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iñigo\LOCOMOTION\WILIAM\model_parameters\energy\"/>
    </mc:Choice>
  </mc:AlternateContent>
  <xr:revisionPtr revIDLastSave="0" documentId="13_ncr:1_{35C8ACEF-4C99-48EE-8F01-E821A5A1AFA2}" xr6:coauthVersionLast="47" xr6:coauthVersionMax="47" xr10:uidLastSave="{00000000-0000-0000-0000-000000000000}"/>
  <bookViews>
    <workbookView xWindow="-110" yWindow="-110" windowWidth="25820" windowHeight="15620" tabRatio="763" activeTab="1" xr2:uid="{00000000-000D-0000-FFFF-FFFF00000000}"/>
  </bookViews>
  <sheets>
    <sheet name="ChangeLog" sheetId="11" r:id="rId1"/>
    <sheet name="PROTRA_capacity" sheetId="4" r:id="rId2"/>
    <sheet name="CHP-heat-to-power-ratio" sheetId="9" r:id="rId3"/>
    <sheet name="CHP_check_vensim_data" sheetId="3" r:id="rId4"/>
    <sheet name="CHP_check_original_data" sheetId="7" r:id="rId5"/>
    <sheet name="PROTRA_capacity-Original_Data" sheetId="1" r:id="rId6"/>
    <sheet name="PROTRA_capacity-CHINA-Fix" sheetId="8" r:id="rId7"/>
    <sheet name="PROTRA_capacity-UK-Fix" sheetId="5" r:id="rId8"/>
    <sheet name="CHP-geothermal-fix" sheetId="10" r:id="rId9"/>
    <sheet name="formulas" sheetId="2" r:id="rId10"/>
  </sheets>
  <definedNames>
    <definedName name="_xlnm._FilterDatabase" localSheetId="4" hidden="1">CHP_check_original_data!$A$2:$Y$92</definedName>
    <definedName name="_xlnm._FilterDatabase" localSheetId="3" hidden="1">CHP_check_vensim_data!$A$2:$AA$102</definedName>
    <definedName name="_xlnm._FilterDatabase" localSheetId="8" hidden="1">'CHP-geothermal-fix'!$A$1:$V$145</definedName>
    <definedName name="_xlnm._FilterDatabase" localSheetId="1" hidden="1">PROTRA_capacity!$A$2:$U$1704</definedName>
    <definedName name="_xlnm._FilterDatabase" localSheetId="6" hidden="1">'PROTRA_capacity-CHINA-Fix'!$A$2:$AC$19</definedName>
    <definedName name="_xlnm._FilterDatabase" localSheetId="5" hidden="1">'PROTRA_capacity-Original_Data'!$A$2:$AC$1704</definedName>
    <definedName name="_xlnm._FilterDatabase" localSheetId="7" hidden="1">'PROTRA_capacity-UK-Fix'!$A$2:$V$1704</definedName>
    <definedName name="AUSTRIA_TO_elec" localSheetId="1">PROTRA_capacity!$G$20:$U$49</definedName>
    <definedName name="AUSTRIA_TO_elec" localSheetId="6">'PROTRA_capacity-CHINA-Fix'!#REF!</definedName>
    <definedName name="AUSTRIA_TO_elec" localSheetId="7">'PROTRA_capacity-UK-Fix'!$G$20:$V$49</definedName>
    <definedName name="AUSTRIA_TO_elec">'PROTRA_capacity-Original_Data'!$G$20:$V$49</definedName>
    <definedName name="AUSTRIA_TO_heat" localSheetId="1">PROTRA_capacity!$G$3:$U$19</definedName>
    <definedName name="AUSTRIA_TO_heat" localSheetId="6">'PROTRA_capacity-CHINA-Fix'!#REF!</definedName>
    <definedName name="AUSTRIA_TO_heat" localSheetId="7">'PROTRA_capacity-UK-Fix'!$G$3:$V$19</definedName>
    <definedName name="AUSTRIA_TO_heat">'PROTRA_capacity-Original_Data'!$G$3:$V$19</definedName>
    <definedName name="BELGIUM_TO_elec" localSheetId="1">PROTRA_capacity!$G$67:$U$96</definedName>
    <definedName name="BELGIUM_TO_elec" localSheetId="6">'PROTRA_capacity-CHINA-Fix'!#REF!</definedName>
    <definedName name="BELGIUM_TO_elec" localSheetId="7">'PROTRA_capacity-UK-Fix'!$G$67:$V$96</definedName>
    <definedName name="BELGIUM_TO_elec">'PROTRA_capacity-Original_Data'!$G$67:$V$96</definedName>
    <definedName name="BELGIUM_TO_heat" localSheetId="1">PROTRA_capacity!$G$50:$U$66</definedName>
    <definedName name="BELGIUM_TO_heat" localSheetId="6">'PROTRA_capacity-CHINA-Fix'!#REF!</definedName>
    <definedName name="BELGIUM_TO_heat" localSheetId="7">'PROTRA_capacity-UK-Fix'!$G$50:$V$66</definedName>
    <definedName name="BELGIUM_TO_heat">'PROTRA_capacity-Original_Data'!$G$50:$V$66</definedName>
    <definedName name="BULGARIA_TO_elec" localSheetId="1">PROTRA_capacity!$G$114:$U$143</definedName>
    <definedName name="BULGARIA_TO_elec" localSheetId="6">'PROTRA_capacity-CHINA-Fix'!#REF!</definedName>
    <definedName name="BULGARIA_TO_elec" localSheetId="7">'PROTRA_capacity-UK-Fix'!$G$114:$V$143</definedName>
    <definedName name="BULGARIA_TO_elec">'PROTRA_capacity-Original_Data'!$G$114:$V$143</definedName>
    <definedName name="BULGARIA_TO_heat" localSheetId="1">PROTRA_capacity!$G$97:$U$113</definedName>
    <definedName name="BULGARIA_TO_heat" localSheetId="6">'PROTRA_capacity-CHINA-Fix'!#REF!</definedName>
    <definedName name="BULGARIA_TO_heat" localSheetId="7">'PROTRA_capacity-UK-Fix'!$G$97:$V$113</definedName>
    <definedName name="BULGARIA_TO_heat">'PROTRA_capacity-Original_Data'!$G$97:$V$113</definedName>
    <definedName name="CHINA_TO_elec" localSheetId="1">PROTRA_capacity!$G$161:$U$190</definedName>
    <definedName name="CHINA_TO_elec" localSheetId="6">'PROTRA_capacity-CHINA-Fix'!#REF!</definedName>
    <definedName name="CHINA_TO_elec" localSheetId="7">'PROTRA_capacity-UK-Fix'!$G$161:$V$190</definedName>
    <definedName name="CHINA_TO_elec">'PROTRA_capacity-Original_Data'!$G$161:$V$190</definedName>
    <definedName name="CHINA_TO_heat" localSheetId="1">PROTRA_capacity!$G$144:$U$160</definedName>
    <definedName name="CHINA_TO_heat" localSheetId="6">'PROTRA_capacity-CHINA-Fix'!$G$3:$V$19</definedName>
    <definedName name="CHINA_TO_heat" localSheetId="7">'PROTRA_capacity-UK-Fix'!$G$144:$V$160</definedName>
    <definedName name="CHINA_TO_heat">'PROTRA_capacity-Original_Data'!$G$144:$V$160</definedName>
    <definedName name="CHP_HEAT_POWER_RATIO_9R">'CHP-heat-to-power-ratio'!$B$2:$K$10</definedName>
    <definedName name="CROATIA_TO_elec" localSheetId="1">PROTRA_capacity!$G$208:$U$237</definedName>
    <definedName name="CROATIA_TO_elec" localSheetId="6">'PROTRA_capacity-CHINA-Fix'!#REF!</definedName>
    <definedName name="CROATIA_TO_elec" localSheetId="7">'PROTRA_capacity-UK-Fix'!$G$208:$V$237</definedName>
    <definedName name="CROATIA_TO_elec">'PROTRA_capacity-Original_Data'!$G$208:$V$237</definedName>
    <definedName name="CROATIA_TO_heat" localSheetId="1">PROTRA_capacity!$G$191:$U$207</definedName>
    <definedName name="CROATIA_TO_heat" localSheetId="6">'PROTRA_capacity-CHINA-Fix'!#REF!</definedName>
    <definedName name="CROATIA_TO_heat" localSheetId="7">'PROTRA_capacity-UK-Fix'!$G$191:$V$207</definedName>
    <definedName name="CROATIA_TO_heat">'PROTRA_capacity-Original_Data'!$G$191:$V$207</definedName>
    <definedName name="CYPRUS_TO_elec" localSheetId="1">PROTRA_capacity!$G$255:$U$284</definedName>
    <definedName name="CYPRUS_TO_elec" localSheetId="6">'PROTRA_capacity-CHINA-Fix'!#REF!</definedName>
    <definedName name="CYPRUS_TO_elec" localSheetId="7">'PROTRA_capacity-UK-Fix'!$G$255:$V$284</definedName>
    <definedName name="CYPRUS_TO_elec">'PROTRA_capacity-Original_Data'!$G$255:$V$284</definedName>
    <definedName name="CYPRUS_TO_heat" localSheetId="1">PROTRA_capacity!$G$238:$U$254</definedName>
    <definedName name="CYPRUS_TO_heat" localSheetId="6">'PROTRA_capacity-CHINA-Fix'!#REF!</definedName>
    <definedName name="CYPRUS_TO_heat" localSheetId="7">'PROTRA_capacity-UK-Fix'!$G$238:$V$254</definedName>
    <definedName name="CYPRUS_TO_heat">'PROTRA_capacity-Original_Data'!$G$238:$V$254</definedName>
    <definedName name="CZECH_REPUBLIC_TO_elec" localSheetId="1">PROTRA_capacity!$G$302:$U$331</definedName>
    <definedName name="CZECH_REPUBLIC_TO_elec" localSheetId="6">'PROTRA_capacity-CHINA-Fix'!#REF!</definedName>
    <definedName name="CZECH_REPUBLIC_TO_elec" localSheetId="7">'PROTRA_capacity-UK-Fix'!$G$302:$V$331</definedName>
    <definedName name="CZECH_REPUBLIC_TO_elec">'PROTRA_capacity-Original_Data'!$G$302:$V$331</definedName>
    <definedName name="CZECH_REPUBLIC_TO_heat" localSheetId="1">PROTRA_capacity!$G$285:$U$301</definedName>
    <definedName name="CZECH_REPUBLIC_TO_heat" localSheetId="6">'PROTRA_capacity-CHINA-Fix'!#REF!</definedName>
    <definedName name="CZECH_REPUBLIC_TO_heat" localSheetId="7">'PROTRA_capacity-UK-Fix'!$G$285:$V$301</definedName>
    <definedName name="CZECH_REPUBLIC_TO_heat">'PROTRA_capacity-Original_Data'!$G$285:$V$301</definedName>
    <definedName name="DENMARK_TO_elec" localSheetId="1">PROTRA_capacity!$G$349:$U$378</definedName>
    <definedName name="DENMARK_TO_elec" localSheetId="6">'PROTRA_capacity-CHINA-Fix'!#REF!</definedName>
    <definedName name="DENMARK_TO_elec" localSheetId="7">'PROTRA_capacity-UK-Fix'!$G$349:$V$378</definedName>
    <definedName name="DENMARK_TO_elec">'PROTRA_capacity-Original_Data'!$G$349:$V$378</definedName>
    <definedName name="DENMARK_TO_heat" localSheetId="1">PROTRA_capacity!$G$332:$U$348</definedName>
    <definedName name="DENMARK_TO_heat" localSheetId="6">'PROTRA_capacity-CHINA-Fix'!#REF!</definedName>
    <definedName name="DENMARK_TO_heat" localSheetId="7">'PROTRA_capacity-UK-Fix'!$G$332:$V$348</definedName>
    <definedName name="DENMARK_TO_heat">'PROTRA_capacity-Original_Data'!$G$332:$V$348</definedName>
    <definedName name="EASOC_TO_elec" localSheetId="1">PROTRA_capacity!$G$396:$U$425</definedName>
    <definedName name="EASOC_TO_elec" localSheetId="6">'PROTRA_capacity-CHINA-Fix'!#REF!</definedName>
    <definedName name="EASOC_TO_elec" localSheetId="7">'PROTRA_capacity-UK-Fix'!$G$396:$V$425</definedName>
    <definedName name="EASOC_TO_elec">'PROTRA_capacity-Original_Data'!$G$396:$V$425</definedName>
    <definedName name="EASOC_TO_heat" localSheetId="1">PROTRA_capacity!$G$379:$U$395</definedName>
    <definedName name="EASOC_TO_heat" localSheetId="6">'PROTRA_capacity-CHINA-Fix'!#REF!</definedName>
    <definedName name="EASOC_TO_heat" localSheetId="7">'PROTRA_capacity-UK-Fix'!$G$379:$V$395</definedName>
    <definedName name="EASOC_TO_heat">'PROTRA_capacity-Original_Data'!$G$379:$V$395</definedName>
    <definedName name="ESTONIA_TO_elec" localSheetId="1">PROTRA_capacity!$G$443:$U$472</definedName>
    <definedName name="ESTONIA_TO_elec" localSheetId="6">'PROTRA_capacity-CHINA-Fix'!#REF!</definedName>
    <definedName name="ESTONIA_TO_elec" localSheetId="7">'PROTRA_capacity-UK-Fix'!$G$443:$V$472</definedName>
    <definedName name="ESTONIA_TO_elec">'PROTRA_capacity-Original_Data'!$G$443:$V$472</definedName>
    <definedName name="ESTONIA_TO_heat" localSheetId="1">PROTRA_capacity!$G$426:$U$442</definedName>
    <definedName name="ESTONIA_TO_heat" localSheetId="6">'PROTRA_capacity-CHINA-Fix'!#REF!</definedName>
    <definedName name="ESTONIA_TO_heat" localSheetId="7">'PROTRA_capacity-UK-Fix'!$G$426:$V$442</definedName>
    <definedName name="ESTONIA_TO_heat">'PROTRA_capacity-Original_Data'!$G$426:$V$442</definedName>
    <definedName name="EU27_TO_elec" localSheetId="1">PROTRA_capacity!$G$490:$U$519</definedName>
    <definedName name="EU27_TO_elec" localSheetId="6">'PROTRA_capacity-CHINA-Fix'!#REF!</definedName>
    <definedName name="EU27_TO_elec" localSheetId="7">'PROTRA_capacity-UK-Fix'!$G$490:$V$519</definedName>
    <definedName name="EU27_TO_elec">'PROTRA_capacity-Original_Data'!$G$490:$V$519</definedName>
    <definedName name="EU27_TO_heat" localSheetId="1">PROTRA_capacity!$G$473:$U$489</definedName>
    <definedName name="EU27_TO_heat" localSheetId="6">'PROTRA_capacity-CHINA-Fix'!#REF!</definedName>
    <definedName name="EU27_TO_heat" localSheetId="7">'PROTRA_capacity-UK-Fix'!$G$473:$V$489</definedName>
    <definedName name="EU27_TO_heat">'PROTRA_capacity-Original_Data'!$G$473:$V$489</definedName>
    <definedName name="FINLAND_TO_elec" localSheetId="1">PROTRA_capacity!$G$537:$U$566</definedName>
    <definedName name="FINLAND_TO_elec" localSheetId="6">'PROTRA_capacity-CHINA-Fix'!#REF!</definedName>
    <definedName name="FINLAND_TO_elec" localSheetId="7">'PROTRA_capacity-UK-Fix'!$G$537:$V$566</definedName>
    <definedName name="FINLAND_TO_elec">'PROTRA_capacity-Original_Data'!$G$537:$V$566</definedName>
    <definedName name="FINLAND_TO_heat" localSheetId="1">PROTRA_capacity!$G$520:$U$536</definedName>
    <definedName name="FINLAND_TO_heat" localSheetId="6">'PROTRA_capacity-CHINA-Fix'!#REF!</definedName>
    <definedName name="FINLAND_TO_heat" localSheetId="7">'PROTRA_capacity-UK-Fix'!$G$520:$V$536</definedName>
    <definedName name="FINLAND_TO_heat">'PROTRA_capacity-Original_Data'!$G$520:$V$536</definedName>
    <definedName name="FRANCE_TO_elec" localSheetId="1">PROTRA_capacity!$G$584:$U$613</definedName>
    <definedName name="FRANCE_TO_elec" localSheetId="6">'PROTRA_capacity-CHINA-Fix'!#REF!</definedName>
    <definedName name="FRANCE_TO_elec" localSheetId="7">'PROTRA_capacity-UK-Fix'!$G$584:$V$613</definedName>
    <definedName name="FRANCE_TO_elec">'PROTRA_capacity-Original_Data'!$G$584:$V$613</definedName>
    <definedName name="FRANCE_TO_heat" localSheetId="1">PROTRA_capacity!$G$567:$U$583</definedName>
    <definedName name="FRANCE_TO_heat" localSheetId="6">'PROTRA_capacity-CHINA-Fix'!#REF!</definedName>
    <definedName name="FRANCE_TO_heat" localSheetId="7">'PROTRA_capacity-UK-Fix'!$G$567:$V$583</definedName>
    <definedName name="FRANCE_TO_heat">'PROTRA_capacity-Original_Data'!$G$567:$V$583</definedName>
    <definedName name="GERMANY_TO_elec" localSheetId="1">PROTRA_capacity!$G$631:$U$660</definedName>
    <definedName name="GERMANY_TO_elec" localSheetId="6">'PROTRA_capacity-CHINA-Fix'!#REF!</definedName>
    <definedName name="GERMANY_TO_elec" localSheetId="7">'PROTRA_capacity-UK-Fix'!$G$631:$V$660</definedName>
    <definedName name="GERMANY_TO_elec">'PROTRA_capacity-Original_Data'!$G$631:$V$660</definedName>
    <definedName name="GERMANY_TO_heat" localSheetId="1">PROTRA_capacity!$G$614:$U$630</definedName>
    <definedName name="GERMANY_TO_heat" localSheetId="6">'PROTRA_capacity-CHINA-Fix'!#REF!</definedName>
    <definedName name="GERMANY_TO_heat" localSheetId="7">'PROTRA_capacity-UK-Fix'!$G$614:$V$630</definedName>
    <definedName name="GERMANY_TO_heat">'PROTRA_capacity-Original_Data'!$G$614:$V$630</definedName>
    <definedName name="GREECE_TO_elec" localSheetId="1">PROTRA_capacity!$G$678:$U$707</definedName>
    <definedName name="GREECE_TO_elec" localSheetId="6">'PROTRA_capacity-CHINA-Fix'!#REF!</definedName>
    <definedName name="GREECE_TO_elec" localSheetId="7">'PROTRA_capacity-UK-Fix'!$G$678:$V$707</definedName>
    <definedName name="GREECE_TO_elec">'PROTRA_capacity-Original_Data'!$G$678:$V$707</definedName>
    <definedName name="GREECE_TO_heat" localSheetId="1">PROTRA_capacity!$G$661:$U$677</definedName>
    <definedName name="GREECE_TO_heat" localSheetId="6">'PROTRA_capacity-CHINA-Fix'!#REF!</definedName>
    <definedName name="GREECE_TO_heat" localSheetId="7">'PROTRA_capacity-UK-Fix'!$G$661:$V$677</definedName>
    <definedName name="GREECE_TO_heat">'PROTRA_capacity-Original_Data'!$G$661:$V$677</definedName>
    <definedName name="HUNGARY_TO_elec" localSheetId="1">PROTRA_capacity!$G$725:$U$754</definedName>
    <definedName name="HUNGARY_TO_elec" localSheetId="6">'PROTRA_capacity-CHINA-Fix'!#REF!</definedName>
    <definedName name="HUNGARY_TO_elec" localSheetId="7">'PROTRA_capacity-UK-Fix'!$G$725:$V$754</definedName>
    <definedName name="HUNGARY_TO_elec">'PROTRA_capacity-Original_Data'!$G$725:$V$754</definedName>
    <definedName name="HUNGARY_TO_heat" localSheetId="1">PROTRA_capacity!$G$708:$U$724</definedName>
    <definedName name="HUNGARY_TO_heat" localSheetId="6">'PROTRA_capacity-CHINA-Fix'!#REF!</definedName>
    <definedName name="HUNGARY_TO_heat" localSheetId="7">'PROTRA_capacity-UK-Fix'!$G$708:$V$724</definedName>
    <definedName name="HUNGARY_TO_heat">'PROTRA_capacity-Original_Data'!$G$708:$V$724</definedName>
    <definedName name="INDIA_TO_elec" localSheetId="1">PROTRA_capacity!$G$772:$U$801</definedName>
    <definedName name="INDIA_TO_elec" localSheetId="6">'PROTRA_capacity-CHINA-Fix'!#REF!</definedName>
    <definedName name="INDIA_TO_elec" localSheetId="7">'PROTRA_capacity-UK-Fix'!$G$772:$V$801</definedName>
    <definedName name="INDIA_TO_elec">'PROTRA_capacity-Original_Data'!$G$772:$V$801</definedName>
    <definedName name="INDIA_TO_heat" localSheetId="1">PROTRA_capacity!$G$755:$U$771</definedName>
    <definedName name="INDIA_TO_heat" localSheetId="6">'PROTRA_capacity-CHINA-Fix'!#REF!</definedName>
    <definedName name="INDIA_TO_heat" localSheetId="7">'PROTRA_capacity-UK-Fix'!$G$755:$V$771</definedName>
    <definedName name="INDIA_TO_heat">'PROTRA_capacity-Original_Data'!$G$755:$V$771</definedName>
    <definedName name="IRELAND_TO_elec" localSheetId="1">PROTRA_capacity!$G$819:$U$848</definedName>
    <definedName name="IRELAND_TO_elec" localSheetId="6">'PROTRA_capacity-CHINA-Fix'!#REF!</definedName>
    <definedName name="IRELAND_TO_elec" localSheetId="7">'PROTRA_capacity-UK-Fix'!$G$819:$V$848</definedName>
    <definedName name="IRELAND_TO_elec">'PROTRA_capacity-Original_Data'!$G$819:$V$848</definedName>
    <definedName name="IRELAND_TO_heat" localSheetId="1">PROTRA_capacity!$G$802:$U$818</definedName>
    <definedName name="IRELAND_TO_heat" localSheetId="6">'PROTRA_capacity-CHINA-Fix'!#REF!</definedName>
    <definedName name="IRELAND_TO_heat" localSheetId="7">'PROTRA_capacity-UK-Fix'!$G$802:$V$818</definedName>
    <definedName name="IRELAND_TO_heat">'PROTRA_capacity-Original_Data'!$G$802:$V$818</definedName>
    <definedName name="ITALY_TO_elec" localSheetId="1">PROTRA_capacity!$G$866:$U$895</definedName>
    <definedName name="ITALY_TO_elec" localSheetId="6">'PROTRA_capacity-CHINA-Fix'!#REF!</definedName>
    <definedName name="ITALY_TO_elec" localSheetId="7">'PROTRA_capacity-UK-Fix'!$G$866:$V$895</definedName>
    <definedName name="ITALY_TO_elec">'PROTRA_capacity-Original_Data'!$G$866:$V$895</definedName>
    <definedName name="ITALY_TO_heat" localSheetId="1">PROTRA_capacity!$G$849:$U$865</definedName>
    <definedName name="ITALY_TO_heat" localSheetId="6">'PROTRA_capacity-CHINA-Fix'!#REF!</definedName>
    <definedName name="ITALY_TO_heat" localSheetId="7">'PROTRA_capacity-UK-Fix'!$G$849:$V$865</definedName>
    <definedName name="ITALY_TO_heat">'PROTRA_capacity-Original_Data'!$G$849:$V$865</definedName>
    <definedName name="LATAM_TO_elec" localSheetId="1">PROTRA_capacity!$G$913:$U$942</definedName>
    <definedName name="LATAM_TO_elec" localSheetId="6">'PROTRA_capacity-CHINA-Fix'!#REF!</definedName>
    <definedName name="LATAM_TO_elec" localSheetId="7">'PROTRA_capacity-UK-Fix'!$G$913:$V$942</definedName>
    <definedName name="LATAM_TO_elec">'PROTRA_capacity-Original_Data'!$G$913:$V$942</definedName>
    <definedName name="LATAM_TO_heat" localSheetId="1">PROTRA_capacity!$G$896:$U$912</definedName>
    <definedName name="LATAM_TO_heat" localSheetId="6">'PROTRA_capacity-CHINA-Fix'!#REF!</definedName>
    <definedName name="LATAM_TO_heat" localSheetId="7">'PROTRA_capacity-UK-Fix'!$G$896:$V$912</definedName>
    <definedName name="LATAM_TO_heat">'PROTRA_capacity-Original_Data'!$G$896:$V$912</definedName>
    <definedName name="LATVIA_TO_elec" localSheetId="1">PROTRA_capacity!$G$960:$U$989</definedName>
    <definedName name="LATVIA_TO_elec" localSheetId="6">'PROTRA_capacity-CHINA-Fix'!#REF!</definedName>
    <definedName name="LATVIA_TO_elec" localSheetId="7">'PROTRA_capacity-UK-Fix'!$G$960:$V$989</definedName>
    <definedName name="LATVIA_TO_elec">'PROTRA_capacity-Original_Data'!$G$960:$V$989</definedName>
    <definedName name="LATVIA_TO_heat" localSheetId="1">PROTRA_capacity!$G$943:$U$959</definedName>
    <definedName name="LATVIA_TO_heat" localSheetId="6">'PROTRA_capacity-CHINA-Fix'!#REF!</definedName>
    <definedName name="LATVIA_TO_heat" localSheetId="7">'PROTRA_capacity-UK-Fix'!$G$943:$V$959</definedName>
    <definedName name="LATVIA_TO_heat">'PROTRA_capacity-Original_Data'!$G$943:$V$959</definedName>
    <definedName name="LITHUANIA_TO_elec" localSheetId="1">PROTRA_capacity!$G$1007:$U$1036</definedName>
    <definedName name="LITHUANIA_TO_elec" localSheetId="6">'PROTRA_capacity-CHINA-Fix'!#REF!</definedName>
    <definedName name="LITHUANIA_TO_elec" localSheetId="7">'PROTRA_capacity-UK-Fix'!$G$1007:$V$1036</definedName>
    <definedName name="LITHUANIA_TO_elec">'PROTRA_capacity-Original_Data'!$G$1007:$V$1036</definedName>
    <definedName name="LITHUANIA_TO_heat" localSheetId="1">PROTRA_capacity!$G$990:$U$1006</definedName>
    <definedName name="LITHUANIA_TO_heat" localSheetId="6">'PROTRA_capacity-CHINA-Fix'!#REF!</definedName>
    <definedName name="LITHUANIA_TO_heat" localSheetId="7">'PROTRA_capacity-UK-Fix'!$G$990:$V$1006</definedName>
    <definedName name="LITHUANIA_TO_heat">'PROTRA_capacity-Original_Data'!$G$990:$V$1006</definedName>
    <definedName name="LROW_TO_elec" localSheetId="1">PROTRA_capacity!$G$1054:$U$1083</definedName>
    <definedName name="LROW_TO_elec" localSheetId="6">'PROTRA_capacity-CHINA-Fix'!#REF!</definedName>
    <definedName name="LROW_TO_elec" localSheetId="7">'PROTRA_capacity-UK-Fix'!$G$1054:$V$1083</definedName>
    <definedName name="LROW_TO_elec">'PROTRA_capacity-Original_Data'!$G$1054:$V$1083</definedName>
    <definedName name="LROW_TO_heat" localSheetId="1">PROTRA_capacity!$G$1037:$U$1053</definedName>
    <definedName name="LROW_TO_heat" localSheetId="6">'PROTRA_capacity-CHINA-Fix'!#REF!</definedName>
    <definedName name="LROW_TO_heat" localSheetId="7">'PROTRA_capacity-UK-Fix'!$G$1037:$V$1053</definedName>
    <definedName name="LROW_TO_heat">'PROTRA_capacity-Original_Data'!$G$1037:$V$1053</definedName>
    <definedName name="LUXEMBOURG_TO_elec" localSheetId="1">PROTRA_capacity!$G$1101:$U$1130</definedName>
    <definedName name="LUXEMBOURG_TO_elec" localSheetId="6">'PROTRA_capacity-CHINA-Fix'!#REF!</definedName>
    <definedName name="LUXEMBOURG_TO_elec" localSheetId="7">'PROTRA_capacity-UK-Fix'!$G$1101:$V$1130</definedName>
    <definedName name="LUXEMBOURG_TO_elec">'PROTRA_capacity-Original_Data'!$G$1101:$V$1130</definedName>
    <definedName name="LUXEMBOURG_TO_heat" localSheetId="1">PROTRA_capacity!$G$1084:$U$1100</definedName>
    <definedName name="LUXEMBOURG_TO_heat" localSheetId="6">'PROTRA_capacity-CHINA-Fix'!#REF!</definedName>
    <definedName name="LUXEMBOURG_TO_heat" localSheetId="7">'PROTRA_capacity-UK-Fix'!$G$1084:$V$1100</definedName>
    <definedName name="LUXEMBOURG_TO_heat">'PROTRA_capacity-Original_Data'!$G$1084:$V$1100</definedName>
    <definedName name="MALTA_TO_elec" localSheetId="1">PROTRA_capacity!$G$1148:$U$1177</definedName>
    <definedName name="MALTA_TO_elec" localSheetId="6">'PROTRA_capacity-CHINA-Fix'!#REF!</definedName>
    <definedName name="MALTA_TO_elec" localSheetId="7">'PROTRA_capacity-UK-Fix'!$G$1148:$V$1177</definedName>
    <definedName name="MALTA_TO_elec">'PROTRA_capacity-Original_Data'!$G$1148:$V$1177</definedName>
    <definedName name="MALTA_TO_heat" localSheetId="1">PROTRA_capacity!$G$1131:$U$1147</definedName>
    <definedName name="MALTA_TO_heat" localSheetId="6">'PROTRA_capacity-CHINA-Fix'!#REF!</definedName>
    <definedName name="MALTA_TO_heat" localSheetId="7">'PROTRA_capacity-UK-Fix'!$G$1131:$V$1147</definedName>
    <definedName name="MALTA_TO_heat">'PROTRA_capacity-Original_Data'!$G$1131:$V$1147</definedName>
    <definedName name="NETHERLANDS_TO_elec" localSheetId="1">PROTRA_capacity!$G$1195:$U$1224</definedName>
    <definedName name="NETHERLANDS_TO_elec" localSheetId="6">'PROTRA_capacity-CHINA-Fix'!#REF!</definedName>
    <definedName name="NETHERLANDS_TO_elec" localSheetId="7">'PROTRA_capacity-UK-Fix'!$G$1195:$V$1224</definedName>
    <definedName name="NETHERLANDS_TO_elec">'PROTRA_capacity-Original_Data'!$G$1195:$V$1224</definedName>
    <definedName name="NETHERLANDS_TO_heat" localSheetId="1">PROTRA_capacity!$G$1178:$U$1194</definedName>
    <definedName name="NETHERLANDS_TO_heat" localSheetId="6">'PROTRA_capacity-CHINA-Fix'!#REF!</definedName>
    <definedName name="NETHERLANDS_TO_heat" localSheetId="7">'PROTRA_capacity-UK-Fix'!$G$1178:$V$1194</definedName>
    <definedName name="NETHERLANDS_TO_heat">'PROTRA_capacity-Original_Data'!$G$1178:$V$1194</definedName>
    <definedName name="POLAND_TO_elec" localSheetId="1">PROTRA_capacity!$G$1242:$U$1271</definedName>
    <definedName name="POLAND_TO_elec" localSheetId="6">'PROTRA_capacity-CHINA-Fix'!#REF!</definedName>
    <definedName name="POLAND_TO_elec" localSheetId="7">'PROTRA_capacity-UK-Fix'!$G$1242:$V$1271</definedName>
    <definedName name="POLAND_TO_elec">'PROTRA_capacity-Original_Data'!$G$1242:$V$1271</definedName>
    <definedName name="POLAND_TO_heat" localSheetId="1">PROTRA_capacity!$G$1225:$U$1241</definedName>
    <definedName name="POLAND_TO_heat" localSheetId="6">'PROTRA_capacity-CHINA-Fix'!#REF!</definedName>
    <definedName name="POLAND_TO_heat" localSheetId="7">'PROTRA_capacity-UK-Fix'!$G$1225:$V$1241</definedName>
    <definedName name="POLAND_TO_heat">'PROTRA_capacity-Original_Data'!$G$1225:$V$1241</definedName>
    <definedName name="PORTUGAL_TO_elec" localSheetId="1">PROTRA_capacity!$G$1289:$U$1318</definedName>
    <definedName name="PORTUGAL_TO_elec" localSheetId="6">'PROTRA_capacity-CHINA-Fix'!#REF!</definedName>
    <definedName name="PORTUGAL_TO_elec" localSheetId="7">'PROTRA_capacity-UK-Fix'!$G$1289:$V$1318</definedName>
    <definedName name="PORTUGAL_TO_elec">'PROTRA_capacity-Original_Data'!$G$1289:$V$1318</definedName>
    <definedName name="PORTUGAL_TO_heat" localSheetId="1">PROTRA_capacity!$G$1272:$U$1288</definedName>
    <definedName name="PORTUGAL_TO_heat" localSheetId="6">'PROTRA_capacity-CHINA-Fix'!#REF!</definedName>
    <definedName name="PORTUGAL_TO_heat" localSheetId="7">'PROTRA_capacity-UK-Fix'!$G$1272:$V$1288</definedName>
    <definedName name="PORTUGAL_TO_heat">'PROTRA_capacity-Original_Data'!$G$1272:$V$1288</definedName>
    <definedName name="PROTRA_CAP_TIME" localSheetId="1">PROTRA_capacity!$G$2:$U$2</definedName>
    <definedName name="PROTRA_CAP_TIME" localSheetId="6">'PROTRA_capacity-CHINA-Fix'!$G$2:$V$2</definedName>
    <definedName name="PROTRA_CAP_TIME" localSheetId="7">'PROTRA_capacity-UK-Fix'!$G$2:$V$2</definedName>
    <definedName name="PROTRA_CAP_TIME">'PROTRA_capacity-Original_Data'!$G$2:$V$2</definedName>
    <definedName name="REGIONS_36_I_TO_gas" localSheetId="1">PROTRA_capacity!$G$1695:$U$1695</definedName>
    <definedName name="REGIONS_36_I_TO_gas" localSheetId="6">'PROTRA_capacity-CHINA-Fix'!#REF!</definedName>
    <definedName name="REGIONS_36_I_TO_gas" localSheetId="7">'PROTRA_capacity-UK-Fix'!$G$1695:$V$1695</definedName>
    <definedName name="REGIONS_36_I_TO_gas">'PROTRA_capacity-Original_Data'!$G$1695:$V$1695</definedName>
    <definedName name="REGIONS_36_I_TO_hydrogen" localSheetId="1">PROTRA_capacity!$G$1697:$U$1697</definedName>
    <definedName name="REGIONS_36_I_TO_hydrogen" localSheetId="6">'PROTRA_capacity-CHINA-Fix'!#REF!</definedName>
    <definedName name="REGIONS_36_I_TO_hydrogen" localSheetId="7">'PROTRA_capacity-UK-Fix'!$G$1697:$V$1697</definedName>
    <definedName name="REGIONS_36_I_TO_hydrogen">'PROTRA_capacity-Original_Data'!$G$1697:$V$1697</definedName>
    <definedName name="REGIONS_36_I_TO_liquid" localSheetId="1">PROTRA_capacity!$G$1696:$U$1696</definedName>
    <definedName name="REGIONS_36_I_TO_liquid" localSheetId="6">'PROTRA_capacity-CHINA-Fix'!#REF!</definedName>
    <definedName name="REGIONS_36_I_TO_liquid" localSheetId="7">'PROTRA_capacity-UK-Fix'!$G$1696:$V$1696</definedName>
    <definedName name="REGIONS_36_I_TO_liquid">'PROTRA_capacity-Original_Data'!$G$1696:$V$1696</definedName>
    <definedName name="REGIONS_36_I_TO_solid_bio" localSheetId="1">PROTRA_capacity!$G$1698:$U$1698</definedName>
    <definedName name="REGIONS_36_I_TO_solid_bio" localSheetId="6">'PROTRA_capacity-CHINA-Fix'!#REF!</definedName>
    <definedName name="REGIONS_36_I_TO_solid_bio" localSheetId="7">'PROTRA_capacity-UK-Fix'!$G$1698:$V$1698</definedName>
    <definedName name="REGIONS_36_I_TO_solid_bio">'PROTRA_capacity-Original_Data'!$G$1698:$V$1698</definedName>
    <definedName name="REGIONS_36_I_TO_solid_fossil" localSheetId="1">PROTRA_capacity!$G$1699:$U$1699</definedName>
    <definedName name="REGIONS_36_I_TO_solid_fossil" localSheetId="6">'PROTRA_capacity-CHINA-Fix'!#REF!</definedName>
    <definedName name="REGIONS_36_I_TO_solid_fossil" localSheetId="7">'PROTRA_capacity-UK-Fix'!$G$1699:$V$1699</definedName>
    <definedName name="REGIONS_36_I_TO_solid_fossil">'PROTRA_capacity-Original_Data'!$G$1699:$V$1699</definedName>
    <definedName name="ROMANIA_TO_elec" localSheetId="1">PROTRA_capacity!$G$1336:$U$1365</definedName>
    <definedName name="ROMANIA_TO_elec" localSheetId="6">'PROTRA_capacity-CHINA-Fix'!#REF!</definedName>
    <definedName name="ROMANIA_TO_elec" localSheetId="7">'PROTRA_capacity-UK-Fix'!$G$1336:$V$1365</definedName>
    <definedName name="ROMANIA_TO_elec">'PROTRA_capacity-Original_Data'!$G$1336:$V$1365</definedName>
    <definedName name="ROMANIA_TO_heat" localSheetId="1">PROTRA_capacity!$G$1319:$U$1335</definedName>
    <definedName name="ROMANIA_TO_heat" localSheetId="6">'PROTRA_capacity-CHINA-Fix'!#REF!</definedName>
    <definedName name="ROMANIA_TO_heat" localSheetId="7">'PROTRA_capacity-UK-Fix'!$G$1319:$V$1335</definedName>
    <definedName name="ROMANIA_TO_heat">'PROTRA_capacity-Original_Data'!$G$1319:$V$1335</definedName>
    <definedName name="RUSSIA_TO_elec" localSheetId="1">PROTRA_capacity!$G$1383:$U$1412</definedName>
    <definedName name="RUSSIA_TO_elec" localSheetId="6">'PROTRA_capacity-CHINA-Fix'!#REF!</definedName>
    <definedName name="RUSSIA_TO_elec" localSheetId="7">'PROTRA_capacity-UK-Fix'!$G$1383:$V$1412</definedName>
    <definedName name="RUSSIA_TO_elec">'PROTRA_capacity-Original_Data'!$G$1383:$V$1412</definedName>
    <definedName name="RUSSIA_TO_heat" localSheetId="1">PROTRA_capacity!$G$1366:$U$1382</definedName>
    <definedName name="RUSSIA_TO_heat" localSheetId="6">'PROTRA_capacity-CHINA-Fix'!#REF!</definedName>
    <definedName name="RUSSIA_TO_heat" localSheetId="7">'PROTRA_capacity-UK-Fix'!$G$1366:$V$1382</definedName>
    <definedName name="RUSSIA_TO_heat">'PROTRA_capacity-Original_Data'!$G$1366:$V$1382</definedName>
    <definedName name="SLOVAKIA_TO_elec" localSheetId="1">PROTRA_capacity!$G$1430:$U$1459</definedName>
    <definedName name="SLOVAKIA_TO_elec" localSheetId="6">'PROTRA_capacity-CHINA-Fix'!#REF!</definedName>
    <definedName name="SLOVAKIA_TO_elec" localSheetId="7">'PROTRA_capacity-UK-Fix'!$G$1430:$V$1459</definedName>
    <definedName name="SLOVAKIA_TO_elec">'PROTRA_capacity-Original_Data'!$G$1430:$V$1459</definedName>
    <definedName name="SLOVAKIA_TO_heat" localSheetId="1">PROTRA_capacity!$G$1413:$U$1429</definedName>
    <definedName name="SLOVAKIA_TO_heat" localSheetId="6">'PROTRA_capacity-CHINA-Fix'!#REF!</definedName>
    <definedName name="SLOVAKIA_TO_heat" localSheetId="7">'PROTRA_capacity-UK-Fix'!$G$1413:$V$1429</definedName>
    <definedName name="SLOVAKIA_TO_heat">'PROTRA_capacity-Original_Data'!$G$1413:$V$1429</definedName>
    <definedName name="SLOVENIA_TO_elec" localSheetId="1">PROTRA_capacity!$G$1477:$U$1506</definedName>
    <definedName name="SLOVENIA_TO_elec" localSheetId="6">'PROTRA_capacity-CHINA-Fix'!#REF!</definedName>
    <definedName name="SLOVENIA_TO_elec" localSheetId="7">'PROTRA_capacity-UK-Fix'!$G$1477:$V$1506</definedName>
    <definedName name="SLOVENIA_TO_elec">'PROTRA_capacity-Original_Data'!$G$1477:$V$1506</definedName>
    <definedName name="SLOVENIA_TO_heat" localSheetId="1">PROTRA_capacity!$G$1460:$U$1476</definedName>
    <definedName name="SLOVENIA_TO_heat" localSheetId="6">'PROTRA_capacity-CHINA-Fix'!#REF!</definedName>
    <definedName name="SLOVENIA_TO_heat" localSheetId="7">'PROTRA_capacity-UK-Fix'!$G$1460:$V$1476</definedName>
    <definedName name="SLOVENIA_TO_heat">'PROTRA_capacity-Original_Data'!$G$1460:$V$1476</definedName>
    <definedName name="SPAIN_TO_elec" localSheetId="1">PROTRA_capacity!$G$1524:$U$1553</definedName>
    <definedName name="SPAIN_TO_elec" localSheetId="6">'PROTRA_capacity-CHINA-Fix'!#REF!</definedName>
    <definedName name="SPAIN_TO_elec" localSheetId="7">'PROTRA_capacity-UK-Fix'!$G$1524:$V$1553</definedName>
    <definedName name="SPAIN_TO_elec">'PROTRA_capacity-Original_Data'!$G$1524:$V$1553</definedName>
    <definedName name="SPAIN_TO_heat" localSheetId="1">PROTRA_capacity!$G$1507:$U$1523</definedName>
    <definedName name="SPAIN_TO_heat" localSheetId="6">'PROTRA_capacity-CHINA-Fix'!#REF!</definedName>
    <definedName name="SPAIN_TO_heat" localSheetId="7">'PROTRA_capacity-UK-Fix'!$G$1507:$V$1523</definedName>
    <definedName name="SPAIN_TO_heat">'PROTRA_capacity-Original_Data'!$G$1507:$V$1523</definedName>
    <definedName name="SWEDEN_TO_elec" localSheetId="1">PROTRA_capacity!$G$1571:$U$1600</definedName>
    <definedName name="SWEDEN_TO_elec" localSheetId="6">'PROTRA_capacity-CHINA-Fix'!#REF!</definedName>
    <definedName name="SWEDEN_TO_elec" localSheetId="7">'PROTRA_capacity-UK-Fix'!$G$1571:$V$1600</definedName>
    <definedName name="SWEDEN_TO_elec">'PROTRA_capacity-Original_Data'!$G$1571:$V$1600</definedName>
    <definedName name="SWEDEN_TO_heat" localSheetId="1">PROTRA_capacity!$G$1554:$U$1570</definedName>
    <definedName name="SWEDEN_TO_heat" localSheetId="6">'PROTRA_capacity-CHINA-Fix'!#REF!</definedName>
    <definedName name="SWEDEN_TO_heat" localSheetId="7">'PROTRA_capacity-UK-Fix'!$G$1554:$V$1570</definedName>
    <definedName name="SWEDEN_TO_heat">'PROTRA_capacity-Original_Data'!$G$1554:$V$1570</definedName>
    <definedName name="UK_TO_elec" localSheetId="1">PROTRA_capacity!$G$1618:$U$1647</definedName>
    <definedName name="UK_TO_elec" localSheetId="6">'PROTRA_capacity-CHINA-Fix'!#REF!</definedName>
    <definedName name="UK_TO_elec" localSheetId="7">'PROTRA_capacity-UK-Fix'!$G$1618:$V$1647</definedName>
    <definedName name="UK_TO_elec">'PROTRA_capacity-Original_Data'!$G$1618:$V$1647</definedName>
    <definedName name="UK_TO_heat" localSheetId="1">PROTRA_capacity!$G$1601:$U$1617</definedName>
    <definedName name="UK_TO_heat" localSheetId="6">'PROTRA_capacity-CHINA-Fix'!#REF!</definedName>
    <definedName name="UK_TO_heat" localSheetId="7">'PROTRA_capacity-UK-Fix'!$G$1601:$V$1617</definedName>
    <definedName name="UK_TO_heat">'PROTRA_capacity-Original_Data'!$G$1601:$V$1617</definedName>
    <definedName name="USMCA_TO_elec" localSheetId="1">PROTRA_capacity!$G$1665:$U$1694</definedName>
    <definedName name="USMCA_TO_elec" localSheetId="6">'PROTRA_capacity-CHINA-Fix'!#REF!</definedName>
    <definedName name="USMCA_TO_elec" localSheetId="7">'PROTRA_capacity-UK-Fix'!$G$1665:$V$1694</definedName>
    <definedName name="USMCA_TO_elec">'PROTRA_capacity-Original_Data'!$G$1665:$V$1694</definedName>
    <definedName name="USMCA_TO_heat" localSheetId="1">PROTRA_capacity!$G$1648:$U$1664</definedName>
    <definedName name="USMCA_TO_heat" localSheetId="6">'PROTRA_capacity-CHINA-Fix'!#REF!</definedName>
    <definedName name="USMCA_TO_heat" localSheetId="7">'PROTRA_capacity-UK-Fix'!$G$1648:$V$1664</definedName>
    <definedName name="USMCA_TO_heat">'PROTRA_capacity-Original_Data'!$G$1648:$V$1664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4" l="1"/>
  <c r="W22" i="4"/>
  <c r="W52" i="4"/>
  <c r="W69" i="4"/>
  <c r="W99" i="4"/>
  <c r="W116" i="4"/>
  <c r="W146" i="4"/>
  <c r="W163" i="4"/>
  <c r="W193" i="4"/>
  <c r="W210" i="4"/>
  <c r="W240" i="4"/>
  <c r="W257" i="4"/>
  <c r="W287" i="4"/>
  <c r="W304" i="4"/>
  <c r="W334" i="4"/>
  <c r="W351" i="4"/>
  <c r="W381" i="4"/>
  <c r="W398" i="4"/>
  <c r="W428" i="4"/>
  <c r="W445" i="4"/>
  <c r="W475" i="4"/>
  <c r="W492" i="4"/>
  <c r="W522" i="4"/>
  <c r="W539" i="4"/>
  <c r="W569" i="4"/>
  <c r="W586" i="4"/>
  <c r="W616" i="4"/>
  <c r="W633" i="4"/>
  <c r="W663" i="4"/>
  <c r="W680" i="4"/>
  <c r="W710" i="4"/>
  <c r="W727" i="4"/>
  <c r="W757" i="4"/>
  <c r="W774" i="4"/>
  <c r="W804" i="4"/>
  <c r="W821" i="4"/>
  <c r="W851" i="4"/>
  <c r="W868" i="4"/>
  <c r="W898" i="4"/>
  <c r="W915" i="4"/>
  <c r="W945" i="4"/>
  <c r="W962" i="4"/>
  <c r="W992" i="4"/>
  <c r="W1009" i="4"/>
  <c r="W1039" i="4"/>
  <c r="W1056" i="4"/>
  <c r="W1086" i="4"/>
  <c r="W1103" i="4"/>
  <c r="W1133" i="4"/>
  <c r="W1150" i="4"/>
  <c r="W1180" i="4"/>
  <c r="W1197" i="4"/>
  <c r="W1227" i="4"/>
  <c r="W1244" i="4"/>
  <c r="W1274" i="4"/>
  <c r="W1291" i="4"/>
  <c r="W1321" i="4"/>
  <c r="W1338" i="4"/>
  <c r="W1368" i="4"/>
  <c r="W1385" i="4"/>
  <c r="W1415" i="4"/>
  <c r="W1432" i="4"/>
  <c r="W1462" i="4"/>
  <c r="W1479" i="4"/>
  <c r="W1509" i="4"/>
  <c r="W1526" i="4"/>
  <c r="W1556" i="4"/>
  <c r="W1573" i="4"/>
  <c r="W1603" i="4"/>
  <c r="W1620" i="4"/>
  <c r="W1650" i="4"/>
  <c r="W1667" i="4"/>
  <c r="M11" i="9" l="1"/>
  <c r="H155" i="10"/>
  <c r="I155" i="10"/>
  <c r="J155" i="10"/>
  <c r="K155" i="10"/>
  <c r="L155" i="10"/>
  <c r="M155" i="10"/>
  <c r="N155" i="10"/>
  <c r="O155" i="10"/>
  <c r="P155" i="10"/>
  <c r="Q155" i="10"/>
  <c r="R155" i="10"/>
  <c r="S155" i="10"/>
  <c r="T155" i="10"/>
  <c r="U155" i="10"/>
  <c r="V155" i="10"/>
  <c r="H156" i="10"/>
  <c r="I156" i="10"/>
  <c r="J156" i="10"/>
  <c r="K156" i="10"/>
  <c r="L156" i="10"/>
  <c r="M156" i="10"/>
  <c r="N156" i="10"/>
  <c r="O156" i="10"/>
  <c r="P156" i="10"/>
  <c r="Q156" i="10"/>
  <c r="R156" i="10"/>
  <c r="S156" i="10"/>
  <c r="T156" i="10"/>
  <c r="U156" i="10"/>
  <c r="V156" i="10"/>
  <c r="H157" i="10"/>
  <c r="I157" i="10"/>
  <c r="J157" i="10"/>
  <c r="K157" i="10"/>
  <c r="L157" i="10"/>
  <c r="M157" i="10"/>
  <c r="N157" i="10"/>
  <c r="O157" i="10"/>
  <c r="P157" i="10"/>
  <c r="Q157" i="10"/>
  <c r="R157" i="10"/>
  <c r="S157" i="10"/>
  <c r="T157" i="10"/>
  <c r="U157" i="10"/>
  <c r="V157" i="10"/>
  <c r="H158" i="10"/>
  <c r="I158" i="10"/>
  <c r="J158" i="10"/>
  <c r="K158" i="10"/>
  <c r="L158" i="10"/>
  <c r="M158" i="10"/>
  <c r="N158" i="10"/>
  <c r="O158" i="10"/>
  <c r="P158" i="10"/>
  <c r="Q158" i="10"/>
  <c r="R158" i="10"/>
  <c r="S158" i="10"/>
  <c r="T158" i="10"/>
  <c r="U158" i="10"/>
  <c r="V158" i="10"/>
  <c r="H159" i="10"/>
  <c r="I159" i="10"/>
  <c r="J159" i="10"/>
  <c r="K159" i="10"/>
  <c r="L159" i="10"/>
  <c r="M159" i="10"/>
  <c r="N159" i="10"/>
  <c r="O159" i="10"/>
  <c r="P159" i="10"/>
  <c r="Q159" i="10"/>
  <c r="R159" i="10"/>
  <c r="S159" i="10"/>
  <c r="T159" i="10"/>
  <c r="U159" i="10"/>
  <c r="V159" i="10"/>
  <c r="H160" i="10"/>
  <c r="I160" i="10"/>
  <c r="J160" i="10"/>
  <c r="K160" i="10"/>
  <c r="L160" i="10"/>
  <c r="M160" i="10"/>
  <c r="N160" i="10"/>
  <c r="O160" i="10"/>
  <c r="P160" i="10"/>
  <c r="Q160" i="10"/>
  <c r="R160" i="10"/>
  <c r="S160" i="10"/>
  <c r="T160" i="10"/>
  <c r="U160" i="10"/>
  <c r="V160" i="10"/>
  <c r="H161" i="10"/>
  <c r="I161" i="10"/>
  <c r="J161" i="10"/>
  <c r="K161" i="10"/>
  <c r="L161" i="10"/>
  <c r="M161" i="10"/>
  <c r="N161" i="10"/>
  <c r="O161" i="10"/>
  <c r="P161" i="10"/>
  <c r="Q161" i="10"/>
  <c r="R161" i="10"/>
  <c r="S161" i="10"/>
  <c r="T161" i="10"/>
  <c r="U161" i="10"/>
  <c r="V161" i="10"/>
  <c r="H162" i="10"/>
  <c r="I162" i="10"/>
  <c r="J162" i="10"/>
  <c r="K162" i="10"/>
  <c r="L162" i="10"/>
  <c r="M162" i="10"/>
  <c r="N162" i="10"/>
  <c r="O162" i="10"/>
  <c r="P162" i="10"/>
  <c r="Q162" i="10"/>
  <c r="R162" i="10"/>
  <c r="S162" i="10"/>
  <c r="T162" i="10"/>
  <c r="U162" i="10"/>
  <c r="V162" i="10"/>
  <c r="H163" i="10"/>
  <c r="I163" i="10"/>
  <c r="J163" i="10"/>
  <c r="K163" i="10"/>
  <c r="L163" i="10"/>
  <c r="M163" i="10"/>
  <c r="N163" i="10"/>
  <c r="O163" i="10"/>
  <c r="P163" i="10"/>
  <c r="Q163" i="10"/>
  <c r="R163" i="10"/>
  <c r="S163" i="10"/>
  <c r="T163" i="10"/>
  <c r="U163" i="10"/>
  <c r="V163" i="10"/>
  <c r="H164" i="10"/>
  <c r="I164" i="10"/>
  <c r="J164" i="10"/>
  <c r="K164" i="10"/>
  <c r="L164" i="10"/>
  <c r="M164" i="10"/>
  <c r="N164" i="10"/>
  <c r="O164" i="10"/>
  <c r="P164" i="10"/>
  <c r="Q164" i="10"/>
  <c r="R164" i="10"/>
  <c r="S164" i="10"/>
  <c r="T164" i="10"/>
  <c r="U164" i="10"/>
  <c r="V164" i="10"/>
  <c r="H165" i="10"/>
  <c r="I165" i="10"/>
  <c r="J165" i="10"/>
  <c r="K165" i="10"/>
  <c r="L165" i="10"/>
  <c r="M165" i="10"/>
  <c r="N165" i="10"/>
  <c r="O165" i="10"/>
  <c r="P165" i="10"/>
  <c r="Q165" i="10"/>
  <c r="R165" i="10"/>
  <c r="S165" i="10"/>
  <c r="T165" i="10"/>
  <c r="U165" i="10"/>
  <c r="V165" i="10"/>
  <c r="H166" i="10"/>
  <c r="I166" i="10"/>
  <c r="J166" i="10"/>
  <c r="K166" i="10"/>
  <c r="L166" i="10"/>
  <c r="M166" i="10"/>
  <c r="N166" i="10"/>
  <c r="O166" i="10"/>
  <c r="P166" i="10"/>
  <c r="Q166" i="10"/>
  <c r="R166" i="10"/>
  <c r="S166" i="10"/>
  <c r="T166" i="10"/>
  <c r="U166" i="10"/>
  <c r="V166" i="10"/>
  <c r="H167" i="10"/>
  <c r="I167" i="10"/>
  <c r="J167" i="10"/>
  <c r="K167" i="10"/>
  <c r="L167" i="10"/>
  <c r="M167" i="10"/>
  <c r="N167" i="10"/>
  <c r="O167" i="10"/>
  <c r="P167" i="10"/>
  <c r="Q167" i="10"/>
  <c r="R167" i="10"/>
  <c r="S167" i="10"/>
  <c r="T167" i="10"/>
  <c r="U167" i="10"/>
  <c r="V167" i="10"/>
  <c r="H168" i="10"/>
  <c r="I168" i="10"/>
  <c r="J168" i="10"/>
  <c r="K168" i="10"/>
  <c r="L168" i="10"/>
  <c r="M168" i="10"/>
  <c r="N168" i="10"/>
  <c r="O168" i="10"/>
  <c r="P168" i="10"/>
  <c r="Q168" i="10"/>
  <c r="R168" i="10"/>
  <c r="S168" i="10"/>
  <c r="T168" i="10"/>
  <c r="U168" i="10"/>
  <c r="V168" i="10"/>
  <c r="H169" i="10"/>
  <c r="I169" i="10"/>
  <c r="J169" i="10"/>
  <c r="K169" i="10"/>
  <c r="L169" i="10"/>
  <c r="M169" i="10"/>
  <c r="N169" i="10"/>
  <c r="O169" i="10"/>
  <c r="P169" i="10"/>
  <c r="Q169" i="10"/>
  <c r="R169" i="10"/>
  <c r="S169" i="10"/>
  <c r="T169" i="10"/>
  <c r="U169" i="10"/>
  <c r="V169" i="10"/>
  <c r="H170" i="10"/>
  <c r="I170" i="10"/>
  <c r="J170" i="10"/>
  <c r="K170" i="10"/>
  <c r="L170" i="10"/>
  <c r="M170" i="10"/>
  <c r="N170" i="10"/>
  <c r="O170" i="10"/>
  <c r="P170" i="10"/>
  <c r="Q170" i="10"/>
  <c r="R170" i="10"/>
  <c r="S170" i="10"/>
  <c r="T170" i="10"/>
  <c r="U170" i="10"/>
  <c r="V170" i="10"/>
  <c r="H171" i="10"/>
  <c r="I171" i="10"/>
  <c r="J171" i="10"/>
  <c r="K171" i="10"/>
  <c r="L171" i="10"/>
  <c r="M171" i="10"/>
  <c r="N171" i="10"/>
  <c r="O171" i="10"/>
  <c r="P171" i="10"/>
  <c r="Q171" i="10"/>
  <c r="R171" i="10"/>
  <c r="S171" i="10"/>
  <c r="T171" i="10"/>
  <c r="U171" i="10"/>
  <c r="V171" i="10"/>
  <c r="H172" i="10"/>
  <c r="I172" i="10"/>
  <c r="J172" i="10"/>
  <c r="K172" i="10"/>
  <c r="L172" i="10"/>
  <c r="M172" i="10"/>
  <c r="N172" i="10"/>
  <c r="O172" i="10"/>
  <c r="P172" i="10"/>
  <c r="Q172" i="10"/>
  <c r="R172" i="10"/>
  <c r="S172" i="10"/>
  <c r="T172" i="10"/>
  <c r="U172" i="10"/>
  <c r="V172" i="10"/>
  <c r="H173" i="10"/>
  <c r="I173" i="10"/>
  <c r="J173" i="10"/>
  <c r="K173" i="10"/>
  <c r="L173" i="10"/>
  <c r="M173" i="10"/>
  <c r="N173" i="10"/>
  <c r="O173" i="10"/>
  <c r="P173" i="10"/>
  <c r="Q173" i="10"/>
  <c r="R173" i="10"/>
  <c r="S173" i="10"/>
  <c r="T173" i="10"/>
  <c r="U173" i="10"/>
  <c r="V173" i="10"/>
  <c r="H174" i="10"/>
  <c r="I174" i="10"/>
  <c r="J174" i="10"/>
  <c r="K174" i="10"/>
  <c r="L174" i="10"/>
  <c r="M174" i="10"/>
  <c r="N174" i="10"/>
  <c r="O174" i="10"/>
  <c r="P174" i="10"/>
  <c r="Q174" i="10"/>
  <c r="R174" i="10"/>
  <c r="S174" i="10"/>
  <c r="T174" i="10"/>
  <c r="U174" i="10"/>
  <c r="V174" i="10"/>
  <c r="H175" i="10"/>
  <c r="I175" i="10"/>
  <c r="J175" i="10"/>
  <c r="K175" i="10"/>
  <c r="L175" i="10"/>
  <c r="M175" i="10"/>
  <c r="N175" i="10"/>
  <c r="O175" i="10"/>
  <c r="P175" i="10"/>
  <c r="Q175" i="10"/>
  <c r="R175" i="10"/>
  <c r="S175" i="10"/>
  <c r="T175" i="10"/>
  <c r="U175" i="10"/>
  <c r="V175" i="10"/>
  <c r="H176" i="10"/>
  <c r="I176" i="10"/>
  <c r="J176" i="10"/>
  <c r="K176" i="10"/>
  <c r="L176" i="10"/>
  <c r="M176" i="10"/>
  <c r="N176" i="10"/>
  <c r="O176" i="10"/>
  <c r="P176" i="10"/>
  <c r="Q176" i="10"/>
  <c r="R176" i="10"/>
  <c r="S176" i="10"/>
  <c r="T176" i="10"/>
  <c r="U176" i="10"/>
  <c r="V176" i="10"/>
  <c r="H177" i="10"/>
  <c r="I177" i="10"/>
  <c r="J177" i="10"/>
  <c r="K177" i="10"/>
  <c r="L177" i="10"/>
  <c r="M177" i="10"/>
  <c r="N177" i="10"/>
  <c r="O177" i="10"/>
  <c r="P177" i="10"/>
  <c r="Q177" i="10"/>
  <c r="R177" i="10"/>
  <c r="S177" i="10"/>
  <c r="T177" i="10"/>
  <c r="U177" i="10"/>
  <c r="V177" i="10"/>
  <c r="H178" i="10"/>
  <c r="I178" i="10"/>
  <c r="J178" i="10"/>
  <c r="K178" i="10"/>
  <c r="L178" i="10"/>
  <c r="M178" i="10"/>
  <c r="N178" i="10"/>
  <c r="O178" i="10"/>
  <c r="P178" i="10"/>
  <c r="Q178" i="10"/>
  <c r="R178" i="10"/>
  <c r="S178" i="10"/>
  <c r="T178" i="10"/>
  <c r="U178" i="10"/>
  <c r="V178" i="10"/>
  <c r="H179" i="10"/>
  <c r="I179" i="10"/>
  <c r="J179" i="10"/>
  <c r="K179" i="10"/>
  <c r="L179" i="10"/>
  <c r="M179" i="10"/>
  <c r="N179" i="10"/>
  <c r="O179" i="10"/>
  <c r="P179" i="10"/>
  <c r="Q179" i="10"/>
  <c r="R179" i="10"/>
  <c r="S179" i="10"/>
  <c r="T179" i="10"/>
  <c r="U179" i="10"/>
  <c r="V179" i="10"/>
  <c r="H180" i="10"/>
  <c r="I180" i="10"/>
  <c r="J180" i="10"/>
  <c r="K180" i="10"/>
  <c r="L180" i="10"/>
  <c r="M180" i="10"/>
  <c r="N180" i="10"/>
  <c r="O180" i="10"/>
  <c r="P180" i="10"/>
  <c r="Q180" i="10"/>
  <c r="R180" i="10"/>
  <c r="S180" i="10"/>
  <c r="T180" i="10"/>
  <c r="U180" i="10"/>
  <c r="V180" i="10"/>
  <c r="H181" i="10"/>
  <c r="I181" i="10"/>
  <c r="J181" i="10"/>
  <c r="K181" i="10"/>
  <c r="L181" i="10"/>
  <c r="M181" i="10"/>
  <c r="N181" i="10"/>
  <c r="O181" i="10"/>
  <c r="P181" i="10"/>
  <c r="Q181" i="10"/>
  <c r="R181" i="10"/>
  <c r="S181" i="10"/>
  <c r="T181" i="10"/>
  <c r="U181" i="10"/>
  <c r="V181" i="10"/>
  <c r="H182" i="10"/>
  <c r="I182" i="10"/>
  <c r="J182" i="10"/>
  <c r="K182" i="10"/>
  <c r="L182" i="10"/>
  <c r="M182" i="10"/>
  <c r="N182" i="10"/>
  <c r="O182" i="10"/>
  <c r="P182" i="10"/>
  <c r="Q182" i="10"/>
  <c r="R182" i="10"/>
  <c r="S182" i="10"/>
  <c r="T182" i="10"/>
  <c r="U182" i="10"/>
  <c r="V182" i="10"/>
  <c r="H183" i="10"/>
  <c r="I183" i="10"/>
  <c r="J183" i="10"/>
  <c r="K183" i="10"/>
  <c r="L183" i="10"/>
  <c r="M183" i="10"/>
  <c r="N183" i="10"/>
  <c r="O183" i="10"/>
  <c r="P183" i="10"/>
  <c r="Q183" i="10"/>
  <c r="R183" i="10"/>
  <c r="S183" i="10"/>
  <c r="T183" i="10"/>
  <c r="U183" i="10"/>
  <c r="V183" i="10"/>
  <c r="H184" i="10"/>
  <c r="I184" i="10"/>
  <c r="J184" i="10"/>
  <c r="K184" i="10"/>
  <c r="L184" i="10"/>
  <c r="M184" i="10"/>
  <c r="N184" i="10"/>
  <c r="O184" i="10"/>
  <c r="P184" i="10"/>
  <c r="Q184" i="10"/>
  <c r="R184" i="10"/>
  <c r="S184" i="10"/>
  <c r="T184" i="10"/>
  <c r="U184" i="10"/>
  <c r="V184" i="10"/>
  <c r="H185" i="10"/>
  <c r="I185" i="10"/>
  <c r="J185" i="10"/>
  <c r="K185" i="10"/>
  <c r="L185" i="10"/>
  <c r="M185" i="10"/>
  <c r="N185" i="10"/>
  <c r="O185" i="10"/>
  <c r="P185" i="10"/>
  <c r="Q185" i="10"/>
  <c r="R185" i="10"/>
  <c r="S185" i="10"/>
  <c r="T185" i="10"/>
  <c r="U185" i="10"/>
  <c r="V185" i="10"/>
  <c r="H186" i="10"/>
  <c r="I186" i="10"/>
  <c r="J186" i="10"/>
  <c r="K186" i="10"/>
  <c r="L186" i="10"/>
  <c r="M186" i="10"/>
  <c r="N186" i="10"/>
  <c r="O186" i="10"/>
  <c r="P186" i="10"/>
  <c r="Q186" i="10"/>
  <c r="R186" i="10"/>
  <c r="S186" i="10"/>
  <c r="T186" i="10"/>
  <c r="U186" i="10"/>
  <c r="V186" i="10"/>
  <c r="H187" i="10"/>
  <c r="I187" i="10"/>
  <c r="J187" i="10"/>
  <c r="K187" i="10"/>
  <c r="L187" i="10"/>
  <c r="M187" i="10"/>
  <c r="N187" i="10"/>
  <c r="O187" i="10"/>
  <c r="P187" i="10"/>
  <c r="Q187" i="10"/>
  <c r="R187" i="10"/>
  <c r="S187" i="10"/>
  <c r="T187" i="10"/>
  <c r="U187" i="10"/>
  <c r="V187" i="10"/>
  <c r="H188" i="10"/>
  <c r="I188" i="10"/>
  <c r="J188" i="10"/>
  <c r="K188" i="10"/>
  <c r="L188" i="10"/>
  <c r="M188" i="10"/>
  <c r="N188" i="10"/>
  <c r="O188" i="10"/>
  <c r="P188" i="10"/>
  <c r="Q188" i="10"/>
  <c r="R188" i="10"/>
  <c r="S188" i="10"/>
  <c r="T188" i="10"/>
  <c r="U188" i="10"/>
  <c r="V188" i="10"/>
  <c r="H189" i="10"/>
  <c r="I189" i="10"/>
  <c r="J189" i="10"/>
  <c r="K189" i="10"/>
  <c r="L189" i="10"/>
  <c r="M189" i="10"/>
  <c r="N189" i="10"/>
  <c r="O189" i="10"/>
  <c r="P189" i="10"/>
  <c r="Q189" i="10"/>
  <c r="R189" i="10"/>
  <c r="S189" i="10"/>
  <c r="T189" i="10"/>
  <c r="U189" i="10"/>
  <c r="V189" i="10"/>
  <c r="H190" i="10"/>
  <c r="I190" i="10"/>
  <c r="J190" i="10"/>
  <c r="K190" i="10"/>
  <c r="L190" i="10"/>
  <c r="M190" i="10"/>
  <c r="N190" i="10"/>
  <c r="O190" i="10"/>
  <c r="P190" i="10"/>
  <c r="Q190" i="10"/>
  <c r="R190" i="10"/>
  <c r="S190" i="10"/>
  <c r="T190" i="10"/>
  <c r="U190" i="10"/>
  <c r="V190" i="10"/>
  <c r="H191" i="10"/>
  <c r="I191" i="10"/>
  <c r="J191" i="10"/>
  <c r="K191" i="10"/>
  <c r="L191" i="10"/>
  <c r="M191" i="10"/>
  <c r="N191" i="10"/>
  <c r="O191" i="10"/>
  <c r="P191" i="10"/>
  <c r="Q191" i="10"/>
  <c r="R191" i="10"/>
  <c r="S191" i="10"/>
  <c r="T191" i="10"/>
  <c r="U191" i="10"/>
  <c r="V191" i="10"/>
  <c r="H192" i="10"/>
  <c r="I192" i="10"/>
  <c r="J192" i="10"/>
  <c r="K192" i="10"/>
  <c r="L192" i="10"/>
  <c r="M192" i="10"/>
  <c r="N192" i="10"/>
  <c r="O192" i="10"/>
  <c r="P192" i="10"/>
  <c r="Q192" i="10"/>
  <c r="R192" i="10"/>
  <c r="S192" i="10"/>
  <c r="T192" i="10"/>
  <c r="U192" i="10"/>
  <c r="V192" i="10"/>
  <c r="H193" i="10"/>
  <c r="I193" i="10"/>
  <c r="J193" i="10"/>
  <c r="K193" i="10"/>
  <c r="L193" i="10"/>
  <c r="M193" i="10"/>
  <c r="N193" i="10"/>
  <c r="O193" i="10"/>
  <c r="P193" i="10"/>
  <c r="Q193" i="10"/>
  <c r="R193" i="10"/>
  <c r="S193" i="10"/>
  <c r="T193" i="10"/>
  <c r="U193" i="10"/>
  <c r="V193" i="10"/>
  <c r="H194" i="10"/>
  <c r="I194" i="10"/>
  <c r="J194" i="10"/>
  <c r="K194" i="10"/>
  <c r="L194" i="10"/>
  <c r="M194" i="10"/>
  <c r="N194" i="10"/>
  <c r="O194" i="10"/>
  <c r="P194" i="10"/>
  <c r="Q194" i="10"/>
  <c r="R194" i="10"/>
  <c r="S194" i="10"/>
  <c r="T194" i="10"/>
  <c r="U194" i="10"/>
  <c r="V194" i="10"/>
  <c r="H195" i="10"/>
  <c r="I195" i="10"/>
  <c r="J195" i="10"/>
  <c r="K195" i="10"/>
  <c r="L195" i="10"/>
  <c r="M195" i="10"/>
  <c r="N195" i="10"/>
  <c r="O195" i="10"/>
  <c r="P195" i="10"/>
  <c r="Q195" i="10"/>
  <c r="R195" i="10"/>
  <c r="S195" i="10"/>
  <c r="T195" i="10"/>
  <c r="U195" i="10"/>
  <c r="V195" i="10"/>
  <c r="H196" i="10"/>
  <c r="I196" i="10"/>
  <c r="J196" i="10"/>
  <c r="K196" i="10"/>
  <c r="L196" i="10"/>
  <c r="M196" i="10"/>
  <c r="N196" i="10"/>
  <c r="O196" i="10"/>
  <c r="P196" i="10"/>
  <c r="Q196" i="10"/>
  <c r="R196" i="10"/>
  <c r="S196" i="10"/>
  <c r="T196" i="10"/>
  <c r="U196" i="10"/>
  <c r="V196" i="10"/>
  <c r="H197" i="10"/>
  <c r="I197" i="10"/>
  <c r="J197" i="10"/>
  <c r="K197" i="10"/>
  <c r="L197" i="10"/>
  <c r="M197" i="10"/>
  <c r="N197" i="10"/>
  <c r="O197" i="10"/>
  <c r="P197" i="10"/>
  <c r="Q197" i="10"/>
  <c r="R197" i="10"/>
  <c r="S197" i="10"/>
  <c r="T197" i="10"/>
  <c r="U197" i="10"/>
  <c r="V197" i="10"/>
  <c r="H198" i="10"/>
  <c r="I198" i="10"/>
  <c r="J198" i="10"/>
  <c r="K198" i="10"/>
  <c r="L198" i="10"/>
  <c r="M198" i="10"/>
  <c r="N198" i="10"/>
  <c r="O198" i="10"/>
  <c r="P198" i="10"/>
  <c r="Q198" i="10"/>
  <c r="R198" i="10"/>
  <c r="S198" i="10"/>
  <c r="T198" i="10"/>
  <c r="U198" i="10"/>
  <c r="V198" i="10"/>
  <c r="H199" i="10"/>
  <c r="I199" i="10"/>
  <c r="J199" i="10"/>
  <c r="K199" i="10"/>
  <c r="L199" i="10"/>
  <c r="M199" i="10"/>
  <c r="N199" i="10"/>
  <c r="O199" i="10"/>
  <c r="P199" i="10"/>
  <c r="Q199" i="10"/>
  <c r="R199" i="10"/>
  <c r="S199" i="10"/>
  <c r="T199" i="10"/>
  <c r="U199" i="10"/>
  <c r="V199" i="10"/>
  <c r="H200" i="10"/>
  <c r="I200" i="10"/>
  <c r="J200" i="10"/>
  <c r="K200" i="10"/>
  <c r="L200" i="10"/>
  <c r="M200" i="10"/>
  <c r="N200" i="10"/>
  <c r="O200" i="10"/>
  <c r="P200" i="10"/>
  <c r="Q200" i="10"/>
  <c r="R200" i="10"/>
  <c r="S200" i="10"/>
  <c r="T200" i="10"/>
  <c r="U200" i="10"/>
  <c r="V200" i="10"/>
  <c r="H201" i="10"/>
  <c r="I201" i="10"/>
  <c r="J201" i="10"/>
  <c r="K201" i="10"/>
  <c r="L201" i="10"/>
  <c r="M201" i="10"/>
  <c r="N201" i="10"/>
  <c r="O201" i="10"/>
  <c r="P201" i="10"/>
  <c r="Q201" i="10"/>
  <c r="R201" i="10"/>
  <c r="S201" i="10"/>
  <c r="T201" i="10"/>
  <c r="U201" i="10"/>
  <c r="V201" i="10"/>
  <c r="H202" i="10"/>
  <c r="I202" i="10"/>
  <c r="J202" i="10"/>
  <c r="K202" i="10"/>
  <c r="L202" i="10"/>
  <c r="M202" i="10"/>
  <c r="N202" i="10"/>
  <c r="O202" i="10"/>
  <c r="P202" i="10"/>
  <c r="Q202" i="10"/>
  <c r="R202" i="10"/>
  <c r="S202" i="10"/>
  <c r="T202" i="10"/>
  <c r="U202" i="10"/>
  <c r="V202" i="10"/>
  <c r="H203" i="10"/>
  <c r="I203" i="10"/>
  <c r="J203" i="10"/>
  <c r="K203" i="10"/>
  <c r="L203" i="10"/>
  <c r="M203" i="10"/>
  <c r="N203" i="10"/>
  <c r="O203" i="10"/>
  <c r="P203" i="10"/>
  <c r="Q203" i="10"/>
  <c r="R203" i="10"/>
  <c r="S203" i="10"/>
  <c r="T203" i="10"/>
  <c r="U203" i="10"/>
  <c r="V203" i="10"/>
  <c r="H204" i="10"/>
  <c r="I204" i="10"/>
  <c r="J204" i="10"/>
  <c r="K204" i="10"/>
  <c r="L204" i="10"/>
  <c r="M204" i="10"/>
  <c r="N204" i="10"/>
  <c r="O204" i="10"/>
  <c r="P204" i="10"/>
  <c r="Q204" i="10"/>
  <c r="R204" i="10"/>
  <c r="S204" i="10"/>
  <c r="T204" i="10"/>
  <c r="U204" i="10"/>
  <c r="V204" i="10"/>
  <c r="H205" i="10"/>
  <c r="I205" i="10"/>
  <c r="J205" i="10"/>
  <c r="K205" i="10"/>
  <c r="L205" i="10"/>
  <c r="M205" i="10"/>
  <c r="N205" i="10"/>
  <c r="O205" i="10"/>
  <c r="P205" i="10"/>
  <c r="Q205" i="10"/>
  <c r="R205" i="10"/>
  <c r="S205" i="10"/>
  <c r="T205" i="10"/>
  <c r="U205" i="10"/>
  <c r="V205" i="10"/>
  <c r="H206" i="10"/>
  <c r="I206" i="10"/>
  <c r="J206" i="10"/>
  <c r="K206" i="10"/>
  <c r="L206" i="10"/>
  <c r="M206" i="10"/>
  <c r="N206" i="10"/>
  <c r="O206" i="10"/>
  <c r="P206" i="10"/>
  <c r="Q206" i="10"/>
  <c r="R206" i="10"/>
  <c r="S206" i="10"/>
  <c r="T206" i="10"/>
  <c r="U206" i="10"/>
  <c r="V206" i="10"/>
  <c r="H207" i="10"/>
  <c r="I207" i="10"/>
  <c r="J207" i="10"/>
  <c r="K207" i="10"/>
  <c r="L207" i="10"/>
  <c r="M207" i="10"/>
  <c r="N207" i="10"/>
  <c r="O207" i="10"/>
  <c r="P207" i="10"/>
  <c r="Q207" i="10"/>
  <c r="R207" i="10"/>
  <c r="S207" i="10"/>
  <c r="T207" i="10"/>
  <c r="U207" i="10"/>
  <c r="V207" i="10"/>
  <c r="H208" i="10"/>
  <c r="I208" i="10"/>
  <c r="J208" i="10"/>
  <c r="K208" i="10"/>
  <c r="L208" i="10"/>
  <c r="M208" i="10"/>
  <c r="N208" i="10"/>
  <c r="O208" i="10"/>
  <c r="P208" i="10"/>
  <c r="Q208" i="10"/>
  <c r="R208" i="10"/>
  <c r="S208" i="10"/>
  <c r="T208" i="10"/>
  <c r="U208" i="10"/>
  <c r="V208" i="10"/>
  <c r="H209" i="10"/>
  <c r="I209" i="10"/>
  <c r="J209" i="10"/>
  <c r="K209" i="10"/>
  <c r="L209" i="10"/>
  <c r="M209" i="10"/>
  <c r="N209" i="10"/>
  <c r="O209" i="10"/>
  <c r="P209" i="10"/>
  <c r="Q209" i="10"/>
  <c r="R209" i="10"/>
  <c r="S209" i="10"/>
  <c r="T209" i="10"/>
  <c r="U209" i="10"/>
  <c r="V209" i="10"/>
  <c r="H210" i="10"/>
  <c r="I210" i="10"/>
  <c r="J210" i="10"/>
  <c r="K210" i="10"/>
  <c r="L210" i="10"/>
  <c r="M210" i="10"/>
  <c r="N210" i="10"/>
  <c r="O210" i="10"/>
  <c r="P210" i="10"/>
  <c r="Q210" i="10"/>
  <c r="R210" i="10"/>
  <c r="S210" i="10"/>
  <c r="T210" i="10"/>
  <c r="U210" i="10"/>
  <c r="V210" i="10"/>
  <c r="H211" i="10"/>
  <c r="I211" i="10"/>
  <c r="J211" i="10"/>
  <c r="K211" i="10"/>
  <c r="L211" i="10"/>
  <c r="M211" i="10"/>
  <c r="N211" i="10"/>
  <c r="O211" i="10"/>
  <c r="P211" i="10"/>
  <c r="Q211" i="10"/>
  <c r="R211" i="10"/>
  <c r="S211" i="10"/>
  <c r="T211" i="10"/>
  <c r="U211" i="10"/>
  <c r="V211" i="10"/>
  <c r="H212" i="10"/>
  <c r="I212" i="10"/>
  <c r="J212" i="10"/>
  <c r="K212" i="10"/>
  <c r="L212" i="10"/>
  <c r="M212" i="10"/>
  <c r="N212" i="10"/>
  <c r="O212" i="10"/>
  <c r="P212" i="10"/>
  <c r="Q212" i="10"/>
  <c r="R212" i="10"/>
  <c r="S212" i="10"/>
  <c r="T212" i="10"/>
  <c r="U212" i="10"/>
  <c r="V212" i="10"/>
  <c r="H213" i="10"/>
  <c r="I213" i="10"/>
  <c r="J213" i="10"/>
  <c r="K213" i="10"/>
  <c r="L213" i="10"/>
  <c r="M213" i="10"/>
  <c r="N213" i="10"/>
  <c r="O213" i="10"/>
  <c r="P213" i="10"/>
  <c r="Q213" i="10"/>
  <c r="R213" i="10"/>
  <c r="S213" i="10"/>
  <c r="T213" i="10"/>
  <c r="U213" i="10"/>
  <c r="V213" i="10"/>
  <c r="H214" i="10"/>
  <c r="I214" i="10"/>
  <c r="J214" i="10"/>
  <c r="K214" i="10"/>
  <c r="L214" i="10"/>
  <c r="M214" i="10"/>
  <c r="N214" i="10"/>
  <c r="O214" i="10"/>
  <c r="P214" i="10"/>
  <c r="Q214" i="10"/>
  <c r="R214" i="10"/>
  <c r="S214" i="10"/>
  <c r="T214" i="10"/>
  <c r="U214" i="10"/>
  <c r="V214" i="10"/>
  <c r="H215" i="10"/>
  <c r="I215" i="10"/>
  <c r="J215" i="10"/>
  <c r="K215" i="10"/>
  <c r="L215" i="10"/>
  <c r="M215" i="10"/>
  <c r="N215" i="10"/>
  <c r="O215" i="10"/>
  <c r="P215" i="10"/>
  <c r="Q215" i="10"/>
  <c r="R215" i="10"/>
  <c r="S215" i="10"/>
  <c r="T215" i="10"/>
  <c r="U215" i="10"/>
  <c r="V215" i="10"/>
  <c r="H216" i="10"/>
  <c r="I216" i="10"/>
  <c r="J216" i="10"/>
  <c r="K216" i="10"/>
  <c r="L216" i="10"/>
  <c r="M216" i="10"/>
  <c r="N216" i="10"/>
  <c r="O216" i="10"/>
  <c r="P216" i="10"/>
  <c r="Q216" i="10"/>
  <c r="R216" i="10"/>
  <c r="S216" i="10"/>
  <c r="T216" i="10"/>
  <c r="U216" i="10"/>
  <c r="V216" i="10"/>
  <c r="H217" i="10"/>
  <c r="I217" i="10"/>
  <c r="J217" i="10"/>
  <c r="K217" i="10"/>
  <c r="L217" i="10"/>
  <c r="M217" i="10"/>
  <c r="N217" i="10"/>
  <c r="O217" i="10"/>
  <c r="P217" i="10"/>
  <c r="Q217" i="10"/>
  <c r="R217" i="10"/>
  <c r="S217" i="10"/>
  <c r="T217" i="10"/>
  <c r="U217" i="10"/>
  <c r="V217" i="10"/>
  <c r="H218" i="10"/>
  <c r="I218" i="10"/>
  <c r="J218" i="10"/>
  <c r="K218" i="10"/>
  <c r="L218" i="10"/>
  <c r="M218" i="10"/>
  <c r="N218" i="10"/>
  <c r="O218" i="10"/>
  <c r="P218" i="10"/>
  <c r="Q218" i="10"/>
  <c r="R218" i="10"/>
  <c r="S218" i="10"/>
  <c r="T218" i="10"/>
  <c r="U218" i="10"/>
  <c r="V218" i="10"/>
  <c r="H219" i="10"/>
  <c r="I219" i="10"/>
  <c r="J219" i="10"/>
  <c r="K219" i="10"/>
  <c r="L219" i="10"/>
  <c r="M219" i="10"/>
  <c r="N219" i="10"/>
  <c r="O219" i="10"/>
  <c r="P219" i="10"/>
  <c r="Q219" i="10"/>
  <c r="R219" i="10"/>
  <c r="S219" i="10"/>
  <c r="T219" i="10"/>
  <c r="U219" i="10"/>
  <c r="V219" i="10"/>
  <c r="H220" i="10"/>
  <c r="I220" i="10"/>
  <c r="J220" i="10"/>
  <c r="K220" i="10"/>
  <c r="L220" i="10"/>
  <c r="M220" i="10"/>
  <c r="N220" i="10"/>
  <c r="O220" i="10"/>
  <c r="P220" i="10"/>
  <c r="Q220" i="10"/>
  <c r="R220" i="10"/>
  <c r="S220" i="10"/>
  <c r="T220" i="10"/>
  <c r="U220" i="10"/>
  <c r="V220" i="10"/>
  <c r="H221" i="10"/>
  <c r="I221" i="10"/>
  <c r="J221" i="10"/>
  <c r="K221" i="10"/>
  <c r="L221" i="10"/>
  <c r="M221" i="10"/>
  <c r="N221" i="10"/>
  <c r="O221" i="10"/>
  <c r="P221" i="10"/>
  <c r="Q221" i="10"/>
  <c r="R221" i="10"/>
  <c r="S221" i="10"/>
  <c r="T221" i="10"/>
  <c r="U221" i="10"/>
  <c r="V221" i="10"/>
  <c r="H222" i="10"/>
  <c r="I222" i="10"/>
  <c r="J222" i="10"/>
  <c r="K222" i="10"/>
  <c r="L222" i="10"/>
  <c r="M222" i="10"/>
  <c r="N222" i="10"/>
  <c r="O222" i="10"/>
  <c r="P222" i="10"/>
  <c r="Q222" i="10"/>
  <c r="R222" i="10"/>
  <c r="S222" i="10"/>
  <c r="T222" i="10"/>
  <c r="U222" i="10"/>
  <c r="V222" i="10"/>
  <c r="H223" i="10"/>
  <c r="I223" i="10"/>
  <c r="J223" i="10"/>
  <c r="K223" i="10"/>
  <c r="L223" i="10"/>
  <c r="M223" i="10"/>
  <c r="N223" i="10"/>
  <c r="O223" i="10"/>
  <c r="P223" i="10"/>
  <c r="Q223" i="10"/>
  <c r="R223" i="10"/>
  <c r="S223" i="10"/>
  <c r="T223" i="10"/>
  <c r="U223" i="10"/>
  <c r="V223" i="10"/>
  <c r="H224" i="10"/>
  <c r="I224" i="10"/>
  <c r="J224" i="10"/>
  <c r="K224" i="10"/>
  <c r="L224" i="10"/>
  <c r="M224" i="10"/>
  <c r="N224" i="10"/>
  <c r="O224" i="10"/>
  <c r="P224" i="10"/>
  <c r="Q224" i="10"/>
  <c r="R224" i="10"/>
  <c r="S224" i="10"/>
  <c r="T224" i="10"/>
  <c r="U224" i="10"/>
  <c r="V224" i="10"/>
  <c r="H225" i="10"/>
  <c r="I225" i="10"/>
  <c r="J225" i="10"/>
  <c r="K225" i="10"/>
  <c r="L225" i="10"/>
  <c r="M225" i="10"/>
  <c r="N225" i="10"/>
  <c r="O225" i="10"/>
  <c r="P225" i="10"/>
  <c r="Q225" i="10"/>
  <c r="R225" i="10"/>
  <c r="S225" i="10"/>
  <c r="T225" i="10"/>
  <c r="U225" i="10"/>
  <c r="V225" i="10"/>
  <c r="H226" i="10"/>
  <c r="I226" i="10"/>
  <c r="J226" i="10"/>
  <c r="K226" i="10"/>
  <c r="L226" i="10"/>
  <c r="M226" i="10"/>
  <c r="N226" i="10"/>
  <c r="O226" i="10"/>
  <c r="P226" i="10"/>
  <c r="Q226" i="10"/>
  <c r="R226" i="10"/>
  <c r="S226" i="10"/>
  <c r="T226" i="10"/>
  <c r="U226" i="10"/>
  <c r="V226" i="10"/>
  <c r="G156" i="10"/>
  <c r="G157" i="10"/>
  <c r="G158" i="10"/>
  <c r="G159" i="10"/>
  <c r="G160" i="10"/>
  <c r="G161" i="10"/>
  <c r="G162" i="10"/>
  <c r="G163" i="10"/>
  <c r="G164" i="10"/>
  <c r="G165" i="10"/>
  <c r="G166" i="10"/>
  <c r="G167" i="10"/>
  <c r="G168" i="10"/>
  <c r="G169" i="10"/>
  <c r="G170" i="10"/>
  <c r="G171" i="10"/>
  <c r="G172" i="10"/>
  <c r="G173" i="10"/>
  <c r="G174" i="10"/>
  <c r="G175" i="10"/>
  <c r="G176" i="10"/>
  <c r="G177" i="10"/>
  <c r="G178" i="10"/>
  <c r="G179" i="10"/>
  <c r="G180" i="10"/>
  <c r="G181" i="10"/>
  <c r="G182" i="10"/>
  <c r="G183" i="10"/>
  <c r="G184" i="10"/>
  <c r="G185" i="10"/>
  <c r="G186" i="10"/>
  <c r="G187" i="10"/>
  <c r="G188" i="10"/>
  <c r="G189" i="10"/>
  <c r="G190" i="10"/>
  <c r="G191" i="10"/>
  <c r="G192" i="10"/>
  <c r="G193" i="10"/>
  <c r="G194" i="10"/>
  <c r="G195" i="10"/>
  <c r="G196" i="10"/>
  <c r="G197" i="10"/>
  <c r="G198" i="10"/>
  <c r="G199" i="10"/>
  <c r="G200" i="10"/>
  <c r="G201" i="10"/>
  <c r="G202" i="10"/>
  <c r="G203" i="10"/>
  <c r="G204" i="10"/>
  <c r="G205" i="10"/>
  <c r="G206" i="10"/>
  <c r="G207" i="10"/>
  <c r="G208" i="10"/>
  <c r="G209" i="10"/>
  <c r="G210" i="10"/>
  <c r="G211" i="10"/>
  <c r="G212" i="10"/>
  <c r="G213" i="10"/>
  <c r="G214" i="10"/>
  <c r="G215" i="10"/>
  <c r="G216" i="10"/>
  <c r="G217" i="10"/>
  <c r="G218" i="10"/>
  <c r="G219" i="10"/>
  <c r="G220" i="10"/>
  <c r="G221" i="10"/>
  <c r="G222" i="10"/>
  <c r="G223" i="10"/>
  <c r="G224" i="10"/>
  <c r="G225" i="10"/>
  <c r="G226" i="10"/>
  <c r="G155" i="10"/>
  <c r="G3" i="3" l="1"/>
  <c r="H3" i="3"/>
  <c r="I3" i="3"/>
  <c r="G4" i="3"/>
  <c r="H4" i="3"/>
  <c r="I4" i="3"/>
  <c r="G5" i="3"/>
  <c r="H5" i="3"/>
  <c r="I5" i="3"/>
  <c r="G6" i="3"/>
  <c r="H6" i="3"/>
  <c r="I6" i="3"/>
  <c r="G7" i="3"/>
  <c r="H7" i="3"/>
  <c r="I7" i="3"/>
  <c r="G8" i="3"/>
  <c r="H8" i="3"/>
  <c r="I8" i="3"/>
  <c r="G9" i="3"/>
  <c r="H9" i="3"/>
  <c r="I9" i="3"/>
  <c r="G10" i="3"/>
  <c r="H10" i="3"/>
  <c r="I10" i="3"/>
  <c r="G11" i="3"/>
  <c r="H11" i="3"/>
  <c r="I11" i="3"/>
  <c r="G12" i="3"/>
  <c r="H12" i="3"/>
  <c r="I12" i="3"/>
  <c r="G144" i="4" l="1"/>
  <c r="H144" i="4"/>
  <c r="I144" i="4"/>
  <c r="J144" i="4"/>
  <c r="K144" i="4"/>
  <c r="L144" i="4"/>
  <c r="N144" i="4"/>
  <c r="O144" i="4"/>
  <c r="P144" i="4"/>
  <c r="G145" i="4"/>
  <c r="H145" i="4"/>
  <c r="I145" i="4"/>
  <c r="J145" i="4"/>
  <c r="K145" i="4"/>
  <c r="L145" i="4"/>
  <c r="M145" i="4"/>
  <c r="N145" i="4"/>
  <c r="O145" i="4"/>
  <c r="P145" i="4"/>
  <c r="G147" i="4"/>
  <c r="H147" i="4"/>
  <c r="I147" i="4"/>
  <c r="J147" i="4"/>
  <c r="K147" i="4"/>
  <c r="L147" i="4"/>
  <c r="M147" i="4"/>
  <c r="N147" i="4"/>
  <c r="O147" i="4"/>
  <c r="P147" i="4"/>
  <c r="G148" i="4"/>
  <c r="H148" i="4"/>
  <c r="I148" i="4"/>
  <c r="J148" i="4"/>
  <c r="K148" i="4"/>
  <c r="L148" i="4"/>
  <c r="M148" i="4"/>
  <c r="N148" i="4"/>
  <c r="O148" i="4"/>
  <c r="P148" i="4"/>
  <c r="G150" i="4"/>
  <c r="H150" i="4"/>
  <c r="I150" i="4"/>
  <c r="J150" i="4"/>
  <c r="K150" i="4"/>
  <c r="L150" i="4"/>
  <c r="M150" i="4"/>
  <c r="N150" i="4"/>
  <c r="O150" i="4"/>
  <c r="P150" i="4"/>
  <c r="G151" i="4"/>
  <c r="H151" i="4"/>
  <c r="I151" i="4"/>
  <c r="J151" i="4"/>
  <c r="K151" i="4"/>
  <c r="L151" i="4"/>
  <c r="M151" i="4"/>
  <c r="N151" i="4"/>
  <c r="O151" i="4"/>
  <c r="P151" i="4"/>
  <c r="G152" i="4"/>
  <c r="H152" i="4"/>
  <c r="I152" i="4"/>
  <c r="J152" i="4"/>
  <c r="K152" i="4"/>
  <c r="L152" i="4"/>
  <c r="M152" i="4"/>
  <c r="N152" i="4"/>
  <c r="O152" i="4"/>
  <c r="P152" i="4"/>
  <c r="G153" i="4"/>
  <c r="H153" i="4"/>
  <c r="I153" i="4"/>
  <c r="J153" i="4"/>
  <c r="K153" i="4"/>
  <c r="L153" i="4"/>
  <c r="M153" i="4"/>
  <c r="N153" i="4"/>
  <c r="O153" i="4"/>
  <c r="P153" i="4"/>
  <c r="G154" i="4"/>
  <c r="H154" i="4"/>
  <c r="I154" i="4"/>
  <c r="J154" i="4"/>
  <c r="K154" i="4"/>
  <c r="L154" i="4"/>
  <c r="M154" i="4"/>
  <c r="N154" i="4"/>
  <c r="O154" i="4"/>
  <c r="P154" i="4"/>
  <c r="G155" i="4"/>
  <c r="H155" i="4"/>
  <c r="I155" i="4"/>
  <c r="J155" i="4"/>
  <c r="K155" i="4"/>
  <c r="L155" i="4"/>
  <c r="M155" i="4"/>
  <c r="N155" i="4"/>
  <c r="O155" i="4"/>
  <c r="P155" i="4"/>
  <c r="G157" i="4"/>
  <c r="H157" i="4"/>
  <c r="I157" i="4"/>
  <c r="J157" i="4"/>
  <c r="K157" i="4"/>
  <c r="L157" i="4"/>
  <c r="M157" i="4"/>
  <c r="N157" i="4"/>
  <c r="O157" i="4"/>
  <c r="P157" i="4"/>
  <c r="G158" i="4"/>
  <c r="H158" i="4"/>
  <c r="I158" i="4"/>
  <c r="J158" i="4"/>
  <c r="K158" i="4"/>
  <c r="L158" i="4"/>
  <c r="M158" i="4"/>
  <c r="N158" i="4"/>
  <c r="O158" i="4"/>
  <c r="P158" i="4"/>
  <c r="G160" i="4"/>
  <c r="H160" i="4"/>
  <c r="I160" i="4"/>
  <c r="J160" i="4"/>
  <c r="K160" i="4"/>
  <c r="L160" i="4"/>
  <c r="M160" i="4"/>
  <c r="N160" i="4"/>
  <c r="O160" i="4"/>
  <c r="P160" i="4"/>
  <c r="R54" i="8"/>
  <c r="Q160" i="4" s="1"/>
  <c r="R49" i="8"/>
  <c r="Q155" i="4" s="1"/>
  <c r="R50" i="8"/>
  <c r="S50" i="8" s="1"/>
  <c r="T50" i="8" s="1"/>
  <c r="U50" i="8" s="1"/>
  <c r="V50" i="8" s="1"/>
  <c r="R51" i="8"/>
  <c r="Q157" i="4" s="1"/>
  <c r="R52" i="8"/>
  <c r="S52" i="8" s="1"/>
  <c r="R44" i="8"/>
  <c r="S44" i="8" s="1"/>
  <c r="R45" i="8"/>
  <c r="Q151" i="4" s="1"/>
  <c r="R46" i="8"/>
  <c r="S46" i="8" s="1"/>
  <c r="R47" i="8"/>
  <c r="Q153" i="4" s="1"/>
  <c r="R48" i="8"/>
  <c r="Q154" i="4" s="1"/>
  <c r="R39" i="8"/>
  <c r="Q145" i="4" s="1"/>
  <c r="R40" i="8"/>
  <c r="S40" i="8" s="1"/>
  <c r="T40" i="8" s="1"/>
  <c r="U40" i="8" s="1"/>
  <c r="V40" i="8" s="1"/>
  <c r="R41" i="8"/>
  <c r="Q147" i="4" s="1"/>
  <c r="R42" i="8"/>
  <c r="Q148" i="4" s="1"/>
  <c r="U27" i="8"/>
  <c r="V28" i="8" s="1"/>
  <c r="H28" i="8"/>
  <c r="I28" i="8" s="1"/>
  <c r="J28" i="8" s="1"/>
  <c r="K28" i="8" s="1"/>
  <c r="L28" i="8" s="1"/>
  <c r="M28" i="8" s="1"/>
  <c r="N28" i="8" s="1"/>
  <c r="O28" i="8" s="1"/>
  <c r="P28" i="8" s="1"/>
  <c r="Q28" i="8" s="1"/>
  <c r="H29" i="8"/>
  <c r="I29" i="8" s="1"/>
  <c r="J29" i="8" s="1"/>
  <c r="K29" i="8" s="1"/>
  <c r="L29" i="8" s="1"/>
  <c r="M29" i="8" s="1"/>
  <c r="N29" i="8" s="1"/>
  <c r="O29" i="8" s="1"/>
  <c r="P29" i="8" s="1"/>
  <c r="Q29" i="8" s="1"/>
  <c r="N38" i="8"/>
  <c r="M144" i="4" s="1"/>
  <c r="G53" i="8"/>
  <c r="G43" i="8"/>
  <c r="H27" i="8"/>
  <c r="I27" i="8" s="1"/>
  <c r="J27" i="8" s="1"/>
  <c r="K27" i="8" s="1"/>
  <c r="L27" i="8" s="1"/>
  <c r="M27" i="8" s="1"/>
  <c r="N27" i="8" s="1"/>
  <c r="O27" i="8" s="1"/>
  <c r="P27" i="8" s="1"/>
  <c r="Q27" i="8" s="1"/>
  <c r="Q53" i="8" s="1"/>
  <c r="P159" i="4" s="1"/>
  <c r="H26" i="8"/>
  <c r="I26" i="8" s="1"/>
  <c r="AB19" i="8"/>
  <c r="Z19" i="8"/>
  <c r="Y19" i="8"/>
  <c r="X19" i="8"/>
  <c r="W19" i="8"/>
  <c r="F19" i="8"/>
  <c r="D19" i="8"/>
  <c r="AA19" i="8" s="1"/>
  <c r="C19" i="8"/>
  <c r="AC19" i="8" s="1"/>
  <c r="AB18" i="8"/>
  <c r="Z18" i="8"/>
  <c r="Y18" i="8"/>
  <c r="X18" i="8"/>
  <c r="W18" i="8"/>
  <c r="F18" i="8"/>
  <c r="D18" i="8"/>
  <c r="AA18" i="8" s="1"/>
  <c r="C18" i="8"/>
  <c r="AC18" i="8" s="1"/>
  <c r="AB17" i="8"/>
  <c r="Z17" i="8"/>
  <c r="Y17" i="8"/>
  <c r="X17" i="8"/>
  <c r="W17" i="8"/>
  <c r="F17" i="8"/>
  <c r="D17" i="8"/>
  <c r="AA17" i="8" s="1"/>
  <c r="C17" i="8"/>
  <c r="AC17" i="8" s="1"/>
  <c r="AB16" i="8"/>
  <c r="Z16" i="8"/>
  <c r="Y16" i="8"/>
  <c r="X16" i="8"/>
  <c r="W16" i="8"/>
  <c r="F16" i="8"/>
  <c r="D16" i="8"/>
  <c r="AA16" i="8" s="1"/>
  <c r="C16" i="8"/>
  <c r="AC16" i="8" s="1"/>
  <c r="AB15" i="8"/>
  <c r="Z15" i="8"/>
  <c r="Y15" i="8"/>
  <c r="X15" i="8"/>
  <c r="W15" i="8"/>
  <c r="F15" i="8"/>
  <c r="D15" i="8"/>
  <c r="AA15" i="8" s="1"/>
  <c r="C15" i="8"/>
  <c r="AC15" i="8" s="1"/>
  <c r="AB14" i="8"/>
  <c r="Z14" i="8"/>
  <c r="Y14" i="8"/>
  <c r="X14" i="8"/>
  <c r="W14" i="8"/>
  <c r="F14" i="8"/>
  <c r="D14" i="8"/>
  <c r="AA14" i="8" s="1"/>
  <c r="C14" i="8"/>
  <c r="AC14" i="8" s="1"/>
  <c r="AB13" i="8"/>
  <c r="Z13" i="8"/>
  <c r="Y13" i="8"/>
  <c r="X13" i="8"/>
  <c r="W13" i="8"/>
  <c r="F13" i="8"/>
  <c r="D13" i="8"/>
  <c r="AA13" i="8" s="1"/>
  <c r="C13" i="8"/>
  <c r="AC13" i="8" s="1"/>
  <c r="AB12" i="8"/>
  <c r="Z12" i="8"/>
  <c r="Y12" i="8"/>
  <c r="X12" i="8"/>
  <c r="W12" i="8"/>
  <c r="F12" i="8"/>
  <c r="D12" i="8"/>
  <c r="AA12" i="8" s="1"/>
  <c r="C12" i="8"/>
  <c r="AC12" i="8" s="1"/>
  <c r="AB11" i="8"/>
  <c r="Z11" i="8"/>
  <c r="Y11" i="8"/>
  <c r="X11" i="8"/>
  <c r="W11" i="8"/>
  <c r="F11" i="8"/>
  <c r="D11" i="8"/>
  <c r="AA11" i="8" s="1"/>
  <c r="C11" i="8"/>
  <c r="AC11" i="8" s="1"/>
  <c r="AB10" i="8"/>
  <c r="Z10" i="8"/>
  <c r="Y10" i="8"/>
  <c r="X10" i="8"/>
  <c r="W10" i="8"/>
  <c r="F10" i="8"/>
  <c r="D10" i="8"/>
  <c r="AA10" i="8" s="1"/>
  <c r="C10" i="8"/>
  <c r="AC10" i="8" s="1"/>
  <c r="AB9" i="8"/>
  <c r="Z9" i="8"/>
  <c r="Y9" i="8"/>
  <c r="X9" i="8"/>
  <c r="W9" i="8"/>
  <c r="F9" i="8"/>
  <c r="D9" i="8"/>
  <c r="AA9" i="8" s="1"/>
  <c r="C9" i="8"/>
  <c r="AC9" i="8" s="1"/>
  <c r="AB8" i="8"/>
  <c r="Z8" i="8"/>
  <c r="Y8" i="8"/>
  <c r="X8" i="8"/>
  <c r="W8" i="8"/>
  <c r="F8" i="8"/>
  <c r="D8" i="8"/>
  <c r="AA8" i="8" s="1"/>
  <c r="C8" i="8"/>
  <c r="AC8" i="8" s="1"/>
  <c r="AB7" i="8"/>
  <c r="Z7" i="8"/>
  <c r="Y7" i="8"/>
  <c r="X7" i="8"/>
  <c r="W7" i="8"/>
  <c r="F7" i="8"/>
  <c r="D7" i="8"/>
  <c r="AA7" i="8" s="1"/>
  <c r="C7" i="8"/>
  <c r="AC7" i="8" s="1"/>
  <c r="AB6" i="8"/>
  <c r="Z6" i="8"/>
  <c r="Y6" i="8"/>
  <c r="X6" i="8"/>
  <c r="W6" i="8"/>
  <c r="F6" i="8"/>
  <c r="D6" i="8"/>
  <c r="AA6" i="8" s="1"/>
  <c r="C6" i="8"/>
  <c r="AC6" i="8" s="1"/>
  <c r="AB5" i="8"/>
  <c r="Z5" i="8"/>
  <c r="Y5" i="8"/>
  <c r="X5" i="8"/>
  <c r="W5" i="8"/>
  <c r="F5" i="8"/>
  <c r="D5" i="8"/>
  <c r="AA5" i="8" s="1"/>
  <c r="C5" i="8"/>
  <c r="AC5" i="8" s="1"/>
  <c r="AB4" i="8"/>
  <c r="Z4" i="8"/>
  <c r="Y4" i="8"/>
  <c r="X4" i="8"/>
  <c r="W4" i="8"/>
  <c r="F4" i="8"/>
  <c r="D4" i="8"/>
  <c r="AA4" i="8" s="1"/>
  <c r="C4" i="8"/>
  <c r="AC4" i="8" s="1"/>
  <c r="AB3" i="8"/>
  <c r="Z3" i="8"/>
  <c r="Y3" i="8"/>
  <c r="X3" i="8"/>
  <c r="F3" i="8"/>
  <c r="D3" i="8"/>
  <c r="AA3" i="8" s="1"/>
  <c r="C3" i="8"/>
  <c r="AC3" i="8" s="1"/>
  <c r="T46" i="8" l="1"/>
  <c r="R152" i="4"/>
  <c r="T44" i="8"/>
  <c r="R150" i="4"/>
  <c r="T52" i="8"/>
  <c r="R158" i="4"/>
  <c r="Q158" i="4"/>
  <c r="S42" i="8"/>
  <c r="S49" i="8"/>
  <c r="S41" i="8"/>
  <c r="Q152" i="4"/>
  <c r="S48" i="8"/>
  <c r="R38" i="8"/>
  <c r="S47" i="8"/>
  <c r="S39" i="8"/>
  <c r="Q150" i="4"/>
  <c r="J53" i="8"/>
  <c r="I159" i="4" s="1"/>
  <c r="I53" i="8"/>
  <c r="H159" i="4" s="1"/>
  <c r="S51" i="8"/>
  <c r="S54" i="8"/>
  <c r="S45" i="8"/>
  <c r="V27" i="8"/>
  <c r="H53" i="8"/>
  <c r="G159" i="4" s="1"/>
  <c r="O53" i="8"/>
  <c r="N159" i="4" s="1"/>
  <c r="L53" i="8"/>
  <c r="P53" i="8"/>
  <c r="O159" i="4" s="1"/>
  <c r="N53" i="8"/>
  <c r="M159" i="4" s="1"/>
  <c r="M53" i="8"/>
  <c r="L159" i="4" s="1"/>
  <c r="K53" i="8"/>
  <c r="J159" i="4" s="1"/>
  <c r="J26" i="8"/>
  <c r="I43" i="8"/>
  <c r="H149" i="4" s="1"/>
  <c r="H43" i="8"/>
  <c r="G149" i="4" s="1"/>
  <c r="W3" i="8"/>
  <c r="U1785" i="4"/>
  <c r="T1785" i="4"/>
  <c r="S1785" i="4"/>
  <c r="R1785" i="4"/>
  <c r="Q1785" i="4"/>
  <c r="P1785" i="4"/>
  <c r="O1785" i="4"/>
  <c r="N1785" i="4"/>
  <c r="M1785" i="4"/>
  <c r="L1785" i="4"/>
  <c r="K1785" i="4"/>
  <c r="J1785" i="4"/>
  <c r="I1785" i="4"/>
  <c r="H1785" i="4"/>
  <c r="G1785" i="4"/>
  <c r="U1754" i="4"/>
  <c r="T1754" i="4"/>
  <c r="S1754" i="4"/>
  <c r="R1754" i="4"/>
  <c r="Q1754" i="4"/>
  <c r="P1754" i="4"/>
  <c r="O1754" i="4"/>
  <c r="N1754" i="4"/>
  <c r="M1754" i="4"/>
  <c r="L1754" i="4"/>
  <c r="K1754" i="4"/>
  <c r="J1754" i="4"/>
  <c r="I1754" i="4"/>
  <c r="H1754" i="4"/>
  <c r="G1754" i="4"/>
  <c r="U1716" i="4"/>
  <c r="T1716" i="4"/>
  <c r="S1716" i="4"/>
  <c r="R1716" i="4"/>
  <c r="Q1716" i="4"/>
  <c r="P1716" i="4"/>
  <c r="O1716" i="4"/>
  <c r="N1716" i="4"/>
  <c r="M1716" i="4"/>
  <c r="L1716" i="4"/>
  <c r="K1716" i="4"/>
  <c r="J1716" i="4"/>
  <c r="I1716" i="4"/>
  <c r="H1716" i="4"/>
  <c r="G1716" i="4"/>
  <c r="R151" i="4" l="1"/>
  <c r="T45" i="8"/>
  <c r="R160" i="4"/>
  <c r="T54" i="8"/>
  <c r="T51" i="8"/>
  <c r="R157" i="4"/>
  <c r="R145" i="4"/>
  <c r="T39" i="8"/>
  <c r="R153" i="4"/>
  <c r="T47" i="8"/>
  <c r="S38" i="8"/>
  <c r="Q144" i="4"/>
  <c r="R154" i="4"/>
  <c r="T48" i="8"/>
  <c r="R147" i="4"/>
  <c r="T41" i="8"/>
  <c r="R155" i="4"/>
  <c r="T49" i="8"/>
  <c r="R148" i="4"/>
  <c r="T42" i="8"/>
  <c r="S158" i="4"/>
  <c r="U52" i="8"/>
  <c r="U44" i="8"/>
  <c r="S150" i="4"/>
  <c r="K159" i="4"/>
  <c r="R53" i="8"/>
  <c r="Q159" i="4" s="1"/>
  <c r="U46" i="8"/>
  <c r="S152" i="4"/>
  <c r="K26" i="8"/>
  <c r="J43" i="8"/>
  <c r="I149" i="4" s="1"/>
  <c r="I92" i="7"/>
  <c r="H92" i="7"/>
  <c r="G92" i="7"/>
  <c r="F92" i="7"/>
  <c r="D92" i="7"/>
  <c r="C92" i="7"/>
  <c r="I91" i="7"/>
  <c r="H91" i="7"/>
  <c r="G91" i="7"/>
  <c r="F91" i="7"/>
  <c r="D91" i="7"/>
  <c r="C91" i="7"/>
  <c r="I90" i="7"/>
  <c r="H90" i="7"/>
  <c r="G90" i="7"/>
  <c r="F90" i="7"/>
  <c r="D90" i="7"/>
  <c r="C90" i="7"/>
  <c r="I89" i="7"/>
  <c r="H89" i="7"/>
  <c r="G89" i="7"/>
  <c r="F89" i="7"/>
  <c r="D89" i="7"/>
  <c r="C89" i="7"/>
  <c r="I88" i="7"/>
  <c r="H88" i="7"/>
  <c r="G88" i="7"/>
  <c r="F88" i="7"/>
  <c r="D88" i="7"/>
  <c r="C88" i="7"/>
  <c r="I87" i="7"/>
  <c r="H87" i="7"/>
  <c r="G87" i="7"/>
  <c r="F87" i="7"/>
  <c r="D87" i="7"/>
  <c r="C87" i="7"/>
  <c r="I86" i="7"/>
  <c r="H86" i="7"/>
  <c r="G86" i="7"/>
  <c r="F86" i="7"/>
  <c r="D86" i="7"/>
  <c r="C86" i="7"/>
  <c r="I85" i="7"/>
  <c r="H85" i="7"/>
  <c r="G85" i="7"/>
  <c r="F85" i="7"/>
  <c r="D85" i="7"/>
  <c r="C85" i="7"/>
  <c r="I84" i="7"/>
  <c r="H84" i="7"/>
  <c r="G84" i="7"/>
  <c r="F84" i="7"/>
  <c r="D84" i="7"/>
  <c r="C84" i="7"/>
  <c r="I83" i="7"/>
  <c r="H83" i="7"/>
  <c r="G83" i="7"/>
  <c r="F83" i="7"/>
  <c r="D83" i="7"/>
  <c r="C83" i="7"/>
  <c r="I82" i="7"/>
  <c r="H82" i="7"/>
  <c r="G82" i="7"/>
  <c r="F82" i="7"/>
  <c r="D82" i="7"/>
  <c r="C82" i="7"/>
  <c r="I81" i="7"/>
  <c r="H81" i="7"/>
  <c r="G81" i="7"/>
  <c r="F81" i="7"/>
  <c r="D81" i="7"/>
  <c r="C81" i="7"/>
  <c r="I80" i="7"/>
  <c r="H80" i="7"/>
  <c r="G80" i="7"/>
  <c r="F80" i="7"/>
  <c r="D80" i="7"/>
  <c r="C80" i="7"/>
  <c r="I79" i="7"/>
  <c r="H79" i="7"/>
  <c r="G79" i="7"/>
  <c r="F79" i="7"/>
  <c r="D79" i="7"/>
  <c r="C79" i="7"/>
  <c r="I78" i="7"/>
  <c r="H78" i="7"/>
  <c r="G78" i="7"/>
  <c r="F78" i="7"/>
  <c r="D78" i="7"/>
  <c r="C78" i="7"/>
  <c r="I77" i="7"/>
  <c r="H77" i="7"/>
  <c r="G77" i="7"/>
  <c r="F77" i="7"/>
  <c r="D77" i="7"/>
  <c r="C77" i="7"/>
  <c r="I76" i="7"/>
  <c r="H76" i="7"/>
  <c r="G76" i="7"/>
  <c r="F76" i="7"/>
  <c r="D76" i="7"/>
  <c r="C76" i="7"/>
  <c r="I75" i="7"/>
  <c r="H75" i="7"/>
  <c r="G75" i="7"/>
  <c r="F75" i="7"/>
  <c r="D75" i="7"/>
  <c r="C75" i="7"/>
  <c r="I74" i="7"/>
  <c r="H74" i="7"/>
  <c r="G74" i="7"/>
  <c r="F74" i="7"/>
  <c r="D74" i="7"/>
  <c r="C74" i="7"/>
  <c r="I73" i="7"/>
  <c r="H73" i="7"/>
  <c r="G73" i="7"/>
  <c r="F73" i="7"/>
  <c r="D73" i="7"/>
  <c r="C73" i="7"/>
  <c r="I72" i="7"/>
  <c r="H72" i="7"/>
  <c r="G72" i="7"/>
  <c r="F72" i="7"/>
  <c r="D72" i="7"/>
  <c r="C72" i="7"/>
  <c r="I71" i="7"/>
  <c r="H71" i="7"/>
  <c r="G71" i="7"/>
  <c r="F71" i="7"/>
  <c r="D71" i="7"/>
  <c r="C71" i="7"/>
  <c r="I70" i="7"/>
  <c r="H70" i="7"/>
  <c r="G70" i="7"/>
  <c r="F70" i="7"/>
  <c r="D70" i="7"/>
  <c r="C70" i="7"/>
  <c r="I69" i="7"/>
  <c r="H69" i="7"/>
  <c r="G69" i="7"/>
  <c r="F69" i="7"/>
  <c r="D69" i="7"/>
  <c r="C69" i="7"/>
  <c r="I68" i="7"/>
  <c r="H68" i="7"/>
  <c r="G68" i="7"/>
  <c r="F68" i="7"/>
  <c r="D68" i="7"/>
  <c r="C68" i="7"/>
  <c r="I67" i="7"/>
  <c r="H67" i="7"/>
  <c r="G67" i="7"/>
  <c r="F67" i="7"/>
  <c r="D67" i="7"/>
  <c r="C67" i="7"/>
  <c r="I66" i="7"/>
  <c r="H66" i="7"/>
  <c r="G66" i="7"/>
  <c r="F66" i="7"/>
  <c r="D66" i="7"/>
  <c r="C66" i="7"/>
  <c r="I65" i="7"/>
  <c r="H65" i="7"/>
  <c r="G65" i="7"/>
  <c r="F65" i="7"/>
  <c r="D65" i="7"/>
  <c r="C65" i="7"/>
  <c r="I64" i="7"/>
  <c r="H64" i="7"/>
  <c r="G64" i="7"/>
  <c r="F64" i="7"/>
  <c r="D64" i="7"/>
  <c r="C64" i="7"/>
  <c r="I63" i="7"/>
  <c r="H63" i="7"/>
  <c r="G63" i="7"/>
  <c r="F63" i="7"/>
  <c r="D63" i="7"/>
  <c r="C63" i="7"/>
  <c r="I62" i="7"/>
  <c r="H62" i="7"/>
  <c r="G62" i="7"/>
  <c r="F62" i="7"/>
  <c r="D62" i="7"/>
  <c r="C62" i="7"/>
  <c r="I61" i="7"/>
  <c r="H61" i="7"/>
  <c r="G61" i="7"/>
  <c r="F61" i="7"/>
  <c r="D61" i="7"/>
  <c r="C61" i="7"/>
  <c r="I60" i="7"/>
  <c r="H60" i="7"/>
  <c r="G60" i="7"/>
  <c r="F60" i="7"/>
  <c r="D60" i="7"/>
  <c r="C60" i="7"/>
  <c r="I59" i="7"/>
  <c r="H59" i="7"/>
  <c r="G59" i="7"/>
  <c r="F59" i="7"/>
  <c r="D59" i="7"/>
  <c r="C59" i="7"/>
  <c r="I58" i="7"/>
  <c r="H58" i="7"/>
  <c r="G58" i="7"/>
  <c r="F58" i="7"/>
  <c r="D58" i="7"/>
  <c r="C58" i="7"/>
  <c r="I57" i="7"/>
  <c r="H57" i="7"/>
  <c r="G57" i="7"/>
  <c r="F57" i="7"/>
  <c r="D57" i="7"/>
  <c r="C57" i="7"/>
  <c r="I56" i="7"/>
  <c r="H56" i="7"/>
  <c r="G56" i="7"/>
  <c r="F56" i="7"/>
  <c r="D56" i="7"/>
  <c r="C56" i="7"/>
  <c r="I55" i="7"/>
  <c r="H55" i="7"/>
  <c r="G55" i="7"/>
  <c r="F55" i="7"/>
  <c r="D55" i="7"/>
  <c r="C55" i="7"/>
  <c r="I54" i="7"/>
  <c r="H54" i="7"/>
  <c r="G54" i="7"/>
  <c r="F54" i="7"/>
  <c r="D54" i="7"/>
  <c r="C54" i="7"/>
  <c r="I53" i="7"/>
  <c r="H53" i="7"/>
  <c r="G53" i="7"/>
  <c r="F53" i="7"/>
  <c r="D53" i="7"/>
  <c r="C53" i="7"/>
  <c r="I52" i="7"/>
  <c r="H52" i="7"/>
  <c r="G52" i="7"/>
  <c r="F52" i="7"/>
  <c r="D52" i="7"/>
  <c r="C52" i="7"/>
  <c r="I51" i="7"/>
  <c r="H51" i="7"/>
  <c r="G51" i="7"/>
  <c r="F51" i="7"/>
  <c r="D51" i="7"/>
  <c r="C51" i="7"/>
  <c r="I50" i="7"/>
  <c r="H50" i="7"/>
  <c r="G50" i="7"/>
  <c r="F50" i="7"/>
  <c r="D50" i="7"/>
  <c r="C50" i="7"/>
  <c r="I49" i="7"/>
  <c r="H49" i="7"/>
  <c r="G49" i="7"/>
  <c r="F49" i="7"/>
  <c r="D49" i="7"/>
  <c r="C49" i="7"/>
  <c r="I48" i="7"/>
  <c r="H48" i="7"/>
  <c r="G48" i="7"/>
  <c r="F48" i="7"/>
  <c r="D48" i="7"/>
  <c r="C48" i="7"/>
  <c r="I47" i="7"/>
  <c r="H47" i="7"/>
  <c r="G47" i="7"/>
  <c r="F47" i="7"/>
  <c r="D47" i="7"/>
  <c r="C47" i="7"/>
  <c r="I46" i="7"/>
  <c r="H46" i="7"/>
  <c r="G46" i="7"/>
  <c r="F46" i="7"/>
  <c r="D46" i="7"/>
  <c r="C46" i="7"/>
  <c r="I45" i="7"/>
  <c r="H45" i="7"/>
  <c r="G45" i="7"/>
  <c r="F45" i="7"/>
  <c r="D45" i="7"/>
  <c r="C45" i="7"/>
  <c r="I44" i="7"/>
  <c r="H44" i="7"/>
  <c r="G44" i="7"/>
  <c r="F44" i="7"/>
  <c r="D44" i="7"/>
  <c r="C44" i="7"/>
  <c r="I43" i="7"/>
  <c r="H43" i="7"/>
  <c r="G43" i="7"/>
  <c r="F43" i="7"/>
  <c r="D43" i="7"/>
  <c r="C43" i="7"/>
  <c r="I42" i="7"/>
  <c r="H42" i="7"/>
  <c r="G42" i="7"/>
  <c r="F42" i="7"/>
  <c r="D42" i="7"/>
  <c r="C42" i="7"/>
  <c r="I41" i="7"/>
  <c r="H41" i="7"/>
  <c r="G41" i="7"/>
  <c r="F41" i="7"/>
  <c r="D41" i="7"/>
  <c r="C41" i="7"/>
  <c r="I40" i="7"/>
  <c r="H40" i="7"/>
  <c r="G40" i="7"/>
  <c r="F40" i="7"/>
  <c r="D40" i="7"/>
  <c r="C40" i="7"/>
  <c r="I39" i="7"/>
  <c r="H39" i="7"/>
  <c r="G39" i="7"/>
  <c r="F39" i="7"/>
  <c r="D39" i="7"/>
  <c r="C39" i="7"/>
  <c r="I38" i="7"/>
  <c r="H38" i="7"/>
  <c r="G38" i="7"/>
  <c r="F38" i="7"/>
  <c r="D38" i="7"/>
  <c r="C38" i="7"/>
  <c r="I37" i="7"/>
  <c r="H37" i="7"/>
  <c r="G37" i="7"/>
  <c r="F37" i="7"/>
  <c r="D37" i="7"/>
  <c r="C37" i="7"/>
  <c r="I36" i="7"/>
  <c r="H36" i="7"/>
  <c r="G36" i="7"/>
  <c r="F36" i="7"/>
  <c r="D36" i="7"/>
  <c r="C36" i="7"/>
  <c r="I35" i="7"/>
  <c r="H35" i="7"/>
  <c r="G35" i="7"/>
  <c r="F35" i="7"/>
  <c r="D35" i="7"/>
  <c r="C35" i="7"/>
  <c r="I34" i="7"/>
  <c r="H34" i="7"/>
  <c r="G34" i="7"/>
  <c r="F34" i="7"/>
  <c r="D34" i="7"/>
  <c r="C34" i="7"/>
  <c r="I33" i="7"/>
  <c r="H33" i="7"/>
  <c r="G33" i="7"/>
  <c r="F33" i="7"/>
  <c r="D33" i="7"/>
  <c r="C33" i="7"/>
  <c r="I32" i="7"/>
  <c r="H32" i="7"/>
  <c r="G32" i="7"/>
  <c r="F32" i="7"/>
  <c r="D32" i="7"/>
  <c r="C32" i="7"/>
  <c r="I31" i="7"/>
  <c r="H31" i="7"/>
  <c r="G31" i="7"/>
  <c r="F31" i="7"/>
  <c r="D31" i="7"/>
  <c r="C31" i="7"/>
  <c r="I30" i="7"/>
  <c r="H30" i="7"/>
  <c r="G30" i="7"/>
  <c r="F30" i="7"/>
  <c r="D30" i="7"/>
  <c r="C30" i="7"/>
  <c r="I29" i="7"/>
  <c r="H29" i="7"/>
  <c r="G29" i="7"/>
  <c r="F29" i="7"/>
  <c r="D29" i="7"/>
  <c r="C29" i="7"/>
  <c r="I28" i="7"/>
  <c r="H28" i="7"/>
  <c r="G28" i="7"/>
  <c r="F28" i="7"/>
  <c r="D28" i="7"/>
  <c r="C28" i="7"/>
  <c r="I27" i="7"/>
  <c r="H27" i="7"/>
  <c r="G27" i="7"/>
  <c r="F27" i="7"/>
  <c r="D27" i="7"/>
  <c r="C27" i="7"/>
  <c r="I26" i="7"/>
  <c r="H26" i="7"/>
  <c r="G26" i="7"/>
  <c r="F26" i="7"/>
  <c r="D26" i="7"/>
  <c r="C26" i="7"/>
  <c r="I25" i="7"/>
  <c r="H25" i="7"/>
  <c r="G25" i="7"/>
  <c r="F25" i="7"/>
  <c r="D25" i="7"/>
  <c r="C25" i="7"/>
  <c r="I24" i="7"/>
  <c r="H24" i="7"/>
  <c r="G24" i="7"/>
  <c r="F24" i="7"/>
  <c r="D24" i="7"/>
  <c r="C24" i="7"/>
  <c r="I23" i="7"/>
  <c r="H23" i="7"/>
  <c r="G23" i="7"/>
  <c r="F23" i="7"/>
  <c r="D23" i="7"/>
  <c r="C23" i="7"/>
  <c r="I22" i="7"/>
  <c r="H22" i="7"/>
  <c r="G22" i="7"/>
  <c r="F22" i="7"/>
  <c r="D22" i="7"/>
  <c r="C22" i="7"/>
  <c r="I21" i="7"/>
  <c r="H21" i="7"/>
  <c r="G21" i="7"/>
  <c r="F21" i="7"/>
  <c r="D21" i="7"/>
  <c r="C21" i="7"/>
  <c r="I20" i="7"/>
  <c r="H20" i="7"/>
  <c r="G20" i="7"/>
  <c r="F20" i="7"/>
  <c r="D20" i="7"/>
  <c r="C20" i="7"/>
  <c r="I19" i="7"/>
  <c r="H19" i="7"/>
  <c r="G19" i="7"/>
  <c r="F19" i="7"/>
  <c r="D19" i="7"/>
  <c r="C19" i="7"/>
  <c r="I18" i="7"/>
  <c r="H18" i="7"/>
  <c r="G18" i="7"/>
  <c r="F18" i="7"/>
  <c r="D18" i="7"/>
  <c r="C18" i="7"/>
  <c r="I17" i="7"/>
  <c r="H17" i="7"/>
  <c r="G17" i="7"/>
  <c r="F17" i="7"/>
  <c r="D17" i="7"/>
  <c r="C17" i="7"/>
  <c r="I16" i="7"/>
  <c r="H16" i="7"/>
  <c r="G16" i="7"/>
  <c r="F16" i="7"/>
  <c r="D16" i="7"/>
  <c r="C16" i="7"/>
  <c r="I15" i="7"/>
  <c r="H15" i="7"/>
  <c r="G15" i="7"/>
  <c r="F15" i="7"/>
  <c r="D15" i="7"/>
  <c r="C15" i="7"/>
  <c r="I14" i="7"/>
  <c r="H14" i="7"/>
  <c r="G14" i="7"/>
  <c r="F14" i="7"/>
  <c r="D14" i="7"/>
  <c r="C14" i="7"/>
  <c r="I13" i="7"/>
  <c r="H13" i="7"/>
  <c r="G13" i="7"/>
  <c r="F13" i="7"/>
  <c r="D13" i="7"/>
  <c r="C13" i="7"/>
  <c r="I12" i="7"/>
  <c r="H12" i="7"/>
  <c r="G12" i="7"/>
  <c r="F12" i="7"/>
  <c r="D12" i="7"/>
  <c r="C12" i="7"/>
  <c r="I11" i="7"/>
  <c r="H11" i="7"/>
  <c r="G11" i="7"/>
  <c r="F11" i="7"/>
  <c r="D11" i="7"/>
  <c r="C11" i="7"/>
  <c r="I10" i="7"/>
  <c r="H10" i="7"/>
  <c r="G10" i="7"/>
  <c r="F10" i="7"/>
  <c r="D10" i="7"/>
  <c r="C10" i="7"/>
  <c r="I9" i="7"/>
  <c r="H9" i="7"/>
  <c r="G9" i="7"/>
  <c r="F9" i="7"/>
  <c r="D9" i="7"/>
  <c r="C9" i="7"/>
  <c r="I8" i="7"/>
  <c r="H8" i="7"/>
  <c r="G8" i="7"/>
  <c r="F8" i="7"/>
  <c r="D8" i="7"/>
  <c r="C8" i="7"/>
  <c r="I7" i="7"/>
  <c r="H7" i="7"/>
  <c r="G7" i="7"/>
  <c r="F7" i="7"/>
  <c r="D7" i="7"/>
  <c r="C7" i="7"/>
  <c r="I6" i="7"/>
  <c r="H6" i="7"/>
  <c r="G6" i="7"/>
  <c r="F6" i="7"/>
  <c r="D6" i="7"/>
  <c r="C6" i="7"/>
  <c r="I5" i="7"/>
  <c r="H5" i="7"/>
  <c r="G5" i="7"/>
  <c r="F5" i="7"/>
  <c r="D5" i="7"/>
  <c r="C5" i="7"/>
  <c r="I4" i="7"/>
  <c r="H4" i="7"/>
  <c r="G4" i="7"/>
  <c r="F4" i="7"/>
  <c r="D4" i="7"/>
  <c r="C4" i="7"/>
  <c r="I3" i="7"/>
  <c r="H3" i="7"/>
  <c r="G3" i="7"/>
  <c r="F3" i="7"/>
  <c r="D3" i="7"/>
  <c r="C3" i="7"/>
  <c r="G1611" i="4"/>
  <c r="H1611" i="4"/>
  <c r="I1611" i="4"/>
  <c r="J1611" i="4"/>
  <c r="K1611" i="4"/>
  <c r="L1611" i="4"/>
  <c r="M1611" i="4"/>
  <c r="N1611" i="4"/>
  <c r="O1611" i="4"/>
  <c r="P1611" i="4"/>
  <c r="Q1611" i="4"/>
  <c r="R1611" i="4"/>
  <c r="S1611" i="4"/>
  <c r="T1611" i="4"/>
  <c r="U1611" i="4"/>
  <c r="G1612" i="4"/>
  <c r="H1612" i="4"/>
  <c r="I1612" i="4"/>
  <c r="J1612" i="4"/>
  <c r="K1612" i="4"/>
  <c r="L1612" i="4"/>
  <c r="M1612" i="4"/>
  <c r="N1612" i="4"/>
  <c r="O1612" i="4"/>
  <c r="P1612" i="4"/>
  <c r="Q1612" i="4"/>
  <c r="R1612" i="4"/>
  <c r="S1612" i="4"/>
  <c r="T1612" i="4"/>
  <c r="U1612" i="4"/>
  <c r="W1612" i="4" s="1"/>
  <c r="G1614" i="4"/>
  <c r="H1614" i="4"/>
  <c r="I1614" i="4"/>
  <c r="J1614" i="4"/>
  <c r="K1614" i="4"/>
  <c r="L1614" i="4"/>
  <c r="M1614" i="4"/>
  <c r="N1614" i="4"/>
  <c r="O1614" i="4"/>
  <c r="P1614" i="4"/>
  <c r="Q1614" i="4"/>
  <c r="R1614" i="4"/>
  <c r="S1614" i="4"/>
  <c r="T1614" i="4"/>
  <c r="U1614" i="4"/>
  <c r="W1614" i="4" s="1"/>
  <c r="G1615" i="4"/>
  <c r="H1615" i="4"/>
  <c r="I1615" i="4"/>
  <c r="J1615" i="4"/>
  <c r="K1615" i="4"/>
  <c r="L1615" i="4"/>
  <c r="M1615" i="4"/>
  <c r="N1615" i="4"/>
  <c r="O1615" i="4"/>
  <c r="P1615" i="4"/>
  <c r="Q1615" i="4"/>
  <c r="R1615" i="4"/>
  <c r="S1615" i="4"/>
  <c r="T1615" i="4"/>
  <c r="U1615" i="4"/>
  <c r="G1616" i="4"/>
  <c r="H1616" i="4"/>
  <c r="I1616" i="4"/>
  <c r="J1616" i="4"/>
  <c r="K1616" i="4"/>
  <c r="L1616" i="4"/>
  <c r="M1616" i="4"/>
  <c r="N1616" i="4"/>
  <c r="O1616" i="4"/>
  <c r="P1616" i="4"/>
  <c r="Q1616" i="4"/>
  <c r="R1616" i="4"/>
  <c r="S1616" i="4"/>
  <c r="T1616" i="4"/>
  <c r="U1616" i="4"/>
  <c r="W1616" i="4" s="1"/>
  <c r="G1617" i="4"/>
  <c r="H1617" i="4"/>
  <c r="I1617" i="4"/>
  <c r="J1617" i="4"/>
  <c r="K1617" i="4"/>
  <c r="L1617" i="4"/>
  <c r="M1617" i="4"/>
  <c r="N1617" i="4"/>
  <c r="O1617" i="4"/>
  <c r="P1617" i="4"/>
  <c r="Q1617" i="4"/>
  <c r="R1617" i="4"/>
  <c r="S1617" i="4"/>
  <c r="T1617" i="4"/>
  <c r="U1617" i="4"/>
  <c r="O1619" i="4"/>
  <c r="R1619" i="4"/>
  <c r="S1619" i="4"/>
  <c r="U1619" i="4"/>
  <c r="W1619" i="4" s="1"/>
  <c r="I1622" i="4"/>
  <c r="M1622" i="4"/>
  <c r="O1622" i="4"/>
  <c r="R1622" i="4"/>
  <c r="T1622" i="4"/>
  <c r="G1624" i="4"/>
  <c r="I1624" i="4"/>
  <c r="K1624" i="4"/>
  <c r="L1624" i="4"/>
  <c r="P1624" i="4"/>
  <c r="Q1624" i="4"/>
  <c r="R1624" i="4"/>
  <c r="G1627" i="4"/>
  <c r="J1627" i="4"/>
  <c r="L1627" i="4"/>
  <c r="S1627" i="4"/>
  <c r="G1631" i="4"/>
  <c r="H1631" i="4"/>
  <c r="I1631" i="4"/>
  <c r="M1631" i="4"/>
  <c r="O1631" i="4"/>
  <c r="R1631" i="4"/>
  <c r="T1631" i="4"/>
  <c r="I1633" i="4"/>
  <c r="P1634" i="4"/>
  <c r="H1636" i="4"/>
  <c r="I1636" i="4"/>
  <c r="J1636" i="4"/>
  <c r="L1636" i="4"/>
  <c r="N1636" i="4"/>
  <c r="O1636" i="4"/>
  <c r="Q1636" i="4"/>
  <c r="S1636" i="4"/>
  <c r="U1636" i="4"/>
  <c r="J1637" i="4"/>
  <c r="S1637" i="4"/>
  <c r="U1637" i="4"/>
  <c r="H1638" i="4"/>
  <c r="I1638" i="4"/>
  <c r="M1638" i="4"/>
  <c r="O1638" i="4"/>
  <c r="S1638" i="4"/>
  <c r="T1638" i="4"/>
  <c r="H1639" i="4"/>
  <c r="I1639" i="4"/>
  <c r="J1639" i="4"/>
  <c r="K1639" i="4"/>
  <c r="M1639" i="4"/>
  <c r="O1639" i="4"/>
  <c r="Q1639" i="4"/>
  <c r="U1639" i="4"/>
  <c r="W1639" i="4" s="1"/>
  <c r="Q1641" i="4"/>
  <c r="H1643" i="4"/>
  <c r="J1643" i="4"/>
  <c r="K1643" i="4"/>
  <c r="N1643" i="4"/>
  <c r="Q1643" i="4"/>
  <c r="R1643" i="4"/>
  <c r="U1643" i="4"/>
  <c r="J1645" i="4"/>
  <c r="K1645" i="4"/>
  <c r="L1645" i="4"/>
  <c r="P1645" i="4"/>
  <c r="Q1645" i="4"/>
  <c r="R1645" i="4"/>
  <c r="S1645" i="4"/>
  <c r="U1645" i="4"/>
  <c r="W1645" i="4" s="1"/>
  <c r="H1646" i="4"/>
  <c r="T1646" i="4"/>
  <c r="I1647" i="4"/>
  <c r="M1647" i="4"/>
  <c r="G1753" i="5"/>
  <c r="H1753" i="5"/>
  <c r="I1753" i="5"/>
  <c r="J1753" i="5"/>
  <c r="K1753" i="5"/>
  <c r="L1753" i="5"/>
  <c r="M1753" i="5"/>
  <c r="N1753" i="5"/>
  <c r="O1753" i="5"/>
  <c r="P1753" i="5"/>
  <c r="Q1753" i="5"/>
  <c r="R1753" i="5"/>
  <c r="S1753" i="5"/>
  <c r="T1753" i="5"/>
  <c r="U1753" i="5"/>
  <c r="V1753" i="5"/>
  <c r="G1763" i="5"/>
  <c r="H1710" i="5"/>
  <c r="I1710" i="5"/>
  <c r="J1710" i="5"/>
  <c r="K1710" i="5"/>
  <c r="L1710" i="5"/>
  <c r="M1710" i="5"/>
  <c r="N1710" i="5"/>
  <c r="O1710" i="5"/>
  <c r="P1710" i="5"/>
  <c r="Q1710" i="5"/>
  <c r="R1710" i="5"/>
  <c r="S1710" i="5"/>
  <c r="T1710" i="5"/>
  <c r="U1710" i="5"/>
  <c r="V1710" i="5"/>
  <c r="G1710" i="5"/>
  <c r="G1629" i="5"/>
  <c r="H1629" i="5"/>
  <c r="G1629" i="4" s="1"/>
  <c r="I1629" i="5"/>
  <c r="H1629" i="4" s="1"/>
  <c r="J1629" i="5"/>
  <c r="I1629" i="4" s="1"/>
  <c r="K1629" i="5"/>
  <c r="J1629" i="4" s="1"/>
  <c r="L1629" i="5"/>
  <c r="K1629" i="4" s="1"/>
  <c r="M1629" i="5"/>
  <c r="L1629" i="4" s="1"/>
  <c r="N1629" i="5"/>
  <c r="M1629" i="4" s="1"/>
  <c r="O1629" i="5"/>
  <c r="N1629" i="4" s="1"/>
  <c r="P1629" i="5"/>
  <c r="O1629" i="4" s="1"/>
  <c r="Q1629" i="5"/>
  <c r="P1629" i="4" s="1"/>
  <c r="R1629" i="5"/>
  <c r="Q1629" i="4" s="1"/>
  <c r="S1629" i="5"/>
  <c r="R1629" i="4" s="1"/>
  <c r="T1629" i="5"/>
  <c r="S1629" i="4" s="1"/>
  <c r="U1629" i="5"/>
  <c r="T1629" i="4" s="1"/>
  <c r="V1629" i="5"/>
  <c r="U1629" i="4" s="1"/>
  <c r="W1629" i="4" s="1"/>
  <c r="G1631" i="5"/>
  <c r="H1631" i="5"/>
  <c r="I1631" i="5"/>
  <c r="J1631" i="5"/>
  <c r="K1631" i="5"/>
  <c r="J1631" i="4" s="1"/>
  <c r="L1631" i="5"/>
  <c r="K1631" i="4" s="1"/>
  <c r="M1631" i="5"/>
  <c r="L1631" i="4" s="1"/>
  <c r="N1631" i="5"/>
  <c r="O1631" i="5"/>
  <c r="N1631" i="4" s="1"/>
  <c r="P1631" i="5"/>
  <c r="Q1631" i="5"/>
  <c r="P1631" i="4" s="1"/>
  <c r="R1631" i="5"/>
  <c r="Q1631" i="4" s="1"/>
  <c r="S1631" i="5"/>
  <c r="T1631" i="5"/>
  <c r="S1631" i="4" s="1"/>
  <c r="U1631" i="5"/>
  <c r="V1631" i="5"/>
  <c r="U1631" i="4" s="1"/>
  <c r="G1632" i="5"/>
  <c r="H1632" i="5"/>
  <c r="I1632" i="5"/>
  <c r="J1632" i="5"/>
  <c r="K1632" i="5"/>
  <c r="L1632" i="5"/>
  <c r="M1632" i="5"/>
  <c r="N1632" i="5"/>
  <c r="O1632" i="5"/>
  <c r="P1632" i="5"/>
  <c r="Q1632" i="5"/>
  <c r="R1632" i="5"/>
  <c r="S1632" i="5"/>
  <c r="T1632" i="5"/>
  <c r="U1632" i="5"/>
  <c r="V1632" i="5"/>
  <c r="G1633" i="5"/>
  <c r="I1633" i="5"/>
  <c r="H1633" i="4" s="1"/>
  <c r="J1633" i="5"/>
  <c r="O1633" i="5"/>
  <c r="N1633" i="4" s="1"/>
  <c r="T1633" i="5"/>
  <c r="S1633" i="4" s="1"/>
  <c r="U1633" i="5"/>
  <c r="T1633" i="4" s="1"/>
  <c r="V1633" i="5"/>
  <c r="U1633" i="4" s="1"/>
  <c r="K1634" i="5"/>
  <c r="J1634" i="4" s="1"/>
  <c r="L1634" i="5"/>
  <c r="K1634" i="4" s="1"/>
  <c r="M1634" i="5"/>
  <c r="L1634" i="4" s="1"/>
  <c r="O1634" i="5"/>
  <c r="N1634" i="4" s="1"/>
  <c r="Q1634" i="5"/>
  <c r="R1634" i="5"/>
  <c r="Q1634" i="4" s="1"/>
  <c r="T1634" i="5"/>
  <c r="S1634" i="4" s="1"/>
  <c r="V1634" i="5"/>
  <c r="U1634" i="4" s="1"/>
  <c r="W1634" i="4" s="1"/>
  <c r="G1636" i="5"/>
  <c r="H1636" i="5"/>
  <c r="G1636" i="4" s="1"/>
  <c r="I1636" i="5"/>
  <c r="J1636" i="5"/>
  <c r="K1636" i="5"/>
  <c r="L1636" i="5"/>
  <c r="K1636" i="4" s="1"/>
  <c r="M1636" i="5"/>
  <c r="N1636" i="5"/>
  <c r="M1636" i="4" s="1"/>
  <c r="O1636" i="5"/>
  <c r="P1636" i="5"/>
  <c r="Q1636" i="5"/>
  <c r="P1636" i="4" s="1"/>
  <c r="R1636" i="5"/>
  <c r="S1636" i="5"/>
  <c r="R1636" i="4" s="1"/>
  <c r="T1636" i="5"/>
  <c r="U1636" i="5"/>
  <c r="T1636" i="4" s="1"/>
  <c r="V1636" i="5"/>
  <c r="G1637" i="5"/>
  <c r="I1637" i="5"/>
  <c r="H1637" i="4" s="1"/>
  <c r="K1637" i="5"/>
  <c r="N1637" i="5"/>
  <c r="M1637" i="4" s="1"/>
  <c r="O1637" i="5"/>
  <c r="N1637" i="4" s="1"/>
  <c r="P1637" i="5"/>
  <c r="O1637" i="4" s="1"/>
  <c r="T1637" i="5"/>
  <c r="U1637" i="5"/>
  <c r="T1637" i="4" s="1"/>
  <c r="V1637" i="5"/>
  <c r="G1638" i="5"/>
  <c r="H1638" i="5"/>
  <c r="G1638" i="4" s="1"/>
  <c r="I1638" i="5"/>
  <c r="J1638" i="5"/>
  <c r="K1638" i="5"/>
  <c r="J1638" i="4" s="1"/>
  <c r="L1638" i="5"/>
  <c r="K1638" i="4" s="1"/>
  <c r="M1638" i="5"/>
  <c r="L1638" i="4" s="1"/>
  <c r="N1638" i="5"/>
  <c r="O1638" i="5"/>
  <c r="N1638" i="4" s="1"/>
  <c r="P1638" i="5"/>
  <c r="Q1638" i="5"/>
  <c r="P1638" i="4" s="1"/>
  <c r="R1638" i="5"/>
  <c r="Q1638" i="4" s="1"/>
  <c r="S1638" i="5"/>
  <c r="R1638" i="4" s="1"/>
  <c r="T1638" i="5"/>
  <c r="U1638" i="5"/>
  <c r="V1638" i="5"/>
  <c r="U1638" i="4" s="1"/>
  <c r="G1639" i="5"/>
  <c r="H1639" i="5"/>
  <c r="G1639" i="4" s="1"/>
  <c r="I1639" i="5"/>
  <c r="J1639" i="5"/>
  <c r="K1639" i="5"/>
  <c r="L1639" i="5"/>
  <c r="M1639" i="5"/>
  <c r="L1639" i="4" s="1"/>
  <c r="N1639" i="5"/>
  <c r="O1639" i="5"/>
  <c r="N1639" i="4" s="1"/>
  <c r="P1639" i="5"/>
  <c r="Q1639" i="5"/>
  <c r="P1639" i="4" s="1"/>
  <c r="R1639" i="5"/>
  <c r="S1639" i="5"/>
  <c r="R1639" i="4" s="1"/>
  <c r="T1639" i="5"/>
  <c r="S1639" i="4" s="1"/>
  <c r="U1639" i="5"/>
  <c r="T1639" i="4" s="1"/>
  <c r="V1639" i="5"/>
  <c r="G1640" i="5"/>
  <c r="N1640" i="5"/>
  <c r="M1640" i="4" s="1"/>
  <c r="O1640" i="5"/>
  <c r="N1640" i="4" s="1"/>
  <c r="R1640" i="5"/>
  <c r="Q1640" i="4" s="1"/>
  <c r="T1640" i="5"/>
  <c r="S1640" i="4" s="1"/>
  <c r="V1640" i="5"/>
  <c r="U1640" i="4" s="1"/>
  <c r="K1641" i="5"/>
  <c r="J1641" i="4" s="1"/>
  <c r="L1641" i="5"/>
  <c r="K1641" i="4" s="1"/>
  <c r="M1641" i="5"/>
  <c r="L1641" i="4" s="1"/>
  <c r="O1641" i="5"/>
  <c r="N1641" i="4" s="1"/>
  <c r="R1641" i="5"/>
  <c r="T1641" i="5"/>
  <c r="S1641" i="4" s="1"/>
  <c r="G1643" i="5"/>
  <c r="H1643" i="5"/>
  <c r="G1643" i="4" s="1"/>
  <c r="I1643" i="5"/>
  <c r="J1643" i="5"/>
  <c r="I1643" i="4" s="1"/>
  <c r="K1643" i="5"/>
  <c r="L1643" i="5"/>
  <c r="M1643" i="5"/>
  <c r="L1643" i="4" s="1"/>
  <c r="N1643" i="5"/>
  <c r="M1643" i="4" s="1"/>
  <c r="O1643" i="5"/>
  <c r="P1643" i="5"/>
  <c r="O1643" i="4" s="1"/>
  <c r="Q1643" i="5"/>
  <c r="P1643" i="4" s="1"/>
  <c r="R1643" i="5"/>
  <c r="S1643" i="5"/>
  <c r="T1643" i="5"/>
  <c r="S1643" i="4" s="1"/>
  <c r="U1643" i="5"/>
  <c r="T1643" i="4" s="1"/>
  <c r="V1643" i="5"/>
  <c r="G1645" i="5"/>
  <c r="H1645" i="5"/>
  <c r="G1645" i="4" s="1"/>
  <c r="I1645" i="5"/>
  <c r="H1645" i="4" s="1"/>
  <c r="J1645" i="5"/>
  <c r="I1645" i="4" s="1"/>
  <c r="K1645" i="5"/>
  <c r="L1645" i="5"/>
  <c r="M1645" i="5"/>
  <c r="N1645" i="5"/>
  <c r="M1645" i="4" s="1"/>
  <c r="O1645" i="5"/>
  <c r="N1645" i="4" s="1"/>
  <c r="P1645" i="5"/>
  <c r="O1645" i="4" s="1"/>
  <c r="Q1645" i="5"/>
  <c r="R1645" i="5"/>
  <c r="S1645" i="5"/>
  <c r="T1645" i="5"/>
  <c r="U1645" i="5"/>
  <c r="T1645" i="4" s="1"/>
  <c r="V1645" i="5"/>
  <c r="H1646" i="5"/>
  <c r="G1646" i="4" s="1"/>
  <c r="I1646" i="5"/>
  <c r="L1646" i="5"/>
  <c r="K1646" i="4" s="1"/>
  <c r="M1646" i="5"/>
  <c r="L1646" i="4" s="1"/>
  <c r="O1646" i="5"/>
  <c r="N1646" i="4" s="1"/>
  <c r="Q1646" i="5"/>
  <c r="P1646" i="4" s="1"/>
  <c r="S1646" i="5"/>
  <c r="R1646" i="4" s="1"/>
  <c r="U1646" i="5"/>
  <c r="G1647" i="5"/>
  <c r="J1647" i="5"/>
  <c r="N1647" i="5"/>
  <c r="O1647" i="5"/>
  <c r="N1647" i="4" s="1"/>
  <c r="Q1647" i="5"/>
  <c r="P1647" i="4" s="1"/>
  <c r="U1647" i="5"/>
  <c r="T1647" i="4" s="1"/>
  <c r="G1619" i="5"/>
  <c r="H1619" i="5"/>
  <c r="G1619" i="4" s="1"/>
  <c r="I1619" i="5"/>
  <c r="H1619" i="4" s="1"/>
  <c r="J1619" i="5"/>
  <c r="I1619" i="4" s="1"/>
  <c r="K1619" i="5"/>
  <c r="J1619" i="4" s="1"/>
  <c r="L1619" i="5"/>
  <c r="K1619" i="4" s="1"/>
  <c r="M1619" i="5"/>
  <c r="L1619" i="4" s="1"/>
  <c r="N1619" i="5"/>
  <c r="M1619" i="4" s="1"/>
  <c r="O1619" i="5"/>
  <c r="N1619" i="4" s="1"/>
  <c r="P1619" i="5"/>
  <c r="Q1619" i="5"/>
  <c r="P1619" i="4" s="1"/>
  <c r="R1619" i="5"/>
  <c r="Q1619" i="4" s="1"/>
  <c r="S1619" i="5"/>
  <c r="T1619" i="5"/>
  <c r="U1619" i="5"/>
  <c r="T1619" i="4" s="1"/>
  <c r="V1619" i="5"/>
  <c r="G1620" i="5"/>
  <c r="H1620" i="5"/>
  <c r="I1620" i="5"/>
  <c r="J1620" i="5"/>
  <c r="K1620" i="5"/>
  <c r="L1620" i="5"/>
  <c r="M1620" i="5"/>
  <c r="N1620" i="5"/>
  <c r="O1620" i="5"/>
  <c r="P1620" i="5"/>
  <c r="Q1620" i="5"/>
  <c r="R1620" i="5"/>
  <c r="S1620" i="5"/>
  <c r="T1620" i="5"/>
  <c r="U1620" i="5"/>
  <c r="V1620" i="5"/>
  <c r="G1622" i="5"/>
  <c r="H1622" i="5"/>
  <c r="G1622" i="4" s="1"/>
  <c r="I1622" i="5"/>
  <c r="H1622" i="4" s="1"/>
  <c r="J1622" i="5"/>
  <c r="K1622" i="5"/>
  <c r="J1622" i="4" s="1"/>
  <c r="L1622" i="5"/>
  <c r="K1622" i="4" s="1"/>
  <c r="M1622" i="5"/>
  <c r="L1622" i="4" s="1"/>
  <c r="N1622" i="5"/>
  <c r="O1622" i="5"/>
  <c r="N1622" i="4" s="1"/>
  <c r="P1622" i="5"/>
  <c r="Q1622" i="5"/>
  <c r="P1622" i="4" s="1"/>
  <c r="R1622" i="5"/>
  <c r="Q1622" i="4" s="1"/>
  <c r="S1622" i="5"/>
  <c r="T1622" i="5"/>
  <c r="S1622" i="4" s="1"/>
  <c r="U1622" i="5"/>
  <c r="V1622" i="5"/>
  <c r="U1622" i="4" s="1"/>
  <c r="G1624" i="5"/>
  <c r="H1624" i="5"/>
  <c r="I1624" i="5"/>
  <c r="H1624" i="4" s="1"/>
  <c r="J1624" i="5"/>
  <c r="K1624" i="5"/>
  <c r="J1624" i="4" s="1"/>
  <c r="L1624" i="5"/>
  <c r="M1624" i="5"/>
  <c r="N1624" i="5"/>
  <c r="M1624" i="4" s="1"/>
  <c r="O1624" i="5"/>
  <c r="N1624" i="4" s="1"/>
  <c r="P1624" i="5"/>
  <c r="O1624" i="4" s="1"/>
  <c r="Q1624" i="5"/>
  <c r="R1624" i="5"/>
  <c r="S1624" i="5"/>
  <c r="T1624" i="5"/>
  <c r="S1624" i="4" s="1"/>
  <c r="U1624" i="5"/>
  <c r="T1624" i="4" s="1"/>
  <c r="V1624" i="5"/>
  <c r="U1624" i="4" s="1"/>
  <c r="G1627" i="5"/>
  <c r="H1627" i="5"/>
  <c r="I1627" i="5"/>
  <c r="H1627" i="4" s="1"/>
  <c r="J1627" i="5"/>
  <c r="I1627" i="4" s="1"/>
  <c r="K1627" i="5"/>
  <c r="L1627" i="5"/>
  <c r="K1627" i="4" s="1"/>
  <c r="M1627" i="5"/>
  <c r="N1627" i="5"/>
  <c r="M1627" i="4" s="1"/>
  <c r="O1627" i="5"/>
  <c r="N1627" i="4" s="1"/>
  <c r="P1627" i="5"/>
  <c r="O1627" i="4" s="1"/>
  <c r="Q1627" i="5"/>
  <c r="P1627" i="4" s="1"/>
  <c r="R1627" i="5"/>
  <c r="Q1627" i="4" s="1"/>
  <c r="S1627" i="5"/>
  <c r="R1627" i="4" s="1"/>
  <c r="T1627" i="5"/>
  <c r="U1627" i="5"/>
  <c r="T1627" i="4" s="1"/>
  <c r="V1627" i="5"/>
  <c r="U1627" i="4" s="1"/>
  <c r="W1627" i="4" s="1"/>
  <c r="H1759" i="5"/>
  <c r="H1633" i="5" s="1"/>
  <c r="G1633" i="4" s="1"/>
  <c r="I1759" i="5"/>
  <c r="J1759" i="5"/>
  <c r="K1759" i="5"/>
  <c r="K1633" i="5" s="1"/>
  <c r="J1633" i="4" s="1"/>
  <c r="L1759" i="5"/>
  <c r="L1633" i="5" s="1"/>
  <c r="K1633" i="4" s="1"/>
  <c r="M1759" i="5"/>
  <c r="M1633" i="5" s="1"/>
  <c r="L1633" i="4" s="1"/>
  <c r="N1759" i="5"/>
  <c r="N1633" i="5" s="1"/>
  <c r="M1633" i="4" s="1"/>
  <c r="O1759" i="5"/>
  <c r="P1759" i="5"/>
  <c r="P1633" i="5" s="1"/>
  <c r="O1633" i="4" s="1"/>
  <c r="Q1759" i="5"/>
  <c r="Q1633" i="5" s="1"/>
  <c r="P1633" i="4" s="1"/>
  <c r="R1759" i="5"/>
  <c r="R1633" i="5" s="1"/>
  <c r="Q1633" i="4" s="1"/>
  <c r="S1759" i="5"/>
  <c r="S1633" i="5" s="1"/>
  <c r="R1633" i="4" s="1"/>
  <c r="T1759" i="5"/>
  <c r="U1759" i="5"/>
  <c r="V1759" i="5"/>
  <c r="H1760" i="5"/>
  <c r="H1634" i="5" s="1"/>
  <c r="G1634" i="4" s="1"/>
  <c r="I1760" i="5"/>
  <c r="I1634" i="5" s="1"/>
  <c r="H1634" i="4" s="1"/>
  <c r="J1760" i="5"/>
  <c r="J1634" i="5" s="1"/>
  <c r="I1634" i="4" s="1"/>
  <c r="K1760" i="5"/>
  <c r="L1760" i="5"/>
  <c r="M1760" i="5"/>
  <c r="N1760" i="5"/>
  <c r="N1634" i="5" s="1"/>
  <c r="M1634" i="4" s="1"/>
  <c r="O1760" i="5"/>
  <c r="P1760" i="5"/>
  <c r="P1634" i="5" s="1"/>
  <c r="O1634" i="4" s="1"/>
  <c r="Q1760" i="5"/>
  <c r="R1760" i="5"/>
  <c r="S1760" i="5"/>
  <c r="S1634" i="5" s="1"/>
  <c r="R1634" i="4" s="1"/>
  <c r="T1760" i="5"/>
  <c r="U1760" i="5"/>
  <c r="U1634" i="5" s="1"/>
  <c r="T1634" i="4" s="1"/>
  <c r="V1760" i="5"/>
  <c r="H1763" i="5"/>
  <c r="H1637" i="5" s="1"/>
  <c r="G1637" i="4" s="1"/>
  <c r="I1763" i="5"/>
  <c r="J1763" i="5"/>
  <c r="J1637" i="5" s="1"/>
  <c r="I1637" i="4" s="1"/>
  <c r="K1763" i="5"/>
  <c r="L1763" i="5"/>
  <c r="L1637" i="5" s="1"/>
  <c r="K1637" i="4" s="1"/>
  <c r="M1763" i="5"/>
  <c r="M1637" i="5" s="1"/>
  <c r="L1637" i="4" s="1"/>
  <c r="N1763" i="5"/>
  <c r="O1763" i="5"/>
  <c r="P1763" i="5"/>
  <c r="Q1763" i="5"/>
  <c r="Q1637" i="5" s="1"/>
  <c r="P1637" i="4" s="1"/>
  <c r="R1763" i="5"/>
  <c r="R1637" i="5" s="1"/>
  <c r="Q1637" i="4" s="1"/>
  <c r="S1763" i="5"/>
  <c r="S1637" i="5" s="1"/>
  <c r="R1637" i="4" s="1"/>
  <c r="T1763" i="5"/>
  <c r="U1763" i="5"/>
  <c r="V1763" i="5"/>
  <c r="H1766" i="5"/>
  <c r="H1640" i="5" s="1"/>
  <c r="G1640" i="4" s="1"/>
  <c r="I1766" i="5"/>
  <c r="I1640" i="5" s="1"/>
  <c r="H1640" i="4" s="1"/>
  <c r="J1766" i="5"/>
  <c r="J1640" i="5" s="1"/>
  <c r="I1640" i="4" s="1"/>
  <c r="K1766" i="5"/>
  <c r="K1767" i="5" s="1"/>
  <c r="L1766" i="5"/>
  <c r="L1767" i="5" s="1"/>
  <c r="M1766" i="5"/>
  <c r="M1767" i="5" s="1"/>
  <c r="N1766" i="5"/>
  <c r="O1766" i="5"/>
  <c r="O1767" i="5" s="1"/>
  <c r="P1766" i="5"/>
  <c r="P1640" i="5" s="1"/>
  <c r="O1640" i="4" s="1"/>
  <c r="Q1766" i="5"/>
  <c r="Q1640" i="5" s="1"/>
  <c r="P1640" i="4" s="1"/>
  <c r="R1766" i="5"/>
  <c r="S1766" i="5"/>
  <c r="S1767" i="5" s="1"/>
  <c r="S1641" i="5" s="1"/>
  <c r="R1641" i="4" s="1"/>
  <c r="T1766" i="5"/>
  <c r="T1767" i="5" s="1"/>
  <c r="U1766" i="5"/>
  <c r="U1767" i="5" s="1"/>
  <c r="U1641" i="5" s="1"/>
  <c r="T1641" i="4" s="1"/>
  <c r="V1766" i="5"/>
  <c r="V1767" i="5" s="1"/>
  <c r="V1641" i="5" s="1"/>
  <c r="U1641" i="4" s="1"/>
  <c r="N1767" i="5"/>
  <c r="N1641" i="5" s="1"/>
  <c r="M1641" i="4" s="1"/>
  <c r="P1767" i="5"/>
  <c r="P1641" i="5" s="1"/>
  <c r="O1641" i="4" s="1"/>
  <c r="R1767" i="5"/>
  <c r="H1772" i="5"/>
  <c r="I1772" i="5"/>
  <c r="J1772" i="5"/>
  <c r="J1646" i="5" s="1"/>
  <c r="I1646" i="4" s="1"/>
  <c r="K1772" i="5"/>
  <c r="K1646" i="5" s="1"/>
  <c r="J1646" i="4" s="1"/>
  <c r="L1772" i="5"/>
  <c r="M1772" i="5"/>
  <c r="N1772" i="5"/>
  <c r="N1646" i="5" s="1"/>
  <c r="M1646" i="4" s="1"/>
  <c r="O1772" i="5"/>
  <c r="P1772" i="5"/>
  <c r="P1646" i="5" s="1"/>
  <c r="O1646" i="4" s="1"/>
  <c r="Q1772" i="5"/>
  <c r="R1772" i="5"/>
  <c r="R1646" i="5" s="1"/>
  <c r="Q1646" i="4" s="1"/>
  <c r="S1772" i="5"/>
  <c r="T1772" i="5"/>
  <c r="T1646" i="5" s="1"/>
  <c r="S1646" i="4" s="1"/>
  <c r="U1772" i="5"/>
  <c r="V1772" i="5"/>
  <c r="V1646" i="5" s="1"/>
  <c r="U1646" i="4" s="1"/>
  <c r="W1646" i="4" s="1"/>
  <c r="H1773" i="5"/>
  <c r="H1647" i="5" s="1"/>
  <c r="G1647" i="4" s="1"/>
  <c r="I1773" i="5"/>
  <c r="I1647" i="5" s="1"/>
  <c r="H1647" i="4" s="1"/>
  <c r="J1773" i="5"/>
  <c r="K1773" i="5"/>
  <c r="K1647" i="5" s="1"/>
  <c r="J1647" i="4" s="1"/>
  <c r="L1773" i="5"/>
  <c r="L1647" i="5" s="1"/>
  <c r="K1647" i="4" s="1"/>
  <c r="M1773" i="5"/>
  <c r="M1647" i="5" s="1"/>
  <c r="L1647" i="4" s="1"/>
  <c r="N1773" i="5"/>
  <c r="O1773" i="5"/>
  <c r="P1773" i="5"/>
  <c r="P1647" i="5" s="1"/>
  <c r="O1647" i="4" s="1"/>
  <c r="Q1773" i="5"/>
  <c r="R1773" i="5"/>
  <c r="R1647" i="5" s="1"/>
  <c r="Q1647" i="4" s="1"/>
  <c r="S1773" i="5"/>
  <c r="S1647" i="5" s="1"/>
  <c r="R1647" i="4" s="1"/>
  <c r="T1773" i="5"/>
  <c r="T1647" i="5" s="1"/>
  <c r="S1647" i="4" s="1"/>
  <c r="U1773" i="5"/>
  <c r="V1773" i="5"/>
  <c r="V1647" i="5" s="1"/>
  <c r="U1647" i="4" s="1"/>
  <c r="W1647" i="4" s="1"/>
  <c r="G1773" i="5"/>
  <c r="G1772" i="5"/>
  <c r="G1646" i="5" s="1"/>
  <c r="G1766" i="5"/>
  <c r="G1760" i="5"/>
  <c r="G1634" i="5" s="1"/>
  <c r="G1759" i="5"/>
  <c r="F1773" i="5"/>
  <c r="D1773" i="5"/>
  <c r="C1773" i="5"/>
  <c r="F1772" i="5"/>
  <c r="D1772" i="5"/>
  <c r="C1772" i="5"/>
  <c r="F1771" i="5"/>
  <c r="D1771" i="5"/>
  <c r="C1771" i="5"/>
  <c r="F1770" i="5"/>
  <c r="D1770" i="5"/>
  <c r="C1770" i="5"/>
  <c r="F1769" i="5"/>
  <c r="D1769" i="5"/>
  <c r="C1769" i="5"/>
  <c r="F1768" i="5"/>
  <c r="D1768" i="5"/>
  <c r="C1768" i="5"/>
  <c r="F1767" i="5"/>
  <c r="D1767" i="5"/>
  <c r="C1767" i="5"/>
  <c r="F1766" i="5"/>
  <c r="D1766" i="5"/>
  <c r="C1766" i="5"/>
  <c r="F1765" i="5"/>
  <c r="D1765" i="5"/>
  <c r="C1765" i="5"/>
  <c r="F1764" i="5"/>
  <c r="D1764" i="5"/>
  <c r="C1764" i="5"/>
  <c r="F1763" i="5"/>
  <c r="D1763" i="5"/>
  <c r="C1763" i="5"/>
  <c r="F1762" i="5"/>
  <c r="D1762" i="5"/>
  <c r="C1762" i="5"/>
  <c r="F1761" i="5"/>
  <c r="D1761" i="5"/>
  <c r="C1761" i="5"/>
  <c r="F1760" i="5"/>
  <c r="D1760" i="5"/>
  <c r="C1760" i="5"/>
  <c r="F1759" i="5"/>
  <c r="D1759" i="5"/>
  <c r="C1759" i="5"/>
  <c r="F1758" i="5"/>
  <c r="D1758" i="5"/>
  <c r="C1758" i="5"/>
  <c r="F1757" i="5"/>
  <c r="D1757" i="5"/>
  <c r="C1757" i="5"/>
  <c r="F1756" i="5"/>
  <c r="D1756" i="5"/>
  <c r="C1756" i="5"/>
  <c r="F1755" i="5"/>
  <c r="D1755" i="5"/>
  <c r="C1755" i="5"/>
  <c r="F1754" i="5"/>
  <c r="D1754" i="5"/>
  <c r="C1754" i="5"/>
  <c r="S1875" i="5"/>
  <c r="T1875" i="5"/>
  <c r="U1875" i="5"/>
  <c r="V1875" i="5"/>
  <c r="R1875" i="5"/>
  <c r="H1802" i="5"/>
  <c r="I1802" i="5"/>
  <c r="J1802" i="5"/>
  <c r="K1802" i="5"/>
  <c r="L1802" i="5"/>
  <c r="M1802" i="5"/>
  <c r="N1802" i="5"/>
  <c r="O1802" i="5"/>
  <c r="P1802" i="5"/>
  <c r="Q1802" i="5"/>
  <c r="R1802" i="5"/>
  <c r="S1802" i="5"/>
  <c r="T1802" i="5"/>
  <c r="U1802" i="5"/>
  <c r="V1802" i="5"/>
  <c r="H1803" i="5"/>
  <c r="H1821" i="5" s="1"/>
  <c r="I1803" i="5"/>
  <c r="I1821" i="5" s="1"/>
  <c r="J1803" i="5"/>
  <c r="J1821" i="5" s="1"/>
  <c r="K1803" i="5"/>
  <c r="K1821" i="5" s="1"/>
  <c r="L1803" i="5"/>
  <c r="L1821" i="5" s="1"/>
  <c r="M1803" i="5"/>
  <c r="M1821" i="5" s="1"/>
  <c r="N1803" i="5"/>
  <c r="N1821" i="5" s="1"/>
  <c r="O1803" i="5"/>
  <c r="O1821" i="5" s="1"/>
  <c r="P1803" i="5"/>
  <c r="P1821" i="5" s="1"/>
  <c r="Q1803" i="5"/>
  <c r="Q1821" i="5" s="1"/>
  <c r="R1803" i="5"/>
  <c r="R1821" i="5" s="1"/>
  <c r="S1803" i="5"/>
  <c r="S1821" i="5" s="1"/>
  <c r="T1803" i="5"/>
  <c r="T1821" i="5" s="1"/>
  <c r="U1803" i="5"/>
  <c r="U1821" i="5" s="1"/>
  <c r="V1803" i="5"/>
  <c r="V1821" i="5" s="1"/>
  <c r="H1804" i="5"/>
  <c r="H1822" i="5" s="1"/>
  <c r="I1804" i="5"/>
  <c r="J1804" i="5"/>
  <c r="K1804" i="5"/>
  <c r="L1804" i="5"/>
  <c r="M1804" i="5"/>
  <c r="N1804" i="5"/>
  <c r="O1804" i="5"/>
  <c r="P1804" i="5"/>
  <c r="Q1804" i="5"/>
  <c r="R1804" i="5"/>
  <c r="S1804" i="5"/>
  <c r="T1804" i="5"/>
  <c r="T1822" i="5" s="1"/>
  <c r="U1804" i="5"/>
  <c r="V1804" i="5"/>
  <c r="V1822" i="5" s="1"/>
  <c r="H1805" i="5"/>
  <c r="I1805" i="5"/>
  <c r="J1805" i="5"/>
  <c r="K1805" i="5"/>
  <c r="L1805" i="5"/>
  <c r="M1805" i="5"/>
  <c r="N1805" i="5"/>
  <c r="O1805" i="5"/>
  <c r="P1805" i="5"/>
  <c r="Q1805" i="5"/>
  <c r="R1805" i="5"/>
  <c r="S1805" i="5"/>
  <c r="T1805" i="5"/>
  <c r="U1805" i="5"/>
  <c r="V1805" i="5"/>
  <c r="H1806" i="5"/>
  <c r="H1823" i="5" s="1"/>
  <c r="I1806" i="5"/>
  <c r="I1823" i="5" s="1"/>
  <c r="J1806" i="5"/>
  <c r="J1823" i="5" s="1"/>
  <c r="K1806" i="5"/>
  <c r="K1823" i="5" s="1"/>
  <c r="L1806" i="5"/>
  <c r="L1823" i="5" s="1"/>
  <c r="M1806" i="5"/>
  <c r="M1823" i="5" s="1"/>
  <c r="N1806" i="5"/>
  <c r="N1823" i="5" s="1"/>
  <c r="O1806" i="5"/>
  <c r="O1823" i="5" s="1"/>
  <c r="P1806" i="5"/>
  <c r="P1823" i="5" s="1"/>
  <c r="Q1806" i="5"/>
  <c r="Q1823" i="5" s="1"/>
  <c r="R1806" i="5"/>
  <c r="R1823" i="5" s="1"/>
  <c r="S1806" i="5"/>
  <c r="S1823" i="5" s="1"/>
  <c r="T1806" i="5"/>
  <c r="T1823" i="5" s="1"/>
  <c r="U1806" i="5"/>
  <c r="U1823" i="5" s="1"/>
  <c r="V1806" i="5"/>
  <c r="V1823" i="5" s="1"/>
  <c r="H1807" i="5"/>
  <c r="H1824" i="5" s="1"/>
  <c r="I1807" i="5"/>
  <c r="I1824" i="5" s="1"/>
  <c r="J1807" i="5"/>
  <c r="J1824" i="5" s="1"/>
  <c r="K1807" i="5"/>
  <c r="K1824" i="5" s="1"/>
  <c r="L1807" i="5"/>
  <c r="L1824" i="5" s="1"/>
  <c r="M1807" i="5"/>
  <c r="M1824" i="5" s="1"/>
  <c r="N1807" i="5"/>
  <c r="N1824" i="5" s="1"/>
  <c r="O1807" i="5"/>
  <c r="O1824" i="5" s="1"/>
  <c r="P1807" i="5"/>
  <c r="P1824" i="5" s="1"/>
  <c r="Q1807" i="5"/>
  <c r="Q1824" i="5" s="1"/>
  <c r="R1807" i="5"/>
  <c r="R1824" i="5" s="1"/>
  <c r="S1807" i="5"/>
  <c r="S1824" i="5" s="1"/>
  <c r="T1807" i="5"/>
  <c r="T1824" i="5" s="1"/>
  <c r="U1807" i="5"/>
  <c r="U1824" i="5" s="1"/>
  <c r="V1807" i="5"/>
  <c r="V1824" i="5" s="1"/>
  <c r="H1808" i="5"/>
  <c r="H1825" i="5" s="1"/>
  <c r="I1808" i="5"/>
  <c r="I1825" i="5" s="1"/>
  <c r="J1808" i="5"/>
  <c r="J1825" i="5" s="1"/>
  <c r="K1808" i="5"/>
  <c r="K1825" i="5" s="1"/>
  <c r="L1808" i="5"/>
  <c r="L1825" i="5" s="1"/>
  <c r="M1808" i="5"/>
  <c r="M1825" i="5" s="1"/>
  <c r="N1808" i="5"/>
  <c r="N1825" i="5" s="1"/>
  <c r="O1808" i="5"/>
  <c r="O1825" i="5" s="1"/>
  <c r="P1808" i="5"/>
  <c r="P1825" i="5" s="1"/>
  <c r="Q1808" i="5"/>
  <c r="Q1825" i="5" s="1"/>
  <c r="R1808" i="5"/>
  <c r="R1825" i="5" s="1"/>
  <c r="S1808" i="5"/>
  <c r="S1825" i="5" s="1"/>
  <c r="T1808" i="5"/>
  <c r="T1825" i="5" s="1"/>
  <c r="U1808" i="5"/>
  <c r="U1825" i="5" s="1"/>
  <c r="V1808" i="5"/>
  <c r="V1825" i="5" s="1"/>
  <c r="H1809" i="5"/>
  <c r="H1826" i="5" s="1"/>
  <c r="I1809" i="5"/>
  <c r="I1826" i="5" s="1"/>
  <c r="J1809" i="5"/>
  <c r="J1826" i="5" s="1"/>
  <c r="K1809" i="5"/>
  <c r="K1826" i="5" s="1"/>
  <c r="L1809" i="5"/>
  <c r="L1826" i="5" s="1"/>
  <c r="M1809" i="5"/>
  <c r="M1826" i="5" s="1"/>
  <c r="N1809" i="5"/>
  <c r="N1826" i="5" s="1"/>
  <c r="O1809" i="5"/>
  <c r="O1826" i="5" s="1"/>
  <c r="P1809" i="5"/>
  <c r="P1826" i="5" s="1"/>
  <c r="Q1809" i="5"/>
  <c r="Q1826" i="5" s="1"/>
  <c r="R1809" i="5"/>
  <c r="R1826" i="5" s="1"/>
  <c r="S1809" i="5"/>
  <c r="S1826" i="5" s="1"/>
  <c r="T1809" i="5"/>
  <c r="T1826" i="5" s="1"/>
  <c r="U1809" i="5"/>
  <c r="U1826" i="5" s="1"/>
  <c r="V1809" i="5"/>
  <c r="V1826" i="5" s="1"/>
  <c r="H1810" i="5"/>
  <c r="H1827" i="5" s="1"/>
  <c r="I1810" i="5"/>
  <c r="I1827" i="5" s="1"/>
  <c r="J1810" i="5"/>
  <c r="J1827" i="5" s="1"/>
  <c r="K1810" i="5"/>
  <c r="K1827" i="5" s="1"/>
  <c r="L1810" i="5"/>
  <c r="L1827" i="5" s="1"/>
  <c r="M1810" i="5"/>
  <c r="M1827" i="5" s="1"/>
  <c r="N1810" i="5"/>
  <c r="N1827" i="5" s="1"/>
  <c r="O1810" i="5"/>
  <c r="O1827" i="5" s="1"/>
  <c r="P1810" i="5"/>
  <c r="P1827" i="5" s="1"/>
  <c r="Q1810" i="5"/>
  <c r="Q1827" i="5" s="1"/>
  <c r="R1810" i="5"/>
  <c r="R1827" i="5" s="1"/>
  <c r="S1810" i="5"/>
  <c r="S1827" i="5" s="1"/>
  <c r="T1810" i="5"/>
  <c r="T1827" i="5" s="1"/>
  <c r="U1810" i="5"/>
  <c r="U1827" i="5" s="1"/>
  <c r="V1810" i="5"/>
  <c r="V1827" i="5" s="1"/>
  <c r="H1811" i="5"/>
  <c r="H1828" i="5" s="1"/>
  <c r="I1811" i="5"/>
  <c r="I1828" i="5" s="1"/>
  <c r="J1811" i="5"/>
  <c r="J1828" i="5" s="1"/>
  <c r="K1811" i="5"/>
  <c r="K1828" i="5" s="1"/>
  <c r="L1811" i="5"/>
  <c r="L1828" i="5" s="1"/>
  <c r="M1811" i="5"/>
  <c r="M1828" i="5" s="1"/>
  <c r="N1811" i="5"/>
  <c r="N1828" i="5" s="1"/>
  <c r="O1811" i="5"/>
  <c r="O1828" i="5" s="1"/>
  <c r="P1811" i="5"/>
  <c r="P1828" i="5" s="1"/>
  <c r="Q1811" i="5"/>
  <c r="Q1828" i="5" s="1"/>
  <c r="R1811" i="5"/>
  <c r="R1828" i="5" s="1"/>
  <c r="S1811" i="5"/>
  <c r="S1828" i="5" s="1"/>
  <c r="T1811" i="5"/>
  <c r="T1828" i="5" s="1"/>
  <c r="U1811" i="5"/>
  <c r="U1828" i="5" s="1"/>
  <c r="V1811" i="5"/>
  <c r="V1828" i="5" s="1"/>
  <c r="H1812" i="5"/>
  <c r="H1829" i="5" s="1"/>
  <c r="I1812" i="5"/>
  <c r="I1829" i="5" s="1"/>
  <c r="J1812" i="5"/>
  <c r="J1829" i="5" s="1"/>
  <c r="K1812" i="5"/>
  <c r="K1829" i="5" s="1"/>
  <c r="L1812" i="5"/>
  <c r="L1829" i="5" s="1"/>
  <c r="M1812" i="5"/>
  <c r="M1829" i="5" s="1"/>
  <c r="N1812" i="5"/>
  <c r="N1829" i="5" s="1"/>
  <c r="O1812" i="5"/>
  <c r="O1829" i="5" s="1"/>
  <c r="P1812" i="5"/>
  <c r="P1829" i="5" s="1"/>
  <c r="Q1812" i="5"/>
  <c r="Q1829" i="5" s="1"/>
  <c r="R1812" i="5"/>
  <c r="R1829" i="5" s="1"/>
  <c r="S1812" i="5"/>
  <c r="S1829" i="5" s="1"/>
  <c r="T1812" i="5"/>
  <c r="T1829" i="5" s="1"/>
  <c r="U1812" i="5"/>
  <c r="U1829" i="5" s="1"/>
  <c r="V1812" i="5"/>
  <c r="V1829" i="5" s="1"/>
  <c r="H1813" i="5"/>
  <c r="H1831" i="5" s="1"/>
  <c r="I1813" i="5"/>
  <c r="J1813" i="5"/>
  <c r="J1831" i="5" s="1"/>
  <c r="K1813" i="5"/>
  <c r="K1831" i="5" s="1"/>
  <c r="L1813" i="5"/>
  <c r="L1831" i="5" s="1"/>
  <c r="M1813" i="5"/>
  <c r="N1813" i="5"/>
  <c r="O1813" i="5"/>
  <c r="P1813" i="5"/>
  <c r="P1831" i="5" s="1"/>
  <c r="Q1813" i="5"/>
  <c r="Q1830" i="5" s="1"/>
  <c r="R1813" i="5"/>
  <c r="R1831" i="5" s="1"/>
  <c r="S1813" i="5"/>
  <c r="S1831" i="5" s="1"/>
  <c r="T1813" i="5"/>
  <c r="T1831" i="5" s="1"/>
  <c r="U1813" i="5"/>
  <c r="V1813" i="5"/>
  <c r="H1814" i="5"/>
  <c r="H1820" i="5" s="1"/>
  <c r="I1814" i="5"/>
  <c r="I1820" i="5" s="1"/>
  <c r="J1814" i="5"/>
  <c r="J1820" i="5" s="1"/>
  <c r="K1814" i="5"/>
  <c r="K1820" i="5" s="1"/>
  <c r="L1814" i="5"/>
  <c r="L1820" i="5" s="1"/>
  <c r="M1814" i="5"/>
  <c r="N1814" i="5"/>
  <c r="O1814" i="5"/>
  <c r="O1820" i="5" s="1"/>
  <c r="P1814" i="5"/>
  <c r="P1820" i="5" s="1"/>
  <c r="Q1814" i="5"/>
  <c r="Q1820" i="5" s="1"/>
  <c r="R1814" i="5"/>
  <c r="R1820" i="5" s="1"/>
  <c r="S1814" i="5"/>
  <c r="S1820" i="5" s="1"/>
  <c r="T1814" i="5"/>
  <c r="U1814" i="5"/>
  <c r="V1814" i="5"/>
  <c r="H1815" i="5"/>
  <c r="I1815" i="5"/>
  <c r="J1815" i="5"/>
  <c r="K1815" i="5"/>
  <c r="L1815" i="5"/>
  <c r="M1815" i="5"/>
  <c r="N1815" i="5"/>
  <c r="O1815" i="5"/>
  <c r="P1815" i="5"/>
  <c r="Q1815" i="5"/>
  <c r="R1815" i="5"/>
  <c r="S1815" i="5"/>
  <c r="T1815" i="5"/>
  <c r="U1815" i="5"/>
  <c r="V1815" i="5"/>
  <c r="G1803" i="5"/>
  <c r="G1821" i="5" s="1"/>
  <c r="G1804" i="5"/>
  <c r="G1805" i="5"/>
  <c r="G1806" i="5"/>
  <c r="G1823" i="5" s="1"/>
  <c r="G1807" i="5"/>
  <c r="G1824" i="5" s="1"/>
  <c r="G1808" i="5"/>
  <c r="G1825" i="5" s="1"/>
  <c r="G1809" i="5"/>
  <c r="G1826" i="5" s="1"/>
  <c r="G1810" i="5"/>
  <c r="G1827" i="5" s="1"/>
  <c r="G1811" i="5"/>
  <c r="G1828" i="5" s="1"/>
  <c r="G1812" i="5"/>
  <c r="G1829" i="5" s="1"/>
  <c r="G1813" i="5"/>
  <c r="G1814" i="5"/>
  <c r="G1815" i="5"/>
  <c r="G1802" i="5"/>
  <c r="W1638" i="4" l="1"/>
  <c r="W1631" i="4"/>
  <c r="W1633" i="4"/>
  <c r="W1622" i="4"/>
  <c r="W1640" i="4"/>
  <c r="W1615" i="4"/>
  <c r="W1611" i="4"/>
  <c r="W1637" i="4"/>
  <c r="W1643" i="4"/>
  <c r="W1617" i="4"/>
  <c r="W1624" i="4"/>
  <c r="W1636" i="4"/>
  <c r="P1822" i="5"/>
  <c r="Q1767" i="5"/>
  <c r="Q1641" i="5" s="1"/>
  <c r="P1641" i="4" s="1"/>
  <c r="V44" i="8"/>
  <c r="U150" i="4" s="1"/>
  <c r="W150" i="4" s="1"/>
  <c r="T150" i="4"/>
  <c r="T158" i="4"/>
  <c r="V52" i="8"/>
  <c r="U158" i="4" s="1"/>
  <c r="W158" i="4" s="1"/>
  <c r="J1767" i="5"/>
  <c r="J1641" i="5" s="1"/>
  <c r="I1641" i="4" s="1"/>
  <c r="M1640" i="5"/>
  <c r="L1640" i="4" s="1"/>
  <c r="N1822" i="5"/>
  <c r="I1767" i="5"/>
  <c r="I1641" i="5" s="1"/>
  <c r="H1641" i="4" s="1"/>
  <c r="L1640" i="5"/>
  <c r="K1640" i="4" s="1"/>
  <c r="S148" i="4"/>
  <c r="U42" i="8"/>
  <c r="H1767" i="5"/>
  <c r="H1641" i="5" s="1"/>
  <c r="G1641" i="4" s="1"/>
  <c r="W1641" i="4" s="1"/>
  <c r="K1640" i="5"/>
  <c r="J1640" i="4" s="1"/>
  <c r="U49" i="8"/>
  <c r="S155" i="4"/>
  <c r="U41" i="8"/>
  <c r="S147" i="4"/>
  <c r="G1830" i="5"/>
  <c r="O1830" i="5"/>
  <c r="S154" i="4"/>
  <c r="U48" i="8"/>
  <c r="T38" i="8"/>
  <c r="R144" i="4"/>
  <c r="T1820" i="5"/>
  <c r="U47" i="8"/>
  <c r="S153" i="4"/>
  <c r="R1876" i="5"/>
  <c r="I1830" i="5"/>
  <c r="U39" i="8"/>
  <c r="S145" i="4"/>
  <c r="U1820" i="5"/>
  <c r="U1640" i="5"/>
  <c r="T1640" i="4" s="1"/>
  <c r="V46" i="8"/>
  <c r="U152" i="4" s="1"/>
  <c r="W152" i="4" s="1"/>
  <c r="T152" i="4"/>
  <c r="U51" i="8"/>
  <c r="S157" i="4"/>
  <c r="S160" i="4"/>
  <c r="U54" i="8"/>
  <c r="M1820" i="5"/>
  <c r="S1822" i="5"/>
  <c r="S1640" i="5"/>
  <c r="R1640" i="4" s="1"/>
  <c r="S53" i="8"/>
  <c r="U45" i="8"/>
  <c r="S151" i="4"/>
  <c r="L26" i="8"/>
  <c r="K43" i="8"/>
  <c r="J149" i="4" s="1"/>
  <c r="J1754" i="5"/>
  <c r="J1628" i="5" s="1"/>
  <c r="I1628" i="4" s="1"/>
  <c r="T1754" i="5"/>
  <c r="T1628" i="5" s="1"/>
  <c r="S1628" i="4" s="1"/>
  <c r="S1754" i="5"/>
  <c r="S1628" i="5" s="1"/>
  <c r="R1628" i="4" s="1"/>
  <c r="G1820" i="5"/>
  <c r="G1768" i="5" s="1"/>
  <c r="G1642" i="5" s="1"/>
  <c r="G1822" i="5"/>
  <c r="G1756" i="5" s="1"/>
  <c r="G1630" i="5" s="1"/>
  <c r="V1830" i="5"/>
  <c r="N1830" i="5"/>
  <c r="Q1831" i="5"/>
  <c r="Q1754" i="5" s="1"/>
  <c r="Q1628" i="5" s="1"/>
  <c r="P1628" i="4" s="1"/>
  <c r="I1831" i="5"/>
  <c r="I1754" i="5" s="1"/>
  <c r="I1628" i="5" s="1"/>
  <c r="H1628" i="4" s="1"/>
  <c r="V1820" i="5"/>
  <c r="N1820" i="5"/>
  <c r="U1830" i="5"/>
  <c r="M1830" i="5"/>
  <c r="L1822" i="5"/>
  <c r="T1830" i="5"/>
  <c r="L1830" i="5"/>
  <c r="O1831" i="5"/>
  <c r="O1754" i="5" s="1"/>
  <c r="O1628" i="5" s="1"/>
  <c r="N1628" i="4" s="1"/>
  <c r="G1831" i="5"/>
  <c r="S1830" i="5"/>
  <c r="K1830" i="5"/>
  <c r="P1830" i="5"/>
  <c r="V1831" i="5"/>
  <c r="V1754" i="5" s="1"/>
  <c r="V1628" i="5" s="1"/>
  <c r="U1628" i="4" s="1"/>
  <c r="N1831" i="5"/>
  <c r="N1754" i="5" s="1"/>
  <c r="N1628" i="5" s="1"/>
  <c r="M1628" i="4" s="1"/>
  <c r="R1830" i="5"/>
  <c r="J1830" i="5"/>
  <c r="Q1822" i="5"/>
  <c r="I1822" i="5"/>
  <c r="H1830" i="5"/>
  <c r="U1831" i="5"/>
  <c r="U1754" i="5" s="1"/>
  <c r="U1628" i="5" s="1"/>
  <c r="T1628" i="4" s="1"/>
  <c r="M1831" i="5"/>
  <c r="M1754" i="5" s="1"/>
  <c r="M1628" i="5" s="1"/>
  <c r="L1628" i="4" s="1"/>
  <c r="G1767" i="5"/>
  <c r="G1641" i="5" s="1"/>
  <c r="G1754" i="5"/>
  <c r="G1770" i="5"/>
  <c r="G1644" i="5" s="1"/>
  <c r="G1761" i="5"/>
  <c r="G1635" i="5" s="1"/>
  <c r="R1822" i="5"/>
  <c r="J1822" i="5"/>
  <c r="O1822" i="5"/>
  <c r="U1822" i="5"/>
  <c r="M1822" i="5"/>
  <c r="K1822" i="5"/>
  <c r="U3" i="4"/>
  <c r="U4" i="4"/>
  <c r="U6" i="4"/>
  <c r="U7" i="4"/>
  <c r="W7" i="4" s="1"/>
  <c r="U8" i="4"/>
  <c r="U9" i="4"/>
  <c r="U10" i="4"/>
  <c r="W10" i="4" s="1"/>
  <c r="U11" i="4"/>
  <c r="U12" i="4"/>
  <c r="W12" i="4" s="1"/>
  <c r="U13" i="4"/>
  <c r="U14" i="4"/>
  <c r="W14" i="4" s="1"/>
  <c r="U16" i="4"/>
  <c r="U17" i="4"/>
  <c r="W17" i="4" s="1"/>
  <c r="U18" i="4"/>
  <c r="W18" i="4" s="1"/>
  <c r="U19" i="4"/>
  <c r="W19" i="4" s="1"/>
  <c r="U20" i="4"/>
  <c r="W20" i="4" s="1"/>
  <c r="U21" i="4"/>
  <c r="W21" i="4" s="1"/>
  <c r="U23" i="4"/>
  <c r="W23" i="4" s="1"/>
  <c r="U24" i="4"/>
  <c r="W24" i="4" s="1"/>
  <c r="U25" i="4"/>
  <c r="U26" i="4"/>
  <c r="U27" i="4"/>
  <c r="U28" i="4"/>
  <c r="U29" i="4"/>
  <c r="U30" i="4"/>
  <c r="U31" i="4"/>
  <c r="U32" i="4"/>
  <c r="U33" i="4"/>
  <c r="W33" i="4" s="1"/>
  <c r="U35" i="4"/>
  <c r="U36" i="4"/>
  <c r="U37" i="4"/>
  <c r="W37" i="4" s="1"/>
  <c r="U38" i="4"/>
  <c r="U39" i="4"/>
  <c r="W39" i="4" s="1"/>
  <c r="U40" i="4"/>
  <c r="U41" i="4"/>
  <c r="W41" i="4" s="1"/>
  <c r="U42" i="4"/>
  <c r="U43" i="4"/>
  <c r="W43" i="4" s="1"/>
  <c r="U44" i="4"/>
  <c r="W44" i="4" s="1"/>
  <c r="U45" i="4"/>
  <c r="W45" i="4" s="1"/>
  <c r="U46" i="4"/>
  <c r="W46" i="4" s="1"/>
  <c r="U47" i="4"/>
  <c r="W47" i="4" s="1"/>
  <c r="U48" i="4"/>
  <c r="W48" i="4" s="1"/>
  <c r="U49" i="4"/>
  <c r="W49" i="4" s="1"/>
  <c r="U50" i="4"/>
  <c r="U51" i="4"/>
  <c r="U53" i="4"/>
  <c r="U54" i="4"/>
  <c r="U55" i="4"/>
  <c r="U56" i="4"/>
  <c r="U57" i="4"/>
  <c r="U58" i="4"/>
  <c r="U59" i="4"/>
  <c r="W59" i="4" s="1"/>
  <c r="U60" i="4"/>
  <c r="U61" i="4"/>
  <c r="U63" i="4"/>
  <c r="W63" i="4" s="1"/>
  <c r="U64" i="4"/>
  <c r="U65" i="4"/>
  <c r="W65" i="4" s="1"/>
  <c r="U66" i="4"/>
  <c r="U67" i="4"/>
  <c r="W67" i="4" s="1"/>
  <c r="U68" i="4"/>
  <c r="U70" i="4"/>
  <c r="W70" i="4" s="1"/>
  <c r="U71" i="4"/>
  <c r="W71" i="4" s="1"/>
  <c r="U72" i="4"/>
  <c r="W72" i="4" s="1"/>
  <c r="U73" i="4"/>
  <c r="W73" i="4" s="1"/>
  <c r="U74" i="4"/>
  <c r="W74" i="4" s="1"/>
  <c r="U75" i="4"/>
  <c r="W75" i="4" s="1"/>
  <c r="U76" i="4"/>
  <c r="W76" i="4" s="1"/>
  <c r="U77" i="4"/>
  <c r="U78" i="4"/>
  <c r="U79" i="4"/>
  <c r="U80" i="4"/>
  <c r="U82" i="4"/>
  <c r="U83" i="4"/>
  <c r="U84" i="4"/>
  <c r="U85" i="4"/>
  <c r="U86" i="4"/>
  <c r="W86" i="4" s="1"/>
  <c r="U87" i="4"/>
  <c r="U88" i="4"/>
  <c r="U89" i="4"/>
  <c r="W89" i="4" s="1"/>
  <c r="U90" i="4"/>
  <c r="U91" i="4"/>
  <c r="W91" i="4" s="1"/>
  <c r="U92" i="4"/>
  <c r="U93" i="4"/>
  <c r="W93" i="4" s="1"/>
  <c r="U94" i="4"/>
  <c r="U95" i="4"/>
  <c r="W95" i="4" s="1"/>
  <c r="U96" i="4"/>
  <c r="W96" i="4" s="1"/>
  <c r="U97" i="4"/>
  <c r="W97" i="4" s="1"/>
  <c r="U98" i="4"/>
  <c r="W98" i="4" s="1"/>
  <c r="U100" i="4"/>
  <c r="W100" i="4" s="1"/>
  <c r="U101" i="4"/>
  <c r="W101" i="4" s="1"/>
  <c r="U102" i="4"/>
  <c r="W102" i="4" s="1"/>
  <c r="U103" i="4"/>
  <c r="U104" i="4"/>
  <c r="U105" i="4"/>
  <c r="U106" i="4"/>
  <c r="U107" i="4"/>
  <c r="U108" i="4"/>
  <c r="U110" i="4"/>
  <c r="U111" i="4"/>
  <c r="U112" i="4"/>
  <c r="W112" i="4" s="1"/>
  <c r="U113" i="4"/>
  <c r="U114" i="4"/>
  <c r="U115" i="4"/>
  <c r="W115" i="4" s="1"/>
  <c r="U117" i="4"/>
  <c r="U118" i="4"/>
  <c r="W118" i="4" s="1"/>
  <c r="U119" i="4"/>
  <c r="U120" i="4"/>
  <c r="W120" i="4" s="1"/>
  <c r="U121" i="4"/>
  <c r="U122" i="4"/>
  <c r="W122" i="4" s="1"/>
  <c r="U123" i="4"/>
  <c r="W123" i="4" s="1"/>
  <c r="U124" i="4"/>
  <c r="W124" i="4" s="1"/>
  <c r="U125" i="4"/>
  <c r="W125" i="4" s="1"/>
  <c r="U126" i="4"/>
  <c r="W126" i="4" s="1"/>
  <c r="U127" i="4"/>
  <c r="W127" i="4" s="1"/>
  <c r="U129" i="4"/>
  <c r="W129" i="4" s="1"/>
  <c r="U130" i="4"/>
  <c r="U131" i="4"/>
  <c r="U132" i="4"/>
  <c r="U133" i="4"/>
  <c r="U134" i="4"/>
  <c r="U135" i="4"/>
  <c r="U136" i="4"/>
  <c r="U137" i="4"/>
  <c r="U138" i="4"/>
  <c r="W138" i="4" s="1"/>
  <c r="U139" i="4"/>
  <c r="U140" i="4"/>
  <c r="U141" i="4"/>
  <c r="W141" i="4" s="1"/>
  <c r="U142" i="4"/>
  <c r="U143" i="4"/>
  <c r="W143" i="4" s="1"/>
  <c r="U161" i="4"/>
  <c r="U162" i="4"/>
  <c r="W162" i="4" s="1"/>
  <c r="U164" i="4"/>
  <c r="U165" i="4"/>
  <c r="W165" i="4" s="1"/>
  <c r="U166" i="4"/>
  <c r="W166" i="4" s="1"/>
  <c r="U167" i="4"/>
  <c r="W167" i="4" s="1"/>
  <c r="U168" i="4"/>
  <c r="W168" i="4" s="1"/>
  <c r="U169" i="4"/>
  <c r="W169" i="4" s="1"/>
  <c r="U170" i="4"/>
  <c r="W170" i="4" s="1"/>
  <c r="U171" i="4"/>
  <c r="W171" i="4" s="1"/>
  <c r="U172" i="4"/>
  <c r="U173" i="4"/>
  <c r="U174" i="4"/>
  <c r="U176" i="4"/>
  <c r="U177" i="4"/>
  <c r="U178" i="4"/>
  <c r="U179" i="4"/>
  <c r="U180" i="4"/>
  <c r="U181" i="4"/>
  <c r="W181" i="4" s="1"/>
  <c r="U182" i="4"/>
  <c r="U183" i="4"/>
  <c r="U184" i="4"/>
  <c r="W184" i="4" s="1"/>
  <c r="U185" i="4"/>
  <c r="U186" i="4"/>
  <c r="W186" i="4" s="1"/>
  <c r="U187" i="4"/>
  <c r="U188" i="4"/>
  <c r="W188" i="4" s="1"/>
  <c r="U189" i="4"/>
  <c r="U190" i="4"/>
  <c r="W190" i="4" s="1"/>
  <c r="U191" i="4"/>
  <c r="W191" i="4" s="1"/>
  <c r="U192" i="4"/>
  <c r="W192" i="4" s="1"/>
  <c r="U194" i="4"/>
  <c r="W194" i="4" s="1"/>
  <c r="U195" i="4"/>
  <c r="W195" i="4" s="1"/>
  <c r="U196" i="4"/>
  <c r="W196" i="4" s="1"/>
  <c r="U197" i="4"/>
  <c r="W197" i="4" s="1"/>
  <c r="U198" i="4"/>
  <c r="U199" i="4"/>
  <c r="U200" i="4"/>
  <c r="U201" i="4"/>
  <c r="U202" i="4"/>
  <c r="U204" i="4"/>
  <c r="U205" i="4"/>
  <c r="U206" i="4"/>
  <c r="U207" i="4"/>
  <c r="W207" i="4" s="1"/>
  <c r="U208" i="4"/>
  <c r="U209" i="4"/>
  <c r="W209" i="4" s="1"/>
  <c r="U211" i="4"/>
  <c r="W211" i="4" s="1"/>
  <c r="U212" i="4"/>
  <c r="U213" i="4"/>
  <c r="W213" i="4" s="1"/>
  <c r="U214" i="4"/>
  <c r="U215" i="4"/>
  <c r="W215" i="4" s="1"/>
  <c r="U216" i="4"/>
  <c r="U217" i="4"/>
  <c r="W217" i="4" s="1"/>
  <c r="U218" i="4"/>
  <c r="W218" i="4" s="1"/>
  <c r="U219" i="4"/>
  <c r="W219" i="4" s="1"/>
  <c r="U220" i="4"/>
  <c r="W220" i="4" s="1"/>
  <c r="U221" i="4"/>
  <c r="W221" i="4" s="1"/>
  <c r="U223" i="4"/>
  <c r="W223" i="4" s="1"/>
  <c r="U224" i="4"/>
  <c r="W224" i="4" s="1"/>
  <c r="U225" i="4"/>
  <c r="U226" i="4"/>
  <c r="U227" i="4"/>
  <c r="U228" i="4"/>
  <c r="U229" i="4"/>
  <c r="U230" i="4"/>
  <c r="U231" i="4"/>
  <c r="U232" i="4"/>
  <c r="U233" i="4"/>
  <c r="W233" i="4" s="1"/>
  <c r="U234" i="4"/>
  <c r="U235" i="4"/>
  <c r="U236" i="4"/>
  <c r="W236" i="4" s="1"/>
  <c r="U237" i="4"/>
  <c r="U238" i="4"/>
  <c r="W238" i="4" s="1"/>
  <c r="U239" i="4"/>
  <c r="U241" i="4"/>
  <c r="W241" i="4" s="1"/>
  <c r="U242" i="4"/>
  <c r="U243" i="4"/>
  <c r="W243" i="4" s="1"/>
  <c r="U244" i="4"/>
  <c r="W244" i="4" s="1"/>
  <c r="U245" i="4"/>
  <c r="W245" i="4" s="1"/>
  <c r="U246" i="4"/>
  <c r="W246" i="4" s="1"/>
  <c r="U247" i="4"/>
  <c r="W247" i="4" s="1"/>
  <c r="U248" i="4"/>
  <c r="W248" i="4" s="1"/>
  <c r="U249" i="4"/>
  <c r="W249" i="4" s="1"/>
  <c r="U251" i="4"/>
  <c r="U252" i="4"/>
  <c r="U253" i="4"/>
  <c r="U254" i="4"/>
  <c r="U255" i="4"/>
  <c r="U256" i="4"/>
  <c r="U258" i="4"/>
  <c r="U259" i="4"/>
  <c r="U260" i="4"/>
  <c r="W260" i="4" s="1"/>
  <c r="U261" i="4"/>
  <c r="U262" i="4"/>
  <c r="U263" i="4"/>
  <c r="W263" i="4" s="1"/>
  <c r="U264" i="4"/>
  <c r="U265" i="4"/>
  <c r="W265" i="4" s="1"/>
  <c r="U266" i="4"/>
  <c r="U267" i="4"/>
  <c r="W267" i="4" s="1"/>
  <c r="U268" i="4"/>
  <c r="U270" i="4"/>
  <c r="W270" i="4" s="1"/>
  <c r="U271" i="4"/>
  <c r="W271" i="4" s="1"/>
  <c r="U272" i="4"/>
  <c r="W272" i="4" s="1"/>
  <c r="U273" i="4"/>
  <c r="W273" i="4" s="1"/>
  <c r="U274" i="4"/>
  <c r="W274" i="4" s="1"/>
  <c r="U275" i="4"/>
  <c r="W275" i="4" s="1"/>
  <c r="U276" i="4"/>
  <c r="W276" i="4" s="1"/>
  <c r="U277" i="4"/>
  <c r="U278" i="4"/>
  <c r="U279" i="4"/>
  <c r="U280" i="4"/>
  <c r="U281" i="4"/>
  <c r="U282" i="4"/>
  <c r="U283" i="4"/>
  <c r="U284" i="4"/>
  <c r="U285" i="4"/>
  <c r="W285" i="4" s="1"/>
  <c r="U286" i="4"/>
  <c r="U288" i="4"/>
  <c r="U289" i="4"/>
  <c r="W289" i="4" s="1"/>
  <c r="U290" i="4"/>
  <c r="U291" i="4"/>
  <c r="W291" i="4" s="1"/>
  <c r="U292" i="4"/>
  <c r="U293" i="4"/>
  <c r="W293" i="4" s="1"/>
  <c r="U294" i="4"/>
  <c r="U295" i="4"/>
  <c r="W295" i="4" s="1"/>
  <c r="U296" i="4"/>
  <c r="W296" i="4" s="1"/>
  <c r="U298" i="4"/>
  <c r="W298" i="4" s="1"/>
  <c r="U299" i="4"/>
  <c r="W299" i="4" s="1"/>
  <c r="U300" i="4"/>
  <c r="W300" i="4" s="1"/>
  <c r="U301" i="4"/>
  <c r="W301" i="4" s="1"/>
  <c r="U302" i="4"/>
  <c r="W302" i="4" s="1"/>
  <c r="U303" i="4"/>
  <c r="U305" i="4"/>
  <c r="U306" i="4"/>
  <c r="U307" i="4"/>
  <c r="U308" i="4"/>
  <c r="U309" i="4"/>
  <c r="U310" i="4"/>
  <c r="U311" i="4"/>
  <c r="U312" i="4"/>
  <c r="W312" i="4" s="1"/>
  <c r="U313" i="4"/>
  <c r="U314" i="4"/>
  <c r="U315" i="4"/>
  <c r="W315" i="4" s="1"/>
  <c r="U317" i="4"/>
  <c r="U318" i="4"/>
  <c r="W318" i="4" s="1"/>
  <c r="U319" i="4"/>
  <c r="U320" i="4"/>
  <c r="W320" i="4" s="1"/>
  <c r="U321" i="4"/>
  <c r="U322" i="4"/>
  <c r="W322" i="4" s="1"/>
  <c r="U323" i="4"/>
  <c r="W323" i="4" s="1"/>
  <c r="U324" i="4"/>
  <c r="W324" i="4" s="1"/>
  <c r="U325" i="4"/>
  <c r="W325" i="4" s="1"/>
  <c r="U326" i="4"/>
  <c r="W326" i="4" s="1"/>
  <c r="U327" i="4"/>
  <c r="W327" i="4" s="1"/>
  <c r="U328" i="4"/>
  <c r="W328" i="4" s="1"/>
  <c r="U329" i="4"/>
  <c r="U330" i="4"/>
  <c r="U331" i="4"/>
  <c r="U332" i="4"/>
  <c r="U333" i="4"/>
  <c r="U335" i="4"/>
  <c r="U336" i="4"/>
  <c r="U337" i="4"/>
  <c r="U338" i="4"/>
  <c r="W338" i="4" s="1"/>
  <c r="U339" i="4"/>
  <c r="U340" i="4"/>
  <c r="U341" i="4"/>
  <c r="W341" i="4" s="1"/>
  <c r="U342" i="4"/>
  <c r="U343" i="4"/>
  <c r="W343" i="4" s="1"/>
  <c r="U345" i="4"/>
  <c r="U346" i="4"/>
  <c r="W346" i="4" s="1"/>
  <c r="U347" i="4"/>
  <c r="U348" i="4"/>
  <c r="W348" i="4" s="1"/>
  <c r="U349" i="4"/>
  <c r="W349" i="4" s="1"/>
  <c r="U350" i="4"/>
  <c r="W350" i="4" s="1"/>
  <c r="U352" i="4"/>
  <c r="W352" i="4" s="1"/>
  <c r="U353" i="4"/>
  <c r="W353" i="4" s="1"/>
  <c r="U354" i="4"/>
  <c r="W354" i="4" s="1"/>
  <c r="U355" i="4"/>
  <c r="W355" i="4" s="1"/>
  <c r="U356" i="4"/>
  <c r="U357" i="4"/>
  <c r="U358" i="4"/>
  <c r="U359" i="4"/>
  <c r="U360" i="4"/>
  <c r="U361" i="4"/>
  <c r="U362" i="4"/>
  <c r="U364" i="4"/>
  <c r="U365" i="4"/>
  <c r="W365" i="4" s="1"/>
  <c r="U366" i="4"/>
  <c r="U367" i="4"/>
  <c r="U368" i="4"/>
  <c r="W368" i="4" s="1"/>
  <c r="U369" i="4"/>
  <c r="U370" i="4"/>
  <c r="W370" i="4" s="1"/>
  <c r="U371" i="4"/>
  <c r="U372" i="4"/>
  <c r="W372" i="4" s="1"/>
  <c r="U373" i="4"/>
  <c r="U374" i="4"/>
  <c r="W374" i="4" s="1"/>
  <c r="U375" i="4"/>
  <c r="W375" i="4" s="1"/>
  <c r="U376" i="4"/>
  <c r="W376" i="4" s="1"/>
  <c r="U377" i="4"/>
  <c r="W377" i="4" s="1"/>
  <c r="U378" i="4"/>
  <c r="W378" i="4" s="1"/>
  <c r="U379" i="4"/>
  <c r="W379" i="4" s="1"/>
  <c r="U380" i="4"/>
  <c r="W380" i="4" s="1"/>
  <c r="U382" i="4"/>
  <c r="U383" i="4"/>
  <c r="U384" i="4"/>
  <c r="U385" i="4"/>
  <c r="U386" i="4"/>
  <c r="U387" i="4"/>
  <c r="U388" i="4"/>
  <c r="U389" i="4"/>
  <c r="U390" i="4"/>
  <c r="W390" i="4" s="1"/>
  <c r="U392" i="4"/>
  <c r="U393" i="4"/>
  <c r="U394" i="4"/>
  <c r="W394" i="4" s="1"/>
  <c r="U395" i="4"/>
  <c r="U396" i="4"/>
  <c r="W396" i="4" s="1"/>
  <c r="U397" i="4"/>
  <c r="U399" i="4"/>
  <c r="W399" i="4" s="1"/>
  <c r="U400" i="4"/>
  <c r="U401" i="4"/>
  <c r="W401" i="4" s="1"/>
  <c r="U402" i="4"/>
  <c r="W402" i="4" s="1"/>
  <c r="U403" i="4"/>
  <c r="W403" i="4" s="1"/>
  <c r="U404" i="4"/>
  <c r="W404" i="4" s="1"/>
  <c r="U405" i="4"/>
  <c r="W405" i="4" s="1"/>
  <c r="U406" i="4"/>
  <c r="W406" i="4" s="1"/>
  <c r="U407" i="4"/>
  <c r="W407" i="4" s="1"/>
  <c r="U408" i="4"/>
  <c r="U409" i="4"/>
  <c r="U411" i="4"/>
  <c r="U412" i="4"/>
  <c r="U413" i="4"/>
  <c r="U414" i="4"/>
  <c r="U415" i="4"/>
  <c r="U416" i="4"/>
  <c r="U417" i="4"/>
  <c r="W417" i="4" s="1"/>
  <c r="U418" i="4"/>
  <c r="U419" i="4"/>
  <c r="U420" i="4"/>
  <c r="W420" i="4" s="1"/>
  <c r="U421" i="4"/>
  <c r="U422" i="4"/>
  <c r="W422" i="4" s="1"/>
  <c r="U423" i="4"/>
  <c r="U424" i="4"/>
  <c r="W424" i="4" s="1"/>
  <c r="U425" i="4"/>
  <c r="U426" i="4"/>
  <c r="W426" i="4" s="1"/>
  <c r="U427" i="4"/>
  <c r="W427" i="4" s="1"/>
  <c r="U429" i="4"/>
  <c r="W429" i="4" s="1"/>
  <c r="U430" i="4"/>
  <c r="W430" i="4" s="1"/>
  <c r="U431" i="4"/>
  <c r="W431" i="4" s="1"/>
  <c r="U432" i="4"/>
  <c r="W432" i="4" s="1"/>
  <c r="U433" i="4"/>
  <c r="W433" i="4" s="1"/>
  <c r="U434" i="4"/>
  <c r="U435" i="4"/>
  <c r="U436" i="4"/>
  <c r="U437" i="4"/>
  <c r="U439" i="4"/>
  <c r="U440" i="4"/>
  <c r="U441" i="4"/>
  <c r="U442" i="4"/>
  <c r="U443" i="4"/>
  <c r="W443" i="4" s="1"/>
  <c r="U444" i="4"/>
  <c r="U446" i="4"/>
  <c r="U447" i="4"/>
  <c r="W447" i="4" s="1"/>
  <c r="U448" i="4"/>
  <c r="U449" i="4"/>
  <c r="W449" i="4" s="1"/>
  <c r="U450" i="4"/>
  <c r="U451" i="4"/>
  <c r="W451" i="4" s="1"/>
  <c r="U452" i="4"/>
  <c r="U453" i="4"/>
  <c r="W453" i="4" s="1"/>
  <c r="U454" i="4"/>
  <c r="W454" i="4" s="1"/>
  <c r="U455" i="4"/>
  <c r="W455" i="4" s="1"/>
  <c r="U456" i="4"/>
  <c r="W456" i="4" s="1"/>
  <c r="U458" i="4"/>
  <c r="W458" i="4" s="1"/>
  <c r="U459" i="4"/>
  <c r="W459" i="4" s="1"/>
  <c r="U460" i="4"/>
  <c r="W460" i="4" s="1"/>
  <c r="U461" i="4"/>
  <c r="U462" i="4"/>
  <c r="U463" i="4"/>
  <c r="U464" i="4"/>
  <c r="U465" i="4"/>
  <c r="U466" i="4"/>
  <c r="U467" i="4"/>
  <c r="U468" i="4"/>
  <c r="U469" i="4"/>
  <c r="W469" i="4" s="1"/>
  <c r="U470" i="4"/>
  <c r="U471" i="4"/>
  <c r="U472" i="4"/>
  <c r="W472" i="4" s="1"/>
  <c r="U473" i="4"/>
  <c r="U474" i="4"/>
  <c r="W474" i="4" s="1"/>
  <c r="U476" i="4"/>
  <c r="U477" i="4"/>
  <c r="W477" i="4" s="1"/>
  <c r="U478" i="4"/>
  <c r="U479" i="4"/>
  <c r="W479" i="4" s="1"/>
  <c r="U480" i="4"/>
  <c r="W480" i="4" s="1"/>
  <c r="U481" i="4"/>
  <c r="W481" i="4" s="1"/>
  <c r="U482" i="4"/>
  <c r="W482" i="4" s="1"/>
  <c r="U483" i="4"/>
  <c r="W483" i="4" s="1"/>
  <c r="U484" i="4"/>
  <c r="W484" i="4" s="1"/>
  <c r="U486" i="4"/>
  <c r="W486" i="4" s="1"/>
  <c r="U487" i="4"/>
  <c r="U488" i="4"/>
  <c r="U489" i="4"/>
  <c r="U490" i="4"/>
  <c r="U491" i="4"/>
  <c r="U493" i="4"/>
  <c r="U494" i="4"/>
  <c r="U495" i="4"/>
  <c r="U496" i="4"/>
  <c r="W496" i="4" s="1"/>
  <c r="U497" i="4"/>
  <c r="U498" i="4"/>
  <c r="U499" i="4"/>
  <c r="W499" i="4" s="1"/>
  <c r="U500" i="4"/>
  <c r="U501" i="4"/>
  <c r="W501" i="4" s="1"/>
  <c r="U502" i="4"/>
  <c r="U503" i="4"/>
  <c r="W503" i="4" s="1"/>
  <c r="U505" i="4"/>
  <c r="U506" i="4"/>
  <c r="W506" i="4" s="1"/>
  <c r="U507" i="4"/>
  <c r="W507" i="4" s="1"/>
  <c r="U508" i="4"/>
  <c r="W508" i="4" s="1"/>
  <c r="U509" i="4"/>
  <c r="W509" i="4" s="1"/>
  <c r="U510" i="4"/>
  <c r="W510" i="4" s="1"/>
  <c r="U511" i="4"/>
  <c r="W511" i="4" s="1"/>
  <c r="U512" i="4"/>
  <c r="W512" i="4" s="1"/>
  <c r="U513" i="4"/>
  <c r="U514" i="4"/>
  <c r="U515" i="4"/>
  <c r="U516" i="4"/>
  <c r="U517" i="4"/>
  <c r="U518" i="4"/>
  <c r="U519" i="4"/>
  <c r="U520" i="4"/>
  <c r="U521" i="4"/>
  <c r="W521" i="4" s="1"/>
  <c r="U523" i="4"/>
  <c r="U524" i="4"/>
  <c r="U525" i="4"/>
  <c r="W525" i="4" s="1"/>
  <c r="U526" i="4"/>
  <c r="U527" i="4"/>
  <c r="W527" i="4" s="1"/>
  <c r="U528" i="4"/>
  <c r="U529" i="4"/>
  <c r="W529" i="4" s="1"/>
  <c r="U530" i="4"/>
  <c r="U531" i="4"/>
  <c r="W531" i="4" s="1"/>
  <c r="U533" i="4"/>
  <c r="W533" i="4" s="1"/>
  <c r="U534" i="4"/>
  <c r="W534" i="4" s="1"/>
  <c r="U535" i="4"/>
  <c r="W535" i="4" s="1"/>
  <c r="U536" i="4"/>
  <c r="W536" i="4" s="1"/>
  <c r="U537" i="4"/>
  <c r="W537" i="4" s="1"/>
  <c r="U538" i="4"/>
  <c r="W538" i="4" s="1"/>
  <c r="U540" i="4"/>
  <c r="U541" i="4"/>
  <c r="U542" i="4"/>
  <c r="U543" i="4"/>
  <c r="U544" i="4"/>
  <c r="U545" i="4"/>
  <c r="U546" i="4"/>
  <c r="U547" i="4"/>
  <c r="U548" i="4"/>
  <c r="W548" i="4" s="1"/>
  <c r="U549" i="4"/>
  <c r="U550" i="4"/>
  <c r="U552" i="4"/>
  <c r="W552" i="4" s="1"/>
  <c r="U553" i="4"/>
  <c r="U554" i="4"/>
  <c r="W554" i="4" s="1"/>
  <c r="U555" i="4"/>
  <c r="U556" i="4"/>
  <c r="W556" i="4" s="1"/>
  <c r="U557" i="4"/>
  <c r="U558" i="4"/>
  <c r="W558" i="4" s="1"/>
  <c r="U559" i="4"/>
  <c r="W559" i="4" s="1"/>
  <c r="U560" i="4"/>
  <c r="W560" i="4" s="1"/>
  <c r="U561" i="4"/>
  <c r="W561" i="4" s="1"/>
  <c r="U562" i="4"/>
  <c r="W562" i="4" s="1"/>
  <c r="U563" i="4"/>
  <c r="W563" i="4" s="1"/>
  <c r="U564" i="4"/>
  <c r="W564" i="4" s="1"/>
  <c r="U565" i="4"/>
  <c r="U566" i="4"/>
  <c r="U567" i="4"/>
  <c r="U568" i="4"/>
  <c r="U570" i="4"/>
  <c r="U571" i="4"/>
  <c r="U572" i="4"/>
  <c r="U573" i="4"/>
  <c r="U574" i="4"/>
  <c r="W574" i="4" s="1"/>
  <c r="U575" i="4"/>
  <c r="U576" i="4"/>
  <c r="U577" i="4"/>
  <c r="W577" i="4" s="1"/>
  <c r="U578" i="4"/>
  <c r="U580" i="4"/>
  <c r="W580" i="4" s="1"/>
  <c r="U581" i="4"/>
  <c r="U582" i="4"/>
  <c r="W582" i="4" s="1"/>
  <c r="U583" i="4"/>
  <c r="U584" i="4"/>
  <c r="W584" i="4" s="1"/>
  <c r="U585" i="4"/>
  <c r="W585" i="4" s="1"/>
  <c r="U587" i="4"/>
  <c r="W587" i="4" s="1"/>
  <c r="U588" i="4"/>
  <c r="W588" i="4" s="1"/>
  <c r="U589" i="4"/>
  <c r="W589" i="4" s="1"/>
  <c r="U590" i="4"/>
  <c r="W590" i="4" s="1"/>
  <c r="U591" i="4"/>
  <c r="W591" i="4" s="1"/>
  <c r="U592" i="4"/>
  <c r="U593" i="4"/>
  <c r="U594" i="4"/>
  <c r="U595" i="4"/>
  <c r="U596" i="4"/>
  <c r="U597" i="4"/>
  <c r="U599" i="4"/>
  <c r="U600" i="4"/>
  <c r="U601" i="4"/>
  <c r="W601" i="4" s="1"/>
  <c r="U602" i="4"/>
  <c r="U603" i="4"/>
  <c r="U604" i="4"/>
  <c r="W604" i="4" s="1"/>
  <c r="U605" i="4"/>
  <c r="U606" i="4"/>
  <c r="W606" i="4" s="1"/>
  <c r="U607" i="4"/>
  <c r="U608" i="4"/>
  <c r="W608" i="4" s="1"/>
  <c r="U609" i="4"/>
  <c r="U610" i="4"/>
  <c r="W610" i="4" s="1"/>
  <c r="U611" i="4"/>
  <c r="W611" i="4" s="1"/>
  <c r="U612" i="4"/>
  <c r="W612" i="4" s="1"/>
  <c r="U613" i="4"/>
  <c r="W613" i="4" s="1"/>
  <c r="U614" i="4"/>
  <c r="W614" i="4" s="1"/>
  <c r="U615" i="4"/>
  <c r="W615" i="4" s="1"/>
  <c r="U617" i="4"/>
  <c r="W617" i="4" s="1"/>
  <c r="U618" i="4"/>
  <c r="U619" i="4"/>
  <c r="U620" i="4"/>
  <c r="U621" i="4"/>
  <c r="U622" i="4"/>
  <c r="U623" i="4"/>
  <c r="U624" i="4"/>
  <c r="U625" i="4"/>
  <c r="U627" i="4"/>
  <c r="W627" i="4" s="1"/>
  <c r="U628" i="4"/>
  <c r="U629" i="4"/>
  <c r="U630" i="4"/>
  <c r="W630" i="4" s="1"/>
  <c r="U631" i="4"/>
  <c r="U632" i="4"/>
  <c r="W632" i="4" s="1"/>
  <c r="U634" i="4"/>
  <c r="U635" i="4"/>
  <c r="W635" i="4" s="1"/>
  <c r="U636" i="4"/>
  <c r="U637" i="4"/>
  <c r="W637" i="4" s="1"/>
  <c r="U638" i="4"/>
  <c r="W638" i="4" s="1"/>
  <c r="U639" i="4"/>
  <c r="W639" i="4" s="1"/>
  <c r="U640" i="4"/>
  <c r="W640" i="4" s="1"/>
  <c r="U641" i="4"/>
  <c r="W641" i="4" s="1"/>
  <c r="U642" i="4"/>
  <c r="W642" i="4" s="1"/>
  <c r="U643" i="4"/>
  <c r="W643" i="4" s="1"/>
  <c r="U644" i="4"/>
  <c r="U646" i="4"/>
  <c r="U647" i="4"/>
  <c r="U648" i="4"/>
  <c r="U649" i="4"/>
  <c r="U650" i="4"/>
  <c r="U651" i="4"/>
  <c r="U652" i="4"/>
  <c r="U653" i="4"/>
  <c r="W653" i="4" s="1"/>
  <c r="U654" i="4"/>
  <c r="U655" i="4"/>
  <c r="U656" i="4"/>
  <c r="W656" i="4" s="1"/>
  <c r="U657" i="4"/>
  <c r="U658" i="4"/>
  <c r="W658" i="4" s="1"/>
  <c r="U659" i="4"/>
  <c r="U660" i="4"/>
  <c r="W660" i="4" s="1"/>
  <c r="U661" i="4"/>
  <c r="U662" i="4"/>
  <c r="W662" i="4" s="1"/>
  <c r="U664" i="4"/>
  <c r="W664" i="4" s="1"/>
  <c r="U665" i="4"/>
  <c r="W665" i="4" s="1"/>
  <c r="U666" i="4"/>
  <c r="W666" i="4" s="1"/>
  <c r="U667" i="4"/>
  <c r="W667" i="4" s="1"/>
  <c r="U668" i="4"/>
  <c r="W668" i="4" s="1"/>
  <c r="U669" i="4"/>
  <c r="W669" i="4" s="1"/>
  <c r="U670" i="4"/>
  <c r="U671" i="4"/>
  <c r="U672" i="4"/>
  <c r="U674" i="4"/>
  <c r="U675" i="4"/>
  <c r="U676" i="4"/>
  <c r="U677" i="4"/>
  <c r="U678" i="4"/>
  <c r="U679" i="4"/>
  <c r="W679" i="4" s="1"/>
  <c r="U681" i="4"/>
  <c r="U682" i="4"/>
  <c r="U683" i="4"/>
  <c r="W683" i="4" s="1"/>
  <c r="U684" i="4"/>
  <c r="U685" i="4"/>
  <c r="W685" i="4" s="1"/>
  <c r="U686" i="4"/>
  <c r="U687" i="4"/>
  <c r="W687" i="4" s="1"/>
  <c r="U688" i="4"/>
  <c r="U689" i="4"/>
  <c r="W689" i="4" s="1"/>
  <c r="U690" i="4"/>
  <c r="W690" i="4" s="1"/>
  <c r="U691" i="4"/>
  <c r="W691" i="4" s="1"/>
  <c r="U693" i="4"/>
  <c r="W693" i="4" s="1"/>
  <c r="U694" i="4"/>
  <c r="W694" i="4" s="1"/>
  <c r="U695" i="4"/>
  <c r="W695" i="4" s="1"/>
  <c r="U696" i="4"/>
  <c r="W696" i="4" s="1"/>
  <c r="U697" i="4"/>
  <c r="U698" i="4"/>
  <c r="U699" i="4"/>
  <c r="U700" i="4"/>
  <c r="U701" i="4"/>
  <c r="U702" i="4"/>
  <c r="U703" i="4"/>
  <c r="U704" i="4"/>
  <c r="U705" i="4"/>
  <c r="W705" i="4" s="1"/>
  <c r="U706" i="4"/>
  <c r="U707" i="4"/>
  <c r="U708" i="4"/>
  <c r="W708" i="4" s="1"/>
  <c r="U709" i="4"/>
  <c r="U711" i="4"/>
  <c r="W711" i="4" s="1"/>
  <c r="U712" i="4"/>
  <c r="U713" i="4"/>
  <c r="W713" i="4" s="1"/>
  <c r="U714" i="4"/>
  <c r="U715" i="4"/>
  <c r="W715" i="4" s="1"/>
  <c r="U716" i="4"/>
  <c r="W716" i="4" s="1"/>
  <c r="U717" i="4"/>
  <c r="W717" i="4" s="1"/>
  <c r="U718" i="4"/>
  <c r="W718" i="4" s="1"/>
  <c r="U719" i="4"/>
  <c r="W719" i="4" s="1"/>
  <c r="U721" i="4"/>
  <c r="W721" i="4" s="1"/>
  <c r="U722" i="4"/>
  <c r="W722" i="4" s="1"/>
  <c r="U723" i="4"/>
  <c r="U724" i="4"/>
  <c r="U725" i="4"/>
  <c r="U726" i="4"/>
  <c r="U728" i="4"/>
  <c r="U729" i="4"/>
  <c r="U730" i="4"/>
  <c r="U731" i="4"/>
  <c r="U732" i="4"/>
  <c r="W732" i="4" s="1"/>
  <c r="U733" i="4"/>
  <c r="U734" i="4"/>
  <c r="U735" i="4"/>
  <c r="W735" i="4" s="1"/>
  <c r="U736" i="4"/>
  <c r="U737" i="4"/>
  <c r="W737" i="4" s="1"/>
  <c r="U738" i="4"/>
  <c r="U740" i="4"/>
  <c r="W740" i="4" s="1"/>
  <c r="U741" i="4"/>
  <c r="U742" i="4"/>
  <c r="W742" i="4" s="1"/>
  <c r="U743" i="4"/>
  <c r="W743" i="4" s="1"/>
  <c r="U744" i="4"/>
  <c r="W744" i="4" s="1"/>
  <c r="U745" i="4"/>
  <c r="W745" i="4" s="1"/>
  <c r="U746" i="4"/>
  <c r="W746" i="4" s="1"/>
  <c r="U747" i="4"/>
  <c r="W747" i="4" s="1"/>
  <c r="U748" i="4"/>
  <c r="W748" i="4" s="1"/>
  <c r="U749" i="4"/>
  <c r="U750" i="4"/>
  <c r="U751" i="4"/>
  <c r="U752" i="4"/>
  <c r="U753" i="4"/>
  <c r="U754" i="4"/>
  <c r="U755" i="4"/>
  <c r="U756" i="4"/>
  <c r="U758" i="4"/>
  <c r="W758" i="4" s="1"/>
  <c r="U759" i="4"/>
  <c r="U760" i="4"/>
  <c r="U761" i="4"/>
  <c r="W761" i="4" s="1"/>
  <c r="U762" i="4"/>
  <c r="U763" i="4"/>
  <c r="W763" i="4" s="1"/>
  <c r="U764" i="4"/>
  <c r="U765" i="4"/>
  <c r="W765" i="4" s="1"/>
  <c r="U766" i="4"/>
  <c r="U768" i="4"/>
  <c r="W768" i="4" s="1"/>
  <c r="U769" i="4"/>
  <c r="W769" i="4" s="1"/>
  <c r="U770" i="4"/>
  <c r="W770" i="4" s="1"/>
  <c r="U771" i="4"/>
  <c r="W771" i="4" s="1"/>
  <c r="U772" i="4"/>
  <c r="W772" i="4" s="1"/>
  <c r="U773" i="4"/>
  <c r="W773" i="4" s="1"/>
  <c r="U775" i="4"/>
  <c r="W775" i="4" s="1"/>
  <c r="U776" i="4"/>
  <c r="U777" i="4"/>
  <c r="U778" i="4"/>
  <c r="U779" i="4"/>
  <c r="U780" i="4"/>
  <c r="U781" i="4"/>
  <c r="U782" i="4"/>
  <c r="U783" i="4"/>
  <c r="U784" i="4"/>
  <c r="W784" i="4" s="1"/>
  <c r="U785" i="4"/>
  <c r="U787" i="4"/>
  <c r="U788" i="4"/>
  <c r="W788" i="4" s="1"/>
  <c r="U789" i="4"/>
  <c r="U790" i="4"/>
  <c r="W790" i="4" s="1"/>
  <c r="U791" i="4"/>
  <c r="U792" i="4"/>
  <c r="W792" i="4" s="1"/>
  <c r="U793" i="4"/>
  <c r="U794" i="4"/>
  <c r="W794" i="4" s="1"/>
  <c r="U795" i="4"/>
  <c r="W795" i="4" s="1"/>
  <c r="U796" i="4"/>
  <c r="W796" i="4" s="1"/>
  <c r="U797" i="4"/>
  <c r="W797" i="4" s="1"/>
  <c r="U798" i="4"/>
  <c r="W798" i="4" s="1"/>
  <c r="U799" i="4"/>
  <c r="W799" i="4" s="1"/>
  <c r="U800" i="4"/>
  <c r="W800" i="4" s="1"/>
  <c r="U801" i="4"/>
  <c r="U802" i="4"/>
  <c r="U803" i="4"/>
  <c r="U805" i="4"/>
  <c r="U806" i="4"/>
  <c r="U807" i="4"/>
  <c r="U808" i="4"/>
  <c r="U809" i="4"/>
  <c r="U810" i="4"/>
  <c r="W810" i="4" s="1"/>
  <c r="U811" i="4"/>
  <c r="U812" i="4"/>
  <c r="U813" i="4"/>
  <c r="W813" i="4" s="1"/>
  <c r="U815" i="4"/>
  <c r="U816" i="4"/>
  <c r="W816" i="4" s="1"/>
  <c r="U817" i="4"/>
  <c r="U818" i="4"/>
  <c r="W818" i="4" s="1"/>
  <c r="U819" i="4"/>
  <c r="U820" i="4"/>
  <c r="W820" i="4" s="1"/>
  <c r="U822" i="4"/>
  <c r="W822" i="4" s="1"/>
  <c r="U823" i="4"/>
  <c r="W823" i="4" s="1"/>
  <c r="U824" i="4"/>
  <c r="W824" i="4" s="1"/>
  <c r="U825" i="4"/>
  <c r="W825" i="4" s="1"/>
  <c r="U826" i="4"/>
  <c r="W826" i="4" s="1"/>
  <c r="U827" i="4"/>
  <c r="W827" i="4" s="1"/>
  <c r="U828" i="4"/>
  <c r="U829" i="4"/>
  <c r="U830" i="4"/>
  <c r="U831" i="4"/>
  <c r="U832" i="4"/>
  <c r="U834" i="4"/>
  <c r="U835" i="4"/>
  <c r="U836" i="4"/>
  <c r="U837" i="4"/>
  <c r="W837" i="4" s="1"/>
  <c r="U838" i="4"/>
  <c r="U839" i="4"/>
  <c r="U840" i="4"/>
  <c r="W840" i="4" s="1"/>
  <c r="U841" i="4"/>
  <c r="U842" i="4"/>
  <c r="W842" i="4" s="1"/>
  <c r="U843" i="4"/>
  <c r="U844" i="4"/>
  <c r="W844" i="4" s="1"/>
  <c r="U845" i="4"/>
  <c r="U846" i="4"/>
  <c r="W846" i="4" s="1"/>
  <c r="U847" i="4"/>
  <c r="W847" i="4" s="1"/>
  <c r="U848" i="4"/>
  <c r="W848" i="4" s="1"/>
  <c r="U849" i="4"/>
  <c r="W849" i="4" s="1"/>
  <c r="U850" i="4"/>
  <c r="W850" i="4" s="1"/>
  <c r="U852" i="4"/>
  <c r="W852" i="4" s="1"/>
  <c r="U853" i="4"/>
  <c r="W853" i="4" s="1"/>
  <c r="U854" i="4"/>
  <c r="U855" i="4"/>
  <c r="U856" i="4"/>
  <c r="U857" i="4"/>
  <c r="U858" i="4"/>
  <c r="U859" i="4"/>
  <c r="U860" i="4"/>
  <c r="U862" i="4"/>
  <c r="U863" i="4"/>
  <c r="W863" i="4" s="1"/>
  <c r="U864" i="4"/>
  <c r="U865" i="4"/>
  <c r="U866" i="4"/>
  <c r="W866" i="4" s="1"/>
  <c r="U867" i="4"/>
  <c r="U869" i="4"/>
  <c r="W869" i="4" s="1"/>
  <c r="U870" i="4"/>
  <c r="U871" i="4"/>
  <c r="W871" i="4" s="1"/>
  <c r="U872" i="4"/>
  <c r="U873" i="4"/>
  <c r="W873" i="4" s="1"/>
  <c r="U874" i="4"/>
  <c r="W874" i="4" s="1"/>
  <c r="U875" i="4"/>
  <c r="W875" i="4" s="1"/>
  <c r="U876" i="4"/>
  <c r="W876" i="4" s="1"/>
  <c r="U877" i="4"/>
  <c r="W877" i="4" s="1"/>
  <c r="U878" i="4"/>
  <c r="W878" i="4" s="1"/>
  <c r="U879" i="4"/>
  <c r="W879" i="4" s="1"/>
  <c r="U881" i="4"/>
  <c r="U882" i="4"/>
  <c r="U883" i="4"/>
  <c r="U884" i="4"/>
  <c r="U885" i="4"/>
  <c r="U886" i="4"/>
  <c r="U887" i="4"/>
  <c r="U888" i="4"/>
  <c r="U889" i="4"/>
  <c r="W889" i="4" s="1"/>
  <c r="U890" i="4"/>
  <c r="U891" i="4"/>
  <c r="U892" i="4"/>
  <c r="W892" i="4" s="1"/>
  <c r="U893" i="4"/>
  <c r="U894" i="4"/>
  <c r="W894" i="4" s="1"/>
  <c r="U895" i="4"/>
  <c r="U896" i="4"/>
  <c r="W896" i="4" s="1"/>
  <c r="U897" i="4"/>
  <c r="U899" i="4"/>
  <c r="W899" i="4" s="1"/>
  <c r="U900" i="4"/>
  <c r="W900" i="4" s="1"/>
  <c r="U901" i="4"/>
  <c r="W901" i="4" s="1"/>
  <c r="U902" i="4"/>
  <c r="W902" i="4" s="1"/>
  <c r="U903" i="4"/>
  <c r="W903" i="4" s="1"/>
  <c r="U904" i="4"/>
  <c r="W904" i="4" s="1"/>
  <c r="U905" i="4"/>
  <c r="W905" i="4" s="1"/>
  <c r="U906" i="4"/>
  <c r="U907" i="4"/>
  <c r="U909" i="4"/>
  <c r="U910" i="4"/>
  <c r="U911" i="4"/>
  <c r="U912" i="4"/>
  <c r="U913" i="4"/>
  <c r="U914" i="4"/>
  <c r="U916" i="4"/>
  <c r="W916" i="4" s="1"/>
  <c r="U917" i="4"/>
  <c r="U918" i="4"/>
  <c r="U919" i="4"/>
  <c r="W919" i="4" s="1"/>
  <c r="U920" i="4"/>
  <c r="U921" i="4"/>
  <c r="W921" i="4" s="1"/>
  <c r="U922" i="4"/>
  <c r="U923" i="4"/>
  <c r="W923" i="4" s="1"/>
  <c r="U924" i="4"/>
  <c r="U925" i="4"/>
  <c r="W925" i="4" s="1"/>
  <c r="U926" i="4"/>
  <c r="W926" i="4" s="1"/>
  <c r="U928" i="4"/>
  <c r="W928" i="4" s="1"/>
  <c r="U929" i="4"/>
  <c r="W929" i="4" s="1"/>
  <c r="U930" i="4"/>
  <c r="W930" i="4" s="1"/>
  <c r="U931" i="4"/>
  <c r="W931" i="4" s="1"/>
  <c r="U932" i="4"/>
  <c r="W932" i="4" s="1"/>
  <c r="U933" i="4"/>
  <c r="U934" i="4"/>
  <c r="U935" i="4"/>
  <c r="U936" i="4"/>
  <c r="U937" i="4"/>
  <c r="U938" i="4"/>
  <c r="U939" i="4"/>
  <c r="U940" i="4"/>
  <c r="U941" i="4"/>
  <c r="W941" i="4" s="1"/>
  <c r="U942" i="4"/>
  <c r="U943" i="4"/>
  <c r="U944" i="4"/>
  <c r="W944" i="4" s="1"/>
  <c r="U946" i="4"/>
  <c r="U947" i="4"/>
  <c r="W947" i="4" s="1"/>
  <c r="U948" i="4"/>
  <c r="U949" i="4"/>
  <c r="W949" i="4" s="1"/>
  <c r="U950" i="4"/>
  <c r="U951" i="4"/>
  <c r="W951" i="4" s="1"/>
  <c r="U952" i="4"/>
  <c r="W952" i="4" s="1"/>
  <c r="U953" i="4"/>
  <c r="W953" i="4" s="1"/>
  <c r="U954" i="4"/>
  <c r="W954" i="4" s="1"/>
  <c r="U956" i="4"/>
  <c r="W956" i="4" s="1"/>
  <c r="U957" i="4"/>
  <c r="W957" i="4" s="1"/>
  <c r="U958" i="4"/>
  <c r="W958" i="4" s="1"/>
  <c r="U959" i="4"/>
  <c r="U960" i="4"/>
  <c r="U961" i="4"/>
  <c r="U963" i="4"/>
  <c r="U964" i="4"/>
  <c r="U965" i="4"/>
  <c r="U966" i="4"/>
  <c r="U967" i="4"/>
  <c r="U968" i="4"/>
  <c r="W968" i="4" s="1"/>
  <c r="U969" i="4"/>
  <c r="U970" i="4"/>
  <c r="U971" i="4"/>
  <c r="W971" i="4" s="1"/>
  <c r="U972" i="4"/>
  <c r="U973" i="4"/>
  <c r="W973" i="4" s="1"/>
  <c r="U975" i="4"/>
  <c r="U976" i="4"/>
  <c r="W976" i="4" s="1"/>
  <c r="U977" i="4"/>
  <c r="U978" i="4"/>
  <c r="W978" i="4" s="1"/>
  <c r="U979" i="4"/>
  <c r="W979" i="4" s="1"/>
  <c r="U980" i="4"/>
  <c r="W980" i="4" s="1"/>
  <c r="U981" i="4"/>
  <c r="W981" i="4" s="1"/>
  <c r="U982" i="4"/>
  <c r="W982" i="4" s="1"/>
  <c r="U983" i="4"/>
  <c r="W983" i="4" s="1"/>
  <c r="U984" i="4"/>
  <c r="W984" i="4" s="1"/>
  <c r="U985" i="4"/>
  <c r="U986" i="4"/>
  <c r="U987" i="4"/>
  <c r="U988" i="4"/>
  <c r="U989" i="4"/>
  <c r="U990" i="4"/>
  <c r="U991" i="4"/>
  <c r="U993" i="4"/>
  <c r="U994" i="4"/>
  <c r="W994" i="4" s="1"/>
  <c r="U995" i="4"/>
  <c r="U996" i="4"/>
  <c r="U997" i="4"/>
  <c r="W997" i="4" s="1"/>
  <c r="U998" i="4"/>
  <c r="U999" i="4"/>
  <c r="W999" i="4" s="1"/>
  <c r="U1000" i="4"/>
  <c r="U1001" i="4"/>
  <c r="W1001" i="4" s="1"/>
  <c r="U1003" i="4"/>
  <c r="U1004" i="4"/>
  <c r="W1004" i="4" s="1"/>
  <c r="U1005" i="4"/>
  <c r="W1005" i="4" s="1"/>
  <c r="U1006" i="4"/>
  <c r="W1006" i="4" s="1"/>
  <c r="U1007" i="4"/>
  <c r="W1007" i="4" s="1"/>
  <c r="U1008" i="4"/>
  <c r="W1008" i="4" s="1"/>
  <c r="U1010" i="4"/>
  <c r="W1010" i="4" s="1"/>
  <c r="U1011" i="4"/>
  <c r="W1011" i="4" s="1"/>
  <c r="U1012" i="4"/>
  <c r="U1013" i="4"/>
  <c r="U1014" i="4"/>
  <c r="U1015" i="4"/>
  <c r="U1016" i="4"/>
  <c r="U1017" i="4"/>
  <c r="U1018" i="4"/>
  <c r="U1019" i="4"/>
  <c r="U1020" i="4"/>
  <c r="W1020" i="4" s="1"/>
  <c r="U1022" i="4"/>
  <c r="U1023" i="4"/>
  <c r="U1024" i="4"/>
  <c r="W1024" i="4" s="1"/>
  <c r="U1025" i="4"/>
  <c r="U1026" i="4"/>
  <c r="W1026" i="4" s="1"/>
  <c r="U1027" i="4"/>
  <c r="U1028" i="4"/>
  <c r="W1028" i="4" s="1"/>
  <c r="U1029" i="4"/>
  <c r="U1030" i="4"/>
  <c r="W1030" i="4" s="1"/>
  <c r="U1031" i="4"/>
  <c r="W1031" i="4" s="1"/>
  <c r="U1032" i="4"/>
  <c r="W1032" i="4" s="1"/>
  <c r="U1033" i="4"/>
  <c r="W1033" i="4" s="1"/>
  <c r="U1034" i="4"/>
  <c r="W1034" i="4" s="1"/>
  <c r="U1035" i="4"/>
  <c r="W1035" i="4" s="1"/>
  <c r="U1036" i="4"/>
  <c r="W1036" i="4" s="1"/>
  <c r="U1037" i="4"/>
  <c r="U1038" i="4"/>
  <c r="U1040" i="4"/>
  <c r="U1041" i="4"/>
  <c r="U1042" i="4"/>
  <c r="U1043" i="4"/>
  <c r="U1044" i="4"/>
  <c r="U1045" i="4"/>
  <c r="U1046" i="4"/>
  <c r="W1046" i="4" s="1"/>
  <c r="U1047" i="4"/>
  <c r="U1048" i="4"/>
  <c r="U1050" i="4"/>
  <c r="W1050" i="4" s="1"/>
  <c r="U1051" i="4"/>
  <c r="U1052" i="4"/>
  <c r="W1052" i="4" s="1"/>
  <c r="U1053" i="4"/>
  <c r="U1054" i="4"/>
  <c r="W1054" i="4" s="1"/>
  <c r="U1055" i="4"/>
  <c r="U1057" i="4"/>
  <c r="W1057" i="4" s="1"/>
  <c r="U1058" i="4"/>
  <c r="W1058" i="4" s="1"/>
  <c r="U1059" i="4"/>
  <c r="W1059" i="4" s="1"/>
  <c r="U1060" i="4"/>
  <c r="W1060" i="4" s="1"/>
  <c r="U1061" i="4"/>
  <c r="W1061" i="4" s="1"/>
  <c r="U1062" i="4"/>
  <c r="W1062" i="4" s="1"/>
  <c r="U1063" i="4"/>
  <c r="W1063" i="4" s="1"/>
  <c r="U1064" i="4"/>
  <c r="U1065" i="4"/>
  <c r="U1066" i="4"/>
  <c r="U1067" i="4"/>
  <c r="U1069" i="4"/>
  <c r="U1070" i="4"/>
  <c r="U1071" i="4"/>
  <c r="U1072" i="4"/>
  <c r="U1073" i="4"/>
  <c r="W1073" i="4" s="1"/>
  <c r="U1074" i="4"/>
  <c r="U1075" i="4"/>
  <c r="U1076" i="4"/>
  <c r="W1076" i="4" s="1"/>
  <c r="U1077" i="4"/>
  <c r="U1078" i="4"/>
  <c r="W1078" i="4" s="1"/>
  <c r="U1079" i="4"/>
  <c r="W1079" i="4" s="1"/>
  <c r="U1080" i="4"/>
  <c r="W1080" i="4" s="1"/>
  <c r="U1081" i="4"/>
  <c r="U1082" i="4"/>
  <c r="W1082" i="4" s="1"/>
  <c r="U1083" i="4"/>
  <c r="W1083" i="4" s="1"/>
  <c r="U1084" i="4"/>
  <c r="W1084" i="4" s="1"/>
  <c r="U1085" i="4"/>
  <c r="W1085" i="4" s="1"/>
  <c r="U1087" i="4"/>
  <c r="W1087" i="4" s="1"/>
  <c r="U1088" i="4"/>
  <c r="W1088" i="4" s="1"/>
  <c r="U1089" i="4"/>
  <c r="W1089" i="4" s="1"/>
  <c r="U1090" i="4"/>
  <c r="U1091" i="4"/>
  <c r="U1092" i="4"/>
  <c r="U1093" i="4"/>
  <c r="U1094" i="4"/>
  <c r="U1095" i="4"/>
  <c r="U1097" i="4"/>
  <c r="U1098" i="4"/>
  <c r="U1099" i="4"/>
  <c r="W1099" i="4" s="1"/>
  <c r="U1100" i="4"/>
  <c r="U1101" i="4"/>
  <c r="U1102" i="4"/>
  <c r="W1102" i="4" s="1"/>
  <c r="U1104" i="4"/>
  <c r="U1105" i="4"/>
  <c r="W1105" i="4" s="1"/>
  <c r="U1106" i="4"/>
  <c r="U1107" i="4"/>
  <c r="W1107" i="4" s="1"/>
  <c r="U1108" i="4"/>
  <c r="U1109" i="4"/>
  <c r="W1109" i="4" s="1"/>
  <c r="U1110" i="4"/>
  <c r="W1110" i="4" s="1"/>
  <c r="U1111" i="4"/>
  <c r="W1111" i="4" s="1"/>
  <c r="U1112" i="4"/>
  <c r="W1112" i="4" s="1"/>
  <c r="U1113" i="4"/>
  <c r="W1113" i="4" s="1"/>
  <c r="U1114" i="4"/>
  <c r="W1114" i="4" s="1"/>
  <c r="U1116" i="4"/>
  <c r="W1116" i="4" s="1"/>
  <c r="U1117" i="4"/>
  <c r="U1118" i="4"/>
  <c r="U1119" i="4"/>
  <c r="U1120" i="4"/>
  <c r="U1121" i="4"/>
  <c r="U1122" i="4"/>
  <c r="U1123" i="4"/>
  <c r="U1124" i="4"/>
  <c r="U1125" i="4"/>
  <c r="W1125" i="4" s="1"/>
  <c r="U1126" i="4"/>
  <c r="U1127" i="4"/>
  <c r="U1128" i="4"/>
  <c r="W1128" i="4" s="1"/>
  <c r="U1129" i="4"/>
  <c r="U1130" i="4"/>
  <c r="W1130" i="4" s="1"/>
  <c r="U1131" i="4"/>
  <c r="U1132" i="4"/>
  <c r="W1132" i="4" s="1"/>
  <c r="U1134" i="4"/>
  <c r="U1135" i="4"/>
  <c r="W1135" i="4" s="1"/>
  <c r="U1136" i="4"/>
  <c r="W1136" i="4" s="1"/>
  <c r="U1137" i="4"/>
  <c r="W1137" i="4" s="1"/>
  <c r="U1138" i="4"/>
  <c r="W1138" i="4" s="1"/>
  <c r="U1139" i="4"/>
  <c r="W1139" i="4" s="1"/>
  <c r="U1140" i="4"/>
  <c r="W1140" i="4" s="1"/>
  <c r="U1141" i="4"/>
  <c r="W1141" i="4" s="1"/>
  <c r="U1142" i="4"/>
  <c r="U1144" i="4"/>
  <c r="U1145" i="4"/>
  <c r="U1146" i="4"/>
  <c r="U1147" i="4"/>
  <c r="U1148" i="4"/>
  <c r="U1149" i="4"/>
  <c r="U1151" i="4"/>
  <c r="U1152" i="4"/>
  <c r="W1152" i="4" s="1"/>
  <c r="U1153" i="4"/>
  <c r="U1154" i="4"/>
  <c r="U1155" i="4"/>
  <c r="W1155" i="4" s="1"/>
  <c r="U1156" i="4"/>
  <c r="U1157" i="4"/>
  <c r="W1157" i="4" s="1"/>
  <c r="U1158" i="4"/>
  <c r="U1159" i="4"/>
  <c r="W1159" i="4" s="1"/>
  <c r="U1160" i="4"/>
  <c r="U1161" i="4"/>
  <c r="W1161" i="4" s="1"/>
  <c r="U1163" i="4"/>
  <c r="W1163" i="4" s="1"/>
  <c r="U1164" i="4"/>
  <c r="W1164" i="4" s="1"/>
  <c r="U1165" i="4"/>
  <c r="W1165" i="4" s="1"/>
  <c r="U1166" i="4"/>
  <c r="W1166" i="4" s="1"/>
  <c r="U1167" i="4"/>
  <c r="W1167" i="4" s="1"/>
  <c r="U1168" i="4"/>
  <c r="W1168" i="4" s="1"/>
  <c r="U1169" i="4"/>
  <c r="U1170" i="4"/>
  <c r="U1171" i="4"/>
  <c r="U1172" i="4"/>
  <c r="U1173" i="4"/>
  <c r="U1174" i="4"/>
  <c r="U1175" i="4"/>
  <c r="U1176" i="4"/>
  <c r="U1177" i="4"/>
  <c r="W1177" i="4" s="1"/>
  <c r="U1178" i="4"/>
  <c r="U1179" i="4"/>
  <c r="U1181" i="4"/>
  <c r="W1181" i="4" s="1"/>
  <c r="U1182" i="4"/>
  <c r="U1183" i="4"/>
  <c r="W1183" i="4" s="1"/>
  <c r="U1184" i="4"/>
  <c r="U1185" i="4"/>
  <c r="W1185" i="4" s="1"/>
  <c r="U1186" i="4"/>
  <c r="U1187" i="4"/>
  <c r="W1187" i="4" s="1"/>
  <c r="U1188" i="4"/>
  <c r="W1188" i="4" s="1"/>
  <c r="U1189" i="4"/>
  <c r="W1189" i="4" s="1"/>
  <c r="U1191" i="4"/>
  <c r="W1191" i="4" s="1"/>
  <c r="U1192" i="4"/>
  <c r="W1192" i="4" s="1"/>
  <c r="U1193" i="4"/>
  <c r="W1193" i="4" s="1"/>
  <c r="U1194" i="4"/>
  <c r="W1194" i="4" s="1"/>
  <c r="U1195" i="4"/>
  <c r="U1196" i="4"/>
  <c r="U1198" i="4"/>
  <c r="U1199" i="4"/>
  <c r="U1200" i="4"/>
  <c r="U1201" i="4"/>
  <c r="U1202" i="4"/>
  <c r="U1203" i="4"/>
  <c r="U1204" i="4"/>
  <c r="W1204" i="4" s="1"/>
  <c r="U1205" i="4"/>
  <c r="U1206" i="4"/>
  <c r="U1207" i="4"/>
  <c r="W1207" i="4" s="1"/>
  <c r="U1208" i="4"/>
  <c r="U1210" i="4"/>
  <c r="W1210" i="4" s="1"/>
  <c r="U1211" i="4"/>
  <c r="U1212" i="4"/>
  <c r="W1212" i="4" s="1"/>
  <c r="U1213" i="4"/>
  <c r="U1214" i="4"/>
  <c r="W1214" i="4" s="1"/>
  <c r="U1215" i="4"/>
  <c r="W1215" i="4" s="1"/>
  <c r="U1216" i="4"/>
  <c r="W1216" i="4" s="1"/>
  <c r="U1217" i="4"/>
  <c r="W1217" i="4" s="1"/>
  <c r="U1218" i="4"/>
  <c r="W1218" i="4" s="1"/>
  <c r="U1219" i="4"/>
  <c r="W1219" i="4" s="1"/>
  <c r="U1220" i="4"/>
  <c r="W1220" i="4" s="1"/>
  <c r="U1221" i="4"/>
  <c r="U1222" i="4"/>
  <c r="U1223" i="4"/>
  <c r="U1224" i="4"/>
  <c r="U1225" i="4"/>
  <c r="U1226" i="4"/>
  <c r="U1228" i="4"/>
  <c r="U1229" i="4"/>
  <c r="U1230" i="4"/>
  <c r="W1230" i="4" s="1"/>
  <c r="U1231" i="4"/>
  <c r="U1232" i="4"/>
  <c r="U1233" i="4"/>
  <c r="W1233" i="4" s="1"/>
  <c r="U1234" i="4"/>
  <c r="U1235" i="4"/>
  <c r="W1235" i="4" s="1"/>
  <c r="U1236" i="4"/>
  <c r="U1238" i="4"/>
  <c r="W1238" i="4" s="1"/>
  <c r="U1239" i="4"/>
  <c r="U1240" i="4"/>
  <c r="W1240" i="4" s="1"/>
  <c r="U1241" i="4"/>
  <c r="W1241" i="4" s="1"/>
  <c r="U1242" i="4"/>
  <c r="W1242" i="4" s="1"/>
  <c r="U1243" i="4"/>
  <c r="W1243" i="4" s="1"/>
  <c r="U1245" i="4"/>
  <c r="W1245" i="4" s="1"/>
  <c r="U1246" i="4"/>
  <c r="W1246" i="4" s="1"/>
  <c r="U1247" i="4"/>
  <c r="W1247" i="4" s="1"/>
  <c r="U1248" i="4"/>
  <c r="U1249" i="4"/>
  <c r="U1250" i="4"/>
  <c r="U1251" i="4"/>
  <c r="U1252" i="4"/>
  <c r="U1253" i="4"/>
  <c r="U1254" i="4"/>
  <c r="U1255" i="4"/>
  <c r="U1257" i="4"/>
  <c r="W1257" i="4" s="1"/>
  <c r="U1258" i="4"/>
  <c r="U1259" i="4"/>
  <c r="U1260" i="4"/>
  <c r="W1260" i="4" s="1"/>
  <c r="U1261" i="4"/>
  <c r="U1262" i="4"/>
  <c r="W1262" i="4" s="1"/>
  <c r="U1263" i="4"/>
  <c r="U1264" i="4"/>
  <c r="W1264" i="4" s="1"/>
  <c r="U1265" i="4"/>
  <c r="U1266" i="4"/>
  <c r="W1266" i="4" s="1"/>
  <c r="U1267" i="4"/>
  <c r="W1267" i="4" s="1"/>
  <c r="U1268" i="4"/>
  <c r="W1268" i="4" s="1"/>
  <c r="U1269" i="4"/>
  <c r="W1269" i="4" s="1"/>
  <c r="U1270" i="4"/>
  <c r="W1270" i="4" s="1"/>
  <c r="U1271" i="4"/>
  <c r="W1271" i="4" s="1"/>
  <c r="U1272" i="4"/>
  <c r="W1272" i="4" s="1"/>
  <c r="U1273" i="4"/>
  <c r="U1275" i="4"/>
  <c r="U1276" i="4"/>
  <c r="U1277" i="4"/>
  <c r="U1278" i="4"/>
  <c r="U1279" i="4"/>
  <c r="U1280" i="4"/>
  <c r="U1281" i="4"/>
  <c r="U1282" i="4"/>
  <c r="W1282" i="4" s="1"/>
  <c r="U1283" i="4"/>
  <c r="U1285" i="4"/>
  <c r="U1286" i="4"/>
  <c r="W1286" i="4" s="1"/>
  <c r="U1287" i="4"/>
  <c r="U1288" i="4"/>
  <c r="W1288" i="4" s="1"/>
  <c r="U1289" i="4"/>
  <c r="U1290" i="4"/>
  <c r="W1290" i="4" s="1"/>
  <c r="U1292" i="4"/>
  <c r="U1293" i="4"/>
  <c r="W1293" i="4" s="1"/>
  <c r="U1294" i="4"/>
  <c r="W1294" i="4" s="1"/>
  <c r="U1295" i="4"/>
  <c r="W1295" i="4" s="1"/>
  <c r="U1296" i="4"/>
  <c r="W1296" i="4" s="1"/>
  <c r="U1297" i="4"/>
  <c r="W1297" i="4" s="1"/>
  <c r="U1298" i="4"/>
  <c r="W1298" i="4" s="1"/>
  <c r="U1299" i="4"/>
  <c r="W1299" i="4" s="1"/>
  <c r="U1300" i="4"/>
  <c r="U1301" i="4"/>
  <c r="U1302" i="4"/>
  <c r="U1304" i="4"/>
  <c r="U1305" i="4"/>
  <c r="U1306" i="4"/>
  <c r="U1307" i="4"/>
  <c r="U1308" i="4"/>
  <c r="U1309" i="4"/>
  <c r="W1309" i="4" s="1"/>
  <c r="U1310" i="4"/>
  <c r="U1311" i="4"/>
  <c r="U1312" i="4"/>
  <c r="W1312" i="4" s="1"/>
  <c r="U1313" i="4"/>
  <c r="U1314" i="4"/>
  <c r="W1314" i="4" s="1"/>
  <c r="U1315" i="4"/>
  <c r="U1316" i="4"/>
  <c r="W1316" i="4" s="1"/>
  <c r="U1317" i="4"/>
  <c r="U1318" i="4"/>
  <c r="W1318" i="4" s="1"/>
  <c r="U1319" i="4"/>
  <c r="W1319" i="4" s="1"/>
  <c r="U1320" i="4"/>
  <c r="W1320" i="4" s="1"/>
  <c r="U1322" i="4"/>
  <c r="W1322" i="4" s="1"/>
  <c r="U1323" i="4"/>
  <c r="W1323" i="4" s="1"/>
  <c r="U1324" i="4"/>
  <c r="W1324" i="4" s="1"/>
  <c r="U1325" i="4"/>
  <c r="W1325" i="4" s="1"/>
  <c r="U1326" i="4"/>
  <c r="U1327" i="4"/>
  <c r="U1328" i="4"/>
  <c r="U1329" i="4"/>
  <c r="U1330" i="4"/>
  <c r="U1332" i="4"/>
  <c r="U1333" i="4"/>
  <c r="U1334" i="4"/>
  <c r="U1335" i="4"/>
  <c r="W1335" i="4" s="1"/>
  <c r="U1336" i="4"/>
  <c r="U1337" i="4"/>
  <c r="U1339" i="4"/>
  <c r="W1339" i="4" s="1"/>
  <c r="U1340" i="4"/>
  <c r="U1341" i="4"/>
  <c r="W1341" i="4" s="1"/>
  <c r="U1342" i="4"/>
  <c r="U1343" i="4"/>
  <c r="W1343" i="4" s="1"/>
  <c r="U1344" i="4"/>
  <c r="U1345" i="4"/>
  <c r="W1345" i="4" s="1"/>
  <c r="U1346" i="4"/>
  <c r="W1346" i="4" s="1"/>
  <c r="U1347" i="4"/>
  <c r="W1347" i="4" s="1"/>
  <c r="U1348" i="4"/>
  <c r="W1348" i="4" s="1"/>
  <c r="U1349" i="4"/>
  <c r="W1349" i="4" s="1"/>
  <c r="U1351" i="4"/>
  <c r="W1351" i="4" s="1"/>
  <c r="U1352" i="4"/>
  <c r="W1352" i="4" s="1"/>
  <c r="U1353" i="4"/>
  <c r="U1354" i="4"/>
  <c r="U1355" i="4"/>
  <c r="U1356" i="4"/>
  <c r="U1357" i="4"/>
  <c r="U1358" i="4"/>
  <c r="U1359" i="4"/>
  <c r="U1360" i="4"/>
  <c r="U1361" i="4"/>
  <c r="W1361" i="4" s="1"/>
  <c r="U1362" i="4"/>
  <c r="U1363" i="4"/>
  <c r="U1364" i="4"/>
  <c r="W1364" i="4" s="1"/>
  <c r="U1365" i="4"/>
  <c r="U1366" i="4"/>
  <c r="W1366" i="4" s="1"/>
  <c r="U1367" i="4"/>
  <c r="U1369" i="4"/>
  <c r="W1369" i="4" s="1"/>
  <c r="U1370" i="4"/>
  <c r="U1371" i="4"/>
  <c r="W1371" i="4" s="1"/>
  <c r="U1372" i="4"/>
  <c r="W1372" i="4" s="1"/>
  <c r="U1373" i="4"/>
  <c r="W1373" i="4" s="1"/>
  <c r="U1374" i="4"/>
  <c r="W1374" i="4" s="1"/>
  <c r="U1375" i="4"/>
  <c r="W1375" i="4" s="1"/>
  <c r="U1376" i="4"/>
  <c r="W1376" i="4" s="1"/>
  <c r="U1377" i="4"/>
  <c r="W1377" i="4" s="1"/>
  <c r="U1379" i="4"/>
  <c r="U1380" i="4"/>
  <c r="U1381" i="4"/>
  <c r="U1382" i="4"/>
  <c r="U1383" i="4"/>
  <c r="U1384" i="4"/>
  <c r="U1386" i="4"/>
  <c r="U1387" i="4"/>
  <c r="U1388" i="4"/>
  <c r="W1388" i="4" s="1"/>
  <c r="U1389" i="4"/>
  <c r="U1390" i="4"/>
  <c r="U1391" i="4"/>
  <c r="W1391" i="4" s="1"/>
  <c r="U1392" i="4"/>
  <c r="U1393" i="4"/>
  <c r="W1393" i="4" s="1"/>
  <c r="U1394" i="4"/>
  <c r="U1395" i="4"/>
  <c r="W1395" i="4" s="1"/>
  <c r="U1396" i="4"/>
  <c r="U1398" i="4"/>
  <c r="W1398" i="4" s="1"/>
  <c r="U1399" i="4"/>
  <c r="W1399" i="4" s="1"/>
  <c r="U1400" i="4"/>
  <c r="W1400" i="4" s="1"/>
  <c r="U1401" i="4"/>
  <c r="W1401" i="4" s="1"/>
  <c r="U1402" i="4"/>
  <c r="W1402" i="4" s="1"/>
  <c r="U1403" i="4"/>
  <c r="W1403" i="4" s="1"/>
  <c r="U1404" i="4"/>
  <c r="W1404" i="4" s="1"/>
  <c r="U1405" i="4"/>
  <c r="U1406" i="4"/>
  <c r="U1407" i="4"/>
  <c r="U1408" i="4"/>
  <c r="U1409" i="4"/>
  <c r="U1410" i="4"/>
  <c r="U1411" i="4"/>
  <c r="U1412" i="4"/>
  <c r="U1413" i="4"/>
  <c r="W1413" i="4" s="1"/>
  <c r="U1414" i="4"/>
  <c r="U1416" i="4"/>
  <c r="U1417" i="4"/>
  <c r="W1417" i="4" s="1"/>
  <c r="U1418" i="4"/>
  <c r="U1419" i="4"/>
  <c r="W1419" i="4" s="1"/>
  <c r="U1420" i="4"/>
  <c r="U1421" i="4"/>
  <c r="W1421" i="4" s="1"/>
  <c r="U1422" i="4"/>
  <c r="U1423" i="4"/>
  <c r="W1423" i="4" s="1"/>
  <c r="U1424" i="4"/>
  <c r="W1424" i="4" s="1"/>
  <c r="U1426" i="4"/>
  <c r="W1426" i="4" s="1"/>
  <c r="U1427" i="4"/>
  <c r="W1427" i="4" s="1"/>
  <c r="U1428" i="4"/>
  <c r="W1428" i="4" s="1"/>
  <c r="U1429" i="4"/>
  <c r="W1429" i="4" s="1"/>
  <c r="U1430" i="4"/>
  <c r="W1430" i="4" s="1"/>
  <c r="U1431" i="4"/>
  <c r="U1433" i="4"/>
  <c r="U1434" i="4"/>
  <c r="U1435" i="4"/>
  <c r="U1436" i="4"/>
  <c r="U1437" i="4"/>
  <c r="U1438" i="4"/>
  <c r="U1439" i="4"/>
  <c r="U1440" i="4"/>
  <c r="W1440" i="4" s="1"/>
  <c r="U1441" i="4"/>
  <c r="U1442" i="4"/>
  <c r="U1443" i="4"/>
  <c r="W1443" i="4" s="1"/>
  <c r="U1445" i="4"/>
  <c r="U1446" i="4"/>
  <c r="W1446" i="4" s="1"/>
  <c r="U1447" i="4"/>
  <c r="U1448" i="4"/>
  <c r="W1448" i="4" s="1"/>
  <c r="U1449" i="4"/>
  <c r="U1450" i="4"/>
  <c r="W1450" i="4" s="1"/>
  <c r="U1451" i="4"/>
  <c r="W1451" i="4" s="1"/>
  <c r="U1452" i="4"/>
  <c r="W1452" i="4" s="1"/>
  <c r="U1453" i="4"/>
  <c r="W1453" i="4" s="1"/>
  <c r="U1454" i="4"/>
  <c r="W1454" i="4" s="1"/>
  <c r="U1455" i="4"/>
  <c r="W1455" i="4" s="1"/>
  <c r="U1456" i="4"/>
  <c r="W1456" i="4" s="1"/>
  <c r="U1457" i="4"/>
  <c r="U1458" i="4"/>
  <c r="U1459" i="4"/>
  <c r="U1460" i="4"/>
  <c r="U1461" i="4"/>
  <c r="U1463" i="4"/>
  <c r="U1464" i="4"/>
  <c r="U1465" i="4"/>
  <c r="U1466" i="4"/>
  <c r="W1466" i="4" s="1"/>
  <c r="U1467" i="4"/>
  <c r="U1468" i="4"/>
  <c r="U1469" i="4"/>
  <c r="W1469" i="4" s="1"/>
  <c r="U1470" i="4"/>
  <c r="U1471" i="4"/>
  <c r="W1471" i="4" s="1"/>
  <c r="U1473" i="4"/>
  <c r="U1474" i="4"/>
  <c r="W1474" i="4" s="1"/>
  <c r="U1475" i="4"/>
  <c r="U1476" i="4"/>
  <c r="W1476" i="4" s="1"/>
  <c r="U1477" i="4"/>
  <c r="W1477" i="4" s="1"/>
  <c r="U1478" i="4"/>
  <c r="W1478" i="4" s="1"/>
  <c r="U1480" i="4"/>
  <c r="W1480" i="4" s="1"/>
  <c r="U1481" i="4"/>
  <c r="W1481" i="4" s="1"/>
  <c r="U1482" i="4"/>
  <c r="W1482" i="4" s="1"/>
  <c r="U1483" i="4"/>
  <c r="W1483" i="4" s="1"/>
  <c r="U1484" i="4"/>
  <c r="U1485" i="4"/>
  <c r="U1486" i="4"/>
  <c r="U1487" i="4"/>
  <c r="U1488" i="4"/>
  <c r="U1489" i="4"/>
  <c r="U1490" i="4"/>
  <c r="U1492" i="4"/>
  <c r="U1493" i="4"/>
  <c r="W1493" i="4" s="1"/>
  <c r="U1494" i="4"/>
  <c r="U1495" i="4"/>
  <c r="U1496" i="4"/>
  <c r="W1496" i="4" s="1"/>
  <c r="U1497" i="4"/>
  <c r="U1498" i="4"/>
  <c r="W1498" i="4" s="1"/>
  <c r="U1499" i="4"/>
  <c r="U1500" i="4"/>
  <c r="W1500" i="4" s="1"/>
  <c r="U1501" i="4"/>
  <c r="U1502" i="4"/>
  <c r="W1502" i="4" s="1"/>
  <c r="U1503" i="4"/>
  <c r="W1503" i="4" s="1"/>
  <c r="U1504" i="4"/>
  <c r="W1504" i="4" s="1"/>
  <c r="U1505" i="4"/>
  <c r="W1505" i="4" s="1"/>
  <c r="U1506" i="4"/>
  <c r="W1506" i="4" s="1"/>
  <c r="U1507" i="4"/>
  <c r="W1507" i="4" s="1"/>
  <c r="U1508" i="4"/>
  <c r="W1508" i="4" s="1"/>
  <c r="U1510" i="4"/>
  <c r="U1511" i="4"/>
  <c r="U1512" i="4"/>
  <c r="U1513" i="4"/>
  <c r="U1514" i="4"/>
  <c r="U1515" i="4"/>
  <c r="U1516" i="4"/>
  <c r="U1517" i="4"/>
  <c r="U1518" i="4"/>
  <c r="W1518" i="4" s="1"/>
  <c r="U1520" i="4"/>
  <c r="U1521" i="4"/>
  <c r="U1522" i="4"/>
  <c r="W1522" i="4" s="1"/>
  <c r="U1523" i="4"/>
  <c r="U1524" i="4"/>
  <c r="W1524" i="4" s="1"/>
  <c r="U1525" i="4"/>
  <c r="U1527" i="4"/>
  <c r="W1527" i="4" s="1"/>
  <c r="U1528" i="4"/>
  <c r="U1529" i="4"/>
  <c r="W1529" i="4" s="1"/>
  <c r="U1530" i="4"/>
  <c r="W1530" i="4" s="1"/>
  <c r="U1531" i="4"/>
  <c r="W1531" i="4" s="1"/>
  <c r="U1532" i="4"/>
  <c r="W1532" i="4" s="1"/>
  <c r="U1533" i="4"/>
  <c r="W1533" i="4" s="1"/>
  <c r="U1534" i="4"/>
  <c r="W1534" i="4" s="1"/>
  <c r="U1535" i="4"/>
  <c r="W1535" i="4" s="1"/>
  <c r="U1536" i="4"/>
  <c r="U1537" i="4"/>
  <c r="U1539" i="4"/>
  <c r="U1540" i="4"/>
  <c r="U1541" i="4"/>
  <c r="U1542" i="4"/>
  <c r="U1543" i="4"/>
  <c r="U1544" i="4"/>
  <c r="U1545" i="4"/>
  <c r="W1545" i="4" s="1"/>
  <c r="U1546" i="4"/>
  <c r="U1547" i="4"/>
  <c r="U1548" i="4"/>
  <c r="W1548" i="4" s="1"/>
  <c r="U1549" i="4"/>
  <c r="U1550" i="4"/>
  <c r="W1550" i="4" s="1"/>
  <c r="U1551" i="4"/>
  <c r="U1552" i="4"/>
  <c r="W1552" i="4" s="1"/>
  <c r="U1553" i="4"/>
  <c r="U1554" i="4"/>
  <c r="W1554" i="4" s="1"/>
  <c r="U1555" i="4"/>
  <c r="W1555" i="4" s="1"/>
  <c r="U1557" i="4"/>
  <c r="W1557" i="4" s="1"/>
  <c r="U1558" i="4"/>
  <c r="W1558" i="4" s="1"/>
  <c r="U1559" i="4"/>
  <c r="W1559" i="4" s="1"/>
  <c r="U1560" i="4"/>
  <c r="W1560" i="4" s="1"/>
  <c r="U1561" i="4"/>
  <c r="W1561" i="4" s="1"/>
  <c r="U1562" i="4"/>
  <c r="U1563" i="4"/>
  <c r="U1564" i="4"/>
  <c r="U1565" i="4"/>
  <c r="U1567" i="4"/>
  <c r="U1568" i="4"/>
  <c r="U1569" i="4"/>
  <c r="U1570" i="4"/>
  <c r="U1571" i="4"/>
  <c r="W1571" i="4" s="1"/>
  <c r="U1572" i="4"/>
  <c r="U1574" i="4"/>
  <c r="U1575" i="4"/>
  <c r="W1575" i="4" s="1"/>
  <c r="U1576" i="4"/>
  <c r="U1577" i="4"/>
  <c r="W1577" i="4" s="1"/>
  <c r="U1578" i="4"/>
  <c r="U1579" i="4"/>
  <c r="W1579" i="4" s="1"/>
  <c r="U1580" i="4"/>
  <c r="U1581" i="4"/>
  <c r="W1581" i="4" s="1"/>
  <c r="U1582" i="4"/>
  <c r="W1582" i="4" s="1"/>
  <c r="U1583" i="4"/>
  <c r="W1583" i="4" s="1"/>
  <c r="U1584" i="4"/>
  <c r="W1584" i="4" s="1"/>
  <c r="U1586" i="4"/>
  <c r="W1586" i="4" s="1"/>
  <c r="U1587" i="4"/>
  <c r="W1587" i="4" s="1"/>
  <c r="U1588" i="4"/>
  <c r="W1588" i="4" s="1"/>
  <c r="U1589" i="4"/>
  <c r="U1590" i="4"/>
  <c r="U1591" i="4"/>
  <c r="U1592" i="4"/>
  <c r="U1593" i="4"/>
  <c r="U1594" i="4"/>
  <c r="U1595" i="4"/>
  <c r="U1596" i="4"/>
  <c r="U1597" i="4"/>
  <c r="W1597" i="4" s="1"/>
  <c r="U1598" i="4"/>
  <c r="U1599" i="4"/>
  <c r="U1600" i="4"/>
  <c r="W1600" i="4" s="1"/>
  <c r="U1648" i="4"/>
  <c r="U1649" i="4"/>
  <c r="W1649" i="4" s="1"/>
  <c r="U1651" i="4"/>
  <c r="U1652" i="4"/>
  <c r="W1652" i="4" s="1"/>
  <c r="U1653" i="4"/>
  <c r="U1654" i="4"/>
  <c r="W1654" i="4" s="1"/>
  <c r="U1655" i="4"/>
  <c r="W1655" i="4" s="1"/>
  <c r="U1656" i="4"/>
  <c r="W1656" i="4" s="1"/>
  <c r="U1657" i="4"/>
  <c r="W1657" i="4" s="1"/>
  <c r="U1658" i="4"/>
  <c r="W1658" i="4" s="1"/>
  <c r="U1659" i="4"/>
  <c r="W1659" i="4" s="1"/>
  <c r="U1661" i="4"/>
  <c r="W1661" i="4" s="1"/>
  <c r="U1662" i="4"/>
  <c r="U1663" i="4"/>
  <c r="U1664" i="4"/>
  <c r="U1665" i="4"/>
  <c r="U1666" i="4"/>
  <c r="U1668" i="4"/>
  <c r="U1669" i="4"/>
  <c r="U1670" i="4"/>
  <c r="U1671" i="4"/>
  <c r="W1671" i="4" s="1"/>
  <c r="U1672" i="4"/>
  <c r="U1673" i="4"/>
  <c r="U1674" i="4"/>
  <c r="W1674" i="4" s="1"/>
  <c r="U1675" i="4"/>
  <c r="U1676" i="4"/>
  <c r="W1676" i="4" s="1"/>
  <c r="U1677" i="4"/>
  <c r="U1678" i="4"/>
  <c r="W1678" i="4" s="1"/>
  <c r="U1680" i="4"/>
  <c r="U1681" i="4"/>
  <c r="W1681" i="4" s="1"/>
  <c r="U1682" i="4"/>
  <c r="W1682" i="4" s="1"/>
  <c r="U1683" i="4"/>
  <c r="W1683" i="4" s="1"/>
  <c r="U1684" i="4"/>
  <c r="W1684" i="4" s="1"/>
  <c r="U1685" i="4"/>
  <c r="W1685" i="4" s="1"/>
  <c r="U1686" i="4"/>
  <c r="W1686" i="4" s="1"/>
  <c r="U1687" i="4"/>
  <c r="W1687" i="4" s="1"/>
  <c r="U1688" i="4"/>
  <c r="U1689" i="4"/>
  <c r="U1690" i="4"/>
  <c r="U1691" i="4"/>
  <c r="U1692" i="4"/>
  <c r="U1693" i="4"/>
  <c r="U1694" i="4"/>
  <c r="U1695" i="4"/>
  <c r="U1696" i="4"/>
  <c r="W1696" i="4" s="1"/>
  <c r="U1697" i="4"/>
  <c r="U1698" i="4"/>
  <c r="U1699" i="4"/>
  <c r="W1699" i="4" s="1"/>
  <c r="G3" i="4"/>
  <c r="H3" i="4"/>
  <c r="I3" i="4"/>
  <c r="J3" i="4"/>
  <c r="K3" i="4"/>
  <c r="L3" i="4"/>
  <c r="M3" i="4"/>
  <c r="N3" i="4"/>
  <c r="O3" i="4"/>
  <c r="P3" i="4"/>
  <c r="Q3" i="4"/>
  <c r="R3" i="4"/>
  <c r="S3" i="4"/>
  <c r="T3" i="4"/>
  <c r="G4" i="4"/>
  <c r="H4" i="4"/>
  <c r="I4" i="4"/>
  <c r="J4" i="4"/>
  <c r="K4" i="4"/>
  <c r="L4" i="4"/>
  <c r="M4" i="4"/>
  <c r="N4" i="4"/>
  <c r="O4" i="4"/>
  <c r="P4" i="4"/>
  <c r="Q4" i="4"/>
  <c r="R4" i="4"/>
  <c r="S4" i="4"/>
  <c r="T4" i="4"/>
  <c r="G6" i="4"/>
  <c r="H6" i="4"/>
  <c r="I6" i="4"/>
  <c r="J6" i="4"/>
  <c r="K6" i="4"/>
  <c r="L6" i="4"/>
  <c r="M6" i="4"/>
  <c r="N6" i="4"/>
  <c r="O6" i="4"/>
  <c r="P6" i="4"/>
  <c r="Q6" i="4"/>
  <c r="R6" i="4"/>
  <c r="S6" i="4"/>
  <c r="T6" i="4"/>
  <c r="G7" i="4"/>
  <c r="H7" i="4"/>
  <c r="I7" i="4"/>
  <c r="J7" i="4"/>
  <c r="K7" i="4"/>
  <c r="L7" i="4"/>
  <c r="M7" i="4"/>
  <c r="N7" i="4"/>
  <c r="O7" i="4"/>
  <c r="P7" i="4"/>
  <c r="Q7" i="4"/>
  <c r="R7" i="4"/>
  <c r="S7" i="4"/>
  <c r="T7" i="4"/>
  <c r="G8" i="4"/>
  <c r="H8" i="4"/>
  <c r="I8" i="4"/>
  <c r="J8" i="4"/>
  <c r="K8" i="4"/>
  <c r="L8" i="4"/>
  <c r="M8" i="4"/>
  <c r="N8" i="4"/>
  <c r="O8" i="4"/>
  <c r="P8" i="4"/>
  <c r="Q8" i="4"/>
  <c r="R8" i="4"/>
  <c r="S8" i="4"/>
  <c r="T8" i="4"/>
  <c r="G9" i="4"/>
  <c r="H9" i="4"/>
  <c r="I9" i="4"/>
  <c r="J9" i="4"/>
  <c r="K9" i="4"/>
  <c r="L9" i="4"/>
  <c r="M9" i="4"/>
  <c r="N9" i="4"/>
  <c r="O9" i="4"/>
  <c r="P9" i="4"/>
  <c r="Q9" i="4"/>
  <c r="R9" i="4"/>
  <c r="S9" i="4"/>
  <c r="T9" i="4"/>
  <c r="G10" i="4"/>
  <c r="H10" i="4"/>
  <c r="I10" i="4"/>
  <c r="J10" i="4"/>
  <c r="K10" i="4"/>
  <c r="L10" i="4"/>
  <c r="M10" i="4"/>
  <c r="N10" i="4"/>
  <c r="O10" i="4"/>
  <c r="P10" i="4"/>
  <c r="Q10" i="4"/>
  <c r="R10" i="4"/>
  <c r="S10" i="4"/>
  <c r="T10" i="4"/>
  <c r="G11" i="4"/>
  <c r="H11" i="4"/>
  <c r="I11" i="4"/>
  <c r="J11" i="4"/>
  <c r="K11" i="4"/>
  <c r="L11" i="4"/>
  <c r="M11" i="4"/>
  <c r="N11" i="4"/>
  <c r="O11" i="4"/>
  <c r="P11" i="4"/>
  <c r="Q11" i="4"/>
  <c r="R11" i="4"/>
  <c r="S11" i="4"/>
  <c r="T11" i="4"/>
  <c r="G12" i="4"/>
  <c r="H12" i="4"/>
  <c r="I12" i="4"/>
  <c r="J12" i="4"/>
  <c r="K12" i="4"/>
  <c r="L12" i="4"/>
  <c r="M12" i="4"/>
  <c r="N12" i="4"/>
  <c r="O12" i="4"/>
  <c r="P12" i="4"/>
  <c r="Q12" i="4"/>
  <c r="R12" i="4"/>
  <c r="S12" i="4"/>
  <c r="T12" i="4"/>
  <c r="G13" i="4"/>
  <c r="H13" i="4"/>
  <c r="I13" i="4"/>
  <c r="J13" i="4"/>
  <c r="K13" i="4"/>
  <c r="L13" i="4"/>
  <c r="M13" i="4"/>
  <c r="N13" i="4"/>
  <c r="O13" i="4"/>
  <c r="P13" i="4"/>
  <c r="Q13" i="4"/>
  <c r="R13" i="4"/>
  <c r="S13" i="4"/>
  <c r="T13" i="4"/>
  <c r="G14" i="4"/>
  <c r="H14" i="4"/>
  <c r="I14" i="4"/>
  <c r="J14" i="4"/>
  <c r="K14" i="4"/>
  <c r="L14" i="4"/>
  <c r="M14" i="4"/>
  <c r="N14" i="4"/>
  <c r="O14" i="4"/>
  <c r="P14" i="4"/>
  <c r="Q14" i="4"/>
  <c r="R14" i="4"/>
  <c r="S14" i="4"/>
  <c r="T14" i="4"/>
  <c r="G16" i="4"/>
  <c r="H16" i="4"/>
  <c r="I16" i="4"/>
  <c r="J16" i="4"/>
  <c r="K16" i="4"/>
  <c r="L16" i="4"/>
  <c r="M16" i="4"/>
  <c r="N16" i="4"/>
  <c r="O16" i="4"/>
  <c r="P16" i="4"/>
  <c r="Q16" i="4"/>
  <c r="R16" i="4"/>
  <c r="S16" i="4"/>
  <c r="T16" i="4"/>
  <c r="G17" i="4"/>
  <c r="H17" i="4"/>
  <c r="I17" i="4"/>
  <c r="J17" i="4"/>
  <c r="K17" i="4"/>
  <c r="L17" i="4"/>
  <c r="M17" i="4"/>
  <c r="N17" i="4"/>
  <c r="O17" i="4"/>
  <c r="P17" i="4"/>
  <c r="Q17" i="4"/>
  <c r="R17" i="4"/>
  <c r="S17" i="4"/>
  <c r="T17" i="4"/>
  <c r="G18" i="4"/>
  <c r="H18" i="4"/>
  <c r="I18" i="4"/>
  <c r="J18" i="4"/>
  <c r="K18" i="4"/>
  <c r="L18" i="4"/>
  <c r="M18" i="4"/>
  <c r="N18" i="4"/>
  <c r="O18" i="4"/>
  <c r="P18" i="4"/>
  <c r="Q18" i="4"/>
  <c r="R18" i="4"/>
  <c r="S18" i="4"/>
  <c r="T18" i="4"/>
  <c r="G19" i="4"/>
  <c r="H19" i="4"/>
  <c r="I19" i="4"/>
  <c r="J19" i="4"/>
  <c r="K19" i="4"/>
  <c r="L19" i="4"/>
  <c r="M19" i="4"/>
  <c r="N19" i="4"/>
  <c r="O19" i="4"/>
  <c r="P19" i="4"/>
  <c r="Q19" i="4"/>
  <c r="R19" i="4"/>
  <c r="S19" i="4"/>
  <c r="T19" i="4"/>
  <c r="G20" i="4"/>
  <c r="H20" i="4"/>
  <c r="I20" i="4"/>
  <c r="J20" i="4"/>
  <c r="K20" i="4"/>
  <c r="L20" i="4"/>
  <c r="M20" i="4"/>
  <c r="N20" i="4"/>
  <c r="O20" i="4"/>
  <c r="P20" i="4"/>
  <c r="Q20" i="4"/>
  <c r="R20" i="4"/>
  <c r="S20" i="4"/>
  <c r="T20" i="4"/>
  <c r="G21" i="4"/>
  <c r="H21" i="4"/>
  <c r="I21" i="4"/>
  <c r="J21" i="4"/>
  <c r="K21" i="4"/>
  <c r="L21" i="4"/>
  <c r="M21" i="4"/>
  <c r="N21" i="4"/>
  <c r="O21" i="4"/>
  <c r="P21" i="4"/>
  <c r="Q21" i="4"/>
  <c r="R21" i="4"/>
  <c r="S21" i="4"/>
  <c r="T21" i="4"/>
  <c r="G23" i="4"/>
  <c r="H23" i="4"/>
  <c r="I23" i="4"/>
  <c r="J23" i="4"/>
  <c r="K23" i="4"/>
  <c r="L23" i="4"/>
  <c r="M23" i="4"/>
  <c r="N23" i="4"/>
  <c r="O23" i="4"/>
  <c r="P23" i="4"/>
  <c r="Q23" i="4"/>
  <c r="R23" i="4"/>
  <c r="S23" i="4"/>
  <c r="T23" i="4"/>
  <c r="G24" i="4"/>
  <c r="H24" i="4"/>
  <c r="I24" i="4"/>
  <c r="J24" i="4"/>
  <c r="K24" i="4"/>
  <c r="L24" i="4"/>
  <c r="M24" i="4"/>
  <c r="N24" i="4"/>
  <c r="O24" i="4"/>
  <c r="P24" i="4"/>
  <c r="Q24" i="4"/>
  <c r="R24" i="4"/>
  <c r="S24" i="4"/>
  <c r="T24" i="4"/>
  <c r="G25" i="4"/>
  <c r="H25" i="4"/>
  <c r="I25" i="4"/>
  <c r="J25" i="4"/>
  <c r="K25" i="4"/>
  <c r="L25" i="4"/>
  <c r="M25" i="4"/>
  <c r="N25" i="4"/>
  <c r="O25" i="4"/>
  <c r="P25" i="4"/>
  <c r="Q25" i="4"/>
  <c r="R25" i="4"/>
  <c r="S25" i="4"/>
  <c r="T25" i="4"/>
  <c r="G26" i="4"/>
  <c r="H26" i="4"/>
  <c r="I26" i="4"/>
  <c r="J26" i="4"/>
  <c r="K26" i="4"/>
  <c r="L26" i="4"/>
  <c r="M26" i="4"/>
  <c r="N26" i="4"/>
  <c r="O26" i="4"/>
  <c r="P26" i="4"/>
  <c r="Q26" i="4"/>
  <c r="R26" i="4"/>
  <c r="S26" i="4"/>
  <c r="T26" i="4"/>
  <c r="G27" i="4"/>
  <c r="H27" i="4"/>
  <c r="I27" i="4"/>
  <c r="J27" i="4"/>
  <c r="K27" i="4"/>
  <c r="L27" i="4"/>
  <c r="M27" i="4"/>
  <c r="N27" i="4"/>
  <c r="O27" i="4"/>
  <c r="P27" i="4"/>
  <c r="Q27" i="4"/>
  <c r="R27" i="4"/>
  <c r="S27" i="4"/>
  <c r="T27" i="4"/>
  <c r="G28" i="4"/>
  <c r="H28" i="4"/>
  <c r="I28" i="4"/>
  <c r="J28" i="4"/>
  <c r="K28" i="4"/>
  <c r="L28" i="4"/>
  <c r="M28" i="4"/>
  <c r="N28" i="4"/>
  <c r="O28" i="4"/>
  <c r="P28" i="4"/>
  <c r="Q28" i="4"/>
  <c r="R28" i="4"/>
  <c r="S28" i="4"/>
  <c r="T28" i="4"/>
  <c r="G29" i="4"/>
  <c r="H29" i="4"/>
  <c r="I29" i="4"/>
  <c r="J29" i="4"/>
  <c r="K29" i="4"/>
  <c r="L29" i="4"/>
  <c r="M29" i="4"/>
  <c r="N29" i="4"/>
  <c r="O29" i="4"/>
  <c r="P29" i="4"/>
  <c r="Q29" i="4"/>
  <c r="R29" i="4"/>
  <c r="S29" i="4"/>
  <c r="T29" i="4"/>
  <c r="G30" i="4"/>
  <c r="H30" i="4"/>
  <c r="I30" i="4"/>
  <c r="J30" i="4"/>
  <c r="K30" i="4"/>
  <c r="L30" i="4"/>
  <c r="M30" i="4"/>
  <c r="N30" i="4"/>
  <c r="O30" i="4"/>
  <c r="P30" i="4"/>
  <c r="Q30" i="4"/>
  <c r="R30" i="4"/>
  <c r="S30" i="4"/>
  <c r="T30" i="4"/>
  <c r="G31" i="4"/>
  <c r="H31" i="4"/>
  <c r="I31" i="4"/>
  <c r="J31" i="4"/>
  <c r="K31" i="4"/>
  <c r="L31" i="4"/>
  <c r="M31" i="4"/>
  <c r="N31" i="4"/>
  <c r="O31" i="4"/>
  <c r="P31" i="4"/>
  <c r="Q31" i="4"/>
  <c r="R31" i="4"/>
  <c r="S31" i="4"/>
  <c r="T31" i="4"/>
  <c r="G32" i="4"/>
  <c r="H32" i="4"/>
  <c r="I32" i="4"/>
  <c r="J32" i="4"/>
  <c r="K32" i="4"/>
  <c r="L32" i="4"/>
  <c r="M32" i="4"/>
  <c r="N32" i="4"/>
  <c r="O32" i="4"/>
  <c r="P32" i="4"/>
  <c r="Q32" i="4"/>
  <c r="R32" i="4"/>
  <c r="S32" i="4"/>
  <c r="T32" i="4"/>
  <c r="G33" i="4"/>
  <c r="H33" i="4"/>
  <c r="I33" i="4"/>
  <c r="J33" i="4"/>
  <c r="K33" i="4"/>
  <c r="L33" i="4"/>
  <c r="M33" i="4"/>
  <c r="N33" i="4"/>
  <c r="O33" i="4"/>
  <c r="P33" i="4"/>
  <c r="Q33" i="4"/>
  <c r="R33" i="4"/>
  <c r="S33" i="4"/>
  <c r="T33" i="4"/>
  <c r="G35" i="4"/>
  <c r="H35" i="4"/>
  <c r="I35" i="4"/>
  <c r="J35" i="4"/>
  <c r="K35" i="4"/>
  <c r="L35" i="4"/>
  <c r="M35" i="4"/>
  <c r="N35" i="4"/>
  <c r="O35" i="4"/>
  <c r="P35" i="4"/>
  <c r="Q35" i="4"/>
  <c r="R35" i="4"/>
  <c r="S35" i="4"/>
  <c r="T35" i="4"/>
  <c r="G36" i="4"/>
  <c r="H36" i="4"/>
  <c r="I36" i="4"/>
  <c r="J36" i="4"/>
  <c r="K36" i="4"/>
  <c r="L36" i="4"/>
  <c r="M36" i="4"/>
  <c r="N36" i="4"/>
  <c r="O36" i="4"/>
  <c r="P36" i="4"/>
  <c r="Q36" i="4"/>
  <c r="R36" i="4"/>
  <c r="S36" i="4"/>
  <c r="T36" i="4"/>
  <c r="G37" i="4"/>
  <c r="H37" i="4"/>
  <c r="I37" i="4"/>
  <c r="J37" i="4"/>
  <c r="K37" i="4"/>
  <c r="L37" i="4"/>
  <c r="M37" i="4"/>
  <c r="N37" i="4"/>
  <c r="O37" i="4"/>
  <c r="P37" i="4"/>
  <c r="Q37" i="4"/>
  <c r="R37" i="4"/>
  <c r="S37" i="4"/>
  <c r="T37" i="4"/>
  <c r="G38" i="4"/>
  <c r="H38" i="4"/>
  <c r="I38" i="4"/>
  <c r="J38" i="4"/>
  <c r="K38" i="4"/>
  <c r="L38" i="4"/>
  <c r="M38" i="4"/>
  <c r="N38" i="4"/>
  <c r="O38" i="4"/>
  <c r="P38" i="4"/>
  <c r="Q38" i="4"/>
  <c r="R38" i="4"/>
  <c r="S38" i="4"/>
  <c r="T38" i="4"/>
  <c r="G39" i="4"/>
  <c r="H39" i="4"/>
  <c r="I39" i="4"/>
  <c r="J39" i="4"/>
  <c r="K39" i="4"/>
  <c r="L39" i="4"/>
  <c r="M39" i="4"/>
  <c r="N39" i="4"/>
  <c r="O39" i="4"/>
  <c r="P39" i="4"/>
  <c r="Q39" i="4"/>
  <c r="R39" i="4"/>
  <c r="S39" i="4"/>
  <c r="T39" i="4"/>
  <c r="G40" i="4"/>
  <c r="H40" i="4"/>
  <c r="I40" i="4"/>
  <c r="J40" i="4"/>
  <c r="K40" i="4"/>
  <c r="L40" i="4"/>
  <c r="M40" i="4"/>
  <c r="N40" i="4"/>
  <c r="O40" i="4"/>
  <c r="P40" i="4"/>
  <c r="Q40" i="4"/>
  <c r="R40" i="4"/>
  <c r="S40" i="4"/>
  <c r="T40" i="4"/>
  <c r="G41" i="4"/>
  <c r="H41" i="4"/>
  <c r="I41" i="4"/>
  <c r="J41" i="4"/>
  <c r="K41" i="4"/>
  <c r="L41" i="4"/>
  <c r="M41" i="4"/>
  <c r="N41" i="4"/>
  <c r="O41" i="4"/>
  <c r="P41" i="4"/>
  <c r="Q41" i="4"/>
  <c r="R41" i="4"/>
  <c r="S41" i="4"/>
  <c r="T41" i="4"/>
  <c r="G42" i="4"/>
  <c r="H42" i="4"/>
  <c r="I42" i="4"/>
  <c r="J42" i="4"/>
  <c r="K42" i="4"/>
  <c r="L42" i="4"/>
  <c r="M42" i="4"/>
  <c r="N42" i="4"/>
  <c r="O42" i="4"/>
  <c r="P42" i="4"/>
  <c r="Q42" i="4"/>
  <c r="R42" i="4"/>
  <c r="S42" i="4"/>
  <c r="T42" i="4"/>
  <c r="G43" i="4"/>
  <c r="H43" i="4"/>
  <c r="I43" i="4"/>
  <c r="J43" i="4"/>
  <c r="K43" i="4"/>
  <c r="L43" i="4"/>
  <c r="M43" i="4"/>
  <c r="N43" i="4"/>
  <c r="O43" i="4"/>
  <c r="P43" i="4"/>
  <c r="Q43" i="4"/>
  <c r="R43" i="4"/>
  <c r="S43" i="4"/>
  <c r="T43" i="4"/>
  <c r="G44" i="4"/>
  <c r="H44" i="4"/>
  <c r="I44" i="4"/>
  <c r="J44" i="4"/>
  <c r="K44" i="4"/>
  <c r="L44" i="4"/>
  <c r="M44" i="4"/>
  <c r="N44" i="4"/>
  <c r="O44" i="4"/>
  <c r="P44" i="4"/>
  <c r="Q44" i="4"/>
  <c r="R44" i="4"/>
  <c r="S44" i="4"/>
  <c r="T44" i="4"/>
  <c r="G45" i="4"/>
  <c r="H45" i="4"/>
  <c r="I45" i="4"/>
  <c r="J45" i="4"/>
  <c r="K45" i="4"/>
  <c r="L45" i="4"/>
  <c r="M45" i="4"/>
  <c r="N45" i="4"/>
  <c r="O45" i="4"/>
  <c r="P45" i="4"/>
  <c r="Q45" i="4"/>
  <c r="R45" i="4"/>
  <c r="S45" i="4"/>
  <c r="T45" i="4"/>
  <c r="G46" i="4"/>
  <c r="H46" i="4"/>
  <c r="I46" i="4"/>
  <c r="J46" i="4"/>
  <c r="K46" i="4"/>
  <c r="L46" i="4"/>
  <c r="M46" i="4"/>
  <c r="N46" i="4"/>
  <c r="O46" i="4"/>
  <c r="P46" i="4"/>
  <c r="Q46" i="4"/>
  <c r="R46" i="4"/>
  <c r="S46" i="4"/>
  <c r="T46" i="4"/>
  <c r="G47" i="4"/>
  <c r="H47" i="4"/>
  <c r="I47" i="4"/>
  <c r="J47" i="4"/>
  <c r="K47" i="4"/>
  <c r="L47" i="4"/>
  <c r="M47" i="4"/>
  <c r="N47" i="4"/>
  <c r="O47" i="4"/>
  <c r="P47" i="4"/>
  <c r="Q47" i="4"/>
  <c r="R47" i="4"/>
  <c r="S47" i="4"/>
  <c r="T47" i="4"/>
  <c r="G48" i="4"/>
  <c r="H48" i="4"/>
  <c r="I48" i="4"/>
  <c r="J48" i="4"/>
  <c r="K48" i="4"/>
  <c r="L48" i="4"/>
  <c r="M48" i="4"/>
  <c r="N48" i="4"/>
  <c r="O48" i="4"/>
  <c r="P48" i="4"/>
  <c r="Q48" i="4"/>
  <c r="R48" i="4"/>
  <c r="S48" i="4"/>
  <c r="T48" i="4"/>
  <c r="G49" i="4"/>
  <c r="H49" i="4"/>
  <c r="I49" i="4"/>
  <c r="J49" i="4"/>
  <c r="K49" i="4"/>
  <c r="L49" i="4"/>
  <c r="M49" i="4"/>
  <c r="N49" i="4"/>
  <c r="O49" i="4"/>
  <c r="P49" i="4"/>
  <c r="Q49" i="4"/>
  <c r="R49" i="4"/>
  <c r="S49" i="4"/>
  <c r="T49" i="4"/>
  <c r="G50" i="4"/>
  <c r="H50" i="4"/>
  <c r="I50" i="4"/>
  <c r="J50" i="4"/>
  <c r="K50" i="4"/>
  <c r="L50" i="4"/>
  <c r="M50" i="4"/>
  <c r="N50" i="4"/>
  <c r="O50" i="4"/>
  <c r="P50" i="4"/>
  <c r="Q50" i="4"/>
  <c r="R50" i="4"/>
  <c r="S50" i="4"/>
  <c r="T50" i="4"/>
  <c r="G51" i="4"/>
  <c r="H51" i="4"/>
  <c r="I51" i="4"/>
  <c r="J51" i="4"/>
  <c r="K51" i="4"/>
  <c r="L51" i="4"/>
  <c r="M51" i="4"/>
  <c r="N51" i="4"/>
  <c r="O51" i="4"/>
  <c r="P51" i="4"/>
  <c r="Q51" i="4"/>
  <c r="R51" i="4"/>
  <c r="S51" i="4"/>
  <c r="T51" i="4"/>
  <c r="G53" i="4"/>
  <c r="H53" i="4"/>
  <c r="I53" i="4"/>
  <c r="J53" i="4"/>
  <c r="K53" i="4"/>
  <c r="L53" i="4"/>
  <c r="M53" i="4"/>
  <c r="N53" i="4"/>
  <c r="O53" i="4"/>
  <c r="P53" i="4"/>
  <c r="Q53" i="4"/>
  <c r="R53" i="4"/>
  <c r="S53" i="4"/>
  <c r="T53" i="4"/>
  <c r="G54" i="4"/>
  <c r="H54" i="4"/>
  <c r="I54" i="4"/>
  <c r="J54" i="4"/>
  <c r="K54" i="4"/>
  <c r="L54" i="4"/>
  <c r="M54" i="4"/>
  <c r="N54" i="4"/>
  <c r="O54" i="4"/>
  <c r="P54" i="4"/>
  <c r="Q54" i="4"/>
  <c r="R54" i="4"/>
  <c r="S54" i="4"/>
  <c r="T54" i="4"/>
  <c r="G55" i="4"/>
  <c r="H55" i="4"/>
  <c r="I55" i="4"/>
  <c r="J55" i="4"/>
  <c r="K55" i="4"/>
  <c r="L55" i="4"/>
  <c r="M55" i="4"/>
  <c r="N55" i="4"/>
  <c r="O55" i="4"/>
  <c r="P55" i="4"/>
  <c r="Q55" i="4"/>
  <c r="R55" i="4"/>
  <c r="S55" i="4"/>
  <c r="T55" i="4"/>
  <c r="G56" i="4"/>
  <c r="H56" i="4"/>
  <c r="I56" i="4"/>
  <c r="J56" i="4"/>
  <c r="K56" i="4"/>
  <c r="L56" i="4"/>
  <c r="M56" i="4"/>
  <c r="N56" i="4"/>
  <c r="O56" i="4"/>
  <c r="P56" i="4"/>
  <c r="Q56" i="4"/>
  <c r="R56" i="4"/>
  <c r="S56" i="4"/>
  <c r="T56" i="4"/>
  <c r="G57" i="4"/>
  <c r="H57" i="4"/>
  <c r="I57" i="4"/>
  <c r="J57" i="4"/>
  <c r="K57" i="4"/>
  <c r="L57" i="4"/>
  <c r="M57" i="4"/>
  <c r="N57" i="4"/>
  <c r="O57" i="4"/>
  <c r="P57" i="4"/>
  <c r="Q57" i="4"/>
  <c r="R57" i="4"/>
  <c r="S57" i="4"/>
  <c r="T57" i="4"/>
  <c r="G58" i="4"/>
  <c r="H58" i="4"/>
  <c r="I58" i="4"/>
  <c r="J58" i="4"/>
  <c r="K58" i="4"/>
  <c r="L58" i="4"/>
  <c r="M58" i="4"/>
  <c r="N58" i="4"/>
  <c r="O58" i="4"/>
  <c r="P58" i="4"/>
  <c r="Q58" i="4"/>
  <c r="R58" i="4"/>
  <c r="S58" i="4"/>
  <c r="T58" i="4"/>
  <c r="G59" i="4"/>
  <c r="H59" i="4"/>
  <c r="I59" i="4"/>
  <c r="J59" i="4"/>
  <c r="K59" i="4"/>
  <c r="L59" i="4"/>
  <c r="M59" i="4"/>
  <c r="N59" i="4"/>
  <c r="O59" i="4"/>
  <c r="P59" i="4"/>
  <c r="Q59" i="4"/>
  <c r="R59" i="4"/>
  <c r="S59" i="4"/>
  <c r="T59" i="4"/>
  <c r="G60" i="4"/>
  <c r="H60" i="4"/>
  <c r="I60" i="4"/>
  <c r="J60" i="4"/>
  <c r="K60" i="4"/>
  <c r="L60" i="4"/>
  <c r="M60" i="4"/>
  <c r="N60" i="4"/>
  <c r="O60" i="4"/>
  <c r="P60" i="4"/>
  <c r="Q60" i="4"/>
  <c r="R60" i="4"/>
  <c r="S60" i="4"/>
  <c r="T60" i="4"/>
  <c r="G61" i="4"/>
  <c r="H61" i="4"/>
  <c r="I61" i="4"/>
  <c r="J61" i="4"/>
  <c r="K61" i="4"/>
  <c r="L61" i="4"/>
  <c r="M61" i="4"/>
  <c r="N61" i="4"/>
  <c r="O61" i="4"/>
  <c r="P61" i="4"/>
  <c r="Q61" i="4"/>
  <c r="R61" i="4"/>
  <c r="S61" i="4"/>
  <c r="T61" i="4"/>
  <c r="G63" i="4"/>
  <c r="H63" i="4"/>
  <c r="I63" i="4"/>
  <c r="J63" i="4"/>
  <c r="K63" i="4"/>
  <c r="L63" i="4"/>
  <c r="M63" i="4"/>
  <c r="N63" i="4"/>
  <c r="O63" i="4"/>
  <c r="P63" i="4"/>
  <c r="Q63" i="4"/>
  <c r="R63" i="4"/>
  <c r="S63" i="4"/>
  <c r="T63" i="4"/>
  <c r="G64" i="4"/>
  <c r="H64" i="4"/>
  <c r="I64" i="4"/>
  <c r="J64" i="4"/>
  <c r="K64" i="4"/>
  <c r="L64" i="4"/>
  <c r="M64" i="4"/>
  <c r="N64" i="4"/>
  <c r="O64" i="4"/>
  <c r="P64" i="4"/>
  <c r="Q64" i="4"/>
  <c r="R64" i="4"/>
  <c r="S64" i="4"/>
  <c r="T64" i="4"/>
  <c r="G65" i="4"/>
  <c r="H65" i="4"/>
  <c r="I65" i="4"/>
  <c r="J65" i="4"/>
  <c r="K65" i="4"/>
  <c r="L65" i="4"/>
  <c r="M65" i="4"/>
  <c r="N65" i="4"/>
  <c r="O65" i="4"/>
  <c r="P65" i="4"/>
  <c r="Q65" i="4"/>
  <c r="R65" i="4"/>
  <c r="S65" i="4"/>
  <c r="T65" i="4"/>
  <c r="G66" i="4"/>
  <c r="H66" i="4"/>
  <c r="I66" i="4"/>
  <c r="J66" i="4"/>
  <c r="K66" i="4"/>
  <c r="L66" i="4"/>
  <c r="M66" i="4"/>
  <c r="N66" i="4"/>
  <c r="O66" i="4"/>
  <c r="P66" i="4"/>
  <c r="Q66" i="4"/>
  <c r="R66" i="4"/>
  <c r="S66" i="4"/>
  <c r="T66" i="4"/>
  <c r="G67" i="4"/>
  <c r="H67" i="4"/>
  <c r="I67" i="4"/>
  <c r="J67" i="4"/>
  <c r="K67" i="4"/>
  <c r="L67" i="4"/>
  <c r="M67" i="4"/>
  <c r="N67" i="4"/>
  <c r="O67" i="4"/>
  <c r="P67" i="4"/>
  <c r="Q67" i="4"/>
  <c r="R67" i="4"/>
  <c r="S67" i="4"/>
  <c r="T67" i="4"/>
  <c r="G68" i="4"/>
  <c r="H68" i="4"/>
  <c r="I68" i="4"/>
  <c r="J68" i="4"/>
  <c r="K68" i="4"/>
  <c r="L68" i="4"/>
  <c r="M68" i="4"/>
  <c r="N68" i="4"/>
  <c r="O68" i="4"/>
  <c r="P68" i="4"/>
  <c r="Q68" i="4"/>
  <c r="R68" i="4"/>
  <c r="S68" i="4"/>
  <c r="T68" i="4"/>
  <c r="G70" i="4"/>
  <c r="H70" i="4"/>
  <c r="I70" i="4"/>
  <c r="J70" i="4"/>
  <c r="K70" i="4"/>
  <c r="L70" i="4"/>
  <c r="M70" i="4"/>
  <c r="N70" i="4"/>
  <c r="O70" i="4"/>
  <c r="P70" i="4"/>
  <c r="Q70" i="4"/>
  <c r="R70" i="4"/>
  <c r="S70" i="4"/>
  <c r="T70" i="4"/>
  <c r="G71" i="4"/>
  <c r="H71" i="4"/>
  <c r="I71" i="4"/>
  <c r="J71" i="4"/>
  <c r="K71" i="4"/>
  <c r="L71" i="4"/>
  <c r="M71" i="4"/>
  <c r="N71" i="4"/>
  <c r="O71" i="4"/>
  <c r="P71" i="4"/>
  <c r="Q71" i="4"/>
  <c r="R71" i="4"/>
  <c r="S71" i="4"/>
  <c r="T71" i="4"/>
  <c r="G72" i="4"/>
  <c r="H72" i="4"/>
  <c r="I72" i="4"/>
  <c r="J72" i="4"/>
  <c r="K72" i="4"/>
  <c r="L72" i="4"/>
  <c r="M72" i="4"/>
  <c r="N72" i="4"/>
  <c r="O72" i="4"/>
  <c r="P72" i="4"/>
  <c r="Q72" i="4"/>
  <c r="R72" i="4"/>
  <c r="S72" i="4"/>
  <c r="T72" i="4"/>
  <c r="G73" i="4"/>
  <c r="H73" i="4"/>
  <c r="I73" i="4"/>
  <c r="J73" i="4"/>
  <c r="K73" i="4"/>
  <c r="L73" i="4"/>
  <c r="M73" i="4"/>
  <c r="N73" i="4"/>
  <c r="O73" i="4"/>
  <c r="P73" i="4"/>
  <c r="Q73" i="4"/>
  <c r="R73" i="4"/>
  <c r="S73" i="4"/>
  <c r="T73" i="4"/>
  <c r="G74" i="4"/>
  <c r="H74" i="4"/>
  <c r="I74" i="4"/>
  <c r="J74" i="4"/>
  <c r="K74" i="4"/>
  <c r="L74" i="4"/>
  <c r="M74" i="4"/>
  <c r="N74" i="4"/>
  <c r="O74" i="4"/>
  <c r="P74" i="4"/>
  <c r="Q74" i="4"/>
  <c r="R74" i="4"/>
  <c r="S74" i="4"/>
  <c r="T74" i="4"/>
  <c r="G75" i="4"/>
  <c r="H75" i="4"/>
  <c r="I75" i="4"/>
  <c r="J75" i="4"/>
  <c r="K75" i="4"/>
  <c r="L75" i="4"/>
  <c r="M75" i="4"/>
  <c r="N75" i="4"/>
  <c r="O75" i="4"/>
  <c r="P75" i="4"/>
  <c r="Q75" i="4"/>
  <c r="R75" i="4"/>
  <c r="S75" i="4"/>
  <c r="T75" i="4"/>
  <c r="G76" i="4"/>
  <c r="H76" i="4"/>
  <c r="I76" i="4"/>
  <c r="J76" i="4"/>
  <c r="K76" i="4"/>
  <c r="L76" i="4"/>
  <c r="M76" i="4"/>
  <c r="N76" i="4"/>
  <c r="O76" i="4"/>
  <c r="P76" i="4"/>
  <c r="Q76" i="4"/>
  <c r="R76" i="4"/>
  <c r="S76" i="4"/>
  <c r="T76" i="4"/>
  <c r="G77" i="4"/>
  <c r="H77" i="4"/>
  <c r="I77" i="4"/>
  <c r="J77" i="4"/>
  <c r="K77" i="4"/>
  <c r="L77" i="4"/>
  <c r="M77" i="4"/>
  <c r="N77" i="4"/>
  <c r="O77" i="4"/>
  <c r="P77" i="4"/>
  <c r="Q77" i="4"/>
  <c r="R77" i="4"/>
  <c r="S77" i="4"/>
  <c r="T77" i="4"/>
  <c r="G78" i="4"/>
  <c r="H78" i="4"/>
  <c r="I78" i="4"/>
  <c r="J78" i="4"/>
  <c r="K78" i="4"/>
  <c r="L78" i="4"/>
  <c r="M78" i="4"/>
  <c r="N78" i="4"/>
  <c r="O78" i="4"/>
  <c r="P78" i="4"/>
  <c r="Q78" i="4"/>
  <c r="R78" i="4"/>
  <c r="S78" i="4"/>
  <c r="T78" i="4"/>
  <c r="G79" i="4"/>
  <c r="H79" i="4"/>
  <c r="I79" i="4"/>
  <c r="J79" i="4"/>
  <c r="K79" i="4"/>
  <c r="L79" i="4"/>
  <c r="M79" i="4"/>
  <c r="N79" i="4"/>
  <c r="O79" i="4"/>
  <c r="P79" i="4"/>
  <c r="Q79" i="4"/>
  <c r="R79" i="4"/>
  <c r="S79" i="4"/>
  <c r="T79" i="4"/>
  <c r="G80" i="4"/>
  <c r="H80" i="4"/>
  <c r="I80" i="4"/>
  <c r="J80" i="4"/>
  <c r="K80" i="4"/>
  <c r="L80" i="4"/>
  <c r="M80" i="4"/>
  <c r="N80" i="4"/>
  <c r="O80" i="4"/>
  <c r="P80" i="4"/>
  <c r="Q80" i="4"/>
  <c r="R80" i="4"/>
  <c r="S80" i="4"/>
  <c r="T80" i="4"/>
  <c r="G82" i="4"/>
  <c r="H82" i="4"/>
  <c r="I82" i="4"/>
  <c r="J82" i="4"/>
  <c r="K82" i="4"/>
  <c r="L82" i="4"/>
  <c r="M82" i="4"/>
  <c r="N82" i="4"/>
  <c r="O82" i="4"/>
  <c r="P82" i="4"/>
  <c r="Q82" i="4"/>
  <c r="R82" i="4"/>
  <c r="S82" i="4"/>
  <c r="T82" i="4"/>
  <c r="G83" i="4"/>
  <c r="H83" i="4"/>
  <c r="I83" i="4"/>
  <c r="J83" i="4"/>
  <c r="K83" i="4"/>
  <c r="L83" i="4"/>
  <c r="M83" i="4"/>
  <c r="N83" i="4"/>
  <c r="O83" i="4"/>
  <c r="P83" i="4"/>
  <c r="Q83" i="4"/>
  <c r="R83" i="4"/>
  <c r="S83" i="4"/>
  <c r="T83" i="4"/>
  <c r="G84" i="4"/>
  <c r="H84" i="4"/>
  <c r="I84" i="4"/>
  <c r="J84" i="4"/>
  <c r="K84" i="4"/>
  <c r="L84" i="4"/>
  <c r="M84" i="4"/>
  <c r="N84" i="4"/>
  <c r="O84" i="4"/>
  <c r="P84" i="4"/>
  <c r="Q84" i="4"/>
  <c r="R84" i="4"/>
  <c r="S84" i="4"/>
  <c r="T84" i="4"/>
  <c r="G85" i="4"/>
  <c r="H85" i="4"/>
  <c r="I85" i="4"/>
  <c r="J85" i="4"/>
  <c r="K85" i="4"/>
  <c r="L85" i="4"/>
  <c r="M85" i="4"/>
  <c r="N85" i="4"/>
  <c r="O85" i="4"/>
  <c r="P85" i="4"/>
  <c r="Q85" i="4"/>
  <c r="R85" i="4"/>
  <c r="S85" i="4"/>
  <c r="T85" i="4"/>
  <c r="G86" i="4"/>
  <c r="H86" i="4"/>
  <c r="I86" i="4"/>
  <c r="J86" i="4"/>
  <c r="K86" i="4"/>
  <c r="L86" i="4"/>
  <c r="M86" i="4"/>
  <c r="N86" i="4"/>
  <c r="O86" i="4"/>
  <c r="P86" i="4"/>
  <c r="Q86" i="4"/>
  <c r="R86" i="4"/>
  <c r="S86" i="4"/>
  <c r="T86" i="4"/>
  <c r="G87" i="4"/>
  <c r="H87" i="4"/>
  <c r="I87" i="4"/>
  <c r="J87" i="4"/>
  <c r="K87" i="4"/>
  <c r="L87" i="4"/>
  <c r="M87" i="4"/>
  <c r="N87" i="4"/>
  <c r="O87" i="4"/>
  <c r="P87" i="4"/>
  <c r="Q87" i="4"/>
  <c r="R87" i="4"/>
  <c r="S87" i="4"/>
  <c r="T87" i="4"/>
  <c r="G88" i="4"/>
  <c r="H88" i="4"/>
  <c r="I88" i="4"/>
  <c r="J88" i="4"/>
  <c r="K88" i="4"/>
  <c r="L88" i="4"/>
  <c r="M88" i="4"/>
  <c r="N88" i="4"/>
  <c r="O88" i="4"/>
  <c r="P88" i="4"/>
  <c r="Q88" i="4"/>
  <c r="R88" i="4"/>
  <c r="S88" i="4"/>
  <c r="T88" i="4"/>
  <c r="G89" i="4"/>
  <c r="H89" i="4"/>
  <c r="I89" i="4"/>
  <c r="J89" i="4"/>
  <c r="K89" i="4"/>
  <c r="L89" i="4"/>
  <c r="M89" i="4"/>
  <c r="N89" i="4"/>
  <c r="O89" i="4"/>
  <c r="P89" i="4"/>
  <c r="Q89" i="4"/>
  <c r="R89" i="4"/>
  <c r="S89" i="4"/>
  <c r="T89" i="4"/>
  <c r="G90" i="4"/>
  <c r="H90" i="4"/>
  <c r="I90" i="4"/>
  <c r="J90" i="4"/>
  <c r="K90" i="4"/>
  <c r="L90" i="4"/>
  <c r="M90" i="4"/>
  <c r="N90" i="4"/>
  <c r="O90" i="4"/>
  <c r="P90" i="4"/>
  <c r="Q90" i="4"/>
  <c r="R90" i="4"/>
  <c r="S90" i="4"/>
  <c r="T90" i="4"/>
  <c r="G91" i="4"/>
  <c r="H91" i="4"/>
  <c r="I91" i="4"/>
  <c r="J91" i="4"/>
  <c r="K91" i="4"/>
  <c r="L91" i="4"/>
  <c r="M91" i="4"/>
  <c r="N91" i="4"/>
  <c r="O91" i="4"/>
  <c r="P91" i="4"/>
  <c r="Q91" i="4"/>
  <c r="R91" i="4"/>
  <c r="S91" i="4"/>
  <c r="T91" i="4"/>
  <c r="G92" i="4"/>
  <c r="H92" i="4"/>
  <c r="I92" i="4"/>
  <c r="J92" i="4"/>
  <c r="K92" i="4"/>
  <c r="L92" i="4"/>
  <c r="M92" i="4"/>
  <c r="N92" i="4"/>
  <c r="O92" i="4"/>
  <c r="P92" i="4"/>
  <c r="Q92" i="4"/>
  <c r="R92" i="4"/>
  <c r="S92" i="4"/>
  <c r="T92" i="4"/>
  <c r="G93" i="4"/>
  <c r="H93" i="4"/>
  <c r="I93" i="4"/>
  <c r="J93" i="4"/>
  <c r="K93" i="4"/>
  <c r="L93" i="4"/>
  <c r="M93" i="4"/>
  <c r="N93" i="4"/>
  <c r="O93" i="4"/>
  <c r="P93" i="4"/>
  <c r="Q93" i="4"/>
  <c r="R93" i="4"/>
  <c r="S93" i="4"/>
  <c r="T93" i="4"/>
  <c r="G94" i="4"/>
  <c r="H94" i="4"/>
  <c r="I94" i="4"/>
  <c r="J94" i="4"/>
  <c r="K94" i="4"/>
  <c r="L94" i="4"/>
  <c r="M94" i="4"/>
  <c r="N94" i="4"/>
  <c r="O94" i="4"/>
  <c r="P94" i="4"/>
  <c r="Q94" i="4"/>
  <c r="R94" i="4"/>
  <c r="S94" i="4"/>
  <c r="T94" i="4"/>
  <c r="G95" i="4"/>
  <c r="H95" i="4"/>
  <c r="I95" i="4"/>
  <c r="J95" i="4"/>
  <c r="K95" i="4"/>
  <c r="L95" i="4"/>
  <c r="M95" i="4"/>
  <c r="N95" i="4"/>
  <c r="O95" i="4"/>
  <c r="P95" i="4"/>
  <c r="Q95" i="4"/>
  <c r="R95" i="4"/>
  <c r="S95" i="4"/>
  <c r="T95" i="4"/>
  <c r="G96" i="4"/>
  <c r="H96" i="4"/>
  <c r="I96" i="4"/>
  <c r="J96" i="4"/>
  <c r="K96" i="4"/>
  <c r="L96" i="4"/>
  <c r="M96" i="4"/>
  <c r="N96" i="4"/>
  <c r="O96" i="4"/>
  <c r="P96" i="4"/>
  <c r="Q96" i="4"/>
  <c r="R96" i="4"/>
  <c r="S96" i="4"/>
  <c r="T96" i="4"/>
  <c r="G97" i="4"/>
  <c r="H97" i="4"/>
  <c r="I97" i="4"/>
  <c r="J97" i="4"/>
  <c r="K97" i="4"/>
  <c r="L97" i="4"/>
  <c r="M97" i="4"/>
  <c r="N97" i="4"/>
  <c r="O97" i="4"/>
  <c r="P97" i="4"/>
  <c r="Q97" i="4"/>
  <c r="R97" i="4"/>
  <c r="S97" i="4"/>
  <c r="T97" i="4"/>
  <c r="G98" i="4"/>
  <c r="H98" i="4"/>
  <c r="I98" i="4"/>
  <c r="J98" i="4"/>
  <c r="K98" i="4"/>
  <c r="L98" i="4"/>
  <c r="M98" i="4"/>
  <c r="N98" i="4"/>
  <c r="O98" i="4"/>
  <c r="P98" i="4"/>
  <c r="Q98" i="4"/>
  <c r="R98" i="4"/>
  <c r="S98" i="4"/>
  <c r="T98" i="4"/>
  <c r="G100" i="4"/>
  <c r="H100" i="4"/>
  <c r="I100" i="4"/>
  <c r="J100" i="4"/>
  <c r="K100" i="4"/>
  <c r="L100" i="4"/>
  <c r="M100" i="4"/>
  <c r="N100" i="4"/>
  <c r="O100" i="4"/>
  <c r="P100" i="4"/>
  <c r="Q100" i="4"/>
  <c r="R100" i="4"/>
  <c r="S100" i="4"/>
  <c r="T100" i="4"/>
  <c r="G101" i="4"/>
  <c r="H101" i="4"/>
  <c r="I101" i="4"/>
  <c r="J101" i="4"/>
  <c r="K101" i="4"/>
  <c r="L101" i="4"/>
  <c r="M101" i="4"/>
  <c r="N101" i="4"/>
  <c r="O101" i="4"/>
  <c r="P101" i="4"/>
  <c r="Q101" i="4"/>
  <c r="R101" i="4"/>
  <c r="S101" i="4"/>
  <c r="T101" i="4"/>
  <c r="G102" i="4"/>
  <c r="H102" i="4"/>
  <c r="I102" i="4"/>
  <c r="J102" i="4"/>
  <c r="K102" i="4"/>
  <c r="L102" i="4"/>
  <c r="M102" i="4"/>
  <c r="N102" i="4"/>
  <c r="O102" i="4"/>
  <c r="P102" i="4"/>
  <c r="Q102" i="4"/>
  <c r="R102" i="4"/>
  <c r="S102" i="4"/>
  <c r="T102" i="4"/>
  <c r="G103" i="4"/>
  <c r="H103" i="4"/>
  <c r="I103" i="4"/>
  <c r="J103" i="4"/>
  <c r="K103" i="4"/>
  <c r="L103" i="4"/>
  <c r="M103" i="4"/>
  <c r="N103" i="4"/>
  <c r="O103" i="4"/>
  <c r="P103" i="4"/>
  <c r="Q103" i="4"/>
  <c r="R103" i="4"/>
  <c r="S103" i="4"/>
  <c r="T103" i="4"/>
  <c r="G104" i="4"/>
  <c r="H104" i="4"/>
  <c r="I104" i="4"/>
  <c r="J104" i="4"/>
  <c r="K104" i="4"/>
  <c r="L104" i="4"/>
  <c r="M104" i="4"/>
  <c r="N104" i="4"/>
  <c r="O104" i="4"/>
  <c r="P104" i="4"/>
  <c r="Q104" i="4"/>
  <c r="R104" i="4"/>
  <c r="S104" i="4"/>
  <c r="T104" i="4"/>
  <c r="G105" i="4"/>
  <c r="H105" i="4"/>
  <c r="I105" i="4"/>
  <c r="J105" i="4"/>
  <c r="K105" i="4"/>
  <c r="L105" i="4"/>
  <c r="M105" i="4"/>
  <c r="N105" i="4"/>
  <c r="O105" i="4"/>
  <c r="P105" i="4"/>
  <c r="Q105" i="4"/>
  <c r="R105" i="4"/>
  <c r="S105" i="4"/>
  <c r="T105" i="4"/>
  <c r="G106" i="4"/>
  <c r="H106" i="4"/>
  <c r="I106" i="4"/>
  <c r="J106" i="4"/>
  <c r="K106" i="4"/>
  <c r="L106" i="4"/>
  <c r="M106" i="4"/>
  <c r="N106" i="4"/>
  <c r="O106" i="4"/>
  <c r="P106" i="4"/>
  <c r="Q106" i="4"/>
  <c r="R106" i="4"/>
  <c r="S106" i="4"/>
  <c r="T106" i="4"/>
  <c r="G107" i="4"/>
  <c r="H107" i="4"/>
  <c r="I107" i="4"/>
  <c r="J107" i="4"/>
  <c r="K107" i="4"/>
  <c r="L107" i="4"/>
  <c r="M107" i="4"/>
  <c r="N107" i="4"/>
  <c r="O107" i="4"/>
  <c r="P107" i="4"/>
  <c r="Q107" i="4"/>
  <c r="R107" i="4"/>
  <c r="S107" i="4"/>
  <c r="T107" i="4"/>
  <c r="G108" i="4"/>
  <c r="H108" i="4"/>
  <c r="I108" i="4"/>
  <c r="J108" i="4"/>
  <c r="K108" i="4"/>
  <c r="L108" i="4"/>
  <c r="M108" i="4"/>
  <c r="N108" i="4"/>
  <c r="O108" i="4"/>
  <c r="P108" i="4"/>
  <c r="Q108" i="4"/>
  <c r="R108" i="4"/>
  <c r="S108" i="4"/>
  <c r="T108" i="4"/>
  <c r="G110" i="4"/>
  <c r="H110" i="4"/>
  <c r="I110" i="4"/>
  <c r="J110" i="4"/>
  <c r="K110" i="4"/>
  <c r="L110" i="4"/>
  <c r="M110" i="4"/>
  <c r="N110" i="4"/>
  <c r="O110" i="4"/>
  <c r="P110" i="4"/>
  <c r="Q110" i="4"/>
  <c r="R110" i="4"/>
  <c r="S110" i="4"/>
  <c r="T110" i="4"/>
  <c r="G111" i="4"/>
  <c r="H111" i="4"/>
  <c r="I111" i="4"/>
  <c r="J111" i="4"/>
  <c r="K111" i="4"/>
  <c r="L111" i="4"/>
  <c r="M111" i="4"/>
  <c r="N111" i="4"/>
  <c r="O111" i="4"/>
  <c r="P111" i="4"/>
  <c r="Q111" i="4"/>
  <c r="R111" i="4"/>
  <c r="S111" i="4"/>
  <c r="T111" i="4"/>
  <c r="G112" i="4"/>
  <c r="H112" i="4"/>
  <c r="I112" i="4"/>
  <c r="J112" i="4"/>
  <c r="K112" i="4"/>
  <c r="L112" i="4"/>
  <c r="M112" i="4"/>
  <c r="N112" i="4"/>
  <c r="O112" i="4"/>
  <c r="P112" i="4"/>
  <c r="Q112" i="4"/>
  <c r="R112" i="4"/>
  <c r="S112" i="4"/>
  <c r="T112" i="4"/>
  <c r="G113" i="4"/>
  <c r="H113" i="4"/>
  <c r="I113" i="4"/>
  <c r="J113" i="4"/>
  <c r="K113" i="4"/>
  <c r="L113" i="4"/>
  <c r="M113" i="4"/>
  <c r="N113" i="4"/>
  <c r="O113" i="4"/>
  <c r="P113" i="4"/>
  <c r="Q113" i="4"/>
  <c r="R113" i="4"/>
  <c r="S113" i="4"/>
  <c r="T113" i="4"/>
  <c r="G114" i="4"/>
  <c r="H114" i="4"/>
  <c r="I114" i="4"/>
  <c r="J114" i="4"/>
  <c r="K114" i="4"/>
  <c r="L114" i="4"/>
  <c r="M114" i="4"/>
  <c r="N114" i="4"/>
  <c r="O114" i="4"/>
  <c r="P114" i="4"/>
  <c r="Q114" i="4"/>
  <c r="R114" i="4"/>
  <c r="S114" i="4"/>
  <c r="T114" i="4"/>
  <c r="G115" i="4"/>
  <c r="H115" i="4"/>
  <c r="I115" i="4"/>
  <c r="J115" i="4"/>
  <c r="K115" i="4"/>
  <c r="L115" i="4"/>
  <c r="M115" i="4"/>
  <c r="N115" i="4"/>
  <c r="O115" i="4"/>
  <c r="P115" i="4"/>
  <c r="Q115" i="4"/>
  <c r="R115" i="4"/>
  <c r="S115" i="4"/>
  <c r="T115" i="4"/>
  <c r="G117" i="4"/>
  <c r="H117" i="4"/>
  <c r="I117" i="4"/>
  <c r="J117" i="4"/>
  <c r="K117" i="4"/>
  <c r="L117" i="4"/>
  <c r="M117" i="4"/>
  <c r="N117" i="4"/>
  <c r="O117" i="4"/>
  <c r="P117" i="4"/>
  <c r="Q117" i="4"/>
  <c r="R117" i="4"/>
  <c r="S117" i="4"/>
  <c r="T117" i="4"/>
  <c r="G118" i="4"/>
  <c r="H118" i="4"/>
  <c r="I118" i="4"/>
  <c r="J118" i="4"/>
  <c r="K118" i="4"/>
  <c r="L118" i="4"/>
  <c r="M118" i="4"/>
  <c r="N118" i="4"/>
  <c r="O118" i="4"/>
  <c r="P118" i="4"/>
  <c r="Q118" i="4"/>
  <c r="R118" i="4"/>
  <c r="S118" i="4"/>
  <c r="T118" i="4"/>
  <c r="G119" i="4"/>
  <c r="H119" i="4"/>
  <c r="I119" i="4"/>
  <c r="J119" i="4"/>
  <c r="K119" i="4"/>
  <c r="L119" i="4"/>
  <c r="M119" i="4"/>
  <c r="N119" i="4"/>
  <c r="O119" i="4"/>
  <c r="P119" i="4"/>
  <c r="Q119" i="4"/>
  <c r="R119" i="4"/>
  <c r="S119" i="4"/>
  <c r="T119" i="4"/>
  <c r="G120" i="4"/>
  <c r="H120" i="4"/>
  <c r="I120" i="4"/>
  <c r="J120" i="4"/>
  <c r="K120" i="4"/>
  <c r="L120" i="4"/>
  <c r="M120" i="4"/>
  <c r="N120" i="4"/>
  <c r="O120" i="4"/>
  <c r="P120" i="4"/>
  <c r="Q120" i="4"/>
  <c r="R120" i="4"/>
  <c r="S120" i="4"/>
  <c r="T120" i="4"/>
  <c r="G121" i="4"/>
  <c r="H121" i="4"/>
  <c r="I121" i="4"/>
  <c r="J121" i="4"/>
  <c r="K121" i="4"/>
  <c r="L121" i="4"/>
  <c r="M121" i="4"/>
  <c r="N121" i="4"/>
  <c r="O121" i="4"/>
  <c r="P121" i="4"/>
  <c r="Q121" i="4"/>
  <c r="R121" i="4"/>
  <c r="S121" i="4"/>
  <c r="T121" i="4"/>
  <c r="G122" i="4"/>
  <c r="H122" i="4"/>
  <c r="I122" i="4"/>
  <c r="J122" i="4"/>
  <c r="K122" i="4"/>
  <c r="L122" i="4"/>
  <c r="M122" i="4"/>
  <c r="N122" i="4"/>
  <c r="O122" i="4"/>
  <c r="P122" i="4"/>
  <c r="Q122" i="4"/>
  <c r="R122" i="4"/>
  <c r="S122" i="4"/>
  <c r="T122" i="4"/>
  <c r="G123" i="4"/>
  <c r="H123" i="4"/>
  <c r="I123" i="4"/>
  <c r="J123" i="4"/>
  <c r="K123" i="4"/>
  <c r="L123" i="4"/>
  <c r="M123" i="4"/>
  <c r="N123" i="4"/>
  <c r="O123" i="4"/>
  <c r="P123" i="4"/>
  <c r="Q123" i="4"/>
  <c r="R123" i="4"/>
  <c r="S123" i="4"/>
  <c r="T123" i="4"/>
  <c r="G124" i="4"/>
  <c r="H124" i="4"/>
  <c r="I124" i="4"/>
  <c r="J124" i="4"/>
  <c r="K124" i="4"/>
  <c r="L124" i="4"/>
  <c r="M124" i="4"/>
  <c r="N124" i="4"/>
  <c r="O124" i="4"/>
  <c r="P124" i="4"/>
  <c r="Q124" i="4"/>
  <c r="R124" i="4"/>
  <c r="S124" i="4"/>
  <c r="T124" i="4"/>
  <c r="G125" i="4"/>
  <c r="H125" i="4"/>
  <c r="I125" i="4"/>
  <c r="J125" i="4"/>
  <c r="K125" i="4"/>
  <c r="L125" i="4"/>
  <c r="M125" i="4"/>
  <c r="N125" i="4"/>
  <c r="O125" i="4"/>
  <c r="P125" i="4"/>
  <c r="Q125" i="4"/>
  <c r="R125" i="4"/>
  <c r="S125" i="4"/>
  <c r="T125" i="4"/>
  <c r="G126" i="4"/>
  <c r="H126" i="4"/>
  <c r="I126" i="4"/>
  <c r="J126" i="4"/>
  <c r="K126" i="4"/>
  <c r="L126" i="4"/>
  <c r="M126" i="4"/>
  <c r="N126" i="4"/>
  <c r="O126" i="4"/>
  <c r="P126" i="4"/>
  <c r="Q126" i="4"/>
  <c r="R126" i="4"/>
  <c r="S126" i="4"/>
  <c r="T126" i="4"/>
  <c r="G127" i="4"/>
  <c r="H127" i="4"/>
  <c r="I127" i="4"/>
  <c r="J127" i="4"/>
  <c r="K127" i="4"/>
  <c r="L127" i="4"/>
  <c r="M127" i="4"/>
  <c r="N127" i="4"/>
  <c r="O127" i="4"/>
  <c r="P127" i="4"/>
  <c r="Q127" i="4"/>
  <c r="R127" i="4"/>
  <c r="S127" i="4"/>
  <c r="T127" i="4"/>
  <c r="G129" i="4"/>
  <c r="H129" i="4"/>
  <c r="I129" i="4"/>
  <c r="J129" i="4"/>
  <c r="K129" i="4"/>
  <c r="L129" i="4"/>
  <c r="M129" i="4"/>
  <c r="N129" i="4"/>
  <c r="O129" i="4"/>
  <c r="P129" i="4"/>
  <c r="Q129" i="4"/>
  <c r="R129" i="4"/>
  <c r="S129" i="4"/>
  <c r="T129" i="4"/>
  <c r="G130" i="4"/>
  <c r="H130" i="4"/>
  <c r="I130" i="4"/>
  <c r="J130" i="4"/>
  <c r="K130" i="4"/>
  <c r="L130" i="4"/>
  <c r="M130" i="4"/>
  <c r="N130" i="4"/>
  <c r="O130" i="4"/>
  <c r="P130" i="4"/>
  <c r="Q130" i="4"/>
  <c r="R130" i="4"/>
  <c r="S130" i="4"/>
  <c r="T130" i="4"/>
  <c r="G131" i="4"/>
  <c r="H131" i="4"/>
  <c r="I131" i="4"/>
  <c r="J131" i="4"/>
  <c r="K131" i="4"/>
  <c r="L131" i="4"/>
  <c r="M131" i="4"/>
  <c r="N131" i="4"/>
  <c r="O131" i="4"/>
  <c r="P131" i="4"/>
  <c r="Q131" i="4"/>
  <c r="R131" i="4"/>
  <c r="S131" i="4"/>
  <c r="T131" i="4"/>
  <c r="G132" i="4"/>
  <c r="H132" i="4"/>
  <c r="I132" i="4"/>
  <c r="J132" i="4"/>
  <c r="K132" i="4"/>
  <c r="L132" i="4"/>
  <c r="M132" i="4"/>
  <c r="N132" i="4"/>
  <c r="O132" i="4"/>
  <c r="P132" i="4"/>
  <c r="Q132" i="4"/>
  <c r="R132" i="4"/>
  <c r="S132" i="4"/>
  <c r="T132" i="4"/>
  <c r="G133" i="4"/>
  <c r="H133" i="4"/>
  <c r="I133" i="4"/>
  <c r="J133" i="4"/>
  <c r="K133" i="4"/>
  <c r="L133" i="4"/>
  <c r="M133" i="4"/>
  <c r="N133" i="4"/>
  <c r="O133" i="4"/>
  <c r="P133" i="4"/>
  <c r="Q133" i="4"/>
  <c r="R133" i="4"/>
  <c r="S133" i="4"/>
  <c r="T133" i="4"/>
  <c r="G134" i="4"/>
  <c r="H134" i="4"/>
  <c r="I134" i="4"/>
  <c r="J134" i="4"/>
  <c r="K134" i="4"/>
  <c r="L134" i="4"/>
  <c r="M134" i="4"/>
  <c r="N134" i="4"/>
  <c r="O134" i="4"/>
  <c r="P134" i="4"/>
  <c r="Q134" i="4"/>
  <c r="R134" i="4"/>
  <c r="S134" i="4"/>
  <c r="T134" i="4"/>
  <c r="G135" i="4"/>
  <c r="H135" i="4"/>
  <c r="I135" i="4"/>
  <c r="J135" i="4"/>
  <c r="K135" i="4"/>
  <c r="L135" i="4"/>
  <c r="M135" i="4"/>
  <c r="N135" i="4"/>
  <c r="O135" i="4"/>
  <c r="P135" i="4"/>
  <c r="Q135" i="4"/>
  <c r="R135" i="4"/>
  <c r="S135" i="4"/>
  <c r="T135" i="4"/>
  <c r="G136" i="4"/>
  <c r="H136" i="4"/>
  <c r="I136" i="4"/>
  <c r="J136" i="4"/>
  <c r="K136" i="4"/>
  <c r="L136" i="4"/>
  <c r="M136" i="4"/>
  <c r="N136" i="4"/>
  <c r="O136" i="4"/>
  <c r="P136" i="4"/>
  <c r="Q136" i="4"/>
  <c r="R136" i="4"/>
  <c r="S136" i="4"/>
  <c r="T136" i="4"/>
  <c r="G137" i="4"/>
  <c r="H137" i="4"/>
  <c r="I137" i="4"/>
  <c r="J137" i="4"/>
  <c r="K137" i="4"/>
  <c r="L137" i="4"/>
  <c r="M137" i="4"/>
  <c r="N137" i="4"/>
  <c r="O137" i="4"/>
  <c r="P137" i="4"/>
  <c r="Q137" i="4"/>
  <c r="R137" i="4"/>
  <c r="S137" i="4"/>
  <c r="T137" i="4"/>
  <c r="G138" i="4"/>
  <c r="H138" i="4"/>
  <c r="I138" i="4"/>
  <c r="J138" i="4"/>
  <c r="K138" i="4"/>
  <c r="L138" i="4"/>
  <c r="M138" i="4"/>
  <c r="N138" i="4"/>
  <c r="O138" i="4"/>
  <c r="P138" i="4"/>
  <c r="Q138" i="4"/>
  <c r="R138" i="4"/>
  <c r="S138" i="4"/>
  <c r="T138" i="4"/>
  <c r="G139" i="4"/>
  <c r="H139" i="4"/>
  <c r="I139" i="4"/>
  <c r="J139" i="4"/>
  <c r="K139" i="4"/>
  <c r="L139" i="4"/>
  <c r="M139" i="4"/>
  <c r="N139" i="4"/>
  <c r="O139" i="4"/>
  <c r="P139" i="4"/>
  <c r="Q139" i="4"/>
  <c r="R139" i="4"/>
  <c r="S139" i="4"/>
  <c r="T139" i="4"/>
  <c r="G140" i="4"/>
  <c r="H140" i="4"/>
  <c r="I140" i="4"/>
  <c r="J140" i="4"/>
  <c r="K140" i="4"/>
  <c r="L140" i="4"/>
  <c r="M140" i="4"/>
  <c r="N140" i="4"/>
  <c r="O140" i="4"/>
  <c r="P140" i="4"/>
  <c r="Q140" i="4"/>
  <c r="R140" i="4"/>
  <c r="S140" i="4"/>
  <c r="T140" i="4"/>
  <c r="G141" i="4"/>
  <c r="H141" i="4"/>
  <c r="I141" i="4"/>
  <c r="J141" i="4"/>
  <c r="K141" i="4"/>
  <c r="L141" i="4"/>
  <c r="M141" i="4"/>
  <c r="N141" i="4"/>
  <c r="O141" i="4"/>
  <c r="P141" i="4"/>
  <c r="Q141" i="4"/>
  <c r="R141" i="4"/>
  <c r="S141" i="4"/>
  <c r="T141" i="4"/>
  <c r="G142" i="4"/>
  <c r="H142" i="4"/>
  <c r="I142" i="4"/>
  <c r="J142" i="4"/>
  <c r="K142" i="4"/>
  <c r="L142" i="4"/>
  <c r="M142" i="4"/>
  <c r="N142" i="4"/>
  <c r="O142" i="4"/>
  <c r="P142" i="4"/>
  <c r="Q142" i="4"/>
  <c r="R142" i="4"/>
  <c r="S142" i="4"/>
  <c r="T142" i="4"/>
  <c r="G143" i="4"/>
  <c r="H143" i="4"/>
  <c r="I143" i="4"/>
  <c r="J143" i="4"/>
  <c r="K143" i="4"/>
  <c r="L143" i="4"/>
  <c r="M143" i="4"/>
  <c r="N143" i="4"/>
  <c r="O143" i="4"/>
  <c r="P143" i="4"/>
  <c r="Q143" i="4"/>
  <c r="R143" i="4"/>
  <c r="S143" i="4"/>
  <c r="T143" i="4"/>
  <c r="G161" i="4"/>
  <c r="H161" i="4"/>
  <c r="I161" i="4"/>
  <c r="J161" i="4"/>
  <c r="K161" i="4"/>
  <c r="L161" i="4"/>
  <c r="M161" i="4"/>
  <c r="N161" i="4"/>
  <c r="O161" i="4"/>
  <c r="P161" i="4"/>
  <c r="Q161" i="4"/>
  <c r="R161" i="4"/>
  <c r="S161" i="4"/>
  <c r="T161" i="4"/>
  <c r="G162" i="4"/>
  <c r="H162" i="4"/>
  <c r="I162" i="4"/>
  <c r="J162" i="4"/>
  <c r="K162" i="4"/>
  <c r="L162" i="4"/>
  <c r="M162" i="4"/>
  <c r="N162" i="4"/>
  <c r="O162" i="4"/>
  <c r="P162" i="4"/>
  <c r="Q162" i="4"/>
  <c r="R162" i="4"/>
  <c r="S162" i="4"/>
  <c r="T162" i="4"/>
  <c r="G164" i="4"/>
  <c r="H164" i="4"/>
  <c r="I164" i="4"/>
  <c r="J164" i="4"/>
  <c r="K164" i="4"/>
  <c r="L164" i="4"/>
  <c r="M164" i="4"/>
  <c r="N164" i="4"/>
  <c r="O164" i="4"/>
  <c r="P164" i="4"/>
  <c r="Q164" i="4"/>
  <c r="R164" i="4"/>
  <c r="S164" i="4"/>
  <c r="T164" i="4"/>
  <c r="G165" i="4"/>
  <c r="H165" i="4"/>
  <c r="I165" i="4"/>
  <c r="J165" i="4"/>
  <c r="K165" i="4"/>
  <c r="L165" i="4"/>
  <c r="M165" i="4"/>
  <c r="N165" i="4"/>
  <c r="O165" i="4"/>
  <c r="P165" i="4"/>
  <c r="Q165" i="4"/>
  <c r="R165" i="4"/>
  <c r="S165" i="4"/>
  <c r="T165" i="4"/>
  <c r="G166" i="4"/>
  <c r="H166" i="4"/>
  <c r="I166" i="4"/>
  <c r="J166" i="4"/>
  <c r="K166" i="4"/>
  <c r="L166" i="4"/>
  <c r="M166" i="4"/>
  <c r="N166" i="4"/>
  <c r="O166" i="4"/>
  <c r="P166" i="4"/>
  <c r="Q166" i="4"/>
  <c r="R166" i="4"/>
  <c r="S166" i="4"/>
  <c r="T166" i="4"/>
  <c r="G167" i="4"/>
  <c r="H167" i="4"/>
  <c r="I167" i="4"/>
  <c r="J167" i="4"/>
  <c r="K167" i="4"/>
  <c r="L167" i="4"/>
  <c r="M167" i="4"/>
  <c r="N167" i="4"/>
  <c r="O167" i="4"/>
  <c r="P167" i="4"/>
  <c r="Q167" i="4"/>
  <c r="R167" i="4"/>
  <c r="S167" i="4"/>
  <c r="T167" i="4"/>
  <c r="G168" i="4"/>
  <c r="H168" i="4"/>
  <c r="I168" i="4"/>
  <c r="J168" i="4"/>
  <c r="K168" i="4"/>
  <c r="L168" i="4"/>
  <c r="M168" i="4"/>
  <c r="N168" i="4"/>
  <c r="O168" i="4"/>
  <c r="P168" i="4"/>
  <c r="Q168" i="4"/>
  <c r="R168" i="4"/>
  <c r="S168" i="4"/>
  <c r="T168" i="4"/>
  <c r="G169" i="4"/>
  <c r="H169" i="4"/>
  <c r="I169" i="4"/>
  <c r="J169" i="4"/>
  <c r="K169" i="4"/>
  <c r="L169" i="4"/>
  <c r="M169" i="4"/>
  <c r="N169" i="4"/>
  <c r="O169" i="4"/>
  <c r="P169" i="4"/>
  <c r="Q169" i="4"/>
  <c r="R169" i="4"/>
  <c r="S169" i="4"/>
  <c r="T169" i="4"/>
  <c r="G170" i="4"/>
  <c r="H170" i="4"/>
  <c r="I170" i="4"/>
  <c r="J170" i="4"/>
  <c r="K170" i="4"/>
  <c r="L170" i="4"/>
  <c r="M170" i="4"/>
  <c r="N170" i="4"/>
  <c r="O170" i="4"/>
  <c r="P170" i="4"/>
  <c r="Q170" i="4"/>
  <c r="R170" i="4"/>
  <c r="S170" i="4"/>
  <c r="T170" i="4"/>
  <c r="G171" i="4"/>
  <c r="H171" i="4"/>
  <c r="I171" i="4"/>
  <c r="J171" i="4"/>
  <c r="K171" i="4"/>
  <c r="L171" i="4"/>
  <c r="M171" i="4"/>
  <c r="N171" i="4"/>
  <c r="O171" i="4"/>
  <c r="P171" i="4"/>
  <c r="Q171" i="4"/>
  <c r="R171" i="4"/>
  <c r="S171" i="4"/>
  <c r="T171" i="4"/>
  <c r="G172" i="4"/>
  <c r="H172" i="4"/>
  <c r="I172" i="4"/>
  <c r="J172" i="4"/>
  <c r="K172" i="4"/>
  <c r="L172" i="4"/>
  <c r="M172" i="4"/>
  <c r="N172" i="4"/>
  <c r="O172" i="4"/>
  <c r="P172" i="4"/>
  <c r="Q172" i="4"/>
  <c r="R172" i="4"/>
  <c r="S172" i="4"/>
  <c r="T172" i="4"/>
  <c r="G173" i="4"/>
  <c r="H173" i="4"/>
  <c r="I173" i="4"/>
  <c r="J173" i="4"/>
  <c r="K173" i="4"/>
  <c r="L173" i="4"/>
  <c r="M173" i="4"/>
  <c r="N173" i="4"/>
  <c r="O173" i="4"/>
  <c r="P173" i="4"/>
  <c r="Q173" i="4"/>
  <c r="R173" i="4"/>
  <c r="S173" i="4"/>
  <c r="T173" i="4"/>
  <c r="G174" i="4"/>
  <c r="H174" i="4"/>
  <c r="I174" i="4"/>
  <c r="J174" i="4"/>
  <c r="K174" i="4"/>
  <c r="L174" i="4"/>
  <c r="M174" i="4"/>
  <c r="N174" i="4"/>
  <c r="O174" i="4"/>
  <c r="P174" i="4"/>
  <c r="Q174" i="4"/>
  <c r="R174" i="4"/>
  <c r="S174" i="4"/>
  <c r="T174" i="4"/>
  <c r="G176" i="4"/>
  <c r="H176" i="4"/>
  <c r="I176" i="4"/>
  <c r="J176" i="4"/>
  <c r="K176" i="4"/>
  <c r="L176" i="4"/>
  <c r="M176" i="4"/>
  <c r="N176" i="4"/>
  <c r="O176" i="4"/>
  <c r="P176" i="4"/>
  <c r="Q176" i="4"/>
  <c r="R176" i="4"/>
  <c r="S176" i="4"/>
  <c r="T176" i="4"/>
  <c r="G177" i="4"/>
  <c r="H177" i="4"/>
  <c r="I177" i="4"/>
  <c r="J177" i="4"/>
  <c r="K177" i="4"/>
  <c r="L177" i="4"/>
  <c r="M177" i="4"/>
  <c r="N177" i="4"/>
  <c r="O177" i="4"/>
  <c r="P177" i="4"/>
  <c r="Q177" i="4"/>
  <c r="R177" i="4"/>
  <c r="S177" i="4"/>
  <c r="T177" i="4"/>
  <c r="G178" i="4"/>
  <c r="H178" i="4"/>
  <c r="I178" i="4"/>
  <c r="J178" i="4"/>
  <c r="K178" i="4"/>
  <c r="L178" i="4"/>
  <c r="M178" i="4"/>
  <c r="N178" i="4"/>
  <c r="O178" i="4"/>
  <c r="P178" i="4"/>
  <c r="Q178" i="4"/>
  <c r="R178" i="4"/>
  <c r="S178" i="4"/>
  <c r="T178" i="4"/>
  <c r="G179" i="4"/>
  <c r="H179" i="4"/>
  <c r="I179" i="4"/>
  <c r="J179" i="4"/>
  <c r="K179" i="4"/>
  <c r="L179" i="4"/>
  <c r="M179" i="4"/>
  <c r="N179" i="4"/>
  <c r="O179" i="4"/>
  <c r="P179" i="4"/>
  <c r="Q179" i="4"/>
  <c r="R179" i="4"/>
  <c r="S179" i="4"/>
  <c r="T179" i="4"/>
  <c r="G180" i="4"/>
  <c r="H180" i="4"/>
  <c r="I180" i="4"/>
  <c r="J180" i="4"/>
  <c r="K180" i="4"/>
  <c r="L180" i="4"/>
  <c r="M180" i="4"/>
  <c r="N180" i="4"/>
  <c r="O180" i="4"/>
  <c r="P180" i="4"/>
  <c r="Q180" i="4"/>
  <c r="R180" i="4"/>
  <c r="S180" i="4"/>
  <c r="T180" i="4"/>
  <c r="G181" i="4"/>
  <c r="H181" i="4"/>
  <c r="I181" i="4"/>
  <c r="J181" i="4"/>
  <c r="K181" i="4"/>
  <c r="L181" i="4"/>
  <c r="M181" i="4"/>
  <c r="N181" i="4"/>
  <c r="O181" i="4"/>
  <c r="P181" i="4"/>
  <c r="Q181" i="4"/>
  <c r="R181" i="4"/>
  <c r="S181" i="4"/>
  <c r="T181" i="4"/>
  <c r="G182" i="4"/>
  <c r="H182" i="4"/>
  <c r="I182" i="4"/>
  <c r="J182" i="4"/>
  <c r="K182" i="4"/>
  <c r="L182" i="4"/>
  <c r="M182" i="4"/>
  <c r="N182" i="4"/>
  <c r="O182" i="4"/>
  <c r="P182" i="4"/>
  <c r="Q182" i="4"/>
  <c r="R182" i="4"/>
  <c r="S182" i="4"/>
  <c r="T182" i="4"/>
  <c r="G183" i="4"/>
  <c r="H183" i="4"/>
  <c r="I183" i="4"/>
  <c r="J183" i="4"/>
  <c r="K183" i="4"/>
  <c r="L183" i="4"/>
  <c r="M183" i="4"/>
  <c r="N183" i="4"/>
  <c r="O183" i="4"/>
  <c r="P183" i="4"/>
  <c r="Q183" i="4"/>
  <c r="R183" i="4"/>
  <c r="S183" i="4"/>
  <c r="T183" i="4"/>
  <c r="G184" i="4"/>
  <c r="H184" i="4"/>
  <c r="I184" i="4"/>
  <c r="J184" i="4"/>
  <c r="K184" i="4"/>
  <c r="L184" i="4"/>
  <c r="M184" i="4"/>
  <c r="N184" i="4"/>
  <c r="O184" i="4"/>
  <c r="P184" i="4"/>
  <c r="Q184" i="4"/>
  <c r="R184" i="4"/>
  <c r="S184" i="4"/>
  <c r="T184" i="4"/>
  <c r="G185" i="4"/>
  <c r="H185" i="4"/>
  <c r="I185" i="4"/>
  <c r="J185" i="4"/>
  <c r="K185" i="4"/>
  <c r="L185" i="4"/>
  <c r="M185" i="4"/>
  <c r="N185" i="4"/>
  <c r="O185" i="4"/>
  <c r="P185" i="4"/>
  <c r="Q185" i="4"/>
  <c r="R185" i="4"/>
  <c r="S185" i="4"/>
  <c r="T185" i="4"/>
  <c r="G186" i="4"/>
  <c r="H186" i="4"/>
  <c r="I186" i="4"/>
  <c r="J186" i="4"/>
  <c r="K186" i="4"/>
  <c r="L186" i="4"/>
  <c r="M186" i="4"/>
  <c r="N186" i="4"/>
  <c r="O186" i="4"/>
  <c r="P186" i="4"/>
  <c r="Q186" i="4"/>
  <c r="R186" i="4"/>
  <c r="S186" i="4"/>
  <c r="T186" i="4"/>
  <c r="G187" i="4"/>
  <c r="H187" i="4"/>
  <c r="I187" i="4"/>
  <c r="J187" i="4"/>
  <c r="K187" i="4"/>
  <c r="L187" i="4"/>
  <c r="M187" i="4"/>
  <c r="N187" i="4"/>
  <c r="O187" i="4"/>
  <c r="P187" i="4"/>
  <c r="Q187" i="4"/>
  <c r="R187" i="4"/>
  <c r="S187" i="4"/>
  <c r="T187" i="4"/>
  <c r="G188" i="4"/>
  <c r="H188" i="4"/>
  <c r="I188" i="4"/>
  <c r="J188" i="4"/>
  <c r="K188" i="4"/>
  <c r="L188" i="4"/>
  <c r="M188" i="4"/>
  <c r="N188" i="4"/>
  <c r="O188" i="4"/>
  <c r="P188" i="4"/>
  <c r="Q188" i="4"/>
  <c r="R188" i="4"/>
  <c r="S188" i="4"/>
  <c r="T188" i="4"/>
  <c r="G189" i="4"/>
  <c r="H189" i="4"/>
  <c r="I189" i="4"/>
  <c r="J189" i="4"/>
  <c r="K189" i="4"/>
  <c r="L189" i="4"/>
  <c r="M189" i="4"/>
  <c r="N189" i="4"/>
  <c r="O189" i="4"/>
  <c r="P189" i="4"/>
  <c r="Q189" i="4"/>
  <c r="R189" i="4"/>
  <c r="S189" i="4"/>
  <c r="T189" i="4"/>
  <c r="G190" i="4"/>
  <c r="H190" i="4"/>
  <c r="I190" i="4"/>
  <c r="J190" i="4"/>
  <c r="K190" i="4"/>
  <c r="L190" i="4"/>
  <c r="M190" i="4"/>
  <c r="N190" i="4"/>
  <c r="O190" i="4"/>
  <c r="P190" i="4"/>
  <c r="Q190" i="4"/>
  <c r="R190" i="4"/>
  <c r="S190" i="4"/>
  <c r="T190" i="4"/>
  <c r="G191" i="4"/>
  <c r="H191" i="4"/>
  <c r="I191" i="4"/>
  <c r="J191" i="4"/>
  <c r="K191" i="4"/>
  <c r="L191" i="4"/>
  <c r="M191" i="4"/>
  <c r="N191" i="4"/>
  <c r="O191" i="4"/>
  <c r="P191" i="4"/>
  <c r="Q191" i="4"/>
  <c r="R191" i="4"/>
  <c r="S191" i="4"/>
  <c r="T191" i="4"/>
  <c r="G192" i="4"/>
  <c r="H192" i="4"/>
  <c r="I192" i="4"/>
  <c r="J192" i="4"/>
  <c r="K192" i="4"/>
  <c r="L192" i="4"/>
  <c r="M192" i="4"/>
  <c r="N192" i="4"/>
  <c r="O192" i="4"/>
  <c r="P192" i="4"/>
  <c r="Q192" i="4"/>
  <c r="R192" i="4"/>
  <c r="S192" i="4"/>
  <c r="T192" i="4"/>
  <c r="G194" i="4"/>
  <c r="H194" i="4"/>
  <c r="I194" i="4"/>
  <c r="J194" i="4"/>
  <c r="K194" i="4"/>
  <c r="L194" i="4"/>
  <c r="M194" i="4"/>
  <c r="N194" i="4"/>
  <c r="O194" i="4"/>
  <c r="P194" i="4"/>
  <c r="Q194" i="4"/>
  <c r="R194" i="4"/>
  <c r="S194" i="4"/>
  <c r="T194" i="4"/>
  <c r="G195" i="4"/>
  <c r="H195" i="4"/>
  <c r="I195" i="4"/>
  <c r="J195" i="4"/>
  <c r="K195" i="4"/>
  <c r="L195" i="4"/>
  <c r="M195" i="4"/>
  <c r="N195" i="4"/>
  <c r="O195" i="4"/>
  <c r="P195" i="4"/>
  <c r="Q195" i="4"/>
  <c r="R195" i="4"/>
  <c r="S195" i="4"/>
  <c r="T195" i="4"/>
  <c r="G196" i="4"/>
  <c r="H196" i="4"/>
  <c r="I196" i="4"/>
  <c r="J196" i="4"/>
  <c r="K196" i="4"/>
  <c r="L196" i="4"/>
  <c r="M196" i="4"/>
  <c r="N196" i="4"/>
  <c r="O196" i="4"/>
  <c r="P196" i="4"/>
  <c r="Q196" i="4"/>
  <c r="R196" i="4"/>
  <c r="S196" i="4"/>
  <c r="T196" i="4"/>
  <c r="G197" i="4"/>
  <c r="H197" i="4"/>
  <c r="I197" i="4"/>
  <c r="J197" i="4"/>
  <c r="K197" i="4"/>
  <c r="L197" i="4"/>
  <c r="M197" i="4"/>
  <c r="N197" i="4"/>
  <c r="O197" i="4"/>
  <c r="P197" i="4"/>
  <c r="Q197" i="4"/>
  <c r="R197" i="4"/>
  <c r="S197" i="4"/>
  <c r="T197" i="4"/>
  <c r="G198" i="4"/>
  <c r="H198" i="4"/>
  <c r="I198" i="4"/>
  <c r="J198" i="4"/>
  <c r="K198" i="4"/>
  <c r="L198" i="4"/>
  <c r="M198" i="4"/>
  <c r="N198" i="4"/>
  <c r="O198" i="4"/>
  <c r="P198" i="4"/>
  <c r="Q198" i="4"/>
  <c r="R198" i="4"/>
  <c r="S198" i="4"/>
  <c r="T198" i="4"/>
  <c r="G199" i="4"/>
  <c r="H199" i="4"/>
  <c r="I199" i="4"/>
  <c r="J199" i="4"/>
  <c r="K199" i="4"/>
  <c r="L199" i="4"/>
  <c r="M199" i="4"/>
  <c r="N199" i="4"/>
  <c r="O199" i="4"/>
  <c r="P199" i="4"/>
  <c r="Q199" i="4"/>
  <c r="R199" i="4"/>
  <c r="S199" i="4"/>
  <c r="T199" i="4"/>
  <c r="G200" i="4"/>
  <c r="H200" i="4"/>
  <c r="I200" i="4"/>
  <c r="J200" i="4"/>
  <c r="K200" i="4"/>
  <c r="L200" i="4"/>
  <c r="M200" i="4"/>
  <c r="N200" i="4"/>
  <c r="O200" i="4"/>
  <c r="P200" i="4"/>
  <c r="Q200" i="4"/>
  <c r="R200" i="4"/>
  <c r="S200" i="4"/>
  <c r="T200" i="4"/>
  <c r="G201" i="4"/>
  <c r="H201" i="4"/>
  <c r="I201" i="4"/>
  <c r="J201" i="4"/>
  <c r="K201" i="4"/>
  <c r="L201" i="4"/>
  <c r="M201" i="4"/>
  <c r="N201" i="4"/>
  <c r="O201" i="4"/>
  <c r="P201" i="4"/>
  <c r="Q201" i="4"/>
  <c r="R201" i="4"/>
  <c r="S201" i="4"/>
  <c r="T201" i="4"/>
  <c r="G202" i="4"/>
  <c r="H202" i="4"/>
  <c r="I202" i="4"/>
  <c r="J202" i="4"/>
  <c r="K202" i="4"/>
  <c r="L202" i="4"/>
  <c r="M202" i="4"/>
  <c r="N202" i="4"/>
  <c r="O202" i="4"/>
  <c r="P202" i="4"/>
  <c r="Q202" i="4"/>
  <c r="R202" i="4"/>
  <c r="S202" i="4"/>
  <c r="T202" i="4"/>
  <c r="G204" i="4"/>
  <c r="H204" i="4"/>
  <c r="I204" i="4"/>
  <c r="J204" i="4"/>
  <c r="K204" i="4"/>
  <c r="L204" i="4"/>
  <c r="M204" i="4"/>
  <c r="N204" i="4"/>
  <c r="O204" i="4"/>
  <c r="P204" i="4"/>
  <c r="Q204" i="4"/>
  <c r="R204" i="4"/>
  <c r="S204" i="4"/>
  <c r="T204" i="4"/>
  <c r="G205" i="4"/>
  <c r="H205" i="4"/>
  <c r="I205" i="4"/>
  <c r="J205" i="4"/>
  <c r="K205" i="4"/>
  <c r="L205" i="4"/>
  <c r="M205" i="4"/>
  <c r="N205" i="4"/>
  <c r="O205" i="4"/>
  <c r="P205" i="4"/>
  <c r="Q205" i="4"/>
  <c r="R205" i="4"/>
  <c r="S205" i="4"/>
  <c r="T205" i="4"/>
  <c r="G206" i="4"/>
  <c r="H206" i="4"/>
  <c r="I206" i="4"/>
  <c r="J206" i="4"/>
  <c r="K206" i="4"/>
  <c r="L206" i="4"/>
  <c r="M206" i="4"/>
  <c r="N206" i="4"/>
  <c r="O206" i="4"/>
  <c r="P206" i="4"/>
  <c r="Q206" i="4"/>
  <c r="R206" i="4"/>
  <c r="S206" i="4"/>
  <c r="T206" i="4"/>
  <c r="G207" i="4"/>
  <c r="H207" i="4"/>
  <c r="I207" i="4"/>
  <c r="J207" i="4"/>
  <c r="K207" i="4"/>
  <c r="L207" i="4"/>
  <c r="M207" i="4"/>
  <c r="N207" i="4"/>
  <c r="O207" i="4"/>
  <c r="P207" i="4"/>
  <c r="Q207" i="4"/>
  <c r="R207" i="4"/>
  <c r="S207" i="4"/>
  <c r="T207" i="4"/>
  <c r="G208" i="4"/>
  <c r="H208" i="4"/>
  <c r="I208" i="4"/>
  <c r="J208" i="4"/>
  <c r="K208" i="4"/>
  <c r="L208" i="4"/>
  <c r="M208" i="4"/>
  <c r="N208" i="4"/>
  <c r="O208" i="4"/>
  <c r="P208" i="4"/>
  <c r="Q208" i="4"/>
  <c r="R208" i="4"/>
  <c r="S208" i="4"/>
  <c r="T208" i="4"/>
  <c r="G209" i="4"/>
  <c r="H209" i="4"/>
  <c r="I209" i="4"/>
  <c r="J209" i="4"/>
  <c r="K209" i="4"/>
  <c r="L209" i="4"/>
  <c r="M209" i="4"/>
  <c r="N209" i="4"/>
  <c r="O209" i="4"/>
  <c r="P209" i="4"/>
  <c r="Q209" i="4"/>
  <c r="R209" i="4"/>
  <c r="S209" i="4"/>
  <c r="T209" i="4"/>
  <c r="G211" i="4"/>
  <c r="H211" i="4"/>
  <c r="I211" i="4"/>
  <c r="J211" i="4"/>
  <c r="K211" i="4"/>
  <c r="L211" i="4"/>
  <c r="M211" i="4"/>
  <c r="N211" i="4"/>
  <c r="O211" i="4"/>
  <c r="P211" i="4"/>
  <c r="Q211" i="4"/>
  <c r="R211" i="4"/>
  <c r="S211" i="4"/>
  <c r="T211" i="4"/>
  <c r="G212" i="4"/>
  <c r="H212" i="4"/>
  <c r="I212" i="4"/>
  <c r="J212" i="4"/>
  <c r="K212" i="4"/>
  <c r="L212" i="4"/>
  <c r="M212" i="4"/>
  <c r="N212" i="4"/>
  <c r="O212" i="4"/>
  <c r="P212" i="4"/>
  <c r="Q212" i="4"/>
  <c r="R212" i="4"/>
  <c r="S212" i="4"/>
  <c r="T212" i="4"/>
  <c r="G213" i="4"/>
  <c r="H213" i="4"/>
  <c r="I213" i="4"/>
  <c r="J213" i="4"/>
  <c r="K213" i="4"/>
  <c r="L213" i="4"/>
  <c r="M213" i="4"/>
  <c r="N213" i="4"/>
  <c r="O213" i="4"/>
  <c r="P213" i="4"/>
  <c r="Q213" i="4"/>
  <c r="R213" i="4"/>
  <c r="S213" i="4"/>
  <c r="T213" i="4"/>
  <c r="G214" i="4"/>
  <c r="H214" i="4"/>
  <c r="I214" i="4"/>
  <c r="J214" i="4"/>
  <c r="K214" i="4"/>
  <c r="L214" i="4"/>
  <c r="M214" i="4"/>
  <c r="N214" i="4"/>
  <c r="O214" i="4"/>
  <c r="P214" i="4"/>
  <c r="Q214" i="4"/>
  <c r="R214" i="4"/>
  <c r="S214" i="4"/>
  <c r="T214" i="4"/>
  <c r="G215" i="4"/>
  <c r="H215" i="4"/>
  <c r="I215" i="4"/>
  <c r="J215" i="4"/>
  <c r="K215" i="4"/>
  <c r="L215" i="4"/>
  <c r="M215" i="4"/>
  <c r="N215" i="4"/>
  <c r="O215" i="4"/>
  <c r="P215" i="4"/>
  <c r="Q215" i="4"/>
  <c r="R215" i="4"/>
  <c r="S215" i="4"/>
  <c r="T215" i="4"/>
  <c r="G216" i="4"/>
  <c r="H216" i="4"/>
  <c r="I216" i="4"/>
  <c r="J216" i="4"/>
  <c r="K216" i="4"/>
  <c r="L216" i="4"/>
  <c r="M216" i="4"/>
  <c r="N216" i="4"/>
  <c r="O216" i="4"/>
  <c r="P216" i="4"/>
  <c r="Q216" i="4"/>
  <c r="R216" i="4"/>
  <c r="S216" i="4"/>
  <c r="T216" i="4"/>
  <c r="G217" i="4"/>
  <c r="H217" i="4"/>
  <c r="I217" i="4"/>
  <c r="J217" i="4"/>
  <c r="K217" i="4"/>
  <c r="L217" i="4"/>
  <c r="M217" i="4"/>
  <c r="N217" i="4"/>
  <c r="O217" i="4"/>
  <c r="P217" i="4"/>
  <c r="Q217" i="4"/>
  <c r="R217" i="4"/>
  <c r="S217" i="4"/>
  <c r="T217" i="4"/>
  <c r="G218" i="4"/>
  <c r="H218" i="4"/>
  <c r="I218" i="4"/>
  <c r="J218" i="4"/>
  <c r="K218" i="4"/>
  <c r="L218" i="4"/>
  <c r="M218" i="4"/>
  <c r="N218" i="4"/>
  <c r="O218" i="4"/>
  <c r="P218" i="4"/>
  <c r="Q218" i="4"/>
  <c r="R218" i="4"/>
  <c r="S218" i="4"/>
  <c r="T218" i="4"/>
  <c r="G219" i="4"/>
  <c r="H219" i="4"/>
  <c r="I219" i="4"/>
  <c r="J219" i="4"/>
  <c r="K219" i="4"/>
  <c r="L219" i="4"/>
  <c r="M219" i="4"/>
  <c r="N219" i="4"/>
  <c r="O219" i="4"/>
  <c r="P219" i="4"/>
  <c r="Q219" i="4"/>
  <c r="R219" i="4"/>
  <c r="S219" i="4"/>
  <c r="T219" i="4"/>
  <c r="G220" i="4"/>
  <c r="H220" i="4"/>
  <c r="I220" i="4"/>
  <c r="J220" i="4"/>
  <c r="K220" i="4"/>
  <c r="L220" i="4"/>
  <c r="M220" i="4"/>
  <c r="N220" i="4"/>
  <c r="O220" i="4"/>
  <c r="P220" i="4"/>
  <c r="Q220" i="4"/>
  <c r="R220" i="4"/>
  <c r="S220" i="4"/>
  <c r="T220" i="4"/>
  <c r="G221" i="4"/>
  <c r="H221" i="4"/>
  <c r="I221" i="4"/>
  <c r="J221" i="4"/>
  <c r="K221" i="4"/>
  <c r="L221" i="4"/>
  <c r="M221" i="4"/>
  <c r="N221" i="4"/>
  <c r="O221" i="4"/>
  <c r="P221" i="4"/>
  <c r="Q221" i="4"/>
  <c r="R221" i="4"/>
  <c r="S221" i="4"/>
  <c r="T221" i="4"/>
  <c r="G223" i="4"/>
  <c r="H223" i="4"/>
  <c r="I223" i="4"/>
  <c r="J223" i="4"/>
  <c r="K223" i="4"/>
  <c r="L223" i="4"/>
  <c r="M223" i="4"/>
  <c r="N223" i="4"/>
  <c r="O223" i="4"/>
  <c r="P223" i="4"/>
  <c r="Q223" i="4"/>
  <c r="R223" i="4"/>
  <c r="S223" i="4"/>
  <c r="T223" i="4"/>
  <c r="G224" i="4"/>
  <c r="H224" i="4"/>
  <c r="I224" i="4"/>
  <c r="J224" i="4"/>
  <c r="K224" i="4"/>
  <c r="L224" i="4"/>
  <c r="M224" i="4"/>
  <c r="N224" i="4"/>
  <c r="O224" i="4"/>
  <c r="P224" i="4"/>
  <c r="Q224" i="4"/>
  <c r="R224" i="4"/>
  <c r="S224" i="4"/>
  <c r="T224" i="4"/>
  <c r="G225" i="4"/>
  <c r="H225" i="4"/>
  <c r="I225" i="4"/>
  <c r="J225" i="4"/>
  <c r="K225" i="4"/>
  <c r="L225" i="4"/>
  <c r="M225" i="4"/>
  <c r="N225" i="4"/>
  <c r="O225" i="4"/>
  <c r="P225" i="4"/>
  <c r="Q225" i="4"/>
  <c r="R225" i="4"/>
  <c r="S225" i="4"/>
  <c r="T225" i="4"/>
  <c r="G226" i="4"/>
  <c r="H226" i="4"/>
  <c r="I226" i="4"/>
  <c r="J226" i="4"/>
  <c r="K226" i="4"/>
  <c r="L226" i="4"/>
  <c r="M226" i="4"/>
  <c r="N226" i="4"/>
  <c r="O226" i="4"/>
  <c r="P226" i="4"/>
  <c r="Q226" i="4"/>
  <c r="R226" i="4"/>
  <c r="S226" i="4"/>
  <c r="T226" i="4"/>
  <c r="G227" i="4"/>
  <c r="H227" i="4"/>
  <c r="I227" i="4"/>
  <c r="J227" i="4"/>
  <c r="K227" i="4"/>
  <c r="L227" i="4"/>
  <c r="M227" i="4"/>
  <c r="N227" i="4"/>
  <c r="O227" i="4"/>
  <c r="P227" i="4"/>
  <c r="Q227" i="4"/>
  <c r="R227" i="4"/>
  <c r="S227" i="4"/>
  <c r="T227" i="4"/>
  <c r="G228" i="4"/>
  <c r="H228" i="4"/>
  <c r="I228" i="4"/>
  <c r="J228" i="4"/>
  <c r="K228" i="4"/>
  <c r="L228" i="4"/>
  <c r="M228" i="4"/>
  <c r="N228" i="4"/>
  <c r="O228" i="4"/>
  <c r="P228" i="4"/>
  <c r="Q228" i="4"/>
  <c r="R228" i="4"/>
  <c r="S228" i="4"/>
  <c r="T228" i="4"/>
  <c r="G229" i="4"/>
  <c r="H229" i="4"/>
  <c r="I229" i="4"/>
  <c r="J229" i="4"/>
  <c r="K229" i="4"/>
  <c r="L229" i="4"/>
  <c r="M229" i="4"/>
  <c r="N229" i="4"/>
  <c r="O229" i="4"/>
  <c r="P229" i="4"/>
  <c r="Q229" i="4"/>
  <c r="R229" i="4"/>
  <c r="S229" i="4"/>
  <c r="T229" i="4"/>
  <c r="G230" i="4"/>
  <c r="H230" i="4"/>
  <c r="I230" i="4"/>
  <c r="J230" i="4"/>
  <c r="K230" i="4"/>
  <c r="L230" i="4"/>
  <c r="M230" i="4"/>
  <c r="N230" i="4"/>
  <c r="O230" i="4"/>
  <c r="P230" i="4"/>
  <c r="Q230" i="4"/>
  <c r="R230" i="4"/>
  <c r="S230" i="4"/>
  <c r="T230" i="4"/>
  <c r="G231" i="4"/>
  <c r="H231" i="4"/>
  <c r="I231" i="4"/>
  <c r="J231" i="4"/>
  <c r="K231" i="4"/>
  <c r="L231" i="4"/>
  <c r="M231" i="4"/>
  <c r="N231" i="4"/>
  <c r="O231" i="4"/>
  <c r="P231" i="4"/>
  <c r="Q231" i="4"/>
  <c r="R231" i="4"/>
  <c r="S231" i="4"/>
  <c r="T231" i="4"/>
  <c r="G232" i="4"/>
  <c r="H232" i="4"/>
  <c r="I232" i="4"/>
  <c r="J232" i="4"/>
  <c r="K232" i="4"/>
  <c r="L232" i="4"/>
  <c r="M232" i="4"/>
  <c r="N232" i="4"/>
  <c r="O232" i="4"/>
  <c r="P232" i="4"/>
  <c r="Q232" i="4"/>
  <c r="R232" i="4"/>
  <c r="S232" i="4"/>
  <c r="T232" i="4"/>
  <c r="G233" i="4"/>
  <c r="H233" i="4"/>
  <c r="I233" i="4"/>
  <c r="J233" i="4"/>
  <c r="K233" i="4"/>
  <c r="L233" i="4"/>
  <c r="M233" i="4"/>
  <c r="N233" i="4"/>
  <c r="O233" i="4"/>
  <c r="P233" i="4"/>
  <c r="Q233" i="4"/>
  <c r="R233" i="4"/>
  <c r="S233" i="4"/>
  <c r="T233" i="4"/>
  <c r="G234" i="4"/>
  <c r="H234" i="4"/>
  <c r="I234" i="4"/>
  <c r="J234" i="4"/>
  <c r="K234" i="4"/>
  <c r="L234" i="4"/>
  <c r="M234" i="4"/>
  <c r="N234" i="4"/>
  <c r="O234" i="4"/>
  <c r="P234" i="4"/>
  <c r="Q234" i="4"/>
  <c r="R234" i="4"/>
  <c r="S234" i="4"/>
  <c r="T234" i="4"/>
  <c r="G235" i="4"/>
  <c r="H235" i="4"/>
  <c r="I235" i="4"/>
  <c r="J235" i="4"/>
  <c r="K235" i="4"/>
  <c r="L235" i="4"/>
  <c r="M235" i="4"/>
  <c r="N235" i="4"/>
  <c r="O235" i="4"/>
  <c r="P235" i="4"/>
  <c r="Q235" i="4"/>
  <c r="R235" i="4"/>
  <c r="S235" i="4"/>
  <c r="T235" i="4"/>
  <c r="G236" i="4"/>
  <c r="H236" i="4"/>
  <c r="I236" i="4"/>
  <c r="J236" i="4"/>
  <c r="K236" i="4"/>
  <c r="L236" i="4"/>
  <c r="M236" i="4"/>
  <c r="N236" i="4"/>
  <c r="O236" i="4"/>
  <c r="P236" i="4"/>
  <c r="Q236" i="4"/>
  <c r="R236" i="4"/>
  <c r="S236" i="4"/>
  <c r="T236" i="4"/>
  <c r="G237" i="4"/>
  <c r="H237" i="4"/>
  <c r="I237" i="4"/>
  <c r="J237" i="4"/>
  <c r="K237" i="4"/>
  <c r="L237" i="4"/>
  <c r="M237" i="4"/>
  <c r="N237" i="4"/>
  <c r="O237" i="4"/>
  <c r="P237" i="4"/>
  <c r="Q237" i="4"/>
  <c r="R237" i="4"/>
  <c r="S237" i="4"/>
  <c r="T237" i="4"/>
  <c r="G238" i="4"/>
  <c r="H238" i="4"/>
  <c r="I238" i="4"/>
  <c r="J238" i="4"/>
  <c r="K238" i="4"/>
  <c r="L238" i="4"/>
  <c r="M238" i="4"/>
  <c r="N238" i="4"/>
  <c r="O238" i="4"/>
  <c r="P238" i="4"/>
  <c r="Q238" i="4"/>
  <c r="R238" i="4"/>
  <c r="S238" i="4"/>
  <c r="T238" i="4"/>
  <c r="G239" i="4"/>
  <c r="H239" i="4"/>
  <c r="I239" i="4"/>
  <c r="J239" i="4"/>
  <c r="K239" i="4"/>
  <c r="L239" i="4"/>
  <c r="M239" i="4"/>
  <c r="N239" i="4"/>
  <c r="O239" i="4"/>
  <c r="P239" i="4"/>
  <c r="Q239" i="4"/>
  <c r="R239" i="4"/>
  <c r="S239" i="4"/>
  <c r="T239" i="4"/>
  <c r="G241" i="4"/>
  <c r="H241" i="4"/>
  <c r="I241" i="4"/>
  <c r="J241" i="4"/>
  <c r="K241" i="4"/>
  <c r="L241" i="4"/>
  <c r="M241" i="4"/>
  <c r="N241" i="4"/>
  <c r="O241" i="4"/>
  <c r="P241" i="4"/>
  <c r="Q241" i="4"/>
  <c r="R241" i="4"/>
  <c r="S241" i="4"/>
  <c r="T241" i="4"/>
  <c r="G242" i="4"/>
  <c r="H242" i="4"/>
  <c r="I242" i="4"/>
  <c r="J242" i="4"/>
  <c r="K242" i="4"/>
  <c r="L242" i="4"/>
  <c r="M242" i="4"/>
  <c r="N242" i="4"/>
  <c r="O242" i="4"/>
  <c r="P242" i="4"/>
  <c r="Q242" i="4"/>
  <c r="R242" i="4"/>
  <c r="S242" i="4"/>
  <c r="T242" i="4"/>
  <c r="G243" i="4"/>
  <c r="H243" i="4"/>
  <c r="I243" i="4"/>
  <c r="J243" i="4"/>
  <c r="K243" i="4"/>
  <c r="L243" i="4"/>
  <c r="M243" i="4"/>
  <c r="N243" i="4"/>
  <c r="O243" i="4"/>
  <c r="P243" i="4"/>
  <c r="Q243" i="4"/>
  <c r="R243" i="4"/>
  <c r="S243" i="4"/>
  <c r="T243" i="4"/>
  <c r="G244" i="4"/>
  <c r="H244" i="4"/>
  <c r="I244" i="4"/>
  <c r="J244" i="4"/>
  <c r="K244" i="4"/>
  <c r="L244" i="4"/>
  <c r="M244" i="4"/>
  <c r="N244" i="4"/>
  <c r="O244" i="4"/>
  <c r="P244" i="4"/>
  <c r="Q244" i="4"/>
  <c r="R244" i="4"/>
  <c r="S244" i="4"/>
  <c r="T244" i="4"/>
  <c r="G245" i="4"/>
  <c r="H245" i="4"/>
  <c r="I245" i="4"/>
  <c r="J245" i="4"/>
  <c r="K245" i="4"/>
  <c r="L245" i="4"/>
  <c r="M245" i="4"/>
  <c r="N245" i="4"/>
  <c r="O245" i="4"/>
  <c r="P245" i="4"/>
  <c r="Q245" i="4"/>
  <c r="R245" i="4"/>
  <c r="S245" i="4"/>
  <c r="T245" i="4"/>
  <c r="G246" i="4"/>
  <c r="H246" i="4"/>
  <c r="I246" i="4"/>
  <c r="J246" i="4"/>
  <c r="K246" i="4"/>
  <c r="L246" i="4"/>
  <c r="M246" i="4"/>
  <c r="N246" i="4"/>
  <c r="O246" i="4"/>
  <c r="P246" i="4"/>
  <c r="Q246" i="4"/>
  <c r="R246" i="4"/>
  <c r="S246" i="4"/>
  <c r="T246" i="4"/>
  <c r="G247" i="4"/>
  <c r="H247" i="4"/>
  <c r="I247" i="4"/>
  <c r="J247" i="4"/>
  <c r="K247" i="4"/>
  <c r="L247" i="4"/>
  <c r="M247" i="4"/>
  <c r="N247" i="4"/>
  <c r="O247" i="4"/>
  <c r="P247" i="4"/>
  <c r="Q247" i="4"/>
  <c r="R247" i="4"/>
  <c r="S247" i="4"/>
  <c r="T247" i="4"/>
  <c r="G248" i="4"/>
  <c r="H248" i="4"/>
  <c r="I248" i="4"/>
  <c r="J248" i="4"/>
  <c r="K248" i="4"/>
  <c r="L248" i="4"/>
  <c r="M248" i="4"/>
  <c r="N248" i="4"/>
  <c r="O248" i="4"/>
  <c r="P248" i="4"/>
  <c r="Q248" i="4"/>
  <c r="R248" i="4"/>
  <c r="S248" i="4"/>
  <c r="T248" i="4"/>
  <c r="G249" i="4"/>
  <c r="H249" i="4"/>
  <c r="I249" i="4"/>
  <c r="J249" i="4"/>
  <c r="K249" i="4"/>
  <c r="L249" i="4"/>
  <c r="M249" i="4"/>
  <c r="N249" i="4"/>
  <c r="O249" i="4"/>
  <c r="P249" i="4"/>
  <c r="Q249" i="4"/>
  <c r="R249" i="4"/>
  <c r="S249" i="4"/>
  <c r="T249" i="4"/>
  <c r="G251" i="4"/>
  <c r="H251" i="4"/>
  <c r="I251" i="4"/>
  <c r="J251" i="4"/>
  <c r="K251" i="4"/>
  <c r="L251" i="4"/>
  <c r="M251" i="4"/>
  <c r="N251" i="4"/>
  <c r="O251" i="4"/>
  <c r="P251" i="4"/>
  <c r="Q251" i="4"/>
  <c r="R251" i="4"/>
  <c r="S251" i="4"/>
  <c r="T251" i="4"/>
  <c r="G252" i="4"/>
  <c r="H252" i="4"/>
  <c r="I252" i="4"/>
  <c r="J252" i="4"/>
  <c r="K252" i="4"/>
  <c r="L252" i="4"/>
  <c r="M252" i="4"/>
  <c r="N252" i="4"/>
  <c r="O252" i="4"/>
  <c r="P252" i="4"/>
  <c r="Q252" i="4"/>
  <c r="R252" i="4"/>
  <c r="S252" i="4"/>
  <c r="T252" i="4"/>
  <c r="G253" i="4"/>
  <c r="H253" i="4"/>
  <c r="I253" i="4"/>
  <c r="J253" i="4"/>
  <c r="K253" i="4"/>
  <c r="L253" i="4"/>
  <c r="M253" i="4"/>
  <c r="N253" i="4"/>
  <c r="O253" i="4"/>
  <c r="P253" i="4"/>
  <c r="Q253" i="4"/>
  <c r="R253" i="4"/>
  <c r="S253" i="4"/>
  <c r="T253" i="4"/>
  <c r="G254" i="4"/>
  <c r="H254" i="4"/>
  <c r="I254" i="4"/>
  <c r="J254" i="4"/>
  <c r="K254" i="4"/>
  <c r="L254" i="4"/>
  <c r="M254" i="4"/>
  <c r="N254" i="4"/>
  <c r="O254" i="4"/>
  <c r="P254" i="4"/>
  <c r="Q254" i="4"/>
  <c r="R254" i="4"/>
  <c r="S254" i="4"/>
  <c r="T254" i="4"/>
  <c r="G255" i="4"/>
  <c r="H255" i="4"/>
  <c r="I255" i="4"/>
  <c r="J255" i="4"/>
  <c r="K255" i="4"/>
  <c r="L255" i="4"/>
  <c r="M255" i="4"/>
  <c r="N255" i="4"/>
  <c r="O255" i="4"/>
  <c r="P255" i="4"/>
  <c r="Q255" i="4"/>
  <c r="R255" i="4"/>
  <c r="S255" i="4"/>
  <c r="T255" i="4"/>
  <c r="G256" i="4"/>
  <c r="H256" i="4"/>
  <c r="I256" i="4"/>
  <c r="J256" i="4"/>
  <c r="K256" i="4"/>
  <c r="L256" i="4"/>
  <c r="M256" i="4"/>
  <c r="N256" i="4"/>
  <c r="O256" i="4"/>
  <c r="P256" i="4"/>
  <c r="Q256" i="4"/>
  <c r="R256" i="4"/>
  <c r="S256" i="4"/>
  <c r="T256" i="4"/>
  <c r="G258" i="4"/>
  <c r="H258" i="4"/>
  <c r="I258" i="4"/>
  <c r="J258" i="4"/>
  <c r="K258" i="4"/>
  <c r="L258" i="4"/>
  <c r="M258" i="4"/>
  <c r="N258" i="4"/>
  <c r="O258" i="4"/>
  <c r="P258" i="4"/>
  <c r="Q258" i="4"/>
  <c r="R258" i="4"/>
  <c r="S258" i="4"/>
  <c r="T258" i="4"/>
  <c r="G259" i="4"/>
  <c r="H259" i="4"/>
  <c r="I259" i="4"/>
  <c r="J259" i="4"/>
  <c r="K259" i="4"/>
  <c r="L259" i="4"/>
  <c r="M259" i="4"/>
  <c r="N259" i="4"/>
  <c r="O259" i="4"/>
  <c r="P259" i="4"/>
  <c r="Q259" i="4"/>
  <c r="R259" i="4"/>
  <c r="S259" i="4"/>
  <c r="T259" i="4"/>
  <c r="G260" i="4"/>
  <c r="H260" i="4"/>
  <c r="I260" i="4"/>
  <c r="J260" i="4"/>
  <c r="K260" i="4"/>
  <c r="L260" i="4"/>
  <c r="M260" i="4"/>
  <c r="N260" i="4"/>
  <c r="O260" i="4"/>
  <c r="P260" i="4"/>
  <c r="Q260" i="4"/>
  <c r="R260" i="4"/>
  <c r="S260" i="4"/>
  <c r="T260" i="4"/>
  <c r="G261" i="4"/>
  <c r="H261" i="4"/>
  <c r="I261" i="4"/>
  <c r="J261" i="4"/>
  <c r="K261" i="4"/>
  <c r="L261" i="4"/>
  <c r="M261" i="4"/>
  <c r="N261" i="4"/>
  <c r="O261" i="4"/>
  <c r="P261" i="4"/>
  <c r="Q261" i="4"/>
  <c r="R261" i="4"/>
  <c r="S261" i="4"/>
  <c r="T261" i="4"/>
  <c r="G262" i="4"/>
  <c r="H262" i="4"/>
  <c r="I262" i="4"/>
  <c r="J262" i="4"/>
  <c r="K262" i="4"/>
  <c r="L262" i="4"/>
  <c r="M262" i="4"/>
  <c r="N262" i="4"/>
  <c r="O262" i="4"/>
  <c r="P262" i="4"/>
  <c r="Q262" i="4"/>
  <c r="R262" i="4"/>
  <c r="S262" i="4"/>
  <c r="T262" i="4"/>
  <c r="G263" i="4"/>
  <c r="H263" i="4"/>
  <c r="I263" i="4"/>
  <c r="J263" i="4"/>
  <c r="K263" i="4"/>
  <c r="L263" i="4"/>
  <c r="M263" i="4"/>
  <c r="N263" i="4"/>
  <c r="O263" i="4"/>
  <c r="P263" i="4"/>
  <c r="Q263" i="4"/>
  <c r="R263" i="4"/>
  <c r="S263" i="4"/>
  <c r="T263" i="4"/>
  <c r="G264" i="4"/>
  <c r="H264" i="4"/>
  <c r="I264" i="4"/>
  <c r="J264" i="4"/>
  <c r="K264" i="4"/>
  <c r="L264" i="4"/>
  <c r="M264" i="4"/>
  <c r="N264" i="4"/>
  <c r="O264" i="4"/>
  <c r="P264" i="4"/>
  <c r="Q264" i="4"/>
  <c r="R264" i="4"/>
  <c r="S264" i="4"/>
  <c r="T264" i="4"/>
  <c r="G265" i="4"/>
  <c r="H265" i="4"/>
  <c r="I265" i="4"/>
  <c r="J265" i="4"/>
  <c r="K265" i="4"/>
  <c r="L265" i="4"/>
  <c r="M265" i="4"/>
  <c r="N265" i="4"/>
  <c r="O265" i="4"/>
  <c r="P265" i="4"/>
  <c r="Q265" i="4"/>
  <c r="R265" i="4"/>
  <c r="S265" i="4"/>
  <c r="T265" i="4"/>
  <c r="G266" i="4"/>
  <c r="H266" i="4"/>
  <c r="I266" i="4"/>
  <c r="J266" i="4"/>
  <c r="K266" i="4"/>
  <c r="L266" i="4"/>
  <c r="M266" i="4"/>
  <c r="N266" i="4"/>
  <c r="O266" i="4"/>
  <c r="P266" i="4"/>
  <c r="Q266" i="4"/>
  <c r="R266" i="4"/>
  <c r="S266" i="4"/>
  <c r="T266" i="4"/>
  <c r="G267" i="4"/>
  <c r="H267" i="4"/>
  <c r="I267" i="4"/>
  <c r="J267" i="4"/>
  <c r="K267" i="4"/>
  <c r="L267" i="4"/>
  <c r="M267" i="4"/>
  <c r="N267" i="4"/>
  <c r="O267" i="4"/>
  <c r="P267" i="4"/>
  <c r="Q267" i="4"/>
  <c r="R267" i="4"/>
  <c r="S267" i="4"/>
  <c r="T267" i="4"/>
  <c r="G268" i="4"/>
  <c r="H268" i="4"/>
  <c r="I268" i="4"/>
  <c r="J268" i="4"/>
  <c r="K268" i="4"/>
  <c r="L268" i="4"/>
  <c r="M268" i="4"/>
  <c r="N268" i="4"/>
  <c r="O268" i="4"/>
  <c r="P268" i="4"/>
  <c r="Q268" i="4"/>
  <c r="R268" i="4"/>
  <c r="S268" i="4"/>
  <c r="T268" i="4"/>
  <c r="G270" i="4"/>
  <c r="H270" i="4"/>
  <c r="I270" i="4"/>
  <c r="J270" i="4"/>
  <c r="K270" i="4"/>
  <c r="L270" i="4"/>
  <c r="M270" i="4"/>
  <c r="N270" i="4"/>
  <c r="O270" i="4"/>
  <c r="P270" i="4"/>
  <c r="Q270" i="4"/>
  <c r="R270" i="4"/>
  <c r="S270" i="4"/>
  <c r="T270" i="4"/>
  <c r="G271" i="4"/>
  <c r="H271" i="4"/>
  <c r="I271" i="4"/>
  <c r="J271" i="4"/>
  <c r="K271" i="4"/>
  <c r="L271" i="4"/>
  <c r="M271" i="4"/>
  <c r="N271" i="4"/>
  <c r="O271" i="4"/>
  <c r="P271" i="4"/>
  <c r="Q271" i="4"/>
  <c r="R271" i="4"/>
  <c r="S271" i="4"/>
  <c r="T271" i="4"/>
  <c r="G272" i="4"/>
  <c r="H272" i="4"/>
  <c r="I272" i="4"/>
  <c r="J272" i="4"/>
  <c r="K272" i="4"/>
  <c r="L272" i="4"/>
  <c r="M272" i="4"/>
  <c r="N272" i="4"/>
  <c r="O272" i="4"/>
  <c r="P272" i="4"/>
  <c r="Q272" i="4"/>
  <c r="R272" i="4"/>
  <c r="S272" i="4"/>
  <c r="T272" i="4"/>
  <c r="G273" i="4"/>
  <c r="H273" i="4"/>
  <c r="I273" i="4"/>
  <c r="J273" i="4"/>
  <c r="K273" i="4"/>
  <c r="L273" i="4"/>
  <c r="M273" i="4"/>
  <c r="N273" i="4"/>
  <c r="O273" i="4"/>
  <c r="P273" i="4"/>
  <c r="Q273" i="4"/>
  <c r="R273" i="4"/>
  <c r="S273" i="4"/>
  <c r="T273" i="4"/>
  <c r="G274" i="4"/>
  <c r="H274" i="4"/>
  <c r="I274" i="4"/>
  <c r="J274" i="4"/>
  <c r="K274" i="4"/>
  <c r="L274" i="4"/>
  <c r="M274" i="4"/>
  <c r="N274" i="4"/>
  <c r="O274" i="4"/>
  <c r="P274" i="4"/>
  <c r="Q274" i="4"/>
  <c r="R274" i="4"/>
  <c r="S274" i="4"/>
  <c r="T274" i="4"/>
  <c r="G275" i="4"/>
  <c r="H275" i="4"/>
  <c r="I275" i="4"/>
  <c r="J275" i="4"/>
  <c r="K275" i="4"/>
  <c r="L275" i="4"/>
  <c r="M275" i="4"/>
  <c r="N275" i="4"/>
  <c r="O275" i="4"/>
  <c r="P275" i="4"/>
  <c r="Q275" i="4"/>
  <c r="R275" i="4"/>
  <c r="S275" i="4"/>
  <c r="T275" i="4"/>
  <c r="G276" i="4"/>
  <c r="H276" i="4"/>
  <c r="I276" i="4"/>
  <c r="J276" i="4"/>
  <c r="K276" i="4"/>
  <c r="L276" i="4"/>
  <c r="M276" i="4"/>
  <c r="N276" i="4"/>
  <c r="O276" i="4"/>
  <c r="P276" i="4"/>
  <c r="Q276" i="4"/>
  <c r="R276" i="4"/>
  <c r="S276" i="4"/>
  <c r="T276" i="4"/>
  <c r="G277" i="4"/>
  <c r="H277" i="4"/>
  <c r="I277" i="4"/>
  <c r="J277" i="4"/>
  <c r="K277" i="4"/>
  <c r="L277" i="4"/>
  <c r="M277" i="4"/>
  <c r="N277" i="4"/>
  <c r="O277" i="4"/>
  <c r="P277" i="4"/>
  <c r="Q277" i="4"/>
  <c r="R277" i="4"/>
  <c r="S277" i="4"/>
  <c r="T277" i="4"/>
  <c r="G278" i="4"/>
  <c r="H278" i="4"/>
  <c r="I278" i="4"/>
  <c r="J278" i="4"/>
  <c r="K278" i="4"/>
  <c r="L278" i="4"/>
  <c r="M278" i="4"/>
  <c r="N278" i="4"/>
  <c r="O278" i="4"/>
  <c r="P278" i="4"/>
  <c r="Q278" i="4"/>
  <c r="R278" i="4"/>
  <c r="S278" i="4"/>
  <c r="T278" i="4"/>
  <c r="G279" i="4"/>
  <c r="H279" i="4"/>
  <c r="I279" i="4"/>
  <c r="J279" i="4"/>
  <c r="K279" i="4"/>
  <c r="L279" i="4"/>
  <c r="M279" i="4"/>
  <c r="N279" i="4"/>
  <c r="O279" i="4"/>
  <c r="P279" i="4"/>
  <c r="Q279" i="4"/>
  <c r="R279" i="4"/>
  <c r="S279" i="4"/>
  <c r="T279" i="4"/>
  <c r="G280" i="4"/>
  <c r="H280" i="4"/>
  <c r="I280" i="4"/>
  <c r="J280" i="4"/>
  <c r="K280" i="4"/>
  <c r="L280" i="4"/>
  <c r="M280" i="4"/>
  <c r="N280" i="4"/>
  <c r="O280" i="4"/>
  <c r="P280" i="4"/>
  <c r="Q280" i="4"/>
  <c r="R280" i="4"/>
  <c r="S280" i="4"/>
  <c r="T280" i="4"/>
  <c r="G281" i="4"/>
  <c r="H281" i="4"/>
  <c r="I281" i="4"/>
  <c r="J281" i="4"/>
  <c r="K281" i="4"/>
  <c r="L281" i="4"/>
  <c r="M281" i="4"/>
  <c r="N281" i="4"/>
  <c r="O281" i="4"/>
  <c r="P281" i="4"/>
  <c r="Q281" i="4"/>
  <c r="R281" i="4"/>
  <c r="S281" i="4"/>
  <c r="T281" i="4"/>
  <c r="G282" i="4"/>
  <c r="H282" i="4"/>
  <c r="I282" i="4"/>
  <c r="J282" i="4"/>
  <c r="K282" i="4"/>
  <c r="L282" i="4"/>
  <c r="M282" i="4"/>
  <c r="N282" i="4"/>
  <c r="O282" i="4"/>
  <c r="P282" i="4"/>
  <c r="Q282" i="4"/>
  <c r="R282" i="4"/>
  <c r="S282" i="4"/>
  <c r="T282" i="4"/>
  <c r="G283" i="4"/>
  <c r="H283" i="4"/>
  <c r="I283" i="4"/>
  <c r="J283" i="4"/>
  <c r="K283" i="4"/>
  <c r="L283" i="4"/>
  <c r="M283" i="4"/>
  <c r="N283" i="4"/>
  <c r="O283" i="4"/>
  <c r="P283" i="4"/>
  <c r="Q283" i="4"/>
  <c r="R283" i="4"/>
  <c r="S283" i="4"/>
  <c r="T283" i="4"/>
  <c r="G284" i="4"/>
  <c r="H284" i="4"/>
  <c r="I284" i="4"/>
  <c r="J284" i="4"/>
  <c r="K284" i="4"/>
  <c r="L284" i="4"/>
  <c r="M284" i="4"/>
  <c r="N284" i="4"/>
  <c r="O284" i="4"/>
  <c r="P284" i="4"/>
  <c r="Q284" i="4"/>
  <c r="R284" i="4"/>
  <c r="S284" i="4"/>
  <c r="T284" i="4"/>
  <c r="G285" i="4"/>
  <c r="H285" i="4"/>
  <c r="I285" i="4"/>
  <c r="J285" i="4"/>
  <c r="K285" i="4"/>
  <c r="L285" i="4"/>
  <c r="M285" i="4"/>
  <c r="N285" i="4"/>
  <c r="O285" i="4"/>
  <c r="P285" i="4"/>
  <c r="Q285" i="4"/>
  <c r="R285" i="4"/>
  <c r="S285" i="4"/>
  <c r="T285" i="4"/>
  <c r="G286" i="4"/>
  <c r="H286" i="4"/>
  <c r="I286" i="4"/>
  <c r="J286" i="4"/>
  <c r="K286" i="4"/>
  <c r="L286" i="4"/>
  <c r="M286" i="4"/>
  <c r="N286" i="4"/>
  <c r="O286" i="4"/>
  <c r="P286" i="4"/>
  <c r="Q286" i="4"/>
  <c r="R286" i="4"/>
  <c r="S286" i="4"/>
  <c r="T286" i="4"/>
  <c r="G288" i="4"/>
  <c r="H288" i="4"/>
  <c r="I288" i="4"/>
  <c r="J288" i="4"/>
  <c r="K288" i="4"/>
  <c r="L288" i="4"/>
  <c r="M288" i="4"/>
  <c r="N288" i="4"/>
  <c r="O288" i="4"/>
  <c r="P288" i="4"/>
  <c r="Q288" i="4"/>
  <c r="R288" i="4"/>
  <c r="S288" i="4"/>
  <c r="T288" i="4"/>
  <c r="G289" i="4"/>
  <c r="H289" i="4"/>
  <c r="I289" i="4"/>
  <c r="J289" i="4"/>
  <c r="K289" i="4"/>
  <c r="L289" i="4"/>
  <c r="M289" i="4"/>
  <c r="N289" i="4"/>
  <c r="O289" i="4"/>
  <c r="P289" i="4"/>
  <c r="Q289" i="4"/>
  <c r="R289" i="4"/>
  <c r="S289" i="4"/>
  <c r="T289" i="4"/>
  <c r="G290" i="4"/>
  <c r="H290" i="4"/>
  <c r="I290" i="4"/>
  <c r="J290" i="4"/>
  <c r="K290" i="4"/>
  <c r="L290" i="4"/>
  <c r="M290" i="4"/>
  <c r="N290" i="4"/>
  <c r="O290" i="4"/>
  <c r="P290" i="4"/>
  <c r="Q290" i="4"/>
  <c r="R290" i="4"/>
  <c r="S290" i="4"/>
  <c r="T290" i="4"/>
  <c r="G291" i="4"/>
  <c r="H291" i="4"/>
  <c r="I291" i="4"/>
  <c r="J291" i="4"/>
  <c r="K291" i="4"/>
  <c r="L291" i="4"/>
  <c r="M291" i="4"/>
  <c r="N291" i="4"/>
  <c r="O291" i="4"/>
  <c r="P291" i="4"/>
  <c r="Q291" i="4"/>
  <c r="R291" i="4"/>
  <c r="S291" i="4"/>
  <c r="T291" i="4"/>
  <c r="G292" i="4"/>
  <c r="H292" i="4"/>
  <c r="I292" i="4"/>
  <c r="J292" i="4"/>
  <c r="K292" i="4"/>
  <c r="L292" i="4"/>
  <c r="M292" i="4"/>
  <c r="N292" i="4"/>
  <c r="O292" i="4"/>
  <c r="P292" i="4"/>
  <c r="Q292" i="4"/>
  <c r="R292" i="4"/>
  <c r="S292" i="4"/>
  <c r="T292" i="4"/>
  <c r="G293" i="4"/>
  <c r="H293" i="4"/>
  <c r="I293" i="4"/>
  <c r="J293" i="4"/>
  <c r="K293" i="4"/>
  <c r="L293" i="4"/>
  <c r="M293" i="4"/>
  <c r="N293" i="4"/>
  <c r="O293" i="4"/>
  <c r="P293" i="4"/>
  <c r="Q293" i="4"/>
  <c r="R293" i="4"/>
  <c r="S293" i="4"/>
  <c r="T293" i="4"/>
  <c r="G294" i="4"/>
  <c r="H294" i="4"/>
  <c r="I294" i="4"/>
  <c r="J294" i="4"/>
  <c r="K294" i="4"/>
  <c r="L294" i="4"/>
  <c r="M294" i="4"/>
  <c r="N294" i="4"/>
  <c r="O294" i="4"/>
  <c r="P294" i="4"/>
  <c r="Q294" i="4"/>
  <c r="R294" i="4"/>
  <c r="S294" i="4"/>
  <c r="T294" i="4"/>
  <c r="G295" i="4"/>
  <c r="H295" i="4"/>
  <c r="I295" i="4"/>
  <c r="J295" i="4"/>
  <c r="K295" i="4"/>
  <c r="L295" i="4"/>
  <c r="M295" i="4"/>
  <c r="N295" i="4"/>
  <c r="O295" i="4"/>
  <c r="P295" i="4"/>
  <c r="Q295" i="4"/>
  <c r="R295" i="4"/>
  <c r="S295" i="4"/>
  <c r="T295" i="4"/>
  <c r="G296" i="4"/>
  <c r="H296" i="4"/>
  <c r="I296" i="4"/>
  <c r="J296" i="4"/>
  <c r="K296" i="4"/>
  <c r="L296" i="4"/>
  <c r="M296" i="4"/>
  <c r="N296" i="4"/>
  <c r="O296" i="4"/>
  <c r="P296" i="4"/>
  <c r="Q296" i="4"/>
  <c r="R296" i="4"/>
  <c r="S296" i="4"/>
  <c r="T296" i="4"/>
  <c r="G298" i="4"/>
  <c r="H298" i="4"/>
  <c r="I298" i="4"/>
  <c r="J298" i="4"/>
  <c r="K298" i="4"/>
  <c r="L298" i="4"/>
  <c r="M298" i="4"/>
  <c r="N298" i="4"/>
  <c r="O298" i="4"/>
  <c r="P298" i="4"/>
  <c r="Q298" i="4"/>
  <c r="R298" i="4"/>
  <c r="S298" i="4"/>
  <c r="T298" i="4"/>
  <c r="G299" i="4"/>
  <c r="H299" i="4"/>
  <c r="I299" i="4"/>
  <c r="J299" i="4"/>
  <c r="K299" i="4"/>
  <c r="L299" i="4"/>
  <c r="M299" i="4"/>
  <c r="N299" i="4"/>
  <c r="O299" i="4"/>
  <c r="P299" i="4"/>
  <c r="Q299" i="4"/>
  <c r="R299" i="4"/>
  <c r="S299" i="4"/>
  <c r="T299" i="4"/>
  <c r="G300" i="4"/>
  <c r="H300" i="4"/>
  <c r="I300" i="4"/>
  <c r="J300" i="4"/>
  <c r="K300" i="4"/>
  <c r="L300" i="4"/>
  <c r="M300" i="4"/>
  <c r="N300" i="4"/>
  <c r="O300" i="4"/>
  <c r="P300" i="4"/>
  <c r="Q300" i="4"/>
  <c r="R300" i="4"/>
  <c r="S300" i="4"/>
  <c r="T300" i="4"/>
  <c r="G301" i="4"/>
  <c r="H301" i="4"/>
  <c r="I301" i="4"/>
  <c r="J301" i="4"/>
  <c r="K301" i="4"/>
  <c r="L301" i="4"/>
  <c r="M301" i="4"/>
  <c r="N301" i="4"/>
  <c r="O301" i="4"/>
  <c r="P301" i="4"/>
  <c r="Q301" i="4"/>
  <c r="R301" i="4"/>
  <c r="S301" i="4"/>
  <c r="T301" i="4"/>
  <c r="G302" i="4"/>
  <c r="H302" i="4"/>
  <c r="I302" i="4"/>
  <c r="J302" i="4"/>
  <c r="K302" i="4"/>
  <c r="L302" i="4"/>
  <c r="M302" i="4"/>
  <c r="N302" i="4"/>
  <c r="O302" i="4"/>
  <c r="P302" i="4"/>
  <c r="Q302" i="4"/>
  <c r="R302" i="4"/>
  <c r="S302" i="4"/>
  <c r="T302" i="4"/>
  <c r="G303" i="4"/>
  <c r="H303" i="4"/>
  <c r="I303" i="4"/>
  <c r="J303" i="4"/>
  <c r="K303" i="4"/>
  <c r="L303" i="4"/>
  <c r="M303" i="4"/>
  <c r="N303" i="4"/>
  <c r="O303" i="4"/>
  <c r="P303" i="4"/>
  <c r="Q303" i="4"/>
  <c r="R303" i="4"/>
  <c r="S303" i="4"/>
  <c r="T303" i="4"/>
  <c r="G305" i="4"/>
  <c r="H305" i="4"/>
  <c r="I305" i="4"/>
  <c r="J305" i="4"/>
  <c r="K305" i="4"/>
  <c r="L305" i="4"/>
  <c r="M305" i="4"/>
  <c r="N305" i="4"/>
  <c r="O305" i="4"/>
  <c r="P305" i="4"/>
  <c r="Q305" i="4"/>
  <c r="R305" i="4"/>
  <c r="S305" i="4"/>
  <c r="T305" i="4"/>
  <c r="G306" i="4"/>
  <c r="H306" i="4"/>
  <c r="I306" i="4"/>
  <c r="J306" i="4"/>
  <c r="K306" i="4"/>
  <c r="L306" i="4"/>
  <c r="M306" i="4"/>
  <c r="N306" i="4"/>
  <c r="O306" i="4"/>
  <c r="P306" i="4"/>
  <c r="Q306" i="4"/>
  <c r="R306" i="4"/>
  <c r="S306" i="4"/>
  <c r="T306" i="4"/>
  <c r="G307" i="4"/>
  <c r="H307" i="4"/>
  <c r="I307" i="4"/>
  <c r="J307" i="4"/>
  <c r="K307" i="4"/>
  <c r="L307" i="4"/>
  <c r="M307" i="4"/>
  <c r="N307" i="4"/>
  <c r="O307" i="4"/>
  <c r="P307" i="4"/>
  <c r="Q307" i="4"/>
  <c r="R307" i="4"/>
  <c r="S307" i="4"/>
  <c r="T307" i="4"/>
  <c r="G308" i="4"/>
  <c r="H308" i="4"/>
  <c r="I308" i="4"/>
  <c r="J308" i="4"/>
  <c r="K308" i="4"/>
  <c r="L308" i="4"/>
  <c r="M308" i="4"/>
  <c r="N308" i="4"/>
  <c r="O308" i="4"/>
  <c r="P308" i="4"/>
  <c r="Q308" i="4"/>
  <c r="R308" i="4"/>
  <c r="S308" i="4"/>
  <c r="T308" i="4"/>
  <c r="G309" i="4"/>
  <c r="H309" i="4"/>
  <c r="I309" i="4"/>
  <c r="J309" i="4"/>
  <c r="K309" i="4"/>
  <c r="L309" i="4"/>
  <c r="M309" i="4"/>
  <c r="N309" i="4"/>
  <c r="O309" i="4"/>
  <c r="P309" i="4"/>
  <c r="Q309" i="4"/>
  <c r="R309" i="4"/>
  <c r="S309" i="4"/>
  <c r="T309" i="4"/>
  <c r="G310" i="4"/>
  <c r="H310" i="4"/>
  <c r="I310" i="4"/>
  <c r="J310" i="4"/>
  <c r="K310" i="4"/>
  <c r="L310" i="4"/>
  <c r="M310" i="4"/>
  <c r="N310" i="4"/>
  <c r="O310" i="4"/>
  <c r="P310" i="4"/>
  <c r="Q310" i="4"/>
  <c r="R310" i="4"/>
  <c r="S310" i="4"/>
  <c r="T310" i="4"/>
  <c r="G311" i="4"/>
  <c r="H311" i="4"/>
  <c r="I311" i="4"/>
  <c r="J311" i="4"/>
  <c r="K311" i="4"/>
  <c r="L311" i="4"/>
  <c r="M311" i="4"/>
  <c r="N311" i="4"/>
  <c r="O311" i="4"/>
  <c r="P311" i="4"/>
  <c r="Q311" i="4"/>
  <c r="R311" i="4"/>
  <c r="S311" i="4"/>
  <c r="T311" i="4"/>
  <c r="G312" i="4"/>
  <c r="H312" i="4"/>
  <c r="I312" i="4"/>
  <c r="J312" i="4"/>
  <c r="K312" i="4"/>
  <c r="L312" i="4"/>
  <c r="M312" i="4"/>
  <c r="N312" i="4"/>
  <c r="O312" i="4"/>
  <c r="P312" i="4"/>
  <c r="Q312" i="4"/>
  <c r="R312" i="4"/>
  <c r="S312" i="4"/>
  <c r="T312" i="4"/>
  <c r="G313" i="4"/>
  <c r="H313" i="4"/>
  <c r="I313" i="4"/>
  <c r="J313" i="4"/>
  <c r="K313" i="4"/>
  <c r="L313" i="4"/>
  <c r="M313" i="4"/>
  <c r="N313" i="4"/>
  <c r="O313" i="4"/>
  <c r="P313" i="4"/>
  <c r="Q313" i="4"/>
  <c r="R313" i="4"/>
  <c r="S313" i="4"/>
  <c r="T313" i="4"/>
  <c r="G314" i="4"/>
  <c r="H314" i="4"/>
  <c r="I314" i="4"/>
  <c r="J314" i="4"/>
  <c r="K314" i="4"/>
  <c r="L314" i="4"/>
  <c r="M314" i="4"/>
  <c r="N314" i="4"/>
  <c r="O314" i="4"/>
  <c r="P314" i="4"/>
  <c r="Q314" i="4"/>
  <c r="R314" i="4"/>
  <c r="S314" i="4"/>
  <c r="T314" i="4"/>
  <c r="G315" i="4"/>
  <c r="H315" i="4"/>
  <c r="I315" i="4"/>
  <c r="J315" i="4"/>
  <c r="K315" i="4"/>
  <c r="L315" i="4"/>
  <c r="M315" i="4"/>
  <c r="N315" i="4"/>
  <c r="O315" i="4"/>
  <c r="P315" i="4"/>
  <c r="Q315" i="4"/>
  <c r="R315" i="4"/>
  <c r="S315" i="4"/>
  <c r="T315" i="4"/>
  <c r="G317" i="4"/>
  <c r="H317" i="4"/>
  <c r="I317" i="4"/>
  <c r="J317" i="4"/>
  <c r="K317" i="4"/>
  <c r="L317" i="4"/>
  <c r="M317" i="4"/>
  <c r="N317" i="4"/>
  <c r="O317" i="4"/>
  <c r="P317" i="4"/>
  <c r="Q317" i="4"/>
  <c r="R317" i="4"/>
  <c r="S317" i="4"/>
  <c r="T317" i="4"/>
  <c r="G318" i="4"/>
  <c r="H318" i="4"/>
  <c r="I318" i="4"/>
  <c r="J318" i="4"/>
  <c r="K318" i="4"/>
  <c r="L318" i="4"/>
  <c r="M318" i="4"/>
  <c r="N318" i="4"/>
  <c r="O318" i="4"/>
  <c r="P318" i="4"/>
  <c r="Q318" i="4"/>
  <c r="R318" i="4"/>
  <c r="S318" i="4"/>
  <c r="T318" i="4"/>
  <c r="G319" i="4"/>
  <c r="H319" i="4"/>
  <c r="I319" i="4"/>
  <c r="J319" i="4"/>
  <c r="K319" i="4"/>
  <c r="L319" i="4"/>
  <c r="M319" i="4"/>
  <c r="N319" i="4"/>
  <c r="O319" i="4"/>
  <c r="P319" i="4"/>
  <c r="Q319" i="4"/>
  <c r="R319" i="4"/>
  <c r="S319" i="4"/>
  <c r="T319" i="4"/>
  <c r="G320" i="4"/>
  <c r="H320" i="4"/>
  <c r="I320" i="4"/>
  <c r="J320" i="4"/>
  <c r="K320" i="4"/>
  <c r="L320" i="4"/>
  <c r="M320" i="4"/>
  <c r="N320" i="4"/>
  <c r="O320" i="4"/>
  <c r="P320" i="4"/>
  <c r="Q320" i="4"/>
  <c r="R320" i="4"/>
  <c r="S320" i="4"/>
  <c r="T320" i="4"/>
  <c r="G321" i="4"/>
  <c r="H321" i="4"/>
  <c r="I321" i="4"/>
  <c r="J321" i="4"/>
  <c r="K321" i="4"/>
  <c r="L321" i="4"/>
  <c r="M321" i="4"/>
  <c r="N321" i="4"/>
  <c r="O321" i="4"/>
  <c r="P321" i="4"/>
  <c r="Q321" i="4"/>
  <c r="R321" i="4"/>
  <c r="S321" i="4"/>
  <c r="T321" i="4"/>
  <c r="G322" i="4"/>
  <c r="H322" i="4"/>
  <c r="I322" i="4"/>
  <c r="J322" i="4"/>
  <c r="K322" i="4"/>
  <c r="L322" i="4"/>
  <c r="M322" i="4"/>
  <c r="N322" i="4"/>
  <c r="O322" i="4"/>
  <c r="P322" i="4"/>
  <c r="Q322" i="4"/>
  <c r="R322" i="4"/>
  <c r="S322" i="4"/>
  <c r="T322" i="4"/>
  <c r="G323" i="4"/>
  <c r="H323" i="4"/>
  <c r="I323" i="4"/>
  <c r="J323" i="4"/>
  <c r="K323" i="4"/>
  <c r="L323" i="4"/>
  <c r="M323" i="4"/>
  <c r="N323" i="4"/>
  <c r="O323" i="4"/>
  <c r="P323" i="4"/>
  <c r="Q323" i="4"/>
  <c r="R323" i="4"/>
  <c r="S323" i="4"/>
  <c r="T323" i="4"/>
  <c r="G324" i="4"/>
  <c r="H324" i="4"/>
  <c r="I324" i="4"/>
  <c r="J324" i="4"/>
  <c r="K324" i="4"/>
  <c r="L324" i="4"/>
  <c r="M324" i="4"/>
  <c r="N324" i="4"/>
  <c r="O324" i="4"/>
  <c r="P324" i="4"/>
  <c r="Q324" i="4"/>
  <c r="R324" i="4"/>
  <c r="S324" i="4"/>
  <c r="T324" i="4"/>
  <c r="G325" i="4"/>
  <c r="H325" i="4"/>
  <c r="I325" i="4"/>
  <c r="J325" i="4"/>
  <c r="K325" i="4"/>
  <c r="L325" i="4"/>
  <c r="M325" i="4"/>
  <c r="N325" i="4"/>
  <c r="O325" i="4"/>
  <c r="P325" i="4"/>
  <c r="Q325" i="4"/>
  <c r="R325" i="4"/>
  <c r="S325" i="4"/>
  <c r="T325" i="4"/>
  <c r="G326" i="4"/>
  <c r="H326" i="4"/>
  <c r="I326" i="4"/>
  <c r="J326" i="4"/>
  <c r="K326" i="4"/>
  <c r="L326" i="4"/>
  <c r="M326" i="4"/>
  <c r="N326" i="4"/>
  <c r="O326" i="4"/>
  <c r="P326" i="4"/>
  <c r="Q326" i="4"/>
  <c r="R326" i="4"/>
  <c r="S326" i="4"/>
  <c r="T326" i="4"/>
  <c r="G327" i="4"/>
  <c r="H327" i="4"/>
  <c r="I327" i="4"/>
  <c r="J327" i="4"/>
  <c r="K327" i="4"/>
  <c r="L327" i="4"/>
  <c r="M327" i="4"/>
  <c r="N327" i="4"/>
  <c r="O327" i="4"/>
  <c r="P327" i="4"/>
  <c r="Q327" i="4"/>
  <c r="R327" i="4"/>
  <c r="S327" i="4"/>
  <c r="T327" i="4"/>
  <c r="G328" i="4"/>
  <c r="H328" i="4"/>
  <c r="I328" i="4"/>
  <c r="J328" i="4"/>
  <c r="K328" i="4"/>
  <c r="L328" i="4"/>
  <c r="M328" i="4"/>
  <c r="N328" i="4"/>
  <c r="O328" i="4"/>
  <c r="P328" i="4"/>
  <c r="Q328" i="4"/>
  <c r="R328" i="4"/>
  <c r="S328" i="4"/>
  <c r="T328" i="4"/>
  <c r="G329" i="4"/>
  <c r="H329" i="4"/>
  <c r="I329" i="4"/>
  <c r="J329" i="4"/>
  <c r="K329" i="4"/>
  <c r="L329" i="4"/>
  <c r="M329" i="4"/>
  <c r="N329" i="4"/>
  <c r="O329" i="4"/>
  <c r="P329" i="4"/>
  <c r="Q329" i="4"/>
  <c r="R329" i="4"/>
  <c r="S329" i="4"/>
  <c r="T329" i="4"/>
  <c r="G330" i="4"/>
  <c r="H330" i="4"/>
  <c r="I330" i="4"/>
  <c r="J330" i="4"/>
  <c r="K330" i="4"/>
  <c r="L330" i="4"/>
  <c r="M330" i="4"/>
  <c r="N330" i="4"/>
  <c r="O330" i="4"/>
  <c r="P330" i="4"/>
  <c r="Q330" i="4"/>
  <c r="R330" i="4"/>
  <c r="S330" i="4"/>
  <c r="T330" i="4"/>
  <c r="G331" i="4"/>
  <c r="H331" i="4"/>
  <c r="I331" i="4"/>
  <c r="J331" i="4"/>
  <c r="K331" i="4"/>
  <c r="L331" i="4"/>
  <c r="M331" i="4"/>
  <c r="N331" i="4"/>
  <c r="O331" i="4"/>
  <c r="P331" i="4"/>
  <c r="Q331" i="4"/>
  <c r="R331" i="4"/>
  <c r="S331" i="4"/>
  <c r="T331" i="4"/>
  <c r="G332" i="4"/>
  <c r="H332" i="4"/>
  <c r="I332" i="4"/>
  <c r="J332" i="4"/>
  <c r="K332" i="4"/>
  <c r="L332" i="4"/>
  <c r="M332" i="4"/>
  <c r="N332" i="4"/>
  <c r="O332" i="4"/>
  <c r="P332" i="4"/>
  <c r="Q332" i="4"/>
  <c r="R332" i="4"/>
  <c r="S332" i="4"/>
  <c r="T332" i="4"/>
  <c r="G333" i="4"/>
  <c r="H333" i="4"/>
  <c r="I333" i="4"/>
  <c r="J333" i="4"/>
  <c r="K333" i="4"/>
  <c r="L333" i="4"/>
  <c r="M333" i="4"/>
  <c r="N333" i="4"/>
  <c r="O333" i="4"/>
  <c r="P333" i="4"/>
  <c r="Q333" i="4"/>
  <c r="R333" i="4"/>
  <c r="S333" i="4"/>
  <c r="T333" i="4"/>
  <c r="G335" i="4"/>
  <c r="H335" i="4"/>
  <c r="I335" i="4"/>
  <c r="J335" i="4"/>
  <c r="K335" i="4"/>
  <c r="L335" i="4"/>
  <c r="M335" i="4"/>
  <c r="N335" i="4"/>
  <c r="O335" i="4"/>
  <c r="P335" i="4"/>
  <c r="Q335" i="4"/>
  <c r="R335" i="4"/>
  <c r="S335" i="4"/>
  <c r="T335" i="4"/>
  <c r="G336" i="4"/>
  <c r="H336" i="4"/>
  <c r="I336" i="4"/>
  <c r="J336" i="4"/>
  <c r="K336" i="4"/>
  <c r="L336" i="4"/>
  <c r="M336" i="4"/>
  <c r="N336" i="4"/>
  <c r="O336" i="4"/>
  <c r="P336" i="4"/>
  <c r="Q336" i="4"/>
  <c r="R336" i="4"/>
  <c r="S336" i="4"/>
  <c r="T336" i="4"/>
  <c r="G337" i="4"/>
  <c r="H337" i="4"/>
  <c r="I337" i="4"/>
  <c r="J337" i="4"/>
  <c r="K337" i="4"/>
  <c r="L337" i="4"/>
  <c r="M337" i="4"/>
  <c r="N337" i="4"/>
  <c r="O337" i="4"/>
  <c r="P337" i="4"/>
  <c r="Q337" i="4"/>
  <c r="R337" i="4"/>
  <c r="S337" i="4"/>
  <c r="T337" i="4"/>
  <c r="G338" i="4"/>
  <c r="H338" i="4"/>
  <c r="I338" i="4"/>
  <c r="J338" i="4"/>
  <c r="K338" i="4"/>
  <c r="L338" i="4"/>
  <c r="M338" i="4"/>
  <c r="N338" i="4"/>
  <c r="O338" i="4"/>
  <c r="P338" i="4"/>
  <c r="Q338" i="4"/>
  <c r="R338" i="4"/>
  <c r="S338" i="4"/>
  <c r="T338" i="4"/>
  <c r="G339" i="4"/>
  <c r="H339" i="4"/>
  <c r="I339" i="4"/>
  <c r="J339" i="4"/>
  <c r="K339" i="4"/>
  <c r="L339" i="4"/>
  <c r="M339" i="4"/>
  <c r="N339" i="4"/>
  <c r="O339" i="4"/>
  <c r="P339" i="4"/>
  <c r="Q339" i="4"/>
  <c r="R339" i="4"/>
  <c r="S339" i="4"/>
  <c r="T339" i="4"/>
  <c r="G340" i="4"/>
  <c r="H340" i="4"/>
  <c r="I340" i="4"/>
  <c r="J340" i="4"/>
  <c r="K340" i="4"/>
  <c r="L340" i="4"/>
  <c r="M340" i="4"/>
  <c r="N340" i="4"/>
  <c r="O340" i="4"/>
  <c r="P340" i="4"/>
  <c r="Q340" i="4"/>
  <c r="R340" i="4"/>
  <c r="S340" i="4"/>
  <c r="T340" i="4"/>
  <c r="G341" i="4"/>
  <c r="H341" i="4"/>
  <c r="I341" i="4"/>
  <c r="J341" i="4"/>
  <c r="K341" i="4"/>
  <c r="L341" i="4"/>
  <c r="M341" i="4"/>
  <c r="N341" i="4"/>
  <c r="O341" i="4"/>
  <c r="P341" i="4"/>
  <c r="Q341" i="4"/>
  <c r="R341" i="4"/>
  <c r="S341" i="4"/>
  <c r="T341" i="4"/>
  <c r="G342" i="4"/>
  <c r="H342" i="4"/>
  <c r="I342" i="4"/>
  <c r="J342" i="4"/>
  <c r="K342" i="4"/>
  <c r="L342" i="4"/>
  <c r="M342" i="4"/>
  <c r="N342" i="4"/>
  <c r="O342" i="4"/>
  <c r="P342" i="4"/>
  <c r="Q342" i="4"/>
  <c r="R342" i="4"/>
  <c r="S342" i="4"/>
  <c r="T342" i="4"/>
  <c r="G343" i="4"/>
  <c r="H343" i="4"/>
  <c r="I343" i="4"/>
  <c r="J343" i="4"/>
  <c r="K343" i="4"/>
  <c r="L343" i="4"/>
  <c r="M343" i="4"/>
  <c r="N343" i="4"/>
  <c r="O343" i="4"/>
  <c r="P343" i="4"/>
  <c r="Q343" i="4"/>
  <c r="R343" i="4"/>
  <c r="S343" i="4"/>
  <c r="T343" i="4"/>
  <c r="G345" i="4"/>
  <c r="H345" i="4"/>
  <c r="I345" i="4"/>
  <c r="J345" i="4"/>
  <c r="K345" i="4"/>
  <c r="L345" i="4"/>
  <c r="M345" i="4"/>
  <c r="N345" i="4"/>
  <c r="O345" i="4"/>
  <c r="P345" i="4"/>
  <c r="Q345" i="4"/>
  <c r="R345" i="4"/>
  <c r="S345" i="4"/>
  <c r="T345" i="4"/>
  <c r="G346" i="4"/>
  <c r="H346" i="4"/>
  <c r="I346" i="4"/>
  <c r="J346" i="4"/>
  <c r="K346" i="4"/>
  <c r="L346" i="4"/>
  <c r="M346" i="4"/>
  <c r="N346" i="4"/>
  <c r="O346" i="4"/>
  <c r="P346" i="4"/>
  <c r="Q346" i="4"/>
  <c r="R346" i="4"/>
  <c r="S346" i="4"/>
  <c r="T346" i="4"/>
  <c r="G347" i="4"/>
  <c r="H347" i="4"/>
  <c r="I347" i="4"/>
  <c r="J347" i="4"/>
  <c r="K347" i="4"/>
  <c r="L347" i="4"/>
  <c r="M347" i="4"/>
  <c r="N347" i="4"/>
  <c r="O347" i="4"/>
  <c r="P347" i="4"/>
  <c r="Q347" i="4"/>
  <c r="R347" i="4"/>
  <c r="S347" i="4"/>
  <c r="T347" i="4"/>
  <c r="G348" i="4"/>
  <c r="H348" i="4"/>
  <c r="I348" i="4"/>
  <c r="J348" i="4"/>
  <c r="K348" i="4"/>
  <c r="L348" i="4"/>
  <c r="M348" i="4"/>
  <c r="N348" i="4"/>
  <c r="O348" i="4"/>
  <c r="P348" i="4"/>
  <c r="Q348" i="4"/>
  <c r="R348" i="4"/>
  <c r="S348" i="4"/>
  <c r="T348" i="4"/>
  <c r="G349" i="4"/>
  <c r="H349" i="4"/>
  <c r="I349" i="4"/>
  <c r="J349" i="4"/>
  <c r="K349" i="4"/>
  <c r="L349" i="4"/>
  <c r="M349" i="4"/>
  <c r="N349" i="4"/>
  <c r="O349" i="4"/>
  <c r="P349" i="4"/>
  <c r="Q349" i="4"/>
  <c r="R349" i="4"/>
  <c r="S349" i="4"/>
  <c r="T349" i="4"/>
  <c r="G350" i="4"/>
  <c r="H350" i="4"/>
  <c r="I350" i="4"/>
  <c r="J350" i="4"/>
  <c r="K350" i="4"/>
  <c r="L350" i="4"/>
  <c r="M350" i="4"/>
  <c r="N350" i="4"/>
  <c r="O350" i="4"/>
  <c r="P350" i="4"/>
  <c r="Q350" i="4"/>
  <c r="R350" i="4"/>
  <c r="S350" i="4"/>
  <c r="T350" i="4"/>
  <c r="G352" i="4"/>
  <c r="H352" i="4"/>
  <c r="I352" i="4"/>
  <c r="J352" i="4"/>
  <c r="K352" i="4"/>
  <c r="L352" i="4"/>
  <c r="M352" i="4"/>
  <c r="N352" i="4"/>
  <c r="O352" i="4"/>
  <c r="P352" i="4"/>
  <c r="Q352" i="4"/>
  <c r="R352" i="4"/>
  <c r="S352" i="4"/>
  <c r="T352" i="4"/>
  <c r="G353" i="4"/>
  <c r="H353" i="4"/>
  <c r="I353" i="4"/>
  <c r="J353" i="4"/>
  <c r="K353" i="4"/>
  <c r="L353" i="4"/>
  <c r="M353" i="4"/>
  <c r="N353" i="4"/>
  <c r="O353" i="4"/>
  <c r="P353" i="4"/>
  <c r="Q353" i="4"/>
  <c r="R353" i="4"/>
  <c r="S353" i="4"/>
  <c r="T353" i="4"/>
  <c r="G354" i="4"/>
  <c r="H354" i="4"/>
  <c r="I354" i="4"/>
  <c r="J354" i="4"/>
  <c r="K354" i="4"/>
  <c r="L354" i="4"/>
  <c r="M354" i="4"/>
  <c r="N354" i="4"/>
  <c r="O354" i="4"/>
  <c r="P354" i="4"/>
  <c r="Q354" i="4"/>
  <c r="R354" i="4"/>
  <c r="S354" i="4"/>
  <c r="T354" i="4"/>
  <c r="G355" i="4"/>
  <c r="H355" i="4"/>
  <c r="I355" i="4"/>
  <c r="J355" i="4"/>
  <c r="K355" i="4"/>
  <c r="L355" i="4"/>
  <c r="M355" i="4"/>
  <c r="N355" i="4"/>
  <c r="O355" i="4"/>
  <c r="P355" i="4"/>
  <c r="Q355" i="4"/>
  <c r="R355" i="4"/>
  <c r="S355" i="4"/>
  <c r="T355" i="4"/>
  <c r="G356" i="4"/>
  <c r="H356" i="4"/>
  <c r="I356" i="4"/>
  <c r="J356" i="4"/>
  <c r="K356" i="4"/>
  <c r="L356" i="4"/>
  <c r="M356" i="4"/>
  <c r="N356" i="4"/>
  <c r="O356" i="4"/>
  <c r="P356" i="4"/>
  <c r="Q356" i="4"/>
  <c r="R356" i="4"/>
  <c r="S356" i="4"/>
  <c r="T356" i="4"/>
  <c r="G357" i="4"/>
  <c r="H357" i="4"/>
  <c r="I357" i="4"/>
  <c r="J357" i="4"/>
  <c r="K357" i="4"/>
  <c r="L357" i="4"/>
  <c r="M357" i="4"/>
  <c r="N357" i="4"/>
  <c r="O357" i="4"/>
  <c r="P357" i="4"/>
  <c r="Q357" i="4"/>
  <c r="R357" i="4"/>
  <c r="S357" i="4"/>
  <c r="T357" i="4"/>
  <c r="G358" i="4"/>
  <c r="H358" i="4"/>
  <c r="I358" i="4"/>
  <c r="J358" i="4"/>
  <c r="K358" i="4"/>
  <c r="L358" i="4"/>
  <c r="M358" i="4"/>
  <c r="N358" i="4"/>
  <c r="O358" i="4"/>
  <c r="P358" i="4"/>
  <c r="Q358" i="4"/>
  <c r="R358" i="4"/>
  <c r="S358" i="4"/>
  <c r="T358" i="4"/>
  <c r="G359" i="4"/>
  <c r="H359" i="4"/>
  <c r="I359" i="4"/>
  <c r="J359" i="4"/>
  <c r="K359" i="4"/>
  <c r="L359" i="4"/>
  <c r="M359" i="4"/>
  <c r="N359" i="4"/>
  <c r="O359" i="4"/>
  <c r="P359" i="4"/>
  <c r="Q359" i="4"/>
  <c r="R359" i="4"/>
  <c r="S359" i="4"/>
  <c r="T359" i="4"/>
  <c r="G360" i="4"/>
  <c r="H360" i="4"/>
  <c r="I360" i="4"/>
  <c r="J360" i="4"/>
  <c r="K360" i="4"/>
  <c r="L360" i="4"/>
  <c r="M360" i="4"/>
  <c r="N360" i="4"/>
  <c r="O360" i="4"/>
  <c r="P360" i="4"/>
  <c r="Q360" i="4"/>
  <c r="R360" i="4"/>
  <c r="S360" i="4"/>
  <c r="T360" i="4"/>
  <c r="G361" i="4"/>
  <c r="H361" i="4"/>
  <c r="I361" i="4"/>
  <c r="J361" i="4"/>
  <c r="K361" i="4"/>
  <c r="L361" i="4"/>
  <c r="M361" i="4"/>
  <c r="N361" i="4"/>
  <c r="O361" i="4"/>
  <c r="P361" i="4"/>
  <c r="Q361" i="4"/>
  <c r="R361" i="4"/>
  <c r="S361" i="4"/>
  <c r="T361" i="4"/>
  <c r="G362" i="4"/>
  <c r="H362" i="4"/>
  <c r="I362" i="4"/>
  <c r="J362" i="4"/>
  <c r="K362" i="4"/>
  <c r="L362" i="4"/>
  <c r="M362" i="4"/>
  <c r="N362" i="4"/>
  <c r="O362" i="4"/>
  <c r="P362" i="4"/>
  <c r="Q362" i="4"/>
  <c r="R362" i="4"/>
  <c r="S362" i="4"/>
  <c r="T362" i="4"/>
  <c r="G364" i="4"/>
  <c r="H364" i="4"/>
  <c r="I364" i="4"/>
  <c r="J364" i="4"/>
  <c r="K364" i="4"/>
  <c r="L364" i="4"/>
  <c r="M364" i="4"/>
  <c r="N364" i="4"/>
  <c r="O364" i="4"/>
  <c r="P364" i="4"/>
  <c r="Q364" i="4"/>
  <c r="R364" i="4"/>
  <c r="S364" i="4"/>
  <c r="T364" i="4"/>
  <c r="G365" i="4"/>
  <c r="H365" i="4"/>
  <c r="I365" i="4"/>
  <c r="J365" i="4"/>
  <c r="K365" i="4"/>
  <c r="L365" i="4"/>
  <c r="M365" i="4"/>
  <c r="N365" i="4"/>
  <c r="O365" i="4"/>
  <c r="P365" i="4"/>
  <c r="Q365" i="4"/>
  <c r="R365" i="4"/>
  <c r="S365" i="4"/>
  <c r="T365" i="4"/>
  <c r="G366" i="4"/>
  <c r="H366" i="4"/>
  <c r="I366" i="4"/>
  <c r="J366" i="4"/>
  <c r="K366" i="4"/>
  <c r="L366" i="4"/>
  <c r="M366" i="4"/>
  <c r="N366" i="4"/>
  <c r="O366" i="4"/>
  <c r="P366" i="4"/>
  <c r="Q366" i="4"/>
  <c r="R366" i="4"/>
  <c r="S366" i="4"/>
  <c r="T366" i="4"/>
  <c r="G367" i="4"/>
  <c r="H367" i="4"/>
  <c r="I367" i="4"/>
  <c r="J367" i="4"/>
  <c r="K367" i="4"/>
  <c r="L367" i="4"/>
  <c r="M367" i="4"/>
  <c r="N367" i="4"/>
  <c r="O367" i="4"/>
  <c r="P367" i="4"/>
  <c r="Q367" i="4"/>
  <c r="R367" i="4"/>
  <c r="S367" i="4"/>
  <c r="T367" i="4"/>
  <c r="G368" i="4"/>
  <c r="H368" i="4"/>
  <c r="I368" i="4"/>
  <c r="J368" i="4"/>
  <c r="K368" i="4"/>
  <c r="L368" i="4"/>
  <c r="M368" i="4"/>
  <c r="N368" i="4"/>
  <c r="O368" i="4"/>
  <c r="P368" i="4"/>
  <c r="Q368" i="4"/>
  <c r="R368" i="4"/>
  <c r="S368" i="4"/>
  <c r="T368" i="4"/>
  <c r="G369" i="4"/>
  <c r="H369" i="4"/>
  <c r="I369" i="4"/>
  <c r="J369" i="4"/>
  <c r="K369" i="4"/>
  <c r="L369" i="4"/>
  <c r="M369" i="4"/>
  <c r="N369" i="4"/>
  <c r="O369" i="4"/>
  <c r="P369" i="4"/>
  <c r="Q369" i="4"/>
  <c r="R369" i="4"/>
  <c r="S369" i="4"/>
  <c r="T369" i="4"/>
  <c r="G370" i="4"/>
  <c r="H370" i="4"/>
  <c r="I370" i="4"/>
  <c r="J370" i="4"/>
  <c r="K370" i="4"/>
  <c r="L370" i="4"/>
  <c r="M370" i="4"/>
  <c r="N370" i="4"/>
  <c r="O370" i="4"/>
  <c r="P370" i="4"/>
  <c r="Q370" i="4"/>
  <c r="R370" i="4"/>
  <c r="S370" i="4"/>
  <c r="T370" i="4"/>
  <c r="G371" i="4"/>
  <c r="H371" i="4"/>
  <c r="I371" i="4"/>
  <c r="J371" i="4"/>
  <c r="K371" i="4"/>
  <c r="L371" i="4"/>
  <c r="M371" i="4"/>
  <c r="N371" i="4"/>
  <c r="O371" i="4"/>
  <c r="P371" i="4"/>
  <c r="Q371" i="4"/>
  <c r="R371" i="4"/>
  <c r="S371" i="4"/>
  <c r="T371" i="4"/>
  <c r="G372" i="4"/>
  <c r="H372" i="4"/>
  <c r="I372" i="4"/>
  <c r="J372" i="4"/>
  <c r="K372" i="4"/>
  <c r="L372" i="4"/>
  <c r="M372" i="4"/>
  <c r="N372" i="4"/>
  <c r="O372" i="4"/>
  <c r="P372" i="4"/>
  <c r="Q372" i="4"/>
  <c r="R372" i="4"/>
  <c r="S372" i="4"/>
  <c r="T372" i="4"/>
  <c r="G373" i="4"/>
  <c r="H373" i="4"/>
  <c r="I373" i="4"/>
  <c r="J373" i="4"/>
  <c r="K373" i="4"/>
  <c r="L373" i="4"/>
  <c r="M373" i="4"/>
  <c r="N373" i="4"/>
  <c r="O373" i="4"/>
  <c r="P373" i="4"/>
  <c r="Q373" i="4"/>
  <c r="R373" i="4"/>
  <c r="S373" i="4"/>
  <c r="T373" i="4"/>
  <c r="G374" i="4"/>
  <c r="H374" i="4"/>
  <c r="I374" i="4"/>
  <c r="J374" i="4"/>
  <c r="K374" i="4"/>
  <c r="L374" i="4"/>
  <c r="M374" i="4"/>
  <c r="N374" i="4"/>
  <c r="O374" i="4"/>
  <c r="P374" i="4"/>
  <c r="Q374" i="4"/>
  <c r="R374" i="4"/>
  <c r="S374" i="4"/>
  <c r="T374" i="4"/>
  <c r="G375" i="4"/>
  <c r="H375" i="4"/>
  <c r="I375" i="4"/>
  <c r="J375" i="4"/>
  <c r="K375" i="4"/>
  <c r="L375" i="4"/>
  <c r="M375" i="4"/>
  <c r="N375" i="4"/>
  <c r="O375" i="4"/>
  <c r="P375" i="4"/>
  <c r="Q375" i="4"/>
  <c r="R375" i="4"/>
  <c r="S375" i="4"/>
  <c r="T375" i="4"/>
  <c r="G376" i="4"/>
  <c r="H376" i="4"/>
  <c r="I376" i="4"/>
  <c r="J376" i="4"/>
  <c r="K376" i="4"/>
  <c r="L376" i="4"/>
  <c r="M376" i="4"/>
  <c r="N376" i="4"/>
  <c r="O376" i="4"/>
  <c r="P376" i="4"/>
  <c r="Q376" i="4"/>
  <c r="R376" i="4"/>
  <c r="S376" i="4"/>
  <c r="T376" i="4"/>
  <c r="G377" i="4"/>
  <c r="H377" i="4"/>
  <c r="I377" i="4"/>
  <c r="J377" i="4"/>
  <c r="K377" i="4"/>
  <c r="L377" i="4"/>
  <c r="M377" i="4"/>
  <c r="N377" i="4"/>
  <c r="O377" i="4"/>
  <c r="P377" i="4"/>
  <c r="Q377" i="4"/>
  <c r="R377" i="4"/>
  <c r="S377" i="4"/>
  <c r="T377" i="4"/>
  <c r="G378" i="4"/>
  <c r="H378" i="4"/>
  <c r="I378" i="4"/>
  <c r="J378" i="4"/>
  <c r="K378" i="4"/>
  <c r="L378" i="4"/>
  <c r="M378" i="4"/>
  <c r="N378" i="4"/>
  <c r="O378" i="4"/>
  <c r="P378" i="4"/>
  <c r="Q378" i="4"/>
  <c r="R378" i="4"/>
  <c r="S378" i="4"/>
  <c r="T378" i="4"/>
  <c r="G379" i="4"/>
  <c r="H379" i="4"/>
  <c r="I379" i="4"/>
  <c r="J379" i="4"/>
  <c r="K379" i="4"/>
  <c r="L379" i="4"/>
  <c r="M379" i="4"/>
  <c r="N379" i="4"/>
  <c r="O379" i="4"/>
  <c r="P379" i="4"/>
  <c r="Q379" i="4"/>
  <c r="R379" i="4"/>
  <c r="S379" i="4"/>
  <c r="T379" i="4"/>
  <c r="G380" i="4"/>
  <c r="H380" i="4"/>
  <c r="I380" i="4"/>
  <c r="J380" i="4"/>
  <c r="K380" i="4"/>
  <c r="L380" i="4"/>
  <c r="M380" i="4"/>
  <c r="N380" i="4"/>
  <c r="O380" i="4"/>
  <c r="P380" i="4"/>
  <c r="Q380" i="4"/>
  <c r="R380" i="4"/>
  <c r="S380" i="4"/>
  <c r="T380" i="4"/>
  <c r="G382" i="4"/>
  <c r="H382" i="4"/>
  <c r="I382" i="4"/>
  <c r="J382" i="4"/>
  <c r="K382" i="4"/>
  <c r="L382" i="4"/>
  <c r="M382" i="4"/>
  <c r="N382" i="4"/>
  <c r="O382" i="4"/>
  <c r="P382" i="4"/>
  <c r="Q382" i="4"/>
  <c r="R382" i="4"/>
  <c r="S382" i="4"/>
  <c r="T382" i="4"/>
  <c r="G383" i="4"/>
  <c r="H383" i="4"/>
  <c r="I383" i="4"/>
  <c r="J383" i="4"/>
  <c r="K383" i="4"/>
  <c r="L383" i="4"/>
  <c r="M383" i="4"/>
  <c r="N383" i="4"/>
  <c r="O383" i="4"/>
  <c r="P383" i="4"/>
  <c r="Q383" i="4"/>
  <c r="R383" i="4"/>
  <c r="S383" i="4"/>
  <c r="T383" i="4"/>
  <c r="G384" i="4"/>
  <c r="H384" i="4"/>
  <c r="I384" i="4"/>
  <c r="J384" i="4"/>
  <c r="K384" i="4"/>
  <c r="L384" i="4"/>
  <c r="M384" i="4"/>
  <c r="N384" i="4"/>
  <c r="O384" i="4"/>
  <c r="P384" i="4"/>
  <c r="Q384" i="4"/>
  <c r="R384" i="4"/>
  <c r="S384" i="4"/>
  <c r="T384" i="4"/>
  <c r="G385" i="4"/>
  <c r="H385" i="4"/>
  <c r="I385" i="4"/>
  <c r="J385" i="4"/>
  <c r="K385" i="4"/>
  <c r="L385" i="4"/>
  <c r="M385" i="4"/>
  <c r="N385" i="4"/>
  <c r="O385" i="4"/>
  <c r="P385" i="4"/>
  <c r="Q385" i="4"/>
  <c r="R385" i="4"/>
  <c r="S385" i="4"/>
  <c r="T385" i="4"/>
  <c r="G386" i="4"/>
  <c r="H386" i="4"/>
  <c r="I386" i="4"/>
  <c r="J386" i="4"/>
  <c r="K386" i="4"/>
  <c r="L386" i="4"/>
  <c r="M386" i="4"/>
  <c r="N386" i="4"/>
  <c r="O386" i="4"/>
  <c r="P386" i="4"/>
  <c r="Q386" i="4"/>
  <c r="R386" i="4"/>
  <c r="S386" i="4"/>
  <c r="T386" i="4"/>
  <c r="G387" i="4"/>
  <c r="H387" i="4"/>
  <c r="I387" i="4"/>
  <c r="J387" i="4"/>
  <c r="K387" i="4"/>
  <c r="L387" i="4"/>
  <c r="M387" i="4"/>
  <c r="N387" i="4"/>
  <c r="O387" i="4"/>
  <c r="P387" i="4"/>
  <c r="Q387" i="4"/>
  <c r="R387" i="4"/>
  <c r="S387" i="4"/>
  <c r="T387" i="4"/>
  <c r="G388" i="4"/>
  <c r="H388" i="4"/>
  <c r="I388" i="4"/>
  <c r="J388" i="4"/>
  <c r="K388" i="4"/>
  <c r="L388" i="4"/>
  <c r="M388" i="4"/>
  <c r="N388" i="4"/>
  <c r="O388" i="4"/>
  <c r="P388" i="4"/>
  <c r="Q388" i="4"/>
  <c r="R388" i="4"/>
  <c r="S388" i="4"/>
  <c r="T388" i="4"/>
  <c r="G389" i="4"/>
  <c r="H389" i="4"/>
  <c r="I389" i="4"/>
  <c r="J389" i="4"/>
  <c r="K389" i="4"/>
  <c r="L389" i="4"/>
  <c r="M389" i="4"/>
  <c r="N389" i="4"/>
  <c r="O389" i="4"/>
  <c r="P389" i="4"/>
  <c r="Q389" i="4"/>
  <c r="R389" i="4"/>
  <c r="S389" i="4"/>
  <c r="T389" i="4"/>
  <c r="G390" i="4"/>
  <c r="H390" i="4"/>
  <c r="I390" i="4"/>
  <c r="J390" i="4"/>
  <c r="K390" i="4"/>
  <c r="L390" i="4"/>
  <c r="M390" i="4"/>
  <c r="N390" i="4"/>
  <c r="O390" i="4"/>
  <c r="P390" i="4"/>
  <c r="Q390" i="4"/>
  <c r="R390" i="4"/>
  <c r="S390" i="4"/>
  <c r="T390" i="4"/>
  <c r="G392" i="4"/>
  <c r="H392" i="4"/>
  <c r="I392" i="4"/>
  <c r="J392" i="4"/>
  <c r="K392" i="4"/>
  <c r="L392" i="4"/>
  <c r="M392" i="4"/>
  <c r="N392" i="4"/>
  <c r="O392" i="4"/>
  <c r="P392" i="4"/>
  <c r="Q392" i="4"/>
  <c r="R392" i="4"/>
  <c r="S392" i="4"/>
  <c r="T392" i="4"/>
  <c r="G393" i="4"/>
  <c r="H393" i="4"/>
  <c r="I393" i="4"/>
  <c r="J393" i="4"/>
  <c r="K393" i="4"/>
  <c r="L393" i="4"/>
  <c r="M393" i="4"/>
  <c r="N393" i="4"/>
  <c r="O393" i="4"/>
  <c r="P393" i="4"/>
  <c r="Q393" i="4"/>
  <c r="R393" i="4"/>
  <c r="S393" i="4"/>
  <c r="T393" i="4"/>
  <c r="G394" i="4"/>
  <c r="H394" i="4"/>
  <c r="I394" i="4"/>
  <c r="J394" i="4"/>
  <c r="K394" i="4"/>
  <c r="L394" i="4"/>
  <c r="M394" i="4"/>
  <c r="N394" i="4"/>
  <c r="O394" i="4"/>
  <c r="P394" i="4"/>
  <c r="Q394" i="4"/>
  <c r="R394" i="4"/>
  <c r="S394" i="4"/>
  <c r="T394" i="4"/>
  <c r="G395" i="4"/>
  <c r="H395" i="4"/>
  <c r="I395" i="4"/>
  <c r="J395" i="4"/>
  <c r="K395" i="4"/>
  <c r="L395" i="4"/>
  <c r="M395" i="4"/>
  <c r="N395" i="4"/>
  <c r="O395" i="4"/>
  <c r="P395" i="4"/>
  <c r="Q395" i="4"/>
  <c r="R395" i="4"/>
  <c r="S395" i="4"/>
  <c r="T395" i="4"/>
  <c r="G396" i="4"/>
  <c r="H396" i="4"/>
  <c r="I396" i="4"/>
  <c r="J396" i="4"/>
  <c r="K396" i="4"/>
  <c r="L396" i="4"/>
  <c r="M396" i="4"/>
  <c r="N396" i="4"/>
  <c r="O396" i="4"/>
  <c r="P396" i="4"/>
  <c r="Q396" i="4"/>
  <c r="R396" i="4"/>
  <c r="S396" i="4"/>
  <c r="T396" i="4"/>
  <c r="G397" i="4"/>
  <c r="H397" i="4"/>
  <c r="I397" i="4"/>
  <c r="J397" i="4"/>
  <c r="K397" i="4"/>
  <c r="L397" i="4"/>
  <c r="M397" i="4"/>
  <c r="N397" i="4"/>
  <c r="O397" i="4"/>
  <c r="P397" i="4"/>
  <c r="Q397" i="4"/>
  <c r="R397" i="4"/>
  <c r="S397" i="4"/>
  <c r="T397" i="4"/>
  <c r="G399" i="4"/>
  <c r="H399" i="4"/>
  <c r="I399" i="4"/>
  <c r="J399" i="4"/>
  <c r="K399" i="4"/>
  <c r="L399" i="4"/>
  <c r="M399" i="4"/>
  <c r="N399" i="4"/>
  <c r="O399" i="4"/>
  <c r="P399" i="4"/>
  <c r="Q399" i="4"/>
  <c r="R399" i="4"/>
  <c r="S399" i="4"/>
  <c r="T399" i="4"/>
  <c r="G400" i="4"/>
  <c r="H400" i="4"/>
  <c r="I400" i="4"/>
  <c r="J400" i="4"/>
  <c r="K400" i="4"/>
  <c r="L400" i="4"/>
  <c r="M400" i="4"/>
  <c r="N400" i="4"/>
  <c r="O400" i="4"/>
  <c r="P400" i="4"/>
  <c r="Q400" i="4"/>
  <c r="R400" i="4"/>
  <c r="S400" i="4"/>
  <c r="T400" i="4"/>
  <c r="G401" i="4"/>
  <c r="H401" i="4"/>
  <c r="I401" i="4"/>
  <c r="J401" i="4"/>
  <c r="K401" i="4"/>
  <c r="L401" i="4"/>
  <c r="M401" i="4"/>
  <c r="N401" i="4"/>
  <c r="O401" i="4"/>
  <c r="P401" i="4"/>
  <c r="Q401" i="4"/>
  <c r="R401" i="4"/>
  <c r="S401" i="4"/>
  <c r="T401" i="4"/>
  <c r="G402" i="4"/>
  <c r="H402" i="4"/>
  <c r="I402" i="4"/>
  <c r="J402" i="4"/>
  <c r="K402" i="4"/>
  <c r="L402" i="4"/>
  <c r="M402" i="4"/>
  <c r="N402" i="4"/>
  <c r="O402" i="4"/>
  <c r="P402" i="4"/>
  <c r="Q402" i="4"/>
  <c r="R402" i="4"/>
  <c r="S402" i="4"/>
  <c r="T402" i="4"/>
  <c r="G403" i="4"/>
  <c r="H403" i="4"/>
  <c r="I403" i="4"/>
  <c r="J403" i="4"/>
  <c r="K403" i="4"/>
  <c r="L403" i="4"/>
  <c r="M403" i="4"/>
  <c r="N403" i="4"/>
  <c r="O403" i="4"/>
  <c r="P403" i="4"/>
  <c r="Q403" i="4"/>
  <c r="R403" i="4"/>
  <c r="S403" i="4"/>
  <c r="T403" i="4"/>
  <c r="G404" i="4"/>
  <c r="H404" i="4"/>
  <c r="I404" i="4"/>
  <c r="J404" i="4"/>
  <c r="K404" i="4"/>
  <c r="L404" i="4"/>
  <c r="M404" i="4"/>
  <c r="N404" i="4"/>
  <c r="O404" i="4"/>
  <c r="P404" i="4"/>
  <c r="Q404" i="4"/>
  <c r="R404" i="4"/>
  <c r="S404" i="4"/>
  <c r="T404" i="4"/>
  <c r="G405" i="4"/>
  <c r="H405" i="4"/>
  <c r="I405" i="4"/>
  <c r="J405" i="4"/>
  <c r="K405" i="4"/>
  <c r="L405" i="4"/>
  <c r="M405" i="4"/>
  <c r="N405" i="4"/>
  <c r="O405" i="4"/>
  <c r="P405" i="4"/>
  <c r="Q405" i="4"/>
  <c r="R405" i="4"/>
  <c r="S405" i="4"/>
  <c r="T405" i="4"/>
  <c r="G406" i="4"/>
  <c r="H406" i="4"/>
  <c r="I406" i="4"/>
  <c r="J406" i="4"/>
  <c r="K406" i="4"/>
  <c r="L406" i="4"/>
  <c r="M406" i="4"/>
  <c r="N406" i="4"/>
  <c r="O406" i="4"/>
  <c r="P406" i="4"/>
  <c r="Q406" i="4"/>
  <c r="R406" i="4"/>
  <c r="S406" i="4"/>
  <c r="T406" i="4"/>
  <c r="G407" i="4"/>
  <c r="H407" i="4"/>
  <c r="I407" i="4"/>
  <c r="J407" i="4"/>
  <c r="K407" i="4"/>
  <c r="L407" i="4"/>
  <c r="M407" i="4"/>
  <c r="N407" i="4"/>
  <c r="O407" i="4"/>
  <c r="P407" i="4"/>
  <c r="Q407" i="4"/>
  <c r="R407" i="4"/>
  <c r="S407" i="4"/>
  <c r="T407" i="4"/>
  <c r="G408" i="4"/>
  <c r="H408" i="4"/>
  <c r="I408" i="4"/>
  <c r="J408" i="4"/>
  <c r="K408" i="4"/>
  <c r="L408" i="4"/>
  <c r="M408" i="4"/>
  <c r="N408" i="4"/>
  <c r="O408" i="4"/>
  <c r="P408" i="4"/>
  <c r="Q408" i="4"/>
  <c r="R408" i="4"/>
  <c r="S408" i="4"/>
  <c r="T408" i="4"/>
  <c r="G409" i="4"/>
  <c r="H409" i="4"/>
  <c r="I409" i="4"/>
  <c r="J409" i="4"/>
  <c r="K409" i="4"/>
  <c r="L409" i="4"/>
  <c r="M409" i="4"/>
  <c r="N409" i="4"/>
  <c r="O409" i="4"/>
  <c r="P409" i="4"/>
  <c r="Q409" i="4"/>
  <c r="R409" i="4"/>
  <c r="S409" i="4"/>
  <c r="T409" i="4"/>
  <c r="G411" i="4"/>
  <c r="H411" i="4"/>
  <c r="I411" i="4"/>
  <c r="J411" i="4"/>
  <c r="K411" i="4"/>
  <c r="L411" i="4"/>
  <c r="M411" i="4"/>
  <c r="N411" i="4"/>
  <c r="O411" i="4"/>
  <c r="P411" i="4"/>
  <c r="Q411" i="4"/>
  <c r="R411" i="4"/>
  <c r="S411" i="4"/>
  <c r="T411" i="4"/>
  <c r="G412" i="4"/>
  <c r="H412" i="4"/>
  <c r="I412" i="4"/>
  <c r="J412" i="4"/>
  <c r="K412" i="4"/>
  <c r="L412" i="4"/>
  <c r="M412" i="4"/>
  <c r="N412" i="4"/>
  <c r="O412" i="4"/>
  <c r="P412" i="4"/>
  <c r="Q412" i="4"/>
  <c r="R412" i="4"/>
  <c r="S412" i="4"/>
  <c r="T412" i="4"/>
  <c r="G413" i="4"/>
  <c r="H413" i="4"/>
  <c r="I413" i="4"/>
  <c r="J413" i="4"/>
  <c r="K413" i="4"/>
  <c r="L413" i="4"/>
  <c r="M413" i="4"/>
  <c r="N413" i="4"/>
  <c r="O413" i="4"/>
  <c r="P413" i="4"/>
  <c r="Q413" i="4"/>
  <c r="R413" i="4"/>
  <c r="S413" i="4"/>
  <c r="T413" i="4"/>
  <c r="G414" i="4"/>
  <c r="H414" i="4"/>
  <c r="I414" i="4"/>
  <c r="J414" i="4"/>
  <c r="K414" i="4"/>
  <c r="L414" i="4"/>
  <c r="M414" i="4"/>
  <c r="N414" i="4"/>
  <c r="O414" i="4"/>
  <c r="P414" i="4"/>
  <c r="Q414" i="4"/>
  <c r="R414" i="4"/>
  <c r="S414" i="4"/>
  <c r="T414" i="4"/>
  <c r="G415" i="4"/>
  <c r="H415" i="4"/>
  <c r="I415" i="4"/>
  <c r="J415" i="4"/>
  <c r="K415" i="4"/>
  <c r="L415" i="4"/>
  <c r="M415" i="4"/>
  <c r="N415" i="4"/>
  <c r="O415" i="4"/>
  <c r="P415" i="4"/>
  <c r="Q415" i="4"/>
  <c r="R415" i="4"/>
  <c r="S415" i="4"/>
  <c r="T415" i="4"/>
  <c r="G416" i="4"/>
  <c r="H416" i="4"/>
  <c r="I416" i="4"/>
  <c r="J416" i="4"/>
  <c r="K416" i="4"/>
  <c r="L416" i="4"/>
  <c r="M416" i="4"/>
  <c r="N416" i="4"/>
  <c r="O416" i="4"/>
  <c r="P416" i="4"/>
  <c r="Q416" i="4"/>
  <c r="R416" i="4"/>
  <c r="S416" i="4"/>
  <c r="T416" i="4"/>
  <c r="G417" i="4"/>
  <c r="H417" i="4"/>
  <c r="I417" i="4"/>
  <c r="J417" i="4"/>
  <c r="K417" i="4"/>
  <c r="L417" i="4"/>
  <c r="M417" i="4"/>
  <c r="N417" i="4"/>
  <c r="O417" i="4"/>
  <c r="P417" i="4"/>
  <c r="Q417" i="4"/>
  <c r="R417" i="4"/>
  <c r="S417" i="4"/>
  <c r="T417" i="4"/>
  <c r="G418" i="4"/>
  <c r="H418" i="4"/>
  <c r="I418" i="4"/>
  <c r="J418" i="4"/>
  <c r="K418" i="4"/>
  <c r="L418" i="4"/>
  <c r="M418" i="4"/>
  <c r="N418" i="4"/>
  <c r="O418" i="4"/>
  <c r="P418" i="4"/>
  <c r="Q418" i="4"/>
  <c r="R418" i="4"/>
  <c r="S418" i="4"/>
  <c r="T418" i="4"/>
  <c r="G419" i="4"/>
  <c r="H419" i="4"/>
  <c r="I419" i="4"/>
  <c r="J419" i="4"/>
  <c r="K419" i="4"/>
  <c r="L419" i="4"/>
  <c r="M419" i="4"/>
  <c r="N419" i="4"/>
  <c r="O419" i="4"/>
  <c r="P419" i="4"/>
  <c r="Q419" i="4"/>
  <c r="R419" i="4"/>
  <c r="S419" i="4"/>
  <c r="T419" i="4"/>
  <c r="G420" i="4"/>
  <c r="H420" i="4"/>
  <c r="I420" i="4"/>
  <c r="J420" i="4"/>
  <c r="K420" i="4"/>
  <c r="L420" i="4"/>
  <c r="M420" i="4"/>
  <c r="N420" i="4"/>
  <c r="O420" i="4"/>
  <c r="P420" i="4"/>
  <c r="Q420" i="4"/>
  <c r="R420" i="4"/>
  <c r="S420" i="4"/>
  <c r="T420" i="4"/>
  <c r="G421" i="4"/>
  <c r="H421" i="4"/>
  <c r="I421" i="4"/>
  <c r="J421" i="4"/>
  <c r="K421" i="4"/>
  <c r="L421" i="4"/>
  <c r="M421" i="4"/>
  <c r="N421" i="4"/>
  <c r="O421" i="4"/>
  <c r="P421" i="4"/>
  <c r="Q421" i="4"/>
  <c r="R421" i="4"/>
  <c r="S421" i="4"/>
  <c r="T421" i="4"/>
  <c r="G422" i="4"/>
  <c r="H422" i="4"/>
  <c r="I422" i="4"/>
  <c r="J422" i="4"/>
  <c r="K422" i="4"/>
  <c r="L422" i="4"/>
  <c r="M422" i="4"/>
  <c r="N422" i="4"/>
  <c r="O422" i="4"/>
  <c r="P422" i="4"/>
  <c r="Q422" i="4"/>
  <c r="R422" i="4"/>
  <c r="S422" i="4"/>
  <c r="T422" i="4"/>
  <c r="G423" i="4"/>
  <c r="H423" i="4"/>
  <c r="I423" i="4"/>
  <c r="J423" i="4"/>
  <c r="K423" i="4"/>
  <c r="L423" i="4"/>
  <c r="M423" i="4"/>
  <c r="N423" i="4"/>
  <c r="O423" i="4"/>
  <c r="P423" i="4"/>
  <c r="Q423" i="4"/>
  <c r="R423" i="4"/>
  <c r="S423" i="4"/>
  <c r="T423" i="4"/>
  <c r="G424" i="4"/>
  <c r="H424" i="4"/>
  <c r="I424" i="4"/>
  <c r="J424" i="4"/>
  <c r="K424" i="4"/>
  <c r="L424" i="4"/>
  <c r="M424" i="4"/>
  <c r="N424" i="4"/>
  <c r="O424" i="4"/>
  <c r="P424" i="4"/>
  <c r="Q424" i="4"/>
  <c r="R424" i="4"/>
  <c r="S424" i="4"/>
  <c r="T424" i="4"/>
  <c r="G425" i="4"/>
  <c r="H425" i="4"/>
  <c r="I425" i="4"/>
  <c r="J425" i="4"/>
  <c r="K425" i="4"/>
  <c r="L425" i="4"/>
  <c r="M425" i="4"/>
  <c r="N425" i="4"/>
  <c r="O425" i="4"/>
  <c r="P425" i="4"/>
  <c r="Q425" i="4"/>
  <c r="R425" i="4"/>
  <c r="S425" i="4"/>
  <c r="T425" i="4"/>
  <c r="G426" i="4"/>
  <c r="H426" i="4"/>
  <c r="I426" i="4"/>
  <c r="J426" i="4"/>
  <c r="K426" i="4"/>
  <c r="L426" i="4"/>
  <c r="M426" i="4"/>
  <c r="N426" i="4"/>
  <c r="O426" i="4"/>
  <c r="P426" i="4"/>
  <c r="Q426" i="4"/>
  <c r="R426" i="4"/>
  <c r="S426" i="4"/>
  <c r="T426" i="4"/>
  <c r="G427" i="4"/>
  <c r="H427" i="4"/>
  <c r="I427" i="4"/>
  <c r="J427" i="4"/>
  <c r="K427" i="4"/>
  <c r="L427" i="4"/>
  <c r="M427" i="4"/>
  <c r="N427" i="4"/>
  <c r="O427" i="4"/>
  <c r="P427" i="4"/>
  <c r="Q427" i="4"/>
  <c r="R427" i="4"/>
  <c r="S427" i="4"/>
  <c r="T427" i="4"/>
  <c r="G429" i="4"/>
  <c r="H429" i="4"/>
  <c r="I429" i="4"/>
  <c r="J429" i="4"/>
  <c r="K429" i="4"/>
  <c r="L429" i="4"/>
  <c r="M429" i="4"/>
  <c r="N429" i="4"/>
  <c r="O429" i="4"/>
  <c r="P429" i="4"/>
  <c r="Q429" i="4"/>
  <c r="R429" i="4"/>
  <c r="S429" i="4"/>
  <c r="T429" i="4"/>
  <c r="G430" i="4"/>
  <c r="H430" i="4"/>
  <c r="I430" i="4"/>
  <c r="J430" i="4"/>
  <c r="K430" i="4"/>
  <c r="L430" i="4"/>
  <c r="M430" i="4"/>
  <c r="N430" i="4"/>
  <c r="O430" i="4"/>
  <c r="P430" i="4"/>
  <c r="Q430" i="4"/>
  <c r="R430" i="4"/>
  <c r="S430" i="4"/>
  <c r="T430" i="4"/>
  <c r="G431" i="4"/>
  <c r="H431" i="4"/>
  <c r="I431" i="4"/>
  <c r="J431" i="4"/>
  <c r="K431" i="4"/>
  <c r="L431" i="4"/>
  <c r="M431" i="4"/>
  <c r="N431" i="4"/>
  <c r="O431" i="4"/>
  <c r="P431" i="4"/>
  <c r="Q431" i="4"/>
  <c r="R431" i="4"/>
  <c r="S431" i="4"/>
  <c r="T431" i="4"/>
  <c r="G432" i="4"/>
  <c r="H432" i="4"/>
  <c r="I432" i="4"/>
  <c r="J432" i="4"/>
  <c r="K432" i="4"/>
  <c r="L432" i="4"/>
  <c r="M432" i="4"/>
  <c r="N432" i="4"/>
  <c r="O432" i="4"/>
  <c r="P432" i="4"/>
  <c r="Q432" i="4"/>
  <c r="R432" i="4"/>
  <c r="S432" i="4"/>
  <c r="T432" i="4"/>
  <c r="G433" i="4"/>
  <c r="H433" i="4"/>
  <c r="I433" i="4"/>
  <c r="J433" i="4"/>
  <c r="K433" i="4"/>
  <c r="L433" i="4"/>
  <c r="M433" i="4"/>
  <c r="N433" i="4"/>
  <c r="O433" i="4"/>
  <c r="P433" i="4"/>
  <c r="Q433" i="4"/>
  <c r="R433" i="4"/>
  <c r="S433" i="4"/>
  <c r="T433" i="4"/>
  <c r="G434" i="4"/>
  <c r="H434" i="4"/>
  <c r="I434" i="4"/>
  <c r="J434" i="4"/>
  <c r="K434" i="4"/>
  <c r="L434" i="4"/>
  <c r="M434" i="4"/>
  <c r="N434" i="4"/>
  <c r="O434" i="4"/>
  <c r="P434" i="4"/>
  <c r="Q434" i="4"/>
  <c r="R434" i="4"/>
  <c r="S434" i="4"/>
  <c r="T434" i="4"/>
  <c r="G435" i="4"/>
  <c r="H435" i="4"/>
  <c r="I435" i="4"/>
  <c r="J435" i="4"/>
  <c r="K435" i="4"/>
  <c r="L435" i="4"/>
  <c r="M435" i="4"/>
  <c r="N435" i="4"/>
  <c r="O435" i="4"/>
  <c r="P435" i="4"/>
  <c r="Q435" i="4"/>
  <c r="R435" i="4"/>
  <c r="S435" i="4"/>
  <c r="T435" i="4"/>
  <c r="G436" i="4"/>
  <c r="H436" i="4"/>
  <c r="I436" i="4"/>
  <c r="J436" i="4"/>
  <c r="K436" i="4"/>
  <c r="L436" i="4"/>
  <c r="M436" i="4"/>
  <c r="N436" i="4"/>
  <c r="O436" i="4"/>
  <c r="P436" i="4"/>
  <c r="Q436" i="4"/>
  <c r="R436" i="4"/>
  <c r="S436" i="4"/>
  <c r="T436" i="4"/>
  <c r="G437" i="4"/>
  <c r="H437" i="4"/>
  <c r="I437" i="4"/>
  <c r="J437" i="4"/>
  <c r="K437" i="4"/>
  <c r="L437" i="4"/>
  <c r="M437" i="4"/>
  <c r="N437" i="4"/>
  <c r="O437" i="4"/>
  <c r="P437" i="4"/>
  <c r="Q437" i="4"/>
  <c r="R437" i="4"/>
  <c r="S437" i="4"/>
  <c r="T437" i="4"/>
  <c r="G439" i="4"/>
  <c r="H439" i="4"/>
  <c r="I439" i="4"/>
  <c r="J439" i="4"/>
  <c r="K439" i="4"/>
  <c r="L439" i="4"/>
  <c r="M439" i="4"/>
  <c r="N439" i="4"/>
  <c r="O439" i="4"/>
  <c r="P439" i="4"/>
  <c r="Q439" i="4"/>
  <c r="R439" i="4"/>
  <c r="S439" i="4"/>
  <c r="T439" i="4"/>
  <c r="G440" i="4"/>
  <c r="H440" i="4"/>
  <c r="I440" i="4"/>
  <c r="J440" i="4"/>
  <c r="K440" i="4"/>
  <c r="L440" i="4"/>
  <c r="M440" i="4"/>
  <c r="N440" i="4"/>
  <c r="O440" i="4"/>
  <c r="P440" i="4"/>
  <c r="Q440" i="4"/>
  <c r="R440" i="4"/>
  <c r="S440" i="4"/>
  <c r="T440" i="4"/>
  <c r="G441" i="4"/>
  <c r="H441" i="4"/>
  <c r="I441" i="4"/>
  <c r="J441" i="4"/>
  <c r="K441" i="4"/>
  <c r="L441" i="4"/>
  <c r="M441" i="4"/>
  <c r="N441" i="4"/>
  <c r="O441" i="4"/>
  <c r="P441" i="4"/>
  <c r="Q441" i="4"/>
  <c r="R441" i="4"/>
  <c r="S441" i="4"/>
  <c r="T441" i="4"/>
  <c r="G442" i="4"/>
  <c r="H442" i="4"/>
  <c r="I442" i="4"/>
  <c r="J442" i="4"/>
  <c r="K442" i="4"/>
  <c r="L442" i="4"/>
  <c r="M442" i="4"/>
  <c r="N442" i="4"/>
  <c r="O442" i="4"/>
  <c r="P442" i="4"/>
  <c r="Q442" i="4"/>
  <c r="R442" i="4"/>
  <c r="S442" i="4"/>
  <c r="T442" i="4"/>
  <c r="G443" i="4"/>
  <c r="H443" i="4"/>
  <c r="I443" i="4"/>
  <c r="J443" i="4"/>
  <c r="K443" i="4"/>
  <c r="L443" i="4"/>
  <c r="M443" i="4"/>
  <c r="N443" i="4"/>
  <c r="O443" i="4"/>
  <c r="P443" i="4"/>
  <c r="Q443" i="4"/>
  <c r="R443" i="4"/>
  <c r="S443" i="4"/>
  <c r="T443" i="4"/>
  <c r="G444" i="4"/>
  <c r="H444" i="4"/>
  <c r="I444" i="4"/>
  <c r="J444" i="4"/>
  <c r="K444" i="4"/>
  <c r="L444" i="4"/>
  <c r="M444" i="4"/>
  <c r="N444" i="4"/>
  <c r="O444" i="4"/>
  <c r="P444" i="4"/>
  <c r="Q444" i="4"/>
  <c r="R444" i="4"/>
  <c r="S444" i="4"/>
  <c r="T444" i="4"/>
  <c r="G446" i="4"/>
  <c r="H446" i="4"/>
  <c r="I446" i="4"/>
  <c r="J446" i="4"/>
  <c r="K446" i="4"/>
  <c r="L446" i="4"/>
  <c r="M446" i="4"/>
  <c r="N446" i="4"/>
  <c r="O446" i="4"/>
  <c r="P446" i="4"/>
  <c r="Q446" i="4"/>
  <c r="R446" i="4"/>
  <c r="S446" i="4"/>
  <c r="T446" i="4"/>
  <c r="G447" i="4"/>
  <c r="H447" i="4"/>
  <c r="I447" i="4"/>
  <c r="J447" i="4"/>
  <c r="K447" i="4"/>
  <c r="L447" i="4"/>
  <c r="M447" i="4"/>
  <c r="N447" i="4"/>
  <c r="O447" i="4"/>
  <c r="P447" i="4"/>
  <c r="Q447" i="4"/>
  <c r="R447" i="4"/>
  <c r="S447" i="4"/>
  <c r="T447" i="4"/>
  <c r="G448" i="4"/>
  <c r="H448" i="4"/>
  <c r="I448" i="4"/>
  <c r="J448" i="4"/>
  <c r="K448" i="4"/>
  <c r="L448" i="4"/>
  <c r="M448" i="4"/>
  <c r="N448" i="4"/>
  <c r="O448" i="4"/>
  <c r="P448" i="4"/>
  <c r="Q448" i="4"/>
  <c r="R448" i="4"/>
  <c r="S448" i="4"/>
  <c r="T448" i="4"/>
  <c r="G449" i="4"/>
  <c r="H449" i="4"/>
  <c r="I449" i="4"/>
  <c r="J449" i="4"/>
  <c r="K449" i="4"/>
  <c r="L449" i="4"/>
  <c r="M449" i="4"/>
  <c r="N449" i="4"/>
  <c r="O449" i="4"/>
  <c r="P449" i="4"/>
  <c r="Q449" i="4"/>
  <c r="R449" i="4"/>
  <c r="S449" i="4"/>
  <c r="T449" i="4"/>
  <c r="G450" i="4"/>
  <c r="H450" i="4"/>
  <c r="I450" i="4"/>
  <c r="J450" i="4"/>
  <c r="K450" i="4"/>
  <c r="L450" i="4"/>
  <c r="M450" i="4"/>
  <c r="N450" i="4"/>
  <c r="O450" i="4"/>
  <c r="P450" i="4"/>
  <c r="Q450" i="4"/>
  <c r="R450" i="4"/>
  <c r="S450" i="4"/>
  <c r="T450" i="4"/>
  <c r="G451" i="4"/>
  <c r="H451" i="4"/>
  <c r="I451" i="4"/>
  <c r="J451" i="4"/>
  <c r="K451" i="4"/>
  <c r="L451" i="4"/>
  <c r="M451" i="4"/>
  <c r="N451" i="4"/>
  <c r="O451" i="4"/>
  <c r="P451" i="4"/>
  <c r="Q451" i="4"/>
  <c r="R451" i="4"/>
  <c r="S451" i="4"/>
  <c r="T451" i="4"/>
  <c r="G452" i="4"/>
  <c r="H452" i="4"/>
  <c r="I452" i="4"/>
  <c r="J452" i="4"/>
  <c r="K452" i="4"/>
  <c r="L452" i="4"/>
  <c r="M452" i="4"/>
  <c r="N452" i="4"/>
  <c r="O452" i="4"/>
  <c r="P452" i="4"/>
  <c r="Q452" i="4"/>
  <c r="R452" i="4"/>
  <c r="S452" i="4"/>
  <c r="T452" i="4"/>
  <c r="G453" i="4"/>
  <c r="H453" i="4"/>
  <c r="I453" i="4"/>
  <c r="J453" i="4"/>
  <c r="K453" i="4"/>
  <c r="L453" i="4"/>
  <c r="M453" i="4"/>
  <c r="N453" i="4"/>
  <c r="O453" i="4"/>
  <c r="P453" i="4"/>
  <c r="Q453" i="4"/>
  <c r="R453" i="4"/>
  <c r="S453" i="4"/>
  <c r="T453" i="4"/>
  <c r="G454" i="4"/>
  <c r="H454" i="4"/>
  <c r="I454" i="4"/>
  <c r="J454" i="4"/>
  <c r="K454" i="4"/>
  <c r="L454" i="4"/>
  <c r="M454" i="4"/>
  <c r="N454" i="4"/>
  <c r="O454" i="4"/>
  <c r="P454" i="4"/>
  <c r="Q454" i="4"/>
  <c r="R454" i="4"/>
  <c r="S454" i="4"/>
  <c r="T454" i="4"/>
  <c r="G455" i="4"/>
  <c r="H455" i="4"/>
  <c r="I455" i="4"/>
  <c r="J455" i="4"/>
  <c r="K455" i="4"/>
  <c r="L455" i="4"/>
  <c r="M455" i="4"/>
  <c r="N455" i="4"/>
  <c r="O455" i="4"/>
  <c r="P455" i="4"/>
  <c r="Q455" i="4"/>
  <c r="R455" i="4"/>
  <c r="S455" i="4"/>
  <c r="T455" i="4"/>
  <c r="G456" i="4"/>
  <c r="H456" i="4"/>
  <c r="I456" i="4"/>
  <c r="J456" i="4"/>
  <c r="K456" i="4"/>
  <c r="L456" i="4"/>
  <c r="M456" i="4"/>
  <c r="N456" i="4"/>
  <c r="O456" i="4"/>
  <c r="P456" i="4"/>
  <c r="Q456" i="4"/>
  <c r="R456" i="4"/>
  <c r="S456" i="4"/>
  <c r="T456" i="4"/>
  <c r="G458" i="4"/>
  <c r="H458" i="4"/>
  <c r="I458" i="4"/>
  <c r="J458" i="4"/>
  <c r="K458" i="4"/>
  <c r="L458" i="4"/>
  <c r="M458" i="4"/>
  <c r="N458" i="4"/>
  <c r="O458" i="4"/>
  <c r="P458" i="4"/>
  <c r="Q458" i="4"/>
  <c r="R458" i="4"/>
  <c r="S458" i="4"/>
  <c r="T458" i="4"/>
  <c r="G459" i="4"/>
  <c r="H459" i="4"/>
  <c r="I459" i="4"/>
  <c r="J459" i="4"/>
  <c r="K459" i="4"/>
  <c r="L459" i="4"/>
  <c r="M459" i="4"/>
  <c r="N459" i="4"/>
  <c r="O459" i="4"/>
  <c r="P459" i="4"/>
  <c r="Q459" i="4"/>
  <c r="R459" i="4"/>
  <c r="S459" i="4"/>
  <c r="T459" i="4"/>
  <c r="G460" i="4"/>
  <c r="H460" i="4"/>
  <c r="I460" i="4"/>
  <c r="J460" i="4"/>
  <c r="K460" i="4"/>
  <c r="L460" i="4"/>
  <c r="M460" i="4"/>
  <c r="N460" i="4"/>
  <c r="O460" i="4"/>
  <c r="P460" i="4"/>
  <c r="Q460" i="4"/>
  <c r="R460" i="4"/>
  <c r="S460" i="4"/>
  <c r="T460" i="4"/>
  <c r="G461" i="4"/>
  <c r="H461" i="4"/>
  <c r="I461" i="4"/>
  <c r="J461" i="4"/>
  <c r="K461" i="4"/>
  <c r="L461" i="4"/>
  <c r="M461" i="4"/>
  <c r="N461" i="4"/>
  <c r="O461" i="4"/>
  <c r="P461" i="4"/>
  <c r="Q461" i="4"/>
  <c r="R461" i="4"/>
  <c r="S461" i="4"/>
  <c r="T461" i="4"/>
  <c r="G462" i="4"/>
  <c r="H462" i="4"/>
  <c r="I462" i="4"/>
  <c r="J462" i="4"/>
  <c r="K462" i="4"/>
  <c r="L462" i="4"/>
  <c r="M462" i="4"/>
  <c r="N462" i="4"/>
  <c r="O462" i="4"/>
  <c r="P462" i="4"/>
  <c r="Q462" i="4"/>
  <c r="R462" i="4"/>
  <c r="S462" i="4"/>
  <c r="T462" i="4"/>
  <c r="G463" i="4"/>
  <c r="H463" i="4"/>
  <c r="I463" i="4"/>
  <c r="J463" i="4"/>
  <c r="K463" i="4"/>
  <c r="L463" i="4"/>
  <c r="M463" i="4"/>
  <c r="N463" i="4"/>
  <c r="O463" i="4"/>
  <c r="P463" i="4"/>
  <c r="Q463" i="4"/>
  <c r="R463" i="4"/>
  <c r="S463" i="4"/>
  <c r="T463" i="4"/>
  <c r="G464" i="4"/>
  <c r="H464" i="4"/>
  <c r="I464" i="4"/>
  <c r="J464" i="4"/>
  <c r="K464" i="4"/>
  <c r="L464" i="4"/>
  <c r="M464" i="4"/>
  <c r="N464" i="4"/>
  <c r="O464" i="4"/>
  <c r="P464" i="4"/>
  <c r="Q464" i="4"/>
  <c r="R464" i="4"/>
  <c r="S464" i="4"/>
  <c r="T464" i="4"/>
  <c r="G465" i="4"/>
  <c r="H465" i="4"/>
  <c r="I465" i="4"/>
  <c r="J465" i="4"/>
  <c r="K465" i="4"/>
  <c r="L465" i="4"/>
  <c r="M465" i="4"/>
  <c r="N465" i="4"/>
  <c r="O465" i="4"/>
  <c r="P465" i="4"/>
  <c r="Q465" i="4"/>
  <c r="R465" i="4"/>
  <c r="S465" i="4"/>
  <c r="T465" i="4"/>
  <c r="G466" i="4"/>
  <c r="H466" i="4"/>
  <c r="I466" i="4"/>
  <c r="J466" i="4"/>
  <c r="K466" i="4"/>
  <c r="L466" i="4"/>
  <c r="M466" i="4"/>
  <c r="N466" i="4"/>
  <c r="O466" i="4"/>
  <c r="P466" i="4"/>
  <c r="Q466" i="4"/>
  <c r="R466" i="4"/>
  <c r="S466" i="4"/>
  <c r="T466" i="4"/>
  <c r="G467" i="4"/>
  <c r="H467" i="4"/>
  <c r="I467" i="4"/>
  <c r="J467" i="4"/>
  <c r="K467" i="4"/>
  <c r="L467" i="4"/>
  <c r="M467" i="4"/>
  <c r="N467" i="4"/>
  <c r="O467" i="4"/>
  <c r="P467" i="4"/>
  <c r="Q467" i="4"/>
  <c r="R467" i="4"/>
  <c r="S467" i="4"/>
  <c r="T467" i="4"/>
  <c r="G468" i="4"/>
  <c r="H468" i="4"/>
  <c r="I468" i="4"/>
  <c r="J468" i="4"/>
  <c r="K468" i="4"/>
  <c r="L468" i="4"/>
  <c r="M468" i="4"/>
  <c r="N468" i="4"/>
  <c r="O468" i="4"/>
  <c r="P468" i="4"/>
  <c r="Q468" i="4"/>
  <c r="R468" i="4"/>
  <c r="S468" i="4"/>
  <c r="T468" i="4"/>
  <c r="G469" i="4"/>
  <c r="H469" i="4"/>
  <c r="I469" i="4"/>
  <c r="J469" i="4"/>
  <c r="K469" i="4"/>
  <c r="L469" i="4"/>
  <c r="M469" i="4"/>
  <c r="N469" i="4"/>
  <c r="O469" i="4"/>
  <c r="P469" i="4"/>
  <c r="Q469" i="4"/>
  <c r="R469" i="4"/>
  <c r="S469" i="4"/>
  <c r="T469" i="4"/>
  <c r="G470" i="4"/>
  <c r="H470" i="4"/>
  <c r="I470" i="4"/>
  <c r="J470" i="4"/>
  <c r="K470" i="4"/>
  <c r="L470" i="4"/>
  <c r="M470" i="4"/>
  <c r="N470" i="4"/>
  <c r="O470" i="4"/>
  <c r="P470" i="4"/>
  <c r="Q470" i="4"/>
  <c r="R470" i="4"/>
  <c r="S470" i="4"/>
  <c r="T470" i="4"/>
  <c r="G471" i="4"/>
  <c r="H471" i="4"/>
  <c r="I471" i="4"/>
  <c r="J471" i="4"/>
  <c r="K471" i="4"/>
  <c r="L471" i="4"/>
  <c r="M471" i="4"/>
  <c r="N471" i="4"/>
  <c r="O471" i="4"/>
  <c r="P471" i="4"/>
  <c r="Q471" i="4"/>
  <c r="R471" i="4"/>
  <c r="S471" i="4"/>
  <c r="T471" i="4"/>
  <c r="G472" i="4"/>
  <c r="H472" i="4"/>
  <c r="I472" i="4"/>
  <c r="J472" i="4"/>
  <c r="K472" i="4"/>
  <c r="L472" i="4"/>
  <c r="M472" i="4"/>
  <c r="N472" i="4"/>
  <c r="O472" i="4"/>
  <c r="P472" i="4"/>
  <c r="Q472" i="4"/>
  <c r="R472" i="4"/>
  <c r="S472" i="4"/>
  <c r="T472" i="4"/>
  <c r="G473" i="4"/>
  <c r="H473" i="4"/>
  <c r="I473" i="4"/>
  <c r="J473" i="4"/>
  <c r="K473" i="4"/>
  <c r="L473" i="4"/>
  <c r="M473" i="4"/>
  <c r="N473" i="4"/>
  <c r="O473" i="4"/>
  <c r="P473" i="4"/>
  <c r="Q473" i="4"/>
  <c r="R473" i="4"/>
  <c r="S473" i="4"/>
  <c r="T473" i="4"/>
  <c r="G474" i="4"/>
  <c r="H474" i="4"/>
  <c r="I474" i="4"/>
  <c r="J474" i="4"/>
  <c r="K474" i="4"/>
  <c r="L474" i="4"/>
  <c r="M474" i="4"/>
  <c r="N474" i="4"/>
  <c r="O474" i="4"/>
  <c r="P474" i="4"/>
  <c r="Q474" i="4"/>
  <c r="R474" i="4"/>
  <c r="S474" i="4"/>
  <c r="T474" i="4"/>
  <c r="G476" i="4"/>
  <c r="H476" i="4"/>
  <c r="I476" i="4"/>
  <c r="J476" i="4"/>
  <c r="K476" i="4"/>
  <c r="L476" i="4"/>
  <c r="M476" i="4"/>
  <c r="N476" i="4"/>
  <c r="O476" i="4"/>
  <c r="P476" i="4"/>
  <c r="Q476" i="4"/>
  <c r="R476" i="4"/>
  <c r="S476" i="4"/>
  <c r="T476" i="4"/>
  <c r="G477" i="4"/>
  <c r="H477" i="4"/>
  <c r="I477" i="4"/>
  <c r="J477" i="4"/>
  <c r="K477" i="4"/>
  <c r="L477" i="4"/>
  <c r="M477" i="4"/>
  <c r="N477" i="4"/>
  <c r="O477" i="4"/>
  <c r="P477" i="4"/>
  <c r="Q477" i="4"/>
  <c r="R477" i="4"/>
  <c r="S477" i="4"/>
  <c r="T477" i="4"/>
  <c r="G478" i="4"/>
  <c r="H478" i="4"/>
  <c r="I478" i="4"/>
  <c r="J478" i="4"/>
  <c r="K478" i="4"/>
  <c r="L478" i="4"/>
  <c r="M478" i="4"/>
  <c r="N478" i="4"/>
  <c r="O478" i="4"/>
  <c r="P478" i="4"/>
  <c r="Q478" i="4"/>
  <c r="R478" i="4"/>
  <c r="S478" i="4"/>
  <c r="T478" i="4"/>
  <c r="G479" i="4"/>
  <c r="H479" i="4"/>
  <c r="I479" i="4"/>
  <c r="J479" i="4"/>
  <c r="K479" i="4"/>
  <c r="L479" i="4"/>
  <c r="M479" i="4"/>
  <c r="N479" i="4"/>
  <c r="O479" i="4"/>
  <c r="P479" i="4"/>
  <c r="Q479" i="4"/>
  <c r="R479" i="4"/>
  <c r="S479" i="4"/>
  <c r="T479" i="4"/>
  <c r="G480" i="4"/>
  <c r="H480" i="4"/>
  <c r="I480" i="4"/>
  <c r="J480" i="4"/>
  <c r="K480" i="4"/>
  <c r="L480" i="4"/>
  <c r="M480" i="4"/>
  <c r="N480" i="4"/>
  <c r="O480" i="4"/>
  <c r="P480" i="4"/>
  <c r="Q480" i="4"/>
  <c r="R480" i="4"/>
  <c r="S480" i="4"/>
  <c r="T480" i="4"/>
  <c r="G481" i="4"/>
  <c r="H481" i="4"/>
  <c r="I481" i="4"/>
  <c r="J481" i="4"/>
  <c r="K481" i="4"/>
  <c r="L481" i="4"/>
  <c r="M481" i="4"/>
  <c r="N481" i="4"/>
  <c r="O481" i="4"/>
  <c r="P481" i="4"/>
  <c r="Q481" i="4"/>
  <c r="R481" i="4"/>
  <c r="S481" i="4"/>
  <c r="T481" i="4"/>
  <c r="G482" i="4"/>
  <c r="H482" i="4"/>
  <c r="I482" i="4"/>
  <c r="J482" i="4"/>
  <c r="K482" i="4"/>
  <c r="L482" i="4"/>
  <c r="M482" i="4"/>
  <c r="N482" i="4"/>
  <c r="O482" i="4"/>
  <c r="P482" i="4"/>
  <c r="Q482" i="4"/>
  <c r="R482" i="4"/>
  <c r="S482" i="4"/>
  <c r="T482" i="4"/>
  <c r="G483" i="4"/>
  <c r="H483" i="4"/>
  <c r="I483" i="4"/>
  <c r="J483" i="4"/>
  <c r="K483" i="4"/>
  <c r="L483" i="4"/>
  <c r="M483" i="4"/>
  <c r="N483" i="4"/>
  <c r="O483" i="4"/>
  <c r="P483" i="4"/>
  <c r="Q483" i="4"/>
  <c r="R483" i="4"/>
  <c r="S483" i="4"/>
  <c r="T483" i="4"/>
  <c r="G484" i="4"/>
  <c r="H484" i="4"/>
  <c r="I484" i="4"/>
  <c r="J484" i="4"/>
  <c r="K484" i="4"/>
  <c r="L484" i="4"/>
  <c r="M484" i="4"/>
  <c r="N484" i="4"/>
  <c r="O484" i="4"/>
  <c r="P484" i="4"/>
  <c r="Q484" i="4"/>
  <c r="R484" i="4"/>
  <c r="S484" i="4"/>
  <c r="T484" i="4"/>
  <c r="G486" i="4"/>
  <c r="H486" i="4"/>
  <c r="I486" i="4"/>
  <c r="J486" i="4"/>
  <c r="K486" i="4"/>
  <c r="L486" i="4"/>
  <c r="M486" i="4"/>
  <c r="N486" i="4"/>
  <c r="O486" i="4"/>
  <c r="P486" i="4"/>
  <c r="Q486" i="4"/>
  <c r="R486" i="4"/>
  <c r="S486" i="4"/>
  <c r="T486" i="4"/>
  <c r="G487" i="4"/>
  <c r="H487" i="4"/>
  <c r="I487" i="4"/>
  <c r="J487" i="4"/>
  <c r="K487" i="4"/>
  <c r="L487" i="4"/>
  <c r="M487" i="4"/>
  <c r="N487" i="4"/>
  <c r="O487" i="4"/>
  <c r="P487" i="4"/>
  <c r="Q487" i="4"/>
  <c r="R487" i="4"/>
  <c r="S487" i="4"/>
  <c r="T487" i="4"/>
  <c r="G488" i="4"/>
  <c r="H488" i="4"/>
  <c r="I488" i="4"/>
  <c r="J488" i="4"/>
  <c r="K488" i="4"/>
  <c r="L488" i="4"/>
  <c r="M488" i="4"/>
  <c r="N488" i="4"/>
  <c r="O488" i="4"/>
  <c r="P488" i="4"/>
  <c r="Q488" i="4"/>
  <c r="R488" i="4"/>
  <c r="S488" i="4"/>
  <c r="T488" i="4"/>
  <c r="G489" i="4"/>
  <c r="H489" i="4"/>
  <c r="I489" i="4"/>
  <c r="J489" i="4"/>
  <c r="K489" i="4"/>
  <c r="L489" i="4"/>
  <c r="M489" i="4"/>
  <c r="N489" i="4"/>
  <c r="O489" i="4"/>
  <c r="P489" i="4"/>
  <c r="Q489" i="4"/>
  <c r="R489" i="4"/>
  <c r="S489" i="4"/>
  <c r="T489" i="4"/>
  <c r="G490" i="4"/>
  <c r="H490" i="4"/>
  <c r="I490" i="4"/>
  <c r="J490" i="4"/>
  <c r="K490" i="4"/>
  <c r="L490" i="4"/>
  <c r="M490" i="4"/>
  <c r="N490" i="4"/>
  <c r="O490" i="4"/>
  <c r="P490" i="4"/>
  <c r="Q490" i="4"/>
  <c r="R490" i="4"/>
  <c r="S490" i="4"/>
  <c r="T490" i="4"/>
  <c r="G491" i="4"/>
  <c r="H491" i="4"/>
  <c r="I491" i="4"/>
  <c r="J491" i="4"/>
  <c r="K491" i="4"/>
  <c r="L491" i="4"/>
  <c r="M491" i="4"/>
  <c r="N491" i="4"/>
  <c r="O491" i="4"/>
  <c r="P491" i="4"/>
  <c r="Q491" i="4"/>
  <c r="R491" i="4"/>
  <c r="S491" i="4"/>
  <c r="T491" i="4"/>
  <c r="G493" i="4"/>
  <c r="H493" i="4"/>
  <c r="I493" i="4"/>
  <c r="J493" i="4"/>
  <c r="K493" i="4"/>
  <c r="L493" i="4"/>
  <c r="M493" i="4"/>
  <c r="N493" i="4"/>
  <c r="O493" i="4"/>
  <c r="P493" i="4"/>
  <c r="Q493" i="4"/>
  <c r="R493" i="4"/>
  <c r="S493" i="4"/>
  <c r="T493" i="4"/>
  <c r="G494" i="4"/>
  <c r="H494" i="4"/>
  <c r="I494" i="4"/>
  <c r="J494" i="4"/>
  <c r="K494" i="4"/>
  <c r="L494" i="4"/>
  <c r="M494" i="4"/>
  <c r="N494" i="4"/>
  <c r="O494" i="4"/>
  <c r="P494" i="4"/>
  <c r="Q494" i="4"/>
  <c r="R494" i="4"/>
  <c r="S494" i="4"/>
  <c r="T494" i="4"/>
  <c r="G495" i="4"/>
  <c r="H495" i="4"/>
  <c r="I495" i="4"/>
  <c r="J495" i="4"/>
  <c r="K495" i="4"/>
  <c r="L495" i="4"/>
  <c r="M495" i="4"/>
  <c r="N495" i="4"/>
  <c r="O495" i="4"/>
  <c r="P495" i="4"/>
  <c r="Q495" i="4"/>
  <c r="R495" i="4"/>
  <c r="S495" i="4"/>
  <c r="T495" i="4"/>
  <c r="G496" i="4"/>
  <c r="H496" i="4"/>
  <c r="I496" i="4"/>
  <c r="J496" i="4"/>
  <c r="K496" i="4"/>
  <c r="L496" i="4"/>
  <c r="M496" i="4"/>
  <c r="N496" i="4"/>
  <c r="O496" i="4"/>
  <c r="P496" i="4"/>
  <c r="Q496" i="4"/>
  <c r="R496" i="4"/>
  <c r="S496" i="4"/>
  <c r="T496" i="4"/>
  <c r="G497" i="4"/>
  <c r="H497" i="4"/>
  <c r="I497" i="4"/>
  <c r="J497" i="4"/>
  <c r="K497" i="4"/>
  <c r="L497" i="4"/>
  <c r="M497" i="4"/>
  <c r="N497" i="4"/>
  <c r="O497" i="4"/>
  <c r="P497" i="4"/>
  <c r="Q497" i="4"/>
  <c r="R497" i="4"/>
  <c r="S497" i="4"/>
  <c r="T497" i="4"/>
  <c r="G498" i="4"/>
  <c r="H498" i="4"/>
  <c r="I498" i="4"/>
  <c r="J498" i="4"/>
  <c r="K498" i="4"/>
  <c r="L498" i="4"/>
  <c r="M498" i="4"/>
  <c r="N498" i="4"/>
  <c r="O498" i="4"/>
  <c r="P498" i="4"/>
  <c r="Q498" i="4"/>
  <c r="R498" i="4"/>
  <c r="S498" i="4"/>
  <c r="T498" i="4"/>
  <c r="G499" i="4"/>
  <c r="H499" i="4"/>
  <c r="I499" i="4"/>
  <c r="J499" i="4"/>
  <c r="K499" i="4"/>
  <c r="L499" i="4"/>
  <c r="M499" i="4"/>
  <c r="N499" i="4"/>
  <c r="O499" i="4"/>
  <c r="P499" i="4"/>
  <c r="Q499" i="4"/>
  <c r="R499" i="4"/>
  <c r="S499" i="4"/>
  <c r="T499" i="4"/>
  <c r="G500" i="4"/>
  <c r="H500" i="4"/>
  <c r="I500" i="4"/>
  <c r="J500" i="4"/>
  <c r="K500" i="4"/>
  <c r="L500" i="4"/>
  <c r="M500" i="4"/>
  <c r="N500" i="4"/>
  <c r="O500" i="4"/>
  <c r="P500" i="4"/>
  <c r="Q500" i="4"/>
  <c r="R500" i="4"/>
  <c r="S500" i="4"/>
  <c r="T500" i="4"/>
  <c r="G501" i="4"/>
  <c r="H501" i="4"/>
  <c r="I501" i="4"/>
  <c r="J501" i="4"/>
  <c r="K501" i="4"/>
  <c r="L501" i="4"/>
  <c r="M501" i="4"/>
  <c r="N501" i="4"/>
  <c r="O501" i="4"/>
  <c r="P501" i="4"/>
  <c r="Q501" i="4"/>
  <c r="R501" i="4"/>
  <c r="S501" i="4"/>
  <c r="T501" i="4"/>
  <c r="G502" i="4"/>
  <c r="H502" i="4"/>
  <c r="I502" i="4"/>
  <c r="J502" i="4"/>
  <c r="K502" i="4"/>
  <c r="L502" i="4"/>
  <c r="M502" i="4"/>
  <c r="N502" i="4"/>
  <c r="O502" i="4"/>
  <c r="P502" i="4"/>
  <c r="Q502" i="4"/>
  <c r="R502" i="4"/>
  <c r="S502" i="4"/>
  <c r="T502" i="4"/>
  <c r="G503" i="4"/>
  <c r="H503" i="4"/>
  <c r="I503" i="4"/>
  <c r="J503" i="4"/>
  <c r="K503" i="4"/>
  <c r="L503" i="4"/>
  <c r="M503" i="4"/>
  <c r="N503" i="4"/>
  <c r="O503" i="4"/>
  <c r="P503" i="4"/>
  <c r="Q503" i="4"/>
  <c r="R503" i="4"/>
  <c r="S503" i="4"/>
  <c r="T503" i="4"/>
  <c r="G505" i="4"/>
  <c r="H505" i="4"/>
  <c r="I505" i="4"/>
  <c r="J505" i="4"/>
  <c r="K505" i="4"/>
  <c r="L505" i="4"/>
  <c r="M505" i="4"/>
  <c r="N505" i="4"/>
  <c r="O505" i="4"/>
  <c r="P505" i="4"/>
  <c r="Q505" i="4"/>
  <c r="R505" i="4"/>
  <c r="S505" i="4"/>
  <c r="T505" i="4"/>
  <c r="G506" i="4"/>
  <c r="H506" i="4"/>
  <c r="I506" i="4"/>
  <c r="J506" i="4"/>
  <c r="K506" i="4"/>
  <c r="L506" i="4"/>
  <c r="M506" i="4"/>
  <c r="N506" i="4"/>
  <c r="O506" i="4"/>
  <c r="P506" i="4"/>
  <c r="Q506" i="4"/>
  <c r="R506" i="4"/>
  <c r="S506" i="4"/>
  <c r="T506" i="4"/>
  <c r="G507" i="4"/>
  <c r="H507" i="4"/>
  <c r="I507" i="4"/>
  <c r="J507" i="4"/>
  <c r="K507" i="4"/>
  <c r="L507" i="4"/>
  <c r="M507" i="4"/>
  <c r="N507" i="4"/>
  <c r="O507" i="4"/>
  <c r="P507" i="4"/>
  <c r="Q507" i="4"/>
  <c r="R507" i="4"/>
  <c r="S507" i="4"/>
  <c r="T507" i="4"/>
  <c r="G508" i="4"/>
  <c r="H508" i="4"/>
  <c r="I508" i="4"/>
  <c r="J508" i="4"/>
  <c r="K508" i="4"/>
  <c r="L508" i="4"/>
  <c r="M508" i="4"/>
  <c r="N508" i="4"/>
  <c r="O508" i="4"/>
  <c r="P508" i="4"/>
  <c r="Q508" i="4"/>
  <c r="R508" i="4"/>
  <c r="S508" i="4"/>
  <c r="T508" i="4"/>
  <c r="G509" i="4"/>
  <c r="H509" i="4"/>
  <c r="I509" i="4"/>
  <c r="J509" i="4"/>
  <c r="K509" i="4"/>
  <c r="L509" i="4"/>
  <c r="M509" i="4"/>
  <c r="N509" i="4"/>
  <c r="O509" i="4"/>
  <c r="P509" i="4"/>
  <c r="Q509" i="4"/>
  <c r="R509" i="4"/>
  <c r="S509" i="4"/>
  <c r="T509" i="4"/>
  <c r="G510" i="4"/>
  <c r="H510" i="4"/>
  <c r="I510" i="4"/>
  <c r="J510" i="4"/>
  <c r="K510" i="4"/>
  <c r="L510" i="4"/>
  <c r="M510" i="4"/>
  <c r="N510" i="4"/>
  <c r="O510" i="4"/>
  <c r="P510" i="4"/>
  <c r="Q510" i="4"/>
  <c r="R510" i="4"/>
  <c r="S510" i="4"/>
  <c r="T510" i="4"/>
  <c r="G511" i="4"/>
  <c r="H511" i="4"/>
  <c r="I511" i="4"/>
  <c r="J511" i="4"/>
  <c r="K511" i="4"/>
  <c r="L511" i="4"/>
  <c r="M511" i="4"/>
  <c r="N511" i="4"/>
  <c r="O511" i="4"/>
  <c r="P511" i="4"/>
  <c r="Q511" i="4"/>
  <c r="R511" i="4"/>
  <c r="S511" i="4"/>
  <c r="T511" i="4"/>
  <c r="G512" i="4"/>
  <c r="H512" i="4"/>
  <c r="I512" i="4"/>
  <c r="J512" i="4"/>
  <c r="K512" i="4"/>
  <c r="L512" i="4"/>
  <c r="M512" i="4"/>
  <c r="N512" i="4"/>
  <c r="O512" i="4"/>
  <c r="P512" i="4"/>
  <c r="Q512" i="4"/>
  <c r="R512" i="4"/>
  <c r="S512" i="4"/>
  <c r="T512" i="4"/>
  <c r="G513" i="4"/>
  <c r="H513" i="4"/>
  <c r="I513" i="4"/>
  <c r="J513" i="4"/>
  <c r="K513" i="4"/>
  <c r="L513" i="4"/>
  <c r="M513" i="4"/>
  <c r="N513" i="4"/>
  <c r="O513" i="4"/>
  <c r="P513" i="4"/>
  <c r="Q513" i="4"/>
  <c r="R513" i="4"/>
  <c r="S513" i="4"/>
  <c r="T513" i="4"/>
  <c r="G514" i="4"/>
  <c r="H514" i="4"/>
  <c r="I514" i="4"/>
  <c r="J514" i="4"/>
  <c r="K514" i="4"/>
  <c r="L514" i="4"/>
  <c r="M514" i="4"/>
  <c r="N514" i="4"/>
  <c r="O514" i="4"/>
  <c r="P514" i="4"/>
  <c r="Q514" i="4"/>
  <c r="R514" i="4"/>
  <c r="S514" i="4"/>
  <c r="T514" i="4"/>
  <c r="G515" i="4"/>
  <c r="H515" i="4"/>
  <c r="I515" i="4"/>
  <c r="J515" i="4"/>
  <c r="K515" i="4"/>
  <c r="L515" i="4"/>
  <c r="M515" i="4"/>
  <c r="N515" i="4"/>
  <c r="O515" i="4"/>
  <c r="P515" i="4"/>
  <c r="Q515" i="4"/>
  <c r="R515" i="4"/>
  <c r="S515" i="4"/>
  <c r="T515" i="4"/>
  <c r="G516" i="4"/>
  <c r="H516" i="4"/>
  <c r="I516" i="4"/>
  <c r="J516" i="4"/>
  <c r="K516" i="4"/>
  <c r="L516" i="4"/>
  <c r="M516" i="4"/>
  <c r="N516" i="4"/>
  <c r="O516" i="4"/>
  <c r="P516" i="4"/>
  <c r="Q516" i="4"/>
  <c r="R516" i="4"/>
  <c r="S516" i="4"/>
  <c r="T516" i="4"/>
  <c r="G517" i="4"/>
  <c r="H517" i="4"/>
  <c r="I517" i="4"/>
  <c r="J517" i="4"/>
  <c r="K517" i="4"/>
  <c r="L517" i="4"/>
  <c r="M517" i="4"/>
  <c r="N517" i="4"/>
  <c r="O517" i="4"/>
  <c r="P517" i="4"/>
  <c r="Q517" i="4"/>
  <c r="R517" i="4"/>
  <c r="S517" i="4"/>
  <c r="T517" i="4"/>
  <c r="G518" i="4"/>
  <c r="H518" i="4"/>
  <c r="I518" i="4"/>
  <c r="J518" i="4"/>
  <c r="K518" i="4"/>
  <c r="L518" i="4"/>
  <c r="M518" i="4"/>
  <c r="N518" i="4"/>
  <c r="O518" i="4"/>
  <c r="P518" i="4"/>
  <c r="Q518" i="4"/>
  <c r="R518" i="4"/>
  <c r="S518" i="4"/>
  <c r="T518" i="4"/>
  <c r="G519" i="4"/>
  <c r="H519" i="4"/>
  <c r="I519" i="4"/>
  <c r="J519" i="4"/>
  <c r="K519" i="4"/>
  <c r="L519" i="4"/>
  <c r="M519" i="4"/>
  <c r="N519" i="4"/>
  <c r="O519" i="4"/>
  <c r="P519" i="4"/>
  <c r="Q519" i="4"/>
  <c r="R519" i="4"/>
  <c r="S519" i="4"/>
  <c r="T519" i="4"/>
  <c r="G520" i="4"/>
  <c r="H520" i="4"/>
  <c r="I520" i="4"/>
  <c r="J520" i="4"/>
  <c r="K520" i="4"/>
  <c r="L520" i="4"/>
  <c r="M520" i="4"/>
  <c r="N520" i="4"/>
  <c r="O520" i="4"/>
  <c r="P520" i="4"/>
  <c r="Q520" i="4"/>
  <c r="R520" i="4"/>
  <c r="S520" i="4"/>
  <c r="T520" i="4"/>
  <c r="G521" i="4"/>
  <c r="H521" i="4"/>
  <c r="I521" i="4"/>
  <c r="J521" i="4"/>
  <c r="K521" i="4"/>
  <c r="L521" i="4"/>
  <c r="M521" i="4"/>
  <c r="N521" i="4"/>
  <c r="O521" i="4"/>
  <c r="P521" i="4"/>
  <c r="Q521" i="4"/>
  <c r="R521" i="4"/>
  <c r="S521" i="4"/>
  <c r="T521" i="4"/>
  <c r="G523" i="4"/>
  <c r="H523" i="4"/>
  <c r="I523" i="4"/>
  <c r="J523" i="4"/>
  <c r="K523" i="4"/>
  <c r="L523" i="4"/>
  <c r="M523" i="4"/>
  <c r="N523" i="4"/>
  <c r="O523" i="4"/>
  <c r="P523" i="4"/>
  <c r="Q523" i="4"/>
  <c r="R523" i="4"/>
  <c r="S523" i="4"/>
  <c r="T523" i="4"/>
  <c r="G524" i="4"/>
  <c r="H524" i="4"/>
  <c r="I524" i="4"/>
  <c r="J524" i="4"/>
  <c r="K524" i="4"/>
  <c r="L524" i="4"/>
  <c r="M524" i="4"/>
  <c r="N524" i="4"/>
  <c r="O524" i="4"/>
  <c r="P524" i="4"/>
  <c r="Q524" i="4"/>
  <c r="R524" i="4"/>
  <c r="S524" i="4"/>
  <c r="T524" i="4"/>
  <c r="G525" i="4"/>
  <c r="H525" i="4"/>
  <c r="I525" i="4"/>
  <c r="J525" i="4"/>
  <c r="K525" i="4"/>
  <c r="L525" i="4"/>
  <c r="M525" i="4"/>
  <c r="N525" i="4"/>
  <c r="O525" i="4"/>
  <c r="P525" i="4"/>
  <c r="Q525" i="4"/>
  <c r="R525" i="4"/>
  <c r="S525" i="4"/>
  <c r="T525" i="4"/>
  <c r="G526" i="4"/>
  <c r="H526" i="4"/>
  <c r="I526" i="4"/>
  <c r="J526" i="4"/>
  <c r="K526" i="4"/>
  <c r="L526" i="4"/>
  <c r="M526" i="4"/>
  <c r="N526" i="4"/>
  <c r="O526" i="4"/>
  <c r="P526" i="4"/>
  <c r="Q526" i="4"/>
  <c r="R526" i="4"/>
  <c r="S526" i="4"/>
  <c r="T526" i="4"/>
  <c r="G527" i="4"/>
  <c r="H527" i="4"/>
  <c r="I527" i="4"/>
  <c r="J527" i="4"/>
  <c r="K527" i="4"/>
  <c r="L527" i="4"/>
  <c r="M527" i="4"/>
  <c r="N527" i="4"/>
  <c r="O527" i="4"/>
  <c r="P527" i="4"/>
  <c r="Q527" i="4"/>
  <c r="R527" i="4"/>
  <c r="S527" i="4"/>
  <c r="T527" i="4"/>
  <c r="G528" i="4"/>
  <c r="H528" i="4"/>
  <c r="I528" i="4"/>
  <c r="J528" i="4"/>
  <c r="K528" i="4"/>
  <c r="L528" i="4"/>
  <c r="M528" i="4"/>
  <c r="N528" i="4"/>
  <c r="O528" i="4"/>
  <c r="P528" i="4"/>
  <c r="Q528" i="4"/>
  <c r="R528" i="4"/>
  <c r="S528" i="4"/>
  <c r="T528" i="4"/>
  <c r="G529" i="4"/>
  <c r="H529" i="4"/>
  <c r="I529" i="4"/>
  <c r="J529" i="4"/>
  <c r="K529" i="4"/>
  <c r="L529" i="4"/>
  <c r="M529" i="4"/>
  <c r="N529" i="4"/>
  <c r="O529" i="4"/>
  <c r="P529" i="4"/>
  <c r="Q529" i="4"/>
  <c r="R529" i="4"/>
  <c r="S529" i="4"/>
  <c r="T529" i="4"/>
  <c r="G530" i="4"/>
  <c r="H530" i="4"/>
  <c r="I530" i="4"/>
  <c r="J530" i="4"/>
  <c r="K530" i="4"/>
  <c r="L530" i="4"/>
  <c r="M530" i="4"/>
  <c r="N530" i="4"/>
  <c r="O530" i="4"/>
  <c r="P530" i="4"/>
  <c r="Q530" i="4"/>
  <c r="R530" i="4"/>
  <c r="S530" i="4"/>
  <c r="T530" i="4"/>
  <c r="G531" i="4"/>
  <c r="H531" i="4"/>
  <c r="I531" i="4"/>
  <c r="J531" i="4"/>
  <c r="K531" i="4"/>
  <c r="L531" i="4"/>
  <c r="M531" i="4"/>
  <c r="N531" i="4"/>
  <c r="O531" i="4"/>
  <c r="P531" i="4"/>
  <c r="Q531" i="4"/>
  <c r="R531" i="4"/>
  <c r="S531" i="4"/>
  <c r="T531" i="4"/>
  <c r="G533" i="4"/>
  <c r="H533" i="4"/>
  <c r="I533" i="4"/>
  <c r="J533" i="4"/>
  <c r="K533" i="4"/>
  <c r="L533" i="4"/>
  <c r="M533" i="4"/>
  <c r="N533" i="4"/>
  <c r="O533" i="4"/>
  <c r="P533" i="4"/>
  <c r="Q533" i="4"/>
  <c r="R533" i="4"/>
  <c r="S533" i="4"/>
  <c r="T533" i="4"/>
  <c r="G534" i="4"/>
  <c r="H534" i="4"/>
  <c r="I534" i="4"/>
  <c r="J534" i="4"/>
  <c r="K534" i="4"/>
  <c r="L534" i="4"/>
  <c r="M534" i="4"/>
  <c r="N534" i="4"/>
  <c r="O534" i="4"/>
  <c r="P534" i="4"/>
  <c r="Q534" i="4"/>
  <c r="R534" i="4"/>
  <c r="S534" i="4"/>
  <c r="T534" i="4"/>
  <c r="G535" i="4"/>
  <c r="H535" i="4"/>
  <c r="I535" i="4"/>
  <c r="J535" i="4"/>
  <c r="K535" i="4"/>
  <c r="L535" i="4"/>
  <c r="M535" i="4"/>
  <c r="N535" i="4"/>
  <c r="O535" i="4"/>
  <c r="P535" i="4"/>
  <c r="Q535" i="4"/>
  <c r="R535" i="4"/>
  <c r="S535" i="4"/>
  <c r="T535" i="4"/>
  <c r="G536" i="4"/>
  <c r="H536" i="4"/>
  <c r="I536" i="4"/>
  <c r="J536" i="4"/>
  <c r="K536" i="4"/>
  <c r="L536" i="4"/>
  <c r="M536" i="4"/>
  <c r="N536" i="4"/>
  <c r="O536" i="4"/>
  <c r="P536" i="4"/>
  <c r="Q536" i="4"/>
  <c r="R536" i="4"/>
  <c r="S536" i="4"/>
  <c r="T536" i="4"/>
  <c r="G537" i="4"/>
  <c r="H537" i="4"/>
  <c r="I537" i="4"/>
  <c r="J537" i="4"/>
  <c r="K537" i="4"/>
  <c r="L537" i="4"/>
  <c r="M537" i="4"/>
  <c r="N537" i="4"/>
  <c r="O537" i="4"/>
  <c r="P537" i="4"/>
  <c r="Q537" i="4"/>
  <c r="R537" i="4"/>
  <c r="S537" i="4"/>
  <c r="T537" i="4"/>
  <c r="G538" i="4"/>
  <c r="H538" i="4"/>
  <c r="I538" i="4"/>
  <c r="J538" i="4"/>
  <c r="K538" i="4"/>
  <c r="L538" i="4"/>
  <c r="M538" i="4"/>
  <c r="N538" i="4"/>
  <c r="O538" i="4"/>
  <c r="P538" i="4"/>
  <c r="Q538" i="4"/>
  <c r="R538" i="4"/>
  <c r="S538" i="4"/>
  <c r="T538" i="4"/>
  <c r="G540" i="4"/>
  <c r="H540" i="4"/>
  <c r="I540" i="4"/>
  <c r="J540" i="4"/>
  <c r="K540" i="4"/>
  <c r="L540" i="4"/>
  <c r="M540" i="4"/>
  <c r="N540" i="4"/>
  <c r="O540" i="4"/>
  <c r="P540" i="4"/>
  <c r="Q540" i="4"/>
  <c r="R540" i="4"/>
  <c r="S540" i="4"/>
  <c r="T540" i="4"/>
  <c r="G541" i="4"/>
  <c r="H541" i="4"/>
  <c r="I541" i="4"/>
  <c r="J541" i="4"/>
  <c r="K541" i="4"/>
  <c r="L541" i="4"/>
  <c r="M541" i="4"/>
  <c r="N541" i="4"/>
  <c r="O541" i="4"/>
  <c r="P541" i="4"/>
  <c r="Q541" i="4"/>
  <c r="R541" i="4"/>
  <c r="S541" i="4"/>
  <c r="T541" i="4"/>
  <c r="G542" i="4"/>
  <c r="H542" i="4"/>
  <c r="I542" i="4"/>
  <c r="J542" i="4"/>
  <c r="K542" i="4"/>
  <c r="L542" i="4"/>
  <c r="M542" i="4"/>
  <c r="N542" i="4"/>
  <c r="O542" i="4"/>
  <c r="P542" i="4"/>
  <c r="Q542" i="4"/>
  <c r="R542" i="4"/>
  <c r="S542" i="4"/>
  <c r="T542" i="4"/>
  <c r="G543" i="4"/>
  <c r="H543" i="4"/>
  <c r="I543" i="4"/>
  <c r="J543" i="4"/>
  <c r="K543" i="4"/>
  <c r="L543" i="4"/>
  <c r="M543" i="4"/>
  <c r="N543" i="4"/>
  <c r="O543" i="4"/>
  <c r="P543" i="4"/>
  <c r="Q543" i="4"/>
  <c r="R543" i="4"/>
  <c r="S543" i="4"/>
  <c r="T543" i="4"/>
  <c r="G544" i="4"/>
  <c r="H544" i="4"/>
  <c r="I544" i="4"/>
  <c r="J544" i="4"/>
  <c r="K544" i="4"/>
  <c r="L544" i="4"/>
  <c r="M544" i="4"/>
  <c r="N544" i="4"/>
  <c r="O544" i="4"/>
  <c r="P544" i="4"/>
  <c r="Q544" i="4"/>
  <c r="R544" i="4"/>
  <c r="S544" i="4"/>
  <c r="T544" i="4"/>
  <c r="G545" i="4"/>
  <c r="H545" i="4"/>
  <c r="I545" i="4"/>
  <c r="J545" i="4"/>
  <c r="K545" i="4"/>
  <c r="L545" i="4"/>
  <c r="M545" i="4"/>
  <c r="N545" i="4"/>
  <c r="O545" i="4"/>
  <c r="P545" i="4"/>
  <c r="Q545" i="4"/>
  <c r="R545" i="4"/>
  <c r="S545" i="4"/>
  <c r="T545" i="4"/>
  <c r="G546" i="4"/>
  <c r="H546" i="4"/>
  <c r="I546" i="4"/>
  <c r="J546" i="4"/>
  <c r="K546" i="4"/>
  <c r="L546" i="4"/>
  <c r="M546" i="4"/>
  <c r="N546" i="4"/>
  <c r="O546" i="4"/>
  <c r="P546" i="4"/>
  <c r="Q546" i="4"/>
  <c r="R546" i="4"/>
  <c r="S546" i="4"/>
  <c r="T546" i="4"/>
  <c r="G547" i="4"/>
  <c r="H547" i="4"/>
  <c r="I547" i="4"/>
  <c r="J547" i="4"/>
  <c r="K547" i="4"/>
  <c r="L547" i="4"/>
  <c r="M547" i="4"/>
  <c r="N547" i="4"/>
  <c r="O547" i="4"/>
  <c r="P547" i="4"/>
  <c r="Q547" i="4"/>
  <c r="R547" i="4"/>
  <c r="S547" i="4"/>
  <c r="T547" i="4"/>
  <c r="G548" i="4"/>
  <c r="H548" i="4"/>
  <c r="I548" i="4"/>
  <c r="J548" i="4"/>
  <c r="K548" i="4"/>
  <c r="L548" i="4"/>
  <c r="M548" i="4"/>
  <c r="N548" i="4"/>
  <c r="O548" i="4"/>
  <c r="P548" i="4"/>
  <c r="Q548" i="4"/>
  <c r="R548" i="4"/>
  <c r="S548" i="4"/>
  <c r="T548" i="4"/>
  <c r="G549" i="4"/>
  <c r="H549" i="4"/>
  <c r="I549" i="4"/>
  <c r="J549" i="4"/>
  <c r="K549" i="4"/>
  <c r="L549" i="4"/>
  <c r="M549" i="4"/>
  <c r="N549" i="4"/>
  <c r="O549" i="4"/>
  <c r="P549" i="4"/>
  <c r="Q549" i="4"/>
  <c r="R549" i="4"/>
  <c r="S549" i="4"/>
  <c r="T549" i="4"/>
  <c r="G550" i="4"/>
  <c r="H550" i="4"/>
  <c r="I550" i="4"/>
  <c r="J550" i="4"/>
  <c r="K550" i="4"/>
  <c r="L550" i="4"/>
  <c r="M550" i="4"/>
  <c r="N550" i="4"/>
  <c r="O550" i="4"/>
  <c r="P550" i="4"/>
  <c r="Q550" i="4"/>
  <c r="R550" i="4"/>
  <c r="S550" i="4"/>
  <c r="T550" i="4"/>
  <c r="G552" i="4"/>
  <c r="H552" i="4"/>
  <c r="I552" i="4"/>
  <c r="J552" i="4"/>
  <c r="K552" i="4"/>
  <c r="L552" i="4"/>
  <c r="M552" i="4"/>
  <c r="N552" i="4"/>
  <c r="O552" i="4"/>
  <c r="P552" i="4"/>
  <c r="Q552" i="4"/>
  <c r="R552" i="4"/>
  <c r="S552" i="4"/>
  <c r="T552" i="4"/>
  <c r="G553" i="4"/>
  <c r="H553" i="4"/>
  <c r="I553" i="4"/>
  <c r="J553" i="4"/>
  <c r="K553" i="4"/>
  <c r="L553" i="4"/>
  <c r="M553" i="4"/>
  <c r="N553" i="4"/>
  <c r="O553" i="4"/>
  <c r="P553" i="4"/>
  <c r="Q553" i="4"/>
  <c r="R553" i="4"/>
  <c r="S553" i="4"/>
  <c r="T553" i="4"/>
  <c r="G554" i="4"/>
  <c r="H554" i="4"/>
  <c r="I554" i="4"/>
  <c r="J554" i="4"/>
  <c r="K554" i="4"/>
  <c r="L554" i="4"/>
  <c r="M554" i="4"/>
  <c r="N554" i="4"/>
  <c r="O554" i="4"/>
  <c r="P554" i="4"/>
  <c r="Q554" i="4"/>
  <c r="R554" i="4"/>
  <c r="S554" i="4"/>
  <c r="T554" i="4"/>
  <c r="G555" i="4"/>
  <c r="H555" i="4"/>
  <c r="I555" i="4"/>
  <c r="J555" i="4"/>
  <c r="K555" i="4"/>
  <c r="L555" i="4"/>
  <c r="M555" i="4"/>
  <c r="N555" i="4"/>
  <c r="O555" i="4"/>
  <c r="P555" i="4"/>
  <c r="Q555" i="4"/>
  <c r="R555" i="4"/>
  <c r="S555" i="4"/>
  <c r="T555" i="4"/>
  <c r="G556" i="4"/>
  <c r="H556" i="4"/>
  <c r="I556" i="4"/>
  <c r="J556" i="4"/>
  <c r="K556" i="4"/>
  <c r="L556" i="4"/>
  <c r="M556" i="4"/>
  <c r="N556" i="4"/>
  <c r="O556" i="4"/>
  <c r="P556" i="4"/>
  <c r="Q556" i="4"/>
  <c r="R556" i="4"/>
  <c r="S556" i="4"/>
  <c r="T556" i="4"/>
  <c r="G557" i="4"/>
  <c r="H557" i="4"/>
  <c r="I557" i="4"/>
  <c r="J557" i="4"/>
  <c r="K557" i="4"/>
  <c r="L557" i="4"/>
  <c r="M557" i="4"/>
  <c r="N557" i="4"/>
  <c r="O557" i="4"/>
  <c r="P557" i="4"/>
  <c r="Q557" i="4"/>
  <c r="R557" i="4"/>
  <c r="S557" i="4"/>
  <c r="T557" i="4"/>
  <c r="G558" i="4"/>
  <c r="H558" i="4"/>
  <c r="I558" i="4"/>
  <c r="J558" i="4"/>
  <c r="K558" i="4"/>
  <c r="L558" i="4"/>
  <c r="M558" i="4"/>
  <c r="N558" i="4"/>
  <c r="O558" i="4"/>
  <c r="P558" i="4"/>
  <c r="Q558" i="4"/>
  <c r="R558" i="4"/>
  <c r="S558" i="4"/>
  <c r="T558" i="4"/>
  <c r="G559" i="4"/>
  <c r="H559" i="4"/>
  <c r="I559" i="4"/>
  <c r="J559" i="4"/>
  <c r="K559" i="4"/>
  <c r="L559" i="4"/>
  <c r="M559" i="4"/>
  <c r="N559" i="4"/>
  <c r="O559" i="4"/>
  <c r="P559" i="4"/>
  <c r="Q559" i="4"/>
  <c r="R559" i="4"/>
  <c r="S559" i="4"/>
  <c r="T559" i="4"/>
  <c r="G560" i="4"/>
  <c r="H560" i="4"/>
  <c r="I560" i="4"/>
  <c r="J560" i="4"/>
  <c r="K560" i="4"/>
  <c r="L560" i="4"/>
  <c r="M560" i="4"/>
  <c r="N560" i="4"/>
  <c r="O560" i="4"/>
  <c r="P560" i="4"/>
  <c r="Q560" i="4"/>
  <c r="R560" i="4"/>
  <c r="S560" i="4"/>
  <c r="T560" i="4"/>
  <c r="G561" i="4"/>
  <c r="H561" i="4"/>
  <c r="I561" i="4"/>
  <c r="J561" i="4"/>
  <c r="K561" i="4"/>
  <c r="L561" i="4"/>
  <c r="M561" i="4"/>
  <c r="N561" i="4"/>
  <c r="O561" i="4"/>
  <c r="P561" i="4"/>
  <c r="Q561" i="4"/>
  <c r="R561" i="4"/>
  <c r="S561" i="4"/>
  <c r="T561" i="4"/>
  <c r="G562" i="4"/>
  <c r="H562" i="4"/>
  <c r="I562" i="4"/>
  <c r="J562" i="4"/>
  <c r="K562" i="4"/>
  <c r="L562" i="4"/>
  <c r="M562" i="4"/>
  <c r="N562" i="4"/>
  <c r="O562" i="4"/>
  <c r="P562" i="4"/>
  <c r="Q562" i="4"/>
  <c r="R562" i="4"/>
  <c r="S562" i="4"/>
  <c r="T562" i="4"/>
  <c r="G563" i="4"/>
  <c r="H563" i="4"/>
  <c r="I563" i="4"/>
  <c r="J563" i="4"/>
  <c r="K563" i="4"/>
  <c r="L563" i="4"/>
  <c r="M563" i="4"/>
  <c r="N563" i="4"/>
  <c r="O563" i="4"/>
  <c r="P563" i="4"/>
  <c r="Q563" i="4"/>
  <c r="R563" i="4"/>
  <c r="S563" i="4"/>
  <c r="T563" i="4"/>
  <c r="G564" i="4"/>
  <c r="H564" i="4"/>
  <c r="I564" i="4"/>
  <c r="J564" i="4"/>
  <c r="K564" i="4"/>
  <c r="L564" i="4"/>
  <c r="M564" i="4"/>
  <c r="N564" i="4"/>
  <c r="O564" i="4"/>
  <c r="P564" i="4"/>
  <c r="Q564" i="4"/>
  <c r="R564" i="4"/>
  <c r="S564" i="4"/>
  <c r="T564" i="4"/>
  <c r="G565" i="4"/>
  <c r="H565" i="4"/>
  <c r="I565" i="4"/>
  <c r="J565" i="4"/>
  <c r="K565" i="4"/>
  <c r="L565" i="4"/>
  <c r="M565" i="4"/>
  <c r="N565" i="4"/>
  <c r="O565" i="4"/>
  <c r="P565" i="4"/>
  <c r="Q565" i="4"/>
  <c r="R565" i="4"/>
  <c r="S565" i="4"/>
  <c r="T565" i="4"/>
  <c r="G566" i="4"/>
  <c r="H566" i="4"/>
  <c r="I566" i="4"/>
  <c r="J566" i="4"/>
  <c r="K566" i="4"/>
  <c r="L566" i="4"/>
  <c r="M566" i="4"/>
  <c r="N566" i="4"/>
  <c r="O566" i="4"/>
  <c r="P566" i="4"/>
  <c r="Q566" i="4"/>
  <c r="R566" i="4"/>
  <c r="S566" i="4"/>
  <c r="T566" i="4"/>
  <c r="G567" i="4"/>
  <c r="H567" i="4"/>
  <c r="I567" i="4"/>
  <c r="J567" i="4"/>
  <c r="K567" i="4"/>
  <c r="L567" i="4"/>
  <c r="M567" i="4"/>
  <c r="N567" i="4"/>
  <c r="O567" i="4"/>
  <c r="P567" i="4"/>
  <c r="Q567" i="4"/>
  <c r="R567" i="4"/>
  <c r="S567" i="4"/>
  <c r="T567" i="4"/>
  <c r="G568" i="4"/>
  <c r="H568" i="4"/>
  <c r="I568" i="4"/>
  <c r="J568" i="4"/>
  <c r="K568" i="4"/>
  <c r="L568" i="4"/>
  <c r="M568" i="4"/>
  <c r="N568" i="4"/>
  <c r="O568" i="4"/>
  <c r="P568" i="4"/>
  <c r="Q568" i="4"/>
  <c r="R568" i="4"/>
  <c r="S568" i="4"/>
  <c r="T568" i="4"/>
  <c r="G570" i="4"/>
  <c r="H570" i="4"/>
  <c r="I570" i="4"/>
  <c r="J570" i="4"/>
  <c r="K570" i="4"/>
  <c r="L570" i="4"/>
  <c r="M570" i="4"/>
  <c r="N570" i="4"/>
  <c r="O570" i="4"/>
  <c r="P570" i="4"/>
  <c r="Q570" i="4"/>
  <c r="R570" i="4"/>
  <c r="S570" i="4"/>
  <c r="T570" i="4"/>
  <c r="G571" i="4"/>
  <c r="H571" i="4"/>
  <c r="I571" i="4"/>
  <c r="J571" i="4"/>
  <c r="K571" i="4"/>
  <c r="L571" i="4"/>
  <c r="M571" i="4"/>
  <c r="N571" i="4"/>
  <c r="O571" i="4"/>
  <c r="P571" i="4"/>
  <c r="Q571" i="4"/>
  <c r="R571" i="4"/>
  <c r="S571" i="4"/>
  <c r="T571" i="4"/>
  <c r="G572" i="4"/>
  <c r="H572" i="4"/>
  <c r="I572" i="4"/>
  <c r="J572" i="4"/>
  <c r="K572" i="4"/>
  <c r="L572" i="4"/>
  <c r="M572" i="4"/>
  <c r="N572" i="4"/>
  <c r="O572" i="4"/>
  <c r="P572" i="4"/>
  <c r="Q572" i="4"/>
  <c r="R572" i="4"/>
  <c r="S572" i="4"/>
  <c r="T572" i="4"/>
  <c r="G573" i="4"/>
  <c r="H573" i="4"/>
  <c r="I573" i="4"/>
  <c r="J573" i="4"/>
  <c r="K573" i="4"/>
  <c r="L573" i="4"/>
  <c r="M573" i="4"/>
  <c r="N573" i="4"/>
  <c r="O573" i="4"/>
  <c r="P573" i="4"/>
  <c r="Q573" i="4"/>
  <c r="R573" i="4"/>
  <c r="S573" i="4"/>
  <c r="T573" i="4"/>
  <c r="G574" i="4"/>
  <c r="H574" i="4"/>
  <c r="I574" i="4"/>
  <c r="J574" i="4"/>
  <c r="K574" i="4"/>
  <c r="L574" i="4"/>
  <c r="M574" i="4"/>
  <c r="N574" i="4"/>
  <c r="O574" i="4"/>
  <c r="P574" i="4"/>
  <c r="Q574" i="4"/>
  <c r="R574" i="4"/>
  <c r="S574" i="4"/>
  <c r="T574" i="4"/>
  <c r="G575" i="4"/>
  <c r="H575" i="4"/>
  <c r="I575" i="4"/>
  <c r="J575" i="4"/>
  <c r="K575" i="4"/>
  <c r="L575" i="4"/>
  <c r="M575" i="4"/>
  <c r="N575" i="4"/>
  <c r="O575" i="4"/>
  <c r="P575" i="4"/>
  <c r="Q575" i="4"/>
  <c r="R575" i="4"/>
  <c r="S575" i="4"/>
  <c r="T575" i="4"/>
  <c r="G576" i="4"/>
  <c r="H576" i="4"/>
  <c r="I576" i="4"/>
  <c r="J576" i="4"/>
  <c r="K576" i="4"/>
  <c r="L576" i="4"/>
  <c r="M576" i="4"/>
  <c r="N576" i="4"/>
  <c r="O576" i="4"/>
  <c r="P576" i="4"/>
  <c r="Q576" i="4"/>
  <c r="R576" i="4"/>
  <c r="S576" i="4"/>
  <c r="T576" i="4"/>
  <c r="G577" i="4"/>
  <c r="H577" i="4"/>
  <c r="I577" i="4"/>
  <c r="J577" i="4"/>
  <c r="K577" i="4"/>
  <c r="L577" i="4"/>
  <c r="M577" i="4"/>
  <c r="N577" i="4"/>
  <c r="O577" i="4"/>
  <c r="P577" i="4"/>
  <c r="Q577" i="4"/>
  <c r="R577" i="4"/>
  <c r="S577" i="4"/>
  <c r="T577" i="4"/>
  <c r="G578" i="4"/>
  <c r="H578" i="4"/>
  <c r="I578" i="4"/>
  <c r="J578" i="4"/>
  <c r="K578" i="4"/>
  <c r="L578" i="4"/>
  <c r="M578" i="4"/>
  <c r="N578" i="4"/>
  <c r="O578" i="4"/>
  <c r="P578" i="4"/>
  <c r="Q578" i="4"/>
  <c r="R578" i="4"/>
  <c r="S578" i="4"/>
  <c r="T578" i="4"/>
  <c r="G580" i="4"/>
  <c r="H580" i="4"/>
  <c r="I580" i="4"/>
  <c r="J580" i="4"/>
  <c r="K580" i="4"/>
  <c r="L580" i="4"/>
  <c r="M580" i="4"/>
  <c r="N580" i="4"/>
  <c r="O580" i="4"/>
  <c r="P580" i="4"/>
  <c r="Q580" i="4"/>
  <c r="R580" i="4"/>
  <c r="S580" i="4"/>
  <c r="T580" i="4"/>
  <c r="G581" i="4"/>
  <c r="H581" i="4"/>
  <c r="I581" i="4"/>
  <c r="J581" i="4"/>
  <c r="K581" i="4"/>
  <c r="L581" i="4"/>
  <c r="M581" i="4"/>
  <c r="N581" i="4"/>
  <c r="O581" i="4"/>
  <c r="P581" i="4"/>
  <c r="Q581" i="4"/>
  <c r="R581" i="4"/>
  <c r="S581" i="4"/>
  <c r="T581" i="4"/>
  <c r="G582" i="4"/>
  <c r="H582" i="4"/>
  <c r="I582" i="4"/>
  <c r="J582" i="4"/>
  <c r="K582" i="4"/>
  <c r="L582" i="4"/>
  <c r="M582" i="4"/>
  <c r="N582" i="4"/>
  <c r="O582" i="4"/>
  <c r="P582" i="4"/>
  <c r="Q582" i="4"/>
  <c r="R582" i="4"/>
  <c r="S582" i="4"/>
  <c r="T582" i="4"/>
  <c r="G583" i="4"/>
  <c r="H583" i="4"/>
  <c r="I583" i="4"/>
  <c r="J583" i="4"/>
  <c r="K583" i="4"/>
  <c r="L583" i="4"/>
  <c r="M583" i="4"/>
  <c r="N583" i="4"/>
  <c r="O583" i="4"/>
  <c r="P583" i="4"/>
  <c r="Q583" i="4"/>
  <c r="R583" i="4"/>
  <c r="S583" i="4"/>
  <c r="T583" i="4"/>
  <c r="G584" i="4"/>
  <c r="H584" i="4"/>
  <c r="I584" i="4"/>
  <c r="J584" i="4"/>
  <c r="K584" i="4"/>
  <c r="L584" i="4"/>
  <c r="M584" i="4"/>
  <c r="N584" i="4"/>
  <c r="O584" i="4"/>
  <c r="P584" i="4"/>
  <c r="Q584" i="4"/>
  <c r="R584" i="4"/>
  <c r="S584" i="4"/>
  <c r="T584" i="4"/>
  <c r="G585" i="4"/>
  <c r="H585" i="4"/>
  <c r="I585" i="4"/>
  <c r="J585" i="4"/>
  <c r="K585" i="4"/>
  <c r="L585" i="4"/>
  <c r="M585" i="4"/>
  <c r="N585" i="4"/>
  <c r="O585" i="4"/>
  <c r="P585" i="4"/>
  <c r="Q585" i="4"/>
  <c r="R585" i="4"/>
  <c r="S585" i="4"/>
  <c r="T585" i="4"/>
  <c r="G587" i="4"/>
  <c r="H587" i="4"/>
  <c r="I587" i="4"/>
  <c r="J587" i="4"/>
  <c r="K587" i="4"/>
  <c r="L587" i="4"/>
  <c r="M587" i="4"/>
  <c r="N587" i="4"/>
  <c r="O587" i="4"/>
  <c r="P587" i="4"/>
  <c r="Q587" i="4"/>
  <c r="R587" i="4"/>
  <c r="S587" i="4"/>
  <c r="T587" i="4"/>
  <c r="G588" i="4"/>
  <c r="H588" i="4"/>
  <c r="I588" i="4"/>
  <c r="J588" i="4"/>
  <c r="K588" i="4"/>
  <c r="L588" i="4"/>
  <c r="M588" i="4"/>
  <c r="N588" i="4"/>
  <c r="O588" i="4"/>
  <c r="P588" i="4"/>
  <c r="Q588" i="4"/>
  <c r="R588" i="4"/>
  <c r="S588" i="4"/>
  <c r="T588" i="4"/>
  <c r="G589" i="4"/>
  <c r="H589" i="4"/>
  <c r="I589" i="4"/>
  <c r="J589" i="4"/>
  <c r="K589" i="4"/>
  <c r="L589" i="4"/>
  <c r="M589" i="4"/>
  <c r="N589" i="4"/>
  <c r="O589" i="4"/>
  <c r="P589" i="4"/>
  <c r="Q589" i="4"/>
  <c r="R589" i="4"/>
  <c r="S589" i="4"/>
  <c r="T589" i="4"/>
  <c r="G590" i="4"/>
  <c r="H590" i="4"/>
  <c r="I590" i="4"/>
  <c r="J590" i="4"/>
  <c r="K590" i="4"/>
  <c r="L590" i="4"/>
  <c r="M590" i="4"/>
  <c r="N590" i="4"/>
  <c r="O590" i="4"/>
  <c r="P590" i="4"/>
  <c r="Q590" i="4"/>
  <c r="R590" i="4"/>
  <c r="S590" i="4"/>
  <c r="T590" i="4"/>
  <c r="G591" i="4"/>
  <c r="H591" i="4"/>
  <c r="I591" i="4"/>
  <c r="J591" i="4"/>
  <c r="K591" i="4"/>
  <c r="L591" i="4"/>
  <c r="M591" i="4"/>
  <c r="N591" i="4"/>
  <c r="O591" i="4"/>
  <c r="P591" i="4"/>
  <c r="Q591" i="4"/>
  <c r="R591" i="4"/>
  <c r="S591" i="4"/>
  <c r="T591" i="4"/>
  <c r="G592" i="4"/>
  <c r="H592" i="4"/>
  <c r="I592" i="4"/>
  <c r="J592" i="4"/>
  <c r="K592" i="4"/>
  <c r="L592" i="4"/>
  <c r="M592" i="4"/>
  <c r="N592" i="4"/>
  <c r="O592" i="4"/>
  <c r="P592" i="4"/>
  <c r="Q592" i="4"/>
  <c r="R592" i="4"/>
  <c r="S592" i="4"/>
  <c r="T592" i="4"/>
  <c r="G593" i="4"/>
  <c r="H593" i="4"/>
  <c r="I593" i="4"/>
  <c r="J593" i="4"/>
  <c r="K593" i="4"/>
  <c r="L593" i="4"/>
  <c r="M593" i="4"/>
  <c r="N593" i="4"/>
  <c r="O593" i="4"/>
  <c r="P593" i="4"/>
  <c r="Q593" i="4"/>
  <c r="R593" i="4"/>
  <c r="S593" i="4"/>
  <c r="T593" i="4"/>
  <c r="G594" i="4"/>
  <c r="H594" i="4"/>
  <c r="I594" i="4"/>
  <c r="J594" i="4"/>
  <c r="K594" i="4"/>
  <c r="L594" i="4"/>
  <c r="M594" i="4"/>
  <c r="N594" i="4"/>
  <c r="O594" i="4"/>
  <c r="P594" i="4"/>
  <c r="Q594" i="4"/>
  <c r="R594" i="4"/>
  <c r="S594" i="4"/>
  <c r="T594" i="4"/>
  <c r="G595" i="4"/>
  <c r="H595" i="4"/>
  <c r="I595" i="4"/>
  <c r="J595" i="4"/>
  <c r="K595" i="4"/>
  <c r="L595" i="4"/>
  <c r="M595" i="4"/>
  <c r="N595" i="4"/>
  <c r="O595" i="4"/>
  <c r="P595" i="4"/>
  <c r="Q595" i="4"/>
  <c r="R595" i="4"/>
  <c r="S595" i="4"/>
  <c r="T595" i="4"/>
  <c r="G596" i="4"/>
  <c r="H596" i="4"/>
  <c r="I596" i="4"/>
  <c r="J596" i="4"/>
  <c r="K596" i="4"/>
  <c r="L596" i="4"/>
  <c r="M596" i="4"/>
  <c r="N596" i="4"/>
  <c r="O596" i="4"/>
  <c r="P596" i="4"/>
  <c r="Q596" i="4"/>
  <c r="R596" i="4"/>
  <c r="S596" i="4"/>
  <c r="T596" i="4"/>
  <c r="G597" i="4"/>
  <c r="H597" i="4"/>
  <c r="I597" i="4"/>
  <c r="J597" i="4"/>
  <c r="K597" i="4"/>
  <c r="L597" i="4"/>
  <c r="M597" i="4"/>
  <c r="N597" i="4"/>
  <c r="O597" i="4"/>
  <c r="P597" i="4"/>
  <c r="Q597" i="4"/>
  <c r="R597" i="4"/>
  <c r="S597" i="4"/>
  <c r="T597" i="4"/>
  <c r="G599" i="4"/>
  <c r="H599" i="4"/>
  <c r="I599" i="4"/>
  <c r="J599" i="4"/>
  <c r="K599" i="4"/>
  <c r="L599" i="4"/>
  <c r="M599" i="4"/>
  <c r="N599" i="4"/>
  <c r="O599" i="4"/>
  <c r="P599" i="4"/>
  <c r="Q599" i="4"/>
  <c r="R599" i="4"/>
  <c r="S599" i="4"/>
  <c r="T599" i="4"/>
  <c r="G600" i="4"/>
  <c r="H600" i="4"/>
  <c r="I600" i="4"/>
  <c r="J600" i="4"/>
  <c r="K600" i="4"/>
  <c r="L600" i="4"/>
  <c r="M600" i="4"/>
  <c r="N600" i="4"/>
  <c r="O600" i="4"/>
  <c r="P600" i="4"/>
  <c r="Q600" i="4"/>
  <c r="R600" i="4"/>
  <c r="S600" i="4"/>
  <c r="T600" i="4"/>
  <c r="G601" i="4"/>
  <c r="H601" i="4"/>
  <c r="I601" i="4"/>
  <c r="J601" i="4"/>
  <c r="K601" i="4"/>
  <c r="L601" i="4"/>
  <c r="M601" i="4"/>
  <c r="N601" i="4"/>
  <c r="O601" i="4"/>
  <c r="P601" i="4"/>
  <c r="Q601" i="4"/>
  <c r="R601" i="4"/>
  <c r="S601" i="4"/>
  <c r="T601" i="4"/>
  <c r="G602" i="4"/>
  <c r="H602" i="4"/>
  <c r="I602" i="4"/>
  <c r="J602" i="4"/>
  <c r="K602" i="4"/>
  <c r="L602" i="4"/>
  <c r="M602" i="4"/>
  <c r="N602" i="4"/>
  <c r="O602" i="4"/>
  <c r="P602" i="4"/>
  <c r="Q602" i="4"/>
  <c r="R602" i="4"/>
  <c r="S602" i="4"/>
  <c r="T602" i="4"/>
  <c r="G603" i="4"/>
  <c r="H603" i="4"/>
  <c r="I603" i="4"/>
  <c r="J603" i="4"/>
  <c r="K603" i="4"/>
  <c r="L603" i="4"/>
  <c r="M603" i="4"/>
  <c r="N603" i="4"/>
  <c r="O603" i="4"/>
  <c r="P603" i="4"/>
  <c r="Q603" i="4"/>
  <c r="R603" i="4"/>
  <c r="S603" i="4"/>
  <c r="T603" i="4"/>
  <c r="G604" i="4"/>
  <c r="H604" i="4"/>
  <c r="I604" i="4"/>
  <c r="J604" i="4"/>
  <c r="K604" i="4"/>
  <c r="L604" i="4"/>
  <c r="M604" i="4"/>
  <c r="N604" i="4"/>
  <c r="O604" i="4"/>
  <c r="P604" i="4"/>
  <c r="Q604" i="4"/>
  <c r="R604" i="4"/>
  <c r="S604" i="4"/>
  <c r="T604" i="4"/>
  <c r="G605" i="4"/>
  <c r="H605" i="4"/>
  <c r="I605" i="4"/>
  <c r="J605" i="4"/>
  <c r="K605" i="4"/>
  <c r="L605" i="4"/>
  <c r="M605" i="4"/>
  <c r="N605" i="4"/>
  <c r="O605" i="4"/>
  <c r="P605" i="4"/>
  <c r="Q605" i="4"/>
  <c r="R605" i="4"/>
  <c r="S605" i="4"/>
  <c r="T605" i="4"/>
  <c r="G606" i="4"/>
  <c r="H606" i="4"/>
  <c r="I606" i="4"/>
  <c r="J606" i="4"/>
  <c r="K606" i="4"/>
  <c r="L606" i="4"/>
  <c r="M606" i="4"/>
  <c r="N606" i="4"/>
  <c r="O606" i="4"/>
  <c r="P606" i="4"/>
  <c r="Q606" i="4"/>
  <c r="R606" i="4"/>
  <c r="S606" i="4"/>
  <c r="T606" i="4"/>
  <c r="G607" i="4"/>
  <c r="H607" i="4"/>
  <c r="I607" i="4"/>
  <c r="J607" i="4"/>
  <c r="K607" i="4"/>
  <c r="L607" i="4"/>
  <c r="M607" i="4"/>
  <c r="N607" i="4"/>
  <c r="O607" i="4"/>
  <c r="P607" i="4"/>
  <c r="Q607" i="4"/>
  <c r="R607" i="4"/>
  <c r="S607" i="4"/>
  <c r="T607" i="4"/>
  <c r="G608" i="4"/>
  <c r="H608" i="4"/>
  <c r="I608" i="4"/>
  <c r="J608" i="4"/>
  <c r="K608" i="4"/>
  <c r="L608" i="4"/>
  <c r="M608" i="4"/>
  <c r="N608" i="4"/>
  <c r="O608" i="4"/>
  <c r="P608" i="4"/>
  <c r="Q608" i="4"/>
  <c r="R608" i="4"/>
  <c r="S608" i="4"/>
  <c r="T608" i="4"/>
  <c r="G609" i="4"/>
  <c r="H609" i="4"/>
  <c r="I609" i="4"/>
  <c r="J609" i="4"/>
  <c r="K609" i="4"/>
  <c r="L609" i="4"/>
  <c r="M609" i="4"/>
  <c r="N609" i="4"/>
  <c r="O609" i="4"/>
  <c r="P609" i="4"/>
  <c r="Q609" i="4"/>
  <c r="R609" i="4"/>
  <c r="S609" i="4"/>
  <c r="T609" i="4"/>
  <c r="G610" i="4"/>
  <c r="H610" i="4"/>
  <c r="I610" i="4"/>
  <c r="J610" i="4"/>
  <c r="K610" i="4"/>
  <c r="L610" i="4"/>
  <c r="M610" i="4"/>
  <c r="N610" i="4"/>
  <c r="O610" i="4"/>
  <c r="P610" i="4"/>
  <c r="Q610" i="4"/>
  <c r="R610" i="4"/>
  <c r="S610" i="4"/>
  <c r="T610" i="4"/>
  <c r="G611" i="4"/>
  <c r="H611" i="4"/>
  <c r="I611" i="4"/>
  <c r="J611" i="4"/>
  <c r="K611" i="4"/>
  <c r="L611" i="4"/>
  <c r="M611" i="4"/>
  <c r="N611" i="4"/>
  <c r="O611" i="4"/>
  <c r="P611" i="4"/>
  <c r="Q611" i="4"/>
  <c r="R611" i="4"/>
  <c r="S611" i="4"/>
  <c r="T611" i="4"/>
  <c r="G612" i="4"/>
  <c r="H612" i="4"/>
  <c r="I612" i="4"/>
  <c r="J612" i="4"/>
  <c r="K612" i="4"/>
  <c r="L612" i="4"/>
  <c r="M612" i="4"/>
  <c r="N612" i="4"/>
  <c r="O612" i="4"/>
  <c r="P612" i="4"/>
  <c r="Q612" i="4"/>
  <c r="R612" i="4"/>
  <c r="S612" i="4"/>
  <c r="T612" i="4"/>
  <c r="G613" i="4"/>
  <c r="H613" i="4"/>
  <c r="I613" i="4"/>
  <c r="J613" i="4"/>
  <c r="K613" i="4"/>
  <c r="L613" i="4"/>
  <c r="M613" i="4"/>
  <c r="N613" i="4"/>
  <c r="O613" i="4"/>
  <c r="P613" i="4"/>
  <c r="Q613" i="4"/>
  <c r="R613" i="4"/>
  <c r="S613" i="4"/>
  <c r="T613" i="4"/>
  <c r="G614" i="4"/>
  <c r="H614" i="4"/>
  <c r="I614" i="4"/>
  <c r="J614" i="4"/>
  <c r="K614" i="4"/>
  <c r="L614" i="4"/>
  <c r="M614" i="4"/>
  <c r="N614" i="4"/>
  <c r="O614" i="4"/>
  <c r="P614" i="4"/>
  <c r="Q614" i="4"/>
  <c r="R614" i="4"/>
  <c r="S614" i="4"/>
  <c r="T614" i="4"/>
  <c r="G615" i="4"/>
  <c r="H615" i="4"/>
  <c r="I615" i="4"/>
  <c r="J615" i="4"/>
  <c r="K615" i="4"/>
  <c r="L615" i="4"/>
  <c r="M615" i="4"/>
  <c r="N615" i="4"/>
  <c r="O615" i="4"/>
  <c r="P615" i="4"/>
  <c r="Q615" i="4"/>
  <c r="R615" i="4"/>
  <c r="S615" i="4"/>
  <c r="T615" i="4"/>
  <c r="G617" i="4"/>
  <c r="H617" i="4"/>
  <c r="I617" i="4"/>
  <c r="J617" i="4"/>
  <c r="K617" i="4"/>
  <c r="L617" i="4"/>
  <c r="M617" i="4"/>
  <c r="N617" i="4"/>
  <c r="O617" i="4"/>
  <c r="P617" i="4"/>
  <c r="Q617" i="4"/>
  <c r="R617" i="4"/>
  <c r="S617" i="4"/>
  <c r="T617" i="4"/>
  <c r="G618" i="4"/>
  <c r="H618" i="4"/>
  <c r="I618" i="4"/>
  <c r="J618" i="4"/>
  <c r="K618" i="4"/>
  <c r="L618" i="4"/>
  <c r="M618" i="4"/>
  <c r="N618" i="4"/>
  <c r="O618" i="4"/>
  <c r="P618" i="4"/>
  <c r="Q618" i="4"/>
  <c r="R618" i="4"/>
  <c r="S618" i="4"/>
  <c r="T618" i="4"/>
  <c r="G619" i="4"/>
  <c r="H619" i="4"/>
  <c r="I619" i="4"/>
  <c r="J619" i="4"/>
  <c r="K619" i="4"/>
  <c r="L619" i="4"/>
  <c r="M619" i="4"/>
  <c r="N619" i="4"/>
  <c r="O619" i="4"/>
  <c r="P619" i="4"/>
  <c r="Q619" i="4"/>
  <c r="R619" i="4"/>
  <c r="S619" i="4"/>
  <c r="T619" i="4"/>
  <c r="G620" i="4"/>
  <c r="H620" i="4"/>
  <c r="I620" i="4"/>
  <c r="J620" i="4"/>
  <c r="K620" i="4"/>
  <c r="L620" i="4"/>
  <c r="M620" i="4"/>
  <c r="N620" i="4"/>
  <c r="O620" i="4"/>
  <c r="P620" i="4"/>
  <c r="Q620" i="4"/>
  <c r="R620" i="4"/>
  <c r="S620" i="4"/>
  <c r="T620" i="4"/>
  <c r="G621" i="4"/>
  <c r="H621" i="4"/>
  <c r="I621" i="4"/>
  <c r="J621" i="4"/>
  <c r="K621" i="4"/>
  <c r="L621" i="4"/>
  <c r="M621" i="4"/>
  <c r="N621" i="4"/>
  <c r="O621" i="4"/>
  <c r="P621" i="4"/>
  <c r="Q621" i="4"/>
  <c r="R621" i="4"/>
  <c r="S621" i="4"/>
  <c r="T621" i="4"/>
  <c r="G622" i="4"/>
  <c r="H622" i="4"/>
  <c r="I622" i="4"/>
  <c r="J622" i="4"/>
  <c r="K622" i="4"/>
  <c r="L622" i="4"/>
  <c r="M622" i="4"/>
  <c r="N622" i="4"/>
  <c r="O622" i="4"/>
  <c r="P622" i="4"/>
  <c r="Q622" i="4"/>
  <c r="R622" i="4"/>
  <c r="S622" i="4"/>
  <c r="T622" i="4"/>
  <c r="G623" i="4"/>
  <c r="H623" i="4"/>
  <c r="I623" i="4"/>
  <c r="J623" i="4"/>
  <c r="K623" i="4"/>
  <c r="L623" i="4"/>
  <c r="M623" i="4"/>
  <c r="N623" i="4"/>
  <c r="O623" i="4"/>
  <c r="P623" i="4"/>
  <c r="Q623" i="4"/>
  <c r="R623" i="4"/>
  <c r="S623" i="4"/>
  <c r="T623" i="4"/>
  <c r="G624" i="4"/>
  <c r="H624" i="4"/>
  <c r="I624" i="4"/>
  <c r="J624" i="4"/>
  <c r="K624" i="4"/>
  <c r="L624" i="4"/>
  <c r="M624" i="4"/>
  <c r="N624" i="4"/>
  <c r="O624" i="4"/>
  <c r="P624" i="4"/>
  <c r="Q624" i="4"/>
  <c r="R624" i="4"/>
  <c r="S624" i="4"/>
  <c r="T624" i="4"/>
  <c r="G625" i="4"/>
  <c r="H625" i="4"/>
  <c r="I625" i="4"/>
  <c r="J625" i="4"/>
  <c r="K625" i="4"/>
  <c r="L625" i="4"/>
  <c r="M625" i="4"/>
  <c r="N625" i="4"/>
  <c r="O625" i="4"/>
  <c r="P625" i="4"/>
  <c r="Q625" i="4"/>
  <c r="R625" i="4"/>
  <c r="S625" i="4"/>
  <c r="T625" i="4"/>
  <c r="G627" i="4"/>
  <c r="H627" i="4"/>
  <c r="I627" i="4"/>
  <c r="J627" i="4"/>
  <c r="K627" i="4"/>
  <c r="L627" i="4"/>
  <c r="M627" i="4"/>
  <c r="N627" i="4"/>
  <c r="O627" i="4"/>
  <c r="P627" i="4"/>
  <c r="Q627" i="4"/>
  <c r="R627" i="4"/>
  <c r="S627" i="4"/>
  <c r="T627" i="4"/>
  <c r="G628" i="4"/>
  <c r="H628" i="4"/>
  <c r="I628" i="4"/>
  <c r="J628" i="4"/>
  <c r="K628" i="4"/>
  <c r="L628" i="4"/>
  <c r="M628" i="4"/>
  <c r="N628" i="4"/>
  <c r="O628" i="4"/>
  <c r="P628" i="4"/>
  <c r="Q628" i="4"/>
  <c r="R628" i="4"/>
  <c r="S628" i="4"/>
  <c r="T628" i="4"/>
  <c r="G629" i="4"/>
  <c r="H629" i="4"/>
  <c r="I629" i="4"/>
  <c r="J629" i="4"/>
  <c r="K629" i="4"/>
  <c r="L629" i="4"/>
  <c r="M629" i="4"/>
  <c r="N629" i="4"/>
  <c r="O629" i="4"/>
  <c r="P629" i="4"/>
  <c r="Q629" i="4"/>
  <c r="R629" i="4"/>
  <c r="S629" i="4"/>
  <c r="T629" i="4"/>
  <c r="G630" i="4"/>
  <c r="H630" i="4"/>
  <c r="I630" i="4"/>
  <c r="J630" i="4"/>
  <c r="K630" i="4"/>
  <c r="L630" i="4"/>
  <c r="M630" i="4"/>
  <c r="N630" i="4"/>
  <c r="O630" i="4"/>
  <c r="P630" i="4"/>
  <c r="Q630" i="4"/>
  <c r="R630" i="4"/>
  <c r="S630" i="4"/>
  <c r="T630" i="4"/>
  <c r="G631" i="4"/>
  <c r="H631" i="4"/>
  <c r="I631" i="4"/>
  <c r="J631" i="4"/>
  <c r="K631" i="4"/>
  <c r="L631" i="4"/>
  <c r="M631" i="4"/>
  <c r="N631" i="4"/>
  <c r="O631" i="4"/>
  <c r="P631" i="4"/>
  <c r="Q631" i="4"/>
  <c r="R631" i="4"/>
  <c r="S631" i="4"/>
  <c r="T631" i="4"/>
  <c r="G632" i="4"/>
  <c r="H632" i="4"/>
  <c r="I632" i="4"/>
  <c r="J632" i="4"/>
  <c r="K632" i="4"/>
  <c r="L632" i="4"/>
  <c r="M632" i="4"/>
  <c r="N632" i="4"/>
  <c r="O632" i="4"/>
  <c r="P632" i="4"/>
  <c r="Q632" i="4"/>
  <c r="R632" i="4"/>
  <c r="S632" i="4"/>
  <c r="T632" i="4"/>
  <c r="G634" i="4"/>
  <c r="H634" i="4"/>
  <c r="I634" i="4"/>
  <c r="J634" i="4"/>
  <c r="K634" i="4"/>
  <c r="L634" i="4"/>
  <c r="M634" i="4"/>
  <c r="N634" i="4"/>
  <c r="O634" i="4"/>
  <c r="P634" i="4"/>
  <c r="Q634" i="4"/>
  <c r="R634" i="4"/>
  <c r="S634" i="4"/>
  <c r="T634" i="4"/>
  <c r="G635" i="4"/>
  <c r="H635" i="4"/>
  <c r="I635" i="4"/>
  <c r="J635" i="4"/>
  <c r="K635" i="4"/>
  <c r="L635" i="4"/>
  <c r="M635" i="4"/>
  <c r="N635" i="4"/>
  <c r="O635" i="4"/>
  <c r="P635" i="4"/>
  <c r="Q635" i="4"/>
  <c r="R635" i="4"/>
  <c r="S635" i="4"/>
  <c r="T635" i="4"/>
  <c r="G636" i="4"/>
  <c r="H636" i="4"/>
  <c r="I636" i="4"/>
  <c r="J636" i="4"/>
  <c r="K636" i="4"/>
  <c r="L636" i="4"/>
  <c r="M636" i="4"/>
  <c r="N636" i="4"/>
  <c r="O636" i="4"/>
  <c r="P636" i="4"/>
  <c r="Q636" i="4"/>
  <c r="R636" i="4"/>
  <c r="S636" i="4"/>
  <c r="T636" i="4"/>
  <c r="G637" i="4"/>
  <c r="H637" i="4"/>
  <c r="I637" i="4"/>
  <c r="J637" i="4"/>
  <c r="K637" i="4"/>
  <c r="L637" i="4"/>
  <c r="M637" i="4"/>
  <c r="N637" i="4"/>
  <c r="O637" i="4"/>
  <c r="P637" i="4"/>
  <c r="Q637" i="4"/>
  <c r="R637" i="4"/>
  <c r="S637" i="4"/>
  <c r="T637" i="4"/>
  <c r="G638" i="4"/>
  <c r="H638" i="4"/>
  <c r="I638" i="4"/>
  <c r="J638" i="4"/>
  <c r="K638" i="4"/>
  <c r="L638" i="4"/>
  <c r="M638" i="4"/>
  <c r="N638" i="4"/>
  <c r="O638" i="4"/>
  <c r="P638" i="4"/>
  <c r="Q638" i="4"/>
  <c r="R638" i="4"/>
  <c r="S638" i="4"/>
  <c r="T638" i="4"/>
  <c r="G639" i="4"/>
  <c r="H639" i="4"/>
  <c r="I639" i="4"/>
  <c r="J639" i="4"/>
  <c r="K639" i="4"/>
  <c r="L639" i="4"/>
  <c r="M639" i="4"/>
  <c r="N639" i="4"/>
  <c r="O639" i="4"/>
  <c r="P639" i="4"/>
  <c r="Q639" i="4"/>
  <c r="R639" i="4"/>
  <c r="S639" i="4"/>
  <c r="T639" i="4"/>
  <c r="G640" i="4"/>
  <c r="H640" i="4"/>
  <c r="I640" i="4"/>
  <c r="J640" i="4"/>
  <c r="K640" i="4"/>
  <c r="L640" i="4"/>
  <c r="M640" i="4"/>
  <c r="N640" i="4"/>
  <c r="O640" i="4"/>
  <c r="P640" i="4"/>
  <c r="Q640" i="4"/>
  <c r="R640" i="4"/>
  <c r="S640" i="4"/>
  <c r="T640" i="4"/>
  <c r="G641" i="4"/>
  <c r="H641" i="4"/>
  <c r="I641" i="4"/>
  <c r="J641" i="4"/>
  <c r="K641" i="4"/>
  <c r="L641" i="4"/>
  <c r="M641" i="4"/>
  <c r="N641" i="4"/>
  <c r="O641" i="4"/>
  <c r="P641" i="4"/>
  <c r="Q641" i="4"/>
  <c r="R641" i="4"/>
  <c r="S641" i="4"/>
  <c r="T641" i="4"/>
  <c r="G642" i="4"/>
  <c r="H642" i="4"/>
  <c r="I642" i="4"/>
  <c r="J642" i="4"/>
  <c r="K642" i="4"/>
  <c r="L642" i="4"/>
  <c r="M642" i="4"/>
  <c r="N642" i="4"/>
  <c r="O642" i="4"/>
  <c r="P642" i="4"/>
  <c r="Q642" i="4"/>
  <c r="R642" i="4"/>
  <c r="S642" i="4"/>
  <c r="T642" i="4"/>
  <c r="G643" i="4"/>
  <c r="H643" i="4"/>
  <c r="I643" i="4"/>
  <c r="J643" i="4"/>
  <c r="K643" i="4"/>
  <c r="L643" i="4"/>
  <c r="M643" i="4"/>
  <c r="N643" i="4"/>
  <c r="O643" i="4"/>
  <c r="P643" i="4"/>
  <c r="Q643" i="4"/>
  <c r="R643" i="4"/>
  <c r="S643" i="4"/>
  <c r="T643" i="4"/>
  <c r="G644" i="4"/>
  <c r="H644" i="4"/>
  <c r="I644" i="4"/>
  <c r="J644" i="4"/>
  <c r="K644" i="4"/>
  <c r="L644" i="4"/>
  <c r="M644" i="4"/>
  <c r="N644" i="4"/>
  <c r="O644" i="4"/>
  <c r="P644" i="4"/>
  <c r="Q644" i="4"/>
  <c r="R644" i="4"/>
  <c r="S644" i="4"/>
  <c r="T644" i="4"/>
  <c r="G646" i="4"/>
  <c r="H646" i="4"/>
  <c r="I646" i="4"/>
  <c r="J646" i="4"/>
  <c r="K646" i="4"/>
  <c r="L646" i="4"/>
  <c r="M646" i="4"/>
  <c r="N646" i="4"/>
  <c r="O646" i="4"/>
  <c r="P646" i="4"/>
  <c r="Q646" i="4"/>
  <c r="R646" i="4"/>
  <c r="S646" i="4"/>
  <c r="T646" i="4"/>
  <c r="G647" i="4"/>
  <c r="H647" i="4"/>
  <c r="I647" i="4"/>
  <c r="J647" i="4"/>
  <c r="K647" i="4"/>
  <c r="L647" i="4"/>
  <c r="M647" i="4"/>
  <c r="N647" i="4"/>
  <c r="O647" i="4"/>
  <c r="P647" i="4"/>
  <c r="Q647" i="4"/>
  <c r="R647" i="4"/>
  <c r="S647" i="4"/>
  <c r="T647" i="4"/>
  <c r="G648" i="4"/>
  <c r="H648" i="4"/>
  <c r="I648" i="4"/>
  <c r="J648" i="4"/>
  <c r="K648" i="4"/>
  <c r="L648" i="4"/>
  <c r="M648" i="4"/>
  <c r="N648" i="4"/>
  <c r="O648" i="4"/>
  <c r="P648" i="4"/>
  <c r="Q648" i="4"/>
  <c r="R648" i="4"/>
  <c r="S648" i="4"/>
  <c r="T648" i="4"/>
  <c r="G649" i="4"/>
  <c r="H649" i="4"/>
  <c r="I649" i="4"/>
  <c r="J649" i="4"/>
  <c r="K649" i="4"/>
  <c r="L649" i="4"/>
  <c r="M649" i="4"/>
  <c r="N649" i="4"/>
  <c r="O649" i="4"/>
  <c r="P649" i="4"/>
  <c r="Q649" i="4"/>
  <c r="R649" i="4"/>
  <c r="S649" i="4"/>
  <c r="T649" i="4"/>
  <c r="G650" i="4"/>
  <c r="H650" i="4"/>
  <c r="I650" i="4"/>
  <c r="J650" i="4"/>
  <c r="K650" i="4"/>
  <c r="L650" i="4"/>
  <c r="M650" i="4"/>
  <c r="N650" i="4"/>
  <c r="O650" i="4"/>
  <c r="P650" i="4"/>
  <c r="Q650" i="4"/>
  <c r="R650" i="4"/>
  <c r="S650" i="4"/>
  <c r="T650" i="4"/>
  <c r="G651" i="4"/>
  <c r="H651" i="4"/>
  <c r="I651" i="4"/>
  <c r="J651" i="4"/>
  <c r="K651" i="4"/>
  <c r="L651" i="4"/>
  <c r="M651" i="4"/>
  <c r="N651" i="4"/>
  <c r="O651" i="4"/>
  <c r="P651" i="4"/>
  <c r="Q651" i="4"/>
  <c r="R651" i="4"/>
  <c r="S651" i="4"/>
  <c r="T651" i="4"/>
  <c r="G652" i="4"/>
  <c r="H652" i="4"/>
  <c r="I652" i="4"/>
  <c r="J652" i="4"/>
  <c r="K652" i="4"/>
  <c r="L652" i="4"/>
  <c r="M652" i="4"/>
  <c r="N652" i="4"/>
  <c r="O652" i="4"/>
  <c r="P652" i="4"/>
  <c r="Q652" i="4"/>
  <c r="R652" i="4"/>
  <c r="S652" i="4"/>
  <c r="T652" i="4"/>
  <c r="G653" i="4"/>
  <c r="H653" i="4"/>
  <c r="I653" i="4"/>
  <c r="J653" i="4"/>
  <c r="K653" i="4"/>
  <c r="L653" i="4"/>
  <c r="M653" i="4"/>
  <c r="N653" i="4"/>
  <c r="O653" i="4"/>
  <c r="P653" i="4"/>
  <c r="Q653" i="4"/>
  <c r="R653" i="4"/>
  <c r="S653" i="4"/>
  <c r="T653" i="4"/>
  <c r="G654" i="4"/>
  <c r="H654" i="4"/>
  <c r="I654" i="4"/>
  <c r="J654" i="4"/>
  <c r="K654" i="4"/>
  <c r="L654" i="4"/>
  <c r="M654" i="4"/>
  <c r="N654" i="4"/>
  <c r="O654" i="4"/>
  <c r="P654" i="4"/>
  <c r="Q654" i="4"/>
  <c r="R654" i="4"/>
  <c r="S654" i="4"/>
  <c r="T654" i="4"/>
  <c r="G655" i="4"/>
  <c r="H655" i="4"/>
  <c r="I655" i="4"/>
  <c r="J655" i="4"/>
  <c r="K655" i="4"/>
  <c r="L655" i="4"/>
  <c r="M655" i="4"/>
  <c r="N655" i="4"/>
  <c r="O655" i="4"/>
  <c r="P655" i="4"/>
  <c r="Q655" i="4"/>
  <c r="R655" i="4"/>
  <c r="S655" i="4"/>
  <c r="T655" i="4"/>
  <c r="G656" i="4"/>
  <c r="H656" i="4"/>
  <c r="I656" i="4"/>
  <c r="J656" i="4"/>
  <c r="K656" i="4"/>
  <c r="L656" i="4"/>
  <c r="M656" i="4"/>
  <c r="N656" i="4"/>
  <c r="O656" i="4"/>
  <c r="P656" i="4"/>
  <c r="Q656" i="4"/>
  <c r="R656" i="4"/>
  <c r="S656" i="4"/>
  <c r="T656" i="4"/>
  <c r="G657" i="4"/>
  <c r="H657" i="4"/>
  <c r="I657" i="4"/>
  <c r="J657" i="4"/>
  <c r="K657" i="4"/>
  <c r="L657" i="4"/>
  <c r="M657" i="4"/>
  <c r="N657" i="4"/>
  <c r="O657" i="4"/>
  <c r="P657" i="4"/>
  <c r="Q657" i="4"/>
  <c r="R657" i="4"/>
  <c r="S657" i="4"/>
  <c r="T657" i="4"/>
  <c r="G658" i="4"/>
  <c r="H658" i="4"/>
  <c r="I658" i="4"/>
  <c r="J658" i="4"/>
  <c r="K658" i="4"/>
  <c r="L658" i="4"/>
  <c r="M658" i="4"/>
  <c r="N658" i="4"/>
  <c r="O658" i="4"/>
  <c r="P658" i="4"/>
  <c r="Q658" i="4"/>
  <c r="R658" i="4"/>
  <c r="S658" i="4"/>
  <c r="T658" i="4"/>
  <c r="G659" i="4"/>
  <c r="H659" i="4"/>
  <c r="I659" i="4"/>
  <c r="J659" i="4"/>
  <c r="K659" i="4"/>
  <c r="L659" i="4"/>
  <c r="M659" i="4"/>
  <c r="N659" i="4"/>
  <c r="O659" i="4"/>
  <c r="P659" i="4"/>
  <c r="Q659" i="4"/>
  <c r="R659" i="4"/>
  <c r="S659" i="4"/>
  <c r="T659" i="4"/>
  <c r="G660" i="4"/>
  <c r="H660" i="4"/>
  <c r="I660" i="4"/>
  <c r="J660" i="4"/>
  <c r="K660" i="4"/>
  <c r="L660" i="4"/>
  <c r="M660" i="4"/>
  <c r="N660" i="4"/>
  <c r="O660" i="4"/>
  <c r="P660" i="4"/>
  <c r="Q660" i="4"/>
  <c r="R660" i="4"/>
  <c r="S660" i="4"/>
  <c r="T660" i="4"/>
  <c r="G661" i="4"/>
  <c r="H661" i="4"/>
  <c r="I661" i="4"/>
  <c r="J661" i="4"/>
  <c r="K661" i="4"/>
  <c r="L661" i="4"/>
  <c r="M661" i="4"/>
  <c r="N661" i="4"/>
  <c r="O661" i="4"/>
  <c r="P661" i="4"/>
  <c r="Q661" i="4"/>
  <c r="R661" i="4"/>
  <c r="S661" i="4"/>
  <c r="T661" i="4"/>
  <c r="G662" i="4"/>
  <c r="H662" i="4"/>
  <c r="I662" i="4"/>
  <c r="J662" i="4"/>
  <c r="K662" i="4"/>
  <c r="L662" i="4"/>
  <c r="M662" i="4"/>
  <c r="N662" i="4"/>
  <c r="O662" i="4"/>
  <c r="P662" i="4"/>
  <c r="Q662" i="4"/>
  <c r="R662" i="4"/>
  <c r="S662" i="4"/>
  <c r="T662" i="4"/>
  <c r="G664" i="4"/>
  <c r="H664" i="4"/>
  <c r="I664" i="4"/>
  <c r="J664" i="4"/>
  <c r="K664" i="4"/>
  <c r="L664" i="4"/>
  <c r="M664" i="4"/>
  <c r="N664" i="4"/>
  <c r="O664" i="4"/>
  <c r="P664" i="4"/>
  <c r="Q664" i="4"/>
  <c r="R664" i="4"/>
  <c r="S664" i="4"/>
  <c r="T664" i="4"/>
  <c r="G665" i="4"/>
  <c r="H665" i="4"/>
  <c r="I665" i="4"/>
  <c r="J665" i="4"/>
  <c r="K665" i="4"/>
  <c r="L665" i="4"/>
  <c r="M665" i="4"/>
  <c r="N665" i="4"/>
  <c r="O665" i="4"/>
  <c r="P665" i="4"/>
  <c r="Q665" i="4"/>
  <c r="R665" i="4"/>
  <c r="S665" i="4"/>
  <c r="T665" i="4"/>
  <c r="G666" i="4"/>
  <c r="H666" i="4"/>
  <c r="I666" i="4"/>
  <c r="J666" i="4"/>
  <c r="K666" i="4"/>
  <c r="L666" i="4"/>
  <c r="M666" i="4"/>
  <c r="N666" i="4"/>
  <c r="O666" i="4"/>
  <c r="P666" i="4"/>
  <c r="Q666" i="4"/>
  <c r="R666" i="4"/>
  <c r="S666" i="4"/>
  <c r="T666" i="4"/>
  <c r="G667" i="4"/>
  <c r="H667" i="4"/>
  <c r="I667" i="4"/>
  <c r="J667" i="4"/>
  <c r="K667" i="4"/>
  <c r="L667" i="4"/>
  <c r="M667" i="4"/>
  <c r="N667" i="4"/>
  <c r="O667" i="4"/>
  <c r="P667" i="4"/>
  <c r="Q667" i="4"/>
  <c r="R667" i="4"/>
  <c r="S667" i="4"/>
  <c r="T667" i="4"/>
  <c r="G668" i="4"/>
  <c r="H668" i="4"/>
  <c r="I668" i="4"/>
  <c r="J668" i="4"/>
  <c r="K668" i="4"/>
  <c r="L668" i="4"/>
  <c r="M668" i="4"/>
  <c r="N668" i="4"/>
  <c r="O668" i="4"/>
  <c r="P668" i="4"/>
  <c r="Q668" i="4"/>
  <c r="R668" i="4"/>
  <c r="S668" i="4"/>
  <c r="T668" i="4"/>
  <c r="G669" i="4"/>
  <c r="H669" i="4"/>
  <c r="I669" i="4"/>
  <c r="J669" i="4"/>
  <c r="K669" i="4"/>
  <c r="L669" i="4"/>
  <c r="M669" i="4"/>
  <c r="N669" i="4"/>
  <c r="O669" i="4"/>
  <c r="P669" i="4"/>
  <c r="Q669" i="4"/>
  <c r="R669" i="4"/>
  <c r="S669" i="4"/>
  <c r="T669" i="4"/>
  <c r="G670" i="4"/>
  <c r="H670" i="4"/>
  <c r="I670" i="4"/>
  <c r="J670" i="4"/>
  <c r="K670" i="4"/>
  <c r="L670" i="4"/>
  <c r="M670" i="4"/>
  <c r="N670" i="4"/>
  <c r="O670" i="4"/>
  <c r="P670" i="4"/>
  <c r="Q670" i="4"/>
  <c r="R670" i="4"/>
  <c r="S670" i="4"/>
  <c r="T670" i="4"/>
  <c r="G671" i="4"/>
  <c r="H671" i="4"/>
  <c r="I671" i="4"/>
  <c r="J671" i="4"/>
  <c r="K671" i="4"/>
  <c r="L671" i="4"/>
  <c r="M671" i="4"/>
  <c r="N671" i="4"/>
  <c r="O671" i="4"/>
  <c r="P671" i="4"/>
  <c r="Q671" i="4"/>
  <c r="R671" i="4"/>
  <c r="S671" i="4"/>
  <c r="T671" i="4"/>
  <c r="G672" i="4"/>
  <c r="H672" i="4"/>
  <c r="I672" i="4"/>
  <c r="J672" i="4"/>
  <c r="K672" i="4"/>
  <c r="L672" i="4"/>
  <c r="M672" i="4"/>
  <c r="N672" i="4"/>
  <c r="O672" i="4"/>
  <c r="P672" i="4"/>
  <c r="Q672" i="4"/>
  <c r="R672" i="4"/>
  <c r="S672" i="4"/>
  <c r="T672" i="4"/>
  <c r="G674" i="4"/>
  <c r="H674" i="4"/>
  <c r="I674" i="4"/>
  <c r="J674" i="4"/>
  <c r="K674" i="4"/>
  <c r="L674" i="4"/>
  <c r="M674" i="4"/>
  <c r="N674" i="4"/>
  <c r="O674" i="4"/>
  <c r="P674" i="4"/>
  <c r="Q674" i="4"/>
  <c r="R674" i="4"/>
  <c r="S674" i="4"/>
  <c r="T674" i="4"/>
  <c r="G675" i="4"/>
  <c r="H675" i="4"/>
  <c r="I675" i="4"/>
  <c r="J675" i="4"/>
  <c r="K675" i="4"/>
  <c r="L675" i="4"/>
  <c r="M675" i="4"/>
  <c r="N675" i="4"/>
  <c r="O675" i="4"/>
  <c r="P675" i="4"/>
  <c r="Q675" i="4"/>
  <c r="R675" i="4"/>
  <c r="S675" i="4"/>
  <c r="T675" i="4"/>
  <c r="G676" i="4"/>
  <c r="H676" i="4"/>
  <c r="I676" i="4"/>
  <c r="J676" i="4"/>
  <c r="K676" i="4"/>
  <c r="L676" i="4"/>
  <c r="M676" i="4"/>
  <c r="N676" i="4"/>
  <c r="O676" i="4"/>
  <c r="P676" i="4"/>
  <c r="Q676" i="4"/>
  <c r="R676" i="4"/>
  <c r="S676" i="4"/>
  <c r="T676" i="4"/>
  <c r="G677" i="4"/>
  <c r="H677" i="4"/>
  <c r="I677" i="4"/>
  <c r="J677" i="4"/>
  <c r="K677" i="4"/>
  <c r="L677" i="4"/>
  <c r="M677" i="4"/>
  <c r="N677" i="4"/>
  <c r="O677" i="4"/>
  <c r="P677" i="4"/>
  <c r="Q677" i="4"/>
  <c r="R677" i="4"/>
  <c r="S677" i="4"/>
  <c r="T677" i="4"/>
  <c r="G678" i="4"/>
  <c r="H678" i="4"/>
  <c r="I678" i="4"/>
  <c r="J678" i="4"/>
  <c r="K678" i="4"/>
  <c r="L678" i="4"/>
  <c r="M678" i="4"/>
  <c r="N678" i="4"/>
  <c r="O678" i="4"/>
  <c r="P678" i="4"/>
  <c r="Q678" i="4"/>
  <c r="R678" i="4"/>
  <c r="S678" i="4"/>
  <c r="T678" i="4"/>
  <c r="G679" i="4"/>
  <c r="H679" i="4"/>
  <c r="I679" i="4"/>
  <c r="J679" i="4"/>
  <c r="K679" i="4"/>
  <c r="L679" i="4"/>
  <c r="M679" i="4"/>
  <c r="N679" i="4"/>
  <c r="O679" i="4"/>
  <c r="P679" i="4"/>
  <c r="Q679" i="4"/>
  <c r="R679" i="4"/>
  <c r="S679" i="4"/>
  <c r="T679" i="4"/>
  <c r="G681" i="4"/>
  <c r="H681" i="4"/>
  <c r="I681" i="4"/>
  <c r="J681" i="4"/>
  <c r="K681" i="4"/>
  <c r="L681" i="4"/>
  <c r="M681" i="4"/>
  <c r="N681" i="4"/>
  <c r="O681" i="4"/>
  <c r="P681" i="4"/>
  <c r="Q681" i="4"/>
  <c r="R681" i="4"/>
  <c r="S681" i="4"/>
  <c r="T681" i="4"/>
  <c r="G682" i="4"/>
  <c r="H682" i="4"/>
  <c r="I682" i="4"/>
  <c r="J682" i="4"/>
  <c r="K682" i="4"/>
  <c r="L682" i="4"/>
  <c r="M682" i="4"/>
  <c r="N682" i="4"/>
  <c r="O682" i="4"/>
  <c r="P682" i="4"/>
  <c r="Q682" i="4"/>
  <c r="R682" i="4"/>
  <c r="S682" i="4"/>
  <c r="T682" i="4"/>
  <c r="G683" i="4"/>
  <c r="H683" i="4"/>
  <c r="I683" i="4"/>
  <c r="J683" i="4"/>
  <c r="K683" i="4"/>
  <c r="L683" i="4"/>
  <c r="M683" i="4"/>
  <c r="N683" i="4"/>
  <c r="O683" i="4"/>
  <c r="P683" i="4"/>
  <c r="Q683" i="4"/>
  <c r="R683" i="4"/>
  <c r="S683" i="4"/>
  <c r="T683" i="4"/>
  <c r="G684" i="4"/>
  <c r="H684" i="4"/>
  <c r="I684" i="4"/>
  <c r="J684" i="4"/>
  <c r="K684" i="4"/>
  <c r="L684" i="4"/>
  <c r="M684" i="4"/>
  <c r="N684" i="4"/>
  <c r="O684" i="4"/>
  <c r="P684" i="4"/>
  <c r="Q684" i="4"/>
  <c r="R684" i="4"/>
  <c r="S684" i="4"/>
  <c r="T684" i="4"/>
  <c r="G685" i="4"/>
  <c r="H685" i="4"/>
  <c r="I685" i="4"/>
  <c r="J685" i="4"/>
  <c r="K685" i="4"/>
  <c r="L685" i="4"/>
  <c r="M685" i="4"/>
  <c r="N685" i="4"/>
  <c r="O685" i="4"/>
  <c r="P685" i="4"/>
  <c r="Q685" i="4"/>
  <c r="R685" i="4"/>
  <c r="S685" i="4"/>
  <c r="T685" i="4"/>
  <c r="G686" i="4"/>
  <c r="H686" i="4"/>
  <c r="I686" i="4"/>
  <c r="J686" i="4"/>
  <c r="K686" i="4"/>
  <c r="L686" i="4"/>
  <c r="M686" i="4"/>
  <c r="N686" i="4"/>
  <c r="O686" i="4"/>
  <c r="P686" i="4"/>
  <c r="Q686" i="4"/>
  <c r="R686" i="4"/>
  <c r="S686" i="4"/>
  <c r="T686" i="4"/>
  <c r="G687" i="4"/>
  <c r="H687" i="4"/>
  <c r="I687" i="4"/>
  <c r="J687" i="4"/>
  <c r="K687" i="4"/>
  <c r="L687" i="4"/>
  <c r="M687" i="4"/>
  <c r="N687" i="4"/>
  <c r="O687" i="4"/>
  <c r="P687" i="4"/>
  <c r="Q687" i="4"/>
  <c r="R687" i="4"/>
  <c r="S687" i="4"/>
  <c r="T687" i="4"/>
  <c r="G688" i="4"/>
  <c r="H688" i="4"/>
  <c r="I688" i="4"/>
  <c r="J688" i="4"/>
  <c r="K688" i="4"/>
  <c r="L688" i="4"/>
  <c r="M688" i="4"/>
  <c r="N688" i="4"/>
  <c r="O688" i="4"/>
  <c r="P688" i="4"/>
  <c r="Q688" i="4"/>
  <c r="R688" i="4"/>
  <c r="S688" i="4"/>
  <c r="T688" i="4"/>
  <c r="G689" i="4"/>
  <c r="H689" i="4"/>
  <c r="I689" i="4"/>
  <c r="J689" i="4"/>
  <c r="K689" i="4"/>
  <c r="L689" i="4"/>
  <c r="M689" i="4"/>
  <c r="N689" i="4"/>
  <c r="O689" i="4"/>
  <c r="P689" i="4"/>
  <c r="Q689" i="4"/>
  <c r="R689" i="4"/>
  <c r="S689" i="4"/>
  <c r="T689" i="4"/>
  <c r="G690" i="4"/>
  <c r="H690" i="4"/>
  <c r="I690" i="4"/>
  <c r="J690" i="4"/>
  <c r="K690" i="4"/>
  <c r="L690" i="4"/>
  <c r="M690" i="4"/>
  <c r="N690" i="4"/>
  <c r="O690" i="4"/>
  <c r="P690" i="4"/>
  <c r="Q690" i="4"/>
  <c r="R690" i="4"/>
  <c r="S690" i="4"/>
  <c r="T690" i="4"/>
  <c r="G691" i="4"/>
  <c r="H691" i="4"/>
  <c r="I691" i="4"/>
  <c r="J691" i="4"/>
  <c r="K691" i="4"/>
  <c r="L691" i="4"/>
  <c r="M691" i="4"/>
  <c r="N691" i="4"/>
  <c r="O691" i="4"/>
  <c r="P691" i="4"/>
  <c r="Q691" i="4"/>
  <c r="R691" i="4"/>
  <c r="S691" i="4"/>
  <c r="T691" i="4"/>
  <c r="G693" i="4"/>
  <c r="H693" i="4"/>
  <c r="I693" i="4"/>
  <c r="J693" i="4"/>
  <c r="K693" i="4"/>
  <c r="L693" i="4"/>
  <c r="M693" i="4"/>
  <c r="N693" i="4"/>
  <c r="O693" i="4"/>
  <c r="P693" i="4"/>
  <c r="Q693" i="4"/>
  <c r="R693" i="4"/>
  <c r="S693" i="4"/>
  <c r="T693" i="4"/>
  <c r="G694" i="4"/>
  <c r="H694" i="4"/>
  <c r="I694" i="4"/>
  <c r="J694" i="4"/>
  <c r="K694" i="4"/>
  <c r="L694" i="4"/>
  <c r="M694" i="4"/>
  <c r="N694" i="4"/>
  <c r="O694" i="4"/>
  <c r="P694" i="4"/>
  <c r="Q694" i="4"/>
  <c r="R694" i="4"/>
  <c r="S694" i="4"/>
  <c r="T694" i="4"/>
  <c r="G695" i="4"/>
  <c r="H695" i="4"/>
  <c r="I695" i="4"/>
  <c r="J695" i="4"/>
  <c r="K695" i="4"/>
  <c r="L695" i="4"/>
  <c r="M695" i="4"/>
  <c r="N695" i="4"/>
  <c r="O695" i="4"/>
  <c r="P695" i="4"/>
  <c r="Q695" i="4"/>
  <c r="R695" i="4"/>
  <c r="S695" i="4"/>
  <c r="T695" i="4"/>
  <c r="G696" i="4"/>
  <c r="H696" i="4"/>
  <c r="I696" i="4"/>
  <c r="J696" i="4"/>
  <c r="K696" i="4"/>
  <c r="L696" i="4"/>
  <c r="M696" i="4"/>
  <c r="N696" i="4"/>
  <c r="O696" i="4"/>
  <c r="P696" i="4"/>
  <c r="Q696" i="4"/>
  <c r="R696" i="4"/>
  <c r="S696" i="4"/>
  <c r="T696" i="4"/>
  <c r="G697" i="4"/>
  <c r="H697" i="4"/>
  <c r="I697" i="4"/>
  <c r="J697" i="4"/>
  <c r="K697" i="4"/>
  <c r="L697" i="4"/>
  <c r="M697" i="4"/>
  <c r="N697" i="4"/>
  <c r="O697" i="4"/>
  <c r="P697" i="4"/>
  <c r="Q697" i="4"/>
  <c r="R697" i="4"/>
  <c r="S697" i="4"/>
  <c r="T697" i="4"/>
  <c r="G698" i="4"/>
  <c r="H698" i="4"/>
  <c r="I698" i="4"/>
  <c r="J698" i="4"/>
  <c r="K698" i="4"/>
  <c r="L698" i="4"/>
  <c r="M698" i="4"/>
  <c r="N698" i="4"/>
  <c r="O698" i="4"/>
  <c r="P698" i="4"/>
  <c r="Q698" i="4"/>
  <c r="R698" i="4"/>
  <c r="S698" i="4"/>
  <c r="T698" i="4"/>
  <c r="G699" i="4"/>
  <c r="H699" i="4"/>
  <c r="I699" i="4"/>
  <c r="J699" i="4"/>
  <c r="K699" i="4"/>
  <c r="L699" i="4"/>
  <c r="M699" i="4"/>
  <c r="N699" i="4"/>
  <c r="O699" i="4"/>
  <c r="P699" i="4"/>
  <c r="Q699" i="4"/>
  <c r="R699" i="4"/>
  <c r="S699" i="4"/>
  <c r="T699" i="4"/>
  <c r="G700" i="4"/>
  <c r="H700" i="4"/>
  <c r="I700" i="4"/>
  <c r="J700" i="4"/>
  <c r="K700" i="4"/>
  <c r="L700" i="4"/>
  <c r="M700" i="4"/>
  <c r="N700" i="4"/>
  <c r="O700" i="4"/>
  <c r="P700" i="4"/>
  <c r="Q700" i="4"/>
  <c r="R700" i="4"/>
  <c r="S700" i="4"/>
  <c r="T700" i="4"/>
  <c r="G701" i="4"/>
  <c r="H701" i="4"/>
  <c r="I701" i="4"/>
  <c r="J701" i="4"/>
  <c r="K701" i="4"/>
  <c r="L701" i="4"/>
  <c r="M701" i="4"/>
  <c r="N701" i="4"/>
  <c r="O701" i="4"/>
  <c r="P701" i="4"/>
  <c r="Q701" i="4"/>
  <c r="R701" i="4"/>
  <c r="S701" i="4"/>
  <c r="T701" i="4"/>
  <c r="G702" i="4"/>
  <c r="H702" i="4"/>
  <c r="I702" i="4"/>
  <c r="J702" i="4"/>
  <c r="K702" i="4"/>
  <c r="L702" i="4"/>
  <c r="M702" i="4"/>
  <c r="N702" i="4"/>
  <c r="O702" i="4"/>
  <c r="P702" i="4"/>
  <c r="Q702" i="4"/>
  <c r="R702" i="4"/>
  <c r="S702" i="4"/>
  <c r="T702" i="4"/>
  <c r="G703" i="4"/>
  <c r="H703" i="4"/>
  <c r="I703" i="4"/>
  <c r="J703" i="4"/>
  <c r="K703" i="4"/>
  <c r="L703" i="4"/>
  <c r="M703" i="4"/>
  <c r="N703" i="4"/>
  <c r="O703" i="4"/>
  <c r="P703" i="4"/>
  <c r="Q703" i="4"/>
  <c r="R703" i="4"/>
  <c r="S703" i="4"/>
  <c r="T703" i="4"/>
  <c r="G704" i="4"/>
  <c r="H704" i="4"/>
  <c r="I704" i="4"/>
  <c r="J704" i="4"/>
  <c r="K704" i="4"/>
  <c r="L704" i="4"/>
  <c r="M704" i="4"/>
  <c r="N704" i="4"/>
  <c r="O704" i="4"/>
  <c r="P704" i="4"/>
  <c r="Q704" i="4"/>
  <c r="R704" i="4"/>
  <c r="S704" i="4"/>
  <c r="T704" i="4"/>
  <c r="G705" i="4"/>
  <c r="H705" i="4"/>
  <c r="I705" i="4"/>
  <c r="J705" i="4"/>
  <c r="K705" i="4"/>
  <c r="L705" i="4"/>
  <c r="M705" i="4"/>
  <c r="N705" i="4"/>
  <c r="O705" i="4"/>
  <c r="P705" i="4"/>
  <c r="Q705" i="4"/>
  <c r="R705" i="4"/>
  <c r="S705" i="4"/>
  <c r="T705" i="4"/>
  <c r="G706" i="4"/>
  <c r="H706" i="4"/>
  <c r="I706" i="4"/>
  <c r="J706" i="4"/>
  <c r="K706" i="4"/>
  <c r="L706" i="4"/>
  <c r="M706" i="4"/>
  <c r="N706" i="4"/>
  <c r="O706" i="4"/>
  <c r="P706" i="4"/>
  <c r="Q706" i="4"/>
  <c r="R706" i="4"/>
  <c r="S706" i="4"/>
  <c r="T706" i="4"/>
  <c r="G707" i="4"/>
  <c r="H707" i="4"/>
  <c r="I707" i="4"/>
  <c r="J707" i="4"/>
  <c r="K707" i="4"/>
  <c r="L707" i="4"/>
  <c r="M707" i="4"/>
  <c r="N707" i="4"/>
  <c r="O707" i="4"/>
  <c r="P707" i="4"/>
  <c r="Q707" i="4"/>
  <c r="R707" i="4"/>
  <c r="S707" i="4"/>
  <c r="T707" i="4"/>
  <c r="G708" i="4"/>
  <c r="H708" i="4"/>
  <c r="I708" i="4"/>
  <c r="J708" i="4"/>
  <c r="K708" i="4"/>
  <c r="L708" i="4"/>
  <c r="M708" i="4"/>
  <c r="N708" i="4"/>
  <c r="O708" i="4"/>
  <c r="P708" i="4"/>
  <c r="Q708" i="4"/>
  <c r="R708" i="4"/>
  <c r="S708" i="4"/>
  <c r="T708" i="4"/>
  <c r="G709" i="4"/>
  <c r="H709" i="4"/>
  <c r="I709" i="4"/>
  <c r="J709" i="4"/>
  <c r="K709" i="4"/>
  <c r="L709" i="4"/>
  <c r="M709" i="4"/>
  <c r="N709" i="4"/>
  <c r="O709" i="4"/>
  <c r="P709" i="4"/>
  <c r="Q709" i="4"/>
  <c r="R709" i="4"/>
  <c r="S709" i="4"/>
  <c r="T709" i="4"/>
  <c r="G711" i="4"/>
  <c r="H711" i="4"/>
  <c r="I711" i="4"/>
  <c r="J711" i="4"/>
  <c r="K711" i="4"/>
  <c r="L711" i="4"/>
  <c r="M711" i="4"/>
  <c r="N711" i="4"/>
  <c r="O711" i="4"/>
  <c r="P711" i="4"/>
  <c r="Q711" i="4"/>
  <c r="R711" i="4"/>
  <c r="S711" i="4"/>
  <c r="T711" i="4"/>
  <c r="G712" i="4"/>
  <c r="H712" i="4"/>
  <c r="I712" i="4"/>
  <c r="J712" i="4"/>
  <c r="K712" i="4"/>
  <c r="L712" i="4"/>
  <c r="M712" i="4"/>
  <c r="N712" i="4"/>
  <c r="O712" i="4"/>
  <c r="P712" i="4"/>
  <c r="Q712" i="4"/>
  <c r="R712" i="4"/>
  <c r="S712" i="4"/>
  <c r="T712" i="4"/>
  <c r="G713" i="4"/>
  <c r="H713" i="4"/>
  <c r="I713" i="4"/>
  <c r="J713" i="4"/>
  <c r="K713" i="4"/>
  <c r="L713" i="4"/>
  <c r="M713" i="4"/>
  <c r="N713" i="4"/>
  <c r="O713" i="4"/>
  <c r="P713" i="4"/>
  <c r="Q713" i="4"/>
  <c r="R713" i="4"/>
  <c r="S713" i="4"/>
  <c r="T713" i="4"/>
  <c r="G714" i="4"/>
  <c r="H714" i="4"/>
  <c r="I714" i="4"/>
  <c r="J714" i="4"/>
  <c r="K714" i="4"/>
  <c r="L714" i="4"/>
  <c r="M714" i="4"/>
  <c r="N714" i="4"/>
  <c r="O714" i="4"/>
  <c r="P714" i="4"/>
  <c r="Q714" i="4"/>
  <c r="R714" i="4"/>
  <c r="S714" i="4"/>
  <c r="T714" i="4"/>
  <c r="G715" i="4"/>
  <c r="H715" i="4"/>
  <c r="I715" i="4"/>
  <c r="J715" i="4"/>
  <c r="K715" i="4"/>
  <c r="L715" i="4"/>
  <c r="M715" i="4"/>
  <c r="N715" i="4"/>
  <c r="O715" i="4"/>
  <c r="P715" i="4"/>
  <c r="Q715" i="4"/>
  <c r="R715" i="4"/>
  <c r="S715" i="4"/>
  <c r="T715" i="4"/>
  <c r="G716" i="4"/>
  <c r="H716" i="4"/>
  <c r="I716" i="4"/>
  <c r="J716" i="4"/>
  <c r="K716" i="4"/>
  <c r="L716" i="4"/>
  <c r="M716" i="4"/>
  <c r="N716" i="4"/>
  <c r="O716" i="4"/>
  <c r="P716" i="4"/>
  <c r="Q716" i="4"/>
  <c r="R716" i="4"/>
  <c r="S716" i="4"/>
  <c r="T716" i="4"/>
  <c r="G717" i="4"/>
  <c r="H717" i="4"/>
  <c r="I717" i="4"/>
  <c r="J717" i="4"/>
  <c r="K717" i="4"/>
  <c r="L717" i="4"/>
  <c r="M717" i="4"/>
  <c r="N717" i="4"/>
  <c r="O717" i="4"/>
  <c r="P717" i="4"/>
  <c r="Q717" i="4"/>
  <c r="R717" i="4"/>
  <c r="S717" i="4"/>
  <c r="T717" i="4"/>
  <c r="G718" i="4"/>
  <c r="H718" i="4"/>
  <c r="I718" i="4"/>
  <c r="J718" i="4"/>
  <c r="K718" i="4"/>
  <c r="L718" i="4"/>
  <c r="M718" i="4"/>
  <c r="N718" i="4"/>
  <c r="O718" i="4"/>
  <c r="P718" i="4"/>
  <c r="Q718" i="4"/>
  <c r="R718" i="4"/>
  <c r="S718" i="4"/>
  <c r="T718" i="4"/>
  <c r="G719" i="4"/>
  <c r="H719" i="4"/>
  <c r="I719" i="4"/>
  <c r="J719" i="4"/>
  <c r="K719" i="4"/>
  <c r="L719" i="4"/>
  <c r="M719" i="4"/>
  <c r="N719" i="4"/>
  <c r="O719" i="4"/>
  <c r="P719" i="4"/>
  <c r="Q719" i="4"/>
  <c r="R719" i="4"/>
  <c r="S719" i="4"/>
  <c r="T719" i="4"/>
  <c r="G721" i="4"/>
  <c r="H721" i="4"/>
  <c r="I721" i="4"/>
  <c r="J721" i="4"/>
  <c r="K721" i="4"/>
  <c r="L721" i="4"/>
  <c r="M721" i="4"/>
  <c r="N721" i="4"/>
  <c r="O721" i="4"/>
  <c r="P721" i="4"/>
  <c r="Q721" i="4"/>
  <c r="R721" i="4"/>
  <c r="S721" i="4"/>
  <c r="T721" i="4"/>
  <c r="G722" i="4"/>
  <c r="H722" i="4"/>
  <c r="I722" i="4"/>
  <c r="J722" i="4"/>
  <c r="K722" i="4"/>
  <c r="L722" i="4"/>
  <c r="M722" i="4"/>
  <c r="N722" i="4"/>
  <c r="O722" i="4"/>
  <c r="P722" i="4"/>
  <c r="Q722" i="4"/>
  <c r="R722" i="4"/>
  <c r="S722" i="4"/>
  <c r="T722" i="4"/>
  <c r="G723" i="4"/>
  <c r="H723" i="4"/>
  <c r="I723" i="4"/>
  <c r="J723" i="4"/>
  <c r="K723" i="4"/>
  <c r="L723" i="4"/>
  <c r="M723" i="4"/>
  <c r="N723" i="4"/>
  <c r="O723" i="4"/>
  <c r="P723" i="4"/>
  <c r="Q723" i="4"/>
  <c r="R723" i="4"/>
  <c r="S723" i="4"/>
  <c r="T723" i="4"/>
  <c r="G724" i="4"/>
  <c r="H724" i="4"/>
  <c r="I724" i="4"/>
  <c r="J724" i="4"/>
  <c r="K724" i="4"/>
  <c r="L724" i="4"/>
  <c r="M724" i="4"/>
  <c r="N724" i="4"/>
  <c r="O724" i="4"/>
  <c r="P724" i="4"/>
  <c r="Q724" i="4"/>
  <c r="R724" i="4"/>
  <c r="S724" i="4"/>
  <c r="T724" i="4"/>
  <c r="G725" i="4"/>
  <c r="H725" i="4"/>
  <c r="I725" i="4"/>
  <c r="J725" i="4"/>
  <c r="K725" i="4"/>
  <c r="L725" i="4"/>
  <c r="M725" i="4"/>
  <c r="N725" i="4"/>
  <c r="O725" i="4"/>
  <c r="P725" i="4"/>
  <c r="Q725" i="4"/>
  <c r="R725" i="4"/>
  <c r="S725" i="4"/>
  <c r="T725" i="4"/>
  <c r="G726" i="4"/>
  <c r="H726" i="4"/>
  <c r="I726" i="4"/>
  <c r="J726" i="4"/>
  <c r="K726" i="4"/>
  <c r="L726" i="4"/>
  <c r="M726" i="4"/>
  <c r="N726" i="4"/>
  <c r="O726" i="4"/>
  <c r="P726" i="4"/>
  <c r="Q726" i="4"/>
  <c r="R726" i="4"/>
  <c r="S726" i="4"/>
  <c r="T726" i="4"/>
  <c r="G728" i="4"/>
  <c r="H728" i="4"/>
  <c r="I728" i="4"/>
  <c r="J728" i="4"/>
  <c r="K728" i="4"/>
  <c r="L728" i="4"/>
  <c r="M728" i="4"/>
  <c r="N728" i="4"/>
  <c r="O728" i="4"/>
  <c r="P728" i="4"/>
  <c r="Q728" i="4"/>
  <c r="R728" i="4"/>
  <c r="S728" i="4"/>
  <c r="T728" i="4"/>
  <c r="G729" i="4"/>
  <c r="H729" i="4"/>
  <c r="I729" i="4"/>
  <c r="J729" i="4"/>
  <c r="K729" i="4"/>
  <c r="L729" i="4"/>
  <c r="M729" i="4"/>
  <c r="N729" i="4"/>
  <c r="O729" i="4"/>
  <c r="P729" i="4"/>
  <c r="Q729" i="4"/>
  <c r="R729" i="4"/>
  <c r="S729" i="4"/>
  <c r="T729" i="4"/>
  <c r="G730" i="4"/>
  <c r="H730" i="4"/>
  <c r="I730" i="4"/>
  <c r="J730" i="4"/>
  <c r="K730" i="4"/>
  <c r="L730" i="4"/>
  <c r="M730" i="4"/>
  <c r="N730" i="4"/>
  <c r="O730" i="4"/>
  <c r="P730" i="4"/>
  <c r="Q730" i="4"/>
  <c r="R730" i="4"/>
  <c r="S730" i="4"/>
  <c r="T730" i="4"/>
  <c r="G731" i="4"/>
  <c r="H731" i="4"/>
  <c r="I731" i="4"/>
  <c r="J731" i="4"/>
  <c r="K731" i="4"/>
  <c r="L731" i="4"/>
  <c r="M731" i="4"/>
  <c r="N731" i="4"/>
  <c r="O731" i="4"/>
  <c r="P731" i="4"/>
  <c r="Q731" i="4"/>
  <c r="R731" i="4"/>
  <c r="S731" i="4"/>
  <c r="T731" i="4"/>
  <c r="G732" i="4"/>
  <c r="H732" i="4"/>
  <c r="I732" i="4"/>
  <c r="J732" i="4"/>
  <c r="K732" i="4"/>
  <c r="L732" i="4"/>
  <c r="M732" i="4"/>
  <c r="N732" i="4"/>
  <c r="O732" i="4"/>
  <c r="P732" i="4"/>
  <c r="Q732" i="4"/>
  <c r="R732" i="4"/>
  <c r="S732" i="4"/>
  <c r="T732" i="4"/>
  <c r="G733" i="4"/>
  <c r="H733" i="4"/>
  <c r="I733" i="4"/>
  <c r="J733" i="4"/>
  <c r="K733" i="4"/>
  <c r="L733" i="4"/>
  <c r="M733" i="4"/>
  <c r="N733" i="4"/>
  <c r="O733" i="4"/>
  <c r="P733" i="4"/>
  <c r="Q733" i="4"/>
  <c r="R733" i="4"/>
  <c r="S733" i="4"/>
  <c r="T733" i="4"/>
  <c r="G734" i="4"/>
  <c r="H734" i="4"/>
  <c r="I734" i="4"/>
  <c r="J734" i="4"/>
  <c r="K734" i="4"/>
  <c r="L734" i="4"/>
  <c r="M734" i="4"/>
  <c r="N734" i="4"/>
  <c r="O734" i="4"/>
  <c r="P734" i="4"/>
  <c r="Q734" i="4"/>
  <c r="R734" i="4"/>
  <c r="S734" i="4"/>
  <c r="T734" i="4"/>
  <c r="G735" i="4"/>
  <c r="H735" i="4"/>
  <c r="I735" i="4"/>
  <c r="J735" i="4"/>
  <c r="K735" i="4"/>
  <c r="L735" i="4"/>
  <c r="M735" i="4"/>
  <c r="N735" i="4"/>
  <c r="O735" i="4"/>
  <c r="P735" i="4"/>
  <c r="Q735" i="4"/>
  <c r="R735" i="4"/>
  <c r="S735" i="4"/>
  <c r="T735" i="4"/>
  <c r="G736" i="4"/>
  <c r="H736" i="4"/>
  <c r="I736" i="4"/>
  <c r="J736" i="4"/>
  <c r="K736" i="4"/>
  <c r="L736" i="4"/>
  <c r="M736" i="4"/>
  <c r="N736" i="4"/>
  <c r="O736" i="4"/>
  <c r="P736" i="4"/>
  <c r="Q736" i="4"/>
  <c r="R736" i="4"/>
  <c r="S736" i="4"/>
  <c r="T736" i="4"/>
  <c r="G737" i="4"/>
  <c r="H737" i="4"/>
  <c r="I737" i="4"/>
  <c r="J737" i="4"/>
  <c r="K737" i="4"/>
  <c r="L737" i="4"/>
  <c r="M737" i="4"/>
  <c r="N737" i="4"/>
  <c r="O737" i="4"/>
  <c r="P737" i="4"/>
  <c r="Q737" i="4"/>
  <c r="R737" i="4"/>
  <c r="S737" i="4"/>
  <c r="T737" i="4"/>
  <c r="G738" i="4"/>
  <c r="H738" i="4"/>
  <c r="I738" i="4"/>
  <c r="J738" i="4"/>
  <c r="K738" i="4"/>
  <c r="L738" i="4"/>
  <c r="M738" i="4"/>
  <c r="N738" i="4"/>
  <c r="O738" i="4"/>
  <c r="P738" i="4"/>
  <c r="Q738" i="4"/>
  <c r="R738" i="4"/>
  <c r="S738" i="4"/>
  <c r="T738" i="4"/>
  <c r="G740" i="4"/>
  <c r="H740" i="4"/>
  <c r="I740" i="4"/>
  <c r="J740" i="4"/>
  <c r="K740" i="4"/>
  <c r="L740" i="4"/>
  <c r="M740" i="4"/>
  <c r="N740" i="4"/>
  <c r="O740" i="4"/>
  <c r="P740" i="4"/>
  <c r="Q740" i="4"/>
  <c r="R740" i="4"/>
  <c r="S740" i="4"/>
  <c r="T740" i="4"/>
  <c r="G741" i="4"/>
  <c r="H741" i="4"/>
  <c r="I741" i="4"/>
  <c r="J741" i="4"/>
  <c r="K741" i="4"/>
  <c r="L741" i="4"/>
  <c r="M741" i="4"/>
  <c r="N741" i="4"/>
  <c r="O741" i="4"/>
  <c r="P741" i="4"/>
  <c r="Q741" i="4"/>
  <c r="R741" i="4"/>
  <c r="S741" i="4"/>
  <c r="T741" i="4"/>
  <c r="G742" i="4"/>
  <c r="H742" i="4"/>
  <c r="I742" i="4"/>
  <c r="J742" i="4"/>
  <c r="K742" i="4"/>
  <c r="L742" i="4"/>
  <c r="M742" i="4"/>
  <c r="N742" i="4"/>
  <c r="O742" i="4"/>
  <c r="P742" i="4"/>
  <c r="Q742" i="4"/>
  <c r="R742" i="4"/>
  <c r="S742" i="4"/>
  <c r="T742" i="4"/>
  <c r="G743" i="4"/>
  <c r="H743" i="4"/>
  <c r="I743" i="4"/>
  <c r="J743" i="4"/>
  <c r="K743" i="4"/>
  <c r="L743" i="4"/>
  <c r="M743" i="4"/>
  <c r="N743" i="4"/>
  <c r="O743" i="4"/>
  <c r="P743" i="4"/>
  <c r="Q743" i="4"/>
  <c r="R743" i="4"/>
  <c r="S743" i="4"/>
  <c r="T743" i="4"/>
  <c r="G744" i="4"/>
  <c r="H744" i="4"/>
  <c r="I744" i="4"/>
  <c r="J744" i="4"/>
  <c r="K744" i="4"/>
  <c r="L744" i="4"/>
  <c r="M744" i="4"/>
  <c r="N744" i="4"/>
  <c r="O744" i="4"/>
  <c r="P744" i="4"/>
  <c r="Q744" i="4"/>
  <c r="R744" i="4"/>
  <c r="S744" i="4"/>
  <c r="T744" i="4"/>
  <c r="G745" i="4"/>
  <c r="H745" i="4"/>
  <c r="I745" i="4"/>
  <c r="J745" i="4"/>
  <c r="K745" i="4"/>
  <c r="L745" i="4"/>
  <c r="M745" i="4"/>
  <c r="N745" i="4"/>
  <c r="O745" i="4"/>
  <c r="P745" i="4"/>
  <c r="Q745" i="4"/>
  <c r="R745" i="4"/>
  <c r="S745" i="4"/>
  <c r="T745" i="4"/>
  <c r="G746" i="4"/>
  <c r="H746" i="4"/>
  <c r="I746" i="4"/>
  <c r="J746" i="4"/>
  <c r="K746" i="4"/>
  <c r="L746" i="4"/>
  <c r="M746" i="4"/>
  <c r="N746" i="4"/>
  <c r="O746" i="4"/>
  <c r="P746" i="4"/>
  <c r="Q746" i="4"/>
  <c r="R746" i="4"/>
  <c r="S746" i="4"/>
  <c r="T746" i="4"/>
  <c r="G747" i="4"/>
  <c r="H747" i="4"/>
  <c r="I747" i="4"/>
  <c r="J747" i="4"/>
  <c r="K747" i="4"/>
  <c r="L747" i="4"/>
  <c r="M747" i="4"/>
  <c r="N747" i="4"/>
  <c r="O747" i="4"/>
  <c r="P747" i="4"/>
  <c r="Q747" i="4"/>
  <c r="R747" i="4"/>
  <c r="S747" i="4"/>
  <c r="T747" i="4"/>
  <c r="G748" i="4"/>
  <c r="H748" i="4"/>
  <c r="I748" i="4"/>
  <c r="J748" i="4"/>
  <c r="K748" i="4"/>
  <c r="L748" i="4"/>
  <c r="M748" i="4"/>
  <c r="N748" i="4"/>
  <c r="O748" i="4"/>
  <c r="P748" i="4"/>
  <c r="Q748" i="4"/>
  <c r="R748" i="4"/>
  <c r="S748" i="4"/>
  <c r="T748" i="4"/>
  <c r="G749" i="4"/>
  <c r="H749" i="4"/>
  <c r="I749" i="4"/>
  <c r="J749" i="4"/>
  <c r="K749" i="4"/>
  <c r="L749" i="4"/>
  <c r="M749" i="4"/>
  <c r="N749" i="4"/>
  <c r="O749" i="4"/>
  <c r="P749" i="4"/>
  <c r="Q749" i="4"/>
  <c r="R749" i="4"/>
  <c r="S749" i="4"/>
  <c r="T749" i="4"/>
  <c r="G750" i="4"/>
  <c r="H750" i="4"/>
  <c r="I750" i="4"/>
  <c r="J750" i="4"/>
  <c r="K750" i="4"/>
  <c r="L750" i="4"/>
  <c r="M750" i="4"/>
  <c r="N750" i="4"/>
  <c r="O750" i="4"/>
  <c r="P750" i="4"/>
  <c r="Q750" i="4"/>
  <c r="R750" i="4"/>
  <c r="S750" i="4"/>
  <c r="T750" i="4"/>
  <c r="G751" i="4"/>
  <c r="H751" i="4"/>
  <c r="I751" i="4"/>
  <c r="J751" i="4"/>
  <c r="K751" i="4"/>
  <c r="L751" i="4"/>
  <c r="M751" i="4"/>
  <c r="N751" i="4"/>
  <c r="O751" i="4"/>
  <c r="P751" i="4"/>
  <c r="Q751" i="4"/>
  <c r="R751" i="4"/>
  <c r="S751" i="4"/>
  <c r="T751" i="4"/>
  <c r="G752" i="4"/>
  <c r="H752" i="4"/>
  <c r="I752" i="4"/>
  <c r="J752" i="4"/>
  <c r="K752" i="4"/>
  <c r="L752" i="4"/>
  <c r="M752" i="4"/>
  <c r="N752" i="4"/>
  <c r="O752" i="4"/>
  <c r="P752" i="4"/>
  <c r="Q752" i="4"/>
  <c r="R752" i="4"/>
  <c r="S752" i="4"/>
  <c r="T752" i="4"/>
  <c r="G753" i="4"/>
  <c r="H753" i="4"/>
  <c r="I753" i="4"/>
  <c r="J753" i="4"/>
  <c r="K753" i="4"/>
  <c r="L753" i="4"/>
  <c r="M753" i="4"/>
  <c r="N753" i="4"/>
  <c r="O753" i="4"/>
  <c r="P753" i="4"/>
  <c r="Q753" i="4"/>
  <c r="R753" i="4"/>
  <c r="S753" i="4"/>
  <c r="T753" i="4"/>
  <c r="G754" i="4"/>
  <c r="H754" i="4"/>
  <c r="I754" i="4"/>
  <c r="J754" i="4"/>
  <c r="K754" i="4"/>
  <c r="L754" i="4"/>
  <c r="M754" i="4"/>
  <c r="N754" i="4"/>
  <c r="O754" i="4"/>
  <c r="P754" i="4"/>
  <c r="Q754" i="4"/>
  <c r="R754" i="4"/>
  <c r="S754" i="4"/>
  <c r="T754" i="4"/>
  <c r="G755" i="4"/>
  <c r="H755" i="4"/>
  <c r="I755" i="4"/>
  <c r="J755" i="4"/>
  <c r="K755" i="4"/>
  <c r="L755" i="4"/>
  <c r="M755" i="4"/>
  <c r="N755" i="4"/>
  <c r="O755" i="4"/>
  <c r="P755" i="4"/>
  <c r="Q755" i="4"/>
  <c r="R755" i="4"/>
  <c r="S755" i="4"/>
  <c r="T755" i="4"/>
  <c r="G756" i="4"/>
  <c r="H756" i="4"/>
  <c r="I756" i="4"/>
  <c r="J756" i="4"/>
  <c r="K756" i="4"/>
  <c r="L756" i="4"/>
  <c r="M756" i="4"/>
  <c r="N756" i="4"/>
  <c r="O756" i="4"/>
  <c r="P756" i="4"/>
  <c r="Q756" i="4"/>
  <c r="R756" i="4"/>
  <c r="S756" i="4"/>
  <c r="T756" i="4"/>
  <c r="G758" i="4"/>
  <c r="H758" i="4"/>
  <c r="I758" i="4"/>
  <c r="J758" i="4"/>
  <c r="K758" i="4"/>
  <c r="L758" i="4"/>
  <c r="M758" i="4"/>
  <c r="N758" i="4"/>
  <c r="O758" i="4"/>
  <c r="P758" i="4"/>
  <c r="Q758" i="4"/>
  <c r="R758" i="4"/>
  <c r="S758" i="4"/>
  <c r="T758" i="4"/>
  <c r="G759" i="4"/>
  <c r="H759" i="4"/>
  <c r="I759" i="4"/>
  <c r="J759" i="4"/>
  <c r="K759" i="4"/>
  <c r="L759" i="4"/>
  <c r="M759" i="4"/>
  <c r="N759" i="4"/>
  <c r="O759" i="4"/>
  <c r="P759" i="4"/>
  <c r="Q759" i="4"/>
  <c r="R759" i="4"/>
  <c r="S759" i="4"/>
  <c r="T759" i="4"/>
  <c r="G760" i="4"/>
  <c r="H760" i="4"/>
  <c r="I760" i="4"/>
  <c r="J760" i="4"/>
  <c r="K760" i="4"/>
  <c r="L760" i="4"/>
  <c r="M760" i="4"/>
  <c r="N760" i="4"/>
  <c r="O760" i="4"/>
  <c r="P760" i="4"/>
  <c r="Q760" i="4"/>
  <c r="R760" i="4"/>
  <c r="S760" i="4"/>
  <c r="T760" i="4"/>
  <c r="G761" i="4"/>
  <c r="H761" i="4"/>
  <c r="I761" i="4"/>
  <c r="J761" i="4"/>
  <c r="K761" i="4"/>
  <c r="L761" i="4"/>
  <c r="M761" i="4"/>
  <c r="N761" i="4"/>
  <c r="O761" i="4"/>
  <c r="P761" i="4"/>
  <c r="Q761" i="4"/>
  <c r="R761" i="4"/>
  <c r="S761" i="4"/>
  <c r="T761" i="4"/>
  <c r="G762" i="4"/>
  <c r="H762" i="4"/>
  <c r="I762" i="4"/>
  <c r="J762" i="4"/>
  <c r="K762" i="4"/>
  <c r="L762" i="4"/>
  <c r="M762" i="4"/>
  <c r="N762" i="4"/>
  <c r="O762" i="4"/>
  <c r="P762" i="4"/>
  <c r="Q762" i="4"/>
  <c r="R762" i="4"/>
  <c r="S762" i="4"/>
  <c r="T762" i="4"/>
  <c r="G763" i="4"/>
  <c r="H763" i="4"/>
  <c r="I763" i="4"/>
  <c r="J763" i="4"/>
  <c r="K763" i="4"/>
  <c r="L763" i="4"/>
  <c r="M763" i="4"/>
  <c r="N763" i="4"/>
  <c r="O763" i="4"/>
  <c r="P763" i="4"/>
  <c r="Q763" i="4"/>
  <c r="R763" i="4"/>
  <c r="S763" i="4"/>
  <c r="T763" i="4"/>
  <c r="G764" i="4"/>
  <c r="H764" i="4"/>
  <c r="I764" i="4"/>
  <c r="J764" i="4"/>
  <c r="K764" i="4"/>
  <c r="L764" i="4"/>
  <c r="M764" i="4"/>
  <c r="N764" i="4"/>
  <c r="O764" i="4"/>
  <c r="P764" i="4"/>
  <c r="Q764" i="4"/>
  <c r="R764" i="4"/>
  <c r="S764" i="4"/>
  <c r="T764" i="4"/>
  <c r="G765" i="4"/>
  <c r="H765" i="4"/>
  <c r="I765" i="4"/>
  <c r="J765" i="4"/>
  <c r="K765" i="4"/>
  <c r="L765" i="4"/>
  <c r="M765" i="4"/>
  <c r="N765" i="4"/>
  <c r="O765" i="4"/>
  <c r="P765" i="4"/>
  <c r="Q765" i="4"/>
  <c r="R765" i="4"/>
  <c r="S765" i="4"/>
  <c r="T765" i="4"/>
  <c r="G766" i="4"/>
  <c r="H766" i="4"/>
  <c r="I766" i="4"/>
  <c r="J766" i="4"/>
  <c r="K766" i="4"/>
  <c r="L766" i="4"/>
  <c r="M766" i="4"/>
  <c r="N766" i="4"/>
  <c r="O766" i="4"/>
  <c r="P766" i="4"/>
  <c r="Q766" i="4"/>
  <c r="R766" i="4"/>
  <c r="S766" i="4"/>
  <c r="T766" i="4"/>
  <c r="G768" i="4"/>
  <c r="H768" i="4"/>
  <c r="I768" i="4"/>
  <c r="J768" i="4"/>
  <c r="K768" i="4"/>
  <c r="L768" i="4"/>
  <c r="M768" i="4"/>
  <c r="N768" i="4"/>
  <c r="O768" i="4"/>
  <c r="P768" i="4"/>
  <c r="Q768" i="4"/>
  <c r="R768" i="4"/>
  <c r="S768" i="4"/>
  <c r="T768" i="4"/>
  <c r="G769" i="4"/>
  <c r="H769" i="4"/>
  <c r="I769" i="4"/>
  <c r="J769" i="4"/>
  <c r="K769" i="4"/>
  <c r="L769" i="4"/>
  <c r="M769" i="4"/>
  <c r="N769" i="4"/>
  <c r="O769" i="4"/>
  <c r="P769" i="4"/>
  <c r="Q769" i="4"/>
  <c r="R769" i="4"/>
  <c r="S769" i="4"/>
  <c r="T769" i="4"/>
  <c r="G770" i="4"/>
  <c r="H770" i="4"/>
  <c r="I770" i="4"/>
  <c r="J770" i="4"/>
  <c r="K770" i="4"/>
  <c r="L770" i="4"/>
  <c r="M770" i="4"/>
  <c r="N770" i="4"/>
  <c r="O770" i="4"/>
  <c r="P770" i="4"/>
  <c r="Q770" i="4"/>
  <c r="R770" i="4"/>
  <c r="S770" i="4"/>
  <c r="T770" i="4"/>
  <c r="G771" i="4"/>
  <c r="H771" i="4"/>
  <c r="I771" i="4"/>
  <c r="J771" i="4"/>
  <c r="K771" i="4"/>
  <c r="L771" i="4"/>
  <c r="M771" i="4"/>
  <c r="N771" i="4"/>
  <c r="O771" i="4"/>
  <c r="P771" i="4"/>
  <c r="Q771" i="4"/>
  <c r="R771" i="4"/>
  <c r="S771" i="4"/>
  <c r="T771" i="4"/>
  <c r="G772" i="4"/>
  <c r="H772" i="4"/>
  <c r="I772" i="4"/>
  <c r="J772" i="4"/>
  <c r="K772" i="4"/>
  <c r="L772" i="4"/>
  <c r="M772" i="4"/>
  <c r="N772" i="4"/>
  <c r="O772" i="4"/>
  <c r="P772" i="4"/>
  <c r="Q772" i="4"/>
  <c r="R772" i="4"/>
  <c r="S772" i="4"/>
  <c r="T772" i="4"/>
  <c r="G773" i="4"/>
  <c r="H773" i="4"/>
  <c r="I773" i="4"/>
  <c r="J773" i="4"/>
  <c r="K773" i="4"/>
  <c r="L773" i="4"/>
  <c r="M773" i="4"/>
  <c r="N773" i="4"/>
  <c r="O773" i="4"/>
  <c r="P773" i="4"/>
  <c r="Q773" i="4"/>
  <c r="R773" i="4"/>
  <c r="S773" i="4"/>
  <c r="T773" i="4"/>
  <c r="G775" i="4"/>
  <c r="H775" i="4"/>
  <c r="I775" i="4"/>
  <c r="J775" i="4"/>
  <c r="K775" i="4"/>
  <c r="L775" i="4"/>
  <c r="M775" i="4"/>
  <c r="N775" i="4"/>
  <c r="O775" i="4"/>
  <c r="P775" i="4"/>
  <c r="Q775" i="4"/>
  <c r="R775" i="4"/>
  <c r="S775" i="4"/>
  <c r="T775" i="4"/>
  <c r="G776" i="4"/>
  <c r="H776" i="4"/>
  <c r="I776" i="4"/>
  <c r="J776" i="4"/>
  <c r="K776" i="4"/>
  <c r="L776" i="4"/>
  <c r="M776" i="4"/>
  <c r="N776" i="4"/>
  <c r="O776" i="4"/>
  <c r="P776" i="4"/>
  <c r="Q776" i="4"/>
  <c r="R776" i="4"/>
  <c r="S776" i="4"/>
  <c r="T776" i="4"/>
  <c r="G777" i="4"/>
  <c r="H777" i="4"/>
  <c r="I777" i="4"/>
  <c r="J777" i="4"/>
  <c r="K777" i="4"/>
  <c r="L777" i="4"/>
  <c r="M777" i="4"/>
  <c r="N777" i="4"/>
  <c r="O777" i="4"/>
  <c r="P777" i="4"/>
  <c r="Q777" i="4"/>
  <c r="R777" i="4"/>
  <c r="S777" i="4"/>
  <c r="T777" i="4"/>
  <c r="G778" i="4"/>
  <c r="H778" i="4"/>
  <c r="I778" i="4"/>
  <c r="J778" i="4"/>
  <c r="K778" i="4"/>
  <c r="L778" i="4"/>
  <c r="M778" i="4"/>
  <c r="N778" i="4"/>
  <c r="O778" i="4"/>
  <c r="P778" i="4"/>
  <c r="Q778" i="4"/>
  <c r="R778" i="4"/>
  <c r="S778" i="4"/>
  <c r="T778" i="4"/>
  <c r="G779" i="4"/>
  <c r="H779" i="4"/>
  <c r="I779" i="4"/>
  <c r="J779" i="4"/>
  <c r="K779" i="4"/>
  <c r="L779" i="4"/>
  <c r="M779" i="4"/>
  <c r="N779" i="4"/>
  <c r="O779" i="4"/>
  <c r="P779" i="4"/>
  <c r="Q779" i="4"/>
  <c r="R779" i="4"/>
  <c r="S779" i="4"/>
  <c r="T779" i="4"/>
  <c r="G780" i="4"/>
  <c r="H780" i="4"/>
  <c r="I780" i="4"/>
  <c r="J780" i="4"/>
  <c r="K780" i="4"/>
  <c r="L780" i="4"/>
  <c r="M780" i="4"/>
  <c r="N780" i="4"/>
  <c r="O780" i="4"/>
  <c r="P780" i="4"/>
  <c r="Q780" i="4"/>
  <c r="R780" i="4"/>
  <c r="S780" i="4"/>
  <c r="T780" i="4"/>
  <c r="G781" i="4"/>
  <c r="H781" i="4"/>
  <c r="I781" i="4"/>
  <c r="J781" i="4"/>
  <c r="K781" i="4"/>
  <c r="L781" i="4"/>
  <c r="M781" i="4"/>
  <c r="N781" i="4"/>
  <c r="O781" i="4"/>
  <c r="P781" i="4"/>
  <c r="Q781" i="4"/>
  <c r="R781" i="4"/>
  <c r="S781" i="4"/>
  <c r="T781" i="4"/>
  <c r="G782" i="4"/>
  <c r="H782" i="4"/>
  <c r="I782" i="4"/>
  <c r="J782" i="4"/>
  <c r="K782" i="4"/>
  <c r="L782" i="4"/>
  <c r="M782" i="4"/>
  <c r="N782" i="4"/>
  <c r="O782" i="4"/>
  <c r="P782" i="4"/>
  <c r="Q782" i="4"/>
  <c r="R782" i="4"/>
  <c r="S782" i="4"/>
  <c r="T782" i="4"/>
  <c r="G783" i="4"/>
  <c r="H783" i="4"/>
  <c r="I783" i="4"/>
  <c r="J783" i="4"/>
  <c r="K783" i="4"/>
  <c r="L783" i="4"/>
  <c r="M783" i="4"/>
  <c r="N783" i="4"/>
  <c r="O783" i="4"/>
  <c r="P783" i="4"/>
  <c r="Q783" i="4"/>
  <c r="R783" i="4"/>
  <c r="S783" i="4"/>
  <c r="T783" i="4"/>
  <c r="G784" i="4"/>
  <c r="H784" i="4"/>
  <c r="I784" i="4"/>
  <c r="J784" i="4"/>
  <c r="K784" i="4"/>
  <c r="L784" i="4"/>
  <c r="M784" i="4"/>
  <c r="N784" i="4"/>
  <c r="O784" i="4"/>
  <c r="P784" i="4"/>
  <c r="Q784" i="4"/>
  <c r="R784" i="4"/>
  <c r="S784" i="4"/>
  <c r="T784" i="4"/>
  <c r="G785" i="4"/>
  <c r="H785" i="4"/>
  <c r="I785" i="4"/>
  <c r="J785" i="4"/>
  <c r="K785" i="4"/>
  <c r="L785" i="4"/>
  <c r="M785" i="4"/>
  <c r="N785" i="4"/>
  <c r="O785" i="4"/>
  <c r="P785" i="4"/>
  <c r="Q785" i="4"/>
  <c r="R785" i="4"/>
  <c r="S785" i="4"/>
  <c r="T785" i="4"/>
  <c r="G787" i="4"/>
  <c r="H787" i="4"/>
  <c r="I787" i="4"/>
  <c r="J787" i="4"/>
  <c r="K787" i="4"/>
  <c r="L787" i="4"/>
  <c r="M787" i="4"/>
  <c r="N787" i="4"/>
  <c r="O787" i="4"/>
  <c r="P787" i="4"/>
  <c r="Q787" i="4"/>
  <c r="R787" i="4"/>
  <c r="S787" i="4"/>
  <c r="T787" i="4"/>
  <c r="G788" i="4"/>
  <c r="H788" i="4"/>
  <c r="I788" i="4"/>
  <c r="J788" i="4"/>
  <c r="K788" i="4"/>
  <c r="L788" i="4"/>
  <c r="M788" i="4"/>
  <c r="N788" i="4"/>
  <c r="O788" i="4"/>
  <c r="P788" i="4"/>
  <c r="Q788" i="4"/>
  <c r="R788" i="4"/>
  <c r="S788" i="4"/>
  <c r="T788" i="4"/>
  <c r="G789" i="4"/>
  <c r="H789" i="4"/>
  <c r="I789" i="4"/>
  <c r="J789" i="4"/>
  <c r="K789" i="4"/>
  <c r="L789" i="4"/>
  <c r="M789" i="4"/>
  <c r="N789" i="4"/>
  <c r="O789" i="4"/>
  <c r="P789" i="4"/>
  <c r="Q789" i="4"/>
  <c r="R789" i="4"/>
  <c r="S789" i="4"/>
  <c r="T789" i="4"/>
  <c r="G790" i="4"/>
  <c r="H790" i="4"/>
  <c r="I790" i="4"/>
  <c r="J790" i="4"/>
  <c r="K790" i="4"/>
  <c r="L790" i="4"/>
  <c r="M790" i="4"/>
  <c r="N790" i="4"/>
  <c r="O790" i="4"/>
  <c r="P790" i="4"/>
  <c r="Q790" i="4"/>
  <c r="R790" i="4"/>
  <c r="S790" i="4"/>
  <c r="T790" i="4"/>
  <c r="G791" i="4"/>
  <c r="H791" i="4"/>
  <c r="I791" i="4"/>
  <c r="J791" i="4"/>
  <c r="K791" i="4"/>
  <c r="L791" i="4"/>
  <c r="M791" i="4"/>
  <c r="N791" i="4"/>
  <c r="O791" i="4"/>
  <c r="P791" i="4"/>
  <c r="Q791" i="4"/>
  <c r="R791" i="4"/>
  <c r="S791" i="4"/>
  <c r="T791" i="4"/>
  <c r="G792" i="4"/>
  <c r="H792" i="4"/>
  <c r="I792" i="4"/>
  <c r="J792" i="4"/>
  <c r="K792" i="4"/>
  <c r="L792" i="4"/>
  <c r="M792" i="4"/>
  <c r="N792" i="4"/>
  <c r="O792" i="4"/>
  <c r="P792" i="4"/>
  <c r="Q792" i="4"/>
  <c r="R792" i="4"/>
  <c r="S792" i="4"/>
  <c r="T792" i="4"/>
  <c r="G793" i="4"/>
  <c r="H793" i="4"/>
  <c r="I793" i="4"/>
  <c r="J793" i="4"/>
  <c r="K793" i="4"/>
  <c r="L793" i="4"/>
  <c r="M793" i="4"/>
  <c r="N793" i="4"/>
  <c r="O793" i="4"/>
  <c r="P793" i="4"/>
  <c r="Q793" i="4"/>
  <c r="R793" i="4"/>
  <c r="S793" i="4"/>
  <c r="T793" i="4"/>
  <c r="G794" i="4"/>
  <c r="H794" i="4"/>
  <c r="I794" i="4"/>
  <c r="J794" i="4"/>
  <c r="K794" i="4"/>
  <c r="L794" i="4"/>
  <c r="M794" i="4"/>
  <c r="N794" i="4"/>
  <c r="O794" i="4"/>
  <c r="P794" i="4"/>
  <c r="Q794" i="4"/>
  <c r="R794" i="4"/>
  <c r="S794" i="4"/>
  <c r="T794" i="4"/>
  <c r="G795" i="4"/>
  <c r="H795" i="4"/>
  <c r="I795" i="4"/>
  <c r="J795" i="4"/>
  <c r="K795" i="4"/>
  <c r="L795" i="4"/>
  <c r="M795" i="4"/>
  <c r="N795" i="4"/>
  <c r="O795" i="4"/>
  <c r="P795" i="4"/>
  <c r="Q795" i="4"/>
  <c r="R795" i="4"/>
  <c r="S795" i="4"/>
  <c r="T795" i="4"/>
  <c r="G796" i="4"/>
  <c r="H796" i="4"/>
  <c r="I796" i="4"/>
  <c r="J796" i="4"/>
  <c r="K796" i="4"/>
  <c r="L796" i="4"/>
  <c r="M796" i="4"/>
  <c r="N796" i="4"/>
  <c r="O796" i="4"/>
  <c r="P796" i="4"/>
  <c r="Q796" i="4"/>
  <c r="R796" i="4"/>
  <c r="S796" i="4"/>
  <c r="T796" i="4"/>
  <c r="G797" i="4"/>
  <c r="H797" i="4"/>
  <c r="I797" i="4"/>
  <c r="J797" i="4"/>
  <c r="K797" i="4"/>
  <c r="L797" i="4"/>
  <c r="M797" i="4"/>
  <c r="N797" i="4"/>
  <c r="O797" i="4"/>
  <c r="P797" i="4"/>
  <c r="Q797" i="4"/>
  <c r="R797" i="4"/>
  <c r="S797" i="4"/>
  <c r="T797" i="4"/>
  <c r="G798" i="4"/>
  <c r="H798" i="4"/>
  <c r="I798" i="4"/>
  <c r="J798" i="4"/>
  <c r="K798" i="4"/>
  <c r="L798" i="4"/>
  <c r="M798" i="4"/>
  <c r="N798" i="4"/>
  <c r="O798" i="4"/>
  <c r="P798" i="4"/>
  <c r="Q798" i="4"/>
  <c r="R798" i="4"/>
  <c r="S798" i="4"/>
  <c r="T798" i="4"/>
  <c r="G799" i="4"/>
  <c r="H799" i="4"/>
  <c r="I799" i="4"/>
  <c r="J799" i="4"/>
  <c r="K799" i="4"/>
  <c r="L799" i="4"/>
  <c r="M799" i="4"/>
  <c r="N799" i="4"/>
  <c r="O799" i="4"/>
  <c r="P799" i="4"/>
  <c r="Q799" i="4"/>
  <c r="R799" i="4"/>
  <c r="S799" i="4"/>
  <c r="T799" i="4"/>
  <c r="G800" i="4"/>
  <c r="H800" i="4"/>
  <c r="I800" i="4"/>
  <c r="J800" i="4"/>
  <c r="K800" i="4"/>
  <c r="L800" i="4"/>
  <c r="M800" i="4"/>
  <c r="N800" i="4"/>
  <c r="O800" i="4"/>
  <c r="P800" i="4"/>
  <c r="Q800" i="4"/>
  <c r="R800" i="4"/>
  <c r="S800" i="4"/>
  <c r="T800" i="4"/>
  <c r="G801" i="4"/>
  <c r="H801" i="4"/>
  <c r="I801" i="4"/>
  <c r="J801" i="4"/>
  <c r="K801" i="4"/>
  <c r="L801" i="4"/>
  <c r="M801" i="4"/>
  <c r="N801" i="4"/>
  <c r="O801" i="4"/>
  <c r="P801" i="4"/>
  <c r="Q801" i="4"/>
  <c r="R801" i="4"/>
  <c r="S801" i="4"/>
  <c r="T801" i="4"/>
  <c r="G802" i="4"/>
  <c r="H802" i="4"/>
  <c r="I802" i="4"/>
  <c r="J802" i="4"/>
  <c r="K802" i="4"/>
  <c r="L802" i="4"/>
  <c r="M802" i="4"/>
  <c r="N802" i="4"/>
  <c r="O802" i="4"/>
  <c r="P802" i="4"/>
  <c r="Q802" i="4"/>
  <c r="R802" i="4"/>
  <c r="S802" i="4"/>
  <c r="T802" i="4"/>
  <c r="G803" i="4"/>
  <c r="H803" i="4"/>
  <c r="I803" i="4"/>
  <c r="J803" i="4"/>
  <c r="K803" i="4"/>
  <c r="L803" i="4"/>
  <c r="M803" i="4"/>
  <c r="N803" i="4"/>
  <c r="O803" i="4"/>
  <c r="P803" i="4"/>
  <c r="Q803" i="4"/>
  <c r="R803" i="4"/>
  <c r="S803" i="4"/>
  <c r="T803" i="4"/>
  <c r="G805" i="4"/>
  <c r="H805" i="4"/>
  <c r="I805" i="4"/>
  <c r="J805" i="4"/>
  <c r="K805" i="4"/>
  <c r="L805" i="4"/>
  <c r="M805" i="4"/>
  <c r="N805" i="4"/>
  <c r="O805" i="4"/>
  <c r="P805" i="4"/>
  <c r="Q805" i="4"/>
  <c r="R805" i="4"/>
  <c r="S805" i="4"/>
  <c r="T805" i="4"/>
  <c r="G806" i="4"/>
  <c r="H806" i="4"/>
  <c r="I806" i="4"/>
  <c r="J806" i="4"/>
  <c r="K806" i="4"/>
  <c r="L806" i="4"/>
  <c r="M806" i="4"/>
  <c r="N806" i="4"/>
  <c r="O806" i="4"/>
  <c r="P806" i="4"/>
  <c r="Q806" i="4"/>
  <c r="R806" i="4"/>
  <c r="S806" i="4"/>
  <c r="T806" i="4"/>
  <c r="G807" i="4"/>
  <c r="H807" i="4"/>
  <c r="I807" i="4"/>
  <c r="J807" i="4"/>
  <c r="K807" i="4"/>
  <c r="L807" i="4"/>
  <c r="M807" i="4"/>
  <c r="N807" i="4"/>
  <c r="O807" i="4"/>
  <c r="P807" i="4"/>
  <c r="Q807" i="4"/>
  <c r="R807" i="4"/>
  <c r="S807" i="4"/>
  <c r="T807" i="4"/>
  <c r="G808" i="4"/>
  <c r="H808" i="4"/>
  <c r="I808" i="4"/>
  <c r="J808" i="4"/>
  <c r="K808" i="4"/>
  <c r="L808" i="4"/>
  <c r="M808" i="4"/>
  <c r="N808" i="4"/>
  <c r="O808" i="4"/>
  <c r="P808" i="4"/>
  <c r="Q808" i="4"/>
  <c r="R808" i="4"/>
  <c r="S808" i="4"/>
  <c r="T808" i="4"/>
  <c r="G809" i="4"/>
  <c r="H809" i="4"/>
  <c r="I809" i="4"/>
  <c r="J809" i="4"/>
  <c r="K809" i="4"/>
  <c r="L809" i="4"/>
  <c r="M809" i="4"/>
  <c r="N809" i="4"/>
  <c r="O809" i="4"/>
  <c r="P809" i="4"/>
  <c r="Q809" i="4"/>
  <c r="R809" i="4"/>
  <c r="S809" i="4"/>
  <c r="T809" i="4"/>
  <c r="G810" i="4"/>
  <c r="H810" i="4"/>
  <c r="I810" i="4"/>
  <c r="J810" i="4"/>
  <c r="K810" i="4"/>
  <c r="L810" i="4"/>
  <c r="M810" i="4"/>
  <c r="N810" i="4"/>
  <c r="O810" i="4"/>
  <c r="P810" i="4"/>
  <c r="Q810" i="4"/>
  <c r="R810" i="4"/>
  <c r="S810" i="4"/>
  <c r="T810" i="4"/>
  <c r="G811" i="4"/>
  <c r="H811" i="4"/>
  <c r="I811" i="4"/>
  <c r="J811" i="4"/>
  <c r="K811" i="4"/>
  <c r="L811" i="4"/>
  <c r="M811" i="4"/>
  <c r="N811" i="4"/>
  <c r="O811" i="4"/>
  <c r="P811" i="4"/>
  <c r="Q811" i="4"/>
  <c r="R811" i="4"/>
  <c r="S811" i="4"/>
  <c r="T811" i="4"/>
  <c r="G812" i="4"/>
  <c r="H812" i="4"/>
  <c r="I812" i="4"/>
  <c r="J812" i="4"/>
  <c r="K812" i="4"/>
  <c r="L812" i="4"/>
  <c r="M812" i="4"/>
  <c r="N812" i="4"/>
  <c r="O812" i="4"/>
  <c r="P812" i="4"/>
  <c r="Q812" i="4"/>
  <c r="R812" i="4"/>
  <c r="S812" i="4"/>
  <c r="T812" i="4"/>
  <c r="G813" i="4"/>
  <c r="H813" i="4"/>
  <c r="I813" i="4"/>
  <c r="J813" i="4"/>
  <c r="K813" i="4"/>
  <c r="L813" i="4"/>
  <c r="M813" i="4"/>
  <c r="N813" i="4"/>
  <c r="O813" i="4"/>
  <c r="P813" i="4"/>
  <c r="Q813" i="4"/>
  <c r="R813" i="4"/>
  <c r="S813" i="4"/>
  <c r="T813" i="4"/>
  <c r="G815" i="4"/>
  <c r="H815" i="4"/>
  <c r="I815" i="4"/>
  <c r="J815" i="4"/>
  <c r="K815" i="4"/>
  <c r="L815" i="4"/>
  <c r="M815" i="4"/>
  <c r="N815" i="4"/>
  <c r="O815" i="4"/>
  <c r="P815" i="4"/>
  <c r="Q815" i="4"/>
  <c r="R815" i="4"/>
  <c r="S815" i="4"/>
  <c r="T815" i="4"/>
  <c r="G816" i="4"/>
  <c r="H816" i="4"/>
  <c r="I816" i="4"/>
  <c r="J816" i="4"/>
  <c r="K816" i="4"/>
  <c r="L816" i="4"/>
  <c r="M816" i="4"/>
  <c r="N816" i="4"/>
  <c r="O816" i="4"/>
  <c r="P816" i="4"/>
  <c r="Q816" i="4"/>
  <c r="R816" i="4"/>
  <c r="S816" i="4"/>
  <c r="T816" i="4"/>
  <c r="G817" i="4"/>
  <c r="H817" i="4"/>
  <c r="I817" i="4"/>
  <c r="J817" i="4"/>
  <c r="K817" i="4"/>
  <c r="L817" i="4"/>
  <c r="M817" i="4"/>
  <c r="N817" i="4"/>
  <c r="O817" i="4"/>
  <c r="P817" i="4"/>
  <c r="Q817" i="4"/>
  <c r="R817" i="4"/>
  <c r="S817" i="4"/>
  <c r="T817" i="4"/>
  <c r="G818" i="4"/>
  <c r="H818" i="4"/>
  <c r="I818" i="4"/>
  <c r="J818" i="4"/>
  <c r="K818" i="4"/>
  <c r="L818" i="4"/>
  <c r="M818" i="4"/>
  <c r="N818" i="4"/>
  <c r="O818" i="4"/>
  <c r="P818" i="4"/>
  <c r="Q818" i="4"/>
  <c r="R818" i="4"/>
  <c r="S818" i="4"/>
  <c r="T818" i="4"/>
  <c r="G819" i="4"/>
  <c r="H819" i="4"/>
  <c r="I819" i="4"/>
  <c r="J819" i="4"/>
  <c r="K819" i="4"/>
  <c r="L819" i="4"/>
  <c r="M819" i="4"/>
  <c r="N819" i="4"/>
  <c r="O819" i="4"/>
  <c r="P819" i="4"/>
  <c r="Q819" i="4"/>
  <c r="R819" i="4"/>
  <c r="S819" i="4"/>
  <c r="T819" i="4"/>
  <c r="G820" i="4"/>
  <c r="H820" i="4"/>
  <c r="I820" i="4"/>
  <c r="J820" i="4"/>
  <c r="K820" i="4"/>
  <c r="L820" i="4"/>
  <c r="M820" i="4"/>
  <c r="N820" i="4"/>
  <c r="O820" i="4"/>
  <c r="P820" i="4"/>
  <c r="Q820" i="4"/>
  <c r="R820" i="4"/>
  <c r="S820" i="4"/>
  <c r="T820" i="4"/>
  <c r="G822" i="4"/>
  <c r="H822" i="4"/>
  <c r="I822" i="4"/>
  <c r="J822" i="4"/>
  <c r="K822" i="4"/>
  <c r="L822" i="4"/>
  <c r="M822" i="4"/>
  <c r="N822" i="4"/>
  <c r="O822" i="4"/>
  <c r="P822" i="4"/>
  <c r="Q822" i="4"/>
  <c r="R822" i="4"/>
  <c r="S822" i="4"/>
  <c r="T822" i="4"/>
  <c r="G823" i="4"/>
  <c r="H823" i="4"/>
  <c r="I823" i="4"/>
  <c r="J823" i="4"/>
  <c r="K823" i="4"/>
  <c r="L823" i="4"/>
  <c r="M823" i="4"/>
  <c r="N823" i="4"/>
  <c r="O823" i="4"/>
  <c r="P823" i="4"/>
  <c r="Q823" i="4"/>
  <c r="R823" i="4"/>
  <c r="S823" i="4"/>
  <c r="T823" i="4"/>
  <c r="G824" i="4"/>
  <c r="H824" i="4"/>
  <c r="I824" i="4"/>
  <c r="J824" i="4"/>
  <c r="K824" i="4"/>
  <c r="L824" i="4"/>
  <c r="M824" i="4"/>
  <c r="N824" i="4"/>
  <c r="O824" i="4"/>
  <c r="P824" i="4"/>
  <c r="Q824" i="4"/>
  <c r="R824" i="4"/>
  <c r="S824" i="4"/>
  <c r="T824" i="4"/>
  <c r="G825" i="4"/>
  <c r="H825" i="4"/>
  <c r="I825" i="4"/>
  <c r="J825" i="4"/>
  <c r="K825" i="4"/>
  <c r="L825" i="4"/>
  <c r="M825" i="4"/>
  <c r="N825" i="4"/>
  <c r="O825" i="4"/>
  <c r="P825" i="4"/>
  <c r="Q825" i="4"/>
  <c r="R825" i="4"/>
  <c r="S825" i="4"/>
  <c r="T825" i="4"/>
  <c r="G826" i="4"/>
  <c r="H826" i="4"/>
  <c r="I826" i="4"/>
  <c r="J826" i="4"/>
  <c r="K826" i="4"/>
  <c r="L826" i="4"/>
  <c r="M826" i="4"/>
  <c r="N826" i="4"/>
  <c r="O826" i="4"/>
  <c r="P826" i="4"/>
  <c r="Q826" i="4"/>
  <c r="R826" i="4"/>
  <c r="S826" i="4"/>
  <c r="T826" i="4"/>
  <c r="G827" i="4"/>
  <c r="H827" i="4"/>
  <c r="I827" i="4"/>
  <c r="J827" i="4"/>
  <c r="K827" i="4"/>
  <c r="L827" i="4"/>
  <c r="M827" i="4"/>
  <c r="N827" i="4"/>
  <c r="O827" i="4"/>
  <c r="P827" i="4"/>
  <c r="Q827" i="4"/>
  <c r="R827" i="4"/>
  <c r="S827" i="4"/>
  <c r="T827" i="4"/>
  <c r="G828" i="4"/>
  <c r="H828" i="4"/>
  <c r="I828" i="4"/>
  <c r="J828" i="4"/>
  <c r="K828" i="4"/>
  <c r="L828" i="4"/>
  <c r="M828" i="4"/>
  <c r="N828" i="4"/>
  <c r="O828" i="4"/>
  <c r="P828" i="4"/>
  <c r="Q828" i="4"/>
  <c r="R828" i="4"/>
  <c r="S828" i="4"/>
  <c r="T828" i="4"/>
  <c r="G829" i="4"/>
  <c r="H829" i="4"/>
  <c r="I829" i="4"/>
  <c r="J829" i="4"/>
  <c r="K829" i="4"/>
  <c r="L829" i="4"/>
  <c r="M829" i="4"/>
  <c r="N829" i="4"/>
  <c r="O829" i="4"/>
  <c r="P829" i="4"/>
  <c r="Q829" i="4"/>
  <c r="R829" i="4"/>
  <c r="S829" i="4"/>
  <c r="T829" i="4"/>
  <c r="G830" i="4"/>
  <c r="H830" i="4"/>
  <c r="I830" i="4"/>
  <c r="J830" i="4"/>
  <c r="K830" i="4"/>
  <c r="L830" i="4"/>
  <c r="M830" i="4"/>
  <c r="N830" i="4"/>
  <c r="O830" i="4"/>
  <c r="P830" i="4"/>
  <c r="Q830" i="4"/>
  <c r="R830" i="4"/>
  <c r="S830" i="4"/>
  <c r="T830" i="4"/>
  <c r="G831" i="4"/>
  <c r="H831" i="4"/>
  <c r="I831" i="4"/>
  <c r="J831" i="4"/>
  <c r="K831" i="4"/>
  <c r="L831" i="4"/>
  <c r="M831" i="4"/>
  <c r="N831" i="4"/>
  <c r="O831" i="4"/>
  <c r="P831" i="4"/>
  <c r="Q831" i="4"/>
  <c r="R831" i="4"/>
  <c r="S831" i="4"/>
  <c r="T831" i="4"/>
  <c r="G832" i="4"/>
  <c r="H832" i="4"/>
  <c r="I832" i="4"/>
  <c r="J832" i="4"/>
  <c r="K832" i="4"/>
  <c r="L832" i="4"/>
  <c r="M832" i="4"/>
  <c r="N832" i="4"/>
  <c r="O832" i="4"/>
  <c r="P832" i="4"/>
  <c r="Q832" i="4"/>
  <c r="R832" i="4"/>
  <c r="S832" i="4"/>
  <c r="T832" i="4"/>
  <c r="G834" i="4"/>
  <c r="H834" i="4"/>
  <c r="I834" i="4"/>
  <c r="J834" i="4"/>
  <c r="K834" i="4"/>
  <c r="L834" i="4"/>
  <c r="M834" i="4"/>
  <c r="N834" i="4"/>
  <c r="O834" i="4"/>
  <c r="P834" i="4"/>
  <c r="Q834" i="4"/>
  <c r="R834" i="4"/>
  <c r="S834" i="4"/>
  <c r="T834" i="4"/>
  <c r="G835" i="4"/>
  <c r="H835" i="4"/>
  <c r="I835" i="4"/>
  <c r="J835" i="4"/>
  <c r="K835" i="4"/>
  <c r="L835" i="4"/>
  <c r="M835" i="4"/>
  <c r="N835" i="4"/>
  <c r="O835" i="4"/>
  <c r="P835" i="4"/>
  <c r="Q835" i="4"/>
  <c r="R835" i="4"/>
  <c r="S835" i="4"/>
  <c r="T835" i="4"/>
  <c r="G836" i="4"/>
  <c r="H836" i="4"/>
  <c r="I836" i="4"/>
  <c r="J836" i="4"/>
  <c r="K836" i="4"/>
  <c r="L836" i="4"/>
  <c r="M836" i="4"/>
  <c r="N836" i="4"/>
  <c r="O836" i="4"/>
  <c r="P836" i="4"/>
  <c r="Q836" i="4"/>
  <c r="R836" i="4"/>
  <c r="S836" i="4"/>
  <c r="T836" i="4"/>
  <c r="G837" i="4"/>
  <c r="H837" i="4"/>
  <c r="I837" i="4"/>
  <c r="J837" i="4"/>
  <c r="K837" i="4"/>
  <c r="L837" i="4"/>
  <c r="M837" i="4"/>
  <c r="N837" i="4"/>
  <c r="O837" i="4"/>
  <c r="P837" i="4"/>
  <c r="Q837" i="4"/>
  <c r="R837" i="4"/>
  <c r="S837" i="4"/>
  <c r="T837" i="4"/>
  <c r="G838" i="4"/>
  <c r="H838" i="4"/>
  <c r="I838" i="4"/>
  <c r="J838" i="4"/>
  <c r="K838" i="4"/>
  <c r="L838" i="4"/>
  <c r="M838" i="4"/>
  <c r="N838" i="4"/>
  <c r="O838" i="4"/>
  <c r="P838" i="4"/>
  <c r="Q838" i="4"/>
  <c r="R838" i="4"/>
  <c r="S838" i="4"/>
  <c r="T838" i="4"/>
  <c r="G839" i="4"/>
  <c r="H839" i="4"/>
  <c r="I839" i="4"/>
  <c r="J839" i="4"/>
  <c r="K839" i="4"/>
  <c r="L839" i="4"/>
  <c r="M839" i="4"/>
  <c r="N839" i="4"/>
  <c r="O839" i="4"/>
  <c r="P839" i="4"/>
  <c r="Q839" i="4"/>
  <c r="R839" i="4"/>
  <c r="S839" i="4"/>
  <c r="T839" i="4"/>
  <c r="G840" i="4"/>
  <c r="H840" i="4"/>
  <c r="I840" i="4"/>
  <c r="J840" i="4"/>
  <c r="K840" i="4"/>
  <c r="L840" i="4"/>
  <c r="M840" i="4"/>
  <c r="N840" i="4"/>
  <c r="O840" i="4"/>
  <c r="P840" i="4"/>
  <c r="Q840" i="4"/>
  <c r="R840" i="4"/>
  <c r="S840" i="4"/>
  <c r="T840" i="4"/>
  <c r="G841" i="4"/>
  <c r="H841" i="4"/>
  <c r="I841" i="4"/>
  <c r="J841" i="4"/>
  <c r="K841" i="4"/>
  <c r="L841" i="4"/>
  <c r="M841" i="4"/>
  <c r="N841" i="4"/>
  <c r="O841" i="4"/>
  <c r="P841" i="4"/>
  <c r="Q841" i="4"/>
  <c r="R841" i="4"/>
  <c r="S841" i="4"/>
  <c r="T841" i="4"/>
  <c r="G842" i="4"/>
  <c r="H842" i="4"/>
  <c r="I842" i="4"/>
  <c r="J842" i="4"/>
  <c r="K842" i="4"/>
  <c r="L842" i="4"/>
  <c r="M842" i="4"/>
  <c r="N842" i="4"/>
  <c r="O842" i="4"/>
  <c r="P842" i="4"/>
  <c r="Q842" i="4"/>
  <c r="R842" i="4"/>
  <c r="S842" i="4"/>
  <c r="T842" i="4"/>
  <c r="G843" i="4"/>
  <c r="H843" i="4"/>
  <c r="I843" i="4"/>
  <c r="J843" i="4"/>
  <c r="K843" i="4"/>
  <c r="L843" i="4"/>
  <c r="M843" i="4"/>
  <c r="N843" i="4"/>
  <c r="O843" i="4"/>
  <c r="P843" i="4"/>
  <c r="Q843" i="4"/>
  <c r="R843" i="4"/>
  <c r="S843" i="4"/>
  <c r="T843" i="4"/>
  <c r="G844" i="4"/>
  <c r="H844" i="4"/>
  <c r="I844" i="4"/>
  <c r="J844" i="4"/>
  <c r="K844" i="4"/>
  <c r="L844" i="4"/>
  <c r="M844" i="4"/>
  <c r="N844" i="4"/>
  <c r="O844" i="4"/>
  <c r="P844" i="4"/>
  <c r="Q844" i="4"/>
  <c r="R844" i="4"/>
  <c r="S844" i="4"/>
  <c r="T844" i="4"/>
  <c r="G845" i="4"/>
  <c r="H845" i="4"/>
  <c r="I845" i="4"/>
  <c r="J845" i="4"/>
  <c r="K845" i="4"/>
  <c r="L845" i="4"/>
  <c r="M845" i="4"/>
  <c r="N845" i="4"/>
  <c r="O845" i="4"/>
  <c r="P845" i="4"/>
  <c r="Q845" i="4"/>
  <c r="R845" i="4"/>
  <c r="S845" i="4"/>
  <c r="T845" i="4"/>
  <c r="G846" i="4"/>
  <c r="H846" i="4"/>
  <c r="I846" i="4"/>
  <c r="J846" i="4"/>
  <c r="K846" i="4"/>
  <c r="L846" i="4"/>
  <c r="M846" i="4"/>
  <c r="N846" i="4"/>
  <c r="O846" i="4"/>
  <c r="P846" i="4"/>
  <c r="Q846" i="4"/>
  <c r="R846" i="4"/>
  <c r="S846" i="4"/>
  <c r="T846" i="4"/>
  <c r="G847" i="4"/>
  <c r="H847" i="4"/>
  <c r="I847" i="4"/>
  <c r="J847" i="4"/>
  <c r="K847" i="4"/>
  <c r="L847" i="4"/>
  <c r="M847" i="4"/>
  <c r="N847" i="4"/>
  <c r="O847" i="4"/>
  <c r="P847" i="4"/>
  <c r="Q847" i="4"/>
  <c r="R847" i="4"/>
  <c r="S847" i="4"/>
  <c r="T847" i="4"/>
  <c r="G848" i="4"/>
  <c r="H848" i="4"/>
  <c r="I848" i="4"/>
  <c r="J848" i="4"/>
  <c r="K848" i="4"/>
  <c r="L848" i="4"/>
  <c r="M848" i="4"/>
  <c r="N848" i="4"/>
  <c r="O848" i="4"/>
  <c r="P848" i="4"/>
  <c r="Q848" i="4"/>
  <c r="R848" i="4"/>
  <c r="S848" i="4"/>
  <c r="T848" i="4"/>
  <c r="G849" i="4"/>
  <c r="H849" i="4"/>
  <c r="I849" i="4"/>
  <c r="J849" i="4"/>
  <c r="K849" i="4"/>
  <c r="L849" i="4"/>
  <c r="M849" i="4"/>
  <c r="N849" i="4"/>
  <c r="O849" i="4"/>
  <c r="P849" i="4"/>
  <c r="Q849" i="4"/>
  <c r="R849" i="4"/>
  <c r="S849" i="4"/>
  <c r="T849" i="4"/>
  <c r="G850" i="4"/>
  <c r="H850" i="4"/>
  <c r="I850" i="4"/>
  <c r="J850" i="4"/>
  <c r="K850" i="4"/>
  <c r="L850" i="4"/>
  <c r="M850" i="4"/>
  <c r="N850" i="4"/>
  <c r="O850" i="4"/>
  <c r="P850" i="4"/>
  <c r="Q850" i="4"/>
  <c r="R850" i="4"/>
  <c r="S850" i="4"/>
  <c r="T850" i="4"/>
  <c r="G852" i="4"/>
  <c r="H852" i="4"/>
  <c r="I852" i="4"/>
  <c r="J852" i="4"/>
  <c r="K852" i="4"/>
  <c r="L852" i="4"/>
  <c r="M852" i="4"/>
  <c r="N852" i="4"/>
  <c r="O852" i="4"/>
  <c r="P852" i="4"/>
  <c r="Q852" i="4"/>
  <c r="R852" i="4"/>
  <c r="S852" i="4"/>
  <c r="T852" i="4"/>
  <c r="G853" i="4"/>
  <c r="H853" i="4"/>
  <c r="I853" i="4"/>
  <c r="J853" i="4"/>
  <c r="K853" i="4"/>
  <c r="L853" i="4"/>
  <c r="M853" i="4"/>
  <c r="N853" i="4"/>
  <c r="O853" i="4"/>
  <c r="P853" i="4"/>
  <c r="Q853" i="4"/>
  <c r="R853" i="4"/>
  <c r="S853" i="4"/>
  <c r="T853" i="4"/>
  <c r="G854" i="4"/>
  <c r="H854" i="4"/>
  <c r="I854" i="4"/>
  <c r="J854" i="4"/>
  <c r="K854" i="4"/>
  <c r="L854" i="4"/>
  <c r="M854" i="4"/>
  <c r="N854" i="4"/>
  <c r="O854" i="4"/>
  <c r="P854" i="4"/>
  <c r="Q854" i="4"/>
  <c r="R854" i="4"/>
  <c r="S854" i="4"/>
  <c r="T854" i="4"/>
  <c r="G855" i="4"/>
  <c r="H855" i="4"/>
  <c r="I855" i="4"/>
  <c r="J855" i="4"/>
  <c r="K855" i="4"/>
  <c r="L855" i="4"/>
  <c r="M855" i="4"/>
  <c r="N855" i="4"/>
  <c r="O855" i="4"/>
  <c r="P855" i="4"/>
  <c r="Q855" i="4"/>
  <c r="R855" i="4"/>
  <c r="S855" i="4"/>
  <c r="T855" i="4"/>
  <c r="G856" i="4"/>
  <c r="H856" i="4"/>
  <c r="I856" i="4"/>
  <c r="J856" i="4"/>
  <c r="K856" i="4"/>
  <c r="L856" i="4"/>
  <c r="M856" i="4"/>
  <c r="N856" i="4"/>
  <c r="O856" i="4"/>
  <c r="P856" i="4"/>
  <c r="Q856" i="4"/>
  <c r="R856" i="4"/>
  <c r="S856" i="4"/>
  <c r="T856" i="4"/>
  <c r="G857" i="4"/>
  <c r="H857" i="4"/>
  <c r="I857" i="4"/>
  <c r="J857" i="4"/>
  <c r="K857" i="4"/>
  <c r="L857" i="4"/>
  <c r="M857" i="4"/>
  <c r="N857" i="4"/>
  <c r="O857" i="4"/>
  <c r="P857" i="4"/>
  <c r="Q857" i="4"/>
  <c r="R857" i="4"/>
  <c r="S857" i="4"/>
  <c r="T857" i="4"/>
  <c r="G858" i="4"/>
  <c r="H858" i="4"/>
  <c r="I858" i="4"/>
  <c r="J858" i="4"/>
  <c r="K858" i="4"/>
  <c r="L858" i="4"/>
  <c r="M858" i="4"/>
  <c r="N858" i="4"/>
  <c r="O858" i="4"/>
  <c r="P858" i="4"/>
  <c r="Q858" i="4"/>
  <c r="R858" i="4"/>
  <c r="S858" i="4"/>
  <c r="T858" i="4"/>
  <c r="G859" i="4"/>
  <c r="H859" i="4"/>
  <c r="I859" i="4"/>
  <c r="J859" i="4"/>
  <c r="K859" i="4"/>
  <c r="L859" i="4"/>
  <c r="M859" i="4"/>
  <c r="N859" i="4"/>
  <c r="O859" i="4"/>
  <c r="P859" i="4"/>
  <c r="Q859" i="4"/>
  <c r="R859" i="4"/>
  <c r="S859" i="4"/>
  <c r="T859" i="4"/>
  <c r="G860" i="4"/>
  <c r="H860" i="4"/>
  <c r="I860" i="4"/>
  <c r="J860" i="4"/>
  <c r="K860" i="4"/>
  <c r="L860" i="4"/>
  <c r="M860" i="4"/>
  <c r="N860" i="4"/>
  <c r="O860" i="4"/>
  <c r="P860" i="4"/>
  <c r="Q860" i="4"/>
  <c r="R860" i="4"/>
  <c r="S860" i="4"/>
  <c r="T860" i="4"/>
  <c r="G862" i="4"/>
  <c r="H862" i="4"/>
  <c r="I862" i="4"/>
  <c r="J862" i="4"/>
  <c r="K862" i="4"/>
  <c r="L862" i="4"/>
  <c r="M862" i="4"/>
  <c r="N862" i="4"/>
  <c r="O862" i="4"/>
  <c r="P862" i="4"/>
  <c r="Q862" i="4"/>
  <c r="R862" i="4"/>
  <c r="S862" i="4"/>
  <c r="T862" i="4"/>
  <c r="G863" i="4"/>
  <c r="H863" i="4"/>
  <c r="I863" i="4"/>
  <c r="J863" i="4"/>
  <c r="K863" i="4"/>
  <c r="L863" i="4"/>
  <c r="M863" i="4"/>
  <c r="N863" i="4"/>
  <c r="O863" i="4"/>
  <c r="P863" i="4"/>
  <c r="Q863" i="4"/>
  <c r="R863" i="4"/>
  <c r="S863" i="4"/>
  <c r="T863" i="4"/>
  <c r="G864" i="4"/>
  <c r="H864" i="4"/>
  <c r="I864" i="4"/>
  <c r="J864" i="4"/>
  <c r="K864" i="4"/>
  <c r="L864" i="4"/>
  <c r="M864" i="4"/>
  <c r="N864" i="4"/>
  <c r="O864" i="4"/>
  <c r="P864" i="4"/>
  <c r="Q864" i="4"/>
  <c r="R864" i="4"/>
  <c r="S864" i="4"/>
  <c r="T864" i="4"/>
  <c r="G865" i="4"/>
  <c r="H865" i="4"/>
  <c r="I865" i="4"/>
  <c r="J865" i="4"/>
  <c r="K865" i="4"/>
  <c r="L865" i="4"/>
  <c r="M865" i="4"/>
  <c r="N865" i="4"/>
  <c r="O865" i="4"/>
  <c r="P865" i="4"/>
  <c r="Q865" i="4"/>
  <c r="R865" i="4"/>
  <c r="S865" i="4"/>
  <c r="T865" i="4"/>
  <c r="G866" i="4"/>
  <c r="H866" i="4"/>
  <c r="I866" i="4"/>
  <c r="J866" i="4"/>
  <c r="K866" i="4"/>
  <c r="L866" i="4"/>
  <c r="M866" i="4"/>
  <c r="N866" i="4"/>
  <c r="O866" i="4"/>
  <c r="P866" i="4"/>
  <c r="Q866" i="4"/>
  <c r="R866" i="4"/>
  <c r="S866" i="4"/>
  <c r="T866" i="4"/>
  <c r="G867" i="4"/>
  <c r="H867" i="4"/>
  <c r="I867" i="4"/>
  <c r="J867" i="4"/>
  <c r="K867" i="4"/>
  <c r="L867" i="4"/>
  <c r="M867" i="4"/>
  <c r="N867" i="4"/>
  <c r="O867" i="4"/>
  <c r="P867" i="4"/>
  <c r="Q867" i="4"/>
  <c r="R867" i="4"/>
  <c r="S867" i="4"/>
  <c r="T867" i="4"/>
  <c r="G869" i="4"/>
  <c r="H869" i="4"/>
  <c r="I869" i="4"/>
  <c r="J869" i="4"/>
  <c r="K869" i="4"/>
  <c r="L869" i="4"/>
  <c r="M869" i="4"/>
  <c r="N869" i="4"/>
  <c r="O869" i="4"/>
  <c r="P869" i="4"/>
  <c r="Q869" i="4"/>
  <c r="R869" i="4"/>
  <c r="S869" i="4"/>
  <c r="T869" i="4"/>
  <c r="G870" i="4"/>
  <c r="H870" i="4"/>
  <c r="I870" i="4"/>
  <c r="J870" i="4"/>
  <c r="K870" i="4"/>
  <c r="L870" i="4"/>
  <c r="M870" i="4"/>
  <c r="N870" i="4"/>
  <c r="O870" i="4"/>
  <c r="P870" i="4"/>
  <c r="Q870" i="4"/>
  <c r="R870" i="4"/>
  <c r="S870" i="4"/>
  <c r="T870" i="4"/>
  <c r="G871" i="4"/>
  <c r="H871" i="4"/>
  <c r="I871" i="4"/>
  <c r="J871" i="4"/>
  <c r="K871" i="4"/>
  <c r="L871" i="4"/>
  <c r="M871" i="4"/>
  <c r="N871" i="4"/>
  <c r="O871" i="4"/>
  <c r="P871" i="4"/>
  <c r="Q871" i="4"/>
  <c r="R871" i="4"/>
  <c r="S871" i="4"/>
  <c r="T871" i="4"/>
  <c r="G872" i="4"/>
  <c r="H872" i="4"/>
  <c r="I872" i="4"/>
  <c r="J872" i="4"/>
  <c r="K872" i="4"/>
  <c r="L872" i="4"/>
  <c r="M872" i="4"/>
  <c r="N872" i="4"/>
  <c r="O872" i="4"/>
  <c r="P872" i="4"/>
  <c r="Q872" i="4"/>
  <c r="R872" i="4"/>
  <c r="S872" i="4"/>
  <c r="T872" i="4"/>
  <c r="G873" i="4"/>
  <c r="H873" i="4"/>
  <c r="I873" i="4"/>
  <c r="J873" i="4"/>
  <c r="K873" i="4"/>
  <c r="L873" i="4"/>
  <c r="M873" i="4"/>
  <c r="N873" i="4"/>
  <c r="O873" i="4"/>
  <c r="P873" i="4"/>
  <c r="Q873" i="4"/>
  <c r="R873" i="4"/>
  <c r="S873" i="4"/>
  <c r="T873" i="4"/>
  <c r="G874" i="4"/>
  <c r="H874" i="4"/>
  <c r="I874" i="4"/>
  <c r="J874" i="4"/>
  <c r="K874" i="4"/>
  <c r="L874" i="4"/>
  <c r="M874" i="4"/>
  <c r="N874" i="4"/>
  <c r="O874" i="4"/>
  <c r="P874" i="4"/>
  <c r="Q874" i="4"/>
  <c r="R874" i="4"/>
  <c r="S874" i="4"/>
  <c r="T874" i="4"/>
  <c r="G875" i="4"/>
  <c r="H875" i="4"/>
  <c r="I875" i="4"/>
  <c r="J875" i="4"/>
  <c r="K875" i="4"/>
  <c r="L875" i="4"/>
  <c r="M875" i="4"/>
  <c r="N875" i="4"/>
  <c r="O875" i="4"/>
  <c r="P875" i="4"/>
  <c r="Q875" i="4"/>
  <c r="R875" i="4"/>
  <c r="S875" i="4"/>
  <c r="T875" i="4"/>
  <c r="G876" i="4"/>
  <c r="H876" i="4"/>
  <c r="I876" i="4"/>
  <c r="J876" i="4"/>
  <c r="K876" i="4"/>
  <c r="L876" i="4"/>
  <c r="M876" i="4"/>
  <c r="N876" i="4"/>
  <c r="O876" i="4"/>
  <c r="P876" i="4"/>
  <c r="Q876" i="4"/>
  <c r="R876" i="4"/>
  <c r="S876" i="4"/>
  <c r="T876" i="4"/>
  <c r="G877" i="4"/>
  <c r="H877" i="4"/>
  <c r="I877" i="4"/>
  <c r="J877" i="4"/>
  <c r="K877" i="4"/>
  <c r="L877" i="4"/>
  <c r="M877" i="4"/>
  <c r="N877" i="4"/>
  <c r="O877" i="4"/>
  <c r="P877" i="4"/>
  <c r="Q877" i="4"/>
  <c r="R877" i="4"/>
  <c r="S877" i="4"/>
  <c r="T877" i="4"/>
  <c r="G878" i="4"/>
  <c r="H878" i="4"/>
  <c r="I878" i="4"/>
  <c r="J878" i="4"/>
  <c r="K878" i="4"/>
  <c r="L878" i="4"/>
  <c r="M878" i="4"/>
  <c r="N878" i="4"/>
  <c r="O878" i="4"/>
  <c r="P878" i="4"/>
  <c r="Q878" i="4"/>
  <c r="R878" i="4"/>
  <c r="S878" i="4"/>
  <c r="T878" i="4"/>
  <c r="G879" i="4"/>
  <c r="H879" i="4"/>
  <c r="I879" i="4"/>
  <c r="J879" i="4"/>
  <c r="K879" i="4"/>
  <c r="L879" i="4"/>
  <c r="M879" i="4"/>
  <c r="N879" i="4"/>
  <c r="O879" i="4"/>
  <c r="P879" i="4"/>
  <c r="Q879" i="4"/>
  <c r="R879" i="4"/>
  <c r="S879" i="4"/>
  <c r="T879" i="4"/>
  <c r="G881" i="4"/>
  <c r="H881" i="4"/>
  <c r="I881" i="4"/>
  <c r="J881" i="4"/>
  <c r="K881" i="4"/>
  <c r="L881" i="4"/>
  <c r="M881" i="4"/>
  <c r="N881" i="4"/>
  <c r="O881" i="4"/>
  <c r="P881" i="4"/>
  <c r="Q881" i="4"/>
  <c r="R881" i="4"/>
  <c r="S881" i="4"/>
  <c r="T881" i="4"/>
  <c r="G882" i="4"/>
  <c r="H882" i="4"/>
  <c r="I882" i="4"/>
  <c r="J882" i="4"/>
  <c r="K882" i="4"/>
  <c r="L882" i="4"/>
  <c r="M882" i="4"/>
  <c r="N882" i="4"/>
  <c r="O882" i="4"/>
  <c r="P882" i="4"/>
  <c r="Q882" i="4"/>
  <c r="R882" i="4"/>
  <c r="S882" i="4"/>
  <c r="T882" i="4"/>
  <c r="G883" i="4"/>
  <c r="H883" i="4"/>
  <c r="I883" i="4"/>
  <c r="J883" i="4"/>
  <c r="K883" i="4"/>
  <c r="L883" i="4"/>
  <c r="M883" i="4"/>
  <c r="N883" i="4"/>
  <c r="O883" i="4"/>
  <c r="P883" i="4"/>
  <c r="Q883" i="4"/>
  <c r="R883" i="4"/>
  <c r="S883" i="4"/>
  <c r="T883" i="4"/>
  <c r="G884" i="4"/>
  <c r="H884" i="4"/>
  <c r="I884" i="4"/>
  <c r="J884" i="4"/>
  <c r="K884" i="4"/>
  <c r="L884" i="4"/>
  <c r="M884" i="4"/>
  <c r="N884" i="4"/>
  <c r="O884" i="4"/>
  <c r="P884" i="4"/>
  <c r="Q884" i="4"/>
  <c r="R884" i="4"/>
  <c r="S884" i="4"/>
  <c r="T884" i="4"/>
  <c r="G885" i="4"/>
  <c r="H885" i="4"/>
  <c r="I885" i="4"/>
  <c r="J885" i="4"/>
  <c r="K885" i="4"/>
  <c r="L885" i="4"/>
  <c r="M885" i="4"/>
  <c r="N885" i="4"/>
  <c r="O885" i="4"/>
  <c r="P885" i="4"/>
  <c r="Q885" i="4"/>
  <c r="R885" i="4"/>
  <c r="S885" i="4"/>
  <c r="T885" i="4"/>
  <c r="G886" i="4"/>
  <c r="H886" i="4"/>
  <c r="I886" i="4"/>
  <c r="J886" i="4"/>
  <c r="K886" i="4"/>
  <c r="L886" i="4"/>
  <c r="M886" i="4"/>
  <c r="N886" i="4"/>
  <c r="O886" i="4"/>
  <c r="P886" i="4"/>
  <c r="Q886" i="4"/>
  <c r="R886" i="4"/>
  <c r="S886" i="4"/>
  <c r="T886" i="4"/>
  <c r="G887" i="4"/>
  <c r="H887" i="4"/>
  <c r="I887" i="4"/>
  <c r="J887" i="4"/>
  <c r="K887" i="4"/>
  <c r="L887" i="4"/>
  <c r="M887" i="4"/>
  <c r="N887" i="4"/>
  <c r="O887" i="4"/>
  <c r="P887" i="4"/>
  <c r="Q887" i="4"/>
  <c r="R887" i="4"/>
  <c r="S887" i="4"/>
  <c r="T887" i="4"/>
  <c r="G888" i="4"/>
  <c r="H888" i="4"/>
  <c r="I888" i="4"/>
  <c r="J888" i="4"/>
  <c r="K888" i="4"/>
  <c r="L888" i="4"/>
  <c r="M888" i="4"/>
  <c r="N888" i="4"/>
  <c r="O888" i="4"/>
  <c r="P888" i="4"/>
  <c r="Q888" i="4"/>
  <c r="R888" i="4"/>
  <c r="S888" i="4"/>
  <c r="T888" i="4"/>
  <c r="G889" i="4"/>
  <c r="H889" i="4"/>
  <c r="I889" i="4"/>
  <c r="J889" i="4"/>
  <c r="K889" i="4"/>
  <c r="L889" i="4"/>
  <c r="M889" i="4"/>
  <c r="N889" i="4"/>
  <c r="O889" i="4"/>
  <c r="P889" i="4"/>
  <c r="Q889" i="4"/>
  <c r="R889" i="4"/>
  <c r="S889" i="4"/>
  <c r="T889" i="4"/>
  <c r="G890" i="4"/>
  <c r="H890" i="4"/>
  <c r="I890" i="4"/>
  <c r="J890" i="4"/>
  <c r="K890" i="4"/>
  <c r="L890" i="4"/>
  <c r="M890" i="4"/>
  <c r="N890" i="4"/>
  <c r="O890" i="4"/>
  <c r="P890" i="4"/>
  <c r="Q890" i="4"/>
  <c r="R890" i="4"/>
  <c r="S890" i="4"/>
  <c r="T890" i="4"/>
  <c r="G891" i="4"/>
  <c r="H891" i="4"/>
  <c r="I891" i="4"/>
  <c r="J891" i="4"/>
  <c r="K891" i="4"/>
  <c r="L891" i="4"/>
  <c r="M891" i="4"/>
  <c r="N891" i="4"/>
  <c r="O891" i="4"/>
  <c r="P891" i="4"/>
  <c r="Q891" i="4"/>
  <c r="R891" i="4"/>
  <c r="S891" i="4"/>
  <c r="T891" i="4"/>
  <c r="G892" i="4"/>
  <c r="H892" i="4"/>
  <c r="I892" i="4"/>
  <c r="J892" i="4"/>
  <c r="K892" i="4"/>
  <c r="L892" i="4"/>
  <c r="M892" i="4"/>
  <c r="N892" i="4"/>
  <c r="O892" i="4"/>
  <c r="P892" i="4"/>
  <c r="Q892" i="4"/>
  <c r="R892" i="4"/>
  <c r="S892" i="4"/>
  <c r="T892" i="4"/>
  <c r="G893" i="4"/>
  <c r="H893" i="4"/>
  <c r="I893" i="4"/>
  <c r="J893" i="4"/>
  <c r="K893" i="4"/>
  <c r="L893" i="4"/>
  <c r="M893" i="4"/>
  <c r="N893" i="4"/>
  <c r="O893" i="4"/>
  <c r="P893" i="4"/>
  <c r="Q893" i="4"/>
  <c r="R893" i="4"/>
  <c r="S893" i="4"/>
  <c r="T893" i="4"/>
  <c r="G894" i="4"/>
  <c r="H894" i="4"/>
  <c r="I894" i="4"/>
  <c r="J894" i="4"/>
  <c r="K894" i="4"/>
  <c r="L894" i="4"/>
  <c r="M894" i="4"/>
  <c r="N894" i="4"/>
  <c r="O894" i="4"/>
  <c r="P894" i="4"/>
  <c r="Q894" i="4"/>
  <c r="R894" i="4"/>
  <c r="S894" i="4"/>
  <c r="T894" i="4"/>
  <c r="G895" i="4"/>
  <c r="H895" i="4"/>
  <c r="I895" i="4"/>
  <c r="J895" i="4"/>
  <c r="K895" i="4"/>
  <c r="L895" i="4"/>
  <c r="M895" i="4"/>
  <c r="N895" i="4"/>
  <c r="O895" i="4"/>
  <c r="P895" i="4"/>
  <c r="Q895" i="4"/>
  <c r="R895" i="4"/>
  <c r="S895" i="4"/>
  <c r="T895" i="4"/>
  <c r="G896" i="4"/>
  <c r="H896" i="4"/>
  <c r="I896" i="4"/>
  <c r="J896" i="4"/>
  <c r="K896" i="4"/>
  <c r="L896" i="4"/>
  <c r="M896" i="4"/>
  <c r="N896" i="4"/>
  <c r="O896" i="4"/>
  <c r="P896" i="4"/>
  <c r="Q896" i="4"/>
  <c r="R896" i="4"/>
  <c r="S896" i="4"/>
  <c r="T896" i="4"/>
  <c r="G897" i="4"/>
  <c r="H897" i="4"/>
  <c r="I897" i="4"/>
  <c r="J897" i="4"/>
  <c r="K897" i="4"/>
  <c r="L897" i="4"/>
  <c r="M897" i="4"/>
  <c r="N897" i="4"/>
  <c r="O897" i="4"/>
  <c r="P897" i="4"/>
  <c r="Q897" i="4"/>
  <c r="R897" i="4"/>
  <c r="S897" i="4"/>
  <c r="T897" i="4"/>
  <c r="G899" i="4"/>
  <c r="H899" i="4"/>
  <c r="I899" i="4"/>
  <c r="J899" i="4"/>
  <c r="K899" i="4"/>
  <c r="L899" i="4"/>
  <c r="M899" i="4"/>
  <c r="N899" i="4"/>
  <c r="O899" i="4"/>
  <c r="P899" i="4"/>
  <c r="Q899" i="4"/>
  <c r="R899" i="4"/>
  <c r="S899" i="4"/>
  <c r="T899" i="4"/>
  <c r="G900" i="4"/>
  <c r="H900" i="4"/>
  <c r="I900" i="4"/>
  <c r="J900" i="4"/>
  <c r="K900" i="4"/>
  <c r="L900" i="4"/>
  <c r="M900" i="4"/>
  <c r="N900" i="4"/>
  <c r="O900" i="4"/>
  <c r="P900" i="4"/>
  <c r="Q900" i="4"/>
  <c r="R900" i="4"/>
  <c r="S900" i="4"/>
  <c r="T900" i="4"/>
  <c r="G901" i="4"/>
  <c r="H901" i="4"/>
  <c r="I901" i="4"/>
  <c r="J901" i="4"/>
  <c r="K901" i="4"/>
  <c r="L901" i="4"/>
  <c r="M901" i="4"/>
  <c r="N901" i="4"/>
  <c r="O901" i="4"/>
  <c r="P901" i="4"/>
  <c r="Q901" i="4"/>
  <c r="R901" i="4"/>
  <c r="S901" i="4"/>
  <c r="T901" i="4"/>
  <c r="G902" i="4"/>
  <c r="H902" i="4"/>
  <c r="I902" i="4"/>
  <c r="J902" i="4"/>
  <c r="K902" i="4"/>
  <c r="L902" i="4"/>
  <c r="M902" i="4"/>
  <c r="N902" i="4"/>
  <c r="O902" i="4"/>
  <c r="P902" i="4"/>
  <c r="Q902" i="4"/>
  <c r="R902" i="4"/>
  <c r="S902" i="4"/>
  <c r="T902" i="4"/>
  <c r="G903" i="4"/>
  <c r="H903" i="4"/>
  <c r="I903" i="4"/>
  <c r="J903" i="4"/>
  <c r="K903" i="4"/>
  <c r="L903" i="4"/>
  <c r="M903" i="4"/>
  <c r="N903" i="4"/>
  <c r="O903" i="4"/>
  <c r="P903" i="4"/>
  <c r="Q903" i="4"/>
  <c r="R903" i="4"/>
  <c r="S903" i="4"/>
  <c r="T903" i="4"/>
  <c r="G904" i="4"/>
  <c r="H904" i="4"/>
  <c r="I904" i="4"/>
  <c r="J904" i="4"/>
  <c r="K904" i="4"/>
  <c r="L904" i="4"/>
  <c r="M904" i="4"/>
  <c r="N904" i="4"/>
  <c r="O904" i="4"/>
  <c r="P904" i="4"/>
  <c r="Q904" i="4"/>
  <c r="R904" i="4"/>
  <c r="S904" i="4"/>
  <c r="T904" i="4"/>
  <c r="G905" i="4"/>
  <c r="H905" i="4"/>
  <c r="I905" i="4"/>
  <c r="J905" i="4"/>
  <c r="K905" i="4"/>
  <c r="L905" i="4"/>
  <c r="M905" i="4"/>
  <c r="N905" i="4"/>
  <c r="O905" i="4"/>
  <c r="P905" i="4"/>
  <c r="Q905" i="4"/>
  <c r="R905" i="4"/>
  <c r="S905" i="4"/>
  <c r="T905" i="4"/>
  <c r="G906" i="4"/>
  <c r="H906" i="4"/>
  <c r="I906" i="4"/>
  <c r="J906" i="4"/>
  <c r="K906" i="4"/>
  <c r="L906" i="4"/>
  <c r="M906" i="4"/>
  <c r="N906" i="4"/>
  <c r="O906" i="4"/>
  <c r="P906" i="4"/>
  <c r="Q906" i="4"/>
  <c r="R906" i="4"/>
  <c r="S906" i="4"/>
  <c r="T906" i="4"/>
  <c r="G907" i="4"/>
  <c r="H907" i="4"/>
  <c r="I907" i="4"/>
  <c r="J907" i="4"/>
  <c r="K907" i="4"/>
  <c r="L907" i="4"/>
  <c r="M907" i="4"/>
  <c r="N907" i="4"/>
  <c r="O907" i="4"/>
  <c r="P907" i="4"/>
  <c r="Q907" i="4"/>
  <c r="R907" i="4"/>
  <c r="S907" i="4"/>
  <c r="T907" i="4"/>
  <c r="G909" i="4"/>
  <c r="H909" i="4"/>
  <c r="I909" i="4"/>
  <c r="J909" i="4"/>
  <c r="K909" i="4"/>
  <c r="L909" i="4"/>
  <c r="M909" i="4"/>
  <c r="N909" i="4"/>
  <c r="O909" i="4"/>
  <c r="P909" i="4"/>
  <c r="Q909" i="4"/>
  <c r="R909" i="4"/>
  <c r="S909" i="4"/>
  <c r="T909" i="4"/>
  <c r="G910" i="4"/>
  <c r="H910" i="4"/>
  <c r="I910" i="4"/>
  <c r="J910" i="4"/>
  <c r="K910" i="4"/>
  <c r="L910" i="4"/>
  <c r="M910" i="4"/>
  <c r="N910" i="4"/>
  <c r="O910" i="4"/>
  <c r="P910" i="4"/>
  <c r="Q910" i="4"/>
  <c r="R910" i="4"/>
  <c r="S910" i="4"/>
  <c r="T910" i="4"/>
  <c r="G911" i="4"/>
  <c r="H911" i="4"/>
  <c r="I911" i="4"/>
  <c r="J911" i="4"/>
  <c r="K911" i="4"/>
  <c r="L911" i="4"/>
  <c r="M911" i="4"/>
  <c r="N911" i="4"/>
  <c r="O911" i="4"/>
  <c r="P911" i="4"/>
  <c r="Q911" i="4"/>
  <c r="R911" i="4"/>
  <c r="S911" i="4"/>
  <c r="T911" i="4"/>
  <c r="G912" i="4"/>
  <c r="H912" i="4"/>
  <c r="I912" i="4"/>
  <c r="J912" i="4"/>
  <c r="K912" i="4"/>
  <c r="L912" i="4"/>
  <c r="M912" i="4"/>
  <c r="N912" i="4"/>
  <c r="O912" i="4"/>
  <c r="P912" i="4"/>
  <c r="Q912" i="4"/>
  <c r="R912" i="4"/>
  <c r="S912" i="4"/>
  <c r="T912" i="4"/>
  <c r="G913" i="4"/>
  <c r="H913" i="4"/>
  <c r="I913" i="4"/>
  <c r="J913" i="4"/>
  <c r="K913" i="4"/>
  <c r="L913" i="4"/>
  <c r="M913" i="4"/>
  <c r="N913" i="4"/>
  <c r="O913" i="4"/>
  <c r="P913" i="4"/>
  <c r="Q913" i="4"/>
  <c r="R913" i="4"/>
  <c r="S913" i="4"/>
  <c r="T913" i="4"/>
  <c r="G914" i="4"/>
  <c r="H914" i="4"/>
  <c r="I914" i="4"/>
  <c r="J914" i="4"/>
  <c r="K914" i="4"/>
  <c r="L914" i="4"/>
  <c r="M914" i="4"/>
  <c r="N914" i="4"/>
  <c r="O914" i="4"/>
  <c r="P914" i="4"/>
  <c r="Q914" i="4"/>
  <c r="R914" i="4"/>
  <c r="S914" i="4"/>
  <c r="T914" i="4"/>
  <c r="G916" i="4"/>
  <c r="H916" i="4"/>
  <c r="I916" i="4"/>
  <c r="J916" i="4"/>
  <c r="K916" i="4"/>
  <c r="L916" i="4"/>
  <c r="M916" i="4"/>
  <c r="N916" i="4"/>
  <c r="O916" i="4"/>
  <c r="P916" i="4"/>
  <c r="Q916" i="4"/>
  <c r="R916" i="4"/>
  <c r="S916" i="4"/>
  <c r="T916" i="4"/>
  <c r="G917" i="4"/>
  <c r="H917" i="4"/>
  <c r="I917" i="4"/>
  <c r="J917" i="4"/>
  <c r="K917" i="4"/>
  <c r="L917" i="4"/>
  <c r="M917" i="4"/>
  <c r="N917" i="4"/>
  <c r="O917" i="4"/>
  <c r="P917" i="4"/>
  <c r="Q917" i="4"/>
  <c r="R917" i="4"/>
  <c r="S917" i="4"/>
  <c r="T917" i="4"/>
  <c r="G918" i="4"/>
  <c r="H918" i="4"/>
  <c r="I918" i="4"/>
  <c r="J918" i="4"/>
  <c r="K918" i="4"/>
  <c r="L918" i="4"/>
  <c r="M918" i="4"/>
  <c r="N918" i="4"/>
  <c r="O918" i="4"/>
  <c r="P918" i="4"/>
  <c r="Q918" i="4"/>
  <c r="R918" i="4"/>
  <c r="S918" i="4"/>
  <c r="T918" i="4"/>
  <c r="G919" i="4"/>
  <c r="H919" i="4"/>
  <c r="I919" i="4"/>
  <c r="J919" i="4"/>
  <c r="K919" i="4"/>
  <c r="L919" i="4"/>
  <c r="M919" i="4"/>
  <c r="N919" i="4"/>
  <c r="O919" i="4"/>
  <c r="P919" i="4"/>
  <c r="Q919" i="4"/>
  <c r="R919" i="4"/>
  <c r="S919" i="4"/>
  <c r="T919" i="4"/>
  <c r="G920" i="4"/>
  <c r="H920" i="4"/>
  <c r="I920" i="4"/>
  <c r="J920" i="4"/>
  <c r="K920" i="4"/>
  <c r="L920" i="4"/>
  <c r="M920" i="4"/>
  <c r="N920" i="4"/>
  <c r="O920" i="4"/>
  <c r="P920" i="4"/>
  <c r="Q920" i="4"/>
  <c r="R920" i="4"/>
  <c r="S920" i="4"/>
  <c r="T920" i="4"/>
  <c r="G921" i="4"/>
  <c r="H921" i="4"/>
  <c r="I921" i="4"/>
  <c r="J921" i="4"/>
  <c r="K921" i="4"/>
  <c r="L921" i="4"/>
  <c r="M921" i="4"/>
  <c r="N921" i="4"/>
  <c r="O921" i="4"/>
  <c r="P921" i="4"/>
  <c r="Q921" i="4"/>
  <c r="R921" i="4"/>
  <c r="S921" i="4"/>
  <c r="T921" i="4"/>
  <c r="G922" i="4"/>
  <c r="H922" i="4"/>
  <c r="I922" i="4"/>
  <c r="J922" i="4"/>
  <c r="K922" i="4"/>
  <c r="L922" i="4"/>
  <c r="M922" i="4"/>
  <c r="N922" i="4"/>
  <c r="O922" i="4"/>
  <c r="P922" i="4"/>
  <c r="Q922" i="4"/>
  <c r="R922" i="4"/>
  <c r="S922" i="4"/>
  <c r="T922" i="4"/>
  <c r="G923" i="4"/>
  <c r="H923" i="4"/>
  <c r="I923" i="4"/>
  <c r="J923" i="4"/>
  <c r="K923" i="4"/>
  <c r="L923" i="4"/>
  <c r="M923" i="4"/>
  <c r="N923" i="4"/>
  <c r="O923" i="4"/>
  <c r="P923" i="4"/>
  <c r="Q923" i="4"/>
  <c r="R923" i="4"/>
  <c r="S923" i="4"/>
  <c r="T923" i="4"/>
  <c r="G924" i="4"/>
  <c r="H924" i="4"/>
  <c r="I924" i="4"/>
  <c r="J924" i="4"/>
  <c r="K924" i="4"/>
  <c r="L924" i="4"/>
  <c r="M924" i="4"/>
  <c r="N924" i="4"/>
  <c r="O924" i="4"/>
  <c r="P924" i="4"/>
  <c r="Q924" i="4"/>
  <c r="R924" i="4"/>
  <c r="S924" i="4"/>
  <c r="T924" i="4"/>
  <c r="G925" i="4"/>
  <c r="H925" i="4"/>
  <c r="I925" i="4"/>
  <c r="J925" i="4"/>
  <c r="K925" i="4"/>
  <c r="L925" i="4"/>
  <c r="M925" i="4"/>
  <c r="N925" i="4"/>
  <c r="O925" i="4"/>
  <c r="P925" i="4"/>
  <c r="Q925" i="4"/>
  <c r="R925" i="4"/>
  <c r="S925" i="4"/>
  <c r="T925" i="4"/>
  <c r="G926" i="4"/>
  <c r="H926" i="4"/>
  <c r="I926" i="4"/>
  <c r="J926" i="4"/>
  <c r="K926" i="4"/>
  <c r="L926" i="4"/>
  <c r="M926" i="4"/>
  <c r="N926" i="4"/>
  <c r="O926" i="4"/>
  <c r="P926" i="4"/>
  <c r="Q926" i="4"/>
  <c r="R926" i="4"/>
  <c r="S926" i="4"/>
  <c r="T926" i="4"/>
  <c r="G928" i="4"/>
  <c r="H928" i="4"/>
  <c r="I928" i="4"/>
  <c r="J928" i="4"/>
  <c r="K928" i="4"/>
  <c r="L928" i="4"/>
  <c r="M928" i="4"/>
  <c r="N928" i="4"/>
  <c r="O928" i="4"/>
  <c r="P928" i="4"/>
  <c r="Q928" i="4"/>
  <c r="R928" i="4"/>
  <c r="S928" i="4"/>
  <c r="T928" i="4"/>
  <c r="G929" i="4"/>
  <c r="H929" i="4"/>
  <c r="I929" i="4"/>
  <c r="J929" i="4"/>
  <c r="K929" i="4"/>
  <c r="L929" i="4"/>
  <c r="M929" i="4"/>
  <c r="N929" i="4"/>
  <c r="O929" i="4"/>
  <c r="P929" i="4"/>
  <c r="Q929" i="4"/>
  <c r="R929" i="4"/>
  <c r="S929" i="4"/>
  <c r="T929" i="4"/>
  <c r="G930" i="4"/>
  <c r="H930" i="4"/>
  <c r="I930" i="4"/>
  <c r="J930" i="4"/>
  <c r="K930" i="4"/>
  <c r="L930" i="4"/>
  <c r="M930" i="4"/>
  <c r="N930" i="4"/>
  <c r="O930" i="4"/>
  <c r="P930" i="4"/>
  <c r="Q930" i="4"/>
  <c r="R930" i="4"/>
  <c r="S930" i="4"/>
  <c r="T930" i="4"/>
  <c r="G931" i="4"/>
  <c r="H931" i="4"/>
  <c r="I931" i="4"/>
  <c r="J931" i="4"/>
  <c r="K931" i="4"/>
  <c r="L931" i="4"/>
  <c r="M931" i="4"/>
  <c r="N931" i="4"/>
  <c r="O931" i="4"/>
  <c r="P931" i="4"/>
  <c r="Q931" i="4"/>
  <c r="R931" i="4"/>
  <c r="S931" i="4"/>
  <c r="T931" i="4"/>
  <c r="G932" i="4"/>
  <c r="H932" i="4"/>
  <c r="I932" i="4"/>
  <c r="J932" i="4"/>
  <c r="K932" i="4"/>
  <c r="L932" i="4"/>
  <c r="M932" i="4"/>
  <c r="N932" i="4"/>
  <c r="O932" i="4"/>
  <c r="P932" i="4"/>
  <c r="Q932" i="4"/>
  <c r="R932" i="4"/>
  <c r="S932" i="4"/>
  <c r="T932" i="4"/>
  <c r="G933" i="4"/>
  <c r="H933" i="4"/>
  <c r="I933" i="4"/>
  <c r="J933" i="4"/>
  <c r="K933" i="4"/>
  <c r="L933" i="4"/>
  <c r="M933" i="4"/>
  <c r="N933" i="4"/>
  <c r="O933" i="4"/>
  <c r="P933" i="4"/>
  <c r="Q933" i="4"/>
  <c r="R933" i="4"/>
  <c r="S933" i="4"/>
  <c r="T933" i="4"/>
  <c r="G934" i="4"/>
  <c r="H934" i="4"/>
  <c r="I934" i="4"/>
  <c r="J934" i="4"/>
  <c r="K934" i="4"/>
  <c r="L934" i="4"/>
  <c r="M934" i="4"/>
  <c r="N934" i="4"/>
  <c r="O934" i="4"/>
  <c r="P934" i="4"/>
  <c r="Q934" i="4"/>
  <c r="R934" i="4"/>
  <c r="S934" i="4"/>
  <c r="T934" i="4"/>
  <c r="G935" i="4"/>
  <c r="H935" i="4"/>
  <c r="I935" i="4"/>
  <c r="J935" i="4"/>
  <c r="K935" i="4"/>
  <c r="L935" i="4"/>
  <c r="M935" i="4"/>
  <c r="N935" i="4"/>
  <c r="O935" i="4"/>
  <c r="P935" i="4"/>
  <c r="Q935" i="4"/>
  <c r="R935" i="4"/>
  <c r="S935" i="4"/>
  <c r="T935" i="4"/>
  <c r="G936" i="4"/>
  <c r="H936" i="4"/>
  <c r="I936" i="4"/>
  <c r="J936" i="4"/>
  <c r="K936" i="4"/>
  <c r="L936" i="4"/>
  <c r="M936" i="4"/>
  <c r="N936" i="4"/>
  <c r="O936" i="4"/>
  <c r="P936" i="4"/>
  <c r="Q936" i="4"/>
  <c r="R936" i="4"/>
  <c r="S936" i="4"/>
  <c r="T936" i="4"/>
  <c r="G937" i="4"/>
  <c r="H937" i="4"/>
  <c r="I937" i="4"/>
  <c r="J937" i="4"/>
  <c r="K937" i="4"/>
  <c r="L937" i="4"/>
  <c r="M937" i="4"/>
  <c r="N937" i="4"/>
  <c r="O937" i="4"/>
  <c r="P937" i="4"/>
  <c r="Q937" i="4"/>
  <c r="R937" i="4"/>
  <c r="S937" i="4"/>
  <c r="T937" i="4"/>
  <c r="G938" i="4"/>
  <c r="H938" i="4"/>
  <c r="I938" i="4"/>
  <c r="J938" i="4"/>
  <c r="K938" i="4"/>
  <c r="L938" i="4"/>
  <c r="M938" i="4"/>
  <c r="N938" i="4"/>
  <c r="O938" i="4"/>
  <c r="P938" i="4"/>
  <c r="Q938" i="4"/>
  <c r="R938" i="4"/>
  <c r="S938" i="4"/>
  <c r="T938" i="4"/>
  <c r="G939" i="4"/>
  <c r="H939" i="4"/>
  <c r="I939" i="4"/>
  <c r="J939" i="4"/>
  <c r="K939" i="4"/>
  <c r="L939" i="4"/>
  <c r="M939" i="4"/>
  <c r="N939" i="4"/>
  <c r="O939" i="4"/>
  <c r="P939" i="4"/>
  <c r="Q939" i="4"/>
  <c r="R939" i="4"/>
  <c r="S939" i="4"/>
  <c r="T939" i="4"/>
  <c r="G940" i="4"/>
  <c r="H940" i="4"/>
  <c r="I940" i="4"/>
  <c r="J940" i="4"/>
  <c r="K940" i="4"/>
  <c r="L940" i="4"/>
  <c r="M940" i="4"/>
  <c r="N940" i="4"/>
  <c r="O940" i="4"/>
  <c r="P940" i="4"/>
  <c r="Q940" i="4"/>
  <c r="R940" i="4"/>
  <c r="S940" i="4"/>
  <c r="T940" i="4"/>
  <c r="G941" i="4"/>
  <c r="H941" i="4"/>
  <c r="I941" i="4"/>
  <c r="J941" i="4"/>
  <c r="K941" i="4"/>
  <c r="L941" i="4"/>
  <c r="M941" i="4"/>
  <c r="N941" i="4"/>
  <c r="O941" i="4"/>
  <c r="P941" i="4"/>
  <c r="Q941" i="4"/>
  <c r="R941" i="4"/>
  <c r="S941" i="4"/>
  <c r="T941" i="4"/>
  <c r="G942" i="4"/>
  <c r="H942" i="4"/>
  <c r="I942" i="4"/>
  <c r="J942" i="4"/>
  <c r="K942" i="4"/>
  <c r="L942" i="4"/>
  <c r="M942" i="4"/>
  <c r="N942" i="4"/>
  <c r="O942" i="4"/>
  <c r="P942" i="4"/>
  <c r="Q942" i="4"/>
  <c r="R942" i="4"/>
  <c r="S942" i="4"/>
  <c r="T942" i="4"/>
  <c r="G943" i="4"/>
  <c r="H943" i="4"/>
  <c r="I943" i="4"/>
  <c r="J943" i="4"/>
  <c r="K943" i="4"/>
  <c r="L943" i="4"/>
  <c r="M943" i="4"/>
  <c r="N943" i="4"/>
  <c r="O943" i="4"/>
  <c r="P943" i="4"/>
  <c r="Q943" i="4"/>
  <c r="R943" i="4"/>
  <c r="S943" i="4"/>
  <c r="T943" i="4"/>
  <c r="G944" i="4"/>
  <c r="H944" i="4"/>
  <c r="I944" i="4"/>
  <c r="J944" i="4"/>
  <c r="K944" i="4"/>
  <c r="L944" i="4"/>
  <c r="M944" i="4"/>
  <c r="N944" i="4"/>
  <c r="O944" i="4"/>
  <c r="P944" i="4"/>
  <c r="Q944" i="4"/>
  <c r="R944" i="4"/>
  <c r="S944" i="4"/>
  <c r="T944" i="4"/>
  <c r="G946" i="4"/>
  <c r="H946" i="4"/>
  <c r="I946" i="4"/>
  <c r="J946" i="4"/>
  <c r="K946" i="4"/>
  <c r="L946" i="4"/>
  <c r="M946" i="4"/>
  <c r="N946" i="4"/>
  <c r="O946" i="4"/>
  <c r="P946" i="4"/>
  <c r="Q946" i="4"/>
  <c r="R946" i="4"/>
  <c r="S946" i="4"/>
  <c r="T946" i="4"/>
  <c r="G947" i="4"/>
  <c r="H947" i="4"/>
  <c r="I947" i="4"/>
  <c r="J947" i="4"/>
  <c r="K947" i="4"/>
  <c r="L947" i="4"/>
  <c r="M947" i="4"/>
  <c r="N947" i="4"/>
  <c r="O947" i="4"/>
  <c r="P947" i="4"/>
  <c r="Q947" i="4"/>
  <c r="R947" i="4"/>
  <c r="S947" i="4"/>
  <c r="T947" i="4"/>
  <c r="G948" i="4"/>
  <c r="H948" i="4"/>
  <c r="I948" i="4"/>
  <c r="J948" i="4"/>
  <c r="K948" i="4"/>
  <c r="L948" i="4"/>
  <c r="M948" i="4"/>
  <c r="N948" i="4"/>
  <c r="O948" i="4"/>
  <c r="P948" i="4"/>
  <c r="Q948" i="4"/>
  <c r="R948" i="4"/>
  <c r="S948" i="4"/>
  <c r="T948" i="4"/>
  <c r="G949" i="4"/>
  <c r="H949" i="4"/>
  <c r="I949" i="4"/>
  <c r="J949" i="4"/>
  <c r="K949" i="4"/>
  <c r="L949" i="4"/>
  <c r="M949" i="4"/>
  <c r="N949" i="4"/>
  <c r="O949" i="4"/>
  <c r="P949" i="4"/>
  <c r="Q949" i="4"/>
  <c r="R949" i="4"/>
  <c r="S949" i="4"/>
  <c r="T949" i="4"/>
  <c r="G950" i="4"/>
  <c r="H950" i="4"/>
  <c r="I950" i="4"/>
  <c r="J950" i="4"/>
  <c r="K950" i="4"/>
  <c r="L950" i="4"/>
  <c r="M950" i="4"/>
  <c r="N950" i="4"/>
  <c r="O950" i="4"/>
  <c r="P950" i="4"/>
  <c r="Q950" i="4"/>
  <c r="R950" i="4"/>
  <c r="S950" i="4"/>
  <c r="T950" i="4"/>
  <c r="G951" i="4"/>
  <c r="H951" i="4"/>
  <c r="I951" i="4"/>
  <c r="J951" i="4"/>
  <c r="K951" i="4"/>
  <c r="L951" i="4"/>
  <c r="M951" i="4"/>
  <c r="N951" i="4"/>
  <c r="O951" i="4"/>
  <c r="P951" i="4"/>
  <c r="Q951" i="4"/>
  <c r="R951" i="4"/>
  <c r="S951" i="4"/>
  <c r="T951" i="4"/>
  <c r="G952" i="4"/>
  <c r="H952" i="4"/>
  <c r="I952" i="4"/>
  <c r="J952" i="4"/>
  <c r="K952" i="4"/>
  <c r="L952" i="4"/>
  <c r="M952" i="4"/>
  <c r="N952" i="4"/>
  <c r="O952" i="4"/>
  <c r="P952" i="4"/>
  <c r="Q952" i="4"/>
  <c r="R952" i="4"/>
  <c r="S952" i="4"/>
  <c r="T952" i="4"/>
  <c r="G953" i="4"/>
  <c r="H953" i="4"/>
  <c r="I953" i="4"/>
  <c r="J953" i="4"/>
  <c r="K953" i="4"/>
  <c r="L953" i="4"/>
  <c r="M953" i="4"/>
  <c r="N953" i="4"/>
  <c r="O953" i="4"/>
  <c r="P953" i="4"/>
  <c r="Q953" i="4"/>
  <c r="R953" i="4"/>
  <c r="S953" i="4"/>
  <c r="T953" i="4"/>
  <c r="G954" i="4"/>
  <c r="H954" i="4"/>
  <c r="I954" i="4"/>
  <c r="J954" i="4"/>
  <c r="K954" i="4"/>
  <c r="L954" i="4"/>
  <c r="M954" i="4"/>
  <c r="N954" i="4"/>
  <c r="O954" i="4"/>
  <c r="P954" i="4"/>
  <c r="Q954" i="4"/>
  <c r="R954" i="4"/>
  <c r="S954" i="4"/>
  <c r="T954" i="4"/>
  <c r="G956" i="4"/>
  <c r="H956" i="4"/>
  <c r="I956" i="4"/>
  <c r="J956" i="4"/>
  <c r="K956" i="4"/>
  <c r="L956" i="4"/>
  <c r="M956" i="4"/>
  <c r="N956" i="4"/>
  <c r="O956" i="4"/>
  <c r="P956" i="4"/>
  <c r="Q956" i="4"/>
  <c r="R956" i="4"/>
  <c r="S956" i="4"/>
  <c r="T956" i="4"/>
  <c r="G957" i="4"/>
  <c r="H957" i="4"/>
  <c r="I957" i="4"/>
  <c r="J957" i="4"/>
  <c r="K957" i="4"/>
  <c r="L957" i="4"/>
  <c r="M957" i="4"/>
  <c r="N957" i="4"/>
  <c r="O957" i="4"/>
  <c r="P957" i="4"/>
  <c r="Q957" i="4"/>
  <c r="R957" i="4"/>
  <c r="S957" i="4"/>
  <c r="T957" i="4"/>
  <c r="G958" i="4"/>
  <c r="H958" i="4"/>
  <c r="I958" i="4"/>
  <c r="J958" i="4"/>
  <c r="K958" i="4"/>
  <c r="L958" i="4"/>
  <c r="M958" i="4"/>
  <c r="N958" i="4"/>
  <c r="O958" i="4"/>
  <c r="P958" i="4"/>
  <c r="Q958" i="4"/>
  <c r="R958" i="4"/>
  <c r="S958" i="4"/>
  <c r="T958" i="4"/>
  <c r="G959" i="4"/>
  <c r="H959" i="4"/>
  <c r="I959" i="4"/>
  <c r="J959" i="4"/>
  <c r="K959" i="4"/>
  <c r="L959" i="4"/>
  <c r="M959" i="4"/>
  <c r="N959" i="4"/>
  <c r="O959" i="4"/>
  <c r="P959" i="4"/>
  <c r="Q959" i="4"/>
  <c r="R959" i="4"/>
  <c r="S959" i="4"/>
  <c r="T959" i="4"/>
  <c r="G960" i="4"/>
  <c r="H960" i="4"/>
  <c r="I960" i="4"/>
  <c r="J960" i="4"/>
  <c r="K960" i="4"/>
  <c r="L960" i="4"/>
  <c r="M960" i="4"/>
  <c r="N960" i="4"/>
  <c r="O960" i="4"/>
  <c r="P960" i="4"/>
  <c r="Q960" i="4"/>
  <c r="R960" i="4"/>
  <c r="S960" i="4"/>
  <c r="T960" i="4"/>
  <c r="G961" i="4"/>
  <c r="H961" i="4"/>
  <c r="I961" i="4"/>
  <c r="J961" i="4"/>
  <c r="K961" i="4"/>
  <c r="L961" i="4"/>
  <c r="M961" i="4"/>
  <c r="N961" i="4"/>
  <c r="O961" i="4"/>
  <c r="P961" i="4"/>
  <c r="Q961" i="4"/>
  <c r="R961" i="4"/>
  <c r="S961" i="4"/>
  <c r="T961" i="4"/>
  <c r="G963" i="4"/>
  <c r="H963" i="4"/>
  <c r="I963" i="4"/>
  <c r="J963" i="4"/>
  <c r="K963" i="4"/>
  <c r="L963" i="4"/>
  <c r="M963" i="4"/>
  <c r="N963" i="4"/>
  <c r="O963" i="4"/>
  <c r="P963" i="4"/>
  <c r="Q963" i="4"/>
  <c r="R963" i="4"/>
  <c r="S963" i="4"/>
  <c r="T963" i="4"/>
  <c r="G964" i="4"/>
  <c r="H964" i="4"/>
  <c r="I964" i="4"/>
  <c r="J964" i="4"/>
  <c r="K964" i="4"/>
  <c r="L964" i="4"/>
  <c r="M964" i="4"/>
  <c r="N964" i="4"/>
  <c r="O964" i="4"/>
  <c r="P964" i="4"/>
  <c r="Q964" i="4"/>
  <c r="R964" i="4"/>
  <c r="S964" i="4"/>
  <c r="T964" i="4"/>
  <c r="G965" i="4"/>
  <c r="H965" i="4"/>
  <c r="I965" i="4"/>
  <c r="J965" i="4"/>
  <c r="K965" i="4"/>
  <c r="L965" i="4"/>
  <c r="M965" i="4"/>
  <c r="N965" i="4"/>
  <c r="O965" i="4"/>
  <c r="P965" i="4"/>
  <c r="Q965" i="4"/>
  <c r="R965" i="4"/>
  <c r="S965" i="4"/>
  <c r="T965" i="4"/>
  <c r="G966" i="4"/>
  <c r="H966" i="4"/>
  <c r="I966" i="4"/>
  <c r="J966" i="4"/>
  <c r="K966" i="4"/>
  <c r="L966" i="4"/>
  <c r="M966" i="4"/>
  <c r="N966" i="4"/>
  <c r="O966" i="4"/>
  <c r="P966" i="4"/>
  <c r="Q966" i="4"/>
  <c r="R966" i="4"/>
  <c r="S966" i="4"/>
  <c r="T966" i="4"/>
  <c r="G967" i="4"/>
  <c r="H967" i="4"/>
  <c r="I967" i="4"/>
  <c r="J967" i="4"/>
  <c r="K967" i="4"/>
  <c r="L967" i="4"/>
  <c r="M967" i="4"/>
  <c r="N967" i="4"/>
  <c r="O967" i="4"/>
  <c r="P967" i="4"/>
  <c r="Q967" i="4"/>
  <c r="R967" i="4"/>
  <c r="S967" i="4"/>
  <c r="T967" i="4"/>
  <c r="G968" i="4"/>
  <c r="H968" i="4"/>
  <c r="I968" i="4"/>
  <c r="J968" i="4"/>
  <c r="K968" i="4"/>
  <c r="L968" i="4"/>
  <c r="M968" i="4"/>
  <c r="N968" i="4"/>
  <c r="O968" i="4"/>
  <c r="P968" i="4"/>
  <c r="Q968" i="4"/>
  <c r="R968" i="4"/>
  <c r="S968" i="4"/>
  <c r="T968" i="4"/>
  <c r="G969" i="4"/>
  <c r="H969" i="4"/>
  <c r="I969" i="4"/>
  <c r="J969" i="4"/>
  <c r="K969" i="4"/>
  <c r="L969" i="4"/>
  <c r="M969" i="4"/>
  <c r="N969" i="4"/>
  <c r="O969" i="4"/>
  <c r="P969" i="4"/>
  <c r="Q969" i="4"/>
  <c r="R969" i="4"/>
  <c r="S969" i="4"/>
  <c r="T969" i="4"/>
  <c r="G970" i="4"/>
  <c r="H970" i="4"/>
  <c r="I970" i="4"/>
  <c r="J970" i="4"/>
  <c r="K970" i="4"/>
  <c r="L970" i="4"/>
  <c r="M970" i="4"/>
  <c r="N970" i="4"/>
  <c r="O970" i="4"/>
  <c r="P970" i="4"/>
  <c r="Q970" i="4"/>
  <c r="R970" i="4"/>
  <c r="S970" i="4"/>
  <c r="T970" i="4"/>
  <c r="G971" i="4"/>
  <c r="H971" i="4"/>
  <c r="I971" i="4"/>
  <c r="J971" i="4"/>
  <c r="K971" i="4"/>
  <c r="L971" i="4"/>
  <c r="M971" i="4"/>
  <c r="N971" i="4"/>
  <c r="O971" i="4"/>
  <c r="P971" i="4"/>
  <c r="Q971" i="4"/>
  <c r="R971" i="4"/>
  <c r="S971" i="4"/>
  <c r="T971" i="4"/>
  <c r="G972" i="4"/>
  <c r="H972" i="4"/>
  <c r="I972" i="4"/>
  <c r="J972" i="4"/>
  <c r="K972" i="4"/>
  <c r="L972" i="4"/>
  <c r="M972" i="4"/>
  <c r="N972" i="4"/>
  <c r="O972" i="4"/>
  <c r="P972" i="4"/>
  <c r="Q972" i="4"/>
  <c r="R972" i="4"/>
  <c r="S972" i="4"/>
  <c r="T972" i="4"/>
  <c r="G973" i="4"/>
  <c r="H973" i="4"/>
  <c r="I973" i="4"/>
  <c r="J973" i="4"/>
  <c r="K973" i="4"/>
  <c r="L973" i="4"/>
  <c r="M973" i="4"/>
  <c r="N973" i="4"/>
  <c r="O973" i="4"/>
  <c r="P973" i="4"/>
  <c r="Q973" i="4"/>
  <c r="R973" i="4"/>
  <c r="S973" i="4"/>
  <c r="T973" i="4"/>
  <c r="G975" i="4"/>
  <c r="H975" i="4"/>
  <c r="I975" i="4"/>
  <c r="J975" i="4"/>
  <c r="K975" i="4"/>
  <c r="L975" i="4"/>
  <c r="M975" i="4"/>
  <c r="N975" i="4"/>
  <c r="O975" i="4"/>
  <c r="P975" i="4"/>
  <c r="Q975" i="4"/>
  <c r="R975" i="4"/>
  <c r="S975" i="4"/>
  <c r="T975" i="4"/>
  <c r="G976" i="4"/>
  <c r="H976" i="4"/>
  <c r="I976" i="4"/>
  <c r="J976" i="4"/>
  <c r="K976" i="4"/>
  <c r="L976" i="4"/>
  <c r="M976" i="4"/>
  <c r="N976" i="4"/>
  <c r="O976" i="4"/>
  <c r="P976" i="4"/>
  <c r="Q976" i="4"/>
  <c r="R976" i="4"/>
  <c r="S976" i="4"/>
  <c r="T976" i="4"/>
  <c r="G977" i="4"/>
  <c r="H977" i="4"/>
  <c r="I977" i="4"/>
  <c r="J977" i="4"/>
  <c r="K977" i="4"/>
  <c r="L977" i="4"/>
  <c r="M977" i="4"/>
  <c r="N977" i="4"/>
  <c r="O977" i="4"/>
  <c r="P977" i="4"/>
  <c r="Q977" i="4"/>
  <c r="R977" i="4"/>
  <c r="S977" i="4"/>
  <c r="T977" i="4"/>
  <c r="G978" i="4"/>
  <c r="H978" i="4"/>
  <c r="I978" i="4"/>
  <c r="J978" i="4"/>
  <c r="K978" i="4"/>
  <c r="L978" i="4"/>
  <c r="M978" i="4"/>
  <c r="N978" i="4"/>
  <c r="O978" i="4"/>
  <c r="P978" i="4"/>
  <c r="Q978" i="4"/>
  <c r="R978" i="4"/>
  <c r="S978" i="4"/>
  <c r="T978" i="4"/>
  <c r="G979" i="4"/>
  <c r="H979" i="4"/>
  <c r="I979" i="4"/>
  <c r="J979" i="4"/>
  <c r="K979" i="4"/>
  <c r="L979" i="4"/>
  <c r="M979" i="4"/>
  <c r="N979" i="4"/>
  <c r="O979" i="4"/>
  <c r="P979" i="4"/>
  <c r="Q979" i="4"/>
  <c r="R979" i="4"/>
  <c r="S979" i="4"/>
  <c r="T979" i="4"/>
  <c r="G980" i="4"/>
  <c r="H980" i="4"/>
  <c r="I980" i="4"/>
  <c r="J980" i="4"/>
  <c r="K980" i="4"/>
  <c r="L980" i="4"/>
  <c r="M980" i="4"/>
  <c r="N980" i="4"/>
  <c r="O980" i="4"/>
  <c r="P980" i="4"/>
  <c r="Q980" i="4"/>
  <c r="R980" i="4"/>
  <c r="S980" i="4"/>
  <c r="T980" i="4"/>
  <c r="G981" i="4"/>
  <c r="H981" i="4"/>
  <c r="I981" i="4"/>
  <c r="J981" i="4"/>
  <c r="K981" i="4"/>
  <c r="L981" i="4"/>
  <c r="M981" i="4"/>
  <c r="N981" i="4"/>
  <c r="O981" i="4"/>
  <c r="P981" i="4"/>
  <c r="Q981" i="4"/>
  <c r="R981" i="4"/>
  <c r="S981" i="4"/>
  <c r="T981" i="4"/>
  <c r="G982" i="4"/>
  <c r="H982" i="4"/>
  <c r="I982" i="4"/>
  <c r="J982" i="4"/>
  <c r="K982" i="4"/>
  <c r="L982" i="4"/>
  <c r="M982" i="4"/>
  <c r="N982" i="4"/>
  <c r="O982" i="4"/>
  <c r="P982" i="4"/>
  <c r="Q982" i="4"/>
  <c r="R982" i="4"/>
  <c r="S982" i="4"/>
  <c r="T982" i="4"/>
  <c r="G983" i="4"/>
  <c r="H983" i="4"/>
  <c r="I983" i="4"/>
  <c r="J983" i="4"/>
  <c r="K983" i="4"/>
  <c r="L983" i="4"/>
  <c r="M983" i="4"/>
  <c r="N983" i="4"/>
  <c r="O983" i="4"/>
  <c r="P983" i="4"/>
  <c r="Q983" i="4"/>
  <c r="R983" i="4"/>
  <c r="S983" i="4"/>
  <c r="T983" i="4"/>
  <c r="G984" i="4"/>
  <c r="H984" i="4"/>
  <c r="I984" i="4"/>
  <c r="J984" i="4"/>
  <c r="K984" i="4"/>
  <c r="L984" i="4"/>
  <c r="M984" i="4"/>
  <c r="N984" i="4"/>
  <c r="O984" i="4"/>
  <c r="P984" i="4"/>
  <c r="Q984" i="4"/>
  <c r="R984" i="4"/>
  <c r="S984" i="4"/>
  <c r="T984" i="4"/>
  <c r="G985" i="4"/>
  <c r="H985" i="4"/>
  <c r="I985" i="4"/>
  <c r="J985" i="4"/>
  <c r="K985" i="4"/>
  <c r="L985" i="4"/>
  <c r="M985" i="4"/>
  <c r="N985" i="4"/>
  <c r="O985" i="4"/>
  <c r="P985" i="4"/>
  <c r="Q985" i="4"/>
  <c r="R985" i="4"/>
  <c r="S985" i="4"/>
  <c r="T985" i="4"/>
  <c r="G986" i="4"/>
  <c r="H986" i="4"/>
  <c r="I986" i="4"/>
  <c r="J986" i="4"/>
  <c r="K986" i="4"/>
  <c r="L986" i="4"/>
  <c r="M986" i="4"/>
  <c r="N986" i="4"/>
  <c r="O986" i="4"/>
  <c r="P986" i="4"/>
  <c r="Q986" i="4"/>
  <c r="R986" i="4"/>
  <c r="S986" i="4"/>
  <c r="T986" i="4"/>
  <c r="G987" i="4"/>
  <c r="H987" i="4"/>
  <c r="I987" i="4"/>
  <c r="J987" i="4"/>
  <c r="K987" i="4"/>
  <c r="L987" i="4"/>
  <c r="M987" i="4"/>
  <c r="N987" i="4"/>
  <c r="O987" i="4"/>
  <c r="P987" i="4"/>
  <c r="Q987" i="4"/>
  <c r="R987" i="4"/>
  <c r="S987" i="4"/>
  <c r="T987" i="4"/>
  <c r="G988" i="4"/>
  <c r="H988" i="4"/>
  <c r="I988" i="4"/>
  <c r="J988" i="4"/>
  <c r="K988" i="4"/>
  <c r="L988" i="4"/>
  <c r="M988" i="4"/>
  <c r="N988" i="4"/>
  <c r="O988" i="4"/>
  <c r="P988" i="4"/>
  <c r="Q988" i="4"/>
  <c r="R988" i="4"/>
  <c r="S988" i="4"/>
  <c r="T988" i="4"/>
  <c r="G989" i="4"/>
  <c r="H989" i="4"/>
  <c r="I989" i="4"/>
  <c r="J989" i="4"/>
  <c r="K989" i="4"/>
  <c r="L989" i="4"/>
  <c r="M989" i="4"/>
  <c r="N989" i="4"/>
  <c r="O989" i="4"/>
  <c r="P989" i="4"/>
  <c r="Q989" i="4"/>
  <c r="R989" i="4"/>
  <c r="S989" i="4"/>
  <c r="T989" i="4"/>
  <c r="G990" i="4"/>
  <c r="H990" i="4"/>
  <c r="I990" i="4"/>
  <c r="J990" i="4"/>
  <c r="K990" i="4"/>
  <c r="L990" i="4"/>
  <c r="M990" i="4"/>
  <c r="N990" i="4"/>
  <c r="O990" i="4"/>
  <c r="P990" i="4"/>
  <c r="Q990" i="4"/>
  <c r="R990" i="4"/>
  <c r="S990" i="4"/>
  <c r="T990" i="4"/>
  <c r="G991" i="4"/>
  <c r="H991" i="4"/>
  <c r="I991" i="4"/>
  <c r="J991" i="4"/>
  <c r="K991" i="4"/>
  <c r="L991" i="4"/>
  <c r="M991" i="4"/>
  <c r="N991" i="4"/>
  <c r="O991" i="4"/>
  <c r="P991" i="4"/>
  <c r="Q991" i="4"/>
  <c r="R991" i="4"/>
  <c r="S991" i="4"/>
  <c r="T991" i="4"/>
  <c r="G993" i="4"/>
  <c r="H993" i="4"/>
  <c r="I993" i="4"/>
  <c r="J993" i="4"/>
  <c r="K993" i="4"/>
  <c r="L993" i="4"/>
  <c r="M993" i="4"/>
  <c r="N993" i="4"/>
  <c r="O993" i="4"/>
  <c r="P993" i="4"/>
  <c r="Q993" i="4"/>
  <c r="R993" i="4"/>
  <c r="S993" i="4"/>
  <c r="T993" i="4"/>
  <c r="G994" i="4"/>
  <c r="H994" i="4"/>
  <c r="I994" i="4"/>
  <c r="J994" i="4"/>
  <c r="K994" i="4"/>
  <c r="L994" i="4"/>
  <c r="M994" i="4"/>
  <c r="N994" i="4"/>
  <c r="O994" i="4"/>
  <c r="P994" i="4"/>
  <c r="Q994" i="4"/>
  <c r="R994" i="4"/>
  <c r="S994" i="4"/>
  <c r="T994" i="4"/>
  <c r="G995" i="4"/>
  <c r="H995" i="4"/>
  <c r="I995" i="4"/>
  <c r="J995" i="4"/>
  <c r="K995" i="4"/>
  <c r="L995" i="4"/>
  <c r="M995" i="4"/>
  <c r="N995" i="4"/>
  <c r="O995" i="4"/>
  <c r="P995" i="4"/>
  <c r="Q995" i="4"/>
  <c r="R995" i="4"/>
  <c r="S995" i="4"/>
  <c r="T995" i="4"/>
  <c r="G996" i="4"/>
  <c r="H996" i="4"/>
  <c r="I996" i="4"/>
  <c r="J996" i="4"/>
  <c r="K996" i="4"/>
  <c r="L996" i="4"/>
  <c r="M996" i="4"/>
  <c r="N996" i="4"/>
  <c r="O996" i="4"/>
  <c r="P996" i="4"/>
  <c r="Q996" i="4"/>
  <c r="R996" i="4"/>
  <c r="S996" i="4"/>
  <c r="T996" i="4"/>
  <c r="G997" i="4"/>
  <c r="H997" i="4"/>
  <c r="I997" i="4"/>
  <c r="J997" i="4"/>
  <c r="K997" i="4"/>
  <c r="L997" i="4"/>
  <c r="M997" i="4"/>
  <c r="N997" i="4"/>
  <c r="O997" i="4"/>
  <c r="P997" i="4"/>
  <c r="Q997" i="4"/>
  <c r="R997" i="4"/>
  <c r="S997" i="4"/>
  <c r="T997" i="4"/>
  <c r="G998" i="4"/>
  <c r="H998" i="4"/>
  <c r="I998" i="4"/>
  <c r="J998" i="4"/>
  <c r="K998" i="4"/>
  <c r="L998" i="4"/>
  <c r="M998" i="4"/>
  <c r="N998" i="4"/>
  <c r="O998" i="4"/>
  <c r="P998" i="4"/>
  <c r="Q998" i="4"/>
  <c r="R998" i="4"/>
  <c r="S998" i="4"/>
  <c r="T998" i="4"/>
  <c r="G999" i="4"/>
  <c r="H999" i="4"/>
  <c r="I999" i="4"/>
  <c r="J999" i="4"/>
  <c r="K999" i="4"/>
  <c r="L999" i="4"/>
  <c r="M999" i="4"/>
  <c r="N999" i="4"/>
  <c r="O999" i="4"/>
  <c r="P999" i="4"/>
  <c r="Q999" i="4"/>
  <c r="R999" i="4"/>
  <c r="S999" i="4"/>
  <c r="T999" i="4"/>
  <c r="G1000" i="4"/>
  <c r="H1000" i="4"/>
  <c r="I1000" i="4"/>
  <c r="J1000" i="4"/>
  <c r="K1000" i="4"/>
  <c r="L1000" i="4"/>
  <c r="M1000" i="4"/>
  <c r="N1000" i="4"/>
  <c r="O1000" i="4"/>
  <c r="P1000" i="4"/>
  <c r="Q1000" i="4"/>
  <c r="R1000" i="4"/>
  <c r="S1000" i="4"/>
  <c r="T1000" i="4"/>
  <c r="G1001" i="4"/>
  <c r="H1001" i="4"/>
  <c r="I1001" i="4"/>
  <c r="J1001" i="4"/>
  <c r="K1001" i="4"/>
  <c r="L1001" i="4"/>
  <c r="M1001" i="4"/>
  <c r="N1001" i="4"/>
  <c r="O1001" i="4"/>
  <c r="P1001" i="4"/>
  <c r="Q1001" i="4"/>
  <c r="R1001" i="4"/>
  <c r="S1001" i="4"/>
  <c r="T1001" i="4"/>
  <c r="G1003" i="4"/>
  <c r="H1003" i="4"/>
  <c r="I1003" i="4"/>
  <c r="J1003" i="4"/>
  <c r="K1003" i="4"/>
  <c r="L1003" i="4"/>
  <c r="M1003" i="4"/>
  <c r="N1003" i="4"/>
  <c r="O1003" i="4"/>
  <c r="P1003" i="4"/>
  <c r="Q1003" i="4"/>
  <c r="R1003" i="4"/>
  <c r="S1003" i="4"/>
  <c r="T1003" i="4"/>
  <c r="G1004" i="4"/>
  <c r="H1004" i="4"/>
  <c r="I1004" i="4"/>
  <c r="J1004" i="4"/>
  <c r="K1004" i="4"/>
  <c r="L1004" i="4"/>
  <c r="M1004" i="4"/>
  <c r="N1004" i="4"/>
  <c r="O1004" i="4"/>
  <c r="P1004" i="4"/>
  <c r="Q1004" i="4"/>
  <c r="R1004" i="4"/>
  <c r="S1004" i="4"/>
  <c r="T1004" i="4"/>
  <c r="G1005" i="4"/>
  <c r="H1005" i="4"/>
  <c r="I1005" i="4"/>
  <c r="J1005" i="4"/>
  <c r="K1005" i="4"/>
  <c r="L1005" i="4"/>
  <c r="M1005" i="4"/>
  <c r="N1005" i="4"/>
  <c r="O1005" i="4"/>
  <c r="P1005" i="4"/>
  <c r="Q1005" i="4"/>
  <c r="R1005" i="4"/>
  <c r="S1005" i="4"/>
  <c r="T1005" i="4"/>
  <c r="G1006" i="4"/>
  <c r="H1006" i="4"/>
  <c r="I1006" i="4"/>
  <c r="J1006" i="4"/>
  <c r="K1006" i="4"/>
  <c r="L1006" i="4"/>
  <c r="M1006" i="4"/>
  <c r="N1006" i="4"/>
  <c r="O1006" i="4"/>
  <c r="P1006" i="4"/>
  <c r="Q1006" i="4"/>
  <c r="R1006" i="4"/>
  <c r="S1006" i="4"/>
  <c r="T1006" i="4"/>
  <c r="G1007" i="4"/>
  <c r="H1007" i="4"/>
  <c r="I1007" i="4"/>
  <c r="J1007" i="4"/>
  <c r="K1007" i="4"/>
  <c r="L1007" i="4"/>
  <c r="M1007" i="4"/>
  <c r="N1007" i="4"/>
  <c r="O1007" i="4"/>
  <c r="P1007" i="4"/>
  <c r="Q1007" i="4"/>
  <c r="R1007" i="4"/>
  <c r="S1007" i="4"/>
  <c r="T1007" i="4"/>
  <c r="G1008" i="4"/>
  <c r="H1008" i="4"/>
  <c r="I1008" i="4"/>
  <c r="J1008" i="4"/>
  <c r="K1008" i="4"/>
  <c r="L1008" i="4"/>
  <c r="M1008" i="4"/>
  <c r="N1008" i="4"/>
  <c r="O1008" i="4"/>
  <c r="P1008" i="4"/>
  <c r="Q1008" i="4"/>
  <c r="R1008" i="4"/>
  <c r="S1008" i="4"/>
  <c r="T1008" i="4"/>
  <c r="G1010" i="4"/>
  <c r="H1010" i="4"/>
  <c r="I1010" i="4"/>
  <c r="J1010" i="4"/>
  <c r="K1010" i="4"/>
  <c r="L1010" i="4"/>
  <c r="M1010" i="4"/>
  <c r="N1010" i="4"/>
  <c r="O1010" i="4"/>
  <c r="P1010" i="4"/>
  <c r="Q1010" i="4"/>
  <c r="R1010" i="4"/>
  <c r="S1010" i="4"/>
  <c r="T1010" i="4"/>
  <c r="G1011" i="4"/>
  <c r="H1011" i="4"/>
  <c r="I1011" i="4"/>
  <c r="J1011" i="4"/>
  <c r="K1011" i="4"/>
  <c r="L1011" i="4"/>
  <c r="M1011" i="4"/>
  <c r="N1011" i="4"/>
  <c r="O1011" i="4"/>
  <c r="P1011" i="4"/>
  <c r="Q1011" i="4"/>
  <c r="R1011" i="4"/>
  <c r="S1011" i="4"/>
  <c r="T1011" i="4"/>
  <c r="G1012" i="4"/>
  <c r="H1012" i="4"/>
  <c r="I1012" i="4"/>
  <c r="J1012" i="4"/>
  <c r="K1012" i="4"/>
  <c r="L1012" i="4"/>
  <c r="M1012" i="4"/>
  <c r="N1012" i="4"/>
  <c r="O1012" i="4"/>
  <c r="P1012" i="4"/>
  <c r="Q1012" i="4"/>
  <c r="R1012" i="4"/>
  <c r="S1012" i="4"/>
  <c r="T1012" i="4"/>
  <c r="G1013" i="4"/>
  <c r="H1013" i="4"/>
  <c r="I1013" i="4"/>
  <c r="J1013" i="4"/>
  <c r="K1013" i="4"/>
  <c r="L1013" i="4"/>
  <c r="M1013" i="4"/>
  <c r="N1013" i="4"/>
  <c r="O1013" i="4"/>
  <c r="P1013" i="4"/>
  <c r="Q1013" i="4"/>
  <c r="R1013" i="4"/>
  <c r="S1013" i="4"/>
  <c r="T1013" i="4"/>
  <c r="G1014" i="4"/>
  <c r="H1014" i="4"/>
  <c r="I1014" i="4"/>
  <c r="J1014" i="4"/>
  <c r="K1014" i="4"/>
  <c r="L1014" i="4"/>
  <c r="M1014" i="4"/>
  <c r="N1014" i="4"/>
  <c r="O1014" i="4"/>
  <c r="P1014" i="4"/>
  <c r="Q1014" i="4"/>
  <c r="R1014" i="4"/>
  <c r="S1014" i="4"/>
  <c r="T1014" i="4"/>
  <c r="G1015" i="4"/>
  <c r="H1015" i="4"/>
  <c r="I1015" i="4"/>
  <c r="J1015" i="4"/>
  <c r="K1015" i="4"/>
  <c r="L1015" i="4"/>
  <c r="M1015" i="4"/>
  <c r="N1015" i="4"/>
  <c r="O1015" i="4"/>
  <c r="P1015" i="4"/>
  <c r="Q1015" i="4"/>
  <c r="R1015" i="4"/>
  <c r="S1015" i="4"/>
  <c r="T1015" i="4"/>
  <c r="G1016" i="4"/>
  <c r="H1016" i="4"/>
  <c r="I1016" i="4"/>
  <c r="J1016" i="4"/>
  <c r="K1016" i="4"/>
  <c r="L1016" i="4"/>
  <c r="M1016" i="4"/>
  <c r="N1016" i="4"/>
  <c r="O1016" i="4"/>
  <c r="P1016" i="4"/>
  <c r="Q1016" i="4"/>
  <c r="R1016" i="4"/>
  <c r="S1016" i="4"/>
  <c r="T1016" i="4"/>
  <c r="G1017" i="4"/>
  <c r="H1017" i="4"/>
  <c r="I1017" i="4"/>
  <c r="J1017" i="4"/>
  <c r="K1017" i="4"/>
  <c r="L1017" i="4"/>
  <c r="M1017" i="4"/>
  <c r="N1017" i="4"/>
  <c r="O1017" i="4"/>
  <c r="P1017" i="4"/>
  <c r="Q1017" i="4"/>
  <c r="R1017" i="4"/>
  <c r="S1017" i="4"/>
  <c r="T1017" i="4"/>
  <c r="G1018" i="4"/>
  <c r="H1018" i="4"/>
  <c r="I1018" i="4"/>
  <c r="J1018" i="4"/>
  <c r="K1018" i="4"/>
  <c r="L1018" i="4"/>
  <c r="M1018" i="4"/>
  <c r="N1018" i="4"/>
  <c r="O1018" i="4"/>
  <c r="P1018" i="4"/>
  <c r="Q1018" i="4"/>
  <c r="R1018" i="4"/>
  <c r="S1018" i="4"/>
  <c r="T1018" i="4"/>
  <c r="G1019" i="4"/>
  <c r="H1019" i="4"/>
  <c r="I1019" i="4"/>
  <c r="J1019" i="4"/>
  <c r="K1019" i="4"/>
  <c r="L1019" i="4"/>
  <c r="M1019" i="4"/>
  <c r="N1019" i="4"/>
  <c r="O1019" i="4"/>
  <c r="P1019" i="4"/>
  <c r="Q1019" i="4"/>
  <c r="R1019" i="4"/>
  <c r="S1019" i="4"/>
  <c r="T1019" i="4"/>
  <c r="G1020" i="4"/>
  <c r="H1020" i="4"/>
  <c r="I1020" i="4"/>
  <c r="J1020" i="4"/>
  <c r="K1020" i="4"/>
  <c r="L1020" i="4"/>
  <c r="M1020" i="4"/>
  <c r="N1020" i="4"/>
  <c r="O1020" i="4"/>
  <c r="P1020" i="4"/>
  <c r="Q1020" i="4"/>
  <c r="R1020" i="4"/>
  <c r="S1020" i="4"/>
  <c r="T1020" i="4"/>
  <c r="G1022" i="4"/>
  <c r="H1022" i="4"/>
  <c r="I1022" i="4"/>
  <c r="J1022" i="4"/>
  <c r="K1022" i="4"/>
  <c r="L1022" i="4"/>
  <c r="M1022" i="4"/>
  <c r="N1022" i="4"/>
  <c r="O1022" i="4"/>
  <c r="P1022" i="4"/>
  <c r="Q1022" i="4"/>
  <c r="R1022" i="4"/>
  <c r="S1022" i="4"/>
  <c r="T1022" i="4"/>
  <c r="G1023" i="4"/>
  <c r="H1023" i="4"/>
  <c r="I1023" i="4"/>
  <c r="J1023" i="4"/>
  <c r="K1023" i="4"/>
  <c r="L1023" i="4"/>
  <c r="M1023" i="4"/>
  <c r="N1023" i="4"/>
  <c r="O1023" i="4"/>
  <c r="P1023" i="4"/>
  <c r="Q1023" i="4"/>
  <c r="R1023" i="4"/>
  <c r="S1023" i="4"/>
  <c r="T1023" i="4"/>
  <c r="G1024" i="4"/>
  <c r="H1024" i="4"/>
  <c r="I1024" i="4"/>
  <c r="J1024" i="4"/>
  <c r="K1024" i="4"/>
  <c r="L1024" i="4"/>
  <c r="M1024" i="4"/>
  <c r="N1024" i="4"/>
  <c r="O1024" i="4"/>
  <c r="P1024" i="4"/>
  <c r="Q1024" i="4"/>
  <c r="R1024" i="4"/>
  <c r="S1024" i="4"/>
  <c r="T1024" i="4"/>
  <c r="G1025" i="4"/>
  <c r="H1025" i="4"/>
  <c r="I1025" i="4"/>
  <c r="J1025" i="4"/>
  <c r="K1025" i="4"/>
  <c r="L1025" i="4"/>
  <c r="M1025" i="4"/>
  <c r="N1025" i="4"/>
  <c r="O1025" i="4"/>
  <c r="P1025" i="4"/>
  <c r="Q1025" i="4"/>
  <c r="R1025" i="4"/>
  <c r="S1025" i="4"/>
  <c r="T1025" i="4"/>
  <c r="G1026" i="4"/>
  <c r="H1026" i="4"/>
  <c r="I1026" i="4"/>
  <c r="J1026" i="4"/>
  <c r="K1026" i="4"/>
  <c r="L1026" i="4"/>
  <c r="M1026" i="4"/>
  <c r="N1026" i="4"/>
  <c r="O1026" i="4"/>
  <c r="P1026" i="4"/>
  <c r="Q1026" i="4"/>
  <c r="R1026" i="4"/>
  <c r="S1026" i="4"/>
  <c r="T1026" i="4"/>
  <c r="G1027" i="4"/>
  <c r="H1027" i="4"/>
  <c r="I1027" i="4"/>
  <c r="J1027" i="4"/>
  <c r="K1027" i="4"/>
  <c r="L1027" i="4"/>
  <c r="M1027" i="4"/>
  <c r="N1027" i="4"/>
  <c r="O1027" i="4"/>
  <c r="P1027" i="4"/>
  <c r="Q1027" i="4"/>
  <c r="R1027" i="4"/>
  <c r="S1027" i="4"/>
  <c r="T1027" i="4"/>
  <c r="G1028" i="4"/>
  <c r="H1028" i="4"/>
  <c r="I1028" i="4"/>
  <c r="J1028" i="4"/>
  <c r="K1028" i="4"/>
  <c r="L1028" i="4"/>
  <c r="M1028" i="4"/>
  <c r="N1028" i="4"/>
  <c r="O1028" i="4"/>
  <c r="P1028" i="4"/>
  <c r="Q1028" i="4"/>
  <c r="R1028" i="4"/>
  <c r="S1028" i="4"/>
  <c r="T1028" i="4"/>
  <c r="G1029" i="4"/>
  <c r="H1029" i="4"/>
  <c r="I1029" i="4"/>
  <c r="J1029" i="4"/>
  <c r="K1029" i="4"/>
  <c r="L1029" i="4"/>
  <c r="M1029" i="4"/>
  <c r="N1029" i="4"/>
  <c r="O1029" i="4"/>
  <c r="P1029" i="4"/>
  <c r="Q1029" i="4"/>
  <c r="R1029" i="4"/>
  <c r="S1029" i="4"/>
  <c r="T1029" i="4"/>
  <c r="G1030" i="4"/>
  <c r="H1030" i="4"/>
  <c r="I1030" i="4"/>
  <c r="J1030" i="4"/>
  <c r="K1030" i="4"/>
  <c r="L1030" i="4"/>
  <c r="M1030" i="4"/>
  <c r="N1030" i="4"/>
  <c r="O1030" i="4"/>
  <c r="P1030" i="4"/>
  <c r="Q1030" i="4"/>
  <c r="R1030" i="4"/>
  <c r="S1030" i="4"/>
  <c r="T1030" i="4"/>
  <c r="G1031" i="4"/>
  <c r="H1031" i="4"/>
  <c r="I1031" i="4"/>
  <c r="J1031" i="4"/>
  <c r="K1031" i="4"/>
  <c r="L1031" i="4"/>
  <c r="M1031" i="4"/>
  <c r="N1031" i="4"/>
  <c r="O1031" i="4"/>
  <c r="P1031" i="4"/>
  <c r="Q1031" i="4"/>
  <c r="R1031" i="4"/>
  <c r="S1031" i="4"/>
  <c r="T1031" i="4"/>
  <c r="G1032" i="4"/>
  <c r="H1032" i="4"/>
  <c r="I1032" i="4"/>
  <c r="J1032" i="4"/>
  <c r="K1032" i="4"/>
  <c r="L1032" i="4"/>
  <c r="M1032" i="4"/>
  <c r="N1032" i="4"/>
  <c r="O1032" i="4"/>
  <c r="P1032" i="4"/>
  <c r="Q1032" i="4"/>
  <c r="R1032" i="4"/>
  <c r="S1032" i="4"/>
  <c r="T1032" i="4"/>
  <c r="G1033" i="4"/>
  <c r="H1033" i="4"/>
  <c r="I1033" i="4"/>
  <c r="J1033" i="4"/>
  <c r="K1033" i="4"/>
  <c r="L1033" i="4"/>
  <c r="M1033" i="4"/>
  <c r="N1033" i="4"/>
  <c r="O1033" i="4"/>
  <c r="P1033" i="4"/>
  <c r="Q1033" i="4"/>
  <c r="R1033" i="4"/>
  <c r="S1033" i="4"/>
  <c r="T1033" i="4"/>
  <c r="G1034" i="4"/>
  <c r="H1034" i="4"/>
  <c r="I1034" i="4"/>
  <c r="J1034" i="4"/>
  <c r="K1034" i="4"/>
  <c r="L1034" i="4"/>
  <c r="M1034" i="4"/>
  <c r="N1034" i="4"/>
  <c r="O1034" i="4"/>
  <c r="P1034" i="4"/>
  <c r="Q1034" i="4"/>
  <c r="R1034" i="4"/>
  <c r="S1034" i="4"/>
  <c r="T1034" i="4"/>
  <c r="G1035" i="4"/>
  <c r="H1035" i="4"/>
  <c r="I1035" i="4"/>
  <c r="J1035" i="4"/>
  <c r="K1035" i="4"/>
  <c r="L1035" i="4"/>
  <c r="M1035" i="4"/>
  <c r="N1035" i="4"/>
  <c r="O1035" i="4"/>
  <c r="P1035" i="4"/>
  <c r="Q1035" i="4"/>
  <c r="R1035" i="4"/>
  <c r="S1035" i="4"/>
  <c r="T1035" i="4"/>
  <c r="G1036" i="4"/>
  <c r="H1036" i="4"/>
  <c r="I1036" i="4"/>
  <c r="J1036" i="4"/>
  <c r="K1036" i="4"/>
  <c r="L1036" i="4"/>
  <c r="M1036" i="4"/>
  <c r="N1036" i="4"/>
  <c r="O1036" i="4"/>
  <c r="P1036" i="4"/>
  <c r="Q1036" i="4"/>
  <c r="R1036" i="4"/>
  <c r="S1036" i="4"/>
  <c r="T1036" i="4"/>
  <c r="G1037" i="4"/>
  <c r="H1037" i="4"/>
  <c r="I1037" i="4"/>
  <c r="J1037" i="4"/>
  <c r="K1037" i="4"/>
  <c r="L1037" i="4"/>
  <c r="M1037" i="4"/>
  <c r="N1037" i="4"/>
  <c r="O1037" i="4"/>
  <c r="P1037" i="4"/>
  <c r="Q1037" i="4"/>
  <c r="R1037" i="4"/>
  <c r="S1037" i="4"/>
  <c r="T1037" i="4"/>
  <c r="G1038" i="4"/>
  <c r="H1038" i="4"/>
  <c r="I1038" i="4"/>
  <c r="J1038" i="4"/>
  <c r="K1038" i="4"/>
  <c r="L1038" i="4"/>
  <c r="M1038" i="4"/>
  <c r="N1038" i="4"/>
  <c r="O1038" i="4"/>
  <c r="P1038" i="4"/>
  <c r="Q1038" i="4"/>
  <c r="R1038" i="4"/>
  <c r="S1038" i="4"/>
  <c r="T1038" i="4"/>
  <c r="G1040" i="4"/>
  <c r="H1040" i="4"/>
  <c r="I1040" i="4"/>
  <c r="J1040" i="4"/>
  <c r="K1040" i="4"/>
  <c r="L1040" i="4"/>
  <c r="M1040" i="4"/>
  <c r="N1040" i="4"/>
  <c r="O1040" i="4"/>
  <c r="P1040" i="4"/>
  <c r="Q1040" i="4"/>
  <c r="R1040" i="4"/>
  <c r="S1040" i="4"/>
  <c r="T1040" i="4"/>
  <c r="G1041" i="4"/>
  <c r="H1041" i="4"/>
  <c r="I1041" i="4"/>
  <c r="J1041" i="4"/>
  <c r="K1041" i="4"/>
  <c r="L1041" i="4"/>
  <c r="M1041" i="4"/>
  <c r="N1041" i="4"/>
  <c r="O1041" i="4"/>
  <c r="P1041" i="4"/>
  <c r="Q1041" i="4"/>
  <c r="R1041" i="4"/>
  <c r="S1041" i="4"/>
  <c r="T1041" i="4"/>
  <c r="G1042" i="4"/>
  <c r="H1042" i="4"/>
  <c r="I1042" i="4"/>
  <c r="J1042" i="4"/>
  <c r="K1042" i="4"/>
  <c r="L1042" i="4"/>
  <c r="M1042" i="4"/>
  <c r="N1042" i="4"/>
  <c r="O1042" i="4"/>
  <c r="P1042" i="4"/>
  <c r="Q1042" i="4"/>
  <c r="R1042" i="4"/>
  <c r="S1042" i="4"/>
  <c r="T1042" i="4"/>
  <c r="G1043" i="4"/>
  <c r="H1043" i="4"/>
  <c r="I1043" i="4"/>
  <c r="J1043" i="4"/>
  <c r="K1043" i="4"/>
  <c r="L1043" i="4"/>
  <c r="M1043" i="4"/>
  <c r="N1043" i="4"/>
  <c r="O1043" i="4"/>
  <c r="P1043" i="4"/>
  <c r="Q1043" i="4"/>
  <c r="R1043" i="4"/>
  <c r="S1043" i="4"/>
  <c r="T1043" i="4"/>
  <c r="G1044" i="4"/>
  <c r="H1044" i="4"/>
  <c r="I1044" i="4"/>
  <c r="J1044" i="4"/>
  <c r="K1044" i="4"/>
  <c r="L1044" i="4"/>
  <c r="M1044" i="4"/>
  <c r="N1044" i="4"/>
  <c r="O1044" i="4"/>
  <c r="P1044" i="4"/>
  <c r="Q1044" i="4"/>
  <c r="R1044" i="4"/>
  <c r="S1044" i="4"/>
  <c r="T1044" i="4"/>
  <c r="G1045" i="4"/>
  <c r="H1045" i="4"/>
  <c r="I1045" i="4"/>
  <c r="J1045" i="4"/>
  <c r="K1045" i="4"/>
  <c r="L1045" i="4"/>
  <c r="M1045" i="4"/>
  <c r="N1045" i="4"/>
  <c r="O1045" i="4"/>
  <c r="P1045" i="4"/>
  <c r="Q1045" i="4"/>
  <c r="R1045" i="4"/>
  <c r="S1045" i="4"/>
  <c r="T1045" i="4"/>
  <c r="G1046" i="4"/>
  <c r="H1046" i="4"/>
  <c r="I1046" i="4"/>
  <c r="J1046" i="4"/>
  <c r="K1046" i="4"/>
  <c r="L1046" i="4"/>
  <c r="M1046" i="4"/>
  <c r="N1046" i="4"/>
  <c r="O1046" i="4"/>
  <c r="P1046" i="4"/>
  <c r="Q1046" i="4"/>
  <c r="R1046" i="4"/>
  <c r="S1046" i="4"/>
  <c r="T1046" i="4"/>
  <c r="G1047" i="4"/>
  <c r="H1047" i="4"/>
  <c r="I1047" i="4"/>
  <c r="J1047" i="4"/>
  <c r="K1047" i="4"/>
  <c r="L1047" i="4"/>
  <c r="M1047" i="4"/>
  <c r="N1047" i="4"/>
  <c r="O1047" i="4"/>
  <c r="P1047" i="4"/>
  <c r="Q1047" i="4"/>
  <c r="R1047" i="4"/>
  <c r="S1047" i="4"/>
  <c r="T1047" i="4"/>
  <c r="G1048" i="4"/>
  <c r="H1048" i="4"/>
  <c r="I1048" i="4"/>
  <c r="J1048" i="4"/>
  <c r="K1048" i="4"/>
  <c r="L1048" i="4"/>
  <c r="M1048" i="4"/>
  <c r="N1048" i="4"/>
  <c r="O1048" i="4"/>
  <c r="P1048" i="4"/>
  <c r="Q1048" i="4"/>
  <c r="R1048" i="4"/>
  <c r="S1048" i="4"/>
  <c r="T1048" i="4"/>
  <c r="G1050" i="4"/>
  <c r="H1050" i="4"/>
  <c r="I1050" i="4"/>
  <c r="J1050" i="4"/>
  <c r="K1050" i="4"/>
  <c r="L1050" i="4"/>
  <c r="M1050" i="4"/>
  <c r="N1050" i="4"/>
  <c r="O1050" i="4"/>
  <c r="P1050" i="4"/>
  <c r="Q1050" i="4"/>
  <c r="R1050" i="4"/>
  <c r="S1050" i="4"/>
  <c r="T1050" i="4"/>
  <c r="G1051" i="4"/>
  <c r="H1051" i="4"/>
  <c r="I1051" i="4"/>
  <c r="J1051" i="4"/>
  <c r="K1051" i="4"/>
  <c r="L1051" i="4"/>
  <c r="M1051" i="4"/>
  <c r="N1051" i="4"/>
  <c r="O1051" i="4"/>
  <c r="P1051" i="4"/>
  <c r="Q1051" i="4"/>
  <c r="R1051" i="4"/>
  <c r="S1051" i="4"/>
  <c r="T1051" i="4"/>
  <c r="G1052" i="4"/>
  <c r="H1052" i="4"/>
  <c r="I1052" i="4"/>
  <c r="J1052" i="4"/>
  <c r="K1052" i="4"/>
  <c r="L1052" i="4"/>
  <c r="M1052" i="4"/>
  <c r="N1052" i="4"/>
  <c r="O1052" i="4"/>
  <c r="P1052" i="4"/>
  <c r="Q1052" i="4"/>
  <c r="R1052" i="4"/>
  <c r="S1052" i="4"/>
  <c r="T1052" i="4"/>
  <c r="G1053" i="4"/>
  <c r="H1053" i="4"/>
  <c r="I1053" i="4"/>
  <c r="J1053" i="4"/>
  <c r="K1053" i="4"/>
  <c r="L1053" i="4"/>
  <c r="M1053" i="4"/>
  <c r="N1053" i="4"/>
  <c r="O1053" i="4"/>
  <c r="P1053" i="4"/>
  <c r="Q1053" i="4"/>
  <c r="R1053" i="4"/>
  <c r="S1053" i="4"/>
  <c r="T1053" i="4"/>
  <c r="G1054" i="4"/>
  <c r="H1054" i="4"/>
  <c r="I1054" i="4"/>
  <c r="J1054" i="4"/>
  <c r="K1054" i="4"/>
  <c r="L1054" i="4"/>
  <c r="M1054" i="4"/>
  <c r="N1054" i="4"/>
  <c r="O1054" i="4"/>
  <c r="P1054" i="4"/>
  <c r="Q1054" i="4"/>
  <c r="R1054" i="4"/>
  <c r="S1054" i="4"/>
  <c r="T1054" i="4"/>
  <c r="G1055" i="4"/>
  <c r="H1055" i="4"/>
  <c r="I1055" i="4"/>
  <c r="J1055" i="4"/>
  <c r="K1055" i="4"/>
  <c r="L1055" i="4"/>
  <c r="M1055" i="4"/>
  <c r="N1055" i="4"/>
  <c r="O1055" i="4"/>
  <c r="P1055" i="4"/>
  <c r="Q1055" i="4"/>
  <c r="R1055" i="4"/>
  <c r="S1055" i="4"/>
  <c r="T1055" i="4"/>
  <c r="G1057" i="4"/>
  <c r="H1057" i="4"/>
  <c r="I1057" i="4"/>
  <c r="J1057" i="4"/>
  <c r="K1057" i="4"/>
  <c r="L1057" i="4"/>
  <c r="M1057" i="4"/>
  <c r="N1057" i="4"/>
  <c r="O1057" i="4"/>
  <c r="P1057" i="4"/>
  <c r="Q1057" i="4"/>
  <c r="R1057" i="4"/>
  <c r="S1057" i="4"/>
  <c r="T1057" i="4"/>
  <c r="G1058" i="4"/>
  <c r="H1058" i="4"/>
  <c r="I1058" i="4"/>
  <c r="J1058" i="4"/>
  <c r="K1058" i="4"/>
  <c r="L1058" i="4"/>
  <c r="M1058" i="4"/>
  <c r="N1058" i="4"/>
  <c r="O1058" i="4"/>
  <c r="P1058" i="4"/>
  <c r="Q1058" i="4"/>
  <c r="R1058" i="4"/>
  <c r="S1058" i="4"/>
  <c r="T1058" i="4"/>
  <c r="G1059" i="4"/>
  <c r="H1059" i="4"/>
  <c r="I1059" i="4"/>
  <c r="J1059" i="4"/>
  <c r="K1059" i="4"/>
  <c r="L1059" i="4"/>
  <c r="M1059" i="4"/>
  <c r="N1059" i="4"/>
  <c r="O1059" i="4"/>
  <c r="P1059" i="4"/>
  <c r="Q1059" i="4"/>
  <c r="R1059" i="4"/>
  <c r="S1059" i="4"/>
  <c r="T1059" i="4"/>
  <c r="G1060" i="4"/>
  <c r="H1060" i="4"/>
  <c r="I1060" i="4"/>
  <c r="J1060" i="4"/>
  <c r="K1060" i="4"/>
  <c r="L1060" i="4"/>
  <c r="M1060" i="4"/>
  <c r="N1060" i="4"/>
  <c r="O1060" i="4"/>
  <c r="P1060" i="4"/>
  <c r="Q1060" i="4"/>
  <c r="R1060" i="4"/>
  <c r="S1060" i="4"/>
  <c r="T1060" i="4"/>
  <c r="G1061" i="4"/>
  <c r="H1061" i="4"/>
  <c r="I1061" i="4"/>
  <c r="J1061" i="4"/>
  <c r="K1061" i="4"/>
  <c r="L1061" i="4"/>
  <c r="M1061" i="4"/>
  <c r="N1061" i="4"/>
  <c r="O1061" i="4"/>
  <c r="P1061" i="4"/>
  <c r="Q1061" i="4"/>
  <c r="R1061" i="4"/>
  <c r="S1061" i="4"/>
  <c r="T1061" i="4"/>
  <c r="G1062" i="4"/>
  <c r="H1062" i="4"/>
  <c r="I1062" i="4"/>
  <c r="J1062" i="4"/>
  <c r="K1062" i="4"/>
  <c r="L1062" i="4"/>
  <c r="M1062" i="4"/>
  <c r="N1062" i="4"/>
  <c r="O1062" i="4"/>
  <c r="P1062" i="4"/>
  <c r="Q1062" i="4"/>
  <c r="R1062" i="4"/>
  <c r="S1062" i="4"/>
  <c r="T1062" i="4"/>
  <c r="G1063" i="4"/>
  <c r="H1063" i="4"/>
  <c r="I1063" i="4"/>
  <c r="J1063" i="4"/>
  <c r="K1063" i="4"/>
  <c r="L1063" i="4"/>
  <c r="M1063" i="4"/>
  <c r="N1063" i="4"/>
  <c r="O1063" i="4"/>
  <c r="P1063" i="4"/>
  <c r="Q1063" i="4"/>
  <c r="R1063" i="4"/>
  <c r="S1063" i="4"/>
  <c r="T1063" i="4"/>
  <c r="G1064" i="4"/>
  <c r="H1064" i="4"/>
  <c r="I1064" i="4"/>
  <c r="J1064" i="4"/>
  <c r="K1064" i="4"/>
  <c r="L1064" i="4"/>
  <c r="M1064" i="4"/>
  <c r="N1064" i="4"/>
  <c r="O1064" i="4"/>
  <c r="P1064" i="4"/>
  <c r="Q1064" i="4"/>
  <c r="R1064" i="4"/>
  <c r="S1064" i="4"/>
  <c r="T1064" i="4"/>
  <c r="G1065" i="4"/>
  <c r="H1065" i="4"/>
  <c r="I1065" i="4"/>
  <c r="J1065" i="4"/>
  <c r="K1065" i="4"/>
  <c r="L1065" i="4"/>
  <c r="M1065" i="4"/>
  <c r="N1065" i="4"/>
  <c r="O1065" i="4"/>
  <c r="P1065" i="4"/>
  <c r="Q1065" i="4"/>
  <c r="R1065" i="4"/>
  <c r="S1065" i="4"/>
  <c r="T1065" i="4"/>
  <c r="G1066" i="4"/>
  <c r="H1066" i="4"/>
  <c r="I1066" i="4"/>
  <c r="J1066" i="4"/>
  <c r="K1066" i="4"/>
  <c r="L1066" i="4"/>
  <c r="M1066" i="4"/>
  <c r="N1066" i="4"/>
  <c r="O1066" i="4"/>
  <c r="P1066" i="4"/>
  <c r="Q1066" i="4"/>
  <c r="R1066" i="4"/>
  <c r="S1066" i="4"/>
  <c r="T1066" i="4"/>
  <c r="G1067" i="4"/>
  <c r="H1067" i="4"/>
  <c r="I1067" i="4"/>
  <c r="J1067" i="4"/>
  <c r="K1067" i="4"/>
  <c r="L1067" i="4"/>
  <c r="M1067" i="4"/>
  <c r="N1067" i="4"/>
  <c r="O1067" i="4"/>
  <c r="P1067" i="4"/>
  <c r="Q1067" i="4"/>
  <c r="R1067" i="4"/>
  <c r="S1067" i="4"/>
  <c r="T1067" i="4"/>
  <c r="G1069" i="4"/>
  <c r="H1069" i="4"/>
  <c r="I1069" i="4"/>
  <c r="J1069" i="4"/>
  <c r="K1069" i="4"/>
  <c r="L1069" i="4"/>
  <c r="M1069" i="4"/>
  <c r="N1069" i="4"/>
  <c r="O1069" i="4"/>
  <c r="P1069" i="4"/>
  <c r="Q1069" i="4"/>
  <c r="R1069" i="4"/>
  <c r="S1069" i="4"/>
  <c r="T1069" i="4"/>
  <c r="G1070" i="4"/>
  <c r="H1070" i="4"/>
  <c r="I1070" i="4"/>
  <c r="J1070" i="4"/>
  <c r="K1070" i="4"/>
  <c r="L1070" i="4"/>
  <c r="M1070" i="4"/>
  <c r="N1070" i="4"/>
  <c r="O1070" i="4"/>
  <c r="P1070" i="4"/>
  <c r="Q1070" i="4"/>
  <c r="R1070" i="4"/>
  <c r="S1070" i="4"/>
  <c r="T1070" i="4"/>
  <c r="G1071" i="4"/>
  <c r="H1071" i="4"/>
  <c r="I1071" i="4"/>
  <c r="J1071" i="4"/>
  <c r="K1071" i="4"/>
  <c r="L1071" i="4"/>
  <c r="M1071" i="4"/>
  <c r="N1071" i="4"/>
  <c r="O1071" i="4"/>
  <c r="P1071" i="4"/>
  <c r="Q1071" i="4"/>
  <c r="R1071" i="4"/>
  <c r="S1071" i="4"/>
  <c r="T1071" i="4"/>
  <c r="G1072" i="4"/>
  <c r="H1072" i="4"/>
  <c r="I1072" i="4"/>
  <c r="J1072" i="4"/>
  <c r="K1072" i="4"/>
  <c r="L1072" i="4"/>
  <c r="M1072" i="4"/>
  <c r="N1072" i="4"/>
  <c r="O1072" i="4"/>
  <c r="P1072" i="4"/>
  <c r="Q1072" i="4"/>
  <c r="R1072" i="4"/>
  <c r="S1072" i="4"/>
  <c r="T1072" i="4"/>
  <c r="G1073" i="4"/>
  <c r="H1073" i="4"/>
  <c r="I1073" i="4"/>
  <c r="J1073" i="4"/>
  <c r="K1073" i="4"/>
  <c r="L1073" i="4"/>
  <c r="M1073" i="4"/>
  <c r="N1073" i="4"/>
  <c r="O1073" i="4"/>
  <c r="P1073" i="4"/>
  <c r="Q1073" i="4"/>
  <c r="R1073" i="4"/>
  <c r="S1073" i="4"/>
  <c r="T1073" i="4"/>
  <c r="G1074" i="4"/>
  <c r="H1074" i="4"/>
  <c r="I1074" i="4"/>
  <c r="J1074" i="4"/>
  <c r="K1074" i="4"/>
  <c r="L1074" i="4"/>
  <c r="M1074" i="4"/>
  <c r="N1074" i="4"/>
  <c r="O1074" i="4"/>
  <c r="P1074" i="4"/>
  <c r="Q1074" i="4"/>
  <c r="R1074" i="4"/>
  <c r="S1074" i="4"/>
  <c r="T1074" i="4"/>
  <c r="G1075" i="4"/>
  <c r="H1075" i="4"/>
  <c r="I1075" i="4"/>
  <c r="J1075" i="4"/>
  <c r="K1075" i="4"/>
  <c r="L1075" i="4"/>
  <c r="M1075" i="4"/>
  <c r="N1075" i="4"/>
  <c r="O1075" i="4"/>
  <c r="P1075" i="4"/>
  <c r="Q1075" i="4"/>
  <c r="R1075" i="4"/>
  <c r="S1075" i="4"/>
  <c r="T1075" i="4"/>
  <c r="G1076" i="4"/>
  <c r="H1076" i="4"/>
  <c r="I1076" i="4"/>
  <c r="J1076" i="4"/>
  <c r="K1076" i="4"/>
  <c r="L1076" i="4"/>
  <c r="M1076" i="4"/>
  <c r="N1076" i="4"/>
  <c r="O1076" i="4"/>
  <c r="P1076" i="4"/>
  <c r="Q1076" i="4"/>
  <c r="R1076" i="4"/>
  <c r="S1076" i="4"/>
  <c r="T1076" i="4"/>
  <c r="G1077" i="4"/>
  <c r="H1077" i="4"/>
  <c r="I1077" i="4"/>
  <c r="J1077" i="4"/>
  <c r="K1077" i="4"/>
  <c r="L1077" i="4"/>
  <c r="M1077" i="4"/>
  <c r="N1077" i="4"/>
  <c r="O1077" i="4"/>
  <c r="P1077" i="4"/>
  <c r="Q1077" i="4"/>
  <c r="R1077" i="4"/>
  <c r="S1077" i="4"/>
  <c r="T1077" i="4"/>
  <c r="G1078" i="4"/>
  <c r="H1078" i="4"/>
  <c r="I1078" i="4"/>
  <c r="J1078" i="4"/>
  <c r="K1078" i="4"/>
  <c r="L1078" i="4"/>
  <c r="M1078" i="4"/>
  <c r="N1078" i="4"/>
  <c r="O1078" i="4"/>
  <c r="P1078" i="4"/>
  <c r="Q1078" i="4"/>
  <c r="R1078" i="4"/>
  <c r="S1078" i="4"/>
  <c r="T1078" i="4"/>
  <c r="G1079" i="4"/>
  <c r="H1079" i="4"/>
  <c r="I1079" i="4"/>
  <c r="J1079" i="4"/>
  <c r="K1079" i="4"/>
  <c r="L1079" i="4"/>
  <c r="M1079" i="4"/>
  <c r="N1079" i="4"/>
  <c r="O1079" i="4"/>
  <c r="P1079" i="4"/>
  <c r="Q1079" i="4"/>
  <c r="R1079" i="4"/>
  <c r="S1079" i="4"/>
  <c r="T1079" i="4"/>
  <c r="G1080" i="4"/>
  <c r="H1080" i="4"/>
  <c r="I1080" i="4"/>
  <c r="J1080" i="4"/>
  <c r="K1080" i="4"/>
  <c r="L1080" i="4"/>
  <c r="M1080" i="4"/>
  <c r="N1080" i="4"/>
  <c r="O1080" i="4"/>
  <c r="P1080" i="4"/>
  <c r="Q1080" i="4"/>
  <c r="R1080" i="4"/>
  <c r="S1080" i="4"/>
  <c r="T1080" i="4"/>
  <c r="G1081" i="4"/>
  <c r="H1081" i="4"/>
  <c r="I1081" i="4"/>
  <c r="J1081" i="4"/>
  <c r="K1081" i="4"/>
  <c r="L1081" i="4"/>
  <c r="M1081" i="4"/>
  <c r="N1081" i="4"/>
  <c r="O1081" i="4"/>
  <c r="P1081" i="4"/>
  <c r="Q1081" i="4"/>
  <c r="R1081" i="4"/>
  <c r="S1081" i="4"/>
  <c r="T1081" i="4"/>
  <c r="G1082" i="4"/>
  <c r="H1082" i="4"/>
  <c r="I1082" i="4"/>
  <c r="J1082" i="4"/>
  <c r="K1082" i="4"/>
  <c r="L1082" i="4"/>
  <c r="M1082" i="4"/>
  <c r="N1082" i="4"/>
  <c r="O1082" i="4"/>
  <c r="P1082" i="4"/>
  <c r="Q1082" i="4"/>
  <c r="R1082" i="4"/>
  <c r="S1082" i="4"/>
  <c r="T1082" i="4"/>
  <c r="G1083" i="4"/>
  <c r="H1083" i="4"/>
  <c r="I1083" i="4"/>
  <c r="J1083" i="4"/>
  <c r="K1083" i="4"/>
  <c r="L1083" i="4"/>
  <c r="M1083" i="4"/>
  <c r="N1083" i="4"/>
  <c r="O1083" i="4"/>
  <c r="P1083" i="4"/>
  <c r="Q1083" i="4"/>
  <c r="R1083" i="4"/>
  <c r="S1083" i="4"/>
  <c r="T1083" i="4"/>
  <c r="G1084" i="4"/>
  <c r="H1084" i="4"/>
  <c r="I1084" i="4"/>
  <c r="J1084" i="4"/>
  <c r="K1084" i="4"/>
  <c r="L1084" i="4"/>
  <c r="M1084" i="4"/>
  <c r="N1084" i="4"/>
  <c r="O1084" i="4"/>
  <c r="P1084" i="4"/>
  <c r="Q1084" i="4"/>
  <c r="R1084" i="4"/>
  <c r="S1084" i="4"/>
  <c r="T1084" i="4"/>
  <c r="G1085" i="4"/>
  <c r="H1085" i="4"/>
  <c r="I1085" i="4"/>
  <c r="J1085" i="4"/>
  <c r="K1085" i="4"/>
  <c r="L1085" i="4"/>
  <c r="M1085" i="4"/>
  <c r="N1085" i="4"/>
  <c r="O1085" i="4"/>
  <c r="P1085" i="4"/>
  <c r="Q1085" i="4"/>
  <c r="R1085" i="4"/>
  <c r="S1085" i="4"/>
  <c r="T1085" i="4"/>
  <c r="G1087" i="4"/>
  <c r="H1087" i="4"/>
  <c r="I1087" i="4"/>
  <c r="J1087" i="4"/>
  <c r="K1087" i="4"/>
  <c r="L1087" i="4"/>
  <c r="M1087" i="4"/>
  <c r="N1087" i="4"/>
  <c r="O1087" i="4"/>
  <c r="P1087" i="4"/>
  <c r="Q1087" i="4"/>
  <c r="R1087" i="4"/>
  <c r="S1087" i="4"/>
  <c r="T1087" i="4"/>
  <c r="G1088" i="4"/>
  <c r="H1088" i="4"/>
  <c r="I1088" i="4"/>
  <c r="J1088" i="4"/>
  <c r="K1088" i="4"/>
  <c r="L1088" i="4"/>
  <c r="M1088" i="4"/>
  <c r="N1088" i="4"/>
  <c r="O1088" i="4"/>
  <c r="P1088" i="4"/>
  <c r="Q1088" i="4"/>
  <c r="R1088" i="4"/>
  <c r="S1088" i="4"/>
  <c r="T1088" i="4"/>
  <c r="G1089" i="4"/>
  <c r="H1089" i="4"/>
  <c r="I1089" i="4"/>
  <c r="J1089" i="4"/>
  <c r="K1089" i="4"/>
  <c r="L1089" i="4"/>
  <c r="M1089" i="4"/>
  <c r="N1089" i="4"/>
  <c r="O1089" i="4"/>
  <c r="P1089" i="4"/>
  <c r="Q1089" i="4"/>
  <c r="R1089" i="4"/>
  <c r="S1089" i="4"/>
  <c r="T1089" i="4"/>
  <c r="G1090" i="4"/>
  <c r="H1090" i="4"/>
  <c r="I1090" i="4"/>
  <c r="J1090" i="4"/>
  <c r="K1090" i="4"/>
  <c r="L1090" i="4"/>
  <c r="M1090" i="4"/>
  <c r="N1090" i="4"/>
  <c r="O1090" i="4"/>
  <c r="P1090" i="4"/>
  <c r="Q1090" i="4"/>
  <c r="R1090" i="4"/>
  <c r="S1090" i="4"/>
  <c r="T1090" i="4"/>
  <c r="G1091" i="4"/>
  <c r="H1091" i="4"/>
  <c r="I1091" i="4"/>
  <c r="J1091" i="4"/>
  <c r="K1091" i="4"/>
  <c r="L1091" i="4"/>
  <c r="M1091" i="4"/>
  <c r="N1091" i="4"/>
  <c r="O1091" i="4"/>
  <c r="P1091" i="4"/>
  <c r="Q1091" i="4"/>
  <c r="R1091" i="4"/>
  <c r="S1091" i="4"/>
  <c r="T1091" i="4"/>
  <c r="G1092" i="4"/>
  <c r="H1092" i="4"/>
  <c r="I1092" i="4"/>
  <c r="J1092" i="4"/>
  <c r="K1092" i="4"/>
  <c r="L1092" i="4"/>
  <c r="M1092" i="4"/>
  <c r="N1092" i="4"/>
  <c r="O1092" i="4"/>
  <c r="P1092" i="4"/>
  <c r="Q1092" i="4"/>
  <c r="R1092" i="4"/>
  <c r="S1092" i="4"/>
  <c r="T1092" i="4"/>
  <c r="G1093" i="4"/>
  <c r="H1093" i="4"/>
  <c r="I1093" i="4"/>
  <c r="J1093" i="4"/>
  <c r="K1093" i="4"/>
  <c r="L1093" i="4"/>
  <c r="M1093" i="4"/>
  <c r="N1093" i="4"/>
  <c r="O1093" i="4"/>
  <c r="P1093" i="4"/>
  <c r="Q1093" i="4"/>
  <c r="R1093" i="4"/>
  <c r="S1093" i="4"/>
  <c r="T1093" i="4"/>
  <c r="G1094" i="4"/>
  <c r="H1094" i="4"/>
  <c r="I1094" i="4"/>
  <c r="J1094" i="4"/>
  <c r="K1094" i="4"/>
  <c r="L1094" i="4"/>
  <c r="M1094" i="4"/>
  <c r="N1094" i="4"/>
  <c r="O1094" i="4"/>
  <c r="P1094" i="4"/>
  <c r="Q1094" i="4"/>
  <c r="R1094" i="4"/>
  <c r="S1094" i="4"/>
  <c r="T1094" i="4"/>
  <c r="G1095" i="4"/>
  <c r="H1095" i="4"/>
  <c r="I1095" i="4"/>
  <c r="J1095" i="4"/>
  <c r="K1095" i="4"/>
  <c r="L1095" i="4"/>
  <c r="M1095" i="4"/>
  <c r="N1095" i="4"/>
  <c r="O1095" i="4"/>
  <c r="P1095" i="4"/>
  <c r="Q1095" i="4"/>
  <c r="R1095" i="4"/>
  <c r="S1095" i="4"/>
  <c r="T1095" i="4"/>
  <c r="G1097" i="4"/>
  <c r="H1097" i="4"/>
  <c r="I1097" i="4"/>
  <c r="J1097" i="4"/>
  <c r="K1097" i="4"/>
  <c r="L1097" i="4"/>
  <c r="M1097" i="4"/>
  <c r="N1097" i="4"/>
  <c r="O1097" i="4"/>
  <c r="P1097" i="4"/>
  <c r="Q1097" i="4"/>
  <c r="R1097" i="4"/>
  <c r="S1097" i="4"/>
  <c r="T1097" i="4"/>
  <c r="G1098" i="4"/>
  <c r="H1098" i="4"/>
  <c r="I1098" i="4"/>
  <c r="J1098" i="4"/>
  <c r="K1098" i="4"/>
  <c r="L1098" i="4"/>
  <c r="M1098" i="4"/>
  <c r="N1098" i="4"/>
  <c r="O1098" i="4"/>
  <c r="P1098" i="4"/>
  <c r="Q1098" i="4"/>
  <c r="R1098" i="4"/>
  <c r="S1098" i="4"/>
  <c r="T1098" i="4"/>
  <c r="G1099" i="4"/>
  <c r="H1099" i="4"/>
  <c r="I1099" i="4"/>
  <c r="J1099" i="4"/>
  <c r="K1099" i="4"/>
  <c r="L1099" i="4"/>
  <c r="M1099" i="4"/>
  <c r="N1099" i="4"/>
  <c r="O1099" i="4"/>
  <c r="P1099" i="4"/>
  <c r="Q1099" i="4"/>
  <c r="R1099" i="4"/>
  <c r="S1099" i="4"/>
  <c r="T1099" i="4"/>
  <c r="G1100" i="4"/>
  <c r="H1100" i="4"/>
  <c r="I1100" i="4"/>
  <c r="J1100" i="4"/>
  <c r="K1100" i="4"/>
  <c r="L1100" i="4"/>
  <c r="M1100" i="4"/>
  <c r="N1100" i="4"/>
  <c r="O1100" i="4"/>
  <c r="P1100" i="4"/>
  <c r="Q1100" i="4"/>
  <c r="R1100" i="4"/>
  <c r="S1100" i="4"/>
  <c r="T1100" i="4"/>
  <c r="G1101" i="4"/>
  <c r="H1101" i="4"/>
  <c r="I1101" i="4"/>
  <c r="J1101" i="4"/>
  <c r="K1101" i="4"/>
  <c r="L1101" i="4"/>
  <c r="M1101" i="4"/>
  <c r="N1101" i="4"/>
  <c r="O1101" i="4"/>
  <c r="P1101" i="4"/>
  <c r="Q1101" i="4"/>
  <c r="R1101" i="4"/>
  <c r="S1101" i="4"/>
  <c r="T1101" i="4"/>
  <c r="G1102" i="4"/>
  <c r="H1102" i="4"/>
  <c r="I1102" i="4"/>
  <c r="J1102" i="4"/>
  <c r="K1102" i="4"/>
  <c r="L1102" i="4"/>
  <c r="M1102" i="4"/>
  <c r="N1102" i="4"/>
  <c r="O1102" i="4"/>
  <c r="P1102" i="4"/>
  <c r="Q1102" i="4"/>
  <c r="R1102" i="4"/>
  <c r="S1102" i="4"/>
  <c r="T1102" i="4"/>
  <c r="G1104" i="4"/>
  <c r="H1104" i="4"/>
  <c r="I1104" i="4"/>
  <c r="J1104" i="4"/>
  <c r="K1104" i="4"/>
  <c r="L1104" i="4"/>
  <c r="M1104" i="4"/>
  <c r="N1104" i="4"/>
  <c r="O1104" i="4"/>
  <c r="P1104" i="4"/>
  <c r="Q1104" i="4"/>
  <c r="R1104" i="4"/>
  <c r="S1104" i="4"/>
  <c r="T1104" i="4"/>
  <c r="G1105" i="4"/>
  <c r="H1105" i="4"/>
  <c r="I1105" i="4"/>
  <c r="J1105" i="4"/>
  <c r="K1105" i="4"/>
  <c r="L1105" i="4"/>
  <c r="M1105" i="4"/>
  <c r="N1105" i="4"/>
  <c r="O1105" i="4"/>
  <c r="P1105" i="4"/>
  <c r="Q1105" i="4"/>
  <c r="R1105" i="4"/>
  <c r="S1105" i="4"/>
  <c r="T1105" i="4"/>
  <c r="G1106" i="4"/>
  <c r="H1106" i="4"/>
  <c r="I1106" i="4"/>
  <c r="J1106" i="4"/>
  <c r="K1106" i="4"/>
  <c r="L1106" i="4"/>
  <c r="M1106" i="4"/>
  <c r="N1106" i="4"/>
  <c r="O1106" i="4"/>
  <c r="P1106" i="4"/>
  <c r="Q1106" i="4"/>
  <c r="R1106" i="4"/>
  <c r="S1106" i="4"/>
  <c r="T1106" i="4"/>
  <c r="G1107" i="4"/>
  <c r="H1107" i="4"/>
  <c r="I1107" i="4"/>
  <c r="J1107" i="4"/>
  <c r="K1107" i="4"/>
  <c r="L1107" i="4"/>
  <c r="M1107" i="4"/>
  <c r="N1107" i="4"/>
  <c r="O1107" i="4"/>
  <c r="P1107" i="4"/>
  <c r="Q1107" i="4"/>
  <c r="R1107" i="4"/>
  <c r="S1107" i="4"/>
  <c r="T1107" i="4"/>
  <c r="G1108" i="4"/>
  <c r="H1108" i="4"/>
  <c r="I1108" i="4"/>
  <c r="J1108" i="4"/>
  <c r="K1108" i="4"/>
  <c r="L1108" i="4"/>
  <c r="M1108" i="4"/>
  <c r="N1108" i="4"/>
  <c r="O1108" i="4"/>
  <c r="P1108" i="4"/>
  <c r="Q1108" i="4"/>
  <c r="R1108" i="4"/>
  <c r="S1108" i="4"/>
  <c r="T1108" i="4"/>
  <c r="G1109" i="4"/>
  <c r="H1109" i="4"/>
  <c r="I1109" i="4"/>
  <c r="J1109" i="4"/>
  <c r="K1109" i="4"/>
  <c r="L1109" i="4"/>
  <c r="M1109" i="4"/>
  <c r="N1109" i="4"/>
  <c r="O1109" i="4"/>
  <c r="P1109" i="4"/>
  <c r="Q1109" i="4"/>
  <c r="R1109" i="4"/>
  <c r="S1109" i="4"/>
  <c r="T1109" i="4"/>
  <c r="G1110" i="4"/>
  <c r="H1110" i="4"/>
  <c r="I1110" i="4"/>
  <c r="J1110" i="4"/>
  <c r="K1110" i="4"/>
  <c r="L1110" i="4"/>
  <c r="M1110" i="4"/>
  <c r="N1110" i="4"/>
  <c r="O1110" i="4"/>
  <c r="P1110" i="4"/>
  <c r="Q1110" i="4"/>
  <c r="R1110" i="4"/>
  <c r="S1110" i="4"/>
  <c r="T1110" i="4"/>
  <c r="G1111" i="4"/>
  <c r="H1111" i="4"/>
  <c r="I1111" i="4"/>
  <c r="J1111" i="4"/>
  <c r="K1111" i="4"/>
  <c r="L1111" i="4"/>
  <c r="M1111" i="4"/>
  <c r="N1111" i="4"/>
  <c r="O1111" i="4"/>
  <c r="P1111" i="4"/>
  <c r="Q1111" i="4"/>
  <c r="R1111" i="4"/>
  <c r="S1111" i="4"/>
  <c r="T1111" i="4"/>
  <c r="G1112" i="4"/>
  <c r="H1112" i="4"/>
  <c r="I1112" i="4"/>
  <c r="J1112" i="4"/>
  <c r="K1112" i="4"/>
  <c r="L1112" i="4"/>
  <c r="M1112" i="4"/>
  <c r="N1112" i="4"/>
  <c r="O1112" i="4"/>
  <c r="P1112" i="4"/>
  <c r="Q1112" i="4"/>
  <c r="R1112" i="4"/>
  <c r="S1112" i="4"/>
  <c r="T1112" i="4"/>
  <c r="G1113" i="4"/>
  <c r="H1113" i="4"/>
  <c r="I1113" i="4"/>
  <c r="J1113" i="4"/>
  <c r="K1113" i="4"/>
  <c r="L1113" i="4"/>
  <c r="M1113" i="4"/>
  <c r="N1113" i="4"/>
  <c r="O1113" i="4"/>
  <c r="P1113" i="4"/>
  <c r="Q1113" i="4"/>
  <c r="R1113" i="4"/>
  <c r="S1113" i="4"/>
  <c r="T1113" i="4"/>
  <c r="G1114" i="4"/>
  <c r="H1114" i="4"/>
  <c r="I1114" i="4"/>
  <c r="J1114" i="4"/>
  <c r="K1114" i="4"/>
  <c r="L1114" i="4"/>
  <c r="M1114" i="4"/>
  <c r="N1114" i="4"/>
  <c r="O1114" i="4"/>
  <c r="P1114" i="4"/>
  <c r="Q1114" i="4"/>
  <c r="R1114" i="4"/>
  <c r="S1114" i="4"/>
  <c r="T1114" i="4"/>
  <c r="G1116" i="4"/>
  <c r="H1116" i="4"/>
  <c r="I1116" i="4"/>
  <c r="J1116" i="4"/>
  <c r="K1116" i="4"/>
  <c r="L1116" i="4"/>
  <c r="M1116" i="4"/>
  <c r="N1116" i="4"/>
  <c r="O1116" i="4"/>
  <c r="P1116" i="4"/>
  <c r="Q1116" i="4"/>
  <c r="R1116" i="4"/>
  <c r="S1116" i="4"/>
  <c r="T1116" i="4"/>
  <c r="G1117" i="4"/>
  <c r="H1117" i="4"/>
  <c r="I1117" i="4"/>
  <c r="J1117" i="4"/>
  <c r="K1117" i="4"/>
  <c r="L1117" i="4"/>
  <c r="M1117" i="4"/>
  <c r="N1117" i="4"/>
  <c r="O1117" i="4"/>
  <c r="P1117" i="4"/>
  <c r="Q1117" i="4"/>
  <c r="R1117" i="4"/>
  <c r="S1117" i="4"/>
  <c r="T1117" i="4"/>
  <c r="G1118" i="4"/>
  <c r="H1118" i="4"/>
  <c r="I1118" i="4"/>
  <c r="J1118" i="4"/>
  <c r="K1118" i="4"/>
  <c r="L1118" i="4"/>
  <c r="M1118" i="4"/>
  <c r="N1118" i="4"/>
  <c r="O1118" i="4"/>
  <c r="P1118" i="4"/>
  <c r="Q1118" i="4"/>
  <c r="R1118" i="4"/>
  <c r="S1118" i="4"/>
  <c r="T1118" i="4"/>
  <c r="G1119" i="4"/>
  <c r="H1119" i="4"/>
  <c r="I1119" i="4"/>
  <c r="J1119" i="4"/>
  <c r="K1119" i="4"/>
  <c r="L1119" i="4"/>
  <c r="M1119" i="4"/>
  <c r="N1119" i="4"/>
  <c r="O1119" i="4"/>
  <c r="P1119" i="4"/>
  <c r="Q1119" i="4"/>
  <c r="R1119" i="4"/>
  <c r="S1119" i="4"/>
  <c r="T1119" i="4"/>
  <c r="G1120" i="4"/>
  <c r="H1120" i="4"/>
  <c r="I1120" i="4"/>
  <c r="J1120" i="4"/>
  <c r="K1120" i="4"/>
  <c r="L1120" i="4"/>
  <c r="M1120" i="4"/>
  <c r="N1120" i="4"/>
  <c r="O1120" i="4"/>
  <c r="P1120" i="4"/>
  <c r="Q1120" i="4"/>
  <c r="R1120" i="4"/>
  <c r="S1120" i="4"/>
  <c r="T1120" i="4"/>
  <c r="G1121" i="4"/>
  <c r="H1121" i="4"/>
  <c r="I1121" i="4"/>
  <c r="J1121" i="4"/>
  <c r="K1121" i="4"/>
  <c r="L1121" i="4"/>
  <c r="M1121" i="4"/>
  <c r="N1121" i="4"/>
  <c r="O1121" i="4"/>
  <c r="P1121" i="4"/>
  <c r="Q1121" i="4"/>
  <c r="R1121" i="4"/>
  <c r="S1121" i="4"/>
  <c r="T1121" i="4"/>
  <c r="G1122" i="4"/>
  <c r="H1122" i="4"/>
  <c r="I1122" i="4"/>
  <c r="J1122" i="4"/>
  <c r="K1122" i="4"/>
  <c r="L1122" i="4"/>
  <c r="M1122" i="4"/>
  <c r="N1122" i="4"/>
  <c r="O1122" i="4"/>
  <c r="P1122" i="4"/>
  <c r="Q1122" i="4"/>
  <c r="R1122" i="4"/>
  <c r="S1122" i="4"/>
  <c r="T1122" i="4"/>
  <c r="G1123" i="4"/>
  <c r="H1123" i="4"/>
  <c r="I1123" i="4"/>
  <c r="J1123" i="4"/>
  <c r="K1123" i="4"/>
  <c r="L1123" i="4"/>
  <c r="M1123" i="4"/>
  <c r="N1123" i="4"/>
  <c r="O1123" i="4"/>
  <c r="P1123" i="4"/>
  <c r="Q1123" i="4"/>
  <c r="R1123" i="4"/>
  <c r="S1123" i="4"/>
  <c r="T1123" i="4"/>
  <c r="G1124" i="4"/>
  <c r="H1124" i="4"/>
  <c r="I1124" i="4"/>
  <c r="J1124" i="4"/>
  <c r="K1124" i="4"/>
  <c r="L1124" i="4"/>
  <c r="M1124" i="4"/>
  <c r="N1124" i="4"/>
  <c r="O1124" i="4"/>
  <c r="P1124" i="4"/>
  <c r="Q1124" i="4"/>
  <c r="R1124" i="4"/>
  <c r="S1124" i="4"/>
  <c r="T1124" i="4"/>
  <c r="G1125" i="4"/>
  <c r="H1125" i="4"/>
  <c r="I1125" i="4"/>
  <c r="J1125" i="4"/>
  <c r="K1125" i="4"/>
  <c r="L1125" i="4"/>
  <c r="M1125" i="4"/>
  <c r="N1125" i="4"/>
  <c r="O1125" i="4"/>
  <c r="P1125" i="4"/>
  <c r="Q1125" i="4"/>
  <c r="R1125" i="4"/>
  <c r="S1125" i="4"/>
  <c r="T1125" i="4"/>
  <c r="G1126" i="4"/>
  <c r="H1126" i="4"/>
  <c r="I1126" i="4"/>
  <c r="J1126" i="4"/>
  <c r="K1126" i="4"/>
  <c r="L1126" i="4"/>
  <c r="M1126" i="4"/>
  <c r="N1126" i="4"/>
  <c r="O1126" i="4"/>
  <c r="P1126" i="4"/>
  <c r="Q1126" i="4"/>
  <c r="R1126" i="4"/>
  <c r="S1126" i="4"/>
  <c r="T1126" i="4"/>
  <c r="G1127" i="4"/>
  <c r="H1127" i="4"/>
  <c r="I1127" i="4"/>
  <c r="J1127" i="4"/>
  <c r="K1127" i="4"/>
  <c r="L1127" i="4"/>
  <c r="M1127" i="4"/>
  <c r="N1127" i="4"/>
  <c r="O1127" i="4"/>
  <c r="P1127" i="4"/>
  <c r="Q1127" i="4"/>
  <c r="R1127" i="4"/>
  <c r="S1127" i="4"/>
  <c r="T1127" i="4"/>
  <c r="G1128" i="4"/>
  <c r="H1128" i="4"/>
  <c r="I1128" i="4"/>
  <c r="J1128" i="4"/>
  <c r="K1128" i="4"/>
  <c r="L1128" i="4"/>
  <c r="M1128" i="4"/>
  <c r="N1128" i="4"/>
  <c r="O1128" i="4"/>
  <c r="P1128" i="4"/>
  <c r="Q1128" i="4"/>
  <c r="R1128" i="4"/>
  <c r="S1128" i="4"/>
  <c r="T1128" i="4"/>
  <c r="G1129" i="4"/>
  <c r="H1129" i="4"/>
  <c r="I1129" i="4"/>
  <c r="J1129" i="4"/>
  <c r="K1129" i="4"/>
  <c r="L1129" i="4"/>
  <c r="M1129" i="4"/>
  <c r="N1129" i="4"/>
  <c r="O1129" i="4"/>
  <c r="P1129" i="4"/>
  <c r="Q1129" i="4"/>
  <c r="R1129" i="4"/>
  <c r="S1129" i="4"/>
  <c r="T1129" i="4"/>
  <c r="G1130" i="4"/>
  <c r="H1130" i="4"/>
  <c r="I1130" i="4"/>
  <c r="J1130" i="4"/>
  <c r="K1130" i="4"/>
  <c r="L1130" i="4"/>
  <c r="M1130" i="4"/>
  <c r="N1130" i="4"/>
  <c r="O1130" i="4"/>
  <c r="P1130" i="4"/>
  <c r="Q1130" i="4"/>
  <c r="R1130" i="4"/>
  <c r="S1130" i="4"/>
  <c r="T1130" i="4"/>
  <c r="G1131" i="4"/>
  <c r="H1131" i="4"/>
  <c r="I1131" i="4"/>
  <c r="J1131" i="4"/>
  <c r="K1131" i="4"/>
  <c r="L1131" i="4"/>
  <c r="M1131" i="4"/>
  <c r="N1131" i="4"/>
  <c r="O1131" i="4"/>
  <c r="P1131" i="4"/>
  <c r="Q1131" i="4"/>
  <c r="R1131" i="4"/>
  <c r="S1131" i="4"/>
  <c r="T1131" i="4"/>
  <c r="G1132" i="4"/>
  <c r="H1132" i="4"/>
  <c r="I1132" i="4"/>
  <c r="J1132" i="4"/>
  <c r="K1132" i="4"/>
  <c r="L1132" i="4"/>
  <c r="M1132" i="4"/>
  <c r="N1132" i="4"/>
  <c r="O1132" i="4"/>
  <c r="P1132" i="4"/>
  <c r="Q1132" i="4"/>
  <c r="R1132" i="4"/>
  <c r="S1132" i="4"/>
  <c r="T1132" i="4"/>
  <c r="G1134" i="4"/>
  <c r="H1134" i="4"/>
  <c r="I1134" i="4"/>
  <c r="J1134" i="4"/>
  <c r="K1134" i="4"/>
  <c r="L1134" i="4"/>
  <c r="M1134" i="4"/>
  <c r="N1134" i="4"/>
  <c r="O1134" i="4"/>
  <c r="P1134" i="4"/>
  <c r="Q1134" i="4"/>
  <c r="R1134" i="4"/>
  <c r="S1134" i="4"/>
  <c r="T1134" i="4"/>
  <c r="G1135" i="4"/>
  <c r="H1135" i="4"/>
  <c r="I1135" i="4"/>
  <c r="J1135" i="4"/>
  <c r="K1135" i="4"/>
  <c r="L1135" i="4"/>
  <c r="M1135" i="4"/>
  <c r="N1135" i="4"/>
  <c r="O1135" i="4"/>
  <c r="P1135" i="4"/>
  <c r="Q1135" i="4"/>
  <c r="R1135" i="4"/>
  <c r="S1135" i="4"/>
  <c r="T1135" i="4"/>
  <c r="G1136" i="4"/>
  <c r="H1136" i="4"/>
  <c r="I1136" i="4"/>
  <c r="J1136" i="4"/>
  <c r="K1136" i="4"/>
  <c r="L1136" i="4"/>
  <c r="M1136" i="4"/>
  <c r="N1136" i="4"/>
  <c r="O1136" i="4"/>
  <c r="P1136" i="4"/>
  <c r="Q1136" i="4"/>
  <c r="R1136" i="4"/>
  <c r="S1136" i="4"/>
  <c r="T1136" i="4"/>
  <c r="G1137" i="4"/>
  <c r="H1137" i="4"/>
  <c r="I1137" i="4"/>
  <c r="J1137" i="4"/>
  <c r="K1137" i="4"/>
  <c r="L1137" i="4"/>
  <c r="M1137" i="4"/>
  <c r="N1137" i="4"/>
  <c r="O1137" i="4"/>
  <c r="P1137" i="4"/>
  <c r="Q1137" i="4"/>
  <c r="R1137" i="4"/>
  <c r="S1137" i="4"/>
  <c r="T1137" i="4"/>
  <c r="G1138" i="4"/>
  <c r="H1138" i="4"/>
  <c r="I1138" i="4"/>
  <c r="J1138" i="4"/>
  <c r="K1138" i="4"/>
  <c r="L1138" i="4"/>
  <c r="M1138" i="4"/>
  <c r="N1138" i="4"/>
  <c r="O1138" i="4"/>
  <c r="P1138" i="4"/>
  <c r="Q1138" i="4"/>
  <c r="R1138" i="4"/>
  <c r="S1138" i="4"/>
  <c r="T1138" i="4"/>
  <c r="G1139" i="4"/>
  <c r="H1139" i="4"/>
  <c r="I1139" i="4"/>
  <c r="J1139" i="4"/>
  <c r="K1139" i="4"/>
  <c r="L1139" i="4"/>
  <c r="M1139" i="4"/>
  <c r="N1139" i="4"/>
  <c r="O1139" i="4"/>
  <c r="P1139" i="4"/>
  <c r="Q1139" i="4"/>
  <c r="R1139" i="4"/>
  <c r="S1139" i="4"/>
  <c r="T1139" i="4"/>
  <c r="G1140" i="4"/>
  <c r="H1140" i="4"/>
  <c r="I1140" i="4"/>
  <c r="J1140" i="4"/>
  <c r="K1140" i="4"/>
  <c r="L1140" i="4"/>
  <c r="M1140" i="4"/>
  <c r="N1140" i="4"/>
  <c r="O1140" i="4"/>
  <c r="P1140" i="4"/>
  <c r="Q1140" i="4"/>
  <c r="R1140" i="4"/>
  <c r="S1140" i="4"/>
  <c r="T1140" i="4"/>
  <c r="G1141" i="4"/>
  <c r="H1141" i="4"/>
  <c r="I1141" i="4"/>
  <c r="J1141" i="4"/>
  <c r="K1141" i="4"/>
  <c r="L1141" i="4"/>
  <c r="M1141" i="4"/>
  <c r="N1141" i="4"/>
  <c r="O1141" i="4"/>
  <c r="P1141" i="4"/>
  <c r="Q1141" i="4"/>
  <c r="R1141" i="4"/>
  <c r="S1141" i="4"/>
  <c r="T1141" i="4"/>
  <c r="G1142" i="4"/>
  <c r="H1142" i="4"/>
  <c r="I1142" i="4"/>
  <c r="J1142" i="4"/>
  <c r="K1142" i="4"/>
  <c r="L1142" i="4"/>
  <c r="M1142" i="4"/>
  <c r="N1142" i="4"/>
  <c r="O1142" i="4"/>
  <c r="P1142" i="4"/>
  <c r="Q1142" i="4"/>
  <c r="R1142" i="4"/>
  <c r="S1142" i="4"/>
  <c r="T1142" i="4"/>
  <c r="G1144" i="4"/>
  <c r="H1144" i="4"/>
  <c r="I1144" i="4"/>
  <c r="J1144" i="4"/>
  <c r="K1144" i="4"/>
  <c r="L1144" i="4"/>
  <c r="M1144" i="4"/>
  <c r="N1144" i="4"/>
  <c r="O1144" i="4"/>
  <c r="P1144" i="4"/>
  <c r="Q1144" i="4"/>
  <c r="R1144" i="4"/>
  <c r="S1144" i="4"/>
  <c r="T1144" i="4"/>
  <c r="G1145" i="4"/>
  <c r="H1145" i="4"/>
  <c r="I1145" i="4"/>
  <c r="J1145" i="4"/>
  <c r="K1145" i="4"/>
  <c r="L1145" i="4"/>
  <c r="M1145" i="4"/>
  <c r="N1145" i="4"/>
  <c r="O1145" i="4"/>
  <c r="P1145" i="4"/>
  <c r="Q1145" i="4"/>
  <c r="R1145" i="4"/>
  <c r="S1145" i="4"/>
  <c r="T1145" i="4"/>
  <c r="G1146" i="4"/>
  <c r="H1146" i="4"/>
  <c r="I1146" i="4"/>
  <c r="J1146" i="4"/>
  <c r="K1146" i="4"/>
  <c r="L1146" i="4"/>
  <c r="M1146" i="4"/>
  <c r="N1146" i="4"/>
  <c r="O1146" i="4"/>
  <c r="P1146" i="4"/>
  <c r="Q1146" i="4"/>
  <c r="R1146" i="4"/>
  <c r="S1146" i="4"/>
  <c r="T1146" i="4"/>
  <c r="G1147" i="4"/>
  <c r="H1147" i="4"/>
  <c r="I1147" i="4"/>
  <c r="J1147" i="4"/>
  <c r="K1147" i="4"/>
  <c r="L1147" i="4"/>
  <c r="M1147" i="4"/>
  <c r="N1147" i="4"/>
  <c r="O1147" i="4"/>
  <c r="P1147" i="4"/>
  <c r="Q1147" i="4"/>
  <c r="R1147" i="4"/>
  <c r="S1147" i="4"/>
  <c r="T1147" i="4"/>
  <c r="G1148" i="4"/>
  <c r="H1148" i="4"/>
  <c r="I1148" i="4"/>
  <c r="J1148" i="4"/>
  <c r="K1148" i="4"/>
  <c r="L1148" i="4"/>
  <c r="M1148" i="4"/>
  <c r="N1148" i="4"/>
  <c r="O1148" i="4"/>
  <c r="P1148" i="4"/>
  <c r="Q1148" i="4"/>
  <c r="R1148" i="4"/>
  <c r="S1148" i="4"/>
  <c r="T1148" i="4"/>
  <c r="G1149" i="4"/>
  <c r="H1149" i="4"/>
  <c r="I1149" i="4"/>
  <c r="J1149" i="4"/>
  <c r="K1149" i="4"/>
  <c r="L1149" i="4"/>
  <c r="M1149" i="4"/>
  <c r="N1149" i="4"/>
  <c r="O1149" i="4"/>
  <c r="P1149" i="4"/>
  <c r="Q1149" i="4"/>
  <c r="R1149" i="4"/>
  <c r="S1149" i="4"/>
  <c r="T1149" i="4"/>
  <c r="G1151" i="4"/>
  <c r="H1151" i="4"/>
  <c r="I1151" i="4"/>
  <c r="J1151" i="4"/>
  <c r="K1151" i="4"/>
  <c r="L1151" i="4"/>
  <c r="M1151" i="4"/>
  <c r="N1151" i="4"/>
  <c r="O1151" i="4"/>
  <c r="P1151" i="4"/>
  <c r="Q1151" i="4"/>
  <c r="R1151" i="4"/>
  <c r="S1151" i="4"/>
  <c r="T1151" i="4"/>
  <c r="G1152" i="4"/>
  <c r="H1152" i="4"/>
  <c r="I1152" i="4"/>
  <c r="J1152" i="4"/>
  <c r="K1152" i="4"/>
  <c r="L1152" i="4"/>
  <c r="M1152" i="4"/>
  <c r="N1152" i="4"/>
  <c r="O1152" i="4"/>
  <c r="P1152" i="4"/>
  <c r="Q1152" i="4"/>
  <c r="R1152" i="4"/>
  <c r="S1152" i="4"/>
  <c r="T1152" i="4"/>
  <c r="G1153" i="4"/>
  <c r="H1153" i="4"/>
  <c r="I1153" i="4"/>
  <c r="J1153" i="4"/>
  <c r="K1153" i="4"/>
  <c r="L1153" i="4"/>
  <c r="M1153" i="4"/>
  <c r="N1153" i="4"/>
  <c r="O1153" i="4"/>
  <c r="P1153" i="4"/>
  <c r="Q1153" i="4"/>
  <c r="R1153" i="4"/>
  <c r="S1153" i="4"/>
  <c r="T1153" i="4"/>
  <c r="G1154" i="4"/>
  <c r="H1154" i="4"/>
  <c r="I1154" i="4"/>
  <c r="J1154" i="4"/>
  <c r="K1154" i="4"/>
  <c r="L1154" i="4"/>
  <c r="M1154" i="4"/>
  <c r="N1154" i="4"/>
  <c r="O1154" i="4"/>
  <c r="P1154" i="4"/>
  <c r="Q1154" i="4"/>
  <c r="R1154" i="4"/>
  <c r="S1154" i="4"/>
  <c r="T1154" i="4"/>
  <c r="G1155" i="4"/>
  <c r="H1155" i="4"/>
  <c r="I1155" i="4"/>
  <c r="J1155" i="4"/>
  <c r="K1155" i="4"/>
  <c r="L1155" i="4"/>
  <c r="M1155" i="4"/>
  <c r="N1155" i="4"/>
  <c r="O1155" i="4"/>
  <c r="P1155" i="4"/>
  <c r="Q1155" i="4"/>
  <c r="R1155" i="4"/>
  <c r="S1155" i="4"/>
  <c r="T1155" i="4"/>
  <c r="G1156" i="4"/>
  <c r="H1156" i="4"/>
  <c r="I1156" i="4"/>
  <c r="J1156" i="4"/>
  <c r="K1156" i="4"/>
  <c r="L1156" i="4"/>
  <c r="M1156" i="4"/>
  <c r="N1156" i="4"/>
  <c r="O1156" i="4"/>
  <c r="P1156" i="4"/>
  <c r="Q1156" i="4"/>
  <c r="R1156" i="4"/>
  <c r="S1156" i="4"/>
  <c r="T1156" i="4"/>
  <c r="G1157" i="4"/>
  <c r="H1157" i="4"/>
  <c r="I1157" i="4"/>
  <c r="J1157" i="4"/>
  <c r="K1157" i="4"/>
  <c r="L1157" i="4"/>
  <c r="M1157" i="4"/>
  <c r="N1157" i="4"/>
  <c r="O1157" i="4"/>
  <c r="P1157" i="4"/>
  <c r="Q1157" i="4"/>
  <c r="R1157" i="4"/>
  <c r="S1157" i="4"/>
  <c r="T1157" i="4"/>
  <c r="G1158" i="4"/>
  <c r="H1158" i="4"/>
  <c r="I1158" i="4"/>
  <c r="J1158" i="4"/>
  <c r="K1158" i="4"/>
  <c r="L1158" i="4"/>
  <c r="M1158" i="4"/>
  <c r="N1158" i="4"/>
  <c r="O1158" i="4"/>
  <c r="P1158" i="4"/>
  <c r="Q1158" i="4"/>
  <c r="R1158" i="4"/>
  <c r="S1158" i="4"/>
  <c r="T1158" i="4"/>
  <c r="G1159" i="4"/>
  <c r="H1159" i="4"/>
  <c r="I1159" i="4"/>
  <c r="J1159" i="4"/>
  <c r="K1159" i="4"/>
  <c r="L1159" i="4"/>
  <c r="M1159" i="4"/>
  <c r="N1159" i="4"/>
  <c r="O1159" i="4"/>
  <c r="P1159" i="4"/>
  <c r="Q1159" i="4"/>
  <c r="R1159" i="4"/>
  <c r="S1159" i="4"/>
  <c r="T1159" i="4"/>
  <c r="G1160" i="4"/>
  <c r="H1160" i="4"/>
  <c r="I1160" i="4"/>
  <c r="J1160" i="4"/>
  <c r="K1160" i="4"/>
  <c r="L1160" i="4"/>
  <c r="M1160" i="4"/>
  <c r="N1160" i="4"/>
  <c r="O1160" i="4"/>
  <c r="P1160" i="4"/>
  <c r="Q1160" i="4"/>
  <c r="R1160" i="4"/>
  <c r="S1160" i="4"/>
  <c r="T1160" i="4"/>
  <c r="G1161" i="4"/>
  <c r="H1161" i="4"/>
  <c r="I1161" i="4"/>
  <c r="J1161" i="4"/>
  <c r="K1161" i="4"/>
  <c r="L1161" i="4"/>
  <c r="M1161" i="4"/>
  <c r="N1161" i="4"/>
  <c r="O1161" i="4"/>
  <c r="P1161" i="4"/>
  <c r="Q1161" i="4"/>
  <c r="R1161" i="4"/>
  <c r="S1161" i="4"/>
  <c r="T1161" i="4"/>
  <c r="G1163" i="4"/>
  <c r="H1163" i="4"/>
  <c r="I1163" i="4"/>
  <c r="J1163" i="4"/>
  <c r="K1163" i="4"/>
  <c r="L1163" i="4"/>
  <c r="M1163" i="4"/>
  <c r="N1163" i="4"/>
  <c r="O1163" i="4"/>
  <c r="P1163" i="4"/>
  <c r="Q1163" i="4"/>
  <c r="R1163" i="4"/>
  <c r="S1163" i="4"/>
  <c r="T1163" i="4"/>
  <c r="G1164" i="4"/>
  <c r="H1164" i="4"/>
  <c r="I1164" i="4"/>
  <c r="J1164" i="4"/>
  <c r="K1164" i="4"/>
  <c r="L1164" i="4"/>
  <c r="M1164" i="4"/>
  <c r="N1164" i="4"/>
  <c r="O1164" i="4"/>
  <c r="P1164" i="4"/>
  <c r="Q1164" i="4"/>
  <c r="R1164" i="4"/>
  <c r="S1164" i="4"/>
  <c r="T1164" i="4"/>
  <c r="G1165" i="4"/>
  <c r="H1165" i="4"/>
  <c r="I1165" i="4"/>
  <c r="J1165" i="4"/>
  <c r="K1165" i="4"/>
  <c r="L1165" i="4"/>
  <c r="M1165" i="4"/>
  <c r="N1165" i="4"/>
  <c r="O1165" i="4"/>
  <c r="P1165" i="4"/>
  <c r="Q1165" i="4"/>
  <c r="R1165" i="4"/>
  <c r="S1165" i="4"/>
  <c r="T1165" i="4"/>
  <c r="G1166" i="4"/>
  <c r="H1166" i="4"/>
  <c r="I1166" i="4"/>
  <c r="J1166" i="4"/>
  <c r="K1166" i="4"/>
  <c r="L1166" i="4"/>
  <c r="M1166" i="4"/>
  <c r="N1166" i="4"/>
  <c r="O1166" i="4"/>
  <c r="P1166" i="4"/>
  <c r="Q1166" i="4"/>
  <c r="R1166" i="4"/>
  <c r="S1166" i="4"/>
  <c r="T1166" i="4"/>
  <c r="G1167" i="4"/>
  <c r="H1167" i="4"/>
  <c r="I1167" i="4"/>
  <c r="J1167" i="4"/>
  <c r="K1167" i="4"/>
  <c r="L1167" i="4"/>
  <c r="M1167" i="4"/>
  <c r="N1167" i="4"/>
  <c r="O1167" i="4"/>
  <c r="P1167" i="4"/>
  <c r="Q1167" i="4"/>
  <c r="R1167" i="4"/>
  <c r="S1167" i="4"/>
  <c r="T1167" i="4"/>
  <c r="G1168" i="4"/>
  <c r="H1168" i="4"/>
  <c r="I1168" i="4"/>
  <c r="J1168" i="4"/>
  <c r="K1168" i="4"/>
  <c r="L1168" i="4"/>
  <c r="M1168" i="4"/>
  <c r="N1168" i="4"/>
  <c r="O1168" i="4"/>
  <c r="P1168" i="4"/>
  <c r="Q1168" i="4"/>
  <c r="R1168" i="4"/>
  <c r="S1168" i="4"/>
  <c r="T1168" i="4"/>
  <c r="G1169" i="4"/>
  <c r="H1169" i="4"/>
  <c r="I1169" i="4"/>
  <c r="J1169" i="4"/>
  <c r="K1169" i="4"/>
  <c r="L1169" i="4"/>
  <c r="M1169" i="4"/>
  <c r="N1169" i="4"/>
  <c r="O1169" i="4"/>
  <c r="P1169" i="4"/>
  <c r="Q1169" i="4"/>
  <c r="R1169" i="4"/>
  <c r="S1169" i="4"/>
  <c r="T1169" i="4"/>
  <c r="G1170" i="4"/>
  <c r="H1170" i="4"/>
  <c r="I1170" i="4"/>
  <c r="J1170" i="4"/>
  <c r="K1170" i="4"/>
  <c r="L1170" i="4"/>
  <c r="M1170" i="4"/>
  <c r="N1170" i="4"/>
  <c r="O1170" i="4"/>
  <c r="P1170" i="4"/>
  <c r="Q1170" i="4"/>
  <c r="R1170" i="4"/>
  <c r="S1170" i="4"/>
  <c r="T1170" i="4"/>
  <c r="G1171" i="4"/>
  <c r="H1171" i="4"/>
  <c r="I1171" i="4"/>
  <c r="J1171" i="4"/>
  <c r="K1171" i="4"/>
  <c r="L1171" i="4"/>
  <c r="M1171" i="4"/>
  <c r="N1171" i="4"/>
  <c r="O1171" i="4"/>
  <c r="P1171" i="4"/>
  <c r="Q1171" i="4"/>
  <c r="R1171" i="4"/>
  <c r="S1171" i="4"/>
  <c r="T1171" i="4"/>
  <c r="G1172" i="4"/>
  <c r="H1172" i="4"/>
  <c r="I1172" i="4"/>
  <c r="J1172" i="4"/>
  <c r="K1172" i="4"/>
  <c r="L1172" i="4"/>
  <c r="M1172" i="4"/>
  <c r="N1172" i="4"/>
  <c r="O1172" i="4"/>
  <c r="P1172" i="4"/>
  <c r="Q1172" i="4"/>
  <c r="R1172" i="4"/>
  <c r="S1172" i="4"/>
  <c r="T1172" i="4"/>
  <c r="G1173" i="4"/>
  <c r="H1173" i="4"/>
  <c r="I1173" i="4"/>
  <c r="J1173" i="4"/>
  <c r="K1173" i="4"/>
  <c r="L1173" i="4"/>
  <c r="M1173" i="4"/>
  <c r="N1173" i="4"/>
  <c r="O1173" i="4"/>
  <c r="P1173" i="4"/>
  <c r="Q1173" i="4"/>
  <c r="R1173" i="4"/>
  <c r="S1173" i="4"/>
  <c r="T1173" i="4"/>
  <c r="G1174" i="4"/>
  <c r="H1174" i="4"/>
  <c r="I1174" i="4"/>
  <c r="J1174" i="4"/>
  <c r="K1174" i="4"/>
  <c r="L1174" i="4"/>
  <c r="M1174" i="4"/>
  <c r="N1174" i="4"/>
  <c r="O1174" i="4"/>
  <c r="P1174" i="4"/>
  <c r="Q1174" i="4"/>
  <c r="R1174" i="4"/>
  <c r="S1174" i="4"/>
  <c r="T1174" i="4"/>
  <c r="G1175" i="4"/>
  <c r="H1175" i="4"/>
  <c r="I1175" i="4"/>
  <c r="J1175" i="4"/>
  <c r="K1175" i="4"/>
  <c r="L1175" i="4"/>
  <c r="M1175" i="4"/>
  <c r="N1175" i="4"/>
  <c r="O1175" i="4"/>
  <c r="P1175" i="4"/>
  <c r="Q1175" i="4"/>
  <c r="R1175" i="4"/>
  <c r="S1175" i="4"/>
  <c r="T1175" i="4"/>
  <c r="G1176" i="4"/>
  <c r="H1176" i="4"/>
  <c r="I1176" i="4"/>
  <c r="J1176" i="4"/>
  <c r="K1176" i="4"/>
  <c r="L1176" i="4"/>
  <c r="M1176" i="4"/>
  <c r="N1176" i="4"/>
  <c r="O1176" i="4"/>
  <c r="P1176" i="4"/>
  <c r="Q1176" i="4"/>
  <c r="R1176" i="4"/>
  <c r="S1176" i="4"/>
  <c r="T1176" i="4"/>
  <c r="G1177" i="4"/>
  <c r="H1177" i="4"/>
  <c r="I1177" i="4"/>
  <c r="J1177" i="4"/>
  <c r="K1177" i="4"/>
  <c r="L1177" i="4"/>
  <c r="M1177" i="4"/>
  <c r="N1177" i="4"/>
  <c r="O1177" i="4"/>
  <c r="P1177" i="4"/>
  <c r="Q1177" i="4"/>
  <c r="R1177" i="4"/>
  <c r="S1177" i="4"/>
  <c r="T1177" i="4"/>
  <c r="G1178" i="4"/>
  <c r="H1178" i="4"/>
  <c r="I1178" i="4"/>
  <c r="J1178" i="4"/>
  <c r="K1178" i="4"/>
  <c r="L1178" i="4"/>
  <c r="M1178" i="4"/>
  <c r="N1178" i="4"/>
  <c r="O1178" i="4"/>
  <c r="P1178" i="4"/>
  <c r="Q1178" i="4"/>
  <c r="R1178" i="4"/>
  <c r="S1178" i="4"/>
  <c r="T1178" i="4"/>
  <c r="G1179" i="4"/>
  <c r="H1179" i="4"/>
  <c r="I1179" i="4"/>
  <c r="J1179" i="4"/>
  <c r="K1179" i="4"/>
  <c r="L1179" i="4"/>
  <c r="M1179" i="4"/>
  <c r="N1179" i="4"/>
  <c r="O1179" i="4"/>
  <c r="P1179" i="4"/>
  <c r="Q1179" i="4"/>
  <c r="R1179" i="4"/>
  <c r="S1179" i="4"/>
  <c r="T1179" i="4"/>
  <c r="G1181" i="4"/>
  <c r="H1181" i="4"/>
  <c r="I1181" i="4"/>
  <c r="J1181" i="4"/>
  <c r="K1181" i="4"/>
  <c r="L1181" i="4"/>
  <c r="M1181" i="4"/>
  <c r="N1181" i="4"/>
  <c r="O1181" i="4"/>
  <c r="P1181" i="4"/>
  <c r="Q1181" i="4"/>
  <c r="R1181" i="4"/>
  <c r="S1181" i="4"/>
  <c r="T1181" i="4"/>
  <c r="G1182" i="4"/>
  <c r="H1182" i="4"/>
  <c r="I1182" i="4"/>
  <c r="J1182" i="4"/>
  <c r="K1182" i="4"/>
  <c r="L1182" i="4"/>
  <c r="M1182" i="4"/>
  <c r="N1182" i="4"/>
  <c r="O1182" i="4"/>
  <c r="P1182" i="4"/>
  <c r="Q1182" i="4"/>
  <c r="R1182" i="4"/>
  <c r="S1182" i="4"/>
  <c r="T1182" i="4"/>
  <c r="G1183" i="4"/>
  <c r="H1183" i="4"/>
  <c r="I1183" i="4"/>
  <c r="J1183" i="4"/>
  <c r="K1183" i="4"/>
  <c r="L1183" i="4"/>
  <c r="M1183" i="4"/>
  <c r="N1183" i="4"/>
  <c r="O1183" i="4"/>
  <c r="P1183" i="4"/>
  <c r="Q1183" i="4"/>
  <c r="R1183" i="4"/>
  <c r="S1183" i="4"/>
  <c r="T1183" i="4"/>
  <c r="G1184" i="4"/>
  <c r="H1184" i="4"/>
  <c r="I1184" i="4"/>
  <c r="J1184" i="4"/>
  <c r="K1184" i="4"/>
  <c r="L1184" i="4"/>
  <c r="M1184" i="4"/>
  <c r="N1184" i="4"/>
  <c r="O1184" i="4"/>
  <c r="P1184" i="4"/>
  <c r="Q1184" i="4"/>
  <c r="R1184" i="4"/>
  <c r="S1184" i="4"/>
  <c r="T1184" i="4"/>
  <c r="G1185" i="4"/>
  <c r="H1185" i="4"/>
  <c r="I1185" i="4"/>
  <c r="J1185" i="4"/>
  <c r="K1185" i="4"/>
  <c r="L1185" i="4"/>
  <c r="M1185" i="4"/>
  <c r="N1185" i="4"/>
  <c r="O1185" i="4"/>
  <c r="P1185" i="4"/>
  <c r="Q1185" i="4"/>
  <c r="R1185" i="4"/>
  <c r="S1185" i="4"/>
  <c r="T1185" i="4"/>
  <c r="G1186" i="4"/>
  <c r="H1186" i="4"/>
  <c r="I1186" i="4"/>
  <c r="J1186" i="4"/>
  <c r="K1186" i="4"/>
  <c r="L1186" i="4"/>
  <c r="M1186" i="4"/>
  <c r="N1186" i="4"/>
  <c r="O1186" i="4"/>
  <c r="P1186" i="4"/>
  <c r="Q1186" i="4"/>
  <c r="R1186" i="4"/>
  <c r="S1186" i="4"/>
  <c r="T1186" i="4"/>
  <c r="G1187" i="4"/>
  <c r="H1187" i="4"/>
  <c r="I1187" i="4"/>
  <c r="J1187" i="4"/>
  <c r="K1187" i="4"/>
  <c r="L1187" i="4"/>
  <c r="M1187" i="4"/>
  <c r="N1187" i="4"/>
  <c r="O1187" i="4"/>
  <c r="P1187" i="4"/>
  <c r="Q1187" i="4"/>
  <c r="R1187" i="4"/>
  <c r="S1187" i="4"/>
  <c r="T1187" i="4"/>
  <c r="G1188" i="4"/>
  <c r="H1188" i="4"/>
  <c r="I1188" i="4"/>
  <c r="J1188" i="4"/>
  <c r="K1188" i="4"/>
  <c r="L1188" i="4"/>
  <c r="M1188" i="4"/>
  <c r="N1188" i="4"/>
  <c r="O1188" i="4"/>
  <c r="P1188" i="4"/>
  <c r="Q1188" i="4"/>
  <c r="R1188" i="4"/>
  <c r="S1188" i="4"/>
  <c r="T1188" i="4"/>
  <c r="G1189" i="4"/>
  <c r="H1189" i="4"/>
  <c r="I1189" i="4"/>
  <c r="J1189" i="4"/>
  <c r="K1189" i="4"/>
  <c r="L1189" i="4"/>
  <c r="M1189" i="4"/>
  <c r="N1189" i="4"/>
  <c r="O1189" i="4"/>
  <c r="P1189" i="4"/>
  <c r="Q1189" i="4"/>
  <c r="R1189" i="4"/>
  <c r="S1189" i="4"/>
  <c r="T1189" i="4"/>
  <c r="G1191" i="4"/>
  <c r="H1191" i="4"/>
  <c r="I1191" i="4"/>
  <c r="J1191" i="4"/>
  <c r="K1191" i="4"/>
  <c r="L1191" i="4"/>
  <c r="M1191" i="4"/>
  <c r="N1191" i="4"/>
  <c r="O1191" i="4"/>
  <c r="P1191" i="4"/>
  <c r="Q1191" i="4"/>
  <c r="R1191" i="4"/>
  <c r="S1191" i="4"/>
  <c r="T1191" i="4"/>
  <c r="G1192" i="4"/>
  <c r="H1192" i="4"/>
  <c r="I1192" i="4"/>
  <c r="J1192" i="4"/>
  <c r="K1192" i="4"/>
  <c r="L1192" i="4"/>
  <c r="M1192" i="4"/>
  <c r="N1192" i="4"/>
  <c r="O1192" i="4"/>
  <c r="P1192" i="4"/>
  <c r="Q1192" i="4"/>
  <c r="R1192" i="4"/>
  <c r="S1192" i="4"/>
  <c r="T1192" i="4"/>
  <c r="G1193" i="4"/>
  <c r="H1193" i="4"/>
  <c r="I1193" i="4"/>
  <c r="J1193" i="4"/>
  <c r="K1193" i="4"/>
  <c r="L1193" i="4"/>
  <c r="M1193" i="4"/>
  <c r="N1193" i="4"/>
  <c r="O1193" i="4"/>
  <c r="P1193" i="4"/>
  <c r="Q1193" i="4"/>
  <c r="R1193" i="4"/>
  <c r="S1193" i="4"/>
  <c r="T1193" i="4"/>
  <c r="G1194" i="4"/>
  <c r="H1194" i="4"/>
  <c r="I1194" i="4"/>
  <c r="J1194" i="4"/>
  <c r="K1194" i="4"/>
  <c r="L1194" i="4"/>
  <c r="M1194" i="4"/>
  <c r="N1194" i="4"/>
  <c r="O1194" i="4"/>
  <c r="P1194" i="4"/>
  <c r="Q1194" i="4"/>
  <c r="R1194" i="4"/>
  <c r="S1194" i="4"/>
  <c r="T1194" i="4"/>
  <c r="G1195" i="4"/>
  <c r="H1195" i="4"/>
  <c r="I1195" i="4"/>
  <c r="J1195" i="4"/>
  <c r="K1195" i="4"/>
  <c r="L1195" i="4"/>
  <c r="M1195" i="4"/>
  <c r="N1195" i="4"/>
  <c r="O1195" i="4"/>
  <c r="P1195" i="4"/>
  <c r="Q1195" i="4"/>
  <c r="R1195" i="4"/>
  <c r="S1195" i="4"/>
  <c r="T1195" i="4"/>
  <c r="G1196" i="4"/>
  <c r="H1196" i="4"/>
  <c r="I1196" i="4"/>
  <c r="J1196" i="4"/>
  <c r="K1196" i="4"/>
  <c r="L1196" i="4"/>
  <c r="M1196" i="4"/>
  <c r="N1196" i="4"/>
  <c r="O1196" i="4"/>
  <c r="P1196" i="4"/>
  <c r="Q1196" i="4"/>
  <c r="R1196" i="4"/>
  <c r="S1196" i="4"/>
  <c r="T1196" i="4"/>
  <c r="G1198" i="4"/>
  <c r="H1198" i="4"/>
  <c r="I1198" i="4"/>
  <c r="J1198" i="4"/>
  <c r="K1198" i="4"/>
  <c r="L1198" i="4"/>
  <c r="M1198" i="4"/>
  <c r="N1198" i="4"/>
  <c r="O1198" i="4"/>
  <c r="P1198" i="4"/>
  <c r="Q1198" i="4"/>
  <c r="R1198" i="4"/>
  <c r="S1198" i="4"/>
  <c r="T1198" i="4"/>
  <c r="G1199" i="4"/>
  <c r="H1199" i="4"/>
  <c r="I1199" i="4"/>
  <c r="J1199" i="4"/>
  <c r="K1199" i="4"/>
  <c r="L1199" i="4"/>
  <c r="M1199" i="4"/>
  <c r="N1199" i="4"/>
  <c r="O1199" i="4"/>
  <c r="P1199" i="4"/>
  <c r="Q1199" i="4"/>
  <c r="R1199" i="4"/>
  <c r="S1199" i="4"/>
  <c r="T1199" i="4"/>
  <c r="G1200" i="4"/>
  <c r="H1200" i="4"/>
  <c r="I1200" i="4"/>
  <c r="J1200" i="4"/>
  <c r="K1200" i="4"/>
  <c r="L1200" i="4"/>
  <c r="M1200" i="4"/>
  <c r="N1200" i="4"/>
  <c r="O1200" i="4"/>
  <c r="P1200" i="4"/>
  <c r="Q1200" i="4"/>
  <c r="R1200" i="4"/>
  <c r="S1200" i="4"/>
  <c r="T1200" i="4"/>
  <c r="G1201" i="4"/>
  <c r="H1201" i="4"/>
  <c r="I1201" i="4"/>
  <c r="J1201" i="4"/>
  <c r="K1201" i="4"/>
  <c r="L1201" i="4"/>
  <c r="M1201" i="4"/>
  <c r="N1201" i="4"/>
  <c r="O1201" i="4"/>
  <c r="P1201" i="4"/>
  <c r="Q1201" i="4"/>
  <c r="R1201" i="4"/>
  <c r="S1201" i="4"/>
  <c r="T1201" i="4"/>
  <c r="G1202" i="4"/>
  <c r="H1202" i="4"/>
  <c r="I1202" i="4"/>
  <c r="J1202" i="4"/>
  <c r="K1202" i="4"/>
  <c r="L1202" i="4"/>
  <c r="M1202" i="4"/>
  <c r="N1202" i="4"/>
  <c r="O1202" i="4"/>
  <c r="P1202" i="4"/>
  <c r="Q1202" i="4"/>
  <c r="R1202" i="4"/>
  <c r="S1202" i="4"/>
  <c r="T1202" i="4"/>
  <c r="G1203" i="4"/>
  <c r="H1203" i="4"/>
  <c r="I1203" i="4"/>
  <c r="J1203" i="4"/>
  <c r="K1203" i="4"/>
  <c r="L1203" i="4"/>
  <c r="M1203" i="4"/>
  <c r="N1203" i="4"/>
  <c r="O1203" i="4"/>
  <c r="P1203" i="4"/>
  <c r="Q1203" i="4"/>
  <c r="R1203" i="4"/>
  <c r="S1203" i="4"/>
  <c r="T1203" i="4"/>
  <c r="G1204" i="4"/>
  <c r="H1204" i="4"/>
  <c r="I1204" i="4"/>
  <c r="J1204" i="4"/>
  <c r="K1204" i="4"/>
  <c r="L1204" i="4"/>
  <c r="M1204" i="4"/>
  <c r="N1204" i="4"/>
  <c r="O1204" i="4"/>
  <c r="P1204" i="4"/>
  <c r="Q1204" i="4"/>
  <c r="R1204" i="4"/>
  <c r="S1204" i="4"/>
  <c r="T1204" i="4"/>
  <c r="G1205" i="4"/>
  <c r="H1205" i="4"/>
  <c r="I1205" i="4"/>
  <c r="J1205" i="4"/>
  <c r="K1205" i="4"/>
  <c r="L1205" i="4"/>
  <c r="M1205" i="4"/>
  <c r="N1205" i="4"/>
  <c r="O1205" i="4"/>
  <c r="P1205" i="4"/>
  <c r="Q1205" i="4"/>
  <c r="R1205" i="4"/>
  <c r="S1205" i="4"/>
  <c r="T1205" i="4"/>
  <c r="G1206" i="4"/>
  <c r="H1206" i="4"/>
  <c r="I1206" i="4"/>
  <c r="J1206" i="4"/>
  <c r="K1206" i="4"/>
  <c r="L1206" i="4"/>
  <c r="M1206" i="4"/>
  <c r="N1206" i="4"/>
  <c r="O1206" i="4"/>
  <c r="P1206" i="4"/>
  <c r="Q1206" i="4"/>
  <c r="R1206" i="4"/>
  <c r="S1206" i="4"/>
  <c r="T1206" i="4"/>
  <c r="G1207" i="4"/>
  <c r="H1207" i="4"/>
  <c r="I1207" i="4"/>
  <c r="J1207" i="4"/>
  <c r="K1207" i="4"/>
  <c r="L1207" i="4"/>
  <c r="M1207" i="4"/>
  <c r="N1207" i="4"/>
  <c r="O1207" i="4"/>
  <c r="P1207" i="4"/>
  <c r="Q1207" i="4"/>
  <c r="R1207" i="4"/>
  <c r="S1207" i="4"/>
  <c r="T1207" i="4"/>
  <c r="G1208" i="4"/>
  <c r="H1208" i="4"/>
  <c r="I1208" i="4"/>
  <c r="J1208" i="4"/>
  <c r="K1208" i="4"/>
  <c r="L1208" i="4"/>
  <c r="M1208" i="4"/>
  <c r="N1208" i="4"/>
  <c r="O1208" i="4"/>
  <c r="P1208" i="4"/>
  <c r="Q1208" i="4"/>
  <c r="R1208" i="4"/>
  <c r="S1208" i="4"/>
  <c r="T1208" i="4"/>
  <c r="G1210" i="4"/>
  <c r="H1210" i="4"/>
  <c r="I1210" i="4"/>
  <c r="J1210" i="4"/>
  <c r="K1210" i="4"/>
  <c r="L1210" i="4"/>
  <c r="M1210" i="4"/>
  <c r="N1210" i="4"/>
  <c r="O1210" i="4"/>
  <c r="P1210" i="4"/>
  <c r="Q1210" i="4"/>
  <c r="R1210" i="4"/>
  <c r="S1210" i="4"/>
  <c r="T1210" i="4"/>
  <c r="G1211" i="4"/>
  <c r="H1211" i="4"/>
  <c r="I1211" i="4"/>
  <c r="J1211" i="4"/>
  <c r="K1211" i="4"/>
  <c r="L1211" i="4"/>
  <c r="M1211" i="4"/>
  <c r="N1211" i="4"/>
  <c r="O1211" i="4"/>
  <c r="P1211" i="4"/>
  <c r="Q1211" i="4"/>
  <c r="R1211" i="4"/>
  <c r="S1211" i="4"/>
  <c r="T1211" i="4"/>
  <c r="G1212" i="4"/>
  <c r="H1212" i="4"/>
  <c r="I1212" i="4"/>
  <c r="J1212" i="4"/>
  <c r="K1212" i="4"/>
  <c r="L1212" i="4"/>
  <c r="M1212" i="4"/>
  <c r="N1212" i="4"/>
  <c r="O1212" i="4"/>
  <c r="P1212" i="4"/>
  <c r="Q1212" i="4"/>
  <c r="R1212" i="4"/>
  <c r="S1212" i="4"/>
  <c r="T1212" i="4"/>
  <c r="G1213" i="4"/>
  <c r="H1213" i="4"/>
  <c r="I1213" i="4"/>
  <c r="J1213" i="4"/>
  <c r="K1213" i="4"/>
  <c r="L1213" i="4"/>
  <c r="M1213" i="4"/>
  <c r="N1213" i="4"/>
  <c r="O1213" i="4"/>
  <c r="P1213" i="4"/>
  <c r="Q1213" i="4"/>
  <c r="R1213" i="4"/>
  <c r="S1213" i="4"/>
  <c r="T1213" i="4"/>
  <c r="G1214" i="4"/>
  <c r="H1214" i="4"/>
  <c r="I1214" i="4"/>
  <c r="J1214" i="4"/>
  <c r="K1214" i="4"/>
  <c r="L1214" i="4"/>
  <c r="M1214" i="4"/>
  <c r="N1214" i="4"/>
  <c r="O1214" i="4"/>
  <c r="P1214" i="4"/>
  <c r="Q1214" i="4"/>
  <c r="R1214" i="4"/>
  <c r="S1214" i="4"/>
  <c r="T1214" i="4"/>
  <c r="G1215" i="4"/>
  <c r="H1215" i="4"/>
  <c r="I1215" i="4"/>
  <c r="J1215" i="4"/>
  <c r="K1215" i="4"/>
  <c r="L1215" i="4"/>
  <c r="M1215" i="4"/>
  <c r="N1215" i="4"/>
  <c r="O1215" i="4"/>
  <c r="P1215" i="4"/>
  <c r="Q1215" i="4"/>
  <c r="R1215" i="4"/>
  <c r="S1215" i="4"/>
  <c r="T1215" i="4"/>
  <c r="G1216" i="4"/>
  <c r="H1216" i="4"/>
  <c r="I1216" i="4"/>
  <c r="J1216" i="4"/>
  <c r="K1216" i="4"/>
  <c r="L1216" i="4"/>
  <c r="M1216" i="4"/>
  <c r="N1216" i="4"/>
  <c r="O1216" i="4"/>
  <c r="P1216" i="4"/>
  <c r="Q1216" i="4"/>
  <c r="R1216" i="4"/>
  <c r="S1216" i="4"/>
  <c r="T1216" i="4"/>
  <c r="G1217" i="4"/>
  <c r="H1217" i="4"/>
  <c r="I1217" i="4"/>
  <c r="J1217" i="4"/>
  <c r="K1217" i="4"/>
  <c r="L1217" i="4"/>
  <c r="M1217" i="4"/>
  <c r="N1217" i="4"/>
  <c r="O1217" i="4"/>
  <c r="P1217" i="4"/>
  <c r="Q1217" i="4"/>
  <c r="R1217" i="4"/>
  <c r="S1217" i="4"/>
  <c r="T1217" i="4"/>
  <c r="G1218" i="4"/>
  <c r="H1218" i="4"/>
  <c r="I1218" i="4"/>
  <c r="J1218" i="4"/>
  <c r="K1218" i="4"/>
  <c r="L1218" i="4"/>
  <c r="M1218" i="4"/>
  <c r="N1218" i="4"/>
  <c r="O1218" i="4"/>
  <c r="P1218" i="4"/>
  <c r="Q1218" i="4"/>
  <c r="R1218" i="4"/>
  <c r="S1218" i="4"/>
  <c r="T1218" i="4"/>
  <c r="G1219" i="4"/>
  <c r="H1219" i="4"/>
  <c r="I1219" i="4"/>
  <c r="J1219" i="4"/>
  <c r="K1219" i="4"/>
  <c r="L1219" i="4"/>
  <c r="M1219" i="4"/>
  <c r="N1219" i="4"/>
  <c r="O1219" i="4"/>
  <c r="P1219" i="4"/>
  <c r="Q1219" i="4"/>
  <c r="R1219" i="4"/>
  <c r="S1219" i="4"/>
  <c r="T1219" i="4"/>
  <c r="G1220" i="4"/>
  <c r="H1220" i="4"/>
  <c r="I1220" i="4"/>
  <c r="J1220" i="4"/>
  <c r="K1220" i="4"/>
  <c r="L1220" i="4"/>
  <c r="M1220" i="4"/>
  <c r="N1220" i="4"/>
  <c r="O1220" i="4"/>
  <c r="P1220" i="4"/>
  <c r="Q1220" i="4"/>
  <c r="R1220" i="4"/>
  <c r="S1220" i="4"/>
  <c r="T1220" i="4"/>
  <c r="G1221" i="4"/>
  <c r="H1221" i="4"/>
  <c r="I1221" i="4"/>
  <c r="J1221" i="4"/>
  <c r="K1221" i="4"/>
  <c r="L1221" i="4"/>
  <c r="M1221" i="4"/>
  <c r="N1221" i="4"/>
  <c r="O1221" i="4"/>
  <c r="P1221" i="4"/>
  <c r="Q1221" i="4"/>
  <c r="R1221" i="4"/>
  <c r="S1221" i="4"/>
  <c r="T1221" i="4"/>
  <c r="G1222" i="4"/>
  <c r="H1222" i="4"/>
  <c r="I1222" i="4"/>
  <c r="J1222" i="4"/>
  <c r="K1222" i="4"/>
  <c r="L1222" i="4"/>
  <c r="M1222" i="4"/>
  <c r="N1222" i="4"/>
  <c r="O1222" i="4"/>
  <c r="P1222" i="4"/>
  <c r="Q1222" i="4"/>
  <c r="R1222" i="4"/>
  <c r="S1222" i="4"/>
  <c r="T1222" i="4"/>
  <c r="G1223" i="4"/>
  <c r="H1223" i="4"/>
  <c r="I1223" i="4"/>
  <c r="J1223" i="4"/>
  <c r="K1223" i="4"/>
  <c r="L1223" i="4"/>
  <c r="M1223" i="4"/>
  <c r="N1223" i="4"/>
  <c r="O1223" i="4"/>
  <c r="P1223" i="4"/>
  <c r="Q1223" i="4"/>
  <c r="R1223" i="4"/>
  <c r="S1223" i="4"/>
  <c r="T1223" i="4"/>
  <c r="G1224" i="4"/>
  <c r="H1224" i="4"/>
  <c r="I1224" i="4"/>
  <c r="J1224" i="4"/>
  <c r="K1224" i="4"/>
  <c r="L1224" i="4"/>
  <c r="M1224" i="4"/>
  <c r="N1224" i="4"/>
  <c r="O1224" i="4"/>
  <c r="P1224" i="4"/>
  <c r="Q1224" i="4"/>
  <c r="R1224" i="4"/>
  <c r="S1224" i="4"/>
  <c r="T1224" i="4"/>
  <c r="G1225" i="4"/>
  <c r="H1225" i="4"/>
  <c r="I1225" i="4"/>
  <c r="J1225" i="4"/>
  <c r="K1225" i="4"/>
  <c r="L1225" i="4"/>
  <c r="M1225" i="4"/>
  <c r="N1225" i="4"/>
  <c r="O1225" i="4"/>
  <c r="P1225" i="4"/>
  <c r="Q1225" i="4"/>
  <c r="R1225" i="4"/>
  <c r="S1225" i="4"/>
  <c r="T1225" i="4"/>
  <c r="G1226" i="4"/>
  <c r="H1226" i="4"/>
  <c r="I1226" i="4"/>
  <c r="J1226" i="4"/>
  <c r="K1226" i="4"/>
  <c r="L1226" i="4"/>
  <c r="M1226" i="4"/>
  <c r="N1226" i="4"/>
  <c r="O1226" i="4"/>
  <c r="P1226" i="4"/>
  <c r="Q1226" i="4"/>
  <c r="R1226" i="4"/>
  <c r="S1226" i="4"/>
  <c r="T1226" i="4"/>
  <c r="G1228" i="4"/>
  <c r="H1228" i="4"/>
  <c r="I1228" i="4"/>
  <c r="J1228" i="4"/>
  <c r="K1228" i="4"/>
  <c r="L1228" i="4"/>
  <c r="M1228" i="4"/>
  <c r="N1228" i="4"/>
  <c r="O1228" i="4"/>
  <c r="P1228" i="4"/>
  <c r="Q1228" i="4"/>
  <c r="R1228" i="4"/>
  <c r="S1228" i="4"/>
  <c r="T1228" i="4"/>
  <c r="G1229" i="4"/>
  <c r="H1229" i="4"/>
  <c r="I1229" i="4"/>
  <c r="J1229" i="4"/>
  <c r="K1229" i="4"/>
  <c r="L1229" i="4"/>
  <c r="M1229" i="4"/>
  <c r="N1229" i="4"/>
  <c r="O1229" i="4"/>
  <c r="P1229" i="4"/>
  <c r="Q1229" i="4"/>
  <c r="R1229" i="4"/>
  <c r="S1229" i="4"/>
  <c r="T1229" i="4"/>
  <c r="G1230" i="4"/>
  <c r="H1230" i="4"/>
  <c r="I1230" i="4"/>
  <c r="J1230" i="4"/>
  <c r="K1230" i="4"/>
  <c r="L1230" i="4"/>
  <c r="M1230" i="4"/>
  <c r="N1230" i="4"/>
  <c r="O1230" i="4"/>
  <c r="P1230" i="4"/>
  <c r="Q1230" i="4"/>
  <c r="R1230" i="4"/>
  <c r="S1230" i="4"/>
  <c r="T1230" i="4"/>
  <c r="G1231" i="4"/>
  <c r="H1231" i="4"/>
  <c r="I1231" i="4"/>
  <c r="J1231" i="4"/>
  <c r="K1231" i="4"/>
  <c r="L1231" i="4"/>
  <c r="M1231" i="4"/>
  <c r="N1231" i="4"/>
  <c r="O1231" i="4"/>
  <c r="P1231" i="4"/>
  <c r="Q1231" i="4"/>
  <c r="R1231" i="4"/>
  <c r="S1231" i="4"/>
  <c r="T1231" i="4"/>
  <c r="G1232" i="4"/>
  <c r="H1232" i="4"/>
  <c r="I1232" i="4"/>
  <c r="J1232" i="4"/>
  <c r="K1232" i="4"/>
  <c r="L1232" i="4"/>
  <c r="M1232" i="4"/>
  <c r="N1232" i="4"/>
  <c r="O1232" i="4"/>
  <c r="P1232" i="4"/>
  <c r="Q1232" i="4"/>
  <c r="R1232" i="4"/>
  <c r="S1232" i="4"/>
  <c r="T1232" i="4"/>
  <c r="G1233" i="4"/>
  <c r="H1233" i="4"/>
  <c r="I1233" i="4"/>
  <c r="J1233" i="4"/>
  <c r="K1233" i="4"/>
  <c r="L1233" i="4"/>
  <c r="M1233" i="4"/>
  <c r="N1233" i="4"/>
  <c r="O1233" i="4"/>
  <c r="P1233" i="4"/>
  <c r="Q1233" i="4"/>
  <c r="R1233" i="4"/>
  <c r="S1233" i="4"/>
  <c r="T1233" i="4"/>
  <c r="G1234" i="4"/>
  <c r="H1234" i="4"/>
  <c r="I1234" i="4"/>
  <c r="J1234" i="4"/>
  <c r="K1234" i="4"/>
  <c r="L1234" i="4"/>
  <c r="M1234" i="4"/>
  <c r="N1234" i="4"/>
  <c r="O1234" i="4"/>
  <c r="P1234" i="4"/>
  <c r="Q1234" i="4"/>
  <c r="R1234" i="4"/>
  <c r="S1234" i="4"/>
  <c r="T1234" i="4"/>
  <c r="G1235" i="4"/>
  <c r="H1235" i="4"/>
  <c r="I1235" i="4"/>
  <c r="J1235" i="4"/>
  <c r="K1235" i="4"/>
  <c r="L1235" i="4"/>
  <c r="M1235" i="4"/>
  <c r="N1235" i="4"/>
  <c r="O1235" i="4"/>
  <c r="P1235" i="4"/>
  <c r="Q1235" i="4"/>
  <c r="R1235" i="4"/>
  <c r="S1235" i="4"/>
  <c r="T1235" i="4"/>
  <c r="G1236" i="4"/>
  <c r="H1236" i="4"/>
  <c r="I1236" i="4"/>
  <c r="J1236" i="4"/>
  <c r="K1236" i="4"/>
  <c r="L1236" i="4"/>
  <c r="M1236" i="4"/>
  <c r="N1236" i="4"/>
  <c r="O1236" i="4"/>
  <c r="P1236" i="4"/>
  <c r="Q1236" i="4"/>
  <c r="R1236" i="4"/>
  <c r="S1236" i="4"/>
  <c r="T1236" i="4"/>
  <c r="G1238" i="4"/>
  <c r="H1238" i="4"/>
  <c r="I1238" i="4"/>
  <c r="J1238" i="4"/>
  <c r="K1238" i="4"/>
  <c r="L1238" i="4"/>
  <c r="M1238" i="4"/>
  <c r="N1238" i="4"/>
  <c r="O1238" i="4"/>
  <c r="P1238" i="4"/>
  <c r="Q1238" i="4"/>
  <c r="R1238" i="4"/>
  <c r="S1238" i="4"/>
  <c r="T1238" i="4"/>
  <c r="G1239" i="4"/>
  <c r="H1239" i="4"/>
  <c r="I1239" i="4"/>
  <c r="J1239" i="4"/>
  <c r="K1239" i="4"/>
  <c r="L1239" i="4"/>
  <c r="M1239" i="4"/>
  <c r="N1239" i="4"/>
  <c r="O1239" i="4"/>
  <c r="P1239" i="4"/>
  <c r="Q1239" i="4"/>
  <c r="R1239" i="4"/>
  <c r="S1239" i="4"/>
  <c r="T1239" i="4"/>
  <c r="G1240" i="4"/>
  <c r="H1240" i="4"/>
  <c r="I1240" i="4"/>
  <c r="J1240" i="4"/>
  <c r="K1240" i="4"/>
  <c r="L1240" i="4"/>
  <c r="M1240" i="4"/>
  <c r="N1240" i="4"/>
  <c r="O1240" i="4"/>
  <c r="P1240" i="4"/>
  <c r="Q1240" i="4"/>
  <c r="R1240" i="4"/>
  <c r="S1240" i="4"/>
  <c r="T1240" i="4"/>
  <c r="G1241" i="4"/>
  <c r="H1241" i="4"/>
  <c r="I1241" i="4"/>
  <c r="J1241" i="4"/>
  <c r="K1241" i="4"/>
  <c r="L1241" i="4"/>
  <c r="M1241" i="4"/>
  <c r="N1241" i="4"/>
  <c r="O1241" i="4"/>
  <c r="P1241" i="4"/>
  <c r="Q1241" i="4"/>
  <c r="R1241" i="4"/>
  <c r="S1241" i="4"/>
  <c r="T1241" i="4"/>
  <c r="G1242" i="4"/>
  <c r="H1242" i="4"/>
  <c r="I1242" i="4"/>
  <c r="J1242" i="4"/>
  <c r="K1242" i="4"/>
  <c r="L1242" i="4"/>
  <c r="M1242" i="4"/>
  <c r="N1242" i="4"/>
  <c r="O1242" i="4"/>
  <c r="P1242" i="4"/>
  <c r="Q1242" i="4"/>
  <c r="R1242" i="4"/>
  <c r="S1242" i="4"/>
  <c r="T1242" i="4"/>
  <c r="G1243" i="4"/>
  <c r="H1243" i="4"/>
  <c r="I1243" i="4"/>
  <c r="J1243" i="4"/>
  <c r="K1243" i="4"/>
  <c r="L1243" i="4"/>
  <c r="M1243" i="4"/>
  <c r="N1243" i="4"/>
  <c r="O1243" i="4"/>
  <c r="P1243" i="4"/>
  <c r="Q1243" i="4"/>
  <c r="R1243" i="4"/>
  <c r="S1243" i="4"/>
  <c r="T1243" i="4"/>
  <c r="G1245" i="4"/>
  <c r="H1245" i="4"/>
  <c r="I1245" i="4"/>
  <c r="J1245" i="4"/>
  <c r="K1245" i="4"/>
  <c r="L1245" i="4"/>
  <c r="M1245" i="4"/>
  <c r="N1245" i="4"/>
  <c r="O1245" i="4"/>
  <c r="P1245" i="4"/>
  <c r="Q1245" i="4"/>
  <c r="R1245" i="4"/>
  <c r="S1245" i="4"/>
  <c r="T1245" i="4"/>
  <c r="G1246" i="4"/>
  <c r="H1246" i="4"/>
  <c r="I1246" i="4"/>
  <c r="J1246" i="4"/>
  <c r="K1246" i="4"/>
  <c r="L1246" i="4"/>
  <c r="M1246" i="4"/>
  <c r="N1246" i="4"/>
  <c r="O1246" i="4"/>
  <c r="P1246" i="4"/>
  <c r="Q1246" i="4"/>
  <c r="R1246" i="4"/>
  <c r="S1246" i="4"/>
  <c r="T1246" i="4"/>
  <c r="G1247" i="4"/>
  <c r="H1247" i="4"/>
  <c r="I1247" i="4"/>
  <c r="J1247" i="4"/>
  <c r="K1247" i="4"/>
  <c r="L1247" i="4"/>
  <c r="M1247" i="4"/>
  <c r="N1247" i="4"/>
  <c r="O1247" i="4"/>
  <c r="P1247" i="4"/>
  <c r="Q1247" i="4"/>
  <c r="R1247" i="4"/>
  <c r="S1247" i="4"/>
  <c r="T1247" i="4"/>
  <c r="G1248" i="4"/>
  <c r="H1248" i="4"/>
  <c r="I1248" i="4"/>
  <c r="J1248" i="4"/>
  <c r="K1248" i="4"/>
  <c r="L1248" i="4"/>
  <c r="M1248" i="4"/>
  <c r="N1248" i="4"/>
  <c r="O1248" i="4"/>
  <c r="P1248" i="4"/>
  <c r="Q1248" i="4"/>
  <c r="R1248" i="4"/>
  <c r="S1248" i="4"/>
  <c r="T1248" i="4"/>
  <c r="G1249" i="4"/>
  <c r="H1249" i="4"/>
  <c r="I1249" i="4"/>
  <c r="J1249" i="4"/>
  <c r="K1249" i="4"/>
  <c r="L1249" i="4"/>
  <c r="M1249" i="4"/>
  <c r="N1249" i="4"/>
  <c r="O1249" i="4"/>
  <c r="P1249" i="4"/>
  <c r="Q1249" i="4"/>
  <c r="R1249" i="4"/>
  <c r="S1249" i="4"/>
  <c r="T1249" i="4"/>
  <c r="G1250" i="4"/>
  <c r="H1250" i="4"/>
  <c r="I1250" i="4"/>
  <c r="J1250" i="4"/>
  <c r="K1250" i="4"/>
  <c r="L1250" i="4"/>
  <c r="M1250" i="4"/>
  <c r="N1250" i="4"/>
  <c r="O1250" i="4"/>
  <c r="P1250" i="4"/>
  <c r="Q1250" i="4"/>
  <c r="R1250" i="4"/>
  <c r="S1250" i="4"/>
  <c r="T1250" i="4"/>
  <c r="G1251" i="4"/>
  <c r="H1251" i="4"/>
  <c r="I1251" i="4"/>
  <c r="J1251" i="4"/>
  <c r="K1251" i="4"/>
  <c r="L1251" i="4"/>
  <c r="M1251" i="4"/>
  <c r="N1251" i="4"/>
  <c r="O1251" i="4"/>
  <c r="P1251" i="4"/>
  <c r="Q1251" i="4"/>
  <c r="R1251" i="4"/>
  <c r="S1251" i="4"/>
  <c r="T1251" i="4"/>
  <c r="G1252" i="4"/>
  <c r="H1252" i="4"/>
  <c r="I1252" i="4"/>
  <c r="J1252" i="4"/>
  <c r="K1252" i="4"/>
  <c r="L1252" i="4"/>
  <c r="M1252" i="4"/>
  <c r="N1252" i="4"/>
  <c r="O1252" i="4"/>
  <c r="P1252" i="4"/>
  <c r="Q1252" i="4"/>
  <c r="R1252" i="4"/>
  <c r="S1252" i="4"/>
  <c r="T1252" i="4"/>
  <c r="G1253" i="4"/>
  <c r="H1253" i="4"/>
  <c r="I1253" i="4"/>
  <c r="J1253" i="4"/>
  <c r="K1253" i="4"/>
  <c r="L1253" i="4"/>
  <c r="M1253" i="4"/>
  <c r="N1253" i="4"/>
  <c r="O1253" i="4"/>
  <c r="P1253" i="4"/>
  <c r="Q1253" i="4"/>
  <c r="R1253" i="4"/>
  <c r="S1253" i="4"/>
  <c r="T1253" i="4"/>
  <c r="G1254" i="4"/>
  <c r="H1254" i="4"/>
  <c r="I1254" i="4"/>
  <c r="J1254" i="4"/>
  <c r="K1254" i="4"/>
  <c r="L1254" i="4"/>
  <c r="M1254" i="4"/>
  <c r="N1254" i="4"/>
  <c r="O1254" i="4"/>
  <c r="P1254" i="4"/>
  <c r="Q1254" i="4"/>
  <c r="R1254" i="4"/>
  <c r="S1254" i="4"/>
  <c r="T1254" i="4"/>
  <c r="G1255" i="4"/>
  <c r="H1255" i="4"/>
  <c r="I1255" i="4"/>
  <c r="J1255" i="4"/>
  <c r="K1255" i="4"/>
  <c r="L1255" i="4"/>
  <c r="M1255" i="4"/>
  <c r="N1255" i="4"/>
  <c r="O1255" i="4"/>
  <c r="P1255" i="4"/>
  <c r="Q1255" i="4"/>
  <c r="R1255" i="4"/>
  <c r="S1255" i="4"/>
  <c r="T1255" i="4"/>
  <c r="G1257" i="4"/>
  <c r="H1257" i="4"/>
  <c r="I1257" i="4"/>
  <c r="J1257" i="4"/>
  <c r="K1257" i="4"/>
  <c r="L1257" i="4"/>
  <c r="M1257" i="4"/>
  <c r="N1257" i="4"/>
  <c r="O1257" i="4"/>
  <c r="P1257" i="4"/>
  <c r="Q1257" i="4"/>
  <c r="R1257" i="4"/>
  <c r="S1257" i="4"/>
  <c r="T1257" i="4"/>
  <c r="G1258" i="4"/>
  <c r="H1258" i="4"/>
  <c r="I1258" i="4"/>
  <c r="J1258" i="4"/>
  <c r="K1258" i="4"/>
  <c r="L1258" i="4"/>
  <c r="M1258" i="4"/>
  <c r="N1258" i="4"/>
  <c r="O1258" i="4"/>
  <c r="P1258" i="4"/>
  <c r="Q1258" i="4"/>
  <c r="R1258" i="4"/>
  <c r="S1258" i="4"/>
  <c r="T1258" i="4"/>
  <c r="G1259" i="4"/>
  <c r="H1259" i="4"/>
  <c r="I1259" i="4"/>
  <c r="J1259" i="4"/>
  <c r="K1259" i="4"/>
  <c r="L1259" i="4"/>
  <c r="M1259" i="4"/>
  <c r="N1259" i="4"/>
  <c r="O1259" i="4"/>
  <c r="P1259" i="4"/>
  <c r="Q1259" i="4"/>
  <c r="R1259" i="4"/>
  <c r="S1259" i="4"/>
  <c r="T1259" i="4"/>
  <c r="G1260" i="4"/>
  <c r="H1260" i="4"/>
  <c r="I1260" i="4"/>
  <c r="J1260" i="4"/>
  <c r="K1260" i="4"/>
  <c r="L1260" i="4"/>
  <c r="M1260" i="4"/>
  <c r="N1260" i="4"/>
  <c r="O1260" i="4"/>
  <c r="P1260" i="4"/>
  <c r="Q1260" i="4"/>
  <c r="R1260" i="4"/>
  <c r="S1260" i="4"/>
  <c r="T1260" i="4"/>
  <c r="G1261" i="4"/>
  <c r="H1261" i="4"/>
  <c r="I1261" i="4"/>
  <c r="J1261" i="4"/>
  <c r="K1261" i="4"/>
  <c r="L1261" i="4"/>
  <c r="M1261" i="4"/>
  <c r="N1261" i="4"/>
  <c r="O1261" i="4"/>
  <c r="P1261" i="4"/>
  <c r="Q1261" i="4"/>
  <c r="R1261" i="4"/>
  <c r="S1261" i="4"/>
  <c r="T1261" i="4"/>
  <c r="G1262" i="4"/>
  <c r="H1262" i="4"/>
  <c r="I1262" i="4"/>
  <c r="J1262" i="4"/>
  <c r="K1262" i="4"/>
  <c r="L1262" i="4"/>
  <c r="M1262" i="4"/>
  <c r="N1262" i="4"/>
  <c r="O1262" i="4"/>
  <c r="P1262" i="4"/>
  <c r="Q1262" i="4"/>
  <c r="R1262" i="4"/>
  <c r="S1262" i="4"/>
  <c r="T1262" i="4"/>
  <c r="G1263" i="4"/>
  <c r="H1263" i="4"/>
  <c r="I1263" i="4"/>
  <c r="J1263" i="4"/>
  <c r="K1263" i="4"/>
  <c r="L1263" i="4"/>
  <c r="M1263" i="4"/>
  <c r="N1263" i="4"/>
  <c r="O1263" i="4"/>
  <c r="P1263" i="4"/>
  <c r="Q1263" i="4"/>
  <c r="R1263" i="4"/>
  <c r="S1263" i="4"/>
  <c r="T1263" i="4"/>
  <c r="G1264" i="4"/>
  <c r="H1264" i="4"/>
  <c r="I1264" i="4"/>
  <c r="J1264" i="4"/>
  <c r="K1264" i="4"/>
  <c r="L1264" i="4"/>
  <c r="M1264" i="4"/>
  <c r="N1264" i="4"/>
  <c r="O1264" i="4"/>
  <c r="P1264" i="4"/>
  <c r="Q1264" i="4"/>
  <c r="R1264" i="4"/>
  <c r="S1264" i="4"/>
  <c r="T1264" i="4"/>
  <c r="G1265" i="4"/>
  <c r="H1265" i="4"/>
  <c r="I1265" i="4"/>
  <c r="J1265" i="4"/>
  <c r="K1265" i="4"/>
  <c r="L1265" i="4"/>
  <c r="M1265" i="4"/>
  <c r="N1265" i="4"/>
  <c r="O1265" i="4"/>
  <c r="P1265" i="4"/>
  <c r="Q1265" i="4"/>
  <c r="R1265" i="4"/>
  <c r="S1265" i="4"/>
  <c r="T1265" i="4"/>
  <c r="G1266" i="4"/>
  <c r="H1266" i="4"/>
  <c r="I1266" i="4"/>
  <c r="J1266" i="4"/>
  <c r="K1266" i="4"/>
  <c r="L1266" i="4"/>
  <c r="M1266" i="4"/>
  <c r="N1266" i="4"/>
  <c r="O1266" i="4"/>
  <c r="P1266" i="4"/>
  <c r="Q1266" i="4"/>
  <c r="R1266" i="4"/>
  <c r="S1266" i="4"/>
  <c r="T1266" i="4"/>
  <c r="G1267" i="4"/>
  <c r="H1267" i="4"/>
  <c r="I1267" i="4"/>
  <c r="J1267" i="4"/>
  <c r="K1267" i="4"/>
  <c r="L1267" i="4"/>
  <c r="M1267" i="4"/>
  <c r="N1267" i="4"/>
  <c r="O1267" i="4"/>
  <c r="P1267" i="4"/>
  <c r="Q1267" i="4"/>
  <c r="R1267" i="4"/>
  <c r="S1267" i="4"/>
  <c r="T1267" i="4"/>
  <c r="G1268" i="4"/>
  <c r="H1268" i="4"/>
  <c r="I1268" i="4"/>
  <c r="J1268" i="4"/>
  <c r="K1268" i="4"/>
  <c r="L1268" i="4"/>
  <c r="M1268" i="4"/>
  <c r="N1268" i="4"/>
  <c r="O1268" i="4"/>
  <c r="P1268" i="4"/>
  <c r="Q1268" i="4"/>
  <c r="R1268" i="4"/>
  <c r="S1268" i="4"/>
  <c r="T1268" i="4"/>
  <c r="G1269" i="4"/>
  <c r="H1269" i="4"/>
  <c r="I1269" i="4"/>
  <c r="J1269" i="4"/>
  <c r="K1269" i="4"/>
  <c r="L1269" i="4"/>
  <c r="M1269" i="4"/>
  <c r="N1269" i="4"/>
  <c r="O1269" i="4"/>
  <c r="P1269" i="4"/>
  <c r="Q1269" i="4"/>
  <c r="R1269" i="4"/>
  <c r="S1269" i="4"/>
  <c r="T1269" i="4"/>
  <c r="G1270" i="4"/>
  <c r="H1270" i="4"/>
  <c r="I1270" i="4"/>
  <c r="J1270" i="4"/>
  <c r="K1270" i="4"/>
  <c r="L1270" i="4"/>
  <c r="M1270" i="4"/>
  <c r="N1270" i="4"/>
  <c r="O1270" i="4"/>
  <c r="P1270" i="4"/>
  <c r="Q1270" i="4"/>
  <c r="R1270" i="4"/>
  <c r="S1270" i="4"/>
  <c r="T1270" i="4"/>
  <c r="G1271" i="4"/>
  <c r="H1271" i="4"/>
  <c r="I1271" i="4"/>
  <c r="J1271" i="4"/>
  <c r="K1271" i="4"/>
  <c r="L1271" i="4"/>
  <c r="M1271" i="4"/>
  <c r="N1271" i="4"/>
  <c r="O1271" i="4"/>
  <c r="P1271" i="4"/>
  <c r="Q1271" i="4"/>
  <c r="R1271" i="4"/>
  <c r="S1271" i="4"/>
  <c r="T1271" i="4"/>
  <c r="G1272" i="4"/>
  <c r="H1272" i="4"/>
  <c r="I1272" i="4"/>
  <c r="J1272" i="4"/>
  <c r="K1272" i="4"/>
  <c r="L1272" i="4"/>
  <c r="M1272" i="4"/>
  <c r="N1272" i="4"/>
  <c r="O1272" i="4"/>
  <c r="P1272" i="4"/>
  <c r="Q1272" i="4"/>
  <c r="R1272" i="4"/>
  <c r="S1272" i="4"/>
  <c r="T1272" i="4"/>
  <c r="G1273" i="4"/>
  <c r="H1273" i="4"/>
  <c r="I1273" i="4"/>
  <c r="J1273" i="4"/>
  <c r="K1273" i="4"/>
  <c r="L1273" i="4"/>
  <c r="M1273" i="4"/>
  <c r="N1273" i="4"/>
  <c r="O1273" i="4"/>
  <c r="P1273" i="4"/>
  <c r="Q1273" i="4"/>
  <c r="R1273" i="4"/>
  <c r="S1273" i="4"/>
  <c r="T1273" i="4"/>
  <c r="G1275" i="4"/>
  <c r="H1275" i="4"/>
  <c r="I1275" i="4"/>
  <c r="J1275" i="4"/>
  <c r="K1275" i="4"/>
  <c r="L1275" i="4"/>
  <c r="M1275" i="4"/>
  <c r="N1275" i="4"/>
  <c r="O1275" i="4"/>
  <c r="P1275" i="4"/>
  <c r="Q1275" i="4"/>
  <c r="R1275" i="4"/>
  <c r="S1275" i="4"/>
  <c r="T1275" i="4"/>
  <c r="G1276" i="4"/>
  <c r="H1276" i="4"/>
  <c r="I1276" i="4"/>
  <c r="J1276" i="4"/>
  <c r="K1276" i="4"/>
  <c r="L1276" i="4"/>
  <c r="M1276" i="4"/>
  <c r="N1276" i="4"/>
  <c r="O1276" i="4"/>
  <c r="P1276" i="4"/>
  <c r="Q1276" i="4"/>
  <c r="R1276" i="4"/>
  <c r="S1276" i="4"/>
  <c r="T1276" i="4"/>
  <c r="G1277" i="4"/>
  <c r="H1277" i="4"/>
  <c r="I1277" i="4"/>
  <c r="J1277" i="4"/>
  <c r="K1277" i="4"/>
  <c r="L1277" i="4"/>
  <c r="M1277" i="4"/>
  <c r="N1277" i="4"/>
  <c r="O1277" i="4"/>
  <c r="P1277" i="4"/>
  <c r="Q1277" i="4"/>
  <c r="R1277" i="4"/>
  <c r="S1277" i="4"/>
  <c r="T1277" i="4"/>
  <c r="G1278" i="4"/>
  <c r="H1278" i="4"/>
  <c r="I1278" i="4"/>
  <c r="J1278" i="4"/>
  <c r="K1278" i="4"/>
  <c r="L1278" i="4"/>
  <c r="M1278" i="4"/>
  <c r="N1278" i="4"/>
  <c r="O1278" i="4"/>
  <c r="P1278" i="4"/>
  <c r="Q1278" i="4"/>
  <c r="R1278" i="4"/>
  <c r="S1278" i="4"/>
  <c r="T1278" i="4"/>
  <c r="G1279" i="4"/>
  <c r="H1279" i="4"/>
  <c r="I1279" i="4"/>
  <c r="J1279" i="4"/>
  <c r="K1279" i="4"/>
  <c r="L1279" i="4"/>
  <c r="M1279" i="4"/>
  <c r="N1279" i="4"/>
  <c r="O1279" i="4"/>
  <c r="P1279" i="4"/>
  <c r="Q1279" i="4"/>
  <c r="R1279" i="4"/>
  <c r="S1279" i="4"/>
  <c r="T1279" i="4"/>
  <c r="G1280" i="4"/>
  <c r="H1280" i="4"/>
  <c r="I1280" i="4"/>
  <c r="J1280" i="4"/>
  <c r="K1280" i="4"/>
  <c r="L1280" i="4"/>
  <c r="M1280" i="4"/>
  <c r="N1280" i="4"/>
  <c r="O1280" i="4"/>
  <c r="P1280" i="4"/>
  <c r="Q1280" i="4"/>
  <c r="R1280" i="4"/>
  <c r="S1280" i="4"/>
  <c r="T1280" i="4"/>
  <c r="G1281" i="4"/>
  <c r="H1281" i="4"/>
  <c r="I1281" i="4"/>
  <c r="J1281" i="4"/>
  <c r="K1281" i="4"/>
  <c r="L1281" i="4"/>
  <c r="M1281" i="4"/>
  <c r="N1281" i="4"/>
  <c r="O1281" i="4"/>
  <c r="P1281" i="4"/>
  <c r="Q1281" i="4"/>
  <c r="R1281" i="4"/>
  <c r="S1281" i="4"/>
  <c r="T1281" i="4"/>
  <c r="G1282" i="4"/>
  <c r="H1282" i="4"/>
  <c r="I1282" i="4"/>
  <c r="J1282" i="4"/>
  <c r="K1282" i="4"/>
  <c r="L1282" i="4"/>
  <c r="M1282" i="4"/>
  <c r="N1282" i="4"/>
  <c r="O1282" i="4"/>
  <c r="P1282" i="4"/>
  <c r="Q1282" i="4"/>
  <c r="R1282" i="4"/>
  <c r="S1282" i="4"/>
  <c r="T1282" i="4"/>
  <c r="G1283" i="4"/>
  <c r="H1283" i="4"/>
  <c r="I1283" i="4"/>
  <c r="J1283" i="4"/>
  <c r="K1283" i="4"/>
  <c r="L1283" i="4"/>
  <c r="M1283" i="4"/>
  <c r="N1283" i="4"/>
  <c r="O1283" i="4"/>
  <c r="P1283" i="4"/>
  <c r="Q1283" i="4"/>
  <c r="R1283" i="4"/>
  <c r="S1283" i="4"/>
  <c r="T1283" i="4"/>
  <c r="G1285" i="4"/>
  <c r="H1285" i="4"/>
  <c r="I1285" i="4"/>
  <c r="J1285" i="4"/>
  <c r="K1285" i="4"/>
  <c r="L1285" i="4"/>
  <c r="M1285" i="4"/>
  <c r="N1285" i="4"/>
  <c r="O1285" i="4"/>
  <c r="P1285" i="4"/>
  <c r="Q1285" i="4"/>
  <c r="R1285" i="4"/>
  <c r="S1285" i="4"/>
  <c r="T1285" i="4"/>
  <c r="G1286" i="4"/>
  <c r="H1286" i="4"/>
  <c r="I1286" i="4"/>
  <c r="J1286" i="4"/>
  <c r="K1286" i="4"/>
  <c r="L1286" i="4"/>
  <c r="M1286" i="4"/>
  <c r="N1286" i="4"/>
  <c r="O1286" i="4"/>
  <c r="P1286" i="4"/>
  <c r="Q1286" i="4"/>
  <c r="R1286" i="4"/>
  <c r="S1286" i="4"/>
  <c r="T1286" i="4"/>
  <c r="G1287" i="4"/>
  <c r="H1287" i="4"/>
  <c r="I1287" i="4"/>
  <c r="J1287" i="4"/>
  <c r="K1287" i="4"/>
  <c r="L1287" i="4"/>
  <c r="M1287" i="4"/>
  <c r="N1287" i="4"/>
  <c r="O1287" i="4"/>
  <c r="P1287" i="4"/>
  <c r="Q1287" i="4"/>
  <c r="R1287" i="4"/>
  <c r="S1287" i="4"/>
  <c r="T1287" i="4"/>
  <c r="G1288" i="4"/>
  <c r="H1288" i="4"/>
  <c r="I1288" i="4"/>
  <c r="J1288" i="4"/>
  <c r="K1288" i="4"/>
  <c r="L1288" i="4"/>
  <c r="M1288" i="4"/>
  <c r="N1288" i="4"/>
  <c r="O1288" i="4"/>
  <c r="P1288" i="4"/>
  <c r="Q1288" i="4"/>
  <c r="R1288" i="4"/>
  <c r="S1288" i="4"/>
  <c r="T1288" i="4"/>
  <c r="G1289" i="4"/>
  <c r="H1289" i="4"/>
  <c r="I1289" i="4"/>
  <c r="J1289" i="4"/>
  <c r="K1289" i="4"/>
  <c r="L1289" i="4"/>
  <c r="M1289" i="4"/>
  <c r="N1289" i="4"/>
  <c r="O1289" i="4"/>
  <c r="P1289" i="4"/>
  <c r="Q1289" i="4"/>
  <c r="R1289" i="4"/>
  <c r="S1289" i="4"/>
  <c r="T1289" i="4"/>
  <c r="G1290" i="4"/>
  <c r="H1290" i="4"/>
  <c r="I1290" i="4"/>
  <c r="J1290" i="4"/>
  <c r="K1290" i="4"/>
  <c r="L1290" i="4"/>
  <c r="M1290" i="4"/>
  <c r="N1290" i="4"/>
  <c r="O1290" i="4"/>
  <c r="P1290" i="4"/>
  <c r="Q1290" i="4"/>
  <c r="R1290" i="4"/>
  <c r="S1290" i="4"/>
  <c r="T1290" i="4"/>
  <c r="G1292" i="4"/>
  <c r="H1292" i="4"/>
  <c r="I1292" i="4"/>
  <c r="J1292" i="4"/>
  <c r="K1292" i="4"/>
  <c r="L1292" i="4"/>
  <c r="M1292" i="4"/>
  <c r="N1292" i="4"/>
  <c r="O1292" i="4"/>
  <c r="P1292" i="4"/>
  <c r="Q1292" i="4"/>
  <c r="R1292" i="4"/>
  <c r="S1292" i="4"/>
  <c r="T1292" i="4"/>
  <c r="G1293" i="4"/>
  <c r="H1293" i="4"/>
  <c r="I1293" i="4"/>
  <c r="J1293" i="4"/>
  <c r="K1293" i="4"/>
  <c r="L1293" i="4"/>
  <c r="M1293" i="4"/>
  <c r="N1293" i="4"/>
  <c r="O1293" i="4"/>
  <c r="P1293" i="4"/>
  <c r="Q1293" i="4"/>
  <c r="R1293" i="4"/>
  <c r="S1293" i="4"/>
  <c r="T1293" i="4"/>
  <c r="G1294" i="4"/>
  <c r="H1294" i="4"/>
  <c r="I1294" i="4"/>
  <c r="J1294" i="4"/>
  <c r="K1294" i="4"/>
  <c r="L1294" i="4"/>
  <c r="M1294" i="4"/>
  <c r="N1294" i="4"/>
  <c r="O1294" i="4"/>
  <c r="P1294" i="4"/>
  <c r="Q1294" i="4"/>
  <c r="R1294" i="4"/>
  <c r="S1294" i="4"/>
  <c r="T1294" i="4"/>
  <c r="G1295" i="4"/>
  <c r="H1295" i="4"/>
  <c r="I1295" i="4"/>
  <c r="J1295" i="4"/>
  <c r="K1295" i="4"/>
  <c r="L1295" i="4"/>
  <c r="M1295" i="4"/>
  <c r="N1295" i="4"/>
  <c r="O1295" i="4"/>
  <c r="P1295" i="4"/>
  <c r="Q1295" i="4"/>
  <c r="R1295" i="4"/>
  <c r="S1295" i="4"/>
  <c r="T1295" i="4"/>
  <c r="G1296" i="4"/>
  <c r="H1296" i="4"/>
  <c r="I1296" i="4"/>
  <c r="J1296" i="4"/>
  <c r="K1296" i="4"/>
  <c r="L1296" i="4"/>
  <c r="M1296" i="4"/>
  <c r="N1296" i="4"/>
  <c r="O1296" i="4"/>
  <c r="P1296" i="4"/>
  <c r="Q1296" i="4"/>
  <c r="R1296" i="4"/>
  <c r="S1296" i="4"/>
  <c r="T1296" i="4"/>
  <c r="G1297" i="4"/>
  <c r="H1297" i="4"/>
  <c r="I1297" i="4"/>
  <c r="J1297" i="4"/>
  <c r="K1297" i="4"/>
  <c r="L1297" i="4"/>
  <c r="M1297" i="4"/>
  <c r="N1297" i="4"/>
  <c r="O1297" i="4"/>
  <c r="P1297" i="4"/>
  <c r="Q1297" i="4"/>
  <c r="R1297" i="4"/>
  <c r="S1297" i="4"/>
  <c r="T1297" i="4"/>
  <c r="G1298" i="4"/>
  <c r="H1298" i="4"/>
  <c r="I1298" i="4"/>
  <c r="J1298" i="4"/>
  <c r="K1298" i="4"/>
  <c r="L1298" i="4"/>
  <c r="M1298" i="4"/>
  <c r="N1298" i="4"/>
  <c r="O1298" i="4"/>
  <c r="P1298" i="4"/>
  <c r="Q1298" i="4"/>
  <c r="R1298" i="4"/>
  <c r="S1298" i="4"/>
  <c r="T1298" i="4"/>
  <c r="G1299" i="4"/>
  <c r="H1299" i="4"/>
  <c r="I1299" i="4"/>
  <c r="J1299" i="4"/>
  <c r="K1299" i="4"/>
  <c r="L1299" i="4"/>
  <c r="M1299" i="4"/>
  <c r="N1299" i="4"/>
  <c r="O1299" i="4"/>
  <c r="P1299" i="4"/>
  <c r="Q1299" i="4"/>
  <c r="R1299" i="4"/>
  <c r="S1299" i="4"/>
  <c r="T1299" i="4"/>
  <c r="G1300" i="4"/>
  <c r="H1300" i="4"/>
  <c r="I1300" i="4"/>
  <c r="J1300" i="4"/>
  <c r="K1300" i="4"/>
  <c r="L1300" i="4"/>
  <c r="M1300" i="4"/>
  <c r="N1300" i="4"/>
  <c r="O1300" i="4"/>
  <c r="P1300" i="4"/>
  <c r="Q1300" i="4"/>
  <c r="R1300" i="4"/>
  <c r="S1300" i="4"/>
  <c r="T1300" i="4"/>
  <c r="G1301" i="4"/>
  <c r="H1301" i="4"/>
  <c r="I1301" i="4"/>
  <c r="J1301" i="4"/>
  <c r="K1301" i="4"/>
  <c r="L1301" i="4"/>
  <c r="M1301" i="4"/>
  <c r="N1301" i="4"/>
  <c r="O1301" i="4"/>
  <c r="P1301" i="4"/>
  <c r="Q1301" i="4"/>
  <c r="R1301" i="4"/>
  <c r="S1301" i="4"/>
  <c r="T1301" i="4"/>
  <c r="G1302" i="4"/>
  <c r="H1302" i="4"/>
  <c r="I1302" i="4"/>
  <c r="J1302" i="4"/>
  <c r="K1302" i="4"/>
  <c r="L1302" i="4"/>
  <c r="M1302" i="4"/>
  <c r="N1302" i="4"/>
  <c r="O1302" i="4"/>
  <c r="P1302" i="4"/>
  <c r="Q1302" i="4"/>
  <c r="R1302" i="4"/>
  <c r="S1302" i="4"/>
  <c r="T1302" i="4"/>
  <c r="G1304" i="4"/>
  <c r="H1304" i="4"/>
  <c r="I1304" i="4"/>
  <c r="J1304" i="4"/>
  <c r="K1304" i="4"/>
  <c r="L1304" i="4"/>
  <c r="M1304" i="4"/>
  <c r="N1304" i="4"/>
  <c r="O1304" i="4"/>
  <c r="P1304" i="4"/>
  <c r="Q1304" i="4"/>
  <c r="R1304" i="4"/>
  <c r="S1304" i="4"/>
  <c r="T1304" i="4"/>
  <c r="G1305" i="4"/>
  <c r="H1305" i="4"/>
  <c r="I1305" i="4"/>
  <c r="J1305" i="4"/>
  <c r="K1305" i="4"/>
  <c r="L1305" i="4"/>
  <c r="M1305" i="4"/>
  <c r="N1305" i="4"/>
  <c r="O1305" i="4"/>
  <c r="P1305" i="4"/>
  <c r="Q1305" i="4"/>
  <c r="R1305" i="4"/>
  <c r="S1305" i="4"/>
  <c r="T1305" i="4"/>
  <c r="G1306" i="4"/>
  <c r="H1306" i="4"/>
  <c r="I1306" i="4"/>
  <c r="J1306" i="4"/>
  <c r="K1306" i="4"/>
  <c r="L1306" i="4"/>
  <c r="M1306" i="4"/>
  <c r="N1306" i="4"/>
  <c r="O1306" i="4"/>
  <c r="P1306" i="4"/>
  <c r="Q1306" i="4"/>
  <c r="R1306" i="4"/>
  <c r="S1306" i="4"/>
  <c r="T1306" i="4"/>
  <c r="G1307" i="4"/>
  <c r="H1307" i="4"/>
  <c r="I1307" i="4"/>
  <c r="J1307" i="4"/>
  <c r="K1307" i="4"/>
  <c r="L1307" i="4"/>
  <c r="M1307" i="4"/>
  <c r="N1307" i="4"/>
  <c r="O1307" i="4"/>
  <c r="P1307" i="4"/>
  <c r="Q1307" i="4"/>
  <c r="R1307" i="4"/>
  <c r="S1307" i="4"/>
  <c r="T1307" i="4"/>
  <c r="G1308" i="4"/>
  <c r="H1308" i="4"/>
  <c r="I1308" i="4"/>
  <c r="J1308" i="4"/>
  <c r="K1308" i="4"/>
  <c r="L1308" i="4"/>
  <c r="M1308" i="4"/>
  <c r="N1308" i="4"/>
  <c r="O1308" i="4"/>
  <c r="P1308" i="4"/>
  <c r="Q1308" i="4"/>
  <c r="R1308" i="4"/>
  <c r="S1308" i="4"/>
  <c r="T1308" i="4"/>
  <c r="G1309" i="4"/>
  <c r="H1309" i="4"/>
  <c r="I1309" i="4"/>
  <c r="J1309" i="4"/>
  <c r="K1309" i="4"/>
  <c r="L1309" i="4"/>
  <c r="M1309" i="4"/>
  <c r="N1309" i="4"/>
  <c r="O1309" i="4"/>
  <c r="P1309" i="4"/>
  <c r="Q1309" i="4"/>
  <c r="R1309" i="4"/>
  <c r="S1309" i="4"/>
  <c r="T1309" i="4"/>
  <c r="G1310" i="4"/>
  <c r="H1310" i="4"/>
  <c r="I1310" i="4"/>
  <c r="J1310" i="4"/>
  <c r="K1310" i="4"/>
  <c r="L1310" i="4"/>
  <c r="M1310" i="4"/>
  <c r="N1310" i="4"/>
  <c r="O1310" i="4"/>
  <c r="P1310" i="4"/>
  <c r="Q1310" i="4"/>
  <c r="R1310" i="4"/>
  <c r="S1310" i="4"/>
  <c r="T1310" i="4"/>
  <c r="G1311" i="4"/>
  <c r="H1311" i="4"/>
  <c r="I1311" i="4"/>
  <c r="J1311" i="4"/>
  <c r="K1311" i="4"/>
  <c r="L1311" i="4"/>
  <c r="M1311" i="4"/>
  <c r="N1311" i="4"/>
  <c r="O1311" i="4"/>
  <c r="P1311" i="4"/>
  <c r="Q1311" i="4"/>
  <c r="R1311" i="4"/>
  <c r="S1311" i="4"/>
  <c r="T1311" i="4"/>
  <c r="G1312" i="4"/>
  <c r="H1312" i="4"/>
  <c r="I1312" i="4"/>
  <c r="J1312" i="4"/>
  <c r="K1312" i="4"/>
  <c r="L1312" i="4"/>
  <c r="M1312" i="4"/>
  <c r="N1312" i="4"/>
  <c r="O1312" i="4"/>
  <c r="P1312" i="4"/>
  <c r="Q1312" i="4"/>
  <c r="R1312" i="4"/>
  <c r="S1312" i="4"/>
  <c r="T1312" i="4"/>
  <c r="G1313" i="4"/>
  <c r="H1313" i="4"/>
  <c r="I1313" i="4"/>
  <c r="J1313" i="4"/>
  <c r="K1313" i="4"/>
  <c r="L1313" i="4"/>
  <c r="M1313" i="4"/>
  <c r="N1313" i="4"/>
  <c r="O1313" i="4"/>
  <c r="P1313" i="4"/>
  <c r="Q1313" i="4"/>
  <c r="R1313" i="4"/>
  <c r="S1313" i="4"/>
  <c r="T1313" i="4"/>
  <c r="G1314" i="4"/>
  <c r="H1314" i="4"/>
  <c r="I1314" i="4"/>
  <c r="J1314" i="4"/>
  <c r="K1314" i="4"/>
  <c r="L1314" i="4"/>
  <c r="M1314" i="4"/>
  <c r="N1314" i="4"/>
  <c r="O1314" i="4"/>
  <c r="P1314" i="4"/>
  <c r="Q1314" i="4"/>
  <c r="R1314" i="4"/>
  <c r="S1314" i="4"/>
  <c r="T1314" i="4"/>
  <c r="G1315" i="4"/>
  <c r="H1315" i="4"/>
  <c r="I1315" i="4"/>
  <c r="J1315" i="4"/>
  <c r="K1315" i="4"/>
  <c r="L1315" i="4"/>
  <c r="M1315" i="4"/>
  <c r="N1315" i="4"/>
  <c r="O1315" i="4"/>
  <c r="P1315" i="4"/>
  <c r="Q1315" i="4"/>
  <c r="R1315" i="4"/>
  <c r="S1315" i="4"/>
  <c r="T1315" i="4"/>
  <c r="G1316" i="4"/>
  <c r="H1316" i="4"/>
  <c r="I1316" i="4"/>
  <c r="J1316" i="4"/>
  <c r="K1316" i="4"/>
  <c r="L1316" i="4"/>
  <c r="M1316" i="4"/>
  <c r="N1316" i="4"/>
  <c r="O1316" i="4"/>
  <c r="P1316" i="4"/>
  <c r="Q1316" i="4"/>
  <c r="R1316" i="4"/>
  <c r="S1316" i="4"/>
  <c r="T1316" i="4"/>
  <c r="G1317" i="4"/>
  <c r="H1317" i="4"/>
  <c r="I1317" i="4"/>
  <c r="J1317" i="4"/>
  <c r="K1317" i="4"/>
  <c r="L1317" i="4"/>
  <c r="M1317" i="4"/>
  <c r="N1317" i="4"/>
  <c r="O1317" i="4"/>
  <c r="P1317" i="4"/>
  <c r="Q1317" i="4"/>
  <c r="R1317" i="4"/>
  <c r="S1317" i="4"/>
  <c r="T1317" i="4"/>
  <c r="G1318" i="4"/>
  <c r="H1318" i="4"/>
  <c r="I1318" i="4"/>
  <c r="J1318" i="4"/>
  <c r="K1318" i="4"/>
  <c r="L1318" i="4"/>
  <c r="M1318" i="4"/>
  <c r="N1318" i="4"/>
  <c r="O1318" i="4"/>
  <c r="P1318" i="4"/>
  <c r="Q1318" i="4"/>
  <c r="R1318" i="4"/>
  <c r="S1318" i="4"/>
  <c r="T1318" i="4"/>
  <c r="G1319" i="4"/>
  <c r="H1319" i="4"/>
  <c r="I1319" i="4"/>
  <c r="J1319" i="4"/>
  <c r="K1319" i="4"/>
  <c r="L1319" i="4"/>
  <c r="M1319" i="4"/>
  <c r="N1319" i="4"/>
  <c r="O1319" i="4"/>
  <c r="P1319" i="4"/>
  <c r="Q1319" i="4"/>
  <c r="R1319" i="4"/>
  <c r="S1319" i="4"/>
  <c r="T1319" i="4"/>
  <c r="G1320" i="4"/>
  <c r="H1320" i="4"/>
  <c r="I1320" i="4"/>
  <c r="J1320" i="4"/>
  <c r="K1320" i="4"/>
  <c r="L1320" i="4"/>
  <c r="M1320" i="4"/>
  <c r="N1320" i="4"/>
  <c r="O1320" i="4"/>
  <c r="P1320" i="4"/>
  <c r="Q1320" i="4"/>
  <c r="R1320" i="4"/>
  <c r="S1320" i="4"/>
  <c r="T1320" i="4"/>
  <c r="G1322" i="4"/>
  <c r="H1322" i="4"/>
  <c r="I1322" i="4"/>
  <c r="J1322" i="4"/>
  <c r="K1322" i="4"/>
  <c r="L1322" i="4"/>
  <c r="M1322" i="4"/>
  <c r="N1322" i="4"/>
  <c r="O1322" i="4"/>
  <c r="P1322" i="4"/>
  <c r="Q1322" i="4"/>
  <c r="R1322" i="4"/>
  <c r="S1322" i="4"/>
  <c r="T1322" i="4"/>
  <c r="G1323" i="4"/>
  <c r="H1323" i="4"/>
  <c r="I1323" i="4"/>
  <c r="J1323" i="4"/>
  <c r="K1323" i="4"/>
  <c r="L1323" i="4"/>
  <c r="M1323" i="4"/>
  <c r="N1323" i="4"/>
  <c r="O1323" i="4"/>
  <c r="P1323" i="4"/>
  <c r="Q1323" i="4"/>
  <c r="R1323" i="4"/>
  <c r="S1323" i="4"/>
  <c r="T1323" i="4"/>
  <c r="G1324" i="4"/>
  <c r="H1324" i="4"/>
  <c r="I1324" i="4"/>
  <c r="J1324" i="4"/>
  <c r="K1324" i="4"/>
  <c r="L1324" i="4"/>
  <c r="M1324" i="4"/>
  <c r="N1324" i="4"/>
  <c r="O1324" i="4"/>
  <c r="P1324" i="4"/>
  <c r="Q1324" i="4"/>
  <c r="R1324" i="4"/>
  <c r="S1324" i="4"/>
  <c r="T1324" i="4"/>
  <c r="G1325" i="4"/>
  <c r="H1325" i="4"/>
  <c r="I1325" i="4"/>
  <c r="J1325" i="4"/>
  <c r="K1325" i="4"/>
  <c r="L1325" i="4"/>
  <c r="M1325" i="4"/>
  <c r="N1325" i="4"/>
  <c r="O1325" i="4"/>
  <c r="P1325" i="4"/>
  <c r="Q1325" i="4"/>
  <c r="R1325" i="4"/>
  <c r="S1325" i="4"/>
  <c r="T1325" i="4"/>
  <c r="G1326" i="4"/>
  <c r="H1326" i="4"/>
  <c r="I1326" i="4"/>
  <c r="J1326" i="4"/>
  <c r="K1326" i="4"/>
  <c r="L1326" i="4"/>
  <c r="M1326" i="4"/>
  <c r="N1326" i="4"/>
  <c r="O1326" i="4"/>
  <c r="P1326" i="4"/>
  <c r="Q1326" i="4"/>
  <c r="R1326" i="4"/>
  <c r="S1326" i="4"/>
  <c r="T1326" i="4"/>
  <c r="G1327" i="4"/>
  <c r="H1327" i="4"/>
  <c r="I1327" i="4"/>
  <c r="J1327" i="4"/>
  <c r="K1327" i="4"/>
  <c r="L1327" i="4"/>
  <c r="M1327" i="4"/>
  <c r="N1327" i="4"/>
  <c r="O1327" i="4"/>
  <c r="P1327" i="4"/>
  <c r="Q1327" i="4"/>
  <c r="R1327" i="4"/>
  <c r="S1327" i="4"/>
  <c r="T1327" i="4"/>
  <c r="G1328" i="4"/>
  <c r="H1328" i="4"/>
  <c r="I1328" i="4"/>
  <c r="J1328" i="4"/>
  <c r="K1328" i="4"/>
  <c r="L1328" i="4"/>
  <c r="M1328" i="4"/>
  <c r="N1328" i="4"/>
  <c r="O1328" i="4"/>
  <c r="P1328" i="4"/>
  <c r="Q1328" i="4"/>
  <c r="R1328" i="4"/>
  <c r="S1328" i="4"/>
  <c r="T1328" i="4"/>
  <c r="G1329" i="4"/>
  <c r="H1329" i="4"/>
  <c r="I1329" i="4"/>
  <c r="J1329" i="4"/>
  <c r="K1329" i="4"/>
  <c r="L1329" i="4"/>
  <c r="M1329" i="4"/>
  <c r="N1329" i="4"/>
  <c r="O1329" i="4"/>
  <c r="P1329" i="4"/>
  <c r="Q1329" i="4"/>
  <c r="R1329" i="4"/>
  <c r="S1329" i="4"/>
  <c r="T1329" i="4"/>
  <c r="G1330" i="4"/>
  <c r="H1330" i="4"/>
  <c r="I1330" i="4"/>
  <c r="J1330" i="4"/>
  <c r="K1330" i="4"/>
  <c r="L1330" i="4"/>
  <c r="M1330" i="4"/>
  <c r="N1330" i="4"/>
  <c r="O1330" i="4"/>
  <c r="P1330" i="4"/>
  <c r="Q1330" i="4"/>
  <c r="R1330" i="4"/>
  <c r="S1330" i="4"/>
  <c r="T1330" i="4"/>
  <c r="G1332" i="4"/>
  <c r="H1332" i="4"/>
  <c r="I1332" i="4"/>
  <c r="J1332" i="4"/>
  <c r="K1332" i="4"/>
  <c r="L1332" i="4"/>
  <c r="M1332" i="4"/>
  <c r="N1332" i="4"/>
  <c r="O1332" i="4"/>
  <c r="P1332" i="4"/>
  <c r="Q1332" i="4"/>
  <c r="R1332" i="4"/>
  <c r="S1332" i="4"/>
  <c r="T1332" i="4"/>
  <c r="G1333" i="4"/>
  <c r="H1333" i="4"/>
  <c r="I1333" i="4"/>
  <c r="J1333" i="4"/>
  <c r="K1333" i="4"/>
  <c r="L1333" i="4"/>
  <c r="M1333" i="4"/>
  <c r="N1333" i="4"/>
  <c r="O1333" i="4"/>
  <c r="P1333" i="4"/>
  <c r="Q1333" i="4"/>
  <c r="R1333" i="4"/>
  <c r="S1333" i="4"/>
  <c r="T1333" i="4"/>
  <c r="G1334" i="4"/>
  <c r="H1334" i="4"/>
  <c r="I1334" i="4"/>
  <c r="J1334" i="4"/>
  <c r="K1334" i="4"/>
  <c r="L1334" i="4"/>
  <c r="M1334" i="4"/>
  <c r="N1334" i="4"/>
  <c r="O1334" i="4"/>
  <c r="P1334" i="4"/>
  <c r="Q1334" i="4"/>
  <c r="R1334" i="4"/>
  <c r="S1334" i="4"/>
  <c r="T1334" i="4"/>
  <c r="G1335" i="4"/>
  <c r="H1335" i="4"/>
  <c r="I1335" i="4"/>
  <c r="J1335" i="4"/>
  <c r="K1335" i="4"/>
  <c r="L1335" i="4"/>
  <c r="M1335" i="4"/>
  <c r="N1335" i="4"/>
  <c r="O1335" i="4"/>
  <c r="P1335" i="4"/>
  <c r="Q1335" i="4"/>
  <c r="R1335" i="4"/>
  <c r="S1335" i="4"/>
  <c r="T1335" i="4"/>
  <c r="G1336" i="4"/>
  <c r="H1336" i="4"/>
  <c r="I1336" i="4"/>
  <c r="J1336" i="4"/>
  <c r="K1336" i="4"/>
  <c r="L1336" i="4"/>
  <c r="M1336" i="4"/>
  <c r="N1336" i="4"/>
  <c r="O1336" i="4"/>
  <c r="P1336" i="4"/>
  <c r="Q1336" i="4"/>
  <c r="R1336" i="4"/>
  <c r="S1336" i="4"/>
  <c r="T1336" i="4"/>
  <c r="G1337" i="4"/>
  <c r="H1337" i="4"/>
  <c r="I1337" i="4"/>
  <c r="J1337" i="4"/>
  <c r="K1337" i="4"/>
  <c r="L1337" i="4"/>
  <c r="M1337" i="4"/>
  <c r="N1337" i="4"/>
  <c r="O1337" i="4"/>
  <c r="P1337" i="4"/>
  <c r="Q1337" i="4"/>
  <c r="R1337" i="4"/>
  <c r="S1337" i="4"/>
  <c r="T1337" i="4"/>
  <c r="G1339" i="4"/>
  <c r="H1339" i="4"/>
  <c r="I1339" i="4"/>
  <c r="J1339" i="4"/>
  <c r="K1339" i="4"/>
  <c r="L1339" i="4"/>
  <c r="M1339" i="4"/>
  <c r="N1339" i="4"/>
  <c r="O1339" i="4"/>
  <c r="P1339" i="4"/>
  <c r="Q1339" i="4"/>
  <c r="R1339" i="4"/>
  <c r="S1339" i="4"/>
  <c r="T1339" i="4"/>
  <c r="G1340" i="4"/>
  <c r="H1340" i="4"/>
  <c r="I1340" i="4"/>
  <c r="J1340" i="4"/>
  <c r="K1340" i="4"/>
  <c r="L1340" i="4"/>
  <c r="M1340" i="4"/>
  <c r="N1340" i="4"/>
  <c r="O1340" i="4"/>
  <c r="P1340" i="4"/>
  <c r="Q1340" i="4"/>
  <c r="R1340" i="4"/>
  <c r="S1340" i="4"/>
  <c r="T1340" i="4"/>
  <c r="G1341" i="4"/>
  <c r="H1341" i="4"/>
  <c r="I1341" i="4"/>
  <c r="J1341" i="4"/>
  <c r="K1341" i="4"/>
  <c r="L1341" i="4"/>
  <c r="M1341" i="4"/>
  <c r="N1341" i="4"/>
  <c r="O1341" i="4"/>
  <c r="P1341" i="4"/>
  <c r="Q1341" i="4"/>
  <c r="R1341" i="4"/>
  <c r="S1341" i="4"/>
  <c r="T1341" i="4"/>
  <c r="G1342" i="4"/>
  <c r="H1342" i="4"/>
  <c r="I1342" i="4"/>
  <c r="J1342" i="4"/>
  <c r="K1342" i="4"/>
  <c r="L1342" i="4"/>
  <c r="M1342" i="4"/>
  <c r="N1342" i="4"/>
  <c r="O1342" i="4"/>
  <c r="P1342" i="4"/>
  <c r="Q1342" i="4"/>
  <c r="R1342" i="4"/>
  <c r="S1342" i="4"/>
  <c r="T1342" i="4"/>
  <c r="G1343" i="4"/>
  <c r="H1343" i="4"/>
  <c r="I1343" i="4"/>
  <c r="J1343" i="4"/>
  <c r="K1343" i="4"/>
  <c r="L1343" i="4"/>
  <c r="M1343" i="4"/>
  <c r="N1343" i="4"/>
  <c r="O1343" i="4"/>
  <c r="P1343" i="4"/>
  <c r="Q1343" i="4"/>
  <c r="R1343" i="4"/>
  <c r="S1343" i="4"/>
  <c r="T1343" i="4"/>
  <c r="G1344" i="4"/>
  <c r="H1344" i="4"/>
  <c r="I1344" i="4"/>
  <c r="J1344" i="4"/>
  <c r="K1344" i="4"/>
  <c r="L1344" i="4"/>
  <c r="M1344" i="4"/>
  <c r="N1344" i="4"/>
  <c r="O1344" i="4"/>
  <c r="P1344" i="4"/>
  <c r="Q1344" i="4"/>
  <c r="R1344" i="4"/>
  <c r="S1344" i="4"/>
  <c r="T1344" i="4"/>
  <c r="G1345" i="4"/>
  <c r="H1345" i="4"/>
  <c r="I1345" i="4"/>
  <c r="J1345" i="4"/>
  <c r="K1345" i="4"/>
  <c r="L1345" i="4"/>
  <c r="M1345" i="4"/>
  <c r="N1345" i="4"/>
  <c r="O1345" i="4"/>
  <c r="P1345" i="4"/>
  <c r="Q1345" i="4"/>
  <c r="R1345" i="4"/>
  <c r="S1345" i="4"/>
  <c r="T1345" i="4"/>
  <c r="G1346" i="4"/>
  <c r="H1346" i="4"/>
  <c r="I1346" i="4"/>
  <c r="J1346" i="4"/>
  <c r="K1346" i="4"/>
  <c r="L1346" i="4"/>
  <c r="M1346" i="4"/>
  <c r="N1346" i="4"/>
  <c r="O1346" i="4"/>
  <c r="P1346" i="4"/>
  <c r="Q1346" i="4"/>
  <c r="R1346" i="4"/>
  <c r="S1346" i="4"/>
  <c r="T1346" i="4"/>
  <c r="G1347" i="4"/>
  <c r="H1347" i="4"/>
  <c r="I1347" i="4"/>
  <c r="J1347" i="4"/>
  <c r="K1347" i="4"/>
  <c r="L1347" i="4"/>
  <c r="M1347" i="4"/>
  <c r="N1347" i="4"/>
  <c r="O1347" i="4"/>
  <c r="P1347" i="4"/>
  <c r="Q1347" i="4"/>
  <c r="R1347" i="4"/>
  <c r="S1347" i="4"/>
  <c r="T1347" i="4"/>
  <c r="G1348" i="4"/>
  <c r="H1348" i="4"/>
  <c r="I1348" i="4"/>
  <c r="J1348" i="4"/>
  <c r="K1348" i="4"/>
  <c r="L1348" i="4"/>
  <c r="M1348" i="4"/>
  <c r="N1348" i="4"/>
  <c r="O1348" i="4"/>
  <c r="P1348" i="4"/>
  <c r="Q1348" i="4"/>
  <c r="R1348" i="4"/>
  <c r="S1348" i="4"/>
  <c r="T1348" i="4"/>
  <c r="G1349" i="4"/>
  <c r="H1349" i="4"/>
  <c r="I1349" i="4"/>
  <c r="J1349" i="4"/>
  <c r="K1349" i="4"/>
  <c r="L1349" i="4"/>
  <c r="M1349" i="4"/>
  <c r="N1349" i="4"/>
  <c r="O1349" i="4"/>
  <c r="P1349" i="4"/>
  <c r="Q1349" i="4"/>
  <c r="R1349" i="4"/>
  <c r="S1349" i="4"/>
  <c r="T1349" i="4"/>
  <c r="G1351" i="4"/>
  <c r="H1351" i="4"/>
  <c r="I1351" i="4"/>
  <c r="J1351" i="4"/>
  <c r="K1351" i="4"/>
  <c r="L1351" i="4"/>
  <c r="M1351" i="4"/>
  <c r="N1351" i="4"/>
  <c r="O1351" i="4"/>
  <c r="P1351" i="4"/>
  <c r="Q1351" i="4"/>
  <c r="R1351" i="4"/>
  <c r="S1351" i="4"/>
  <c r="T1351" i="4"/>
  <c r="G1352" i="4"/>
  <c r="H1352" i="4"/>
  <c r="I1352" i="4"/>
  <c r="J1352" i="4"/>
  <c r="K1352" i="4"/>
  <c r="L1352" i="4"/>
  <c r="M1352" i="4"/>
  <c r="N1352" i="4"/>
  <c r="O1352" i="4"/>
  <c r="P1352" i="4"/>
  <c r="Q1352" i="4"/>
  <c r="R1352" i="4"/>
  <c r="S1352" i="4"/>
  <c r="T1352" i="4"/>
  <c r="G1353" i="4"/>
  <c r="H1353" i="4"/>
  <c r="I1353" i="4"/>
  <c r="J1353" i="4"/>
  <c r="K1353" i="4"/>
  <c r="L1353" i="4"/>
  <c r="M1353" i="4"/>
  <c r="N1353" i="4"/>
  <c r="O1353" i="4"/>
  <c r="P1353" i="4"/>
  <c r="Q1353" i="4"/>
  <c r="R1353" i="4"/>
  <c r="S1353" i="4"/>
  <c r="T1353" i="4"/>
  <c r="G1354" i="4"/>
  <c r="H1354" i="4"/>
  <c r="I1354" i="4"/>
  <c r="J1354" i="4"/>
  <c r="K1354" i="4"/>
  <c r="L1354" i="4"/>
  <c r="M1354" i="4"/>
  <c r="N1354" i="4"/>
  <c r="O1354" i="4"/>
  <c r="P1354" i="4"/>
  <c r="Q1354" i="4"/>
  <c r="R1354" i="4"/>
  <c r="S1354" i="4"/>
  <c r="T1354" i="4"/>
  <c r="G1355" i="4"/>
  <c r="H1355" i="4"/>
  <c r="I1355" i="4"/>
  <c r="J1355" i="4"/>
  <c r="K1355" i="4"/>
  <c r="L1355" i="4"/>
  <c r="M1355" i="4"/>
  <c r="N1355" i="4"/>
  <c r="O1355" i="4"/>
  <c r="P1355" i="4"/>
  <c r="Q1355" i="4"/>
  <c r="R1355" i="4"/>
  <c r="S1355" i="4"/>
  <c r="T1355" i="4"/>
  <c r="G1356" i="4"/>
  <c r="H1356" i="4"/>
  <c r="I1356" i="4"/>
  <c r="J1356" i="4"/>
  <c r="K1356" i="4"/>
  <c r="L1356" i="4"/>
  <c r="M1356" i="4"/>
  <c r="N1356" i="4"/>
  <c r="O1356" i="4"/>
  <c r="P1356" i="4"/>
  <c r="Q1356" i="4"/>
  <c r="R1356" i="4"/>
  <c r="S1356" i="4"/>
  <c r="T1356" i="4"/>
  <c r="G1357" i="4"/>
  <c r="H1357" i="4"/>
  <c r="I1357" i="4"/>
  <c r="J1357" i="4"/>
  <c r="K1357" i="4"/>
  <c r="L1357" i="4"/>
  <c r="M1357" i="4"/>
  <c r="N1357" i="4"/>
  <c r="O1357" i="4"/>
  <c r="P1357" i="4"/>
  <c r="Q1357" i="4"/>
  <c r="R1357" i="4"/>
  <c r="S1357" i="4"/>
  <c r="T1357" i="4"/>
  <c r="G1358" i="4"/>
  <c r="H1358" i="4"/>
  <c r="I1358" i="4"/>
  <c r="J1358" i="4"/>
  <c r="K1358" i="4"/>
  <c r="L1358" i="4"/>
  <c r="M1358" i="4"/>
  <c r="N1358" i="4"/>
  <c r="O1358" i="4"/>
  <c r="P1358" i="4"/>
  <c r="Q1358" i="4"/>
  <c r="R1358" i="4"/>
  <c r="S1358" i="4"/>
  <c r="T1358" i="4"/>
  <c r="G1359" i="4"/>
  <c r="H1359" i="4"/>
  <c r="I1359" i="4"/>
  <c r="J1359" i="4"/>
  <c r="K1359" i="4"/>
  <c r="L1359" i="4"/>
  <c r="M1359" i="4"/>
  <c r="N1359" i="4"/>
  <c r="O1359" i="4"/>
  <c r="P1359" i="4"/>
  <c r="Q1359" i="4"/>
  <c r="R1359" i="4"/>
  <c r="S1359" i="4"/>
  <c r="T1359" i="4"/>
  <c r="G1360" i="4"/>
  <c r="H1360" i="4"/>
  <c r="I1360" i="4"/>
  <c r="J1360" i="4"/>
  <c r="K1360" i="4"/>
  <c r="L1360" i="4"/>
  <c r="M1360" i="4"/>
  <c r="N1360" i="4"/>
  <c r="O1360" i="4"/>
  <c r="P1360" i="4"/>
  <c r="Q1360" i="4"/>
  <c r="R1360" i="4"/>
  <c r="S1360" i="4"/>
  <c r="T1360" i="4"/>
  <c r="G1361" i="4"/>
  <c r="H1361" i="4"/>
  <c r="I1361" i="4"/>
  <c r="J1361" i="4"/>
  <c r="K1361" i="4"/>
  <c r="L1361" i="4"/>
  <c r="M1361" i="4"/>
  <c r="N1361" i="4"/>
  <c r="O1361" i="4"/>
  <c r="P1361" i="4"/>
  <c r="Q1361" i="4"/>
  <c r="R1361" i="4"/>
  <c r="S1361" i="4"/>
  <c r="T1361" i="4"/>
  <c r="G1362" i="4"/>
  <c r="H1362" i="4"/>
  <c r="I1362" i="4"/>
  <c r="J1362" i="4"/>
  <c r="K1362" i="4"/>
  <c r="L1362" i="4"/>
  <c r="M1362" i="4"/>
  <c r="N1362" i="4"/>
  <c r="O1362" i="4"/>
  <c r="P1362" i="4"/>
  <c r="Q1362" i="4"/>
  <c r="R1362" i="4"/>
  <c r="S1362" i="4"/>
  <c r="T1362" i="4"/>
  <c r="G1363" i="4"/>
  <c r="H1363" i="4"/>
  <c r="I1363" i="4"/>
  <c r="J1363" i="4"/>
  <c r="K1363" i="4"/>
  <c r="L1363" i="4"/>
  <c r="M1363" i="4"/>
  <c r="N1363" i="4"/>
  <c r="O1363" i="4"/>
  <c r="P1363" i="4"/>
  <c r="Q1363" i="4"/>
  <c r="R1363" i="4"/>
  <c r="S1363" i="4"/>
  <c r="T1363" i="4"/>
  <c r="G1364" i="4"/>
  <c r="H1364" i="4"/>
  <c r="I1364" i="4"/>
  <c r="J1364" i="4"/>
  <c r="K1364" i="4"/>
  <c r="L1364" i="4"/>
  <c r="M1364" i="4"/>
  <c r="N1364" i="4"/>
  <c r="O1364" i="4"/>
  <c r="P1364" i="4"/>
  <c r="Q1364" i="4"/>
  <c r="R1364" i="4"/>
  <c r="S1364" i="4"/>
  <c r="T1364" i="4"/>
  <c r="G1365" i="4"/>
  <c r="H1365" i="4"/>
  <c r="I1365" i="4"/>
  <c r="J1365" i="4"/>
  <c r="K1365" i="4"/>
  <c r="L1365" i="4"/>
  <c r="M1365" i="4"/>
  <c r="N1365" i="4"/>
  <c r="O1365" i="4"/>
  <c r="P1365" i="4"/>
  <c r="Q1365" i="4"/>
  <c r="R1365" i="4"/>
  <c r="S1365" i="4"/>
  <c r="T1365" i="4"/>
  <c r="G1366" i="4"/>
  <c r="H1366" i="4"/>
  <c r="I1366" i="4"/>
  <c r="J1366" i="4"/>
  <c r="K1366" i="4"/>
  <c r="L1366" i="4"/>
  <c r="M1366" i="4"/>
  <c r="N1366" i="4"/>
  <c r="O1366" i="4"/>
  <c r="P1366" i="4"/>
  <c r="Q1366" i="4"/>
  <c r="R1366" i="4"/>
  <c r="S1366" i="4"/>
  <c r="T1366" i="4"/>
  <c r="G1367" i="4"/>
  <c r="H1367" i="4"/>
  <c r="I1367" i="4"/>
  <c r="J1367" i="4"/>
  <c r="K1367" i="4"/>
  <c r="L1367" i="4"/>
  <c r="M1367" i="4"/>
  <c r="N1367" i="4"/>
  <c r="O1367" i="4"/>
  <c r="P1367" i="4"/>
  <c r="Q1367" i="4"/>
  <c r="R1367" i="4"/>
  <c r="S1367" i="4"/>
  <c r="T1367" i="4"/>
  <c r="G1369" i="4"/>
  <c r="H1369" i="4"/>
  <c r="I1369" i="4"/>
  <c r="J1369" i="4"/>
  <c r="K1369" i="4"/>
  <c r="L1369" i="4"/>
  <c r="M1369" i="4"/>
  <c r="N1369" i="4"/>
  <c r="O1369" i="4"/>
  <c r="P1369" i="4"/>
  <c r="Q1369" i="4"/>
  <c r="R1369" i="4"/>
  <c r="S1369" i="4"/>
  <c r="T1369" i="4"/>
  <c r="G1370" i="4"/>
  <c r="H1370" i="4"/>
  <c r="I1370" i="4"/>
  <c r="J1370" i="4"/>
  <c r="K1370" i="4"/>
  <c r="L1370" i="4"/>
  <c r="M1370" i="4"/>
  <c r="N1370" i="4"/>
  <c r="O1370" i="4"/>
  <c r="P1370" i="4"/>
  <c r="Q1370" i="4"/>
  <c r="R1370" i="4"/>
  <c r="S1370" i="4"/>
  <c r="T1370" i="4"/>
  <c r="G1371" i="4"/>
  <c r="H1371" i="4"/>
  <c r="I1371" i="4"/>
  <c r="J1371" i="4"/>
  <c r="K1371" i="4"/>
  <c r="L1371" i="4"/>
  <c r="M1371" i="4"/>
  <c r="N1371" i="4"/>
  <c r="O1371" i="4"/>
  <c r="P1371" i="4"/>
  <c r="Q1371" i="4"/>
  <c r="R1371" i="4"/>
  <c r="S1371" i="4"/>
  <c r="T1371" i="4"/>
  <c r="G1372" i="4"/>
  <c r="H1372" i="4"/>
  <c r="I1372" i="4"/>
  <c r="J1372" i="4"/>
  <c r="K1372" i="4"/>
  <c r="L1372" i="4"/>
  <c r="M1372" i="4"/>
  <c r="N1372" i="4"/>
  <c r="O1372" i="4"/>
  <c r="P1372" i="4"/>
  <c r="Q1372" i="4"/>
  <c r="R1372" i="4"/>
  <c r="S1372" i="4"/>
  <c r="T1372" i="4"/>
  <c r="G1373" i="4"/>
  <c r="H1373" i="4"/>
  <c r="I1373" i="4"/>
  <c r="J1373" i="4"/>
  <c r="K1373" i="4"/>
  <c r="L1373" i="4"/>
  <c r="M1373" i="4"/>
  <c r="N1373" i="4"/>
  <c r="O1373" i="4"/>
  <c r="P1373" i="4"/>
  <c r="Q1373" i="4"/>
  <c r="R1373" i="4"/>
  <c r="S1373" i="4"/>
  <c r="T1373" i="4"/>
  <c r="G1374" i="4"/>
  <c r="H1374" i="4"/>
  <c r="I1374" i="4"/>
  <c r="J1374" i="4"/>
  <c r="K1374" i="4"/>
  <c r="L1374" i="4"/>
  <c r="M1374" i="4"/>
  <c r="N1374" i="4"/>
  <c r="O1374" i="4"/>
  <c r="P1374" i="4"/>
  <c r="Q1374" i="4"/>
  <c r="R1374" i="4"/>
  <c r="S1374" i="4"/>
  <c r="T1374" i="4"/>
  <c r="G1375" i="4"/>
  <c r="H1375" i="4"/>
  <c r="I1375" i="4"/>
  <c r="J1375" i="4"/>
  <c r="K1375" i="4"/>
  <c r="L1375" i="4"/>
  <c r="M1375" i="4"/>
  <c r="N1375" i="4"/>
  <c r="O1375" i="4"/>
  <c r="P1375" i="4"/>
  <c r="Q1375" i="4"/>
  <c r="R1375" i="4"/>
  <c r="S1375" i="4"/>
  <c r="T1375" i="4"/>
  <c r="G1376" i="4"/>
  <c r="H1376" i="4"/>
  <c r="I1376" i="4"/>
  <c r="J1376" i="4"/>
  <c r="K1376" i="4"/>
  <c r="L1376" i="4"/>
  <c r="M1376" i="4"/>
  <c r="N1376" i="4"/>
  <c r="O1376" i="4"/>
  <c r="P1376" i="4"/>
  <c r="Q1376" i="4"/>
  <c r="R1376" i="4"/>
  <c r="S1376" i="4"/>
  <c r="T1376" i="4"/>
  <c r="G1377" i="4"/>
  <c r="H1377" i="4"/>
  <c r="I1377" i="4"/>
  <c r="J1377" i="4"/>
  <c r="K1377" i="4"/>
  <c r="L1377" i="4"/>
  <c r="M1377" i="4"/>
  <c r="N1377" i="4"/>
  <c r="O1377" i="4"/>
  <c r="P1377" i="4"/>
  <c r="Q1377" i="4"/>
  <c r="R1377" i="4"/>
  <c r="S1377" i="4"/>
  <c r="T1377" i="4"/>
  <c r="G1379" i="4"/>
  <c r="H1379" i="4"/>
  <c r="I1379" i="4"/>
  <c r="J1379" i="4"/>
  <c r="K1379" i="4"/>
  <c r="L1379" i="4"/>
  <c r="M1379" i="4"/>
  <c r="N1379" i="4"/>
  <c r="O1379" i="4"/>
  <c r="P1379" i="4"/>
  <c r="Q1379" i="4"/>
  <c r="R1379" i="4"/>
  <c r="S1379" i="4"/>
  <c r="T1379" i="4"/>
  <c r="G1380" i="4"/>
  <c r="H1380" i="4"/>
  <c r="I1380" i="4"/>
  <c r="J1380" i="4"/>
  <c r="K1380" i="4"/>
  <c r="L1380" i="4"/>
  <c r="M1380" i="4"/>
  <c r="N1380" i="4"/>
  <c r="O1380" i="4"/>
  <c r="P1380" i="4"/>
  <c r="Q1380" i="4"/>
  <c r="R1380" i="4"/>
  <c r="S1380" i="4"/>
  <c r="T1380" i="4"/>
  <c r="G1381" i="4"/>
  <c r="H1381" i="4"/>
  <c r="I1381" i="4"/>
  <c r="J1381" i="4"/>
  <c r="K1381" i="4"/>
  <c r="L1381" i="4"/>
  <c r="M1381" i="4"/>
  <c r="N1381" i="4"/>
  <c r="O1381" i="4"/>
  <c r="P1381" i="4"/>
  <c r="Q1381" i="4"/>
  <c r="R1381" i="4"/>
  <c r="S1381" i="4"/>
  <c r="T1381" i="4"/>
  <c r="G1382" i="4"/>
  <c r="H1382" i="4"/>
  <c r="I1382" i="4"/>
  <c r="J1382" i="4"/>
  <c r="K1382" i="4"/>
  <c r="L1382" i="4"/>
  <c r="M1382" i="4"/>
  <c r="N1382" i="4"/>
  <c r="O1382" i="4"/>
  <c r="P1382" i="4"/>
  <c r="Q1382" i="4"/>
  <c r="R1382" i="4"/>
  <c r="S1382" i="4"/>
  <c r="T1382" i="4"/>
  <c r="G1383" i="4"/>
  <c r="H1383" i="4"/>
  <c r="I1383" i="4"/>
  <c r="J1383" i="4"/>
  <c r="K1383" i="4"/>
  <c r="L1383" i="4"/>
  <c r="M1383" i="4"/>
  <c r="N1383" i="4"/>
  <c r="O1383" i="4"/>
  <c r="P1383" i="4"/>
  <c r="Q1383" i="4"/>
  <c r="R1383" i="4"/>
  <c r="S1383" i="4"/>
  <c r="T1383" i="4"/>
  <c r="G1384" i="4"/>
  <c r="H1384" i="4"/>
  <c r="I1384" i="4"/>
  <c r="J1384" i="4"/>
  <c r="K1384" i="4"/>
  <c r="L1384" i="4"/>
  <c r="M1384" i="4"/>
  <c r="N1384" i="4"/>
  <c r="O1384" i="4"/>
  <c r="P1384" i="4"/>
  <c r="Q1384" i="4"/>
  <c r="R1384" i="4"/>
  <c r="S1384" i="4"/>
  <c r="T1384" i="4"/>
  <c r="G1386" i="4"/>
  <c r="H1386" i="4"/>
  <c r="I1386" i="4"/>
  <c r="J1386" i="4"/>
  <c r="K1386" i="4"/>
  <c r="L1386" i="4"/>
  <c r="M1386" i="4"/>
  <c r="N1386" i="4"/>
  <c r="O1386" i="4"/>
  <c r="P1386" i="4"/>
  <c r="Q1386" i="4"/>
  <c r="R1386" i="4"/>
  <c r="S1386" i="4"/>
  <c r="T1386" i="4"/>
  <c r="G1387" i="4"/>
  <c r="H1387" i="4"/>
  <c r="I1387" i="4"/>
  <c r="J1387" i="4"/>
  <c r="K1387" i="4"/>
  <c r="L1387" i="4"/>
  <c r="M1387" i="4"/>
  <c r="N1387" i="4"/>
  <c r="O1387" i="4"/>
  <c r="P1387" i="4"/>
  <c r="Q1387" i="4"/>
  <c r="R1387" i="4"/>
  <c r="S1387" i="4"/>
  <c r="T1387" i="4"/>
  <c r="G1388" i="4"/>
  <c r="H1388" i="4"/>
  <c r="I1388" i="4"/>
  <c r="J1388" i="4"/>
  <c r="K1388" i="4"/>
  <c r="L1388" i="4"/>
  <c r="M1388" i="4"/>
  <c r="N1388" i="4"/>
  <c r="O1388" i="4"/>
  <c r="P1388" i="4"/>
  <c r="Q1388" i="4"/>
  <c r="R1388" i="4"/>
  <c r="S1388" i="4"/>
  <c r="T1388" i="4"/>
  <c r="G1389" i="4"/>
  <c r="H1389" i="4"/>
  <c r="I1389" i="4"/>
  <c r="J1389" i="4"/>
  <c r="K1389" i="4"/>
  <c r="L1389" i="4"/>
  <c r="M1389" i="4"/>
  <c r="N1389" i="4"/>
  <c r="O1389" i="4"/>
  <c r="P1389" i="4"/>
  <c r="Q1389" i="4"/>
  <c r="R1389" i="4"/>
  <c r="S1389" i="4"/>
  <c r="T1389" i="4"/>
  <c r="G1390" i="4"/>
  <c r="H1390" i="4"/>
  <c r="I1390" i="4"/>
  <c r="J1390" i="4"/>
  <c r="K1390" i="4"/>
  <c r="L1390" i="4"/>
  <c r="M1390" i="4"/>
  <c r="N1390" i="4"/>
  <c r="O1390" i="4"/>
  <c r="P1390" i="4"/>
  <c r="Q1390" i="4"/>
  <c r="R1390" i="4"/>
  <c r="S1390" i="4"/>
  <c r="T1390" i="4"/>
  <c r="G1391" i="4"/>
  <c r="H1391" i="4"/>
  <c r="I1391" i="4"/>
  <c r="J1391" i="4"/>
  <c r="K1391" i="4"/>
  <c r="L1391" i="4"/>
  <c r="M1391" i="4"/>
  <c r="N1391" i="4"/>
  <c r="O1391" i="4"/>
  <c r="P1391" i="4"/>
  <c r="Q1391" i="4"/>
  <c r="R1391" i="4"/>
  <c r="S1391" i="4"/>
  <c r="T1391" i="4"/>
  <c r="G1392" i="4"/>
  <c r="H1392" i="4"/>
  <c r="I1392" i="4"/>
  <c r="J1392" i="4"/>
  <c r="K1392" i="4"/>
  <c r="L1392" i="4"/>
  <c r="M1392" i="4"/>
  <c r="N1392" i="4"/>
  <c r="O1392" i="4"/>
  <c r="P1392" i="4"/>
  <c r="Q1392" i="4"/>
  <c r="R1392" i="4"/>
  <c r="S1392" i="4"/>
  <c r="T1392" i="4"/>
  <c r="G1393" i="4"/>
  <c r="H1393" i="4"/>
  <c r="I1393" i="4"/>
  <c r="J1393" i="4"/>
  <c r="K1393" i="4"/>
  <c r="L1393" i="4"/>
  <c r="M1393" i="4"/>
  <c r="N1393" i="4"/>
  <c r="O1393" i="4"/>
  <c r="P1393" i="4"/>
  <c r="Q1393" i="4"/>
  <c r="R1393" i="4"/>
  <c r="S1393" i="4"/>
  <c r="T1393" i="4"/>
  <c r="G1394" i="4"/>
  <c r="H1394" i="4"/>
  <c r="I1394" i="4"/>
  <c r="J1394" i="4"/>
  <c r="K1394" i="4"/>
  <c r="L1394" i="4"/>
  <c r="M1394" i="4"/>
  <c r="N1394" i="4"/>
  <c r="O1394" i="4"/>
  <c r="P1394" i="4"/>
  <c r="Q1394" i="4"/>
  <c r="R1394" i="4"/>
  <c r="S1394" i="4"/>
  <c r="T1394" i="4"/>
  <c r="G1395" i="4"/>
  <c r="H1395" i="4"/>
  <c r="I1395" i="4"/>
  <c r="J1395" i="4"/>
  <c r="K1395" i="4"/>
  <c r="L1395" i="4"/>
  <c r="M1395" i="4"/>
  <c r="N1395" i="4"/>
  <c r="O1395" i="4"/>
  <c r="P1395" i="4"/>
  <c r="Q1395" i="4"/>
  <c r="R1395" i="4"/>
  <c r="S1395" i="4"/>
  <c r="T1395" i="4"/>
  <c r="G1396" i="4"/>
  <c r="H1396" i="4"/>
  <c r="I1396" i="4"/>
  <c r="J1396" i="4"/>
  <c r="K1396" i="4"/>
  <c r="L1396" i="4"/>
  <c r="M1396" i="4"/>
  <c r="N1396" i="4"/>
  <c r="O1396" i="4"/>
  <c r="P1396" i="4"/>
  <c r="Q1396" i="4"/>
  <c r="R1396" i="4"/>
  <c r="S1396" i="4"/>
  <c r="T1396" i="4"/>
  <c r="G1398" i="4"/>
  <c r="H1398" i="4"/>
  <c r="I1398" i="4"/>
  <c r="J1398" i="4"/>
  <c r="K1398" i="4"/>
  <c r="L1398" i="4"/>
  <c r="M1398" i="4"/>
  <c r="N1398" i="4"/>
  <c r="O1398" i="4"/>
  <c r="P1398" i="4"/>
  <c r="Q1398" i="4"/>
  <c r="R1398" i="4"/>
  <c r="S1398" i="4"/>
  <c r="T1398" i="4"/>
  <c r="G1399" i="4"/>
  <c r="H1399" i="4"/>
  <c r="I1399" i="4"/>
  <c r="J1399" i="4"/>
  <c r="K1399" i="4"/>
  <c r="L1399" i="4"/>
  <c r="M1399" i="4"/>
  <c r="N1399" i="4"/>
  <c r="O1399" i="4"/>
  <c r="P1399" i="4"/>
  <c r="Q1399" i="4"/>
  <c r="R1399" i="4"/>
  <c r="S1399" i="4"/>
  <c r="T1399" i="4"/>
  <c r="G1400" i="4"/>
  <c r="H1400" i="4"/>
  <c r="I1400" i="4"/>
  <c r="J1400" i="4"/>
  <c r="K1400" i="4"/>
  <c r="L1400" i="4"/>
  <c r="M1400" i="4"/>
  <c r="N1400" i="4"/>
  <c r="O1400" i="4"/>
  <c r="P1400" i="4"/>
  <c r="Q1400" i="4"/>
  <c r="R1400" i="4"/>
  <c r="S1400" i="4"/>
  <c r="T1400" i="4"/>
  <c r="G1401" i="4"/>
  <c r="H1401" i="4"/>
  <c r="I1401" i="4"/>
  <c r="J1401" i="4"/>
  <c r="K1401" i="4"/>
  <c r="L1401" i="4"/>
  <c r="M1401" i="4"/>
  <c r="N1401" i="4"/>
  <c r="O1401" i="4"/>
  <c r="P1401" i="4"/>
  <c r="Q1401" i="4"/>
  <c r="R1401" i="4"/>
  <c r="S1401" i="4"/>
  <c r="T1401" i="4"/>
  <c r="G1402" i="4"/>
  <c r="H1402" i="4"/>
  <c r="I1402" i="4"/>
  <c r="J1402" i="4"/>
  <c r="K1402" i="4"/>
  <c r="L1402" i="4"/>
  <c r="M1402" i="4"/>
  <c r="N1402" i="4"/>
  <c r="O1402" i="4"/>
  <c r="P1402" i="4"/>
  <c r="Q1402" i="4"/>
  <c r="R1402" i="4"/>
  <c r="S1402" i="4"/>
  <c r="T1402" i="4"/>
  <c r="G1403" i="4"/>
  <c r="H1403" i="4"/>
  <c r="I1403" i="4"/>
  <c r="J1403" i="4"/>
  <c r="K1403" i="4"/>
  <c r="L1403" i="4"/>
  <c r="M1403" i="4"/>
  <c r="N1403" i="4"/>
  <c r="O1403" i="4"/>
  <c r="P1403" i="4"/>
  <c r="Q1403" i="4"/>
  <c r="R1403" i="4"/>
  <c r="S1403" i="4"/>
  <c r="T1403" i="4"/>
  <c r="G1404" i="4"/>
  <c r="H1404" i="4"/>
  <c r="I1404" i="4"/>
  <c r="J1404" i="4"/>
  <c r="K1404" i="4"/>
  <c r="L1404" i="4"/>
  <c r="M1404" i="4"/>
  <c r="N1404" i="4"/>
  <c r="O1404" i="4"/>
  <c r="P1404" i="4"/>
  <c r="Q1404" i="4"/>
  <c r="R1404" i="4"/>
  <c r="S1404" i="4"/>
  <c r="T1404" i="4"/>
  <c r="G1405" i="4"/>
  <c r="H1405" i="4"/>
  <c r="I1405" i="4"/>
  <c r="J1405" i="4"/>
  <c r="K1405" i="4"/>
  <c r="L1405" i="4"/>
  <c r="M1405" i="4"/>
  <c r="N1405" i="4"/>
  <c r="O1405" i="4"/>
  <c r="P1405" i="4"/>
  <c r="Q1405" i="4"/>
  <c r="R1405" i="4"/>
  <c r="S1405" i="4"/>
  <c r="T1405" i="4"/>
  <c r="G1406" i="4"/>
  <c r="H1406" i="4"/>
  <c r="I1406" i="4"/>
  <c r="J1406" i="4"/>
  <c r="K1406" i="4"/>
  <c r="L1406" i="4"/>
  <c r="M1406" i="4"/>
  <c r="N1406" i="4"/>
  <c r="O1406" i="4"/>
  <c r="P1406" i="4"/>
  <c r="Q1406" i="4"/>
  <c r="R1406" i="4"/>
  <c r="S1406" i="4"/>
  <c r="T1406" i="4"/>
  <c r="G1407" i="4"/>
  <c r="H1407" i="4"/>
  <c r="I1407" i="4"/>
  <c r="J1407" i="4"/>
  <c r="K1407" i="4"/>
  <c r="L1407" i="4"/>
  <c r="M1407" i="4"/>
  <c r="N1407" i="4"/>
  <c r="O1407" i="4"/>
  <c r="P1407" i="4"/>
  <c r="Q1407" i="4"/>
  <c r="R1407" i="4"/>
  <c r="S1407" i="4"/>
  <c r="T1407" i="4"/>
  <c r="G1408" i="4"/>
  <c r="H1408" i="4"/>
  <c r="I1408" i="4"/>
  <c r="J1408" i="4"/>
  <c r="K1408" i="4"/>
  <c r="L1408" i="4"/>
  <c r="M1408" i="4"/>
  <c r="N1408" i="4"/>
  <c r="O1408" i="4"/>
  <c r="P1408" i="4"/>
  <c r="Q1408" i="4"/>
  <c r="R1408" i="4"/>
  <c r="S1408" i="4"/>
  <c r="T1408" i="4"/>
  <c r="G1409" i="4"/>
  <c r="H1409" i="4"/>
  <c r="I1409" i="4"/>
  <c r="J1409" i="4"/>
  <c r="K1409" i="4"/>
  <c r="L1409" i="4"/>
  <c r="M1409" i="4"/>
  <c r="N1409" i="4"/>
  <c r="O1409" i="4"/>
  <c r="P1409" i="4"/>
  <c r="Q1409" i="4"/>
  <c r="R1409" i="4"/>
  <c r="S1409" i="4"/>
  <c r="T1409" i="4"/>
  <c r="G1410" i="4"/>
  <c r="H1410" i="4"/>
  <c r="I1410" i="4"/>
  <c r="J1410" i="4"/>
  <c r="K1410" i="4"/>
  <c r="L1410" i="4"/>
  <c r="M1410" i="4"/>
  <c r="N1410" i="4"/>
  <c r="O1410" i="4"/>
  <c r="P1410" i="4"/>
  <c r="Q1410" i="4"/>
  <c r="R1410" i="4"/>
  <c r="S1410" i="4"/>
  <c r="T1410" i="4"/>
  <c r="G1411" i="4"/>
  <c r="H1411" i="4"/>
  <c r="I1411" i="4"/>
  <c r="J1411" i="4"/>
  <c r="K1411" i="4"/>
  <c r="L1411" i="4"/>
  <c r="M1411" i="4"/>
  <c r="N1411" i="4"/>
  <c r="O1411" i="4"/>
  <c r="P1411" i="4"/>
  <c r="Q1411" i="4"/>
  <c r="R1411" i="4"/>
  <c r="S1411" i="4"/>
  <c r="T1411" i="4"/>
  <c r="G1412" i="4"/>
  <c r="H1412" i="4"/>
  <c r="I1412" i="4"/>
  <c r="J1412" i="4"/>
  <c r="K1412" i="4"/>
  <c r="L1412" i="4"/>
  <c r="M1412" i="4"/>
  <c r="N1412" i="4"/>
  <c r="O1412" i="4"/>
  <c r="P1412" i="4"/>
  <c r="Q1412" i="4"/>
  <c r="R1412" i="4"/>
  <c r="S1412" i="4"/>
  <c r="T1412" i="4"/>
  <c r="G1413" i="4"/>
  <c r="H1413" i="4"/>
  <c r="I1413" i="4"/>
  <c r="J1413" i="4"/>
  <c r="K1413" i="4"/>
  <c r="L1413" i="4"/>
  <c r="M1413" i="4"/>
  <c r="N1413" i="4"/>
  <c r="O1413" i="4"/>
  <c r="P1413" i="4"/>
  <c r="Q1413" i="4"/>
  <c r="R1413" i="4"/>
  <c r="S1413" i="4"/>
  <c r="T1413" i="4"/>
  <c r="G1414" i="4"/>
  <c r="H1414" i="4"/>
  <c r="I1414" i="4"/>
  <c r="J1414" i="4"/>
  <c r="K1414" i="4"/>
  <c r="L1414" i="4"/>
  <c r="M1414" i="4"/>
  <c r="N1414" i="4"/>
  <c r="O1414" i="4"/>
  <c r="P1414" i="4"/>
  <c r="Q1414" i="4"/>
  <c r="R1414" i="4"/>
  <c r="S1414" i="4"/>
  <c r="T1414" i="4"/>
  <c r="G1416" i="4"/>
  <c r="H1416" i="4"/>
  <c r="I1416" i="4"/>
  <c r="J1416" i="4"/>
  <c r="K1416" i="4"/>
  <c r="L1416" i="4"/>
  <c r="M1416" i="4"/>
  <c r="N1416" i="4"/>
  <c r="O1416" i="4"/>
  <c r="P1416" i="4"/>
  <c r="Q1416" i="4"/>
  <c r="R1416" i="4"/>
  <c r="S1416" i="4"/>
  <c r="T1416" i="4"/>
  <c r="G1417" i="4"/>
  <c r="H1417" i="4"/>
  <c r="I1417" i="4"/>
  <c r="J1417" i="4"/>
  <c r="K1417" i="4"/>
  <c r="L1417" i="4"/>
  <c r="M1417" i="4"/>
  <c r="N1417" i="4"/>
  <c r="O1417" i="4"/>
  <c r="P1417" i="4"/>
  <c r="Q1417" i="4"/>
  <c r="R1417" i="4"/>
  <c r="S1417" i="4"/>
  <c r="T1417" i="4"/>
  <c r="G1418" i="4"/>
  <c r="H1418" i="4"/>
  <c r="I1418" i="4"/>
  <c r="J1418" i="4"/>
  <c r="K1418" i="4"/>
  <c r="L1418" i="4"/>
  <c r="M1418" i="4"/>
  <c r="N1418" i="4"/>
  <c r="O1418" i="4"/>
  <c r="P1418" i="4"/>
  <c r="Q1418" i="4"/>
  <c r="R1418" i="4"/>
  <c r="S1418" i="4"/>
  <c r="T1418" i="4"/>
  <c r="G1419" i="4"/>
  <c r="H1419" i="4"/>
  <c r="I1419" i="4"/>
  <c r="J1419" i="4"/>
  <c r="K1419" i="4"/>
  <c r="L1419" i="4"/>
  <c r="M1419" i="4"/>
  <c r="N1419" i="4"/>
  <c r="O1419" i="4"/>
  <c r="P1419" i="4"/>
  <c r="Q1419" i="4"/>
  <c r="R1419" i="4"/>
  <c r="S1419" i="4"/>
  <c r="T1419" i="4"/>
  <c r="G1420" i="4"/>
  <c r="H1420" i="4"/>
  <c r="I1420" i="4"/>
  <c r="J1420" i="4"/>
  <c r="K1420" i="4"/>
  <c r="L1420" i="4"/>
  <c r="M1420" i="4"/>
  <c r="N1420" i="4"/>
  <c r="O1420" i="4"/>
  <c r="P1420" i="4"/>
  <c r="Q1420" i="4"/>
  <c r="R1420" i="4"/>
  <c r="S1420" i="4"/>
  <c r="T1420" i="4"/>
  <c r="G1421" i="4"/>
  <c r="H1421" i="4"/>
  <c r="I1421" i="4"/>
  <c r="J1421" i="4"/>
  <c r="K1421" i="4"/>
  <c r="L1421" i="4"/>
  <c r="M1421" i="4"/>
  <c r="N1421" i="4"/>
  <c r="O1421" i="4"/>
  <c r="P1421" i="4"/>
  <c r="Q1421" i="4"/>
  <c r="R1421" i="4"/>
  <c r="S1421" i="4"/>
  <c r="T1421" i="4"/>
  <c r="G1422" i="4"/>
  <c r="H1422" i="4"/>
  <c r="I1422" i="4"/>
  <c r="J1422" i="4"/>
  <c r="K1422" i="4"/>
  <c r="L1422" i="4"/>
  <c r="M1422" i="4"/>
  <c r="N1422" i="4"/>
  <c r="O1422" i="4"/>
  <c r="P1422" i="4"/>
  <c r="Q1422" i="4"/>
  <c r="R1422" i="4"/>
  <c r="S1422" i="4"/>
  <c r="T1422" i="4"/>
  <c r="G1423" i="4"/>
  <c r="H1423" i="4"/>
  <c r="I1423" i="4"/>
  <c r="J1423" i="4"/>
  <c r="K1423" i="4"/>
  <c r="L1423" i="4"/>
  <c r="M1423" i="4"/>
  <c r="N1423" i="4"/>
  <c r="O1423" i="4"/>
  <c r="P1423" i="4"/>
  <c r="Q1423" i="4"/>
  <c r="R1423" i="4"/>
  <c r="S1423" i="4"/>
  <c r="T1423" i="4"/>
  <c r="G1424" i="4"/>
  <c r="H1424" i="4"/>
  <c r="I1424" i="4"/>
  <c r="J1424" i="4"/>
  <c r="K1424" i="4"/>
  <c r="L1424" i="4"/>
  <c r="M1424" i="4"/>
  <c r="N1424" i="4"/>
  <c r="O1424" i="4"/>
  <c r="P1424" i="4"/>
  <c r="Q1424" i="4"/>
  <c r="R1424" i="4"/>
  <c r="S1424" i="4"/>
  <c r="T1424" i="4"/>
  <c r="G1426" i="4"/>
  <c r="H1426" i="4"/>
  <c r="I1426" i="4"/>
  <c r="J1426" i="4"/>
  <c r="K1426" i="4"/>
  <c r="L1426" i="4"/>
  <c r="M1426" i="4"/>
  <c r="N1426" i="4"/>
  <c r="O1426" i="4"/>
  <c r="P1426" i="4"/>
  <c r="Q1426" i="4"/>
  <c r="R1426" i="4"/>
  <c r="S1426" i="4"/>
  <c r="T1426" i="4"/>
  <c r="G1427" i="4"/>
  <c r="H1427" i="4"/>
  <c r="I1427" i="4"/>
  <c r="J1427" i="4"/>
  <c r="K1427" i="4"/>
  <c r="L1427" i="4"/>
  <c r="M1427" i="4"/>
  <c r="N1427" i="4"/>
  <c r="O1427" i="4"/>
  <c r="P1427" i="4"/>
  <c r="Q1427" i="4"/>
  <c r="R1427" i="4"/>
  <c r="S1427" i="4"/>
  <c r="T1427" i="4"/>
  <c r="G1428" i="4"/>
  <c r="H1428" i="4"/>
  <c r="I1428" i="4"/>
  <c r="J1428" i="4"/>
  <c r="K1428" i="4"/>
  <c r="L1428" i="4"/>
  <c r="M1428" i="4"/>
  <c r="N1428" i="4"/>
  <c r="O1428" i="4"/>
  <c r="P1428" i="4"/>
  <c r="Q1428" i="4"/>
  <c r="R1428" i="4"/>
  <c r="S1428" i="4"/>
  <c r="T1428" i="4"/>
  <c r="G1429" i="4"/>
  <c r="H1429" i="4"/>
  <c r="I1429" i="4"/>
  <c r="J1429" i="4"/>
  <c r="K1429" i="4"/>
  <c r="L1429" i="4"/>
  <c r="M1429" i="4"/>
  <c r="N1429" i="4"/>
  <c r="O1429" i="4"/>
  <c r="P1429" i="4"/>
  <c r="Q1429" i="4"/>
  <c r="R1429" i="4"/>
  <c r="S1429" i="4"/>
  <c r="T1429" i="4"/>
  <c r="G1430" i="4"/>
  <c r="H1430" i="4"/>
  <c r="I1430" i="4"/>
  <c r="J1430" i="4"/>
  <c r="K1430" i="4"/>
  <c r="L1430" i="4"/>
  <c r="M1430" i="4"/>
  <c r="N1430" i="4"/>
  <c r="O1430" i="4"/>
  <c r="P1430" i="4"/>
  <c r="Q1430" i="4"/>
  <c r="R1430" i="4"/>
  <c r="S1430" i="4"/>
  <c r="T1430" i="4"/>
  <c r="G1431" i="4"/>
  <c r="H1431" i="4"/>
  <c r="I1431" i="4"/>
  <c r="J1431" i="4"/>
  <c r="K1431" i="4"/>
  <c r="L1431" i="4"/>
  <c r="M1431" i="4"/>
  <c r="N1431" i="4"/>
  <c r="O1431" i="4"/>
  <c r="P1431" i="4"/>
  <c r="Q1431" i="4"/>
  <c r="R1431" i="4"/>
  <c r="S1431" i="4"/>
  <c r="T1431" i="4"/>
  <c r="G1433" i="4"/>
  <c r="H1433" i="4"/>
  <c r="I1433" i="4"/>
  <c r="J1433" i="4"/>
  <c r="K1433" i="4"/>
  <c r="L1433" i="4"/>
  <c r="M1433" i="4"/>
  <c r="N1433" i="4"/>
  <c r="O1433" i="4"/>
  <c r="P1433" i="4"/>
  <c r="Q1433" i="4"/>
  <c r="R1433" i="4"/>
  <c r="S1433" i="4"/>
  <c r="T1433" i="4"/>
  <c r="G1434" i="4"/>
  <c r="H1434" i="4"/>
  <c r="I1434" i="4"/>
  <c r="J1434" i="4"/>
  <c r="K1434" i="4"/>
  <c r="L1434" i="4"/>
  <c r="M1434" i="4"/>
  <c r="N1434" i="4"/>
  <c r="O1434" i="4"/>
  <c r="P1434" i="4"/>
  <c r="Q1434" i="4"/>
  <c r="R1434" i="4"/>
  <c r="S1434" i="4"/>
  <c r="T1434" i="4"/>
  <c r="G1435" i="4"/>
  <c r="H1435" i="4"/>
  <c r="I1435" i="4"/>
  <c r="J1435" i="4"/>
  <c r="K1435" i="4"/>
  <c r="L1435" i="4"/>
  <c r="M1435" i="4"/>
  <c r="N1435" i="4"/>
  <c r="O1435" i="4"/>
  <c r="P1435" i="4"/>
  <c r="Q1435" i="4"/>
  <c r="R1435" i="4"/>
  <c r="S1435" i="4"/>
  <c r="T1435" i="4"/>
  <c r="G1436" i="4"/>
  <c r="H1436" i="4"/>
  <c r="I1436" i="4"/>
  <c r="J1436" i="4"/>
  <c r="K1436" i="4"/>
  <c r="L1436" i="4"/>
  <c r="M1436" i="4"/>
  <c r="N1436" i="4"/>
  <c r="O1436" i="4"/>
  <c r="P1436" i="4"/>
  <c r="Q1436" i="4"/>
  <c r="R1436" i="4"/>
  <c r="S1436" i="4"/>
  <c r="T1436" i="4"/>
  <c r="G1437" i="4"/>
  <c r="H1437" i="4"/>
  <c r="I1437" i="4"/>
  <c r="J1437" i="4"/>
  <c r="K1437" i="4"/>
  <c r="L1437" i="4"/>
  <c r="M1437" i="4"/>
  <c r="N1437" i="4"/>
  <c r="O1437" i="4"/>
  <c r="P1437" i="4"/>
  <c r="Q1437" i="4"/>
  <c r="R1437" i="4"/>
  <c r="S1437" i="4"/>
  <c r="T1437" i="4"/>
  <c r="G1438" i="4"/>
  <c r="H1438" i="4"/>
  <c r="I1438" i="4"/>
  <c r="J1438" i="4"/>
  <c r="K1438" i="4"/>
  <c r="L1438" i="4"/>
  <c r="M1438" i="4"/>
  <c r="N1438" i="4"/>
  <c r="O1438" i="4"/>
  <c r="P1438" i="4"/>
  <c r="Q1438" i="4"/>
  <c r="R1438" i="4"/>
  <c r="S1438" i="4"/>
  <c r="T1438" i="4"/>
  <c r="G1439" i="4"/>
  <c r="H1439" i="4"/>
  <c r="I1439" i="4"/>
  <c r="J1439" i="4"/>
  <c r="K1439" i="4"/>
  <c r="L1439" i="4"/>
  <c r="M1439" i="4"/>
  <c r="N1439" i="4"/>
  <c r="O1439" i="4"/>
  <c r="P1439" i="4"/>
  <c r="Q1439" i="4"/>
  <c r="R1439" i="4"/>
  <c r="S1439" i="4"/>
  <c r="T1439" i="4"/>
  <c r="G1440" i="4"/>
  <c r="H1440" i="4"/>
  <c r="I1440" i="4"/>
  <c r="J1440" i="4"/>
  <c r="K1440" i="4"/>
  <c r="L1440" i="4"/>
  <c r="M1440" i="4"/>
  <c r="N1440" i="4"/>
  <c r="O1440" i="4"/>
  <c r="P1440" i="4"/>
  <c r="Q1440" i="4"/>
  <c r="R1440" i="4"/>
  <c r="S1440" i="4"/>
  <c r="T1440" i="4"/>
  <c r="G1441" i="4"/>
  <c r="H1441" i="4"/>
  <c r="I1441" i="4"/>
  <c r="J1441" i="4"/>
  <c r="K1441" i="4"/>
  <c r="L1441" i="4"/>
  <c r="M1441" i="4"/>
  <c r="N1441" i="4"/>
  <c r="O1441" i="4"/>
  <c r="P1441" i="4"/>
  <c r="Q1441" i="4"/>
  <c r="R1441" i="4"/>
  <c r="S1441" i="4"/>
  <c r="T1441" i="4"/>
  <c r="G1442" i="4"/>
  <c r="H1442" i="4"/>
  <c r="I1442" i="4"/>
  <c r="J1442" i="4"/>
  <c r="K1442" i="4"/>
  <c r="L1442" i="4"/>
  <c r="M1442" i="4"/>
  <c r="N1442" i="4"/>
  <c r="O1442" i="4"/>
  <c r="P1442" i="4"/>
  <c r="Q1442" i="4"/>
  <c r="R1442" i="4"/>
  <c r="S1442" i="4"/>
  <c r="T1442" i="4"/>
  <c r="G1443" i="4"/>
  <c r="H1443" i="4"/>
  <c r="I1443" i="4"/>
  <c r="J1443" i="4"/>
  <c r="K1443" i="4"/>
  <c r="L1443" i="4"/>
  <c r="M1443" i="4"/>
  <c r="N1443" i="4"/>
  <c r="O1443" i="4"/>
  <c r="P1443" i="4"/>
  <c r="Q1443" i="4"/>
  <c r="R1443" i="4"/>
  <c r="S1443" i="4"/>
  <c r="T1443" i="4"/>
  <c r="G1445" i="4"/>
  <c r="H1445" i="4"/>
  <c r="I1445" i="4"/>
  <c r="J1445" i="4"/>
  <c r="K1445" i="4"/>
  <c r="L1445" i="4"/>
  <c r="M1445" i="4"/>
  <c r="N1445" i="4"/>
  <c r="O1445" i="4"/>
  <c r="P1445" i="4"/>
  <c r="Q1445" i="4"/>
  <c r="R1445" i="4"/>
  <c r="S1445" i="4"/>
  <c r="T1445" i="4"/>
  <c r="G1446" i="4"/>
  <c r="H1446" i="4"/>
  <c r="I1446" i="4"/>
  <c r="J1446" i="4"/>
  <c r="K1446" i="4"/>
  <c r="L1446" i="4"/>
  <c r="M1446" i="4"/>
  <c r="N1446" i="4"/>
  <c r="O1446" i="4"/>
  <c r="P1446" i="4"/>
  <c r="Q1446" i="4"/>
  <c r="R1446" i="4"/>
  <c r="S1446" i="4"/>
  <c r="T1446" i="4"/>
  <c r="G1447" i="4"/>
  <c r="H1447" i="4"/>
  <c r="I1447" i="4"/>
  <c r="J1447" i="4"/>
  <c r="K1447" i="4"/>
  <c r="L1447" i="4"/>
  <c r="M1447" i="4"/>
  <c r="N1447" i="4"/>
  <c r="O1447" i="4"/>
  <c r="P1447" i="4"/>
  <c r="Q1447" i="4"/>
  <c r="R1447" i="4"/>
  <c r="S1447" i="4"/>
  <c r="T1447" i="4"/>
  <c r="G1448" i="4"/>
  <c r="H1448" i="4"/>
  <c r="I1448" i="4"/>
  <c r="J1448" i="4"/>
  <c r="K1448" i="4"/>
  <c r="L1448" i="4"/>
  <c r="M1448" i="4"/>
  <c r="N1448" i="4"/>
  <c r="O1448" i="4"/>
  <c r="P1448" i="4"/>
  <c r="Q1448" i="4"/>
  <c r="R1448" i="4"/>
  <c r="S1448" i="4"/>
  <c r="T1448" i="4"/>
  <c r="G1449" i="4"/>
  <c r="H1449" i="4"/>
  <c r="I1449" i="4"/>
  <c r="J1449" i="4"/>
  <c r="K1449" i="4"/>
  <c r="L1449" i="4"/>
  <c r="M1449" i="4"/>
  <c r="N1449" i="4"/>
  <c r="O1449" i="4"/>
  <c r="P1449" i="4"/>
  <c r="Q1449" i="4"/>
  <c r="R1449" i="4"/>
  <c r="S1449" i="4"/>
  <c r="T1449" i="4"/>
  <c r="G1450" i="4"/>
  <c r="H1450" i="4"/>
  <c r="I1450" i="4"/>
  <c r="J1450" i="4"/>
  <c r="K1450" i="4"/>
  <c r="L1450" i="4"/>
  <c r="M1450" i="4"/>
  <c r="N1450" i="4"/>
  <c r="O1450" i="4"/>
  <c r="P1450" i="4"/>
  <c r="Q1450" i="4"/>
  <c r="R1450" i="4"/>
  <c r="S1450" i="4"/>
  <c r="T1450" i="4"/>
  <c r="G1451" i="4"/>
  <c r="H1451" i="4"/>
  <c r="I1451" i="4"/>
  <c r="J1451" i="4"/>
  <c r="K1451" i="4"/>
  <c r="L1451" i="4"/>
  <c r="M1451" i="4"/>
  <c r="N1451" i="4"/>
  <c r="O1451" i="4"/>
  <c r="P1451" i="4"/>
  <c r="Q1451" i="4"/>
  <c r="R1451" i="4"/>
  <c r="S1451" i="4"/>
  <c r="T1451" i="4"/>
  <c r="G1452" i="4"/>
  <c r="H1452" i="4"/>
  <c r="I1452" i="4"/>
  <c r="J1452" i="4"/>
  <c r="K1452" i="4"/>
  <c r="L1452" i="4"/>
  <c r="M1452" i="4"/>
  <c r="N1452" i="4"/>
  <c r="O1452" i="4"/>
  <c r="P1452" i="4"/>
  <c r="Q1452" i="4"/>
  <c r="R1452" i="4"/>
  <c r="S1452" i="4"/>
  <c r="T1452" i="4"/>
  <c r="G1453" i="4"/>
  <c r="H1453" i="4"/>
  <c r="I1453" i="4"/>
  <c r="J1453" i="4"/>
  <c r="K1453" i="4"/>
  <c r="L1453" i="4"/>
  <c r="M1453" i="4"/>
  <c r="N1453" i="4"/>
  <c r="O1453" i="4"/>
  <c r="P1453" i="4"/>
  <c r="Q1453" i="4"/>
  <c r="R1453" i="4"/>
  <c r="S1453" i="4"/>
  <c r="T1453" i="4"/>
  <c r="G1454" i="4"/>
  <c r="H1454" i="4"/>
  <c r="I1454" i="4"/>
  <c r="J1454" i="4"/>
  <c r="K1454" i="4"/>
  <c r="L1454" i="4"/>
  <c r="M1454" i="4"/>
  <c r="N1454" i="4"/>
  <c r="O1454" i="4"/>
  <c r="P1454" i="4"/>
  <c r="Q1454" i="4"/>
  <c r="R1454" i="4"/>
  <c r="S1454" i="4"/>
  <c r="T1454" i="4"/>
  <c r="G1455" i="4"/>
  <c r="H1455" i="4"/>
  <c r="I1455" i="4"/>
  <c r="J1455" i="4"/>
  <c r="K1455" i="4"/>
  <c r="L1455" i="4"/>
  <c r="M1455" i="4"/>
  <c r="N1455" i="4"/>
  <c r="O1455" i="4"/>
  <c r="P1455" i="4"/>
  <c r="Q1455" i="4"/>
  <c r="R1455" i="4"/>
  <c r="S1455" i="4"/>
  <c r="T1455" i="4"/>
  <c r="G1456" i="4"/>
  <c r="H1456" i="4"/>
  <c r="I1456" i="4"/>
  <c r="J1456" i="4"/>
  <c r="K1456" i="4"/>
  <c r="L1456" i="4"/>
  <c r="M1456" i="4"/>
  <c r="N1456" i="4"/>
  <c r="O1456" i="4"/>
  <c r="P1456" i="4"/>
  <c r="Q1456" i="4"/>
  <c r="R1456" i="4"/>
  <c r="S1456" i="4"/>
  <c r="T1456" i="4"/>
  <c r="G1457" i="4"/>
  <c r="H1457" i="4"/>
  <c r="I1457" i="4"/>
  <c r="J1457" i="4"/>
  <c r="K1457" i="4"/>
  <c r="L1457" i="4"/>
  <c r="M1457" i="4"/>
  <c r="N1457" i="4"/>
  <c r="O1457" i="4"/>
  <c r="P1457" i="4"/>
  <c r="Q1457" i="4"/>
  <c r="R1457" i="4"/>
  <c r="S1457" i="4"/>
  <c r="T1457" i="4"/>
  <c r="G1458" i="4"/>
  <c r="H1458" i="4"/>
  <c r="I1458" i="4"/>
  <c r="J1458" i="4"/>
  <c r="K1458" i="4"/>
  <c r="L1458" i="4"/>
  <c r="M1458" i="4"/>
  <c r="N1458" i="4"/>
  <c r="O1458" i="4"/>
  <c r="P1458" i="4"/>
  <c r="Q1458" i="4"/>
  <c r="R1458" i="4"/>
  <c r="S1458" i="4"/>
  <c r="T1458" i="4"/>
  <c r="G1459" i="4"/>
  <c r="H1459" i="4"/>
  <c r="I1459" i="4"/>
  <c r="J1459" i="4"/>
  <c r="K1459" i="4"/>
  <c r="L1459" i="4"/>
  <c r="M1459" i="4"/>
  <c r="N1459" i="4"/>
  <c r="O1459" i="4"/>
  <c r="P1459" i="4"/>
  <c r="Q1459" i="4"/>
  <c r="R1459" i="4"/>
  <c r="S1459" i="4"/>
  <c r="T1459" i="4"/>
  <c r="G1460" i="4"/>
  <c r="H1460" i="4"/>
  <c r="I1460" i="4"/>
  <c r="J1460" i="4"/>
  <c r="K1460" i="4"/>
  <c r="L1460" i="4"/>
  <c r="M1460" i="4"/>
  <c r="N1460" i="4"/>
  <c r="O1460" i="4"/>
  <c r="P1460" i="4"/>
  <c r="Q1460" i="4"/>
  <c r="R1460" i="4"/>
  <c r="S1460" i="4"/>
  <c r="T1460" i="4"/>
  <c r="G1461" i="4"/>
  <c r="H1461" i="4"/>
  <c r="I1461" i="4"/>
  <c r="J1461" i="4"/>
  <c r="K1461" i="4"/>
  <c r="L1461" i="4"/>
  <c r="M1461" i="4"/>
  <c r="N1461" i="4"/>
  <c r="O1461" i="4"/>
  <c r="P1461" i="4"/>
  <c r="Q1461" i="4"/>
  <c r="R1461" i="4"/>
  <c r="S1461" i="4"/>
  <c r="T1461" i="4"/>
  <c r="G1463" i="4"/>
  <c r="H1463" i="4"/>
  <c r="I1463" i="4"/>
  <c r="J1463" i="4"/>
  <c r="K1463" i="4"/>
  <c r="L1463" i="4"/>
  <c r="M1463" i="4"/>
  <c r="N1463" i="4"/>
  <c r="O1463" i="4"/>
  <c r="P1463" i="4"/>
  <c r="Q1463" i="4"/>
  <c r="R1463" i="4"/>
  <c r="S1463" i="4"/>
  <c r="T1463" i="4"/>
  <c r="G1464" i="4"/>
  <c r="H1464" i="4"/>
  <c r="I1464" i="4"/>
  <c r="J1464" i="4"/>
  <c r="K1464" i="4"/>
  <c r="L1464" i="4"/>
  <c r="M1464" i="4"/>
  <c r="N1464" i="4"/>
  <c r="O1464" i="4"/>
  <c r="P1464" i="4"/>
  <c r="Q1464" i="4"/>
  <c r="R1464" i="4"/>
  <c r="S1464" i="4"/>
  <c r="T1464" i="4"/>
  <c r="G1465" i="4"/>
  <c r="H1465" i="4"/>
  <c r="I1465" i="4"/>
  <c r="J1465" i="4"/>
  <c r="K1465" i="4"/>
  <c r="L1465" i="4"/>
  <c r="M1465" i="4"/>
  <c r="N1465" i="4"/>
  <c r="O1465" i="4"/>
  <c r="P1465" i="4"/>
  <c r="Q1465" i="4"/>
  <c r="R1465" i="4"/>
  <c r="S1465" i="4"/>
  <c r="T1465" i="4"/>
  <c r="G1466" i="4"/>
  <c r="H1466" i="4"/>
  <c r="I1466" i="4"/>
  <c r="J1466" i="4"/>
  <c r="K1466" i="4"/>
  <c r="L1466" i="4"/>
  <c r="M1466" i="4"/>
  <c r="N1466" i="4"/>
  <c r="O1466" i="4"/>
  <c r="P1466" i="4"/>
  <c r="Q1466" i="4"/>
  <c r="R1466" i="4"/>
  <c r="S1466" i="4"/>
  <c r="T1466" i="4"/>
  <c r="G1467" i="4"/>
  <c r="H1467" i="4"/>
  <c r="I1467" i="4"/>
  <c r="J1467" i="4"/>
  <c r="K1467" i="4"/>
  <c r="L1467" i="4"/>
  <c r="M1467" i="4"/>
  <c r="N1467" i="4"/>
  <c r="O1467" i="4"/>
  <c r="P1467" i="4"/>
  <c r="Q1467" i="4"/>
  <c r="R1467" i="4"/>
  <c r="S1467" i="4"/>
  <c r="T1467" i="4"/>
  <c r="G1468" i="4"/>
  <c r="H1468" i="4"/>
  <c r="I1468" i="4"/>
  <c r="J1468" i="4"/>
  <c r="K1468" i="4"/>
  <c r="L1468" i="4"/>
  <c r="M1468" i="4"/>
  <c r="N1468" i="4"/>
  <c r="O1468" i="4"/>
  <c r="P1468" i="4"/>
  <c r="Q1468" i="4"/>
  <c r="R1468" i="4"/>
  <c r="S1468" i="4"/>
  <c r="T1468" i="4"/>
  <c r="G1469" i="4"/>
  <c r="H1469" i="4"/>
  <c r="I1469" i="4"/>
  <c r="J1469" i="4"/>
  <c r="K1469" i="4"/>
  <c r="L1469" i="4"/>
  <c r="M1469" i="4"/>
  <c r="N1469" i="4"/>
  <c r="O1469" i="4"/>
  <c r="P1469" i="4"/>
  <c r="Q1469" i="4"/>
  <c r="R1469" i="4"/>
  <c r="S1469" i="4"/>
  <c r="T1469" i="4"/>
  <c r="G1470" i="4"/>
  <c r="H1470" i="4"/>
  <c r="I1470" i="4"/>
  <c r="J1470" i="4"/>
  <c r="K1470" i="4"/>
  <c r="L1470" i="4"/>
  <c r="M1470" i="4"/>
  <c r="N1470" i="4"/>
  <c r="O1470" i="4"/>
  <c r="P1470" i="4"/>
  <c r="Q1470" i="4"/>
  <c r="R1470" i="4"/>
  <c r="S1470" i="4"/>
  <c r="T1470" i="4"/>
  <c r="G1471" i="4"/>
  <c r="H1471" i="4"/>
  <c r="I1471" i="4"/>
  <c r="J1471" i="4"/>
  <c r="K1471" i="4"/>
  <c r="L1471" i="4"/>
  <c r="M1471" i="4"/>
  <c r="N1471" i="4"/>
  <c r="O1471" i="4"/>
  <c r="P1471" i="4"/>
  <c r="Q1471" i="4"/>
  <c r="R1471" i="4"/>
  <c r="S1471" i="4"/>
  <c r="T1471" i="4"/>
  <c r="G1473" i="4"/>
  <c r="H1473" i="4"/>
  <c r="I1473" i="4"/>
  <c r="J1473" i="4"/>
  <c r="K1473" i="4"/>
  <c r="L1473" i="4"/>
  <c r="M1473" i="4"/>
  <c r="N1473" i="4"/>
  <c r="O1473" i="4"/>
  <c r="P1473" i="4"/>
  <c r="Q1473" i="4"/>
  <c r="R1473" i="4"/>
  <c r="S1473" i="4"/>
  <c r="T1473" i="4"/>
  <c r="G1474" i="4"/>
  <c r="H1474" i="4"/>
  <c r="I1474" i="4"/>
  <c r="J1474" i="4"/>
  <c r="K1474" i="4"/>
  <c r="L1474" i="4"/>
  <c r="M1474" i="4"/>
  <c r="N1474" i="4"/>
  <c r="O1474" i="4"/>
  <c r="P1474" i="4"/>
  <c r="Q1474" i="4"/>
  <c r="R1474" i="4"/>
  <c r="S1474" i="4"/>
  <c r="T1474" i="4"/>
  <c r="G1475" i="4"/>
  <c r="H1475" i="4"/>
  <c r="I1475" i="4"/>
  <c r="J1475" i="4"/>
  <c r="K1475" i="4"/>
  <c r="L1475" i="4"/>
  <c r="M1475" i="4"/>
  <c r="N1475" i="4"/>
  <c r="O1475" i="4"/>
  <c r="P1475" i="4"/>
  <c r="Q1475" i="4"/>
  <c r="R1475" i="4"/>
  <c r="S1475" i="4"/>
  <c r="T1475" i="4"/>
  <c r="G1476" i="4"/>
  <c r="H1476" i="4"/>
  <c r="I1476" i="4"/>
  <c r="J1476" i="4"/>
  <c r="K1476" i="4"/>
  <c r="L1476" i="4"/>
  <c r="M1476" i="4"/>
  <c r="N1476" i="4"/>
  <c r="O1476" i="4"/>
  <c r="P1476" i="4"/>
  <c r="Q1476" i="4"/>
  <c r="R1476" i="4"/>
  <c r="S1476" i="4"/>
  <c r="T1476" i="4"/>
  <c r="G1477" i="4"/>
  <c r="H1477" i="4"/>
  <c r="I1477" i="4"/>
  <c r="J1477" i="4"/>
  <c r="K1477" i="4"/>
  <c r="L1477" i="4"/>
  <c r="M1477" i="4"/>
  <c r="N1477" i="4"/>
  <c r="O1477" i="4"/>
  <c r="P1477" i="4"/>
  <c r="Q1477" i="4"/>
  <c r="R1477" i="4"/>
  <c r="S1477" i="4"/>
  <c r="T1477" i="4"/>
  <c r="G1478" i="4"/>
  <c r="H1478" i="4"/>
  <c r="I1478" i="4"/>
  <c r="J1478" i="4"/>
  <c r="K1478" i="4"/>
  <c r="L1478" i="4"/>
  <c r="M1478" i="4"/>
  <c r="N1478" i="4"/>
  <c r="O1478" i="4"/>
  <c r="P1478" i="4"/>
  <c r="Q1478" i="4"/>
  <c r="R1478" i="4"/>
  <c r="S1478" i="4"/>
  <c r="T1478" i="4"/>
  <c r="G1480" i="4"/>
  <c r="H1480" i="4"/>
  <c r="I1480" i="4"/>
  <c r="J1480" i="4"/>
  <c r="K1480" i="4"/>
  <c r="L1480" i="4"/>
  <c r="M1480" i="4"/>
  <c r="N1480" i="4"/>
  <c r="O1480" i="4"/>
  <c r="P1480" i="4"/>
  <c r="Q1480" i="4"/>
  <c r="R1480" i="4"/>
  <c r="S1480" i="4"/>
  <c r="T1480" i="4"/>
  <c r="G1481" i="4"/>
  <c r="H1481" i="4"/>
  <c r="I1481" i="4"/>
  <c r="J1481" i="4"/>
  <c r="K1481" i="4"/>
  <c r="L1481" i="4"/>
  <c r="M1481" i="4"/>
  <c r="N1481" i="4"/>
  <c r="O1481" i="4"/>
  <c r="P1481" i="4"/>
  <c r="Q1481" i="4"/>
  <c r="R1481" i="4"/>
  <c r="S1481" i="4"/>
  <c r="T1481" i="4"/>
  <c r="G1482" i="4"/>
  <c r="H1482" i="4"/>
  <c r="I1482" i="4"/>
  <c r="J1482" i="4"/>
  <c r="K1482" i="4"/>
  <c r="L1482" i="4"/>
  <c r="M1482" i="4"/>
  <c r="N1482" i="4"/>
  <c r="O1482" i="4"/>
  <c r="P1482" i="4"/>
  <c r="Q1482" i="4"/>
  <c r="R1482" i="4"/>
  <c r="S1482" i="4"/>
  <c r="T1482" i="4"/>
  <c r="G1483" i="4"/>
  <c r="H1483" i="4"/>
  <c r="I1483" i="4"/>
  <c r="J1483" i="4"/>
  <c r="K1483" i="4"/>
  <c r="L1483" i="4"/>
  <c r="M1483" i="4"/>
  <c r="N1483" i="4"/>
  <c r="O1483" i="4"/>
  <c r="P1483" i="4"/>
  <c r="Q1483" i="4"/>
  <c r="R1483" i="4"/>
  <c r="S1483" i="4"/>
  <c r="T1483" i="4"/>
  <c r="G1484" i="4"/>
  <c r="H1484" i="4"/>
  <c r="I1484" i="4"/>
  <c r="J1484" i="4"/>
  <c r="K1484" i="4"/>
  <c r="L1484" i="4"/>
  <c r="M1484" i="4"/>
  <c r="N1484" i="4"/>
  <c r="O1484" i="4"/>
  <c r="P1484" i="4"/>
  <c r="Q1484" i="4"/>
  <c r="R1484" i="4"/>
  <c r="S1484" i="4"/>
  <c r="T1484" i="4"/>
  <c r="G1485" i="4"/>
  <c r="H1485" i="4"/>
  <c r="I1485" i="4"/>
  <c r="J1485" i="4"/>
  <c r="K1485" i="4"/>
  <c r="L1485" i="4"/>
  <c r="M1485" i="4"/>
  <c r="N1485" i="4"/>
  <c r="O1485" i="4"/>
  <c r="P1485" i="4"/>
  <c r="Q1485" i="4"/>
  <c r="R1485" i="4"/>
  <c r="S1485" i="4"/>
  <c r="T1485" i="4"/>
  <c r="G1486" i="4"/>
  <c r="H1486" i="4"/>
  <c r="I1486" i="4"/>
  <c r="J1486" i="4"/>
  <c r="K1486" i="4"/>
  <c r="L1486" i="4"/>
  <c r="M1486" i="4"/>
  <c r="N1486" i="4"/>
  <c r="O1486" i="4"/>
  <c r="P1486" i="4"/>
  <c r="Q1486" i="4"/>
  <c r="R1486" i="4"/>
  <c r="S1486" i="4"/>
  <c r="T1486" i="4"/>
  <c r="G1487" i="4"/>
  <c r="H1487" i="4"/>
  <c r="I1487" i="4"/>
  <c r="J1487" i="4"/>
  <c r="K1487" i="4"/>
  <c r="L1487" i="4"/>
  <c r="M1487" i="4"/>
  <c r="N1487" i="4"/>
  <c r="O1487" i="4"/>
  <c r="P1487" i="4"/>
  <c r="Q1487" i="4"/>
  <c r="R1487" i="4"/>
  <c r="S1487" i="4"/>
  <c r="T1487" i="4"/>
  <c r="G1488" i="4"/>
  <c r="H1488" i="4"/>
  <c r="I1488" i="4"/>
  <c r="J1488" i="4"/>
  <c r="K1488" i="4"/>
  <c r="L1488" i="4"/>
  <c r="M1488" i="4"/>
  <c r="N1488" i="4"/>
  <c r="O1488" i="4"/>
  <c r="P1488" i="4"/>
  <c r="Q1488" i="4"/>
  <c r="R1488" i="4"/>
  <c r="S1488" i="4"/>
  <c r="T1488" i="4"/>
  <c r="G1489" i="4"/>
  <c r="H1489" i="4"/>
  <c r="I1489" i="4"/>
  <c r="J1489" i="4"/>
  <c r="K1489" i="4"/>
  <c r="L1489" i="4"/>
  <c r="M1489" i="4"/>
  <c r="N1489" i="4"/>
  <c r="O1489" i="4"/>
  <c r="P1489" i="4"/>
  <c r="Q1489" i="4"/>
  <c r="R1489" i="4"/>
  <c r="S1489" i="4"/>
  <c r="T1489" i="4"/>
  <c r="G1490" i="4"/>
  <c r="H1490" i="4"/>
  <c r="I1490" i="4"/>
  <c r="J1490" i="4"/>
  <c r="K1490" i="4"/>
  <c r="L1490" i="4"/>
  <c r="M1490" i="4"/>
  <c r="N1490" i="4"/>
  <c r="O1490" i="4"/>
  <c r="P1490" i="4"/>
  <c r="Q1490" i="4"/>
  <c r="R1490" i="4"/>
  <c r="S1490" i="4"/>
  <c r="T1490" i="4"/>
  <c r="G1492" i="4"/>
  <c r="H1492" i="4"/>
  <c r="I1492" i="4"/>
  <c r="J1492" i="4"/>
  <c r="K1492" i="4"/>
  <c r="L1492" i="4"/>
  <c r="M1492" i="4"/>
  <c r="N1492" i="4"/>
  <c r="O1492" i="4"/>
  <c r="P1492" i="4"/>
  <c r="Q1492" i="4"/>
  <c r="R1492" i="4"/>
  <c r="S1492" i="4"/>
  <c r="T1492" i="4"/>
  <c r="G1493" i="4"/>
  <c r="H1493" i="4"/>
  <c r="I1493" i="4"/>
  <c r="J1493" i="4"/>
  <c r="K1493" i="4"/>
  <c r="L1493" i="4"/>
  <c r="M1493" i="4"/>
  <c r="N1493" i="4"/>
  <c r="O1493" i="4"/>
  <c r="P1493" i="4"/>
  <c r="Q1493" i="4"/>
  <c r="R1493" i="4"/>
  <c r="S1493" i="4"/>
  <c r="T1493" i="4"/>
  <c r="G1494" i="4"/>
  <c r="H1494" i="4"/>
  <c r="I1494" i="4"/>
  <c r="J1494" i="4"/>
  <c r="K1494" i="4"/>
  <c r="L1494" i="4"/>
  <c r="M1494" i="4"/>
  <c r="N1494" i="4"/>
  <c r="O1494" i="4"/>
  <c r="P1494" i="4"/>
  <c r="Q1494" i="4"/>
  <c r="R1494" i="4"/>
  <c r="S1494" i="4"/>
  <c r="T1494" i="4"/>
  <c r="G1495" i="4"/>
  <c r="H1495" i="4"/>
  <c r="I1495" i="4"/>
  <c r="J1495" i="4"/>
  <c r="K1495" i="4"/>
  <c r="L1495" i="4"/>
  <c r="M1495" i="4"/>
  <c r="N1495" i="4"/>
  <c r="O1495" i="4"/>
  <c r="P1495" i="4"/>
  <c r="Q1495" i="4"/>
  <c r="R1495" i="4"/>
  <c r="S1495" i="4"/>
  <c r="T1495" i="4"/>
  <c r="G1496" i="4"/>
  <c r="H1496" i="4"/>
  <c r="I1496" i="4"/>
  <c r="J1496" i="4"/>
  <c r="K1496" i="4"/>
  <c r="L1496" i="4"/>
  <c r="M1496" i="4"/>
  <c r="N1496" i="4"/>
  <c r="O1496" i="4"/>
  <c r="P1496" i="4"/>
  <c r="Q1496" i="4"/>
  <c r="R1496" i="4"/>
  <c r="S1496" i="4"/>
  <c r="T1496" i="4"/>
  <c r="G1497" i="4"/>
  <c r="H1497" i="4"/>
  <c r="I1497" i="4"/>
  <c r="J1497" i="4"/>
  <c r="K1497" i="4"/>
  <c r="L1497" i="4"/>
  <c r="M1497" i="4"/>
  <c r="N1497" i="4"/>
  <c r="O1497" i="4"/>
  <c r="P1497" i="4"/>
  <c r="Q1497" i="4"/>
  <c r="R1497" i="4"/>
  <c r="S1497" i="4"/>
  <c r="T1497" i="4"/>
  <c r="G1498" i="4"/>
  <c r="H1498" i="4"/>
  <c r="I1498" i="4"/>
  <c r="J1498" i="4"/>
  <c r="K1498" i="4"/>
  <c r="L1498" i="4"/>
  <c r="M1498" i="4"/>
  <c r="N1498" i="4"/>
  <c r="O1498" i="4"/>
  <c r="P1498" i="4"/>
  <c r="Q1498" i="4"/>
  <c r="R1498" i="4"/>
  <c r="S1498" i="4"/>
  <c r="T1498" i="4"/>
  <c r="G1499" i="4"/>
  <c r="H1499" i="4"/>
  <c r="I1499" i="4"/>
  <c r="J1499" i="4"/>
  <c r="K1499" i="4"/>
  <c r="L1499" i="4"/>
  <c r="M1499" i="4"/>
  <c r="N1499" i="4"/>
  <c r="O1499" i="4"/>
  <c r="P1499" i="4"/>
  <c r="Q1499" i="4"/>
  <c r="R1499" i="4"/>
  <c r="S1499" i="4"/>
  <c r="T1499" i="4"/>
  <c r="G1500" i="4"/>
  <c r="H1500" i="4"/>
  <c r="I1500" i="4"/>
  <c r="J1500" i="4"/>
  <c r="K1500" i="4"/>
  <c r="L1500" i="4"/>
  <c r="M1500" i="4"/>
  <c r="N1500" i="4"/>
  <c r="O1500" i="4"/>
  <c r="P1500" i="4"/>
  <c r="Q1500" i="4"/>
  <c r="R1500" i="4"/>
  <c r="S1500" i="4"/>
  <c r="T1500" i="4"/>
  <c r="G1501" i="4"/>
  <c r="H1501" i="4"/>
  <c r="I1501" i="4"/>
  <c r="J1501" i="4"/>
  <c r="K1501" i="4"/>
  <c r="L1501" i="4"/>
  <c r="M1501" i="4"/>
  <c r="N1501" i="4"/>
  <c r="O1501" i="4"/>
  <c r="P1501" i="4"/>
  <c r="Q1501" i="4"/>
  <c r="R1501" i="4"/>
  <c r="S1501" i="4"/>
  <c r="T1501" i="4"/>
  <c r="G1502" i="4"/>
  <c r="H1502" i="4"/>
  <c r="I1502" i="4"/>
  <c r="J1502" i="4"/>
  <c r="K1502" i="4"/>
  <c r="L1502" i="4"/>
  <c r="M1502" i="4"/>
  <c r="N1502" i="4"/>
  <c r="O1502" i="4"/>
  <c r="P1502" i="4"/>
  <c r="Q1502" i="4"/>
  <c r="R1502" i="4"/>
  <c r="S1502" i="4"/>
  <c r="T1502" i="4"/>
  <c r="G1503" i="4"/>
  <c r="H1503" i="4"/>
  <c r="I1503" i="4"/>
  <c r="J1503" i="4"/>
  <c r="K1503" i="4"/>
  <c r="L1503" i="4"/>
  <c r="M1503" i="4"/>
  <c r="N1503" i="4"/>
  <c r="O1503" i="4"/>
  <c r="P1503" i="4"/>
  <c r="Q1503" i="4"/>
  <c r="R1503" i="4"/>
  <c r="S1503" i="4"/>
  <c r="T1503" i="4"/>
  <c r="G1504" i="4"/>
  <c r="H1504" i="4"/>
  <c r="I1504" i="4"/>
  <c r="J1504" i="4"/>
  <c r="K1504" i="4"/>
  <c r="L1504" i="4"/>
  <c r="M1504" i="4"/>
  <c r="N1504" i="4"/>
  <c r="O1504" i="4"/>
  <c r="P1504" i="4"/>
  <c r="Q1504" i="4"/>
  <c r="R1504" i="4"/>
  <c r="S1504" i="4"/>
  <c r="T1504" i="4"/>
  <c r="G1505" i="4"/>
  <c r="H1505" i="4"/>
  <c r="I1505" i="4"/>
  <c r="J1505" i="4"/>
  <c r="K1505" i="4"/>
  <c r="L1505" i="4"/>
  <c r="M1505" i="4"/>
  <c r="N1505" i="4"/>
  <c r="O1505" i="4"/>
  <c r="P1505" i="4"/>
  <c r="Q1505" i="4"/>
  <c r="R1505" i="4"/>
  <c r="S1505" i="4"/>
  <c r="T1505" i="4"/>
  <c r="G1506" i="4"/>
  <c r="H1506" i="4"/>
  <c r="I1506" i="4"/>
  <c r="J1506" i="4"/>
  <c r="K1506" i="4"/>
  <c r="L1506" i="4"/>
  <c r="M1506" i="4"/>
  <c r="N1506" i="4"/>
  <c r="O1506" i="4"/>
  <c r="P1506" i="4"/>
  <c r="Q1506" i="4"/>
  <c r="R1506" i="4"/>
  <c r="S1506" i="4"/>
  <c r="T1506" i="4"/>
  <c r="G1507" i="4"/>
  <c r="H1507" i="4"/>
  <c r="I1507" i="4"/>
  <c r="J1507" i="4"/>
  <c r="K1507" i="4"/>
  <c r="L1507" i="4"/>
  <c r="M1507" i="4"/>
  <c r="N1507" i="4"/>
  <c r="O1507" i="4"/>
  <c r="P1507" i="4"/>
  <c r="Q1507" i="4"/>
  <c r="R1507" i="4"/>
  <c r="S1507" i="4"/>
  <c r="T1507" i="4"/>
  <c r="G1508" i="4"/>
  <c r="H1508" i="4"/>
  <c r="I1508" i="4"/>
  <c r="J1508" i="4"/>
  <c r="K1508" i="4"/>
  <c r="L1508" i="4"/>
  <c r="M1508" i="4"/>
  <c r="N1508" i="4"/>
  <c r="O1508" i="4"/>
  <c r="P1508" i="4"/>
  <c r="Q1508" i="4"/>
  <c r="R1508" i="4"/>
  <c r="S1508" i="4"/>
  <c r="T1508" i="4"/>
  <c r="G1510" i="4"/>
  <c r="H1510" i="4"/>
  <c r="I1510" i="4"/>
  <c r="J1510" i="4"/>
  <c r="K1510" i="4"/>
  <c r="L1510" i="4"/>
  <c r="M1510" i="4"/>
  <c r="N1510" i="4"/>
  <c r="O1510" i="4"/>
  <c r="P1510" i="4"/>
  <c r="Q1510" i="4"/>
  <c r="R1510" i="4"/>
  <c r="S1510" i="4"/>
  <c r="T1510" i="4"/>
  <c r="G1511" i="4"/>
  <c r="H1511" i="4"/>
  <c r="I1511" i="4"/>
  <c r="J1511" i="4"/>
  <c r="K1511" i="4"/>
  <c r="L1511" i="4"/>
  <c r="M1511" i="4"/>
  <c r="N1511" i="4"/>
  <c r="O1511" i="4"/>
  <c r="P1511" i="4"/>
  <c r="Q1511" i="4"/>
  <c r="R1511" i="4"/>
  <c r="S1511" i="4"/>
  <c r="T1511" i="4"/>
  <c r="G1512" i="4"/>
  <c r="H1512" i="4"/>
  <c r="I1512" i="4"/>
  <c r="J1512" i="4"/>
  <c r="K1512" i="4"/>
  <c r="L1512" i="4"/>
  <c r="M1512" i="4"/>
  <c r="N1512" i="4"/>
  <c r="O1512" i="4"/>
  <c r="P1512" i="4"/>
  <c r="Q1512" i="4"/>
  <c r="R1512" i="4"/>
  <c r="S1512" i="4"/>
  <c r="T1512" i="4"/>
  <c r="G1513" i="4"/>
  <c r="H1513" i="4"/>
  <c r="I1513" i="4"/>
  <c r="J1513" i="4"/>
  <c r="K1513" i="4"/>
  <c r="L1513" i="4"/>
  <c r="M1513" i="4"/>
  <c r="N1513" i="4"/>
  <c r="O1513" i="4"/>
  <c r="P1513" i="4"/>
  <c r="Q1513" i="4"/>
  <c r="R1513" i="4"/>
  <c r="S1513" i="4"/>
  <c r="T1513" i="4"/>
  <c r="G1514" i="4"/>
  <c r="H1514" i="4"/>
  <c r="I1514" i="4"/>
  <c r="J1514" i="4"/>
  <c r="K1514" i="4"/>
  <c r="L1514" i="4"/>
  <c r="M1514" i="4"/>
  <c r="N1514" i="4"/>
  <c r="O1514" i="4"/>
  <c r="P1514" i="4"/>
  <c r="Q1514" i="4"/>
  <c r="R1514" i="4"/>
  <c r="S1514" i="4"/>
  <c r="T1514" i="4"/>
  <c r="G1515" i="4"/>
  <c r="H1515" i="4"/>
  <c r="I1515" i="4"/>
  <c r="J1515" i="4"/>
  <c r="K1515" i="4"/>
  <c r="L1515" i="4"/>
  <c r="M1515" i="4"/>
  <c r="N1515" i="4"/>
  <c r="O1515" i="4"/>
  <c r="P1515" i="4"/>
  <c r="Q1515" i="4"/>
  <c r="R1515" i="4"/>
  <c r="S1515" i="4"/>
  <c r="T1515" i="4"/>
  <c r="G1516" i="4"/>
  <c r="H1516" i="4"/>
  <c r="I1516" i="4"/>
  <c r="J1516" i="4"/>
  <c r="K1516" i="4"/>
  <c r="L1516" i="4"/>
  <c r="M1516" i="4"/>
  <c r="N1516" i="4"/>
  <c r="O1516" i="4"/>
  <c r="P1516" i="4"/>
  <c r="Q1516" i="4"/>
  <c r="R1516" i="4"/>
  <c r="S1516" i="4"/>
  <c r="T1516" i="4"/>
  <c r="G1517" i="4"/>
  <c r="H1517" i="4"/>
  <c r="I1517" i="4"/>
  <c r="J1517" i="4"/>
  <c r="K1517" i="4"/>
  <c r="L1517" i="4"/>
  <c r="M1517" i="4"/>
  <c r="N1517" i="4"/>
  <c r="O1517" i="4"/>
  <c r="P1517" i="4"/>
  <c r="Q1517" i="4"/>
  <c r="R1517" i="4"/>
  <c r="S1517" i="4"/>
  <c r="T1517" i="4"/>
  <c r="G1518" i="4"/>
  <c r="H1518" i="4"/>
  <c r="I1518" i="4"/>
  <c r="J1518" i="4"/>
  <c r="K1518" i="4"/>
  <c r="L1518" i="4"/>
  <c r="M1518" i="4"/>
  <c r="N1518" i="4"/>
  <c r="O1518" i="4"/>
  <c r="P1518" i="4"/>
  <c r="Q1518" i="4"/>
  <c r="R1518" i="4"/>
  <c r="S1518" i="4"/>
  <c r="T1518" i="4"/>
  <c r="G1520" i="4"/>
  <c r="H1520" i="4"/>
  <c r="I1520" i="4"/>
  <c r="J1520" i="4"/>
  <c r="K1520" i="4"/>
  <c r="L1520" i="4"/>
  <c r="M1520" i="4"/>
  <c r="N1520" i="4"/>
  <c r="O1520" i="4"/>
  <c r="P1520" i="4"/>
  <c r="Q1520" i="4"/>
  <c r="R1520" i="4"/>
  <c r="S1520" i="4"/>
  <c r="T1520" i="4"/>
  <c r="G1521" i="4"/>
  <c r="H1521" i="4"/>
  <c r="I1521" i="4"/>
  <c r="J1521" i="4"/>
  <c r="K1521" i="4"/>
  <c r="L1521" i="4"/>
  <c r="M1521" i="4"/>
  <c r="N1521" i="4"/>
  <c r="O1521" i="4"/>
  <c r="P1521" i="4"/>
  <c r="Q1521" i="4"/>
  <c r="R1521" i="4"/>
  <c r="S1521" i="4"/>
  <c r="T1521" i="4"/>
  <c r="G1522" i="4"/>
  <c r="H1522" i="4"/>
  <c r="I1522" i="4"/>
  <c r="J1522" i="4"/>
  <c r="K1522" i="4"/>
  <c r="L1522" i="4"/>
  <c r="M1522" i="4"/>
  <c r="N1522" i="4"/>
  <c r="O1522" i="4"/>
  <c r="P1522" i="4"/>
  <c r="Q1522" i="4"/>
  <c r="R1522" i="4"/>
  <c r="S1522" i="4"/>
  <c r="T1522" i="4"/>
  <c r="G1523" i="4"/>
  <c r="H1523" i="4"/>
  <c r="I1523" i="4"/>
  <c r="J1523" i="4"/>
  <c r="K1523" i="4"/>
  <c r="L1523" i="4"/>
  <c r="M1523" i="4"/>
  <c r="N1523" i="4"/>
  <c r="O1523" i="4"/>
  <c r="P1523" i="4"/>
  <c r="Q1523" i="4"/>
  <c r="R1523" i="4"/>
  <c r="S1523" i="4"/>
  <c r="T1523" i="4"/>
  <c r="G1524" i="4"/>
  <c r="H1524" i="4"/>
  <c r="I1524" i="4"/>
  <c r="J1524" i="4"/>
  <c r="K1524" i="4"/>
  <c r="L1524" i="4"/>
  <c r="M1524" i="4"/>
  <c r="N1524" i="4"/>
  <c r="O1524" i="4"/>
  <c r="P1524" i="4"/>
  <c r="Q1524" i="4"/>
  <c r="R1524" i="4"/>
  <c r="S1524" i="4"/>
  <c r="T1524" i="4"/>
  <c r="G1525" i="4"/>
  <c r="H1525" i="4"/>
  <c r="I1525" i="4"/>
  <c r="J1525" i="4"/>
  <c r="K1525" i="4"/>
  <c r="L1525" i="4"/>
  <c r="M1525" i="4"/>
  <c r="N1525" i="4"/>
  <c r="O1525" i="4"/>
  <c r="P1525" i="4"/>
  <c r="Q1525" i="4"/>
  <c r="R1525" i="4"/>
  <c r="S1525" i="4"/>
  <c r="T1525" i="4"/>
  <c r="G1527" i="4"/>
  <c r="H1527" i="4"/>
  <c r="I1527" i="4"/>
  <c r="J1527" i="4"/>
  <c r="K1527" i="4"/>
  <c r="L1527" i="4"/>
  <c r="M1527" i="4"/>
  <c r="N1527" i="4"/>
  <c r="O1527" i="4"/>
  <c r="P1527" i="4"/>
  <c r="Q1527" i="4"/>
  <c r="R1527" i="4"/>
  <c r="S1527" i="4"/>
  <c r="T1527" i="4"/>
  <c r="G1528" i="4"/>
  <c r="H1528" i="4"/>
  <c r="I1528" i="4"/>
  <c r="J1528" i="4"/>
  <c r="K1528" i="4"/>
  <c r="L1528" i="4"/>
  <c r="M1528" i="4"/>
  <c r="N1528" i="4"/>
  <c r="O1528" i="4"/>
  <c r="P1528" i="4"/>
  <c r="Q1528" i="4"/>
  <c r="R1528" i="4"/>
  <c r="S1528" i="4"/>
  <c r="T1528" i="4"/>
  <c r="G1529" i="4"/>
  <c r="H1529" i="4"/>
  <c r="I1529" i="4"/>
  <c r="J1529" i="4"/>
  <c r="K1529" i="4"/>
  <c r="L1529" i="4"/>
  <c r="M1529" i="4"/>
  <c r="N1529" i="4"/>
  <c r="O1529" i="4"/>
  <c r="P1529" i="4"/>
  <c r="Q1529" i="4"/>
  <c r="R1529" i="4"/>
  <c r="S1529" i="4"/>
  <c r="T1529" i="4"/>
  <c r="G1530" i="4"/>
  <c r="H1530" i="4"/>
  <c r="I1530" i="4"/>
  <c r="J1530" i="4"/>
  <c r="K1530" i="4"/>
  <c r="L1530" i="4"/>
  <c r="M1530" i="4"/>
  <c r="N1530" i="4"/>
  <c r="O1530" i="4"/>
  <c r="P1530" i="4"/>
  <c r="Q1530" i="4"/>
  <c r="R1530" i="4"/>
  <c r="S1530" i="4"/>
  <c r="T1530" i="4"/>
  <c r="G1531" i="4"/>
  <c r="H1531" i="4"/>
  <c r="I1531" i="4"/>
  <c r="J1531" i="4"/>
  <c r="K1531" i="4"/>
  <c r="L1531" i="4"/>
  <c r="M1531" i="4"/>
  <c r="N1531" i="4"/>
  <c r="O1531" i="4"/>
  <c r="P1531" i="4"/>
  <c r="Q1531" i="4"/>
  <c r="R1531" i="4"/>
  <c r="S1531" i="4"/>
  <c r="T1531" i="4"/>
  <c r="G1532" i="4"/>
  <c r="H1532" i="4"/>
  <c r="I1532" i="4"/>
  <c r="J1532" i="4"/>
  <c r="K1532" i="4"/>
  <c r="L1532" i="4"/>
  <c r="M1532" i="4"/>
  <c r="N1532" i="4"/>
  <c r="O1532" i="4"/>
  <c r="P1532" i="4"/>
  <c r="Q1532" i="4"/>
  <c r="R1532" i="4"/>
  <c r="S1532" i="4"/>
  <c r="T1532" i="4"/>
  <c r="G1533" i="4"/>
  <c r="H1533" i="4"/>
  <c r="I1533" i="4"/>
  <c r="J1533" i="4"/>
  <c r="K1533" i="4"/>
  <c r="L1533" i="4"/>
  <c r="M1533" i="4"/>
  <c r="N1533" i="4"/>
  <c r="O1533" i="4"/>
  <c r="P1533" i="4"/>
  <c r="Q1533" i="4"/>
  <c r="R1533" i="4"/>
  <c r="S1533" i="4"/>
  <c r="T1533" i="4"/>
  <c r="G1534" i="4"/>
  <c r="H1534" i="4"/>
  <c r="I1534" i="4"/>
  <c r="J1534" i="4"/>
  <c r="K1534" i="4"/>
  <c r="L1534" i="4"/>
  <c r="M1534" i="4"/>
  <c r="N1534" i="4"/>
  <c r="O1534" i="4"/>
  <c r="P1534" i="4"/>
  <c r="Q1534" i="4"/>
  <c r="R1534" i="4"/>
  <c r="S1534" i="4"/>
  <c r="T1534" i="4"/>
  <c r="G1535" i="4"/>
  <c r="H1535" i="4"/>
  <c r="I1535" i="4"/>
  <c r="J1535" i="4"/>
  <c r="K1535" i="4"/>
  <c r="L1535" i="4"/>
  <c r="M1535" i="4"/>
  <c r="N1535" i="4"/>
  <c r="O1535" i="4"/>
  <c r="P1535" i="4"/>
  <c r="Q1535" i="4"/>
  <c r="R1535" i="4"/>
  <c r="S1535" i="4"/>
  <c r="T1535" i="4"/>
  <c r="G1536" i="4"/>
  <c r="H1536" i="4"/>
  <c r="I1536" i="4"/>
  <c r="J1536" i="4"/>
  <c r="K1536" i="4"/>
  <c r="L1536" i="4"/>
  <c r="M1536" i="4"/>
  <c r="N1536" i="4"/>
  <c r="O1536" i="4"/>
  <c r="P1536" i="4"/>
  <c r="Q1536" i="4"/>
  <c r="R1536" i="4"/>
  <c r="S1536" i="4"/>
  <c r="T1536" i="4"/>
  <c r="G1537" i="4"/>
  <c r="H1537" i="4"/>
  <c r="I1537" i="4"/>
  <c r="J1537" i="4"/>
  <c r="K1537" i="4"/>
  <c r="L1537" i="4"/>
  <c r="M1537" i="4"/>
  <c r="N1537" i="4"/>
  <c r="O1537" i="4"/>
  <c r="P1537" i="4"/>
  <c r="Q1537" i="4"/>
  <c r="R1537" i="4"/>
  <c r="S1537" i="4"/>
  <c r="T1537" i="4"/>
  <c r="G1539" i="4"/>
  <c r="H1539" i="4"/>
  <c r="I1539" i="4"/>
  <c r="J1539" i="4"/>
  <c r="K1539" i="4"/>
  <c r="L1539" i="4"/>
  <c r="M1539" i="4"/>
  <c r="N1539" i="4"/>
  <c r="O1539" i="4"/>
  <c r="P1539" i="4"/>
  <c r="Q1539" i="4"/>
  <c r="R1539" i="4"/>
  <c r="S1539" i="4"/>
  <c r="T1539" i="4"/>
  <c r="G1540" i="4"/>
  <c r="H1540" i="4"/>
  <c r="I1540" i="4"/>
  <c r="J1540" i="4"/>
  <c r="K1540" i="4"/>
  <c r="L1540" i="4"/>
  <c r="M1540" i="4"/>
  <c r="N1540" i="4"/>
  <c r="O1540" i="4"/>
  <c r="P1540" i="4"/>
  <c r="Q1540" i="4"/>
  <c r="R1540" i="4"/>
  <c r="S1540" i="4"/>
  <c r="T1540" i="4"/>
  <c r="G1541" i="4"/>
  <c r="H1541" i="4"/>
  <c r="I1541" i="4"/>
  <c r="J1541" i="4"/>
  <c r="K1541" i="4"/>
  <c r="L1541" i="4"/>
  <c r="M1541" i="4"/>
  <c r="N1541" i="4"/>
  <c r="O1541" i="4"/>
  <c r="P1541" i="4"/>
  <c r="Q1541" i="4"/>
  <c r="R1541" i="4"/>
  <c r="S1541" i="4"/>
  <c r="T1541" i="4"/>
  <c r="G1542" i="4"/>
  <c r="H1542" i="4"/>
  <c r="I1542" i="4"/>
  <c r="J1542" i="4"/>
  <c r="K1542" i="4"/>
  <c r="L1542" i="4"/>
  <c r="M1542" i="4"/>
  <c r="N1542" i="4"/>
  <c r="O1542" i="4"/>
  <c r="P1542" i="4"/>
  <c r="Q1542" i="4"/>
  <c r="R1542" i="4"/>
  <c r="S1542" i="4"/>
  <c r="T1542" i="4"/>
  <c r="G1543" i="4"/>
  <c r="H1543" i="4"/>
  <c r="I1543" i="4"/>
  <c r="J1543" i="4"/>
  <c r="K1543" i="4"/>
  <c r="L1543" i="4"/>
  <c r="M1543" i="4"/>
  <c r="N1543" i="4"/>
  <c r="O1543" i="4"/>
  <c r="P1543" i="4"/>
  <c r="Q1543" i="4"/>
  <c r="R1543" i="4"/>
  <c r="S1543" i="4"/>
  <c r="T1543" i="4"/>
  <c r="G1544" i="4"/>
  <c r="H1544" i="4"/>
  <c r="I1544" i="4"/>
  <c r="J1544" i="4"/>
  <c r="K1544" i="4"/>
  <c r="L1544" i="4"/>
  <c r="M1544" i="4"/>
  <c r="N1544" i="4"/>
  <c r="O1544" i="4"/>
  <c r="P1544" i="4"/>
  <c r="Q1544" i="4"/>
  <c r="R1544" i="4"/>
  <c r="S1544" i="4"/>
  <c r="T1544" i="4"/>
  <c r="G1545" i="4"/>
  <c r="H1545" i="4"/>
  <c r="I1545" i="4"/>
  <c r="J1545" i="4"/>
  <c r="K1545" i="4"/>
  <c r="L1545" i="4"/>
  <c r="M1545" i="4"/>
  <c r="N1545" i="4"/>
  <c r="O1545" i="4"/>
  <c r="P1545" i="4"/>
  <c r="Q1545" i="4"/>
  <c r="R1545" i="4"/>
  <c r="S1545" i="4"/>
  <c r="T1545" i="4"/>
  <c r="G1546" i="4"/>
  <c r="H1546" i="4"/>
  <c r="I1546" i="4"/>
  <c r="J1546" i="4"/>
  <c r="K1546" i="4"/>
  <c r="L1546" i="4"/>
  <c r="M1546" i="4"/>
  <c r="N1546" i="4"/>
  <c r="O1546" i="4"/>
  <c r="P1546" i="4"/>
  <c r="Q1546" i="4"/>
  <c r="R1546" i="4"/>
  <c r="S1546" i="4"/>
  <c r="T1546" i="4"/>
  <c r="G1547" i="4"/>
  <c r="H1547" i="4"/>
  <c r="I1547" i="4"/>
  <c r="J1547" i="4"/>
  <c r="K1547" i="4"/>
  <c r="L1547" i="4"/>
  <c r="M1547" i="4"/>
  <c r="N1547" i="4"/>
  <c r="O1547" i="4"/>
  <c r="P1547" i="4"/>
  <c r="Q1547" i="4"/>
  <c r="R1547" i="4"/>
  <c r="S1547" i="4"/>
  <c r="T1547" i="4"/>
  <c r="G1548" i="4"/>
  <c r="H1548" i="4"/>
  <c r="I1548" i="4"/>
  <c r="J1548" i="4"/>
  <c r="K1548" i="4"/>
  <c r="L1548" i="4"/>
  <c r="M1548" i="4"/>
  <c r="N1548" i="4"/>
  <c r="O1548" i="4"/>
  <c r="P1548" i="4"/>
  <c r="Q1548" i="4"/>
  <c r="R1548" i="4"/>
  <c r="S1548" i="4"/>
  <c r="T1548" i="4"/>
  <c r="G1549" i="4"/>
  <c r="H1549" i="4"/>
  <c r="I1549" i="4"/>
  <c r="J1549" i="4"/>
  <c r="K1549" i="4"/>
  <c r="L1549" i="4"/>
  <c r="M1549" i="4"/>
  <c r="N1549" i="4"/>
  <c r="O1549" i="4"/>
  <c r="P1549" i="4"/>
  <c r="Q1549" i="4"/>
  <c r="R1549" i="4"/>
  <c r="S1549" i="4"/>
  <c r="T1549" i="4"/>
  <c r="G1550" i="4"/>
  <c r="H1550" i="4"/>
  <c r="I1550" i="4"/>
  <c r="J1550" i="4"/>
  <c r="K1550" i="4"/>
  <c r="L1550" i="4"/>
  <c r="M1550" i="4"/>
  <c r="N1550" i="4"/>
  <c r="O1550" i="4"/>
  <c r="P1550" i="4"/>
  <c r="Q1550" i="4"/>
  <c r="R1550" i="4"/>
  <c r="S1550" i="4"/>
  <c r="T1550" i="4"/>
  <c r="G1551" i="4"/>
  <c r="H1551" i="4"/>
  <c r="I1551" i="4"/>
  <c r="J1551" i="4"/>
  <c r="K1551" i="4"/>
  <c r="L1551" i="4"/>
  <c r="M1551" i="4"/>
  <c r="N1551" i="4"/>
  <c r="O1551" i="4"/>
  <c r="P1551" i="4"/>
  <c r="Q1551" i="4"/>
  <c r="R1551" i="4"/>
  <c r="S1551" i="4"/>
  <c r="T1551" i="4"/>
  <c r="G1552" i="4"/>
  <c r="H1552" i="4"/>
  <c r="I1552" i="4"/>
  <c r="J1552" i="4"/>
  <c r="K1552" i="4"/>
  <c r="L1552" i="4"/>
  <c r="M1552" i="4"/>
  <c r="N1552" i="4"/>
  <c r="O1552" i="4"/>
  <c r="P1552" i="4"/>
  <c r="Q1552" i="4"/>
  <c r="R1552" i="4"/>
  <c r="S1552" i="4"/>
  <c r="T1552" i="4"/>
  <c r="G1553" i="4"/>
  <c r="H1553" i="4"/>
  <c r="I1553" i="4"/>
  <c r="J1553" i="4"/>
  <c r="K1553" i="4"/>
  <c r="L1553" i="4"/>
  <c r="M1553" i="4"/>
  <c r="N1553" i="4"/>
  <c r="O1553" i="4"/>
  <c r="P1553" i="4"/>
  <c r="Q1553" i="4"/>
  <c r="R1553" i="4"/>
  <c r="S1553" i="4"/>
  <c r="T1553" i="4"/>
  <c r="G1554" i="4"/>
  <c r="H1554" i="4"/>
  <c r="I1554" i="4"/>
  <c r="J1554" i="4"/>
  <c r="K1554" i="4"/>
  <c r="L1554" i="4"/>
  <c r="M1554" i="4"/>
  <c r="N1554" i="4"/>
  <c r="O1554" i="4"/>
  <c r="P1554" i="4"/>
  <c r="Q1554" i="4"/>
  <c r="R1554" i="4"/>
  <c r="S1554" i="4"/>
  <c r="T1554" i="4"/>
  <c r="G1555" i="4"/>
  <c r="H1555" i="4"/>
  <c r="I1555" i="4"/>
  <c r="J1555" i="4"/>
  <c r="K1555" i="4"/>
  <c r="L1555" i="4"/>
  <c r="M1555" i="4"/>
  <c r="N1555" i="4"/>
  <c r="O1555" i="4"/>
  <c r="P1555" i="4"/>
  <c r="Q1555" i="4"/>
  <c r="R1555" i="4"/>
  <c r="S1555" i="4"/>
  <c r="T1555" i="4"/>
  <c r="G1557" i="4"/>
  <c r="H1557" i="4"/>
  <c r="I1557" i="4"/>
  <c r="J1557" i="4"/>
  <c r="K1557" i="4"/>
  <c r="L1557" i="4"/>
  <c r="M1557" i="4"/>
  <c r="N1557" i="4"/>
  <c r="O1557" i="4"/>
  <c r="P1557" i="4"/>
  <c r="Q1557" i="4"/>
  <c r="R1557" i="4"/>
  <c r="S1557" i="4"/>
  <c r="T1557" i="4"/>
  <c r="G1558" i="4"/>
  <c r="H1558" i="4"/>
  <c r="I1558" i="4"/>
  <c r="J1558" i="4"/>
  <c r="K1558" i="4"/>
  <c r="L1558" i="4"/>
  <c r="M1558" i="4"/>
  <c r="N1558" i="4"/>
  <c r="O1558" i="4"/>
  <c r="P1558" i="4"/>
  <c r="Q1558" i="4"/>
  <c r="R1558" i="4"/>
  <c r="S1558" i="4"/>
  <c r="T1558" i="4"/>
  <c r="G1559" i="4"/>
  <c r="H1559" i="4"/>
  <c r="I1559" i="4"/>
  <c r="J1559" i="4"/>
  <c r="K1559" i="4"/>
  <c r="L1559" i="4"/>
  <c r="M1559" i="4"/>
  <c r="N1559" i="4"/>
  <c r="O1559" i="4"/>
  <c r="P1559" i="4"/>
  <c r="Q1559" i="4"/>
  <c r="R1559" i="4"/>
  <c r="S1559" i="4"/>
  <c r="T1559" i="4"/>
  <c r="G1560" i="4"/>
  <c r="H1560" i="4"/>
  <c r="I1560" i="4"/>
  <c r="J1560" i="4"/>
  <c r="K1560" i="4"/>
  <c r="L1560" i="4"/>
  <c r="M1560" i="4"/>
  <c r="N1560" i="4"/>
  <c r="O1560" i="4"/>
  <c r="P1560" i="4"/>
  <c r="Q1560" i="4"/>
  <c r="R1560" i="4"/>
  <c r="S1560" i="4"/>
  <c r="T1560" i="4"/>
  <c r="G1561" i="4"/>
  <c r="H1561" i="4"/>
  <c r="I1561" i="4"/>
  <c r="J1561" i="4"/>
  <c r="K1561" i="4"/>
  <c r="L1561" i="4"/>
  <c r="M1561" i="4"/>
  <c r="N1561" i="4"/>
  <c r="O1561" i="4"/>
  <c r="P1561" i="4"/>
  <c r="Q1561" i="4"/>
  <c r="R1561" i="4"/>
  <c r="S1561" i="4"/>
  <c r="T1561" i="4"/>
  <c r="G1562" i="4"/>
  <c r="H1562" i="4"/>
  <c r="I1562" i="4"/>
  <c r="J1562" i="4"/>
  <c r="K1562" i="4"/>
  <c r="L1562" i="4"/>
  <c r="M1562" i="4"/>
  <c r="N1562" i="4"/>
  <c r="O1562" i="4"/>
  <c r="P1562" i="4"/>
  <c r="Q1562" i="4"/>
  <c r="R1562" i="4"/>
  <c r="S1562" i="4"/>
  <c r="T1562" i="4"/>
  <c r="G1563" i="4"/>
  <c r="H1563" i="4"/>
  <c r="I1563" i="4"/>
  <c r="J1563" i="4"/>
  <c r="K1563" i="4"/>
  <c r="L1563" i="4"/>
  <c r="M1563" i="4"/>
  <c r="N1563" i="4"/>
  <c r="O1563" i="4"/>
  <c r="P1563" i="4"/>
  <c r="Q1563" i="4"/>
  <c r="R1563" i="4"/>
  <c r="S1563" i="4"/>
  <c r="T1563" i="4"/>
  <c r="G1564" i="4"/>
  <c r="H1564" i="4"/>
  <c r="I1564" i="4"/>
  <c r="J1564" i="4"/>
  <c r="K1564" i="4"/>
  <c r="L1564" i="4"/>
  <c r="M1564" i="4"/>
  <c r="N1564" i="4"/>
  <c r="O1564" i="4"/>
  <c r="P1564" i="4"/>
  <c r="Q1564" i="4"/>
  <c r="R1564" i="4"/>
  <c r="S1564" i="4"/>
  <c r="T1564" i="4"/>
  <c r="G1565" i="4"/>
  <c r="H1565" i="4"/>
  <c r="I1565" i="4"/>
  <c r="J1565" i="4"/>
  <c r="K1565" i="4"/>
  <c r="L1565" i="4"/>
  <c r="M1565" i="4"/>
  <c r="N1565" i="4"/>
  <c r="O1565" i="4"/>
  <c r="P1565" i="4"/>
  <c r="Q1565" i="4"/>
  <c r="R1565" i="4"/>
  <c r="S1565" i="4"/>
  <c r="T1565" i="4"/>
  <c r="G1567" i="4"/>
  <c r="H1567" i="4"/>
  <c r="I1567" i="4"/>
  <c r="J1567" i="4"/>
  <c r="K1567" i="4"/>
  <c r="L1567" i="4"/>
  <c r="M1567" i="4"/>
  <c r="N1567" i="4"/>
  <c r="O1567" i="4"/>
  <c r="P1567" i="4"/>
  <c r="Q1567" i="4"/>
  <c r="R1567" i="4"/>
  <c r="S1567" i="4"/>
  <c r="T1567" i="4"/>
  <c r="G1568" i="4"/>
  <c r="H1568" i="4"/>
  <c r="I1568" i="4"/>
  <c r="J1568" i="4"/>
  <c r="K1568" i="4"/>
  <c r="L1568" i="4"/>
  <c r="M1568" i="4"/>
  <c r="N1568" i="4"/>
  <c r="O1568" i="4"/>
  <c r="P1568" i="4"/>
  <c r="Q1568" i="4"/>
  <c r="R1568" i="4"/>
  <c r="S1568" i="4"/>
  <c r="T1568" i="4"/>
  <c r="G1569" i="4"/>
  <c r="H1569" i="4"/>
  <c r="I1569" i="4"/>
  <c r="J1569" i="4"/>
  <c r="K1569" i="4"/>
  <c r="L1569" i="4"/>
  <c r="M1569" i="4"/>
  <c r="N1569" i="4"/>
  <c r="O1569" i="4"/>
  <c r="P1569" i="4"/>
  <c r="Q1569" i="4"/>
  <c r="R1569" i="4"/>
  <c r="S1569" i="4"/>
  <c r="T1569" i="4"/>
  <c r="G1570" i="4"/>
  <c r="H1570" i="4"/>
  <c r="I1570" i="4"/>
  <c r="J1570" i="4"/>
  <c r="K1570" i="4"/>
  <c r="L1570" i="4"/>
  <c r="M1570" i="4"/>
  <c r="N1570" i="4"/>
  <c r="O1570" i="4"/>
  <c r="P1570" i="4"/>
  <c r="Q1570" i="4"/>
  <c r="R1570" i="4"/>
  <c r="S1570" i="4"/>
  <c r="T1570" i="4"/>
  <c r="G1571" i="4"/>
  <c r="H1571" i="4"/>
  <c r="I1571" i="4"/>
  <c r="J1571" i="4"/>
  <c r="K1571" i="4"/>
  <c r="L1571" i="4"/>
  <c r="M1571" i="4"/>
  <c r="N1571" i="4"/>
  <c r="O1571" i="4"/>
  <c r="P1571" i="4"/>
  <c r="Q1571" i="4"/>
  <c r="R1571" i="4"/>
  <c r="S1571" i="4"/>
  <c r="T1571" i="4"/>
  <c r="G1572" i="4"/>
  <c r="H1572" i="4"/>
  <c r="I1572" i="4"/>
  <c r="J1572" i="4"/>
  <c r="K1572" i="4"/>
  <c r="L1572" i="4"/>
  <c r="M1572" i="4"/>
  <c r="N1572" i="4"/>
  <c r="O1572" i="4"/>
  <c r="P1572" i="4"/>
  <c r="Q1572" i="4"/>
  <c r="R1572" i="4"/>
  <c r="S1572" i="4"/>
  <c r="T1572" i="4"/>
  <c r="G1574" i="4"/>
  <c r="H1574" i="4"/>
  <c r="I1574" i="4"/>
  <c r="J1574" i="4"/>
  <c r="K1574" i="4"/>
  <c r="L1574" i="4"/>
  <c r="M1574" i="4"/>
  <c r="N1574" i="4"/>
  <c r="O1574" i="4"/>
  <c r="P1574" i="4"/>
  <c r="Q1574" i="4"/>
  <c r="R1574" i="4"/>
  <c r="S1574" i="4"/>
  <c r="T1574" i="4"/>
  <c r="G1575" i="4"/>
  <c r="H1575" i="4"/>
  <c r="I1575" i="4"/>
  <c r="J1575" i="4"/>
  <c r="K1575" i="4"/>
  <c r="L1575" i="4"/>
  <c r="M1575" i="4"/>
  <c r="N1575" i="4"/>
  <c r="O1575" i="4"/>
  <c r="P1575" i="4"/>
  <c r="Q1575" i="4"/>
  <c r="R1575" i="4"/>
  <c r="S1575" i="4"/>
  <c r="T1575" i="4"/>
  <c r="G1576" i="4"/>
  <c r="H1576" i="4"/>
  <c r="I1576" i="4"/>
  <c r="J1576" i="4"/>
  <c r="K1576" i="4"/>
  <c r="L1576" i="4"/>
  <c r="M1576" i="4"/>
  <c r="N1576" i="4"/>
  <c r="O1576" i="4"/>
  <c r="P1576" i="4"/>
  <c r="Q1576" i="4"/>
  <c r="R1576" i="4"/>
  <c r="S1576" i="4"/>
  <c r="T1576" i="4"/>
  <c r="G1577" i="4"/>
  <c r="H1577" i="4"/>
  <c r="I1577" i="4"/>
  <c r="J1577" i="4"/>
  <c r="K1577" i="4"/>
  <c r="L1577" i="4"/>
  <c r="M1577" i="4"/>
  <c r="N1577" i="4"/>
  <c r="O1577" i="4"/>
  <c r="P1577" i="4"/>
  <c r="Q1577" i="4"/>
  <c r="R1577" i="4"/>
  <c r="S1577" i="4"/>
  <c r="T1577" i="4"/>
  <c r="G1578" i="4"/>
  <c r="H1578" i="4"/>
  <c r="I1578" i="4"/>
  <c r="J1578" i="4"/>
  <c r="K1578" i="4"/>
  <c r="L1578" i="4"/>
  <c r="M1578" i="4"/>
  <c r="N1578" i="4"/>
  <c r="O1578" i="4"/>
  <c r="P1578" i="4"/>
  <c r="Q1578" i="4"/>
  <c r="R1578" i="4"/>
  <c r="S1578" i="4"/>
  <c r="T1578" i="4"/>
  <c r="G1579" i="4"/>
  <c r="H1579" i="4"/>
  <c r="I1579" i="4"/>
  <c r="J1579" i="4"/>
  <c r="K1579" i="4"/>
  <c r="L1579" i="4"/>
  <c r="M1579" i="4"/>
  <c r="N1579" i="4"/>
  <c r="O1579" i="4"/>
  <c r="P1579" i="4"/>
  <c r="Q1579" i="4"/>
  <c r="R1579" i="4"/>
  <c r="S1579" i="4"/>
  <c r="T1579" i="4"/>
  <c r="G1580" i="4"/>
  <c r="H1580" i="4"/>
  <c r="I1580" i="4"/>
  <c r="J1580" i="4"/>
  <c r="K1580" i="4"/>
  <c r="L1580" i="4"/>
  <c r="M1580" i="4"/>
  <c r="N1580" i="4"/>
  <c r="O1580" i="4"/>
  <c r="P1580" i="4"/>
  <c r="Q1580" i="4"/>
  <c r="R1580" i="4"/>
  <c r="S1580" i="4"/>
  <c r="T1580" i="4"/>
  <c r="G1581" i="4"/>
  <c r="H1581" i="4"/>
  <c r="I1581" i="4"/>
  <c r="J1581" i="4"/>
  <c r="K1581" i="4"/>
  <c r="L1581" i="4"/>
  <c r="M1581" i="4"/>
  <c r="N1581" i="4"/>
  <c r="O1581" i="4"/>
  <c r="P1581" i="4"/>
  <c r="Q1581" i="4"/>
  <c r="R1581" i="4"/>
  <c r="S1581" i="4"/>
  <c r="T1581" i="4"/>
  <c r="G1582" i="4"/>
  <c r="H1582" i="4"/>
  <c r="I1582" i="4"/>
  <c r="J1582" i="4"/>
  <c r="K1582" i="4"/>
  <c r="L1582" i="4"/>
  <c r="M1582" i="4"/>
  <c r="N1582" i="4"/>
  <c r="O1582" i="4"/>
  <c r="P1582" i="4"/>
  <c r="Q1582" i="4"/>
  <c r="R1582" i="4"/>
  <c r="S1582" i="4"/>
  <c r="T1582" i="4"/>
  <c r="G1583" i="4"/>
  <c r="H1583" i="4"/>
  <c r="I1583" i="4"/>
  <c r="J1583" i="4"/>
  <c r="K1583" i="4"/>
  <c r="L1583" i="4"/>
  <c r="M1583" i="4"/>
  <c r="N1583" i="4"/>
  <c r="O1583" i="4"/>
  <c r="P1583" i="4"/>
  <c r="Q1583" i="4"/>
  <c r="R1583" i="4"/>
  <c r="S1583" i="4"/>
  <c r="T1583" i="4"/>
  <c r="G1584" i="4"/>
  <c r="H1584" i="4"/>
  <c r="I1584" i="4"/>
  <c r="J1584" i="4"/>
  <c r="K1584" i="4"/>
  <c r="L1584" i="4"/>
  <c r="M1584" i="4"/>
  <c r="N1584" i="4"/>
  <c r="O1584" i="4"/>
  <c r="P1584" i="4"/>
  <c r="Q1584" i="4"/>
  <c r="R1584" i="4"/>
  <c r="S1584" i="4"/>
  <c r="T1584" i="4"/>
  <c r="G1586" i="4"/>
  <c r="H1586" i="4"/>
  <c r="I1586" i="4"/>
  <c r="J1586" i="4"/>
  <c r="K1586" i="4"/>
  <c r="L1586" i="4"/>
  <c r="M1586" i="4"/>
  <c r="N1586" i="4"/>
  <c r="O1586" i="4"/>
  <c r="P1586" i="4"/>
  <c r="Q1586" i="4"/>
  <c r="R1586" i="4"/>
  <c r="S1586" i="4"/>
  <c r="T1586" i="4"/>
  <c r="G1587" i="4"/>
  <c r="H1587" i="4"/>
  <c r="I1587" i="4"/>
  <c r="J1587" i="4"/>
  <c r="K1587" i="4"/>
  <c r="L1587" i="4"/>
  <c r="M1587" i="4"/>
  <c r="N1587" i="4"/>
  <c r="O1587" i="4"/>
  <c r="P1587" i="4"/>
  <c r="Q1587" i="4"/>
  <c r="R1587" i="4"/>
  <c r="S1587" i="4"/>
  <c r="T1587" i="4"/>
  <c r="G1588" i="4"/>
  <c r="H1588" i="4"/>
  <c r="I1588" i="4"/>
  <c r="J1588" i="4"/>
  <c r="K1588" i="4"/>
  <c r="L1588" i="4"/>
  <c r="M1588" i="4"/>
  <c r="N1588" i="4"/>
  <c r="O1588" i="4"/>
  <c r="P1588" i="4"/>
  <c r="Q1588" i="4"/>
  <c r="R1588" i="4"/>
  <c r="S1588" i="4"/>
  <c r="T1588" i="4"/>
  <c r="G1589" i="4"/>
  <c r="H1589" i="4"/>
  <c r="I1589" i="4"/>
  <c r="J1589" i="4"/>
  <c r="K1589" i="4"/>
  <c r="L1589" i="4"/>
  <c r="M1589" i="4"/>
  <c r="N1589" i="4"/>
  <c r="O1589" i="4"/>
  <c r="P1589" i="4"/>
  <c r="Q1589" i="4"/>
  <c r="R1589" i="4"/>
  <c r="S1589" i="4"/>
  <c r="T1589" i="4"/>
  <c r="G1590" i="4"/>
  <c r="H1590" i="4"/>
  <c r="I1590" i="4"/>
  <c r="J1590" i="4"/>
  <c r="K1590" i="4"/>
  <c r="L1590" i="4"/>
  <c r="M1590" i="4"/>
  <c r="N1590" i="4"/>
  <c r="O1590" i="4"/>
  <c r="P1590" i="4"/>
  <c r="Q1590" i="4"/>
  <c r="R1590" i="4"/>
  <c r="S1590" i="4"/>
  <c r="T1590" i="4"/>
  <c r="G1591" i="4"/>
  <c r="H1591" i="4"/>
  <c r="I1591" i="4"/>
  <c r="J1591" i="4"/>
  <c r="K1591" i="4"/>
  <c r="L1591" i="4"/>
  <c r="M1591" i="4"/>
  <c r="N1591" i="4"/>
  <c r="O1591" i="4"/>
  <c r="P1591" i="4"/>
  <c r="Q1591" i="4"/>
  <c r="R1591" i="4"/>
  <c r="S1591" i="4"/>
  <c r="T1591" i="4"/>
  <c r="G1592" i="4"/>
  <c r="H1592" i="4"/>
  <c r="I1592" i="4"/>
  <c r="J1592" i="4"/>
  <c r="K1592" i="4"/>
  <c r="L1592" i="4"/>
  <c r="M1592" i="4"/>
  <c r="N1592" i="4"/>
  <c r="O1592" i="4"/>
  <c r="P1592" i="4"/>
  <c r="Q1592" i="4"/>
  <c r="R1592" i="4"/>
  <c r="S1592" i="4"/>
  <c r="T1592" i="4"/>
  <c r="G1593" i="4"/>
  <c r="H1593" i="4"/>
  <c r="I1593" i="4"/>
  <c r="J1593" i="4"/>
  <c r="K1593" i="4"/>
  <c r="L1593" i="4"/>
  <c r="M1593" i="4"/>
  <c r="N1593" i="4"/>
  <c r="O1593" i="4"/>
  <c r="P1593" i="4"/>
  <c r="Q1593" i="4"/>
  <c r="R1593" i="4"/>
  <c r="S1593" i="4"/>
  <c r="T1593" i="4"/>
  <c r="G1594" i="4"/>
  <c r="H1594" i="4"/>
  <c r="I1594" i="4"/>
  <c r="J1594" i="4"/>
  <c r="K1594" i="4"/>
  <c r="L1594" i="4"/>
  <c r="M1594" i="4"/>
  <c r="N1594" i="4"/>
  <c r="O1594" i="4"/>
  <c r="P1594" i="4"/>
  <c r="Q1594" i="4"/>
  <c r="R1594" i="4"/>
  <c r="S1594" i="4"/>
  <c r="T1594" i="4"/>
  <c r="G1595" i="4"/>
  <c r="H1595" i="4"/>
  <c r="I1595" i="4"/>
  <c r="J1595" i="4"/>
  <c r="K1595" i="4"/>
  <c r="L1595" i="4"/>
  <c r="M1595" i="4"/>
  <c r="N1595" i="4"/>
  <c r="O1595" i="4"/>
  <c r="P1595" i="4"/>
  <c r="Q1595" i="4"/>
  <c r="R1595" i="4"/>
  <c r="S1595" i="4"/>
  <c r="T1595" i="4"/>
  <c r="G1596" i="4"/>
  <c r="H1596" i="4"/>
  <c r="I1596" i="4"/>
  <c r="J1596" i="4"/>
  <c r="K1596" i="4"/>
  <c r="L1596" i="4"/>
  <c r="M1596" i="4"/>
  <c r="N1596" i="4"/>
  <c r="O1596" i="4"/>
  <c r="P1596" i="4"/>
  <c r="Q1596" i="4"/>
  <c r="R1596" i="4"/>
  <c r="S1596" i="4"/>
  <c r="T1596" i="4"/>
  <c r="G1597" i="4"/>
  <c r="H1597" i="4"/>
  <c r="I1597" i="4"/>
  <c r="J1597" i="4"/>
  <c r="K1597" i="4"/>
  <c r="L1597" i="4"/>
  <c r="M1597" i="4"/>
  <c r="N1597" i="4"/>
  <c r="O1597" i="4"/>
  <c r="P1597" i="4"/>
  <c r="Q1597" i="4"/>
  <c r="R1597" i="4"/>
  <c r="S1597" i="4"/>
  <c r="T1597" i="4"/>
  <c r="G1598" i="4"/>
  <c r="H1598" i="4"/>
  <c r="I1598" i="4"/>
  <c r="J1598" i="4"/>
  <c r="K1598" i="4"/>
  <c r="L1598" i="4"/>
  <c r="M1598" i="4"/>
  <c r="N1598" i="4"/>
  <c r="O1598" i="4"/>
  <c r="P1598" i="4"/>
  <c r="Q1598" i="4"/>
  <c r="R1598" i="4"/>
  <c r="S1598" i="4"/>
  <c r="T1598" i="4"/>
  <c r="G1599" i="4"/>
  <c r="H1599" i="4"/>
  <c r="I1599" i="4"/>
  <c r="J1599" i="4"/>
  <c r="K1599" i="4"/>
  <c r="L1599" i="4"/>
  <c r="M1599" i="4"/>
  <c r="N1599" i="4"/>
  <c r="O1599" i="4"/>
  <c r="P1599" i="4"/>
  <c r="Q1599" i="4"/>
  <c r="R1599" i="4"/>
  <c r="S1599" i="4"/>
  <c r="T1599" i="4"/>
  <c r="G1600" i="4"/>
  <c r="H1600" i="4"/>
  <c r="I1600" i="4"/>
  <c r="J1600" i="4"/>
  <c r="K1600" i="4"/>
  <c r="L1600" i="4"/>
  <c r="M1600" i="4"/>
  <c r="N1600" i="4"/>
  <c r="O1600" i="4"/>
  <c r="P1600" i="4"/>
  <c r="Q1600" i="4"/>
  <c r="R1600" i="4"/>
  <c r="S1600" i="4"/>
  <c r="T1600" i="4"/>
  <c r="G1648" i="4"/>
  <c r="H1648" i="4"/>
  <c r="I1648" i="4"/>
  <c r="J1648" i="4"/>
  <c r="K1648" i="4"/>
  <c r="L1648" i="4"/>
  <c r="M1648" i="4"/>
  <c r="N1648" i="4"/>
  <c r="O1648" i="4"/>
  <c r="P1648" i="4"/>
  <c r="Q1648" i="4"/>
  <c r="R1648" i="4"/>
  <c r="S1648" i="4"/>
  <c r="T1648" i="4"/>
  <c r="G1649" i="4"/>
  <c r="H1649" i="4"/>
  <c r="I1649" i="4"/>
  <c r="J1649" i="4"/>
  <c r="K1649" i="4"/>
  <c r="L1649" i="4"/>
  <c r="M1649" i="4"/>
  <c r="N1649" i="4"/>
  <c r="O1649" i="4"/>
  <c r="P1649" i="4"/>
  <c r="Q1649" i="4"/>
  <c r="R1649" i="4"/>
  <c r="S1649" i="4"/>
  <c r="T1649" i="4"/>
  <c r="G1651" i="4"/>
  <c r="H1651" i="4"/>
  <c r="I1651" i="4"/>
  <c r="J1651" i="4"/>
  <c r="K1651" i="4"/>
  <c r="L1651" i="4"/>
  <c r="M1651" i="4"/>
  <c r="N1651" i="4"/>
  <c r="O1651" i="4"/>
  <c r="P1651" i="4"/>
  <c r="Q1651" i="4"/>
  <c r="R1651" i="4"/>
  <c r="S1651" i="4"/>
  <c r="T1651" i="4"/>
  <c r="G1652" i="4"/>
  <c r="H1652" i="4"/>
  <c r="I1652" i="4"/>
  <c r="J1652" i="4"/>
  <c r="K1652" i="4"/>
  <c r="L1652" i="4"/>
  <c r="M1652" i="4"/>
  <c r="N1652" i="4"/>
  <c r="O1652" i="4"/>
  <c r="P1652" i="4"/>
  <c r="Q1652" i="4"/>
  <c r="R1652" i="4"/>
  <c r="S1652" i="4"/>
  <c r="T1652" i="4"/>
  <c r="G1653" i="4"/>
  <c r="H1653" i="4"/>
  <c r="I1653" i="4"/>
  <c r="J1653" i="4"/>
  <c r="K1653" i="4"/>
  <c r="L1653" i="4"/>
  <c r="M1653" i="4"/>
  <c r="N1653" i="4"/>
  <c r="O1653" i="4"/>
  <c r="P1653" i="4"/>
  <c r="Q1653" i="4"/>
  <c r="R1653" i="4"/>
  <c r="S1653" i="4"/>
  <c r="T1653" i="4"/>
  <c r="G1654" i="4"/>
  <c r="H1654" i="4"/>
  <c r="I1654" i="4"/>
  <c r="J1654" i="4"/>
  <c r="K1654" i="4"/>
  <c r="L1654" i="4"/>
  <c r="M1654" i="4"/>
  <c r="N1654" i="4"/>
  <c r="O1654" i="4"/>
  <c r="P1654" i="4"/>
  <c r="Q1654" i="4"/>
  <c r="R1654" i="4"/>
  <c r="S1654" i="4"/>
  <c r="T1654" i="4"/>
  <c r="G1655" i="4"/>
  <c r="H1655" i="4"/>
  <c r="I1655" i="4"/>
  <c r="J1655" i="4"/>
  <c r="K1655" i="4"/>
  <c r="L1655" i="4"/>
  <c r="M1655" i="4"/>
  <c r="N1655" i="4"/>
  <c r="O1655" i="4"/>
  <c r="P1655" i="4"/>
  <c r="Q1655" i="4"/>
  <c r="R1655" i="4"/>
  <c r="S1655" i="4"/>
  <c r="T1655" i="4"/>
  <c r="G1656" i="4"/>
  <c r="H1656" i="4"/>
  <c r="I1656" i="4"/>
  <c r="J1656" i="4"/>
  <c r="K1656" i="4"/>
  <c r="L1656" i="4"/>
  <c r="M1656" i="4"/>
  <c r="N1656" i="4"/>
  <c r="O1656" i="4"/>
  <c r="P1656" i="4"/>
  <c r="Q1656" i="4"/>
  <c r="R1656" i="4"/>
  <c r="S1656" i="4"/>
  <c r="T1656" i="4"/>
  <c r="G1657" i="4"/>
  <c r="H1657" i="4"/>
  <c r="I1657" i="4"/>
  <c r="J1657" i="4"/>
  <c r="K1657" i="4"/>
  <c r="L1657" i="4"/>
  <c r="M1657" i="4"/>
  <c r="N1657" i="4"/>
  <c r="O1657" i="4"/>
  <c r="P1657" i="4"/>
  <c r="Q1657" i="4"/>
  <c r="R1657" i="4"/>
  <c r="S1657" i="4"/>
  <c r="T1657" i="4"/>
  <c r="G1658" i="4"/>
  <c r="H1658" i="4"/>
  <c r="I1658" i="4"/>
  <c r="J1658" i="4"/>
  <c r="K1658" i="4"/>
  <c r="L1658" i="4"/>
  <c r="M1658" i="4"/>
  <c r="N1658" i="4"/>
  <c r="O1658" i="4"/>
  <c r="P1658" i="4"/>
  <c r="Q1658" i="4"/>
  <c r="R1658" i="4"/>
  <c r="S1658" i="4"/>
  <c r="T1658" i="4"/>
  <c r="G1659" i="4"/>
  <c r="H1659" i="4"/>
  <c r="I1659" i="4"/>
  <c r="J1659" i="4"/>
  <c r="K1659" i="4"/>
  <c r="L1659" i="4"/>
  <c r="M1659" i="4"/>
  <c r="N1659" i="4"/>
  <c r="O1659" i="4"/>
  <c r="P1659" i="4"/>
  <c r="Q1659" i="4"/>
  <c r="R1659" i="4"/>
  <c r="S1659" i="4"/>
  <c r="T1659" i="4"/>
  <c r="G1661" i="4"/>
  <c r="H1661" i="4"/>
  <c r="I1661" i="4"/>
  <c r="J1661" i="4"/>
  <c r="K1661" i="4"/>
  <c r="L1661" i="4"/>
  <c r="M1661" i="4"/>
  <c r="N1661" i="4"/>
  <c r="O1661" i="4"/>
  <c r="P1661" i="4"/>
  <c r="Q1661" i="4"/>
  <c r="R1661" i="4"/>
  <c r="S1661" i="4"/>
  <c r="T1661" i="4"/>
  <c r="G1662" i="4"/>
  <c r="H1662" i="4"/>
  <c r="I1662" i="4"/>
  <c r="J1662" i="4"/>
  <c r="K1662" i="4"/>
  <c r="L1662" i="4"/>
  <c r="M1662" i="4"/>
  <c r="N1662" i="4"/>
  <c r="O1662" i="4"/>
  <c r="P1662" i="4"/>
  <c r="Q1662" i="4"/>
  <c r="R1662" i="4"/>
  <c r="S1662" i="4"/>
  <c r="T1662" i="4"/>
  <c r="G1663" i="4"/>
  <c r="H1663" i="4"/>
  <c r="I1663" i="4"/>
  <c r="J1663" i="4"/>
  <c r="K1663" i="4"/>
  <c r="L1663" i="4"/>
  <c r="M1663" i="4"/>
  <c r="N1663" i="4"/>
  <c r="O1663" i="4"/>
  <c r="P1663" i="4"/>
  <c r="Q1663" i="4"/>
  <c r="R1663" i="4"/>
  <c r="S1663" i="4"/>
  <c r="T1663" i="4"/>
  <c r="G1664" i="4"/>
  <c r="H1664" i="4"/>
  <c r="I1664" i="4"/>
  <c r="J1664" i="4"/>
  <c r="K1664" i="4"/>
  <c r="L1664" i="4"/>
  <c r="M1664" i="4"/>
  <c r="N1664" i="4"/>
  <c r="O1664" i="4"/>
  <c r="P1664" i="4"/>
  <c r="Q1664" i="4"/>
  <c r="R1664" i="4"/>
  <c r="S1664" i="4"/>
  <c r="T1664" i="4"/>
  <c r="G1665" i="4"/>
  <c r="H1665" i="4"/>
  <c r="I1665" i="4"/>
  <c r="J1665" i="4"/>
  <c r="K1665" i="4"/>
  <c r="L1665" i="4"/>
  <c r="M1665" i="4"/>
  <c r="N1665" i="4"/>
  <c r="O1665" i="4"/>
  <c r="P1665" i="4"/>
  <c r="Q1665" i="4"/>
  <c r="R1665" i="4"/>
  <c r="S1665" i="4"/>
  <c r="T1665" i="4"/>
  <c r="G1666" i="4"/>
  <c r="H1666" i="4"/>
  <c r="I1666" i="4"/>
  <c r="J1666" i="4"/>
  <c r="K1666" i="4"/>
  <c r="L1666" i="4"/>
  <c r="M1666" i="4"/>
  <c r="N1666" i="4"/>
  <c r="O1666" i="4"/>
  <c r="P1666" i="4"/>
  <c r="Q1666" i="4"/>
  <c r="R1666" i="4"/>
  <c r="S1666" i="4"/>
  <c r="T1666" i="4"/>
  <c r="G1668" i="4"/>
  <c r="H1668" i="4"/>
  <c r="I1668" i="4"/>
  <c r="J1668" i="4"/>
  <c r="K1668" i="4"/>
  <c r="L1668" i="4"/>
  <c r="M1668" i="4"/>
  <c r="N1668" i="4"/>
  <c r="O1668" i="4"/>
  <c r="P1668" i="4"/>
  <c r="Q1668" i="4"/>
  <c r="R1668" i="4"/>
  <c r="S1668" i="4"/>
  <c r="T1668" i="4"/>
  <c r="G1669" i="4"/>
  <c r="H1669" i="4"/>
  <c r="I1669" i="4"/>
  <c r="J1669" i="4"/>
  <c r="K1669" i="4"/>
  <c r="L1669" i="4"/>
  <c r="M1669" i="4"/>
  <c r="N1669" i="4"/>
  <c r="O1669" i="4"/>
  <c r="P1669" i="4"/>
  <c r="Q1669" i="4"/>
  <c r="R1669" i="4"/>
  <c r="S1669" i="4"/>
  <c r="T1669" i="4"/>
  <c r="G1670" i="4"/>
  <c r="H1670" i="4"/>
  <c r="I1670" i="4"/>
  <c r="J1670" i="4"/>
  <c r="K1670" i="4"/>
  <c r="L1670" i="4"/>
  <c r="M1670" i="4"/>
  <c r="N1670" i="4"/>
  <c r="O1670" i="4"/>
  <c r="P1670" i="4"/>
  <c r="Q1670" i="4"/>
  <c r="R1670" i="4"/>
  <c r="S1670" i="4"/>
  <c r="T1670" i="4"/>
  <c r="G1671" i="4"/>
  <c r="H1671" i="4"/>
  <c r="I1671" i="4"/>
  <c r="J1671" i="4"/>
  <c r="K1671" i="4"/>
  <c r="L1671" i="4"/>
  <c r="M1671" i="4"/>
  <c r="N1671" i="4"/>
  <c r="O1671" i="4"/>
  <c r="P1671" i="4"/>
  <c r="Q1671" i="4"/>
  <c r="R1671" i="4"/>
  <c r="S1671" i="4"/>
  <c r="T1671" i="4"/>
  <c r="G1672" i="4"/>
  <c r="H1672" i="4"/>
  <c r="I1672" i="4"/>
  <c r="J1672" i="4"/>
  <c r="K1672" i="4"/>
  <c r="L1672" i="4"/>
  <c r="M1672" i="4"/>
  <c r="N1672" i="4"/>
  <c r="O1672" i="4"/>
  <c r="P1672" i="4"/>
  <c r="Q1672" i="4"/>
  <c r="R1672" i="4"/>
  <c r="S1672" i="4"/>
  <c r="T1672" i="4"/>
  <c r="G1673" i="4"/>
  <c r="H1673" i="4"/>
  <c r="I1673" i="4"/>
  <c r="J1673" i="4"/>
  <c r="K1673" i="4"/>
  <c r="L1673" i="4"/>
  <c r="M1673" i="4"/>
  <c r="N1673" i="4"/>
  <c r="O1673" i="4"/>
  <c r="P1673" i="4"/>
  <c r="Q1673" i="4"/>
  <c r="R1673" i="4"/>
  <c r="S1673" i="4"/>
  <c r="T1673" i="4"/>
  <c r="G1674" i="4"/>
  <c r="H1674" i="4"/>
  <c r="I1674" i="4"/>
  <c r="J1674" i="4"/>
  <c r="K1674" i="4"/>
  <c r="L1674" i="4"/>
  <c r="M1674" i="4"/>
  <c r="N1674" i="4"/>
  <c r="O1674" i="4"/>
  <c r="P1674" i="4"/>
  <c r="Q1674" i="4"/>
  <c r="R1674" i="4"/>
  <c r="S1674" i="4"/>
  <c r="T1674" i="4"/>
  <c r="G1675" i="4"/>
  <c r="H1675" i="4"/>
  <c r="I1675" i="4"/>
  <c r="J1675" i="4"/>
  <c r="K1675" i="4"/>
  <c r="L1675" i="4"/>
  <c r="M1675" i="4"/>
  <c r="N1675" i="4"/>
  <c r="O1675" i="4"/>
  <c r="P1675" i="4"/>
  <c r="Q1675" i="4"/>
  <c r="R1675" i="4"/>
  <c r="S1675" i="4"/>
  <c r="T1675" i="4"/>
  <c r="G1676" i="4"/>
  <c r="H1676" i="4"/>
  <c r="I1676" i="4"/>
  <c r="J1676" i="4"/>
  <c r="K1676" i="4"/>
  <c r="L1676" i="4"/>
  <c r="M1676" i="4"/>
  <c r="N1676" i="4"/>
  <c r="O1676" i="4"/>
  <c r="P1676" i="4"/>
  <c r="Q1676" i="4"/>
  <c r="R1676" i="4"/>
  <c r="S1676" i="4"/>
  <c r="T1676" i="4"/>
  <c r="G1677" i="4"/>
  <c r="H1677" i="4"/>
  <c r="I1677" i="4"/>
  <c r="J1677" i="4"/>
  <c r="K1677" i="4"/>
  <c r="L1677" i="4"/>
  <c r="M1677" i="4"/>
  <c r="N1677" i="4"/>
  <c r="O1677" i="4"/>
  <c r="P1677" i="4"/>
  <c r="Q1677" i="4"/>
  <c r="R1677" i="4"/>
  <c r="S1677" i="4"/>
  <c r="T1677" i="4"/>
  <c r="G1678" i="4"/>
  <c r="H1678" i="4"/>
  <c r="I1678" i="4"/>
  <c r="J1678" i="4"/>
  <c r="K1678" i="4"/>
  <c r="L1678" i="4"/>
  <c r="M1678" i="4"/>
  <c r="N1678" i="4"/>
  <c r="O1678" i="4"/>
  <c r="P1678" i="4"/>
  <c r="Q1678" i="4"/>
  <c r="R1678" i="4"/>
  <c r="S1678" i="4"/>
  <c r="T1678" i="4"/>
  <c r="G1680" i="4"/>
  <c r="H1680" i="4"/>
  <c r="I1680" i="4"/>
  <c r="J1680" i="4"/>
  <c r="K1680" i="4"/>
  <c r="L1680" i="4"/>
  <c r="M1680" i="4"/>
  <c r="N1680" i="4"/>
  <c r="O1680" i="4"/>
  <c r="P1680" i="4"/>
  <c r="Q1680" i="4"/>
  <c r="R1680" i="4"/>
  <c r="S1680" i="4"/>
  <c r="T1680" i="4"/>
  <c r="G1681" i="4"/>
  <c r="H1681" i="4"/>
  <c r="I1681" i="4"/>
  <c r="J1681" i="4"/>
  <c r="K1681" i="4"/>
  <c r="L1681" i="4"/>
  <c r="M1681" i="4"/>
  <c r="N1681" i="4"/>
  <c r="O1681" i="4"/>
  <c r="P1681" i="4"/>
  <c r="Q1681" i="4"/>
  <c r="R1681" i="4"/>
  <c r="S1681" i="4"/>
  <c r="T1681" i="4"/>
  <c r="G1682" i="4"/>
  <c r="H1682" i="4"/>
  <c r="I1682" i="4"/>
  <c r="J1682" i="4"/>
  <c r="K1682" i="4"/>
  <c r="L1682" i="4"/>
  <c r="M1682" i="4"/>
  <c r="N1682" i="4"/>
  <c r="O1682" i="4"/>
  <c r="P1682" i="4"/>
  <c r="Q1682" i="4"/>
  <c r="R1682" i="4"/>
  <c r="S1682" i="4"/>
  <c r="T1682" i="4"/>
  <c r="G1683" i="4"/>
  <c r="H1683" i="4"/>
  <c r="I1683" i="4"/>
  <c r="J1683" i="4"/>
  <c r="K1683" i="4"/>
  <c r="L1683" i="4"/>
  <c r="M1683" i="4"/>
  <c r="N1683" i="4"/>
  <c r="O1683" i="4"/>
  <c r="P1683" i="4"/>
  <c r="Q1683" i="4"/>
  <c r="R1683" i="4"/>
  <c r="S1683" i="4"/>
  <c r="T1683" i="4"/>
  <c r="G1684" i="4"/>
  <c r="H1684" i="4"/>
  <c r="I1684" i="4"/>
  <c r="J1684" i="4"/>
  <c r="K1684" i="4"/>
  <c r="L1684" i="4"/>
  <c r="M1684" i="4"/>
  <c r="N1684" i="4"/>
  <c r="O1684" i="4"/>
  <c r="P1684" i="4"/>
  <c r="Q1684" i="4"/>
  <c r="R1684" i="4"/>
  <c r="S1684" i="4"/>
  <c r="T1684" i="4"/>
  <c r="G1685" i="4"/>
  <c r="H1685" i="4"/>
  <c r="I1685" i="4"/>
  <c r="J1685" i="4"/>
  <c r="K1685" i="4"/>
  <c r="L1685" i="4"/>
  <c r="M1685" i="4"/>
  <c r="N1685" i="4"/>
  <c r="O1685" i="4"/>
  <c r="P1685" i="4"/>
  <c r="Q1685" i="4"/>
  <c r="R1685" i="4"/>
  <c r="S1685" i="4"/>
  <c r="T1685" i="4"/>
  <c r="G1686" i="4"/>
  <c r="H1686" i="4"/>
  <c r="I1686" i="4"/>
  <c r="J1686" i="4"/>
  <c r="K1686" i="4"/>
  <c r="L1686" i="4"/>
  <c r="M1686" i="4"/>
  <c r="N1686" i="4"/>
  <c r="O1686" i="4"/>
  <c r="P1686" i="4"/>
  <c r="Q1686" i="4"/>
  <c r="R1686" i="4"/>
  <c r="S1686" i="4"/>
  <c r="T1686" i="4"/>
  <c r="G1687" i="4"/>
  <c r="H1687" i="4"/>
  <c r="I1687" i="4"/>
  <c r="J1687" i="4"/>
  <c r="K1687" i="4"/>
  <c r="L1687" i="4"/>
  <c r="M1687" i="4"/>
  <c r="N1687" i="4"/>
  <c r="O1687" i="4"/>
  <c r="P1687" i="4"/>
  <c r="Q1687" i="4"/>
  <c r="R1687" i="4"/>
  <c r="S1687" i="4"/>
  <c r="T1687" i="4"/>
  <c r="G1688" i="4"/>
  <c r="H1688" i="4"/>
  <c r="I1688" i="4"/>
  <c r="J1688" i="4"/>
  <c r="K1688" i="4"/>
  <c r="L1688" i="4"/>
  <c r="M1688" i="4"/>
  <c r="N1688" i="4"/>
  <c r="O1688" i="4"/>
  <c r="P1688" i="4"/>
  <c r="Q1688" i="4"/>
  <c r="R1688" i="4"/>
  <c r="S1688" i="4"/>
  <c r="T1688" i="4"/>
  <c r="G1689" i="4"/>
  <c r="H1689" i="4"/>
  <c r="I1689" i="4"/>
  <c r="J1689" i="4"/>
  <c r="K1689" i="4"/>
  <c r="L1689" i="4"/>
  <c r="M1689" i="4"/>
  <c r="N1689" i="4"/>
  <c r="O1689" i="4"/>
  <c r="P1689" i="4"/>
  <c r="Q1689" i="4"/>
  <c r="R1689" i="4"/>
  <c r="S1689" i="4"/>
  <c r="T1689" i="4"/>
  <c r="G1690" i="4"/>
  <c r="H1690" i="4"/>
  <c r="I1690" i="4"/>
  <c r="J1690" i="4"/>
  <c r="K1690" i="4"/>
  <c r="L1690" i="4"/>
  <c r="M1690" i="4"/>
  <c r="N1690" i="4"/>
  <c r="O1690" i="4"/>
  <c r="P1690" i="4"/>
  <c r="Q1690" i="4"/>
  <c r="R1690" i="4"/>
  <c r="S1690" i="4"/>
  <c r="T1690" i="4"/>
  <c r="G1691" i="4"/>
  <c r="H1691" i="4"/>
  <c r="I1691" i="4"/>
  <c r="J1691" i="4"/>
  <c r="K1691" i="4"/>
  <c r="L1691" i="4"/>
  <c r="M1691" i="4"/>
  <c r="N1691" i="4"/>
  <c r="O1691" i="4"/>
  <c r="P1691" i="4"/>
  <c r="Q1691" i="4"/>
  <c r="R1691" i="4"/>
  <c r="S1691" i="4"/>
  <c r="T1691" i="4"/>
  <c r="G1692" i="4"/>
  <c r="H1692" i="4"/>
  <c r="I1692" i="4"/>
  <c r="J1692" i="4"/>
  <c r="K1692" i="4"/>
  <c r="L1692" i="4"/>
  <c r="M1692" i="4"/>
  <c r="N1692" i="4"/>
  <c r="O1692" i="4"/>
  <c r="P1692" i="4"/>
  <c r="Q1692" i="4"/>
  <c r="R1692" i="4"/>
  <c r="S1692" i="4"/>
  <c r="T1692" i="4"/>
  <c r="G1693" i="4"/>
  <c r="H1693" i="4"/>
  <c r="I1693" i="4"/>
  <c r="J1693" i="4"/>
  <c r="K1693" i="4"/>
  <c r="L1693" i="4"/>
  <c r="M1693" i="4"/>
  <c r="N1693" i="4"/>
  <c r="O1693" i="4"/>
  <c r="P1693" i="4"/>
  <c r="Q1693" i="4"/>
  <c r="R1693" i="4"/>
  <c r="S1693" i="4"/>
  <c r="T1693" i="4"/>
  <c r="G1694" i="4"/>
  <c r="H1694" i="4"/>
  <c r="I1694" i="4"/>
  <c r="J1694" i="4"/>
  <c r="K1694" i="4"/>
  <c r="L1694" i="4"/>
  <c r="M1694" i="4"/>
  <c r="N1694" i="4"/>
  <c r="O1694" i="4"/>
  <c r="P1694" i="4"/>
  <c r="Q1694" i="4"/>
  <c r="R1694" i="4"/>
  <c r="S1694" i="4"/>
  <c r="T1694" i="4"/>
  <c r="G1695" i="4"/>
  <c r="H1695" i="4"/>
  <c r="I1695" i="4"/>
  <c r="J1695" i="4"/>
  <c r="K1695" i="4"/>
  <c r="L1695" i="4"/>
  <c r="M1695" i="4"/>
  <c r="N1695" i="4"/>
  <c r="O1695" i="4"/>
  <c r="P1695" i="4"/>
  <c r="Q1695" i="4"/>
  <c r="R1695" i="4"/>
  <c r="S1695" i="4"/>
  <c r="T1695" i="4"/>
  <c r="G1696" i="4"/>
  <c r="H1696" i="4"/>
  <c r="I1696" i="4"/>
  <c r="J1696" i="4"/>
  <c r="K1696" i="4"/>
  <c r="L1696" i="4"/>
  <c r="M1696" i="4"/>
  <c r="N1696" i="4"/>
  <c r="O1696" i="4"/>
  <c r="P1696" i="4"/>
  <c r="Q1696" i="4"/>
  <c r="R1696" i="4"/>
  <c r="S1696" i="4"/>
  <c r="T1696" i="4"/>
  <c r="G1697" i="4"/>
  <c r="H1697" i="4"/>
  <c r="I1697" i="4"/>
  <c r="J1697" i="4"/>
  <c r="K1697" i="4"/>
  <c r="L1697" i="4"/>
  <c r="M1697" i="4"/>
  <c r="N1697" i="4"/>
  <c r="O1697" i="4"/>
  <c r="P1697" i="4"/>
  <c r="Q1697" i="4"/>
  <c r="R1697" i="4"/>
  <c r="S1697" i="4"/>
  <c r="T1697" i="4"/>
  <c r="G1698" i="4"/>
  <c r="H1698" i="4"/>
  <c r="I1698" i="4"/>
  <c r="J1698" i="4"/>
  <c r="K1698" i="4"/>
  <c r="L1698" i="4"/>
  <c r="M1698" i="4"/>
  <c r="N1698" i="4"/>
  <c r="O1698" i="4"/>
  <c r="P1698" i="4"/>
  <c r="Q1698" i="4"/>
  <c r="R1698" i="4"/>
  <c r="S1698" i="4"/>
  <c r="T1698" i="4"/>
  <c r="G1699" i="4"/>
  <c r="H1699" i="4"/>
  <c r="I1699" i="4"/>
  <c r="J1699" i="4"/>
  <c r="K1699" i="4"/>
  <c r="L1699" i="4"/>
  <c r="M1699" i="4"/>
  <c r="N1699" i="4"/>
  <c r="O1699" i="4"/>
  <c r="P1699" i="4"/>
  <c r="Q1699" i="4"/>
  <c r="R1699" i="4"/>
  <c r="S1699" i="4"/>
  <c r="T1699" i="4"/>
  <c r="G1601" i="5"/>
  <c r="O1601" i="5"/>
  <c r="G1602" i="5"/>
  <c r="H1602" i="5"/>
  <c r="G1602" i="4" s="1"/>
  <c r="I1602" i="5"/>
  <c r="H1602" i="4" s="1"/>
  <c r="J1602" i="5"/>
  <c r="I1602" i="4" s="1"/>
  <c r="K1602" i="5"/>
  <c r="J1602" i="4" s="1"/>
  <c r="L1602" i="5"/>
  <c r="K1602" i="4" s="1"/>
  <c r="M1602" i="5"/>
  <c r="L1602" i="4" s="1"/>
  <c r="N1602" i="5"/>
  <c r="M1602" i="4" s="1"/>
  <c r="O1602" i="5"/>
  <c r="N1602" i="4" s="1"/>
  <c r="P1602" i="5"/>
  <c r="O1602" i="4" s="1"/>
  <c r="Q1602" i="5"/>
  <c r="P1602" i="4" s="1"/>
  <c r="R1602" i="5"/>
  <c r="Q1602" i="4" s="1"/>
  <c r="S1602" i="5"/>
  <c r="R1602" i="4" s="1"/>
  <c r="T1602" i="5"/>
  <c r="S1602" i="4" s="1"/>
  <c r="U1602" i="5"/>
  <c r="T1602" i="4" s="1"/>
  <c r="V1602" i="5"/>
  <c r="U1602" i="4" s="1"/>
  <c r="G1603" i="5"/>
  <c r="H1603" i="5"/>
  <c r="I1603" i="5"/>
  <c r="J1603" i="5"/>
  <c r="K1603" i="5"/>
  <c r="L1603" i="5"/>
  <c r="M1603" i="5"/>
  <c r="N1603" i="5"/>
  <c r="O1603" i="5"/>
  <c r="P1603" i="5"/>
  <c r="Q1603" i="5"/>
  <c r="R1603" i="5"/>
  <c r="S1603" i="5"/>
  <c r="T1603" i="5"/>
  <c r="U1603" i="5"/>
  <c r="V1603" i="5"/>
  <c r="O1604" i="5"/>
  <c r="N1604" i="4" s="1"/>
  <c r="G1605" i="5"/>
  <c r="H1605" i="5"/>
  <c r="G1605" i="4" s="1"/>
  <c r="I1605" i="5"/>
  <c r="H1605" i="4" s="1"/>
  <c r="J1605" i="5"/>
  <c r="I1605" i="4" s="1"/>
  <c r="K1605" i="5"/>
  <c r="J1605" i="4" s="1"/>
  <c r="L1605" i="5"/>
  <c r="K1605" i="4" s="1"/>
  <c r="M1605" i="5"/>
  <c r="L1605" i="4" s="1"/>
  <c r="N1605" i="5"/>
  <c r="M1605" i="4" s="1"/>
  <c r="O1605" i="5"/>
  <c r="N1605" i="4" s="1"/>
  <c r="P1605" i="5"/>
  <c r="O1605" i="4" s="1"/>
  <c r="Q1605" i="5"/>
  <c r="P1605" i="4" s="1"/>
  <c r="R1605" i="5"/>
  <c r="Q1605" i="4" s="1"/>
  <c r="S1605" i="5"/>
  <c r="R1605" i="4" s="1"/>
  <c r="T1605" i="5"/>
  <c r="S1605" i="4" s="1"/>
  <c r="U1605" i="5"/>
  <c r="T1605" i="4" s="1"/>
  <c r="V1605" i="5"/>
  <c r="U1605" i="4" s="1"/>
  <c r="W1605" i="4" s="1"/>
  <c r="G1606" i="5"/>
  <c r="O1606" i="5"/>
  <c r="N1606" i="4" s="1"/>
  <c r="G1607" i="5"/>
  <c r="H1607" i="5"/>
  <c r="G1607" i="4" s="1"/>
  <c r="I1607" i="5"/>
  <c r="H1607" i="4" s="1"/>
  <c r="J1607" i="5"/>
  <c r="I1607" i="4" s="1"/>
  <c r="K1607" i="5"/>
  <c r="J1607" i="4" s="1"/>
  <c r="L1607" i="5"/>
  <c r="K1607" i="4" s="1"/>
  <c r="M1607" i="5"/>
  <c r="L1607" i="4" s="1"/>
  <c r="N1607" i="5"/>
  <c r="M1607" i="4" s="1"/>
  <c r="O1607" i="5"/>
  <c r="N1607" i="4" s="1"/>
  <c r="P1607" i="5"/>
  <c r="O1607" i="4" s="1"/>
  <c r="Q1607" i="5"/>
  <c r="P1607" i="4" s="1"/>
  <c r="R1607" i="5"/>
  <c r="Q1607" i="4" s="1"/>
  <c r="S1607" i="5"/>
  <c r="R1607" i="4" s="1"/>
  <c r="T1607" i="5"/>
  <c r="S1607" i="4" s="1"/>
  <c r="U1607" i="5"/>
  <c r="T1607" i="4" s="1"/>
  <c r="V1607" i="5"/>
  <c r="U1607" i="4" s="1"/>
  <c r="O1608" i="5"/>
  <c r="N1608" i="4" s="1"/>
  <c r="O1609" i="5"/>
  <c r="N1609" i="4" s="1"/>
  <c r="G1610" i="5"/>
  <c r="H1610" i="5"/>
  <c r="G1610" i="4" s="1"/>
  <c r="I1610" i="5"/>
  <c r="H1610" i="4" s="1"/>
  <c r="J1610" i="5"/>
  <c r="I1610" i="4" s="1"/>
  <c r="K1610" i="5"/>
  <c r="J1610" i="4" s="1"/>
  <c r="L1610" i="5"/>
  <c r="K1610" i="4" s="1"/>
  <c r="M1610" i="5"/>
  <c r="L1610" i="4" s="1"/>
  <c r="N1610" i="5"/>
  <c r="M1610" i="4" s="1"/>
  <c r="O1610" i="5"/>
  <c r="N1610" i="4" s="1"/>
  <c r="P1610" i="5"/>
  <c r="O1610" i="4" s="1"/>
  <c r="Q1610" i="5"/>
  <c r="P1610" i="4" s="1"/>
  <c r="R1610" i="5"/>
  <c r="Q1610" i="4" s="1"/>
  <c r="S1610" i="5"/>
  <c r="R1610" i="4" s="1"/>
  <c r="T1610" i="5"/>
  <c r="S1610" i="4" s="1"/>
  <c r="U1610" i="5"/>
  <c r="T1610" i="4" s="1"/>
  <c r="V1610" i="5"/>
  <c r="U1610" i="4" s="1"/>
  <c r="F1749" i="5"/>
  <c r="D1749" i="5"/>
  <c r="C1749" i="5"/>
  <c r="F1748" i="5"/>
  <c r="D1748" i="5"/>
  <c r="C1748" i="5"/>
  <c r="F1747" i="5"/>
  <c r="D1747" i="5"/>
  <c r="C1747" i="5"/>
  <c r="F1746" i="5"/>
  <c r="D1746" i="5"/>
  <c r="C1746" i="5"/>
  <c r="F1745" i="5"/>
  <c r="D1745" i="5"/>
  <c r="C1745" i="5"/>
  <c r="F1744" i="5"/>
  <c r="D1744" i="5"/>
  <c r="C1744" i="5"/>
  <c r="F1743" i="5"/>
  <c r="D1743" i="5"/>
  <c r="C1743" i="5"/>
  <c r="F1742" i="5"/>
  <c r="D1742" i="5"/>
  <c r="C1742" i="5"/>
  <c r="F1741" i="5"/>
  <c r="D1741" i="5"/>
  <c r="C1741" i="5"/>
  <c r="F1740" i="5"/>
  <c r="D1740" i="5"/>
  <c r="C1740" i="5"/>
  <c r="H1740" i="5"/>
  <c r="H1601" i="5" s="1"/>
  <c r="I1740" i="5"/>
  <c r="I1601" i="5" s="1"/>
  <c r="J1740" i="5"/>
  <c r="J1601" i="5" s="1"/>
  <c r="K1740" i="5"/>
  <c r="K1601" i="5" s="1"/>
  <c r="L1740" i="5"/>
  <c r="L1601" i="5" s="1"/>
  <c r="M1740" i="5"/>
  <c r="M1601" i="5" s="1"/>
  <c r="N1740" i="5"/>
  <c r="N1601" i="5" s="1"/>
  <c r="O1740" i="5"/>
  <c r="P1740" i="5"/>
  <c r="P1601" i="5" s="1"/>
  <c r="Q1740" i="5"/>
  <c r="Q1601" i="5" s="1"/>
  <c r="R1740" i="5"/>
  <c r="R1601" i="5" s="1"/>
  <c r="S1740" i="5"/>
  <c r="S1601" i="5" s="1"/>
  <c r="T1740" i="5"/>
  <c r="T1601" i="5" s="1"/>
  <c r="U1740" i="5"/>
  <c r="U1601" i="5" s="1"/>
  <c r="V1740" i="5"/>
  <c r="V1601" i="5" s="1"/>
  <c r="W1740" i="5"/>
  <c r="H1743" i="5"/>
  <c r="H1604" i="5" s="1"/>
  <c r="G1604" i="4" s="1"/>
  <c r="I1743" i="5"/>
  <c r="I1604" i="5" s="1"/>
  <c r="H1604" i="4" s="1"/>
  <c r="J1743" i="5"/>
  <c r="J1604" i="5" s="1"/>
  <c r="I1604" i="4" s="1"/>
  <c r="K1743" i="5"/>
  <c r="K1604" i="5" s="1"/>
  <c r="J1604" i="4" s="1"/>
  <c r="L1743" i="5"/>
  <c r="L1604" i="5" s="1"/>
  <c r="K1604" i="4" s="1"/>
  <c r="M1743" i="5"/>
  <c r="M1604" i="5" s="1"/>
  <c r="L1604" i="4" s="1"/>
  <c r="N1743" i="5"/>
  <c r="N1604" i="5" s="1"/>
  <c r="M1604" i="4" s="1"/>
  <c r="O1743" i="5"/>
  <c r="P1743" i="5"/>
  <c r="P1604" i="5" s="1"/>
  <c r="O1604" i="4" s="1"/>
  <c r="Q1743" i="5"/>
  <c r="Q1604" i="5" s="1"/>
  <c r="P1604" i="4" s="1"/>
  <c r="R1743" i="5"/>
  <c r="R1604" i="5" s="1"/>
  <c r="Q1604" i="4" s="1"/>
  <c r="S1743" i="5"/>
  <c r="S1604" i="5" s="1"/>
  <c r="R1604" i="4" s="1"/>
  <c r="T1743" i="5"/>
  <c r="T1604" i="5" s="1"/>
  <c r="S1604" i="4" s="1"/>
  <c r="U1743" i="5"/>
  <c r="U1604" i="5" s="1"/>
  <c r="T1604" i="4" s="1"/>
  <c r="V1743" i="5"/>
  <c r="V1604" i="5" s="1"/>
  <c r="U1604" i="4" s="1"/>
  <c r="W1604" i="4" s="1"/>
  <c r="W1743" i="5"/>
  <c r="H1745" i="5"/>
  <c r="H1606" i="5" s="1"/>
  <c r="G1606" i="4" s="1"/>
  <c r="I1745" i="5"/>
  <c r="I1606" i="5" s="1"/>
  <c r="H1606" i="4" s="1"/>
  <c r="J1745" i="5"/>
  <c r="J1606" i="5" s="1"/>
  <c r="I1606" i="4" s="1"/>
  <c r="K1745" i="5"/>
  <c r="K1606" i="5" s="1"/>
  <c r="J1606" i="4" s="1"/>
  <c r="L1745" i="5"/>
  <c r="L1606" i="5" s="1"/>
  <c r="K1606" i="4" s="1"/>
  <c r="M1745" i="5"/>
  <c r="M1606" i="5" s="1"/>
  <c r="L1606" i="4" s="1"/>
  <c r="N1745" i="5"/>
  <c r="N1606" i="5" s="1"/>
  <c r="M1606" i="4" s="1"/>
  <c r="O1745" i="5"/>
  <c r="P1745" i="5"/>
  <c r="P1606" i="5" s="1"/>
  <c r="O1606" i="4" s="1"/>
  <c r="Q1745" i="5"/>
  <c r="Q1606" i="5" s="1"/>
  <c r="P1606" i="4" s="1"/>
  <c r="R1745" i="5"/>
  <c r="R1606" i="5" s="1"/>
  <c r="Q1606" i="4" s="1"/>
  <c r="S1745" i="5"/>
  <c r="S1606" i="5" s="1"/>
  <c r="R1606" i="4" s="1"/>
  <c r="T1745" i="5"/>
  <c r="T1606" i="5" s="1"/>
  <c r="S1606" i="4" s="1"/>
  <c r="U1745" i="5"/>
  <c r="U1606" i="5" s="1"/>
  <c r="T1606" i="4" s="1"/>
  <c r="V1745" i="5"/>
  <c r="V1606" i="5" s="1"/>
  <c r="U1606" i="4" s="1"/>
  <c r="W1745" i="5"/>
  <c r="H1747" i="5"/>
  <c r="H1608" i="5" s="1"/>
  <c r="G1608" i="4" s="1"/>
  <c r="I1747" i="5"/>
  <c r="I1608" i="5" s="1"/>
  <c r="H1608" i="4" s="1"/>
  <c r="J1747" i="5"/>
  <c r="J1608" i="5" s="1"/>
  <c r="I1608" i="4" s="1"/>
  <c r="K1747" i="5"/>
  <c r="K1608" i="5" s="1"/>
  <c r="J1608" i="4" s="1"/>
  <c r="L1747" i="5"/>
  <c r="L1608" i="5" s="1"/>
  <c r="K1608" i="4" s="1"/>
  <c r="M1747" i="5"/>
  <c r="M1608" i="5" s="1"/>
  <c r="L1608" i="4" s="1"/>
  <c r="N1747" i="5"/>
  <c r="N1608" i="5" s="1"/>
  <c r="M1608" i="4" s="1"/>
  <c r="O1747" i="5"/>
  <c r="P1747" i="5"/>
  <c r="P1608" i="5" s="1"/>
  <c r="O1608" i="4" s="1"/>
  <c r="Q1747" i="5"/>
  <c r="Q1608" i="5" s="1"/>
  <c r="P1608" i="4" s="1"/>
  <c r="R1747" i="5"/>
  <c r="R1608" i="5" s="1"/>
  <c r="Q1608" i="4" s="1"/>
  <c r="S1747" i="5"/>
  <c r="S1608" i="5" s="1"/>
  <c r="R1608" i="4" s="1"/>
  <c r="T1747" i="5"/>
  <c r="T1608" i="5" s="1"/>
  <c r="S1608" i="4" s="1"/>
  <c r="U1747" i="5"/>
  <c r="U1608" i="5" s="1"/>
  <c r="T1608" i="4" s="1"/>
  <c r="V1747" i="5"/>
  <c r="V1608" i="5" s="1"/>
  <c r="U1608" i="4" s="1"/>
  <c r="W1747" i="5"/>
  <c r="H1748" i="5"/>
  <c r="H1609" i="5" s="1"/>
  <c r="G1609" i="4" s="1"/>
  <c r="I1748" i="5"/>
  <c r="I1609" i="5" s="1"/>
  <c r="H1609" i="4" s="1"/>
  <c r="J1748" i="5"/>
  <c r="J1609" i="5" s="1"/>
  <c r="I1609" i="4" s="1"/>
  <c r="K1748" i="5"/>
  <c r="K1609" i="5" s="1"/>
  <c r="J1609" i="4" s="1"/>
  <c r="L1748" i="5"/>
  <c r="L1609" i="5" s="1"/>
  <c r="K1609" i="4" s="1"/>
  <c r="M1748" i="5"/>
  <c r="M1609" i="5" s="1"/>
  <c r="L1609" i="4" s="1"/>
  <c r="N1748" i="5"/>
  <c r="N1609" i="5" s="1"/>
  <c r="M1609" i="4" s="1"/>
  <c r="O1748" i="5"/>
  <c r="P1748" i="5"/>
  <c r="P1609" i="5" s="1"/>
  <c r="O1609" i="4" s="1"/>
  <c r="Q1748" i="5"/>
  <c r="Q1609" i="5" s="1"/>
  <c r="P1609" i="4" s="1"/>
  <c r="R1748" i="5"/>
  <c r="R1609" i="5" s="1"/>
  <c r="Q1609" i="4" s="1"/>
  <c r="S1748" i="5"/>
  <c r="S1609" i="5" s="1"/>
  <c r="R1609" i="4" s="1"/>
  <c r="T1748" i="5"/>
  <c r="T1609" i="5" s="1"/>
  <c r="S1609" i="4" s="1"/>
  <c r="U1748" i="5"/>
  <c r="U1609" i="5" s="1"/>
  <c r="T1609" i="4" s="1"/>
  <c r="V1748" i="5"/>
  <c r="V1609" i="5" s="1"/>
  <c r="U1609" i="4" s="1"/>
  <c r="W1609" i="4" s="1"/>
  <c r="W1748" i="5"/>
  <c r="G1748" i="5"/>
  <c r="G1609" i="5" s="1"/>
  <c r="G1747" i="5"/>
  <c r="G1608" i="5" s="1"/>
  <c r="G1745" i="5"/>
  <c r="G1743" i="5"/>
  <c r="G1604" i="5" s="1"/>
  <c r="G1740" i="5"/>
  <c r="F1735" i="5"/>
  <c r="D1735" i="5"/>
  <c r="C1735" i="5"/>
  <c r="F1734" i="5"/>
  <c r="D1734" i="5"/>
  <c r="C1734" i="5"/>
  <c r="F1733" i="5"/>
  <c r="D1733" i="5"/>
  <c r="C1733" i="5"/>
  <c r="F1732" i="5"/>
  <c r="D1732" i="5"/>
  <c r="C1732" i="5"/>
  <c r="F1731" i="5"/>
  <c r="D1731" i="5"/>
  <c r="C1731" i="5"/>
  <c r="F1730" i="5"/>
  <c r="D1730" i="5"/>
  <c r="C1730" i="5"/>
  <c r="F1729" i="5"/>
  <c r="D1729" i="5"/>
  <c r="C1729" i="5"/>
  <c r="F1728" i="5"/>
  <c r="D1728" i="5"/>
  <c r="C1728" i="5"/>
  <c r="F1727" i="5"/>
  <c r="D1727" i="5"/>
  <c r="C1727" i="5"/>
  <c r="F1726" i="5"/>
  <c r="D1726" i="5"/>
  <c r="C1726" i="5"/>
  <c r="H1726" i="5"/>
  <c r="H1618" i="5" s="1"/>
  <c r="G1618" i="4" s="1"/>
  <c r="I1726" i="5"/>
  <c r="I1618" i="5" s="1"/>
  <c r="H1618" i="4" s="1"/>
  <c r="J1726" i="5"/>
  <c r="J1618" i="5" s="1"/>
  <c r="I1618" i="4" s="1"/>
  <c r="K1726" i="5"/>
  <c r="K1618" i="5" s="1"/>
  <c r="J1618" i="4" s="1"/>
  <c r="L1726" i="5"/>
  <c r="L1618" i="5" s="1"/>
  <c r="K1618" i="4" s="1"/>
  <c r="M1726" i="5"/>
  <c r="M1618" i="5" s="1"/>
  <c r="L1618" i="4" s="1"/>
  <c r="N1726" i="5"/>
  <c r="N1618" i="5" s="1"/>
  <c r="M1618" i="4" s="1"/>
  <c r="O1726" i="5"/>
  <c r="O1618" i="5" s="1"/>
  <c r="N1618" i="4" s="1"/>
  <c r="P1726" i="5"/>
  <c r="P1618" i="5" s="1"/>
  <c r="O1618" i="4" s="1"/>
  <c r="Q1726" i="5"/>
  <c r="Q1618" i="5" s="1"/>
  <c r="P1618" i="4" s="1"/>
  <c r="R1726" i="5"/>
  <c r="R1618" i="5" s="1"/>
  <c r="Q1618" i="4" s="1"/>
  <c r="S1726" i="5"/>
  <c r="S1618" i="5" s="1"/>
  <c r="R1618" i="4" s="1"/>
  <c r="T1726" i="5"/>
  <c r="T1618" i="5" s="1"/>
  <c r="S1618" i="4" s="1"/>
  <c r="U1726" i="5"/>
  <c r="U1618" i="5" s="1"/>
  <c r="T1618" i="4" s="1"/>
  <c r="V1726" i="5"/>
  <c r="V1618" i="5" s="1"/>
  <c r="U1618" i="4" s="1"/>
  <c r="W1618" i="4" s="1"/>
  <c r="W1726" i="5"/>
  <c r="H1729" i="5"/>
  <c r="H1621" i="5" s="1"/>
  <c r="G1621" i="4" s="1"/>
  <c r="I1729" i="5"/>
  <c r="I1621" i="5" s="1"/>
  <c r="H1621" i="4" s="1"/>
  <c r="J1729" i="5"/>
  <c r="J1621" i="5" s="1"/>
  <c r="I1621" i="4" s="1"/>
  <c r="K1729" i="5"/>
  <c r="K1621" i="5" s="1"/>
  <c r="J1621" i="4" s="1"/>
  <c r="L1729" i="5"/>
  <c r="L1621" i="5" s="1"/>
  <c r="K1621" i="4" s="1"/>
  <c r="M1729" i="5"/>
  <c r="M1621" i="5" s="1"/>
  <c r="L1621" i="4" s="1"/>
  <c r="N1729" i="5"/>
  <c r="N1621" i="5" s="1"/>
  <c r="M1621" i="4" s="1"/>
  <c r="O1729" i="5"/>
  <c r="O1621" i="5" s="1"/>
  <c r="N1621" i="4" s="1"/>
  <c r="P1729" i="5"/>
  <c r="P1621" i="5" s="1"/>
  <c r="O1621" i="4" s="1"/>
  <c r="Q1729" i="5"/>
  <c r="Q1621" i="5" s="1"/>
  <c r="P1621" i="4" s="1"/>
  <c r="R1729" i="5"/>
  <c r="R1621" i="5" s="1"/>
  <c r="Q1621" i="4" s="1"/>
  <c r="S1729" i="5"/>
  <c r="S1621" i="5" s="1"/>
  <c r="R1621" i="4" s="1"/>
  <c r="T1729" i="5"/>
  <c r="T1621" i="5" s="1"/>
  <c r="S1621" i="4" s="1"/>
  <c r="U1729" i="5"/>
  <c r="U1621" i="5" s="1"/>
  <c r="T1621" i="4" s="1"/>
  <c r="V1729" i="5"/>
  <c r="V1621" i="5" s="1"/>
  <c r="U1621" i="4" s="1"/>
  <c r="W1729" i="5"/>
  <c r="H1731" i="5"/>
  <c r="H1623" i="5" s="1"/>
  <c r="G1623" i="4" s="1"/>
  <c r="I1731" i="5"/>
  <c r="I1623" i="5" s="1"/>
  <c r="H1623" i="4" s="1"/>
  <c r="J1731" i="5"/>
  <c r="J1623" i="5" s="1"/>
  <c r="I1623" i="4" s="1"/>
  <c r="K1731" i="5"/>
  <c r="K1623" i="5" s="1"/>
  <c r="J1623" i="4" s="1"/>
  <c r="L1731" i="5"/>
  <c r="L1623" i="5" s="1"/>
  <c r="K1623" i="4" s="1"/>
  <c r="M1731" i="5"/>
  <c r="M1623" i="5" s="1"/>
  <c r="L1623" i="4" s="1"/>
  <c r="N1731" i="5"/>
  <c r="N1623" i="5" s="1"/>
  <c r="M1623" i="4" s="1"/>
  <c r="O1731" i="5"/>
  <c r="O1623" i="5" s="1"/>
  <c r="N1623" i="4" s="1"/>
  <c r="P1731" i="5"/>
  <c r="P1623" i="5" s="1"/>
  <c r="O1623" i="4" s="1"/>
  <c r="Q1731" i="5"/>
  <c r="Q1623" i="5" s="1"/>
  <c r="P1623" i="4" s="1"/>
  <c r="R1731" i="5"/>
  <c r="R1623" i="5" s="1"/>
  <c r="Q1623" i="4" s="1"/>
  <c r="S1731" i="5"/>
  <c r="S1623" i="5" s="1"/>
  <c r="R1623" i="4" s="1"/>
  <c r="T1731" i="5"/>
  <c r="T1623" i="5" s="1"/>
  <c r="S1623" i="4" s="1"/>
  <c r="U1731" i="5"/>
  <c r="U1623" i="5" s="1"/>
  <c r="T1623" i="4" s="1"/>
  <c r="V1731" i="5"/>
  <c r="V1623" i="5" s="1"/>
  <c r="U1623" i="4" s="1"/>
  <c r="W1731" i="5"/>
  <c r="H1733" i="5"/>
  <c r="H1625" i="5" s="1"/>
  <c r="G1625" i="4" s="1"/>
  <c r="I1733" i="5"/>
  <c r="I1625" i="5" s="1"/>
  <c r="H1625" i="4" s="1"/>
  <c r="J1733" i="5"/>
  <c r="J1625" i="5" s="1"/>
  <c r="I1625" i="4" s="1"/>
  <c r="K1733" i="5"/>
  <c r="K1625" i="5" s="1"/>
  <c r="J1625" i="4" s="1"/>
  <c r="L1733" i="5"/>
  <c r="L1625" i="5" s="1"/>
  <c r="K1625" i="4" s="1"/>
  <c r="M1733" i="5"/>
  <c r="M1625" i="5" s="1"/>
  <c r="L1625" i="4" s="1"/>
  <c r="N1733" i="5"/>
  <c r="N1625" i="5" s="1"/>
  <c r="M1625" i="4" s="1"/>
  <c r="O1733" i="5"/>
  <c r="O1625" i="5" s="1"/>
  <c r="N1625" i="4" s="1"/>
  <c r="P1733" i="5"/>
  <c r="P1625" i="5" s="1"/>
  <c r="O1625" i="4" s="1"/>
  <c r="Q1733" i="5"/>
  <c r="Q1625" i="5" s="1"/>
  <c r="P1625" i="4" s="1"/>
  <c r="R1733" i="5"/>
  <c r="R1625" i="5" s="1"/>
  <c r="Q1625" i="4" s="1"/>
  <c r="S1733" i="5"/>
  <c r="S1625" i="5" s="1"/>
  <c r="R1625" i="4" s="1"/>
  <c r="T1733" i="5"/>
  <c r="T1625" i="5" s="1"/>
  <c r="S1625" i="4" s="1"/>
  <c r="U1733" i="5"/>
  <c r="U1625" i="5" s="1"/>
  <c r="T1625" i="4" s="1"/>
  <c r="V1733" i="5"/>
  <c r="V1625" i="5" s="1"/>
  <c r="U1625" i="4" s="1"/>
  <c r="W1625" i="4" s="1"/>
  <c r="W1733" i="5"/>
  <c r="H1734" i="5"/>
  <c r="H1626" i="5" s="1"/>
  <c r="G1626" i="4" s="1"/>
  <c r="I1734" i="5"/>
  <c r="I1626" i="5" s="1"/>
  <c r="H1626" i="4" s="1"/>
  <c r="J1734" i="5"/>
  <c r="J1626" i="5" s="1"/>
  <c r="I1626" i="4" s="1"/>
  <c r="K1734" i="5"/>
  <c r="K1626" i="5" s="1"/>
  <c r="J1626" i="4" s="1"/>
  <c r="L1734" i="5"/>
  <c r="L1626" i="5" s="1"/>
  <c r="K1626" i="4" s="1"/>
  <c r="M1734" i="5"/>
  <c r="M1626" i="5" s="1"/>
  <c r="L1626" i="4" s="1"/>
  <c r="N1734" i="5"/>
  <c r="N1626" i="5" s="1"/>
  <c r="M1626" i="4" s="1"/>
  <c r="O1734" i="5"/>
  <c r="O1626" i="5" s="1"/>
  <c r="N1626" i="4" s="1"/>
  <c r="P1734" i="5"/>
  <c r="P1626" i="5" s="1"/>
  <c r="O1626" i="4" s="1"/>
  <c r="Q1734" i="5"/>
  <c r="Q1626" i="5" s="1"/>
  <c r="P1626" i="4" s="1"/>
  <c r="R1734" i="5"/>
  <c r="R1626" i="5" s="1"/>
  <c r="Q1626" i="4" s="1"/>
  <c r="S1734" i="5"/>
  <c r="S1626" i="5" s="1"/>
  <c r="R1626" i="4" s="1"/>
  <c r="T1734" i="5"/>
  <c r="T1626" i="5" s="1"/>
  <c r="S1626" i="4" s="1"/>
  <c r="U1734" i="5"/>
  <c r="U1626" i="5" s="1"/>
  <c r="T1626" i="4" s="1"/>
  <c r="V1734" i="5"/>
  <c r="V1626" i="5" s="1"/>
  <c r="U1626" i="4" s="1"/>
  <c r="W1734" i="5"/>
  <c r="G1734" i="5"/>
  <c r="G1626" i="5" s="1"/>
  <c r="G1731" i="5"/>
  <c r="G1623" i="5" s="1"/>
  <c r="G1733" i="5"/>
  <c r="G1625" i="5" s="1"/>
  <c r="G1729" i="5"/>
  <c r="G1621" i="5" s="1"/>
  <c r="G1726" i="5"/>
  <c r="G1618" i="5" s="1"/>
  <c r="L1707" i="5"/>
  <c r="L1776" i="5" s="1"/>
  <c r="M1707" i="5"/>
  <c r="M1776" i="5" s="1"/>
  <c r="T1707" i="5"/>
  <c r="T1776" i="5" s="1"/>
  <c r="U1707" i="5"/>
  <c r="U1776" i="5" s="1"/>
  <c r="F1704" i="5"/>
  <c r="F1703" i="5"/>
  <c r="F1702" i="5"/>
  <c r="F1701" i="5"/>
  <c r="F1700" i="5"/>
  <c r="F1699" i="5"/>
  <c r="C1699" i="5"/>
  <c r="F1698" i="5"/>
  <c r="C1698" i="5"/>
  <c r="F1697" i="5"/>
  <c r="C1697" i="5"/>
  <c r="F1696" i="5"/>
  <c r="C1696" i="5"/>
  <c r="F1695" i="5"/>
  <c r="C1695" i="5"/>
  <c r="F1694" i="5"/>
  <c r="D1694" i="5"/>
  <c r="C1694" i="5"/>
  <c r="F1693" i="5"/>
  <c r="D1693" i="5"/>
  <c r="C1693" i="5"/>
  <c r="F1692" i="5"/>
  <c r="D1692" i="5"/>
  <c r="C1692" i="5"/>
  <c r="F1691" i="5"/>
  <c r="D1691" i="5"/>
  <c r="C1691" i="5"/>
  <c r="F1690" i="5"/>
  <c r="D1690" i="5"/>
  <c r="C1690" i="5"/>
  <c r="F1689" i="5"/>
  <c r="D1689" i="5"/>
  <c r="C1689" i="5"/>
  <c r="F1688" i="5"/>
  <c r="D1688" i="5"/>
  <c r="C1688" i="5"/>
  <c r="F1687" i="5"/>
  <c r="D1687" i="5"/>
  <c r="C1687" i="5"/>
  <c r="F1686" i="5"/>
  <c r="D1686" i="5"/>
  <c r="C1686" i="5"/>
  <c r="F1685" i="5"/>
  <c r="D1685" i="5"/>
  <c r="C1685" i="5"/>
  <c r="F1684" i="5"/>
  <c r="D1684" i="5"/>
  <c r="C1684" i="5"/>
  <c r="F1683" i="5"/>
  <c r="D1683" i="5"/>
  <c r="C1683" i="5"/>
  <c r="F1682" i="5"/>
  <c r="D1682" i="5"/>
  <c r="C1682" i="5"/>
  <c r="F1681" i="5"/>
  <c r="D1681" i="5"/>
  <c r="C1681" i="5"/>
  <c r="F1680" i="5"/>
  <c r="D1680" i="5"/>
  <c r="C1680" i="5"/>
  <c r="F1679" i="5"/>
  <c r="D1679" i="5"/>
  <c r="C1679" i="5"/>
  <c r="F1678" i="5"/>
  <c r="D1678" i="5"/>
  <c r="C1678" i="5"/>
  <c r="F1677" i="5"/>
  <c r="D1677" i="5"/>
  <c r="C1677" i="5"/>
  <c r="F1676" i="5"/>
  <c r="D1676" i="5"/>
  <c r="C1676" i="5"/>
  <c r="F1675" i="5"/>
  <c r="D1675" i="5"/>
  <c r="C1675" i="5"/>
  <c r="F1674" i="5"/>
  <c r="D1674" i="5"/>
  <c r="C1674" i="5"/>
  <c r="F1673" i="5"/>
  <c r="D1673" i="5"/>
  <c r="C1673" i="5"/>
  <c r="F1672" i="5"/>
  <c r="D1672" i="5"/>
  <c r="C1672" i="5"/>
  <c r="F1671" i="5"/>
  <c r="D1671" i="5"/>
  <c r="C1671" i="5"/>
  <c r="F1670" i="5"/>
  <c r="D1670" i="5"/>
  <c r="C1670" i="5"/>
  <c r="F1669" i="5"/>
  <c r="D1669" i="5"/>
  <c r="C1669" i="5"/>
  <c r="F1668" i="5"/>
  <c r="D1668" i="5"/>
  <c r="C1668" i="5"/>
  <c r="F1667" i="5"/>
  <c r="D1667" i="5"/>
  <c r="C1667" i="5"/>
  <c r="F1666" i="5"/>
  <c r="D1666" i="5"/>
  <c r="C1666" i="5"/>
  <c r="F1665" i="5"/>
  <c r="D1665" i="5"/>
  <c r="C1665" i="5"/>
  <c r="F1664" i="5"/>
  <c r="D1664" i="5"/>
  <c r="C1664" i="5"/>
  <c r="F1663" i="5"/>
  <c r="D1663" i="5"/>
  <c r="C1663" i="5"/>
  <c r="F1662" i="5"/>
  <c r="D1662" i="5"/>
  <c r="C1662" i="5"/>
  <c r="F1661" i="5"/>
  <c r="D1661" i="5"/>
  <c r="C1661" i="5"/>
  <c r="F1660" i="5"/>
  <c r="D1660" i="5"/>
  <c r="C1660" i="5"/>
  <c r="F1659" i="5"/>
  <c r="D1659" i="5"/>
  <c r="C1659" i="5"/>
  <c r="F1658" i="5"/>
  <c r="D1658" i="5"/>
  <c r="C1658" i="5"/>
  <c r="F1657" i="5"/>
  <c r="D1657" i="5"/>
  <c r="C1657" i="5"/>
  <c r="F1656" i="5"/>
  <c r="D1656" i="5"/>
  <c r="C1656" i="5"/>
  <c r="F1655" i="5"/>
  <c r="D1655" i="5"/>
  <c r="C1655" i="5"/>
  <c r="F1654" i="5"/>
  <c r="D1654" i="5"/>
  <c r="C1654" i="5"/>
  <c r="F1653" i="5"/>
  <c r="D1653" i="5"/>
  <c r="C1653" i="5"/>
  <c r="F1652" i="5"/>
  <c r="D1652" i="5"/>
  <c r="C1652" i="5"/>
  <c r="F1651" i="5"/>
  <c r="D1651" i="5"/>
  <c r="C1651" i="5"/>
  <c r="F1650" i="5"/>
  <c r="D1650" i="5"/>
  <c r="C1650" i="5"/>
  <c r="F1649" i="5"/>
  <c r="D1649" i="5"/>
  <c r="C1649" i="5"/>
  <c r="F1648" i="5"/>
  <c r="D1648" i="5"/>
  <c r="C1648" i="5"/>
  <c r="F1647" i="5"/>
  <c r="D1647" i="5"/>
  <c r="C1647" i="5"/>
  <c r="F1646" i="5"/>
  <c r="D1646" i="5"/>
  <c r="C1646" i="5"/>
  <c r="F1645" i="5"/>
  <c r="D1645" i="5"/>
  <c r="C1645" i="5"/>
  <c r="F1644" i="5"/>
  <c r="D1644" i="5"/>
  <c r="C1644" i="5"/>
  <c r="F1643" i="5"/>
  <c r="D1643" i="5"/>
  <c r="C1643" i="5"/>
  <c r="F1642" i="5"/>
  <c r="D1642" i="5"/>
  <c r="C1642" i="5"/>
  <c r="F1641" i="5"/>
  <c r="D1641" i="5"/>
  <c r="C1641" i="5"/>
  <c r="F1640" i="5"/>
  <c r="D1640" i="5"/>
  <c r="C1640" i="5"/>
  <c r="F1639" i="5"/>
  <c r="D1639" i="5"/>
  <c r="C1639" i="5"/>
  <c r="F1638" i="5"/>
  <c r="D1638" i="5"/>
  <c r="C1638" i="5"/>
  <c r="F1637" i="5"/>
  <c r="D1637" i="5"/>
  <c r="C1637" i="5"/>
  <c r="F1636" i="5"/>
  <c r="D1636" i="5"/>
  <c r="C1636" i="5"/>
  <c r="F1635" i="5"/>
  <c r="D1635" i="5"/>
  <c r="C1635" i="5"/>
  <c r="F1634" i="5"/>
  <c r="D1634" i="5"/>
  <c r="C1634" i="5"/>
  <c r="F1633" i="5"/>
  <c r="D1633" i="5"/>
  <c r="C1633" i="5"/>
  <c r="F1632" i="5"/>
  <c r="D1632" i="5"/>
  <c r="C1632" i="5"/>
  <c r="F1631" i="5"/>
  <c r="D1631" i="5"/>
  <c r="C1631" i="5"/>
  <c r="F1630" i="5"/>
  <c r="D1630" i="5"/>
  <c r="C1630" i="5"/>
  <c r="F1629" i="5"/>
  <c r="D1629" i="5"/>
  <c r="C1629" i="5"/>
  <c r="F1628" i="5"/>
  <c r="D1628" i="5"/>
  <c r="C1628" i="5"/>
  <c r="F1627" i="5"/>
  <c r="D1627" i="5"/>
  <c r="C1627" i="5"/>
  <c r="F1626" i="5"/>
  <c r="D1626" i="5"/>
  <c r="C1626" i="5"/>
  <c r="F1625" i="5"/>
  <c r="D1625" i="5"/>
  <c r="C1625" i="5"/>
  <c r="F1624" i="5"/>
  <c r="D1624" i="5"/>
  <c r="C1624" i="5"/>
  <c r="F1623" i="5"/>
  <c r="D1623" i="5"/>
  <c r="C1623" i="5"/>
  <c r="F1622" i="5"/>
  <c r="D1622" i="5"/>
  <c r="C1622" i="5"/>
  <c r="F1621" i="5"/>
  <c r="D1621" i="5"/>
  <c r="C1621" i="5"/>
  <c r="F1620" i="5"/>
  <c r="D1620" i="5"/>
  <c r="C1620" i="5"/>
  <c r="F1619" i="5"/>
  <c r="D1619" i="5"/>
  <c r="C1619" i="5"/>
  <c r="F1618" i="5"/>
  <c r="D1618" i="5"/>
  <c r="C1618" i="5"/>
  <c r="F1617" i="5"/>
  <c r="D1617" i="5"/>
  <c r="C1617" i="5"/>
  <c r="F1616" i="5"/>
  <c r="D1616" i="5"/>
  <c r="C1616" i="5"/>
  <c r="F1615" i="5"/>
  <c r="D1615" i="5"/>
  <c r="C1615" i="5"/>
  <c r="F1614" i="5"/>
  <c r="D1614" i="5"/>
  <c r="C1614" i="5"/>
  <c r="F1613" i="5"/>
  <c r="D1613" i="5"/>
  <c r="C1613" i="5"/>
  <c r="F1612" i="5"/>
  <c r="D1612" i="5"/>
  <c r="C1612" i="5"/>
  <c r="F1611" i="5"/>
  <c r="D1611" i="5"/>
  <c r="C1611" i="5"/>
  <c r="F1610" i="5"/>
  <c r="D1610" i="5"/>
  <c r="C1610" i="5"/>
  <c r="F1609" i="5"/>
  <c r="D1609" i="5"/>
  <c r="C1609" i="5"/>
  <c r="F1608" i="5"/>
  <c r="D1608" i="5"/>
  <c r="C1608" i="5"/>
  <c r="F1607" i="5"/>
  <c r="D1607" i="5"/>
  <c r="C1607" i="5"/>
  <c r="F1606" i="5"/>
  <c r="D1606" i="5"/>
  <c r="C1606" i="5"/>
  <c r="F1605" i="5"/>
  <c r="D1605" i="5"/>
  <c r="C1605" i="5"/>
  <c r="F1604" i="5"/>
  <c r="D1604" i="5"/>
  <c r="C1604" i="5"/>
  <c r="F1603" i="5"/>
  <c r="D1603" i="5"/>
  <c r="C1603" i="5"/>
  <c r="F1602" i="5"/>
  <c r="D1602" i="5"/>
  <c r="C1602" i="5"/>
  <c r="F1601" i="5"/>
  <c r="D1601" i="5"/>
  <c r="C1601" i="5"/>
  <c r="F1600" i="5"/>
  <c r="D1600" i="5"/>
  <c r="C1600" i="5"/>
  <c r="F1599" i="5"/>
  <c r="D1599" i="5"/>
  <c r="C1599" i="5"/>
  <c r="F1598" i="5"/>
  <c r="D1598" i="5"/>
  <c r="C1598" i="5"/>
  <c r="F1597" i="5"/>
  <c r="D1597" i="5"/>
  <c r="C1597" i="5"/>
  <c r="F1596" i="5"/>
  <c r="D1596" i="5"/>
  <c r="C1596" i="5"/>
  <c r="F1595" i="5"/>
  <c r="D1595" i="5"/>
  <c r="C1595" i="5"/>
  <c r="F1594" i="5"/>
  <c r="D1594" i="5"/>
  <c r="C1594" i="5"/>
  <c r="F1593" i="5"/>
  <c r="D1593" i="5"/>
  <c r="C1593" i="5"/>
  <c r="F1592" i="5"/>
  <c r="D1592" i="5"/>
  <c r="C1592" i="5"/>
  <c r="F1591" i="5"/>
  <c r="D1591" i="5"/>
  <c r="C1591" i="5"/>
  <c r="F1590" i="5"/>
  <c r="D1590" i="5"/>
  <c r="C1590" i="5"/>
  <c r="F1589" i="5"/>
  <c r="D1589" i="5"/>
  <c r="C1589" i="5"/>
  <c r="F1588" i="5"/>
  <c r="D1588" i="5"/>
  <c r="C1588" i="5"/>
  <c r="F1587" i="5"/>
  <c r="D1587" i="5"/>
  <c r="C1587" i="5"/>
  <c r="F1586" i="5"/>
  <c r="D1586" i="5"/>
  <c r="C1586" i="5"/>
  <c r="F1585" i="5"/>
  <c r="D1585" i="5"/>
  <c r="C1585" i="5"/>
  <c r="F1584" i="5"/>
  <c r="D1584" i="5"/>
  <c r="C1584" i="5"/>
  <c r="F1583" i="5"/>
  <c r="D1583" i="5"/>
  <c r="C1583" i="5"/>
  <c r="F1582" i="5"/>
  <c r="D1582" i="5"/>
  <c r="C1582" i="5"/>
  <c r="F1581" i="5"/>
  <c r="D1581" i="5"/>
  <c r="C1581" i="5"/>
  <c r="F1580" i="5"/>
  <c r="D1580" i="5"/>
  <c r="C1580" i="5"/>
  <c r="F1579" i="5"/>
  <c r="D1579" i="5"/>
  <c r="C1579" i="5"/>
  <c r="F1578" i="5"/>
  <c r="D1578" i="5"/>
  <c r="C1578" i="5"/>
  <c r="F1577" i="5"/>
  <c r="D1577" i="5"/>
  <c r="C1577" i="5"/>
  <c r="F1576" i="5"/>
  <c r="D1576" i="5"/>
  <c r="C1576" i="5"/>
  <c r="F1575" i="5"/>
  <c r="D1575" i="5"/>
  <c r="C1575" i="5"/>
  <c r="F1574" i="5"/>
  <c r="D1574" i="5"/>
  <c r="C1574" i="5"/>
  <c r="F1573" i="5"/>
  <c r="D1573" i="5"/>
  <c r="C1573" i="5"/>
  <c r="F1572" i="5"/>
  <c r="D1572" i="5"/>
  <c r="C1572" i="5"/>
  <c r="F1571" i="5"/>
  <c r="D1571" i="5"/>
  <c r="C1571" i="5"/>
  <c r="F1570" i="5"/>
  <c r="D1570" i="5"/>
  <c r="C1570" i="5"/>
  <c r="F1569" i="5"/>
  <c r="D1569" i="5"/>
  <c r="C1569" i="5"/>
  <c r="F1568" i="5"/>
  <c r="D1568" i="5"/>
  <c r="C1568" i="5"/>
  <c r="F1567" i="5"/>
  <c r="D1567" i="5"/>
  <c r="C1567" i="5"/>
  <c r="F1566" i="5"/>
  <c r="D1566" i="5"/>
  <c r="C1566" i="5"/>
  <c r="F1565" i="5"/>
  <c r="D1565" i="5"/>
  <c r="C1565" i="5"/>
  <c r="F1564" i="5"/>
  <c r="D1564" i="5"/>
  <c r="C1564" i="5"/>
  <c r="F1563" i="5"/>
  <c r="D1563" i="5"/>
  <c r="C1563" i="5"/>
  <c r="F1562" i="5"/>
  <c r="D1562" i="5"/>
  <c r="C1562" i="5"/>
  <c r="F1561" i="5"/>
  <c r="D1561" i="5"/>
  <c r="C1561" i="5"/>
  <c r="F1560" i="5"/>
  <c r="D1560" i="5"/>
  <c r="C1560" i="5"/>
  <c r="F1559" i="5"/>
  <c r="D1559" i="5"/>
  <c r="C1559" i="5"/>
  <c r="F1558" i="5"/>
  <c r="D1558" i="5"/>
  <c r="C1558" i="5"/>
  <c r="F1557" i="5"/>
  <c r="D1557" i="5"/>
  <c r="C1557" i="5"/>
  <c r="F1556" i="5"/>
  <c r="D1556" i="5"/>
  <c r="C1556" i="5"/>
  <c r="F1555" i="5"/>
  <c r="D1555" i="5"/>
  <c r="C1555" i="5"/>
  <c r="F1554" i="5"/>
  <c r="D1554" i="5"/>
  <c r="C1554" i="5"/>
  <c r="F1553" i="5"/>
  <c r="D1553" i="5"/>
  <c r="C1553" i="5"/>
  <c r="F1552" i="5"/>
  <c r="D1552" i="5"/>
  <c r="C1552" i="5"/>
  <c r="F1551" i="5"/>
  <c r="D1551" i="5"/>
  <c r="C1551" i="5"/>
  <c r="F1550" i="5"/>
  <c r="D1550" i="5"/>
  <c r="C1550" i="5"/>
  <c r="F1549" i="5"/>
  <c r="D1549" i="5"/>
  <c r="C1549" i="5"/>
  <c r="F1548" i="5"/>
  <c r="D1548" i="5"/>
  <c r="C1548" i="5"/>
  <c r="F1547" i="5"/>
  <c r="D1547" i="5"/>
  <c r="C1547" i="5"/>
  <c r="F1546" i="5"/>
  <c r="D1546" i="5"/>
  <c r="C1546" i="5"/>
  <c r="F1545" i="5"/>
  <c r="D1545" i="5"/>
  <c r="C1545" i="5"/>
  <c r="F1544" i="5"/>
  <c r="D1544" i="5"/>
  <c r="C1544" i="5"/>
  <c r="F1543" i="5"/>
  <c r="D1543" i="5"/>
  <c r="C1543" i="5"/>
  <c r="F1542" i="5"/>
  <c r="D1542" i="5"/>
  <c r="C1542" i="5"/>
  <c r="F1541" i="5"/>
  <c r="D1541" i="5"/>
  <c r="C1541" i="5"/>
  <c r="F1540" i="5"/>
  <c r="D1540" i="5"/>
  <c r="C1540" i="5"/>
  <c r="F1539" i="5"/>
  <c r="D1539" i="5"/>
  <c r="C1539" i="5"/>
  <c r="F1538" i="5"/>
  <c r="D1538" i="5"/>
  <c r="C1538" i="5"/>
  <c r="F1537" i="5"/>
  <c r="D1537" i="5"/>
  <c r="C1537" i="5"/>
  <c r="F1536" i="5"/>
  <c r="D1536" i="5"/>
  <c r="C1536" i="5"/>
  <c r="F1535" i="5"/>
  <c r="D1535" i="5"/>
  <c r="C1535" i="5"/>
  <c r="F1534" i="5"/>
  <c r="D1534" i="5"/>
  <c r="C1534" i="5"/>
  <c r="F1533" i="5"/>
  <c r="D1533" i="5"/>
  <c r="C1533" i="5"/>
  <c r="F1532" i="5"/>
  <c r="D1532" i="5"/>
  <c r="C1532" i="5"/>
  <c r="F1531" i="5"/>
  <c r="D1531" i="5"/>
  <c r="C1531" i="5"/>
  <c r="F1530" i="5"/>
  <c r="D1530" i="5"/>
  <c r="C1530" i="5"/>
  <c r="F1529" i="5"/>
  <c r="D1529" i="5"/>
  <c r="C1529" i="5"/>
  <c r="F1528" i="5"/>
  <c r="D1528" i="5"/>
  <c r="C1528" i="5"/>
  <c r="F1527" i="5"/>
  <c r="D1527" i="5"/>
  <c r="C1527" i="5"/>
  <c r="F1526" i="5"/>
  <c r="D1526" i="5"/>
  <c r="C1526" i="5"/>
  <c r="F1525" i="5"/>
  <c r="D1525" i="5"/>
  <c r="C1525" i="5"/>
  <c r="F1524" i="5"/>
  <c r="D1524" i="5"/>
  <c r="C1524" i="5"/>
  <c r="F1523" i="5"/>
  <c r="D1523" i="5"/>
  <c r="C1523" i="5"/>
  <c r="F1522" i="5"/>
  <c r="D1522" i="5"/>
  <c r="C1522" i="5"/>
  <c r="F1521" i="5"/>
  <c r="D1521" i="5"/>
  <c r="C1521" i="5"/>
  <c r="F1520" i="5"/>
  <c r="D1520" i="5"/>
  <c r="C1520" i="5"/>
  <c r="F1519" i="5"/>
  <c r="D1519" i="5"/>
  <c r="C1519" i="5"/>
  <c r="F1518" i="5"/>
  <c r="D1518" i="5"/>
  <c r="C1518" i="5"/>
  <c r="F1517" i="5"/>
  <c r="D1517" i="5"/>
  <c r="C1517" i="5"/>
  <c r="F1516" i="5"/>
  <c r="D1516" i="5"/>
  <c r="C1516" i="5"/>
  <c r="F1515" i="5"/>
  <c r="D1515" i="5"/>
  <c r="C1515" i="5"/>
  <c r="F1514" i="5"/>
  <c r="D1514" i="5"/>
  <c r="C1514" i="5"/>
  <c r="F1513" i="5"/>
  <c r="D1513" i="5"/>
  <c r="C1513" i="5"/>
  <c r="F1512" i="5"/>
  <c r="D1512" i="5"/>
  <c r="C1512" i="5"/>
  <c r="F1511" i="5"/>
  <c r="D1511" i="5"/>
  <c r="C1511" i="5"/>
  <c r="F1510" i="5"/>
  <c r="D1510" i="5"/>
  <c r="C1510" i="5"/>
  <c r="F1509" i="5"/>
  <c r="D1509" i="5"/>
  <c r="C1509" i="5"/>
  <c r="F1508" i="5"/>
  <c r="D1508" i="5"/>
  <c r="C1508" i="5"/>
  <c r="F1507" i="5"/>
  <c r="D1507" i="5"/>
  <c r="C1507" i="5"/>
  <c r="F1506" i="5"/>
  <c r="D1506" i="5"/>
  <c r="C1506" i="5"/>
  <c r="F1505" i="5"/>
  <c r="D1505" i="5"/>
  <c r="C1505" i="5"/>
  <c r="F1504" i="5"/>
  <c r="D1504" i="5"/>
  <c r="C1504" i="5"/>
  <c r="F1503" i="5"/>
  <c r="D1503" i="5"/>
  <c r="C1503" i="5"/>
  <c r="F1502" i="5"/>
  <c r="D1502" i="5"/>
  <c r="C1502" i="5"/>
  <c r="F1501" i="5"/>
  <c r="D1501" i="5"/>
  <c r="C1501" i="5"/>
  <c r="F1500" i="5"/>
  <c r="D1500" i="5"/>
  <c r="C1500" i="5"/>
  <c r="F1499" i="5"/>
  <c r="D1499" i="5"/>
  <c r="C1499" i="5"/>
  <c r="F1498" i="5"/>
  <c r="D1498" i="5"/>
  <c r="C1498" i="5"/>
  <c r="F1497" i="5"/>
  <c r="D1497" i="5"/>
  <c r="C1497" i="5"/>
  <c r="F1496" i="5"/>
  <c r="D1496" i="5"/>
  <c r="C1496" i="5"/>
  <c r="F1495" i="5"/>
  <c r="D1495" i="5"/>
  <c r="C1495" i="5"/>
  <c r="F1494" i="5"/>
  <c r="D1494" i="5"/>
  <c r="C1494" i="5"/>
  <c r="F1493" i="5"/>
  <c r="D1493" i="5"/>
  <c r="C1493" i="5"/>
  <c r="F1492" i="5"/>
  <c r="D1492" i="5"/>
  <c r="C1492" i="5"/>
  <c r="F1491" i="5"/>
  <c r="D1491" i="5"/>
  <c r="C1491" i="5"/>
  <c r="F1490" i="5"/>
  <c r="D1490" i="5"/>
  <c r="C1490" i="5"/>
  <c r="F1489" i="5"/>
  <c r="D1489" i="5"/>
  <c r="C1489" i="5"/>
  <c r="F1488" i="5"/>
  <c r="D1488" i="5"/>
  <c r="C1488" i="5"/>
  <c r="F1487" i="5"/>
  <c r="D1487" i="5"/>
  <c r="C1487" i="5"/>
  <c r="F1486" i="5"/>
  <c r="D1486" i="5"/>
  <c r="C1486" i="5"/>
  <c r="F1485" i="5"/>
  <c r="D1485" i="5"/>
  <c r="C1485" i="5"/>
  <c r="F1484" i="5"/>
  <c r="D1484" i="5"/>
  <c r="C1484" i="5"/>
  <c r="F1483" i="5"/>
  <c r="D1483" i="5"/>
  <c r="C1483" i="5"/>
  <c r="F1482" i="5"/>
  <c r="D1482" i="5"/>
  <c r="C1482" i="5"/>
  <c r="F1481" i="5"/>
  <c r="D1481" i="5"/>
  <c r="C1481" i="5"/>
  <c r="F1480" i="5"/>
  <c r="D1480" i="5"/>
  <c r="C1480" i="5"/>
  <c r="F1479" i="5"/>
  <c r="D1479" i="5"/>
  <c r="C1479" i="5"/>
  <c r="F1478" i="5"/>
  <c r="D1478" i="5"/>
  <c r="C1478" i="5"/>
  <c r="F1477" i="5"/>
  <c r="D1477" i="5"/>
  <c r="C1477" i="5"/>
  <c r="F1476" i="5"/>
  <c r="D1476" i="5"/>
  <c r="C1476" i="5"/>
  <c r="F1475" i="5"/>
  <c r="D1475" i="5"/>
  <c r="C1475" i="5"/>
  <c r="F1474" i="5"/>
  <c r="D1474" i="5"/>
  <c r="C1474" i="5"/>
  <c r="F1473" i="5"/>
  <c r="D1473" i="5"/>
  <c r="C1473" i="5"/>
  <c r="F1472" i="5"/>
  <c r="D1472" i="5"/>
  <c r="C1472" i="5"/>
  <c r="F1471" i="5"/>
  <c r="D1471" i="5"/>
  <c r="C1471" i="5"/>
  <c r="F1470" i="5"/>
  <c r="D1470" i="5"/>
  <c r="C1470" i="5"/>
  <c r="F1469" i="5"/>
  <c r="D1469" i="5"/>
  <c r="C1469" i="5"/>
  <c r="F1468" i="5"/>
  <c r="D1468" i="5"/>
  <c r="C1468" i="5"/>
  <c r="F1467" i="5"/>
  <c r="D1467" i="5"/>
  <c r="C1467" i="5"/>
  <c r="F1466" i="5"/>
  <c r="D1466" i="5"/>
  <c r="C1466" i="5"/>
  <c r="F1465" i="5"/>
  <c r="D1465" i="5"/>
  <c r="C1465" i="5"/>
  <c r="F1464" i="5"/>
  <c r="D1464" i="5"/>
  <c r="C1464" i="5"/>
  <c r="F1463" i="5"/>
  <c r="D1463" i="5"/>
  <c r="C1463" i="5"/>
  <c r="F1462" i="5"/>
  <c r="D1462" i="5"/>
  <c r="C1462" i="5"/>
  <c r="F1461" i="5"/>
  <c r="D1461" i="5"/>
  <c r="C1461" i="5"/>
  <c r="F1460" i="5"/>
  <c r="D1460" i="5"/>
  <c r="C1460" i="5"/>
  <c r="F1459" i="5"/>
  <c r="D1459" i="5"/>
  <c r="C1459" i="5"/>
  <c r="F1458" i="5"/>
  <c r="D1458" i="5"/>
  <c r="C1458" i="5"/>
  <c r="F1457" i="5"/>
  <c r="D1457" i="5"/>
  <c r="C1457" i="5"/>
  <c r="F1456" i="5"/>
  <c r="D1456" i="5"/>
  <c r="C1456" i="5"/>
  <c r="F1455" i="5"/>
  <c r="D1455" i="5"/>
  <c r="C1455" i="5"/>
  <c r="F1454" i="5"/>
  <c r="D1454" i="5"/>
  <c r="C1454" i="5"/>
  <c r="F1453" i="5"/>
  <c r="D1453" i="5"/>
  <c r="C1453" i="5"/>
  <c r="F1452" i="5"/>
  <c r="D1452" i="5"/>
  <c r="C1452" i="5"/>
  <c r="F1451" i="5"/>
  <c r="D1451" i="5"/>
  <c r="C1451" i="5"/>
  <c r="F1450" i="5"/>
  <c r="D1450" i="5"/>
  <c r="C1450" i="5"/>
  <c r="F1449" i="5"/>
  <c r="D1449" i="5"/>
  <c r="C1449" i="5"/>
  <c r="F1448" i="5"/>
  <c r="D1448" i="5"/>
  <c r="C1448" i="5"/>
  <c r="F1447" i="5"/>
  <c r="D1447" i="5"/>
  <c r="C1447" i="5"/>
  <c r="F1446" i="5"/>
  <c r="D1446" i="5"/>
  <c r="C1446" i="5"/>
  <c r="F1445" i="5"/>
  <c r="D1445" i="5"/>
  <c r="C1445" i="5"/>
  <c r="F1444" i="5"/>
  <c r="D1444" i="5"/>
  <c r="C1444" i="5"/>
  <c r="F1443" i="5"/>
  <c r="D1443" i="5"/>
  <c r="C1443" i="5"/>
  <c r="F1442" i="5"/>
  <c r="D1442" i="5"/>
  <c r="C1442" i="5"/>
  <c r="F1441" i="5"/>
  <c r="D1441" i="5"/>
  <c r="C1441" i="5"/>
  <c r="F1440" i="5"/>
  <c r="D1440" i="5"/>
  <c r="C1440" i="5"/>
  <c r="F1439" i="5"/>
  <c r="D1439" i="5"/>
  <c r="C1439" i="5"/>
  <c r="F1438" i="5"/>
  <c r="D1438" i="5"/>
  <c r="C1438" i="5"/>
  <c r="F1437" i="5"/>
  <c r="D1437" i="5"/>
  <c r="C1437" i="5"/>
  <c r="F1436" i="5"/>
  <c r="D1436" i="5"/>
  <c r="C1436" i="5"/>
  <c r="F1435" i="5"/>
  <c r="D1435" i="5"/>
  <c r="C1435" i="5"/>
  <c r="F1434" i="5"/>
  <c r="D1434" i="5"/>
  <c r="C1434" i="5"/>
  <c r="F1433" i="5"/>
  <c r="D1433" i="5"/>
  <c r="C1433" i="5"/>
  <c r="F1432" i="5"/>
  <c r="D1432" i="5"/>
  <c r="C1432" i="5"/>
  <c r="F1431" i="5"/>
  <c r="D1431" i="5"/>
  <c r="C1431" i="5"/>
  <c r="F1430" i="5"/>
  <c r="D1430" i="5"/>
  <c r="C1430" i="5"/>
  <c r="F1429" i="5"/>
  <c r="D1429" i="5"/>
  <c r="C1429" i="5"/>
  <c r="F1428" i="5"/>
  <c r="D1428" i="5"/>
  <c r="C1428" i="5"/>
  <c r="F1427" i="5"/>
  <c r="D1427" i="5"/>
  <c r="C1427" i="5"/>
  <c r="F1426" i="5"/>
  <c r="D1426" i="5"/>
  <c r="C1426" i="5"/>
  <c r="F1425" i="5"/>
  <c r="D1425" i="5"/>
  <c r="C1425" i="5"/>
  <c r="F1424" i="5"/>
  <c r="D1424" i="5"/>
  <c r="C1424" i="5"/>
  <c r="F1423" i="5"/>
  <c r="D1423" i="5"/>
  <c r="C1423" i="5"/>
  <c r="F1422" i="5"/>
  <c r="D1422" i="5"/>
  <c r="C1422" i="5"/>
  <c r="F1421" i="5"/>
  <c r="D1421" i="5"/>
  <c r="C1421" i="5"/>
  <c r="F1420" i="5"/>
  <c r="D1420" i="5"/>
  <c r="C1420" i="5"/>
  <c r="F1419" i="5"/>
  <c r="D1419" i="5"/>
  <c r="C1419" i="5"/>
  <c r="F1418" i="5"/>
  <c r="D1418" i="5"/>
  <c r="C1418" i="5"/>
  <c r="F1417" i="5"/>
  <c r="D1417" i="5"/>
  <c r="C1417" i="5"/>
  <c r="F1416" i="5"/>
  <c r="D1416" i="5"/>
  <c r="C1416" i="5"/>
  <c r="F1415" i="5"/>
  <c r="D1415" i="5"/>
  <c r="C1415" i="5"/>
  <c r="F1414" i="5"/>
  <c r="D1414" i="5"/>
  <c r="C1414" i="5"/>
  <c r="F1413" i="5"/>
  <c r="D1413" i="5"/>
  <c r="C1413" i="5"/>
  <c r="F1412" i="5"/>
  <c r="D1412" i="5"/>
  <c r="C1412" i="5"/>
  <c r="F1411" i="5"/>
  <c r="D1411" i="5"/>
  <c r="C1411" i="5"/>
  <c r="F1410" i="5"/>
  <c r="D1410" i="5"/>
  <c r="C1410" i="5"/>
  <c r="F1409" i="5"/>
  <c r="D1409" i="5"/>
  <c r="C1409" i="5"/>
  <c r="F1408" i="5"/>
  <c r="D1408" i="5"/>
  <c r="C1408" i="5"/>
  <c r="F1407" i="5"/>
  <c r="D1407" i="5"/>
  <c r="C1407" i="5"/>
  <c r="F1406" i="5"/>
  <c r="D1406" i="5"/>
  <c r="C1406" i="5"/>
  <c r="F1405" i="5"/>
  <c r="D1405" i="5"/>
  <c r="C1405" i="5"/>
  <c r="F1404" i="5"/>
  <c r="D1404" i="5"/>
  <c r="C1404" i="5"/>
  <c r="F1403" i="5"/>
  <c r="D1403" i="5"/>
  <c r="C1403" i="5"/>
  <c r="F1402" i="5"/>
  <c r="D1402" i="5"/>
  <c r="C1402" i="5"/>
  <c r="F1401" i="5"/>
  <c r="D1401" i="5"/>
  <c r="C1401" i="5"/>
  <c r="F1400" i="5"/>
  <c r="D1400" i="5"/>
  <c r="C1400" i="5"/>
  <c r="F1399" i="5"/>
  <c r="D1399" i="5"/>
  <c r="C1399" i="5"/>
  <c r="F1398" i="5"/>
  <c r="D1398" i="5"/>
  <c r="C1398" i="5"/>
  <c r="F1397" i="5"/>
  <c r="D1397" i="5"/>
  <c r="C1397" i="5"/>
  <c r="F1396" i="5"/>
  <c r="D1396" i="5"/>
  <c r="C1396" i="5"/>
  <c r="F1395" i="5"/>
  <c r="D1395" i="5"/>
  <c r="C1395" i="5"/>
  <c r="F1394" i="5"/>
  <c r="D1394" i="5"/>
  <c r="C1394" i="5"/>
  <c r="F1393" i="5"/>
  <c r="D1393" i="5"/>
  <c r="C1393" i="5"/>
  <c r="F1392" i="5"/>
  <c r="D1392" i="5"/>
  <c r="C1392" i="5"/>
  <c r="F1391" i="5"/>
  <c r="D1391" i="5"/>
  <c r="C1391" i="5"/>
  <c r="F1390" i="5"/>
  <c r="D1390" i="5"/>
  <c r="C1390" i="5"/>
  <c r="F1389" i="5"/>
  <c r="D1389" i="5"/>
  <c r="C1389" i="5"/>
  <c r="F1388" i="5"/>
  <c r="D1388" i="5"/>
  <c r="C1388" i="5"/>
  <c r="F1387" i="5"/>
  <c r="D1387" i="5"/>
  <c r="C1387" i="5"/>
  <c r="F1386" i="5"/>
  <c r="D1386" i="5"/>
  <c r="C1386" i="5"/>
  <c r="F1385" i="5"/>
  <c r="D1385" i="5"/>
  <c r="C1385" i="5"/>
  <c r="F1384" i="5"/>
  <c r="D1384" i="5"/>
  <c r="C1384" i="5"/>
  <c r="F1383" i="5"/>
  <c r="D1383" i="5"/>
  <c r="C1383" i="5"/>
  <c r="F1382" i="5"/>
  <c r="D1382" i="5"/>
  <c r="C1382" i="5"/>
  <c r="F1381" i="5"/>
  <c r="D1381" i="5"/>
  <c r="C1381" i="5"/>
  <c r="F1380" i="5"/>
  <c r="D1380" i="5"/>
  <c r="C1380" i="5"/>
  <c r="F1379" i="5"/>
  <c r="D1379" i="5"/>
  <c r="C1379" i="5"/>
  <c r="F1378" i="5"/>
  <c r="D1378" i="5"/>
  <c r="C1378" i="5"/>
  <c r="F1377" i="5"/>
  <c r="D1377" i="5"/>
  <c r="C1377" i="5"/>
  <c r="F1376" i="5"/>
  <c r="D1376" i="5"/>
  <c r="C1376" i="5"/>
  <c r="F1375" i="5"/>
  <c r="D1375" i="5"/>
  <c r="C1375" i="5"/>
  <c r="F1374" i="5"/>
  <c r="D1374" i="5"/>
  <c r="C1374" i="5"/>
  <c r="F1373" i="5"/>
  <c r="D1373" i="5"/>
  <c r="C1373" i="5"/>
  <c r="F1372" i="5"/>
  <c r="D1372" i="5"/>
  <c r="C1372" i="5"/>
  <c r="F1371" i="5"/>
  <c r="D1371" i="5"/>
  <c r="C1371" i="5"/>
  <c r="F1370" i="5"/>
  <c r="D1370" i="5"/>
  <c r="C1370" i="5"/>
  <c r="F1369" i="5"/>
  <c r="D1369" i="5"/>
  <c r="C1369" i="5"/>
  <c r="F1368" i="5"/>
  <c r="D1368" i="5"/>
  <c r="C1368" i="5"/>
  <c r="F1367" i="5"/>
  <c r="D1367" i="5"/>
  <c r="C1367" i="5"/>
  <c r="F1366" i="5"/>
  <c r="D1366" i="5"/>
  <c r="C1366" i="5"/>
  <c r="F1365" i="5"/>
  <c r="D1365" i="5"/>
  <c r="C1365" i="5"/>
  <c r="F1364" i="5"/>
  <c r="D1364" i="5"/>
  <c r="C1364" i="5"/>
  <c r="F1363" i="5"/>
  <c r="D1363" i="5"/>
  <c r="C1363" i="5"/>
  <c r="F1362" i="5"/>
  <c r="D1362" i="5"/>
  <c r="C1362" i="5"/>
  <c r="F1361" i="5"/>
  <c r="D1361" i="5"/>
  <c r="C1361" i="5"/>
  <c r="F1360" i="5"/>
  <c r="D1360" i="5"/>
  <c r="C1360" i="5"/>
  <c r="F1359" i="5"/>
  <c r="D1359" i="5"/>
  <c r="C1359" i="5"/>
  <c r="F1358" i="5"/>
  <c r="D1358" i="5"/>
  <c r="C1358" i="5"/>
  <c r="F1357" i="5"/>
  <c r="D1357" i="5"/>
  <c r="C1357" i="5"/>
  <c r="F1356" i="5"/>
  <c r="D1356" i="5"/>
  <c r="C1356" i="5"/>
  <c r="F1355" i="5"/>
  <c r="D1355" i="5"/>
  <c r="C1355" i="5"/>
  <c r="F1354" i="5"/>
  <c r="D1354" i="5"/>
  <c r="C1354" i="5"/>
  <c r="F1353" i="5"/>
  <c r="D1353" i="5"/>
  <c r="C1353" i="5"/>
  <c r="F1352" i="5"/>
  <c r="D1352" i="5"/>
  <c r="C1352" i="5"/>
  <c r="F1351" i="5"/>
  <c r="D1351" i="5"/>
  <c r="C1351" i="5"/>
  <c r="F1350" i="5"/>
  <c r="D1350" i="5"/>
  <c r="C1350" i="5"/>
  <c r="F1349" i="5"/>
  <c r="D1349" i="5"/>
  <c r="C1349" i="5"/>
  <c r="F1348" i="5"/>
  <c r="D1348" i="5"/>
  <c r="C1348" i="5"/>
  <c r="F1347" i="5"/>
  <c r="D1347" i="5"/>
  <c r="C1347" i="5"/>
  <c r="F1346" i="5"/>
  <c r="D1346" i="5"/>
  <c r="C1346" i="5"/>
  <c r="F1345" i="5"/>
  <c r="D1345" i="5"/>
  <c r="C1345" i="5"/>
  <c r="F1344" i="5"/>
  <c r="D1344" i="5"/>
  <c r="C1344" i="5"/>
  <c r="F1343" i="5"/>
  <c r="D1343" i="5"/>
  <c r="C1343" i="5"/>
  <c r="F1342" i="5"/>
  <c r="D1342" i="5"/>
  <c r="C1342" i="5"/>
  <c r="F1341" i="5"/>
  <c r="D1341" i="5"/>
  <c r="C1341" i="5"/>
  <c r="F1340" i="5"/>
  <c r="D1340" i="5"/>
  <c r="C1340" i="5"/>
  <c r="F1339" i="5"/>
  <c r="D1339" i="5"/>
  <c r="C1339" i="5"/>
  <c r="F1338" i="5"/>
  <c r="D1338" i="5"/>
  <c r="C1338" i="5"/>
  <c r="F1337" i="5"/>
  <c r="D1337" i="5"/>
  <c r="C1337" i="5"/>
  <c r="F1336" i="5"/>
  <c r="D1336" i="5"/>
  <c r="C1336" i="5"/>
  <c r="F1335" i="5"/>
  <c r="D1335" i="5"/>
  <c r="C1335" i="5"/>
  <c r="F1334" i="5"/>
  <c r="D1334" i="5"/>
  <c r="C1334" i="5"/>
  <c r="F1333" i="5"/>
  <c r="D1333" i="5"/>
  <c r="C1333" i="5"/>
  <c r="F1332" i="5"/>
  <c r="D1332" i="5"/>
  <c r="C1332" i="5"/>
  <c r="F1331" i="5"/>
  <c r="D1331" i="5"/>
  <c r="C1331" i="5"/>
  <c r="F1330" i="5"/>
  <c r="D1330" i="5"/>
  <c r="C1330" i="5"/>
  <c r="F1329" i="5"/>
  <c r="D1329" i="5"/>
  <c r="C1329" i="5"/>
  <c r="F1328" i="5"/>
  <c r="D1328" i="5"/>
  <c r="C1328" i="5"/>
  <c r="F1327" i="5"/>
  <c r="D1327" i="5"/>
  <c r="C1327" i="5"/>
  <c r="F1326" i="5"/>
  <c r="D1326" i="5"/>
  <c r="C1326" i="5"/>
  <c r="F1325" i="5"/>
  <c r="D1325" i="5"/>
  <c r="C1325" i="5"/>
  <c r="F1324" i="5"/>
  <c r="D1324" i="5"/>
  <c r="C1324" i="5"/>
  <c r="F1323" i="5"/>
  <c r="D1323" i="5"/>
  <c r="C1323" i="5"/>
  <c r="F1322" i="5"/>
  <c r="D1322" i="5"/>
  <c r="C1322" i="5"/>
  <c r="F1321" i="5"/>
  <c r="D1321" i="5"/>
  <c r="C1321" i="5"/>
  <c r="F1320" i="5"/>
  <c r="D1320" i="5"/>
  <c r="C1320" i="5"/>
  <c r="F1319" i="5"/>
  <c r="D1319" i="5"/>
  <c r="C1319" i="5"/>
  <c r="F1318" i="5"/>
  <c r="D1318" i="5"/>
  <c r="C1318" i="5"/>
  <c r="F1317" i="5"/>
  <c r="D1317" i="5"/>
  <c r="C1317" i="5"/>
  <c r="F1316" i="5"/>
  <c r="D1316" i="5"/>
  <c r="C1316" i="5"/>
  <c r="F1315" i="5"/>
  <c r="D1315" i="5"/>
  <c r="C1315" i="5"/>
  <c r="F1314" i="5"/>
  <c r="D1314" i="5"/>
  <c r="C1314" i="5"/>
  <c r="F1313" i="5"/>
  <c r="D1313" i="5"/>
  <c r="C1313" i="5"/>
  <c r="F1312" i="5"/>
  <c r="D1312" i="5"/>
  <c r="C1312" i="5"/>
  <c r="F1311" i="5"/>
  <c r="D1311" i="5"/>
  <c r="C1311" i="5"/>
  <c r="F1310" i="5"/>
  <c r="D1310" i="5"/>
  <c r="C1310" i="5"/>
  <c r="F1309" i="5"/>
  <c r="D1309" i="5"/>
  <c r="C1309" i="5"/>
  <c r="F1308" i="5"/>
  <c r="D1308" i="5"/>
  <c r="C1308" i="5"/>
  <c r="F1307" i="5"/>
  <c r="D1307" i="5"/>
  <c r="C1307" i="5"/>
  <c r="F1306" i="5"/>
  <c r="D1306" i="5"/>
  <c r="C1306" i="5"/>
  <c r="F1305" i="5"/>
  <c r="D1305" i="5"/>
  <c r="C1305" i="5"/>
  <c r="F1304" i="5"/>
  <c r="D1304" i="5"/>
  <c r="C1304" i="5"/>
  <c r="F1303" i="5"/>
  <c r="D1303" i="5"/>
  <c r="C1303" i="5"/>
  <c r="F1302" i="5"/>
  <c r="D1302" i="5"/>
  <c r="C1302" i="5"/>
  <c r="F1301" i="5"/>
  <c r="D1301" i="5"/>
  <c r="C1301" i="5"/>
  <c r="F1300" i="5"/>
  <c r="D1300" i="5"/>
  <c r="C1300" i="5"/>
  <c r="F1299" i="5"/>
  <c r="D1299" i="5"/>
  <c r="C1299" i="5"/>
  <c r="F1298" i="5"/>
  <c r="D1298" i="5"/>
  <c r="C1298" i="5"/>
  <c r="F1297" i="5"/>
  <c r="D1297" i="5"/>
  <c r="C1297" i="5"/>
  <c r="F1296" i="5"/>
  <c r="D1296" i="5"/>
  <c r="C1296" i="5"/>
  <c r="F1295" i="5"/>
  <c r="D1295" i="5"/>
  <c r="C1295" i="5"/>
  <c r="F1294" i="5"/>
  <c r="D1294" i="5"/>
  <c r="C1294" i="5"/>
  <c r="F1293" i="5"/>
  <c r="D1293" i="5"/>
  <c r="C1293" i="5"/>
  <c r="F1292" i="5"/>
  <c r="D1292" i="5"/>
  <c r="C1292" i="5"/>
  <c r="F1291" i="5"/>
  <c r="D1291" i="5"/>
  <c r="C1291" i="5"/>
  <c r="F1290" i="5"/>
  <c r="D1290" i="5"/>
  <c r="C1290" i="5"/>
  <c r="F1289" i="5"/>
  <c r="D1289" i="5"/>
  <c r="C1289" i="5"/>
  <c r="F1288" i="5"/>
  <c r="D1288" i="5"/>
  <c r="C1288" i="5"/>
  <c r="F1287" i="5"/>
  <c r="D1287" i="5"/>
  <c r="C1287" i="5"/>
  <c r="F1286" i="5"/>
  <c r="D1286" i="5"/>
  <c r="C1286" i="5"/>
  <c r="F1285" i="5"/>
  <c r="D1285" i="5"/>
  <c r="C1285" i="5"/>
  <c r="F1284" i="5"/>
  <c r="D1284" i="5"/>
  <c r="C1284" i="5"/>
  <c r="F1283" i="5"/>
  <c r="D1283" i="5"/>
  <c r="C1283" i="5"/>
  <c r="F1282" i="5"/>
  <c r="D1282" i="5"/>
  <c r="C1282" i="5"/>
  <c r="F1281" i="5"/>
  <c r="D1281" i="5"/>
  <c r="C1281" i="5"/>
  <c r="F1280" i="5"/>
  <c r="D1280" i="5"/>
  <c r="C1280" i="5"/>
  <c r="F1279" i="5"/>
  <c r="D1279" i="5"/>
  <c r="C1279" i="5"/>
  <c r="F1278" i="5"/>
  <c r="D1278" i="5"/>
  <c r="C1278" i="5"/>
  <c r="F1277" i="5"/>
  <c r="D1277" i="5"/>
  <c r="C1277" i="5"/>
  <c r="F1276" i="5"/>
  <c r="D1276" i="5"/>
  <c r="C1276" i="5"/>
  <c r="F1275" i="5"/>
  <c r="D1275" i="5"/>
  <c r="C1275" i="5"/>
  <c r="F1274" i="5"/>
  <c r="D1274" i="5"/>
  <c r="C1274" i="5"/>
  <c r="F1273" i="5"/>
  <c r="D1273" i="5"/>
  <c r="C1273" i="5"/>
  <c r="F1272" i="5"/>
  <c r="D1272" i="5"/>
  <c r="C1272" i="5"/>
  <c r="F1271" i="5"/>
  <c r="D1271" i="5"/>
  <c r="C1271" i="5"/>
  <c r="F1270" i="5"/>
  <c r="D1270" i="5"/>
  <c r="C1270" i="5"/>
  <c r="F1269" i="5"/>
  <c r="D1269" i="5"/>
  <c r="C1269" i="5"/>
  <c r="F1268" i="5"/>
  <c r="D1268" i="5"/>
  <c r="C1268" i="5"/>
  <c r="F1267" i="5"/>
  <c r="D1267" i="5"/>
  <c r="C1267" i="5"/>
  <c r="F1266" i="5"/>
  <c r="D1266" i="5"/>
  <c r="C1266" i="5"/>
  <c r="F1265" i="5"/>
  <c r="D1265" i="5"/>
  <c r="C1265" i="5"/>
  <c r="F1264" i="5"/>
  <c r="D1264" i="5"/>
  <c r="C1264" i="5"/>
  <c r="F1263" i="5"/>
  <c r="D1263" i="5"/>
  <c r="C1263" i="5"/>
  <c r="F1262" i="5"/>
  <c r="D1262" i="5"/>
  <c r="C1262" i="5"/>
  <c r="F1261" i="5"/>
  <c r="D1261" i="5"/>
  <c r="C1261" i="5"/>
  <c r="F1260" i="5"/>
  <c r="D1260" i="5"/>
  <c r="C1260" i="5"/>
  <c r="F1259" i="5"/>
  <c r="D1259" i="5"/>
  <c r="C1259" i="5"/>
  <c r="F1258" i="5"/>
  <c r="D1258" i="5"/>
  <c r="C1258" i="5"/>
  <c r="F1257" i="5"/>
  <c r="D1257" i="5"/>
  <c r="C1257" i="5"/>
  <c r="F1256" i="5"/>
  <c r="D1256" i="5"/>
  <c r="C1256" i="5"/>
  <c r="F1255" i="5"/>
  <c r="D1255" i="5"/>
  <c r="C1255" i="5"/>
  <c r="F1254" i="5"/>
  <c r="D1254" i="5"/>
  <c r="C1254" i="5"/>
  <c r="F1253" i="5"/>
  <c r="D1253" i="5"/>
  <c r="C1253" i="5"/>
  <c r="F1252" i="5"/>
  <c r="D1252" i="5"/>
  <c r="C1252" i="5"/>
  <c r="F1251" i="5"/>
  <c r="D1251" i="5"/>
  <c r="C1251" i="5"/>
  <c r="F1250" i="5"/>
  <c r="D1250" i="5"/>
  <c r="C1250" i="5"/>
  <c r="F1249" i="5"/>
  <c r="D1249" i="5"/>
  <c r="C1249" i="5"/>
  <c r="F1248" i="5"/>
  <c r="D1248" i="5"/>
  <c r="C1248" i="5"/>
  <c r="F1247" i="5"/>
  <c r="D1247" i="5"/>
  <c r="C1247" i="5"/>
  <c r="F1246" i="5"/>
  <c r="D1246" i="5"/>
  <c r="C1246" i="5"/>
  <c r="F1245" i="5"/>
  <c r="D1245" i="5"/>
  <c r="C1245" i="5"/>
  <c r="F1244" i="5"/>
  <c r="D1244" i="5"/>
  <c r="C1244" i="5"/>
  <c r="F1243" i="5"/>
  <c r="D1243" i="5"/>
  <c r="C1243" i="5"/>
  <c r="F1242" i="5"/>
  <c r="D1242" i="5"/>
  <c r="C1242" i="5"/>
  <c r="F1241" i="5"/>
  <c r="D1241" i="5"/>
  <c r="C1241" i="5"/>
  <c r="F1240" i="5"/>
  <c r="D1240" i="5"/>
  <c r="C1240" i="5"/>
  <c r="F1239" i="5"/>
  <c r="D1239" i="5"/>
  <c r="C1239" i="5"/>
  <c r="F1238" i="5"/>
  <c r="D1238" i="5"/>
  <c r="C1238" i="5"/>
  <c r="F1237" i="5"/>
  <c r="D1237" i="5"/>
  <c r="C1237" i="5"/>
  <c r="F1236" i="5"/>
  <c r="D1236" i="5"/>
  <c r="C1236" i="5"/>
  <c r="F1235" i="5"/>
  <c r="D1235" i="5"/>
  <c r="C1235" i="5"/>
  <c r="F1234" i="5"/>
  <c r="D1234" i="5"/>
  <c r="C1234" i="5"/>
  <c r="F1233" i="5"/>
  <c r="D1233" i="5"/>
  <c r="C1233" i="5"/>
  <c r="F1232" i="5"/>
  <c r="D1232" i="5"/>
  <c r="C1232" i="5"/>
  <c r="F1231" i="5"/>
  <c r="D1231" i="5"/>
  <c r="C1231" i="5"/>
  <c r="F1230" i="5"/>
  <c r="D1230" i="5"/>
  <c r="C1230" i="5"/>
  <c r="F1229" i="5"/>
  <c r="D1229" i="5"/>
  <c r="C1229" i="5"/>
  <c r="F1228" i="5"/>
  <c r="D1228" i="5"/>
  <c r="C1228" i="5"/>
  <c r="F1227" i="5"/>
  <c r="D1227" i="5"/>
  <c r="C1227" i="5"/>
  <c r="F1226" i="5"/>
  <c r="D1226" i="5"/>
  <c r="C1226" i="5"/>
  <c r="F1225" i="5"/>
  <c r="D1225" i="5"/>
  <c r="C1225" i="5"/>
  <c r="F1224" i="5"/>
  <c r="D1224" i="5"/>
  <c r="C1224" i="5"/>
  <c r="F1223" i="5"/>
  <c r="D1223" i="5"/>
  <c r="C1223" i="5"/>
  <c r="F1222" i="5"/>
  <c r="D1222" i="5"/>
  <c r="C1222" i="5"/>
  <c r="F1221" i="5"/>
  <c r="D1221" i="5"/>
  <c r="C1221" i="5"/>
  <c r="F1220" i="5"/>
  <c r="D1220" i="5"/>
  <c r="C1220" i="5"/>
  <c r="F1219" i="5"/>
  <c r="D1219" i="5"/>
  <c r="C1219" i="5"/>
  <c r="F1218" i="5"/>
  <c r="D1218" i="5"/>
  <c r="C1218" i="5"/>
  <c r="F1217" i="5"/>
  <c r="D1217" i="5"/>
  <c r="C1217" i="5"/>
  <c r="F1216" i="5"/>
  <c r="D1216" i="5"/>
  <c r="C1216" i="5"/>
  <c r="F1215" i="5"/>
  <c r="D1215" i="5"/>
  <c r="C1215" i="5"/>
  <c r="F1214" i="5"/>
  <c r="D1214" i="5"/>
  <c r="C1214" i="5"/>
  <c r="F1213" i="5"/>
  <c r="D1213" i="5"/>
  <c r="C1213" i="5"/>
  <c r="F1212" i="5"/>
  <c r="D1212" i="5"/>
  <c r="C1212" i="5"/>
  <c r="F1211" i="5"/>
  <c r="D1211" i="5"/>
  <c r="C1211" i="5"/>
  <c r="F1210" i="5"/>
  <c r="D1210" i="5"/>
  <c r="C1210" i="5"/>
  <c r="F1209" i="5"/>
  <c r="D1209" i="5"/>
  <c r="C1209" i="5"/>
  <c r="F1208" i="5"/>
  <c r="D1208" i="5"/>
  <c r="C1208" i="5"/>
  <c r="F1207" i="5"/>
  <c r="D1207" i="5"/>
  <c r="C1207" i="5"/>
  <c r="F1206" i="5"/>
  <c r="D1206" i="5"/>
  <c r="C1206" i="5"/>
  <c r="F1205" i="5"/>
  <c r="D1205" i="5"/>
  <c r="C1205" i="5"/>
  <c r="F1204" i="5"/>
  <c r="D1204" i="5"/>
  <c r="C1204" i="5"/>
  <c r="F1203" i="5"/>
  <c r="D1203" i="5"/>
  <c r="C1203" i="5"/>
  <c r="F1202" i="5"/>
  <c r="D1202" i="5"/>
  <c r="C1202" i="5"/>
  <c r="F1201" i="5"/>
  <c r="D1201" i="5"/>
  <c r="C1201" i="5"/>
  <c r="F1200" i="5"/>
  <c r="D1200" i="5"/>
  <c r="C1200" i="5"/>
  <c r="F1199" i="5"/>
  <c r="D1199" i="5"/>
  <c r="C1199" i="5"/>
  <c r="F1198" i="5"/>
  <c r="D1198" i="5"/>
  <c r="C1198" i="5"/>
  <c r="F1197" i="5"/>
  <c r="D1197" i="5"/>
  <c r="C1197" i="5"/>
  <c r="F1196" i="5"/>
  <c r="D1196" i="5"/>
  <c r="C1196" i="5"/>
  <c r="F1195" i="5"/>
  <c r="D1195" i="5"/>
  <c r="C1195" i="5"/>
  <c r="F1194" i="5"/>
  <c r="D1194" i="5"/>
  <c r="C1194" i="5"/>
  <c r="F1193" i="5"/>
  <c r="D1193" i="5"/>
  <c r="C1193" i="5"/>
  <c r="F1192" i="5"/>
  <c r="D1192" i="5"/>
  <c r="C1192" i="5"/>
  <c r="F1191" i="5"/>
  <c r="D1191" i="5"/>
  <c r="C1191" i="5"/>
  <c r="F1190" i="5"/>
  <c r="D1190" i="5"/>
  <c r="C1190" i="5"/>
  <c r="F1189" i="5"/>
  <c r="D1189" i="5"/>
  <c r="C1189" i="5"/>
  <c r="F1188" i="5"/>
  <c r="D1188" i="5"/>
  <c r="C1188" i="5"/>
  <c r="F1187" i="5"/>
  <c r="D1187" i="5"/>
  <c r="C1187" i="5"/>
  <c r="F1186" i="5"/>
  <c r="D1186" i="5"/>
  <c r="C1186" i="5"/>
  <c r="F1185" i="5"/>
  <c r="D1185" i="5"/>
  <c r="C1185" i="5"/>
  <c r="F1184" i="5"/>
  <c r="D1184" i="5"/>
  <c r="C1184" i="5"/>
  <c r="F1183" i="5"/>
  <c r="D1183" i="5"/>
  <c r="C1183" i="5"/>
  <c r="F1182" i="5"/>
  <c r="D1182" i="5"/>
  <c r="C1182" i="5"/>
  <c r="F1181" i="5"/>
  <c r="D1181" i="5"/>
  <c r="C1181" i="5"/>
  <c r="F1180" i="5"/>
  <c r="D1180" i="5"/>
  <c r="C1180" i="5"/>
  <c r="F1179" i="5"/>
  <c r="D1179" i="5"/>
  <c r="C1179" i="5"/>
  <c r="F1178" i="5"/>
  <c r="D1178" i="5"/>
  <c r="C1178" i="5"/>
  <c r="F1177" i="5"/>
  <c r="D1177" i="5"/>
  <c r="C1177" i="5"/>
  <c r="F1176" i="5"/>
  <c r="D1176" i="5"/>
  <c r="C1176" i="5"/>
  <c r="F1175" i="5"/>
  <c r="D1175" i="5"/>
  <c r="C1175" i="5"/>
  <c r="F1174" i="5"/>
  <c r="D1174" i="5"/>
  <c r="C1174" i="5"/>
  <c r="F1173" i="5"/>
  <c r="D1173" i="5"/>
  <c r="C1173" i="5"/>
  <c r="F1172" i="5"/>
  <c r="D1172" i="5"/>
  <c r="C1172" i="5"/>
  <c r="F1171" i="5"/>
  <c r="D1171" i="5"/>
  <c r="C1171" i="5"/>
  <c r="F1170" i="5"/>
  <c r="D1170" i="5"/>
  <c r="C1170" i="5"/>
  <c r="F1169" i="5"/>
  <c r="D1169" i="5"/>
  <c r="C1169" i="5"/>
  <c r="F1168" i="5"/>
  <c r="D1168" i="5"/>
  <c r="C1168" i="5"/>
  <c r="F1167" i="5"/>
  <c r="D1167" i="5"/>
  <c r="C1167" i="5"/>
  <c r="F1166" i="5"/>
  <c r="D1166" i="5"/>
  <c r="C1166" i="5"/>
  <c r="F1165" i="5"/>
  <c r="D1165" i="5"/>
  <c r="C1165" i="5"/>
  <c r="F1164" i="5"/>
  <c r="D1164" i="5"/>
  <c r="C1164" i="5"/>
  <c r="F1163" i="5"/>
  <c r="D1163" i="5"/>
  <c r="C1163" i="5"/>
  <c r="F1162" i="5"/>
  <c r="D1162" i="5"/>
  <c r="C1162" i="5"/>
  <c r="F1161" i="5"/>
  <c r="D1161" i="5"/>
  <c r="C1161" i="5"/>
  <c r="F1160" i="5"/>
  <c r="D1160" i="5"/>
  <c r="C1160" i="5"/>
  <c r="F1159" i="5"/>
  <c r="D1159" i="5"/>
  <c r="C1159" i="5"/>
  <c r="F1158" i="5"/>
  <c r="D1158" i="5"/>
  <c r="C1158" i="5"/>
  <c r="F1157" i="5"/>
  <c r="D1157" i="5"/>
  <c r="C1157" i="5"/>
  <c r="F1156" i="5"/>
  <c r="D1156" i="5"/>
  <c r="C1156" i="5"/>
  <c r="F1155" i="5"/>
  <c r="D1155" i="5"/>
  <c r="C1155" i="5"/>
  <c r="F1154" i="5"/>
  <c r="D1154" i="5"/>
  <c r="C1154" i="5"/>
  <c r="F1153" i="5"/>
  <c r="D1153" i="5"/>
  <c r="C1153" i="5"/>
  <c r="F1152" i="5"/>
  <c r="D1152" i="5"/>
  <c r="C1152" i="5"/>
  <c r="F1151" i="5"/>
  <c r="D1151" i="5"/>
  <c r="C1151" i="5"/>
  <c r="F1150" i="5"/>
  <c r="D1150" i="5"/>
  <c r="C1150" i="5"/>
  <c r="F1149" i="5"/>
  <c r="D1149" i="5"/>
  <c r="C1149" i="5"/>
  <c r="F1148" i="5"/>
  <c r="D1148" i="5"/>
  <c r="C1148" i="5"/>
  <c r="F1147" i="5"/>
  <c r="D1147" i="5"/>
  <c r="C1147" i="5"/>
  <c r="F1146" i="5"/>
  <c r="D1146" i="5"/>
  <c r="C1146" i="5"/>
  <c r="F1145" i="5"/>
  <c r="D1145" i="5"/>
  <c r="C1145" i="5"/>
  <c r="F1144" i="5"/>
  <c r="D1144" i="5"/>
  <c r="C1144" i="5"/>
  <c r="F1143" i="5"/>
  <c r="D1143" i="5"/>
  <c r="C1143" i="5"/>
  <c r="F1142" i="5"/>
  <c r="D1142" i="5"/>
  <c r="C1142" i="5"/>
  <c r="F1141" i="5"/>
  <c r="D1141" i="5"/>
  <c r="C1141" i="5"/>
  <c r="F1140" i="5"/>
  <c r="D1140" i="5"/>
  <c r="C1140" i="5"/>
  <c r="F1139" i="5"/>
  <c r="D1139" i="5"/>
  <c r="C1139" i="5"/>
  <c r="F1138" i="5"/>
  <c r="D1138" i="5"/>
  <c r="C1138" i="5"/>
  <c r="F1137" i="5"/>
  <c r="D1137" i="5"/>
  <c r="C1137" i="5"/>
  <c r="F1136" i="5"/>
  <c r="D1136" i="5"/>
  <c r="C1136" i="5"/>
  <c r="F1135" i="5"/>
  <c r="D1135" i="5"/>
  <c r="C1135" i="5"/>
  <c r="F1134" i="5"/>
  <c r="D1134" i="5"/>
  <c r="C1134" i="5"/>
  <c r="F1133" i="5"/>
  <c r="D1133" i="5"/>
  <c r="C1133" i="5"/>
  <c r="F1132" i="5"/>
  <c r="D1132" i="5"/>
  <c r="C1132" i="5"/>
  <c r="F1131" i="5"/>
  <c r="D1131" i="5"/>
  <c r="C1131" i="5"/>
  <c r="F1130" i="5"/>
  <c r="D1130" i="5"/>
  <c r="C1130" i="5"/>
  <c r="F1129" i="5"/>
  <c r="D1129" i="5"/>
  <c r="C1129" i="5"/>
  <c r="F1128" i="5"/>
  <c r="D1128" i="5"/>
  <c r="C1128" i="5"/>
  <c r="F1127" i="5"/>
  <c r="D1127" i="5"/>
  <c r="C1127" i="5"/>
  <c r="F1126" i="5"/>
  <c r="D1126" i="5"/>
  <c r="C1126" i="5"/>
  <c r="F1125" i="5"/>
  <c r="D1125" i="5"/>
  <c r="C1125" i="5"/>
  <c r="F1124" i="5"/>
  <c r="D1124" i="5"/>
  <c r="C1124" i="5"/>
  <c r="F1123" i="5"/>
  <c r="D1123" i="5"/>
  <c r="C1123" i="5"/>
  <c r="F1122" i="5"/>
  <c r="D1122" i="5"/>
  <c r="C1122" i="5"/>
  <c r="F1121" i="5"/>
  <c r="D1121" i="5"/>
  <c r="C1121" i="5"/>
  <c r="F1120" i="5"/>
  <c r="D1120" i="5"/>
  <c r="C1120" i="5"/>
  <c r="F1119" i="5"/>
  <c r="D1119" i="5"/>
  <c r="C1119" i="5"/>
  <c r="F1118" i="5"/>
  <c r="D1118" i="5"/>
  <c r="C1118" i="5"/>
  <c r="F1117" i="5"/>
  <c r="D1117" i="5"/>
  <c r="C1117" i="5"/>
  <c r="F1116" i="5"/>
  <c r="D1116" i="5"/>
  <c r="C1116" i="5"/>
  <c r="F1115" i="5"/>
  <c r="D1115" i="5"/>
  <c r="C1115" i="5"/>
  <c r="F1114" i="5"/>
  <c r="D1114" i="5"/>
  <c r="C1114" i="5"/>
  <c r="F1113" i="5"/>
  <c r="D1113" i="5"/>
  <c r="C1113" i="5"/>
  <c r="F1112" i="5"/>
  <c r="D1112" i="5"/>
  <c r="C1112" i="5"/>
  <c r="F1111" i="5"/>
  <c r="D1111" i="5"/>
  <c r="C1111" i="5"/>
  <c r="F1110" i="5"/>
  <c r="D1110" i="5"/>
  <c r="C1110" i="5"/>
  <c r="F1109" i="5"/>
  <c r="D1109" i="5"/>
  <c r="C1109" i="5"/>
  <c r="F1108" i="5"/>
  <c r="D1108" i="5"/>
  <c r="C1108" i="5"/>
  <c r="F1107" i="5"/>
  <c r="D1107" i="5"/>
  <c r="C1107" i="5"/>
  <c r="F1106" i="5"/>
  <c r="D1106" i="5"/>
  <c r="C1106" i="5"/>
  <c r="F1105" i="5"/>
  <c r="D1105" i="5"/>
  <c r="C1105" i="5"/>
  <c r="F1104" i="5"/>
  <c r="D1104" i="5"/>
  <c r="C1104" i="5"/>
  <c r="F1103" i="5"/>
  <c r="D1103" i="5"/>
  <c r="C1103" i="5"/>
  <c r="F1102" i="5"/>
  <c r="D1102" i="5"/>
  <c r="C1102" i="5"/>
  <c r="F1101" i="5"/>
  <c r="D1101" i="5"/>
  <c r="C1101" i="5"/>
  <c r="F1100" i="5"/>
  <c r="D1100" i="5"/>
  <c r="C1100" i="5"/>
  <c r="F1099" i="5"/>
  <c r="D1099" i="5"/>
  <c r="C1099" i="5"/>
  <c r="F1098" i="5"/>
  <c r="D1098" i="5"/>
  <c r="C1098" i="5"/>
  <c r="F1097" i="5"/>
  <c r="D1097" i="5"/>
  <c r="C1097" i="5"/>
  <c r="F1096" i="5"/>
  <c r="D1096" i="5"/>
  <c r="C1096" i="5"/>
  <c r="F1095" i="5"/>
  <c r="D1095" i="5"/>
  <c r="C1095" i="5"/>
  <c r="F1094" i="5"/>
  <c r="D1094" i="5"/>
  <c r="C1094" i="5"/>
  <c r="F1093" i="5"/>
  <c r="D1093" i="5"/>
  <c r="C1093" i="5"/>
  <c r="F1092" i="5"/>
  <c r="D1092" i="5"/>
  <c r="C1092" i="5"/>
  <c r="F1091" i="5"/>
  <c r="D1091" i="5"/>
  <c r="C1091" i="5"/>
  <c r="F1090" i="5"/>
  <c r="D1090" i="5"/>
  <c r="C1090" i="5"/>
  <c r="F1089" i="5"/>
  <c r="D1089" i="5"/>
  <c r="C1089" i="5"/>
  <c r="F1088" i="5"/>
  <c r="D1088" i="5"/>
  <c r="C1088" i="5"/>
  <c r="F1087" i="5"/>
  <c r="D1087" i="5"/>
  <c r="C1087" i="5"/>
  <c r="F1086" i="5"/>
  <c r="D1086" i="5"/>
  <c r="C1086" i="5"/>
  <c r="F1085" i="5"/>
  <c r="D1085" i="5"/>
  <c r="C1085" i="5"/>
  <c r="F1084" i="5"/>
  <c r="D1084" i="5"/>
  <c r="C1084" i="5"/>
  <c r="F1083" i="5"/>
  <c r="D1083" i="5"/>
  <c r="C1083" i="5"/>
  <c r="F1082" i="5"/>
  <c r="D1082" i="5"/>
  <c r="C1082" i="5"/>
  <c r="F1081" i="5"/>
  <c r="D1081" i="5"/>
  <c r="C1081" i="5"/>
  <c r="F1080" i="5"/>
  <c r="D1080" i="5"/>
  <c r="C1080" i="5"/>
  <c r="F1079" i="5"/>
  <c r="D1079" i="5"/>
  <c r="C1079" i="5"/>
  <c r="F1078" i="5"/>
  <c r="D1078" i="5"/>
  <c r="C1078" i="5"/>
  <c r="F1077" i="5"/>
  <c r="D1077" i="5"/>
  <c r="C1077" i="5"/>
  <c r="F1076" i="5"/>
  <c r="D1076" i="5"/>
  <c r="C1076" i="5"/>
  <c r="F1075" i="5"/>
  <c r="D1075" i="5"/>
  <c r="C1075" i="5"/>
  <c r="F1074" i="5"/>
  <c r="D1074" i="5"/>
  <c r="C1074" i="5"/>
  <c r="F1073" i="5"/>
  <c r="D1073" i="5"/>
  <c r="C1073" i="5"/>
  <c r="F1072" i="5"/>
  <c r="D1072" i="5"/>
  <c r="C1072" i="5"/>
  <c r="F1071" i="5"/>
  <c r="D1071" i="5"/>
  <c r="C1071" i="5"/>
  <c r="F1070" i="5"/>
  <c r="D1070" i="5"/>
  <c r="C1070" i="5"/>
  <c r="F1069" i="5"/>
  <c r="D1069" i="5"/>
  <c r="C1069" i="5"/>
  <c r="F1068" i="5"/>
  <c r="D1068" i="5"/>
  <c r="C1068" i="5"/>
  <c r="F1067" i="5"/>
  <c r="D1067" i="5"/>
  <c r="C1067" i="5"/>
  <c r="F1066" i="5"/>
  <c r="D1066" i="5"/>
  <c r="C1066" i="5"/>
  <c r="F1065" i="5"/>
  <c r="D1065" i="5"/>
  <c r="C1065" i="5"/>
  <c r="F1064" i="5"/>
  <c r="D1064" i="5"/>
  <c r="C1064" i="5"/>
  <c r="F1063" i="5"/>
  <c r="D1063" i="5"/>
  <c r="C1063" i="5"/>
  <c r="F1062" i="5"/>
  <c r="D1062" i="5"/>
  <c r="C1062" i="5"/>
  <c r="F1061" i="5"/>
  <c r="D1061" i="5"/>
  <c r="C1061" i="5"/>
  <c r="F1060" i="5"/>
  <c r="D1060" i="5"/>
  <c r="C1060" i="5"/>
  <c r="F1059" i="5"/>
  <c r="D1059" i="5"/>
  <c r="C1059" i="5"/>
  <c r="F1058" i="5"/>
  <c r="D1058" i="5"/>
  <c r="C1058" i="5"/>
  <c r="F1057" i="5"/>
  <c r="D1057" i="5"/>
  <c r="C1057" i="5"/>
  <c r="F1056" i="5"/>
  <c r="D1056" i="5"/>
  <c r="C1056" i="5"/>
  <c r="F1055" i="5"/>
  <c r="D1055" i="5"/>
  <c r="C1055" i="5"/>
  <c r="F1054" i="5"/>
  <c r="D1054" i="5"/>
  <c r="C1054" i="5"/>
  <c r="F1053" i="5"/>
  <c r="D1053" i="5"/>
  <c r="C1053" i="5"/>
  <c r="F1052" i="5"/>
  <c r="D1052" i="5"/>
  <c r="C1052" i="5"/>
  <c r="F1051" i="5"/>
  <c r="D1051" i="5"/>
  <c r="C1051" i="5"/>
  <c r="F1050" i="5"/>
  <c r="D1050" i="5"/>
  <c r="C1050" i="5"/>
  <c r="F1049" i="5"/>
  <c r="D1049" i="5"/>
  <c r="C1049" i="5"/>
  <c r="F1048" i="5"/>
  <c r="D1048" i="5"/>
  <c r="C1048" i="5"/>
  <c r="F1047" i="5"/>
  <c r="D1047" i="5"/>
  <c r="C1047" i="5"/>
  <c r="F1046" i="5"/>
  <c r="D1046" i="5"/>
  <c r="C1046" i="5"/>
  <c r="F1045" i="5"/>
  <c r="D1045" i="5"/>
  <c r="C1045" i="5"/>
  <c r="F1044" i="5"/>
  <c r="D1044" i="5"/>
  <c r="C1044" i="5"/>
  <c r="F1043" i="5"/>
  <c r="D1043" i="5"/>
  <c r="C1043" i="5"/>
  <c r="F1042" i="5"/>
  <c r="D1042" i="5"/>
  <c r="C1042" i="5"/>
  <c r="F1041" i="5"/>
  <c r="D1041" i="5"/>
  <c r="C1041" i="5"/>
  <c r="F1040" i="5"/>
  <c r="D1040" i="5"/>
  <c r="C1040" i="5"/>
  <c r="F1039" i="5"/>
  <c r="D1039" i="5"/>
  <c r="C1039" i="5"/>
  <c r="F1038" i="5"/>
  <c r="D1038" i="5"/>
  <c r="C1038" i="5"/>
  <c r="F1037" i="5"/>
  <c r="D1037" i="5"/>
  <c r="C1037" i="5"/>
  <c r="F1036" i="5"/>
  <c r="D1036" i="5"/>
  <c r="C1036" i="5"/>
  <c r="F1035" i="5"/>
  <c r="D1035" i="5"/>
  <c r="C1035" i="5"/>
  <c r="F1034" i="5"/>
  <c r="D1034" i="5"/>
  <c r="C1034" i="5"/>
  <c r="F1033" i="5"/>
  <c r="D1033" i="5"/>
  <c r="C1033" i="5"/>
  <c r="F1032" i="5"/>
  <c r="D1032" i="5"/>
  <c r="C1032" i="5"/>
  <c r="F1031" i="5"/>
  <c r="D1031" i="5"/>
  <c r="C1031" i="5"/>
  <c r="F1030" i="5"/>
  <c r="D1030" i="5"/>
  <c r="C1030" i="5"/>
  <c r="F1029" i="5"/>
  <c r="D1029" i="5"/>
  <c r="C1029" i="5"/>
  <c r="F1028" i="5"/>
  <c r="D1028" i="5"/>
  <c r="C1028" i="5"/>
  <c r="F1027" i="5"/>
  <c r="D1027" i="5"/>
  <c r="C1027" i="5"/>
  <c r="F1026" i="5"/>
  <c r="D1026" i="5"/>
  <c r="C1026" i="5"/>
  <c r="F1025" i="5"/>
  <c r="D1025" i="5"/>
  <c r="C1025" i="5"/>
  <c r="F1024" i="5"/>
  <c r="D1024" i="5"/>
  <c r="C1024" i="5"/>
  <c r="F1023" i="5"/>
  <c r="D1023" i="5"/>
  <c r="C1023" i="5"/>
  <c r="F1022" i="5"/>
  <c r="D1022" i="5"/>
  <c r="C1022" i="5"/>
  <c r="F1021" i="5"/>
  <c r="D1021" i="5"/>
  <c r="C1021" i="5"/>
  <c r="F1020" i="5"/>
  <c r="D1020" i="5"/>
  <c r="C1020" i="5"/>
  <c r="F1019" i="5"/>
  <c r="D1019" i="5"/>
  <c r="C1019" i="5"/>
  <c r="F1018" i="5"/>
  <c r="D1018" i="5"/>
  <c r="C1018" i="5"/>
  <c r="F1017" i="5"/>
  <c r="D1017" i="5"/>
  <c r="C1017" i="5"/>
  <c r="F1016" i="5"/>
  <c r="D1016" i="5"/>
  <c r="C1016" i="5"/>
  <c r="F1015" i="5"/>
  <c r="D1015" i="5"/>
  <c r="C1015" i="5"/>
  <c r="F1014" i="5"/>
  <c r="D1014" i="5"/>
  <c r="C1014" i="5"/>
  <c r="F1013" i="5"/>
  <c r="D1013" i="5"/>
  <c r="C1013" i="5"/>
  <c r="F1012" i="5"/>
  <c r="D1012" i="5"/>
  <c r="C1012" i="5"/>
  <c r="F1011" i="5"/>
  <c r="D1011" i="5"/>
  <c r="C1011" i="5"/>
  <c r="F1010" i="5"/>
  <c r="D1010" i="5"/>
  <c r="C1010" i="5"/>
  <c r="F1009" i="5"/>
  <c r="D1009" i="5"/>
  <c r="C1009" i="5"/>
  <c r="F1008" i="5"/>
  <c r="D1008" i="5"/>
  <c r="C1008" i="5"/>
  <c r="F1007" i="5"/>
  <c r="D1007" i="5"/>
  <c r="C1007" i="5"/>
  <c r="F1006" i="5"/>
  <c r="D1006" i="5"/>
  <c r="C1006" i="5"/>
  <c r="F1005" i="5"/>
  <c r="D1005" i="5"/>
  <c r="C1005" i="5"/>
  <c r="F1004" i="5"/>
  <c r="D1004" i="5"/>
  <c r="C1004" i="5"/>
  <c r="F1003" i="5"/>
  <c r="D1003" i="5"/>
  <c r="C1003" i="5"/>
  <c r="F1002" i="5"/>
  <c r="D1002" i="5"/>
  <c r="C1002" i="5"/>
  <c r="F1001" i="5"/>
  <c r="D1001" i="5"/>
  <c r="C1001" i="5"/>
  <c r="F1000" i="5"/>
  <c r="D1000" i="5"/>
  <c r="C1000" i="5"/>
  <c r="F999" i="5"/>
  <c r="D999" i="5"/>
  <c r="C999" i="5"/>
  <c r="F998" i="5"/>
  <c r="D998" i="5"/>
  <c r="C998" i="5"/>
  <c r="F997" i="5"/>
  <c r="D997" i="5"/>
  <c r="C997" i="5"/>
  <c r="F996" i="5"/>
  <c r="D996" i="5"/>
  <c r="C996" i="5"/>
  <c r="F995" i="5"/>
  <c r="D995" i="5"/>
  <c r="C995" i="5"/>
  <c r="F994" i="5"/>
  <c r="D994" i="5"/>
  <c r="C994" i="5"/>
  <c r="F993" i="5"/>
  <c r="D993" i="5"/>
  <c r="C993" i="5"/>
  <c r="F992" i="5"/>
  <c r="D992" i="5"/>
  <c r="C992" i="5"/>
  <c r="F991" i="5"/>
  <c r="D991" i="5"/>
  <c r="C991" i="5"/>
  <c r="F990" i="5"/>
  <c r="D990" i="5"/>
  <c r="C990" i="5"/>
  <c r="F989" i="5"/>
  <c r="D989" i="5"/>
  <c r="C989" i="5"/>
  <c r="F988" i="5"/>
  <c r="D988" i="5"/>
  <c r="C988" i="5"/>
  <c r="F987" i="5"/>
  <c r="D987" i="5"/>
  <c r="C987" i="5"/>
  <c r="F986" i="5"/>
  <c r="D986" i="5"/>
  <c r="C986" i="5"/>
  <c r="F985" i="5"/>
  <c r="D985" i="5"/>
  <c r="C985" i="5"/>
  <c r="F984" i="5"/>
  <c r="D984" i="5"/>
  <c r="C984" i="5"/>
  <c r="F983" i="5"/>
  <c r="D983" i="5"/>
  <c r="C983" i="5"/>
  <c r="F982" i="5"/>
  <c r="D982" i="5"/>
  <c r="C982" i="5"/>
  <c r="F981" i="5"/>
  <c r="D981" i="5"/>
  <c r="C981" i="5"/>
  <c r="F980" i="5"/>
  <c r="D980" i="5"/>
  <c r="C980" i="5"/>
  <c r="F979" i="5"/>
  <c r="D979" i="5"/>
  <c r="C979" i="5"/>
  <c r="F978" i="5"/>
  <c r="D978" i="5"/>
  <c r="C978" i="5"/>
  <c r="F977" i="5"/>
  <c r="D977" i="5"/>
  <c r="C977" i="5"/>
  <c r="F976" i="5"/>
  <c r="D976" i="5"/>
  <c r="C976" i="5"/>
  <c r="F975" i="5"/>
  <c r="D975" i="5"/>
  <c r="C975" i="5"/>
  <c r="F974" i="5"/>
  <c r="D974" i="5"/>
  <c r="C974" i="5"/>
  <c r="F973" i="5"/>
  <c r="D973" i="5"/>
  <c r="C973" i="5"/>
  <c r="F972" i="5"/>
  <c r="D972" i="5"/>
  <c r="C972" i="5"/>
  <c r="F971" i="5"/>
  <c r="D971" i="5"/>
  <c r="C971" i="5"/>
  <c r="F970" i="5"/>
  <c r="D970" i="5"/>
  <c r="C970" i="5"/>
  <c r="F969" i="5"/>
  <c r="D969" i="5"/>
  <c r="C969" i="5"/>
  <c r="F968" i="5"/>
  <c r="D968" i="5"/>
  <c r="C968" i="5"/>
  <c r="F967" i="5"/>
  <c r="D967" i="5"/>
  <c r="C967" i="5"/>
  <c r="F966" i="5"/>
  <c r="D966" i="5"/>
  <c r="C966" i="5"/>
  <c r="F965" i="5"/>
  <c r="D965" i="5"/>
  <c r="C965" i="5"/>
  <c r="F964" i="5"/>
  <c r="D964" i="5"/>
  <c r="C964" i="5"/>
  <c r="F963" i="5"/>
  <c r="D963" i="5"/>
  <c r="C963" i="5"/>
  <c r="F962" i="5"/>
  <c r="D962" i="5"/>
  <c r="C962" i="5"/>
  <c r="F961" i="5"/>
  <c r="D961" i="5"/>
  <c r="C961" i="5"/>
  <c r="F960" i="5"/>
  <c r="D960" i="5"/>
  <c r="C960" i="5"/>
  <c r="F959" i="5"/>
  <c r="D959" i="5"/>
  <c r="C959" i="5"/>
  <c r="F958" i="5"/>
  <c r="D958" i="5"/>
  <c r="C958" i="5"/>
  <c r="F957" i="5"/>
  <c r="D957" i="5"/>
  <c r="C957" i="5"/>
  <c r="F956" i="5"/>
  <c r="D956" i="5"/>
  <c r="C956" i="5"/>
  <c r="F955" i="5"/>
  <c r="D955" i="5"/>
  <c r="C955" i="5"/>
  <c r="F954" i="5"/>
  <c r="D954" i="5"/>
  <c r="C954" i="5"/>
  <c r="F953" i="5"/>
  <c r="D953" i="5"/>
  <c r="C953" i="5"/>
  <c r="F952" i="5"/>
  <c r="D952" i="5"/>
  <c r="C952" i="5"/>
  <c r="F951" i="5"/>
  <c r="D951" i="5"/>
  <c r="C951" i="5"/>
  <c r="F950" i="5"/>
  <c r="D950" i="5"/>
  <c r="C950" i="5"/>
  <c r="F949" i="5"/>
  <c r="D949" i="5"/>
  <c r="C949" i="5"/>
  <c r="F948" i="5"/>
  <c r="D948" i="5"/>
  <c r="C948" i="5"/>
  <c r="F947" i="5"/>
  <c r="D947" i="5"/>
  <c r="C947" i="5"/>
  <c r="F946" i="5"/>
  <c r="D946" i="5"/>
  <c r="C946" i="5"/>
  <c r="F945" i="5"/>
  <c r="D945" i="5"/>
  <c r="C945" i="5"/>
  <c r="F944" i="5"/>
  <c r="D944" i="5"/>
  <c r="C944" i="5"/>
  <c r="F943" i="5"/>
  <c r="D943" i="5"/>
  <c r="C943" i="5"/>
  <c r="F942" i="5"/>
  <c r="D942" i="5"/>
  <c r="C942" i="5"/>
  <c r="F941" i="5"/>
  <c r="D941" i="5"/>
  <c r="C941" i="5"/>
  <c r="F940" i="5"/>
  <c r="D940" i="5"/>
  <c r="C940" i="5"/>
  <c r="F939" i="5"/>
  <c r="D939" i="5"/>
  <c r="C939" i="5"/>
  <c r="F938" i="5"/>
  <c r="D938" i="5"/>
  <c r="C938" i="5"/>
  <c r="F937" i="5"/>
  <c r="D937" i="5"/>
  <c r="C937" i="5"/>
  <c r="F936" i="5"/>
  <c r="D936" i="5"/>
  <c r="C936" i="5"/>
  <c r="F935" i="5"/>
  <c r="D935" i="5"/>
  <c r="C935" i="5"/>
  <c r="F934" i="5"/>
  <c r="D934" i="5"/>
  <c r="C934" i="5"/>
  <c r="F933" i="5"/>
  <c r="D933" i="5"/>
  <c r="C933" i="5"/>
  <c r="F932" i="5"/>
  <c r="D932" i="5"/>
  <c r="C932" i="5"/>
  <c r="F931" i="5"/>
  <c r="D931" i="5"/>
  <c r="C931" i="5"/>
  <c r="F930" i="5"/>
  <c r="D930" i="5"/>
  <c r="C930" i="5"/>
  <c r="F929" i="5"/>
  <c r="D929" i="5"/>
  <c r="C929" i="5"/>
  <c r="F928" i="5"/>
  <c r="D928" i="5"/>
  <c r="C928" i="5"/>
  <c r="F927" i="5"/>
  <c r="D927" i="5"/>
  <c r="C927" i="5"/>
  <c r="F926" i="5"/>
  <c r="D926" i="5"/>
  <c r="C926" i="5"/>
  <c r="F925" i="5"/>
  <c r="D925" i="5"/>
  <c r="C925" i="5"/>
  <c r="F924" i="5"/>
  <c r="D924" i="5"/>
  <c r="C924" i="5"/>
  <c r="F923" i="5"/>
  <c r="D923" i="5"/>
  <c r="C923" i="5"/>
  <c r="F922" i="5"/>
  <c r="D922" i="5"/>
  <c r="C922" i="5"/>
  <c r="F921" i="5"/>
  <c r="D921" i="5"/>
  <c r="C921" i="5"/>
  <c r="F920" i="5"/>
  <c r="D920" i="5"/>
  <c r="C920" i="5"/>
  <c r="F919" i="5"/>
  <c r="D919" i="5"/>
  <c r="C919" i="5"/>
  <c r="F918" i="5"/>
  <c r="D918" i="5"/>
  <c r="C918" i="5"/>
  <c r="F917" i="5"/>
  <c r="D917" i="5"/>
  <c r="C917" i="5"/>
  <c r="F916" i="5"/>
  <c r="D916" i="5"/>
  <c r="C916" i="5"/>
  <c r="F915" i="5"/>
  <c r="D915" i="5"/>
  <c r="C915" i="5"/>
  <c r="F914" i="5"/>
  <c r="D914" i="5"/>
  <c r="C914" i="5"/>
  <c r="F913" i="5"/>
  <c r="D913" i="5"/>
  <c r="C913" i="5"/>
  <c r="F912" i="5"/>
  <c r="D912" i="5"/>
  <c r="C912" i="5"/>
  <c r="F911" i="5"/>
  <c r="D911" i="5"/>
  <c r="C911" i="5"/>
  <c r="F910" i="5"/>
  <c r="D910" i="5"/>
  <c r="C910" i="5"/>
  <c r="F909" i="5"/>
  <c r="D909" i="5"/>
  <c r="C909" i="5"/>
  <c r="F908" i="5"/>
  <c r="D908" i="5"/>
  <c r="C908" i="5"/>
  <c r="F907" i="5"/>
  <c r="D907" i="5"/>
  <c r="C907" i="5"/>
  <c r="F906" i="5"/>
  <c r="D906" i="5"/>
  <c r="C906" i="5"/>
  <c r="F905" i="5"/>
  <c r="D905" i="5"/>
  <c r="C905" i="5"/>
  <c r="F904" i="5"/>
  <c r="D904" i="5"/>
  <c r="C904" i="5"/>
  <c r="F903" i="5"/>
  <c r="D903" i="5"/>
  <c r="C903" i="5"/>
  <c r="F902" i="5"/>
  <c r="D902" i="5"/>
  <c r="C902" i="5"/>
  <c r="F901" i="5"/>
  <c r="D901" i="5"/>
  <c r="C901" i="5"/>
  <c r="F900" i="5"/>
  <c r="D900" i="5"/>
  <c r="C900" i="5"/>
  <c r="F899" i="5"/>
  <c r="D899" i="5"/>
  <c r="C899" i="5"/>
  <c r="F898" i="5"/>
  <c r="D898" i="5"/>
  <c r="C898" i="5"/>
  <c r="F897" i="5"/>
  <c r="D897" i="5"/>
  <c r="C897" i="5"/>
  <c r="F896" i="5"/>
  <c r="D896" i="5"/>
  <c r="C896" i="5"/>
  <c r="F895" i="5"/>
  <c r="D895" i="5"/>
  <c r="C895" i="5"/>
  <c r="F894" i="5"/>
  <c r="D894" i="5"/>
  <c r="C894" i="5"/>
  <c r="F893" i="5"/>
  <c r="D893" i="5"/>
  <c r="C893" i="5"/>
  <c r="F892" i="5"/>
  <c r="D892" i="5"/>
  <c r="C892" i="5"/>
  <c r="F891" i="5"/>
  <c r="D891" i="5"/>
  <c r="C891" i="5"/>
  <c r="F890" i="5"/>
  <c r="D890" i="5"/>
  <c r="C890" i="5"/>
  <c r="F889" i="5"/>
  <c r="D889" i="5"/>
  <c r="C889" i="5"/>
  <c r="F888" i="5"/>
  <c r="D888" i="5"/>
  <c r="C888" i="5"/>
  <c r="F887" i="5"/>
  <c r="D887" i="5"/>
  <c r="C887" i="5"/>
  <c r="F886" i="5"/>
  <c r="D886" i="5"/>
  <c r="C886" i="5"/>
  <c r="F885" i="5"/>
  <c r="D885" i="5"/>
  <c r="C885" i="5"/>
  <c r="F884" i="5"/>
  <c r="D884" i="5"/>
  <c r="C884" i="5"/>
  <c r="F883" i="5"/>
  <c r="D883" i="5"/>
  <c r="C883" i="5"/>
  <c r="F882" i="5"/>
  <c r="D882" i="5"/>
  <c r="C882" i="5"/>
  <c r="F881" i="5"/>
  <c r="D881" i="5"/>
  <c r="C881" i="5"/>
  <c r="F880" i="5"/>
  <c r="D880" i="5"/>
  <c r="C880" i="5"/>
  <c r="F879" i="5"/>
  <c r="D879" i="5"/>
  <c r="C879" i="5"/>
  <c r="F878" i="5"/>
  <c r="D878" i="5"/>
  <c r="C878" i="5"/>
  <c r="F877" i="5"/>
  <c r="D877" i="5"/>
  <c r="C877" i="5"/>
  <c r="F876" i="5"/>
  <c r="D876" i="5"/>
  <c r="C876" i="5"/>
  <c r="F875" i="5"/>
  <c r="D875" i="5"/>
  <c r="C875" i="5"/>
  <c r="F874" i="5"/>
  <c r="D874" i="5"/>
  <c r="C874" i="5"/>
  <c r="F873" i="5"/>
  <c r="D873" i="5"/>
  <c r="C873" i="5"/>
  <c r="F872" i="5"/>
  <c r="D872" i="5"/>
  <c r="C872" i="5"/>
  <c r="F871" i="5"/>
  <c r="D871" i="5"/>
  <c r="C871" i="5"/>
  <c r="F870" i="5"/>
  <c r="D870" i="5"/>
  <c r="C870" i="5"/>
  <c r="F869" i="5"/>
  <c r="D869" i="5"/>
  <c r="C869" i="5"/>
  <c r="F868" i="5"/>
  <c r="D868" i="5"/>
  <c r="C868" i="5"/>
  <c r="F867" i="5"/>
  <c r="D867" i="5"/>
  <c r="C867" i="5"/>
  <c r="F866" i="5"/>
  <c r="D866" i="5"/>
  <c r="C866" i="5"/>
  <c r="F865" i="5"/>
  <c r="D865" i="5"/>
  <c r="C865" i="5"/>
  <c r="F864" i="5"/>
  <c r="D864" i="5"/>
  <c r="C864" i="5"/>
  <c r="F863" i="5"/>
  <c r="D863" i="5"/>
  <c r="C863" i="5"/>
  <c r="F862" i="5"/>
  <c r="D862" i="5"/>
  <c r="C862" i="5"/>
  <c r="F861" i="5"/>
  <c r="D861" i="5"/>
  <c r="C861" i="5"/>
  <c r="F860" i="5"/>
  <c r="D860" i="5"/>
  <c r="C860" i="5"/>
  <c r="F859" i="5"/>
  <c r="D859" i="5"/>
  <c r="C859" i="5"/>
  <c r="F858" i="5"/>
  <c r="D858" i="5"/>
  <c r="C858" i="5"/>
  <c r="F857" i="5"/>
  <c r="D857" i="5"/>
  <c r="C857" i="5"/>
  <c r="F856" i="5"/>
  <c r="D856" i="5"/>
  <c r="C856" i="5"/>
  <c r="F855" i="5"/>
  <c r="D855" i="5"/>
  <c r="C855" i="5"/>
  <c r="F854" i="5"/>
  <c r="D854" i="5"/>
  <c r="C854" i="5"/>
  <c r="F853" i="5"/>
  <c r="D853" i="5"/>
  <c r="C853" i="5"/>
  <c r="F852" i="5"/>
  <c r="D852" i="5"/>
  <c r="C852" i="5"/>
  <c r="F851" i="5"/>
  <c r="D851" i="5"/>
  <c r="C851" i="5"/>
  <c r="F850" i="5"/>
  <c r="D850" i="5"/>
  <c r="C850" i="5"/>
  <c r="F849" i="5"/>
  <c r="D849" i="5"/>
  <c r="C849" i="5"/>
  <c r="F848" i="5"/>
  <c r="D848" i="5"/>
  <c r="C848" i="5"/>
  <c r="F847" i="5"/>
  <c r="D847" i="5"/>
  <c r="C847" i="5"/>
  <c r="F846" i="5"/>
  <c r="D846" i="5"/>
  <c r="C846" i="5"/>
  <c r="F845" i="5"/>
  <c r="D845" i="5"/>
  <c r="C845" i="5"/>
  <c r="F844" i="5"/>
  <c r="D844" i="5"/>
  <c r="C844" i="5"/>
  <c r="F843" i="5"/>
  <c r="D843" i="5"/>
  <c r="C843" i="5"/>
  <c r="F842" i="5"/>
  <c r="D842" i="5"/>
  <c r="C842" i="5"/>
  <c r="F841" i="5"/>
  <c r="D841" i="5"/>
  <c r="C841" i="5"/>
  <c r="F840" i="5"/>
  <c r="D840" i="5"/>
  <c r="C840" i="5"/>
  <c r="F839" i="5"/>
  <c r="D839" i="5"/>
  <c r="C839" i="5"/>
  <c r="F838" i="5"/>
  <c r="D838" i="5"/>
  <c r="C838" i="5"/>
  <c r="F837" i="5"/>
  <c r="D837" i="5"/>
  <c r="C837" i="5"/>
  <c r="F836" i="5"/>
  <c r="D836" i="5"/>
  <c r="C836" i="5"/>
  <c r="F835" i="5"/>
  <c r="D835" i="5"/>
  <c r="C835" i="5"/>
  <c r="F834" i="5"/>
  <c r="D834" i="5"/>
  <c r="C834" i="5"/>
  <c r="F833" i="5"/>
  <c r="D833" i="5"/>
  <c r="C833" i="5"/>
  <c r="F832" i="5"/>
  <c r="D832" i="5"/>
  <c r="C832" i="5"/>
  <c r="F831" i="5"/>
  <c r="D831" i="5"/>
  <c r="C831" i="5"/>
  <c r="F830" i="5"/>
  <c r="D830" i="5"/>
  <c r="C830" i="5"/>
  <c r="F829" i="5"/>
  <c r="D829" i="5"/>
  <c r="C829" i="5"/>
  <c r="F828" i="5"/>
  <c r="D828" i="5"/>
  <c r="C828" i="5"/>
  <c r="F827" i="5"/>
  <c r="D827" i="5"/>
  <c r="C827" i="5"/>
  <c r="F826" i="5"/>
  <c r="D826" i="5"/>
  <c r="C826" i="5"/>
  <c r="F825" i="5"/>
  <c r="D825" i="5"/>
  <c r="C825" i="5"/>
  <c r="F824" i="5"/>
  <c r="D824" i="5"/>
  <c r="C824" i="5"/>
  <c r="F823" i="5"/>
  <c r="D823" i="5"/>
  <c r="C823" i="5"/>
  <c r="F822" i="5"/>
  <c r="D822" i="5"/>
  <c r="C822" i="5"/>
  <c r="F821" i="5"/>
  <c r="D821" i="5"/>
  <c r="C821" i="5"/>
  <c r="F820" i="5"/>
  <c r="D820" i="5"/>
  <c r="C820" i="5"/>
  <c r="F819" i="5"/>
  <c r="D819" i="5"/>
  <c r="C819" i="5"/>
  <c r="F818" i="5"/>
  <c r="D818" i="5"/>
  <c r="C818" i="5"/>
  <c r="F817" i="5"/>
  <c r="D817" i="5"/>
  <c r="C817" i="5"/>
  <c r="F816" i="5"/>
  <c r="D816" i="5"/>
  <c r="C816" i="5"/>
  <c r="F815" i="5"/>
  <c r="D815" i="5"/>
  <c r="C815" i="5"/>
  <c r="F814" i="5"/>
  <c r="D814" i="5"/>
  <c r="C814" i="5"/>
  <c r="F813" i="5"/>
  <c r="D813" i="5"/>
  <c r="C813" i="5"/>
  <c r="F812" i="5"/>
  <c r="D812" i="5"/>
  <c r="C812" i="5"/>
  <c r="F811" i="5"/>
  <c r="D811" i="5"/>
  <c r="C811" i="5"/>
  <c r="F810" i="5"/>
  <c r="D810" i="5"/>
  <c r="C810" i="5"/>
  <c r="F809" i="5"/>
  <c r="D809" i="5"/>
  <c r="C809" i="5"/>
  <c r="F808" i="5"/>
  <c r="D808" i="5"/>
  <c r="C808" i="5"/>
  <c r="F807" i="5"/>
  <c r="D807" i="5"/>
  <c r="C807" i="5"/>
  <c r="F806" i="5"/>
  <c r="D806" i="5"/>
  <c r="C806" i="5"/>
  <c r="F805" i="5"/>
  <c r="D805" i="5"/>
  <c r="C805" i="5"/>
  <c r="F804" i="5"/>
  <c r="D804" i="5"/>
  <c r="C804" i="5"/>
  <c r="F803" i="5"/>
  <c r="D803" i="5"/>
  <c r="C803" i="5"/>
  <c r="F802" i="5"/>
  <c r="D802" i="5"/>
  <c r="C802" i="5"/>
  <c r="F801" i="5"/>
  <c r="D801" i="5"/>
  <c r="C801" i="5"/>
  <c r="F800" i="5"/>
  <c r="D800" i="5"/>
  <c r="C800" i="5"/>
  <c r="F799" i="5"/>
  <c r="D799" i="5"/>
  <c r="C799" i="5"/>
  <c r="F798" i="5"/>
  <c r="D798" i="5"/>
  <c r="C798" i="5"/>
  <c r="F797" i="5"/>
  <c r="D797" i="5"/>
  <c r="C797" i="5"/>
  <c r="F796" i="5"/>
  <c r="D796" i="5"/>
  <c r="C796" i="5"/>
  <c r="F795" i="5"/>
  <c r="D795" i="5"/>
  <c r="C795" i="5"/>
  <c r="F794" i="5"/>
  <c r="D794" i="5"/>
  <c r="C794" i="5"/>
  <c r="F793" i="5"/>
  <c r="D793" i="5"/>
  <c r="C793" i="5"/>
  <c r="F792" i="5"/>
  <c r="D792" i="5"/>
  <c r="C792" i="5"/>
  <c r="F791" i="5"/>
  <c r="D791" i="5"/>
  <c r="C791" i="5"/>
  <c r="F790" i="5"/>
  <c r="D790" i="5"/>
  <c r="C790" i="5"/>
  <c r="F789" i="5"/>
  <c r="D789" i="5"/>
  <c r="C789" i="5"/>
  <c r="F788" i="5"/>
  <c r="D788" i="5"/>
  <c r="C788" i="5"/>
  <c r="F787" i="5"/>
  <c r="D787" i="5"/>
  <c r="C787" i="5"/>
  <c r="F786" i="5"/>
  <c r="D786" i="5"/>
  <c r="C786" i="5"/>
  <c r="F785" i="5"/>
  <c r="D785" i="5"/>
  <c r="C785" i="5"/>
  <c r="F784" i="5"/>
  <c r="D784" i="5"/>
  <c r="C784" i="5"/>
  <c r="F783" i="5"/>
  <c r="D783" i="5"/>
  <c r="C783" i="5"/>
  <c r="F782" i="5"/>
  <c r="D782" i="5"/>
  <c r="C782" i="5"/>
  <c r="F781" i="5"/>
  <c r="D781" i="5"/>
  <c r="C781" i="5"/>
  <c r="F780" i="5"/>
  <c r="D780" i="5"/>
  <c r="C780" i="5"/>
  <c r="F779" i="5"/>
  <c r="D779" i="5"/>
  <c r="C779" i="5"/>
  <c r="F778" i="5"/>
  <c r="D778" i="5"/>
  <c r="C778" i="5"/>
  <c r="F777" i="5"/>
  <c r="D777" i="5"/>
  <c r="C777" i="5"/>
  <c r="F776" i="5"/>
  <c r="D776" i="5"/>
  <c r="C776" i="5"/>
  <c r="F775" i="5"/>
  <c r="D775" i="5"/>
  <c r="C775" i="5"/>
  <c r="F774" i="5"/>
  <c r="D774" i="5"/>
  <c r="C774" i="5"/>
  <c r="F773" i="5"/>
  <c r="D773" i="5"/>
  <c r="C773" i="5"/>
  <c r="F772" i="5"/>
  <c r="D772" i="5"/>
  <c r="C772" i="5"/>
  <c r="F771" i="5"/>
  <c r="D771" i="5"/>
  <c r="C771" i="5"/>
  <c r="F770" i="5"/>
  <c r="D770" i="5"/>
  <c r="C770" i="5"/>
  <c r="F769" i="5"/>
  <c r="D769" i="5"/>
  <c r="C769" i="5"/>
  <c r="F768" i="5"/>
  <c r="D768" i="5"/>
  <c r="C768" i="5"/>
  <c r="F767" i="5"/>
  <c r="D767" i="5"/>
  <c r="C767" i="5"/>
  <c r="F766" i="5"/>
  <c r="D766" i="5"/>
  <c r="C766" i="5"/>
  <c r="F765" i="5"/>
  <c r="D765" i="5"/>
  <c r="C765" i="5"/>
  <c r="F764" i="5"/>
  <c r="D764" i="5"/>
  <c r="C764" i="5"/>
  <c r="F763" i="5"/>
  <c r="D763" i="5"/>
  <c r="C763" i="5"/>
  <c r="F762" i="5"/>
  <c r="D762" i="5"/>
  <c r="C762" i="5"/>
  <c r="F761" i="5"/>
  <c r="D761" i="5"/>
  <c r="C761" i="5"/>
  <c r="F760" i="5"/>
  <c r="D760" i="5"/>
  <c r="C760" i="5"/>
  <c r="F759" i="5"/>
  <c r="D759" i="5"/>
  <c r="C759" i="5"/>
  <c r="F758" i="5"/>
  <c r="D758" i="5"/>
  <c r="C758" i="5"/>
  <c r="F757" i="5"/>
  <c r="D757" i="5"/>
  <c r="C757" i="5"/>
  <c r="F756" i="5"/>
  <c r="D756" i="5"/>
  <c r="C756" i="5"/>
  <c r="F755" i="5"/>
  <c r="D755" i="5"/>
  <c r="C755" i="5"/>
  <c r="F754" i="5"/>
  <c r="D754" i="5"/>
  <c r="C754" i="5"/>
  <c r="F753" i="5"/>
  <c r="D753" i="5"/>
  <c r="C753" i="5"/>
  <c r="F752" i="5"/>
  <c r="D752" i="5"/>
  <c r="C752" i="5"/>
  <c r="F751" i="5"/>
  <c r="D751" i="5"/>
  <c r="C751" i="5"/>
  <c r="F750" i="5"/>
  <c r="D750" i="5"/>
  <c r="C750" i="5"/>
  <c r="F749" i="5"/>
  <c r="D749" i="5"/>
  <c r="C749" i="5"/>
  <c r="F748" i="5"/>
  <c r="D748" i="5"/>
  <c r="C748" i="5"/>
  <c r="F747" i="5"/>
  <c r="D747" i="5"/>
  <c r="C747" i="5"/>
  <c r="F746" i="5"/>
  <c r="D746" i="5"/>
  <c r="C746" i="5"/>
  <c r="F745" i="5"/>
  <c r="D745" i="5"/>
  <c r="C745" i="5"/>
  <c r="F744" i="5"/>
  <c r="D744" i="5"/>
  <c r="C744" i="5"/>
  <c r="F743" i="5"/>
  <c r="D743" i="5"/>
  <c r="C743" i="5"/>
  <c r="F742" i="5"/>
  <c r="D742" i="5"/>
  <c r="C742" i="5"/>
  <c r="F741" i="5"/>
  <c r="D741" i="5"/>
  <c r="C741" i="5"/>
  <c r="F740" i="5"/>
  <c r="D740" i="5"/>
  <c r="C740" i="5"/>
  <c r="F739" i="5"/>
  <c r="D739" i="5"/>
  <c r="C739" i="5"/>
  <c r="F738" i="5"/>
  <c r="D738" i="5"/>
  <c r="C738" i="5"/>
  <c r="F737" i="5"/>
  <c r="D737" i="5"/>
  <c r="C737" i="5"/>
  <c r="F736" i="5"/>
  <c r="D736" i="5"/>
  <c r="C736" i="5"/>
  <c r="F735" i="5"/>
  <c r="D735" i="5"/>
  <c r="C735" i="5"/>
  <c r="F734" i="5"/>
  <c r="D734" i="5"/>
  <c r="C734" i="5"/>
  <c r="F733" i="5"/>
  <c r="D733" i="5"/>
  <c r="C733" i="5"/>
  <c r="F732" i="5"/>
  <c r="D732" i="5"/>
  <c r="C732" i="5"/>
  <c r="F731" i="5"/>
  <c r="D731" i="5"/>
  <c r="C731" i="5"/>
  <c r="F730" i="5"/>
  <c r="D730" i="5"/>
  <c r="C730" i="5"/>
  <c r="F729" i="5"/>
  <c r="D729" i="5"/>
  <c r="C729" i="5"/>
  <c r="F728" i="5"/>
  <c r="D728" i="5"/>
  <c r="C728" i="5"/>
  <c r="F727" i="5"/>
  <c r="D727" i="5"/>
  <c r="C727" i="5"/>
  <c r="F726" i="5"/>
  <c r="D726" i="5"/>
  <c r="C726" i="5"/>
  <c r="F725" i="5"/>
  <c r="D725" i="5"/>
  <c r="C725" i="5"/>
  <c r="F724" i="5"/>
  <c r="D724" i="5"/>
  <c r="C724" i="5"/>
  <c r="F723" i="5"/>
  <c r="D723" i="5"/>
  <c r="C723" i="5"/>
  <c r="F722" i="5"/>
  <c r="D722" i="5"/>
  <c r="C722" i="5"/>
  <c r="F721" i="5"/>
  <c r="D721" i="5"/>
  <c r="C721" i="5"/>
  <c r="F720" i="5"/>
  <c r="D720" i="5"/>
  <c r="C720" i="5"/>
  <c r="F719" i="5"/>
  <c r="D719" i="5"/>
  <c r="C719" i="5"/>
  <c r="F718" i="5"/>
  <c r="D718" i="5"/>
  <c r="C718" i="5"/>
  <c r="F717" i="5"/>
  <c r="D717" i="5"/>
  <c r="C717" i="5"/>
  <c r="F716" i="5"/>
  <c r="D716" i="5"/>
  <c r="C716" i="5"/>
  <c r="F715" i="5"/>
  <c r="D715" i="5"/>
  <c r="C715" i="5"/>
  <c r="F714" i="5"/>
  <c r="D714" i="5"/>
  <c r="C714" i="5"/>
  <c r="F713" i="5"/>
  <c r="D713" i="5"/>
  <c r="C713" i="5"/>
  <c r="F712" i="5"/>
  <c r="D712" i="5"/>
  <c r="C712" i="5"/>
  <c r="F711" i="5"/>
  <c r="D711" i="5"/>
  <c r="C711" i="5"/>
  <c r="F710" i="5"/>
  <c r="D710" i="5"/>
  <c r="C710" i="5"/>
  <c r="F709" i="5"/>
  <c r="D709" i="5"/>
  <c r="C709" i="5"/>
  <c r="F708" i="5"/>
  <c r="D708" i="5"/>
  <c r="C708" i="5"/>
  <c r="F707" i="5"/>
  <c r="D707" i="5"/>
  <c r="C707" i="5"/>
  <c r="F706" i="5"/>
  <c r="D706" i="5"/>
  <c r="C706" i="5"/>
  <c r="F705" i="5"/>
  <c r="D705" i="5"/>
  <c r="C705" i="5"/>
  <c r="F704" i="5"/>
  <c r="D704" i="5"/>
  <c r="C704" i="5"/>
  <c r="F703" i="5"/>
  <c r="D703" i="5"/>
  <c r="C703" i="5"/>
  <c r="F702" i="5"/>
  <c r="D702" i="5"/>
  <c r="C702" i="5"/>
  <c r="F701" i="5"/>
  <c r="D701" i="5"/>
  <c r="C701" i="5"/>
  <c r="F700" i="5"/>
  <c r="D700" i="5"/>
  <c r="C700" i="5"/>
  <c r="F699" i="5"/>
  <c r="D699" i="5"/>
  <c r="C699" i="5"/>
  <c r="F698" i="5"/>
  <c r="D698" i="5"/>
  <c r="C698" i="5"/>
  <c r="F697" i="5"/>
  <c r="D697" i="5"/>
  <c r="C697" i="5"/>
  <c r="F696" i="5"/>
  <c r="D696" i="5"/>
  <c r="C696" i="5"/>
  <c r="F695" i="5"/>
  <c r="D695" i="5"/>
  <c r="C695" i="5"/>
  <c r="F694" i="5"/>
  <c r="D694" i="5"/>
  <c r="C694" i="5"/>
  <c r="F693" i="5"/>
  <c r="D693" i="5"/>
  <c r="C693" i="5"/>
  <c r="F692" i="5"/>
  <c r="D692" i="5"/>
  <c r="C692" i="5"/>
  <c r="F691" i="5"/>
  <c r="D691" i="5"/>
  <c r="C691" i="5"/>
  <c r="F690" i="5"/>
  <c r="D690" i="5"/>
  <c r="C690" i="5"/>
  <c r="F689" i="5"/>
  <c r="D689" i="5"/>
  <c r="C689" i="5"/>
  <c r="F688" i="5"/>
  <c r="D688" i="5"/>
  <c r="C688" i="5"/>
  <c r="F687" i="5"/>
  <c r="D687" i="5"/>
  <c r="C687" i="5"/>
  <c r="F686" i="5"/>
  <c r="D686" i="5"/>
  <c r="C686" i="5"/>
  <c r="F685" i="5"/>
  <c r="D685" i="5"/>
  <c r="C685" i="5"/>
  <c r="F684" i="5"/>
  <c r="D684" i="5"/>
  <c r="C684" i="5"/>
  <c r="F683" i="5"/>
  <c r="D683" i="5"/>
  <c r="C683" i="5"/>
  <c r="F682" i="5"/>
  <c r="D682" i="5"/>
  <c r="C682" i="5"/>
  <c r="F681" i="5"/>
  <c r="D681" i="5"/>
  <c r="C681" i="5"/>
  <c r="F680" i="5"/>
  <c r="D680" i="5"/>
  <c r="C680" i="5"/>
  <c r="F679" i="5"/>
  <c r="D679" i="5"/>
  <c r="C679" i="5"/>
  <c r="F678" i="5"/>
  <c r="D678" i="5"/>
  <c r="C678" i="5"/>
  <c r="F677" i="5"/>
  <c r="D677" i="5"/>
  <c r="C677" i="5"/>
  <c r="F676" i="5"/>
  <c r="D676" i="5"/>
  <c r="C676" i="5"/>
  <c r="F675" i="5"/>
  <c r="D675" i="5"/>
  <c r="C675" i="5"/>
  <c r="F674" i="5"/>
  <c r="D674" i="5"/>
  <c r="C674" i="5"/>
  <c r="F673" i="5"/>
  <c r="D673" i="5"/>
  <c r="C673" i="5"/>
  <c r="F672" i="5"/>
  <c r="D672" i="5"/>
  <c r="C672" i="5"/>
  <c r="F671" i="5"/>
  <c r="D671" i="5"/>
  <c r="C671" i="5"/>
  <c r="F670" i="5"/>
  <c r="D670" i="5"/>
  <c r="C670" i="5"/>
  <c r="F669" i="5"/>
  <c r="D669" i="5"/>
  <c r="C669" i="5"/>
  <c r="F668" i="5"/>
  <c r="D668" i="5"/>
  <c r="C668" i="5"/>
  <c r="F667" i="5"/>
  <c r="D667" i="5"/>
  <c r="C667" i="5"/>
  <c r="F666" i="5"/>
  <c r="D666" i="5"/>
  <c r="C666" i="5"/>
  <c r="F665" i="5"/>
  <c r="D665" i="5"/>
  <c r="C665" i="5"/>
  <c r="F664" i="5"/>
  <c r="D664" i="5"/>
  <c r="C664" i="5"/>
  <c r="F663" i="5"/>
  <c r="D663" i="5"/>
  <c r="C663" i="5"/>
  <c r="F662" i="5"/>
  <c r="D662" i="5"/>
  <c r="C662" i="5"/>
  <c r="F661" i="5"/>
  <c r="D661" i="5"/>
  <c r="C661" i="5"/>
  <c r="F660" i="5"/>
  <c r="D660" i="5"/>
  <c r="C660" i="5"/>
  <c r="F659" i="5"/>
  <c r="D659" i="5"/>
  <c r="C659" i="5"/>
  <c r="F658" i="5"/>
  <c r="D658" i="5"/>
  <c r="C658" i="5"/>
  <c r="F657" i="5"/>
  <c r="D657" i="5"/>
  <c r="C657" i="5"/>
  <c r="F656" i="5"/>
  <c r="D656" i="5"/>
  <c r="C656" i="5"/>
  <c r="F655" i="5"/>
  <c r="D655" i="5"/>
  <c r="C655" i="5"/>
  <c r="F654" i="5"/>
  <c r="D654" i="5"/>
  <c r="C654" i="5"/>
  <c r="F653" i="5"/>
  <c r="D653" i="5"/>
  <c r="C653" i="5"/>
  <c r="F652" i="5"/>
  <c r="D652" i="5"/>
  <c r="C652" i="5"/>
  <c r="F651" i="5"/>
  <c r="D651" i="5"/>
  <c r="C651" i="5"/>
  <c r="F650" i="5"/>
  <c r="D650" i="5"/>
  <c r="C650" i="5"/>
  <c r="F649" i="5"/>
  <c r="D649" i="5"/>
  <c r="C649" i="5"/>
  <c r="F648" i="5"/>
  <c r="D648" i="5"/>
  <c r="C648" i="5"/>
  <c r="F647" i="5"/>
  <c r="D647" i="5"/>
  <c r="C647" i="5"/>
  <c r="F646" i="5"/>
  <c r="D646" i="5"/>
  <c r="C646" i="5"/>
  <c r="F645" i="5"/>
  <c r="D645" i="5"/>
  <c r="C645" i="5"/>
  <c r="F644" i="5"/>
  <c r="D644" i="5"/>
  <c r="C644" i="5"/>
  <c r="F643" i="5"/>
  <c r="D643" i="5"/>
  <c r="C643" i="5"/>
  <c r="F642" i="5"/>
  <c r="D642" i="5"/>
  <c r="C642" i="5"/>
  <c r="F641" i="5"/>
  <c r="D641" i="5"/>
  <c r="C641" i="5"/>
  <c r="F640" i="5"/>
  <c r="D640" i="5"/>
  <c r="C640" i="5"/>
  <c r="F639" i="5"/>
  <c r="D639" i="5"/>
  <c r="C639" i="5"/>
  <c r="F638" i="5"/>
  <c r="D638" i="5"/>
  <c r="C638" i="5"/>
  <c r="F637" i="5"/>
  <c r="D637" i="5"/>
  <c r="C637" i="5"/>
  <c r="F636" i="5"/>
  <c r="D636" i="5"/>
  <c r="C636" i="5"/>
  <c r="F635" i="5"/>
  <c r="D635" i="5"/>
  <c r="C635" i="5"/>
  <c r="F634" i="5"/>
  <c r="D634" i="5"/>
  <c r="C634" i="5"/>
  <c r="F633" i="5"/>
  <c r="D633" i="5"/>
  <c r="C633" i="5"/>
  <c r="F632" i="5"/>
  <c r="D632" i="5"/>
  <c r="C632" i="5"/>
  <c r="F631" i="5"/>
  <c r="D631" i="5"/>
  <c r="C631" i="5"/>
  <c r="F630" i="5"/>
  <c r="D630" i="5"/>
  <c r="C630" i="5"/>
  <c r="F629" i="5"/>
  <c r="D629" i="5"/>
  <c r="C629" i="5"/>
  <c r="F628" i="5"/>
  <c r="D628" i="5"/>
  <c r="C628" i="5"/>
  <c r="F627" i="5"/>
  <c r="D627" i="5"/>
  <c r="C627" i="5"/>
  <c r="F626" i="5"/>
  <c r="D626" i="5"/>
  <c r="C626" i="5"/>
  <c r="F625" i="5"/>
  <c r="D625" i="5"/>
  <c r="C625" i="5"/>
  <c r="F624" i="5"/>
  <c r="D624" i="5"/>
  <c r="C624" i="5"/>
  <c r="F623" i="5"/>
  <c r="D623" i="5"/>
  <c r="C623" i="5"/>
  <c r="F622" i="5"/>
  <c r="D622" i="5"/>
  <c r="C622" i="5"/>
  <c r="F621" i="5"/>
  <c r="D621" i="5"/>
  <c r="C621" i="5"/>
  <c r="F620" i="5"/>
  <c r="D620" i="5"/>
  <c r="C620" i="5"/>
  <c r="F619" i="5"/>
  <c r="D619" i="5"/>
  <c r="C619" i="5"/>
  <c r="F618" i="5"/>
  <c r="D618" i="5"/>
  <c r="C618" i="5"/>
  <c r="F617" i="5"/>
  <c r="D617" i="5"/>
  <c r="C617" i="5"/>
  <c r="F616" i="5"/>
  <c r="D616" i="5"/>
  <c r="C616" i="5"/>
  <c r="F615" i="5"/>
  <c r="D615" i="5"/>
  <c r="C615" i="5"/>
  <c r="F614" i="5"/>
  <c r="D614" i="5"/>
  <c r="C614" i="5"/>
  <c r="F613" i="5"/>
  <c r="D613" i="5"/>
  <c r="C613" i="5"/>
  <c r="F612" i="5"/>
  <c r="D612" i="5"/>
  <c r="C612" i="5"/>
  <c r="F611" i="5"/>
  <c r="D611" i="5"/>
  <c r="C611" i="5"/>
  <c r="F610" i="5"/>
  <c r="D610" i="5"/>
  <c r="C610" i="5"/>
  <c r="F609" i="5"/>
  <c r="D609" i="5"/>
  <c r="C609" i="5"/>
  <c r="F608" i="5"/>
  <c r="D608" i="5"/>
  <c r="C608" i="5"/>
  <c r="F607" i="5"/>
  <c r="D607" i="5"/>
  <c r="C607" i="5"/>
  <c r="F606" i="5"/>
  <c r="D606" i="5"/>
  <c r="C606" i="5"/>
  <c r="F605" i="5"/>
  <c r="D605" i="5"/>
  <c r="C605" i="5"/>
  <c r="F604" i="5"/>
  <c r="D604" i="5"/>
  <c r="C604" i="5"/>
  <c r="F603" i="5"/>
  <c r="D603" i="5"/>
  <c r="C603" i="5"/>
  <c r="F602" i="5"/>
  <c r="D602" i="5"/>
  <c r="C602" i="5"/>
  <c r="F601" i="5"/>
  <c r="D601" i="5"/>
  <c r="C601" i="5"/>
  <c r="F600" i="5"/>
  <c r="D600" i="5"/>
  <c r="C600" i="5"/>
  <c r="F599" i="5"/>
  <c r="D599" i="5"/>
  <c r="C599" i="5"/>
  <c r="F598" i="5"/>
  <c r="D598" i="5"/>
  <c r="C598" i="5"/>
  <c r="F597" i="5"/>
  <c r="D597" i="5"/>
  <c r="C597" i="5"/>
  <c r="F596" i="5"/>
  <c r="D596" i="5"/>
  <c r="C596" i="5"/>
  <c r="F595" i="5"/>
  <c r="D595" i="5"/>
  <c r="C595" i="5"/>
  <c r="F594" i="5"/>
  <c r="D594" i="5"/>
  <c r="C594" i="5"/>
  <c r="F593" i="5"/>
  <c r="D593" i="5"/>
  <c r="C593" i="5"/>
  <c r="F592" i="5"/>
  <c r="D592" i="5"/>
  <c r="C592" i="5"/>
  <c r="F591" i="5"/>
  <c r="D591" i="5"/>
  <c r="C591" i="5"/>
  <c r="F590" i="5"/>
  <c r="D590" i="5"/>
  <c r="C590" i="5"/>
  <c r="F589" i="5"/>
  <c r="D589" i="5"/>
  <c r="C589" i="5"/>
  <c r="F588" i="5"/>
  <c r="D588" i="5"/>
  <c r="C588" i="5"/>
  <c r="F587" i="5"/>
  <c r="D587" i="5"/>
  <c r="C587" i="5"/>
  <c r="F586" i="5"/>
  <c r="D586" i="5"/>
  <c r="C586" i="5"/>
  <c r="F585" i="5"/>
  <c r="D585" i="5"/>
  <c r="C585" i="5"/>
  <c r="F584" i="5"/>
  <c r="D584" i="5"/>
  <c r="C584" i="5"/>
  <c r="F583" i="5"/>
  <c r="D583" i="5"/>
  <c r="C583" i="5"/>
  <c r="F582" i="5"/>
  <c r="D582" i="5"/>
  <c r="C582" i="5"/>
  <c r="F581" i="5"/>
  <c r="D581" i="5"/>
  <c r="C581" i="5"/>
  <c r="F580" i="5"/>
  <c r="D580" i="5"/>
  <c r="C580" i="5"/>
  <c r="F579" i="5"/>
  <c r="D579" i="5"/>
  <c r="C579" i="5"/>
  <c r="F578" i="5"/>
  <c r="D578" i="5"/>
  <c r="C578" i="5"/>
  <c r="F577" i="5"/>
  <c r="D577" i="5"/>
  <c r="C577" i="5"/>
  <c r="F576" i="5"/>
  <c r="D576" i="5"/>
  <c r="C576" i="5"/>
  <c r="F575" i="5"/>
  <c r="D575" i="5"/>
  <c r="C575" i="5"/>
  <c r="F574" i="5"/>
  <c r="D574" i="5"/>
  <c r="C574" i="5"/>
  <c r="F573" i="5"/>
  <c r="D573" i="5"/>
  <c r="C573" i="5"/>
  <c r="F572" i="5"/>
  <c r="D572" i="5"/>
  <c r="C572" i="5"/>
  <c r="F571" i="5"/>
  <c r="D571" i="5"/>
  <c r="C571" i="5"/>
  <c r="F570" i="5"/>
  <c r="D570" i="5"/>
  <c r="C570" i="5"/>
  <c r="F569" i="5"/>
  <c r="D569" i="5"/>
  <c r="C569" i="5"/>
  <c r="F568" i="5"/>
  <c r="D568" i="5"/>
  <c r="C568" i="5"/>
  <c r="F567" i="5"/>
  <c r="D567" i="5"/>
  <c r="C567" i="5"/>
  <c r="F566" i="5"/>
  <c r="D566" i="5"/>
  <c r="C566" i="5"/>
  <c r="F565" i="5"/>
  <c r="D565" i="5"/>
  <c r="C565" i="5"/>
  <c r="F564" i="5"/>
  <c r="D564" i="5"/>
  <c r="C564" i="5"/>
  <c r="F563" i="5"/>
  <c r="D563" i="5"/>
  <c r="C563" i="5"/>
  <c r="F562" i="5"/>
  <c r="D562" i="5"/>
  <c r="C562" i="5"/>
  <c r="F561" i="5"/>
  <c r="D561" i="5"/>
  <c r="C561" i="5"/>
  <c r="F560" i="5"/>
  <c r="D560" i="5"/>
  <c r="C560" i="5"/>
  <c r="F559" i="5"/>
  <c r="D559" i="5"/>
  <c r="C559" i="5"/>
  <c r="F558" i="5"/>
  <c r="D558" i="5"/>
  <c r="C558" i="5"/>
  <c r="F557" i="5"/>
  <c r="D557" i="5"/>
  <c r="C557" i="5"/>
  <c r="F556" i="5"/>
  <c r="D556" i="5"/>
  <c r="C556" i="5"/>
  <c r="F555" i="5"/>
  <c r="D555" i="5"/>
  <c r="C555" i="5"/>
  <c r="F554" i="5"/>
  <c r="D554" i="5"/>
  <c r="C554" i="5"/>
  <c r="F553" i="5"/>
  <c r="D553" i="5"/>
  <c r="C553" i="5"/>
  <c r="F552" i="5"/>
  <c r="D552" i="5"/>
  <c r="C552" i="5"/>
  <c r="F551" i="5"/>
  <c r="D551" i="5"/>
  <c r="C551" i="5"/>
  <c r="F550" i="5"/>
  <c r="D550" i="5"/>
  <c r="C550" i="5"/>
  <c r="F549" i="5"/>
  <c r="D549" i="5"/>
  <c r="C549" i="5"/>
  <c r="F548" i="5"/>
  <c r="D548" i="5"/>
  <c r="C548" i="5"/>
  <c r="F547" i="5"/>
  <c r="D547" i="5"/>
  <c r="C547" i="5"/>
  <c r="F546" i="5"/>
  <c r="D546" i="5"/>
  <c r="C546" i="5"/>
  <c r="F545" i="5"/>
  <c r="D545" i="5"/>
  <c r="C545" i="5"/>
  <c r="F544" i="5"/>
  <c r="D544" i="5"/>
  <c r="C544" i="5"/>
  <c r="F543" i="5"/>
  <c r="D543" i="5"/>
  <c r="C543" i="5"/>
  <c r="F542" i="5"/>
  <c r="D542" i="5"/>
  <c r="C542" i="5"/>
  <c r="F541" i="5"/>
  <c r="D541" i="5"/>
  <c r="C541" i="5"/>
  <c r="F540" i="5"/>
  <c r="D540" i="5"/>
  <c r="C540" i="5"/>
  <c r="F539" i="5"/>
  <c r="D539" i="5"/>
  <c r="C539" i="5"/>
  <c r="F538" i="5"/>
  <c r="D538" i="5"/>
  <c r="C538" i="5"/>
  <c r="F537" i="5"/>
  <c r="D537" i="5"/>
  <c r="C537" i="5"/>
  <c r="F536" i="5"/>
  <c r="D536" i="5"/>
  <c r="C536" i="5"/>
  <c r="F535" i="5"/>
  <c r="D535" i="5"/>
  <c r="C535" i="5"/>
  <c r="F534" i="5"/>
  <c r="D534" i="5"/>
  <c r="C534" i="5"/>
  <c r="F533" i="5"/>
  <c r="D533" i="5"/>
  <c r="C533" i="5"/>
  <c r="F532" i="5"/>
  <c r="D532" i="5"/>
  <c r="C532" i="5"/>
  <c r="F531" i="5"/>
  <c r="D531" i="5"/>
  <c r="C531" i="5"/>
  <c r="F530" i="5"/>
  <c r="D530" i="5"/>
  <c r="C530" i="5"/>
  <c r="F529" i="5"/>
  <c r="D529" i="5"/>
  <c r="C529" i="5"/>
  <c r="F528" i="5"/>
  <c r="D528" i="5"/>
  <c r="C528" i="5"/>
  <c r="F527" i="5"/>
  <c r="D527" i="5"/>
  <c r="C527" i="5"/>
  <c r="F526" i="5"/>
  <c r="D526" i="5"/>
  <c r="C526" i="5"/>
  <c r="F525" i="5"/>
  <c r="D525" i="5"/>
  <c r="C525" i="5"/>
  <c r="F524" i="5"/>
  <c r="D524" i="5"/>
  <c r="C524" i="5"/>
  <c r="F523" i="5"/>
  <c r="D523" i="5"/>
  <c r="C523" i="5"/>
  <c r="F522" i="5"/>
  <c r="D522" i="5"/>
  <c r="C522" i="5"/>
  <c r="F521" i="5"/>
  <c r="D521" i="5"/>
  <c r="C521" i="5"/>
  <c r="F520" i="5"/>
  <c r="D520" i="5"/>
  <c r="C520" i="5"/>
  <c r="F519" i="5"/>
  <c r="D519" i="5"/>
  <c r="C519" i="5"/>
  <c r="F518" i="5"/>
  <c r="D518" i="5"/>
  <c r="C518" i="5"/>
  <c r="F517" i="5"/>
  <c r="D517" i="5"/>
  <c r="C517" i="5"/>
  <c r="F516" i="5"/>
  <c r="D516" i="5"/>
  <c r="C516" i="5"/>
  <c r="F515" i="5"/>
  <c r="D515" i="5"/>
  <c r="C515" i="5"/>
  <c r="F514" i="5"/>
  <c r="D514" i="5"/>
  <c r="C514" i="5"/>
  <c r="F513" i="5"/>
  <c r="D513" i="5"/>
  <c r="C513" i="5"/>
  <c r="F512" i="5"/>
  <c r="D512" i="5"/>
  <c r="C512" i="5"/>
  <c r="F511" i="5"/>
  <c r="D511" i="5"/>
  <c r="C511" i="5"/>
  <c r="F510" i="5"/>
  <c r="D510" i="5"/>
  <c r="C510" i="5"/>
  <c r="F509" i="5"/>
  <c r="D509" i="5"/>
  <c r="C509" i="5"/>
  <c r="F508" i="5"/>
  <c r="D508" i="5"/>
  <c r="C508" i="5"/>
  <c r="F507" i="5"/>
  <c r="D507" i="5"/>
  <c r="C507" i="5"/>
  <c r="F506" i="5"/>
  <c r="D506" i="5"/>
  <c r="C506" i="5"/>
  <c r="F505" i="5"/>
  <c r="D505" i="5"/>
  <c r="C505" i="5"/>
  <c r="F504" i="5"/>
  <c r="D504" i="5"/>
  <c r="C504" i="5"/>
  <c r="F503" i="5"/>
  <c r="D503" i="5"/>
  <c r="C503" i="5"/>
  <c r="F502" i="5"/>
  <c r="D502" i="5"/>
  <c r="C502" i="5"/>
  <c r="F501" i="5"/>
  <c r="D501" i="5"/>
  <c r="C501" i="5"/>
  <c r="F500" i="5"/>
  <c r="D500" i="5"/>
  <c r="C500" i="5"/>
  <c r="F499" i="5"/>
  <c r="D499" i="5"/>
  <c r="C499" i="5"/>
  <c r="F498" i="5"/>
  <c r="D498" i="5"/>
  <c r="C498" i="5"/>
  <c r="F497" i="5"/>
  <c r="D497" i="5"/>
  <c r="C497" i="5"/>
  <c r="F496" i="5"/>
  <c r="D496" i="5"/>
  <c r="C496" i="5"/>
  <c r="F495" i="5"/>
  <c r="D495" i="5"/>
  <c r="C495" i="5"/>
  <c r="F494" i="5"/>
  <c r="D494" i="5"/>
  <c r="C494" i="5"/>
  <c r="F493" i="5"/>
  <c r="D493" i="5"/>
  <c r="C493" i="5"/>
  <c r="F492" i="5"/>
  <c r="D492" i="5"/>
  <c r="C492" i="5"/>
  <c r="F491" i="5"/>
  <c r="D491" i="5"/>
  <c r="C491" i="5"/>
  <c r="F490" i="5"/>
  <c r="D490" i="5"/>
  <c r="C490" i="5"/>
  <c r="F489" i="5"/>
  <c r="D489" i="5"/>
  <c r="C489" i="5"/>
  <c r="F488" i="5"/>
  <c r="D488" i="5"/>
  <c r="C488" i="5"/>
  <c r="F487" i="5"/>
  <c r="D487" i="5"/>
  <c r="C487" i="5"/>
  <c r="F486" i="5"/>
  <c r="D486" i="5"/>
  <c r="C486" i="5"/>
  <c r="F485" i="5"/>
  <c r="D485" i="5"/>
  <c r="C485" i="5"/>
  <c r="F484" i="5"/>
  <c r="D484" i="5"/>
  <c r="C484" i="5"/>
  <c r="F483" i="5"/>
  <c r="D483" i="5"/>
  <c r="C483" i="5"/>
  <c r="F482" i="5"/>
  <c r="D482" i="5"/>
  <c r="C482" i="5"/>
  <c r="F481" i="5"/>
  <c r="D481" i="5"/>
  <c r="C481" i="5"/>
  <c r="F480" i="5"/>
  <c r="D480" i="5"/>
  <c r="C480" i="5"/>
  <c r="F479" i="5"/>
  <c r="D479" i="5"/>
  <c r="C479" i="5"/>
  <c r="F478" i="5"/>
  <c r="D478" i="5"/>
  <c r="C478" i="5"/>
  <c r="F477" i="5"/>
  <c r="D477" i="5"/>
  <c r="C477" i="5"/>
  <c r="F476" i="5"/>
  <c r="D476" i="5"/>
  <c r="C476" i="5"/>
  <c r="F475" i="5"/>
  <c r="D475" i="5"/>
  <c r="C475" i="5"/>
  <c r="F474" i="5"/>
  <c r="D474" i="5"/>
  <c r="C474" i="5"/>
  <c r="F473" i="5"/>
  <c r="D473" i="5"/>
  <c r="C473" i="5"/>
  <c r="F472" i="5"/>
  <c r="D472" i="5"/>
  <c r="C472" i="5"/>
  <c r="F471" i="5"/>
  <c r="D471" i="5"/>
  <c r="C471" i="5"/>
  <c r="F470" i="5"/>
  <c r="D470" i="5"/>
  <c r="C470" i="5"/>
  <c r="F469" i="5"/>
  <c r="D469" i="5"/>
  <c r="C469" i="5"/>
  <c r="F468" i="5"/>
  <c r="D468" i="5"/>
  <c r="C468" i="5"/>
  <c r="F467" i="5"/>
  <c r="D467" i="5"/>
  <c r="C467" i="5"/>
  <c r="F466" i="5"/>
  <c r="D466" i="5"/>
  <c r="C466" i="5"/>
  <c r="F465" i="5"/>
  <c r="D465" i="5"/>
  <c r="C465" i="5"/>
  <c r="F464" i="5"/>
  <c r="D464" i="5"/>
  <c r="C464" i="5"/>
  <c r="F463" i="5"/>
  <c r="D463" i="5"/>
  <c r="C463" i="5"/>
  <c r="F462" i="5"/>
  <c r="D462" i="5"/>
  <c r="C462" i="5"/>
  <c r="F461" i="5"/>
  <c r="D461" i="5"/>
  <c r="C461" i="5"/>
  <c r="F460" i="5"/>
  <c r="D460" i="5"/>
  <c r="C460" i="5"/>
  <c r="F459" i="5"/>
  <c r="D459" i="5"/>
  <c r="C459" i="5"/>
  <c r="F458" i="5"/>
  <c r="D458" i="5"/>
  <c r="C458" i="5"/>
  <c r="F457" i="5"/>
  <c r="D457" i="5"/>
  <c r="C457" i="5"/>
  <c r="F456" i="5"/>
  <c r="D456" i="5"/>
  <c r="C456" i="5"/>
  <c r="F455" i="5"/>
  <c r="D455" i="5"/>
  <c r="C455" i="5"/>
  <c r="F454" i="5"/>
  <c r="D454" i="5"/>
  <c r="C454" i="5"/>
  <c r="F453" i="5"/>
  <c r="D453" i="5"/>
  <c r="C453" i="5"/>
  <c r="F452" i="5"/>
  <c r="D452" i="5"/>
  <c r="C452" i="5"/>
  <c r="F451" i="5"/>
  <c r="D451" i="5"/>
  <c r="C451" i="5"/>
  <c r="F450" i="5"/>
  <c r="D450" i="5"/>
  <c r="C450" i="5"/>
  <c r="F449" i="5"/>
  <c r="D449" i="5"/>
  <c r="C449" i="5"/>
  <c r="F448" i="5"/>
  <c r="D448" i="5"/>
  <c r="C448" i="5"/>
  <c r="F447" i="5"/>
  <c r="D447" i="5"/>
  <c r="C447" i="5"/>
  <c r="F446" i="5"/>
  <c r="D446" i="5"/>
  <c r="C446" i="5"/>
  <c r="F445" i="5"/>
  <c r="D445" i="5"/>
  <c r="C445" i="5"/>
  <c r="F444" i="5"/>
  <c r="D444" i="5"/>
  <c r="C444" i="5"/>
  <c r="F443" i="5"/>
  <c r="D443" i="5"/>
  <c r="C443" i="5"/>
  <c r="F442" i="5"/>
  <c r="D442" i="5"/>
  <c r="C442" i="5"/>
  <c r="F441" i="5"/>
  <c r="D441" i="5"/>
  <c r="C441" i="5"/>
  <c r="F440" i="5"/>
  <c r="D440" i="5"/>
  <c r="C440" i="5"/>
  <c r="F439" i="5"/>
  <c r="D439" i="5"/>
  <c r="C439" i="5"/>
  <c r="F438" i="5"/>
  <c r="D438" i="5"/>
  <c r="C438" i="5"/>
  <c r="F437" i="5"/>
  <c r="D437" i="5"/>
  <c r="C437" i="5"/>
  <c r="F436" i="5"/>
  <c r="D436" i="5"/>
  <c r="C436" i="5"/>
  <c r="F435" i="5"/>
  <c r="D435" i="5"/>
  <c r="C435" i="5"/>
  <c r="F434" i="5"/>
  <c r="D434" i="5"/>
  <c r="C434" i="5"/>
  <c r="F433" i="5"/>
  <c r="D433" i="5"/>
  <c r="C433" i="5"/>
  <c r="F432" i="5"/>
  <c r="D432" i="5"/>
  <c r="C432" i="5"/>
  <c r="F431" i="5"/>
  <c r="D431" i="5"/>
  <c r="C431" i="5"/>
  <c r="F430" i="5"/>
  <c r="D430" i="5"/>
  <c r="C430" i="5"/>
  <c r="F429" i="5"/>
  <c r="D429" i="5"/>
  <c r="C429" i="5"/>
  <c r="F428" i="5"/>
  <c r="D428" i="5"/>
  <c r="C428" i="5"/>
  <c r="F427" i="5"/>
  <c r="D427" i="5"/>
  <c r="C427" i="5"/>
  <c r="F426" i="5"/>
  <c r="D426" i="5"/>
  <c r="C426" i="5"/>
  <c r="F425" i="5"/>
  <c r="D425" i="5"/>
  <c r="C425" i="5"/>
  <c r="F424" i="5"/>
  <c r="D424" i="5"/>
  <c r="C424" i="5"/>
  <c r="F423" i="5"/>
  <c r="D423" i="5"/>
  <c r="C423" i="5"/>
  <c r="F422" i="5"/>
  <c r="D422" i="5"/>
  <c r="C422" i="5"/>
  <c r="F421" i="5"/>
  <c r="D421" i="5"/>
  <c r="C421" i="5"/>
  <c r="F420" i="5"/>
  <c r="D420" i="5"/>
  <c r="C420" i="5"/>
  <c r="F419" i="5"/>
  <c r="D419" i="5"/>
  <c r="C419" i="5"/>
  <c r="F418" i="5"/>
  <c r="D418" i="5"/>
  <c r="C418" i="5"/>
  <c r="F417" i="5"/>
  <c r="D417" i="5"/>
  <c r="C417" i="5"/>
  <c r="F416" i="5"/>
  <c r="D416" i="5"/>
  <c r="C416" i="5"/>
  <c r="F415" i="5"/>
  <c r="D415" i="5"/>
  <c r="C415" i="5"/>
  <c r="F414" i="5"/>
  <c r="D414" i="5"/>
  <c r="C414" i="5"/>
  <c r="F413" i="5"/>
  <c r="D413" i="5"/>
  <c r="C413" i="5"/>
  <c r="F412" i="5"/>
  <c r="D412" i="5"/>
  <c r="C412" i="5"/>
  <c r="F411" i="5"/>
  <c r="D411" i="5"/>
  <c r="C411" i="5"/>
  <c r="F410" i="5"/>
  <c r="D410" i="5"/>
  <c r="C410" i="5"/>
  <c r="F409" i="5"/>
  <c r="D409" i="5"/>
  <c r="C409" i="5"/>
  <c r="F408" i="5"/>
  <c r="D408" i="5"/>
  <c r="C408" i="5"/>
  <c r="F407" i="5"/>
  <c r="D407" i="5"/>
  <c r="C407" i="5"/>
  <c r="F406" i="5"/>
  <c r="D406" i="5"/>
  <c r="C406" i="5"/>
  <c r="F405" i="5"/>
  <c r="D405" i="5"/>
  <c r="C405" i="5"/>
  <c r="F404" i="5"/>
  <c r="D404" i="5"/>
  <c r="C404" i="5"/>
  <c r="F403" i="5"/>
  <c r="D403" i="5"/>
  <c r="C403" i="5"/>
  <c r="F402" i="5"/>
  <c r="D402" i="5"/>
  <c r="C402" i="5"/>
  <c r="F401" i="5"/>
  <c r="D401" i="5"/>
  <c r="C401" i="5"/>
  <c r="F400" i="5"/>
  <c r="D400" i="5"/>
  <c r="C400" i="5"/>
  <c r="F399" i="5"/>
  <c r="D399" i="5"/>
  <c r="C399" i="5"/>
  <c r="F398" i="5"/>
  <c r="D398" i="5"/>
  <c r="C398" i="5"/>
  <c r="F397" i="5"/>
  <c r="D397" i="5"/>
  <c r="C397" i="5"/>
  <c r="F396" i="5"/>
  <c r="D396" i="5"/>
  <c r="C396" i="5"/>
  <c r="F395" i="5"/>
  <c r="D395" i="5"/>
  <c r="C395" i="5"/>
  <c r="F394" i="5"/>
  <c r="D394" i="5"/>
  <c r="C394" i="5"/>
  <c r="F393" i="5"/>
  <c r="D393" i="5"/>
  <c r="C393" i="5"/>
  <c r="F392" i="5"/>
  <c r="D392" i="5"/>
  <c r="C392" i="5"/>
  <c r="F391" i="5"/>
  <c r="D391" i="5"/>
  <c r="C391" i="5"/>
  <c r="F390" i="5"/>
  <c r="D390" i="5"/>
  <c r="C390" i="5"/>
  <c r="F389" i="5"/>
  <c r="D389" i="5"/>
  <c r="C389" i="5"/>
  <c r="F388" i="5"/>
  <c r="D388" i="5"/>
  <c r="C388" i="5"/>
  <c r="F387" i="5"/>
  <c r="D387" i="5"/>
  <c r="C387" i="5"/>
  <c r="F386" i="5"/>
  <c r="D386" i="5"/>
  <c r="C386" i="5"/>
  <c r="F385" i="5"/>
  <c r="D385" i="5"/>
  <c r="C385" i="5"/>
  <c r="F384" i="5"/>
  <c r="D384" i="5"/>
  <c r="C384" i="5"/>
  <c r="F383" i="5"/>
  <c r="D383" i="5"/>
  <c r="C383" i="5"/>
  <c r="F382" i="5"/>
  <c r="D382" i="5"/>
  <c r="C382" i="5"/>
  <c r="F381" i="5"/>
  <c r="D381" i="5"/>
  <c r="C381" i="5"/>
  <c r="F380" i="5"/>
  <c r="D380" i="5"/>
  <c r="C380" i="5"/>
  <c r="F379" i="5"/>
  <c r="D379" i="5"/>
  <c r="C379" i="5"/>
  <c r="F378" i="5"/>
  <c r="D378" i="5"/>
  <c r="C378" i="5"/>
  <c r="F377" i="5"/>
  <c r="D377" i="5"/>
  <c r="C377" i="5"/>
  <c r="F376" i="5"/>
  <c r="D376" i="5"/>
  <c r="C376" i="5"/>
  <c r="F375" i="5"/>
  <c r="D375" i="5"/>
  <c r="C375" i="5"/>
  <c r="F374" i="5"/>
  <c r="D374" i="5"/>
  <c r="C374" i="5"/>
  <c r="F373" i="5"/>
  <c r="D373" i="5"/>
  <c r="C373" i="5"/>
  <c r="F372" i="5"/>
  <c r="D372" i="5"/>
  <c r="C372" i="5"/>
  <c r="F371" i="5"/>
  <c r="D371" i="5"/>
  <c r="C371" i="5"/>
  <c r="F370" i="5"/>
  <c r="D370" i="5"/>
  <c r="C370" i="5"/>
  <c r="F369" i="5"/>
  <c r="D369" i="5"/>
  <c r="C369" i="5"/>
  <c r="F368" i="5"/>
  <c r="D368" i="5"/>
  <c r="C368" i="5"/>
  <c r="F367" i="5"/>
  <c r="D367" i="5"/>
  <c r="C367" i="5"/>
  <c r="F366" i="5"/>
  <c r="D366" i="5"/>
  <c r="C366" i="5"/>
  <c r="F365" i="5"/>
  <c r="D365" i="5"/>
  <c r="C365" i="5"/>
  <c r="F364" i="5"/>
  <c r="D364" i="5"/>
  <c r="C364" i="5"/>
  <c r="F363" i="5"/>
  <c r="D363" i="5"/>
  <c r="C363" i="5"/>
  <c r="F362" i="5"/>
  <c r="D362" i="5"/>
  <c r="C362" i="5"/>
  <c r="F361" i="5"/>
  <c r="D361" i="5"/>
  <c r="C361" i="5"/>
  <c r="F360" i="5"/>
  <c r="D360" i="5"/>
  <c r="C360" i="5"/>
  <c r="F359" i="5"/>
  <c r="D359" i="5"/>
  <c r="C359" i="5"/>
  <c r="F358" i="5"/>
  <c r="D358" i="5"/>
  <c r="C358" i="5"/>
  <c r="F357" i="5"/>
  <c r="D357" i="5"/>
  <c r="C357" i="5"/>
  <c r="F356" i="5"/>
  <c r="D356" i="5"/>
  <c r="C356" i="5"/>
  <c r="F355" i="5"/>
  <c r="D355" i="5"/>
  <c r="C355" i="5"/>
  <c r="F354" i="5"/>
  <c r="D354" i="5"/>
  <c r="C354" i="5"/>
  <c r="F353" i="5"/>
  <c r="D353" i="5"/>
  <c r="C353" i="5"/>
  <c r="F352" i="5"/>
  <c r="D352" i="5"/>
  <c r="C352" i="5"/>
  <c r="F351" i="5"/>
  <c r="D351" i="5"/>
  <c r="C351" i="5"/>
  <c r="F350" i="5"/>
  <c r="D350" i="5"/>
  <c r="C350" i="5"/>
  <c r="F349" i="5"/>
  <c r="D349" i="5"/>
  <c r="C349" i="5"/>
  <c r="F348" i="5"/>
  <c r="D348" i="5"/>
  <c r="C348" i="5"/>
  <c r="F347" i="5"/>
  <c r="D347" i="5"/>
  <c r="C347" i="5"/>
  <c r="F346" i="5"/>
  <c r="D346" i="5"/>
  <c r="C346" i="5"/>
  <c r="F345" i="5"/>
  <c r="D345" i="5"/>
  <c r="C345" i="5"/>
  <c r="F344" i="5"/>
  <c r="D344" i="5"/>
  <c r="C344" i="5"/>
  <c r="F343" i="5"/>
  <c r="D343" i="5"/>
  <c r="C343" i="5"/>
  <c r="F342" i="5"/>
  <c r="D342" i="5"/>
  <c r="C342" i="5"/>
  <c r="F341" i="5"/>
  <c r="D341" i="5"/>
  <c r="C341" i="5"/>
  <c r="F340" i="5"/>
  <c r="D340" i="5"/>
  <c r="C340" i="5"/>
  <c r="F339" i="5"/>
  <c r="D339" i="5"/>
  <c r="C339" i="5"/>
  <c r="F338" i="5"/>
  <c r="D338" i="5"/>
  <c r="C338" i="5"/>
  <c r="F337" i="5"/>
  <c r="D337" i="5"/>
  <c r="C337" i="5"/>
  <c r="F336" i="5"/>
  <c r="D336" i="5"/>
  <c r="C336" i="5"/>
  <c r="F335" i="5"/>
  <c r="D335" i="5"/>
  <c r="C335" i="5"/>
  <c r="F334" i="5"/>
  <c r="D334" i="5"/>
  <c r="C334" i="5"/>
  <c r="F333" i="5"/>
  <c r="D333" i="5"/>
  <c r="C333" i="5"/>
  <c r="F332" i="5"/>
  <c r="D332" i="5"/>
  <c r="C332" i="5"/>
  <c r="F331" i="5"/>
  <c r="D331" i="5"/>
  <c r="C331" i="5"/>
  <c r="F330" i="5"/>
  <c r="D330" i="5"/>
  <c r="C330" i="5"/>
  <c r="F329" i="5"/>
  <c r="D329" i="5"/>
  <c r="C329" i="5"/>
  <c r="F328" i="5"/>
  <c r="D328" i="5"/>
  <c r="C328" i="5"/>
  <c r="F327" i="5"/>
  <c r="D327" i="5"/>
  <c r="C327" i="5"/>
  <c r="F326" i="5"/>
  <c r="D326" i="5"/>
  <c r="C326" i="5"/>
  <c r="F325" i="5"/>
  <c r="D325" i="5"/>
  <c r="C325" i="5"/>
  <c r="F324" i="5"/>
  <c r="D324" i="5"/>
  <c r="C324" i="5"/>
  <c r="F323" i="5"/>
  <c r="D323" i="5"/>
  <c r="C323" i="5"/>
  <c r="F322" i="5"/>
  <c r="D322" i="5"/>
  <c r="C322" i="5"/>
  <c r="F321" i="5"/>
  <c r="D321" i="5"/>
  <c r="C321" i="5"/>
  <c r="F320" i="5"/>
  <c r="D320" i="5"/>
  <c r="C320" i="5"/>
  <c r="F319" i="5"/>
  <c r="D319" i="5"/>
  <c r="C319" i="5"/>
  <c r="F318" i="5"/>
  <c r="D318" i="5"/>
  <c r="C318" i="5"/>
  <c r="F317" i="5"/>
  <c r="D317" i="5"/>
  <c r="C317" i="5"/>
  <c r="F316" i="5"/>
  <c r="D316" i="5"/>
  <c r="C316" i="5"/>
  <c r="F315" i="5"/>
  <c r="D315" i="5"/>
  <c r="C315" i="5"/>
  <c r="F314" i="5"/>
  <c r="D314" i="5"/>
  <c r="C314" i="5"/>
  <c r="F313" i="5"/>
  <c r="D313" i="5"/>
  <c r="C313" i="5"/>
  <c r="F312" i="5"/>
  <c r="D312" i="5"/>
  <c r="C312" i="5"/>
  <c r="F311" i="5"/>
  <c r="D311" i="5"/>
  <c r="C311" i="5"/>
  <c r="F310" i="5"/>
  <c r="D310" i="5"/>
  <c r="C310" i="5"/>
  <c r="F309" i="5"/>
  <c r="D309" i="5"/>
  <c r="C309" i="5"/>
  <c r="F308" i="5"/>
  <c r="D308" i="5"/>
  <c r="C308" i="5"/>
  <c r="F307" i="5"/>
  <c r="D307" i="5"/>
  <c r="C307" i="5"/>
  <c r="F306" i="5"/>
  <c r="D306" i="5"/>
  <c r="C306" i="5"/>
  <c r="F305" i="5"/>
  <c r="D305" i="5"/>
  <c r="C305" i="5"/>
  <c r="F304" i="5"/>
  <c r="D304" i="5"/>
  <c r="C304" i="5"/>
  <c r="F303" i="5"/>
  <c r="D303" i="5"/>
  <c r="C303" i="5"/>
  <c r="F302" i="5"/>
  <c r="D302" i="5"/>
  <c r="C302" i="5"/>
  <c r="F301" i="5"/>
  <c r="D301" i="5"/>
  <c r="C301" i="5"/>
  <c r="F300" i="5"/>
  <c r="D300" i="5"/>
  <c r="C300" i="5"/>
  <c r="F299" i="5"/>
  <c r="D299" i="5"/>
  <c r="C299" i="5"/>
  <c r="F298" i="5"/>
  <c r="D298" i="5"/>
  <c r="C298" i="5"/>
  <c r="F297" i="5"/>
  <c r="D297" i="5"/>
  <c r="C297" i="5"/>
  <c r="F296" i="5"/>
  <c r="D296" i="5"/>
  <c r="C296" i="5"/>
  <c r="F295" i="5"/>
  <c r="D295" i="5"/>
  <c r="C295" i="5"/>
  <c r="F294" i="5"/>
  <c r="D294" i="5"/>
  <c r="C294" i="5"/>
  <c r="F293" i="5"/>
  <c r="D293" i="5"/>
  <c r="C293" i="5"/>
  <c r="F292" i="5"/>
  <c r="D292" i="5"/>
  <c r="C292" i="5"/>
  <c r="F291" i="5"/>
  <c r="D291" i="5"/>
  <c r="C291" i="5"/>
  <c r="F290" i="5"/>
  <c r="D290" i="5"/>
  <c r="C290" i="5"/>
  <c r="F289" i="5"/>
  <c r="D289" i="5"/>
  <c r="C289" i="5"/>
  <c r="F288" i="5"/>
  <c r="D288" i="5"/>
  <c r="C288" i="5"/>
  <c r="F287" i="5"/>
  <c r="D287" i="5"/>
  <c r="C287" i="5"/>
  <c r="F286" i="5"/>
  <c r="D286" i="5"/>
  <c r="C286" i="5"/>
  <c r="F285" i="5"/>
  <c r="D285" i="5"/>
  <c r="C285" i="5"/>
  <c r="F284" i="5"/>
  <c r="D284" i="5"/>
  <c r="C284" i="5"/>
  <c r="F283" i="5"/>
  <c r="D283" i="5"/>
  <c r="C283" i="5"/>
  <c r="F282" i="5"/>
  <c r="D282" i="5"/>
  <c r="C282" i="5"/>
  <c r="F281" i="5"/>
  <c r="D281" i="5"/>
  <c r="C281" i="5"/>
  <c r="F280" i="5"/>
  <c r="D280" i="5"/>
  <c r="C280" i="5"/>
  <c r="F279" i="5"/>
  <c r="D279" i="5"/>
  <c r="C279" i="5"/>
  <c r="F278" i="5"/>
  <c r="D278" i="5"/>
  <c r="C278" i="5"/>
  <c r="F277" i="5"/>
  <c r="D277" i="5"/>
  <c r="C277" i="5"/>
  <c r="F276" i="5"/>
  <c r="D276" i="5"/>
  <c r="C276" i="5"/>
  <c r="F275" i="5"/>
  <c r="D275" i="5"/>
  <c r="C275" i="5"/>
  <c r="F274" i="5"/>
  <c r="D274" i="5"/>
  <c r="C274" i="5"/>
  <c r="F273" i="5"/>
  <c r="D273" i="5"/>
  <c r="C273" i="5"/>
  <c r="F272" i="5"/>
  <c r="D272" i="5"/>
  <c r="C272" i="5"/>
  <c r="F271" i="5"/>
  <c r="D271" i="5"/>
  <c r="C271" i="5"/>
  <c r="F270" i="5"/>
  <c r="D270" i="5"/>
  <c r="C270" i="5"/>
  <c r="F269" i="5"/>
  <c r="D269" i="5"/>
  <c r="C269" i="5"/>
  <c r="F268" i="5"/>
  <c r="D268" i="5"/>
  <c r="C268" i="5"/>
  <c r="F267" i="5"/>
  <c r="D267" i="5"/>
  <c r="C267" i="5"/>
  <c r="F266" i="5"/>
  <c r="D266" i="5"/>
  <c r="C266" i="5"/>
  <c r="F265" i="5"/>
  <c r="D265" i="5"/>
  <c r="C265" i="5"/>
  <c r="F264" i="5"/>
  <c r="D264" i="5"/>
  <c r="C264" i="5"/>
  <c r="F263" i="5"/>
  <c r="D263" i="5"/>
  <c r="C263" i="5"/>
  <c r="F262" i="5"/>
  <c r="D262" i="5"/>
  <c r="C262" i="5"/>
  <c r="F261" i="5"/>
  <c r="D261" i="5"/>
  <c r="C261" i="5"/>
  <c r="F260" i="5"/>
  <c r="D260" i="5"/>
  <c r="C260" i="5"/>
  <c r="F259" i="5"/>
  <c r="D259" i="5"/>
  <c r="C259" i="5"/>
  <c r="F258" i="5"/>
  <c r="D258" i="5"/>
  <c r="C258" i="5"/>
  <c r="F257" i="5"/>
  <c r="D257" i="5"/>
  <c r="C257" i="5"/>
  <c r="F256" i="5"/>
  <c r="D256" i="5"/>
  <c r="C256" i="5"/>
  <c r="F255" i="5"/>
  <c r="D255" i="5"/>
  <c r="C255" i="5"/>
  <c r="F254" i="5"/>
  <c r="D254" i="5"/>
  <c r="C254" i="5"/>
  <c r="F253" i="5"/>
  <c r="D253" i="5"/>
  <c r="C253" i="5"/>
  <c r="F252" i="5"/>
  <c r="D252" i="5"/>
  <c r="C252" i="5"/>
  <c r="F251" i="5"/>
  <c r="D251" i="5"/>
  <c r="C251" i="5"/>
  <c r="F250" i="5"/>
  <c r="D250" i="5"/>
  <c r="C250" i="5"/>
  <c r="F249" i="5"/>
  <c r="D249" i="5"/>
  <c r="C249" i="5"/>
  <c r="F248" i="5"/>
  <c r="D248" i="5"/>
  <c r="C248" i="5"/>
  <c r="F247" i="5"/>
  <c r="D247" i="5"/>
  <c r="C247" i="5"/>
  <c r="F246" i="5"/>
  <c r="D246" i="5"/>
  <c r="C246" i="5"/>
  <c r="F245" i="5"/>
  <c r="D245" i="5"/>
  <c r="C245" i="5"/>
  <c r="F244" i="5"/>
  <c r="D244" i="5"/>
  <c r="C244" i="5"/>
  <c r="F243" i="5"/>
  <c r="D243" i="5"/>
  <c r="C243" i="5"/>
  <c r="F242" i="5"/>
  <c r="D242" i="5"/>
  <c r="C242" i="5"/>
  <c r="F241" i="5"/>
  <c r="D241" i="5"/>
  <c r="C241" i="5"/>
  <c r="F240" i="5"/>
  <c r="D240" i="5"/>
  <c r="C240" i="5"/>
  <c r="F239" i="5"/>
  <c r="D239" i="5"/>
  <c r="C239" i="5"/>
  <c r="F238" i="5"/>
  <c r="D238" i="5"/>
  <c r="C238" i="5"/>
  <c r="F237" i="5"/>
  <c r="D237" i="5"/>
  <c r="C237" i="5"/>
  <c r="F236" i="5"/>
  <c r="D236" i="5"/>
  <c r="C236" i="5"/>
  <c r="F235" i="5"/>
  <c r="D235" i="5"/>
  <c r="C235" i="5"/>
  <c r="F234" i="5"/>
  <c r="D234" i="5"/>
  <c r="C234" i="5"/>
  <c r="F233" i="5"/>
  <c r="D233" i="5"/>
  <c r="C233" i="5"/>
  <c r="F232" i="5"/>
  <c r="D232" i="5"/>
  <c r="C232" i="5"/>
  <c r="F231" i="5"/>
  <c r="D231" i="5"/>
  <c r="C231" i="5"/>
  <c r="F230" i="5"/>
  <c r="D230" i="5"/>
  <c r="C230" i="5"/>
  <c r="F229" i="5"/>
  <c r="D229" i="5"/>
  <c r="C229" i="5"/>
  <c r="F228" i="5"/>
  <c r="D228" i="5"/>
  <c r="C228" i="5"/>
  <c r="F227" i="5"/>
  <c r="D227" i="5"/>
  <c r="C227" i="5"/>
  <c r="F226" i="5"/>
  <c r="D226" i="5"/>
  <c r="C226" i="5"/>
  <c r="F225" i="5"/>
  <c r="D225" i="5"/>
  <c r="C225" i="5"/>
  <c r="F224" i="5"/>
  <c r="D224" i="5"/>
  <c r="C224" i="5"/>
  <c r="F223" i="5"/>
  <c r="D223" i="5"/>
  <c r="C223" i="5"/>
  <c r="F222" i="5"/>
  <c r="D222" i="5"/>
  <c r="C222" i="5"/>
  <c r="F221" i="5"/>
  <c r="D221" i="5"/>
  <c r="C221" i="5"/>
  <c r="F220" i="5"/>
  <c r="D220" i="5"/>
  <c r="C220" i="5"/>
  <c r="F219" i="5"/>
  <c r="D219" i="5"/>
  <c r="C219" i="5"/>
  <c r="F218" i="5"/>
  <c r="D218" i="5"/>
  <c r="C218" i="5"/>
  <c r="F217" i="5"/>
  <c r="D217" i="5"/>
  <c r="C217" i="5"/>
  <c r="F216" i="5"/>
  <c r="D216" i="5"/>
  <c r="C216" i="5"/>
  <c r="F215" i="5"/>
  <c r="D215" i="5"/>
  <c r="C215" i="5"/>
  <c r="F214" i="5"/>
  <c r="D214" i="5"/>
  <c r="C214" i="5"/>
  <c r="F213" i="5"/>
  <c r="D213" i="5"/>
  <c r="C213" i="5"/>
  <c r="F212" i="5"/>
  <c r="D212" i="5"/>
  <c r="C212" i="5"/>
  <c r="F211" i="5"/>
  <c r="D211" i="5"/>
  <c r="C211" i="5"/>
  <c r="F210" i="5"/>
  <c r="D210" i="5"/>
  <c r="C210" i="5"/>
  <c r="F209" i="5"/>
  <c r="D209" i="5"/>
  <c r="C209" i="5"/>
  <c r="F208" i="5"/>
  <c r="D208" i="5"/>
  <c r="C208" i="5"/>
  <c r="F207" i="5"/>
  <c r="D207" i="5"/>
  <c r="C207" i="5"/>
  <c r="F206" i="5"/>
  <c r="D206" i="5"/>
  <c r="C206" i="5"/>
  <c r="F205" i="5"/>
  <c r="D205" i="5"/>
  <c r="C205" i="5"/>
  <c r="F204" i="5"/>
  <c r="D204" i="5"/>
  <c r="C204" i="5"/>
  <c r="F203" i="5"/>
  <c r="D203" i="5"/>
  <c r="C203" i="5"/>
  <c r="F202" i="5"/>
  <c r="D202" i="5"/>
  <c r="C202" i="5"/>
  <c r="F201" i="5"/>
  <c r="D201" i="5"/>
  <c r="C201" i="5"/>
  <c r="F200" i="5"/>
  <c r="D200" i="5"/>
  <c r="C200" i="5"/>
  <c r="F199" i="5"/>
  <c r="D199" i="5"/>
  <c r="C199" i="5"/>
  <c r="F198" i="5"/>
  <c r="D198" i="5"/>
  <c r="C198" i="5"/>
  <c r="F197" i="5"/>
  <c r="D197" i="5"/>
  <c r="C197" i="5"/>
  <c r="F196" i="5"/>
  <c r="D196" i="5"/>
  <c r="C196" i="5"/>
  <c r="F195" i="5"/>
  <c r="D195" i="5"/>
  <c r="C195" i="5"/>
  <c r="F194" i="5"/>
  <c r="D194" i="5"/>
  <c r="C194" i="5"/>
  <c r="F193" i="5"/>
  <c r="D193" i="5"/>
  <c r="C193" i="5"/>
  <c r="F192" i="5"/>
  <c r="D192" i="5"/>
  <c r="C192" i="5"/>
  <c r="F191" i="5"/>
  <c r="D191" i="5"/>
  <c r="C191" i="5"/>
  <c r="F190" i="5"/>
  <c r="D190" i="5"/>
  <c r="C190" i="5"/>
  <c r="F189" i="5"/>
  <c r="D189" i="5"/>
  <c r="C189" i="5"/>
  <c r="F188" i="5"/>
  <c r="D188" i="5"/>
  <c r="C188" i="5"/>
  <c r="F187" i="5"/>
  <c r="D187" i="5"/>
  <c r="C187" i="5"/>
  <c r="F186" i="5"/>
  <c r="D186" i="5"/>
  <c r="C186" i="5"/>
  <c r="F185" i="5"/>
  <c r="D185" i="5"/>
  <c r="C185" i="5"/>
  <c r="F184" i="5"/>
  <c r="D184" i="5"/>
  <c r="C184" i="5"/>
  <c r="F183" i="5"/>
  <c r="D183" i="5"/>
  <c r="C183" i="5"/>
  <c r="F182" i="5"/>
  <c r="D182" i="5"/>
  <c r="C182" i="5"/>
  <c r="F181" i="5"/>
  <c r="D181" i="5"/>
  <c r="C181" i="5"/>
  <c r="F180" i="5"/>
  <c r="D180" i="5"/>
  <c r="C180" i="5"/>
  <c r="F179" i="5"/>
  <c r="D179" i="5"/>
  <c r="C179" i="5"/>
  <c r="F178" i="5"/>
  <c r="D178" i="5"/>
  <c r="C178" i="5"/>
  <c r="F177" i="5"/>
  <c r="D177" i="5"/>
  <c r="C177" i="5"/>
  <c r="F176" i="5"/>
  <c r="D176" i="5"/>
  <c r="C176" i="5"/>
  <c r="F175" i="5"/>
  <c r="D175" i="5"/>
  <c r="C175" i="5"/>
  <c r="F174" i="5"/>
  <c r="D174" i="5"/>
  <c r="C174" i="5"/>
  <c r="F173" i="5"/>
  <c r="D173" i="5"/>
  <c r="C173" i="5"/>
  <c r="F172" i="5"/>
  <c r="D172" i="5"/>
  <c r="C172" i="5"/>
  <c r="F171" i="5"/>
  <c r="D171" i="5"/>
  <c r="C171" i="5"/>
  <c r="F170" i="5"/>
  <c r="D170" i="5"/>
  <c r="C170" i="5"/>
  <c r="F169" i="5"/>
  <c r="D169" i="5"/>
  <c r="C169" i="5"/>
  <c r="F168" i="5"/>
  <c r="D168" i="5"/>
  <c r="C168" i="5"/>
  <c r="F167" i="5"/>
  <c r="D167" i="5"/>
  <c r="C167" i="5"/>
  <c r="F166" i="5"/>
  <c r="D166" i="5"/>
  <c r="C166" i="5"/>
  <c r="F165" i="5"/>
  <c r="D165" i="5"/>
  <c r="C165" i="5"/>
  <c r="F164" i="5"/>
  <c r="D164" i="5"/>
  <c r="C164" i="5"/>
  <c r="F163" i="5"/>
  <c r="D163" i="5"/>
  <c r="C163" i="5"/>
  <c r="F162" i="5"/>
  <c r="D162" i="5"/>
  <c r="C162" i="5"/>
  <c r="F161" i="5"/>
  <c r="D161" i="5"/>
  <c r="C161" i="5"/>
  <c r="F160" i="5"/>
  <c r="D160" i="5"/>
  <c r="C160" i="5"/>
  <c r="F159" i="5"/>
  <c r="D159" i="5"/>
  <c r="C159" i="5"/>
  <c r="F158" i="5"/>
  <c r="D158" i="5"/>
  <c r="C158" i="5"/>
  <c r="F157" i="5"/>
  <c r="D157" i="5"/>
  <c r="C157" i="5"/>
  <c r="F156" i="5"/>
  <c r="D156" i="5"/>
  <c r="C156" i="5"/>
  <c r="F155" i="5"/>
  <c r="D155" i="5"/>
  <c r="C155" i="5"/>
  <c r="F154" i="5"/>
  <c r="D154" i="5"/>
  <c r="C154" i="5"/>
  <c r="F153" i="5"/>
  <c r="D153" i="5"/>
  <c r="C153" i="5"/>
  <c r="F152" i="5"/>
  <c r="D152" i="5"/>
  <c r="C152" i="5"/>
  <c r="F151" i="5"/>
  <c r="D151" i="5"/>
  <c r="C151" i="5"/>
  <c r="F150" i="5"/>
  <c r="D150" i="5"/>
  <c r="C150" i="5"/>
  <c r="F149" i="5"/>
  <c r="D149" i="5"/>
  <c r="C149" i="5"/>
  <c r="F148" i="5"/>
  <c r="D148" i="5"/>
  <c r="C148" i="5"/>
  <c r="F147" i="5"/>
  <c r="D147" i="5"/>
  <c r="C147" i="5"/>
  <c r="F146" i="5"/>
  <c r="D146" i="5"/>
  <c r="C146" i="5"/>
  <c r="F145" i="5"/>
  <c r="D145" i="5"/>
  <c r="C145" i="5"/>
  <c r="F144" i="5"/>
  <c r="D144" i="5"/>
  <c r="C144" i="5"/>
  <c r="F143" i="5"/>
  <c r="D143" i="5"/>
  <c r="C143" i="5"/>
  <c r="F142" i="5"/>
  <c r="D142" i="5"/>
  <c r="C142" i="5"/>
  <c r="F141" i="5"/>
  <c r="D141" i="5"/>
  <c r="C141" i="5"/>
  <c r="F140" i="5"/>
  <c r="D140" i="5"/>
  <c r="C140" i="5"/>
  <c r="F139" i="5"/>
  <c r="D139" i="5"/>
  <c r="C139" i="5"/>
  <c r="F138" i="5"/>
  <c r="D138" i="5"/>
  <c r="C138" i="5"/>
  <c r="F137" i="5"/>
  <c r="D137" i="5"/>
  <c r="C137" i="5"/>
  <c r="F136" i="5"/>
  <c r="D136" i="5"/>
  <c r="C136" i="5"/>
  <c r="F135" i="5"/>
  <c r="D135" i="5"/>
  <c r="C135" i="5"/>
  <c r="F134" i="5"/>
  <c r="D134" i="5"/>
  <c r="C134" i="5"/>
  <c r="F133" i="5"/>
  <c r="D133" i="5"/>
  <c r="C133" i="5"/>
  <c r="F132" i="5"/>
  <c r="D132" i="5"/>
  <c r="C132" i="5"/>
  <c r="F131" i="5"/>
  <c r="D131" i="5"/>
  <c r="C131" i="5"/>
  <c r="F130" i="5"/>
  <c r="D130" i="5"/>
  <c r="C130" i="5"/>
  <c r="F129" i="5"/>
  <c r="D129" i="5"/>
  <c r="C129" i="5"/>
  <c r="F128" i="5"/>
  <c r="D128" i="5"/>
  <c r="C128" i="5"/>
  <c r="F127" i="5"/>
  <c r="D127" i="5"/>
  <c r="C127" i="5"/>
  <c r="F126" i="5"/>
  <c r="D126" i="5"/>
  <c r="C126" i="5"/>
  <c r="F125" i="5"/>
  <c r="D125" i="5"/>
  <c r="C125" i="5"/>
  <c r="F124" i="5"/>
  <c r="D124" i="5"/>
  <c r="C124" i="5"/>
  <c r="F123" i="5"/>
  <c r="D123" i="5"/>
  <c r="C123" i="5"/>
  <c r="F122" i="5"/>
  <c r="D122" i="5"/>
  <c r="C122" i="5"/>
  <c r="F121" i="5"/>
  <c r="D121" i="5"/>
  <c r="C121" i="5"/>
  <c r="F120" i="5"/>
  <c r="D120" i="5"/>
  <c r="C120" i="5"/>
  <c r="F119" i="5"/>
  <c r="D119" i="5"/>
  <c r="C119" i="5"/>
  <c r="F118" i="5"/>
  <c r="D118" i="5"/>
  <c r="C118" i="5"/>
  <c r="F117" i="5"/>
  <c r="D117" i="5"/>
  <c r="C117" i="5"/>
  <c r="F116" i="5"/>
  <c r="D116" i="5"/>
  <c r="C116" i="5"/>
  <c r="F115" i="5"/>
  <c r="D115" i="5"/>
  <c r="C115" i="5"/>
  <c r="F114" i="5"/>
  <c r="D114" i="5"/>
  <c r="C114" i="5"/>
  <c r="F113" i="5"/>
  <c r="D113" i="5"/>
  <c r="C113" i="5"/>
  <c r="F112" i="5"/>
  <c r="D112" i="5"/>
  <c r="C112" i="5"/>
  <c r="F111" i="5"/>
  <c r="D111" i="5"/>
  <c r="C111" i="5"/>
  <c r="F110" i="5"/>
  <c r="D110" i="5"/>
  <c r="C110" i="5"/>
  <c r="F109" i="5"/>
  <c r="D109" i="5"/>
  <c r="C109" i="5"/>
  <c r="F108" i="5"/>
  <c r="D108" i="5"/>
  <c r="C108" i="5"/>
  <c r="F107" i="5"/>
  <c r="D107" i="5"/>
  <c r="C107" i="5"/>
  <c r="F106" i="5"/>
  <c r="D106" i="5"/>
  <c r="C106" i="5"/>
  <c r="F105" i="5"/>
  <c r="D105" i="5"/>
  <c r="C105" i="5"/>
  <c r="F104" i="5"/>
  <c r="D104" i="5"/>
  <c r="C104" i="5"/>
  <c r="F103" i="5"/>
  <c r="D103" i="5"/>
  <c r="C103" i="5"/>
  <c r="F102" i="5"/>
  <c r="D102" i="5"/>
  <c r="C102" i="5"/>
  <c r="F101" i="5"/>
  <c r="D101" i="5"/>
  <c r="C101" i="5"/>
  <c r="F100" i="5"/>
  <c r="D100" i="5"/>
  <c r="C100" i="5"/>
  <c r="F99" i="5"/>
  <c r="D99" i="5"/>
  <c r="C99" i="5"/>
  <c r="F98" i="5"/>
  <c r="D98" i="5"/>
  <c r="C98" i="5"/>
  <c r="F97" i="5"/>
  <c r="D97" i="5"/>
  <c r="C97" i="5"/>
  <c r="F96" i="5"/>
  <c r="D96" i="5"/>
  <c r="C96" i="5"/>
  <c r="F95" i="5"/>
  <c r="D95" i="5"/>
  <c r="C95" i="5"/>
  <c r="F94" i="5"/>
  <c r="D94" i="5"/>
  <c r="C94" i="5"/>
  <c r="F93" i="5"/>
  <c r="D93" i="5"/>
  <c r="C93" i="5"/>
  <c r="F92" i="5"/>
  <c r="D92" i="5"/>
  <c r="C92" i="5"/>
  <c r="F91" i="5"/>
  <c r="D91" i="5"/>
  <c r="C91" i="5"/>
  <c r="F90" i="5"/>
  <c r="D90" i="5"/>
  <c r="C90" i="5"/>
  <c r="F89" i="5"/>
  <c r="D89" i="5"/>
  <c r="C89" i="5"/>
  <c r="F88" i="5"/>
  <c r="D88" i="5"/>
  <c r="C88" i="5"/>
  <c r="F87" i="5"/>
  <c r="D87" i="5"/>
  <c r="C87" i="5"/>
  <c r="F86" i="5"/>
  <c r="D86" i="5"/>
  <c r="C86" i="5"/>
  <c r="F85" i="5"/>
  <c r="D85" i="5"/>
  <c r="C85" i="5"/>
  <c r="F84" i="5"/>
  <c r="D84" i="5"/>
  <c r="C84" i="5"/>
  <c r="F83" i="5"/>
  <c r="D83" i="5"/>
  <c r="C83" i="5"/>
  <c r="F82" i="5"/>
  <c r="D82" i="5"/>
  <c r="C82" i="5"/>
  <c r="F81" i="5"/>
  <c r="D81" i="5"/>
  <c r="C81" i="5"/>
  <c r="F80" i="5"/>
  <c r="D80" i="5"/>
  <c r="C80" i="5"/>
  <c r="F79" i="5"/>
  <c r="D79" i="5"/>
  <c r="C79" i="5"/>
  <c r="F78" i="5"/>
  <c r="D78" i="5"/>
  <c r="C78" i="5"/>
  <c r="F77" i="5"/>
  <c r="D77" i="5"/>
  <c r="C77" i="5"/>
  <c r="F76" i="5"/>
  <c r="D76" i="5"/>
  <c r="C76" i="5"/>
  <c r="F75" i="5"/>
  <c r="D75" i="5"/>
  <c r="C75" i="5"/>
  <c r="F74" i="5"/>
  <c r="D74" i="5"/>
  <c r="C74" i="5"/>
  <c r="F73" i="5"/>
  <c r="D73" i="5"/>
  <c r="C73" i="5"/>
  <c r="F72" i="5"/>
  <c r="D72" i="5"/>
  <c r="C72" i="5"/>
  <c r="F71" i="5"/>
  <c r="D71" i="5"/>
  <c r="C71" i="5"/>
  <c r="F70" i="5"/>
  <c r="D70" i="5"/>
  <c r="C70" i="5"/>
  <c r="F69" i="5"/>
  <c r="D69" i="5"/>
  <c r="C69" i="5"/>
  <c r="F68" i="5"/>
  <c r="D68" i="5"/>
  <c r="C68" i="5"/>
  <c r="F67" i="5"/>
  <c r="D67" i="5"/>
  <c r="C67" i="5"/>
  <c r="F66" i="5"/>
  <c r="D66" i="5"/>
  <c r="C66" i="5"/>
  <c r="F65" i="5"/>
  <c r="D65" i="5"/>
  <c r="C65" i="5"/>
  <c r="F64" i="5"/>
  <c r="D64" i="5"/>
  <c r="C64" i="5"/>
  <c r="F63" i="5"/>
  <c r="D63" i="5"/>
  <c r="C63" i="5"/>
  <c r="F62" i="5"/>
  <c r="D62" i="5"/>
  <c r="C62" i="5"/>
  <c r="F61" i="5"/>
  <c r="D61" i="5"/>
  <c r="C61" i="5"/>
  <c r="F60" i="5"/>
  <c r="D60" i="5"/>
  <c r="C60" i="5"/>
  <c r="F59" i="5"/>
  <c r="D59" i="5"/>
  <c r="C59" i="5"/>
  <c r="F58" i="5"/>
  <c r="D58" i="5"/>
  <c r="C58" i="5"/>
  <c r="F57" i="5"/>
  <c r="D57" i="5"/>
  <c r="C57" i="5"/>
  <c r="F56" i="5"/>
  <c r="D56" i="5"/>
  <c r="C56" i="5"/>
  <c r="F55" i="5"/>
  <c r="D55" i="5"/>
  <c r="C55" i="5"/>
  <c r="F54" i="5"/>
  <c r="D54" i="5"/>
  <c r="C54" i="5"/>
  <c r="F53" i="5"/>
  <c r="D53" i="5"/>
  <c r="C53" i="5"/>
  <c r="F52" i="5"/>
  <c r="D52" i="5"/>
  <c r="C52" i="5"/>
  <c r="F51" i="5"/>
  <c r="D51" i="5"/>
  <c r="C51" i="5"/>
  <c r="F50" i="5"/>
  <c r="D50" i="5"/>
  <c r="C50" i="5"/>
  <c r="F49" i="5"/>
  <c r="D49" i="5"/>
  <c r="C49" i="5"/>
  <c r="F48" i="5"/>
  <c r="D48" i="5"/>
  <c r="C48" i="5"/>
  <c r="F47" i="5"/>
  <c r="D47" i="5"/>
  <c r="C47" i="5"/>
  <c r="F46" i="5"/>
  <c r="D46" i="5"/>
  <c r="C46" i="5"/>
  <c r="F45" i="5"/>
  <c r="D45" i="5"/>
  <c r="C45" i="5"/>
  <c r="F44" i="5"/>
  <c r="D44" i="5"/>
  <c r="C44" i="5"/>
  <c r="F43" i="5"/>
  <c r="D43" i="5"/>
  <c r="C43" i="5"/>
  <c r="F42" i="5"/>
  <c r="D42" i="5"/>
  <c r="C42" i="5"/>
  <c r="F41" i="5"/>
  <c r="D41" i="5"/>
  <c r="C41" i="5"/>
  <c r="F40" i="5"/>
  <c r="D40" i="5"/>
  <c r="C40" i="5"/>
  <c r="F39" i="5"/>
  <c r="D39" i="5"/>
  <c r="C39" i="5"/>
  <c r="F38" i="5"/>
  <c r="D38" i="5"/>
  <c r="C38" i="5"/>
  <c r="F37" i="5"/>
  <c r="D37" i="5"/>
  <c r="C37" i="5"/>
  <c r="F36" i="5"/>
  <c r="D36" i="5"/>
  <c r="C36" i="5"/>
  <c r="F35" i="5"/>
  <c r="D35" i="5"/>
  <c r="C35" i="5"/>
  <c r="F34" i="5"/>
  <c r="D34" i="5"/>
  <c r="C34" i="5"/>
  <c r="F33" i="5"/>
  <c r="D33" i="5"/>
  <c r="C33" i="5"/>
  <c r="F32" i="5"/>
  <c r="D32" i="5"/>
  <c r="C32" i="5"/>
  <c r="F31" i="5"/>
  <c r="D31" i="5"/>
  <c r="C31" i="5"/>
  <c r="F30" i="5"/>
  <c r="D30" i="5"/>
  <c r="C30" i="5"/>
  <c r="F29" i="5"/>
  <c r="D29" i="5"/>
  <c r="C29" i="5"/>
  <c r="F28" i="5"/>
  <c r="D28" i="5"/>
  <c r="C28" i="5"/>
  <c r="F27" i="5"/>
  <c r="D27" i="5"/>
  <c r="C27" i="5"/>
  <c r="F26" i="5"/>
  <c r="D26" i="5"/>
  <c r="C26" i="5"/>
  <c r="F25" i="5"/>
  <c r="D25" i="5"/>
  <c r="C25" i="5"/>
  <c r="F24" i="5"/>
  <c r="D24" i="5"/>
  <c r="C24" i="5"/>
  <c r="F23" i="5"/>
  <c r="D23" i="5"/>
  <c r="C23" i="5"/>
  <c r="F22" i="5"/>
  <c r="D22" i="5"/>
  <c r="C22" i="5"/>
  <c r="F21" i="5"/>
  <c r="D21" i="5"/>
  <c r="C21" i="5"/>
  <c r="F20" i="5"/>
  <c r="D20" i="5"/>
  <c r="C20" i="5"/>
  <c r="F19" i="5"/>
  <c r="D19" i="5"/>
  <c r="C19" i="5"/>
  <c r="F18" i="5"/>
  <c r="D18" i="5"/>
  <c r="C18" i="5"/>
  <c r="F17" i="5"/>
  <c r="D17" i="5"/>
  <c r="C17" i="5"/>
  <c r="F16" i="5"/>
  <c r="D16" i="5"/>
  <c r="C16" i="5"/>
  <c r="F15" i="5"/>
  <c r="D15" i="5"/>
  <c r="C15" i="5"/>
  <c r="F14" i="5"/>
  <c r="D14" i="5"/>
  <c r="C14" i="5"/>
  <c r="F13" i="5"/>
  <c r="D13" i="5"/>
  <c r="C13" i="5"/>
  <c r="F12" i="5"/>
  <c r="D12" i="5"/>
  <c r="C12" i="5"/>
  <c r="F11" i="5"/>
  <c r="D11" i="5"/>
  <c r="C11" i="5"/>
  <c r="F10" i="5"/>
  <c r="D10" i="5"/>
  <c r="C10" i="5"/>
  <c r="F9" i="5"/>
  <c r="D9" i="5"/>
  <c r="C9" i="5"/>
  <c r="F8" i="5"/>
  <c r="D8" i="5"/>
  <c r="C8" i="5"/>
  <c r="F7" i="5"/>
  <c r="D7" i="5"/>
  <c r="C7" i="5"/>
  <c r="F6" i="5"/>
  <c r="D6" i="5"/>
  <c r="C6" i="5"/>
  <c r="F5" i="5"/>
  <c r="D5" i="5"/>
  <c r="C5" i="5"/>
  <c r="F4" i="5"/>
  <c r="D4" i="5"/>
  <c r="C4" i="5"/>
  <c r="F3" i="5"/>
  <c r="D3" i="5"/>
  <c r="C3" i="5"/>
  <c r="F1704" i="4"/>
  <c r="F1703" i="4"/>
  <c r="F1702" i="4"/>
  <c r="F1701" i="4"/>
  <c r="F1700" i="4"/>
  <c r="F1699" i="4"/>
  <c r="C1699" i="4"/>
  <c r="F1698" i="4"/>
  <c r="C1698" i="4"/>
  <c r="F1697" i="4"/>
  <c r="C1697" i="4"/>
  <c r="F1696" i="4"/>
  <c r="C1696" i="4"/>
  <c r="F1695" i="4"/>
  <c r="C1695" i="4"/>
  <c r="F1694" i="4"/>
  <c r="D1694" i="4"/>
  <c r="C1694" i="4"/>
  <c r="F1693" i="4"/>
  <c r="D1693" i="4"/>
  <c r="C1693" i="4"/>
  <c r="F1692" i="4"/>
  <c r="D1692" i="4"/>
  <c r="C1692" i="4"/>
  <c r="F1691" i="4"/>
  <c r="D1691" i="4"/>
  <c r="C1691" i="4"/>
  <c r="F1690" i="4"/>
  <c r="D1690" i="4"/>
  <c r="C1690" i="4"/>
  <c r="F1689" i="4"/>
  <c r="D1689" i="4"/>
  <c r="C1689" i="4"/>
  <c r="F1688" i="4"/>
  <c r="D1688" i="4"/>
  <c r="C1688" i="4"/>
  <c r="F1687" i="4"/>
  <c r="D1687" i="4"/>
  <c r="C1687" i="4"/>
  <c r="F1686" i="4"/>
  <c r="D1686" i="4"/>
  <c r="C1686" i="4"/>
  <c r="F1685" i="4"/>
  <c r="D1685" i="4"/>
  <c r="C1685" i="4"/>
  <c r="F1684" i="4"/>
  <c r="D1684" i="4"/>
  <c r="C1684" i="4"/>
  <c r="F1683" i="4"/>
  <c r="D1683" i="4"/>
  <c r="C1683" i="4"/>
  <c r="F1682" i="4"/>
  <c r="D1682" i="4"/>
  <c r="C1682" i="4"/>
  <c r="F1681" i="4"/>
  <c r="D1681" i="4"/>
  <c r="C1681" i="4"/>
  <c r="F1680" i="4"/>
  <c r="D1680" i="4"/>
  <c r="C1680" i="4"/>
  <c r="F1679" i="4"/>
  <c r="D1679" i="4"/>
  <c r="C1679" i="4"/>
  <c r="F1678" i="4"/>
  <c r="D1678" i="4"/>
  <c r="C1678" i="4"/>
  <c r="F1677" i="4"/>
  <c r="D1677" i="4"/>
  <c r="C1677" i="4"/>
  <c r="F1676" i="4"/>
  <c r="D1676" i="4"/>
  <c r="C1676" i="4"/>
  <c r="F1675" i="4"/>
  <c r="D1675" i="4"/>
  <c r="C1675" i="4"/>
  <c r="F1674" i="4"/>
  <c r="D1674" i="4"/>
  <c r="C1674" i="4"/>
  <c r="F1673" i="4"/>
  <c r="D1673" i="4"/>
  <c r="C1673" i="4"/>
  <c r="F1672" i="4"/>
  <c r="D1672" i="4"/>
  <c r="C1672" i="4"/>
  <c r="F1671" i="4"/>
  <c r="D1671" i="4"/>
  <c r="C1671" i="4"/>
  <c r="F1670" i="4"/>
  <c r="D1670" i="4"/>
  <c r="C1670" i="4"/>
  <c r="F1669" i="4"/>
  <c r="D1669" i="4"/>
  <c r="C1669" i="4"/>
  <c r="F1668" i="4"/>
  <c r="D1668" i="4"/>
  <c r="C1668" i="4"/>
  <c r="F1667" i="4"/>
  <c r="D1667" i="4"/>
  <c r="C1667" i="4"/>
  <c r="F1666" i="4"/>
  <c r="D1666" i="4"/>
  <c r="C1666" i="4"/>
  <c r="F1665" i="4"/>
  <c r="D1665" i="4"/>
  <c r="C1665" i="4"/>
  <c r="F1664" i="4"/>
  <c r="D1664" i="4"/>
  <c r="C1664" i="4"/>
  <c r="F1663" i="4"/>
  <c r="D1663" i="4"/>
  <c r="C1663" i="4"/>
  <c r="F1662" i="4"/>
  <c r="D1662" i="4"/>
  <c r="C1662" i="4"/>
  <c r="F1661" i="4"/>
  <c r="D1661" i="4"/>
  <c r="C1661" i="4"/>
  <c r="F1660" i="4"/>
  <c r="D1660" i="4"/>
  <c r="C1660" i="4"/>
  <c r="F1659" i="4"/>
  <c r="D1659" i="4"/>
  <c r="C1659" i="4"/>
  <c r="F1658" i="4"/>
  <c r="D1658" i="4"/>
  <c r="C1658" i="4"/>
  <c r="F1657" i="4"/>
  <c r="D1657" i="4"/>
  <c r="C1657" i="4"/>
  <c r="F1656" i="4"/>
  <c r="D1656" i="4"/>
  <c r="C1656" i="4"/>
  <c r="F1655" i="4"/>
  <c r="D1655" i="4"/>
  <c r="C1655" i="4"/>
  <c r="F1654" i="4"/>
  <c r="D1654" i="4"/>
  <c r="C1654" i="4"/>
  <c r="F1653" i="4"/>
  <c r="D1653" i="4"/>
  <c r="C1653" i="4"/>
  <c r="F1652" i="4"/>
  <c r="D1652" i="4"/>
  <c r="C1652" i="4"/>
  <c r="F1651" i="4"/>
  <c r="D1651" i="4"/>
  <c r="C1651" i="4"/>
  <c r="F1650" i="4"/>
  <c r="D1650" i="4"/>
  <c r="C1650" i="4"/>
  <c r="F1649" i="4"/>
  <c r="D1649" i="4"/>
  <c r="C1649" i="4"/>
  <c r="F1648" i="4"/>
  <c r="D1648" i="4"/>
  <c r="C1648" i="4"/>
  <c r="F1647" i="4"/>
  <c r="D1647" i="4"/>
  <c r="C1647" i="4"/>
  <c r="F1646" i="4"/>
  <c r="D1646" i="4"/>
  <c r="C1646" i="4"/>
  <c r="F1645" i="4"/>
  <c r="D1645" i="4"/>
  <c r="C1645" i="4"/>
  <c r="F1644" i="4"/>
  <c r="D1644" i="4"/>
  <c r="C1644" i="4"/>
  <c r="F1643" i="4"/>
  <c r="D1643" i="4"/>
  <c r="C1643" i="4"/>
  <c r="F1642" i="4"/>
  <c r="D1642" i="4"/>
  <c r="C1642" i="4"/>
  <c r="F1641" i="4"/>
  <c r="D1641" i="4"/>
  <c r="C1641" i="4"/>
  <c r="F1640" i="4"/>
  <c r="D1640" i="4"/>
  <c r="C1640" i="4"/>
  <c r="F1639" i="4"/>
  <c r="D1639" i="4"/>
  <c r="C1639" i="4"/>
  <c r="F1638" i="4"/>
  <c r="D1638" i="4"/>
  <c r="C1638" i="4"/>
  <c r="F1637" i="4"/>
  <c r="D1637" i="4"/>
  <c r="C1637" i="4"/>
  <c r="F1636" i="4"/>
  <c r="D1636" i="4"/>
  <c r="C1636" i="4"/>
  <c r="F1635" i="4"/>
  <c r="D1635" i="4"/>
  <c r="C1635" i="4"/>
  <c r="F1634" i="4"/>
  <c r="D1634" i="4"/>
  <c r="C1634" i="4"/>
  <c r="F1633" i="4"/>
  <c r="D1633" i="4"/>
  <c r="C1633" i="4"/>
  <c r="F1632" i="4"/>
  <c r="D1632" i="4"/>
  <c r="C1632" i="4"/>
  <c r="F1631" i="4"/>
  <c r="D1631" i="4"/>
  <c r="C1631" i="4"/>
  <c r="F1630" i="4"/>
  <c r="D1630" i="4"/>
  <c r="C1630" i="4"/>
  <c r="F1629" i="4"/>
  <c r="D1629" i="4"/>
  <c r="C1629" i="4"/>
  <c r="F1628" i="4"/>
  <c r="D1628" i="4"/>
  <c r="C1628" i="4"/>
  <c r="F1627" i="4"/>
  <c r="D1627" i="4"/>
  <c r="C1627" i="4"/>
  <c r="F1626" i="4"/>
  <c r="D1626" i="4"/>
  <c r="C1626" i="4"/>
  <c r="F1625" i="4"/>
  <c r="D1625" i="4"/>
  <c r="C1625" i="4"/>
  <c r="F1624" i="4"/>
  <c r="D1624" i="4"/>
  <c r="C1624" i="4"/>
  <c r="F1623" i="4"/>
  <c r="D1623" i="4"/>
  <c r="C1623" i="4"/>
  <c r="F1622" i="4"/>
  <c r="D1622" i="4"/>
  <c r="C1622" i="4"/>
  <c r="F1621" i="4"/>
  <c r="D1621" i="4"/>
  <c r="C1621" i="4"/>
  <c r="F1620" i="4"/>
  <c r="D1620" i="4"/>
  <c r="C1620" i="4"/>
  <c r="F1619" i="4"/>
  <c r="D1619" i="4"/>
  <c r="C1619" i="4"/>
  <c r="F1618" i="4"/>
  <c r="D1618" i="4"/>
  <c r="C1618" i="4"/>
  <c r="F1617" i="4"/>
  <c r="D1617" i="4"/>
  <c r="C1617" i="4"/>
  <c r="F1616" i="4"/>
  <c r="D1616" i="4"/>
  <c r="C1616" i="4"/>
  <c r="F1615" i="4"/>
  <c r="D1615" i="4"/>
  <c r="C1615" i="4"/>
  <c r="F1614" i="4"/>
  <c r="D1614" i="4"/>
  <c r="C1614" i="4"/>
  <c r="F1613" i="4"/>
  <c r="D1613" i="4"/>
  <c r="C1613" i="4"/>
  <c r="F1612" i="4"/>
  <c r="D1612" i="4"/>
  <c r="C1612" i="4"/>
  <c r="F1611" i="4"/>
  <c r="D1611" i="4"/>
  <c r="C1611" i="4"/>
  <c r="F1610" i="4"/>
  <c r="D1610" i="4"/>
  <c r="C1610" i="4"/>
  <c r="F1609" i="4"/>
  <c r="D1609" i="4"/>
  <c r="C1609" i="4"/>
  <c r="F1608" i="4"/>
  <c r="D1608" i="4"/>
  <c r="C1608" i="4"/>
  <c r="F1607" i="4"/>
  <c r="D1607" i="4"/>
  <c r="C1607" i="4"/>
  <c r="F1606" i="4"/>
  <c r="D1606" i="4"/>
  <c r="C1606" i="4"/>
  <c r="F1605" i="4"/>
  <c r="D1605" i="4"/>
  <c r="C1605" i="4"/>
  <c r="F1604" i="4"/>
  <c r="D1604" i="4"/>
  <c r="C1604" i="4"/>
  <c r="F1603" i="4"/>
  <c r="D1603" i="4"/>
  <c r="C1603" i="4"/>
  <c r="F1602" i="4"/>
  <c r="D1602" i="4"/>
  <c r="C1602" i="4"/>
  <c r="F1601" i="4"/>
  <c r="D1601" i="4"/>
  <c r="C1601" i="4"/>
  <c r="F1600" i="4"/>
  <c r="D1600" i="4"/>
  <c r="C1600" i="4"/>
  <c r="F1599" i="4"/>
  <c r="D1599" i="4"/>
  <c r="C1599" i="4"/>
  <c r="F1598" i="4"/>
  <c r="D1598" i="4"/>
  <c r="C1598" i="4"/>
  <c r="F1597" i="4"/>
  <c r="D1597" i="4"/>
  <c r="C1597" i="4"/>
  <c r="F1596" i="4"/>
  <c r="D1596" i="4"/>
  <c r="C1596" i="4"/>
  <c r="F1595" i="4"/>
  <c r="D1595" i="4"/>
  <c r="C1595" i="4"/>
  <c r="F1594" i="4"/>
  <c r="D1594" i="4"/>
  <c r="C1594" i="4"/>
  <c r="F1593" i="4"/>
  <c r="D1593" i="4"/>
  <c r="C1593" i="4"/>
  <c r="F1592" i="4"/>
  <c r="D1592" i="4"/>
  <c r="C1592" i="4"/>
  <c r="F1591" i="4"/>
  <c r="D1591" i="4"/>
  <c r="C1591" i="4"/>
  <c r="F1590" i="4"/>
  <c r="D1590" i="4"/>
  <c r="C1590" i="4"/>
  <c r="F1589" i="4"/>
  <c r="D1589" i="4"/>
  <c r="C1589" i="4"/>
  <c r="F1588" i="4"/>
  <c r="D1588" i="4"/>
  <c r="C1588" i="4"/>
  <c r="F1587" i="4"/>
  <c r="D1587" i="4"/>
  <c r="C1587" i="4"/>
  <c r="F1586" i="4"/>
  <c r="D1586" i="4"/>
  <c r="C1586" i="4"/>
  <c r="F1585" i="4"/>
  <c r="D1585" i="4"/>
  <c r="C1585" i="4"/>
  <c r="F1584" i="4"/>
  <c r="D1584" i="4"/>
  <c r="C1584" i="4"/>
  <c r="F1583" i="4"/>
  <c r="D1583" i="4"/>
  <c r="C1583" i="4"/>
  <c r="F1582" i="4"/>
  <c r="D1582" i="4"/>
  <c r="C1582" i="4"/>
  <c r="F1581" i="4"/>
  <c r="D1581" i="4"/>
  <c r="C1581" i="4"/>
  <c r="F1580" i="4"/>
  <c r="D1580" i="4"/>
  <c r="C1580" i="4"/>
  <c r="F1579" i="4"/>
  <c r="D1579" i="4"/>
  <c r="C1579" i="4"/>
  <c r="F1578" i="4"/>
  <c r="D1578" i="4"/>
  <c r="C1578" i="4"/>
  <c r="F1577" i="4"/>
  <c r="D1577" i="4"/>
  <c r="C1577" i="4"/>
  <c r="F1576" i="4"/>
  <c r="D1576" i="4"/>
  <c r="C1576" i="4"/>
  <c r="F1575" i="4"/>
  <c r="D1575" i="4"/>
  <c r="C1575" i="4"/>
  <c r="F1574" i="4"/>
  <c r="D1574" i="4"/>
  <c r="C1574" i="4"/>
  <c r="F1573" i="4"/>
  <c r="D1573" i="4"/>
  <c r="C1573" i="4"/>
  <c r="F1572" i="4"/>
  <c r="D1572" i="4"/>
  <c r="C1572" i="4"/>
  <c r="F1571" i="4"/>
  <c r="D1571" i="4"/>
  <c r="C1571" i="4"/>
  <c r="F1570" i="4"/>
  <c r="D1570" i="4"/>
  <c r="C1570" i="4"/>
  <c r="F1569" i="4"/>
  <c r="D1569" i="4"/>
  <c r="C1569" i="4"/>
  <c r="F1568" i="4"/>
  <c r="D1568" i="4"/>
  <c r="C1568" i="4"/>
  <c r="F1567" i="4"/>
  <c r="D1567" i="4"/>
  <c r="C1567" i="4"/>
  <c r="F1566" i="4"/>
  <c r="D1566" i="4"/>
  <c r="C1566" i="4"/>
  <c r="F1565" i="4"/>
  <c r="D1565" i="4"/>
  <c r="C1565" i="4"/>
  <c r="F1564" i="4"/>
  <c r="D1564" i="4"/>
  <c r="C1564" i="4"/>
  <c r="F1563" i="4"/>
  <c r="D1563" i="4"/>
  <c r="C1563" i="4"/>
  <c r="F1562" i="4"/>
  <c r="D1562" i="4"/>
  <c r="C1562" i="4"/>
  <c r="F1561" i="4"/>
  <c r="D1561" i="4"/>
  <c r="C1561" i="4"/>
  <c r="F1560" i="4"/>
  <c r="D1560" i="4"/>
  <c r="C1560" i="4"/>
  <c r="F1559" i="4"/>
  <c r="D1559" i="4"/>
  <c r="C1559" i="4"/>
  <c r="F1558" i="4"/>
  <c r="D1558" i="4"/>
  <c r="C1558" i="4"/>
  <c r="F1557" i="4"/>
  <c r="D1557" i="4"/>
  <c r="C1557" i="4"/>
  <c r="F1556" i="4"/>
  <c r="D1556" i="4"/>
  <c r="C1556" i="4"/>
  <c r="F1555" i="4"/>
  <c r="D1555" i="4"/>
  <c r="C1555" i="4"/>
  <c r="F1554" i="4"/>
  <c r="D1554" i="4"/>
  <c r="C1554" i="4"/>
  <c r="F1553" i="4"/>
  <c r="D1553" i="4"/>
  <c r="C1553" i="4"/>
  <c r="F1552" i="4"/>
  <c r="D1552" i="4"/>
  <c r="C1552" i="4"/>
  <c r="F1551" i="4"/>
  <c r="D1551" i="4"/>
  <c r="C1551" i="4"/>
  <c r="F1550" i="4"/>
  <c r="D1550" i="4"/>
  <c r="C1550" i="4"/>
  <c r="F1549" i="4"/>
  <c r="D1549" i="4"/>
  <c r="C1549" i="4"/>
  <c r="F1548" i="4"/>
  <c r="D1548" i="4"/>
  <c r="C1548" i="4"/>
  <c r="F1547" i="4"/>
  <c r="D1547" i="4"/>
  <c r="C1547" i="4"/>
  <c r="F1546" i="4"/>
  <c r="D1546" i="4"/>
  <c r="C1546" i="4"/>
  <c r="F1545" i="4"/>
  <c r="D1545" i="4"/>
  <c r="C1545" i="4"/>
  <c r="F1544" i="4"/>
  <c r="D1544" i="4"/>
  <c r="C1544" i="4"/>
  <c r="F1543" i="4"/>
  <c r="D1543" i="4"/>
  <c r="C1543" i="4"/>
  <c r="F1542" i="4"/>
  <c r="D1542" i="4"/>
  <c r="C1542" i="4"/>
  <c r="F1541" i="4"/>
  <c r="D1541" i="4"/>
  <c r="C1541" i="4"/>
  <c r="F1540" i="4"/>
  <c r="D1540" i="4"/>
  <c r="C1540" i="4"/>
  <c r="F1539" i="4"/>
  <c r="D1539" i="4"/>
  <c r="C1539" i="4"/>
  <c r="F1538" i="4"/>
  <c r="D1538" i="4"/>
  <c r="C1538" i="4"/>
  <c r="F1537" i="4"/>
  <c r="D1537" i="4"/>
  <c r="C1537" i="4"/>
  <c r="F1536" i="4"/>
  <c r="D1536" i="4"/>
  <c r="C1536" i="4"/>
  <c r="F1535" i="4"/>
  <c r="D1535" i="4"/>
  <c r="C1535" i="4"/>
  <c r="F1534" i="4"/>
  <c r="D1534" i="4"/>
  <c r="C1534" i="4"/>
  <c r="F1533" i="4"/>
  <c r="D1533" i="4"/>
  <c r="C1533" i="4"/>
  <c r="F1532" i="4"/>
  <c r="D1532" i="4"/>
  <c r="C1532" i="4"/>
  <c r="F1531" i="4"/>
  <c r="D1531" i="4"/>
  <c r="C1531" i="4"/>
  <c r="F1530" i="4"/>
  <c r="D1530" i="4"/>
  <c r="C1530" i="4"/>
  <c r="F1529" i="4"/>
  <c r="D1529" i="4"/>
  <c r="C1529" i="4"/>
  <c r="F1528" i="4"/>
  <c r="D1528" i="4"/>
  <c r="C1528" i="4"/>
  <c r="F1527" i="4"/>
  <c r="D1527" i="4"/>
  <c r="C1527" i="4"/>
  <c r="F1526" i="4"/>
  <c r="D1526" i="4"/>
  <c r="C1526" i="4"/>
  <c r="F1525" i="4"/>
  <c r="D1525" i="4"/>
  <c r="C1525" i="4"/>
  <c r="F1524" i="4"/>
  <c r="D1524" i="4"/>
  <c r="C1524" i="4"/>
  <c r="F1523" i="4"/>
  <c r="D1523" i="4"/>
  <c r="C1523" i="4"/>
  <c r="F1522" i="4"/>
  <c r="D1522" i="4"/>
  <c r="C1522" i="4"/>
  <c r="F1521" i="4"/>
  <c r="D1521" i="4"/>
  <c r="C1521" i="4"/>
  <c r="F1520" i="4"/>
  <c r="D1520" i="4"/>
  <c r="C1520" i="4"/>
  <c r="F1519" i="4"/>
  <c r="D1519" i="4"/>
  <c r="C1519" i="4"/>
  <c r="F1518" i="4"/>
  <c r="D1518" i="4"/>
  <c r="C1518" i="4"/>
  <c r="F1517" i="4"/>
  <c r="D1517" i="4"/>
  <c r="C1517" i="4"/>
  <c r="F1516" i="4"/>
  <c r="D1516" i="4"/>
  <c r="C1516" i="4"/>
  <c r="F1515" i="4"/>
  <c r="D1515" i="4"/>
  <c r="C1515" i="4"/>
  <c r="F1514" i="4"/>
  <c r="D1514" i="4"/>
  <c r="C1514" i="4"/>
  <c r="F1513" i="4"/>
  <c r="D1513" i="4"/>
  <c r="C1513" i="4"/>
  <c r="F1512" i="4"/>
  <c r="D1512" i="4"/>
  <c r="C1512" i="4"/>
  <c r="F1511" i="4"/>
  <c r="D1511" i="4"/>
  <c r="C1511" i="4"/>
  <c r="F1510" i="4"/>
  <c r="D1510" i="4"/>
  <c r="C1510" i="4"/>
  <c r="F1509" i="4"/>
  <c r="D1509" i="4"/>
  <c r="C1509" i="4"/>
  <c r="F1508" i="4"/>
  <c r="D1508" i="4"/>
  <c r="C1508" i="4"/>
  <c r="F1507" i="4"/>
  <c r="D1507" i="4"/>
  <c r="C1507" i="4"/>
  <c r="F1506" i="4"/>
  <c r="D1506" i="4"/>
  <c r="C1506" i="4"/>
  <c r="F1505" i="4"/>
  <c r="D1505" i="4"/>
  <c r="C1505" i="4"/>
  <c r="F1504" i="4"/>
  <c r="D1504" i="4"/>
  <c r="C1504" i="4"/>
  <c r="F1503" i="4"/>
  <c r="D1503" i="4"/>
  <c r="C1503" i="4"/>
  <c r="F1502" i="4"/>
  <c r="D1502" i="4"/>
  <c r="C1502" i="4"/>
  <c r="F1501" i="4"/>
  <c r="D1501" i="4"/>
  <c r="C1501" i="4"/>
  <c r="F1500" i="4"/>
  <c r="D1500" i="4"/>
  <c r="C1500" i="4"/>
  <c r="F1499" i="4"/>
  <c r="D1499" i="4"/>
  <c r="C1499" i="4"/>
  <c r="F1498" i="4"/>
  <c r="D1498" i="4"/>
  <c r="C1498" i="4"/>
  <c r="F1497" i="4"/>
  <c r="D1497" i="4"/>
  <c r="C1497" i="4"/>
  <c r="F1496" i="4"/>
  <c r="D1496" i="4"/>
  <c r="C1496" i="4"/>
  <c r="F1495" i="4"/>
  <c r="D1495" i="4"/>
  <c r="C1495" i="4"/>
  <c r="F1494" i="4"/>
  <c r="D1494" i="4"/>
  <c r="C1494" i="4"/>
  <c r="F1493" i="4"/>
  <c r="D1493" i="4"/>
  <c r="C1493" i="4"/>
  <c r="F1492" i="4"/>
  <c r="D1492" i="4"/>
  <c r="C1492" i="4"/>
  <c r="F1491" i="4"/>
  <c r="D1491" i="4"/>
  <c r="C1491" i="4"/>
  <c r="F1490" i="4"/>
  <c r="D1490" i="4"/>
  <c r="C1490" i="4"/>
  <c r="F1489" i="4"/>
  <c r="D1489" i="4"/>
  <c r="C1489" i="4"/>
  <c r="F1488" i="4"/>
  <c r="D1488" i="4"/>
  <c r="C1488" i="4"/>
  <c r="F1487" i="4"/>
  <c r="D1487" i="4"/>
  <c r="C1487" i="4"/>
  <c r="F1486" i="4"/>
  <c r="D1486" i="4"/>
  <c r="C1486" i="4"/>
  <c r="F1485" i="4"/>
  <c r="D1485" i="4"/>
  <c r="C1485" i="4"/>
  <c r="F1484" i="4"/>
  <c r="D1484" i="4"/>
  <c r="C1484" i="4"/>
  <c r="F1483" i="4"/>
  <c r="D1483" i="4"/>
  <c r="C1483" i="4"/>
  <c r="F1482" i="4"/>
  <c r="D1482" i="4"/>
  <c r="C1482" i="4"/>
  <c r="F1481" i="4"/>
  <c r="D1481" i="4"/>
  <c r="C1481" i="4"/>
  <c r="F1480" i="4"/>
  <c r="D1480" i="4"/>
  <c r="C1480" i="4"/>
  <c r="F1479" i="4"/>
  <c r="D1479" i="4"/>
  <c r="C1479" i="4"/>
  <c r="F1478" i="4"/>
  <c r="D1478" i="4"/>
  <c r="C1478" i="4"/>
  <c r="F1477" i="4"/>
  <c r="D1477" i="4"/>
  <c r="C1477" i="4"/>
  <c r="F1476" i="4"/>
  <c r="D1476" i="4"/>
  <c r="C1476" i="4"/>
  <c r="F1475" i="4"/>
  <c r="D1475" i="4"/>
  <c r="C1475" i="4"/>
  <c r="F1474" i="4"/>
  <c r="D1474" i="4"/>
  <c r="C1474" i="4"/>
  <c r="F1473" i="4"/>
  <c r="D1473" i="4"/>
  <c r="C1473" i="4"/>
  <c r="F1472" i="4"/>
  <c r="D1472" i="4"/>
  <c r="C1472" i="4"/>
  <c r="F1471" i="4"/>
  <c r="D1471" i="4"/>
  <c r="C1471" i="4"/>
  <c r="F1470" i="4"/>
  <c r="D1470" i="4"/>
  <c r="C1470" i="4"/>
  <c r="F1469" i="4"/>
  <c r="D1469" i="4"/>
  <c r="C1469" i="4"/>
  <c r="F1468" i="4"/>
  <c r="D1468" i="4"/>
  <c r="C1468" i="4"/>
  <c r="F1467" i="4"/>
  <c r="D1467" i="4"/>
  <c r="C1467" i="4"/>
  <c r="F1466" i="4"/>
  <c r="D1466" i="4"/>
  <c r="C1466" i="4"/>
  <c r="F1465" i="4"/>
  <c r="D1465" i="4"/>
  <c r="C1465" i="4"/>
  <c r="F1464" i="4"/>
  <c r="D1464" i="4"/>
  <c r="C1464" i="4"/>
  <c r="F1463" i="4"/>
  <c r="D1463" i="4"/>
  <c r="C1463" i="4"/>
  <c r="F1462" i="4"/>
  <c r="D1462" i="4"/>
  <c r="C1462" i="4"/>
  <c r="F1461" i="4"/>
  <c r="D1461" i="4"/>
  <c r="C1461" i="4"/>
  <c r="F1460" i="4"/>
  <c r="D1460" i="4"/>
  <c r="C1460" i="4"/>
  <c r="F1459" i="4"/>
  <c r="D1459" i="4"/>
  <c r="C1459" i="4"/>
  <c r="F1458" i="4"/>
  <c r="D1458" i="4"/>
  <c r="C1458" i="4"/>
  <c r="F1457" i="4"/>
  <c r="D1457" i="4"/>
  <c r="C1457" i="4"/>
  <c r="F1456" i="4"/>
  <c r="D1456" i="4"/>
  <c r="C1456" i="4"/>
  <c r="F1455" i="4"/>
  <c r="D1455" i="4"/>
  <c r="C1455" i="4"/>
  <c r="F1454" i="4"/>
  <c r="D1454" i="4"/>
  <c r="C1454" i="4"/>
  <c r="F1453" i="4"/>
  <c r="D1453" i="4"/>
  <c r="C1453" i="4"/>
  <c r="F1452" i="4"/>
  <c r="D1452" i="4"/>
  <c r="C1452" i="4"/>
  <c r="F1451" i="4"/>
  <c r="D1451" i="4"/>
  <c r="C1451" i="4"/>
  <c r="F1450" i="4"/>
  <c r="D1450" i="4"/>
  <c r="C1450" i="4"/>
  <c r="F1449" i="4"/>
  <c r="D1449" i="4"/>
  <c r="C1449" i="4"/>
  <c r="F1448" i="4"/>
  <c r="D1448" i="4"/>
  <c r="C1448" i="4"/>
  <c r="F1447" i="4"/>
  <c r="D1447" i="4"/>
  <c r="C1447" i="4"/>
  <c r="F1446" i="4"/>
  <c r="D1446" i="4"/>
  <c r="C1446" i="4"/>
  <c r="F1445" i="4"/>
  <c r="D1445" i="4"/>
  <c r="C1445" i="4"/>
  <c r="F1444" i="4"/>
  <c r="D1444" i="4"/>
  <c r="C1444" i="4"/>
  <c r="F1443" i="4"/>
  <c r="D1443" i="4"/>
  <c r="C1443" i="4"/>
  <c r="F1442" i="4"/>
  <c r="D1442" i="4"/>
  <c r="C1442" i="4"/>
  <c r="F1441" i="4"/>
  <c r="D1441" i="4"/>
  <c r="C1441" i="4"/>
  <c r="F1440" i="4"/>
  <c r="D1440" i="4"/>
  <c r="C1440" i="4"/>
  <c r="F1439" i="4"/>
  <c r="D1439" i="4"/>
  <c r="C1439" i="4"/>
  <c r="F1438" i="4"/>
  <c r="D1438" i="4"/>
  <c r="C1438" i="4"/>
  <c r="F1437" i="4"/>
  <c r="D1437" i="4"/>
  <c r="C1437" i="4"/>
  <c r="F1436" i="4"/>
  <c r="D1436" i="4"/>
  <c r="C1436" i="4"/>
  <c r="F1435" i="4"/>
  <c r="D1435" i="4"/>
  <c r="C1435" i="4"/>
  <c r="F1434" i="4"/>
  <c r="D1434" i="4"/>
  <c r="C1434" i="4"/>
  <c r="F1433" i="4"/>
  <c r="D1433" i="4"/>
  <c r="C1433" i="4"/>
  <c r="F1432" i="4"/>
  <c r="D1432" i="4"/>
  <c r="C1432" i="4"/>
  <c r="F1431" i="4"/>
  <c r="D1431" i="4"/>
  <c r="C1431" i="4"/>
  <c r="F1430" i="4"/>
  <c r="D1430" i="4"/>
  <c r="C1430" i="4"/>
  <c r="F1429" i="4"/>
  <c r="D1429" i="4"/>
  <c r="C1429" i="4"/>
  <c r="F1428" i="4"/>
  <c r="D1428" i="4"/>
  <c r="C1428" i="4"/>
  <c r="F1427" i="4"/>
  <c r="D1427" i="4"/>
  <c r="C1427" i="4"/>
  <c r="F1426" i="4"/>
  <c r="D1426" i="4"/>
  <c r="C1426" i="4"/>
  <c r="F1425" i="4"/>
  <c r="D1425" i="4"/>
  <c r="C1425" i="4"/>
  <c r="F1424" i="4"/>
  <c r="D1424" i="4"/>
  <c r="C1424" i="4"/>
  <c r="F1423" i="4"/>
  <c r="D1423" i="4"/>
  <c r="C1423" i="4"/>
  <c r="F1422" i="4"/>
  <c r="D1422" i="4"/>
  <c r="C1422" i="4"/>
  <c r="F1421" i="4"/>
  <c r="D1421" i="4"/>
  <c r="C1421" i="4"/>
  <c r="F1420" i="4"/>
  <c r="D1420" i="4"/>
  <c r="C1420" i="4"/>
  <c r="F1419" i="4"/>
  <c r="D1419" i="4"/>
  <c r="C1419" i="4"/>
  <c r="F1418" i="4"/>
  <c r="D1418" i="4"/>
  <c r="C1418" i="4"/>
  <c r="F1417" i="4"/>
  <c r="D1417" i="4"/>
  <c r="C1417" i="4"/>
  <c r="F1416" i="4"/>
  <c r="D1416" i="4"/>
  <c r="C1416" i="4"/>
  <c r="F1415" i="4"/>
  <c r="D1415" i="4"/>
  <c r="C1415" i="4"/>
  <c r="F1414" i="4"/>
  <c r="D1414" i="4"/>
  <c r="C1414" i="4"/>
  <c r="F1413" i="4"/>
  <c r="D1413" i="4"/>
  <c r="C1413" i="4"/>
  <c r="F1412" i="4"/>
  <c r="D1412" i="4"/>
  <c r="C1412" i="4"/>
  <c r="F1411" i="4"/>
  <c r="D1411" i="4"/>
  <c r="C1411" i="4"/>
  <c r="F1410" i="4"/>
  <c r="D1410" i="4"/>
  <c r="C1410" i="4"/>
  <c r="F1409" i="4"/>
  <c r="D1409" i="4"/>
  <c r="C1409" i="4"/>
  <c r="F1408" i="4"/>
  <c r="D1408" i="4"/>
  <c r="C1408" i="4"/>
  <c r="F1407" i="4"/>
  <c r="D1407" i="4"/>
  <c r="C1407" i="4"/>
  <c r="F1406" i="4"/>
  <c r="D1406" i="4"/>
  <c r="C1406" i="4"/>
  <c r="F1405" i="4"/>
  <c r="D1405" i="4"/>
  <c r="C1405" i="4"/>
  <c r="F1404" i="4"/>
  <c r="D1404" i="4"/>
  <c r="C1404" i="4"/>
  <c r="F1403" i="4"/>
  <c r="D1403" i="4"/>
  <c r="C1403" i="4"/>
  <c r="F1402" i="4"/>
  <c r="D1402" i="4"/>
  <c r="C1402" i="4"/>
  <c r="F1401" i="4"/>
  <c r="D1401" i="4"/>
  <c r="C1401" i="4"/>
  <c r="F1400" i="4"/>
  <c r="D1400" i="4"/>
  <c r="C1400" i="4"/>
  <c r="F1399" i="4"/>
  <c r="D1399" i="4"/>
  <c r="C1399" i="4"/>
  <c r="F1398" i="4"/>
  <c r="D1398" i="4"/>
  <c r="C1398" i="4"/>
  <c r="F1397" i="4"/>
  <c r="D1397" i="4"/>
  <c r="C1397" i="4"/>
  <c r="F1396" i="4"/>
  <c r="D1396" i="4"/>
  <c r="C1396" i="4"/>
  <c r="F1395" i="4"/>
  <c r="D1395" i="4"/>
  <c r="C1395" i="4"/>
  <c r="F1394" i="4"/>
  <c r="D1394" i="4"/>
  <c r="C1394" i="4"/>
  <c r="F1393" i="4"/>
  <c r="D1393" i="4"/>
  <c r="C1393" i="4"/>
  <c r="F1392" i="4"/>
  <c r="D1392" i="4"/>
  <c r="C1392" i="4"/>
  <c r="F1391" i="4"/>
  <c r="D1391" i="4"/>
  <c r="C1391" i="4"/>
  <c r="F1390" i="4"/>
  <c r="D1390" i="4"/>
  <c r="C1390" i="4"/>
  <c r="F1389" i="4"/>
  <c r="D1389" i="4"/>
  <c r="C1389" i="4"/>
  <c r="F1388" i="4"/>
  <c r="D1388" i="4"/>
  <c r="C1388" i="4"/>
  <c r="F1387" i="4"/>
  <c r="D1387" i="4"/>
  <c r="C1387" i="4"/>
  <c r="F1386" i="4"/>
  <c r="D1386" i="4"/>
  <c r="C1386" i="4"/>
  <c r="F1385" i="4"/>
  <c r="D1385" i="4"/>
  <c r="C1385" i="4"/>
  <c r="F1384" i="4"/>
  <c r="D1384" i="4"/>
  <c r="C1384" i="4"/>
  <c r="F1383" i="4"/>
  <c r="D1383" i="4"/>
  <c r="C1383" i="4"/>
  <c r="F1382" i="4"/>
  <c r="D1382" i="4"/>
  <c r="C1382" i="4"/>
  <c r="F1381" i="4"/>
  <c r="D1381" i="4"/>
  <c r="C1381" i="4"/>
  <c r="F1380" i="4"/>
  <c r="D1380" i="4"/>
  <c r="C1380" i="4"/>
  <c r="F1379" i="4"/>
  <c r="D1379" i="4"/>
  <c r="C1379" i="4"/>
  <c r="F1378" i="4"/>
  <c r="D1378" i="4"/>
  <c r="C1378" i="4"/>
  <c r="F1377" i="4"/>
  <c r="D1377" i="4"/>
  <c r="C1377" i="4"/>
  <c r="F1376" i="4"/>
  <c r="D1376" i="4"/>
  <c r="C1376" i="4"/>
  <c r="F1375" i="4"/>
  <c r="D1375" i="4"/>
  <c r="C1375" i="4"/>
  <c r="F1374" i="4"/>
  <c r="D1374" i="4"/>
  <c r="C1374" i="4"/>
  <c r="F1373" i="4"/>
  <c r="D1373" i="4"/>
  <c r="C1373" i="4"/>
  <c r="F1372" i="4"/>
  <c r="D1372" i="4"/>
  <c r="C1372" i="4"/>
  <c r="F1371" i="4"/>
  <c r="D1371" i="4"/>
  <c r="C1371" i="4"/>
  <c r="F1370" i="4"/>
  <c r="D1370" i="4"/>
  <c r="C1370" i="4"/>
  <c r="F1369" i="4"/>
  <c r="D1369" i="4"/>
  <c r="C1369" i="4"/>
  <c r="F1368" i="4"/>
  <c r="D1368" i="4"/>
  <c r="C1368" i="4"/>
  <c r="F1367" i="4"/>
  <c r="D1367" i="4"/>
  <c r="C1367" i="4"/>
  <c r="F1366" i="4"/>
  <c r="D1366" i="4"/>
  <c r="C1366" i="4"/>
  <c r="F1365" i="4"/>
  <c r="D1365" i="4"/>
  <c r="C1365" i="4"/>
  <c r="F1364" i="4"/>
  <c r="D1364" i="4"/>
  <c r="C1364" i="4"/>
  <c r="F1363" i="4"/>
  <c r="D1363" i="4"/>
  <c r="C1363" i="4"/>
  <c r="F1362" i="4"/>
  <c r="D1362" i="4"/>
  <c r="C1362" i="4"/>
  <c r="F1361" i="4"/>
  <c r="D1361" i="4"/>
  <c r="C1361" i="4"/>
  <c r="F1360" i="4"/>
  <c r="D1360" i="4"/>
  <c r="C1360" i="4"/>
  <c r="F1359" i="4"/>
  <c r="D1359" i="4"/>
  <c r="C1359" i="4"/>
  <c r="F1358" i="4"/>
  <c r="D1358" i="4"/>
  <c r="C1358" i="4"/>
  <c r="F1357" i="4"/>
  <c r="D1357" i="4"/>
  <c r="C1357" i="4"/>
  <c r="F1356" i="4"/>
  <c r="D1356" i="4"/>
  <c r="C1356" i="4"/>
  <c r="F1355" i="4"/>
  <c r="D1355" i="4"/>
  <c r="C1355" i="4"/>
  <c r="F1354" i="4"/>
  <c r="D1354" i="4"/>
  <c r="C1354" i="4"/>
  <c r="F1353" i="4"/>
  <c r="D1353" i="4"/>
  <c r="C1353" i="4"/>
  <c r="F1352" i="4"/>
  <c r="D1352" i="4"/>
  <c r="C1352" i="4"/>
  <c r="F1351" i="4"/>
  <c r="D1351" i="4"/>
  <c r="C1351" i="4"/>
  <c r="F1350" i="4"/>
  <c r="D1350" i="4"/>
  <c r="C1350" i="4"/>
  <c r="F1349" i="4"/>
  <c r="D1349" i="4"/>
  <c r="C1349" i="4"/>
  <c r="F1348" i="4"/>
  <c r="D1348" i="4"/>
  <c r="C1348" i="4"/>
  <c r="F1347" i="4"/>
  <c r="D1347" i="4"/>
  <c r="C1347" i="4"/>
  <c r="F1346" i="4"/>
  <c r="D1346" i="4"/>
  <c r="C1346" i="4"/>
  <c r="F1345" i="4"/>
  <c r="D1345" i="4"/>
  <c r="C1345" i="4"/>
  <c r="F1344" i="4"/>
  <c r="D1344" i="4"/>
  <c r="C1344" i="4"/>
  <c r="F1343" i="4"/>
  <c r="D1343" i="4"/>
  <c r="C1343" i="4"/>
  <c r="F1342" i="4"/>
  <c r="D1342" i="4"/>
  <c r="C1342" i="4"/>
  <c r="F1341" i="4"/>
  <c r="D1341" i="4"/>
  <c r="C1341" i="4"/>
  <c r="F1340" i="4"/>
  <c r="D1340" i="4"/>
  <c r="C1340" i="4"/>
  <c r="F1339" i="4"/>
  <c r="D1339" i="4"/>
  <c r="C1339" i="4"/>
  <c r="F1338" i="4"/>
  <c r="D1338" i="4"/>
  <c r="C1338" i="4"/>
  <c r="F1337" i="4"/>
  <c r="D1337" i="4"/>
  <c r="C1337" i="4"/>
  <c r="F1336" i="4"/>
  <c r="D1336" i="4"/>
  <c r="C1336" i="4"/>
  <c r="F1335" i="4"/>
  <c r="D1335" i="4"/>
  <c r="C1335" i="4"/>
  <c r="F1334" i="4"/>
  <c r="D1334" i="4"/>
  <c r="C1334" i="4"/>
  <c r="F1333" i="4"/>
  <c r="D1333" i="4"/>
  <c r="C1333" i="4"/>
  <c r="F1332" i="4"/>
  <c r="D1332" i="4"/>
  <c r="C1332" i="4"/>
  <c r="F1331" i="4"/>
  <c r="D1331" i="4"/>
  <c r="C1331" i="4"/>
  <c r="F1330" i="4"/>
  <c r="D1330" i="4"/>
  <c r="C1330" i="4"/>
  <c r="F1329" i="4"/>
  <c r="D1329" i="4"/>
  <c r="C1329" i="4"/>
  <c r="F1328" i="4"/>
  <c r="D1328" i="4"/>
  <c r="C1328" i="4"/>
  <c r="F1327" i="4"/>
  <c r="D1327" i="4"/>
  <c r="C1327" i="4"/>
  <c r="F1326" i="4"/>
  <c r="D1326" i="4"/>
  <c r="C1326" i="4"/>
  <c r="F1325" i="4"/>
  <c r="D1325" i="4"/>
  <c r="C1325" i="4"/>
  <c r="F1324" i="4"/>
  <c r="D1324" i="4"/>
  <c r="C1324" i="4"/>
  <c r="F1323" i="4"/>
  <c r="D1323" i="4"/>
  <c r="C1323" i="4"/>
  <c r="F1322" i="4"/>
  <c r="D1322" i="4"/>
  <c r="C1322" i="4"/>
  <c r="F1321" i="4"/>
  <c r="D1321" i="4"/>
  <c r="C1321" i="4"/>
  <c r="F1320" i="4"/>
  <c r="D1320" i="4"/>
  <c r="C1320" i="4"/>
  <c r="F1319" i="4"/>
  <c r="D1319" i="4"/>
  <c r="C1319" i="4"/>
  <c r="F1318" i="4"/>
  <c r="D1318" i="4"/>
  <c r="C1318" i="4"/>
  <c r="F1317" i="4"/>
  <c r="D1317" i="4"/>
  <c r="C1317" i="4"/>
  <c r="F1316" i="4"/>
  <c r="D1316" i="4"/>
  <c r="C1316" i="4"/>
  <c r="F1315" i="4"/>
  <c r="D1315" i="4"/>
  <c r="C1315" i="4"/>
  <c r="F1314" i="4"/>
  <c r="D1314" i="4"/>
  <c r="C1314" i="4"/>
  <c r="F1313" i="4"/>
  <c r="D1313" i="4"/>
  <c r="C1313" i="4"/>
  <c r="F1312" i="4"/>
  <c r="D1312" i="4"/>
  <c r="C1312" i="4"/>
  <c r="F1311" i="4"/>
  <c r="D1311" i="4"/>
  <c r="C1311" i="4"/>
  <c r="F1310" i="4"/>
  <c r="D1310" i="4"/>
  <c r="C1310" i="4"/>
  <c r="F1309" i="4"/>
  <c r="D1309" i="4"/>
  <c r="C1309" i="4"/>
  <c r="F1308" i="4"/>
  <c r="D1308" i="4"/>
  <c r="C1308" i="4"/>
  <c r="F1307" i="4"/>
  <c r="D1307" i="4"/>
  <c r="C1307" i="4"/>
  <c r="F1306" i="4"/>
  <c r="D1306" i="4"/>
  <c r="C1306" i="4"/>
  <c r="F1305" i="4"/>
  <c r="D1305" i="4"/>
  <c r="C1305" i="4"/>
  <c r="F1304" i="4"/>
  <c r="D1304" i="4"/>
  <c r="C1304" i="4"/>
  <c r="F1303" i="4"/>
  <c r="D1303" i="4"/>
  <c r="C1303" i="4"/>
  <c r="F1302" i="4"/>
  <c r="D1302" i="4"/>
  <c r="C1302" i="4"/>
  <c r="F1301" i="4"/>
  <c r="D1301" i="4"/>
  <c r="C1301" i="4"/>
  <c r="F1300" i="4"/>
  <c r="D1300" i="4"/>
  <c r="C1300" i="4"/>
  <c r="F1299" i="4"/>
  <c r="D1299" i="4"/>
  <c r="C1299" i="4"/>
  <c r="F1298" i="4"/>
  <c r="D1298" i="4"/>
  <c r="C1298" i="4"/>
  <c r="F1297" i="4"/>
  <c r="D1297" i="4"/>
  <c r="C1297" i="4"/>
  <c r="F1296" i="4"/>
  <c r="D1296" i="4"/>
  <c r="C1296" i="4"/>
  <c r="F1295" i="4"/>
  <c r="D1295" i="4"/>
  <c r="C1295" i="4"/>
  <c r="F1294" i="4"/>
  <c r="D1294" i="4"/>
  <c r="C1294" i="4"/>
  <c r="F1293" i="4"/>
  <c r="D1293" i="4"/>
  <c r="C1293" i="4"/>
  <c r="F1292" i="4"/>
  <c r="D1292" i="4"/>
  <c r="C1292" i="4"/>
  <c r="F1291" i="4"/>
  <c r="D1291" i="4"/>
  <c r="C1291" i="4"/>
  <c r="F1290" i="4"/>
  <c r="D1290" i="4"/>
  <c r="C1290" i="4"/>
  <c r="F1289" i="4"/>
  <c r="D1289" i="4"/>
  <c r="C1289" i="4"/>
  <c r="F1288" i="4"/>
  <c r="D1288" i="4"/>
  <c r="C1288" i="4"/>
  <c r="F1287" i="4"/>
  <c r="D1287" i="4"/>
  <c r="C1287" i="4"/>
  <c r="F1286" i="4"/>
  <c r="D1286" i="4"/>
  <c r="C1286" i="4"/>
  <c r="F1285" i="4"/>
  <c r="D1285" i="4"/>
  <c r="C1285" i="4"/>
  <c r="F1284" i="4"/>
  <c r="D1284" i="4"/>
  <c r="C1284" i="4"/>
  <c r="F1283" i="4"/>
  <c r="D1283" i="4"/>
  <c r="C1283" i="4"/>
  <c r="F1282" i="4"/>
  <c r="D1282" i="4"/>
  <c r="C1282" i="4"/>
  <c r="F1281" i="4"/>
  <c r="D1281" i="4"/>
  <c r="C1281" i="4"/>
  <c r="F1280" i="4"/>
  <c r="D1280" i="4"/>
  <c r="C1280" i="4"/>
  <c r="F1279" i="4"/>
  <c r="D1279" i="4"/>
  <c r="C1279" i="4"/>
  <c r="F1278" i="4"/>
  <c r="D1278" i="4"/>
  <c r="C1278" i="4"/>
  <c r="F1277" i="4"/>
  <c r="D1277" i="4"/>
  <c r="C1277" i="4"/>
  <c r="F1276" i="4"/>
  <c r="D1276" i="4"/>
  <c r="C1276" i="4"/>
  <c r="F1275" i="4"/>
  <c r="D1275" i="4"/>
  <c r="C1275" i="4"/>
  <c r="F1274" i="4"/>
  <c r="D1274" i="4"/>
  <c r="C1274" i="4"/>
  <c r="F1273" i="4"/>
  <c r="D1273" i="4"/>
  <c r="C1273" i="4"/>
  <c r="F1272" i="4"/>
  <c r="D1272" i="4"/>
  <c r="C1272" i="4"/>
  <c r="F1271" i="4"/>
  <c r="D1271" i="4"/>
  <c r="C1271" i="4"/>
  <c r="F1270" i="4"/>
  <c r="D1270" i="4"/>
  <c r="C1270" i="4"/>
  <c r="F1269" i="4"/>
  <c r="D1269" i="4"/>
  <c r="C1269" i="4"/>
  <c r="F1268" i="4"/>
  <c r="D1268" i="4"/>
  <c r="C1268" i="4"/>
  <c r="F1267" i="4"/>
  <c r="D1267" i="4"/>
  <c r="C1267" i="4"/>
  <c r="F1266" i="4"/>
  <c r="D1266" i="4"/>
  <c r="C1266" i="4"/>
  <c r="F1265" i="4"/>
  <c r="D1265" i="4"/>
  <c r="C1265" i="4"/>
  <c r="F1264" i="4"/>
  <c r="D1264" i="4"/>
  <c r="C1264" i="4"/>
  <c r="F1263" i="4"/>
  <c r="D1263" i="4"/>
  <c r="C1263" i="4"/>
  <c r="F1262" i="4"/>
  <c r="D1262" i="4"/>
  <c r="C1262" i="4"/>
  <c r="F1261" i="4"/>
  <c r="D1261" i="4"/>
  <c r="C1261" i="4"/>
  <c r="F1260" i="4"/>
  <c r="D1260" i="4"/>
  <c r="C1260" i="4"/>
  <c r="F1259" i="4"/>
  <c r="D1259" i="4"/>
  <c r="C1259" i="4"/>
  <c r="F1258" i="4"/>
  <c r="D1258" i="4"/>
  <c r="C1258" i="4"/>
  <c r="F1257" i="4"/>
  <c r="D1257" i="4"/>
  <c r="C1257" i="4"/>
  <c r="F1256" i="4"/>
  <c r="D1256" i="4"/>
  <c r="C1256" i="4"/>
  <c r="F1255" i="4"/>
  <c r="D1255" i="4"/>
  <c r="C1255" i="4"/>
  <c r="F1254" i="4"/>
  <c r="D1254" i="4"/>
  <c r="C1254" i="4"/>
  <c r="F1253" i="4"/>
  <c r="D1253" i="4"/>
  <c r="C1253" i="4"/>
  <c r="F1252" i="4"/>
  <c r="D1252" i="4"/>
  <c r="C1252" i="4"/>
  <c r="F1251" i="4"/>
  <c r="D1251" i="4"/>
  <c r="C1251" i="4"/>
  <c r="F1250" i="4"/>
  <c r="D1250" i="4"/>
  <c r="C1250" i="4"/>
  <c r="F1249" i="4"/>
  <c r="D1249" i="4"/>
  <c r="C1249" i="4"/>
  <c r="F1248" i="4"/>
  <c r="D1248" i="4"/>
  <c r="C1248" i="4"/>
  <c r="F1247" i="4"/>
  <c r="D1247" i="4"/>
  <c r="C1247" i="4"/>
  <c r="F1246" i="4"/>
  <c r="D1246" i="4"/>
  <c r="C1246" i="4"/>
  <c r="F1245" i="4"/>
  <c r="D1245" i="4"/>
  <c r="C1245" i="4"/>
  <c r="F1244" i="4"/>
  <c r="D1244" i="4"/>
  <c r="C1244" i="4"/>
  <c r="F1243" i="4"/>
  <c r="D1243" i="4"/>
  <c r="C1243" i="4"/>
  <c r="F1242" i="4"/>
  <c r="D1242" i="4"/>
  <c r="C1242" i="4"/>
  <c r="F1241" i="4"/>
  <c r="D1241" i="4"/>
  <c r="C1241" i="4"/>
  <c r="F1240" i="4"/>
  <c r="D1240" i="4"/>
  <c r="C1240" i="4"/>
  <c r="F1239" i="4"/>
  <c r="D1239" i="4"/>
  <c r="C1239" i="4"/>
  <c r="F1238" i="4"/>
  <c r="D1238" i="4"/>
  <c r="C1238" i="4"/>
  <c r="F1237" i="4"/>
  <c r="D1237" i="4"/>
  <c r="C1237" i="4"/>
  <c r="F1236" i="4"/>
  <c r="D1236" i="4"/>
  <c r="C1236" i="4"/>
  <c r="F1235" i="4"/>
  <c r="D1235" i="4"/>
  <c r="C1235" i="4"/>
  <c r="F1234" i="4"/>
  <c r="D1234" i="4"/>
  <c r="C1234" i="4"/>
  <c r="F1233" i="4"/>
  <c r="D1233" i="4"/>
  <c r="C1233" i="4"/>
  <c r="F1232" i="4"/>
  <c r="D1232" i="4"/>
  <c r="C1232" i="4"/>
  <c r="F1231" i="4"/>
  <c r="D1231" i="4"/>
  <c r="C1231" i="4"/>
  <c r="F1230" i="4"/>
  <c r="D1230" i="4"/>
  <c r="C1230" i="4"/>
  <c r="F1229" i="4"/>
  <c r="D1229" i="4"/>
  <c r="C1229" i="4"/>
  <c r="F1228" i="4"/>
  <c r="D1228" i="4"/>
  <c r="C1228" i="4"/>
  <c r="F1227" i="4"/>
  <c r="D1227" i="4"/>
  <c r="C1227" i="4"/>
  <c r="F1226" i="4"/>
  <c r="D1226" i="4"/>
  <c r="C1226" i="4"/>
  <c r="F1225" i="4"/>
  <c r="D1225" i="4"/>
  <c r="C1225" i="4"/>
  <c r="F1224" i="4"/>
  <c r="D1224" i="4"/>
  <c r="C1224" i="4"/>
  <c r="F1223" i="4"/>
  <c r="D1223" i="4"/>
  <c r="C1223" i="4"/>
  <c r="F1222" i="4"/>
  <c r="D1222" i="4"/>
  <c r="C1222" i="4"/>
  <c r="F1221" i="4"/>
  <c r="D1221" i="4"/>
  <c r="C1221" i="4"/>
  <c r="F1220" i="4"/>
  <c r="D1220" i="4"/>
  <c r="C1220" i="4"/>
  <c r="F1219" i="4"/>
  <c r="D1219" i="4"/>
  <c r="C1219" i="4"/>
  <c r="F1218" i="4"/>
  <c r="D1218" i="4"/>
  <c r="C1218" i="4"/>
  <c r="F1217" i="4"/>
  <c r="D1217" i="4"/>
  <c r="C1217" i="4"/>
  <c r="F1216" i="4"/>
  <c r="D1216" i="4"/>
  <c r="C1216" i="4"/>
  <c r="F1215" i="4"/>
  <c r="D1215" i="4"/>
  <c r="C1215" i="4"/>
  <c r="F1214" i="4"/>
  <c r="D1214" i="4"/>
  <c r="C1214" i="4"/>
  <c r="F1213" i="4"/>
  <c r="D1213" i="4"/>
  <c r="C1213" i="4"/>
  <c r="F1212" i="4"/>
  <c r="D1212" i="4"/>
  <c r="C1212" i="4"/>
  <c r="F1211" i="4"/>
  <c r="D1211" i="4"/>
  <c r="C1211" i="4"/>
  <c r="F1210" i="4"/>
  <c r="D1210" i="4"/>
  <c r="C1210" i="4"/>
  <c r="F1209" i="4"/>
  <c r="D1209" i="4"/>
  <c r="C1209" i="4"/>
  <c r="F1208" i="4"/>
  <c r="D1208" i="4"/>
  <c r="C1208" i="4"/>
  <c r="F1207" i="4"/>
  <c r="D1207" i="4"/>
  <c r="C1207" i="4"/>
  <c r="F1206" i="4"/>
  <c r="D1206" i="4"/>
  <c r="C1206" i="4"/>
  <c r="F1205" i="4"/>
  <c r="D1205" i="4"/>
  <c r="C1205" i="4"/>
  <c r="F1204" i="4"/>
  <c r="D1204" i="4"/>
  <c r="C1204" i="4"/>
  <c r="F1203" i="4"/>
  <c r="D1203" i="4"/>
  <c r="C1203" i="4"/>
  <c r="F1202" i="4"/>
  <c r="D1202" i="4"/>
  <c r="C1202" i="4"/>
  <c r="F1201" i="4"/>
  <c r="D1201" i="4"/>
  <c r="C1201" i="4"/>
  <c r="F1200" i="4"/>
  <c r="D1200" i="4"/>
  <c r="C1200" i="4"/>
  <c r="F1199" i="4"/>
  <c r="D1199" i="4"/>
  <c r="C1199" i="4"/>
  <c r="F1198" i="4"/>
  <c r="D1198" i="4"/>
  <c r="C1198" i="4"/>
  <c r="F1197" i="4"/>
  <c r="D1197" i="4"/>
  <c r="C1197" i="4"/>
  <c r="F1196" i="4"/>
  <c r="D1196" i="4"/>
  <c r="C1196" i="4"/>
  <c r="F1195" i="4"/>
  <c r="D1195" i="4"/>
  <c r="C1195" i="4"/>
  <c r="F1194" i="4"/>
  <c r="D1194" i="4"/>
  <c r="C1194" i="4"/>
  <c r="F1193" i="4"/>
  <c r="D1193" i="4"/>
  <c r="C1193" i="4"/>
  <c r="F1192" i="4"/>
  <c r="D1192" i="4"/>
  <c r="C1192" i="4"/>
  <c r="F1191" i="4"/>
  <c r="D1191" i="4"/>
  <c r="C1191" i="4"/>
  <c r="F1190" i="4"/>
  <c r="D1190" i="4"/>
  <c r="C1190" i="4"/>
  <c r="F1189" i="4"/>
  <c r="D1189" i="4"/>
  <c r="C1189" i="4"/>
  <c r="F1188" i="4"/>
  <c r="D1188" i="4"/>
  <c r="C1188" i="4"/>
  <c r="F1187" i="4"/>
  <c r="D1187" i="4"/>
  <c r="C1187" i="4"/>
  <c r="F1186" i="4"/>
  <c r="D1186" i="4"/>
  <c r="C1186" i="4"/>
  <c r="F1185" i="4"/>
  <c r="D1185" i="4"/>
  <c r="C1185" i="4"/>
  <c r="F1184" i="4"/>
  <c r="D1184" i="4"/>
  <c r="C1184" i="4"/>
  <c r="F1183" i="4"/>
  <c r="D1183" i="4"/>
  <c r="C1183" i="4"/>
  <c r="F1182" i="4"/>
  <c r="D1182" i="4"/>
  <c r="C1182" i="4"/>
  <c r="F1181" i="4"/>
  <c r="D1181" i="4"/>
  <c r="C1181" i="4"/>
  <c r="F1180" i="4"/>
  <c r="D1180" i="4"/>
  <c r="C1180" i="4"/>
  <c r="F1179" i="4"/>
  <c r="D1179" i="4"/>
  <c r="C1179" i="4"/>
  <c r="F1178" i="4"/>
  <c r="D1178" i="4"/>
  <c r="C1178" i="4"/>
  <c r="F1177" i="4"/>
  <c r="D1177" i="4"/>
  <c r="C1177" i="4"/>
  <c r="F1176" i="4"/>
  <c r="D1176" i="4"/>
  <c r="C1176" i="4"/>
  <c r="F1175" i="4"/>
  <c r="D1175" i="4"/>
  <c r="C1175" i="4"/>
  <c r="F1174" i="4"/>
  <c r="D1174" i="4"/>
  <c r="C1174" i="4"/>
  <c r="F1173" i="4"/>
  <c r="D1173" i="4"/>
  <c r="C1173" i="4"/>
  <c r="F1172" i="4"/>
  <c r="D1172" i="4"/>
  <c r="C1172" i="4"/>
  <c r="F1171" i="4"/>
  <c r="D1171" i="4"/>
  <c r="C1171" i="4"/>
  <c r="F1170" i="4"/>
  <c r="D1170" i="4"/>
  <c r="C1170" i="4"/>
  <c r="F1169" i="4"/>
  <c r="D1169" i="4"/>
  <c r="C1169" i="4"/>
  <c r="F1168" i="4"/>
  <c r="D1168" i="4"/>
  <c r="C1168" i="4"/>
  <c r="F1167" i="4"/>
  <c r="D1167" i="4"/>
  <c r="C1167" i="4"/>
  <c r="F1166" i="4"/>
  <c r="D1166" i="4"/>
  <c r="C1166" i="4"/>
  <c r="F1165" i="4"/>
  <c r="D1165" i="4"/>
  <c r="C1165" i="4"/>
  <c r="F1164" i="4"/>
  <c r="D1164" i="4"/>
  <c r="C1164" i="4"/>
  <c r="F1163" i="4"/>
  <c r="D1163" i="4"/>
  <c r="C1163" i="4"/>
  <c r="F1162" i="4"/>
  <c r="D1162" i="4"/>
  <c r="C1162" i="4"/>
  <c r="F1161" i="4"/>
  <c r="D1161" i="4"/>
  <c r="C1161" i="4"/>
  <c r="F1160" i="4"/>
  <c r="D1160" i="4"/>
  <c r="C1160" i="4"/>
  <c r="F1159" i="4"/>
  <c r="D1159" i="4"/>
  <c r="C1159" i="4"/>
  <c r="F1158" i="4"/>
  <c r="D1158" i="4"/>
  <c r="C1158" i="4"/>
  <c r="F1157" i="4"/>
  <c r="D1157" i="4"/>
  <c r="C1157" i="4"/>
  <c r="F1156" i="4"/>
  <c r="D1156" i="4"/>
  <c r="C1156" i="4"/>
  <c r="F1155" i="4"/>
  <c r="D1155" i="4"/>
  <c r="C1155" i="4"/>
  <c r="F1154" i="4"/>
  <c r="D1154" i="4"/>
  <c r="C1154" i="4"/>
  <c r="F1153" i="4"/>
  <c r="D1153" i="4"/>
  <c r="C1153" i="4"/>
  <c r="F1152" i="4"/>
  <c r="D1152" i="4"/>
  <c r="C1152" i="4"/>
  <c r="F1151" i="4"/>
  <c r="D1151" i="4"/>
  <c r="C1151" i="4"/>
  <c r="F1150" i="4"/>
  <c r="D1150" i="4"/>
  <c r="C1150" i="4"/>
  <c r="F1149" i="4"/>
  <c r="D1149" i="4"/>
  <c r="C1149" i="4"/>
  <c r="F1148" i="4"/>
  <c r="D1148" i="4"/>
  <c r="C1148" i="4"/>
  <c r="F1147" i="4"/>
  <c r="D1147" i="4"/>
  <c r="C1147" i="4"/>
  <c r="F1146" i="4"/>
  <c r="D1146" i="4"/>
  <c r="C1146" i="4"/>
  <c r="F1145" i="4"/>
  <c r="D1145" i="4"/>
  <c r="C1145" i="4"/>
  <c r="F1144" i="4"/>
  <c r="D1144" i="4"/>
  <c r="C1144" i="4"/>
  <c r="F1143" i="4"/>
  <c r="D1143" i="4"/>
  <c r="C1143" i="4"/>
  <c r="F1142" i="4"/>
  <c r="D1142" i="4"/>
  <c r="C1142" i="4"/>
  <c r="F1141" i="4"/>
  <c r="D1141" i="4"/>
  <c r="C1141" i="4"/>
  <c r="F1140" i="4"/>
  <c r="D1140" i="4"/>
  <c r="C1140" i="4"/>
  <c r="F1139" i="4"/>
  <c r="D1139" i="4"/>
  <c r="C1139" i="4"/>
  <c r="F1138" i="4"/>
  <c r="D1138" i="4"/>
  <c r="C1138" i="4"/>
  <c r="F1137" i="4"/>
  <c r="D1137" i="4"/>
  <c r="C1137" i="4"/>
  <c r="F1136" i="4"/>
  <c r="D1136" i="4"/>
  <c r="C1136" i="4"/>
  <c r="F1135" i="4"/>
  <c r="D1135" i="4"/>
  <c r="C1135" i="4"/>
  <c r="F1134" i="4"/>
  <c r="D1134" i="4"/>
  <c r="C1134" i="4"/>
  <c r="F1133" i="4"/>
  <c r="D1133" i="4"/>
  <c r="C1133" i="4"/>
  <c r="F1132" i="4"/>
  <c r="D1132" i="4"/>
  <c r="C1132" i="4"/>
  <c r="F1131" i="4"/>
  <c r="D1131" i="4"/>
  <c r="C1131" i="4"/>
  <c r="F1130" i="4"/>
  <c r="D1130" i="4"/>
  <c r="C1130" i="4"/>
  <c r="F1129" i="4"/>
  <c r="D1129" i="4"/>
  <c r="C1129" i="4"/>
  <c r="F1128" i="4"/>
  <c r="D1128" i="4"/>
  <c r="C1128" i="4"/>
  <c r="F1127" i="4"/>
  <c r="D1127" i="4"/>
  <c r="C1127" i="4"/>
  <c r="F1126" i="4"/>
  <c r="D1126" i="4"/>
  <c r="C1126" i="4"/>
  <c r="F1125" i="4"/>
  <c r="D1125" i="4"/>
  <c r="C1125" i="4"/>
  <c r="F1124" i="4"/>
  <c r="D1124" i="4"/>
  <c r="C1124" i="4"/>
  <c r="F1123" i="4"/>
  <c r="D1123" i="4"/>
  <c r="C1123" i="4"/>
  <c r="F1122" i="4"/>
  <c r="D1122" i="4"/>
  <c r="C1122" i="4"/>
  <c r="F1121" i="4"/>
  <c r="D1121" i="4"/>
  <c r="C1121" i="4"/>
  <c r="F1120" i="4"/>
  <c r="D1120" i="4"/>
  <c r="C1120" i="4"/>
  <c r="F1119" i="4"/>
  <c r="D1119" i="4"/>
  <c r="C1119" i="4"/>
  <c r="F1118" i="4"/>
  <c r="D1118" i="4"/>
  <c r="C1118" i="4"/>
  <c r="F1117" i="4"/>
  <c r="D1117" i="4"/>
  <c r="C1117" i="4"/>
  <c r="F1116" i="4"/>
  <c r="D1116" i="4"/>
  <c r="C1116" i="4"/>
  <c r="F1115" i="4"/>
  <c r="D1115" i="4"/>
  <c r="C1115" i="4"/>
  <c r="F1114" i="4"/>
  <c r="D1114" i="4"/>
  <c r="C1114" i="4"/>
  <c r="F1113" i="4"/>
  <c r="D1113" i="4"/>
  <c r="C1113" i="4"/>
  <c r="F1112" i="4"/>
  <c r="D1112" i="4"/>
  <c r="C1112" i="4"/>
  <c r="F1111" i="4"/>
  <c r="D1111" i="4"/>
  <c r="C1111" i="4"/>
  <c r="F1110" i="4"/>
  <c r="D1110" i="4"/>
  <c r="C1110" i="4"/>
  <c r="F1109" i="4"/>
  <c r="D1109" i="4"/>
  <c r="C1109" i="4"/>
  <c r="F1108" i="4"/>
  <c r="D1108" i="4"/>
  <c r="C1108" i="4"/>
  <c r="F1107" i="4"/>
  <c r="D1107" i="4"/>
  <c r="C1107" i="4"/>
  <c r="F1106" i="4"/>
  <c r="D1106" i="4"/>
  <c r="C1106" i="4"/>
  <c r="F1105" i="4"/>
  <c r="D1105" i="4"/>
  <c r="C1105" i="4"/>
  <c r="F1104" i="4"/>
  <c r="D1104" i="4"/>
  <c r="C1104" i="4"/>
  <c r="F1103" i="4"/>
  <c r="D1103" i="4"/>
  <c r="C1103" i="4"/>
  <c r="F1102" i="4"/>
  <c r="D1102" i="4"/>
  <c r="C1102" i="4"/>
  <c r="F1101" i="4"/>
  <c r="D1101" i="4"/>
  <c r="C1101" i="4"/>
  <c r="F1100" i="4"/>
  <c r="D1100" i="4"/>
  <c r="C1100" i="4"/>
  <c r="F1099" i="4"/>
  <c r="D1099" i="4"/>
  <c r="C1099" i="4"/>
  <c r="F1098" i="4"/>
  <c r="D1098" i="4"/>
  <c r="C1098" i="4"/>
  <c r="F1097" i="4"/>
  <c r="D1097" i="4"/>
  <c r="C1097" i="4"/>
  <c r="F1096" i="4"/>
  <c r="D1096" i="4"/>
  <c r="C1096" i="4"/>
  <c r="F1095" i="4"/>
  <c r="D1095" i="4"/>
  <c r="C1095" i="4"/>
  <c r="F1094" i="4"/>
  <c r="D1094" i="4"/>
  <c r="C1094" i="4"/>
  <c r="F1093" i="4"/>
  <c r="D1093" i="4"/>
  <c r="C1093" i="4"/>
  <c r="F1092" i="4"/>
  <c r="D1092" i="4"/>
  <c r="C1092" i="4"/>
  <c r="F1091" i="4"/>
  <c r="D1091" i="4"/>
  <c r="C1091" i="4"/>
  <c r="F1090" i="4"/>
  <c r="D1090" i="4"/>
  <c r="C1090" i="4"/>
  <c r="F1089" i="4"/>
  <c r="D1089" i="4"/>
  <c r="C1089" i="4"/>
  <c r="F1088" i="4"/>
  <c r="D1088" i="4"/>
  <c r="C1088" i="4"/>
  <c r="F1087" i="4"/>
  <c r="D1087" i="4"/>
  <c r="C1087" i="4"/>
  <c r="F1086" i="4"/>
  <c r="D1086" i="4"/>
  <c r="C1086" i="4"/>
  <c r="F1085" i="4"/>
  <c r="D1085" i="4"/>
  <c r="C1085" i="4"/>
  <c r="F1084" i="4"/>
  <c r="D1084" i="4"/>
  <c r="C1084" i="4"/>
  <c r="F1083" i="4"/>
  <c r="D1083" i="4"/>
  <c r="C1083" i="4"/>
  <c r="F1082" i="4"/>
  <c r="D1082" i="4"/>
  <c r="C1082" i="4"/>
  <c r="F1081" i="4"/>
  <c r="D1081" i="4"/>
  <c r="C1081" i="4"/>
  <c r="F1080" i="4"/>
  <c r="D1080" i="4"/>
  <c r="C1080" i="4"/>
  <c r="F1079" i="4"/>
  <c r="D1079" i="4"/>
  <c r="C1079" i="4"/>
  <c r="F1078" i="4"/>
  <c r="D1078" i="4"/>
  <c r="C1078" i="4"/>
  <c r="F1077" i="4"/>
  <c r="D1077" i="4"/>
  <c r="C1077" i="4"/>
  <c r="F1076" i="4"/>
  <c r="D1076" i="4"/>
  <c r="C1076" i="4"/>
  <c r="F1075" i="4"/>
  <c r="D1075" i="4"/>
  <c r="C1075" i="4"/>
  <c r="F1074" i="4"/>
  <c r="D1074" i="4"/>
  <c r="C1074" i="4"/>
  <c r="F1073" i="4"/>
  <c r="D1073" i="4"/>
  <c r="C1073" i="4"/>
  <c r="F1072" i="4"/>
  <c r="D1072" i="4"/>
  <c r="C1072" i="4"/>
  <c r="F1071" i="4"/>
  <c r="D1071" i="4"/>
  <c r="C1071" i="4"/>
  <c r="F1070" i="4"/>
  <c r="D1070" i="4"/>
  <c r="C1070" i="4"/>
  <c r="F1069" i="4"/>
  <c r="D1069" i="4"/>
  <c r="C1069" i="4"/>
  <c r="F1068" i="4"/>
  <c r="D1068" i="4"/>
  <c r="C1068" i="4"/>
  <c r="F1067" i="4"/>
  <c r="D1067" i="4"/>
  <c r="C1067" i="4"/>
  <c r="F1066" i="4"/>
  <c r="D1066" i="4"/>
  <c r="C1066" i="4"/>
  <c r="F1065" i="4"/>
  <c r="D1065" i="4"/>
  <c r="C1065" i="4"/>
  <c r="F1064" i="4"/>
  <c r="D1064" i="4"/>
  <c r="C1064" i="4"/>
  <c r="F1063" i="4"/>
  <c r="D1063" i="4"/>
  <c r="C1063" i="4"/>
  <c r="F1062" i="4"/>
  <c r="D1062" i="4"/>
  <c r="C1062" i="4"/>
  <c r="F1061" i="4"/>
  <c r="D1061" i="4"/>
  <c r="C1061" i="4"/>
  <c r="F1060" i="4"/>
  <c r="D1060" i="4"/>
  <c r="C1060" i="4"/>
  <c r="F1059" i="4"/>
  <c r="D1059" i="4"/>
  <c r="C1059" i="4"/>
  <c r="F1058" i="4"/>
  <c r="D1058" i="4"/>
  <c r="C1058" i="4"/>
  <c r="F1057" i="4"/>
  <c r="D1057" i="4"/>
  <c r="C1057" i="4"/>
  <c r="F1056" i="4"/>
  <c r="D1056" i="4"/>
  <c r="C1056" i="4"/>
  <c r="F1055" i="4"/>
  <c r="D1055" i="4"/>
  <c r="C1055" i="4"/>
  <c r="F1054" i="4"/>
  <c r="D1054" i="4"/>
  <c r="C1054" i="4"/>
  <c r="F1053" i="4"/>
  <c r="D1053" i="4"/>
  <c r="C1053" i="4"/>
  <c r="F1052" i="4"/>
  <c r="D1052" i="4"/>
  <c r="C1052" i="4"/>
  <c r="F1051" i="4"/>
  <c r="D1051" i="4"/>
  <c r="C1051" i="4"/>
  <c r="F1050" i="4"/>
  <c r="D1050" i="4"/>
  <c r="C1050" i="4"/>
  <c r="F1049" i="4"/>
  <c r="D1049" i="4"/>
  <c r="C1049" i="4"/>
  <c r="F1048" i="4"/>
  <c r="D1048" i="4"/>
  <c r="C1048" i="4"/>
  <c r="F1047" i="4"/>
  <c r="D1047" i="4"/>
  <c r="C1047" i="4"/>
  <c r="F1046" i="4"/>
  <c r="D1046" i="4"/>
  <c r="C1046" i="4"/>
  <c r="F1045" i="4"/>
  <c r="D1045" i="4"/>
  <c r="C1045" i="4"/>
  <c r="F1044" i="4"/>
  <c r="D1044" i="4"/>
  <c r="C1044" i="4"/>
  <c r="F1043" i="4"/>
  <c r="D1043" i="4"/>
  <c r="C1043" i="4"/>
  <c r="F1042" i="4"/>
  <c r="D1042" i="4"/>
  <c r="C1042" i="4"/>
  <c r="F1041" i="4"/>
  <c r="D1041" i="4"/>
  <c r="C1041" i="4"/>
  <c r="F1040" i="4"/>
  <c r="D1040" i="4"/>
  <c r="C1040" i="4"/>
  <c r="F1039" i="4"/>
  <c r="D1039" i="4"/>
  <c r="C1039" i="4"/>
  <c r="F1038" i="4"/>
  <c r="D1038" i="4"/>
  <c r="C1038" i="4"/>
  <c r="F1037" i="4"/>
  <c r="D1037" i="4"/>
  <c r="C1037" i="4"/>
  <c r="F1036" i="4"/>
  <c r="D1036" i="4"/>
  <c r="C1036" i="4"/>
  <c r="F1035" i="4"/>
  <c r="D1035" i="4"/>
  <c r="C1035" i="4"/>
  <c r="F1034" i="4"/>
  <c r="D1034" i="4"/>
  <c r="C1034" i="4"/>
  <c r="F1033" i="4"/>
  <c r="D1033" i="4"/>
  <c r="C1033" i="4"/>
  <c r="F1032" i="4"/>
  <c r="D1032" i="4"/>
  <c r="C1032" i="4"/>
  <c r="F1031" i="4"/>
  <c r="D1031" i="4"/>
  <c r="C1031" i="4"/>
  <c r="F1030" i="4"/>
  <c r="D1030" i="4"/>
  <c r="C1030" i="4"/>
  <c r="F1029" i="4"/>
  <c r="D1029" i="4"/>
  <c r="C1029" i="4"/>
  <c r="F1028" i="4"/>
  <c r="D1028" i="4"/>
  <c r="C1028" i="4"/>
  <c r="F1027" i="4"/>
  <c r="D1027" i="4"/>
  <c r="C1027" i="4"/>
  <c r="F1026" i="4"/>
  <c r="D1026" i="4"/>
  <c r="C1026" i="4"/>
  <c r="F1025" i="4"/>
  <c r="D1025" i="4"/>
  <c r="C1025" i="4"/>
  <c r="F1024" i="4"/>
  <c r="D1024" i="4"/>
  <c r="C1024" i="4"/>
  <c r="F1023" i="4"/>
  <c r="D1023" i="4"/>
  <c r="C1023" i="4"/>
  <c r="F1022" i="4"/>
  <c r="D1022" i="4"/>
  <c r="C1022" i="4"/>
  <c r="F1021" i="4"/>
  <c r="D1021" i="4"/>
  <c r="C1021" i="4"/>
  <c r="F1020" i="4"/>
  <c r="D1020" i="4"/>
  <c r="C1020" i="4"/>
  <c r="F1019" i="4"/>
  <c r="D1019" i="4"/>
  <c r="C1019" i="4"/>
  <c r="F1018" i="4"/>
  <c r="D1018" i="4"/>
  <c r="C1018" i="4"/>
  <c r="F1017" i="4"/>
  <c r="D1017" i="4"/>
  <c r="C1017" i="4"/>
  <c r="F1016" i="4"/>
  <c r="D1016" i="4"/>
  <c r="C1016" i="4"/>
  <c r="F1015" i="4"/>
  <c r="D1015" i="4"/>
  <c r="C1015" i="4"/>
  <c r="F1014" i="4"/>
  <c r="D1014" i="4"/>
  <c r="C1014" i="4"/>
  <c r="F1013" i="4"/>
  <c r="D1013" i="4"/>
  <c r="C1013" i="4"/>
  <c r="F1012" i="4"/>
  <c r="D1012" i="4"/>
  <c r="C1012" i="4"/>
  <c r="F1011" i="4"/>
  <c r="D1011" i="4"/>
  <c r="C1011" i="4"/>
  <c r="F1010" i="4"/>
  <c r="D1010" i="4"/>
  <c r="C1010" i="4"/>
  <c r="F1009" i="4"/>
  <c r="D1009" i="4"/>
  <c r="C1009" i="4"/>
  <c r="F1008" i="4"/>
  <c r="D1008" i="4"/>
  <c r="C1008" i="4"/>
  <c r="F1007" i="4"/>
  <c r="D1007" i="4"/>
  <c r="C1007" i="4"/>
  <c r="F1006" i="4"/>
  <c r="D1006" i="4"/>
  <c r="C1006" i="4"/>
  <c r="F1005" i="4"/>
  <c r="D1005" i="4"/>
  <c r="C1005" i="4"/>
  <c r="F1004" i="4"/>
  <c r="D1004" i="4"/>
  <c r="C1004" i="4"/>
  <c r="F1003" i="4"/>
  <c r="D1003" i="4"/>
  <c r="C1003" i="4"/>
  <c r="F1002" i="4"/>
  <c r="D1002" i="4"/>
  <c r="C1002" i="4"/>
  <c r="F1001" i="4"/>
  <c r="D1001" i="4"/>
  <c r="C1001" i="4"/>
  <c r="F1000" i="4"/>
  <c r="D1000" i="4"/>
  <c r="C1000" i="4"/>
  <c r="F999" i="4"/>
  <c r="D999" i="4"/>
  <c r="C999" i="4"/>
  <c r="F998" i="4"/>
  <c r="D998" i="4"/>
  <c r="C998" i="4"/>
  <c r="F997" i="4"/>
  <c r="D997" i="4"/>
  <c r="C997" i="4"/>
  <c r="F996" i="4"/>
  <c r="D996" i="4"/>
  <c r="C996" i="4"/>
  <c r="F995" i="4"/>
  <c r="D995" i="4"/>
  <c r="C995" i="4"/>
  <c r="F994" i="4"/>
  <c r="D994" i="4"/>
  <c r="C994" i="4"/>
  <c r="F993" i="4"/>
  <c r="D993" i="4"/>
  <c r="C993" i="4"/>
  <c r="F992" i="4"/>
  <c r="D992" i="4"/>
  <c r="C992" i="4"/>
  <c r="F991" i="4"/>
  <c r="D991" i="4"/>
  <c r="C991" i="4"/>
  <c r="F990" i="4"/>
  <c r="D990" i="4"/>
  <c r="C990" i="4"/>
  <c r="F989" i="4"/>
  <c r="D989" i="4"/>
  <c r="C989" i="4"/>
  <c r="F988" i="4"/>
  <c r="D988" i="4"/>
  <c r="C988" i="4"/>
  <c r="F987" i="4"/>
  <c r="D987" i="4"/>
  <c r="C987" i="4"/>
  <c r="F986" i="4"/>
  <c r="D986" i="4"/>
  <c r="C986" i="4"/>
  <c r="F985" i="4"/>
  <c r="D985" i="4"/>
  <c r="C985" i="4"/>
  <c r="F984" i="4"/>
  <c r="D984" i="4"/>
  <c r="C984" i="4"/>
  <c r="F983" i="4"/>
  <c r="D983" i="4"/>
  <c r="C983" i="4"/>
  <c r="F982" i="4"/>
  <c r="D982" i="4"/>
  <c r="C982" i="4"/>
  <c r="F981" i="4"/>
  <c r="D981" i="4"/>
  <c r="C981" i="4"/>
  <c r="F980" i="4"/>
  <c r="D980" i="4"/>
  <c r="C980" i="4"/>
  <c r="F979" i="4"/>
  <c r="D979" i="4"/>
  <c r="C979" i="4"/>
  <c r="F978" i="4"/>
  <c r="D978" i="4"/>
  <c r="C978" i="4"/>
  <c r="F977" i="4"/>
  <c r="D977" i="4"/>
  <c r="C977" i="4"/>
  <c r="F976" i="4"/>
  <c r="D976" i="4"/>
  <c r="C976" i="4"/>
  <c r="F975" i="4"/>
  <c r="D975" i="4"/>
  <c r="C975" i="4"/>
  <c r="F974" i="4"/>
  <c r="D974" i="4"/>
  <c r="C974" i="4"/>
  <c r="F973" i="4"/>
  <c r="D973" i="4"/>
  <c r="C973" i="4"/>
  <c r="F972" i="4"/>
  <c r="D972" i="4"/>
  <c r="C972" i="4"/>
  <c r="F971" i="4"/>
  <c r="D971" i="4"/>
  <c r="C971" i="4"/>
  <c r="F970" i="4"/>
  <c r="D970" i="4"/>
  <c r="C970" i="4"/>
  <c r="F969" i="4"/>
  <c r="D969" i="4"/>
  <c r="C969" i="4"/>
  <c r="F968" i="4"/>
  <c r="D968" i="4"/>
  <c r="C968" i="4"/>
  <c r="F967" i="4"/>
  <c r="D967" i="4"/>
  <c r="C967" i="4"/>
  <c r="F966" i="4"/>
  <c r="D966" i="4"/>
  <c r="C966" i="4"/>
  <c r="F965" i="4"/>
  <c r="D965" i="4"/>
  <c r="C965" i="4"/>
  <c r="F964" i="4"/>
  <c r="D964" i="4"/>
  <c r="C964" i="4"/>
  <c r="F963" i="4"/>
  <c r="D963" i="4"/>
  <c r="C963" i="4"/>
  <c r="F962" i="4"/>
  <c r="D962" i="4"/>
  <c r="C962" i="4"/>
  <c r="F961" i="4"/>
  <c r="D961" i="4"/>
  <c r="C961" i="4"/>
  <c r="F960" i="4"/>
  <c r="D960" i="4"/>
  <c r="C960" i="4"/>
  <c r="F959" i="4"/>
  <c r="D959" i="4"/>
  <c r="C959" i="4"/>
  <c r="F958" i="4"/>
  <c r="D958" i="4"/>
  <c r="C958" i="4"/>
  <c r="F957" i="4"/>
  <c r="D957" i="4"/>
  <c r="C957" i="4"/>
  <c r="F956" i="4"/>
  <c r="D956" i="4"/>
  <c r="C956" i="4"/>
  <c r="F955" i="4"/>
  <c r="D955" i="4"/>
  <c r="C955" i="4"/>
  <c r="F954" i="4"/>
  <c r="D954" i="4"/>
  <c r="C954" i="4"/>
  <c r="F953" i="4"/>
  <c r="D953" i="4"/>
  <c r="C953" i="4"/>
  <c r="F952" i="4"/>
  <c r="D952" i="4"/>
  <c r="C952" i="4"/>
  <c r="F951" i="4"/>
  <c r="D951" i="4"/>
  <c r="C951" i="4"/>
  <c r="F950" i="4"/>
  <c r="D950" i="4"/>
  <c r="C950" i="4"/>
  <c r="F949" i="4"/>
  <c r="D949" i="4"/>
  <c r="C949" i="4"/>
  <c r="F948" i="4"/>
  <c r="D948" i="4"/>
  <c r="C948" i="4"/>
  <c r="F947" i="4"/>
  <c r="D947" i="4"/>
  <c r="C947" i="4"/>
  <c r="F946" i="4"/>
  <c r="D946" i="4"/>
  <c r="C946" i="4"/>
  <c r="F945" i="4"/>
  <c r="D945" i="4"/>
  <c r="C945" i="4"/>
  <c r="F944" i="4"/>
  <c r="D944" i="4"/>
  <c r="C944" i="4"/>
  <c r="F943" i="4"/>
  <c r="D943" i="4"/>
  <c r="C943" i="4"/>
  <c r="F942" i="4"/>
  <c r="D942" i="4"/>
  <c r="C942" i="4"/>
  <c r="F941" i="4"/>
  <c r="D941" i="4"/>
  <c r="C941" i="4"/>
  <c r="F940" i="4"/>
  <c r="D940" i="4"/>
  <c r="C940" i="4"/>
  <c r="F939" i="4"/>
  <c r="D939" i="4"/>
  <c r="C939" i="4"/>
  <c r="F938" i="4"/>
  <c r="D938" i="4"/>
  <c r="C938" i="4"/>
  <c r="F937" i="4"/>
  <c r="D937" i="4"/>
  <c r="C937" i="4"/>
  <c r="F936" i="4"/>
  <c r="D936" i="4"/>
  <c r="C936" i="4"/>
  <c r="F935" i="4"/>
  <c r="D935" i="4"/>
  <c r="C935" i="4"/>
  <c r="F934" i="4"/>
  <c r="D934" i="4"/>
  <c r="C934" i="4"/>
  <c r="F933" i="4"/>
  <c r="D933" i="4"/>
  <c r="C933" i="4"/>
  <c r="F932" i="4"/>
  <c r="D932" i="4"/>
  <c r="C932" i="4"/>
  <c r="F931" i="4"/>
  <c r="D931" i="4"/>
  <c r="C931" i="4"/>
  <c r="F930" i="4"/>
  <c r="D930" i="4"/>
  <c r="C930" i="4"/>
  <c r="F929" i="4"/>
  <c r="D929" i="4"/>
  <c r="C929" i="4"/>
  <c r="F928" i="4"/>
  <c r="D928" i="4"/>
  <c r="C928" i="4"/>
  <c r="F927" i="4"/>
  <c r="D927" i="4"/>
  <c r="C927" i="4"/>
  <c r="F926" i="4"/>
  <c r="D926" i="4"/>
  <c r="C926" i="4"/>
  <c r="F925" i="4"/>
  <c r="D925" i="4"/>
  <c r="C925" i="4"/>
  <c r="F924" i="4"/>
  <c r="D924" i="4"/>
  <c r="C924" i="4"/>
  <c r="F923" i="4"/>
  <c r="D923" i="4"/>
  <c r="C923" i="4"/>
  <c r="F922" i="4"/>
  <c r="D922" i="4"/>
  <c r="C922" i="4"/>
  <c r="F921" i="4"/>
  <c r="D921" i="4"/>
  <c r="C921" i="4"/>
  <c r="F920" i="4"/>
  <c r="D920" i="4"/>
  <c r="C920" i="4"/>
  <c r="F919" i="4"/>
  <c r="D919" i="4"/>
  <c r="C919" i="4"/>
  <c r="F918" i="4"/>
  <c r="D918" i="4"/>
  <c r="C918" i="4"/>
  <c r="F917" i="4"/>
  <c r="D917" i="4"/>
  <c r="C917" i="4"/>
  <c r="F916" i="4"/>
  <c r="D916" i="4"/>
  <c r="C916" i="4"/>
  <c r="F915" i="4"/>
  <c r="D915" i="4"/>
  <c r="C915" i="4"/>
  <c r="F914" i="4"/>
  <c r="D914" i="4"/>
  <c r="C914" i="4"/>
  <c r="F913" i="4"/>
  <c r="D913" i="4"/>
  <c r="C913" i="4"/>
  <c r="F912" i="4"/>
  <c r="D912" i="4"/>
  <c r="C912" i="4"/>
  <c r="F911" i="4"/>
  <c r="D911" i="4"/>
  <c r="C911" i="4"/>
  <c r="F910" i="4"/>
  <c r="D910" i="4"/>
  <c r="C910" i="4"/>
  <c r="F909" i="4"/>
  <c r="D909" i="4"/>
  <c r="C909" i="4"/>
  <c r="F908" i="4"/>
  <c r="D908" i="4"/>
  <c r="C908" i="4"/>
  <c r="F907" i="4"/>
  <c r="D907" i="4"/>
  <c r="C907" i="4"/>
  <c r="F906" i="4"/>
  <c r="D906" i="4"/>
  <c r="C906" i="4"/>
  <c r="F905" i="4"/>
  <c r="D905" i="4"/>
  <c r="C905" i="4"/>
  <c r="F904" i="4"/>
  <c r="D904" i="4"/>
  <c r="C904" i="4"/>
  <c r="F903" i="4"/>
  <c r="D903" i="4"/>
  <c r="C903" i="4"/>
  <c r="F902" i="4"/>
  <c r="D902" i="4"/>
  <c r="C902" i="4"/>
  <c r="F901" i="4"/>
  <c r="D901" i="4"/>
  <c r="C901" i="4"/>
  <c r="F900" i="4"/>
  <c r="D900" i="4"/>
  <c r="C900" i="4"/>
  <c r="F899" i="4"/>
  <c r="D899" i="4"/>
  <c r="C899" i="4"/>
  <c r="F898" i="4"/>
  <c r="D898" i="4"/>
  <c r="C898" i="4"/>
  <c r="F897" i="4"/>
  <c r="D897" i="4"/>
  <c r="C897" i="4"/>
  <c r="F896" i="4"/>
  <c r="D896" i="4"/>
  <c r="C896" i="4"/>
  <c r="F895" i="4"/>
  <c r="D895" i="4"/>
  <c r="C895" i="4"/>
  <c r="F894" i="4"/>
  <c r="D894" i="4"/>
  <c r="C894" i="4"/>
  <c r="F893" i="4"/>
  <c r="D893" i="4"/>
  <c r="C893" i="4"/>
  <c r="F892" i="4"/>
  <c r="D892" i="4"/>
  <c r="C892" i="4"/>
  <c r="F891" i="4"/>
  <c r="D891" i="4"/>
  <c r="C891" i="4"/>
  <c r="F890" i="4"/>
  <c r="D890" i="4"/>
  <c r="C890" i="4"/>
  <c r="F889" i="4"/>
  <c r="D889" i="4"/>
  <c r="C889" i="4"/>
  <c r="F888" i="4"/>
  <c r="D888" i="4"/>
  <c r="C888" i="4"/>
  <c r="F887" i="4"/>
  <c r="D887" i="4"/>
  <c r="C887" i="4"/>
  <c r="F886" i="4"/>
  <c r="D886" i="4"/>
  <c r="C886" i="4"/>
  <c r="F885" i="4"/>
  <c r="D885" i="4"/>
  <c r="C885" i="4"/>
  <c r="F884" i="4"/>
  <c r="D884" i="4"/>
  <c r="C884" i="4"/>
  <c r="F883" i="4"/>
  <c r="D883" i="4"/>
  <c r="C883" i="4"/>
  <c r="F882" i="4"/>
  <c r="D882" i="4"/>
  <c r="C882" i="4"/>
  <c r="F881" i="4"/>
  <c r="D881" i="4"/>
  <c r="C881" i="4"/>
  <c r="F880" i="4"/>
  <c r="D880" i="4"/>
  <c r="C880" i="4"/>
  <c r="F879" i="4"/>
  <c r="D879" i="4"/>
  <c r="C879" i="4"/>
  <c r="F878" i="4"/>
  <c r="D878" i="4"/>
  <c r="C878" i="4"/>
  <c r="F877" i="4"/>
  <c r="D877" i="4"/>
  <c r="C877" i="4"/>
  <c r="F876" i="4"/>
  <c r="D876" i="4"/>
  <c r="C876" i="4"/>
  <c r="F875" i="4"/>
  <c r="D875" i="4"/>
  <c r="C875" i="4"/>
  <c r="F874" i="4"/>
  <c r="D874" i="4"/>
  <c r="C874" i="4"/>
  <c r="F873" i="4"/>
  <c r="D873" i="4"/>
  <c r="C873" i="4"/>
  <c r="F872" i="4"/>
  <c r="D872" i="4"/>
  <c r="C872" i="4"/>
  <c r="F871" i="4"/>
  <c r="D871" i="4"/>
  <c r="C871" i="4"/>
  <c r="F870" i="4"/>
  <c r="D870" i="4"/>
  <c r="C870" i="4"/>
  <c r="F869" i="4"/>
  <c r="D869" i="4"/>
  <c r="C869" i="4"/>
  <c r="F868" i="4"/>
  <c r="D868" i="4"/>
  <c r="C868" i="4"/>
  <c r="F867" i="4"/>
  <c r="D867" i="4"/>
  <c r="C867" i="4"/>
  <c r="F866" i="4"/>
  <c r="D866" i="4"/>
  <c r="C866" i="4"/>
  <c r="F865" i="4"/>
  <c r="D865" i="4"/>
  <c r="C865" i="4"/>
  <c r="F864" i="4"/>
  <c r="D864" i="4"/>
  <c r="C864" i="4"/>
  <c r="F863" i="4"/>
  <c r="D863" i="4"/>
  <c r="C863" i="4"/>
  <c r="F862" i="4"/>
  <c r="D862" i="4"/>
  <c r="C862" i="4"/>
  <c r="F861" i="4"/>
  <c r="D861" i="4"/>
  <c r="C861" i="4"/>
  <c r="F860" i="4"/>
  <c r="D860" i="4"/>
  <c r="C860" i="4"/>
  <c r="F859" i="4"/>
  <c r="D859" i="4"/>
  <c r="C859" i="4"/>
  <c r="F858" i="4"/>
  <c r="D858" i="4"/>
  <c r="C858" i="4"/>
  <c r="F857" i="4"/>
  <c r="D857" i="4"/>
  <c r="C857" i="4"/>
  <c r="F856" i="4"/>
  <c r="D856" i="4"/>
  <c r="C856" i="4"/>
  <c r="F855" i="4"/>
  <c r="D855" i="4"/>
  <c r="C855" i="4"/>
  <c r="F854" i="4"/>
  <c r="D854" i="4"/>
  <c r="C854" i="4"/>
  <c r="F853" i="4"/>
  <c r="D853" i="4"/>
  <c r="C853" i="4"/>
  <c r="F852" i="4"/>
  <c r="D852" i="4"/>
  <c r="C852" i="4"/>
  <c r="F851" i="4"/>
  <c r="D851" i="4"/>
  <c r="C851" i="4"/>
  <c r="F850" i="4"/>
  <c r="D850" i="4"/>
  <c r="C850" i="4"/>
  <c r="F849" i="4"/>
  <c r="D849" i="4"/>
  <c r="C849" i="4"/>
  <c r="F848" i="4"/>
  <c r="D848" i="4"/>
  <c r="C848" i="4"/>
  <c r="F847" i="4"/>
  <c r="D847" i="4"/>
  <c r="C847" i="4"/>
  <c r="F846" i="4"/>
  <c r="D846" i="4"/>
  <c r="C846" i="4"/>
  <c r="F845" i="4"/>
  <c r="D845" i="4"/>
  <c r="C845" i="4"/>
  <c r="F844" i="4"/>
  <c r="D844" i="4"/>
  <c r="C844" i="4"/>
  <c r="F843" i="4"/>
  <c r="D843" i="4"/>
  <c r="C843" i="4"/>
  <c r="F842" i="4"/>
  <c r="D842" i="4"/>
  <c r="C842" i="4"/>
  <c r="F841" i="4"/>
  <c r="D841" i="4"/>
  <c r="C841" i="4"/>
  <c r="F840" i="4"/>
  <c r="D840" i="4"/>
  <c r="C840" i="4"/>
  <c r="F839" i="4"/>
  <c r="D839" i="4"/>
  <c r="C839" i="4"/>
  <c r="F838" i="4"/>
  <c r="D838" i="4"/>
  <c r="C838" i="4"/>
  <c r="F837" i="4"/>
  <c r="D837" i="4"/>
  <c r="C837" i="4"/>
  <c r="F836" i="4"/>
  <c r="D836" i="4"/>
  <c r="C836" i="4"/>
  <c r="F835" i="4"/>
  <c r="D835" i="4"/>
  <c r="C835" i="4"/>
  <c r="F834" i="4"/>
  <c r="D834" i="4"/>
  <c r="C834" i="4"/>
  <c r="F833" i="4"/>
  <c r="D833" i="4"/>
  <c r="C833" i="4"/>
  <c r="F832" i="4"/>
  <c r="D832" i="4"/>
  <c r="C832" i="4"/>
  <c r="F831" i="4"/>
  <c r="D831" i="4"/>
  <c r="C831" i="4"/>
  <c r="F830" i="4"/>
  <c r="D830" i="4"/>
  <c r="C830" i="4"/>
  <c r="F829" i="4"/>
  <c r="D829" i="4"/>
  <c r="C829" i="4"/>
  <c r="F828" i="4"/>
  <c r="D828" i="4"/>
  <c r="C828" i="4"/>
  <c r="F827" i="4"/>
  <c r="D827" i="4"/>
  <c r="C827" i="4"/>
  <c r="F826" i="4"/>
  <c r="D826" i="4"/>
  <c r="C826" i="4"/>
  <c r="F825" i="4"/>
  <c r="D825" i="4"/>
  <c r="C825" i="4"/>
  <c r="F824" i="4"/>
  <c r="D824" i="4"/>
  <c r="C824" i="4"/>
  <c r="F823" i="4"/>
  <c r="D823" i="4"/>
  <c r="C823" i="4"/>
  <c r="F822" i="4"/>
  <c r="D822" i="4"/>
  <c r="C822" i="4"/>
  <c r="F821" i="4"/>
  <c r="D821" i="4"/>
  <c r="C821" i="4"/>
  <c r="F820" i="4"/>
  <c r="D820" i="4"/>
  <c r="C820" i="4"/>
  <c r="F819" i="4"/>
  <c r="D819" i="4"/>
  <c r="C819" i="4"/>
  <c r="F818" i="4"/>
  <c r="D818" i="4"/>
  <c r="C818" i="4"/>
  <c r="F817" i="4"/>
  <c r="D817" i="4"/>
  <c r="C817" i="4"/>
  <c r="F816" i="4"/>
  <c r="D816" i="4"/>
  <c r="C816" i="4"/>
  <c r="F815" i="4"/>
  <c r="D815" i="4"/>
  <c r="C815" i="4"/>
  <c r="F814" i="4"/>
  <c r="D814" i="4"/>
  <c r="C814" i="4"/>
  <c r="F813" i="4"/>
  <c r="D813" i="4"/>
  <c r="C813" i="4"/>
  <c r="F812" i="4"/>
  <c r="D812" i="4"/>
  <c r="C812" i="4"/>
  <c r="F811" i="4"/>
  <c r="D811" i="4"/>
  <c r="C811" i="4"/>
  <c r="F810" i="4"/>
  <c r="D810" i="4"/>
  <c r="C810" i="4"/>
  <c r="F809" i="4"/>
  <c r="D809" i="4"/>
  <c r="C809" i="4"/>
  <c r="F808" i="4"/>
  <c r="D808" i="4"/>
  <c r="C808" i="4"/>
  <c r="F807" i="4"/>
  <c r="D807" i="4"/>
  <c r="C807" i="4"/>
  <c r="F806" i="4"/>
  <c r="D806" i="4"/>
  <c r="C806" i="4"/>
  <c r="F805" i="4"/>
  <c r="D805" i="4"/>
  <c r="C805" i="4"/>
  <c r="F804" i="4"/>
  <c r="D804" i="4"/>
  <c r="C804" i="4"/>
  <c r="F803" i="4"/>
  <c r="D803" i="4"/>
  <c r="C803" i="4"/>
  <c r="F802" i="4"/>
  <c r="D802" i="4"/>
  <c r="C802" i="4"/>
  <c r="F801" i="4"/>
  <c r="D801" i="4"/>
  <c r="C801" i="4"/>
  <c r="F800" i="4"/>
  <c r="D800" i="4"/>
  <c r="C800" i="4"/>
  <c r="F799" i="4"/>
  <c r="D799" i="4"/>
  <c r="C799" i="4"/>
  <c r="F798" i="4"/>
  <c r="D798" i="4"/>
  <c r="C798" i="4"/>
  <c r="F797" i="4"/>
  <c r="D797" i="4"/>
  <c r="C797" i="4"/>
  <c r="F796" i="4"/>
  <c r="D796" i="4"/>
  <c r="C796" i="4"/>
  <c r="F795" i="4"/>
  <c r="D795" i="4"/>
  <c r="C795" i="4"/>
  <c r="F794" i="4"/>
  <c r="D794" i="4"/>
  <c r="C794" i="4"/>
  <c r="F793" i="4"/>
  <c r="D793" i="4"/>
  <c r="C793" i="4"/>
  <c r="F792" i="4"/>
  <c r="D792" i="4"/>
  <c r="C792" i="4"/>
  <c r="F791" i="4"/>
  <c r="D791" i="4"/>
  <c r="C791" i="4"/>
  <c r="F790" i="4"/>
  <c r="D790" i="4"/>
  <c r="C790" i="4"/>
  <c r="F789" i="4"/>
  <c r="D789" i="4"/>
  <c r="C789" i="4"/>
  <c r="F788" i="4"/>
  <c r="D788" i="4"/>
  <c r="C788" i="4"/>
  <c r="F787" i="4"/>
  <c r="D787" i="4"/>
  <c r="C787" i="4"/>
  <c r="F786" i="4"/>
  <c r="D786" i="4"/>
  <c r="C786" i="4"/>
  <c r="F785" i="4"/>
  <c r="D785" i="4"/>
  <c r="C785" i="4"/>
  <c r="F784" i="4"/>
  <c r="D784" i="4"/>
  <c r="C784" i="4"/>
  <c r="F783" i="4"/>
  <c r="D783" i="4"/>
  <c r="C783" i="4"/>
  <c r="F782" i="4"/>
  <c r="D782" i="4"/>
  <c r="C782" i="4"/>
  <c r="F781" i="4"/>
  <c r="D781" i="4"/>
  <c r="C781" i="4"/>
  <c r="F780" i="4"/>
  <c r="D780" i="4"/>
  <c r="C780" i="4"/>
  <c r="F779" i="4"/>
  <c r="D779" i="4"/>
  <c r="C779" i="4"/>
  <c r="F778" i="4"/>
  <c r="D778" i="4"/>
  <c r="C778" i="4"/>
  <c r="F777" i="4"/>
  <c r="D777" i="4"/>
  <c r="C777" i="4"/>
  <c r="F776" i="4"/>
  <c r="D776" i="4"/>
  <c r="C776" i="4"/>
  <c r="F775" i="4"/>
  <c r="D775" i="4"/>
  <c r="C775" i="4"/>
  <c r="F774" i="4"/>
  <c r="D774" i="4"/>
  <c r="C774" i="4"/>
  <c r="F773" i="4"/>
  <c r="D773" i="4"/>
  <c r="C773" i="4"/>
  <c r="F772" i="4"/>
  <c r="D772" i="4"/>
  <c r="C772" i="4"/>
  <c r="F771" i="4"/>
  <c r="D771" i="4"/>
  <c r="C771" i="4"/>
  <c r="F770" i="4"/>
  <c r="D770" i="4"/>
  <c r="C770" i="4"/>
  <c r="F769" i="4"/>
  <c r="D769" i="4"/>
  <c r="C769" i="4"/>
  <c r="F768" i="4"/>
  <c r="D768" i="4"/>
  <c r="C768" i="4"/>
  <c r="F767" i="4"/>
  <c r="D767" i="4"/>
  <c r="C767" i="4"/>
  <c r="F766" i="4"/>
  <c r="D766" i="4"/>
  <c r="C766" i="4"/>
  <c r="F765" i="4"/>
  <c r="D765" i="4"/>
  <c r="C765" i="4"/>
  <c r="F764" i="4"/>
  <c r="D764" i="4"/>
  <c r="C764" i="4"/>
  <c r="F763" i="4"/>
  <c r="D763" i="4"/>
  <c r="C763" i="4"/>
  <c r="F762" i="4"/>
  <c r="D762" i="4"/>
  <c r="C762" i="4"/>
  <c r="F761" i="4"/>
  <c r="D761" i="4"/>
  <c r="C761" i="4"/>
  <c r="F760" i="4"/>
  <c r="D760" i="4"/>
  <c r="C760" i="4"/>
  <c r="F759" i="4"/>
  <c r="D759" i="4"/>
  <c r="C759" i="4"/>
  <c r="F758" i="4"/>
  <c r="D758" i="4"/>
  <c r="C758" i="4"/>
  <c r="F757" i="4"/>
  <c r="D757" i="4"/>
  <c r="C757" i="4"/>
  <c r="F756" i="4"/>
  <c r="D756" i="4"/>
  <c r="C756" i="4"/>
  <c r="F755" i="4"/>
  <c r="D755" i="4"/>
  <c r="C755" i="4"/>
  <c r="F754" i="4"/>
  <c r="D754" i="4"/>
  <c r="C754" i="4"/>
  <c r="F753" i="4"/>
  <c r="D753" i="4"/>
  <c r="C753" i="4"/>
  <c r="F752" i="4"/>
  <c r="D752" i="4"/>
  <c r="C752" i="4"/>
  <c r="F751" i="4"/>
  <c r="D751" i="4"/>
  <c r="C751" i="4"/>
  <c r="F750" i="4"/>
  <c r="D750" i="4"/>
  <c r="C750" i="4"/>
  <c r="F749" i="4"/>
  <c r="D749" i="4"/>
  <c r="C749" i="4"/>
  <c r="F748" i="4"/>
  <c r="D748" i="4"/>
  <c r="C748" i="4"/>
  <c r="F747" i="4"/>
  <c r="D747" i="4"/>
  <c r="C747" i="4"/>
  <c r="F746" i="4"/>
  <c r="D746" i="4"/>
  <c r="C746" i="4"/>
  <c r="F745" i="4"/>
  <c r="D745" i="4"/>
  <c r="C745" i="4"/>
  <c r="F744" i="4"/>
  <c r="D744" i="4"/>
  <c r="C744" i="4"/>
  <c r="F743" i="4"/>
  <c r="D743" i="4"/>
  <c r="C743" i="4"/>
  <c r="F742" i="4"/>
  <c r="D742" i="4"/>
  <c r="C742" i="4"/>
  <c r="F741" i="4"/>
  <c r="D741" i="4"/>
  <c r="C741" i="4"/>
  <c r="F740" i="4"/>
  <c r="D740" i="4"/>
  <c r="C740" i="4"/>
  <c r="F739" i="4"/>
  <c r="D739" i="4"/>
  <c r="C739" i="4"/>
  <c r="F738" i="4"/>
  <c r="D738" i="4"/>
  <c r="C738" i="4"/>
  <c r="F737" i="4"/>
  <c r="D737" i="4"/>
  <c r="C737" i="4"/>
  <c r="F736" i="4"/>
  <c r="D736" i="4"/>
  <c r="C736" i="4"/>
  <c r="F735" i="4"/>
  <c r="D735" i="4"/>
  <c r="C735" i="4"/>
  <c r="F734" i="4"/>
  <c r="D734" i="4"/>
  <c r="C734" i="4"/>
  <c r="F733" i="4"/>
  <c r="D733" i="4"/>
  <c r="C733" i="4"/>
  <c r="F732" i="4"/>
  <c r="D732" i="4"/>
  <c r="C732" i="4"/>
  <c r="F731" i="4"/>
  <c r="D731" i="4"/>
  <c r="C731" i="4"/>
  <c r="F730" i="4"/>
  <c r="D730" i="4"/>
  <c r="C730" i="4"/>
  <c r="F729" i="4"/>
  <c r="D729" i="4"/>
  <c r="C729" i="4"/>
  <c r="F728" i="4"/>
  <c r="D728" i="4"/>
  <c r="C728" i="4"/>
  <c r="F727" i="4"/>
  <c r="D727" i="4"/>
  <c r="C727" i="4"/>
  <c r="F726" i="4"/>
  <c r="D726" i="4"/>
  <c r="C726" i="4"/>
  <c r="F725" i="4"/>
  <c r="D725" i="4"/>
  <c r="C725" i="4"/>
  <c r="F724" i="4"/>
  <c r="D724" i="4"/>
  <c r="C724" i="4"/>
  <c r="F723" i="4"/>
  <c r="D723" i="4"/>
  <c r="C723" i="4"/>
  <c r="F722" i="4"/>
  <c r="D722" i="4"/>
  <c r="C722" i="4"/>
  <c r="F721" i="4"/>
  <c r="D721" i="4"/>
  <c r="C721" i="4"/>
  <c r="F720" i="4"/>
  <c r="D720" i="4"/>
  <c r="C720" i="4"/>
  <c r="F719" i="4"/>
  <c r="D719" i="4"/>
  <c r="C719" i="4"/>
  <c r="F718" i="4"/>
  <c r="D718" i="4"/>
  <c r="C718" i="4"/>
  <c r="F717" i="4"/>
  <c r="D717" i="4"/>
  <c r="C717" i="4"/>
  <c r="F716" i="4"/>
  <c r="D716" i="4"/>
  <c r="C716" i="4"/>
  <c r="F715" i="4"/>
  <c r="D715" i="4"/>
  <c r="C715" i="4"/>
  <c r="F714" i="4"/>
  <c r="D714" i="4"/>
  <c r="C714" i="4"/>
  <c r="F713" i="4"/>
  <c r="D713" i="4"/>
  <c r="C713" i="4"/>
  <c r="F712" i="4"/>
  <c r="D712" i="4"/>
  <c r="C712" i="4"/>
  <c r="F711" i="4"/>
  <c r="D711" i="4"/>
  <c r="C711" i="4"/>
  <c r="F710" i="4"/>
  <c r="D710" i="4"/>
  <c r="C710" i="4"/>
  <c r="F709" i="4"/>
  <c r="D709" i="4"/>
  <c r="C709" i="4"/>
  <c r="F708" i="4"/>
  <c r="D708" i="4"/>
  <c r="C708" i="4"/>
  <c r="F707" i="4"/>
  <c r="D707" i="4"/>
  <c r="C707" i="4"/>
  <c r="F706" i="4"/>
  <c r="D706" i="4"/>
  <c r="C706" i="4"/>
  <c r="F705" i="4"/>
  <c r="D705" i="4"/>
  <c r="C705" i="4"/>
  <c r="F704" i="4"/>
  <c r="D704" i="4"/>
  <c r="C704" i="4"/>
  <c r="F703" i="4"/>
  <c r="D703" i="4"/>
  <c r="C703" i="4"/>
  <c r="F702" i="4"/>
  <c r="D702" i="4"/>
  <c r="C702" i="4"/>
  <c r="F701" i="4"/>
  <c r="D701" i="4"/>
  <c r="C701" i="4"/>
  <c r="F700" i="4"/>
  <c r="D700" i="4"/>
  <c r="C700" i="4"/>
  <c r="F699" i="4"/>
  <c r="D699" i="4"/>
  <c r="C699" i="4"/>
  <c r="F698" i="4"/>
  <c r="D698" i="4"/>
  <c r="C698" i="4"/>
  <c r="F697" i="4"/>
  <c r="D697" i="4"/>
  <c r="C697" i="4"/>
  <c r="F696" i="4"/>
  <c r="D696" i="4"/>
  <c r="C696" i="4"/>
  <c r="F695" i="4"/>
  <c r="D695" i="4"/>
  <c r="C695" i="4"/>
  <c r="F694" i="4"/>
  <c r="D694" i="4"/>
  <c r="C694" i="4"/>
  <c r="F693" i="4"/>
  <c r="D693" i="4"/>
  <c r="C693" i="4"/>
  <c r="F692" i="4"/>
  <c r="D692" i="4"/>
  <c r="C692" i="4"/>
  <c r="F691" i="4"/>
  <c r="D691" i="4"/>
  <c r="C691" i="4"/>
  <c r="F690" i="4"/>
  <c r="D690" i="4"/>
  <c r="C690" i="4"/>
  <c r="F689" i="4"/>
  <c r="D689" i="4"/>
  <c r="C689" i="4"/>
  <c r="F688" i="4"/>
  <c r="D688" i="4"/>
  <c r="C688" i="4"/>
  <c r="F687" i="4"/>
  <c r="D687" i="4"/>
  <c r="C687" i="4"/>
  <c r="F686" i="4"/>
  <c r="D686" i="4"/>
  <c r="C686" i="4"/>
  <c r="F685" i="4"/>
  <c r="D685" i="4"/>
  <c r="C685" i="4"/>
  <c r="F684" i="4"/>
  <c r="D684" i="4"/>
  <c r="C684" i="4"/>
  <c r="F683" i="4"/>
  <c r="D683" i="4"/>
  <c r="C683" i="4"/>
  <c r="F682" i="4"/>
  <c r="D682" i="4"/>
  <c r="C682" i="4"/>
  <c r="F681" i="4"/>
  <c r="D681" i="4"/>
  <c r="C681" i="4"/>
  <c r="F680" i="4"/>
  <c r="D680" i="4"/>
  <c r="C680" i="4"/>
  <c r="F679" i="4"/>
  <c r="D679" i="4"/>
  <c r="C679" i="4"/>
  <c r="F678" i="4"/>
  <c r="D678" i="4"/>
  <c r="C678" i="4"/>
  <c r="F677" i="4"/>
  <c r="D677" i="4"/>
  <c r="C677" i="4"/>
  <c r="F676" i="4"/>
  <c r="D676" i="4"/>
  <c r="C676" i="4"/>
  <c r="F675" i="4"/>
  <c r="D675" i="4"/>
  <c r="C675" i="4"/>
  <c r="F674" i="4"/>
  <c r="D674" i="4"/>
  <c r="C674" i="4"/>
  <c r="F673" i="4"/>
  <c r="D673" i="4"/>
  <c r="C673" i="4"/>
  <c r="F672" i="4"/>
  <c r="D672" i="4"/>
  <c r="C672" i="4"/>
  <c r="F671" i="4"/>
  <c r="D671" i="4"/>
  <c r="C671" i="4"/>
  <c r="F670" i="4"/>
  <c r="D670" i="4"/>
  <c r="C670" i="4"/>
  <c r="F669" i="4"/>
  <c r="D669" i="4"/>
  <c r="C669" i="4"/>
  <c r="F668" i="4"/>
  <c r="D668" i="4"/>
  <c r="C668" i="4"/>
  <c r="F667" i="4"/>
  <c r="D667" i="4"/>
  <c r="C667" i="4"/>
  <c r="F666" i="4"/>
  <c r="D666" i="4"/>
  <c r="C666" i="4"/>
  <c r="F665" i="4"/>
  <c r="D665" i="4"/>
  <c r="C665" i="4"/>
  <c r="F664" i="4"/>
  <c r="D664" i="4"/>
  <c r="C664" i="4"/>
  <c r="F663" i="4"/>
  <c r="D663" i="4"/>
  <c r="C663" i="4"/>
  <c r="F662" i="4"/>
  <c r="D662" i="4"/>
  <c r="C662" i="4"/>
  <c r="F661" i="4"/>
  <c r="D661" i="4"/>
  <c r="C661" i="4"/>
  <c r="F660" i="4"/>
  <c r="D660" i="4"/>
  <c r="C660" i="4"/>
  <c r="F659" i="4"/>
  <c r="D659" i="4"/>
  <c r="C659" i="4"/>
  <c r="F658" i="4"/>
  <c r="D658" i="4"/>
  <c r="C658" i="4"/>
  <c r="F657" i="4"/>
  <c r="D657" i="4"/>
  <c r="C657" i="4"/>
  <c r="F656" i="4"/>
  <c r="D656" i="4"/>
  <c r="C656" i="4"/>
  <c r="F655" i="4"/>
  <c r="D655" i="4"/>
  <c r="C655" i="4"/>
  <c r="F654" i="4"/>
  <c r="D654" i="4"/>
  <c r="C654" i="4"/>
  <c r="F653" i="4"/>
  <c r="D653" i="4"/>
  <c r="C653" i="4"/>
  <c r="F652" i="4"/>
  <c r="D652" i="4"/>
  <c r="C652" i="4"/>
  <c r="F651" i="4"/>
  <c r="D651" i="4"/>
  <c r="C651" i="4"/>
  <c r="F650" i="4"/>
  <c r="D650" i="4"/>
  <c r="C650" i="4"/>
  <c r="F649" i="4"/>
  <c r="D649" i="4"/>
  <c r="C649" i="4"/>
  <c r="F648" i="4"/>
  <c r="D648" i="4"/>
  <c r="C648" i="4"/>
  <c r="F647" i="4"/>
  <c r="D647" i="4"/>
  <c r="C647" i="4"/>
  <c r="F646" i="4"/>
  <c r="D646" i="4"/>
  <c r="C646" i="4"/>
  <c r="F645" i="4"/>
  <c r="D645" i="4"/>
  <c r="C645" i="4"/>
  <c r="F644" i="4"/>
  <c r="D644" i="4"/>
  <c r="C644" i="4"/>
  <c r="F643" i="4"/>
  <c r="D643" i="4"/>
  <c r="C643" i="4"/>
  <c r="F642" i="4"/>
  <c r="D642" i="4"/>
  <c r="C642" i="4"/>
  <c r="F641" i="4"/>
  <c r="D641" i="4"/>
  <c r="C641" i="4"/>
  <c r="F640" i="4"/>
  <c r="D640" i="4"/>
  <c r="C640" i="4"/>
  <c r="F639" i="4"/>
  <c r="D639" i="4"/>
  <c r="C639" i="4"/>
  <c r="F638" i="4"/>
  <c r="D638" i="4"/>
  <c r="C638" i="4"/>
  <c r="F637" i="4"/>
  <c r="D637" i="4"/>
  <c r="C637" i="4"/>
  <c r="F636" i="4"/>
  <c r="D636" i="4"/>
  <c r="C636" i="4"/>
  <c r="F635" i="4"/>
  <c r="D635" i="4"/>
  <c r="C635" i="4"/>
  <c r="F634" i="4"/>
  <c r="D634" i="4"/>
  <c r="C634" i="4"/>
  <c r="F633" i="4"/>
  <c r="D633" i="4"/>
  <c r="C633" i="4"/>
  <c r="F632" i="4"/>
  <c r="D632" i="4"/>
  <c r="C632" i="4"/>
  <c r="F631" i="4"/>
  <c r="D631" i="4"/>
  <c r="C631" i="4"/>
  <c r="F630" i="4"/>
  <c r="D630" i="4"/>
  <c r="C630" i="4"/>
  <c r="F629" i="4"/>
  <c r="D629" i="4"/>
  <c r="C629" i="4"/>
  <c r="F628" i="4"/>
  <c r="D628" i="4"/>
  <c r="C628" i="4"/>
  <c r="F627" i="4"/>
  <c r="D627" i="4"/>
  <c r="C627" i="4"/>
  <c r="F626" i="4"/>
  <c r="D626" i="4"/>
  <c r="C626" i="4"/>
  <c r="F625" i="4"/>
  <c r="D625" i="4"/>
  <c r="C625" i="4"/>
  <c r="F624" i="4"/>
  <c r="D624" i="4"/>
  <c r="C624" i="4"/>
  <c r="F623" i="4"/>
  <c r="D623" i="4"/>
  <c r="C623" i="4"/>
  <c r="F622" i="4"/>
  <c r="D622" i="4"/>
  <c r="C622" i="4"/>
  <c r="F621" i="4"/>
  <c r="D621" i="4"/>
  <c r="C621" i="4"/>
  <c r="F620" i="4"/>
  <c r="D620" i="4"/>
  <c r="C620" i="4"/>
  <c r="F619" i="4"/>
  <c r="D619" i="4"/>
  <c r="C619" i="4"/>
  <c r="F618" i="4"/>
  <c r="D618" i="4"/>
  <c r="C618" i="4"/>
  <c r="F617" i="4"/>
  <c r="D617" i="4"/>
  <c r="C617" i="4"/>
  <c r="F616" i="4"/>
  <c r="D616" i="4"/>
  <c r="C616" i="4"/>
  <c r="F615" i="4"/>
  <c r="D615" i="4"/>
  <c r="C615" i="4"/>
  <c r="F614" i="4"/>
  <c r="D614" i="4"/>
  <c r="C614" i="4"/>
  <c r="F613" i="4"/>
  <c r="D613" i="4"/>
  <c r="C613" i="4"/>
  <c r="F612" i="4"/>
  <c r="D612" i="4"/>
  <c r="C612" i="4"/>
  <c r="F611" i="4"/>
  <c r="D611" i="4"/>
  <c r="C611" i="4"/>
  <c r="F610" i="4"/>
  <c r="D610" i="4"/>
  <c r="C610" i="4"/>
  <c r="F609" i="4"/>
  <c r="D609" i="4"/>
  <c r="C609" i="4"/>
  <c r="F608" i="4"/>
  <c r="D608" i="4"/>
  <c r="C608" i="4"/>
  <c r="F607" i="4"/>
  <c r="D607" i="4"/>
  <c r="C607" i="4"/>
  <c r="F606" i="4"/>
  <c r="D606" i="4"/>
  <c r="C606" i="4"/>
  <c r="F605" i="4"/>
  <c r="D605" i="4"/>
  <c r="C605" i="4"/>
  <c r="F604" i="4"/>
  <c r="D604" i="4"/>
  <c r="C604" i="4"/>
  <c r="F603" i="4"/>
  <c r="D603" i="4"/>
  <c r="C603" i="4"/>
  <c r="F602" i="4"/>
  <c r="D602" i="4"/>
  <c r="C602" i="4"/>
  <c r="F601" i="4"/>
  <c r="D601" i="4"/>
  <c r="C601" i="4"/>
  <c r="F600" i="4"/>
  <c r="D600" i="4"/>
  <c r="C600" i="4"/>
  <c r="F599" i="4"/>
  <c r="D599" i="4"/>
  <c r="C599" i="4"/>
  <c r="F598" i="4"/>
  <c r="D598" i="4"/>
  <c r="C598" i="4"/>
  <c r="F597" i="4"/>
  <c r="D597" i="4"/>
  <c r="C597" i="4"/>
  <c r="F596" i="4"/>
  <c r="D596" i="4"/>
  <c r="C596" i="4"/>
  <c r="F595" i="4"/>
  <c r="D595" i="4"/>
  <c r="C595" i="4"/>
  <c r="F594" i="4"/>
  <c r="D594" i="4"/>
  <c r="C594" i="4"/>
  <c r="F593" i="4"/>
  <c r="D593" i="4"/>
  <c r="C593" i="4"/>
  <c r="F592" i="4"/>
  <c r="D592" i="4"/>
  <c r="C592" i="4"/>
  <c r="F591" i="4"/>
  <c r="D591" i="4"/>
  <c r="C591" i="4"/>
  <c r="F590" i="4"/>
  <c r="D590" i="4"/>
  <c r="C590" i="4"/>
  <c r="F589" i="4"/>
  <c r="D589" i="4"/>
  <c r="C589" i="4"/>
  <c r="F588" i="4"/>
  <c r="D588" i="4"/>
  <c r="C588" i="4"/>
  <c r="F587" i="4"/>
  <c r="D587" i="4"/>
  <c r="C587" i="4"/>
  <c r="F586" i="4"/>
  <c r="D586" i="4"/>
  <c r="C586" i="4"/>
  <c r="F585" i="4"/>
  <c r="D585" i="4"/>
  <c r="C585" i="4"/>
  <c r="F584" i="4"/>
  <c r="D584" i="4"/>
  <c r="C584" i="4"/>
  <c r="F583" i="4"/>
  <c r="D583" i="4"/>
  <c r="C583" i="4"/>
  <c r="F582" i="4"/>
  <c r="D582" i="4"/>
  <c r="C582" i="4"/>
  <c r="F581" i="4"/>
  <c r="D581" i="4"/>
  <c r="C581" i="4"/>
  <c r="F580" i="4"/>
  <c r="D580" i="4"/>
  <c r="C580" i="4"/>
  <c r="F579" i="4"/>
  <c r="D579" i="4"/>
  <c r="C579" i="4"/>
  <c r="F578" i="4"/>
  <c r="D578" i="4"/>
  <c r="C578" i="4"/>
  <c r="F577" i="4"/>
  <c r="D577" i="4"/>
  <c r="C577" i="4"/>
  <c r="F576" i="4"/>
  <c r="D576" i="4"/>
  <c r="C576" i="4"/>
  <c r="F575" i="4"/>
  <c r="D575" i="4"/>
  <c r="C575" i="4"/>
  <c r="F574" i="4"/>
  <c r="D574" i="4"/>
  <c r="C574" i="4"/>
  <c r="F573" i="4"/>
  <c r="D573" i="4"/>
  <c r="C573" i="4"/>
  <c r="F572" i="4"/>
  <c r="D572" i="4"/>
  <c r="C572" i="4"/>
  <c r="F571" i="4"/>
  <c r="D571" i="4"/>
  <c r="C571" i="4"/>
  <c r="F570" i="4"/>
  <c r="D570" i="4"/>
  <c r="C570" i="4"/>
  <c r="F569" i="4"/>
  <c r="D569" i="4"/>
  <c r="C569" i="4"/>
  <c r="F568" i="4"/>
  <c r="D568" i="4"/>
  <c r="C568" i="4"/>
  <c r="F567" i="4"/>
  <c r="D567" i="4"/>
  <c r="C567" i="4"/>
  <c r="F566" i="4"/>
  <c r="D566" i="4"/>
  <c r="C566" i="4"/>
  <c r="F565" i="4"/>
  <c r="D565" i="4"/>
  <c r="C565" i="4"/>
  <c r="F564" i="4"/>
  <c r="D564" i="4"/>
  <c r="C564" i="4"/>
  <c r="F563" i="4"/>
  <c r="D563" i="4"/>
  <c r="C563" i="4"/>
  <c r="F562" i="4"/>
  <c r="D562" i="4"/>
  <c r="C562" i="4"/>
  <c r="F561" i="4"/>
  <c r="D561" i="4"/>
  <c r="C561" i="4"/>
  <c r="F560" i="4"/>
  <c r="D560" i="4"/>
  <c r="C560" i="4"/>
  <c r="F559" i="4"/>
  <c r="D559" i="4"/>
  <c r="C559" i="4"/>
  <c r="F558" i="4"/>
  <c r="D558" i="4"/>
  <c r="C558" i="4"/>
  <c r="F557" i="4"/>
  <c r="D557" i="4"/>
  <c r="C557" i="4"/>
  <c r="F556" i="4"/>
  <c r="D556" i="4"/>
  <c r="C556" i="4"/>
  <c r="F555" i="4"/>
  <c r="D555" i="4"/>
  <c r="C555" i="4"/>
  <c r="F554" i="4"/>
  <c r="D554" i="4"/>
  <c r="C554" i="4"/>
  <c r="F553" i="4"/>
  <c r="D553" i="4"/>
  <c r="C553" i="4"/>
  <c r="F552" i="4"/>
  <c r="D552" i="4"/>
  <c r="C552" i="4"/>
  <c r="F551" i="4"/>
  <c r="D551" i="4"/>
  <c r="C551" i="4"/>
  <c r="F550" i="4"/>
  <c r="D550" i="4"/>
  <c r="C550" i="4"/>
  <c r="F549" i="4"/>
  <c r="D549" i="4"/>
  <c r="C549" i="4"/>
  <c r="F548" i="4"/>
  <c r="D548" i="4"/>
  <c r="C548" i="4"/>
  <c r="F547" i="4"/>
  <c r="D547" i="4"/>
  <c r="C547" i="4"/>
  <c r="F546" i="4"/>
  <c r="D546" i="4"/>
  <c r="C546" i="4"/>
  <c r="F545" i="4"/>
  <c r="D545" i="4"/>
  <c r="C545" i="4"/>
  <c r="F544" i="4"/>
  <c r="D544" i="4"/>
  <c r="C544" i="4"/>
  <c r="F543" i="4"/>
  <c r="D543" i="4"/>
  <c r="C543" i="4"/>
  <c r="F542" i="4"/>
  <c r="D542" i="4"/>
  <c r="C542" i="4"/>
  <c r="F541" i="4"/>
  <c r="D541" i="4"/>
  <c r="C541" i="4"/>
  <c r="F540" i="4"/>
  <c r="D540" i="4"/>
  <c r="C540" i="4"/>
  <c r="F539" i="4"/>
  <c r="D539" i="4"/>
  <c r="C539" i="4"/>
  <c r="F538" i="4"/>
  <c r="D538" i="4"/>
  <c r="C538" i="4"/>
  <c r="F537" i="4"/>
  <c r="D537" i="4"/>
  <c r="C537" i="4"/>
  <c r="F536" i="4"/>
  <c r="D536" i="4"/>
  <c r="C536" i="4"/>
  <c r="F535" i="4"/>
  <c r="D535" i="4"/>
  <c r="C535" i="4"/>
  <c r="F534" i="4"/>
  <c r="D534" i="4"/>
  <c r="C534" i="4"/>
  <c r="F533" i="4"/>
  <c r="D533" i="4"/>
  <c r="C533" i="4"/>
  <c r="F532" i="4"/>
  <c r="D532" i="4"/>
  <c r="C532" i="4"/>
  <c r="F531" i="4"/>
  <c r="D531" i="4"/>
  <c r="C531" i="4"/>
  <c r="F530" i="4"/>
  <c r="D530" i="4"/>
  <c r="C530" i="4"/>
  <c r="F529" i="4"/>
  <c r="D529" i="4"/>
  <c r="C529" i="4"/>
  <c r="F528" i="4"/>
  <c r="D528" i="4"/>
  <c r="C528" i="4"/>
  <c r="F527" i="4"/>
  <c r="D527" i="4"/>
  <c r="C527" i="4"/>
  <c r="F526" i="4"/>
  <c r="D526" i="4"/>
  <c r="C526" i="4"/>
  <c r="F525" i="4"/>
  <c r="D525" i="4"/>
  <c r="C525" i="4"/>
  <c r="F524" i="4"/>
  <c r="D524" i="4"/>
  <c r="C524" i="4"/>
  <c r="F523" i="4"/>
  <c r="D523" i="4"/>
  <c r="C523" i="4"/>
  <c r="F522" i="4"/>
  <c r="D522" i="4"/>
  <c r="C522" i="4"/>
  <c r="F521" i="4"/>
  <c r="D521" i="4"/>
  <c r="C521" i="4"/>
  <c r="F520" i="4"/>
  <c r="D520" i="4"/>
  <c r="C520" i="4"/>
  <c r="F519" i="4"/>
  <c r="D519" i="4"/>
  <c r="C519" i="4"/>
  <c r="F518" i="4"/>
  <c r="D518" i="4"/>
  <c r="C518" i="4"/>
  <c r="F517" i="4"/>
  <c r="D517" i="4"/>
  <c r="C517" i="4"/>
  <c r="F516" i="4"/>
  <c r="D516" i="4"/>
  <c r="C516" i="4"/>
  <c r="F515" i="4"/>
  <c r="D515" i="4"/>
  <c r="C515" i="4"/>
  <c r="F514" i="4"/>
  <c r="D514" i="4"/>
  <c r="C514" i="4"/>
  <c r="F513" i="4"/>
  <c r="D513" i="4"/>
  <c r="C513" i="4"/>
  <c r="F512" i="4"/>
  <c r="D512" i="4"/>
  <c r="C512" i="4"/>
  <c r="F511" i="4"/>
  <c r="D511" i="4"/>
  <c r="C511" i="4"/>
  <c r="F510" i="4"/>
  <c r="D510" i="4"/>
  <c r="C510" i="4"/>
  <c r="F509" i="4"/>
  <c r="D509" i="4"/>
  <c r="C509" i="4"/>
  <c r="F508" i="4"/>
  <c r="D508" i="4"/>
  <c r="C508" i="4"/>
  <c r="F507" i="4"/>
  <c r="D507" i="4"/>
  <c r="C507" i="4"/>
  <c r="F506" i="4"/>
  <c r="D506" i="4"/>
  <c r="C506" i="4"/>
  <c r="F505" i="4"/>
  <c r="D505" i="4"/>
  <c r="C505" i="4"/>
  <c r="F504" i="4"/>
  <c r="D504" i="4"/>
  <c r="C504" i="4"/>
  <c r="F503" i="4"/>
  <c r="D503" i="4"/>
  <c r="C503" i="4"/>
  <c r="F502" i="4"/>
  <c r="D502" i="4"/>
  <c r="C502" i="4"/>
  <c r="F501" i="4"/>
  <c r="D501" i="4"/>
  <c r="C501" i="4"/>
  <c r="F500" i="4"/>
  <c r="D500" i="4"/>
  <c r="C500" i="4"/>
  <c r="F499" i="4"/>
  <c r="D499" i="4"/>
  <c r="C499" i="4"/>
  <c r="F498" i="4"/>
  <c r="D498" i="4"/>
  <c r="C498" i="4"/>
  <c r="F497" i="4"/>
  <c r="D497" i="4"/>
  <c r="C497" i="4"/>
  <c r="F496" i="4"/>
  <c r="D496" i="4"/>
  <c r="C496" i="4"/>
  <c r="F495" i="4"/>
  <c r="D495" i="4"/>
  <c r="C495" i="4"/>
  <c r="F494" i="4"/>
  <c r="D494" i="4"/>
  <c r="C494" i="4"/>
  <c r="F493" i="4"/>
  <c r="D493" i="4"/>
  <c r="C493" i="4"/>
  <c r="F492" i="4"/>
  <c r="D492" i="4"/>
  <c r="C492" i="4"/>
  <c r="F491" i="4"/>
  <c r="D491" i="4"/>
  <c r="C491" i="4"/>
  <c r="F490" i="4"/>
  <c r="D490" i="4"/>
  <c r="C490" i="4"/>
  <c r="F489" i="4"/>
  <c r="D489" i="4"/>
  <c r="C489" i="4"/>
  <c r="F488" i="4"/>
  <c r="D488" i="4"/>
  <c r="C488" i="4"/>
  <c r="F487" i="4"/>
  <c r="D487" i="4"/>
  <c r="C487" i="4"/>
  <c r="F486" i="4"/>
  <c r="D486" i="4"/>
  <c r="C486" i="4"/>
  <c r="F485" i="4"/>
  <c r="D485" i="4"/>
  <c r="C485" i="4"/>
  <c r="F484" i="4"/>
  <c r="D484" i="4"/>
  <c r="C484" i="4"/>
  <c r="F483" i="4"/>
  <c r="D483" i="4"/>
  <c r="C483" i="4"/>
  <c r="F482" i="4"/>
  <c r="D482" i="4"/>
  <c r="C482" i="4"/>
  <c r="F481" i="4"/>
  <c r="D481" i="4"/>
  <c r="C481" i="4"/>
  <c r="F480" i="4"/>
  <c r="D480" i="4"/>
  <c r="C480" i="4"/>
  <c r="F479" i="4"/>
  <c r="D479" i="4"/>
  <c r="C479" i="4"/>
  <c r="F478" i="4"/>
  <c r="D478" i="4"/>
  <c r="C478" i="4"/>
  <c r="F477" i="4"/>
  <c r="D477" i="4"/>
  <c r="C477" i="4"/>
  <c r="F476" i="4"/>
  <c r="D476" i="4"/>
  <c r="C476" i="4"/>
  <c r="F475" i="4"/>
  <c r="D475" i="4"/>
  <c r="C475" i="4"/>
  <c r="F474" i="4"/>
  <c r="D474" i="4"/>
  <c r="C474" i="4"/>
  <c r="F473" i="4"/>
  <c r="D473" i="4"/>
  <c r="C473" i="4"/>
  <c r="F472" i="4"/>
  <c r="D472" i="4"/>
  <c r="C472" i="4"/>
  <c r="F471" i="4"/>
  <c r="D471" i="4"/>
  <c r="C471" i="4"/>
  <c r="F470" i="4"/>
  <c r="D470" i="4"/>
  <c r="C470" i="4"/>
  <c r="F469" i="4"/>
  <c r="D469" i="4"/>
  <c r="C469" i="4"/>
  <c r="F468" i="4"/>
  <c r="D468" i="4"/>
  <c r="C468" i="4"/>
  <c r="F467" i="4"/>
  <c r="D467" i="4"/>
  <c r="C467" i="4"/>
  <c r="F466" i="4"/>
  <c r="D466" i="4"/>
  <c r="C466" i="4"/>
  <c r="F465" i="4"/>
  <c r="D465" i="4"/>
  <c r="C465" i="4"/>
  <c r="F464" i="4"/>
  <c r="D464" i="4"/>
  <c r="C464" i="4"/>
  <c r="F463" i="4"/>
  <c r="D463" i="4"/>
  <c r="C463" i="4"/>
  <c r="F462" i="4"/>
  <c r="D462" i="4"/>
  <c r="C462" i="4"/>
  <c r="F461" i="4"/>
  <c r="D461" i="4"/>
  <c r="C461" i="4"/>
  <c r="F460" i="4"/>
  <c r="D460" i="4"/>
  <c r="C460" i="4"/>
  <c r="F459" i="4"/>
  <c r="D459" i="4"/>
  <c r="C459" i="4"/>
  <c r="F458" i="4"/>
  <c r="D458" i="4"/>
  <c r="C458" i="4"/>
  <c r="F457" i="4"/>
  <c r="D457" i="4"/>
  <c r="C457" i="4"/>
  <c r="F456" i="4"/>
  <c r="D456" i="4"/>
  <c r="C456" i="4"/>
  <c r="F455" i="4"/>
  <c r="D455" i="4"/>
  <c r="C455" i="4"/>
  <c r="F454" i="4"/>
  <c r="D454" i="4"/>
  <c r="C454" i="4"/>
  <c r="F453" i="4"/>
  <c r="D453" i="4"/>
  <c r="C453" i="4"/>
  <c r="F452" i="4"/>
  <c r="D452" i="4"/>
  <c r="C452" i="4"/>
  <c r="F451" i="4"/>
  <c r="D451" i="4"/>
  <c r="C451" i="4"/>
  <c r="F450" i="4"/>
  <c r="D450" i="4"/>
  <c r="C450" i="4"/>
  <c r="F449" i="4"/>
  <c r="D449" i="4"/>
  <c r="C449" i="4"/>
  <c r="F448" i="4"/>
  <c r="D448" i="4"/>
  <c r="C448" i="4"/>
  <c r="F447" i="4"/>
  <c r="D447" i="4"/>
  <c r="C447" i="4"/>
  <c r="F446" i="4"/>
  <c r="D446" i="4"/>
  <c r="C446" i="4"/>
  <c r="F445" i="4"/>
  <c r="D445" i="4"/>
  <c r="C445" i="4"/>
  <c r="F444" i="4"/>
  <c r="D444" i="4"/>
  <c r="C444" i="4"/>
  <c r="F443" i="4"/>
  <c r="D443" i="4"/>
  <c r="C443" i="4"/>
  <c r="F442" i="4"/>
  <c r="D442" i="4"/>
  <c r="C442" i="4"/>
  <c r="F441" i="4"/>
  <c r="D441" i="4"/>
  <c r="C441" i="4"/>
  <c r="F440" i="4"/>
  <c r="D440" i="4"/>
  <c r="C440" i="4"/>
  <c r="F439" i="4"/>
  <c r="D439" i="4"/>
  <c r="C439" i="4"/>
  <c r="F438" i="4"/>
  <c r="D438" i="4"/>
  <c r="C438" i="4"/>
  <c r="F437" i="4"/>
  <c r="D437" i="4"/>
  <c r="C437" i="4"/>
  <c r="F436" i="4"/>
  <c r="D436" i="4"/>
  <c r="C436" i="4"/>
  <c r="F435" i="4"/>
  <c r="D435" i="4"/>
  <c r="C435" i="4"/>
  <c r="F434" i="4"/>
  <c r="D434" i="4"/>
  <c r="C434" i="4"/>
  <c r="F433" i="4"/>
  <c r="D433" i="4"/>
  <c r="C433" i="4"/>
  <c r="F432" i="4"/>
  <c r="D432" i="4"/>
  <c r="C432" i="4"/>
  <c r="F431" i="4"/>
  <c r="D431" i="4"/>
  <c r="C431" i="4"/>
  <c r="F430" i="4"/>
  <c r="D430" i="4"/>
  <c r="C430" i="4"/>
  <c r="F429" i="4"/>
  <c r="D429" i="4"/>
  <c r="C429" i="4"/>
  <c r="F428" i="4"/>
  <c r="D428" i="4"/>
  <c r="C428" i="4"/>
  <c r="F427" i="4"/>
  <c r="D427" i="4"/>
  <c r="C427" i="4"/>
  <c r="F426" i="4"/>
  <c r="D426" i="4"/>
  <c r="C426" i="4"/>
  <c r="F425" i="4"/>
  <c r="D425" i="4"/>
  <c r="C425" i="4"/>
  <c r="F424" i="4"/>
  <c r="D424" i="4"/>
  <c r="C424" i="4"/>
  <c r="F423" i="4"/>
  <c r="D423" i="4"/>
  <c r="C423" i="4"/>
  <c r="F422" i="4"/>
  <c r="D422" i="4"/>
  <c r="C422" i="4"/>
  <c r="F421" i="4"/>
  <c r="D421" i="4"/>
  <c r="C421" i="4"/>
  <c r="F420" i="4"/>
  <c r="D420" i="4"/>
  <c r="C420" i="4"/>
  <c r="F419" i="4"/>
  <c r="D419" i="4"/>
  <c r="C419" i="4"/>
  <c r="F418" i="4"/>
  <c r="D418" i="4"/>
  <c r="C418" i="4"/>
  <c r="F417" i="4"/>
  <c r="D417" i="4"/>
  <c r="C417" i="4"/>
  <c r="F416" i="4"/>
  <c r="D416" i="4"/>
  <c r="C416" i="4"/>
  <c r="F415" i="4"/>
  <c r="D415" i="4"/>
  <c r="C415" i="4"/>
  <c r="F414" i="4"/>
  <c r="D414" i="4"/>
  <c r="C414" i="4"/>
  <c r="F413" i="4"/>
  <c r="D413" i="4"/>
  <c r="C413" i="4"/>
  <c r="F412" i="4"/>
  <c r="D412" i="4"/>
  <c r="C412" i="4"/>
  <c r="F411" i="4"/>
  <c r="D411" i="4"/>
  <c r="C411" i="4"/>
  <c r="F410" i="4"/>
  <c r="D410" i="4"/>
  <c r="C410" i="4"/>
  <c r="F409" i="4"/>
  <c r="D409" i="4"/>
  <c r="C409" i="4"/>
  <c r="F408" i="4"/>
  <c r="D408" i="4"/>
  <c r="C408" i="4"/>
  <c r="F407" i="4"/>
  <c r="D407" i="4"/>
  <c r="C407" i="4"/>
  <c r="F406" i="4"/>
  <c r="D406" i="4"/>
  <c r="C406" i="4"/>
  <c r="F405" i="4"/>
  <c r="D405" i="4"/>
  <c r="C405" i="4"/>
  <c r="F404" i="4"/>
  <c r="D404" i="4"/>
  <c r="C404" i="4"/>
  <c r="F403" i="4"/>
  <c r="D403" i="4"/>
  <c r="C403" i="4"/>
  <c r="F402" i="4"/>
  <c r="D402" i="4"/>
  <c r="C402" i="4"/>
  <c r="F401" i="4"/>
  <c r="D401" i="4"/>
  <c r="C401" i="4"/>
  <c r="F400" i="4"/>
  <c r="D400" i="4"/>
  <c r="C400" i="4"/>
  <c r="F399" i="4"/>
  <c r="D399" i="4"/>
  <c r="C399" i="4"/>
  <c r="F398" i="4"/>
  <c r="D398" i="4"/>
  <c r="C398" i="4"/>
  <c r="F397" i="4"/>
  <c r="D397" i="4"/>
  <c r="C397" i="4"/>
  <c r="F396" i="4"/>
  <c r="D396" i="4"/>
  <c r="C396" i="4"/>
  <c r="F395" i="4"/>
  <c r="D395" i="4"/>
  <c r="C395" i="4"/>
  <c r="F394" i="4"/>
  <c r="D394" i="4"/>
  <c r="C394" i="4"/>
  <c r="F393" i="4"/>
  <c r="D393" i="4"/>
  <c r="C393" i="4"/>
  <c r="F392" i="4"/>
  <c r="D392" i="4"/>
  <c r="C392" i="4"/>
  <c r="F391" i="4"/>
  <c r="D391" i="4"/>
  <c r="C391" i="4"/>
  <c r="F390" i="4"/>
  <c r="D390" i="4"/>
  <c r="C390" i="4"/>
  <c r="F389" i="4"/>
  <c r="D389" i="4"/>
  <c r="C389" i="4"/>
  <c r="F388" i="4"/>
  <c r="D388" i="4"/>
  <c r="C388" i="4"/>
  <c r="F387" i="4"/>
  <c r="D387" i="4"/>
  <c r="C387" i="4"/>
  <c r="F386" i="4"/>
  <c r="D386" i="4"/>
  <c r="C386" i="4"/>
  <c r="F385" i="4"/>
  <c r="D385" i="4"/>
  <c r="C385" i="4"/>
  <c r="F384" i="4"/>
  <c r="D384" i="4"/>
  <c r="C384" i="4"/>
  <c r="F383" i="4"/>
  <c r="D383" i="4"/>
  <c r="C383" i="4"/>
  <c r="F382" i="4"/>
  <c r="D382" i="4"/>
  <c r="C382" i="4"/>
  <c r="F381" i="4"/>
  <c r="D381" i="4"/>
  <c r="C381" i="4"/>
  <c r="F380" i="4"/>
  <c r="D380" i="4"/>
  <c r="C380" i="4"/>
  <c r="F379" i="4"/>
  <c r="D379" i="4"/>
  <c r="C379" i="4"/>
  <c r="F378" i="4"/>
  <c r="D378" i="4"/>
  <c r="C378" i="4"/>
  <c r="F377" i="4"/>
  <c r="D377" i="4"/>
  <c r="C377" i="4"/>
  <c r="F376" i="4"/>
  <c r="D376" i="4"/>
  <c r="C376" i="4"/>
  <c r="F375" i="4"/>
  <c r="D375" i="4"/>
  <c r="C375" i="4"/>
  <c r="F374" i="4"/>
  <c r="D374" i="4"/>
  <c r="C374" i="4"/>
  <c r="F373" i="4"/>
  <c r="D373" i="4"/>
  <c r="C373" i="4"/>
  <c r="F372" i="4"/>
  <c r="D372" i="4"/>
  <c r="C372" i="4"/>
  <c r="F371" i="4"/>
  <c r="D371" i="4"/>
  <c r="C371" i="4"/>
  <c r="F370" i="4"/>
  <c r="D370" i="4"/>
  <c r="C370" i="4"/>
  <c r="F369" i="4"/>
  <c r="D369" i="4"/>
  <c r="C369" i="4"/>
  <c r="F368" i="4"/>
  <c r="D368" i="4"/>
  <c r="C368" i="4"/>
  <c r="F367" i="4"/>
  <c r="D367" i="4"/>
  <c r="C367" i="4"/>
  <c r="F366" i="4"/>
  <c r="D366" i="4"/>
  <c r="C366" i="4"/>
  <c r="F365" i="4"/>
  <c r="D365" i="4"/>
  <c r="C365" i="4"/>
  <c r="F364" i="4"/>
  <c r="D364" i="4"/>
  <c r="C364" i="4"/>
  <c r="F363" i="4"/>
  <c r="D363" i="4"/>
  <c r="C363" i="4"/>
  <c r="F362" i="4"/>
  <c r="D362" i="4"/>
  <c r="C362" i="4"/>
  <c r="F361" i="4"/>
  <c r="D361" i="4"/>
  <c r="C361" i="4"/>
  <c r="F360" i="4"/>
  <c r="D360" i="4"/>
  <c r="C360" i="4"/>
  <c r="F359" i="4"/>
  <c r="D359" i="4"/>
  <c r="C359" i="4"/>
  <c r="F358" i="4"/>
  <c r="D358" i="4"/>
  <c r="C358" i="4"/>
  <c r="F357" i="4"/>
  <c r="D357" i="4"/>
  <c r="C357" i="4"/>
  <c r="F356" i="4"/>
  <c r="D356" i="4"/>
  <c r="C356" i="4"/>
  <c r="F355" i="4"/>
  <c r="D355" i="4"/>
  <c r="C355" i="4"/>
  <c r="F354" i="4"/>
  <c r="D354" i="4"/>
  <c r="C354" i="4"/>
  <c r="F353" i="4"/>
  <c r="D353" i="4"/>
  <c r="C353" i="4"/>
  <c r="F352" i="4"/>
  <c r="D352" i="4"/>
  <c r="C352" i="4"/>
  <c r="F351" i="4"/>
  <c r="D351" i="4"/>
  <c r="C351" i="4"/>
  <c r="F350" i="4"/>
  <c r="D350" i="4"/>
  <c r="C350" i="4"/>
  <c r="F349" i="4"/>
  <c r="D349" i="4"/>
  <c r="C349" i="4"/>
  <c r="F348" i="4"/>
  <c r="D348" i="4"/>
  <c r="C348" i="4"/>
  <c r="F347" i="4"/>
  <c r="D347" i="4"/>
  <c r="C347" i="4"/>
  <c r="F346" i="4"/>
  <c r="D346" i="4"/>
  <c r="C346" i="4"/>
  <c r="F345" i="4"/>
  <c r="D345" i="4"/>
  <c r="C345" i="4"/>
  <c r="F344" i="4"/>
  <c r="D344" i="4"/>
  <c r="C344" i="4"/>
  <c r="F343" i="4"/>
  <c r="D343" i="4"/>
  <c r="C343" i="4"/>
  <c r="F342" i="4"/>
  <c r="D342" i="4"/>
  <c r="C342" i="4"/>
  <c r="F341" i="4"/>
  <c r="D341" i="4"/>
  <c r="C341" i="4"/>
  <c r="F340" i="4"/>
  <c r="D340" i="4"/>
  <c r="C340" i="4"/>
  <c r="F339" i="4"/>
  <c r="D339" i="4"/>
  <c r="C339" i="4"/>
  <c r="F338" i="4"/>
  <c r="D338" i="4"/>
  <c r="C338" i="4"/>
  <c r="F337" i="4"/>
  <c r="D337" i="4"/>
  <c r="C337" i="4"/>
  <c r="F336" i="4"/>
  <c r="D336" i="4"/>
  <c r="C336" i="4"/>
  <c r="F335" i="4"/>
  <c r="D335" i="4"/>
  <c r="C335" i="4"/>
  <c r="F334" i="4"/>
  <c r="D334" i="4"/>
  <c r="C334" i="4"/>
  <c r="F333" i="4"/>
  <c r="D333" i="4"/>
  <c r="C333" i="4"/>
  <c r="F332" i="4"/>
  <c r="D332" i="4"/>
  <c r="C332" i="4"/>
  <c r="F331" i="4"/>
  <c r="D331" i="4"/>
  <c r="C331" i="4"/>
  <c r="F330" i="4"/>
  <c r="D330" i="4"/>
  <c r="C330" i="4"/>
  <c r="F329" i="4"/>
  <c r="D329" i="4"/>
  <c r="C329" i="4"/>
  <c r="F328" i="4"/>
  <c r="D328" i="4"/>
  <c r="C328" i="4"/>
  <c r="F327" i="4"/>
  <c r="D327" i="4"/>
  <c r="C327" i="4"/>
  <c r="F326" i="4"/>
  <c r="D326" i="4"/>
  <c r="C326" i="4"/>
  <c r="F325" i="4"/>
  <c r="D325" i="4"/>
  <c r="C325" i="4"/>
  <c r="F324" i="4"/>
  <c r="D324" i="4"/>
  <c r="C324" i="4"/>
  <c r="F323" i="4"/>
  <c r="D323" i="4"/>
  <c r="C323" i="4"/>
  <c r="F322" i="4"/>
  <c r="D322" i="4"/>
  <c r="C322" i="4"/>
  <c r="F321" i="4"/>
  <c r="D321" i="4"/>
  <c r="C321" i="4"/>
  <c r="F320" i="4"/>
  <c r="D320" i="4"/>
  <c r="C320" i="4"/>
  <c r="F319" i="4"/>
  <c r="D319" i="4"/>
  <c r="C319" i="4"/>
  <c r="F318" i="4"/>
  <c r="D318" i="4"/>
  <c r="C318" i="4"/>
  <c r="F317" i="4"/>
  <c r="D317" i="4"/>
  <c r="C317" i="4"/>
  <c r="F316" i="4"/>
  <c r="D316" i="4"/>
  <c r="C316" i="4"/>
  <c r="F315" i="4"/>
  <c r="D315" i="4"/>
  <c r="C315" i="4"/>
  <c r="F314" i="4"/>
  <c r="D314" i="4"/>
  <c r="C314" i="4"/>
  <c r="F313" i="4"/>
  <c r="D313" i="4"/>
  <c r="C313" i="4"/>
  <c r="F312" i="4"/>
  <c r="D312" i="4"/>
  <c r="C312" i="4"/>
  <c r="F311" i="4"/>
  <c r="D311" i="4"/>
  <c r="C311" i="4"/>
  <c r="F310" i="4"/>
  <c r="D310" i="4"/>
  <c r="C310" i="4"/>
  <c r="F309" i="4"/>
  <c r="D309" i="4"/>
  <c r="C309" i="4"/>
  <c r="F308" i="4"/>
  <c r="D308" i="4"/>
  <c r="C308" i="4"/>
  <c r="F307" i="4"/>
  <c r="D307" i="4"/>
  <c r="C307" i="4"/>
  <c r="F306" i="4"/>
  <c r="D306" i="4"/>
  <c r="C306" i="4"/>
  <c r="F305" i="4"/>
  <c r="D305" i="4"/>
  <c r="C305" i="4"/>
  <c r="F304" i="4"/>
  <c r="D304" i="4"/>
  <c r="C304" i="4"/>
  <c r="F303" i="4"/>
  <c r="D303" i="4"/>
  <c r="C303" i="4"/>
  <c r="F302" i="4"/>
  <c r="D302" i="4"/>
  <c r="C302" i="4"/>
  <c r="F301" i="4"/>
  <c r="D301" i="4"/>
  <c r="C301" i="4"/>
  <c r="F300" i="4"/>
  <c r="D300" i="4"/>
  <c r="C300" i="4"/>
  <c r="F299" i="4"/>
  <c r="D299" i="4"/>
  <c r="C299" i="4"/>
  <c r="F298" i="4"/>
  <c r="D298" i="4"/>
  <c r="C298" i="4"/>
  <c r="F297" i="4"/>
  <c r="D297" i="4"/>
  <c r="C297" i="4"/>
  <c r="F296" i="4"/>
  <c r="D296" i="4"/>
  <c r="C296" i="4"/>
  <c r="F295" i="4"/>
  <c r="D295" i="4"/>
  <c r="C295" i="4"/>
  <c r="F294" i="4"/>
  <c r="D294" i="4"/>
  <c r="C294" i="4"/>
  <c r="F293" i="4"/>
  <c r="D293" i="4"/>
  <c r="C293" i="4"/>
  <c r="F292" i="4"/>
  <c r="D292" i="4"/>
  <c r="C292" i="4"/>
  <c r="F291" i="4"/>
  <c r="D291" i="4"/>
  <c r="C291" i="4"/>
  <c r="F290" i="4"/>
  <c r="D290" i="4"/>
  <c r="C290" i="4"/>
  <c r="F289" i="4"/>
  <c r="D289" i="4"/>
  <c r="C289" i="4"/>
  <c r="F288" i="4"/>
  <c r="D288" i="4"/>
  <c r="C288" i="4"/>
  <c r="F287" i="4"/>
  <c r="D287" i="4"/>
  <c r="C287" i="4"/>
  <c r="F286" i="4"/>
  <c r="D286" i="4"/>
  <c r="C286" i="4"/>
  <c r="F285" i="4"/>
  <c r="D285" i="4"/>
  <c r="C285" i="4"/>
  <c r="F284" i="4"/>
  <c r="D284" i="4"/>
  <c r="C284" i="4"/>
  <c r="F283" i="4"/>
  <c r="D283" i="4"/>
  <c r="C283" i="4"/>
  <c r="F282" i="4"/>
  <c r="D282" i="4"/>
  <c r="C282" i="4"/>
  <c r="F281" i="4"/>
  <c r="D281" i="4"/>
  <c r="C281" i="4"/>
  <c r="F280" i="4"/>
  <c r="D280" i="4"/>
  <c r="C280" i="4"/>
  <c r="F279" i="4"/>
  <c r="D279" i="4"/>
  <c r="C279" i="4"/>
  <c r="F278" i="4"/>
  <c r="D278" i="4"/>
  <c r="C278" i="4"/>
  <c r="F277" i="4"/>
  <c r="D277" i="4"/>
  <c r="C277" i="4"/>
  <c r="F276" i="4"/>
  <c r="D276" i="4"/>
  <c r="C276" i="4"/>
  <c r="F275" i="4"/>
  <c r="D275" i="4"/>
  <c r="C275" i="4"/>
  <c r="F274" i="4"/>
  <c r="D274" i="4"/>
  <c r="C274" i="4"/>
  <c r="F273" i="4"/>
  <c r="D273" i="4"/>
  <c r="C273" i="4"/>
  <c r="F272" i="4"/>
  <c r="D272" i="4"/>
  <c r="C272" i="4"/>
  <c r="F271" i="4"/>
  <c r="D271" i="4"/>
  <c r="C271" i="4"/>
  <c r="F270" i="4"/>
  <c r="D270" i="4"/>
  <c r="C270" i="4"/>
  <c r="F269" i="4"/>
  <c r="D269" i="4"/>
  <c r="C269" i="4"/>
  <c r="F268" i="4"/>
  <c r="D268" i="4"/>
  <c r="C268" i="4"/>
  <c r="F267" i="4"/>
  <c r="D267" i="4"/>
  <c r="C267" i="4"/>
  <c r="F266" i="4"/>
  <c r="D266" i="4"/>
  <c r="C266" i="4"/>
  <c r="F265" i="4"/>
  <c r="D265" i="4"/>
  <c r="C265" i="4"/>
  <c r="F264" i="4"/>
  <c r="D264" i="4"/>
  <c r="C264" i="4"/>
  <c r="F263" i="4"/>
  <c r="D263" i="4"/>
  <c r="C263" i="4"/>
  <c r="F262" i="4"/>
  <c r="D262" i="4"/>
  <c r="C262" i="4"/>
  <c r="F261" i="4"/>
  <c r="D261" i="4"/>
  <c r="C261" i="4"/>
  <c r="F260" i="4"/>
  <c r="D260" i="4"/>
  <c r="C260" i="4"/>
  <c r="F259" i="4"/>
  <c r="D259" i="4"/>
  <c r="C259" i="4"/>
  <c r="F258" i="4"/>
  <c r="D258" i="4"/>
  <c r="C258" i="4"/>
  <c r="F257" i="4"/>
  <c r="D257" i="4"/>
  <c r="C257" i="4"/>
  <c r="F256" i="4"/>
  <c r="D256" i="4"/>
  <c r="C256" i="4"/>
  <c r="F255" i="4"/>
  <c r="D255" i="4"/>
  <c r="C255" i="4"/>
  <c r="F254" i="4"/>
  <c r="D254" i="4"/>
  <c r="C254" i="4"/>
  <c r="F253" i="4"/>
  <c r="D253" i="4"/>
  <c r="C253" i="4"/>
  <c r="F252" i="4"/>
  <c r="D252" i="4"/>
  <c r="C252" i="4"/>
  <c r="F251" i="4"/>
  <c r="D251" i="4"/>
  <c r="C251" i="4"/>
  <c r="F250" i="4"/>
  <c r="D250" i="4"/>
  <c r="C250" i="4"/>
  <c r="F249" i="4"/>
  <c r="D249" i="4"/>
  <c r="C249" i="4"/>
  <c r="F248" i="4"/>
  <c r="D248" i="4"/>
  <c r="C248" i="4"/>
  <c r="F247" i="4"/>
  <c r="D247" i="4"/>
  <c r="C247" i="4"/>
  <c r="F246" i="4"/>
  <c r="D246" i="4"/>
  <c r="C246" i="4"/>
  <c r="F245" i="4"/>
  <c r="D245" i="4"/>
  <c r="C245" i="4"/>
  <c r="F244" i="4"/>
  <c r="D244" i="4"/>
  <c r="C244" i="4"/>
  <c r="F243" i="4"/>
  <c r="D243" i="4"/>
  <c r="C243" i="4"/>
  <c r="F242" i="4"/>
  <c r="D242" i="4"/>
  <c r="C242" i="4"/>
  <c r="F241" i="4"/>
  <c r="D241" i="4"/>
  <c r="C241" i="4"/>
  <c r="F240" i="4"/>
  <c r="D240" i="4"/>
  <c r="C240" i="4"/>
  <c r="F239" i="4"/>
  <c r="D239" i="4"/>
  <c r="C239" i="4"/>
  <c r="F238" i="4"/>
  <c r="D238" i="4"/>
  <c r="C238" i="4"/>
  <c r="F237" i="4"/>
  <c r="D237" i="4"/>
  <c r="C237" i="4"/>
  <c r="F236" i="4"/>
  <c r="D236" i="4"/>
  <c r="C236" i="4"/>
  <c r="F235" i="4"/>
  <c r="D235" i="4"/>
  <c r="C235" i="4"/>
  <c r="F234" i="4"/>
  <c r="D234" i="4"/>
  <c r="C234" i="4"/>
  <c r="F233" i="4"/>
  <c r="D233" i="4"/>
  <c r="C233" i="4"/>
  <c r="F232" i="4"/>
  <c r="D232" i="4"/>
  <c r="C232" i="4"/>
  <c r="F231" i="4"/>
  <c r="D231" i="4"/>
  <c r="C231" i="4"/>
  <c r="F230" i="4"/>
  <c r="D230" i="4"/>
  <c r="C230" i="4"/>
  <c r="F229" i="4"/>
  <c r="D229" i="4"/>
  <c r="C229" i="4"/>
  <c r="F228" i="4"/>
  <c r="D228" i="4"/>
  <c r="C228" i="4"/>
  <c r="F227" i="4"/>
  <c r="D227" i="4"/>
  <c r="C227" i="4"/>
  <c r="F226" i="4"/>
  <c r="D226" i="4"/>
  <c r="C226" i="4"/>
  <c r="F225" i="4"/>
  <c r="D225" i="4"/>
  <c r="C225" i="4"/>
  <c r="F224" i="4"/>
  <c r="D224" i="4"/>
  <c r="C224" i="4"/>
  <c r="F223" i="4"/>
  <c r="D223" i="4"/>
  <c r="C223" i="4"/>
  <c r="F222" i="4"/>
  <c r="D222" i="4"/>
  <c r="C222" i="4"/>
  <c r="F221" i="4"/>
  <c r="D221" i="4"/>
  <c r="C221" i="4"/>
  <c r="F220" i="4"/>
  <c r="D220" i="4"/>
  <c r="C220" i="4"/>
  <c r="F219" i="4"/>
  <c r="D219" i="4"/>
  <c r="C219" i="4"/>
  <c r="F218" i="4"/>
  <c r="D218" i="4"/>
  <c r="C218" i="4"/>
  <c r="F217" i="4"/>
  <c r="D217" i="4"/>
  <c r="C217" i="4"/>
  <c r="F216" i="4"/>
  <c r="D216" i="4"/>
  <c r="C216" i="4"/>
  <c r="F215" i="4"/>
  <c r="D215" i="4"/>
  <c r="C215" i="4"/>
  <c r="F214" i="4"/>
  <c r="D214" i="4"/>
  <c r="C214" i="4"/>
  <c r="F213" i="4"/>
  <c r="D213" i="4"/>
  <c r="C213" i="4"/>
  <c r="F212" i="4"/>
  <c r="D212" i="4"/>
  <c r="C212" i="4"/>
  <c r="F211" i="4"/>
  <c r="D211" i="4"/>
  <c r="C211" i="4"/>
  <c r="F210" i="4"/>
  <c r="D210" i="4"/>
  <c r="C210" i="4"/>
  <c r="F209" i="4"/>
  <c r="D209" i="4"/>
  <c r="C209" i="4"/>
  <c r="F208" i="4"/>
  <c r="D208" i="4"/>
  <c r="C208" i="4"/>
  <c r="F207" i="4"/>
  <c r="D207" i="4"/>
  <c r="C207" i="4"/>
  <c r="F206" i="4"/>
  <c r="D206" i="4"/>
  <c r="C206" i="4"/>
  <c r="F205" i="4"/>
  <c r="D205" i="4"/>
  <c r="C205" i="4"/>
  <c r="F204" i="4"/>
  <c r="D204" i="4"/>
  <c r="C204" i="4"/>
  <c r="F203" i="4"/>
  <c r="D203" i="4"/>
  <c r="C203" i="4"/>
  <c r="F202" i="4"/>
  <c r="D202" i="4"/>
  <c r="C202" i="4"/>
  <c r="F201" i="4"/>
  <c r="D201" i="4"/>
  <c r="C201" i="4"/>
  <c r="F200" i="4"/>
  <c r="D200" i="4"/>
  <c r="C200" i="4"/>
  <c r="F199" i="4"/>
  <c r="D199" i="4"/>
  <c r="C199" i="4"/>
  <c r="F198" i="4"/>
  <c r="D198" i="4"/>
  <c r="C198" i="4"/>
  <c r="F197" i="4"/>
  <c r="D197" i="4"/>
  <c r="C197" i="4"/>
  <c r="F196" i="4"/>
  <c r="D196" i="4"/>
  <c r="C196" i="4"/>
  <c r="F195" i="4"/>
  <c r="D195" i="4"/>
  <c r="C195" i="4"/>
  <c r="F194" i="4"/>
  <c r="D194" i="4"/>
  <c r="C194" i="4"/>
  <c r="F193" i="4"/>
  <c r="D193" i="4"/>
  <c r="C193" i="4"/>
  <c r="F192" i="4"/>
  <c r="D192" i="4"/>
  <c r="C192" i="4"/>
  <c r="F191" i="4"/>
  <c r="D191" i="4"/>
  <c r="C191" i="4"/>
  <c r="F190" i="4"/>
  <c r="D190" i="4"/>
  <c r="C190" i="4"/>
  <c r="F189" i="4"/>
  <c r="D189" i="4"/>
  <c r="C189" i="4"/>
  <c r="F188" i="4"/>
  <c r="D188" i="4"/>
  <c r="C188" i="4"/>
  <c r="F187" i="4"/>
  <c r="D187" i="4"/>
  <c r="C187" i="4"/>
  <c r="F186" i="4"/>
  <c r="D186" i="4"/>
  <c r="C186" i="4"/>
  <c r="F185" i="4"/>
  <c r="D185" i="4"/>
  <c r="C185" i="4"/>
  <c r="F184" i="4"/>
  <c r="D184" i="4"/>
  <c r="C184" i="4"/>
  <c r="F183" i="4"/>
  <c r="D183" i="4"/>
  <c r="C183" i="4"/>
  <c r="F182" i="4"/>
  <c r="D182" i="4"/>
  <c r="C182" i="4"/>
  <c r="F181" i="4"/>
  <c r="D181" i="4"/>
  <c r="C181" i="4"/>
  <c r="F180" i="4"/>
  <c r="D180" i="4"/>
  <c r="C180" i="4"/>
  <c r="F179" i="4"/>
  <c r="D179" i="4"/>
  <c r="C179" i="4"/>
  <c r="F178" i="4"/>
  <c r="D178" i="4"/>
  <c r="C178" i="4"/>
  <c r="F177" i="4"/>
  <c r="D177" i="4"/>
  <c r="C177" i="4"/>
  <c r="F176" i="4"/>
  <c r="D176" i="4"/>
  <c r="C176" i="4"/>
  <c r="F175" i="4"/>
  <c r="D175" i="4"/>
  <c r="C175" i="4"/>
  <c r="F174" i="4"/>
  <c r="D174" i="4"/>
  <c r="C174" i="4"/>
  <c r="F173" i="4"/>
  <c r="D173" i="4"/>
  <c r="C173" i="4"/>
  <c r="F172" i="4"/>
  <c r="D172" i="4"/>
  <c r="C172" i="4"/>
  <c r="F171" i="4"/>
  <c r="D171" i="4"/>
  <c r="C171" i="4"/>
  <c r="F170" i="4"/>
  <c r="D170" i="4"/>
  <c r="C170" i="4"/>
  <c r="F169" i="4"/>
  <c r="D169" i="4"/>
  <c r="C169" i="4"/>
  <c r="F168" i="4"/>
  <c r="D168" i="4"/>
  <c r="C168" i="4"/>
  <c r="F167" i="4"/>
  <c r="D167" i="4"/>
  <c r="C167" i="4"/>
  <c r="F166" i="4"/>
  <c r="D166" i="4"/>
  <c r="C166" i="4"/>
  <c r="F165" i="4"/>
  <c r="D165" i="4"/>
  <c r="C165" i="4"/>
  <c r="F164" i="4"/>
  <c r="D164" i="4"/>
  <c r="C164" i="4"/>
  <c r="F163" i="4"/>
  <c r="D163" i="4"/>
  <c r="C163" i="4"/>
  <c r="F162" i="4"/>
  <c r="D162" i="4"/>
  <c r="C162" i="4"/>
  <c r="F161" i="4"/>
  <c r="D161" i="4"/>
  <c r="C161" i="4"/>
  <c r="F160" i="4"/>
  <c r="D160" i="4"/>
  <c r="C160" i="4"/>
  <c r="F159" i="4"/>
  <c r="D159" i="4"/>
  <c r="C159" i="4"/>
  <c r="F158" i="4"/>
  <c r="D158" i="4"/>
  <c r="C158" i="4"/>
  <c r="F157" i="4"/>
  <c r="D157" i="4"/>
  <c r="C157" i="4"/>
  <c r="F156" i="4"/>
  <c r="D156" i="4"/>
  <c r="C156" i="4"/>
  <c r="F155" i="4"/>
  <c r="D155" i="4"/>
  <c r="C155" i="4"/>
  <c r="F154" i="4"/>
  <c r="D154" i="4"/>
  <c r="C154" i="4"/>
  <c r="F153" i="4"/>
  <c r="D153" i="4"/>
  <c r="C153" i="4"/>
  <c r="F152" i="4"/>
  <c r="D152" i="4"/>
  <c r="C152" i="4"/>
  <c r="F151" i="4"/>
  <c r="D151" i="4"/>
  <c r="C151" i="4"/>
  <c r="F150" i="4"/>
  <c r="D150" i="4"/>
  <c r="C150" i="4"/>
  <c r="F149" i="4"/>
  <c r="D149" i="4"/>
  <c r="C149" i="4"/>
  <c r="F148" i="4"/>
  <c r="D148" i="4"/>
  <c r="C148" i="4"/>
  <c r="F147" i="4"/>
  <c r="D147" i="4"/>
  <c r="C147" i="4"/>
  <c r="F146" i="4"/>
  <c r="D146" i="4"/>
  <c r="C146" i="4"/>
  <c r="F145" i="4"/>
  <c r="D145" i="4"/>
  <c r="C145" i="4"/>
  <c r="F144" i="4"/>
  <c r="D144" i="4"/>
  <c r="C144" i="4"/>
  <c r="F143" i="4"/>
  <c r="D143" i="4"/>
  <c r="C143" i="4"/>
  <c r="F142" i="4"/>
  <c r="D142" i="4"/>
  <c r="C142" i="4"/>
  <c r="F141" i="4"/>
  <c r="D141" i="4"/>
  <c r="C141" i="4"/>
  <c r="F140" i="4"/>
  <c r="D140" i="4"/>
  <c r="C140" i="4"/>
  <c r="F139" i="4"/>
  <c r="D139" i="4"/>
  <c r="C139" i="4"/>
  <c r="F138" i="4"/>
  <c r="D138" i="4"/>
  <c r="C138" i="4"/>
  <c r="F137" i="4"/>
  <c r="D137" i="4"/>
  <c r="C137" i="4"/>
  <c r="F136" i="4"/>
  <c r="D136" i="4"/>
  <c r="C136" i="4"/>
  <c r="F135" i="4"/>
  <c r="D135" i="4"/>
  <c r="C135" i="4"/>
  <c r="F134" i="4"/>
  <c r="D134" i="4"/>
  <c r="C134" i="4"/>
  <c r="F133" i="4"/>
  <c r="D133" i="4"/>
  <c r="C133" i="4"/>
  <c r="F132" i="4"/>
  <c r="D132" i="4"/>
  <c r="C132" i="4"/>
  <c r="F131" i="4"/>
  <c r="D131" i="4"/>
  <c r="C131" i="4"/>
  <c r="F130" i="4"/>
  <c r="D130" i="4"/>
  <c r="C130" i="4"/>
  <c r="F129" i="4"/>
  <c r="D129" i="4"/>
  <c r="C129" i="4"/>
  <c r="F128" i="4"/>
  <c r="D128" i="4"/>
  <c r="C128" i="4"/>
  <c r="F127" i="4"/>
  <c r="D127" i="4"/>
  <c r="C127" i="4"/>
  <c r="F126" i="4"/>
  <c r="D126" i="4"/>
  <c r="C126" i="4"/>
  <c r="F125" i="4"/>
  <c r="D125" i="4"/>
  <c r="C125" i="4"/>
  <c r="F124" i="4"/>
  <c r="D124" i="4"/>
  <c r="C124" i="4"/>
  <c r="F123" i="4"/>
  <c r="D123" i="4"/>
  <c r="C123" i="4"/>
  <c r="F122" i="4"/>
  <c r="D122" i="4"/>
  <c r="C122" i="4"/>
  <c r="F121" i="4"/>
  <c r="D121" i="4"/>
  <c r="C121" i="4"/>
  <c r="F120" i="4"/>
  <c r="D120" i="4"/>
  <c r="C120" i="4"/>
  <c r="F119" i="4"/>
  <c r="D119" i="4"/>
  <c r="C119" i="4"/>
  <c r="F118" i="4"/>
  <c r="D118" i="4"/>
  <c r="C118" i="4"/>
  <c r="F117" i="4"/>
  <c r="D117" i="4"/>
  <c r="C117" i="4"/>
  <c r="F116" i="4"/>
  <c r="D116" i="4"/>
  <c r="C116" i="4"/>
  <c r="F115" i="4"/>
  <c r="D115" i="4"/>
  <c r="C115" i="4"/>
  <c r="F114" i="4"/>
  <c r="D114" i="4"/>
  <c r="C114" i="4"/>
  <c r="F113" i="4"/>
  <c r="D113" i="4"/>
  <c r="C113" i="4"/>
  <c r="F112" i="4"/>
  <c r="D112" i="4"/>
  <c r="C112" i="4"/>
  <c r="F111" i="4"/>
  <c r="D111" i="4"/>
  <c r="C111" i="4"/>
  <c r="F110" i="4"/>
  <c r="D110" i="4"/>
  <c r="C110" i="4"/>
  <c r="F109" i="4"/>
  <c r="D109" i="4"/>
  <c r="C109" i="4"/>
  <c r="F108" i="4"/>
  <c r="D108" i="4"/>
  <c r="C108" i="4"/>
  <c r="F107" i="4"/>
  <c r="D107" i="4"/>
  <c r="C107" i="4"/>
  <c r="F106" i="4"/>
  <c r="D106" i="4"/>
  <c r="C106" i="4"/>
  <c r="F105" i="4"/>
  <c r="D105" i="4"/>
  <c r="C105" i="4"/>
  <c r="F104" i="4"/>
  <c r="D104" i="4"/>
  <c r="C104" i="4"/>
  <c r="F103" i="4"/>
  <c r="D103" i="4"/>
  <c r="C103" i="4"/>
  <c r="F102" i="4"/>
  <c r="D102" i="4"/>
  <c r="C102" i="4"/>
  <c r="F101" i="4"/>
  <c r="D101" i="4"/>
  <c r="C101" i="4"/>
  <c r="F100" i="4"/>
  <c r="D100" i="4"/>
  <c r="C100" i="4"/>
  <c r="F99" i="4"/>
  <c r="D99" i="4"/>
  <c r="C99" i="4"/>
  <c r="F98" i="4"/>
  <c r="D98" i="4"/>
  <c r="C98" i="4"/>
  <c r="F97" i="4"/>
  <c r="D97" i="4"/>
  <c r="C97" i="4"/>
  <c r="F96" i="4"/>
  <c r="D96" i="4"/>
  <c r="C96" i="4"/>
  <c r="F95" i="4"/>
  <c r="D95" i="4"/>
  <c r="C95" i="4"/>
  <c r="F94" i="4"/>
  <c r="D94" i="4"/>
  <c r="C94" i="4"/>
  <c r="F93" i="4"/>
  <c r="D93" i="4"/>
  <c r="C93" i="4"/>
  <c r="F92" i="4"/>
  <c r="D92" i="4"/>
  <c r="C92" i="4"/>
  <c r="F91" i="4"/>
  <c r="D91" i="4"/>
  <c r="C91" i="4"/>
  <c r="F90" i="4"/>
  <c r="D90" i="4"/>
  <c r="C90" i="4"/>
  <c r="F89" i="4"/>
  <c r="D89" i="4"/>
  <c r="C89" i="4"/>
  <c r="F88" i="4"/>
  <c r="D88" i="4"/>
  <c r="C88" i="4"/>
  <c r="F87" i="4"/>
  <c r="D87" i="4"/>
  <c r="C87" i="4"/>
  <c r="F86" i="4"/>
  <c r="D86" i="4"/>
  <c r="C86" i="4"/>
  <c r="F85" i="4"/>
  <c r="D85" i="4"/>
  <c r="C85" i="4"/>
  <c r="F84" i="4"/>
  <c r="D84" i="4"/>
  <c r="C84" i="4"/>
  <c r="F83" i="4"/>
  <c r="D83" i="4"/>
  <c r="C83" i="4"/>
  <c r="F82" i="4"/>
  <c r="D82" i="4"/>
  <c r="C82" i="4"/>
  <c r="F81" i="4"/>
  <c r="D81" i="4"/>
  <c r="C81" i="4"/>
  <c r="F80" i="4"/>
  <c r="D80" i="4"/>
  <c r="C80" i="4"/>
  <c r="F79" i="4"/>
  <c r="D79" i="4"/>
  <c r="C79" i="4"/>
  <c r="F78" i="4"/>
  <c r="D78" i="4"/>
  <c r="C78" i="4"/>
  <c r="F77" i="4"/>
  <c r="D77" i="4"/>
  <c r="C77" i="4"/>
  <c r="F76" i="4"/>
  <c r="D76" i="4"/>
  <c r="C76" i="4"/>
  <c r="F75" i="4"/>
  <c r="D75" i="4"/>
  <c r="C75" i="4"/>
  <c r="F74" i="4"/>
  <c r="D74" i="4"/>
  <c r="C74" i="4"/>
  <c r="F73" i="4"/>
  <c r="D73" i="4"/>
  <c r="C73" i="4"/>
  <c r="F72" i="4"/>
  <c r="D72" i="4"/>
  <c r="C72" i="4"/>
  <c r="F71" i="4"/>
  <c r="D71" i="4"/>
  <c r="C71" i="4"/>
  <c r="F70" i="4"/>
  <c r="D70" i="4"/>
  <c r="C70" i="4"/>
  <c r="F69" i="4"/>
  <c r="D69" i="4"/>
  <c r="C69" i="4"/>
  <c r="F68" i="4"/>
  <c r="D68" i="4"/>
  <c r="C68" i="4"/>
  <c r="F67" i="4"/>
  <c r="D67" i="4"/>
  <c r="C67" i="4"/>
  <c r="F66" i="4"/>
  <c r="D66" i="4"/>
  <c r="C66" i="4"/>
  <c r="F65" i="4"/>
  <c r="D65" i="4"/>
  <c r="C65" i="4"/>
  <c r="F64" i="4"/>
  <c r="D64" i="4"/>
  <c r="C64" i="4"/>
  <c r="F63" i="4"/>
  <c r="D63" i="4"/>
  <c r="C63" i="4"/>
  <c r="F62" i="4"/>
  <c r="D62" i="4"/>
  <c r="C62" i="4"/>
  <c r="F61" i="4"/>
  <c r="D61" i="4"/>
  <c r="C61" i="4"/>
  <c r="F60" i="4"/>
  <c r="D60" i="4"/>
  <c r="C60" i="4"/>
  <c r="F59" i="4"/>
  <c r="D59" i="4"/>
  <c r="C59" i="4"/>
  <c r="F58" i="4"/>
  <c r="D58" i="4"/>
  <c r="C58" i="4"/>
  <c r="F57" i="4"/>
  <c r="D57" i="4"/>
  <c r="C57" i="4"/>
  <c r="F56" i="4"/>
  <c r="D56" i="4"/>
  <c r="C56" i="4"/>
  <c r="F55" i="4"/>
  <c r="D55" i="4"/>
  <c r="C55" i="4"/>
  <c r="F54" i="4"/>
  <c r="D54" i="4"/>
  <c r="C54" i="4"/>
  <c r="F53" i="4"/>
  <c r="D53" i="4"/>
  <c r="C53" i="4"/>
  <c r="F52" i="4"/>
  <c r="D52" i="4"/>
  <c r="C52" i="4"/>
  <c r="F51" i="4"/>
  <c r="D51" i="4"/>
  <c r="C51" i="4"/>
  <c r="F50" i="4"/>
  <c r="D50" i="4"/>
  <c r="C50" i="4"/>
  <c r="F49" i="4"/>
  <c r="D49" i="4"/>
  <c r="C49" i="4"/>
  <c r="F48" i="4"/>
  <c r="D48" i="4"/>
  <c r="C48" i="4"/>
  <c r="F47" i="4"/>
  <c r="D47" i="4"/>
  <c r="C47" i="4"/>
  <c r="F46" i="4"/>
  <c r="D46" i="4"/>
  <c r="C46" i="4"/>
  <c r="F45" i="4"/>
  <c r="D45" i="4"/>
  <c r="C45" i="4"/>
  <c r="F44" i="4"/>
  <c r="D44" i="4"/>
  <c r="C44" i="4"/>
  <c r="F43" i="4"/>
  <c r="D43" i="4"/>
  <c r="C43" i="4"/>
  <c r="F42" i="4"/>
  <c r="D42" i="4"/>
  <c r="C42" i="4"/>
  <c r="F41" i="4"/>
  <c r="D41" i="4"/>
  <c r="C41" i="4"/>
  <c r="F40" i="4"/>
  <c r="D40" i="4"/>
  <c r="C40" i="4"/>
  <c r="F39" i="4"/>
  <c r="D39" i="4"/>
  <c r="C39" i="4"/>
  <c r="F38" i="4"/>
  <c r="D38" i="4"/>
  <c r="C38" i="4"/>
  <c r="F37" i="4"/>
  <c r="D37" i="4"/>
  <c r="C37" i="4"/>
  <c r="F36" i="4"/>
  <c r="D36" i="4"/>
  <c r="C36" i="4"/>
  <c r="F35" i="4"/>
  <c r="D35" i="4"/>
  <c r="C35" i="4"/>
  <c r="F34" i="4"/>
  <c r="D34" i="4"/>
  <c r="C34" i="4"/>
  <c r="F33" i="4"/>
  <c r="D33" i="4"/>
  <c r="C33" i="4"/>
  <c r="F32" i="4"/>
  <c r="D32" i="4"/>
  <c r="C32" i="4"/>
  <c r="F31" i="4"/>
  <c r="D31" i="4"/>
  <c r="C31" i="4"/>
  <c r="F30" i="4"/>
  <c r="D30" i="4"/>
  <c r="C30" i="4"/>
  <c r="F29" i="4"/>
  <c r="D29" i="4"/>
  <c r="C29" i="4"/>
  <c r="F28" i="4"/>
  <c r="D28" i="4"/>
  <c r="C28" i="4"/>
  <c r="F27" i="4"/>
  <c r="D27" i="4"/>
  <c r="C27" i="4"/>
  <c r="F26" i="4"/>
  <c r="D26" i="4"/>
  <c r="C26" i="4"/>
  <c r="F25" i="4"/>
  <c r="D25" i="4"/>
  <c r="C25" i="4"/>
  <c r="F24" i="4"/>
  <c r="D24" i="4"/>
  <c r="C24" i="4"/>
  <c r="F23" i="4"/>
  <c r="D23" i="4"/>
  <c r="C23" i="4"/>
  <c r="F22" i="4"/>
  <c r="D22" i="4"/>
  <c r="C22" i="4"/>
  <c r="F21" i="4"/>
  <c r="D21" i="4"/>
  <c r="C21" i="4"/>
  <c r="F20" i="4"/>
  <c r="D20" i="4"/>
  <c r="C20" i="4"/>
  <c r="F19" i="4"/>
  <c r="D19" i="4"/>
  <c r="C19" i="4"/>
  <c r="F18" i="4"/>
  <c r="D18" i="4"/>
  <c r="C18" i="4"/>
  <c r="F17" i="4"/>
  <c r="D17" i="4"/>
  <c r="C17" i="4"/>
  <c r="F16" i="4"/>
  <c r="D16" i="4"/>
  <c r="C16" i="4"/>
  <c r="F15" i="4"/>
  <c r="D15" i="4"/>
  <c r="C15" i="4"/>
  <c r="F14" i="4"/>
  <c r="D14" i="4"/>
  <c r="C14" i="4"/>
  <c r="F13" i="4"/>
  <c r="D13" i="4"/>
  <c r="C13" i="4"/>
  <c r="F12" i="4"/>
  <c r="D12" i="4"/>
  <c r="C12" i="4"/>
  <c r="F11" i="4"/>
  <c r="D11" i="4"/>
  <c r="C11" i="4"/>
  <c r="F10" i="4"/>
  <c r="D10" i="4"/>
  <c r="C10" i="4"/>
  <c r="F9" i="4"/>
  <c r="D9" i="4"/>
  <c r="C9" i="4"/>
  <c r="F8" i="4"/>
  <c r="D8" i="4"/>
  <c r="C8" i="4"/>
  <c r="F7" i="4"/>
  <c r="D7" i="4"/>
  <c r="C7" i="4"/>
  <c r="F6" i="4"/>
  <c r="D6" i="4"/>
  <c r="C6" i="4"/>
  <c r="F5" i="4"/>
  <c r="D5" i="4"/>
  <c r="C5" i="4"/>
  <c r="F4" i="4"/>
  <c r="D4" i="4"/>
  <c r="C4" i="4"/>
  <c r="F3" i="4"/>
  <c r="D3" i="4"/>
  <c r="C3" i="4"/>
  <c r="W1680" i="4" l="1"/>
  <c r="W1653" i="4"/>
  <c r="W1580" i="4"/>
  <c r="W1553" i="4"/>
  <c r="W1528" i="4"/>
  <c r="W1501" i="4"/>
  <c r="W1475" i="4"/>
  <c r="W1449" i="4"/>
  <c r="W1422" i="4"/>
  <c r="W1396" i="4"/>
  <c r="W1370" i="4"/>
  <c r="W1344" i="4"/>
  <c r="W1317" i="4"/>
  <c r="W1292" i="4"/>
  <c r="W1265" i="4"/>
  <c r="W1239" i="4"/>
  <c r="W1213" i="4"/>
  <c r="W1186" i="4"/>
  <c r="W1160" i="4"/>
  <c r="W1134" i="4"/>
  <c r="W1108" i="4"/>
  <c r="W1081" i="4"/>
  <c r="W1055" i="4"/>
  <c r="W1029" i="4"/>
  <c r="W1003" i="4"/>
  <c r="W977" i="4"/>
  <c r="W950" i="4"/>
  <c r="W924" i="4"/>
  <c r="W897" i="4"/>
  <c r="W872" i="4"/>
  <c r="W845" i="4"/>
  <c r="W819" i="4"/>
  <c r="W793" i="4"/>
  <c r="W766" i="4"/>
  <c r="W741" i="4"/>
  <c r="W714" i="4"/>
  <c r="W688" i="4"/>
  <c r="W661" i="4"/>
  <c r="W636" i="4"/>
  <c r="W609" i="4"/>
  <c r="W583" i="4"/>
  <c r="W557" i="4"/>
  <c r="W530" i="4"/>
  <c r="W505" i="4"/>
  <c r="W478" i="4"/>
  <c r="W452" i="4"/>
  <c r="W425" i="4"/>
  <c r="W400" i="4"/>
  <c r="W373" i="4"/>
  <c r="W347" i="4"/>
  <c r="W321" i="4"/>
  <c r="W294" i="4"/>
  <c r="W268" i="4"/>
  <c r="W242" i="4"/>
  <c r="W1053" i="4"/>
  <c r="W121" i="4"/>
  <c r="W1447" i="4"/>
  <c r="W1289" i="4"/>
  <c r="W189" i="4"/>
  <c r="W1651" i="4"/>
  <c r="W1420" i="4"/>
  <c r="W1263" i="4"/>
  <c r="W40" i="4"/>
  <c r="W216" i="4"/>
  <c r="W1551" i="4"/>
  <c r="W1367" i="4"/>
  <c r="W1158" i="4"/>
  <c r="W68" i="4"/>
  <c r="W1499" i="4"/>
  <c r="W1236" i="4"/>
  <c r="W161" i="4"/>
  <c r="W94" i="4"/>
  <c r="W1473" i="4"/>
  <c r="W1211" i="4"/>
  <c r="W119" i="4"/>
  <c r="W16" i="4"/>
  <c r="W1677" i="4"/>
  <c r="W1394" i="4"/>
  <c r="W1184" i="4"/>
  <c r="W66" i="4"/>
  <c r="W42" i="4"/>
  <c r="W1578" i="4"/>
  <c r="W1342" i="4"/>
  <c r="W1131" i="4"/>
  <c r="W92" i="4"/>
  <c r="W164" i="4"/>
  <c r="W1525" i="4"/>
  <c r="W1315" i="4"/>
  <c r="W1106" i="4"/>
  <c r="W13" i="4"/>
  <c r="W1027" i="4"/>
  <c r="W1000" i="4"/>
  <c r="W975" i="4"/>
  <c r="W948" i="4"/>
  <c r="W922" i="4"/>
  <c r="W895" i="4"/>
  <c r="W870" i="4"/>
  <c r="W843" i="4"/>
  <c r="W817" i="4"/>
  <c r="W791" i="4"/>
  <c r="W764" i="4"/>
  <c r="W738" i="4"/>
  <c r="W712" i="4"/>
  <c r="W686" i="4"/>
  <c r="W659" i="4"/>
  <c r="W634" i="4"/>
  <c r="W607" i="4"/>
  <c r="W581" i="4"/>
  <c r="W555" i="4"/>
  <c r="W528" i="4"/>
  <c r="W502" i="4"/>
  <c r="W476" i="4"/>
  <c r="W450" i="4"/>
  <c r="W423" i="4"/>
  <c r="W397" i="4"/>
  <c r="W371" i="4"/>
  <c r="W345" i="4"/>
  <c r="W319" i="4"/>
  <c r="W292" i="4"/>
  <c r="W266" i="4"/>
  <c r="W239" i="4"/>
  <c r="W214" i="4"/>
  <c r="W187" i="4"/>
  <c r="W1626" i="4"/>
  <c r="W1675" i="4"/>
  <c r="W1648" i="4"/>
  <c r="W1576" i="4"/>
  <c r="W1549" i="4"/>
  <c r="W1445" i="4"/>
  <c r="W1418" i="4"/>
  <c r="W1365" i="4"/>
  <c r="W1340" i="4"/>
  <c r="W1313" i="4"/>
  <c r="W1287" i="4"/>
  <c r="W1261" i="4"/>
  <c r="W1234" i="4"/>
  <c r="W1208" i="4"/>
  <c r="W1182" i="4"/>
  <c r="W1156" i="4"/>
  <c r="W1129" i="4"/>
  <c r="W1104" i="4"/>
  <c r="W1077" i="4"/>
  <c r="W1051" i="4"/>
  <c r="W1025" i="4"/>
  <c r="W998" i="4"/>
  <c r="W972" i="4"/>
  <c r="W946" i="4"/>
  <c r="W920" i="4"/>
  <c r="W893" i="4"/>
  <c r="W867" i="4"/>
  <c r="W841" i="4"/>
  <c r="W815" i="4"/>
  <c r="W789" i="4"/>
  <c r="W762" i="4"/>
  <c r="W736" i="4"/>
  <c r="W709" i="4"/>
  <c r="W684" i="4"/>
  <c r="W657" i="4"/>
  <c r="W631" i="4"/>
  <c r="W605" i="4"/>
  <c r="W578" i="4"/>
  <c r="W553" i="4"/>
  <c r="W526" i="4"/>
  <c r="W500" i="4"/>
  <c r="W473" i="4"/>
  <c r="W448" i="4"/>
  <c r="W421" i="4"/>
  <c r="W395" i="4"/>
  <c r="W369" i="4"/>
  <c r="W342" i="4"/>
  <c r="W317" i="4"/>
  <c r="W290" i="4"/>
  <c r="W264" i="4"/>
  <c r="W237" i="4"/>
  <c r="W212" i="4"/>
  <c r="W142" i="4"/>
  <c r="W1392" i="4"/>
  <c r="W1497" i="4"/>
  <c r="W11" i="4"/>
  <c r="W1523" i="4"/>
  <c r="W64" i="4"/>
  <c r="W1621" i="4"/>
  <c r="W117" i="4"/>
  <c r="W90" i="4"/>
  <c r="W1470" i="4"/>
  <c r="W38" i="4"/>
  <c r="W185" i="4"/>
  <c r="W1673" i="4"/>
  <c r="W1495" i="4"/>
  <c r="W1311" i="4"/>
  <c r="W1154" i="4"/>
  <c r="W996" i="4"/>
  <c r="W891" i="4"/>
  <c r="W812" i="4"/>
  <c r="W707" i="4"/>
  <c r="W576" i="4"/>
  <c r="W471" i="4"/>
  <c r="W340" i="4"/>
  <c r="W288" i="4"/>
  <c r="W61" i="4"/>
  <c r="W1441" i="4"/>
  <c r="W182" i="4"/>
  <c r="W1602" i="4"/>
  <c r="W1695" i="4"/>
  <c r="W1670" i="4"/>
  <c r="W1596" i="4"/>
  <c r="W1570" i="4"/>
  <c r="W1544" i="4"/>
  <c r="W1517" i="4"/>
  <c r="W1492" i="4"/>
  <c r="W1465" i="4"/>
  <c r="W1439" i="4"/>
  <c r="W1412" i="4"/>
  <c r="W1387" i="4"/>
  <c r="W1360" i="4"/>
  <c r="W1334" i="4"/>
  <c r="W1308" i="4"/>
  <c r="W1281" i="4"/>
  <c r="W1255" i="4"/>
  <c r="W1229" i="4"/>
  <c r="W1203" i="4"/>
  <c r="W1176" i="4"/>
  <c r="W1151" i="4"/>
  <c r="W1124" i="4"/>
  <c r="W1098" i="4"/>
  <c r="W1072" i="4"/>
  <c r="W1045" i="4"/>
  <c r="W1019" i="4"/>
  <c r="W993" i="4"/>
  <c r="W967" i="4"/>
  <c r="W940" i="4"/>
  <c r="W914" i="4"/>
  <c r="W888" i="4"/>
  <c r="W862" i="4"/>
  <c r="W836" i="4"/>
  <c r="W809" i="4"/>
  <c r="W783" i="4"/>
  <c r="W756" i="4"/>
  <c r="W731" i="4"/>
  <c r="W704" i="4"/>
  <c r="W678" i="4"/>
  <c r="W652" i="4"/>
  <c r="W625" i="4"/>
  <c r="W600" i="4"/>
  <c r="W573" i="4"/>
  <c r="W547" i="4"/>
  <c r="W520" i="4"/>
  <c r="W495" i="4"/>
  <c r="W468" i="4"/>
  <c r="W442" i="4"/>
  <c r="W416" i="4"/>
  <c r="W389" i="4"/>
  <c r="W364" i="4"/>
  <c r="W337" i="4"/>
  <c r="W311" i="4"/>
  <c r="W284" i="4"/>
  <c r="W259" i="4"/>
  <c r="W232" i="4"/>
  <c r="W206" i="4"/>
  <c r="W180" i="4"/>
  <c r="W137" i="4"/>
  <c r="W111" i="4"/>
  <c r="W85" i="4"/>
  <c r="W58" i="4"/>
  <c r="W32" i="4"/>
  <c r="W6" i="4"/>
  <c r="W1599" i="4"/>
  <c r="W1442" i="4"/>
  <c r="W1259" i="4"/>
  <c r="W1101" i="4"/>
  <c r="W943" i="4"/>
  <c r="W760" i="4"/>
  <c r="W629" i="4"/>
  <c r="W498" i="4"/>
  <c r="W367" i="4"/>
  <c r="W262" i="4"/>
  <c r="W36" i="4"/>
  <c r="W1598" i="4"/>
  <c r="W1336" i="4"/>
  <c r="W1100" i="4"/>
  <c r="W838" i="4"/>
  <c r="W575" i="4"/>
  <c r="W60" i="4"/>
  <c r="W1694" i="4"/>
  <c r="W1669" i="4"/>
  <c r="W1595" i="4"/>
  <c r="W1569" i="4"/>
  <c r="W1543" i="4"/>
  <c r="W1516" i="4"/>
  <c r="W1490" i="4"/>
  <c r="W1464" i="4"/>
  <c r="W1438" i="4"/>
  <c r="W1411" i="4"/>
  <c r="W1386" i="4"/>
  <c r="W1359" i="4"/>
  <c r="W1333" i="4"/>
  <c r="W1307" i="4"/>
  <c r="W1280" i="4"/>
  <c r="W1254" i="4"/>
  <c r="W1228" i="4"/>
  <c r="W1202" i="4"/>
  <c r="W1175" i="4"/>
  <c r="W1149" i="4"/>
  <c r="W1123" i="4"/>
  <c r="W1097" i="4"/>
  <c r="W1071" i="4"/>
  <c r="W1044" i="4"/>
  <c r="W1018" i="4"/>
  <c r="W991" i="4"/>
  <c r="W966" i="4"/>
  <c r="W939" i="4"/>
  <c r="W913" i="4"/>
  <c r="W887" i="4"/>
  <c r="W860" i="4"/>
  <c r="W835" i="4"/>
  <c r="W808" i="4"/>
  <c r="W782" i="4"/>
  <c r="W755" i="4"/>
  <c r="W730" i="4"/>
  <c r="W703" i="4"/>
  <c r="W677" i="4"/>
  <c r="W651" i="4"/>
  <c r="W624" i="4"/>
  <c r="W599" i="4"/>
  <c r="W572" i="4"/>
  <c r="W546" i="4"/>
  <c r="W519" i="4"/>
  <c r="W494" i="4"/>
  <c r="W467" i="4"/>
  <c r="W441" i="4"/>
  <c r="W415" i="4"/>
  <c r="W388" i="4"/>
  <c r="W362" i="4"/>
  <c r="W336" i="4"/>
  <c r="W310" i="4"/>
  <c r="W283" i="4"/>
  <c r="W258" i="4"/>
  <c r="W231" i="4"/>
  <c r="W205" i="4"/>
  <c r="W179" i="4"/>
  <c r="W136" i="4"/>
  <c r="W110" i="4"/>
  <c r="W84" i="4"/>
  <c r="W57" i="4"/>
  <c r="W31" i="4"/>
  <c r="W4" i="4"/>
  <c r="W1521" i="4"/>
  <c r="W1337" i="4"/>
  <c r="W1206" i="4"/>
  <c r="W1023" i="4"/>
  <c r="W865" i="4"/>
  <c r="W655" i="4"/>
  <c r="W446" i="4"/>
  <c r="W114" i="4"/>
  <c r="W1546" i="4"/>
  <c r="W1389" i="4"/>
  <c r="W1231" i="4"/>
  <c r="W1074" i="4"/>
  <c r="W942" i="4"/>
  <c r="W759" i="4"/>
  <c r="W654" i="4"/>
  <c r="W497" i="4"/>
  <c r="W392" i="4"/>
  <c r="W286" i="4"/>
  <c r="W35" i="4"/>
  <c r="W1693" i="4"/>
  <c r="W1668" i="4"/>
  <c r="W1594" i="4"/>
  <c r="W1568" i="4"/>
  <c r="W1542" i="4"/>
  <c r="W1515" i="4"/>
  <c r="W1489" i="4"/>
  <c r="W1463" i="4"/>
  <c r="W1437" i="4"/>
  <c r="W1410" i="4"/>
  <c r="W1384" i="4"/>
  <c r="W1358" i="4"/>
  <c r="W1332" i="4"/>
  <c r="W1306" i="4"/>
  <c r="W1279" i="4"/>
  <c r="W1253" i="4"/>
  <c r="W1226" i="4"/>
  <c r="W1201" i="4"/>
  <c r="W1174" i="4"/>
  <c r="W1148" i="4"/>
  <c r="W1122" i="4"/>
  <c r="W1095" i="4"/>
  <c r="W1070" i="4"/>
  <c r="W1043" i="4"/>
  <c r="W1017" i="4"/>
  <c r="W990" i="4"/>
  <c r="W965" i="4"/>
  <c r="W938" i="4"/>
  <c r="W912" i="4"/>
  <c r="W886" i="4"/>
  <c r="W859" i="4"/>
  <c r="W834" i="4"/>
  <c r="W807" i="4"/>
  <c r="W781" i="4"/>
  <c r="W754" i="4"/>
  <c r="W729" i="4"/>
  <c r="W702" i="4"/>
  <c r="W676" i="4"/>
  <c r="W650" i="4"/>
  <c r="W623" i="4"/>
  <c r="W597" i="4"/>
  <c r="W571" i="4"/>
  <c r="W545" i="4"/>
  <c r="W518" i="4"/>
  <c r="W493" i="4"/>
  <c r="W466" i="4"/>
  <c r="W440" i="4"/>
  <c r="W414" i="4"/>
  <c r="W387" i="4"/>
  <c r="W361" i="4"/>
  <c r="W335" i="4"/>
  <c r="W309" i="4"/>
  <c r="W282" i="4"/>
  <c r="W256" i="4"/>
  <c r="W230" i="4"/>
  <c r="W204" i="4"/>
  <c r="W178" i="4"/>
  <c r="W135" i="4"/>
  <c r="W108" i="4"/>
  <c r="W83" i="4"/>
  <c r="W56" i="4"/>
  <c r="W30" i="4"/>
  <c r="W3" i="4"/>
  <c r="W1607" i="4"/>
  <c r="W1547" i="4"/>
  <c r="W1363" i="4"/>
  <c r="W1179" i="4"/>
  <c r="W1048" i="4"/>
  <c r="W839" i="4"/>
  <c r="W603" i="4"/>
  <c r="W419" i="4"/>
  <c r="W88" i="4"/>
  <c r="W1494" i="4"/>
  <c r="W1310" i="4"/>
  <c r="W1178" i="4"/>
  <c r="W1022" i="4"/>
  <c r="W917" i="4"/>
  <c r="W733" i="4"/>
  <c r="W628" i="4"/>
  <c r="W444" i="4"/>
  <c r="W366" i="4"/>
  <c r="W234" i="4"/>
  <c r="W8" i="4"/>
  <c r="W1623" i="4"/>
  <c r="W1610" i="4"/>
  <c r="W1692" i="4"/>
  <c r="W1666" i="4"/>
  <c r="W1593" i="4"/>
  <c r="W1567" i="4"/>
  <c r="W1541" i="4"/>
  <c r="W1514" i="4"/>
  <c r="W1488" i="4"/>
  <c r="W1461" i="4"/>
  <c r="W1436" i="4"/>
  <c r="W1409" i="4"/>
  <c r="W1383" i="4"/>
  <c r="W1357" i="4"/>
  <c r="W1330" i="4"/>
  <c r="W1305" i="4"/>
  <c r="W1278" i="4"/>
  <c r="W1252" i="4"/>
  <c r="W1225" i="4"/>
  <c r="W1200" i="4"/>
  <c r="W1173" i="4"/>
  <c r="W1147" i="4"/>
  <c r="W1121" i="4"/>
  <c r="W1094" i="4"/>
  <c r="W1069" i="4"/>
  <c r="W1042" i="4"/>
  <c r="W1016" i="4"/>
  <c r="W989" i="4"/>
  <c r="W964" i="4"/>
  <c r="W937" i="4"/>
  <c r="W911" i="4"/>
  <c r="W885" i="4"/>
  <c r="W858" i="4"/>
  <c r="W832" i="4"/>
  <c r="W806" i="4"/>
  <c r="W780" i="4"/>
  <c r="W753" i="4"/>
  <c r="W728" i="4"/>
  <c r="W701" i="4"/>
  <c r="W675" i="4"/>
  <c r="W649" i="4"/>
  <c r="W622" i="4"/>
  <c r="W596" i="4"/>
  <c r="W570" i="4"/>
  <c r="W544" i="4"/>
  <c r="W517" i="4"/>
  <c r="W491" i="4"/>
  <c r="W465" i="4"/>
  <c r="W439" i="4"/>
  <c r="W413" i="4"/>
  <c r="W386" i="4"/>
  <c r="W360" i="4"/>
  <c r="W333" i="4"/>
  <c r="W308" i="4"/>
  <c r="W281" i="4"/>
  <c r="W255" i="4"/>
  <c r="W229" i="4"/>
  <c r="W202" i="4"/>
  <c r="W177" i="4"/>
  <c r="W134" i="4"/>
  <c r="W107" i="4"/>
  <c r="W82" i="4"/>
  <c r="W55" i="4"/>
  <c r="W29" i="4"/>
  <c r="W183" i="4"/>
  <c r="W1697" i="4"/>
  <c r="W1467" i="4"/>
  <c r="W1283" i="4"/>
  <c r="W1153" i="4"/>
  <c r="W969" i="4"/>
  <c r="W811" i="4"/>
  <c r="W681" i="4"/>
  <c r="W470" i="4"/>
  <c r="W339" i="4"/>
  <c r="W208" i="4"/>
  <c r="W1691" i="4"/>
  <c r="W1665" i="4"/>
  <c r="W1592" i="4"/>
  <c r="W1565" i="4"/>
  <c r="W1540" i="4"/>
  <c r="W1513" i="4"/>
  <c r="W1487" i="4"/>
  <c r="W1460" i="4"/>
  <c r="W1435" i="4"/>
  <c r="W1408" i="4"/>
  <c r="W1382" i="4"/>
  <c r="W1356" i="4"/>
  <c r="W1329" i="4"/>
  <c r="W1304" i="4"/>
  <c r="W1277" i="4"/>
  <c r="W1251" i="4"/>
  <c r="W1224" i="4"/>
  <c r="W1199" i="4"/>
  <c r="W1172" i="4"/>
  <c r="W1146" i="4"/>
  <c r="W1120" i="4"/>
  <c r="W1093" i="4"/>
  <c r="W1067" i="4"/>
  <c r="W1041" i="4"/>
  <c r="W1015" i="4"/>
  <c r="W988" i="4"/>
  <c r="W963" i="4"/>
  <c r="W936" i="4"/>
  <c r="W910" i="4"/>
  <c r="W884" i="4"/>
  <c r="W857" i="4"/>
  <c r="W831" i="4"/>
  <c r="W805" i="4"/>
  <c r="W779" i="4"/>
  <c r="W752" i="4"/>
  <c r="W726" i="4"/>
  <c r="W700" i="4"/>
  <c r="W674" i="4"/>
  <c r="W648" i="4"/>
  <c r="W621" i="4"/>
  <c r="W595" i="4"/>
  <c r="W568" i="4"/>
  <c r="W543" i="4"/>
  <c r="W516" i="4"/>
  <c r="W490" i="4"/>
  <c r="W464" i="4"/>
  <c r="W437" i="4"/>
  <c r="W412" i="4"/>
  <c r="W385" i="4"/>
  <c r="W359" i="4"/>
  <c r="W332" i="4"/>
  <c r="W307" i="4"/>
  <c r="W280" i="4"/>
  <c r="W254" i="4"/>
  <c r="W228" i="4"/>
  <c r="W201" i="4"/>
  <c r="W176" i="4"/>
  <c r="W133" i="4"/>
  <c r="W106" i="4"/>
  <c r="W80" i="4"/>
  <c r="W54" i="4"/>
  <c r="W28" i="4"/>
  <c r="W1574" i="4"/>
  <c r="W1416" i="4"/>
  <c r="W1232" i="4"/>
  <c r="W1075" i="4"/>
  <c r="W918" i="4"/>
  <c r="W787" i="4"/>
  <c r="W682" i="4"/>
  <c r="W524" i="4"/>
  <c r="W393" i="4"/>
  <c r="W235" i="4"/>
  <c r="W9" i="4"/>
  <c r="W1572" i="4"/>
  <c r="W1362" i="4"/>
  <c r="W1126" i="4"/>
  <c r="W864" i="4"/>
  <c r="W602" i="4"/>
  <c r="W87" i="4"/>
  <c r="W1690" i="4"/>
  <c r="W1664" i="4"/>
  <c r="W1591" i="4"/>
  <c r="W1564" i="4"/>
  <c r="W1539" i="4"/>
  <c r="W1512" i="4"/>
  <c r="W1486" i="4"/>
  <c r="W1459" i="4"/>
  <c r="W1434" i="4"/>
  <c r="W1407" i="4"/>
  <c r="W1381" i="4"/>
  <c r="W1355" i="4"/>
  <c r="W1328" i="4"/>
  <c r="W1302" i="4"/>
  <c r="W1276" i="4"/>
  <c r="W1250" i="4"/>
  <c r="W1223" i="4"/>
  <c r="W1198" i="4"/>
  <c r="W1171" i="4"/>
  <c r="W1145" i="4"/>
  <c r="W1119" i="4"/>
  <c r="W1092" i="4"/>
  <c r="W1066" i="4"/>
  <c r="W1040" i="4"/>
  <c r="W1014" i="4"/>
  <c r="W987" i="4"/>
  <c r="W961" i="4"/>
  <c r="W935" i="4"/>
  <c r="W909" i="4"/>
  <c r="W883" i="4"/>
  <c r="W856" i="4"/>
  <c r="W830" i="4"/>
  <c r="W803" i="4"/>
  <c r="W778" i="4"/>
  <c r="W751" i="4"/>
  <c r="W725" i="4"/>
  <c r="W699" i="4"/>
  <c r="W672" i="4"/>
  <c r="W647" i="4"/>
  <c r="W620" i="4"/>
  <c r="W594" i="4"/>
  <c r="W567" i="4"/>
  <c r="W542" i="4"/>
  <c r="W515" i="4"/>
  <c r="W489" i="4"/>
  <c r="W463" i="4"/>
  <c r="W436" i="4"/>
  <c r="W411" i="4"/>
  <c r="W384" i="4"/>
  <c r="W358" i="4"/>
  <c r="W331" i="4"/>
  <c r="W306" i="4"/>
  <c r="W279" i="4"/>
  <c r="W253" i="4"/>
  <c r="W227" i="4"/>
  <c r="W200" i="4"/>
  <c r="W174" i="4"/>
  <c r="W132" i="4"/>
  <c r="W105" i="4"/>
  <c r="W79" i="4"/>
  <c r="W53" i="4"/>
  <c r="W27" i="4"/>
  <c r="W1390" i="4"/>
  <c r="W140" i="4"/>
  <c r="W1606" i="4"/>
  <c r="W1672" i="4"/>
  <c r="W1414" i="4"/>
  <c r="W1205" i="4"/>
  <c r="W1047" i="4"/>
  <c r="W890" i="4"/>
  <c r="W706" i="4"/>
  <c r="W549" i="4"/>
  <c r="W418" i="4"/>
  <c r="W313" i="4"/>
  <c r="W261" i="4"/>
  <c r="W139" i="4"/>
  <c r="W1608" i="4"/>
  <c r="W1689" i="4"/>
  <c r="W1663" i="4"/>
  <c r="W1590" i="4"/>
  <c r="W1563" i="4"/>
  <c r="W1537" i="4"/>
  <c r="W1511" i="4"/>
  <c r="W1485" i="4"/>
  <c r="W1458" i="4"/>
  <c r="W1433" i="4"/>
  <c r="W1406" i="4"/>
  <c r="W1380" i="4"/>
  <c r="W1354" i="4"/>
  <c r="W1327" i="4"/>
  <c r="W1301" i="4"/>
  <c r="W1275" i="4"/>
  <c r="W1249" i="4"/>
  <c r="W1222" i="4"/>
  <c r="W1196" i="4"/>
  <c r="W1170" i="4"/>
  <c r="W1144" i="4"/>
  <c r="W1118" i="4"/>
  <c r="W1091" i="4"/>
  <c r="W1065" i="4"/>
  <c r="W1038" i="4"/>
  <c r="W1013" i="4"/>
  <c r="W986" i="4"/>
  <c r="W960" i="4"/>
  <c r="W934" i="4"/>
  <c r="W907" i="4"/>
  <c r="W882" i="4"/>
  <c r="W855" i="4"/>
  <c r="W829" i="4"/>
  <c r="W802" i="4"/>
  <c r="W777" i="4"/>
  <c r="W750" i="4"/>
  <c r="W724" i="4"/>
  <c r="W698" i="4"/>
  <c r="W671" i="4"/>
  <c r="W646" i="4"/>
  <c r="W619" i="4"/>
  <c r="W593" i="4"/>
  <c r="W566" i="4"/>
  <c r="W541" i="4"/>
  <c r="W514" i="4"/>
  <c r="W488" i="4"/>
  <c r="W462" i="4"/>
  <c r="W435" i="4"/>
  <c r="W409" i="4"/>
  <c r="W383" i="4"/>
  <c r="W357" i="4"/>
  <c r="W330" i="4"/>
  <c r="W305" i="4"/>
  <c r="W278" i="4"/>
  <c r="W252" i="4"/>
  <c r="W226" i="4"/>
  <c r="W199" i="4"/>
  <c r="W173" i="4"/>
  <c r="W131" i="4"/>
  <c r="W104" i="4"/>
  <c r="W78" i="4"/>
  <c r="W51" i="4"/>
  <c r="W26" i="4"/>
  <c r="W1698" i="4"/>
  <c r="W1468" i="4"/>
  <c r="W1285" i="4"/>
  <c r="W1127" i="4"/>
  <c r="W970" i="4"/>
  <c r="W734" i="4"/>
  <c r="W550" i="4"/>
  <c r="W314" i="4"/>
  <c r="W1520" i="4"/>
  <c r="W1258" i="4"/>
  <c r="W995" i="4"/>
  <c r="W785" i="4"/>
  <c r="W523" i="4"/>
  <c r="W113" i="4"/>
  <c r="W1688" i="4"/>
  <c r="W1662" i="4"/>
  <c r="W1589" i="4"/>
  <c r="W1562" i="4"/>
  <c r="W1536" i="4"/>
  <c r="W1510" i="4"/>
  <c r="W1484" i="4"/>
  <c r="W1457" i="4"/>
  <c r="W1431" i="4"/>
  <c r="W1405" i="4"/>
  <c r="W1379" i="4"/>
  <c r="W1353" i="4"/>
  <c r="W1326" i="4"/>
  <c r="W1300" i="4"/>
  <c r="W1273" i="4"/>
  <c r="W1248" i="4"/>
  <c r="W1221" i="4"/>
  <c r="W1195" i="4"/>
  <c r="W1169" i="4"/>
  <c r="W1142" i="4"/>
  <c r="W1117" i="4"/>
  <c r="W1090" i="4"/>
  <c r="W1064" i="4"/>
  <c r="W1037" i="4"/>
  <c r="W1012" i="4"/>
  <c r="W985" i="4"/>
  <c r="W959" i="4"/>
  <c r="W933" i="4"/>
  <c r="W906" i="4"/>
  <c r="W881" i="4"/>
  <c r="W854" i="4"/>
  <c r="W828" i="4"/>
  <c r="W801" i="4"/>
  <c r="W776" i="4"/>
  <c r="W749" i="4"/>
  <c r="W723" i="4"/>
  <c r="W697" i="4"/>
  <c r="W670" i="4"/>
  <c r="W644" i="4"/>
  <c r="W618" i="4"/>
  <c r="W592" i="4"/>
  <c r="W565" i="4"/>
  <c r="W540" i="4"/>
  <c r="W513" i="4"/>
  <c r="W487" i="4"/>
  <c r="W461" i="4"/>
  <c r="W434" i="4"/>
  <c r="W408" i="4"/>
  <c r="W382" i="4"/>
  <c r="W356" i="4"/>
  <c r="W329" i="4"/>
  <c r="W303" i="4"/>
  <c r="W277" i="4"/>
  <c r="W251" i="4"/>
  <c r="W225" i="4"/>
  <c r="W198" i="4"/>
  <c r="W172" i="4"/>
  <c r="W130" i="4"/>
  <c r="W103" i="4"/>
  <c r="W77" i="4"/>
  <c r="W50" i="4"/>
  <c r="W25" i="4"/>
  <c r="J1601" i="4"/>
  <c r="K1711" i="5"/>
  <c r="K1712" i="5" s="1"/>
  <c r="I1601" i="4"/>
  <c r="J1711" i="5"/>
  <c r="J1712" i="5" s="1"/>
  <c r="O1711" i="5"/>
  <c r="O1712" i="5" s="1"/>
  <c r="N1601" i="4"/>
  <c r="H1601" i="4"/>
  <c r="I1711" i="5"/>
  <c r="I1712" i="5" s="1"/>
  <c r="G1711" i="5"/>
  <c r="G1712" i="5" s="1"/>
  <c r="T160" i="4"/>
  <c r="V54" i="8"/>
  <c r="U160" i="4" s="1"/>
  <c r="W160" i="4" s="1"/>
  <c r="V41" i="8"/>
  <c r="U147" i="4" s="1"/>
  <c r="W147" i="4" s="1"/>
  <c r="T147" i="4"/>
  <c r="G1601" i="4"/>
  <c r="H1711" i="5"/>
  <c r="H1712" i="5" s="1"/>
  <c r="V47" i="8"/>
  <c r="U153" i="4" s="1"/>
  <c r="W153" i="4" s="1"/>
  <c r="T153" i="4"/>
  <c r="V1707" i="5"/>
  <c r="V1776" i="5" s="1"/>
  <c r="V42" i="8"/>
  <c r="U148" i="4" s="1"/>
  <c r="W148" i="4" s="1"/>
  <c r="T148" i="4"/>
  <c r="S1707" i="5"/>
  <c r="S1776" i="5" s="1"/>
  <c r="R1707" i="5"/>
  <c r="R1776" i="5" s="1"/>
  <c r="T154" i="4"/>
  <c r="V48" i="8"/>
  <c r="U154" i="4" s="1"/>
  <c r="W154" i="4" s="1"/>
  <c r="Q1707" i="5"/>
  <c r="Q1776" i="5" s="1"/>
  <c r="P1707" i="5"/>
  <c r="P1776" i="5" s="1"/>
  <c r="V51" i="8"/>
  <c r="U157" i="4" s="1"/>
  <c r="W157" i="4" s="1"/>
  <c r="T157" i="4"/>
  <c r="V39" i="8"/>
  <c r="U145" i="4" s="1"/>
  <c r="W145" i="4" s="1"/>
  <c r="T145" i="4"/>
  <c r="O1707" i="5"/>
  <c r="O1776" i="5" s="1"/>
  <c r="M1711" i="5"/>
  <c r="M1712" i="5" s="1"/>
  <c r="L1601" i="4"/>
  <c r="N1707" i="5"/>
  <c r="N1776" i="5" s="1"/>
  <c r="U1601" i="4"/>
  <c r="W1601" i="4" s="1"/>
  <c r="V1711" i="5"/>
  <c r="V1712" i="5" s="1"/>
  <c r="U1711" i="5"/>
  <c r="U1712" i="5" s="1"/>
  <c r="T1601" i="4"/>
  <c r="V45" i="8"/>
  <c r="U151" i="4" s="1"/>
  <c r="W151" i="4" s="1"/>
  <c r="T151" i="4"/>
  <c r="T1711" i="5"/>
  <c r="T1712" i="5" s="1"/>
  <c r="S1601" i="4"/>
  <c r="R159" i="4"/>
  <c r="T53" i="8"/>
  <c r="U38" i="8"/>
  <c r="S144" i="4"/>
  <c r="K1707" i="5"/>
  <c r="K1776" i="5" s="1"/>
  <c r="S1711" i="5"/>
  <c r="S1712" i="5" s="1"/>
  <c r="R1601" i="4"/>
  <c r="V49" i="8"/>
  <c r="U155" i="4" s="1"/>
  <c r="W155" i="4" s="1"/>
  <c r="T155" i="4"/>
  <c r="L1711" i="5"/>
  <c r="L1712" i="5" s="1"/>
  <c r="K1601" i="4"/>
  <c r="J1707" i="5"/>
  <c r="J1776" i="5" s="1"/>
  <c r="R1711" i="5"/>
  <c r="R1712" i="5" s="1"/>
  <c r="Q1601" i="4"/>
  <c r="I1707" i="5"/>
  <c r="I1776" i="5" s="1"/>
  <c r="Q1711" i="5"/>
  <c r="Q1712" i="5" s="1"/>
  <c r="P1601" i="4"/>
  <c r="H1707" i="5"/>
  <c r="H1776" i="5" s="1"/>
  <c r="P1711" i="5"/>
  <c r="P1712" i="5" s="1"/>
  <c r="O1601" i="4"/>
  <c r="G1707" i="5"/>
  <c r="G1776" i="5" s="1"/>
  <c r="N1711" i="5"/>
  <c r="N1712" i="5" s="1"/>
  <c r="M1601" i="4"/>
  <c r="O250" i="4"/>
  <c r="P1715" i="4" s="1"/>
  <c r="G250" i="4"/>
  <c r="H1715" i="4" s="1"/>
  <c r="N250" i="4"/>
  <c r="O1715" i="4" s="1"/>
  <c r="U250" i="4"/>
  <c r="W250" i="4" s="1"/>
  <c r="T250" i="4"/>
  <c r="U1715" i="4" s="1"/>
  <c r="L250" i="4"/>
  <c r="M1715" i="4" s="1"/>
  <c r="J250" i="4"/>
  <c r="K1715" i="4" s="1"/>
  <c r="Q250" i="4"/>
  <c r="R1715" i="4" s="1"/>
  <c r="S250" i="4"/>
  <c r="T1715" i="4" s="1"/>
  <c r="K250" i="4"/>
  <c r="L1715" i="4" s="1"/>
  <c r="R250" i="4"/>
  <c r="S1715" i="4" s="1"/>
  <c r="I250" i="4"/>
  <c r="J1715" i="4" s="1"/>
  <c r="P250" i="4"/>
  <c r="Q1715" i="4" s="1"/>
  <c r="H250" i="4"/>
  <c r="I1715" i="4" s="1"/>
  <c r="G1715" i="4"/>
  <c r="M250" i="4"/>
  <c r="N1715" i="4" s="1"/>
  <c r="U410" i="4"/>
  <c r="M410" i="4"/>
  <c r="N1779" i="4" s="1"/>
  <c r="T410" i="4"/>
  <c r="U1779" i="4" s="1"/>
  <c r="L410" i="4"/>
  <c r="M1779" i="4" s="1"/>
  <c r="S410" i="4"/>
  <c r="T1779" i="4" s="1"/>
  <c r="K410" i="4"/>
  <c r="L1779" i="4" s="1"/>
  <c r="R410" i="4"/>
  <c r="S1779" i="4" s="1"/>
  <c r="J410" i="4"/>
  <c r="K1779" i="4" s="1"/>
  <c r="Q410" i="4"/>
  <c r="R1779" i="4" s="1"/>
  <c r="I410" i="4"/>
  <c r="J1779" i="4" s="1"/>
  <c r="P410" i="4"/>
  <c r="Q1779" i="4" s="1"/>
  <c r="H410" i="4"/>
  <c r="I1779" i="4" s="1"/>
  <c r="G410" i="4"/>
  <c r="H1779" i="4" s="1"/>
  <c r="G1779" i="4"/>
  <c r="O410" i="4"/>
  <c r="P1779" i="4" s="1"/>
  <c r="N410" i="4"/>
  <c r="O1779" i="4" s="1"/>
  <c r="U626" i="4"/>
  <c r="M626" i="4"/>
  <c r="N1721" i="4" s="1"/>
  <c r="T626" i="4"/>
  <c r="U1721" i="4" s="1"/>
  <c r="L626" i="4"/>
  <c r="M1721" i="4" s="1"/>
  <c r="S626" i="4"/>
  <c r="T1721" i="4" s="1"/>
  <c r="K626" i="4"/>
  <c r="L1721" i="4" s="1"/>
  <c r="R626" i="4"/>
  <c r="S1721" i="4" s="1"/>
  <c r="J626" i="4"/>
  <c r="K1721" i="4" s="1"/>
  <c r="Q626" i="4"/>
  <c r="R1721" i="4" s="1"/>
  <c r="I626" i="4"/>
  <c r="J1721" i="4" s="1"/>
  <c r="P626" i="4"/>
  <c r="Q1721" i="4" s="1"/>
  <c r="H626" i="4"/>
  <c r="I1721" i="4" s="1"/>
  <c r="O626" i="4"/>
  <c r="P1721" i="4" s="1"/>
  <c r="N626" i="4"/>
  <c r="O1721" i="4" s="1"/>
  <c r="G626" i="4"/>
  <c r="H1721" i="4" s="1"/>
  <c r="G1721" i="4"/>
  <c r="S786" i="4"/>
  <c r="T1780" i="4" s="1"/>
  <c r="K786" i="4"/>
  <c r="L1780" i="4" s="1"/>
  <c r="Q786" i="4"/>
  <c r="R1780" i="4" s="1"/>
  <c r="I786" i="4"/>
  <c r="J1780" i="4" s="1"/>
  <c r="O786" i="4"/>
  <c r="P1780" i="4" s="1"/>
  <c r="G786" i="4"/>
  <c r="H1780" i="4" s="1"/>
  <c r="M786" i="4"/>
  <c r="N1780" i="4" s="1"/>
  <c r="L786" i="4"/>
  <c r="M1780" i="4" s="1"/>
  <c r="J786" i="4"/>
  <c r="K1780" i="4" s="1"/>
  <c r="U786" i="4"/>
  <c r="H786" i="4"/>
  <c r="I1780" i="4" s="1"/>
  <c r="T786" i="4"/>
  <c r="U1780" i="4" s="1"/>
  <c r="G1780" i="4"/>
  <c r="R786" i="4"/>
  <c r="S1780" i="4" s="1"/>
  <c r="N786" i="4"/>
  <c r="O1780" i="4" s="1"/>
  <c r="P786" i="4"/>
  <c r="Q1780" i="4" s="1"/>
  <c r="S1002" i="4"/>
  <c r="T1727" i="4" s="1"/>
  <c r="K1002" i="4"/>
  <c r="L1727" i="4" s="1"/>
  <c r="Q1002" i="4"/>
  <c r="R1727" i="4" s="1"/>
  <c r="I1002" i="4"/>
  <c r="J1727" i="4" s="1"/>
  <c r="O1002" i="4"/>
  <c r="P1727" i="4" s="1"/>
  <c r="G1002" i="4"/>
  <c r="H1727" i="4" s="1"/>
  <c r="J1002" i="4"/>
  <c r="K1727" i="4" s="1"/>
  <c r="U1002" i="4"/>
  <c r="W1002" i="4" s="1"/>
  <c r="H1002" i="4"/>
  <c r="I1727" i="4" s="1"/>
  <c r="T1002" i="4"/>
  <c r="U1727" i="4" s="1"/>
  <c r="G1727" i="4"/>
  <c r="R1002" i="4"/>
  <c r="S1727" i="4" s="1"/>
  <c r="P1002" i="4"/>
  <c r="Q1727" i="4" s="1"/>
  <c r="N1002" i="4"/>
  <c r="O1727" i="4" s="1"/>
  <c r="M1002" i="4"/>
  <c r="N1727" i="4" s="1"/>
  <c r="L1002" i="4"/>
  <c r="M1727" i="4" s="1"/>
  <c r="S1162" i="4"/>
  <c r="T1767" i="4" s="1"/>
  <c r="K1162" i="4"/>
  <c r="L1767" i="4" s="1"/>
  <c r="Q1162" i="4"/>
  <c r="R1767" i="4" s="1"/>
  <c r="I1162" i="4"/>
  <c r="J1767" i="4" s="1"/>
  <c r="O1162" i="4"/>
  <c r="P1767" i="4" s="1"/>
  <c r="G1162" i="4"/>
  <c r="H1767" i="4" s="1"/>
  <c r="M1162" i="4"/>
  <c r="N1767" i="4" s="1"/>
  <c r="L1162" i="4"/>
  <c r="M1767" i="4" s="1"/>
  <c r="J1162" i="4"/>
  <c r="K1767" i="4" s="1"/>
  <c r="U1162" i="4"/>
  <c r="H1162" i="4"/>
  <c r="I1767" i="4" s="1"/>
  <c r="T1162" i="4"/>
  <c r="U1767" i="4" s="1"/>
  <c r="G1767" i="4"/>
  <c r="R1162" i="4"/>
  <c r="S1767" i="4" s="1"/>
  <c r="P1162" i="4"/>
  <c r="Q1767" i="4" s="1"/>
  <c r="N1162" i="4"/>
  <c r="O1767" i="4" s="1"/>
  <c r="S1378" i="4"/>
  <c r="T1744" i="4" s="1"/>
  <c r="K1378" i="4"/>
  <c r="L1744" i="4" s="1"/>
  <c r="Q1378" i="4"/>
  <c r="R1744" i="4" s="1"/>
  <c r="I1378" i="4"/>
  <c r="J1744" i="4" s="1"/>
  <c r="O1378" i="4"/>
  <c r="P1744" i="4" s="1"/>
  <c r="G1378" i="4"/>
  <c r="H1744" i="4" s="1"/>
  <c r="J1378" i="4"/>
  <c r="K1744" i="4" s="1"/>
  <c r="U1378" i="4"/>
  <c r="H1378" i="4"/>
  <c r="I1744" i="4" s="1"/>
  <c r="T1378" i="4"/>
  <c r="U1744" i="4" s="1"/>
  <c r="G1744" i="4"/>
  <c r="R1378" i="4"/>
  <c r="S1744" i="4" s="1"/>
  <c r="P1378" i="4"/>
  <c r="Q1744" i="4" s="1"/>
  <c r="N1378" i="4"/>
  <c r="O1744" i="4" s="1"/>
  <c r="M1378" i="4"/>
  <c r="N1744" i="4" s="1"/>
  <c r="L1378" i="4"/>
  <c r="M1744" i="4" s="1"/>
  <c r="S1538" i="4"/>
  <c r="T1774" i="4" s="1"/>
  <c r="K1538" i="4"/>
  <c r="L1774" i="4" s="1"/>
  <c r="Q1538" i="4"/>
  <c r="R1774" i="4" s="1"/>
  <c r="I1538" i="4"/>
  <c r="J1774" i="4" s="1"/>
  <c r="O1538" i="4"/>
  <c r="P1774" i="4" s="1"/>
  <c r="G1538" i="4"/>
  <c r="H1774" i="4" s="1"/>
  <c r="M1538" i="4"/>
  <c r="N1774" i="4" s="1"/>
  <c r="L1538" i="4"/>
  <c r="M1774" i="4" s="1"/>
  <c r="J1538" i="4"/>
  <c r="K1774" i="4" s="1"/>
  <c r="U1538" i="4"/>
  <c r="W1538" i="4" s="1"/>
  <c r="H1538" i="4"/>
  <c r="I1774" i="4" s="1"/>
  <c r="T1538" i="4"/>
  <c r="U1774" i="4" s="1"/>
  <c r="G1774" i="4"/>
  <c r="R1538" i="4"/>
  <c r="S1774" i="4" s="1"/>
  <c r="N1538" i="4"/>
  <c r="O1774" i="4" s="1"/>
  <c r="P1538" i="4"/>
  <c r="Q1774" i="4" s="1"/>
  <c r="O269" i="4"/>
  <c r="P1753" i="4" s="1"/>
  <c r="G269" i="4"/>
  <c r="H1753" i="4" s="1"/>
  <c r="G1753" i="4"/>
  <c r="U269" i="4"/>
  <c r="W269" i="4" s="1"/>
  <c r="T269" i="4"/>
  <c r="U1753" i="4" s="1"/>
  <c r="L269" i="4"/>
  <c r="M1753" i="4" s="1"/>
  <c r="J269" i="4"/>
  <c r="K1753" i="4" s="1"/>
  <c r="Q269" i="4"/>
  <c r="R1753" i="4" s="1"/>
  <c r="S269" i="4"/>
  <c r="T1753" i="4" s="1"/>
  <c r="K269" i="4"/>
  <c r="L1753" i="4" s="1"/>
  <c r="R269" i="4"/>
  <c r="S1753" i="4" s="1"/>
  <c r="I269" i="4"/>
  <c r="J1753" i="4" s="1"/>
  <c r="P269" i="4"/>
  <c r="Q1753" i="4" s="1"/>
  <c r="H269" i="4"/>
  <c r="I1753" i="4" s="1"/>
  <c r="N269" i="4"/>
  <c r="O1753" i="4" s="1"/>
  <c r="M269" i="4"/>
  <c r="N1753" i="4" s="1"/>
  <c r="U485" i="4"/>
  <c r="W485" i="4" s="1"/>
  <c r="M485" i="4"/>
  <c r="N1738" i="4" s="1"/>
  <c r="T485" i="4"/>
  <c r="U1738" i="4" s="1"/>
  <c r="L485" i="4"/>
  <c r="M1738" i="4" s="1"/>
  <c r="S485" i="4"/>
  <c r="T1738" i="4" s="1"/>
  <c r="K485" i="4"/>
  <c r="L1738" i="4" s="1"/>
  <c r="R485" i="4"/>
  <c r="S1738" i="4" s="1"/>
  <c r="J485" i="4"/>
  <c r="K1738" i="4" s="1"/>
  <c r="Q485" i="4"/>
  <c r="R1738" i="4" s="1"/>
  <c r="I485" i="4"/>
  <c r="J1738" i="4" s="1"/>
  <c r="P485" i="4"/>
  <c r="Q1738" i="4" s="1"/>
  <c r="H485" i="4"/>
  <c r="I1738" i="4" s="1"/>
  <c r="N485" i="4"/>
  <c r="O1738" i="4" s="1"/>
  <c r="G1738" i="4"/>
  <c r="G485" i="4"/>
  <c r="H1738" i="4" s="1"/>
  <c r="O485" i="4"/>
  <c r="P1738" i="4" s="1"/>
  <c r="U645" i="4"/>
  <c r="M645" i="4"/>
  <c r="N1759" i="4" s="1"/>
  <c r="T645" i="4"/>
  <c r="U1759" i="4" s="1"/>
  <c r="L645" i="4"/>
  <c r="M1759" i="4" s="1"/>
  <c r="S645" i="4"/>
  <c r="T1759" i="4" s="1"/>
  <c r="K645" i="4"/>
  <c r="L1759" i="4" s="1"/>
  <c r="R645" i="4"/>
  <c r="S1759" i="4" s="1"/>
  <c r="J645" i="4"/>
  <c r="K1759" i="4" s="1"/>
  <c r="Q645" i="4"/>
  <c r="R1759" i="4" s="1"/>
  <c r="I645" i="4"/>
  <c r="J1759" i="4" s="1"/>
  <c r="P645" i="4"/>
  <c r="Q1759" i="4" s="1"/>
  <c r="H645" i="4"/>
  <c r="I1759" i="4" s="1"/>
  <c r="G645" i="4"/>
  <c r="H1759" i="4" s="1"/>
  <c r="O645" i="4"/>
  <c r="P1759" i="4" s="1"/>
  <c r="N645" i="4"/>
  <c r="O1759" i="4" s="1"/>
  <c r="G1759" i="4"/>
  <c r="S861" i="4"/>
  <c r="T1725" i="4" s="1"/>
  <c r="K861" i="4"/>
  <c r="L1725" i="4" s="1"/>
  <c r="Q861" i="4"/>
  <c r="R1725" i="4" s="1"/>
  <c r="I861" i="4"/>
  <c r="J1725" i="4" s="1"/>
  <c r="O861" i="4"/>
  <c r="P1725" i="4" s="1"/>
  <c r="G861" i="4"/>
  <c r="H1725" i="4" s="1"/>
  <c r="P861" i="4"/>
  <c r="Q1725" i="4" s="1"/>
  <c r="N861" i="4"/>
  <c r="O1725" i="4" s="1"/>
  <c r="M861" i="4"/>
  <c r="N1725" i="4" s="1"/>
  <c r="L861" i="4"/>
  <c r="M1725" i="4" s="1"/>
  <c r="J861" i="4"/>
  <c r="K1725" i="4" s="1"/>
  <c r="U861" i="4"/>
  <c r="H861" i="4"/>
  <c r="I1725" i="4" s="1"/>
  <c r="T861" i="4"/>
  <c r="U1725" i="4" s="1"/>
  <c r="R861" i="4"/>
  <c r="S1725" i="4" s="1"/>
  <c r="G1725" i="4"/>
  <c r="S1021" i="4"/>
  <c r="T1765" i="4" s="1"/>
  <c r="K1021" i="4"/>
  <c r="L1765" i="4" s="1"/>
  <c r="Q1021" i="4"/>
  <c r="R1765" i="4" s="1"/>
  <c r="I1021" i="4"/>
  <c r="J1765" i="4" s="1"/>
  <c r="O1021" i="4"/>
  <c r="P1765" i="4" s="1"/>
  <c r="G1021" i="4"/>
  <c r="H1765" i="4" s="1"/>
  <c r="T1021" i="4"/>
  <c r="U1765" i="4" s="1"/>
  <c r="G1765" i="4"/>
  <c r="R1021" i="4"/>
  <c r="S1765" i="4" s="1"/>
  <c r="P1021" i="4"/>
  <c r="Q1765" i="4" s="1"/>
  <c r="N1021" i="4"/>
  <c r="O1765" i="4" s="1"/>
  <c r="M1021" i="4"/>
  <c r="N1765" i="4" s="1"/>
  <c r="L1021" i="4"/>
  <c r="M1765" i="4" s="1"/>
  <c r="U1021" i="4"/>
  <c r="W1021" i="4" s="1"/>
  <c r="J1021" i="4"/>
  <c r="K1765" i="4" s="1"/>
  <c r="H1021" i="4"/>
  <c r="I1765" i="4" s="1"/>
  <c r="S1237" i="4"/>
  <c r="T1731" i="4" s="1"/>
  <c r="K1237" i="4"/>
  <c r="L1731" i="4" s="1"/>
  <c r="Q1237" i="4"/>
  <c r="R1731" i="4" s="1"/>
  <c r="I1237" i="4"/>
  <c r="J1731" i="4" s="1"/>
  <c r="O1237" i="4"/>
  <c r="P1731" i="4" s="1"/>
  <c r="G1237" i="4"/>
  <c r="H1731" i="4" s="1"/>
  <c r="P1237" i="4"/>
  <c r="Q1731" i="4" s="1"/>
  <c r="N1237" i="4"/>
  <c r="O1731" i="4" s="1"/>
  <c r="M1237" i="4"/>
  <c r="N1731" i="4" s="1"/>
  <c r="L1237" i="4"/>
  <c r="M1731" i="4" s="1"/>
  <c r="J1237" i="4"/>
  <c r="K1731" i="4" s="1"/>
  <c r="U1237" i="4"/>
  <c r="W1237" i="4" s="1"/>
  <c r="H1237" i="4"/>
  <c r="I1731" i="4" s="1"/>
  <c r="R1237" i="4"/>
  <c r="S1731" i="4" s="1"/>
  <c r="G1731" i="4"/>
  <c r="T1237" i="4"/>
  <c r="U1731" i="4" s="1"/>
  <c r="S1397" i="4"/>
  <c r="T1782" i="4" s="1"/>
  <c r="K1397" i="4"/>
  <c r="L1782" i="4" s="1"/>
  <c r="Q1397" i="4"/>
  <c r="R1782" i="4" s="1"/>
  <c r="I1397" i="4"/>
  <c r="J1782" i="4" s="1"/>
  <c r="O1397" i="4"/>
  <c r="P1782" i="4" s="1"/>
  <c r="G1397" i="4"/>
  <c r="H1782" i="4" s="1"/>
  <c r="T1397" i="4"/>
  <c r="U1782" i="4" s="1"/>
  <c r="G1782" i="4"/>
  <c r="R1397" i="4"/>
  <c r="S1782" i="4" s="1"/>
  <c r="P1397" i="4"/>
  <c r="Q1782" i="4" s="1"/>
  <c r="N1397" i="4"/>
  <c r="O1782" i="4" s="1"/>
  <c r="M1397" i="4"/>
  <c r="N1782" i="4" s="1"/>
  <c r="L1397" i="4"/>
  <c r="M1782" i="4" s="1"/>
  <c r="U1397" i="4"/>
  <c r="W1397" i="4" s="1"/>
  <c r="H1397" i="4"/>
  <c r="I1782" i="4" s="1"/>
  <c r="J1397" i="4"/>
  <c r="K1782" i="4" s="1"/>
  <c r="S1613" i="4"/>
  <c r="T1739" i="4" s="1"/>
  <c r="K1613" i="4"/>
  <c r="Q1613" i="4"/>
  <c r="I1613" i="4"/>
  <c r="O1613" i="4"/>
  <c r="P1739" i="4" s="1"/>
  <c r="G1613" i="4"/>
  <c r="H1739" i="4" s="1"/>
  <c r="P1613" i="4"/>
  <c r="N1613" i="4"/>
  <c r="M1613" i="4"/>
  <c r="L1613" i="4"/>
  <c r="J1613" i="4"/>
  <c r="K1739" i="4" s="1"/>
  <c r="U1613" i="4"/>
  <c r="W1613" i="4" s="1"/>
  <c r="H1613" i="4"/>
  <c r="G1739" i="4"/>
  <c r="T1613" i="4"/>
  <c r="U1739" i="4" s="1"/>
  <c r="R1613" i="4"/>
  <c r="S1739" i="4" s="1"/>
  <c r="U344" i="4"/>
  <c r="W344" i="4" s="1"/>
  <c r="M344" i="4"/>
  <c r="N1717" i="4" s="1"/>
  <c r="T344" i="4"/>
  <c r="U1717" i="4" s="1"/>
  <c r="L344" i="4"/>
  <c r="M1717" i="4" s="1"/>
  <c r="S344" i="4"/>
  <c r="T1717" i="4" s="1"/>
  <c r="K344" i="4"/>
  <c r="L1717" i="4" s="1"/>
  <c r="R344" i="4"/>
  <c r="S1717" i="4" s="1"/>
  <c r="J344" i="4"/>
  <c r="K1717" i="4" s="1"/>
  <c r="Q344" i="4"/>
  <c r="R1717" i="4" s="1"/>
  <c r="I344" i="4"/>
  <c r="J1717" i="4" s="1"/>
  <c r="P344" i="4"/>
  <c r="Q1717" i="4" s="1"/>
  <c r="H344" i="4"/>
  <c r="I1717" i="4" s="1"/>
  <c r="N344" i="4"/>
  <c r="O1717" i="4" s="1"/>
  <c r="G344" i="4"/>
  <c r="H1717" i="4" s="1"/>
  <c r="G1717" i="4"/>
  <c r="O344" i="4"/>
  <c r="P1717" i="4" s="1"/>
  <c r="U504" i="4"/>
  <c r="M504" i="4"/>
  <c r="N1776" i="4" s="1"/>
  <c r="T504" i="4"/>
  <c r="U1776" i="4" s="1"/>
  <c r="L504" i="4"/>
  <c r="M1776" i="4" s="1"/>
  <c r="S504" i="4"/>
  <c r="T1776" i="4" s="1"/>
  <c r="K504" i="4"/>
  <c r="L1776" i="4" s="1"/>
  <c r="R504" i="4"/>
  <c r="S1776" i="4" s="1"/>
  <c r="J504" i="4"/>
  <c r="K1776" i="4" s="1"/>
  <c r="Q504" i="4"/>
  <c r="R1776" i="4" s="1"/>
  <c r="I504" i="4"/>
  <c r="J1776" i="4" s="1"/>
  <c r="P504" i="4"/>
  <c r="Q1776" i="4" s="1"/>
  <c r="H504" i="4"/>
  <c r="I1776" i="4" s="1"/>
  <c r="G504" i="4"/>
  <c r="H1776" i="4" s="1"/>
  <c r="G1776" i="4"/>
  <c r="O504" i="4"/>
  <c r="P1776" i="4" s="1"/>
  <c r="N504" i="4"/>
  <c r="O1776" i="4" s="1"/>
  <c r="S720" i="4"/>
  <c r="T1723" i="4" s="1"/>
  <c r="K720" i="4"/>
  <c r="L1723" i="4" s="1"/>
  <c r="Q720" i="4"/>
  <c r="R1723" i="4" s="1"/>
  <c r="I720" i="4"/>
  <c r="J1723" i="4" s="1"/>
  <c r="O720" i="4"/>
  <c r="P1723" i="4" s="1"/>
  <c r="G720" i="4"/>
  <c r="H1723" i="4" s="1"/>
  <c r="J720" i="4"/>
  <c r="K1723" i="4" s="1"/>
  <c r="U720" i="4"/>
  <c r="H720" i="4"/>
  <c r="I1723" i="4" s="1"/>
  <c r="T720" i="4"/>
  <c r="U1723" i="4" s="1"/>
  <c r="G1723" i="4"/>
  <c r="R720" i="4"/>
  <c r="S1723" i="4" s="1"/>
  <c r="P720" i="4"/>
  <c r="Q1723" i="4" s="1"/>
  <c r="N720" i="4"/>
  <c r="O1723" i="4" s="1"/>
  <c r="M720" i="4"/>
  <c r="N1723" i="4" s="1"/>
  <c r="L720" i="4"/>
  <c r="M1723" i="4" s="1"/>
  <c r="S880" i="4"/>
  <c r="T1763" i="4" s="1"/>
  <c r="K880" i="4"/>
  <c r="L1763" i="4" s="1"/>
  <c r="Q880" i="4"/>
  <c r="R1763" i="4" s="1"/>
  <c r="I880" i="4"/>
  <c r="J1763" i="4" s="1"/>
  <c r="O880" i="4"/>
  <c r="P1763" i="4" s="1"/>
  <c r="G880" i="4"/>
  <c r="H1763" i="4" s="1"/>
  <c r="M880" i="4"/>
  <c r="N1763" i="4" s="1"/>
  <c r="L880" i="4"/>
  <c r="M1763" i="4" s="1"/>
  <c r="J880" i="4"/>
  <c r="K1763" i="4" s="1"/>
  <c r="U880" i="4"/>
  <c r="W880" i="4" s="1"/>
  <c r="H880" i="4"/>
  <c r="I1763" i="4" s="1"/>
  <c r="T880" i="4"/>
  <c r="U1763" i="4" s="1"/>
  <c r="G1763" i="4"/>
  <c r="R880" i="4"/>
  <c r="S1763" i="4" s="1"/>
  <c r="N880" i="4"/>
  <c r="O1763" i="4" s="1"/>
  <c r="P880" i="4"/>
  <c r="Q1763" i="4" s="1"/>
  <c r="S1096" i="4"/>
  <c r="T1728" i="4" s="1"/>
  <c r="K1096" i="4"/>
  <c r="L1728" i="4" s="1"/>
  <c r="Q1096" i="4"/>
  <c r="R1728" i="4" s="1"/>
  <c r="I1096" i="4"/>
  <c r="J1728" i="4" s="1"/>
  <c r="O1096" i="4"/>
  <c r="P1728" i="4" s="1"/>
  <c r="G1096" i="4"/>
  <c r="H1728" i="4" s="1"/>
  <c r="J1096" i="4"/>
  <c r="K1728" i="4" s="1"/>
  <c r="U1096" i="4"/>
  <c r="W1096" i="4" s="1"/>
  <c r="H1096" i="4"/>
  <c r="I1728" i="4" s="1"/>
  <c r="T1096" i="4"/>
  <c r="U1728" i="4" s="1"/>
  <c r="G1728" i="4"/>
  <c r="R1096" i="4"/>
  <c r="S1728" i="4" s="1"/>
  <c r="P1096" i="4"/>
  <c r="Q1728" i="4" s="1"/>
  <c r="N1096" i="4"/>
  <c r="O1728" i="4" s="1"/>
  <c r="L1096" i="4"/>
  <c r="M1728" i="4" s="1"/>
  <c r="M1096" i="4"/>
  <c r="N1728" i="4" s="1"/>
  <c r="S1256" i="4"/>
  <c r="T1769" i="4" s="1"/>
  <c r="K1256" i="4"/>
  <c r="L1769" i="4" s="1"/>
  <c r="Q1256" i="4"/>
  <c r="R1769" i="4" s="1"/>
  <c r="I1256" i="4"/>
  <c r="J1769" i="4" s="1"/>
  <c r="O1256" i="4"/>
  <c r="P1769" i="4" s="1"/>
  <c r="G1256" i="4"/>
  <c r="H1769" i="4" s="1"/>
  <c r="M1256" i="4"/>
  <c r="N1769" i="4" s="1"/>
  <c r="L1256" i="4"/>
  <c r="M1769" i="4" s="1"/>
  <c r="J1256" i="4"/>
  <c r="K1769" i="4" s="1"/>
  <c r="U1256" i="4"/>
  <c r="H1256" i="4"/>
  <c r="I1769" i="4" s="1"/>
  <c r="T1256" i="4"/>
  <c r="U1769" i="4" s="1"/>
  <c r="G1769" i="4"/>
  <c r="R1256" i="4"/>
  <c r="S1769" i="4" s="1"/>
  <c r="P1256" i="4"/>
  <c r="Q1769" i="4" s="1"/>
  <c r="N1256" i="4"/>
  <c r="O1769" i="4" s="1"/>
  <c r="S1472" i="4"/>
  <c r="T1735" i="4" s="1"/>
  <c r="K1472" i="4"/>
  <c r="L1735" i="4" s="1"/>
  <c r="Q1472" i="4"/>
  <c r="R1735" i="4" s="1"/>
  <c r="I1472" i="4"/>
  <c r="J1735" i="4" s="1"/>
  <c r="O1472" i="4"/>
  <c r="P1735" i="4" s="1"/>
  <c r="G1472" i="4"/>
  <c r="H1735" i="4" s="1"/>
  <c r="J1472" i="4"/>
  <c r="K1735" i="4" s="1"/>
  <c r="U1472" i="4"/>
  <c r="W1472" i="4" s="1"/>
  <c r="H1472" i="4"/>
  <c r="I1735" i="4" s="1"/>
  <c r="T1472" i="4"/>
  <c r="U1735" i="4" s="1"/>
  <c r="G1735" i="4"/>
  <c r="R1472" i="4"/>
  <c r="S1735" i="4" s="1"/>
  <c r="P1472" i="4"/>
  <c r="Q1735" i="4" s="1"/>
  <c r="N1472" i="4"/>
  <c r="O1735" i="4" s="1"/>
  <c r="M1472" i="4"/>
  <c r="N1735" i="4" s="1"/>
  <c r="L1472" i="4"/>
  <c r="M1735" i="4" s="1"/>
  <c r="S1632" i="4"/>
  <c r="K1632" i="4"/>
  <c r="Q1632" i="4"/>
  <c r="I1632" i="4"/>
  <c r="O1632" i="4"/>
  <c r="G1632" i="4"/>
  <c r="M1632" i="4"/>
  <c r="L1632" i="4"/>
  <c r="J1632" i="4"/>
  <c r="U1632" i="4"/>
  <c r="W1632" i="4" s="1"/>
  <c r="H1632" i="4"/>
  <c r="T1632" i="4"/>
  <c r="G1777" i="4"/>
  <c r="R1632" i="4"/>
  <c r="P1632" i="4"/>
  <c r="N1632" i="4"/>
  <c r="O203" i="4"/>
  <c r="P1714" i="4" s="1"/>
  <c r="G203" i="4"/>
  <c r="H1714" i="4" s="1"/>
  <c r="N203" i="4"/>
  <c r="O1714" i="4" s="1"/>
  <c r="M203" i="4"/>
  <c r="N1714" i="4" s="1"/>
  <c r="T203" i="4"/>
  <c r="U1714" i="4" s="1"/>
  <c r="L203" i="4"/>
  <c r="M1714" i="4" s="1"/>
  <c r="J203" i="4"/>
  <c r="K1714" i="4" s="1"/>
  <c r="Q203" i="4"/>
  <c r="R1714" i="4" s="1"/>
  <c r="S203" i="4"/>
  <c r="T1714" i="4" s="1"/>
  <c r="K203" i="4"/>
  <c r="L1714" i="4" s="1"/>
  <c r="R203" i="4"/>
  <c r="S1714" i="4" s="1"/>
  <c r="I203" i="4"/>
  <c r="J1714" i="4" s="1"/>
  <c r="P203" i="4"/>
  <c r="Q1714" i="4" s="1"/>
  <c r="H203" i="4"/>
  <c r="I1714" i="4" s="1"/>
  <c r="G1714" i="4"/>
  <c r="U203" i="4"/>
  <c r="U363" i="4"/>
  <c r="M363" i="4"/>
  <c r="N1755" i="4" s="1"/>
  <c r="T363" i="4"/>
  <c r="U1755" i="4" s="1"/>
  <c r="L363" i="4"/>
  <c r="M1755" i="4" s="1"/>
  <c r="S363" i="4"/>
  <c r="T1755" i="4" s="1"/>
  <c r="K363" i="4"/>
  <c r="L1755" i="4" s="1"/>
  <c r="R363" i="4"/>
  <c r="S1755" i="4" s="1"/>
  <c r="J363" i="4"/>
  <c r="K1755" i="4" s="1"/>
  <c r="Q363" i="4"/>
  <c r="R1755" i="4" s="1"/>
  <c r="I363" i="4"/>
  <c r="J1755" i="4" s="1"/>
  <c r="P363" i="4"/>
  <c r="Q1755" i="4" s="1"/>
  <c r="H363" i="4"/>
  <c r="I1755" i="4" s="1"/>
  <c r="G363" i="4"/>
  <c r="H1755" i="4" s="1"/>
  <c r="O363" i="4"/>
  <c r="P1755" i="4" s="1"/>
  <c r="N363" i="4"/>
  <c r="O1755" i="4" s="1"/>
  <c r="G1755" i="4"/>
  <c r="U579" i="4"/>
  <c r="M579" i="4"/>
  <c r="N1720" i="4" s="1"/>
  <c r="T579" i="4"/>
  <c r="U1720" i="4" s="1"/>
  <c r="L579" i="4"/>
  <c r="M1720" i="4" s="1"/>
  <c r="S579" i="4"/>
  <c r="T1720" i="4" s="1"/>
  <c r="K579" i="4"/>
  <c r="L1720" i="4" s="1"/>
  <c r="R579" i="4"/>
  <c r="S1720" i="4" s="1"/>
  <c r="J579" i="4"/>
  <c r="K1720" i="4" s="1"/>
  <c r="Q579" i="4"/>
  <c r="R1720" i="4" s="1"/>
  <c r="I579" i="4"/>
  <c r="J1720" i="4" s="1"/>
  <c r="P579" i="4"/>
  <c r="Q1720" i="4" s="1"/>
  <c r="H579" i="4"/>
  <c r="I1720" i="4" s="1"/>
  <c r="N579" i="4"/>
  <c r="O1720" i="4" s="1"/>
  <c r="G1720" i="4"/>
  <c r="G579" i="4"/>
  <c r="H1720" i="4" s="1"/>
  <c r="O579" i="4"/>
  <c r="P1720" i="4" s="1"/>
  <c r="S739" i="4"/>
  <c r="T1761" i="4" s="1"/>
  <c r="K739" i="4"/>
  <c r="L1761" i="4" s="1"/>
  <c r="Q739" i="4"/>
  <c r="R1761" i="4" s="1"/>
  <c r="I739" i="4"/>
  <c r="J1761" i="4" s="1"/>
  <c r="O739" i="4"/>
  <c r="P1761" i="4" s="1"/>
  <c r="G739" i="4"/>
  <c r="H1761" i="4" s="1"/>
  <c r="T739" i="4"/>
  <c r="U1761" i="4" s="1"/>
  <c r="G1761" i="4"/>
  <c r="R739" i="4"/>
  <c r="S1761" i="4" s="1"/>
  <c r="P739" i="4"/>
  <c r="Q1761" i="4" s="1"/>
  <c r="N739" i="4"/>
  <c r="O1761" i="4" s="1"/>
  <c r="M739" i="4"/>
  <c r="N1761" i="4" s="1"/>
  <c r="L739" i="4"/>
  <c r="M1761" i="4" s="1"/>
  <c r="U739" i="4"/>
  <c r="W739" i="4" s="1"/>
  <c r="H739" i="4"/>
  <c r="I1761" i="4" s="1"/>
  <c r="J739" i="4"/>
  <c r="K1761" i="4" s="1"/>
  <c r="S955" i="4"/>
  <c r="T1726" i="4" s="1"/>
  <c r="K955" i="4"/>
  <c r="L1726" i="4" s="1"/>
  <c r="Q955" i="4"/>
  <c r="R1726" i="4" s="1"/>
  <c r="I955" i="4"/>
  <c r="J1726" i="4" s="1"/>
  <c r="O955" i="4"/>
  <c r="P1726" i="4" s="1"/>
  <c r="G955" i="4"/>
  <c r="H1726" i="4" s="1"/>
  <c r="P955" i="4"/>
  <c r="Q1726" i="4" s="1"/>
  <c r="N955" i="4"/>
  <c r="O1726" i="4" s="1"/>
  <c r="M955" i="4"/>
  <c r="N1726" i="4" s="1"/>
  <c r="L955" i="4"/>
  <c r="M1726" i="4" s="1"/>
  <c r="J955" i="4"/>
  <c r="K1726" i="4" s="1"/>
  <c r="U955" i="4"/>
  <c r="W955" i="4" s="1"/>
  <c r="H955" i="4"/>
  <c r="I1726" i="4" s="1"/>
  <c r="T955" i="4"/>
  <c r="U1726" i="4" s="1"/>
  <c r="R955" i="4"/>
  <c r="S1726" i="4" s="1"/>
  <c r="G1726" i="4"/>
  <c r="S1115" i="4"/>
  <c r="T1766" i="4" s="1"/>
  <c r="K1115" i="4"/>
  <c r="L1766" i="4" s="1"/>
  <c r="Q1115" i="4"/>
  <c r="R1766" i="4" s="1"/>
  <c r="I1115" i="4"/>
  <c r="J1766" i="4" s="1"/>
  <c r="O1115" i="4"/>
  <c r="P1766" i="4" s="1"/>
  <c r="G1115" i="4"/>
  <c r="H1766" i="4" s="1"/>
  <c r="T1115" i="4"/>
  <c r="U1766" i="4" s="1"/>
  <c r="G1766" i="4"/>
  <c r="R1115" i="4"/>
  <c r="S1766" i="4" s="1"/>
  <c r="P1115" i="4"/>
  <c r="Q1766" i="4" s="1"/>
  <c r="N1115" i="4"/>
  <c r="O1766" i="4" s="1"/>
  <c r="M1115" i="4"/>
  <c r="N1766" i="4" s="1"/>
  <c r="L1115" i="4"/>
  <c r="M1766" i="4" s="1"/>
  <c r="U1115" i="4"/>
  <c r="W1115" i="4" s="1"/>
  <c r="J1115" i="4"/>
  <c r="K1766" i="4" s="1"/>
  <c r="H1115" i="4"/>
  <c r="I1766" i="4" s="1"/>
  <c r="S1331" i="4"/>
  <c r="T1733" i="4" s="1"/>
  <c r="K1331" i="4"/>
  <c r="L1733" i="4" s="1"/>
  <c r="Q1331" i="4"/>
  <c r="R1733" i="4" s="1"/>
  <c r="I1331" i="4"/>
  <c r="J1733" i="4" s="1"/>
  <c r="O1331" i="4"/>
  <c r="P1733" i="4" s="1"/>
  <c r="G1331" i="4"/>
  <c r="H1733" i="4" s="1"/>
  <c r="P1331" i="4"/>
  <c r="Q1733" i="4" s="1"/>
  <c r="N1331" i="4"/>
  <c r="O1733" i="4" s="1"/>
  <c r="M1331" i="4"/>
  <c r="N1733" i="4" s="1"/>
  <c r="L1331" i="4"/>
  <c r="M1733" i="4" s="1"/>
  <c r="J1331" i="4"/>
  <c r="K1733" i="4" s="1"/>
  <c r="U1331" i="4"/>
  <c r="W1331" i="4" s="1"/>
  <c r="H1331" i="4"/>
  <c r="I1733" i="4" s="1"/>
  <c r="R1331" i="4"/>
  <c r="S1733" i="4" s="1"/>
  <c r="G1733" i="4"/>
  <c r="T1331" i="4"/>
  <c r="U1733" i="4" s="1"/>
  <c r="S1491" i="4"/>
  <c r="T1773" i="4" s="1"/>
  <c r="K1491" i="4"/>
  <c r="L1773" i="4" s="1"/>
  <c r="Q1491" i="4"/>
  <c r="R1773" i="4" s="1"/>
  <c r="I1491" i="4"/>
  <c r="J1773" i="4" s="1"/>
  <c r="O1491" i="4"/>
  <c r="P1773" i="4" s="1"/>
  <c r="G1491" i="4"/>
  <c r="H1773" i="4" s="1"/>
  <c r="T1491" i="4"/>
  <c r="U1773" i="4" s="1"/>
  <c r="G1773" i="4"/>
  <c r="R1491" i="4"/>
  <c r="S1773" i="4" s="1"/>
  <c r="P1491" i="4"/>
  <c r="Q1773" i="4" s="1"/>
  <c r="N1491" i="4"/>
  <c r="O1773" i="4" s="1"/>
  <c r="M1491" i="4"/>
  <c r="N1773" i="4" s="1"/>
  <c r="L1491" i="4"/>
  <c r="M1773" i="4" s="1"/>
  <c r="J1491" i="4"/>
  <c r="K1773" i="4" s="1"/>
  <c r="H1491" i="4"/>
  <c r="I1773" i="4" s="1"/>
  <c r="U1491" i="4"/>
  <c r="O222" i="4"/>
  <c r="P1752" i="4" s="1"/>
  <c r="G222" i="4"/>
  <c r="H1752" i="4" s="1"/>
  <c r="N222" i="4"/>
  <c r="O1752" i="4" s="1"/>
  <c r="U222" i="4"/>
  <c r="W222" i="4" s="1"/>
  <c r="T222" i="4"/>
  <c r="U1752" i="4" s="1"/>
  <c r="L222" i="4"/>
  <c r="M1752" i="4" s="1"/>
  <c r="J222" i="4"/>
  <c r="K1752" i="4" s="1"/>
  <c r="Q222" i="4"/>
  <c r="R1752" i="4" s="1"/>
  <c r="S222" i="4"/>
  <c r="T1752" i="4" s="1"/>
  <c r="K222" i="4"/>
  <c r="L1752" i="4" s="1"/>
  <c r="R222" i="4"/>
  <c r="S1752" i="4" s="1"/>
  <c r="I222" i="4"/>
  <c r="J1752" i="4" s="1"/>
  <c r="P222" i="4"/>
  <c r="Q1752" i="4" s="1"/>
  <c r="H222" i="4"/>
  <c r="I1752" i="4" s="1"/>
  <c r="G1752" i="4"/>
  <c r="M222" i="4"/>
  <c r="N1752" i="4" s="1"/>
  <c r="U438" i="4"/>
  <c r="W438" i="4" s="1"/>
  <c r="M438" i="4"/>
  <c r="N1718" i="4" s="1"/>
  <c r="T438" i="4"/>
  <c r="U1718" i="4" s="1"/>
  <c r="L438" i="4"/>
  <c r="M1718" i="4" s="1"/>
  <c r="S438" i="4"/>
  <c r="T1718" i="4" s="1"/>
  <c r="K438" i="4"/>
  <c r="L1718" i="4" s="1"/>
  <c r="R438" i="4"/>
  <c r="S1718" i="4" s="1"/>
  <c r="J438" i="4"/>
  <c r="K1718" i="4" s="1"/>
  <c r="Q438" i="4"/>
  <c r="R1718" i="4" s="1"/>
  <c r="I438" i="4"/>
  <c r="J1718" i="4" s="1"/>
  <c r="P438" i="4"/>
  <c r="Q1718" i="4" s="1"/>
  <c r="H438" i="4"/>
  <c r="I1718" i="4" s="1"/>
  <c r="O438" i="4"/>
  <c r="P1718" i="4" s="1"/>
  <c r="N438" i="4"/>
  <c r="O1718" i="4" s="1"/>
  <c r="G438" i="4"/>
  <c r="H1718" i="4" s="1"/>
  <c r="G1718" i="4"/>
  <c r="U598" i="4"/>
  <c r="M598" i="4"/>
  <c r="N1758" i="4" s="1"/>
  <c r="T598" i="4"/>
  <c r="U1758" i="4" s="1"/>
  <c r="L598" i="4"/>
  <c r="M1758" i="4" s="1"/>
  <c r="S598" i="4"/>
  <c r="T1758" i="4" s="1"/>
  <c r="K598" i="4"/>
  <c r="L1758" i="4" s="1"/>
  <c r="R598" i="4"/>
  <c r="S1758" i="4" s="1"/>
  <c r="J598" i="4"/>
  <c r="K1758" i="4" s="1"/>
  <c r="Q598" i="4"/>
  <c r="R1758" i="4" s="1"/>
  <c r="I598" i="4"/>
  <c r="J1758" i="4" s="1"/>
  <c r="P598" i="4"/>
  <c r="Q1758" i="4" s="1"/>
  <c r="H598" i="4"/>
  <c r="I1758" i="4" s="1"/>
  <c r="G598" i="4"/>
  <c r="H1758" i="4" s="1"/>
  <c r="G1758" i="4"/>
  <c r="O598" i="4"/>
  <c r="P1758" i="4" s="1"/>
  <c r="N598" i="4"/>
  <c r="O1758" i="4" s="1"/>
  <c r="S814" i="4"/>
  <c r="T1724" i="4" s="1"/>
  <c r="K814" i="4"/>
  <c r="L1724" i="4" s="1"/>
  <c r="Q814" i="4"/>
  <c r="R1724" i="4" s="1"/>
  <c r="I814" i="4"/>
  <c r="J1724" i="4" s="1"/>
  <c r="O814" i="4"/>
  <c r="P1724" i="4" s="1"/>
  <c r="G814" i="4"/>
  <c r="H1724" i="4" s="1"/>
  <c r="J814" i="4"/>
  <c r="K1724" i="4" s="1"/>
  <c r="U814" i="4"/>
  <c r="H814" i="4"/>
  <c r="I1724" i="4" s="1"/>
  <c r="T814" i="4"/>
  <c r="U1724" i="4" s="1"/>
  <c r="G1724" i="4"/>
  <c r="R814" i="4"/>
  <c r="S1724" i="4" s="1"/>
  <c r="P814" i="4"/>
  <c r="Q1724" i="4" s="1"/>
  <c r="N814" i="4"/>
  <c r="O1724" i="4" s="1"/>
  <c r="M814" i="4"/>
  <c r="N1724" i="4" s="1"/>
  <c r="L814" i="4"/>
  <c r="M1724" i="4" s="1"/>
  <c r="S974" i="4"/>
  <c r="T1764" i="4" s="1"/>
  <c r="K974" i="4"/>
  <c r="L1764" i="4" s="1"/>
  <c r="Q974" i="4"/>
  <c r="R1764" i="4" s="1"/>
  <c r="I974" i="4"/>
  <c r="J1764" i="4" s="1"/>
  <c r="O974" i="4"/>
  <c r="P1764" i="4" s="1"/>
  <c r="G974" i="4"/>
  <c r="H1764" i="4" s="1"/>
  <c r="M974" i="4"/>
  <c r="N1764" i="4" s="1"/>
  <c r="L974" i="4"/>
  <c r="M1764" i="4" s="1"/>
  <c r="J974" i="4"/>
  <c r="K1764" i="4" s="1"/>
  <c r="U974" i="4"/>
  <c r="H974" i="4"/>
  <c r="I1764" i="4" s="1"/>
  <c r="T974" i="4"/>
  <c r="U1764" i="4" s="1"/>
  <c r="G1764" i="4"/>
  <c r="R974" i="4"/>
  <c r="S1764" i="4" s="1"/>
  <c r="P974" i="4"/>
  <c r="Q1764" i="4" s="1"/>
  <c r="N974" i="4"/>
  <c r="O1764" i="4" s="1"/>
  <c r="S1190" i="4"/>
  <c r="T1730" i="4" s="1"/>
  <c r="K1190" i="4"/>
  <c r="L1730" i="4" s="1"/>
  <c r="Q1190" i="4"/>
  <c r="R1730" i="4" s="1"/>
  <c r="I1190" i="4"/>
  <c r="J1730" i="4" s="1"/>
  <c r="O1190" i="4"/>
  <c r="P1730" i="4" s="1"/>
  <c r="G1190" i="4"/>
  <c r="H1730" i="4" s="1"/>
  <c r="J1190" i="4"/>
  <c r="K1730" i="4" s="1"/>
  <c r="U1190" i="4"/>
  <c r="W1190" i="4" s="1"/>
  <c r="H1190" i="4"/>
  <c r="I1730" i="4" s="1"/>
  <c r="T1190" i="4"/>
  <c r="U1730" i="4" s="1"/>
  <c r="G1730" i="4"/>
  <c r="R1190" i="4"/>
  <c r="S1730" i="4" s="1"/>
  <c r="P1190" i="4"/>
  <c r="Q1730" i="4" s="1"/>
  <c r="N1190" i="4"/>
  <c r="O1730" i="4" s="1"/>
  <c r="L1190" i="4"/>
  <c r="M1730" i="4" s="1"/>
  <c r="M1190" i="4"/>
  <c r="N1730" i="4" s="1"/>
  <c r="S1350" i="4"/>
  <c r="T1771" i="4" s="1"/>
  <c r="K1350" i="4"/>
  <c r="L1771" i="4" s="1"/>
  <c r="Q1350" i="4"/>
  <c r="R1771" i="4" s="1"/>
  <c r="I1350" i="4"/>
  <c r="J1771" i="4" s="1"/>
  <c r="O1350" i="4"/>
  <c r="P1771" i="4" s="1"/>
  <c r="G1350" i="4"/>
  <c r="H1771" i="4" s="1"/>
  <c r="M1350" i="4"/>
  <c r="N1771" i="4" s="1"/>
  <c r="L1350" i="4"/>
  <c r="M1771" i="4" s="1"/>
  <c r="J1350" i="4"/>
  <c r="K1771" i="4" s="1"/>
  <c r="U1350" i="4"/>
  <c r="W1350" i="4" s="1"/>
  <c r="H1350" i="4"/>
  <c r="I1771" i="4" s="1"/>
  <c r="T1350" i="4"/>
  <c r="U1771" i="4" s="1"/>
  <c r="G1771" i="4"/>
  <c r="R1350" i="4"/>
  <c r="S1771" i="4" s="1"/>
  <c r="P1350" i="4"/>
  <c r="Q1771" i="4" s="1"/>
  <c r="N1350" i="4"/>
  <c r="O1771" i="4" s="1"/>
  <c r="S1566" i="4"/>
  <c r="T1737" i="4" s="1"/>
  <c r="K1566" i="4"/>
  <c r="L1737" i="4" s="1"/>
  <c r="Q1566" i="4"/>
  <c r="R1737" i="4" s="1"/>
  <c r="I1566" i="4"/>
  <c r="J1737" i="4" s="1"/>
  <c r="O1566" i="4"/>
  <c r="P1737" i="4" s="1"/>
  <c r="G1566" i="4"/>
  <c r="H1737" i="4" s="1"/>
  <c r="J1566" i="4"/>
  <c r="K1737" i="4" s="1"/>
  <c r="U1566" i="4"/>
  <c r="H1566" i="4"/>
  <c r="I1737" i="4" s="1"/>
  <c r="T1566" i="4"/>
  <c r="U1737" i="4" s="1"/>
  <c r="G1737" i="4"/>
  <c r="R1566" i="4"/>
  <c r="S1737" i="4" s="1"/>
  <c r="P1566" i="4"/>
  <c r="Q1737" i="4" s="1"/>
  <c r="N1566" i="4"/>
  <c r="O1737" i="4" s="1"/>
  <c r="L1566" i="4"/>
  <c r="M1737" i="4" s="1"/>
  <c r="M1566" i="4"/>
  <c r="N1737" i="4" s="1"/>
  <c r="O297" i="4"/>
  <c r="G297" i="4"/>
  <c r="U297" i="4"/>
  <c r="T297" i="4"/>
  <c r="L297" i="4"/>
  <c r="J297" i="4"/>
  <c r="Q297" i="4"/>
  <c r="S297" i="4"/>
  <c r="K297" i="4"/>
  <c r="R297" i="4"/>
  <c r="I297" i="4"/>
  <c r="P297" i="4"/>
  <c r="H297" i="4"/>
  <c r="N297" i="4"/>
  <c r="M297" i="4"/>
  <c r="U457" i="4"/>
  <c r="M457" i="4"/>
  <c r="N1756" i="4" s="1"/>
  <c r="T457" i="4"/>
  <c r="U1756" i="4" s="1"/>
  <c r="L457" i="4"/>
  <c r="M1756" i="4" s="1"/>
  <c r="S457" i="4"/>
  <c r="T1756" i="4" s="1"/>
  <c r="K457" i="4"/>
  <c r="L1756" i="4" s="1"/>
  <c r="R457" i="4"/>
  <c r="S1756" i="4" s="1"/>
  <c r="J457" i="4"/>
  <c r="K1756" i="4" s="1"/>
  <c r="Q457" i="4"/>
  <c r="R1756" i="4" s="1"/>
  <c r="I457" i="4"/>
  <c r="J1756" i="4" s="1"/>
  <c r="P457" i="4"/>
  <c r="Q1756" i="4" s="1"/>
  <c r="H457" i="4"/>
  <c r="I1756" i="4" s="1"/>
  <c r="G457" i="4"/>
  <c r="H1756" i="4" s="1"/>
  <c r="O457" i="4"/>
  <c r="P1756" i="4" s="1"/>
  <c r="N457" i="4"/>
  <c r="O1756" i="4" s="1"/>
  <c r="G1756" i="4"/>
  <c r="U673" i="4"/>
  <c r="W673" i="4" s="1"/>
  <c r="M673" i="4"/>
  <c r="N1722" i="4" s="1"/>
  <c r="T673" i="4"/>
  <c r="U1722" i="4" s="1"/>
  <c r="L673" i="4"/>
  <c r="M1722" i="4" s="1"/>
  <c r="S673" i="4"/>
  <c r="T1722" i="4" s="1"/>
  <c r="K673" i="4"/>
  <c r="L1722" i="4" s="1"/>
  <c r="R673" i="4"/>
  <c r="S1722" i="4" s="1"/>
  <c r="J673" i="4"/>
  <c r="K1722" i="4" s="1"/>
  <c r="Q673" i="4"/>
  <c r="R1722" i="4" s="1"/>
  <c r="I673" i="4"/>
  <c r="J1722" i="4" s="1"/>
  <c r="P673" i="4"/>
  <c r="Q1722" i="4" s="1"/>
  <c r="H673" i="4"/>
  <c r="I1722" i="4" s="1"/>
  <c r="N673" i="4"/>
  <c r="O1722" i="4" s="1"/>
  <c r="G1722" i="4"/>
  <c r="G673" i="4"/>
  <c r="H1722" i="4" s="1"/>
  <c r="O673" i="4"/>
  <c r="P1722" i="4" s="1"/>
  <c r="S833" i="4"/>
  <c r="T1762" i="4" s="1"/>
  <c r="K833" i="4"/>
  <c r="L1762" i="4" s="1"/>
  <c r="Q833" i="4"/>
  <c r="R1762" i="4" s="1"/>
  <c r="I833" i="4"/>
  <c r="J1762" i="4" s="1"/>
  <c r="O833" i="4"/>
  <c r="P1762" i="4" s="1"/>
  <c r="G833" i="4"/>
  <c r="H1762" i="4" s="1"/>
  <c r="T833" i="4"/>
  <c r="U1762" i="4" s="1"/>
  <c r="G1762" i="4"/>
  <c r="R833" i="4"/>
  <c r="S1762" i="4" s="1"/>
  <c r="P833" i="4"/>
  <c r="Q1762" i="4" s="1"/>
  <c r="N833" i="4"/>
  <c r="O1762" i="4" s="1"/>
  <c r="M833" i="4"/>
  <c r="N1762" i="4" s="1"/>
  <c r="L833" i="4"/>
  <c r="M1762" i="4" s="1"/>
  <c r="J833" i="4"/>
  <c r="K1762" i="4" s="1"/>
  <c r="U833" i="4"/>
  <c r="H833" i="4"/>
  <c r="I1762" i="4" s="1"/>
  <c r="S1049" i="4"/>
  <c r="T1746" i="4" s="1"/>
  <c r="K1049" i="4"/>
  <c r="L1746" i="4" s="1"/>
  <c r="Q1049" i="4"/>
  <c r="R1746" i="4" s="1"/>
  <c r="I1049" i="4"/>
  <c r="J1746" i="4" s="1"/>
  <c r="O1049" i="4"/>
  <c r="P1746" i="4" s="1"/>
  <c r="G1049" i="4"/>
  <c r="H1746" i="4" s="1"/>
  <c r="P1049" i="4"/>
  <c r="Q1746" i="4" s="1"/>
  <c r="N1049" i="4"/>
  <c r="O1746" i="4" s="1"/>
  <c r="M1049" i="4"/>
  <c r="N1746" i="4" s="1"/>
  <c r="L1049" i="4"/>
  <c r="M1746" i="4" s="1"/>
  <c r="J1049" i="4"/>
  <c r="K1746" i="4" s="1"/>
  <c r="U1049" i="4"/>
  <c r="H1049" i="4"/>
  <c r="I1746" i="4" s="1"/>
  <c r="T1049" i="4"/>
  <c r="U1746" i="4" s="1"/>
  <c r="R1049" i="4"/>
  <c r="S1746" i="4" s="1"/>
  <c r="G1746" i="4"/>
  <c r="S1209" i="4"/>
  <c r="T1768" i="4" s="1"/>
  <c r="K1209" i="4"/>
  <c r="L1768" i="4" s="1"/>
  <c r="Q1209" i="4"/>
  <c r="R1768" i="4" s="1"/>
  <c r="I1209" i="4"/>
  <c r="J1768" i="4" s="1"/>
  <c r="O1209" i="4"/>
  <c r="P1768" i="4" s="1"/>
  <c r="G1209" i="4"/>
  <c r="H1768" i="4" s="1"/>
  <c r="T1209" i="4"/>
  <c r="U1768" i="4" s="1"/>
  <c r="G1768" i="4"/>
  <c r="R1209" i="4"/>
  <c r="S1768" i="4" s="1"/>
  <c r="P1209" i="4"/>
  <c r="Q1768" i="4" s="1"/>
  <c r="N1209" i="4"/>
  <c r="O1768" i="4" s="1"/>
  <c r="M1209" i="4"/>
  <c r="N1768" i="4" s="1"/>
  <c r="L1209" i="4"/>
  <c r="M1768" i="4" s="1"/>
  <c r="J1209" i="4"/>
  <c r="K1768" i="4" s="1"/>
  <c r="U1209" i="4"/>
  <c r="H1209" i="4"/>
  <c r="I1768" i="4" s="1"/>
  <c r="S1425" i="4"/>
  <c r="T1734" i="4" s="1"/>
  <c r="K1425" i="4"/>
  <c r="L1734" i="4" s="1"/>
  <c r="Q1425" i="4"/>
  <c r="R1734" i="4" s="1"/>
  <c r="I1425" i="4"/>
  <c r="J1734" i="4" s="1"/>
  <c r="O1425" i="4"/>
  <c r="P1734" i="4" s="1"/>
  <c r="G1425" i="4"/>
  <c r="H1734" i="4" s="1"/>
  <c r="P1425" i="4"/>
  <c r="Q1734" i="4" s="1"/>
  <c r="N1425" i="4"/>
  <c r="O1734" i="4" s="1"/>
  <c r="M1425" i="4"/>
  <c r="N1734" i="4" s="1"/>
  <c r="L1425" i="4"/>
  <c r="M1734" i="4" s="1"/>
  <c r="J1425" i="4"/>
  <c r="K1734" i="4" s="1"/>
  <c r="U1425" i="4"/>
  <c r="H1425" i="4"/>
  <c r="I1734" i="4" s="1"/>
  <c r="T1425" i="4"/>
  <c r="U1734" i="4" s="1"/>
  <c r="R1425" i="4"/>
  <c r="S1734" i="4" s="1"/>
  <c r="G1734" i="4"/>
  <c r="S1585" i="4"/>
  <c r="T1775" i="4" s="1"/>
  <c r="K1585" i="4"/>
  <c r="L1775" i="4" s="1"/>
  <c r="Q1585" i="4"/>
  <c r="R1775" i="4" s="1"/>
  <c r="I1585" i="4"/>
  <c r="J1775" i="4" s="1"/>
  <c r="O1585" i="4"/>
  <c r="P1775" i="4" s="1"/>
  <c r="G1585" i="4"/>
  <c r="H1775" i="4" s="1"/>
  <c r="T1585" i="4"/>
  <c r="U1775" i="4" s="1"/>
  <c r="G1775" i="4"/>
  <c r="R1585" i="4"/>
  <c r="S1775" i="4" s="1"/>
  <c r="P1585" i="4"/>
  <c r="Q1775" i="4" s="1"/>
  <c r="N1585" i="4"/>
  <c r="O1775" i="4" s="1"/>
  <c r="M1585" i="4"/>
  <c r="N1775" i="4" s="1"/>
  <c r="L1585" i="4"/>
  <c r="M1775" i="4" s="1"/>
  <c r="J1585" i="4"/>
  <c r="K1775" i="4" s="1"/>
  <c r="U1585" i="4"/>
  <c r="W1585" i="4" s="1"/>
  <c r="H1585" i="4"/>
  <c r="I1775" i="4" s="1"/>
  <c r="U316" i="4"/>
  <c r="W316" i="4" s="1"/>
  <c r="M316" i="4"/>
  <c r="T316" i="4"/>
  <c r="L316" i="4"/>
  <c r="S316" i="4"/>
  <c r="K316" i="4"/>
  <c r="R316" i="4"/>
  <c r="J316" i="4"/>
  <c r="Q316" i="4"/>
  <c r="I316" i="4"/>
  <c r="P316" i="4"/>
  <c r="H316" i="4"/>
  <c r="G316" i="4"/>
  <c r="O316" i="4"/>
  <c r="N316" i="4"/>
  <c r="U532" i="4"/>
  <c r="M532" i="4"/>
  <c r="N1719" i="4" s="1"/>
  <c r="T532" i="4"/>
  <c r="U1719" i="4" s="1"/>
  <c r="L532" i="4"/>
  <c r="M1719" i="4" s="1"/>
  <c r="S532" i="4"/>
  <c r="T1719" i="4" s="1"/>
  <c r="K532" i="4"/>
  <c r="L1719" i="4" s="1"/>
  <c r="R532" i="4"/>
  <c r="S1719" i="4" s="1"/>
  <c r="J532" i="4"/>
  <c r="K1719" i="4" s="1"/>
  <c r="Q532" i="4"/>
  <c r="R1719" i="4" s="1"/>
  <c r="I532" i="4"/>
  <c r="J1719" i="4" s="1"/>
  <c r="P532" i="4"/>
  <c r="Q1719" i="4" s="1"/>
  <c r="H532" i="4"/>
  <c r="I1719" i="4" s="1"/>
  <c r="O532" i="4"/>
  <c r="P1719" i="4" s="1"/>
  <c r="N532" i="4"/>
  <c r="O1719" i="4" s="1"/>
  <c r="G532" i="4"/>
  <c r="H1719" i="4" s="1"/>
  <c r="G1719" i="4"/>
  <c r="S692" i="4"/>
  <c r="T1760" i="4" s="1"/>
  <c r="Q692" i="4"/>
  <c r="R1760" i="4" s="1"/>
  <c r="O692" i="4"/>
  <c r="P1760" i="4" s="1"/>
  <c r="M692" i="4"/>
  <c r="N1760" i="4" s="1"/>
  <c r="L692" i="4"/>
  <c r="M1760" i="4" s="1"/>
  <c r="K692" i="4"/>
  <c r="L1760" i="4" s="1"/>
  <c r="U692" i="4"/>
  <c r="W692" i="4" s="1"/>
  <c r="J692" i="4"/>
  <c r="K1760" i="4" s="1"/>
  <c r="T692" i="4"/>
  <c r="U1760" i="4" s="1"/>
  <c r="I692" i="4"/>
  <c r="J1760" i="4" s="1"/>
  <c r="R692" i="4"/>
  <c r="S1760" i="4" s="1"/>
  <c r="H692" i="4"/>
  <c r="I1760" i="4" s="1"/>
  <c r="G692" i="4"/>
  <c r="H1760" i="4" s="1"/>
  <c r="P692" i="4"/>
  <c r="Q1760" i="4" s="1"/>
  <c r="N692" i="4"/>
  <c r="O1760" i="4" s="1"/>
  <c r="G1760" i="4"/>
  <c r="S908" i="4"/>
  <c r="T1743" i="4" s="1"/>
  <c r="K908" i="4"/>
  <c r="L1743" i="4" s="1"/>
  <c r="Q908" i="4"/>
  <c r="R1743" i="4" s="1"/>
  <c r="I908" i="4"/>
  <c r="J1743" i="4" s="1"/>
  <c r="O908" i="4"/>
  <c r="P1743" i="4" s="1"/>
  <c r="G908" i="4"/>
  <c r="H1743" i="4" s="1"/>
  <c r="J908" i="4"/>
  <c r="K1743" i="4" s="1"/>
  <c r="U908" i="4"/>
  <c r="H908" i="4"/>
  <c r="I1743" i="4" s="1"/>
  <c r="T908" i="4"/>
  <c r="U1743" i="4" s="1"/>
  <c r="G1743" i="4"/>
  <c r="R908" i="4"/>
  <c r="S1743" i="4" s="1"/>
  <c r="P908" i="4"/>
  <c r="Q1743" i="4" s="1"/>
  <c r="N908" i="4"/>
  <c r="O1743" i="4" s="1"/>
  <c r="M908" i="4"/>
  <c r="N1743" i="4" s="1"/>
  <c r="L908" i="4"/>
  <c r="M1743" i="4" s="1"/>
  <c r="S1068" i="4"/>
  <c r="T1784" i="4" s="1"/>
  <c r="K1068" i="4"/>
  <c r="L1784" i="4" s="1"/>
  <c r="Q1068" i="4"/>
  <c r="R1784" i="4" s="1"/>
  <c r="I1068" i="4"/>
  <c r="J1784" i="4" s="1"/>
  <c r="O1068" i="4"/>
  <c r="P1784" i="4" s="1"/>
  <c r="G1068" i="4"/>
  <c r="H1784" i="4" s="1"/>
  <c r="M1068" i="4"/>
  <c r="N1784" i="4" s="1"/>
  <c r="L1068" i="4"/>
  <c r="M1784" i="4" s="1"/>
  <c r="J1068" i="4"/>
  <c r="K1784" i="4" s="1"/>
  <c r="U1068" i="4"/>
  <c r="W1068" i="4" s="1"/>
  <c r="H1068" i="4"/>
  <c r="I1784" i="4" s="1"/>
  <c r="T1068" i="4"/>
  <c r="U1784" i="4" s="1"/>
  <c r="G1784" i="4"/>
  <c r="R1068" i="4"/>
  <c r="S1784" i="4" s="1"/>
  <c r="P1068" i="4"/>
  <c r="Q1784" i="4" s="1"/>
  <c r="N1068" i="4"/>
  <c r="O1784" i="4" s="1"/>
  <c r="S1284" i="4"/>
  <c r="T1732" i="4" s="1"/>
  <c r="K1284" i="4"/>
  <c r="L1732" i="4" s="1"/>
  <c r="Q1284" i="4"/>
  <c r="R1732" i="4" s="1"/>
  <c r="I1284" i="4"/>
  <c r="J1732" i="4" s="1"/>
  <c r="O1284" i="4"/>
  <c r="P1732" i="4" s="1"/>
  <c r="G1284" i="4"/>
  <c r="H1732" i="4" s="1"/>
  <c r="J1284" i="4"/>
  <c r="K1732" i="4" s="1"/>
  <c r="U1284" i="4"/>
  <c r="W1284" i="4" s="1"/>
  <c r="H1284" i="4"/>
  <c r="I1732" i="4" s="1"/>
  <c r="T1284" i="4"/>
  <c r="U1732" i="4" s="1"/>
  <c r="G1732" i="4"/>
  <c r="R1284" i="4"/>
  <c r="S1732" i="4" s="1"/>
  <c r="P1284" i="4"/>
  <c r="Q1732" i="4" s="1"/>
  <c r="N1284" i="4"/>
  <c r="O1732" i="4" s="1"/>
  <c r="M1284" i="4"/>
  <c r="N1732" i="4" s="1"/>
  <c r="L1284" i="4"/>
  <c r="M1732" i="4" s="1"/>
  <c r="S1444" i="4"/>
  <c r="T1772" i="4" s="1"/>
  <c r="K1444" i="4"/>
  <c r="L1772" i="4" s="1"/>
  <c r="Q1444" i="4"/>
  <c r="R1772" i="4" s="1"/>
  <c r="I1444" i="4"/>
  <c r="J1772" i="4" s="1"/>
  <c r="O1444" i="4"/>
  <c r="P1772" i="4" s="1"/>
  <c r="G1444" i="4"/>
  <c r="H1772" i="4" s="1"/>
  <c r="M1444" i="4"/>
  <c r="N1772" i="4" s="1"/>
  <c r="L1444" i="4"/>
  <c r="M1772" i="4" s="1"/>
  <c r="J1444" i="4"/>
  <c r="K1772" i="4" s="1"/>
  <c r="U1444" i="4"/>
  <c r="H1444" i="4"/>
  <c r="I1772" i="4" s="1"/>
  <c r="T1444" i="4"/>
  <c r="U1772" i="4" s="1"/>
  <c r="G1772" i="4"/>
  <c r="R1444" i="4"/>
  <c r="S1772" i="4" s="1"/>
  <c r="P1444" i="4"/>
  <c r="Q1772" i="4" s="1"/>
  <c r="N1444" i="4"/>
  <c r="O1772" i="4" s="1"/>
  <c r="U1660" i="4"/>
  <c r="S1660" i="4"/>
  <c r="T1745" i="4" s="1"/>
  <c r="K1660" i="4"/>
  <c r="L1745" i="4" s="1"/>
  <c r="Q1660" i="4"/>
  <c r="R1745" i="4" s="1"/>
  <c r="I1660" i="4"/>
  <c r="J1745" i="4" s="1"/>
  <c r="P1660" i="4"/>
  <c r="Q1745" i="4" s="1"/>
  <c r="H1660" i="4"/>
  <c r="I1745" i="4" s="1"/>
  <c r="O1660" i="4"/>
  <c r="P1745" i="4" s="1"/>
  <c r="G1660" i="4"/>
  <c r="H1745" i="4" s="1"/>
  <c r="L1660" i="4"/>
  <c r="M1745" i="4" s="1"/>
  <c r="J1660" i="4"/>
  <c r="K1745" i="4" s="1"/>
  <c r="G1745" i="4"/>
  <c r="T1660" i="4"/>
  <c r="U1745" i="4" s="1"/>
  <c r="R1660" i="4"/>
  <c r="S1745" i="4" s="1"/>
  <c r="N1660" i="4"/>
  <c r="O1745" i="4" s="1"/>
  <c r="M1660" i="4"/>
  <c r="N1745" i="4" s="1"/>
  <c r="O175" i="4"/>
  <c r="P1778" i="4" s="1"/>
  <c r="G175" i="4"/>
  <c r="H1778" i="4" s="1"/>
  <c r="N175" i="4"/>
  <c r="O1778" i="4" s="1"/>
  <c r="U175" i="4"/>
  <c r="W175" i="4" s="1"/>
  <c r="T175" i="4"/>
  <c r="U1778" i="4" s="1"/>
  <c r="L175" i="4"/>
  <c r="M1778" i="4" s="1"/>
  <c r="J175" i="4"/>
  <c r="K1778" i="4" s="1"/>
  <c r="Q175" i="4"/>
  <c r="R1778" i="4" s="1"/>
  <c r="S175" i="4"/>
  <c r="T1778" i="4" s="1"/>
  <c r="K175" i="4"/>
  <c r="L1778" i="4" s="1"/>
  <c r="R175" i="4"/>
  <c r="S1778" i="4" s="1"/>
  <c r="I175" i="4"/>
  <c r="J1778" i="4" s="1"/>
  <c r="P175" i="4"/>
  <c r="Q1778" i="4" s="1"/>
  <c r="H175" i="4"/>
  <c r="I1778" i="4" s="1"/>
  <c r="G1778" i="4"/>
  <c r="M175" i="4"/>
  <c r="N1778" i="4" s="1"/>
  <c r="U391" i="4"/>
  <c r="W391" i="4" s="1"/>
  <c r="M391" i="4"/>
  <c r="N1741" i="4" s="1"/>
  <c r="T391" i="4"/>
  <c r="U1741" i="4" s="1"/>
  <c r="L391" i="4"/>
  <c r="M1741" i="4" s="1"/>
  <c r="S391" i="4"/>
  <c r="T1741" i="4" s="1"/>
  <c r="K391" i="4"/>
  <c r="L1741" i="4" s="1"/>
  <c r="R391" i="4"/>
  <c r="S1741" i="4" s="1"/>
  <c r="J391" i="4"/>
  <c r="K1741" i="4" s="1"/>
  <c r="Q391" i="4"/>
  <c r="R1741" i="4" s="1"/>
  <c r="I391" i="4"/>
  <c r="J1741" i="4" s="1"/>
  <c r="P391" i="4"/>
  <c r="Q1741" i="4" s="1"/>
  <c r="H391" i="4"/>
  <c r="I1741" i="4" s="1"/>
  <c r="O391" i="4"/>
  <c r="P1741" i="4" s="1"/>
  <c r="N391" i="4"/>
  <c r="O1741" i="4" s="1"/>
  <c r="G1741" i="4"/>
  <c r="G391" i="4"/>
  <c r="H1741" i="4" s="1"/>
  <c r="U551" i="4"/>
  <c r="M551" i="4"/>
  <c r="N1757" i="4" s="1"/>
  <c r="T551" i="4"/>
  <c r="U1757" i="4" s="1"/>
  <c r="L551" i="4"/>
  <c r="M1757" i="4" s="1"/>
  <c r="S551" i="4"/>
  <c r="T1757" i="4" s="1"/>
  <c r="K551" i="4"/>
  <c r="L1757" i="4" s="1"/>
  <c r="R551" i="4"/>
  <c r="S1757" i="4" s="1"/>
  <c r="J551" i="4"/>
  <c r="K1757" i="4" s="1"/>
  <c r="Q551" i="4"/>
  <c r="R1757" i="4" s="1"/>
  <c r="I551" i="4"/>
  <c r="J1757" i="4" s="1"/>
  <c r="P551" i="4"/>
  <c r="Q1757" i="4" s="1"/>
  <c r="H551" i="4"/>
  <c r="I1757" i="4" s="1"/>
  <c r="G551" i="4"/>
  <c r="H1757" i="4" s="1"/>
  <c r="O551" i="4"/>
  <c r="P1757" i="4" s="1"/>
  <c r="N551" i="4"/>
  <c r="O1757" i="4" s="1"/>
  <c r="G1757" i="4"/>
  <c r="S767" i="4"/>
  <c r="T1742" i="4" s="1"/>
  <c r="K767" i="4"/>
  <c r="L1742" i="4" s="1"/>
  <c r="Q767" i="4"/>
  <c r="R1742" i="4" s="1"/>
  <c r="I767" i="4"/>
  <c r="J1742" i="4" s="1"/>
  <c r="O767" i="4"/>
  <c r="P1742" i="4" s="1"/>
  <c r="G767" i="4"/>
  <c r="H1742" i="4" s="1"/>
  <c r="P767" i="4"/>
  <c r="Q1742" i="4" s="1"/>
  <c r="N767" i="4"/>
  <c r="O1742" i="4" s="1"/>
  <c r="M767" i="4"/>
  <c r="N1742" i="4" s="1"/>
  <c r="L767" i="4"/>
  <c r="M1742" i="4" s="1"/>
  <c r="J767" i="4"/>
  <c r="K1742" i="4" s="1"/>
  <c r="U767" i="4"/>
  <c r="W767" i="4" s="1"/>
  <c r="H767" i="4"/>
  <c r="I1742" i="4" s="1"/>
  <c r="G1742" i="4"/>
  <c r="T767" i="4"/>
  <c r="U1742" i="4" s="1"/>
  <c r="R767" i="4"/>
  <c r="S1742" i="4" s="1"/>
  <c r="S927" i="4"/>
  <c r="T1781" i="4" s="1"/>
  <c r="K927" i="4"/>
  <c r="L1781" i="4" s="1"/>
  <c r="Q927" i="4"/>
  <c r="R1781" i="4" s="1"/>
  <c r="I927" i="4"/>
  <c r="J1781" i="4" s="1"/>
  <c r="O927" i="4"/>
  <c r="P1781" i="4" s="1"/>
  <c r="G927" i="4"/>
  <c r="H1781" i="4" s="1"/>
  <c r="T927" i="4"/>
  <c r="U1781" i="4" s="1"/>
  <c r="G1781" i="4"/>
  <c r="R927" i="4"/>
  <c r="S1781" i="4" s="1"/>
  <c r="P927" i="4"/>
  <c r="Q1781" i="4" s="1"/>
  <c r="N927" i="4"/>
  <c r="O1781" i="4" s="1"/>
  <c r="M927" i="4"/>
  <c r="N1781" i="4" s="1"/>
  <c r="L927" i="4"/>
  <c r="M1781" i="4" s="1"/>
  <c r="U927" i="4"/>
  <c r="J927" i="4"/>
  <c r="K1781" i="4" s="1"/>
  <c r="H927" i="4"/>
  <c r="I1781" i="4" s="1"/>
  <c r="S1143" i="4"/>
  <c r="T1729" i="4" s="1"/>
  <c r="K1143" i="4"/>
  <c r="L1729" i="4" s="1"/>
  <c r="Q1143" i="4"/>
  <c r="R1729" i="4" s="1"/>
  <c r="I1143" i="4"/>
  <c r="J1729" i="4" s="1"/>
  <c r="O1143" i="4"/>
  <c r="P1729" i="4" s="1"/>
  <c r="G1143" i="4"/>
  <c r="H1729" i="4" s="1"/>
  <c r="P1143" i="4"/>
  <c r="Q1729" i="4" s="1"/>
  <c r="N1143" i="4"/>
  <c r="O1729" i="4" s="1"/>
  <c r="M1143" i="4"/>
  <c r="N1729" i="4" s="1"/>
  <c r="L1143" i="4"/>
  <c r="M1729" i="4" s="1"/>
  <c r="J1143" i="4"/>
  <c r="K1729" i="4" s="1"/>
  <c r="U1143" i="4"/>
  <c r="W1143" i="4" s="1"/>
  <c r="H1143" i="4"/>
  <c r="I1729" i="4" s="1"/>
  <c r="G1729" i="4"/>
  <c r="T1143" i="4"/>
  <c r="U1729" i="4" s="1"/>
  <c r="R1143" i="4"/>
  <c r="S1729" i="4" s="1"/>
  <c r="S1303" i="4"/>
  <c r="T1770" i="4" s="1"/>
  <c r="K1303" i="4"/>
  <c r="L1770" i="4" s="1"/>
  <c r="Q1303" i="4"/>
  <c r="R1770" i="4" s="1"/>
  <c r="I1303" i="4"/>
  <c r="J1770" i="4" s="1"/>
  <c r="O1303" i="4"/>
  <c r="P1770" i="4" s="1"/>
  <c r="G1303" i="4"/>
  <c r="H1770" i="4" s="1"/>
  <c r="T1303" i="4"/>
  <c r="U1770" i="4" s="1"/>
  <c r="G1770" i="4"/>
  <c r="R1303" i="4"/>
  <c r="S1770" i="4" s="1"/>
  <c r="P1303" i="4"/>
  <c r="Q1770" i="4" s="1"/>
  <c r="N1303" i="4"/>
  <c r="O1770" i="4" s="1"/>
  <c r="M1303" i="4"/>
  <c r="N1770" i="4" s="1"/>
  <c r="L1303" i="4"/>
  <c r="M1770" i="4" s="1"/>
  <c r="U1303" i="4"/>
  <c r="W1303" i="4" s="1"/>
  <c r="J1303" i="4"/>
  <c r="K1770" i="4" s="1"/>
  <c r="H1303" i="4"/>
  <c r="I1770" i="4" s="1"/>
  <c r="S1519" i="4"/>
  <c r="T1736" i="4" s="1"/>
  <c r="K1519" i="4"/>
  <c r="L1736" i="4" s="1"/>
  <c r="Q1519" i="4"/>
  <c r="R1736" i="4" s="1"/>
  <c r="I1519" i="4"/>
  <c r="J1736" i="4" s="1"/>
  <c r="O1519" i="4"/>
  <c r="P1736" i="4" s="1"/>
  <c r="G1519" i="4"/>
  <c r="H1736" i="4" s="1"/>
  <c r="P1519" i="4"/>
  <c r="Q1736" i="4" s="1"/>
  <c r="N1519" i="4"/>
  <c r="O1736" i="4" s="1"/>
  <c r="M1519" i="4"/>
  <c r="N1736" i="4" s="1"/>
  <c r="L1519" i="4"/>
  <c r="M1736" i="4" s="1"/>
  <c r="J1519" i="4"/>
  <c r="K1736" i="4" s="1"/>
  <c r="U1519" i="4"/>
  <c r="H1519" i="4"/>
  <c r="I1736" i="4" s="1"/>
  <c r="G1736" i="4"/>
  <c r="T1519" i="4"/>
  <c r="U1736" i="4" s="1"/>
  <c r="R1519" i="4"/>
  <c r="S1736" i="4" s="1"/>
  <c r="U1679" i="4"/>
  <c r="M1679" i="4"/>
  <c r="N1783" i="4" s="1"/>
  <c r="T1679" i="4"/>
  <c r="U1783" i="4" s="1"/>
  <c r="S1679" i="4"/>
  <c r="T1783" i="4" s="1"/>
  <c r="K1679" i="4"/>
  <c r="L1783" i="4" s="1"/>
  <c r="R1679" i="4"/>
  <c r="S1783" i="4" s="1"/>
  <c r="Q1679" i="4"/>
  <c r="R1783" i="4" s="1"/>
  <c r="I1679" i="4"/>
  <c r="J1783" i="4" s="1"/>
  <c r="P1679" i="4"/>
  <c r="Q1783" i="4" s="1"/>
  <c r="H1679" i="4"/>
  <c r="I1783" i="4" s="1"/>
  <c r="O1679" i="4"/>
  <c r="P1783" i="4" s="1"/>
  <c r="G1679" i="4"/>
  <c r="H1783" i="4" s="1"/>
  <c r="N1679" i="4"/>
  <c r="O1783" i="4" s="1"/>
  <c r="L1679" i="4"/>
  <c r="M1783" i="4" s="1"/>
  <c r="J1679" i="4"/>
  <c r="K1783" i="4" s="1"/>
  <c r="G1783" i="4"/>
  <c r="U156" i="4"/>
  <c r="M156" i="4"/>
  <c r="O156" i="4"/>
  <c r="T156" i="4"/>
  <c r="L156" i="4"/>
  <c r="G1740" i="4"/>
  <c r="S156" i="4"/>
  <c r="K156" i="4"/>
  <c r="N156" i="4"/>
  <c r="R156" i="4"/>
  <c r="J156" i="4"/>
  <c r="K1740" i="4" s="1"/>
  <c r="Q156" i="4"/>
  <c r="I156" i="4"/>
  <c r="J1740" i="4" s="1"/>
  <c r="P156" i="4"/>
  <c r="H156" i="4"/>
  <c r="I1740" i="4" s="1"/>
  <c r="G156" i="4"/>
  <c r="H1740" i="4" s="1"/>
  <c r="U128" i="4"/>
  <c r="W128" i="4" s="1"/>
  <c r="M128" i="4"/>
  <c r="N1751" i="4" s="1"/>
  <c r="Q128" i="4"/>
  <c r="R1751" i="4" s="1"/>
  <c r="T128" i="4"/>
  <c r="U1751" i="4" s="1"/>
  <c r="L128" i="4"/>
  <c r="M1751" i="4" s="1"/>
  <c r="S128" i="4"/>
  <c r="T1751" i="4" s="1"/>
  <c r="K128" i="4"/>
  <c r="L1751" i="4" s="1"/>
  <c r="R128" i="4"/>
  <c r="S1751" i="4" s="1"/>
  <c r="J128" i="4"/>
  <c r="K1751" i="4" s="1"/>
  <c r="I128" i="4"/>
  <c r="J1751" i="4" s="1"/>
  <c r="P128" i="4"/>
  <c r="Q1751" i="4" s="1"/>
  <c r="H128" i="4"/>
  <c r="I1751" i="4" s="1"/>
  <c r="N128" i="4"/>
  <c r="O1751" i="4" s="1"/>
  <c r="O128" i="4"/>
  <c r="P1751" i="4" s="1"/>
  <c r="G128" i="4"/>
  <c r="H1751" i="4" s="1"/>
  <c r="G1751" i="4"/>
  <c r="U109" i="4"/>
  <c r="M109" i="4"/>
  <c r="N1713" i="4" s="1"/>
  <c r="N109" i="4"/>
  <c r="O1713" i="4" s="1"/>
  <c r="T109" i="4"/>
  <c r="U1713" i="4" s="1"/>
  <c r="L109" i="4"/>
  <c r="M1713" i="4" s="1"/>
  <c r="S109" i="4"/>
  <c r="T1713" i="4" s="1"/>
  <c r="K109" i="4"/>
  <c r="L1713" i="4" s="1"/>
  <c r="O109" i="4"/>
  <c r="P1713" i="4" s="1"/>
  <c r="R109" i="4"/>
  <c r="S1713" i="4" s="1"/>
  <c r="J109" i="4"/>
  <c r="K1713" i="4" s="1"/>
  <c r="G109" i="4"/>
  <c r="H1713" i="4" s="1"/>
  <c r="Q109" i="4"/>
  <c r="R1713" i="4" s="1"/>
  <c r="I109" i="4"/>
  <c r="J1713" i="4" s="1"/>
  <c r="G1713" i="4"/>
  <c r="P109" i="4"/>
  <c r="Q1713" i="4" s="1"/>
  <c r="H109" i="4"/>
  <c r="I1713" i="4" s="1"/>
  <c r="U81" i="4"/>
  <c r="M81" i="4"/>
  <c r="N1750" i="4" s="1"/>
  <c r="T81" i="4"/>
  <c r="U1750" i="4" s="1"/>
  <c r="L81" i="4"/>
  <c r="M1750" i="4" s="1"/>
  <c r="S81" i="4"/>
  <c r="T1750" i="4" s="1"/>
  <c r="K81" i="4"/>
  <c r="L1750" i="4" s="1"/>
  <c r="G1750" i="4"/>
  <c r="R81" i="4"/>
  <c r="S1750" i="4" s="1"/>
  <c r="J81" i="4"/>
  <c r="K1750" i="4" s="1"/>
  <c r="Q81" i="4"/>
  <c r="R1750" i="4" s="1"/>
  <c r="I81" i="4"/>
  <c r="J1750" i="4" s="1"/>
  <c r="N81" i="4"/>
  <c r="O1750" i="4" s="1"/>
  <c r="P81" i="4"/>
  <c r="Q1750" i="4" s="1"/>
  <c r="H81" i="4"/>
  <c r="I1750" i="4" s="1"/>
  <c r="O81" i="4"/>
  <c r="P1750" i="4" s="1"/>
  <c r="G81" i="4"/>
  <c r="H1750" i="4" s="1"/>
  <c r="U62" i="4"/>
  <c r="W62" i="4" s="1"/>
  <c r="M62" i="4"/>
  <c r="N1712" i="4" s="1"/>
  <c r="T62" i="4"/>
  <c r="U1712" i="4" s="1"/>
  <c r="L62" i="4"/>
  <c r="M1712" i="4" s="1"/>
  <c r="G1712" i="4"/>
  <c r="S62" i="4"/>
  <c r="T1712" i="4" s="1"/>
  <c r="K62" i="4"/>
  <c r="L1712" i="4" s="1"/>
  <c r="R62" i="4"/>
  <c r="S1712" i="4" s="1"/>
  <c r="J62" i="4"/>
  <c r="K1712" i="4" s="1"/>
  <c r="Q62" i="4"/>
  <c r="R1712" i="4" s="1"/>
  <c r="I62" i="4"/>
  <c r="J1712" i="4" s="1"/>
  <c r="P62" i="4"/>
  <c r="Q1712" i="4" s="1"/>
  <c r="H62" i="4"/>
  <c r="I1712" i="4" s="1"/>
  <c r="N62" i="4"/>
  <c r="O1712" i="4" s="1"/>
  <c r="O62" i="4"/>
  <c r="P1712" i="4" s="1"/>
  <c r="G62" i="4"/>
  <c r="H1712" i="4" s="1"/>
  <c r="U34" i="4"/>
  <c r="W34" i="4" s="1"/>
  <c r="M34" i="4"/>
  <c r="N1749" i="4" s="1"/>
  <c r="T34" i="4"/>
  <c r="U1749" i="4" s="1"/>
  <c r="L34" i="4"/>
  <c r="M1749" i="4" s="1"/>
  <c r="S34" i="4"/>
  <c r="T1749" i="4" s="1"/>
  <c r="K34" i="4"/>
  <c r="L1749" i="4" s="1"/>
  <c r="R34" i="4"/>
  <c r="S1749" i="4" s="1"/>
  <c r="J34" i="4"/>
  <c r="K1749" i="4" s="1"/>
  <c r="G1749" i="4"/>
  <c r="Q34" i="4"/>
  <c r="R1749" i="4" s="1"/>
  <c r="I34" i="4"/>
  <c r="J1749" i="4" s="1"/>
  <c r="N34" i="4"/>
  <c r="O1749" i="4" s="1"/>
  <c r="P34" i="4"/>
  <c r="Q1749" i="4" s="1"/>
  <c r="H34" i="4"/>
  <c r="I1749" i="4" s="1"/>
  <c r="O34" i="4"/>
  <c r="P1749" i="4" s="1"/>
  <c r="G34" i="4"/>
  <c r="H1749" i="4" s="1"/>
  <c r="G15" i="4"/>
  <c r="H1711" i="4" s="1"/>
  <c r="O15" i="4"/>
  <c r="P1711" i="4" s="1"/>
  <c r="H15" i="4"/>
  <c r="I1711" i="4" s="1"/>
  <c r="P15" i="4"/>
  <c r="Q1711" i="4" s="1"/>
  <c r="I15" i="4"/>
  <c r="J1711" i="4" s="1"/>
  <c r="Q15" i="4"/>
  <c r="R1711" i="4" s="1"/>
  <c r="S15" i="4"/>
  <c r="T1711" i="4" s="1"/>
  <c r="J15" i="4"/>
  <c r="K1711" i="4" s="1"/>
  <c r="R15" i="4"/>
  <c r="S1711" i="4" s="1"/>
  <c r="K15" i="4"/>
  <c r="L1711" i="4" s="1"/>
  <c r="L15" i="4"/>
  <c r="M1711" i="4" s="1"/>
  <c r="T15" i="4"/>
  <c r="U1711" i="4" s="1"/>
  <c r="G1711" i="4"/>
  <c r="M15" i="4"/>
  <c r="N1711" i="4" s="1"/>
  <c r="U15" i="4"/>
  <c r="W15" i="4" s="1"/>
  <c r="N15" i="4"/>
  <c r="O1711" i="4" s="1"/>
  <c r="M6" i="3"/>
  <c r="J5" i="3"/>
  <c r="L7" i="3"/>
  <c r="L9" i="3"/>
  <c r="L11" i="3"/>
  <c r="P4" i="3"/>
  <c r="U6" i="3"/>
  <c r="P8" i="3"/>
  <c r="P10" i="3"/>
  <c r="X12" i="3"/>
  <c r="M4" i="3"/>
  <c r="N6" i="3"/>
  <c r="J7" i="3"/>
  <c r="J9" i="3"/>
  <c r="J11" i="3"/>
  <c r="N4" i="3"/>
  <c r="P6" i="3"/>
  <c r="N8" i="3"/>
  <c r="N10" i="3"/>
  <c r="P12" i="3"/>
  <c r="R5" i="3"/>
  <c r="Q7" i="3"/>
  <c r="Q9" i="3"/>
  <c r="Q11" i="3"/>
  <c r="Y11" i="3"/>
  <c r="J3" i="3"/>
  <c r="Q3" i="3"/>
  <c r="R3" i="3"/>
  <c r="U4" i="3"/>
  <c r="Y5" i="3"/>
  <c r="V6" i="3"/>
  <c r="R7" i="3"/>
  <c r="V8" i="3"/>
  <c r="R9" i="3"/>
  <c r="V10" i="3"/>
  <c r="R11" i="3"/>
  <c r="V4" i="3"/>
  <c r="X6" i="3"/>
  <c r="T7" i="3"/>
  <c r="X8" i="3"/>
  <c r="T9" i="3"/>
  <c r="X10" i="3"/>
  <c r="T11" i="3"/>
  <c r="Y7" i="3"/>
  <c r="Y9" i="3"/>
  <c r="Y3" i="3"/>
  <c r="X4" i="3"/>
  <c r="T3" i="3"/>
  <c r="O6" i="3"/>
  <c r="X7" i="3"/>
  <c r="T10" i="3"/>
  <c r="X5" i="3"/>
  <c r="W9" i="3"/>
  <c r="O5" i="3"/>
  <c r="N11" i="3"/>
  <c r="N7" i="3"/>
  <c r="N3" i="3"/>
  <c r="M9" i="3"/>
  <c r="M5" i="3"/>
  <c r="W12" i="3"/>
  <c r="S7" i="3"/>
  <c r="V12" i="3"/>
  <c r="Q5" i="3"/>
  <c r="X9" i="3"/>
  <c r="S8" i="3"/>
  <c r="J10" i="3"/>
  <c r="Q12" i="3"/>
  <c r="Q4" i="3"/>
  <c r="W6" i="3"/>
  <c r="T6" i="3"/>
  <c r="J8" i="3"/>
  <c r="L5" i="3"/>
  <c r="P7" i="3"/>
  <c r="K9" i="3"/>
  <c r="L6" i="3"/>
  <c r="W5" i="3"/>
  <c r="U5" i="3"/>
  <c r="X3" i="3"/>
  <c r="K11" i="3"/>
  <c r="K5" i="3"/>
  <c r="L10" i="3"/>
  <c r="P5" i="3"/>
  <c r="O9" i="3"/>
  <c r="S4" i="3"/>
  <c r="R10" i="3"/>
  <c r="R6" i="3"/>
  <c r="Y12" i="3"/>
  <c r="Y8" i="3"/>
  <c r="Y4" i="3"/>
  <c r="O12" i="3"/>
  <c r="K7" i="3"/>
  <c r="N12" i="3"/>
  <c r="P3" i="3"/>
  <c r="T4" i="3"/>
  <c r="K4" i="3"/>
  <c r="J6" i="3"/>
  <c r="Q8" i="3"/>
  <c r="S11" i="3"/>
  <c r="U10" i="3"/>
  <c r="S10" i="3"/>
  <c r="J4" i="3"/>
  <c r="W8" i="3"/>
  <c r="P11" i="3"/>
  <c r="V3" i="3"/>
  <c r="K3" i="3"/>
  <c r="L3" i="3"/>
  <c r="L4" i="3"/>
  <c r="P9" i="3"/>
  <c r="K12" i="3"/>
  <c r="K8" i="3"/>
  <c r="W3" i="3"/>
  <c r="V9" i="3"/>
  <c r="V5" i="3"/>
  <c r="U11" i="3"/>
  <c r="U7" i="3"/>
  <c r="U3" i="3"/>
  <c r="W10" i="3"/>
  <c r="S5" i="3"/>
  <c r="U12" i="3"/>
  <c r="L12" i="3"/>
  <c r="O11" i="3"/>
  <c r="R12" i="3"/>
  <c r="R4" i="3"/>
  <c r="Y10" i="3"/>
  <c r="T5" i="3"/>
  <c r="O4" i="3"/>
  <c r="U8" i="3"/>
  <c r="M10" i="3"/>
  <c r="K6" i="3"/>
  <c r="Q10" i="3"/>
  <c r="S3" i="3"/>
  <c r="V7" i="3"/>
  <c r="O7" i="3"/>
  <c r="T12" i="3"/>
  <c r="T8" i="3"/>
  <c r="W11" i="3"/>
  <c r="W7" i="3"/>
  <c r="O3" i="3"/>
  <c r="N9" i="3"/>
  <c r="N5" i="3"/>
  <c r="M11" i="3"/>
  <c r="M7" i="3"/>
  <c r="M3" i="3"/>
  <c r="O10" i="3"/>
  <c r="W4" i="3"/>
  <c r="M12" i="3"/>
  <c r="S12" i="3"/>
  <c r="L8" i="3"/>
  <c r="S6" i="3"/>
  <c r="R8" i="3"/>
  <c r="Y6" i="3"/>
  <c r="S9" i="3"/>
  <c r="X11" i="3"/>
  <c r="J12" i="3"/>
  <c r="Q6" i="3"/>
  <c r="M8" i="3"/>
  <c r="K10" i="3"/>
  <c r="V11" i="3"/>
  <c r="U9" i="3"/>
  <c r="O8" i="3"/>
  <c r="M26" i="8"/>
  <c r="L43" i="8"/>
  <c r="G1628" i="5"/>
  <c r="G1708" i="5" s="1"/>
  <c r="G1709" i="5" s="1"/>
  <c r="G1774" i="5"/>
  <c r="G1775" i="5" s="1"/>
  <c r="G1777" i="5" s="1"/>
  <c r="L1761" i="5"/>
  <c r="L1635" i="5" s="1"/>
  <c r="K1635" i="4" s="1"/>
  <c r="L1768" i="5"/>
  <c r="L1642" i="5" s="1"/>
  <c r="K1642" i="4" s="1"/>
  <c r="L1756" i="5"/>
  <c r="L1630" i="5" s="1"/>
  <c r="K1630" i="4" s="1"/>
  <c r="L1770" i="5"/>
  <c r="L1644" i="5" s="1"/>
  <c r="K1644" i="4" s="1"/>
  <c r="S1756" i="5"/>
  <c r="S1630" i="5" s="1"/>
  <c r="R1630" i="4" s="1"/>
  <c r="S1770" i="5"/>
  <c r="S1761" i="5"/>
  <c r="S1635" i="5" s="1"/>
  <c r="R1635" i="4" s="1"/>
  <c r="S1768" i="5"/>
  <c r="S1642" i="5" s="1"/>
  <c r="R1642" i="4" s="1"/>
  <c r="H1770" i="5"/>
  <c r="H1644" i="5" s="1"/>
  <c r="G1644" i="4" s="1"/>
  <c r="H1761" i="5"/>
  <c r="H1635" i="5" s="1"/>
  <c r="G1635" i="4" s="1"/>
  <c r="H1768" i="5"/>
  <c r="H1642" i="5" s="1"/>
  <c r="G1642" i="4" s="1"/>
  <c r="H1756" i="5"/>
  <c r="H1630" i="5" s="1"/>
  <c r="G1630" i="4" s="1"/>
  <c r="H1754" i="5"/>
  <c r="H1628" i="5" s="1"/>
  <c r="G1628" i="4" s="1"/>
  <c r="W1628" i="4" s="1"/>
  <c r="O1770" i="5"/>
  <c r="O1644" i="5" s="1"/>
  <c r="N1644" i="4" s="1"/>
  <c r="O1761" i="5"/>
  <c r="O1768" i="5"/>
  <c r="O1642" i="5" s="1"/>
  <c r="N1642" i="4" s="1"/>
  <c r="O1756" i="5"/>
  <c r="O1630" i="5" s="1"/>
  <c r="N1630" i="4" s="1"/>
  <c r="K1756" i="5"/>
  <c r="K1630" i="5" s="1"/>
  <c r="J1630" i="4" s="1"/>
  <c r="K1770" i="5"/>
  <c r="K1644" i="5" s="1"/>
  <c r="J1644" i="4" s="1"/>
  <c r="K1761" i="5"/>
  <c r="K1635" i="5" s="1"/>
  <c r="J1635" i="4" s="1"/>
  <c r="K1768" i="5"/>
  <c r="K1642" i="5" s="1"/>
  <c r="J1642" i="4" s="1"/>
  <c r="R1756" i="5"/>
  <c r="R1630" i="5" s="1"/>
  <c r="Q1630" i="4" s="1"/>
  <c r="R1770" i="5"/>
  <c r="R1644" i="5" s="1"/>
  <c r="Q1644" i="4" s="1"/>
  <c r="R1761" i="5"/>
  <c r="R1635" i="5" s="1"/>
  <c r="Q1635" i="4" s="1"/>
  <c r="R1768" i="5"/>
  <c r="R1642" i="5" s="1"/>
  <c r="Q1642" i="4" s="1"/>
  <c r="V1770" i="5"/>
  <c r="V1644" i="5" s="1"/>
  <c r="U1644" i="4" s="1"/>
  <c r="V1761" i="5"/>
  <c r="V1635" i="5" s="1"/>
  <c r="U1635" i="4" s="1"/>
  <c r="V1768" i="5"/>
  <c r="V1642" i="5" s="1"/>
  <c r="U1642" i="4" s="1"/>
  <c r="V1756" i="5"/>
  <c r="J1756" i="5"/>
  <c r="J1770" i="5"/>
  <c r="J1644" i="5" s="1"/>
  <c r="I1644" i="4" s="1"/>
  <c r="J1761" i="5"/>
  <c r="J1635" i="5" s="1"/>
  <c r="I1635" i="4" s="1"/>
  <c r="J1768" i="5"/>
  <c r="J1642" i="5" s="1"/>
  <c r="I1642" i="4" s="1"/>
  <c r="N1770" i="5"/>
  <c r="N1644" i="5" s="1"/>
  <c r="M1644" i="4" s="1"/>
  <c r="N1761" i="5"/>
  <c r="N1635" i="5" s="1"/>
  <c r="M1635" i="4" s="1"/>
  <c r="N1768" i="5"/>
  <c r="N1642" i="5" s="1"/>
  <c r="M1642" i="4" s="1"/>
  <c r="N1756" i="5"/>
  <c r="R1754" i="5"/>
  <c r="R1628" i="5" s="1"/>
  <c r="Q1628" i="4" s="1"/>
  <c r="Q1756" i="5"/>
  <c r="Q1630" i="5" s="1"/>
  <c r="P1630" i="4" s="1"/>
  <c r="Q1770" i="5"/>
  <c r="Q1644" i="5" s="1"/>
  <c r="P1644" i="4" s="1"/>
  <c r="Q1761" i="5"/>
  <c r="Q1768" i="5"/>
  <c r="Q1642" i="5" s="1"/>
  <c r="P1642" i="4" s="1"/>
  <c r="U1770" i="5"/>
  <c r="U1644" i="5" s="1"/>
  <c r="T1644" i="4" s="1"/>
  <c r="U1761" i="5"/>
  <c r="U1635" i="5" s="1"/>
  <c r="T1635" i="4" s="1"/>
  <c r="U1768" i="5"/>
  <c r="U1756" i="5"/>
  <c r="U1630" i="5" s="1"/>
  <c r="T1630" i="4" s="1"/>
  <c r="L1754" i="5"/>
  <c r="I1756" i="5"/>
  <c r="I1630" i="5" s="1"/>
  <c r="H1630" i="4" s="1"/>
  <c r="I1770" i="5"/>
  <c r="I1644" i="5" s="1"/>
  <c r="H1644" i="4" s="1"/>
  <c r="I1761" i="5"/>
  <c r="I1635" i="5" s="1"/>
  <c r="H1635" i="4" s="1"/>
  <c r="I1768" i="5"/>
  <c r="I1642" i="5" s="1"/>
  <c r="H1642" i="4" s="1"/>
  <c r="M1770" i="5"/>
  <c r="M1761" i="5"/>
  <c r="M1635" i="5" s="1"/>
  <c r="L1635" i="4" s="1"/>
  <c r="M1768" i="5"/>
  <c r="M1642" i="5" s="1"/>
  <c r="L1642" i="4" s="1"/>
  <c r="M1756" i="5"/>
  <c r="M1630" i="5" s="1"/>
  <c r="L1630" i="4" s="1"/>
  <c r="K1754" i="5"/>
  <c r="K1628" i="5" s="1"/>
  <c r="J1628" i="4" s="1"/>
  <c r="P1770" i="5"/>
  <c r="P1644" i="5" s="1"/>
  <c r="O1644" i="4" s="1"/>
  <c r="P1761" i="5"/>
  <c r="P1635" i="5" s="1"/>
  <c r="O1635" i="4" s="1"/>
  <c r="P1768" i="5"/>
  <c r="P1642" i="5" s="1"/>
  <c r="O1642" i="4" s="1"/>
  <c r="P1756" i="5"/>
  <c r="P1630" i="5" s="1"/>
  <c r="O1630" i="4" s="1"/>
  <c r="T1761" i="5"/>
  <c r="T1635" i="5" s="1"/>
  <c r="S1635" i="4" s="1"/>
  <c r="T1768" i="5"/>
  <c r="T1642" i="5" s="1"/>
  <c r="S1642" i="4" s="1"/>
  <c r="T1756" i="5"/>
  <c r="T1770" i="5"/>
  <c r="T1644" i="5" s="1"/>
  <c r="S1644" i="4" s="1"/>
  <c r="P1754" i="5"/>
  <c r="P1628" i="5" s="1"/>
  <c r="O1628" i="4" s="1"/>
  <c r="W1425" i="4" l="1"/>
  <c r="W861" i="4"/>
  <c r="W1049" i="4"/>
  <c r="W297" i="4"/>
  <c r="W1162" i="4"/>
  <c r="W598" i="4"/>
  <c r="W363" i="4"/>
  <c r="W645" i="4"/>
  <c r="W410" i="4"/>
  <c r="W814" i="4"/>
  <c r="W203" i="4"/>
  <c r="W109" i="4"/>
  <c r="W1679" i="4"/>
  <c r="W551" i="4"/>
  <c r="W1660" i="4"/>
  <c r="W532" i="4"/>
  <c r="W1209" i="4"/>
  <c r="W927" i="4"/>
  <c r="W1519" i="4"/>
  <c r="W974" i="4"/>
  <c r="W1256" i="4"/>
  <c r="W786" i="4"/>
  <c r="W579" i="4"/>
  <c r="W504" i="4"/>
  <c r="N1739" i="4"/>
  <c r="W626" i="4"/>
  <c r="W1644" i="4"/>
  <c r="W1444" i="4"/>
  <c r="W457" i="4"/>
  <c r="W1566" i="4"/>
  <c r="W1491" i="4"/>
  <c r="W720" i="4"/>
  <c r="W1378" i="4"/>
  <c r="W81" i="4"/>
  <c r="W156" i="4"/>
  <c r="W1642" i="4"/>
  <c r="W1635" i="4"/>
  <c r="W908" i="4"/>
  <c r="W833" i="4"/>
  <c r="Q1739" i="4"/>
  <c r="J1739" i="4"/>
  <c r="M1739" i="4"/>
  <c r="O1739" i="4"/>
  <c r="R1739" i="4"/>
  <c r="L1739" i="4"/>
  <c r="I1739" i="4"/>
  <c r="V38" i="8"/>
  <c r="U144" i="4" s="1"/>
  <c r="W144" i="4" s="1"/>
  <c r="T144" i="4"/>
  <c r="U53" i="8"/>
  <c r="S159" i="4"/>
  <c r="Z8" i="3"/>
  <c r="K149" i="4"/>
  <c r="Z5" i="3"/>
  <c r="Z4" i="3"/>
  <c r="I1777" i="4"/>
  <c r="K1777" i="4"/>
  <c r="L1740" i="4"/>
  <c r="H1777" i="4"/>
  <c r="P1777" i="4"/>
  <c r="R1777" i="4"/>
  <c r="Z11" i="3"/>
  <c r="Z7" i="3"/>
  <c r="Z3" i="3"/>
  <c r="Z10" i="3"/>
  <c r="Z6" i="3"/>
  <c r="Z9" i="3"/>
  <c r="Z12" i="3"/>
  <c r="N26" i="8"/>
  <c r="M43" i="8"/>
  <c r="L149" i="4" s="1"/>
  <c r="M1740" i="4" s="1"/>
  <c r="M1774" i="5"/>
  <c r="M1775" i="5" s="1"/>
  <c r="M1777" i="5" s="1"/>
  <c r="M1644" i="5"/>
  <c r="H1708" i="5"/>
  <c r="H1709" i="5" s="1"/>
  <c r="S1774" i="5"/>
  <c r="S1775" i="5" s="1"/>
  <c r="S1777" i="5" s="1"/>
  <c r="S1644" i="5"/>
  <c r="I1774" i="5"/>
  <c r="I1775" i="5" s="1"/>
  <c r="I1777" i="5" s="1"/>
  <c r="P1708" i="5"/>
  <c r="P1709" i="5" s="1"/>
  <c r="I1708" i="5"/>
  <c r="I1709" i="5" s="1"/>
  <c r="T1774" i="5"/>
  <c r="T1775" i="5" s="1"/>
  <c r="T1777" i="5" s="1"/>
  <c r="T1630" i="5"/>
  <c r="L1774" i="5"/>
  <c r="L1775" i="5" s="1"/>
  <c r="L1777" i="5" s="1"/>
  <c r="L1628" i="5"/>
  <c r="Q1774" i="5"/>
  <c r="Q1775" i="5" s="1"/>
  <c r="Q1777" i="5" s="1"/>
  <c r="Q1635" i="5"/>
  <c r="K1708" i="5"/>
  <c r="K1709" i="5" s="1"/>
  <c r="R1708" i="5"/>
  <c r="R1709" i="5" s="1"/>
  <c r="J1774" i="5"/>
  <c r="J1775" i="5" s="1"/>
  <c r="J1777" i="5" s="1"/>
  <c r="J1630" i="5"/>
  <c r="O1774" i="5"/>
  <c r="O1775" i="5" s="1"/>
  <c r="O1777" i="5" s="1"/>
  <c r="O1635" i="5"/>
  <c r="U1774" i="5"/>
  <c r="U1775" i="5" s="1"/>
  <c r="U1777" i="5" s="1"/>
  <c r="U1642" i="5"/>
  <c r="N1774" i="5"/>
  <c r="N1775" i="5" s="1"/>
  <c r="N1777" i="5" s="1"/>
  <c r="N1630" i="5"/>
  <c r="V1774" i="5"/>
  <c r="V1775" i="5" s="1"/>
  <c r="V1777" i="5" s="1"/>
  <c r="V1630" i="5"/>
  <c r="H1774" i="5"/>
  <c r="H1775" i="5" s="1"/>
  <c r="H1777" i="5" s="1"/>
  <c r="R1774" i="5"/>
  <c r="R1775" i="5" s="1"/>
  <c r="R1777" i="5" s="1"/>
  <c r="P1774" i="5"/>
  <c r="P1775" i="5" s="1"/>
  <c r="P1777" i="5" s="1"/>
  <c r="K1774" i="5"/>
  <c r="K1775" i="5" s="1"/>
  <c r="K1777" i="5" s="1"/>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3" i="1"/>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D102" i="3"/>
  <c r="C102" i="3"/>
  <c r="D101" i="3"/>
  <c r="C101" i="3"/>
  <c r="D100" i="3"/>
  <c r="C100" i="3"/>
  <c r="D99" i="3"/>
  <c r="C99" i="3"/>
  <c r="D98" i="3"/>
  <c r="C98" i="3"/>
  <c r="D97" i="3"/>
  <c r="C97" i="3"/>
  <c r="D96" i="3"/>
  <c r="C96" i="3"/>
  <c r="D95" i="3"/>
  <c r="C95" i="3"/>
  <c r="D94" i="3"/>
  <c r="C94" i="3"/>
  <c r="D93" i="3"/>
  <c r="C93" i="3"/>
  <c r="D92" i="3"/>
  <c r="C92" i="3"/>
  <c r="D91" i="3"/>
  <c r="C91" i="3"/>
  <c r="D90" i="3"/>
  <c r="C90" i="3"/>
  <c r="D89" i="3"/>
  <c r="C89" i="3"/>
  <c r="D88" i="3"/>
  <c r="C88" i="3"/>
  <c r="D87" i="3"/>
  <c r="C87" i="3"/>
  <c r="D86" i="3"/>
  <c r="C86" i="3"/>
  <c r="D85" i="3"/>
  <c r="C85" i="3"/>
  <c r="D84" i="3"/>
  <c r="C84" i="3"/>
  <c r="D83" i="3"/>
  <c r="C83" i="3"/>
  <c r="D82" i="3"/>
  <c r="C82" i="3"/>
  <c r="D81" i="3"/>
  <c r="C81" i="3"/>
  <c r="D80" i="3"/>
  <c r="C80" i="3"/>
  <c r="D79" i="3"/>
  <c r="C79" i="3"/>
  <c r="D78" i="3"/>
  <c r="C78" i="3"/>
  <c r="D77" i="3"/>
  <c r="C77" i="3"/>
  <c r="D76" i="3"/>
  <c r="C76" i="3"/>
  <c r="D75" i="3"/>
  <c r="C75" i="3"/>
  <c r="D74" i="3"/>
  <c r="C74" i="3"/>
  <c r="D73" i="3"/>
  <c r="C73" i="3"/>
  <c r="D72" i="3"/>
  <c r="C72" i="3"/>
  <c r="D71" i="3"/>
  <c r="C71" i="3"/>
  <c r="D70" i="3"/>
  <c r="C70" i="3"/>
  <c r="D69" i="3"/>
  <c r="C69" i="3"/>
  <c r="D68" i="3"/>
  <c r="C68" i="3"/>
  <c r="D67" i="3"/>
  <c r="C67" i="3"/>
  <c r="D66" i="3"/>
  <c r="C66" i="3"/>
  <c r="D65" i="3"/>
  <c r="C65" i="3"/>
  <c r="D64" i="3"/>
  <c r="C64" i="3"/>
  <c r="D63" i="3"/>
  <c r="C63" i="3"/>
  <c r="D62" i="3"/>
  <c r="C62" i="3"/>
  <c r="D61" i="3"/>
  <c r="C61" i="3"/>
  <c r="D60" i="3"/>
  <c r="C60" i="3"/>
  <c r="D59" i="3"/>
  <c r="C59" i="3"/>
  <c r="D58" i="3"/>
  <c r="C58" i="3"/>
  <c r="D57" i="3"/>
  <c r="C57" i="3"/>
  <c r="D56" i="3"/>
  <c r="C56" i="3"/>
  <c r="D55" i="3"/>
  <c r="C55" i="3"/>
  <c r="D54" i="3"/>
  <c r="C54" i="3"/>
  <c r="D53" i="3"/>
  <c r="C53" i="3"/>
  <c r="D52" i="3"/>
  <c r="C52" i="3"/>
  <c r="D51" i="3"/>
  <c r="C51" i="3"/>
  <c r="D50" i="3"/>
  <c r="C50" i="3"/>
  <c r="D49" i="3"/>
  <c r="C49" i="3"/>
  <c r="D48" i="3"/>
  <c r="C48" i="3"/>
  <c r="D47" i="3"/>
  <c r="C47" i="3"/>
  <c r="D46" i="3"/>
  <c r="C46" i="3"/>
  <c r="D45" i="3"/>
  <c r="C45" i="3"/>
  <c r="D44" i="3"/>
  <c r="C44" i="3"/>
  <c r="D43" i="3"/>
  <c r="C43" i="3"/>
  <c r="D42" i="3"/>
  <c r="C42" i="3"/>
  <c r="D41" i="3"/>
  <c r="C41" i="3"/>
  <c r="D40" i="3"/>
  <c r="C40" i="3"/>
  <c r="D39" i="3"/>
  <c r="C39" i="3"/>
  <c r="D38" i="3"/>
  <c r="C38" i="3"/>
  <c r="D37" i="3"/>
  <c r="C37" i="3"/>
  <c r="D36" i="3"/>
  <c r="C36" i="3"/>
  <c r="D35" i="3"/>
  <c r="C35" i="3"/>
  <c r="D34" i="3"/>
  <c r="C34" i="3"/>
  <c r="D33" i="3"/>
  <c r="C33" i="3"/>
  <c r="D32" i="3"/>
  <c r="C32" i="3"/>
  <c r="D31" i="3"/>
  <c r="C31" i="3"/>
  <c r="D30" i="3"/>
  <c r="C30" i="3"/>
  <c r="D29" i="3"/>
  <c r="C29" i="3"/>
  <c r="D28" i="3"/>
  <c r="C28" i="3"/>
  <c r="D27" i="3"/>
  <c r="C27" i="3"/>
  <c r="D26" i="3"/>
  <c r="C26" i="3"/>
  <c r="D25" i="3"/>
  <c r="C25" i="3"/>
  <c r="D24" i="3"/>
  <c r="C24" i="3"/>
  <c r="D23" i="3"/>
  <c r="C23" i="3"/>
  <c r="D22" i="3"/>
  <c r="C22" i="3"/>
  <c r="D21" i="3"/>
  <c r="C21" i="3"/>
  <c r="D20" i="3"/>
  <c r="C20" i="3"/>
  <c r="D19" i="3"/>
  <c r="C19" i="3"/>
  <c r="D18" i="3"/>
  <c r="C18" i="3"/>
  <c r="D17" i="3"/>
  <c r="C17" i="3"/>
  <c r="D16" i="3"/>
  <c r="C16" i="3"/>
  <c r="D15" i="3"/>
  <c r="C15" i="3"/>
  <c r="D14" i="3"/>
  <c r="C14" i="3"/>
  <c r="D13" i="3"/>
  <c r="C13" i="3"/>
  <c r="V1708" i="5" l="1"/>
  <c r="V1709" i="5" s="1"/>
  <c r="U1630" i="4"/>
  <c r="W1630" i="4" s="1"/>
  <c r="M1708" i="5"/>
  <c r="M1709" i="5" s="1"/>
  <c r="L1644" i="4"/>
  <c r="M1777" i="4" s="1"/>
  <c r="N1708" i="5"/>
  <c r="N1709" i="5" s="1"/>
  <c r="M1630" i="4"/>
  <c r="N1777" i="4" s="1"/>
  <c r="U1708" i="5"/>
  <c r="U1709" i="5" s="1"/>
  <c r="T1642" i="4"/>
  <c r="U1777" i="4" s="1"/>
  <c r="O1708" i="5"/>
  <c r="O1709" i="5" s="1"/>
  <c r="N1635" i="4"/>
  <c r="O1777" i="4" s="1"/>
  <c r="J1708" i="5"/>
  <c r="J1709" i="5" s="1"/>
  <c r="I1630" i="4"/>
  <c r="J1777" i="4" s="1"/>
  <c r="Q1708" i="5"/>
  <c r="Q1709" i="5" s="1"/>
  <c r="P1635" i="4"/>
  <c r="Q1777" i="4" s="1"/>
  <c r="L1708" i="5"/>
  <c r="L1709" i="5" s="1"/>
  <c r="K1628" i="4"/>
  <c r="L1777" i="4" s="1"/>
  <c r="O47" i="7"/>
  <c r="K37" i="7"/>
  <c r="V66" i="7"/>
  <c r="K89" i="7"/>
  <c r="R82" i="7"/>
  <c r="N66" i="7"/>
  <c r="M53" i="7"/>
  <c r="T33" i="7"/>
  <c r="L15" i="7"/>
  <c r="X12" i="7"/>
  <c r="P33" i="7"/>
  <c r="R12" i="7"/>
  <c r="J5" i="7"/>
  <c r="J92" i="7"/>
  <c r="V17" i="7"/>
  <c r="L11" i="7"/>
  <c r="Q88" i="7"/>
  <c r="X52" i="7"/>
  <c r="L14" i="7"/>
  <c r="L52" i="7"/>
  <c r="Q14" i="7"/>
  <c r="T11" i="7"/>
  <c r="J35" i="7"/>
  <c r="U74" i="7"/>
  <c r="O74" i="7"/>
  <c r="R38" i="7"/>
  <c r="P20" i="7"/>
  <c r="K45" i="7"/>
  <c r="N38" i="7"/>
  <c r="T70" i="7"/>
  <c r="M57" i="7"/>
  <c r="V6" i="7"/>
  <c r="X76" i="7"/>
  <c r="J70" i="7"/>
  <c r="N60" i="7"/>
  <c r="J57" i="7"/>
  <c r="U6" i="7"/>
  <c r="P76" i="7"/>
  <c r="K60" i="7"/>
  <c r="Y47" i="7"/>
  <c r="W19" i="7"/>
  <c r="P16" i="7"/>
  <c r="J64" i="7"/>
  <c r="K74" i="7"/>
  <c r="J84" i="7"/>
  <c r="L46" i="7"/>
  <c r="J72" i="7"/>
  <c r="S53" i="7"/>
  <c r="L40" i="7"/>
  <c r="M81" i="7"/>
  <c r="X41" i="7"/>
  <c r="Q76" i="7"/>
  <c r="M70" i="7"/>
  <c r="M41" i="7"/>
  <c r="V15" i="7"/>
  <c r="X46" i="7"/>
  <c r="T49" i="7"/>
  <c r="J45" i="7"/>
  <c r="X83" i="7"/>
  <c r="W3" i="7"/>
  <c r="P24" i="7"/>
  <c r="S10" i="7"/>
  <c r="S26" i="7"/>
  <c r="Y9" i="7"/>
  <c r="T6" i="7"/>
  <c r="J8" i="7"/>
  <c r="Q5" i="7"/>
  <c r="Q19" i="7"/>
  <c r="Y32" i="7"/>
  <c r="K27" i="7"/>
  <c r="V11" i="7"/>
  <c r="Y35" i="7"/>
  <c r="N30" i="7"/>
  <c r="J58" i="7"/>
  <c r="P36" i="7"/>
  <c r="S15" i="7"/>
  <c r="T40" i="7"/>
  <c r="V20" i="7"/>
  <c r="L50" i="7"/>
  <c r="L20" i="7"/>
  <c r="X58" i="7"/>
  <c r="U65" i="7"/>
  <c r="K68" i="7"/>
  <c r="W75" i="7"/>
  <c r="U67" i="7"/>
  <c r="S54" i="7"/>
  <c r="N71" i="7"/>
  <c r="P52" i="7"/>
  <c r="V67" i="7"/>
  <c r="R35" i="7"/>
  <c r="R51" i="7"/>
  <c r="Q37" i="7"/>
  <c r="Y57" i="7"/>
  <c r="Y91" i="7"/>
  <c r="N87" i="7"/>
  <c r="N79" i="7"/>
  <c r="R76" i="7"/>
  <c r="W77" i="7"/>
  <c r="P70" i="7"/>
  <c r="Q78" i="7"/>
  <c r="O88" i="7"/>
  <c r="Y22" i="7"/>
  <c r="L22" i="7"/>
  <c r="V23" i="7"/>
  <c r="L67" i="7"/>
  <c r="Q20" i="7"/>
  <c r="L42" i="7"/>
  <c r="J49" i="7"/>
  <c r="X75" i="7"/>
  <c r="V56" i="7"/>
  <c r="T47" i="7"/>
  <c r="R3" i="7"/>
  <c r="P42" i="7"/>
  <c r="X77" i="7"/>
  <c r="W70" i="7"/>
  <c r="T42" i="7"/>
  <c r="N16" i="7"/>
  <c r="S49" i="7"/>
  <c r="T55" i="7"/>
  <c r="X45" i="7"/>
  <c r="Y84" i="7"/>
  <c r="K4" i="7"/>
  <c r="P30" i="7"/>
  <c r="K10" i="7"/>
  <c r="K26" i="7"/>
  <c r="Q9" i="7"/>
  <c r="Q102" i="7" s="1"/>
  <c r="J6" i="7"/>
  <c r="Q8" i="7"/>
  <c r="W5" i="7"/>
  <c r="T21" i="7"/>
  <c r="L32" i="7"/>
  <c r="T27" i="7"/>
  <c r="J11" i="7"/>
  <c r="V35" i="7"/>
  <c r="Y30" i="7"/>
  <c r="T58" i="7"/>
  <c r="R36" i="7"/>
  <c r="R15" i="7"/>
  <c r="J40" i="7"/>
  <c r="U27" i="7"/>
  <c r="K52" i="7"/>
  <c r="Y25" i="7"/>
  <c r="Q40" i="7"/>
  <c r="K65" i="7"/>
  <c r="J68" i="7"/>
  <c r="M75" i="7"/>
  <c r="N68" i="7"/>
  <c r="K54" i="7"/>
  <c r="U72" i="7"/>
  <c r="V52" i="7"/>
  <c r="N67" i="7"/>
  <c r="L37" i="7"/>
  <c r="L53" i="7"/>
  <c r="W37" i="7"/>
  <c r="Q57" i="7"/>
  <c r="Q91" i="7"/>
  <c r="U87" i="7"/>
  <c r="U79" i="7"/>
  <c r="P77" i="7"/>
  <c r="O77" i="7"/>
  <c r="X70" i="7"/>
  <c r="Y78" i="7"/>
  <c r="W88" i="7"/>
  <c r="T43" i="7"/>
  <c r="W50" i="7"/>
  <c r="X34" i="7"/>
  <c r="X87" i="7"/>
  <c r="V24" i="7"/>
  <c r="Y62" i="7"/>
  <c r="R69" i="7"/>
  <c r="T86" i="7"/>
  <c r="P5" i="7"/>
  <c r="Y43" i="7"/>
  <c r="K78" i="7"/>
  <c r="X72" i="7"/>
  <c r="J43" i="7"/>
  <c r="Y20" i="7"/>
  <c r="K53" i="7"/>
  <c r="U86" i="7"/>
  <c r="M46" i="7"/>
  <c r="V86" i="7"/>
  <c r="Q23" i="7"/>
  <c r="U31" i="7"/>
  <c r="T10" i="7"/>
  <c r="X26" i="7"/>
  <c r="W9" i="7"/>
  <c r="W6" i="7"/>
  <c r="P8" i="7"/>
  <c r="N5" i="7"/>
  <c r="P22" i="7"/>
  <c r="U32" i="7"/>
  <c r="J7" i="7"/>
  <c r="P12" i="7"/>
  <c r="T35" i="7"/>
  <c r="M30" i="7"/>
  <c r="R58" i="7"/>
  <c r="Q36" i="7"/>
  <c r="W20" i="7"/>
  <c r="P40" i="7"/>
  <c r="M27" i="7"/>
  <c r="S56" i="7"/>
  <c r="Q25" i="7"/>
  <c r="V50" i="7"/>
  <c r="S65" i="7"/>
  <c r="R68" i="7"/>
  <c r="V75" i="7"/>
  <c r="S38" i="7"/>
  <c r="Y54" i="7"/>
  <c r="M72" i="7"/>
  <c r="U60" i="7"/>
  <c r="V68" i="7"/>
  <c r="U39" i="7"/>
  <c r="U55" i="7"/>
  <c r="O37" i="7"/>
  <c r="W57" i="7"/>
  <c r="Y80" i="7"/>
  <c r="M87" i="7"/>
  <c r="M79" i="7"/>
  <c r="Q80" i="7"/>
  <c r="V77" i="7"/>
  <c r="P74" i="7"/>
  <c r="M80" i="7"/>
  <c r="K90" i="7"/>
  <c r="S80" i="7"/>
  <c r="L66" i="7"/>
  <c r="V10" i="7"/>
  <c r="T54" i="7"/>
  <c r="N72" i="7"/>
  <c r="T5" i="7"/>
  <c r="N82" i="7"/>
  <c r="Q26" i="7"/>
  <c r="N8" i="7"/>
  <c r="N45" i="7"/>
  <c r="V78" i="7"/>
  <c r="P73" i="7"/>
  <c r="S45" i="7"/>
  <c r="P25" i="7"/>
  <c r="N54" i="7"/>
  <c r="U45" i="7"/>
  <c r="P47" i="7"/>
  <c r="N90" i="7"/>
  <c r="U7" i="7"/>
  <c r="M31" i="7"/>
  <c r="J10" i="7"/>
  <c r="O26" i="7"/>
  <c r="N9" i="7"/>
  <c r="N102" i="7" s="1"/>
  <c r="M6" i="7"/>
  <c r="Y8" i="7"/>
  <c r="X5" i="7"/>
  <c r="L24" i="7"/>
  <c r="R32" i="7"/>
  <c r="J3" i="7"/>
  <c r="M16" i="7"/>
  <c r="W44" i="7"/>
  <c r="V30" i="7"/>
  <c r="P58" i="7"/>
  <c r="Y36" i="7"/>
  <c r="O20" i="7"/>
  <c r="Y40" i="7"/>
  <c r="S27" i="7"/>
  <c r="V58" i="7"/>
  <c r="S25" i="7"/>
  <c r="X51" i="7"/>
  <c r="T65" i="7"/>
  <c r="Q79" i="7"/>
  <c r="L75" i="7"/>
  <c r="K38" i="7"/>
  <c r="Q54" i="7"/>
  <c r="T72" i="7"/>
  <c r="T60" i="7"/>
  <c r="V71" i="7"/>
  <c r="M39" i="7"/>
  <c r="M55" i="7"/>
  <c r="R37" i="7"/>
  <c r="O57" i="7"/>
  <c r="V83" i="7"/>
  <c r="S87" i="7"/>
  <c r="S79" i="7"/>
  <c r="P83" i="7"/>
  <c r="N77" i="7"/>
  <c r="X74" i="7"/>
  <c r="U80" i="7"/>
  <c r="S90" i="7"/>
  <c r="L59" i="7"/>
  <c r="O8" i="7"/>
  <c r="T36" i="7"/>
  <c r="N19" i="7"/>
  <c r="L63" i="7"/>
  <c r="U77" i="7"/>
  <c r="S74" i="7"/>
  <c r="Y5" i="7"/>
  <c r="J30" i="7"/>
  <c r="W15" i="7"/>
  <c r="O67" i="7"/>
  <c r="L76" i="7"/>
  <c r="U82" i="7"/>
  <c r="O13" i="7"/>
  <c r="M74" i="7"/>
  <c r="P11" i="7"/>
  <c r="N78" i="7"/>
  <c r="T12" i="7"/>
  <c r="R60" i="7"/>
  <c r="P9" i="7"/>
  <c r="R46" i="7"/>
  <c r="P81" i="7"/>
  <c r="L78" i="7"/>
  <c r="W46" i="7"/>
  <c r="U29" i="7"/>
  <c r="Q55" i="7"/>
  <c r="N62" i="7"/>
  <c r="U49" i="7"/>
  <c r="R92" i="7"/>
  <c r="M7" i="7"/>
  <c r="S31" i="7"/>
  <c r="W10" i="7"/>
  <c r="T26" i="7"/>
  <c r="X9" i="7"/>
  <c r="R6" i="7"/>
  <c r="R99" i="7" s="1"/>
  <c r="M8" i="7"/>
  <c r="M5" i="7"/>
  <c r="Y29" i="7"/>
  <c r="Q32" i="7"/>
  <c r="Y3" i="7"/>
  <c r="T17" i="7"/>
  <c r="O44" i="7"/>
  <c r="U30" i="7"/>
  <c r="N58" i="7"/>
  <c r="R56" i="7"/>
  <c r="X20" i="7"/>
  <c r="K40" i="7"/>
  <c r="J27" i="7"/>
  <c r="X59" i="7"/>
  <c r="J25" i="7"/>
  <c r="N51" i="7"/>
  <c r="L65" i="7"/>
  <c r="O79" i="7"/>
  <c r="U75" i="7"/>
  <c r="Y38" i="7"/>
  <c r="O54" i="7"/>
  <c r="L72" i="7"/>
  <c r="Y60" i="7"/>
  <c r="W73" i="7"/>
  <c r="S39" i="7"/>
  <c r="S55" i="7"/>
  <c r="Y41" i="7"/>
  <c r="R57" i="7"/>
  <c r="N83" i="7"/>
  <c r="K87" i="7"/>
  <c r="K79" i="7"/>
  <c r="P85" i="7"/>
  <c r="R77" i="7"/>
  <c r="P78" i="7"/>
  <c r="Q82" i="7"/>
  <c r="O92" i="7"/>
  <c r="W35" i="7"/>
  <c r="W11" i="7"/>
  <c r="K15" i="7"/>
  <c r="S51" i="7"/>
  <c r="K81" i="7"/>
  <c r="J52" i="7"/>
  <c r="M90" i="7"/>
  <c r="Y16" i="7"/>
  <c r="O14" i="7"/>
  <c r="Y92" i="7"/>
  <c r="V29" i="7"/>
  <c r="R22" i="7"/>
  <c r="V76" i="7"/>
  <c r="R10" i="7"/>
  <c r="V47" i="7"/>
  <c r="T82" i="7"/>
  <c r="W78" i="7"/>
  <c r="J47" i="7"/>
  <c r="T32" i="7"/>
  <c r="U57" i="7"/>
  <c r="R70" i="7"/>
  <c r="P50" i="7"/>
  <c r="R90" i="7"/>
  <c r="X7" i="7"/>
  <c r="J31" i="7"/>
  <c r="M10" i="7"/>
  <c r="J26" i="7"/>
  <c r="M9" i="7"/>
  <c r="P6" i="7"/>
  <c r="X8" i="7"/>
  <c r="R5" i="7"/>
  <c r="Q29" i="7"/>
  <c r="R34" i="7"/>
  <c r="L4" i="7"/>
  <c r="R19" i="7"/>
  <c r="U44" i="7"/>
  <c r="W56" i="7"/>
  <c r="M58" i="7"/>
  <c r="L58" i="7"/>
  <c r="N20" i="7"/>
  <c r="X40" i="7"/>
  <c r="X27" i="7"/>
  <c r="N59" i="7"/>
  <c r="W25" i="7"/>
  <c r="T51" i="7"/>
  <c r="T79" i="7"/>
  <c r="W79" i="7"/>
  <c r="Q75" i="7"/>
  <c r="Q38" i="7"/>
  <c r="U54" i="7"/>
  <c r="S72" i="7"/>
  <c r="O60" i="7"/>
  <c r="O73" i="7"/>
  <c r="K39" i="7"/>
  <c r="K55" i="7"/>
  <c r="Q41" i="7"/>
  <c r="P64" i="7"/>
  <c r="U83" i="7"/>
  <c r="R87" i="7"/>
  <c r="R79" i="7"/>
  <c r="P87" i="7"/>
  <c r="W83" i="7"/>
  <c r="X78" i="7"/>
  <c r="Y82" i="7"/>
  <c r="W92" i="7"/>
  <c r="X64" i="7"/>
  <c r="J41" i="7"/>
  <c r="V19" i="7"/>
  <c r="X66" i="7"/>
  <c r="W34" i="7"/>
  <c r="W54" i="7"/>
  <c r="N3" i="7"/>
  <c r="R28" i="7"/>
  <c r="O33" i="7"/>
  <c r="P26" i="7"/>
  <c r="P13" i="7"/>
  <c r="M49" i="7"/>
  <c r="V82" i="7"/>
  <c r="S81" i="7"/>
  <c r="P49" i="7"/>
  <c r="J53" i="7"/>
  <c r="S60" i="7"/>
  <c r="P4" i="7"/>
  <c r="W51" i="7"/>
  <c r="X4" i="7"/>
  <c r="O7" i="7"/>
  <c r="X31" i="7"/>
  <c r="P10" i="7"/>
  <c r="N26" i="7"/>
  <c r="O9" i="7"/>
  <c r="O6" i="7"/>
  <c r="L8" i="7"/>
  <c r="O5" i="7"/>
  <c r="S29" i="7"/>
  <c r="U3" i="7"/>
  <c r="J17" i="7"/>
  <c r="U21" i="7"/>
  <c r="M44" i="7"/>
  <c r="O56" i="7"/>
  <c r="L48" i="7"/>
  <c r="Y13" i="7"/>
  <c r="S20" i="7"/>
  <c r="Q48" i="7"/>
  <c r="O27" i="7"/>
  <c r="V59" i="7"/>
  <c r="N25" i="7"/>
  <c r="P51" i="7"/>
  <c r="S63" i="7"/>
  <c r="Y79" i="7"/>
  <c r="Y75" i="7"/>
  <c r="O38" i="7"/>
  <c r="J54" i="7"/>
  <c r="Q72" i="7"/>
  <c r="W60" i="7"/>
  <c r="V73" i="7"/>
  <c r="R39" i="7"/>
  <c r="R55" i="7"/>
  <c r="W41" i="7"/>
  <c r="K76" i="7"/>
  <c r="M83" i="7"/>
  <c r="J87" i="7"/>
  <c r="J79" i="7"/>
  <c r="X88" i="7"/>
  <c r="T85" i="7"/>
  <c r="L80" i="7"/>
  <c r="M84" i="7"/>
  <c r="P80" i="7"/>
  <c r="L54" i="7"/>
  <c r="T87" i="7"/>
  <c r="S57" i="7"/>
  <c r="J75" i="7"/>
  <c r="V64" i="7"/>
  <c r="W27" i="7"/>
  <c r="R11" i="7"/>
  <c r="V32" i="7"/>
  <c r="Q43" i="7"/>
  <c r="R40" i="7"/>
  <c r="P15" i="7"/>
  <c r="Q51" i="7"/>
  <c r="Q84" i="7"/>
  <c r="R84" i="7"/>
  <c r="Y51" i="7"/>
  <c r="X53" i="7"/>
  <c r="M62" i="7"/>
  <c r="Y11" i="7"/>
  <c r="N53" i="7"/>
  <c r="K5" i="7"/>
  <c r="S7" i="7"/>
  <c r="O31" i="7"/>
  <c r="Y10" i="7"/>
  <c r="W26" i="7"/>
  <c r="V9" i="7"/>
  <c r="Y6" i="7"/>
  <c r="R9" i="7"/>
  <c r="L5" i="7"/>
  <c r="J29" i="7"/>
  <c r="M3" i="7"/>
  <c r="L3" i="7"/>
  <c r="L96" i="7" s="1"/>
  <c r="U23" i="7"/>
  <c r="T44" i="7"/>
  <c r="U56" i="7"/>
  <c r="S50" i="7"/>
  <c r="Q13" i="7"/>
  <c r="J20" i="7"/>
  <c r="T13" i="7"/>
  <c r="N27" i="7"/>
  <c r="T59" i="7"/>
  <c r="M25" i="7"/>
  <c r="O51" i="7"/>
  <c r="K63" i="7"/>
  <c r="J65" i="7"/>
  <c r="O75" i="7"/>
  <c r="U38" i="7"/>
  <c r="V54" i="7"/>
  <c r="Y72" i="7"/>
  <c r="M60" i="7"/>
  <c r="N73" i="7"/>
  <c r="L41" i="7"/>
  <c r="L57" i="7"/>
  <c r="O41" i="7"/>
  <c r="W76" i="7"/>
  <c r="S83" i="7"/>
  <c r="Y87" i="7"/>
  <c r="X79" i="7"/>
  <c r="P89" i="7"/>
  <c r="W87" i="7"/>
  <c r="T80" i="7"/>
  <c r="U84" i="7"/>
  <c r="L82" i="7"/>
  <c r="L38" i="7"/>
  <c r="R91" i="7"/>
  <c r="V22" i="7"/>
  <c r="K6" i="7"/>
  <c r="M32" i="7"/>
  <c r="U58" i="7"/>
  <c r="N52" i="7"/>
  <c r="K51" i="7"/>
  <c r="S86" i="7"/>
  <c r="X67" i="7"/>
  <c r="W31" i="7"/>
  <c r="R14" i="7"/>
  <c r="W74" i="7"/>
  <c r="Y59" i="7"/>
  <c r="R20" i="7"/>
  <c r="S52" i="7"/>
  <c r="J86" i="7"/>
  <c r="M86" i="7"/>
  <c r="P55" i="7"/>
  <c r="L62" i="7"/>
  <c r="W62" i="7"/>
  <c r="J13" i="7"/>
  <c r="R54" i="7"/>
  <c r="Q10" i="7"/>
  <c r="Q7" i="7"/>
  <c r="N31" i="7"/>
  <c r="N10" i="7"/>
  <c r="U26" i="7"/>
  <c r="K9" i="7"/>
  <c r="K7" i="7"/>
  <c r="L12" i="7"/>
  <c r="V5" i="7"/>
  <c r="W29" i="7"/>
  <c r="X3" i="7"/>
  <c r="R4" i="7"/>
  <c r="M23" i="7"/>
  <c r="J44" i="7"/>
  <c r="M56" i="7"/>
  <c r="K50" i="7"/>
  <c r="W13" i="7"/>
  <c r="M20" i="7"/>
  <c r="V14" i="7"/>
  <c r="V27" i="7"/>
  <c r="Q59" i="7"/>
  <c r="U25" i="7"/>
  <c r="W48" i="7"/>
  <c r="R63" i="7"/>
  <c r="S71" i="7"/>
  <c r="T75" i="7"/>
  <c r="J38" i="7"/>
  <c r="X55" i="7"/>
  <c r="O72" i="7"/>
  <c r="V60" i="7"/>
  <c r="Q73" i="7"/>
  <c r="U43" i="7"/>
  <c r="U59" i="7"/>
  <c r="R41" i="7"/>
  <c r="S77" i="7"/>
  <c r="K83" i="7"/>
  <c r="Q87" i="7"/>
  <c r="J80" i="7"/>
  <c r="S76" i="7"/>
  <c r="T89" i="7"/>
  <c r="P82" i="7"/>
  <c r="Q86" i="7"/>
  <c r="P84" i="7"/>
  <c r="W58" i="7"/>
  <c r="P34" i="7"/>
  <c r="S6" i="7"/>
  <c r="U4" i="7"/>
  <c r="U18" i="7"/>
  <c r="J32" i="7"/>
  <c r="X15" i="7"/>
  <c r="O43" i="7"/>
  <c r="N47" i="7"/>
  <c r="T76" i="7"/>
  <c r="P41" i="7"/>
  <c r="W47" i="7"/>
  <c r="U90" i="7"/>
  <c r="M38" i="7"/>
  <c r="O17" i="7"/>
  <c r="L81" i="7"/>
  <c r="V18" i="7"/>
  <c r="K82" i="7"/>
  <c r="X6" i="7"/>
  <c r="Y24" i="7"/>
  <c r="V53" i="7"/>
  <c r="T41" i="7"/>
  <c r="Y90" i="7"/>
  <c r="T57" i="7"/>
  <c r="V62" i="7"/>
  <c r="Q64" i="7"/>
  <c r="J15" i="7"/>
  <c r="K57" i="7"/>
  <c r="Y18" i="7"/>
  <c r="N7" i="7"/>
  <c r="Y31" i="7"/>
  <c r="X10" i="7"/>
  <c r="R26" i="7"/>
  <c r="U9" i="7"/>
  <c r="W12" i="7"/>
  <c r="V16" i="7"/>
  <c r="N6" i="7"/>
  <c r="N29" i="7"/>
  <c r="O3" i="7"/>
  <c r="O96" i="7" s="1"/>
  <c r="N12" i="7"/>
  <c r="S23" i="7"/>
  <c r="P44" i="7"/>
  <c r="T56" i="7"/>
  <c r="Y50" i="7"/>
  <c r="N13" i="7"/>
  <c r="U20" i="7"/>
  <c r="T15" i="7"/>
  <c r="Y33" i="7"/>
  <c r="P59" i="7"/>
  <c r="P28" i="7"/>
  <c r="O48" i="7"/>
  <c r="J63" i="7"/>
  <c r="K71" i="7"/>
  <c r="P75" i="7"/>
  <c r="V38" i="7"/>
  <c r="N55" i="7"/>
  <c r="W72" i="7"/>
  <c r="J60" i="7"/>
  <c r="Y73" i="7"/>
  <c r="M43" i="7"/>
  <c r="M59" i="7"/>
  <c r="Y45" i="7"/>
  <c r="X80" i="7"/>
  <c r="R83" i="7"/>
  <c r="R89" i="7"/>
  <c r="R88" i="7"/>
  <c r="P79" i="7"/>
  <c r="W82" i="7"/>
  <c r="X82" i="7"/>
  <c r="Y86" i="7"/>
  <c r="L86" i="7"/>
  <c r="T25" i="7"/>
  <c r="P66" i="7"/>
  <c r="O39" i="7"/>
  <c r="J36" i="7"/>
  <c r="J91" i="7"/>
  <c r="J51" i="7"/>
  <c r="L35" i="7"/>
  <c r="V88" i="7"/>
  <c r="V25" i="7"/>
  <c r="N37" i="7"/>
  <c r="L25" i="7"/>
  <c r="T53" i="7"/>
  <c r="R62" i="7"/>
  <c r="Q15" i="7"/>
  <c r="J59" i="7"/>
  <c r="J66" i="7"/>
  <c r="K66" i="7"/>
  <c r="X16" i="7"/>
  <c r="L60" i="7"/>
  <c r="U22" i="7"/>
  <c r="Y7" i="7"/>
  <c r="L31" i="7"/>
  <c r="L10" i="7"/>
  <c r="L103" i="7" s="1"/>
  <c r="Q27" i="7"/>
  <c r="J9" i="7"/>
  <c r="O12" i="7"/>
  <c r="K16" i="7"/>
  <c r="T7" i="7"/>
  <c r="M29" i="7"/>
  <c r="S3" i="7"/>
  <c r="P3" i="7"/>
  <c r="J23" i="7"/>
  <c r="R44" i="7"/>
  <c r="J56" i="7"/>
  <c r="Q50" i="7"/>
  <c r="X13" i="7"/>
  <c r="W28" i="7"/>
  <c r="W16" i="7"/>
  <c r="Q33" i="7"/>
  <c r="O59" i="7"/>
  <c r="L36" i="7"/>
  <c r="U48" i="7"/>
  <c r="W63" i="7"/>
  <c r="R71" i="7"/>
  <c r="Q52" i="7"/>
  <c r="X39" i="7"/>
  <c r="W55" i="7"/>
  <c r="K72" i="7"/>
  <c r="P60" i="7"/>
  <c r="M73" i="7"/>
  <c r="S43" i="7"/>
  <c r="S59" i="7"/>
  <c r="Q45" i="7"/>
  <c r="V80" i="7"/>
  <c r="J83" i="7"/>
  <c r="J89" i="7"/>
  <c r="P91" i="7"/>
  <c r="R80" i="7"/>
  <c r="K84" i="7"/>
  <c r="L84" i="7"/>
  <c r="M88" i="7"/>
  <c r="P88" i="7"/>
  <c r="N15" i="7"/>
  <c r="U78" i="7"/>
  <c r="V87" i="7"/>
  <c r="M54" i="7"/>
  <c r="R61" i="7"/>
  <c r="X36" i="7"/>
  <c r="Y44" i="7"/>
  <c r="Y26" i="7"/>
  <c r="X54" i="7"/>
  <c r="R8" i="7"/>
  <c r="L39" i="7"/>
  <c r="T66" i="7"/>
  <c r="M78" i="7"/>
  <c r="U66" i="7"/>
  <c r="P18" i="7"/>
  <c r="L61" i="7"/>
  <c r="Y23" i="7"/>
  <c r="L7" i="7"/>
  <c r="Q31" i="7"/>
  <c r="K17" i="7"/>
  <c r="Q30" i="7"/>
  <c r="Y21" i="7"/>
  <c r="S12" i="7"/>
  <c r="R16" i="7"/>
  <c r="S9" i="7"/>
  <c r="X29" i="7"/>
  <c r="T3" i="7"/>
  <c r="V4" i="7"/>
  <c r="X23" i="7"/>
  <c r="Q44" i="7"/>
  <c r="P56" i="7"/>
  <c r="O50" i="7"/>
  <c r="M13" i="7"/>
  <c r="O28" i="7"/>
  <c r="O16" i="7"/>
  <c r="S33" i="7"/>
  <c r="S48" i="7"/>
  <c r="N40" i="7"/>
  <c r="M48" i="7"/>
  <c r="M63" i="7"/>
  <c r="J71" i="7"/>
  <c r="Q60" i="7"/>
  <c r="N39" i="7"/>
  <c r="N63" i="7"/>
  <c r="V72" i="7"/>
  <c r="X60" i="7"/>
  <c r="U73" i="7"/>
  <c r="K43" i="7"/>
  <c r="K59" i="7"/>
  <c r="W45" i="7"/>
  <c r="N88" i="7"/>
  <c r="Y83" i="7"/>
  <c r="Y89" i="7"/>
  <c r="X91" i="7"/>
  <c r="R81" i="7"/>
  <c r="S84" i="7"/>
  <c r="T84" i="7"/>
  <c r="U88" i="7"/>
  <c r="L90" i="7"/>
  <c r="S40" i="7"/>
  <c r="R64" i="7"/>
  <c r="M65" i="7"/>
  <c r="L13" i="7"/>
  <c r="N64" i="7"/>
  <c r="T77" i="7"/>
  <c r="L43" i="7"/>
  <c r="V37" i="7"/>
  <c r="Q47" i="7"/>
  <c r="T28" i="7"/>
  <c r="L55" i="7"/>
  <c r="U10" i="7"/>
  <c r="V40" i="7"/>
  <c r="N70" i="7"/>
  <c r="T81" i="7"/>
  <c r="J69" i="7"/>
  <c r="K20" i="7"/>
  <c r="O62" i="7"/>
  <c r="P37" i="7"/>
  <c r="W7" i="7"/>
  <c r="K31" i="7"/>
  <c r="L19" i="7"/>
  <c r="S34" i="7"/>
  <c r="Q21" i="7"/>
  <c r="J12" i="7"/>
  <c r="L17" i="7"/>
  <c r="O10" i="7"/>
  <c r="L29" i="7"/>
  <c r="Q3" i="7"/>
  <c r="Q6" i="7"/>
  <c r="O23" i="7"/>
  <c r="X44" i="7"/>
  <c r="Q56" i="7"/>
  <c r="U50" i="7"/>
  <c r="S13" i="7"/>
  <c r="X28" i="7"/>
  <c r="S16" i="7"/>
  <c r="J33" i="7"/>
  <c r="W4" i="7"/>
  <c r="W97" i="7" s="1"/>
  <c r="S42" i="7"/>
  <c r="T48" i="7"/>
  <c r="Q63" i="7"/>
  <c r="W71" i="7"/>
  <c r="W61" i="7"/>
  <c r="W39" i="7"/>
  <c r="P65" i="7"/>
  <c r="R72" i="7"/>
  <c r="M61" i="7"/>
  <c r="K73" i="7"/>
  <c r="R43" i="7"/>
  <c r="R59" i="7"/>
  <c r="O45" i="7"/>
  <c r="W91" i="7"/>
  <c r="Q83" i="7"/>
  <c r="Q89" i="7"/>
  <c r="M77" i="7"/>
  <c r="J81" i="7"/>
  <c r="O86" i="7"/>
  <c r="P86" i="7"/>
  <c r="Q90" i="7"/>
  <c r="T90" i="7"/>
  <c r="P69" i="7"/>
  <c r="X69" i="7"/>
  <c r="R18" i="7"/>
  <c r="W68" i="7"/>
  <c r="Q74" i="7"/>
  <c r="L87" i="7"/>
  <c r="U16" i="7"/>
  <c r="T67" i="7"/>
  <c r="X84" i="7"/>
  <c r="N4" i="7"/>
  <c r="N46" i="7"/>
  <c r="Y15" i="7"/>
  <c r="L47" i="7"/>
  <c r="V57" i="7"/>
  <c r="K29" i="7"/>
  <c r="P57" i="7"/>
  <c r="T20" i="7"/>
  <c r="K41" i="7"/>
  <c r="T73" i="7"/>
  <c r="U8" i="7"/>
  <c r="O70" i="7"/>
  <c r="R25" i="7"/>
  <c r="M66" i="7"/>
  <c r="U41" i="7"/>
  <c r="L21" i="7"/>
  <c r="Y4" i="7"/>
  <c r="S22" i="7"/>
  <c r="K34" i="7"/>
  <c r="S21" i="7"/>
  <c r="Q12" i="7"/>
  <c r="P19" i="7"/>
  <c r="L16" i="7"/>
  <c r="T29" i="7"/>
  <c r="Y17" i="7"/>
  <c r="V7" i="7"/>
  <c r="N23" i="7"/>
  <c r="V44" i="7"/>
  <c r="N56" i="7"/>
  <c r="J50" i="7"/>
  <c r="S14" i="7"/>
  <c r="N28" i="7"/>
  <c r="J16" i="7"/>
  <c r="W33" i="7"/>
  <c r="O4" i="7"/>
  <c r="K42" i="7"/>
  <c r="J48" i="7"/>
  <c r="Y63" i="7"/>
  <c r="M71" i="7"/>
  <c r="O61" i="7"/>
  <c r="S46" i="7"/>
  <c r="P68" i="7"/>
  <c r="N75" i="7"/>
  <c r="U63" i="7"/>
  <c r="S73" i="7"/>
  <c r="L45" i="7"/>
  <c r="U64" i="7"/>
  <c r="R45" i="7"/>
  <c r="O91" i="7"/>
  <c r="R85" i="7"/>
  <c r="W89" i="7"/>
  <c r="Y77" i="7"/>
  <c r="Y81" i="7"/>
  <c r="W86" i="7"/>
  <c r="X86" i="7"/>
  <c r="M92" i="7"/>
  <c r="P92" i="7"/>
  <c r="V45" i="7"/>
  <c r="U40" i="7"/>
  <c r="S35" i="7"/>
  <c r="K86" i="7"/>
  <c r="S66" i="7"/>
  <c r="S8" i="7"/>
  <c r="O35" i="7"/>
  <c r="R48" i="7"/>
  <c r="K35" i="7"/>
  <c r="S89" i="7"/>
  <c r="M18" i="7"/>
  <c r="L51" i="7"/>
  <c r="J74" i="7"/>
  <c r="U24" i="7"/>
  <c r="P46" i="7"/>
  <c r="X49" i="7"/>
  <c r="Q18" i="7"/>
  <c r="X50" i="7"/>
  <c r="Y70" i="7"/>
  <c r="W30" i="7"/>
  <c r="T61" i="7"/>
  <c r="O25" i="7"/>
  <c r="N49" i="7"/>
  <c r="V84" i="7"/>
  <c r="Q11" i="7"/>
  <c r="L74" i="7"/>
  <c r="X25" i="7"/>
  <c r="W66" i="7"/>
  <c r="K49" i="7"/>
  <c r="T23" i="7"/>
  <c r="K23" i="7"/>
  <c r="K22" i="7"/>
  <c r="Y34" i="7"/>
  <c r="J21" i="7"/>
  <c r="Y12" i="7"/>
  <c r="R21" i="7"/>
  <c r="S18" i="7"/>
  <c r="P29" i="7"/>
  <c r="Q17" i="7"/>
  <c r="K8" i="7"/>
  <c r="R23" i="7"/>
  <c r="S44" i="7"/>
  <c r="L56" i="7"/>
  <c r="R50" i="7"/>
  <c r="K14" i="7"/>
  <c r="S28" i="7"/>
  <c r="Q16" i="7"/>
  <c r="N33" i="7"/>
  <c r="S4" i="7"/>
  <c r="Y42" i="7"/>
  <c r="P48" i="7"/>
  <c r="O63" i="7"/>
  <c r="U71" i="7"/>
  <c r="V61" i="7"/>
  <c r="K46" i="7"/>
  <c r="W69" i="7"/>
  <c r="P63" i="7"/>
  <c r="X65" i="7"/>
  <c r="R73" i="7"/>
  <c r="U47" i="7"/>
  <c r="M64" i="7"/>
  <c r="Y49" i="7"/>
  <c r="V91" i="7"/>
  <c r="J85" i="7"/>
  <c r="O89" i="7"/>
  <c r="L79" i="7"/>
  <c r="Q81" i="7"/>
  <c r="K88" i="7"/>
  <c r="L88" i="7"/>
  <c r="U92" i="7"/>
  <c r="X92" i="7"/>
  <c r="U62" i="7"/>
  <c r="O58" i="7"/>
  <c r="T50" i="7"/>
  <c r="Y67" i="7"/>
  <c r="Q70" i="7"/>
  <c r="Y39" i="7"/>
  <c r="K11" i="7"/>
  <c r="Y37" i="7"/>
  <c r="Y74" i="7"/>
  <c r="X38" i="7"/>
  <c r="V49" i="7"/>
  <c r="O78" i="7"/>
  <c r="U33" i="7"/>
  <c r="P53" i="7"/>
  <c r="J76" i="7"/>
  <c r="V31" i="7"/>
  <c r="J62" i="7"/>
  <c r="T37" i="7"/>
  <c r="V51" i="7"/>
  <c r="N86" i="7"/>
  <c r="P14" i="7"/>
  <c r="V74" i="7"/>
  <c r="K28" i="7"/>
  <c r="P67" i="7"/>
  <c r="N57" i="7"/>
  <c r="W24" i="7"/>
  <c r="L30" i="7"/>
  <c r="X22" i="7"/>
  <c r="Q34" i="7"/>
  <c r="W21" i="7"/>
  <c r="M12" i="7"/>
  <c r="W23" i="7"/>
  <c r="K18" i="7"/>
  <c r="O29" i="7"/>
  <c r="S17" i="7"/>
  <c r="T9" i="7"/>
  <c r="P23" i="7"/>
  <c r="N44" i="7"/>
  <c r="Y56" i="7"/>
  <c r="N50" i="7"/>
  <c r="T14" i="7"/>
  <c r="J28" i="7"/>
  <c r="T16" i="7"/>
  <c r="M33" i="7"/>
  <c r="J4" i="7"/>
  <c r="Q42" i="7"/>
  <c r="N48" i="7"/>
  <c r="T63" i="7"/>
  <c r="Q71" i="7"/>
  <c r="N61" i="7"/>
  <c r="Y46" i="7"/>
  <c r="O69" i="7"/>
  <c r="R65" i="7"/>
  <c r="S67" i="7"/>
  <c r="J73" i="7"/>
  <c r="M47" i="7"/>
  <c r="T64" i="7"/>
  <c r="Q49" i="7"/>
  <c r="N91" i="7"/>
  <c r="Y85" i="7"/>
  <c r="V89" i="7"/>
  <c r="N80" i="7"/>
  <c r="W81" i="7"/>
  <c r="S88" i="7"/>
  <c r="T88" i="7"/>
  <c r="N92" i="7"/>
  <c r="Q92" i="7"/>
  <c r="P54" i="7"/>
  <c r="X17" i="7"/>
  <c r="T52" i="7"/>
  <c r="T45" i="7"/>
  <c r="V79" i="7"/>
  <c r="Q28" i="7"/>
  <c r="L83" i="7"/>
  <c r="W42" i="7"/>
  <c r="V55" i="7"/>
  <c r="X85" i="7"/>
  <c r="V43" i="7"/>
  <c r="X63" i="7"/>
  <c r="V39" i="7"/>
  <c r="K32" i="7"/>
  <c r="T62" i="7"/>
  <c r="R42" i="7"/>
  <c r="U5" i="7"/>
  <c r="S5" i="7"/>
  <c r="L18" i="7"/>
  <c r="N76" i="7"/>
  <c r="R33" i="7"/>
  <c r="M69" i="7"/>
  <c r="S62" i="7"/>
  <c r="O24" i="7"/>
  <c r="L9" i="7"/>
  <c r="L102" i="7" s="1"/>
  <c r="O22" i="7"/>
  <c r="O34" i="7"/>
  <c r="N21" i="7"/>
  <c r="V12" i="7"/>
  <c r="K24" i="7"/>
  <c r="X18" i="7"/>
  <c r="R31" i="7"/>
  <c r="W17" i="7"/>
  <c r="U11" i="7"/>
  <c r="L23" i="7"/>
  <c r="L44" i="7"/>
  <c r="K56" i="7"/>
  <c r="M50" i="7"/>
  <c r="J14" i="7"/>
  <c r="M28" i="7"/>
  <c r="U19" i="7"/>
  <c r="X33" i="7"/>
  <c r="Q4" i="7"/>
  <c r="Q97" i="7" s="1"/>
  <c r="O42" i="7"/>
  <c r="Y48" i="7"/>
  <c r="U68" i="7"/>
  <c r="Y71" i="7"/>
  <c r="U61" i="7"/>
  <c r="Q46" i="7"/>
  <c r="V69" i="7"/>
  <c r="Q68" i="7"/>
  <c r="K67" i="7"/>
  <c r="V63" i="7"/>
  <c r="S47" i="7"/>
  <c r="L64" i="7"/>
  <c r="W49" i="7"/>
  <c r="U91" i="7"/>
  <c r="Q85" i="7"/>
  <c r="N89" i="7"/>
  <c r="O83" i="7"/>
  <c r="O81" i="7"/>
  <c r="O90" i="7"/>
  <c r="P90" i="7"/>
  <c r="V92" i="7"/>
  <c r="Q39" i="7"/>
  <c r="N65" i="7"/>
  <c r="N36" i="7"/>
  <c r="Y69" i="7"/>
  <c r="K80" i="7"/>
  <c r="T74" i="7"/>
  <c r="Y88" i="7"/>
  <c r="W59" i="7"/>
  <c r="X73" i="7"/>
  <c r="Y55" i="7"/>
  <c r="Q35" i="7"/>
  <c r="Y66" i="7"/>
  <c r="P45" i="7"/>
  <c r="T8" i="7"/>
  <c r="R13" i="7"/>
  <c r="V36" i="7"/>
  <c r="Q77" i="7"/>
  <c r="V34" i="7"/>
  <c r="S70" i="7"/>
  <c r="T69" i="7"/>
  <c r="X24" i="7"/>
  <c r="Y19" i="7"/>
  <c r="T22" i="7"/>
  <c r="U34" i="7"/>
  <c r="M21" i="7"/>
  <c r="K12" i="7"/>
  <c r="R27" i="7"/>
  <c r="O18" i="7"/>
  <c r="W32" i="7"/>
  <c r="N17" i="7"/>
  <c r="M11" i="7"/>
  <c r="R24" i="7"/>
  <c r="K44" i="7"/>
  <c r="X56" i="7"/>
  <c r="R52" i="7"/>
  <c r="W14" i="7"/>
  <c r="Y28" i="7"/>
  <c r="M19" i="7"/>
  <c r="L33" i="7"/>
  <c r="T4" i="7"/>
  <c r="U42" i="7"/>
  <c r="K48" i="7"/>
  <c r="M68" i="7"/>
  <c r="O71" i="7"/>
  <c r="K61" i="7"/>
  <c r="O46" i="7"/>
  <c r="N69" i="7"/>
  <c r="P71" i="7"/>
  <c r="R67" i="7"/>
  <c r="Y65" i="7"/>
  <c r="K47" i="7"/>
  <c r="S64" i="7"/>
  <c r="O49" i="7"/>
  <c r="M91" i="7"/>
  <c r="W85" i="7"/>
  <c r="U89" i="7"/>
  <c r="L85" i="7"/>
  <c r="V81" i="7"/>
  <c r="W90" i="7"/>
  <c r="X90" i="7"/>
  <c r="O80" i="7"/>
  <c r="L73" i="7"/>
  <c r="T30" i="7"/>
  <c r="O68" i="7"/>
  <c r="O53" i="7"/>
  <c r="L26" i="7"/>
  <c r="L34" i="7"/>
  <c r="Y27" i="7"/>
  <c r="O15" i="7"/>
  <c r="Q65" i="7"/>
  <c r="R53" i="7"/>
  <c r="P61" i="7"/>
  <c r="X81" i="7"/>
  <c r="X14" i="7"/>
  <c r="O66" i="7"/>
  <c r="S78" i="7"/>
  <c r="K36" i="7"/>
  <c r="R66" i="7"/>
  <c r="U53" i="7"/>
  <c r="U13" i="7"/>
  <c r="W22" i="7"/>
  <c r="J37" i="7"/>
  <c r="M82" i="7"/>
  <c r="M37" i="7"/>
  <c r="N74" i="7"/>
  <c r="K70" i="7"/>
  <c r="N24" i="7"/>
  <c r="K19" i="7"/>
  <c r="J22" i="7"/>
  <c r="J34" i="7"/>
  <c r="O21" i="7"/>
  <c r="U12" i="7"/>
  <c r="R30" i="7"/>
  <c r="T18" i="7"/>
  <c r="O32" i="7"/>
  <c r="M17" i="7"/>
  <c r="X11" i="7"/>
  <c r="M26" i="7"/>
  <c r="S30" i="7"/>
  <c r="S58" i="7"/>
  <c r="W36" i="7"/>
  <c r="M14" i="7"/>
  <c r="L28" i="7"/>
  <c r="S19" i="7"/>
  <c r="V33" i="7"/>
  <c r="K13" i="7"/>
  <c r="J42" i="7"/>
  <c r="X48" i="7"/>
  <c r="T68" i="7"/>
  <c r="T71" i="7"/>
  <c r="S61" i="7"/>
  <c r="U46" i="7"/>
  <c r="Q69" i="7"/>
  <c r="W52" i="7"/>
  <c r="J67" i="7"/>
  <c r="X68" i="7"/>
  <c r="R47" i="7"/>
  <c r="Y64" i="7"/>
  <c r="R49" i="7"/>
  <c r="T91" i="7"/>
  <c r="O85" i="7"/>
  <c r="M89" i="7"/>
  <c r="O87" i="7"/>
  <c r="N81" i="7"/>
  <c r="K92" i="7"/>
  <c r="L92" i="7"/>
  <c r="W80" i="7"/>
  <c r="M4" i="7"/>
  <c r="P7" i="7"/>
  <c r="P100" i="7" s="1"/>
  <c r="L77" i="7"/>
  <c r="V41" i="7"/>
  <c r="T38" i="7"/>
  <c r="P21" i="7"/>
  <c r="L69" i="7"/>
  <c r="K25" i="7"/>
  <c r="S37" i="7"/>
  <c r="L70" i="7"/>
  <c r="O55" i="7"/>
  <c r="K33" i="7"/>
  <c r="U28" i="7"/>
  <c r="X37" i="7"/>
  <c r="R86" i="7"/>
  <c r="P38" i="7"/>
  <c r="J77" i="7"/>
  <c r="U70" i="7"/>
  <c r="S24" i="7"/>
  <c r="T19" i="7"/>
  <c r="N22" i="7"/>
  <c r="N34" i="7"/>
  <c r="X21" i="7"/>
  <c r="L6" i="7"/>
  <c r="P31" i="7"/>
  <c r="J18" i="7"/>
  <c r="X32" i="7"/>
  <c r="U17" i="7"/>
  <c r="O11" i="7"/>
  <c r="T31" i="7"/>
  <c r="K30" i="7"/>
  <c r="K58" i="7"/>
  <c r="O36" i="7"/>
  <c r="U14" i="7"/>
  <c r="V28" i="7"/>
  <c r="J19" i="7"/>
  <c r="X43" i="7"/>
  <c r="V13" i="7"/>
  <c r="N42" i="7"/>
  <c r="W65" i="7"/>
  <c r="L68" i="7"/>
  <c r="L71" i="7"/>
  <c r="Y61" i="7"/>
  <c r="J46" i="7"/>
  <c r="U69" i="7"/>
  <c r="O52" i="7"/>
  <c r="W67" i="7"/>
  <c r="X71" i="7"/>
  <c r="L49" i="7"/>
  <c r="O64" i="7"/>
  <c r="Y53" i="7"/>
  <c r="L91" i="7"/>
  <c r="V85" i="7"/>
  <c r="O76" i="7"/>
  <c r="L89" i="7"/>
  <c r="U81" i="7"/>
  <c r="S92" i="7"/>
  <c r="T92" i="7"/>
  <c r="S82" i="7"/>
  <c r="V42" i="7"/>
  <c r="Q24" i="7"/>
  <c r="X57" i="7"/>
  <c r="M45" i="7"/>
  <c r="J55" i="7"/>
  <c r="W43" i="7"/>
  <c r="J82" i="7"/>
  <c r="V26" i="7"/>
  <c r="W38" i="7"/>
  <c r="V70" i="7"/>
  <c r="X61" i="7"/>
  <c r="S36" i="7"/>
  <c r="R29" i="7"/>
  <c r="P39" i="7"/>
  <c r="J88" i="7"/>
  <c r="T39" i="7"/>
  <c r="T78" i="7"/>
  <c r="N84" i="7"/>
  <c r="J24" i="7"/>
  <c r="P27" i="7"/>
  <c r="Q22" i="7"/>
  <c r="M34" i="7"/>
  <c r="K21" i="7"/>
  <c r="R7" i="7"/>
  <c r="V3" i="7"/>
  <c r="N18" i="7"/>
  <c r="N32" i="7"/>
  <c r="R17" i="7"/>
  <c r="S11" i="7"/>
  <c r="X35" i="7"/>
  <c r="X30" i="7"/>
  <c r="Y58" i="7"/>
  <c r="U36" i="7"/>
  <c r="U15" i="7"/>
  <c r="W40" i="7"/>
  <c r="X19" i="7"/>
  <c r="N43" i="7"/>
  <c r="N14" i="7"/>
  <c r="M42" i="7"/>
  <c r="O65" i="7"/>
  <c r="S68" i="7"/>
  <c r="S75" i="7"/>
  <c r="J61" i="7"/>
  <c r="V46" i="7"/>
  <c r="K69" i="7"/>
  <c r="U52" i="7"/>
  <c r="M67" i="7"/>
  <c r="U35" i="7"/>
  <c r="U51" i="7"/>
  <c r="W64" i="7"/>
  <c r="Q53" i="7"/>
  <c r="S91" i="7"/>
  <c r="N85" i="7"/>
  <c r="Y76" i="7"/>
  <c r="U76" i="7"/>
  <c r="T83" i="7"/>
  <c r="P62" i="7"/>
  <c r="Q62" i="7"/>
  <c r="O84" i="7"/>
  <c r="T24" i="7"/>
  <c r="O82" i="7"/>
  <c r="K85" i="7"/>
  <c r="V48" i="7"/>
  <c r="Y52" i="7"/>
  <c r="V8" i="7"/>
  <c r="T46" i="7"/>
  <c r="X89" i="7"/>
  <c r="R74" i="7"/>
  <c r="J39" i="7"/>
  <c r="P72" i="7"/>
  <c r="K62" i="7"/>
  <c r="U37" i="7"/>
  <c r="P32" i="7"/>
  <c r="N41" i="7"/>
  <c r="J90" i="7"/>
  <c r="S41" i="7"/>
  <c r="R78" i="7"/>
  <c r="V90" i="7"/>
  <c r="M24" i="7"/>
  <c r="K3" i="7"/>
  <c r="K96" i="7" s="1"/>
  <c r="M22" i="7"/>
  <c r="T34" i="7"/>
  <c r="V21" i="7"/>
  <c r="W8" i="7"/>
  <c r="W101" i="7" s="1"/>
  <c r="L27" i="7"/>
  <c r="W18" i="7"/>
  <c r="S32" i="7"/>
  <c r="P17" i="7"/>
  <c r="N11" i="7"/>
  <c r="N35" i="7"/>
  <c r="O30" i="7"/>
  <c r="Q58" i="7"/>
  <c r="M36" i="7"/>
  <c r="M15" i="7"/>
  <c r="O40" i="7"/>
  <c r="O19" i="7"/>
  <c r="P43" i="7"/>
  <c r="Y14" i="7"/>
  <c r="X42" i="7"/>
  <c r="V65" i="7"/>
  <c r="Y68" i="7"/>
  <c r="K75" i="7"/>
  <c r="Q61" i="7"/>
  <c r="X47" i="7"/>
  <c r="S69" i="7"/>
  <c r="M52" i="7"/>
  <c r="Q67" i="7"/>
  <c r="M35" i="7"/>
  <c r="M51" i="7"/>
  <c r="K64" i="7"/>
  <c r="W53" i="7"/>
  <c r="K91" i="7"/>
  <c r="U85" i="7"/>
  <c r="K77" i="7"/>
  <c r="M76" i="7"/>
  <c r="S85" i="7"/>
  <c r="X62" i="7"/>
  <c r="Q66" i="7"/>
  <c r="W84" i="7"/>
  <c r="J78" i="7"/>
  <c r="P35" i="7"/>
  <c r="R75" i="7"/>
  <c r="M85" i="7"/>
  <c r="M40" i="7"/>
  <c r="T1708" i="5"/>
  <c r="T1709" i="5" s="1"/>
  <c r="S1630" i="4"/>
  <c r="T1777" i="4" s="1"/>
  <c r="V53" i="8"/>
  <c r="U159" i="4" s="1"/>
  <c r="W159" i="4" s="1"/>
  <c r="T159" i="4"/>
  <c r="S1708" i="5"/>
  <c r="S1709" i="5" s="1"/>
  <c r="R1644" i="4"/>
  <c r="S1777" i="4" s="1"/>
  <c r="P96" i="3"/>
  <c r="M96" i="3"/>
  <c r="X96" i="3"/>
  <c r="L96" i="3"/>
  <c r="Q96" i="3"/>
  <c r="T96" i="3"/>
  <c r="U96" i="3"/>
  <c r="S96" i="3"/>
  <c r="J96" i="3"/>
  <c r="W96" i="3"/>
  <c r="N96" i="3"/>
  <c r="R96" i="3"/>
  <c r="V96" i="3"/>
  <c r="O96" i="3"/>
  <c r="K96" i="3"/>
  <c r="Y96" i="3"/>
  <c r="P88" i="3"/>
  <c r="U88" i="3"/>
  <c r="W88" i="3"/>
  <c r="R88" i="3"/>
  <c r="J88" i="3"/>
  <c r="K88" i="3"/>
  <c r="L88" i="3"/>
  <c r="M88" i="3"/>
  <c r="O88" i="3"/>
  <c r="T88" i="3"/>
  <c r="V88" i="3"/>
  <c r="Y88" i="3"/>
  <c r="N88" i="3"/>
  <c r="S88" i="3"/>
  <c r="Q88" i="3"/>
  <c r="X88" i="3"/>
  <c r="N80" i="3"/>
  <c r="O80" i="3"/>
  <c r="V80" i="3"/>
  <c r="W80" i="3"/>
  <c r="K80" i="3"/>
  <c r="M80" i="3"/>
  <c r="X80" i="3"/>
  <c r="S80" i="3"/>
  <c r="U80" i="3"/>
  <c r="T80" i="3"/>
  <c r="P80" i="3"/>
  <c r="Y80" i="3"/>
  <c r="J80" i="3"/>
  <c r="L80" i="3"/>
  <c r="R80" i="3"/>
  <c r="Q80" i="3"/>
  <c r="T72" i="3"/>
  <c r="Q72" i="3"/>
  <c r="N72" i="3"/>
  <c r="O72" i="3"/>
  <c r="Y72" i="3"/>
  <c r="R72" i="3"/>
  <c r="P72" i="3"/>
  <c r="K72" i="3"/>
  <c r="M72" i="3"/>
  <c r="X72" i="3"/>
  <c r="L72" i="3"/>
  <c r="U72" i="3"/>
  <c r="V72" i="3"/>
  <c r="W72" i="3"/>
  <c r="S72" i="3"/>
  <c r="J72" i="3"/>
  <c r="L64" i="3"/>
  <c r="R64" i="3"/>
  <c r="T64" i="3"/>
  <c r="Q64" i="3"/>
  <c r="V64" i="3"/>
  <c r="W64" i="3"/>
  <c r="P64" i="3"/>
  <c r="Y64" i="3"/>
  <c r="M64" i="3"/>
  <c r="N64" i="3"/>
  <c r="U64" i="3"/>
  <c r="X64" i="3"/>
  <c r="K64" i="3"/>
  <c r="S64" i="3"/>
  <c r="O64" i="3"/>
  <c r="J64" i="3"/>
  <c r="L56" i="3"/>
  <c r="T56" i="3"/>
  <c r="N56" i="3"/>
  <c r="V56" i="3"/>
  <c r="K56" i="3"/>
  <c r="P56" i="3"/>
  <c r="S56" i="3"/>
  <c r="W56" i="3"/>
  <c r="R56" i="3"/>
  <c r="X56" i="3"/>
  <c r="O56" i="3"/>
  <c r="Y56" i="3"/>
  <c r="Q56" i="3"/>
  <c r="U56" i="3"/>
  <c r="M56" i="3"/>
  <c r="J56" i="3"/>
  <c r="W48" i="3"/>
  <c r="R48" i="3"/>
  <c r="L48" i="3"/>
  <c r="T48" i="3"/>
  <c r="N48" i="3"/>
  <c r="V48" i="3"/>
  <c r="K48" i="3"/>
  <c r="P48" i="3"/>
  <c r="O48" i="3"/>
  <c r="Y48" i="3"/>
  <c r="M48" i="3"/>
  <c r="Q48" i="3"/>
  <c r="U48" i="3"/>
  <c r="X48" i="3"/>
  <c r="S48" i="3"/>
  <c r="J48" i="3"/>
  <c r="O40" i="3"/>
  <c r="Y40" i="3"/>
  <c r="W40" i="3"/>
  <c r="R40" i="3"/>
  <c r="L40" i="3"/>
  <c r="T40" i="3"/>
  <c r="N40" i="3"/>
  <c r="V40" i="3"/>
  <c r="U40" i="3"/>
  <c r="Q40" i="3"/>
  <c r="S40" i="3"/>
  <c r="M40" i="3"/>
  <c r="X40" i="3"/>
  <c r="K40" i="3"/>
  <c r="P40" i="3"/>
  <c r="J40" i="3"/>
  <c r="U32" i="3"/>
  <c r="Q32" i="3"/>
  <c r="O32" i="3"/>
  <c r="Y32" i="3"/>
  <c r="W32" i="3"/>
  <c r="R32" i="3"/>
  <c r="L32" i="3"/>
  <c r="T32" i="3"/>
  <c r="N32" i="3"/>
  <c r="M32" i="3"/>
  <c r="X32" i="3"/>
  <c r="V32" i="3"/>
  <c r="P32" i="3"/>
  <c r="S32" i="3"/>
  <c r="K32" i="3"/>
  <c r="J32" i="3"/>
  <c r="M24" i="3"/>
  <c r="X24" i="3"/>
  <c r="U24" i="3"/>
  <c r="Q24" i="3"/>
  <c r="O24" i="3"/>
  <c r="Y24" i="3"/>
  <c r="W24" i="3"/>
  <c r="R24" i="3"/>
  <c r="L24" i="3"/>
  <c r="P24" i="3"/>
  <c r="S24" i="3"/>
  <c r="T24" i="3"/>
  <c r="N24" i="3"/>
  <c r="J24" i="3"/>
  <c r="V24" i="3"/>
  <c r="K24" i="3"/>
  <c r="P16" i="3"/>
  <c r="S16" i="3"/>
  <c r="M16" i="3"/>
  <c r="X16" i="3"/>
  <c r="U16" i="3"/>
  <c r="Q16" i="3"/>
  <c r="O16" i="3"/>
  <c r="Y16" i="3"/>
  <c r="W16" i="3"/>
  <c r="R16" i="3"/>
  <c r="V16" i="3"/>
  <c r="K16" i="3"/>
  <c r="L16" i="3"/>
  <c r="T16" i="3"/>
  <c r="N16" i="3"/>
  <c r="J16" i="3"/>
  <c r="Y102" i="3"/>
  <c r="K102" i="3"/>
  <c r="V102" i="3"/>
  <c r="X102" i="3"/>
  <c r="S102" i="3"/>
  <c r="P102" i="3"/>
  <c r="R102" i="3"/>
  <c r="M102" i="3"/>
  <c r="O102" i="3"/>
  <c r="U102" i="3"/>
  <c r="Q102" i="3"/>
  <c r="J102" i="3"/>
  <c r="T102" i="3"/>
  <c r="N102" i="3"/>
  <c r="W102" i="3"/>
  <c r="L102" i="3"/>
  <c r="R94" i="3"/>
  <c r="S94" i="3"/>
  <c r="Y94" i="3"/>
  <c r="O94" i="3"/>
  <c r="U94" i="3"/>
  <c r="L94" i="3"/>
  <c r="W94" i="3"/>
  <c r="P94" i="3"/>
  <c r="N94" i="3"/>
  <c r="T94" i="3"/>
  <c r="V94" i="3"/>
  <c r="K94" i="3"/>
  <c r="X94" i="3"/>
  <c r="Q94" i="3"/>
  <c r="M94" i="3"/>
  <c r="J94" i="3"/>
  <c r="Y86" i="3"/>
  <c r="L86" i="3"/>
  <c r="M86" i="3"/>
  <c r="U86" i="3"/>
  <c r="Q86" i="3"/>
  <c r="S86" i="3"/>
  <c r="T86" i="3"/>
  <c r="J86" i="3"/>
  <c r="R86" i="3"/>
  <c r="K86" i="3"/>
  <c r="O86" i="3"/>
  <c r="W86" i="3"/>
  <c r="V86" i="3"/>
  <c r="P86" i="3"/>
  <c r="N86" i="3"/>
  <c r="X86" i="3"/>
  <c r="Q78" i="3"/>
  <c r="S78" i="3"/>
  <c r="Y78" i="3"/>
  <c r="R78" i="3"/>
  <c r="L78" i="3"/>
  <c r="M78" i="3"/>
  <c r="X78" i="3"/>
  <c r="K78" i="3"/>
  <c r="V78" i="3"/>
  <c r="P78" i="3"/>
  <c r="U78" i="3"/>
  <c r="O78" i="3"/>
  <c r="T78" i="3"/>
  <c r="W78" i="3"/>
  <c r="J78" i="3"/>
  <c r="N78" i="3"/>
  <c r="P70" i="3"/>
  <c r="X70" i="3"/>
  <c r="K70" i="3"/>
  <c r="V70" i="3"/>
  <c r="Q70" i="3"/>
  <c r="S70" i="3"/>
  <c r="R70" i="3"/>
  <c r="N70" i="3"/>
  <c r="O70" i="3"/>
  <c r="Y70" i="3"/>
  <c r="W70" i="3"/>
  <c r="M70" i="3"/>
  <c r="J70" i="3"/>
  <c r="U70" i="3"/>
  <c r="T70" i="3"/>
  <c r="L70" i="3"/>
  <c r="P62" i="3"/>
  <c r="X62" i="3"/>
  <c r="N62" i="3"/>
  <c r="K62" i="3"/>
  <c r="V62" i="3"/>
  <c r="Y62" i="3"/>
  <c r="T62" i="3"/>
  <c r="U62" i="3"/>
  <c r="R62" i="3"/>
  <c r="S62" i="3"/>
  <c r="L62" i="3"/>
  <c r="J62" i="3"/>
  <c r="Q62" i="3"/>
  <c r="W62" i="3"/>
  <c r="O62" i="3"/>
  <c r="M62" i="3"/>
  <c r="V54" i="3"/>
  <c r="Y54" i="3"/>
  <c r="M54" i="3"/>
  <c r="U54" i="3"/>
  <c r="P54" i="3"/>
  <c r="X54" i="3"/>
  <c r="N54" i="3"/>
  <c r="Q54" i="3"/>
  <c r="R54" i="3"/>
  <c r="L54" i="3"/>
  <c r="T54" i="3"/>
  <c r="S54" i="3"/>
  <c r="K54" i="3"/>
  <c r="O54" i="3"/>
  <c r="J54" i="3"/>
  <c r="W54" i="3"/>
  <c r="N46" i="3"/>
  <c r="Q46" i="3"/>
  <c r="K46" i="3"/>
  <c r="V46" i="3"/>
  <c r="Y46" i="3"/>
  <c r="S46" i="3"/>
  <c r="O46" i="3"/>
  <c r="M46" i="3"/>
  <c r="W46" i="3"/>
  <c r="U46" i="3"/>
  <c r="P46" i="3"/>
  <c r="T46" i="3"/>
  <c r="X46" i="3"/>
  <c r="R46" i="3"/>
  <c r="L46" i="3"/>
  <c r="J46" i="3"/>
  <c r="T38" i="3"/>
  <c r="N38" i="3"/>
  <c r="Q38" i="3"/>
  <c r="K38" i="3"/>
  <c r="V38" i="3"/>
  <c r="Y38" i="3"/>
  <c r="S38" i="3"/>
  <c r="O38" i="3"/>
  <c r="M38" i="3"/>
  <c r="W38" i="3"/>
  <c r="R38" i="3"/>
  <c r="L38" i="3"/>
  <c r="U38" i="3"/>
  <c r="P38" i="3"/>
  <c r="X38" i="3"/>
  <c r="J38" i="3"/>
  <c r="R30" i="3"/>
  <c r="L30" i="3"/>
  <c r="T30" i="3"/>
  <c r="N30" i="3"/>
  <c r="Q30" i="3"/>
  <c r="K30" i="3"/>
  <c r="V30" i="3"/>
  <c r="Y30" i="3"/>
  <c r="S30" i="3"/>
  <c r="O30" i="3"/>
  <c r="X30" i="3"/>
  <c r="P30" i="3"/>
  <c r="M30" i="3"/>
  <c r="U30" i="3"/>
  <c r="W30" i="3"/>
  <c r="Z30" i="3" s="1"/>
  <c r="J30" i="3"/>
  <c r="X22" i="3"/>
  <c r="R22" i="3"/>
  <c r="L22" i="3"/>
  <c r="T22" i="3"/>
  <c r="N22" i="3"/>
  <c r="Q22" i="3"/>
  <c r="K22" i="3"/>
  <c r="V22" i="3"/>
  <c r="U22" i="3"/>
  <c r="P22" i="3"/>
  <c r="S22" i="3"/>
  <c r="M22" i="3"/>
  <c r="W22" i="3"/>
  <c r="Y22" i="3"/>
  <c r="O22" i="3"/>
  <c r="J22" i="3"/>
  <c r="U14" i="3"/>
  <c r="P14" i="3"/>
  <c r="X14" i="3"/>
  <c r="R14" i="3"/>
  <c r="L14" i="3"/>
  <c r="T14" i="3"/>
  <c r="N14" i="3"/>
  <c r="Q14" i="3"/>
  <c r="M14" i="3"/>
  <c r="W14" i="3"/>
  <c r="K14" i="3"/>
  <c r="O14" i="3"/>
  <c r="V14" i="3"/>
  <c r="S14" i="3"/>
  <c r="Y14" i="3"/>
  <c r="J14" i="3"/>
  <c r="L87" i="3"/>
  <c r="W87" i="3"/>
  <c r="R87" i="3"/>
  <c r="T87" i="3"/>
  <c r="K87" i="3"/>
  <c r="S87" i="3"/>
  <c r="Q87" i="3"/>
  <c r="O87" i="3"/>
  <c r="X87" i="3"/>
  <c r="J87" i="3"/>
  <c r="U87" i="3"/>
  <c r="P87" i="3"/>
  <c r="Y87" i="3"/>
  <c r="N87" i="3"/>
  <c r="V87" i="3"/>
  <c r="M87" i="3"/>
  <c r="U55" i="3"/>
  <c r="O55" i="3"/>
  <c r="R55" i="3"/>
  <c r="W55" i="3"/>
  <c r="N55" i="3"/>
  <c r="S55" i="3"/>
  <c r="M55" i="3"/>
  <c r="V55" i="3"/>
  <c r="L55" i="3"/>
  <c r="T55" i="3"/>
  <c r="K55" i="3"/>
  <c r="P55" i="3"/>
  <c r="Q55" i="3"/>
  <c r="X55" i="3"/>
  <c r="Y55" i="3"/>
  <c r="J55" i="3"/>
  <c r="T15" i="3"/>
  <c r="P15" i="3"/>
  <c r="N15" i="3"/>
  <c r="X15" i="3"/>
  <c r="V15" i="3"/>
  <c r="Q15" i="3"/>
  <c r="K15" i="3"/>
  <c r="Y15" i="3"/>
  <c r="S15" i="3"/>
  <c r="M15" i="3"/>
  <c r="L15" i="3"/>
  <c r="W15" i="3"/>
  <c r="U15" i="3"/>
  <c r="O15" i="3"/>
  <c r="R15" i="3"/>
  <c r="J15" i="3"/>
  <c r="R101" i="3"/>
  <c r="W101" i="3"/>
  <c r="O101" i="3"/>
  <c r="T101" i="3"/>
  <c r="L101" i="3"/>
  <c r="Y101" i="3"/>
  <c r="V101" i="3"/>
  <c r="K101" i="3"/>
  <c r="P101" i="3"/>
  <c r="M101" i="3"/>
  <c r="Q101" i="3"/>
  <c r="N101" i="3"/>
  <c r="S101" i="3"/>
  <c r="X101" i="3"/>
  <c r="U101" i="3"/>
  <c r="J101" i="3"/>
  <c r="Y93" i="3"/>
  <c r="U93" i="3"/>
  <c r="R93" i="3"/>
  <c r="Q93" i="3"/>
  <c r="V93" i="3"/>
  <c r="T93" i="3"/>
  <c r="K93" i="3"/>
  <c r="O93" i="3"/>
  <c r="M93" i="3"/>
  <c r="J93" i="3"/>
  <c r="S93" i="3"/>
  <c r="X93" i="3"/>
  <c r="L93" i="3"/>
  <c r="N93" i="3"/>
  <c r="P93" i="3"/>
  <c r="W93" i="3"/>
  <c r="Q85" i="3"/>
  <c r="Y85" i="3"/>
  <c r="K85" i="3"/>
  <c r="L85" i="3"/>
  <c r="O85" i="3"/>
  <c r="M85" i="3"/>
  <c r="W85" i="3"/>
  <c r="U85" i="3"/>
  <c r="N85" i="3"/>
  <c r="R85" i="3"/>
  <c r="S85" i="3"/>
  <c r="V85" i="3"/>
  <c r="J85" i="3"/>
  <c r="P85" i="3"/>
  <c r="X85" i="3"/>
  <c r="T85" i="3"/>
  <c r="Q77" i="3"/>
  <c r="N77" i="3"/>
  <c r="S77" i="3"/>
  <c r="T77" i="3"/>
  <c r="O77" i="3"/>
  <c r="M77" i="3"/>
  <c r="X77" i="3"/>
  <c r="W77" i="3"/>
  <c r="L77" i="3"/>
  <c r="J77" i="3"/>
  <c r="V77" i="3"/>
  <c r="P77" i="3"/>
  <c r="K77" i="3"/>
  <c r="Y77" i="3"/>
  <c r="R77" i="3"/>
  <c r="U77" i="3"/>
  <c r="X69" i="3"/>
  <c r="Y69" i="3"/>
  <c r="K69" i="3"/>
  <c r="L69" i="3"/>
  <c r="S69" i="3"/>
  <c r="T69" i="3"/>
  <c r="W69" i="3"/>
  <c r="P69" i="3"/>
  <c r="R69" i="3"/>
  <c r="M69" i="3"/>
  <c r="U69" i="3"/>
  <c r="O69" i="3"/>
  <c r="V69" i="3"/>
  <c r="J69" i="3"/>
  <c r="Q69" i="3"/>
  <c r="N69" i="3"/>
  <c r="W61" i="3"/>
  <c r="O61" i="3"/>
  <c r="P61" i="3"/>
  <c r="R61" i="3"/>
  <c r="X61" i="3"/>
  <c r="Q61" i="3"/>
  <c r="N61" i="3"/>
  <c r="Y61" i="3"/>
  <c r="K61" i="3"/>
  <c r="L61" i="3"/>
  <c r="U61" i="3"/>
  <c r="S61" i="3"/>
  <c r="M61" i="3"/>
  <c r="T61" i="3"/>
  <c r="V61" i="3"/>
  <c r="J61" i="3"/>
  <c r="L53" i="3"/>
  <c r="T53" i="3"/>
  <c r="O53" i="3"/>
  <c r="W53" i="3"/>
  <c r="Q53" i="3"/>
  <c r="K53" i="3"/>
  <c r="Y53" i="3"/>
  <c r="S53" i="3"/>
  <c r="R53" i="3"/>
  <c r="P53" i="3"/>
  <c r="M53" i="3"/>
  <c r="V53" i="3"/>
  <c r="N53" i="3"/>
  <c r="X53" i="3"/>
  <c r="U53" i="3"/>
  <c r="J53" i="3"/>
  <c r="R45" i="3"/>
  <c r="N45" i="3"/>
  <c r="L45" i="3"/>
  <c r="V45" i="3"/>
  <c r="T45" i="3"/>
  <c r="O45" i="3"/>
  <c r="W45" i="3"/>
  <c r="Q45" i="3"/>
  <c r="K45" i="3"/>
  <c r="U45" i="3"/>
  <c r="X45" i="3"/>
  <c r="M45" i="3"/>
  <c r="P45" i="3"/>
  <c r="S45" i="3"/>
  <c r="Y45" i="3"/>
  <c r="J45" i="3"/>
  <c r="U37" i="3"/>
  <c r="X37" i="3"/>
  <c r="R37" i="3"/>
  <c r="N37" i="3"/>
  <c r="L37" i="3"/>
  <c r="V37" i="3"/>
  <c r="T37" i="3"/>
  <c r="O37" i="3"/>
  <c r="W37" i="3"/>
  <c r="M37" i="3"/>
  <c r="P37" i="3"/>
  <c r="Q37" i="3"/>
  <c r="K37" i="3"/>
  <c r="Y37" i="3"/>
  <c r="S37" i="3"/>
  <c r="J37" i="3"/>
  <c r="M29" i="3"/>
  <c r="P29" i="3"/>
  <c r="U29" i="3"/>
  <c r="X29" i="3"/>
  <c r="R29" i="3"/>
  <c r="N29" i="3"/>
  <c r="L29" i="3"/>
  <c r="V29" i="3"/>
  <c r="T29" i="3"/>
  <c r="O29" i="3"/>
  <c r="Y29" i="3"/>
  <c r="S29" i="3"/>
  <c r="W29" i="3"/>
  <c r="Q29" i="3"/>
  <c r="K29" i="3"/>
  <c r="J29" i="3"/>
  <c r="Y21" i="3"/>
  <c r="S21" i="3"/>
  <c r="M21" i="3"/>
  <c r="P21" i="3"/>
  <c r="U21" i="3"/>
  <c r="X21" i="3"/>
  <c r="R21" i="3"/>
  <c r="N21" i="3"/>
  <c r="L21" i="3"/>
  <c r="V21" i="3"/>
  <c r="Q21" i="3"/>
  <c r="K21" i="3"/>
  <c r="T21" i="3"/>
  <c r="O21" i="3"/>
  <c r="J21" i="3"/>
  <c r="W21" i="3"/>
  <c r="Q13" i="3"/>
  <c r="K13" i="3"/>
  <c r="Y13" i="3"/>
  <c r="S13" i="3"/>
  <c r="M13" i="3"/>
  <c r="P13" i="3"/>
  <c r="U13" i="3"/>
  <c r="X13" i="3"/>
  <c r="R13" i="3"/>
  <c r="N13" i="3"/>
  <c r="W13" i="3"/>
  <c r="O13" i="3"/>
  <c r="L13" i="3"/>
  <c r="T13" i="3"/>
  <c r="J13" i="3"/>
  <c r="V13" i="3"/>
  <c r="T95" i="3"/>
  <c r="S95" i="3"/>
  <c r="L95" i="3"/>
  <c r="K95" i="3"/>
  <c r="Y95" i="3"/>
  <c r="R95" i="3"/>
  <c r="M95" i="3"/>
  <c r="V95" i="3"/>
  <c r="P95" i="3"/>
  <c r="Q95" i="3"/>
  <c r="X95" i="3"/>
  <c r="J95" i="3"/>
  <c r="O95" i="3"/>
  <c r="U95" i="3"/>
  <c r="N95" i="3"/>
  <c r="W95" i="3"/>
  <c r="U71" i="3"/>
  <c r="V71" i="3"/>
  <c r="Q71" i="3"/>
  <c r="O71" i="3"/>
  <c r="R71" i="3"/>
  <c r="T71" i="3"/>
  <c r="M71" i="3"/>
  <c r="N71" i="3"/>
  <c r="S71" i="3"/>
  <c r="J71" i="3"/>
  <c r="W71" i="3"/>
  <c r="P71" i="3"/>
  <c r="X71" i="3"/>
  <c r="Y71" i="3"/>
  <c r="K71" i="3"/>
  <c r="L71" i="3"/>
  <c r="V31" i="3"/>
  <c r="Q31" i="3"/>
  <c r="K31" i="3"/>
  <c r="Y31" i="3"/>
  <c r="S31" i="3"/>
  <c r="M31" i="3"/>
  <c r="U31" i="3"/>
  <c r="O31" i="3"/>
  <c r="N31" i="3"/>
  <c r="X31" i="3"/>
  <c r="R31" i="3"/>
  <c r="L31" i="3"/>
  <c r="P31" i="3"/>
  <c r="W31" i="3"/>
  <c r="T31" i="3"/>
  <c r="J31" i="3"/>
  <c r="Q100" i="3"/>
  <c r="P100" i="3"/>
  <c r="T100" i="3"/>
  <c r="M100" i="3"/>
  <c r="W100" i="3"/>
  <c r="O100" i="3"/>
  <c r="L100" i="3"/>
  <c r="N100" i="3"/>
  <c r="X100" i="3"/>
  <c r="Y100" i="3"/>
  <c r="S100" i="3"/>
  <c r="V100" i="3"/>
  <c r="K100" i="3"/>
  <c r="J100" i="3"/>
  <c r="U100" i="3"/>
  <c r="R100" i="3"/>
  <c r="L92" i="3"/>
  <c r="T92" i="3"/>
  <c r="Y92" i="3"/>
  <c r="N92" i="3"/>
  <c r="P92" i="3"/>
  <c r="Q92" i="3"/>
  <c r="R92" i="3"/>
  <c r="W92" i="3"/>
  <c r="K92" i="3"/>
  <c r="J92" i="3"/>
  <c r="M92" i="3"/>
  <c r="O92" i="3"/>
  <c r="X92" i="3"/>
  <c r="S92" i="3"/>
  <c r="V92" i="3"/>
  <c r="U92" i="3"/>
  <c r="R84" i="3"/>
  <c r="S84" i="3"/>
  <c r="N84" i="3"/>
  <c r="L84" i="3"/>
  <c r="O84" i="3"/>
  <c r="Q84" i="3"/>
  <c r="W84" i="3"/>
  <c r="Y84" i="3"/>
  <c r="X84" i="3"/>
  <c r="K84" i="3"/>
  <c r="P84" i="3"/>
  <c r="T84" i="3"/>
  <c r="J84" i="3"/>
  <c r="V84" i="3"/>
  <c r="U84" i="3"/>
  <c r="M84" i="3"/>
  <c r="X76" i="3"/>
  <c r="K76" i="3"/>
  <c r="U76" i="3"/>
  <c r="R76" i="3"/>
  <c r="S76" i="3"/>
  <c r="V76" i="3"/>
  <c r="T76" i="3"/>
  <c r="O76" i="3"/>
  <c r="Q76" i="3"/>
  <c r="P76" i="3"/>
  <c r="W76" i="3"/>
  <c r="M76" i="3"/>
  <c r="J76" i="3"/>
  <c r="L76" i="3"/>
  <c r="Y76" i="3"/>
  <c r="N76" i="3"/>
  <c r="N68" i="3"/>
  <c r="P68" i="3"/>
  <c r="M68" i="3"/>
  <c r="X68" i="3"/>
  <c r="K68" i="3"/>
  <c r="U68" i="3"/>
  <c r="L68" i="3"/>
  <c r="T68" i="3"/>
  <c r="W68" i="3"/>
  <c r="J68" i="3"/>
  <c r="V68" i="3"/>
  <c r="S68" i="3"/>
  <c r="Q68" i="3"/>
  <c r="Y68" i="3"/>
  <c r="O68" i="3"/>
  <c r="R68" i="3"/>
  <c r="P60" i="3"/>
  <c r="M60" i="3"/>
  <c r="R60" i="3"/>
  <c r="S60" i="3"/>
  <c r="L60" i="3"/>
  <c r="V60" i="3"/>
  <c r="W60" i="3"/>
  <c r="Y60" i="3"/>
  <c r="N60" i="3"/>
  <c r="X60" i="3"/>
  <c r="Q60" i="3"/>
  <c r="J60" i="3"/>
  <c r="O60" i="3"/>
  <c r="T60" i="3"/>
  <c r="K60" i="3"/>
  <c r="U60" i="3"/>
  <c r="V52" i="3"/>
  <c r="P52" i="3"/>
  <c r="X52" i="3"/>
  <c r="R52" i="3"/>
  <c r="L52" i="3"/>
  <c r="O52" i="3"/>
  <c r="T52" i="3"/>
  <c r="S52" i="3"/>
  <c r="N52" i="3"/>
  <c r="M52" i="3"/>
  <c r="W52" i="3"/>
  <c r="Y52" i="3"/>
  <c r="K52" i="3"/>
  <c r="Q52" i="3"/>
  <c r="J52" i="3"/>
  <c r="U52" i="3"/>
  <c r="S44" i="3"/>
  <c r="N44" i="3"/>
  <c r="V44" i="3"/>
  <c r="P44" i="3"/>
  <c r="X44" i="3"/>
  <c r="R44" i="3"/>
  <c r="L44" i="3"/>
  <c r="Y44" i="3"/>
  <c r="K44" i="3"/>
  <c r="U44" i="3"/>
  <c r="T44" i="3"/>
  <c r="Q44" i="3"/>
  <c r="W44" i="3"/>
  <c r="M44" i="3"/>
  <c r="O44" i="3"/>
  <c r="J44" i="3"/>
  <c r="Y36" i="3"/>
  <c r="K36" i="3"/>
  <c r="U36" i="3"/>
  <c r="S36" i="3"/>
  <c r="N36" i="3"/>
  <c r="V36" i="3"/>
  <c r="P36" i="3"/>
  <c r="X36" i="3"/>
  <c r="R36" i="3"/>
  <c r="Q36" i="3"/>
  <c r="M36" i="3"/>
  <c r="L36" i="3"/>
  <c r="J36" i="3"/>
  <c r="T36" i="3"/>
  <c r="O36" i="3"/>
  <c r="W36" i="3"/>
  <c r="Q28" i="3"/>
  <c r="M28" i="3"/>
  <c r="Y28" i="3"/>
  <c r="K28" i="3"/>
  <c r="U28" i="3"/>
  <c r="S28" i="3"/>
  <c r="N28" i="3"/>
  <c r="V28" i="3"/>
  <c r="P28" i="3"/>
  <c r="T28" i="3"/>
  <c r="W28" i="3"/>
  <c r="O28" i="3"/>
  <c r="L28" i="3"/>
  <c r="X28" i="3"/>
  <c r="R28" i="3"/>
  <c r="J28" i="3"/>
  <c r="T20" i="3"/>
  <c r="W20" i="3"/>
  <c r="Q20" i="3"/>
  <c r="M20" i="3"/>
  <c r="Y20" i="3"/>
  <c r="K20" i="3"/>
  <c r="U20" i="3"/>
  <c r="S20" i="3"/>
  <c r="N20" i="3"/>
  <c r="V20" i="3"/>
  <c r="L20" i="3"/>
  <c r="O20" i="3"/>
  <c r="P20" i="3"/>
  <c r="X20" i="3"/>
  <c r="R20" i="3"/>
  <c r="J20" i="3"/>
  <c r="Q79" i="3"/>
  <c r="O79" i="3"/>
  <c r="Y79" i="3"/>
  <c r="L79" i="3"/>
  <c r="W79" i="3"/>
  <c r="K79" i="3"/>
  <c r="U79" i="3"/>
  <c r="V79" i="3"/>
  <c r="T79" i="3"/>
  <c r="N79" i="3"/>
  <c r="J79" i="3"/>
  <c r="M79" i="3"/>
  <c r="P79" i="3"/>
  <c r="S79" i="3"/>
  <c r="R79" i="3"/>
  <c r="X79" i="3"/>
  <c r="S47" i="3"/>
  <c r="M47" i="3"/>
  <c r="U47" i="3"/>
  <c r="O47" i="3"/>
  <c r="R47" i="3"/>
  <c r="L47" i="3"/>
  <c r="W47" i="3"/>
  <c r="T47" i="3"/>
  <c r="P47" i="3"/>
  <c r="K47" i="3"/>
  <c r="Y47" i="3"/>
  <c r="Q47" i="3"/>
  <c r="N47" i="3"/>
  <c r="V47" i="3"/>
  <c r="X47" i="3"/>
  <c r="J47" i="3"/>
  <c r="N23" i="3"/>
  <c r="X23" i="3"/>
  <c r="V23" i="3"/>
  <c r="Q23" i="3"/>
  <c r="K23" i="3"/>
  <c r="Y23" i="3"/>
  <c r="S23" i="3"/>
  <c r="M23" i="3"/>
  <c r="U23" i="3"/>
  <c r="T23" i="3"/>
  <c r="P23" i="3"/>
  <c r="L23" i="3"/>
  <c r="R23" i="3"/>
  <c r="W23" i="3"/>
  <c r="J23" i="3"/>
  <c r="O23" i="3"/>
  <c r="X99" i="3"/>
  <c r="W99" i="3"/>
  <c r="P99" i="3"/>
  <c r="T99" i="3"/>
  <c r="J99" i="3"/>
  <c r="Q99" i="3"/>
  <c r="L99" i="3"/>
  <c r="O99" i="3"/>
  <c r="V99" i="3"/>
  <c r="S99" i="3"/>
  <c r="U99" i="3"/>
  <c r="N99" i="3"/>
  <c r="K99" i="3"/>
  <c r="Y99" i="3"/>
  <c r="R99" i="3"/>
  <c r="M99" i="3"/>
  <c r="P91" i="3"/>
  <c r="X91" i="3"/>
  <c r="O91" i="3"/>
  <c r="W91" i="3"/>
  <c r="K91" i="3"/>
  <c r="S91" i="3"/>
  <c r="Q91" i="3"/>
  <c r="V91" i="3"/>
  <c r="L91" i="3"/>
  <c r="N91" i="3"/>
  <c r="T91" i="3"/>
  <c r="U91" i="3"/>
  <c r="Y91" i="3"/>
  <c r="M91" i="3"/>
  <c r="J91" i="3"/>
  <c r="R91" i="3"/>
  <c r="U83" i="3"/>
  <c r="S83" i="3"/>
  <c r="N83" i="3"/>
  <c r="P83" i="3"/>
  <c r="O83" i="3"/>
  <c r="M83" i="3"/>
  <c r="Y83" i="3"/>
  <c r="K83" i="3"/>
  <c r="W83" i="3"/>
  <c r="X83" i="3"/>
  <c r="Q83" i="3"/>
  <c r="V83" i="3"/>
  <c r="L83" i="3"/>
  <c r="R83" i="3"/>
  <c r="T83" i="3"/>
  <c r="J83" i="3"/>
  <c r="M75" i="3"/>
  <c r="Y75" i="3"/>
  <c r="K75" i="3"/>
  <c r="U75" i="3"/>
  <c r="S75" i="3"/>
  <c r="V75" i="3"/>
  <c r="X75" i="3"/>
  <c r="Q75" i="3"/>
  <c r="R75" i="3"/>
  <c r="T75" i="3"/>
  <c r="J75" i="3"/>
  <c r="O75" i="3"/>
  <c r="P75" i="3"/>
  <c r="W75" i="3"/>
  <c r="N75" i="3"/>
  <c r="L75" i="3"/>
  <c r="M67" i="3"/>
  <c r="Q67" i="3"/>
  <c r="R67" i="3"/>
  <c r="Y67" i="3"/>
  <c r="K67" i="3"/>
  <c r="N67" i="3"/>
  <c r="P67" i="3"/>
  <c r="U67" i="3"/>
  <c r="V67" i="3"/>
  <c r="X67" i="3"/>
  <c r="W67" i="3"/>
  <c r="T67" i="3"/>
  <c r="O67" i="3"/>
  <c r="L67" i="3"/>
  <c r="J67" i="3"/>
  <c r="S67" i="3"/>
  <c r="M59" i="3"/>
  <c r="U59" i="3"/>
  <c r="W59" i="3"/>
  <c r="T59" i="3"/>
  <c r="Q59" i="3"/>
  <c r="R59" i="3"/>
  <c r="S59" i="3"/>
  <c r="N59" i="3"/>
  <c r="P59" i="3"/>
  <c r="O59" i="3"/>
  <c r="V59" i="3"/>
  <c r="K59" i="3"/>
  <c r="L59" i="3"/>
  <c r="J59" i="3"/>
  <c r="X59" i="3"/>
  <c r="Y59" i="3"/>
  <c r="W51" i="3"/>
  <c r="Q51" i="3"/>
  <c r="Y51" i="3"/>
  <c r="K51" i="3"/>
  <c r="N51" i="3"/>
  <c r="S51" i="3"/>
  <c r="V51" i="3"/>
  <c r="P51" i="3"/>
  <c r="L51" i="3"/>
  <c r="X51" i="3"/>
  <c r="T51" i="3"/>
  <c r="O51" i="3"/>
  <c r="U51" i="3"/>
  <c r="J51" i="3"/>
  <c r="M51" i="3"/>
  <c r="R51" i="3"/>
  <c r="O43" i="3"/>
  <c r="W43" i="3"/>
  <c r="Q43" i="3"/>
  <c r="Y43" i="3"/>
  <c r="K43" i="3"/>
  <c r="N43" i="3"/>
  <c r="S43" i="3"/>
  <c r="V43" i="3"/>
  <c r="P43" i="3"/>
  <c r="L43" i="3"/>
  <c r="U43" i="3"/>
  <c r="X43" i="3"/>
  <c r="R43" i="3"/>
  <c r="T43" i="3"/>
  <c r="M43" i="3"/>
  <c r="J43" i="3"/>
  <c r="U35" i="3"/>
  <c r="O35" i="3"/>
  <c r="W35" i="3"/>
  <c r="Q35" i="3"/>
  <c r="Y35" i="3"/>
  <c r="K35" i="3"/>
  <c r="N35" i="3"/>
  <c r="S35" i="3"/>
  <c r="R35" i="3"/>
  <c r="M35" i="3"/>
  <c r="L35" i="3"/>
  <c r="T35" i="3"/>
  <c r="V35" i="3"/>
  <c r="X35" i="3"/>
  <c r="J35" i="3"/>
  <c r="P35" i="3"/>
  <c r="R27" i="3"/>
  <c r="M27" i="3"/>
  <c r="U27" i="3"/>
  <c r="O27" i="3"/>
  <c r="W27" i="3"/>
  <c r="Q27" i="3"/>
  <c r="Y27" i="3"/>
  <c r="K27" i="3"/>
  <c r="X27" i="3"/>
  <c r="T27" i="3"/>
  <c r="S27" i="3"/>
  <c r="P27" i="3"/>
  <c r="V27" i="3"/>
  <c r="L27" i="3"/>
  <c r="N27" i="3"/>
  <c r="J27" i="3"/>
  <c r="X19" i="3"/>
  <c r="T19" i="3"/>
  <c r="R19" i="3"/>
  <c r="M19" i="3"/>
  <c r="U19" i="3"/>
  <c r="O19" i="3"/>
  <c r="W19" i="3"/>
  <c r="Q19" i="3"/>
  <c r="P19" i="3"/>
  <c r="L19" i="3"/>
  <c r="N19" i="3"/>
  <c r="Y19" i="3"/>
  <c r="K19" i="3"/>
  <c r="V19" i="3"/>
  <c r="S19" i="3"/>
  <c r="J19" i="3"/>
  <c r="Q63" i="3"/>
  <c r="Y63" i="3"/>
  <c r="M63" i="3"/>
  <c r="N63" i="3"/>
  <c r="X63" i="3"/>
  <c r="U63" i="3"/>
  <c r="V63" i="3"/>
  <c r="L63" i="3"/>
  <c r="W63" i="3"/>
  <c r="R63" i="3"/>
  <c r="T63" i="3"/>
  <c r="S63" i="3"/>
  <c r="P63" i="3"/>
  <c r="J63" i="3"/>
  <c r="K63" i="3"/>
  <c r="O63" i="3"/>
  <c r="K39" i="3"/>
  <c r="Y39" i="3"/>
  <c r="S39" i="3"/>
  <c r="M39" i="3"/>
  <c r="U39" i="3"/>
  <c r="O39" i="3"/>
  <c r="R39" i="3"/>
  <c r="L39" i="3"/>
  <c r="W39" i="3"/>
  <c r="V39" i="3"/>
  <c r="Q39" i="3"/>
  <c r="T39" i="3"/>
  <c r="N39" i="3"/>
  <c r="X39" i="3"/>
  <c r="P39" i="3"/>
  <c r="J39" i="3"/>
  <c r="N98" i="3"/>
  <c r="V98" i="3"/>
  <c r="Q98" i="3"/>
  <c r="T98" i="3"/>
  <c r="L98" i="3"/>
  <c r="X98" i="3"/>
  <c r="O98" i="3"/>
  <c r="R98" i="3"/>
  <c r="W98" i="3"/>
  <c r="S98" i="3"/>
  <c r="J98" i="3"/>
  <c r="P98" i="3"/>
  <c r="K98" i="3"/>
  <c r="Y98" i="3"/>
  <c r="M98" i="3"/>
  <c r="U98" i="3"/>
  <c r="N90" i="3"/>
  <c r="W90" i="3"/>
  <c r="Y90" i="3"/>
  <c r="V90" i="3"/>
  <c r="K90" i="3"/>
  <c r="P90" i="3"/>
  <c r="U90" i="3"/>
  <c r="J90" i="3"/>
  <c r="Q90" i="3"/>
  <c r="S90" i="3"/>
  <c r="T90" i="3"/>
  <c r="M90" i="3"/>
  <c r="O90" i="3"/>
  <c r="R90" i="3"/>
  <c r="L90" i="3"/>
  <c r="X90" i="3"/>
  <c r="U82" i="3"/>
  <c r="W82" i="3"/>
  <c r="V82" i="3"/>
  <c r="P82" i="3"/>
  <c r="Q82" i="3"/>
  <c r="M82" i="3"/>
  <c r="O82" i="3"/>
  <c r="J82" i="3"/>
  <c r="R82" i="3"/>
  <c r="K82" i="3"/>
  <c r="L82" i="3"/>
  <c r="S82" i="3"/>
  <c r="T82" i="3"/>
  <c r="Y82" i="3"/>
  <c r="N82" i="3"/>
  <c r="X82" i="3"/>
  <c r="M74" i="3"/>
  <c r="O74" i="3"/>
  <c r="U74" i="3"/>
  <c r="W74" i="3"/>
  <c r="N74" i="3"/>
  <c r="V74" i="3"/>
  <c r="T74" i="3"/>
  <c r="R74" i="3"/>
  <c r="J74" i="3"/>
  <c r="K74" i="3"/>
  <c r="P74" i="3"/>
  <c r="X74" i="3"/>
  <c r="Y74" i="3"/>
  <c r="L74" i="3"/>
  <c r="Q74" i="3"/>
  <c r="S74" i="3"/>
  <c r="T66" i="3"/>
  <c r="L66" i="3"/>
  <c r="R66" i="3"/>
  <c r="M66" i="3"/>
  <c r="O66" i="3"/>
  <c r="N66" i="3"/>
  <c r="X66" i="3"/>
  <c r="Y66" i="3"/>
  <c r="Q66" i="3"/>
  <c r="K66" i="3"/>
  <c r="S66" i="3"/>
  <c r="V66" i="3"/>
  <c r="W66" i="3"/>
  <c r="P66" i="3"/>
  <c r="U66" i="3"/>
  <c r="J66" i="3"/>
  <c r="L58" i="3"/>
  <c r="T58" i="3"/>
  <c r="X58" i="3"/>
  <c r="Y58" i="3"/>
  <c r="R58" i="3"/>
  <c r="U58" i="3"/>
  <c r="W58" i="3"/>
  <c r="P58" i="3"/>
  <c r="Q58" i="3"/>
  <c r="M58" i="3"/>
  <c r="K58" i="3"/>
  <c r="S58" i="3"/>
  <c r="N58" i="3"/>
  <c r="O58" i="3"/>
  <c r="V58" i="3"/>
  <c r="J58" i="3"/>
  <c r="R50" i="3"/>
  <c r="U50" i="3"/>
  <c r="O50" i="3"/>
  <c r="K50" i="3"/>
  <c r="W50" i="3"/>
  <c r="S50" i="3"/>
  <c r="Q50" i="3"/>
  <c r="L50" i="3"/>
  <c r="Y50" i="3"/>
  <c r="T50" i="3"/>
  <c r="X50" i="3"/>
  <c r="M50" i="3"/>
  <c r="N50" i="3"/>
  <c r="V50" i="3"/>
  <c r="P50" i="3"/>
  <c r="J50" i="3"/>
  <c r="X42" i="3"/>
  <c r="M42" i="3"/>
  <c r="R42" i="3"/>
  <c r="U42" i="3"/>
  <c r="O42" i="3"/>
  <c r="K42" i="3"/>
  <c r="W42" i="3"/>
  <c r="S42" i="3"/>
  <c r="Q42" i="3"/>
  <c r="L42" i="3"/>
  <c r="V42" i="3"/>
  <c r="P42" i="3"/>
  <c r="T42" i="3"/>
  <c r="N42" i="3"/>
  <c r="Y42" i="3"/>
  <c r="J42" i="3"/>
  <c r="V34" i="3"/>
  <c r="P34" i="3"/>
  <c r="X34" i="3"/>
  <c r="M34" i="3"/>
  <c r="R34" i="3"/>
  <c r="U34" i="3"/>
  <c r="O34" i="3"/>
  <c r="K34" i="3"/>
  <c r="W34" i="3"/>
  <c r="S34" i="3"/>
  <c r="N34" i="3"/>
  <c r="T34" i="3"/>
  <c r="Y34" i="3"/>
  <c r="Q34" i="3"/>
  <c r="J34" i="3"/>
  <c r="L34" i="3"/>
  <c r="N26" i="3"/>
  <c r="V26" i="3"/>
  <c r="P26" i="3"/>
  <c r="X26" i="3"/>
  <c r="M26" i="3"/>
  <c r="R26" i="3"/>
  <c r="U26" i="3"/>
  <c r="O26" i="3"/>
  <c r="K26" i="3"/>
  <c r="Y26" i="3"/>
  <c r="T26" i="3"/>
  <c r="W26" i="3"/>
  <c r="Q26" i="3"/>
  <c r="S26" i="3"/>
  <c r="L26" i="3"/>
  <c r="J26" i="3"/>
  <c r="N18" i="3"/>
  <c r="P18" i="3"/>
  <c r="P111" i="3" s="1"/>
  <c r="M18" i="3"/>
  <c r="L18" i="3"/>
  <c r="K18" i="3"/>
  <c r="J18" i="3"/>
  <c r="O18" i="3"/>
  <c r="N97" i="3"/>
  <c r="V97" i="3"/>
  <c r="U97" i="3"/>
  <c r="T97" i="3"/>
  <c r="Y97" i="3"/>
  <c r="P97" i="3"/>
  <c r="K97" i="3"/>
  <c r="M97" i="3"/>
  <c r="X97" i="3"/>
  <c r="S97" i="3"/>
  <c r="R97" i="3"/>
  <c r="W97" i="3"/>
  <c r="O97" i="3"/>
  <c r="Q97" i="3"/>
  <c r="L97" i="3"/>
  <c r="J97" i="3"/>
  <c r="U89" i="3"/>
  <c r="Q89" i="3"/>
  <c r="N89" i="3"/>
  <c r="Y89" i="3"/>
  <c r="M89" i="3"/>
  <c r="R89" i="3"/>
  <c r="O89" i="3"/>
  <c r="T89" i="3"/>
  <c r="J89" i="3"/>
  <c r="K89" i="3"/>
  <c r="X89" i="3"/>
  <c r="S89" i="3"/>
  <c r="L89" i="3"/>
  <c r="V89" i="3"/>
  <c r="P89" i="3"/>
  <c r="W89" i="3"/>
  <c r="M81" i="3"/>
  <c r="U81" i="3"/>
  <c r="K81" i="3"/>
  <c r="W81" i="3"/>
  <c r="X81" i="3"/>
  <c r="S81" i="3"/>
  <c r="Q81" i="3"/>
  <c r="L81" i="3"/>
  <c r="N81" i="3"/>
  <c r="T81" i="3"/>
  <c r="Y81" i="3"/>
  <c r="R81" i="3"/>
  <c r="P81" i="3"/>
  <c r="J81" i="3"/>
  <c r="V81" i="3"/>
  <c r="O81" i="3"/>
  <c r="M73" i="3"/>
  <c r="O73" i="3"/>
  <c r="P73" i="3"/>
  <c r="K73" i="3"/>
  <c r="W73" i="3"/>
  <c r="X73" i="3"/>
  <c r="T73" i="3"/>
  <c r="V73" i="3"/>
  <c r="S73" i="3"/>
  <c r="U73" i="3"/>
  <c r="N73" i="3"/>
  <c r="L73" i="3"/>
  <c r="Q73" i="3"/>
  <c r="J73" i="3"/>
  <c r="Y73" i="3"/>
  <c r="R73" i="3"/>
  <c r="T65" i="3"/>
  <c r="V65" i="3"/>
  <c r="S65" i="3"/>
  <c r="U65" i="3"/>
  <c r="R65" i="3"/>
  <c r="O65" i="3"/>
  <c r="P65" i="3"/>
  <c r="L65" i="3"/>
  <c r="N65" i="3"/>
  <c r="Y65" i="3"/>
  <c r="X65" i="3"/>
  <c r="K65" i="3"/>
  <c r="J65" i="3"/>
  <c r="M65" i="3"/>
  <c r="W65" i="3"/>
  <c r="Q65" i="3"/>
  <c r="P57" i="3"/>
  <c r="K57" i="3"/>
  <c r="X57" i="3"/>
  <c r="S57" i="3"/>
  <c r="M57" i="3"/>
  <c r="U57" i="3"/>
  <c r="O57" i="3"/>
  <c r="W57" i="3"/>
  <c r="Y57" i="3"/>
  <c r="Q57" i="3"/>
  <c r="L57" i="3"/>
  <c r="T57" i="3"/>
  <c r="N57" i="3"/>
  <c r="J57" i="3"/>
  <c r="V57" i="3"/>
  <c r="R57" i="3"/>
  <c r="J49" i="3"/>
  <c r="V49" i="3"/>
  <c r="R49" i="3"/>
  <c r="P49" i="3"/>
  <c r="K49" i="3"/>
  <c r="X49" i="3"/>
  <c r="S49" i="3"/>
  <c r="M49" i="3"/>
  <c r="U49" i="3"/>
  <c r="O49" i="3"/>
  <c r="N49" i="3"/>
  <c r="Y49" i="3"/>
  <c r="W49" i="3"/>
  <c r="Q49" i="3"/>
  <c r="T49" i="3"/>
  <c r="L49" i="3"/>
  <c r="N41" i="3"/>
  <c r="Y41" i="3"/>
  <c r="V41" i="3"/>
  <c r="R41" i="3"/>
  <c r="P41" i="3"/>
  <c r="K41" i="3"/>
  <c r="X41" i="3"/>
  <c r="S41" i="3"/>
  <c r="M41" i="3"/>
  <c r="Q41" i="3"/>
  <c r="T41" i="3"/>
  <c r="L41" i="3"/>
  <c r="U41" i="3"/>
  <c r="O41" i="3"/>
  <c r="J41" i="3"/>
  <c r="W41" i="3"/>
  <c r="Q33" i="3"/>
  <c r="T33" i="3"/>
  <c r="N33" i="3"/>
  <c r="Y33" i="3"/>
  <c r="V33" i="3"/>
  <c r="R33" i="3"/>
  <c r="P33" i="3"/>
  <c r="K33" i="3"/>
  <c r="X33" i="3"/>
  <c r="S33" i="3"/>
  <c r="W33" i="3"/>
  <c r="L33" i="3"/>
  <c r="M33" i="3"/>
  <c r="U33" i="3"/>
  <c r="O33" i="3"/>
  <c r="J33" i="3"/>
  <c r="W25" i="3"/>
  <c r="L25" i="3"/>
  <c r="Q25" i="3"/>
  <c r="T25" i="3"/>
  <c r="N25" i="3"/>
  <c r="Y25" i="3"/>
  <c r="V25" i="3"/>
  <c r="R25" i="3"/>
  <c r="P25" i="3"/>
  <c r="K25" i="3"/>
  <c r="U25" i="3"/>
  <c r="O25" i="3"/>
  <c r="X25" i="3"/>
  <c r="M25" i="3"/>
  <c r="S25" i="3"/>
  <c r="J25" i="3"/>
  <c r="U17" i="3"/>
  <c r="O17" i="3"/>
  <c r="W17" i="3"/>
  <c r="L17" i="3"/>
  <c r="Q17" i="3"/>
  <c r="T17" i="3"/>
  <c r="N17" i="3"/>
  <c r="Y17" i="3"/>
  <c r="V17" i="3"/>
  <c r="R17" i="3"/>
  <c r="M17" i="3"/>
  <c r="S17" i="3"/>
  <c r="X17" i="3"/>
  <c r="J17" i="3"/>
  <c r="K17" i="3"/>
  <c r="P17" i="3"/>
  <c r="O26" i="8"/>
  <c r="N43" i="8"/>
  <c r="M149" i="4" s="1"/>
  <c r="N1740" i="4" s="1"/>
  <c r="H1711" i="1"/>
  <c r="I1711" i="1"/>
  <c r="J1711" i="1"/>
  <c r="K1711" i="1"/>
  <c r="L1711" i="1"/>
  <c r="M1711" i="1"/>
  <c r="N1711" i="1"/>
  <c r="O1711" i="1"/>
  <c r="P1711" i="1"/>
  <c r="Q1711" i="1"/>
  <c r="R1711" i="1"/>
  <c r="S1711" i="1"/>
  <c r="T1711" i="1"/>
  <c r="U1711" i="1"/>
  <c r="V1711" i="1"/>
  <c r="H1712" i="1"/>
  <c r="I1712" i="1"/>
  <c r="J1712" i="1"/>
  <c r="K1712" i="1"/>
  <c r="L1712" i="1"/>
  <c r="M1712" i="1"/>
  <c r="N1712" i="1"/>
  <c r="O1712" i="1"/>
  <c r="P1712" i="1"/>
  <c r="Q1712" i="1"/>
  <c r="R1712" i="1"/>
  <c r="S1712" i="1"/>
  <c r="T1712" i="1"/>
  <c r="U1712" i="1"/>
  <c r="V1712" i="1"/>
  <c r="H1713" i="1"/>
  <c r="I1713" i="1"/>
  <c r="J1713" i="1"/>
  <c r="K1713" i="1"/>
  <c r="L1713" i="1"/>
  <c r="M1713" i="1"/>
  <c r="N1713" i="1"/>
  <c r="O1713" i="1"/>
  <c r="P1713" i="1"/>
  <c r="Q1713" i="1"/>
  <c r="R1713" i="1"/>
  <c r="S1713" i="1"/>
  <c r="T1713" i="1"/>
  <c r="U1713" i="1"/>
  <c r="V1713" i="1"/>
  <c r="H1714" i="1"/>
  <c r="I1714" i="1"/>
  <c r="J1714" i="1"/>
  <c r="K1714" i="1"/>
  <c r="L1714" i="1"/>
  <c r="M1714" i="1"/>
  <c r="N1714" i="1"/>
  <c r="O1714" i="1"/>
  <c r="P1714" i="1"/>
  <c r="Q1714" i="1"/>
  <c r="R1714" i="1"/>
  <c r="S1714" i="1"/>
  <c r="T1714" i="1"/>
  <c r="U1714" i="1"/>
  <c r="V1714" i="1"/>
  <c r="H1715" i="1"/>
  <c r="I1715" i="1"/>
  <c r="J1715" i="1"/>
  <c r="K1715" i="1"/>
  <c r="L1715" i="1"/>
  <c r="M1715" i="1"/>
  <c r="N1715" i="1"/>
  <c r="O1715" i="1"/>
  <c r="P1715" i="1"/>
  <c r="Q1715" i="1"/>
  <c r="R1715" i="1"/>
  <c r="S1715" i="1"/>
  <c r="T1715" i="1"/>
  <c r="U1715" i="1"/>
  <c r="V1715" i="1"/>
  <c r="H1716" i="1"/>
  <c r="I1716" i="1"/>
  <c r="J1716" i="1"/>
  <c r="K1716" i="1"/>
  <c r="L1716" i="1"/>
  <c r="M1716" i="1"/>
  <c r="N1716" i="1"/>
  <c r="O1716" i="1"/>
  <c r="P1716" i="1"/>
  <c r="Q1716" i="1"/>
  <c r="R1716" i="1"/>
  <c r="S1716" i="1"/>
  <c r="T1716" i="1"/>
  <c r="U1716" i="1"/>
  <c r="V1716" i="1"/>
  <c r="H1717" i="1"/>
  <c r="I1717" i="1"/>
  <c r="J1717" i="1"/>
  <c r="K1717" i="1"/>
  <c r="L1717" i="1"/>
  <c r="M1717" i="1"/>
  <c r="N1717" i="1"/>
  <c r="O1717" i="1"/>
  <c r="P1717" i="1"/>
  <c r="Q1717" i="1"/>
  <c r="R1717" i="1"/>
  <c r="S1717" i="1"/>
  <c r="T1717" i="1"/>
  <c r="U1717" i="1"/>
  <c r="V1717" i="1"/>
  <c r="H1718" i="1"/>
  <c r="I1718" i="1"/>
  <c r="J1718" i="1"/>
  <c r="K1718" i="1"/>
  <c r="L1718" i="1"/>
  <c r="M1718" i="1"/>
  <c r="N1718" i="1"/>
  <c r="O1718" i="1"/>
  <c r="P1718" i="1"/>
  <c r="Q1718" i="1"/>
  <c r="R1718" i="1"/>
  <c r="S1718" i="1"/>
  <c r="T1718" i="1"/>
  <c r="U1718" i="1"/>
  <c r="V1718" i="1"/>
  <c r="H1719" i="1"/>
  <c r="I1719" i="1"/>
  <c r="J1719" i="1"/>
  <c r="K1719" i="1"/>
  <c r="L1719" i="1"/>
  <c r="M1719" i="1"/>
  <c r="N1719" i="1"/>
  <c r="O1719" i="1"/>
  <c r="P1719" i="1"/>
  <c r="Q1719" i="1"/>
  <c r="R1719" i="1"/>
  <c r="S1719" i="1"/>
  <c r="T1719" i="1"/>
  <c r="U1719" i="1"/>
  <c r="V1719" i="1"/>
  <c r="H1720" i="1"/>
  <c r="I1720" i="1"/>
  <c r="J1720" i="1"/>
  <c r="K1720" i="1"/>
  <c r="L1720" i="1"/>
  <c r="M1720" i="1"/>
  <c r="N1720" i="1"/>
  <c r="O1720" i="1"/>
  <c r="P1720" i="1"/>
  <c r="Q1720" i="1"/>
  <c r="R1720" i="1"/>
  <c r="S1720" i="1"/>
  <c r="T1720" i="1"/>
  <c r="U1720" i="1"/>
  <c r="V1720" i="1"/>
  <c r="H1721" i="1"/>
  <c r="I1721" i="1"/>
  <c r="J1721" i="1"/>
  <c r="K1721" i="1"/>
  <c r="L1721" i="1"/>
  <c r="M1721" i="1"/>
  <c r="N1721" i="1"/>
  <c r="O1721" i="1"/>
  <c r="P1721" i="1"/>
  <c r="Q1721" i="1"/>
  <c r="R1721" i="1"/>
  <c r="S1721" i="1"/>
  <c r="T1721" i="1"/>
  <c r="U1721" i="1"/>
  <c r="V1721" i="1"/>
  <c r="H1722" i="1"/>
  <c r="I1722" i="1"/>
  <c r="J1722" i="1"/>
  <c r="K1722" i="1"/>
  <c r="L1722" i="1"/>
  <c r="M1722" i="1"/>
  <c r="N1722" i="1"/>
  <c r="O1722" i="1"/>
  <c r="P1722" i="1"/>
  <c r="Q1722" i="1"/>
  <c r="R1722" i="1"/>
  <c r="S1722" i="1"/>
  <c r="T1722" i="1"/>
  <c r="U1722" i="1"/>
  <c r="V1722" i="1"/>
  <c r="H1723" i="1"/>
  <c r="I1723" i="1"/>
  <c r="J1723" i="1"/>
  <c r="K1723" i="1"/>
  <c r="L1723" i="1"/>
  <c r="M1723" i="1"/>
  <c r="N1723" i="1"/>
  <c r="O1723" i="1"/>
  <c r="P1723" i="1"/>
  <c r="Q1723" i="1"/>
  <c r="R1723" i="1"/>
  <c r="S1723" i="1"/>
  <c r="T1723" i="1"/>
  <c r="U1723" i="1"/>
  <c r="V1723" i="1"/>
  <c r="H1724" i="1"/>
  <c r="I1724" i="1"/>
  <c r="J1724" i="1"/>
  <c r="K1724" i="1"/>
  <c r="L1724" i="1"/>
  <c r="M1724" i="1"/>
  <c r="N1724" i="1"/>
  <c r="O1724" i="1"/>
  <c r="P1724" i="1"/>
  <c r="Q1724" i="1"/>
  <c r="R1724" i="1"/>
  <c r="S1724" i="1"/>
  <c r="T1724" i="1"/>
  <c r="U1724" i="1"/>
  <c r="V1724" i="1"/>
  <c r="H1725" i="1"/>
  <c r="I1725" i="1"/>
  <c r="J1725" i="1"/>
  <c r="K1725" i="1"/>
  <c r="L1725" i="1"/>
  <c r="M1725" i="1"/>
  <c r="N1725" i="1"/>
  <c r="O1725" i="1"/>
  <c r="P1725" i="1"/>
  <c r="Q1725" i="1"/>
  <c r="R1725" i="1"/>
  <c r="S1725" i="1"/>
  <c r="T1725" i="1"/>
  <c r="U1725" i="1"/>
  <c r="V1725" i="1"/>
  <c r="H1726" i="1"/>
  <c r="I1726" i="1"/>
  <c r="J1726" i="1"/>
  <c r="K1726" i="1"/>
  <c r="L1726" i="1"/>
  <c r="M1726" i="1"/>
  <c r="N1726" i="1"/>
  <c r="O1726" i="1"/>
  <c r="P1726" i="1"/>
  <c r="Q1726" i="1"/>
  <c r="R1726" i="1"/>
  <c r="S1726" i="1"/>
  <c r="T1726" i="1"/>
  <c r="U1726" i="1"/>
  <c r="V1726" i="1"/>
  <c r="H1727" i="1"/>
  <c r="I1727" i="1"/>
  <c r="J1727" i="1"/>
  <c r="K1727" i="1"/>
  <c r="L1727" i="1"/>
  <c r="M1727" i="1"/>
  <c r="N1727" i="1"/>
  <c r="O1727" i="1"/>
  <c r="P1727" i="1"/>
  <c r="Q1727" i="1"/>
  <c r="R1727" i="1"/>
  <c r="S1727" i="1"/>
  <c r="T1727" i="1"/>
  <c r="U1727" i="1"/>
  <c r="V1727" i="1"/>
  <c r="H1728" i="1"/>
  <c r="I1728" i="1"/>
  <c r="J1728" i="1"/>
  <c r="K1728" i="1"/>
  <c r="L1728" i="1"/>
  <c r="M1728" i="1"/>
  <c r="N1728" i="1"/>
  <c r="O1728" i="1"/>
  <c r="P1728" i="1"/>
  <c r="Q1728" i="1"/>
  <c r="R1728" i="1"/>
  <c r="S1728" i="1"/>
  <c r="T1728" i="1"/>
  <c r="U1728" i="1"/>
  <c r="V1728" i="1"/>
  <c r="H1729" i="1"/>
  <c r="I1729" i="1"/>
  <c r="J1729" i="1"/>
  <c r="K1729" i="1"/>
  <c r="L1729" i="1"/>
  <c r="M1729" i="1"/>
  <c r="N1729" i="1"/>
  <c r="O1729" i="1"/>
  <c r="P1729" i="1"/>
  <c r="Q1729" i="1"/>
  <c r="R1729" i="1"/>
  <c r="S1729" i="1"/>
  <c r="T1729" i="1"/>
  <c r="U1729" i="1"/>
  <c r="V1729" i="1"/>
  <c r="H1730" i="1"/>
  <c r="I1730" i="1"/>
  <c r="J1730" i="1"/>
  <c r="K1730" i="1"/>
  <c r="L1730" i="1"/>
  <c r="M1730" i="1"/>
  <c r="N1730" i="1"/>
  <c r="O1730" i="1"/>
  <c r="P1730" i="1"/>
  <c r="Q1730" i="1"/>
  <c r="R1730" i="1"/>
  <c r="S1730" i="1"/>
  <c r="T1730" i="1"/>
  <c r="U1730" i="1"/>
  <c r="V1730" i="1"/>
  <c r="H1731" i="1"/>
  <c r="I1731" i="1"/>
  <c r="J1731" i="1"/>
  <c r="K1731" i="1"/>
  <c r="L1731" i="1"/>
  <c r="M1731" i="1"/>
  <c r="N1731" i="1"/>
  <c r="O1731" i="1"/>
  <c r="P1731" i="1"/>
  <c r="Q1731" i="1"/>
  <c r="R1731" i="1"/>
  <c r="S1731" i="1"/>
  <c r="T1731" i="1"/>
  <c r="U1731" i="1"/>
  <c r="V1731" i="1"/>
  <c r="H1732" i="1"/>
  <c r="I1732" i="1"/>
  <c r="J1732" i="1"/>
  <c r="K1732" i="1"/>
  <c r="L1732" i="1"/>
  <c r="M1732" i="1"/>
  <c r="N1732" i="1"/>
  <c r="O1732" i="1"/>
  <c r="P1732" i="1"/>
  <c r="Q1732" i="1"/>
  <c r="R1732" i="1"/>
  <c r="S1732" i="1"/>
  <c r="T1732" i="1"/>
  <c r="U1732" i="1"/>
  <c r="V1732" i="1"/>
  <c r="H1733" i="1"/>
  <c r="I1733" i="1"/>
  <c r="J1733" i="1"/>
  <c r="K1733" i="1"/>
  <c r="L1733" i="1"/>
  <c r="M1733" i="1"/>
  <c r="N1733" i="1"/>
  <c r="O1733" i="1"/>
  <c r="P1733" i="1"/>
  <c r="Q1733" i="1"/>
  <c r="R1733" i="1"/>
  <c r="S1733" i="1"/>
  <c r="T1733" i="1"/>
  <c r="U1733" i="1"/>
  <c r="V1733" i="1"/>
  <c r="H1734" i="1"/>
  <c r="I1734" i="1"/>
  <c r="J1734" i="1"/>
  <c r="K1734" i="1"/>
  <c r="L1734" i="1"/>
  <c r="M1734" i="1"/>
  <c r="N1734" i="1"/>
  <c r="O1734" i="1"/>
  <c r="P1734" i="1"/>
  <c r="Q1734" i="1"/>
  <c r="R1734" i="1"/>
  <c r="S1734" i="1"/>
  <c r="T1734" i="1"/>
  <c r="U1734" i="1"/>
  <c r="V1734" i="1"/>
  <c r="H1735" i="1"/>
  <c r="I1735" i="1"/>
  <c r="J1735" i="1"/>
  <c r="K1735" i="1"/>
  <c r="L1735" i="1"/>
  <c r="M1735" i="1"/>
  <c r="N1735" i="1"/>
  <c r="O1735" i="1"/>
  <c r="P1735" i="1"/>
  <c r="Q1735" i="1"/>
  <c r="R1735" i="1"/>
  <c r="S1735" i="1"/>
  <c r="T1735" i="1"/>
  <c r="U1735" i="1"/>
  <c r="V1735" i="1"/>
  <c r="H1736" i="1"/>
  <c r="I1736" i="1"/>
  <c r="J1736" i="1"/>
  <c r="K1736" i="1"/>
  <c r="L1736" i="1"/>
  <c r="M1736" i="1"/>
  <c r="N1736" i="1"/>
  <c r="O1736" i="1"/>
  <c r="P1736" i="1"/>
  <c r="Q1736" i="1"/>
  <c r="R1736" i="1"/>
  <c r="S1736" i="1"/>
  <c r="T1736" i="1"/>
  <c r="U1736" i="1"/>
  <c r="V1736" i="1"/>
  <c r="H1737" i="1"/>
  <c r="I1737" i="1"/>
  <c r="J1737" i="1"/>
  <c r="K1737" i="1"/>
  <c r="L1737" i="1"/>
  <c r="M1737" i="1"/>
  <c r="N1737" i="1"/>
  <c r="O1737" i="1"/>
  <c r="P1737" i="1"/>
  <c r="Q1737" i="1"/>
  <c r="R1737" i="1"/>
  <c r="S1737" i="1"/>
  <c r="T1737" i="1"/>
  <c r="U1737" i="1"/>
  <c r="V1737" i="1"/>
  <c r="H1738" i="1"/>
  <c r="I1738" i="1"/>
  <c r="J1738" i="1"/>
  <c r="K1738" i="1"/>
  <c r="L1738" i="1"/>
  <c r="M1738" i="1"/>
  <c r="N1738" i="1"/>
  <c r="O1738" i="1"/>
  <c r="P1738" i="1"/>
  <c r="Q1738" i="1"/>
  <c r="R1738" i="1"/>
  <c r="S1738" i="1"/>
  <c r="T1738" i="1"/>
  <c r="U1738" i="1"/>
  <c r="V1738" i="1"/>
  <c r="H1739" i="1"/>
  <c r="I1739" i="1"/>
  <c r="J1739" i="1"/>
  <c r="K1739" i="1"/>
  <c r="L1739" i="1"/>
  <c r="M1739" i="1"/>
  <c r="N1739" i="1"/>
  <c r="O1739" i="1"/>
  <c r="P1739" i="1"/>
  <c r="Q1739" i="1"/>
  <c r="R1739" i="1"/>
  <c r="S1739" i="1"/>
  <c r="T1739" i="1"/>
  <c r="U1739" i="1"/>
  <c r="V1739" i="1"/>
  <c r="H1740" i="1"/>
  <c r="I1740" i="1"/>
  <c r="J1740" i="1"/>
  <c r="K1740" i="1"/>
  <c r="L1740" i="1"/>
  <c r="M1740" i="1"/>
  <c r="N1740" i="1"/>
  <c r="O1740" i="1"/>
  <c r="P1740" i="1"/>
  <c r="Q1740" i="1"/>
  <c r="R1740" i="1"/>
  <c r="S1740" i="1"/>
  <c r="T1740" i="1"/>
  <c r="U1740" i="1"/>
  <c r="V1740" i="1"/>
  <c r="H1741" i="1"/>
  <c r="I1741" i="1"/>
  <c r="J1741" i="1"/>
  <c r="K1741" i="1"/>
  <c r="L1741" i="1"/>
  <c r="M1741" i="1"/>
  <c r="N1741" i="1"/>
  <c r="O1741" i="1"/>
  <c r="P1741" i="1"/>
  <c r="Q1741" i="1"/>
  <c r="R1741" i="1"/>
  <c r="S1741" i="1"/>
  <c r="T1741" i="1"/>
  <c r="U1741" i="1"/>
  <c r="V1741" i="1"/>
  <c r="H1742" i="1"/>
  <c r="I1742" i="1"/>
  <c r="J1742" i="1"/>
  <c r="K1742" i="1"/>
  <c r="L1742" i="1"/>
  <c r="M1742" i="1"/>
  <c r="N1742" i="1"/>
  <c r="O1742" i="1"/>
  <c r="P1742" i="1"/>
  <c r="Q1742" i="1"/>
  <c r="R1742" i="1"/>
  <c r="S1742" i="1"/>
  <c r="T1742" i="1"/>
  <c r="U1742" i="1"/>
  <c r="V1742" i="1"/>
  <c r="H1743" i="1"/>
  <c r="I1743" i="1"/>
  <c r="J1743" i="1"/>
  <c r="K1743" i="1"/>
  <c r="L1743" i="1"/>
  <c r="M1743" i="1"/>
  <c r="N1743" i="1"/>
  <c r="O1743" i="1"/>
  <c r="P1743" i="1"/>
  <c r="Q1743" i="1"/>
  <c r="R1743" i="1"/>
  <c r="S1743" i="1"/>
  <c r="T1743" i="1"/>
  <c r="U1743" i="1"/>
  <c r="V1743" i="1"/>
  <c r="H1744" i="1"/>
  <c r="I1744" i="1"/>
  <c r="J1744" i="1"/>
  <c r="K1744" i="1"/>
  <c r="L1744" i="1"/>
  <c r="M1744" i="1"/>
  <c r="N1744" i="1"/>
  <c r="O1744" i="1"/>
  <c r="P1744" i="1"/>
  <c r="Q1744" i="1"/>
  <c r="R1744" i="1"/>
  <c r="S1744" i="1"/>
  <c r="T1744" i="1"/>
  <c r="U1744" i="1"/>
  <c r="V1744" i="1"/>
  <c r="H1745" i="1"/>
  <c r="I1745" i="1"/>
  <c r="J1745" i="1"/>
  <c r="K1745" i="1"/>
  <c r="L1745" i="1"/>
  <c r="M1745" i="1"/>
  <c r="N1745" i="1"/>
  <c r="O1745" i="1"/>
  <c r="P1745" i="1"/>
  <c r="Q1745" i="1"/>
  <c r="R1745" i="1"/>
  <c r="S1745" i="1"/>
  <c r="T1745" i="1"/>
  <c r="U1745" i="1"/>
  <c r="V1745" i="1"/>
  <c r="H1746" i="1"/>
  <c r="I1746" i="1"/>
  <c r="J1746" i="1"/>
  <c r="K1746" i="1"/>
  <c r="L1746" i="1"/>
  <c r="M1746" i="1"/>
  <c r="N1746" i="1"/>
  <c r="O1746" i="1"/>
  <c r="P1746" i="1"/>
  <c r="Q1746" i="1"/>
  <c r="R1746" i="1"/>
  <c r="S1746" i="1"/>
  <c r="T1746" i="1"/>
  <c r="U1746" i="1"/>
  <c r="V1746" i="1"/>
  <c r="H1749" i="1"/>
  <c r="I1749" i="1"/>
  <c r="J1749" i="1"/>
  <c r="K1749" i="1"/>
  <c r="L1749" i="1"/>
  <c r="M1749" i="1"/>
  <c r="N1749" i="1"/>
  <c r="O1749" i="1"/>
  <c r="P1749" i="1"/>
  <c r="Q1749" i="1"/>
  <c r="R1749" i="1"/>
  <c r="S1749" i="1"/>
  <c r="T1749" i="1"/>
  <c r="U1749" i="1"/>
  <c r="V1749" i="1"/>
  <c r="H1750" i="1"/>
  <c r="I1750" i="1"/>
  <c r="J1750" i="1"/>
  <c r="K1750" i="1"/>
  <c r="L1750" i="1"/>
  <c r="M1750" i="1"/>
  <c r="N1750" i="1"/>
  <c r="O1750" i="1"/>
  <c r="P1750" i="1"/>
  <c r="Q1750" i="1"/>
  <c r="R1750" i="1"/>
  <c r="S1750" i="1"/>
  <c r="T1750" i="1"/>
  <c r="U1750" i="1"/>
  <c r="V1750" i="1"/>
  <c r="H1751" i="1"/>
  <c r="I1751" i="1"/>
  <c r="J1751" i="1"/>
  <c r="K1751" i="1"/>
  <c r="L1751" i="1"/>
  <c r="M1751" i="1"/>
  <c r="N1751" i="1"/>
  <c r="O1751" i="1"/>
  <c r="P1751" i="1"/>
  <c r="Q1751" i="1"/>
  <c r="R1751" i="1"/>
  <c r="S1751" i="1"/>
  <c r="T1751" i="1"/>
  <c r="U1751" i="1"/>
  <c r="V1751" i="1"/>
  <c r="H1752" i="1"/>
  <c r="I1752" i="1"/>
  <c r="J1752" i="1"/>
  <c r="K1752" i="1"/>
  <c r="L1752" i="1"/>
  <c r="M1752" i="1"/>
  <c r="N1752" i="1"/>
  <c r="O1752" i="1"/>
  <c r="P1752" i="1"/>
  <c r="Q1752" i="1"/>
  <c r="R1752" i="1"/>
  <c r="S1752" i="1"/>
  <c r="T1752" i="1"/>
  <c r="U1752" i="1"/>
  <c r="V1752" i="1"/>
  <c r="H1753" i="1"/>
  <c r="I1753" i="1"/>
  <c r="J1753" i="1"/>
  <c r="K1753" i="1"/>
  <c r="L1753" i="1"/>
  <c r="M1753" i="1"/>
  <c r="N1753" i="1"/>
  <c r="O1753" i="1"/>
  <c r="P1753" i="1"/>
  <c r="Q1753" i="1"/>
  <c r="R1753" i="1"/>
  <c r="S1753" i="1"/>
  <c r="T1753" i="1"/>
  <c r="U1753" i="1"/>
  <c r="V1753" i="1"/>
  <c r="H1754" i="1"/>
  <c r="I1754" i="1"/>
  <c r="J1754" i="1"/>
  <c r="K1754" i="1"/>
  <c r="L1754" i="1"/>
  <c r="M1754" i="1"/>
  <c r="N1754" i="1"/>
  <c r="O1754" i="1"/>
  <c r="P1754" i="1"/>
  <c r="Q1754" i="1"/>
  <c r="R1754" i="1"/>
  <c r="S1754" i="1"/>
  <c r="T1754" i="1"/>
  <c r="U1754" i="1"/>
  <c r="V1754" i="1"/>
  <c r="H1755" i="1"/>
  <c r="I1755" i="1"/>
  <c r="J1755" i="1"/>
  <c r="K1755" i="1"/>
  <c r="L1755" i="1"/>
  <c r="M1755" i="1"/>
  <c r="N1755" i="1"/>
  <c r="O1755" i="1"/>
  <c r="P1755" i="1"/>
  <c r="Q1755" i="1"/>
  <c r="R1755" i="1"/>
  <c r="S1755" i="1"/>
  <c r="T1755" i="1"/>
  <c r="U1755" i="1"/>
  <c r="V1755" i="1"/>
  <c r="H1756" i="1"/>
  <c r="I1756" i="1"/>
  <c r="J1756" i="1"/>
  <c r="K1756" i="1"/>
  <c r="L1756" i="1"/>
  <c r="M1756" i="1"/>
  <c r="N1756" i="1"/>
  <c r="O1756" i="1"/>
  <c r="P1756" i="1"/>
  <c r="Q1756" i="1"/>
  <c r="R1756" i="1"/>
  <c r="S1756" i="1"/>
  <c r="T1756" i="1"/>
  <c r="U1756" i="1"/>
  <c r="V1756" i="1"/>
  <c r="H1757" i="1"/>
  <c r="I1757" i="1"/>
  <c r="J1757" i="1"/>
  <c r="K1757" i="1"/>
  <c r="L1757" i="1"/>
  <c r="M1757" i="1"/>
  <c r="N1757" i="1"/>
  <c r="O1757" i="1"/>
  <c r="P1757" i="1"/>
  <c r="Q1757" i="1"/>
  <c r="R1757" i="1"/>
  <c r="S1757" i="1"/>
  <c r="T1757" i="1"/>
  <c r="U1757" i="1"/>
  <c r="V1757" i="1"/>
  <c r="H1758" i="1"/>
  <c r="I1758" i="1"/>
  <c r="J1758" i="1"/>
  <c r="K1758" i="1"/>
  <c r="L1758" i="1"/>
  <c r="M1758" i="1"/>
  <c r="N1758" i="1"/>
  <c r="O1758" i="1"/>
  <c r="P1758" i="1"/>
  <c r="Q1758" i="1"/>
  <c r="R1758" i="1"/>
  <c r="S1758" i="1"/>
  <c r="T1758" i="1"/>
  <c r="U1758" i="1"/>
  <c r="V1758" i="1"/>
  <c r="H1759" i="1"/>
  <c r="I1759" i="1"/>
  <c r="J1759" i="1"/>
  <c r="K1759" i="1"/>
  <c r="L1759" i="1"/>
  <c r="M1759" i="1"/>
  <c r="N1759" i="1"/>
  <c r="O1759" i="1"/>
  <c r="P1759" i="1"/>
  <c r="Q1759" i="1"/>
  <c r="R1759" i="1"/>
  <c r="S1759" i="1"/>
  <c r="T1759" i="1"/>
  <c r="U1759" i="1"/>
  <c r="V1759" i="1"/>
  <c r="H1760" i="1"/>
  <c r="I1760" i="1"/>
  <c r="J1760" i="1"/>
  <c r="K1760" i="1"/>
  <c r="L1760" i="1"/>
  <c r="M1760" i="1"/>
  <c r="N1760" i="1"/>
  <c r="O1760" i="1"/>
  <c r="P1760" i="1"/>
  <c r="Q1760" i="1"/>
  <c r="R1760" i="1"/>
  <c r="S1760" i="1"/>
  <c r="T1760" i="1"/>
  <c r="U1760" i="1"/>
  <c r="V1760" i="1"/>
  <c r="H1761" i="1"/>
  <c r="I1761" i="1"/>
  <c r="J1761" i="1"/>
  <c r="K1761" i="1"/>
  <c r="L1761" i="1"/>
  <c r="M1761" i="1"/>
  <c r="N1761" i="1"/>
  <c r="O1761" i="1"/>
  <c r="P1761" i="1"/>
  <c r="Q1761" i="1"/>
  <c r="R1761" i="1"/>
  <c r="S1761" i="1"/>
  <c r="T1761" i="1"/>
  <c r="U1761" i="1"/>
  <c r="V1761" i="1"/>
  <c r="H1762" i="1"/>
  <c r="I1762" i="1"/>
  <c r="J1762" i="1"/>
  <c r="K1762" i="1"/>
  <c r="L1762" i="1"/>
  <c r="M1762" i="1"/>
  <c r="N1762" i="1"/>
  <c r="O1762" i="1"/>
  <c r="P1762" i="1"/>
  <c r="Q1762" i="1"/>
  <c r="R1762" i="1"/>
  <c r="S1762" i="1"/>
  <c r="T1762" i="1"/>
  <c r="U1762" i="1"/>
  <c r="V1762" i="1"/>
  <c r="H1763" i="1"/>
  <c r="I1763" i="1"/>
  <c r="J1763" i="1"/>
  <c r="K1763" i="1"/>
  <c r="L1763" i="1"/>
  <c r="M1763" i="1"/>
  <c r="N1763" i="1"/>
  <c r="O1763" i="1"/>
  <c r="P1763" i="1"/>
  <c r="Q1763" i="1"/>
  <c r="R1763" i="1"/>
  <c r="S1763" i="1"/>
  <c r="T1763" i="1"/>
  <c r="U1763" i="1"/>
  <c r="V1763" i="1"/>
  <c r="H1764" i="1"/>
  <c r="I1764" i="1"/>
  <c r="J1764" i="1"/>
  <c r="K1764" i="1"/>
  <c r="L1764" i="1"/>
  <c r="M1764" i="1"/>
  <c r="N1764" i="1"/>
  <c r="O1764" i="1"/>
  <c r="P1764" i="1"/>
  <c r="Q1764" i="1"/>
  <c r="R1764" i="1"/>
  <c r="S1764" i="1"/>
  <c r="T1764" i="1"/>
  <c r="U1764" i="1"/>
  <c r="V1764" i="1"/>
  <c r="H1765" i="1"/>
  <c r="I1765" i="1"/>
  <c r="J1765" i="1"/>
  <c r="K1765" i="1"/>
  <c r="L1765" i="1"/>
  <c r="M1765" i="1"/>
  <c r="N1765" i="1"/>
  <c r="O1765" i="1"/>
  <c r="P1765" i="1"/>
  <c r="Q1765" i="1"/>
  <c r="R1765" i="1"/>
  <c r="S1765" i="1"/>
  <c r="T1765" i="1"/>
  <c r="U1765" i="1"/>
  <c r="V1765" i="1"/>
  <c r="H1766" i="1"/>
  <c r="I1766" i="1"/>
  <c r="J1766" i="1"/>
  <c r="K1766" i="1"/>
  <c r="L1766" i="1"/>
  <c r="M1766" i="1"/>
  <c r="N1766" i="1"/>
  <c r="O1766" i="1"/>
  <c r="P1766" i="1"/>
  <c r="Q1766" i="1"/>
  <c r="R1766" i="1"/>
  <c r="S1766" i="1"/>
  <c r="T1766" i="1"/>
  <c r="U1766" i="1"/>
  <c r="V1766" i="1"/>
  <c r="H1767" i="1"/>
  <c r="I1767" i="1"/>
  <c r="J1767" i="1"/>
  <c r="K1767" i="1"/>
  <c r="L1767" i="1"/>
  <c r="M1767" i="1"/>
  <c r="N1767" i="1"/>
  <c r="O1767" i="1"/>
  <c r="P1767" i="1"/>
  <c r="Q1767" i="1"/>
  <c r="R1767" i="1"/>
  <c r="S1767" i="1"/>
  <c r="T1767" i="1"/>
  <c r="U1767" i="1"/>
  <c r="V1767" i="1"/>
  <c r="H1768" i="1"/>
  <c r="I1768" i="1"/>
  <c r="J1768" i="1"/>
  <c r="K1768" i="1"/>
  <c r="L1768" i="1"/>
  <c r="M1768" i="1"/>
  <c r="N1768" i="1"/>
  <c r="O1768" i="1"/>
  <c r="P1768" i="1"/>
  <c r="Q1768" i="1"/>
  <c r="R1768" i="1"/>
  <c r="S1768" i="1"/>
  <c r="T1768" i="1"/>
  <c r="U1768" i="1"/>
  <c r="V1768" i="1"/>
  <c r="H1769" i="1"/>
  <c r="I1769" i="1"/>
  <c r="J1769" i="1"/>
  <c r="K1769" i="1"/>
  <c r="L1769" i="1"/>
  <c r="M1769" i="1"/>
  <c r="N1769" i="1"/>
  <c r="O1769" i="1"/>
  <c r="P1769" i="1"/>
  <c r="Q1769" i="1"/>
  <c r="R1769" i="1"/>
  <c r="S1769" i="1"/>
  <c r="T1769" i="1"/>
  <c r="U1769" i="1"/>
  <c r="V1769" i="1"/>
  <c r="H1770" i="1"/>
  <c r="I1770" i="1"/>
  <c r="J1770" i="1"/>
  <c r="K1770" i="1"/>
  <c r="L1770" i="1"/>
  <c r="M1770" i="1"/>
  <c r="N1770" i="1"/>
  <c r="O1770" i="1"/>
  <c r="P1770" i="1"/>
  <c r="Q1770" i="1"/>
  <c r="R1770" i="1"/>
  <c r="S1770" i="1"/>
  <c r="T1770" i="1"/>
  <c r="U1770" i="1"/>
  <c r="V1770" i="1"/>
  <c r="H1771" i="1"/>
  <c r="I1771" i="1"/>
  <c r="J1771" i="1"/>
  <c r="K1771" i="1"/>
  <c r="L1771" i="1"/>
  <c r="M1771" i="1"/>
  <c r="N1771" i="1"/>
  <c r="O1771" i="1"/>
  <c r="P1771" i="1"/>
  <c r="Q1771" i="1"/>
  <c r="R1771" i="1"/>
  <c r="S1771" i="1"/>
  <c r="T1771" i="1"/>
  <c r="U1771" i="1"/>
  <c r="V1771" i="1"/>
  <c r="H1772" i="1"/>
  <c r="I1772" i="1"/>
  <c r="J1772" i="1"/>
  <c r="K1772" i="1"/>
  <c r="L1772" i="1"/>
  <c r="M1772" i="1"/>
  <c r="N1772" i="1"/>
  <c r="O1772" i="1"/>
  <c r="P1772" i="1"/>
  <c r="Q1772" i="1"/>
  <c r="R1772" i="1"/>
  <c r="S1772" i="1"/>
  <c r="T1772" i="1"/>
  <c r="U1772" i="1"/>
  <c r="V1772" i="1"/>
  <c r="H1773" i="1"/>
  <c r="I1773" i="1"/>
  <c r="J1773" i="1"/>
  <c r="K1773" i="1"/>
  <c r="L1773" i="1"/>
  <c r="M1773" i="1"/>
  <c r="N1773" i="1"/>
  <c r="O1773" i="1"/>
  <c r="P1773" i="1"/>
  <c r="Q1773" i="1"/>
  <c r="R1773" i="1"/>
  <c r="S1773" i="1"/>
  <c r="T1773" i="1"/>
  <c r="U1773" i="1"/>
  <c r="V1773" i="1"/>
  <c r="H1774" i="1"/>
  <c r="I1774" i="1"/>
  <c r="J1774" i="1"/>
  <c r="K1774" i="1"/>
  <c r="L1774" i="1"/>
  <c r="M1774" i="1"/>
  <c r="N1774" i="1"/>
  <c r="O1774" i="1"/>
  <c r="P1774" i="1"/>
  <c r="Q1774" i="1"/>
  <c r="R1774" i="1"/>
  <c r="S1774" i="1"/>
  <c r="T1774" i="1"/>
  <c r="U1774" i="1"/>
  <c r="V1774" i="1"/>
  <c r="H1775" i="1"/>
  <c r="I1775" i="1"/>
  <c r="J1775" i="1"/>
  <c r="K1775" i="1"/>
  <c r="L1775" i="1"/>
  <c r="M1775" i="1"/>
  <c r="N1775" i="1"/>
  <c r="O1775" i="1"/>
  <c r="P1775" i="1"/>
  <c r="Q1775" i="1"/>
  <c r="R1775" i="1"/>
  <c r="S1775" i="1"/>
  <c r="T1775" i="1"/>
  <c r="U1775" i="1"/>
  <c r="V1775" i="1"/>
  <c r="H1776" i="1"/>
  <c r="I1776" i="1"/>
  <c r="J1776" i="1"/>
  <c r="K1776" i="1"/>
  <c r="L1776" i="1"/>
  <c r="M1776" i="1"/>
  <c r="N1776" i="1"/>
  <c r="O1776" i="1"/>
  <c r="P1776" i="1"/>
  <c r="Q1776" i="1"/>
  <c r="R1776" i="1"/>
  <c r="S1776" i="1"/>
  <c r="T1776" i="1"/>
  <c r="U1776" i="1"/>
  <c r="V1776" i="1"/>
  <c r="H1777" i="1"/>
  <c r="I1777" i="1"/>
  <c r="J1777" i="1"/>
  <c r="K1777" i="1"/>
  <c r="L1777" i="1"/>
  <c r="M1777" i="1"/>
  <c r="N1777" i="1"/>
  <c r="O1777" i="1"/>
  <c r="P1777" i="1"/>
  <c r="Q1777" i="1"/>
  <c r="R1777" i="1"/>
  <c r="S1777" i="1"/>
  <c r="T1777" i="1"/>
  <c r="U1777" i="1"/>
  <c r="V1777" i="1"/>
  <c r="H1778" i="1"/>
  <c r="I1778" i="1"/>
  <c r="J1778" i="1"/>
  <c r="K1778" i="1"/>
  <c r="L1778" i="1"/>
  <c r="M1778" i="1"/>
  <c r="N1778" i="1"/>
  <c r="O1778" i="1"/>
  <c r="P1778" i="1"/>
  <c r="Q1778" i="1"/>
  <c r="R1778" i="1"/>
  <c r="S1778" i="1"/>
  <c r="T1778" i="1"/>
  <c r="U1778" i="1"/>
  <c r="V1778" i="1"/>
  <c r="H1779" i="1"/>
  <c r="I1779" i="1"/>
  <c r="J1779" i="1"/>
  <c r="K1779" i="1"/>
  <c r="L1779" i="1"/>
  <c r="M1779" i="1"/>
  <c r="N1779" i="1"/>
  <c r="O1779" i="1"/>
  <c r="P1779" i="1"/>
  <c r="Q1779" i="1"/>
  <c r="R1779" i="1"/>
  <c r="S1779" i="1"/>
  <c r="T1779" i="1"/>
  <c r="U1779" i="1"/>
  <c r="V1779" i="1"/>
  <c r="H1780" i="1"/>
  <c r="I1780" i="1"/>
  <c r="J1780" i="1"/>
  <c r="K1780" i="1"/>
  <c r="L1780" i="1"/>
  <c r="M1780" i="1"/>
  <c r="N1780" i="1"/>
  <c r="O1780" i="1"/>
  <c r="P1780" i="1"/>
  <c r="Q1780" i="1"/>
  <c r="R1780" i="1"/>
  <c r="S1780" i="1"/>
  <c r="T1780" i="1"/>
  <c r="U1780" i="1"/>
  <c r="V1780" i="1"/>
  <c r="H1781" i="1"/>
  <c r="I1781" i="1"/>
  <c r="J1781" i="1"/>
  <c r="K1781" i="1"/>
  <c r="L1781" i="1"/>
  <c r="M1781" i="1"/>
  <c r="N1781" i="1"/>
  <c r="O1781" i="1"/>
  <c r="P1781" i="1"/>
  <c r="Q1781" i="1"/>
  <c r="R1781" i="1"/>
  <c r="S1781" i="1"/>
  <c r="T1781" i="1"/>
  <c r="U1781" i="1"/>
  <c r="V1781" i="1"/>
  <c r="H1782" i="1"/>
  <c r="I1782" i="1"/>
  <c r="J1782" i="1"/>
  <c r="K1782" i="1"/>
  <c r="L1782" i="1"/>
  <c r="M1782" i="1"/>
  <c r="N1782" i="1"/>
  <c r="O1782" i="1"/>
  <c r="P1782" i="1"/>
  <c r="Q1782" i="1"/>
  <c r="R1782" i="1"/>
  <c r="S1782" i="1"/>
  <c r="T1782" i="1"/>
  <c r="U1782" i="1"/>
  <c r="V1782" i="1"/>
  <c r="H1783" i="1"/>
  <c r="I1783" i="1"/>
  <c r="J1783" i="1"/>
  <c r="K1783" i="1"/>
  <c r="L1783" i="1"/>
  <c r="M1783" i="1"/>
  <c r="N1783" i="1"/>
  <c r="O1783" i="1"/>
  <c r="P1783" i="1"/>
  <c r="Q1783" i="1"/>
  <c r="R1783" i="1"/>
  <c r="S1783" i="1"/>
  <c r="T1783" i="1"/>
  <c r="U1783" i="1"/>
  <c r="V1783" i="1"/>
  <c r="H1784" i="1"/>
  <c r="I1784" i="1"/>
  <c r="J1784" i="1"/>
  <c r="K1784" i="1"/>
  <c r="L1784" i="1"/>
  <c r="M1784" i="1"/>
  <c r="N1784" i="1"/>
  <c r="O1784" i="1"/>
  <c r="P1784" i="1"/>
  <c r="Q1784" i="1"/>
  <c r="R1784" i="1"/>
  <c r="S1784" i="1"/>
  <c r="T1784" i="1"/>
  <c r="U1784" i="1"/>
  <c r="V1784" i="1"/>
  <c r="H1785" i="1"/>
  <c r="I1785" i="1"/>
  <c r="J1785" i="1"/>
  <c r="K1785" i="1"/>
  <c r="L1785" i="1"/>
  <c r="M1785" i="1"/>
  <c r="N1785" i="1"/>
  <c r="O1785" i="1"/>
  <c r="P1785" i="1"/>
  <c r="Q1785" i="1"/>
  <c r="R1785" i="1"/>
  <c r="S1785" i="1"/>
  <c r="T1785" i="1"/>
  <c r="U1785" i="1"/>
  <c r="V1785"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11" i="1"/>
  <c r="Z97" i="3" l="1"/>
  <c r="Q18" i="3"/>
  <c r="Z90" i="3"/>
  <c r="Z46" i="3"/>
  <c r="Z86" i="3"/>
  <c r="E3" i="9" s="1"/>
  <c r="F3" i="9" s="1"/>
  <c r="Z15" i="3"/>
  <c r="K101" i="7"/>
  <c r="R101" i="7"/>
  <c r="R104" i="7"/>
  <c r="O100" i="7"/>
  <c r="R103" i="7"/>
  <c r="M98" i="7"/>
  <c r="Y101" i="7"/>
  <c r="Q101" i="7"/>
  <c r="V99" i="7"/>
  <c r="M96" i="7"/>
  <c r="X97" i="7"/>
  <c r="M101" i="7"/>
  <c r="M99" i="7"/>
  <c r="J99" i="7"/>
  <c r="Z65" i="3"/>
  <c r="Z60" i="3"/>
  <c r="Z84" i="3"/>
  <c r="Z102" i="3"/>
  <c r="W100" i="7"/>
  <c r="Y100" i="7"/>
  <c r="L98" i="7"/>
  <c r="P97" i="7"/>
  <c r="X102" i="7"/>
  <c r="K105" i="7"/>
  <c r="S98" i="7"/>
  <c r="Q105" i="7"/>
  <c r="X99" i="7"/>
  <c r="R102" i="7"/>
  <c r="L97" i="7"/>
  <c r="J103" i="7"/>
  <c r="P98" i="7"/>
  <c r="K103" i="7"/>
  <c r="X104" i="7"/>
  <c r="U98" i="7"/>
  <c r="T102" i="7"/>
  <c r="Y105" i="7"/>
  <c r="Y99" i="7"/>
  <c r="W103" i="7"/>
  <c r="Y98" i="7"/>
  <c r="V97" i="7"/>
  <c r="R97" i="7"/>
  <c r="V102" i="7"/>
  <c r="U100" i="7"/>
  <c r="K97" i="7"/>
  <c r="S104" i="7"/>
  <c r="T96" i="7"/>
  <c r="N105" i="7"/>
  <c r="X96" i="7"/>
  <c r="R98" i="7"/>
  <c r="M100" i="7"/>
  <c r="P105" i="7"/>
  <c r="Y97" i="7"/>
  <c r="Y103" i="7"/>
  <c r="X101" i="7"/>
  <c r="J100" i="7"/>
  <c r="Z61" i="3"/>
  <c r="S102" i="7"/>
  <c r="V98" i="7"/>
  <c r="P99" i="7"/>
  <c r="V104" i="7"/>
  <c r="U105" i="7"/>
  <c r="M105" i="7"/>
  <c r="K104" i="7"/>
  <c r="S101" i="7"/>
  <c r="N99" i="7"/>
  <c r="L105" i="7"/>
  <c r="S100" i="7"/>
  <c r="M102" i="7"/>
  <c r="T104" i="7"/>
  <c r="V96" i="7"/>
  <c r="U103" i="7"/>
  <c r="S105" i="7"/>
  <c r="K100" i="7"/>
  <c r="K98" i="7"/>
  <c r="O101" i="7"/>
  <c r="N98" i="7"/>
  <c r="R100" i="7"/>
  <c r="U104" i="7"/>
  <c r="W105" i="7"/>
  <c r="K102" i="7"/>
  <c r="M103" i="7"/>
  <c r="W104" i="7"/>
  <c r="P101" i="7"/>
  <c r="Z44" i="3"/>
  <c r="U102" i="7"/>
  <c r="K99" i="7"/>
  <c r="Y104" i="7"/>
  <c r="W99" i="7"/>
  <c r="Q98" i="7"/>
  <c r="T97" i="7"/>
  <c r="O97" i="7"/>
  <c r="U101" i="7"/>
  <c r="N103" i="7"/>
  <c r="N96" i="7"/>
  <c r="X100" i="7"/>
  <c r="W102" i="7"/>
  <c r="J101" i="7"/>
  <c r="Z17" i="3"/>
  <c r="S97" i="7"/>
  <c r="Q104" i="7"/>
  <c r="X103" i="7"/>
  <c r="U96" i="7"/>
  <c r="T99" i="7"/>
  <c r="Z87" i="3"/>
  <c r="Z96" i="3"/>
  <c r="E9" i="9" s="1"/>
  <c r="F9" i="9" s="1"/>
  <c r="T101" i="7"/>
  <c r="L100" i="7"/>
  <c r="Q100" i="7"/>
  <c r="N101" i="7"/>
  <c r="T103" i="7"/>
  <c r="R96" i="7"/>
  <c r="Y102" i="7"/>
  <c r="L104" i="7"/>
  <c r="V105" i="7"/>
  <c r="Q99" i="7"/>
  <c r="P96" i="7"/>
  <c r="N100" i="7"/>
  <c r="Q103" i="7"/>
  <c r="O98" i="7"/>
  <c r="P102" i="7"/>
  <c r="O104" i="7"/>
  <c r="Q96" i="7"/>
  <c r="S96" i="7"/>
  <c r="L101" i="7"/>
  <c r="S103" i="7"/>
  <c r="Z69" i="3"/>
  <c r="Z94" i="3"/>
  <c r="Z24" i="3"/>
  <c r="N104" i="7"/>
  <c r="V101" i="7"/>
  <c r="U97" i="7"/>
  <c r="O99" i="7"/>
  <c r="T105" i="7"/>
  <c r="T98" i="7"/>
  <c r="J104" i="7"/>
  <c r="U99" i="7"/>
  <c r="J98" i="7"/>
  <c r="J97" i="7"/>
  <c r="O103" i="7"/>
  <c r="T100" i="7"/>
  <c r="S99" i="7"/>
  <c r="O102" i="7"/>
  <c r="J96" i="7"/>
  <c r="W96" i="7"/>
  <c r="R105" i="7"/>
  <c r="Y96" i="7"/>
  <c r="P104" i="7"/>
  <c r="N97" i="7"/>
  <c r="M97" i="7"/>
  <c r="J105" i="7"/>
  <c r="O105" i="7"/>
  <c r="P103" i="7"/>
  <c r="V103" i="7"/>
  <c r="X105" i="7"/>
  <c r="Z13" i="3"/>
  <c r="L99" i="7"/>
  <c r="M104" i="7"/>
  <c r="V100" i="7"/>
  <c r="J102" i="7"/>
  <c r="X98" i="7"/>
  <c r="W98" i="7"/>
  <c r="Z75" i="3"/>
  <c r="Z23" i="3"/>
  <c r="B5" i="9" s="1"/>
  <c r="Z31" i="3"/>
  <c r="J5" i="9" s="1"/>
  <c r="Z62" i="3"/>
  <c r="Z64" i="3"/>
  <c r="Z72" i="3"/>
  <c r="Z81" i="3"/>
  <c r="Z26" i="3"/>
  <c r="E5" i="9" s="1"/>
  <c r="Z91" i="3"/>
  <c r="J3" i="9" s="1"/>
  <c r="K3" i="9" s="1"/>
  <c r="Z34" i="3"/>
  <c r="Z63" i="3"/>
  <c r="B10" i="9" s="1"/>
  <c r="Z51" i="3"/>
  <c r="Z83" i="3"/>
  <c r="B3" i="9" s="1"/>
  <c r="Z25" i="3"/>
  <c r="Z41" i="3"/>
  <c r="J2" i="9" s="1"/>
  <c r="Z57" i="3"/>
  <c r="Z89" i="3"/>
  <c r="Z36" i="3"/>
  <c r="E2" i="9" s="1"/>
  <c r="Z92" i="3"/>
  <c r="Z95" i="3"/>
  <c r="Z21" i="3"/>
  <c r="Z77" i="3"/>
  <c r="Z93" i="3"/>
  <c r="B9" i="9" s="1"/>
  <c r="Z54" i="3"/>
  <c r="Z56" i="3"/>
  <c r="Z42" i="3"/>
  <c r="Z58" i="3"/>
  <c r="Z19" i="3"/>
  <c r="Z47" i="3"/>
  <c r="Z45" i="3"/>
  <c r="Z85" i="3"/>
  <c r="Z78" i="3"/>
  <c r="G8" i="9" s="1"/>
  <c r="Z49" i="3"/>
  <c r="Z73" i="3"/>
  <c r="B8" i="9" s="1"/>
  <c r="C8" i="9" s="1"/>
  <c r="Z50" i="3"/>
  <c r="Z66" i="3"/>
  <c r="E10" i="9" s="1"/>
  <c r="Z27" i="3"/>
  <c r="Z79" i="3"/>
  <c r="Z100" i="3"/>
  <c r="I9" i="9" s="1"/>
  <c r="Z29" i="3"/>
  <c r="Z22" i="3"/>
  <c r="Z32" i="3"/>
  <c r="Z74" i="3"/>
  <c r="Z53" i="3"/>
  <c r="Z55" i="3"/>
  <c r="Z80" i="3"/>
  <c r="Z33" i="3"/>
  <c r="B2" i="9" s="1"/>
  <c r="Z35" i="3"/>
  <c r="Z59" i="3"/>
  <c r="Z67" i="3"/>
  <c r="Z28" i="3"/>
  <c r="G5" i="9" s="1"/>
  <c r="Z52" i="3"/>
  <c r="Z76" i="3"/>
  <c r="Z71" i="3"/>
  <c r="J10" i="9" s="1"/>
  <c r="K10" i="9" s="1"/>
  <c r="Z70" i="3"/>
  <c r="Z40" i="3"/>
  <c r="I2" i="9" s="1"/>
  <c r="Z88" i="3"/>
  <c r="G3" i="9" s="1"/>
  <c r="H3" i="9" s="1"/>
  <c r="Z82" i="3"/>
  <c r="Z43" i="3"/>
  <c r="Z99" i="3"/>
  <c r="Z20" i="3"/>
  <c r="Z101" i="3"/>
  <c r="J9" i="9" s="1"/>
  <c r="K9" i="9" s="1"/>
  <c r="Z14" i="3"/>
  <c r="Z38" i="3"/>
  <c r="G2" i="9" s="1"/>
  <c r="Z98" i="3"/>
  <c r="G9" i="9" s="1"/>
  <c r="H9" i="9" s="1"/>
  <c r="Z39" i="3"/>
  <c r="Z68" i="3"/>
  <c r="G10" i="9" s="1"/>
  <c r="H10" i="9" s="1"/>
  <c r="Z37" i="3"/>
  <c r="Z16" i="3"/>
  <c r="Z48" i="3"/>
  <c r="P112" i="3"/>
  <c r="B4" i="9"/>
  <c r="I5" i="9"/>
  <c r="I3" i="9"/>
  <c r="P26" i="8"/>
  <c r="O43" i="8"/>
  <c r="N149" i="4" s="1"/>
  <c r="Q111" i="3"/>
  <c r="V112" i="3"/>
  <c r="R112" i="3"/>
  <c r="O111" i="3"/>
  <c r="W112" i="3"/>
  <c r="Z112" i="3" s="1"/>
  <c r="O112" i="3"/>
  <c r="K112" i="3"/>
  <c r="Q110" i="3"/>
  <c r="J112" i="3"/>
  <c r="L112" i="3"/>
  <c r="U112" i="3"/>
  <c r="J113" i="3"/>
  <c r="N111" i="3"/>
  <c r="K111" i="3"/>
  <c r="X112" i="3"/>
  <c r="J110" i="3"/>
  <c r="Y110" i="3"/>
  <c r="W113" i="3"/>
  <c r="T113" i="3"/>
  <c r="X106" i="3"/>
  <c r="L106" i="3"/>
  <c r="X114" i="3"/>
  <c r="L114" i="3"/>
  <c r="W107" i="3"/>
  <c r="Z107" i="3" s="1"/>
  <c r="M107" i="3"/>
  <c r="S115" i="3"/>
  <c r="M115" i="3"/>
  <c r="T108" i="3"/>
  <c r="O108" i="3"/>
  <c r="M109" i="3"/>
  <c r="N109" i="3"/>
  <c r="Y112" i="3"/>
  <c r="V110" i="3"/>
  <c r="U113" i="3"/>
  <c r="L113" i="3"/>
  <c r="J108" i="3"/>
  <c r="P106" i="3"/>
  <c r="S106" i="3"/>
  <c r="V114" i="3"/>
  <c r="S114" i="3"/>
  <c r="S107" i="3"/>
  <c r="T107" i="3"/>
  <c r="Q115" i="3"/>
  <c r="T115" i="3"/>
  <c r="L108" i="3"/>
  <c r="V108" i="3"/>
  <c r="K109" i="3"/>
  <c r="T109" i="3"/>
  <c r="M111" i="3"/>
  <c r="T112" i="3"/>
  <c r="Q112" i="3"/>
  <c r="L110" i="3"/>
  <c r="X110" i="3"/>
  <c r="Y113" i="3"/>
  <c r="S113" i="3"/>
  <c r="N106" i="3"/>
  <c r="K106" i="3"/>
  <c r="R114" i="3"/>
  <c r="K114" i="3"/>
  <c r="Q107" i="3"/>
  <c r="L107" i="3"/>
  <c r="Y115" i="3"/>
  <c r="L115" i="3"/>
  <c r="R108" i="3"/>
  <c r="N108" i="3"/>
  <c r="R109" i="3"/>
  <c r="L109" i="3"/>
  <c r="T110" i="3"/>
  <c r="P110" i="3"/>
  <c r="Q113" i="3"/>
  <c r="K113" i="3"/>
  <c r="W106" i="3"/>
  <c r="Y106" i="3"/>
  <c r="W114" i="3"/>
  <c r="Y114" i="3"/>
  <c r="X107" i="3"/>
  <c r="R107" i="3"/>
  <c r="X115" i="3"/>
  <c r="R115" i="3"/>
  <c r="P108" i="3"/>
  <c r="U108" i="3"/>
  <c r="J109" i="3"/>
  <c r="X109" i="3"/>
  <c r="R110" i="3"/>
  <c r="W110" i="3"/>
  <c r="Z110" i="3" s="1"/>
  <c r="O113" i="3"/>
  <c r="R113" i="3"/>
  <c r="O106" i="3"/>
  <c r="Q106" i="3"/>
  <c r="O114" i="3"/>
  <c r="Q114" i="3"/>
  <c r="P107" i="3"/>
  <c r="J115" i="3"/>
  <c r="P115" i="3"/>
  <c r="X108" i="3"/>
  <c r="M108" i="3"/>
  <c r="S109" i="3"/>
  <c r="P109" i="3"/>
  <c r="M112" i="3"/>
  <c r="N110" i="3"/>
  <c r="O110" i="3"/>
  <c r="J107" i="3"/>
  <c r="M113" i="3"/>
  <c r="X113" i="3"/>
  <c r="J106" i="3"/>
  <c r="U106" i="3"/>
  <c r="J114" i="3"/>
  <c r="U114" i="3"/>
  <c r="Y107" i="3"/>
  <c r="V107" i="3"/>
  <c r="W115" i="3"/>
  <c r="Z115" i="3" s="1"/>
  <c r="V115" i="3"/>
  <c r="Y108" i="3"/>
  <c r="S108" i="3"/>
  <c r="Q109" i="3"/>
  <c r="W109" i="3"/>
  <c r="J111" i="3"/>
  <c r="L111" i="3"/>
  <c r="N112" i="3"/>
  <c r="S112" i="3"/>
  <c r="S110" i="3"/>
  <c r="U110" i="3"/>
  <c r="V113" i="3"/>
  <c r="P113" i="3"/>
  <c r="V106" i="3"/>
  <c r="M106" i="3"/>
  <c r="P114" i="3"/>
  <c r="M114" i="3"/>
  <c r="O107" i="3"/>
  <c r="N107" i="3"/>
  <c r="O115" i="3"/>
  <c r="N115" i="3"/>
  <c r="Q108" i="3"/>
  <c r="K108" i="3"/>
  <c r="Y109" i="3"/>
  <c r="O109" i="3"/>
  <c r="K110" i="3"/>
  <c r="M110" i="3"/>
  <c r="N113" i="3"/>
  <c r="R106" i="3"/>
  <c r="T106" i="3"/>
  <c r="N114" i="3"/>
  <c r="T114" i="3"/>
  <c r="K107" i="3"/>
  <c r="U107" i="3"/>
  <c r="K115" i="3"/>
  <c r="U115" i="3"/>
  <c r="W108" i="3"/>
  <c r="Z108" i="3" s="1"/>
  <c r="U109" i="3"/>
  <c r="V109" i="3"/>
  <c r="AB1696" i="1"/>
  <c r="AB1697" i="1"/>
  <c r="AB1698" i="1"/>
  <c r="AB1699" i="1"/>
  <c r="AB1695" i="1"/>
  <c r="AA1696" i="1"/>
  <c r="AA1697" i="1"/>
  <c r="AA1698" i="1"/>
  <c r="AA1699" i="1"/>
  <c r="AA1695" i="1"/>
  <c r="O1740" i="4" l="1"/>
  <c r="R18" i="3"/>
  <c r="R111" i="3" s="1"/>
  <c r="I13" i="9"/>
  <c r="I6" i="9" s="1"/>
  <c r="F5" i="9"/>
  <c r="E7" i="9"/>
  <c r="F7" i="9" s="1"/>
  <c r="E6" i="9"/>
  <c r="F6" i="9" s="1"/>
  <c r="C3" i="9"/>
  <c r="M3" i="9"/>
  <c r="K2" i="9"/>
  <c r="J13" i="9"/>
  <c r="C10" i="9"/>
  <c r="C2" i="9"/>
  <c r="M2" i="9"/>
  <c r="B6" i="9"/>
  <c r="B12" i="9"/>
  <c r="M12" i="9" s="1"/>
  <c r="B14" i="9"/>
  <c r="B7" i="9"/>
  <c r="C4" i="9"/>
  <c r="F10" i="9"/>
  <c r="E8" i="9"/>
  <c r="H5" i="9"/>
  <c r="G6" i="9"/>
  <c r="C9" i="9"/>
  <c r="M9" i="9"/>
  <c r="H8" i="9"/>
  <c r="J8" i="9"/>
  <c r="K8" i="9" s="1"/>
  <c r="C5" i="9"/>
  <c r="M5" i="9"/>
  <c r="H2" i="9"/>
  <c r="F2" i="9"/>
  <c r="E4" i="9"/>
  <c r="F4" i="9" s="1"/>
  <c r="E14" i="9"/>
  <c r="K5" i="9"/>
  <c r="J7" i="9"/>
  <c r="K7" i="9" s="1"/>
  <c r="J6" i="9"/>
  <c r="K6" i="9" s="1"/>
  <c r="Z114" i="3"/>
  <c r="Z109" i="3"/>
  <c r="Z113" i="3"/>
  <c r="Z106" i="3"/>
  <c r="Q26" i="8"/>
  <c r="Q43" i="8" s="1"/>
  <c r="P43" i="8"/>
  <c r="O149" i="4" s="1"/>
  <c r="D4" i="1"/>
  <c r="AA4" i="1" s="1"/>
  <c r="D5" i="1"/>
  <c r="AA5" i="1" s="1"/>
  <c r="D6" i="1"/>
  <c r="AA6" i="1" s="1"/>
  <c r="D7" i="1"/>
  <c r="AA7" i="1" s="1"/>
  <c r="D8" i="1"/>
  <c r="AA8" i="1" s="1"/>
  <c r="D9" i="1"/>
  <c r="AA9" i="1" s="1"/>
  <c r="D10" i="1"/>
  <c r="AA10" i="1" s="1"/>
  <c r="D11" i="1"/>
  <c r="AA11" i="1" s="1"/>
  <c r="D12" i="1"/>
  <c r="AA12" i="1" s="1"/>
  <c r="D13" i="1"/>
  <c r="AA13" i="1" s="1"/>
  <c r="D14" i="1"/>
  <c r="AA14" i="1" s="1"/>
  <c r="D15" i="1"/>
  <c r="AA15" i="1" s="1"/>
  <c r="D16" i="1"/>
  <c r="AA16" i="1" s="1"/>
  <c r="D17" i="1"/>
  <c r="AA17" i="1" s="1"/>
  <c r="D18" i="1"/>
  <c r="AA18" i="1" s="1"/>
  <c r="D19" i="1"/>
  <c r="AA19" i="1" s="1"/>
  <c r="D20" i="1"/>
  <c r="AA20" i="1" s="1"/>
  <c r="D21" i="1"/>
  <c r="AA21" i="1" s="1"/>
  <c r="D22" i="1"/>
  <c r="AA22" i="1" s="1"/>
  <c r="D23" i="1"/>
  <c r="AA23" i="1" s="1"/>
  <c r="D24" i="1"/>
  <c r="AA24" i="1" s="1"/>
  <c r="D25" i="1"/>
  <c r="AA25" i="1" s="1"/>
  <c r="D26" i="1"/>
  <c r="AA26" i="1" s="1"/>
  <c r="D27" i="1"/>
  <c r="AA27" i="1" s="1"/>
  <c r="D28" i="1"/>
  <c r="AA28" i="1" s="1"/>
  <c r="D29" i="1"/>
  <c r="AA29" i="1" s="1"/>
  <c r="D30" i="1"/>
  <c r="AA30" i="1" s="1"/>
  <c r="D31" i="1"/>
  <c r="AA31" i="1" s="1"/>
  <c r="D32" i="1"/>
  <c r="AA32" i="1" s="1"/>
  <c r="D33" i="1"/>
  <c r="AA33" i="1" s="1"/>
  <c r="D34" i="1"/>
  <c r="AA34" i="1" s="1"/>
  <c r="D35" i="1"/>
  <c r="AA35" i="1" s="1"/>
  <c r="D36" i="1"/>
  <c r="AA36" i="1" s="1"/>
  <c r="D37" i="1"/>
  <c r="AA37" i="1" s="1"/>
  <c r="D38" i="1"/>
  <c r="AA38" i="1" s="1"/>
  <c r="D39" i="1"/>
  <c r="AA39" i="1" s="1"/>
  <c r="D40" i="1"/>
  <c r="AA40" i="1" s="1"/>
  <c r="D41" i="1"/>
  <c r="AA41" i="1" s="1"/>
  <c r="D42" i="1"/>
  <c r="AA42" i="1" s="1"/>
  <c r="D43" i="1"/>
  <c r="AA43" i="1" s="1"/>
  <c r="D44" i="1"/>
  <c r="AA44" i="1" s="1"/>
  <c r="D45" i="1"/>
  <c r="AA45" i="1" s="1"/>
  <c r="D46" i="1"/>
  <c r="AA46" i="1" s="1"/>
  <c r="D47" i="1"/>
  <c r="AA47" i="1" s="1"/>
  <c r="D48" i="1"/>
  <c r="AA48" i="1" s="1"/>
  <c r="D49" i="1"/>
  <c r="AA49" i="1" s="1"/>
  <c r="D50" i="1"/>
  <c r="AA50" i="1" s="1"/>
  <c r="D51" i="1"/>
  <c r="AA51" i="1" s="1"/>
  <c r="D52" i="1"/>
  <c r="AA52" i="1" s="1"/>
  <c r="D53" i="1"/>
  <c r="AA53" i="1" s="1"/>
  <c r="D54" i="1"/>
  <c r="AA54" i="1" s="1"/>
  <c r="D55" i="1"/>
  <c r="AA55" i="1" s="1"/>
  <c r="D56" i="1"/>
  <c r="AA56" i="1" s="1"/>
  <c r="D57" i="1"/>
  <c r="AA57" i="1" s="1"/>
  <c r="D58" i="1"/>
  <c r="AA58" i="1" s="1"/>
  <c r="D59" i="1"/>
  <c r="AA59" i="1" s="1"/>
  <c r="D60" i="1"/>
  <c r="AA60" i="1" s="1"/>
  <c r="D61" i="1"/>
  <c r="AA61" i="1" s="1"/>
  <c r="D62" i="1"/>
  <c r="AA62" i="1" s="1"/>
  <c r="D63" i="1"/>
  <c r="AA63" i="1" s="1"/>
  <c r="D64" i="1"/>
  <c r="AA64" i="1" s="1"/>
  <c r="D65" i="1"/>
  <c r="AA65" i="1" s="1"/>
  <c r="D66" i="1"/>
  <c r="AA66" i="1" s="1"/>
  <c r="D67" i="1"/>
  <c r="AA67" i="1" s="1"/>
  <c r="D68" i="1"/>
  <c r="AA68" i="1" s="1"/>
  <c r="D69" i="1"/>
  <c r="AA69" i="1" s="1"/>
  <c r="D70" i="1"/>
  <c r="AA70" i="1" s="1"/>
  <c r="D71" i="1"/>
  <c r="AA71" i="1" s="1"/>
  <c r="D72" i="1"/>
  <c r="AA72" i="1" s="1"/>
  <c r="D73" i="1"/>
  <c r="AA73" i="1" s="1"/>
  <c r="D74" i="1"/>
  <c r="AA74" i="1" s="1"/>
  <c r="D75" i="1"/>
  <c r="AA75" i="1" s="1"/>
  <c r="D76" i="1"/>
  <c r="AA76" i="1" s="1"/>
  <c r="D77" i="1"/>
  <c r="AA77" i="1" s="1"/>
  <c r="D78" i="1"/>
  <c r="AA78" i="1" s="1"/>
  <c r="D79" i="1"/>
  <c r="AA79" i="1" s="1"/>
  <c r="D80" i="1"/>
  <c r="AA80" i="1" s="1"/>
  <c r="D81" i="1"/>
  <c r="AA81" i="1" s="1"/>
  <c r="D82" i="1"/>
  <c r="AA82" i="1" s="1"/>
  <c r="D83" i="1"/>
  <c r="AA83" i="1" s="1"/>
  <c r="D84" i="1"/>
  <c r="AA84" i="1" s="1"/>
  <c r="D85" i="1"/>
  <c r="AA85" i="1" s="1"/>
  <c r="D86" i="1"/>
  <c r="AA86" i="1" s="1"/>
  <c r="D87" i="1"/>
  <c r="AA87" i="1" s="1"/>
  <c r="D88" i="1"/>
  <c r="AA88" i="1" s="1"/>
  <c r="D89" i="1"/>
  <c r="AA89" i="1" s="1"/>
  <c r="D90" i="1"/>
  <c r="AA90" i="1" s="1"/>
  <c r="D91" i="1"/>
  <c r="AA91" i="1" s="1"/>
  <c r="D92" i="1"/>
  <c r="AA92" i="1" s="1"/>
  <c r="D93" i="1"/>
  <c r="AA93" i="1" s="1"/>
  <c r="D94" i="1"/>
  <c r="AA94" i="1" s="1"/>
  <c r="D95" i="1"/>
  <c r="AA95" i="1" s="1"/>
  <c r="D96" i="1"/>
  <c r="AA96" i="1" s="1"/>
  <c r="D97" i="1"/>
  <c r="AA97" i="1" s="1"/>
  <c r="D98" i="1"/>
  <c r="AA98" i="1" s="1"/>
  <c r="D99" i="1"/>
  <c r="AA99" i="1" s="1"/>
  <c r="D100" i="1"/>
  <c r="AA100" i="1" s="1"/>
  <c r="D101" i="1"/>
  <c r="AA101" i="1" s="1"/>
  <c r="D102" i="1"/>
  <c r="AA102" i="1" s="1"/>
  <c r="D103" i="1"/>
  <c r="AA103" i="1" s="1"/>
  <c r="D104" i="1"/>
  <c r="AA104" i="1" s="1"/>
  <c r="D105" i="1"/>
  <c r="AA105" i="1" s="1"/>
  <c r="D106" i="1"/>
  <c r="AA106" i="1" s="1"/>
  <c r="D107" i="1"/>
  <c r="AA107" i="1" s="1"/>
  <c r="D108" i="1"/>
  <c r="AA108" i="1" s="1"/>
  <c r="D109" i="1"/>
  <c r="AA109" i="1" s="1"/>
  <c r="D110" i="1"/>
  <c r="AA110" i="1" s="1"/>
  <c r="D111" i="1"/>
  <c r="AA111" i="1" s="1"/>
  <c r="D112" i="1"/>
  <c r="AA112" i="1" s="1"/>
  <c r="D113" i="1"/>
  <c r="AA113" i="1" s="1"/>
  <c r="D114" i="1"/>
  <c r="AA114" i="1" s="1"/>
  <c r="D115" i="1"/>
  <c r="AA115" i="1" s="1"/>
  <c r="D116" i="1"/>
  <c r="AA116" i="1" s="1"/>
  <c r="D117" i="1"/>
  <c r="AA117" i="1" s="1"/>
  <c r="D118" i="1"/>
  <c r="AA118" i="1" s="1"/>
  <c r="D119" i="1"/>
  <c r="AA119" i="1" s="1"/>
  <c r="D120" i="1"/>
  <c r="AA120" i="1" s="1"/>
  <c r="D121" i="1"/>
  <c r="AA121" i="1" s="1"/>
  <c r="D122" i="1"/>
  <c r="AA122" i="1" s="1"/>
  <c r="D123" i="1"/>
  <c r="AA123" i="1" s="1"/>
  <c r="D124" i="1"/>
  <c r="AA124" i="1" s="1"/>
  <c r="D125" i="1"/>
  <c r="AA125" i="1" s="1"/>
  <c r="D126" i="1"/>
  <c r="AA126" i="1" s="1"/>
  <c r="D127" i="1"/>
  <c r="AA127" i="1" s="1"/>
  <c r="D128" i="1"/>
  <c r="AA128" i="1" s="1"/>
  <c r="D129" i="1"/>
  <c r="AA129" i="1" s="1"/>
  <c r="D130" i="1"/>
  <c r="AA130" i="1" s="1"/>
  <c r="D131" i="1"/>
  <c r="AA131" i="1" s="1"/>
  <c r="D132" i="1"/>
  <c r="AA132" i="1" s="1"/>
  <c r="D133" i="1"/>
  <c r="AA133" i="1" s="1"/>
  <c r="D134" i="1"/>
  <c r="AA134" i="1" s="1"/>
  <c r="D135" i="1"/>
  <c r="AA135" i="1" s="1"/>
  <c r="D136" i="1"/>
  <c r="AA136" i="1" s="1"/>
  <c r="D137" i="1"/>
  <c r="AA137" i="1" s="1"/>
  <c r="D138" i="1"/>
  <c r="AA138" i="1" s="1"/>
  <c r="D139" i="1"/>
  <c r="AA139" i="1" s="1"/>
  <c r="D140" i="1"/>
  <c r="AA140" i="1" s="1"/>
  <c r="D141" i="1"/>
  <c r="AA141" i="1" s="1"/>
  <c r="D142" i="1"/>
  <c r="AA142" i="1" s="1"/>
  <c r="D143" i="1"/>
  <c r="AA143" i="1" s="1"/>
  <c r="D144" i="1"/>
  <c r="AA144" i="1" s="1"/>
  <c r="D145" i="1"/>
  <c r="AA145" i="1" s="1"/>
  <c r="D146" i="1"/>
  <c r="AA146" i="1" s="1"/>
  <c r="D147" i="1"/>
  <c r="AA147" i="1" s="1"/>
  <c r="D148" i="1"/>
  <c r="AA148" i="1" s="1"/>
  <c r="D149" i="1"/>
  <c r="AA149" i="1" s="1"/>
  <c r="D150" i="1"/>
  <c r="AA150" i="1" s="1"/>
  <c r="D151" i="1"/>
  <c r="AA151" i="1" s="1"/>
  <c r="D152" i="1"/>
  <c r="AA152" i="1" s="1"/>
  <c r="D153" i="1"/>
  <c r="AA153" i="1" s="1"/>
  <c r="D154" i="1"/>
  <c r="AA154" i="1" s="1"/>
  <c r="D155" i="1"/>
  <c r="AA155" i="1" s="1"/>
  <c r="D156" i="1"/>
  <c r="AA156" i="1" s="1"/>
  <c r="D157" i="1"/>
  <c r="AA157" i="1" s="1"/>
  <c r="D158" i="1"/>
  <c r="AA158" i="1" s="1"/>
  <c r="D159" i="1"/>
  <c r="AA159" i="1" s="1"/>
  <c r="D160" i="1"/>
  <c r="AA160" i="1" s="1"/>
  <c r="D161" i="1"/>
  <c r="AA161" i="1" s="1"/>
  <c r="D162" i="1"/>
  <c r="AA162" i="1" s="1"/>
  <c r="D163" i="1"/>
  <c r="AA163" i="1" s="1"/>
  <c r="D164" i="1"/>
  <c r="AA164" i="1" s="1"/>
  <c r="D165" i="1"/>
  <c r="AA165" i="1" s="1"/>
  <c r="D166" i="1"/>
  <c r="AA166" i="1" s="1"/>
  <c r="D167" i="1"/>
  <c r="AA167" i="1" s="1"/>
  <c r="D168" i="1"/>
  <c r="AA168" i="1" s="1"/>
  <c r="D169" i="1"/>
  <c r="AA169" i="1" s="1"/>
  <c r="D170" i="1"/>
  <c r="AA170" i="1" s="1"/>
  <c r="D171" i="1"/>
  <c r="AA171" i="1" s="1"/>
  <c r="D172" i="1"/>
  <c r="AA172" i="1" s="1"/>
  <c r="D173" i="1"/>
  <c r="AA173" i="1" s="1"/>
  <c r="D174" i="1"/>
  <c r="AA174" i="1" s="1"/>
  <c r="D175" i="1"/>
  <c r="AA175" i="1" s="1"/>
  <c r="D176" i="1"/>
  <c r="AA176" i="1" s="1"/>
  <c r="D177" i="1"/>
  <c r="AA177" i="1" s="1"/>
  <c r="D178" i="1"/>
  <c r="AA178" i="1" s="1"/>
  <c r="D179" i="1"/>
  <c r="AA179" i="1" s="1"/>
  <c r="D180" i="1"/>
  <c r="AA180" i="1" s="1"/>
  <c r="D181" i="1"/>
  <c r="AA181" i="1" s="1"/>
  <c r="D182" i="1"/>
  <c r="AA182" i="1" s="1"/>
  <c r="D183" i="1"/>
  <c r="AA183" i="1" s="1"/>
  <c r="D184" i="1"/>
  <c r="AA184" i="1" s="1"/>
  <c r="D185" i="1"/>
  <c r="AA185" i="1" s="1"/>
  <c r="D186" i="1"/>
  <c r="AA186" i="1" s="1"/>
  <c r="D187" i="1"/>
  <c r="AA187" i="1" s="1"/>
  <c r="D188" i="1"/>
  <c r="AA188" i="1" s="1"/>
  <c r="D189" i="1"/>
  <c r="AA189" i="1" s="1"/>
  <c r="D190" i="1"/>
  <c r="AA190" i="1" s="1"/>
  <c r="D191" i="1"/>
  <c r="AA191" i="1" s="1"/>
  <c r="D192" i="1"/>
  <c r="AA192" i="1" s="1"/>
  <c r="D193" i="1"/>
  <c r="AA193" i="1" s="1"/>
  <c r="D194" i="1"/>
  <c r="AA194" i="1" s="1"/>
  <c r="D195" i="1"/>
  <c r="AA195" i="1" s="1"/>
  <c r="D196" i="1"/>
  <c r="AA196" i="1" s="1"/>
  <c r="D197" i="1"/>
  <c r="AA197" i="1" s="1"/>
  <c r="D198" i="1"/>
  <c r="AA198" i="1" s="1"/>
  <c r="D199" i="1"/>
  <c r="AA199" i="1" s="1"/>
  <c r="D200" i="1"/>
  <c r="AA200" i="1" s="1"/>
  <c r="D201" i="1"/>
  <c r="AA201" i="1" s="1"/>
  <c r="D202" i="1"/>
  <c r="AA202" i="1" s="1"/>
  <c r="D203" i="1"/>
  <c r="AA203" i="1" s="1"/>
  <c r="D204" i="1"/>
  <c r="AA204" i="1" s="1"/>
  <c r="D205" i="1"/>
  <c r="AA205" i="1" s="1"/>
  <c r="D206" i="1"/>
  <c r="AA206" i="1" s="1"/>
  <c r="D207" i="1"/>
  <c r="AA207" i="1" s="1"/>
  <c r="D208" i="1"/>
  <c r="AA208" i="1" s="1"/>
  <c r="D209" i="1"/>
  <c r="AA209" i="1" s="1"/>
  <c r="D210" i="1"/>
  <c r="AA210" i="1" s="1"/>
  <c r="D211" i="1"/>
  <c r="AA211" i="1" s="1"/>
  <c r="D212" i="1"/>
  <c r="AA212" i="1" s="1"/>
  <c r="D213" i="1"/>
  <c r="AA213" i="1" s="1"/>
  <c r="D214" i="1"/>
  <c r="AA214" i="1" s="1"/>
  <c r="D215" i="1"/>
  <c r="AA215" i="1" s="1"/>
  <c r="D216" i="1"/>
  <c r="AA216" i="1" s="1"/>
  <c r="D217" i="1"/>
  <c r="AA217" i="1" s="1"/>
  <c r="D218" i="1"/>
  <c r="AA218" i="1" s="1"/>
  <c r="D219" i="1"/>
  <c r="AA219" i="1" s="1"/>
  <c r="D220" i="1"/>
  <c r="AA220" i="1" s="1"/>
  <c r="D221" i="1"/>
  <c r="AA221" i="1" s="1"/>
  <c r="D222" i="1"/>
  <c r="AA222" i="1" s="1"/>
  <c r="D223" i="1"/>
  <c r="AA223" i="1" s="1"/>
  <c r="D224" i="1"/>
  <c r="AA224" i="1" s="1"/>
  <c r="D225" i="1"/>
  <c r="AA225" i="1" s="1"/>
  <c r="D226" i="1"/>
  <c r="AA226" i="1" s="1"/>
  <c r="D227" i="1"/>
  <c r="AA227" i="1" s="1"/>
  <c r="D228" i="1"/>
  <c r="AA228" i="1" s="1"/>
  <c r="D229" i="1"/>
  <c r="AA229" i="1" s="1"/>
  <c r="D230" i="1"/>
  <c r="AA230" i="1" s="1"/>
  <c r="D231" i="1"/>
  <c r="AA231" i="1" s="1"/>
  <c r="D232" i="1"/>
  <c r="AA232" i="1" s="1"/>
  <c r="D233" i="1"/>
  <c r="AA233" i="1" s="1"/>
  <c r="D234" i="1"/>
  <c r="AA234" i="1" s="1"/>
  <c r="D235" i="1"/>
  <c r="AA235" i="1" s="1"/>
  <c r="D236" i="1"/>
  <c r="AA236" i="1" s="1"/>
  <c r="D237" i="1"/>
  <c r="AA237" i="1" s="1"/>
  <c r="D238" i="1"/>
  <c r="AA238" i="1" s="1"/>
  <c r="D239" i="1"/>
  <c r="AA239" i="1" s="1"/>
  <c r="D240" i="1"/>
  <c r="AA240" i="1" s="1"/>
  <c r="D241" i="1"/>
  <c r="AA241" i="1" s="1"/>
  <c r="D242" i="1"/>
  <c r="AA242" i="1" s="1"/>
  <c r="D243" i="1"/>
  <c r="AA243" i="1" s="1"/>
  <c r="D244" i="1"/>
  <c r="AA244" i="1" s="1"/>
  <c r="D245" i="1"/>
  <c r="AA245" i="1" s="1"/>
  <c r="D246" i="1"/>
  <c r="AA246" i="1" s="1"/>
  <c r="D247" i="1"/>
  <c r="AA247" i="1" s="1"/>
  <c r="D248" i="1"/>
  <c r="AA248" i="1" s="1"/>
  <c r="D249" i="1"/>
  <c r="AA249" i="1" s="1"/>
  <c r="D250" i="1"/>
  <c r="AA250" i="1" s="1"/>
  <c r="D251" i="1"/>
  <c r="AA251" i="1" s="1"/>
  <c r="D252" i="1"/>
  <c r="AA252" i="1" s="1"/>
  <c r="D253" i="1"/>
  <c r="AA253" i="1" s="1"/>
  <c r="D254" i="1"/>
  <c r="AA254" i="1" s="1"/>
  <c r="D255" i="1"/>
  <c r="AA255" i="1" s="1"/>
  <c r="D256" i="1"/>
  <c r="AA256" i="1" s="1"/>
  <c r="D257" i="1"/>
  <c r="AA257" i="1" s="1"/>
  <c r="D258" i="1"/>
  <c r="AA258" i="1" s="1"/>
  <c r="D259" i="1"/>
  <c r="AA259" i="1" s="1"/>
  <c r="D260" i="1"/>
  <c r="AA260" i="1" s="1"/>
  <c r="D261" i="1"/>
  <c r="AA261" i="1" s="1"/>
  <c r="D262" i="1"/>
  <c r="AA262" i="1" s="1"/>
  <c r="D263" i="1"/>
  <c r="AA263" i="1" s="1"/>
  <c r="D264" i="1"/>
  <c r="AA264" i="1" s="1"/>
  <c r="D265" i="1"/>
  <c r="AA265" i="1" s="1"/>
  <c r="D266" i="1"/>
  <c r="AA266" i="1" s="1"/>
  <c r="D267" i="1"/>
  <c r="AA267" i="1" s="1"/>
  <c r="D268" i="1"/>
  <c r="AA268" i="1" s="1"/>
  <c r="D269" i="1"/>
  <c r="AA269" i="1" s="1"/>
  <c r="D270" i="1"/>
  <c r="AA270" i="1" s="1"/>
  <c r="D271" i="1"/>
  <c r="AA271" i="1" s="1"/>
  <c r="D272" i="1"/>
  <c r="AA272" i="1" s="1"/>
  <c r="D273" i="1"/>
  <c r="AA273" i="1" s="1"/>
  <c r="D274" i="1"/>
  <c r="AA274" i="1" s="1"/>
  <c r="D275" i="1"/>
  <c r="AA275" i="1" s="1"/>
  <c r="D276" i="1"/>
  <c r="AA276" i="1" s="1"/>
  <c r="D277" i="1"/>
  <c r="AA277" i="1" s="1"/>
  <c r="D278" i="1"/>
  <c r="AA278" i="1" s="1"/>
  <c r="D279" i="1"/>
  <c r="AA279" i="1" s="1"/>
  <c r="D280" i="1"/>
  <c r="AA280" i="1" s="1"/>
  <c r="D281" i="1"/>
  <c r="AA281" i="1" s="1"/>
  <c r="D282" i="1"/>
  <c r="AA282" i="1" s="1"/>
  <c r="D283" i="1"/>
  <c r="AA283" i="1" s="1"/>
  <c r="D284" i="1"/>
  <c r="AA284" i="1" s="1"/>
  <c r="D285" i="1"/>
  <c r="AA285" i="1" s="1"/>
  <c r="D286" i="1"/>
  <c r="AA286" i="1" s="1"/>
  <c r="D287" i="1"/>
  <c r="AA287" i="1" s="1"/>
  <c r="D288" i="1"/>
  <c r="AA288" i="1" s="1"/>
  <c r="D289" i="1"/>
  <c r="AA289" i="1" s="1"/>
  <c r="D290" i="1"/>
  <c r="AA290" i="1" s="1"/>
  <c r="D291" i="1"/>
  <c r="AA291" i="1" s="1"/>
  <c r="D292" i="1"/>
  <c r="AA292" i="1" s="1"/>
  <c r="D293" i="1"/>
  <c r="AA293" i="1" s="1"/>
  <c r="D294" i="1"/>
  <c r="AA294" i="1" s="1"/>
  <c r="D295" i="1"/>
  <c r="AA295" i="1" s="1"/>
  <c r="D296" i="1"/>
  <c r="AA296" i="1" s="1"/>
  <c r="D297" i="1"/>
  <c r="AA297" i="1" s="1"/>
  <c r="D298" i="1"/>
  <c r="AA298" i="1" s="1"/>
  <c r="D299" i="1"/>
  <c r="AA299" i="1" s="1"/>
  <c r="D300" i="1"/>
  <c r="AA300" i="1" s="1"/>
  <c r="D301" i="1"/>
  <c r="AA301" i="1" s="1"/>
  <c r="D302" i="1"/>
  <c r="AA302" i="1" s="1"/>
  <c r="D303" i="1"/>
  <c r="AA303" i="1" s="1"/>
  <c r="D304" i="1"/>
  <c r="AA304" i="1" s="1"/>
  <c r="D305" i="1"/>
  <c r="AA305" i="1" s="1"/>
  <c r="D306" i="1"/>
  <c r="AA306" i="1" s="1"/>
  <c r="D307" i="1"/>
  <c r="AA307" i="1" s="1"/>
  <c r="D308" i="1"/>
  <c r="AA308" i="1" s="1"/>
  <c r="D309" i="1"/>
  <c r="AA309" i="1" s="1"/>
  <c r="D310" i="1"/>
  <c r="AA310" i="1" s="1"/>
  <c r="D311" i="1"/>
  <c r="AA311" i="1" s="1"/>
  <c r="D312" i="1"/>
  <c r="AA312" i="1" s="1"/>
  <c r="D313" i="1"/>
  <c r="AA313" i="1" s="1"/>
  <c r="D314" i="1"/>
  <c r="AA314" i="1" s="1"/>
  <c r="D315" i="1"/>
  <c r="AA315" i="1" s="1"/>
  <c r="D316" i="1"/>
  <c r="AA316" i="1" s="1"/>
  <c r="D317" i="1"/>
  <c r="AA317" i="1" s="1"/>
  <c r="D318" i="1"/>
  <c r="AA318" i="1" s="1"/>
  <c r="D319" i="1"/>
  <c r="AA319" i="1" s="1"/>
  <c r="D320" i="1"/>
  <c r="AA320" i="1" s="1"/>
  <c r="D321" i="1"/>
  <c r="AA321" i="1" s="1"/>
  <c r="D322" i="1"/>
  <c r="AA322" i="1" s="1"/>
  <c r="D323" i="1"/>
  <c r="AA323" i="1" s="1"/>
  <c r="D324" i="1"/>
  <c r="AA324" i="1" s="1"/>
  <c r="D325" i="1"/>
  <c r="AA325" i="1" s="1"/>
  <c r="D326" i="1"/>
  <c r="AA326" i="1" s="1"/>
  <c r="D327" i="1"/>
  <c r="AA327" i="1" s="1"/>
  <c r="D328" i="1"/>
  <c r="AA328" i="1" s="1"/>
  <c r="D329" i="1"/>
  <c r="AA329" i="1" s="1"/>
  <c r="D330" i="1"/>
  <c r="AA330" i="1" s="1"/>
  <c r="D331" i="1"/>
  <c r="AA331" i="1" s="1"/>
  <c r="D332" i="1"/>
  <c r="AA332" i="1" s="1"/>
  <c r="D333" i="1"/>
  <c r="AA333" i="1" s="1"/>
  <c r="D334" i="1"/>
  <c r="AA334" i="1" s="1"/>
  <c r="D335" i="1"/>
  <c r="AA335" i="1" s="1"/>
  <c r="D336" i="1"/>
  <c r="AA336" i="1" s="1"/>
  <c r="D337" i="1"/>
  <c r="AA337" i="1" s="1"/>
  <c r="D338" i="1"/>
  <c r="AA338" i="1" s="1"/>
  <c r="D339" i="1"/>
  <c r="AA339" i="1" s="1"/>
  <c r="D340" i="1"/>
  <c r="AA340" i="1" s="1"/>
  <c r="D341" i="1"/>
  <c r="AA341" i="1" s="1"/>
  <c r="D342" i="1"/>
  <c r="AA342" i="1" s="1"/>
  <c r="D343" i="1"/>
  <c r="AA343" i="1" s="1"/>
  <c r="D344" i="1"/>
  <c r="AA344" i="1" s="1"/>
  <c r="D345" i="1"/>
  <c r="AA345" i="1" s="1"/>
  <c r="D346" i="1"/>
  <c r="AA346" i="1" s="1"/>
  <c r="D347" i="1"/>
  <c r="AA347" i="1" s="1"/>
  <c r="D348" i="1"/>
  <c r="AA348" i="1" s="1"/>
  <c r="D349" i="1"/>
  <c r="AA349" i="1" s="1"/>
  <c r="D350" i="1"/>
  <c r="AA350" i="1" s="1"/>
  <c r="D351" i="1"/>
  <c r="AA351" i="1" s="1"/>
  <c r="D352" i="1"/>
  <c r="AA352" i="1" s="1"/>
  <c r="D353" i="1"/>
  <c r="AA353" i="1" s="1"/>
  <c r="D354" i="1"/>
  <c r="AA354" i="1" s="1"/>
  <c r="D355" i="1"/>
  <c r="AA355" i="1" s="1"/>
  <c r="D356" i="1"/>
  <c r="AA356" i="1" s="1"/>
  <c r="D357" i="1"/>
  <c r="AA357" i="1" s="1"/>
  <c r="D358" i="1"/>
  <c r="AA358" i="1" s="1"/>
  <c r="D359" i="1"/>
  <c r="AA359" i="1" s="1"/>
  <c r="D360" i="1"/>
  <c r="AA360" i="1" s="1"/>
  <c r="D361" i="1"/>
  <c r="AA361" i="1" s="1"/>
  <c r="D362" i="1"/>
  <c r="AA362" i="1" s="1"/>
  <c r="D363" i="1"/>
  <c r="AA363" i="1" s="1"/>
  <c r="D364" i="1"/>
  <c r="AA364" i="1" s="1"/>
  <c r="D365" i="1"/>
  <c r="AA365" i="1" s="1"/>
  <c r="D366" i="1"/>
  <c r="AA366" i="1" s="1"/>
  <c r="D367" i="1"/>
  <c r="AA367" i="1" s="1"/>
  <c r="D368" i="1"/>
  <c r="AA368" i="1" s="1"/>
  <c r="D369" i="1"/>
  <c r="AA369" i="1" s="1"/>
  <c r="D370" i="1"/>
  <c r="AA370" i="1" s="1"/>
  <c r="D371" i="1"/>
  <c r="AA371" i="1" s="1"/>
  <c r="D372" i="1"/>
  <c r="AA372" i="1" s="1"/>
  <c r="D373" i="1"/>
  <c r="AA373" i="1" s="1"/>
  <c r="D374" i="1"/>
  <c r="AA374" i="1" s="1"/>
  <c r="D375" i="1"/>
  <c r="AA375" i="1" s="1"/>
  <c r="D376" i="1"/>
  <c r="AA376" i="1" s="1"/>
  <c r="D377" i="1"/>
  <c r="AA377" i="1" s="1"/>
  <c r="D378" i="1"/>
  <c r="AA378" i="1" s="1"/>
  <c r="D379" i="1"/>
  <c r="AA379" i="1" s="1"/>
  <c r="D380" i="1"/>
  <c r="AA380" i="1" s="1"/>
  <c r="D381" i="1"/>
  <c r="AA381" i="1" s="1"/>
  <c r="D382" i="1"/>
  <c r="AA382" i="1" s="1"/>
  <c r="D383" i="1"/>
  <c r="AA383" i="1" s="1"/>
  <c r="D384" i="1"/>
  <c r="AA384" i="1" s="1"/>
  <c r="D385" i="1"/>
  <c r="AA385" i="1" s="1"/>
  <c r="D386" i="1"/>
  <c r="AA386" i="1" s="1"/>
  <c r="D387" i="1"/>
  <c r="AA387" i="1" s="1"/>
  <c r="D388" i="1"/>
  <c r="AA388" i="1" s="1"/>
  <c r="D389" i="1"/>
  <c r="AA389" i="1" s="1"/>
  <c r="D390" i="1"/>
  <c r="AA390" i="1" s="1"/>
  <c r="D391" i="1"/>
  <c r="AA391" i="1" s="1"/>
  <c r="D392" i="1"/>
  <c r="AA392" i="1" s="1"/>
  <c r="D393" i="1"/>
  <c r="AA393" i="1" s="1"/>
  <c r="D394" i="1"/>
  <c r="AA394" i="1" s="1"/>
  <c r="D395" i="1"/>
  <c r="AA395" i="1" s="1"/>
  <c r="D396" i="1"/>
  <c r="AA396" i="1" s="1"/>
  <c r="D397" i="1"/>
  <c r="AA397" i="1" s="1"/>
  <c r="D398" i="1"/>
  <c r="AA398" i="1" s="1"/>
  <c r="D399" i="1"/>
  <c r="AA399" i="1" s="1"/>
  <c r="D400" i="1"/>
  <c r="AA400" i="1" s="1"/>
  <c r="D401" i="1"/>
  <c r="AA401" i="1" s="1"/>
  <c r="D402" i="1"/>
  <c r="AA402" i="1" s="1"/>
  <c r="D403" i="1"/>
  <c r="AA403" i="1" s="1"/>
  <c r="D404" i="1"/>
  <c r="AA404" i="1" s="1"/>
  <c r="D405" i="1"/>
  <c r="AA405" i="1" s="1"/>
  <c r="D406" i="1"/>
  <c r="AA406" i="1" s="1"/>
  <c r="D407" i="1"/>
  <c r="AA407" i="1" s="1"/>
  <c r="D408" i="1"/>
  <c r="AA408" i="1" s="1"/>
  <c r="D409" i="1"/>
  <c r="AA409" i="1" s="1"/>
  <c r="D410" i="1"/>
  <c r="AA410" i="1" s="1"/>
  <c r="D411" i="1"/>
  <c r="AA411" i="1" s="1"/>
  <c r="D412" i="1"/>
  <c r="AA412" i="1" s="1"/>
  <c r="D413" i="1"/>
  <c r="AA413" i="1" s="1"/>
  <c r="D414" i="1"/>
  <c r="AA414" i="1" s="1"/>
  <c r="D415" i="1"/>
  <c r="AA415" i="1" s="1"/>
  <c r="D416" i="1"/>
  <c r="AA416" i="1" s="1"/>
  <c r="D417" i="1"/>
  <c r="AA417" i="1" s="1"/>
  <c r="D418" i="1"/>
  <c r="AA418" i="1" s="1"/>
  <c r="D419" i="1"/>
  <c r="AA419" i="1" s="1"/>
  <c r="D420" i="1"/>
  <c r="AA420" i="1" s="1"/>
  <c r="D421" i="1"/>
  <c r="AA421" i="1" s="1"/>
  <c r="D422" i="1"/>
  <c r="AA422" i="1" s="1"/>
  <c r="D423" i="1"/>
  <c r="AA423" i="1" s="1"/>
  <c r="D424" i="1"/>
  <c r="AA424" i="1" s="1"/>
  <c r="D425" i="1"/>
  <c r="AA425" i="1" s="1"/>
  <c r="D426" i="1"/>
  <c r="AA426" i="1" s="1"/>
  <c r="D427" i="1"/>
  <c r="AA427" i="1" s="1"/>
  <c r="D428" i="1"/>
  <c r="AA428" i="1" s="1"/>
  <c r="D429" i="1"/>
  <c r="AA429" i="1" s="1"/>
  <c r="D430" i="1"/>
  <c r="AA430" i="1" s="1"/>
  <c r="D431" i="1"/>
  <c r="AA431" i="1" s="1"/>
  <c r="D432" i="1"/>
  <c r="AA432" i="1" s="1"/>
  <c r="D433" i="1"/>
  <c r="AA433" i="1" s="1"/>
  <c r="D434" i="1"/>
  <c r="AA434" i="1" s="1"/>
  <c r="D435" i="1"/>
  <c r="AA435" i="1" s="1"/>
  <c r="D436" i="1"/>
  <c r="AA436" i="1" s="1"/>
  <c r="D437" i="1"/>
  <c r="AA437" i="1" s="1"/>
  <c r="D438" i="1"/>
  <c r="AA438" i="1" s="1"/>
  <c r="D439" i="1"/>
  <c r="AA439" i="1" s="1"/>
  <c r="D440" i="1"/>
  <c r="AA440" i="1" s="1"/>
  <c r="D441" i="1"/>
  <c r="AA441" i="1" s="1"/>
  <c r="D442" i="1"/>
  <c r="AA442" i="1" s="1"/>
  <c r="D443" i="1"/>
  <c r="AA443" i="1" s="1"/>
  <c r="D444" i="1"/>
  <c r="AA444" i="1" s="1"/>
  <c r="D445" i="1"/>
  <c r="AA445" i="1" s="1"/>
  <c r="D446" i="1"/>
  <c r="AA446" i="1" s="1"/>
  <c r="D447" i="1"/>
  <c r="AA447" i="1" s="1"/>
  <c r="D448" i="1"/>
  <c r="AA448" i="1" s="1"/>
  <c r="D449" i="1"/>
  <c r="AA449" i="1" s="1"/>
  <c r="D450" i="1"/>
  <c r="AA450" i="1" s="1"/>
  <c r="D451" i="1"/>
  <c r="AA451" i="1" s="1"/>
  <c r="D452" i="1"/>
  <c r="AA452" i="1" s="1"/>
  <c r="D453" i="1"/>
  <c r="AA453" i="1" s="1"/>
  <c r="D454" i="1"/>
  <c r="AA454" i="1" s="1"/>
  <c r="D455" i="1"/>
  <c r="AA455" i="1" s="1"/>
  <c r="D456" i="1"/>
  <c r="AA456" i="1" s="1"/>
  <c r="D457" i="1"/>
  <c r="AA457" i="1" s="1"/>
  <c r="D458" i="1"/>
  <c r="AA458" i="1" s="1"/>
  <c r="D459" i="1"/>
  <c r="AA459" i="1" s="1"/>
  <c r="D460" i="1"/>
  <c r="AA460" i="1" s="1"/>
  <c r="D461" i="1"/>
  <c r="AA461" i="1" s="1"/>
  <c r="D462" i="1"/>
  <c r="AA462" i="1" s="1"/>
  <c r="D463" i="1"/>
  <c r="AA463" i="1" s="1"/>
  <c r="D464" i="1"/>
  <c r="AA464" i="1" s="1"/>
  <c r="D465" i="1"/>
  <c r="AA465" i="1" s="1"/>
  <c r="D466" i="1"/>
  <c r="AA466" i="1" s="1"/>
  <c r="D467" i="1"/>
  <c r="AA467" i="1" s="1"/>
  <c r="D468" i="1"/>
  <c r="AA468" i="1" s="1"/>
  <c r="D469" i="1"/>
  <c r="AA469" i="1" s="1"/>
  <c r="D470" i="1"/>
  <c r="AA470" i="1" s="1"/>
  <c r="D471" i="1"/>
  <c r="AA471" i="1" s="1"/>
  <c r="D472" i="1"/>
  <c r="AA472" i="1" s="1"/>
  <c r="D473" i="1"/>
  <c r="AA473" i="1" s="1"/>
  <c r="D474" i="1"/>
  <c r="AA474" i="1" s="1"/>
  <c r="D475" i="1"/>
  <c r="AA475" i="1" s="1"/>
  <c r="D476" i="1"/>
  <c r="AA476" i="1" s="1"/>
  <c r="D477" i="1"/>
  <c r="AA477" i="1" s="1"/>
  <c r="D478" i="1"/>
  <c r="AA478" i="1" s="1"/>
  <c r="D479" i="1"/>
  <c r="AA479" i="1" s="1"/>
  <c r="D480" i="1"/>
  <c r="AA480" i="1" s="1"/>
  <c r="D481" i="1"/>
  <c r="AA481" i="1" s="1"/>
  <c r="D482" i="1"/>
  <c r="AA482" i="1" s="1"/>
  <c r="D483" i="1"/>
  <c r="AA483" i="1" s="1"/>
  <c r="D484" i="1"/>
  <c r="AA484" i="1" s="1"/>
  <c r="D485" i="1"/>
  <c r="AA485" i="1" s="1"/>
  <c r="D486" i="1"/>
  <c r="AA486" i="1" s="1"/>
  <c r="D487" i="1"/>
  <c r="AA487" i="1" s="1"/>
  <c r="D488" i="1"/>
  <c r="AA488" i="1" s="1"/>
  <c r="D489" i="1"/>
  <c r="AA489" i="1" s="1"/>
  <c r="D490" i="1"/>
  <c r="AA490" i="1" s="1"/>
  <c r="D491" i="1"/>
  <c r="AA491" i="1" s="1"/>
  <c r="D492" i="1"/>
  <c r="AA492" i="1" s="1"/>
  <c r="D493" i="1"/>
  <c r="AA493" i="1" s="1"/>
  <c r="D494" i="1"/>
  <c r="AA494" i="1" s="1"/>
  <c r="D495" i="1"/>
  <c r="AA495" i="1" s="1"/>
  <c r="D496" i="1"/>
  <c r="AA496" i="1" s="1"/>
  <c r="D497" i="1"/>
  <c r="AA497" i="1" s="1"/>
  <c r="D498" i="1"/>
  <c r="AA498" i="1" s="1"/>
  <c r="D499" i="1"/>
  <c r="AA499" i="1" s="1"/>
  <c r="D500" i="1"/>
  <c r="AA500" i="1" s="1"/>
  <c r="D501" i="1"/>
  <c r="AA501" i="1" s="1"/>
  <c r="D502" i="1"/>
  <c r="AA502" i="1" s="1"/>
  <c r="D503" i="1"/>
  <c r="AA503" i="1" s="1"/>
  <c r="D504" i="1"/>
  <c r="AA504" i="1" s="1"/>
  <c r="D505" i="1"/>
  <c r="AA505" i="1" s="1"/>
  <c r="D506" i="1"/>
  <c r="AA506" i="1" s="1"/>
  <c r="D507" i="1"/>
  <c r="AA507" i="1" s="1"/>
  <c r="D508" i="1"/>
  <c r="AA508" i="1" s="1"/>
  <c r="D509" i="1"/>
  <c r="AA509" i="1" s="1"/>
  <c r="D510" i="1"/>
  <c r="AA510" i="1" s="1"/>
  <c r="D511" i="1"/>
  <c r="AA511" i="1" s="1"/>
  <c r="D512" i="1"/>
  <c r="AA512" i="1" s="1"/>
  <c r="D513" i="1"/>
  <c r="AA513" i="1" s="1"/>
  <c r="D514" i="1"/>
  <c r="AA514" i="1" s="1"/>
  <c r="D515" i="1"/>
  <c r="AA515" i="1" s="1"/>
  <c r="D516" i="1"/>
  <c r="AA516" i="1" s="1"/>
  <c r="D517" i="1"/>
  <c r="AA517" i="1" s="1"/>
  <c r="D518" i="1"/>
  <c r="AA518" i="1" s="1"/>
  <c r="D519" i="1"/>
  <c r="AA519" i="1" s="1"/>
  <c r="D520" i="1"/>
  <c r="AA520" i="1" s="1"/>
  <c r="D521" i="1"/>
  <c r="AA521" i="1" s="1"/>
  <c r="D522" i="1"/>
  <c r="AA522" i="1" s="1"/>
  <c r="D523" i="1"/>
  <c r="AA523" i="1" s="1"/>
  <c r="D524" i="1"/>
  <c r="AA524" i="1" s="1"/>
  <c r="D525" i="1"/>
  <c r="AA525" i="1" s="1"/>
  <c r="D526" i="1"/>
  <c r="AA526" i="1" s="1"/>
  <c r="D527" i="1"/>
  <c r="AA527" i="1" s="1"/>
  <c r="D528" i="1"/>
  <c r="AA528" i="1" s="1"/>
  <c r="D529" i="1"/>
  <c r="AA529" i="1" s="1"/>
  <c r="D530" i="1"/>
  <c r="AA530" i="1" s="1"/>
  <c r="D531" i="1"/>
  <c r="AA531" i="1" s="1"/>
  <c r="D532" i="1"/>
  <c r="AA532" i="1" s="1"/>
  <c r="D533" i="1"/>
  <c r="AA533" i="1" s="1"/>
  <c r="D534" i="1"/>
  <c r="AA534" i="1" s="1"/>
  <c r="D535" i="1"/>
  <c r="AA535" i="1" s="1"/>
  <c r="D536" i="1"/>
  <c r="AA536" i="1" s="1"/>
  <c r="D537" i="1"/>
  <c r="AA537" i="1" s="1"/>
  <c r="D538" i="1"/>
  <c r="AA538" i="1" s="1"/>
  <c r="D539" i="1"/>
  <c r="AA539" i="1" s="1"/>
  <c r="D540" i="1"/>
  <c r="AA540" i="1" s="1"/>
  <c r="D541" i="1"/>
  <c r="AA541" i="1" s="1"/>
  <c r="D542" i="1"/>
  <c r="AA542" i="1" s="1"/>
  <c r="D543" i="1"/>
  <c r="AA543" i="1" s="1"/>
  <c r="D544" i="1"/>
  <c r="AA544" i="1" s="1"/>
  <c r="D545" i="1"/>
  <c r="AA545" i="1" s="1"/>
  <c r="D546" i="1"/>
  <c r="AA546" i="1" s="1"/>
  <c r="D547" i="1"/>
  <c r="AA547" i="1" s="1"/>
  <c r="D548" i="1"/>
  <c r="AA548" i="1" s="1"/>
  <c r="D549" i="1"/>
  <c r="AA549" i="1" s="1"/>
  <c r="D550" i="1"/>
  <c r="AA550" i="1" s="1"/>
  <c r="D551" i="1"/>
  <c r="AA551" i="1" s="1"/>
  <c r="D552" i="1"/>
  <c r="AA552" i="1" s="1"/>
  <c r="D553" i="1"/>
  <c r="AA553" i="1" s="1"/>
  <c r="D554" i="1"/>
  <c r="AA554" i="1" s="1"/>
  <c r="D555" i="1"/>
  <c r="AA555" i="1" s="1"/>
  <c r="D556" i="1"/>
  <c r="AA556" i="1" s="1"/>
  <c r="D557" i="1"/>
  <c r="AA557" i="1" s="1"/>
  <c r="D558" i="1"/>
  <c r="AA558" i="1" s="1"/>
  <c r="D559" i="1"/>
  <c r="AA559" i="1" s="1"/>
  <c r="D560" i="1"/>
  <c r="AA560" i="1" s="1"/>
  <c r="D561" i="1"/>
  <c r="AA561" i="1" s="1"/>
  <c r="D562" i="1"/>
  <c r="AA562" i="1" s="1"/>
  <c r="D563" i="1"/>
  <c r="AA563" i="1" s="1"/>
  <c r="D564" i="1"/>
  <c r="AA564" i="1" s="1"/>
  <c r="D565" i="1"/>
  <c r="AA565" i="1" s="1"/>
  <c r="D566" i="1"/>
  <c r="AA566" i="1" s="1"/>
  <c r="D567" i="1"/>
  <c r="AA567" i="1" s="1"/>
  <c r="D568" i="1"/>
  <c r="AA568" i="1" s="1"/>
  <c r="D569" i="1"/>
  <c r="AA569" i="1" s="1"/>
  <c r="D570" i="1"/>
  <c r="AA570" i="1" s="1"/>
  <c r="D571" i="1"/>
  <c r="AA571" i="1" s="1"/>
  <c r="D572" i="1"/>
  <c r="AA572" i="1" s="1"/>
  <c r="D573" i="1"/>
  <c r="AA573" i="1" s="1"/>
  <c r="D574" i="1"/>
  <c r="AA574" i="1" s="1"/>
  <c r="D575" i="1"/>
  <c r="AA575" i="1" s="1"/>
  <c r="D576" i="1"/>
  <c r="AA576" i="1" s="1"/>
  <c r="D577" i="1"/>
  <c r="AA577" i="1" s="1"/>
  <c r="D578" i="1"/>
  <c r="AA578" i="1" s="1"/>
  <c r="D579" i="1"/>
  <c r="AA579" i="1" s="1"/>
  <c r="D580" i="1"/>
  <c r="AA580" i="1" s="1"/>
  <c r="D581" i="1"/>
  <c r="AA581" i="1" s="1"/>
  <c r="D582" i="1"/>
  <c r="AA582" i="1" s="1"/>
  <c r="D583" i="1"/>
  <c r="AA583" i="1" s="1"/>
  <c r="D584" i="1"/>
  <c r="AA584" i="1" s="1"/>
  <c r="D585" i="1"/>
  <c r="AA585" i="1" s="1"/>
  <c r="D586" i="1"/>
  <c r="AA586" i="1" s="1"/>
  <c r="D587" i="1"/>
  <c r="AA587" i="1" s="1"/>
  <c r="D588" i="1"/>
  <c r="AA588" i="1" s="1"/>
  <c r="D589" i="1"/>
  <c r="AA589" i="1" s="1"/>
  <c r="D590" i="1"/>
  <c r="AA590" i="1" s="1"/>
  <c r="D591" i="1"/>
  <c r="AA591" i="1" s="1"/>
  <c r="D592" i="1"/>
  <c r="AA592" i="1" s="1"/>
  <c r="D593" i="1"/>
  <c r="AA593" i="1" s="1"/>
  <c r="D594" i="1"/>
  <c r="AA594" i="1" s="1"/>
  <c r="D595" i="1"/>
  <c r="AA595" i="1" s="1"/>
  <c r="D596" i="1"/>
  <c r="AA596" i="1" s="1"/>
  <c r="D597" i="1"/>
  <c r="AA597" i="1" s="1"/>
  <c r="D598" i="1"/>
  <c r="AA598" i="1" s="1"/>
  <c r="D599" i="1"/>
  <c r="AA599" i="1" s="1"/>
  <c r="D600" i="1"/>
  <c r="AA600" i="1" s="1"/>
  <c r="D601" i="1"/>
  <c r="AA601" i="1" s="1"/>
  <c r="D602" i="1"/>
  <c r="AA602" i="1" s="1"/>
  <c r="D603" i="1"/>
  <c r="AA603" i="1" s="1"/>
  <c r="D604" i="1"/>
  <c r="AA604" i="1" s="1"/>
  <c r="D605" i="1"/>
  <c r="AA605" i="1" s="1"/>
  <c r="D606" i="1"/>
  <c r="AA606" i="1" s="1"/>
  <c r="D607" i="1"/>
  <c r="AA607" i="1" s="1"/>
  <c r="D608" i="1"/>
  <c r="AA608" i="1" s="1"/>
  <c r="D609" i="1"/>
  <c r="AA609" i="1" s="1"/>
  <c r="D610" i="1"/>
  <c r="AA610" i="1" s="1"/>
  <c r="D611" i="1"/>
  <c r="AA611" i="1" s="1"/>
  <c r="D612" i="1"/>
  <c r="AA612" i="1" s="1"/>
  <c r="D613" i="1"/>
  <c r="AA613" i="1" s="1"/>
  <c r="D614" i="1"/>
  <c r="AA614" i="1" s="1"/>
  <c r="D615" i="1"/>
  <c r="AA615" i="1" s="1"/>
  <c r="D616" i="1"/>
  <c r="AA616" i="1" s="1"/>
  <c r="D617" i="1"/>
  <c r="AA617" i="1" s="1"/>
  <c r="D618" i="1"/>
  <c r="AA618" i="1" s="1"/>
  <c r="D619" i="1"/>
  <c r="AA619" i="1" s="1"/>
  <c r="D620" i="1"/>
  <c r="AA620" i="1" s="1"/>
  <c r="D621" i="1"/>
  <c r="AA621" i="1" s="1"/>
  <c r="D622" i="1"/>
  <c r="AA622" i="1" s="1"/>
  <c r="D623" i="1"/>
  <c r="AA623" i="1" s="1"/>
  <c r="D624" i="1"/>
  <c r="AA624" i="1" s="1"/>
  <c r="D625" i="1"/>
  <c r="AA625" i="1" s="1"/>
  <c r="D626" i="1"/>
  <c r="AA626" i="1" s="1"/>
  <c r="D627" i="1"/>
  <c r="AA627" i="1" s="1"/>
  <c r="D628" i="1"/>
  <c r="AA628" i="1" s="1"/>
  <c r="D629" i="1"/>
  <c r="AA629" i="1" s="1"/>
  <c r="D630" i="1"/>
  <c r="AA630" i="1" s="1"/>
  <c r="D631" i="1"/>
  <c r="AA631" i="1" s="1"/>
  <c r="D632" i="1"/>
  <c r="AA632" i="1" s="1"/>
  <c r="D633" i="1"/>
  <c r="AA633" i="1" s="1"/>
  <c r="D634" i="1"/>
  <c r="AA634" i="1" s="1"/>
  <c r="D635" i="1"/>
  <c r="AA635" i="1" s="1"/>
  <c r="D636" i="1"/>
  <c r="AA636" i="1" s="1"/>
  <c r="D637" i="1"/>
  <c r="AA637" i="1" s="1"/>
  <c r="D638" i="1"/>
  <c r="AA638" i="1" s="1"/>
  <c r="D639" i="1"/>
  <c r="AA639" i="1" s="1"/>
  <c r="D640" i="1"/>
  <c r="AA640" i="1" s="1"/>
  <c r="D641" i="1"/>
  <c r="AA641" i="1" s="1"/>
  <c r="D642" i="1"/>
  <c r="AA642" i="1" s="1"/>
  <c r="D643" i="1"/>
  <c r="AA643" i="1" s="1"/>
  <c r="D644" i="1"/>
  <c r="AA644" i="1" s="1"/>
  <c r="D645" i="1"/>
  <c r="AA645" i="1" s="1"/>
  <c r="D646" i="1"/>
  <c r="AA646" i="1" s="1"/>
  <c r="D647" i="1"/>
  <c r="AA647" i="1" s="1"/>
  <c r="D648" i="1"/>
  <c r="AA648" i="1" s="1"/>
  <c r="D649" i="1"/>
  <c r="AA649" i="1" s="1"/>
  <c r="D650" i="1"/>
  <c r="AA650" i="1" s="1"/>
  <c r="D651" i="1"/>
  <c r="AA651" i="1" s="1"/>
  <c r="D652" i="1"/>
  <c r="AA652" i="1" s="1"/>
  <c r="D653" i="1"/>
  <c r="AA653" i="1" s="1"/>
  <c r="D654" i="1"/>
  <c r="AA654" i="1" s="1"/>
  <c r="D655" i="1"/>
  <c r="AA655" i="1" s="1"/>
  <c r="D656" i="1"/>
  <c r="AA656" i="1" s="1"/>
  <c r="D657" i="1"/>
  <c r="AA657" i="1" s="1"/>
  <c r="D658" i="1"/>
  <c r="AA658" i="1" s="1"/>
  <c r="D659" i="1"/>
  <c r="AA659" i="1" s="1"/>
  <c r="D660" i="1"/>
  <c r="AA660" i="1" s="1"/>
  <c r="D661" i="1"/>
  <c r="AA661" i="1" s="1"/>
  <c r="D662" i="1"/>
  <c r="AA662" i="1" s="1"/>
  <c r="D663" i="1"/>
  <c r="AA663" i="1" s="1"/>
  <c r="D664" i="1"/>
  <c r="AA664" i="1" s="1"/>
  <c r="D665" i="1"/>
  <c r="AA665" i="1" s="1"/>
  <c r="D666" i="1"/>
  <c r="AA666" i="1" s="1"/>
  <c r="D667" i="1"/>
  <c r="AA667" i="1" s="1"/>
  <c r="D668" i="1"/>
  <c r="AA668" i="1" s="1"/>
  <c r="D669" i="1"/>
  <c r="AA669" i="1" s="1"/>
  <c r="D670" i="1"/>
  <c r="AA670" i="1" s="1"/>
  <c r="D671" i="1"/>
  <c r="AA671" i="1" s="1"/>
  <c r="D672" i="1"/>
  <c r="AA672" i="1" s="1"/>
  <c r="D673" i="1"/>
  <c r="AA673" i="1" s="1"/>
  <c r="D674" i="1"/>
  <c r="AA674" i="1" s="1"/>
  <c r="D675" i="1"/>
  <c r="AA675" i="1" s="1"/>
  <c r="D676" i="1"/>
  <c r="AA676" i="1" s="1"/>
  <c r="D677" i="1"/>
  <c r="AA677" i="1" s="1"/>
  <c r="D678" i="1"/>
  <c r="AA678" i="1" s="1"/>
  <c r="D679" i="1"/>
  <c r="AA679" i="1" s="1"/>
  <c r="D680" i="1"/>
  <c r="AA680" i="1" s="1"/>
  <c r="D681" i="1"/>
  <c r="AA681" i="1" s="1"/>
  <c r="D682" i="1"/>
  <c r="AA682" i="1" s="1"/>
  <c r="D683" i="1"/>
  <c r="AA683" i="1" s="1"/>
  <c r="D684" i="1"/>
  <c r="AA684" i="1" s="1"/>
  <c r="D685" i="1"/>
  <c r="AA685" i="1" s="1"/>
  <c r="D686" i="1"/>
  <c r="AA686" i="1" s="1"/>
  <c r="D687" i="1"/>
  <c r="AA687" i="1" s="1"/>
  <c r="D688" i="1"/>
  <c r="AA688" i="1" s="1"/>
  <c r="D689" i="1"/>
  <c r="AA689" i="1" s="1"/>
  <c r="D690" i="1"/>
  <c r="AA690" i="1" s="1"/>
  <c r="D691" i="1"/>
  <c r="AA691" i="1" s="1"/>
  <c r="D692" i="1"/>
  <c r="AA692" i="1" s="1"/>
  <c r="D693" i="1"/>
  <c r="AA693" i="1" s="1"/>
  <c r="D694" i="1"/>
  <c r="AA694" i="1" s="1"/>
  <c r="D695" i="1"/>
  <c r="AA695" i="1" s="1"/>
  <c r="D696" i="1"/>
  <c r="AA696" i="1" s="1"/>
  <c r="D697" i="1"/>
  <c r="AA697" i="1" s="1"/>
  <c r="D698" i="1"/>
  <c r="AA698" i="1" s="1"/>
  <c r="D699" i="1"/>
  <c r="AA699" i="1" s="1"/>
  <c r="D700" i="1"/>
  <c r="AA700" i="1" s="1"/>
  <c r="D701" i="1"/>
  <c r="AA701" i="1" s="1"/>
  <c r="D702" i="1"/>
  <c r="AA702" i="1" s="1"/>
  <c r="D703" i="1"/>
  <c r="AA703" i="1" s="1"/>
  <c r="D704" i="1"/>
  <c r="AA704" i="1" s="1"/>
  <c r="D705" i="1"/>
  <c r="AA705" i="1" s="1"/>
  <c r="D706" i="1"/>
  <c r="AA706" i="1" s="1"/>
  <c r="D707" i="1"/>
  <c r="AA707" i="1" s="1"/>
  <c r="D708" i="1"/>
  <c r="AA708" i="1" s="1"/>
  <c r="D709" i="1"/>
  <c r="AA709" i="1" s="1"/>
  <c r="D710" i="1"/>
  <c r="AA710" i="1" s="1"/>
  <c r="D711" i="1"/>
  <c r="AA711" i="1" s="1"/>
  <c r="D712" i="1"/>
  <c r="AA712" i="1" s="1"/>
  <c r="D713" i="1"/>
  <c r="AA713" i="1" s="1"/>
  <c r="D714" i="1"/>
  <c r="AA714" i="1" s="1"/>
  <c r="D715" i="1"/>
  <c r="AA715" i="1" s="1"/>
  <c r="D716" i="1"/>
  <c r="AA716" i="1" s="1"/>
  <c r="D717" i="1"/>
  <c r="AA717" i="1" s="1"/>
  <c r="D718" i="1"/>
  <c r="AA718" i="1" s="1"/>
  <c r="D719" i="1"/>
  <c r="AA719" i="1" s="1"/>
  <c r="D720" i="1"/>
  <c r="AA720" i="1" s="1"/>
  <c r="D721" i="1"/>
  <c r="AA721" i="1" s="1"/>
  <c r="D722" i="1"/>
  <c r="AA722" i="1" s="1"/>
  <c r="D723" i="1"/>
  <c r="AA723" i="1" s="1"/>
  <c r="D724" i="1"/>
  <c r="AA724" i="1" s="1"/>
  <c r="D725" i="1"/>
  <c r="AA725" i="1" s="1"/>
  <c r="D726" i="1"/>
  <c r="AA726" i="1" s="1"/>
  <c r="D727" i="1"/>
  <c r="AA727" i="1" s="1"/>
  <c r="D728" i="1"/>
  <c r="AA728" i="1" s="1"/>
  <c r="D729" i="1"/>
  <c r="AA729" i="1" s="1"/>
  <c r="D730" i="1"/>
  <c r="AA730" i="1" s="1"/>
  <c r="D731" i="1"/>
  <c r="AA731" i="1" s="1"/>
  <c r="D732" i="1"/>
  <c r="AA732" i="1" s="1"/>
  <c r="D733" i="1"/>
  <c r="AA733" i="1" s="1"/>
  <c r="D734" i="1"/>
  <c r="AA734" i="1" s="1"/>
  <c r="D735" i="1"/>
  <c r="AA735" i="1" s="1"/>
  <c r="D736" i="1"/>
  <c r="AA736" i="1" s="1"/>
  <c r="D737" i="1"/>
  <c r="AA737" i="1" s="1"/>
  <c r="D738" i="1"/>
  <c r="AA738" i="1" s="1"/>
  <c r="D739" i="1"/>
  <c r="AA739" i="1" s="1"/>
  <c r="D740" i="1"/>
  <c r="AA740" i="1" s="1"/>
  <c r="D741" i="1"/>
  <c r="AA741" i="1" s="1"/>
  <c r="D742" i="1"/>
  <c r="AA742" i="1" s="1"/>
  <c r="D743" i="1"/>
  <c r="AA743" i="1" s="1"/>
  <c r="D744" i="1"/>
  <c r="AA744" i="1" s="1"/>
  <c r="D745" i="1"/>
  <c r="AA745" i="1" s="1"/>
  <c r="D746" i="1"/>
  <c r="AA746" i="1" s="1"/>
  <c r="D747" i="1"/>
  <c r="AA747" i="1" s="1"/>
  <c r="D748" i="1"/>
  <c r="AA748" i="1" s="1"/>
  <c r="D749" i="1"/>
  <c r="AA749" i="1" s="1"/>
  <c r="D750" i="1"/>
  <c r="AA750" i="1" s="1"/>
  <c r="D751" i="1"/>
  <c r="AA751" i="1" s="1"/>
  <c r="D752" i="1"/>
  <c r="AA752" i="1" s="1"/>
  <c r="D753" i="1"/>
  <c r="AA753" i="1" s="1"/>
  <c r="D754" i="1"/>
  <c r="AA754" i="1" s="1"/>
  <c r="D755" i="1"/>
  <c r="AA755" i="1" s="1"/>
  <c r="D756" i="1"/>
  <c r="AA756" i="1" s="1"/>
  <c r="D757" i="1"/>
  <c r="AA757" i="1" s="1"/>
  <c r="D758" i="1"/>
  <c r="AA758" i="1" s="1"/>
  <c r="D759" i="1"/>
  <c r="AA759" i="1" s="1"/>
  <c r="D760" i="1"/>
  <c r="AA760" i="1" s="1"/>
  <c r="D761" i="1"/>
  <c r="AA761" i="1" s="1"/>
  <c r="D762" i="1"/>
  <c r="AA762" i="1" s="1"/>
  <c r="D763" i="1"/>
  <c r="AA763" i="1" s="1"/>
  <c r="D764" i="1"/>
  <c r="AA764" i="1" s="1"/>
  <c r="D765" i="1"/>
  <c r="AA765" i="1" s="1"/>
  <c r="D766" i="1"/>
  <c r="AA766" i="1" s="1"/>
  <c r="D767" i="1"/>
  <c r="AA767" i="1" s="1"/>
  <c r="D768" i="1"/>
  <c r="AA768" i="1" s="1"/>
  <c r="D769" i="1"/>
  <c r="AA769" i="1" s="1"/>
  <c r="D770" i="1"/>
  <c r="AA770" i="1" s="1"/>
  <c r="D771" i="1"/>
  <c r="AA771" i="1" s="1"/>
  <c r="D772" i="1"/>
  <c r="AA772" i="1" s="1"/>
  <c r="D773" i="1"/>
  <c r="AA773" i="1" s="1"/>
  <c r="D774" i="1"/>
  <c r="AA774" i="1" s="1"/>
  <c r="D775" i="1"/>
  <c r="AA775" i="1" s="1"/>
  <c r="D776" i="1"/>
  <c r="AA776" i="1" s="1"/>
  <c r="D777" i="1"/>
  <c r="AA777" i="1" s="1"/>
  <c r="D778" i="1"/>
  <c r="AA778" i="1" s="1"/>
  <c r="D779" i="1"/>
  <c r="AA779" i="1" s="1"/>
  <c r="D780" i="1"/>
  <c r="AA780" i="1" s="1"/>
  <c r="D781" i="1"/>
  <c r="AA781" i="1" s="1"/>
  <c r="D782" i="1"/>
  <c r="AA782" i="1" s="1"/>
  <c r="D783" i="1"/>
  <c r="AA783" i="1" s="1"/>
  <c r="D784" i="1"/>
  <c r="AA784" i="1" s="1"/>
  <c r="D785" i="1"/>
  <c r="AA785" i="1" s="1"/>
  <c r="D786" i="1"/>
  <c r="AA786" i="1" s="1"/>
  <c r="D787" i="1"/>
  <c r="AA787" i="1" s="1"/>
  <c r="D788" i="1"/>
  <c r="AA788" i="1" s="1"/>
  <c r="D789" i="1"/>
  <c r="AA789" i="1" s="1"/>
  <c r="D790" i="1"/>
  <c r="AA790" i="1" s="1"/>
  <c r="D791" i="1"/>
  <c r="AA791" i="1" s="1"/>
  <c r="D792" i="1"/>
  <c r="AA792" i="1" s="1"/>
  <c r="D793" i="1"/>
  <c r="AA793" i="1" s="1"/>
  <c r="D794" i="1"/>
  <c r="AA794" i="1" s="1"/>
  <c r="D795" i="1"/>
  <c r="AA795" i="1" s="1"/>
  <c r="D796" i="1"/>
  <c r="AA796" i="1" s="1"/>
  <c r="D797" i="1"/>
  <c r="AA797" i="1" s="1"/>
  <c r="D798" i="1"/>
  <c r="AA798" i="1" s="1"/>
  <c r="D799" i="1"/>
  <c r="AA799" i="1" s="1"/>
  <c r="D800" i="1"/>
  <c r="AA800" i="1" s="1"/>
  <c r="D801" i="1"/>
  <c r="AA801" i="1" s="1"/>
  <c r="D802" i="1"/>
  <c r="AA802" i="1" s="1"/>
  <c r="D803" i="1"/>
  <c r="AA803" i="1" s="1"/>
  <c r="D804" i="1"/>
  <c r="AA804" i="1" s="1"/>
  <c r="D805" i="1"/>
  <c r="AA805" i="1" s="1"/>
  <c r="D806" i="1"/>
  <c r="AA806" i="1" s="1"/>
  <c r="D807" i="1"/>
  <c r="AA807" i="1" s="1"/>
  <c r="D808" i="1"/>
  <c r="AA808" i="1" s="1"/>
  <c r="D809" i="1"/>
  <c r="AA809" i="1" s="1"/>
  <c r="D810" i="1"/>
  <c r="AA810" i="1" s="1"/>
  <c r="D811" i="1"/>
  <c r="AA811" i="1" s="1"/>
  <c r="D812" i="1"/>
  <c r="AA812" i="1" s="1"/>
  <c r="D813" i="1"/>
  <c r="AA813" i="1" s="1"/>
  <c r="D814" i="1"/>
  <c r="AA814" i="1" s="1"/>
  <c r="D815" i="1"/>
  <c r="AA815" i="1" s="1"/>
  <c r="D816" i="1"/>
  <c r="AA816" i="1" s="1"/>
  <c r="D817" i="1"/>
  <c r="AA817" i="1" s="1"/>
  <c r="D818" i="1"/>
  <c r="AA818" i="1" s="1"/>
  <c r="D819" i="1"/>
  <c r="AA819" i="1" s="1"/>
  <c r="D820" i="1"/>
  <c r="AA820" i="1" s="1"/>
  <c r="D821" i="1"/>
  <c r="AA821" i="1" s="1"/>
  <c r="D822" i="1"/>
  <c r="AA822" i="1" s="1"/>
  <c r="D823" i="1"/>
  <c r="AA823" i="1" s="1"/>
  <c r="D824" i="1"/>
  <c r="AA824" i="1" s="1"/>
  <c r="D825" i="1"/>
  <c r="AA825" i="1" s="1"/>
  <c r="D826" i="1"/>
  <c r="AA826" i="1" s="1"/>
  <c r="D827" i="1"/>
  <c r="AA827" i="1" s="1"/>
  <c r="D828" i="1"/>
  <c r="AA828" i="1" s="1"/>
  <c r="D829" i="1"/>
  <c r="AA829" i="1" s="1"/>
  <c r="D830" i="1"/>
  <c r="AA830" i="1" s="1"/>
  <c r="D831" i="1"/>
  <c r="AA831" i="1" s="1"/>
  <c r="D832" i="1"/>
  <c r="AA832" i="1" s="1"/>
  <c r="D833" i="1"/>
  <c r="AA833" i="1" s="1"/>
  <c r="D834" i="1"/>
  <c r="AA834" i="1" s="1"/>
  <c r="D835" i="1"/>
  <c r="AA835" i="1" s="1"/>
  <c r="D836" i="1"/>
  <c r="AA836" i="1" s="1"/>
  <c r="D837" i="1"/>
  <c r="AA837" i="1" s="1"/>
  <c r="D838" i="1"/>
  <c r="AA838" i="1" s="1"/>
  <c r="D839" i="1"/>
  <c r="AA839" i="1" s="1"/>
  <c r="D840" i="1"/>
  <c r="AA840" i="1" s="1"/>
  <c r="D841" i="1"/>
  <c r="AA841" i="1" s="1"/>
  <c r="D842" i="1"/>
  <c r="AA842" i="1" s="1"/>
  <c r="D843" i="1"/>
  <c r="AA843" i="1" s="1"/>
  <c r="D844" i="1"/>
  <c r="AA844" i="1" s="1"/>
  <c r="D845" i="1"/>
  <c r="AA845" i="1" s="1"/>
  <c r="D846" i="1"/>
  <c r="AA846" i="1" s="1"/>
  <c r="D847" i="1"/>
  <c r="AA847" i="1" s="1"/>
  <c r="D848" i="1"/>
  <c r="AA848" i="1" s="1"/>
  <c r="D849" i="1"/>
  <c r="AA849" i="1" s="1"/>
  <c r="D850" i="1"/>
  <c r="AA850" i="1" s="1"/>
  <c r="D851" i="1"/>
  <c r="AA851" i="1" s="1"/>
  <c r="D852" i="1"/>
  <c r="AA852" i="1" s="1"/>
  <c r="D853" i="1"/>
  <c r="AA853" i="1" s="1"/>
  <c r="D854" i="1"/>
  <c r="AA854" i="1" s="1"/>
  <c r="D855" i="1"/>
  <c r="AA855" i="1" s="1"/>
  <c r="D856" i="1"/>
  <c r="AA856" i="1" s="1"/>
  <c r="D857" i="1"/>
  <c r="AA857" i="1" s="1"/>
  <c r="D858" i="1"/>
  <c r="AA858" i="1" s="1"/>
  <c r="D859" i="1"/>
  <c r="AA859" i="1" s="1"/>
  <c r="D860" i="1"/>
  <c r="AA860" i="1" s="1"/>
  <c r="D861" i="1"/>
  <c r="AA861" i="1" s="1"/>
  <c r="D862" i="1"/>
  <c r="AA862" i="1" s="1"/>
  <c r="D863" i="1"/>
  <c r="AA863" i="1" s="1"/>
  <c r="D864" i="1"/>
  <c r="AA864" i="1" s="1"/>
  <c r="D865" i="1"/>
  <c r="AA865" i="1" s="1"/>
  <c r="D866" i="1"/>
  <c r="AA866" i="1" s="1"/>
  <c r="D867" i="1"/>
  <c r="AA867" i="1" s="1"/>
  <c r="D868" i="1"/>
  <c r="AA868" i="1" s="1"/>
  <c r="D869" i="1"/>
  <c r="AA869" i="1" s="1"/>
  <c r="D870" i="1"/>
  <c r="AA870" i="1" s="1"/>
  <c r="D871" i="1"/>
  <c r="AA871" i="1" s="1"/>
  <c r="D872" i="1"/>
  <c r="AA872" i="1" s="1"/>
  <c r="D873" i="1"/>
  <c r="AA873" i="1" s="1"/>
  <c r="D874" i="1"/>
  <c r="AA874" i="1" s="1"/>
  <c r="D875" i="1"/>
  <c r="AA875" i="1" s="1"/>
  <c r="D876" i="1"/>
  <c r="AA876" i="1" s="1"/>
  <c r="D877" i="1"/>
  <c r="AA877" i="1" s="1"/>
  <c r="D878" i="1"/>
  <c r="AA878" i="1" s="1"/>
  <c r="D879" i="1"/>
  <c r="AA879" i="1" s="1"/>
  <c r="D880" i="1"/>
  <c r="AA880" i="1" s="1"/>
  <c r="D881" i="1"/>
  <c r="AA881" i="1" s="1"/>
  <c r="D882" i="1"/>
  <c r="AA882" i="1" s="1"/>
  <c r="D883" i="1"/>
  <c r="AA883" i="1" s="1"/>
  <c r="D884" i="1"/>
  <c r="AA884" i="1" s="1"/>
  <c r="D885" i="1"/>
  <c r="AA885" i="1" s="1"/>
  <c r="D886" i="1"/>
  <c r="AA886" i="1" s="1"/>
  <c r="D887" i="1"/>
  <c r="AA887" i="1" s="1"/>
  <c r="D888" i="1"/>
  <c r="AA888" i="1" s="1"/>
  <c r="D889" i="1"/>
  <c r="AA889" i="1" s="1"/>
  <c r="D890" i="1"/>
  <c r="AA890" i="1" s="1"/>
  <c r="D891" i="1"/>
  <c r="AA891" i="1" s="1"/>
  <c r="D892" i="1"/>
  <c r="AA892" i="1" s="1"/>
  <c r="D893" i="1"/>
  <c r="AA893" i="1" s="1"/>
  <c r="D894" i="1"/>
  <c r="AA894" i="1" s="1"/>
  <c r="D895" i="1"/>
  <c r="AA895" i="1" s="1"/>
  <c r="D896" i="1"/>
  <c r="AA896" i="1" s="1"/>
  <c r="D897" i="1"/>
  <c r="AA897" i="1" s="1"/>
  <c r="D898" i="1"/>
  <c r="AA898" i="1" s="1"/>
  <c r="D899" i="1"/>
  <c r="AA899" i="1" s="1"/>
  <c r="D900" i="1"/>
  <c r="AA900" i="1" s="1"/>
  <c r="D901" i="1"/>
  <c r="AA901" i="1" s="1"/>
  <c r="D902" i="1"/>
  <c r="AA902" i="1" s="1"/>
  <c r="D903" i="1"/>
  <c r="AA903" i="1" s="1"/>
  <c r="D904" i="1"/>
  <c r="AA904" i="1" s="1"/>
  <c r="D905" i="1"/>
  <c r="AA905" i="1" s="1"/>
  <c r="D906" i="1"/>
  <c r="AA906" i="1" s="1"/>
  <c r="D907" i="1"/>
  <c r="AA907" i="1" s="1"/>
  <c r="D908" i="1"/>
  <c r="AA908" i="1" s="1"/>
  <c r="D909" i="1"/>
  <c r="AA909" i="1" s="1"/>
  <c r="D910" i="1"/>
  <c r="AA910" i="1" s="1"/>
  <c r="D911" i="1"/>
  <c r="AA911" i="1" s="1"/>
  <c r="D912" i="1"/>
  <c r="AA912" i="1" s="1"/>
  <c r="D913" i="1"/>
  <c r="AA913" i="1" s="1"/>
  <c r="D914" i="1"/>
  <c r="AA914" i="1" s="1"/>
  <c r="D915" i="1"/>
  <c r="AA915" i="1" s="1"/>
  <c r="D916" i="1"/>
  <c r="AA916" i="1" s="1"/>
  <c r="D917" i="1"/>
  <c r="AA917" i="1" s="1"/>
  <c r="D918" i="1"/>
  <c r="AA918" i="1" s="1"/>
  <c r="D919" i="1"/>
  <c r="AA919" i="1" s="1"/>
  <c r="D920" i="1"/>
  <c r="AA920" i="1" s="1"/>
  <c r="D921" i="1"/>
  <c r="AA921" i="1" s="1"/>
  <c r="D922" i="1"/>
  <c r="AA922" i="1" s="1"/>
  <c r="D923" i="1"/>
  <c r="AA923" i="1" s="1"/>
  <c r="D924" i="1"/>
  <c r="AA924" i="1" s="1"/>
  <c r="D925" i="1"/>
  <c r="AA925" i="1" s="1"/>
  <c r="D926" i="1"/>
  <c r="AA926" i="1" s="1"/>
  <c r="D927" i="1"/>
  <c r="AA927" i="1" s="1"/>
  <c r="D928" i="1"/>
  <c r="AA928" i="1" s="1"/>
  <c r="D929" i="1"/>
  <c r="AA929" i="1" s="1"/>
  <c r="D930" i="1"/>
  <c r="AA930" i="1" s="1"/>
  <c r="D931" i="1"/>
  <c r="AA931" i="1" s="1"/>
  <c r="D932" i="1"/>
  <c r="AA932" i="1" s="1"/>
  <c r="D933" i="1"/>
  <c r="AA933" i="1" s="1"/>
  <c r="D934" i="1"/>
  <c r="AA934" i="1" s="1"/>
  <c r="D935" i="1"/>
  <c r="AA935" i="1" s="1"/>
  <c r="D936" i="1"/>
  <c r="AA936" i="1" s="1"/>
  <c r="D937" i="1"/>
  <c r="AA937" i="1" s="1"/>
  <c r="D938" i="1"/>
  <c r="AA938" i="1" s="1"/>
  <c r="D939" i="1"/>
  <c r="AA939" i="1" s="1"/>
  <c r="D940" i="1"/>
  <c r="AA940" i="1" s="1"/>
  <c r="D941" i="1"/>
  <c r="AA941" i="1" s="1"/>
  <c r="D942" i="1"/>
  <c r="AA942" i="1" s="1"/>
  <c r="D943" i="1"/>
  <c r="AA943" i="1" s="1"/>
  <c r="D944" i="1"/>
  <c r="AA944" i="1" s="1"/>
  <c r="D945" i="1"/>
  <c r="AA945" i="1" s="1"/>
  <c r="D946" i="1"/>
  <c r="AA946" i="1" s="1"/>
  <c r="D947" i="1"/>
  <c r="AA947" i="1" s="1"/>
  <c r="D948" i="1"/>
  <c r="AA948" i="1" s="1"/>
  <c r="D949" i="1"/>
  <c r="AA949" i="1" s="1"/>
  <c r="D950" i="1"/>
  <c r="AA950" i="1" s="1"/>
  <c r="D951" i="1"/>
  <c r="AA951" i="1" s="1"/>
  <c r="D952" i="1"/>
  <c r="AA952" i="1" s="1"/>
  <c r="D953" i="1"/>
  <c r="AA953" i="1" s="1"/>
  <c r="D954" i="1"/>
  <c r="AA954" i="1" s="1"/>
  <c r="D955" i="1"/>
  <c r="AA955" i="1" s="1"/>
  <c r="D956" i="1"/>
  <c r="AA956" i="1" s="1"/>
  <c r="D957" i="1"/>
  <c r="AA957" i="1" s="1"/>
  <c r="D958" i="1"/>
  <c r="AA958" i="1" s="1"/>
  <c r="D959" i="1"/>
  <c r="AA959" i="1" s="1"/>
  <c r="D960" i="1"/>
  <c r="AA960" i="1" s="1"/>
  <c r="D961" i="1"/>
  <c r="AA961" i="1" s="1"/>
  <c r="D962" i="1"/>
  <c r="AA962" i="1" s="1"/>
  <c r="D963" i="1"/>
  <c r="AA963" i="1" s="1"/>
  <c r="D964" i="1"/>
  <c r="AA964" i="1" s="1"/>
  <c r="D965" i="1"/>
  <c r="AA965" i="1" s="1"/>
  <c r="D966" i="1"/>
  <c r="AA966" i="1" s="1"/>
  <c r="D967" i="1"/>
  <c r="AA967" i="1" s="1"/>
  <c r="D968" i="1"/>
  <c r="AA968" i="1" s="1"/>
  <c r="D969" i="1"/>
  <c r="AA969" i="1" s="1"/>
  <c r="D970" i="1"/>
  <c r="AA970" i="1" s="1"/>
  <c r="D971" i="1"/>
  <c r="AA971" i="1" s="1"/>
  <c r="D972" i="1"/>
  <c r="AA972" i="1" s="1"/>
  <c r="D973" i="1"/>
  <c r="AA973" i="1" s="1"/>
  <c r="D974" i="1"/>
  <c r="AA974" i="1" s="1"/>
  <c r="D975" i="1"/>
  <c r="AA975" i="1" s="1"/>
  <c r="D976" i="1"/>
  <c r="AA976" i="1" s="1"/>
  <c r="D977" i="1"/>
  <c r="AA977" i="1" s="1"/>
  <c r="D978" i="1"/>
  <c r="AA978" i="1" s="1"/>
  <c r="D979" i="1"/>
  <c r="AA979" i="1" s="1"/>
  <c r="D980" i="1"/>
  <c r="AA980" i="1" s="1"/>
  <c r="D981" i="1"/>
  <c r="AA981" i="1" s="1"/>
  <c r="D982" i="1"/>
  <c r="AA982" i="1" s="1"/>
  <c r="D983" i="1"/>
  <c r="AA983" i="1" s="1"/>
  <c r="D984" i="1"/>
  <c r="AA984" i="1" s="1"/>
  <c r="D985" i="1"/>
  <c r="AA985" i="1" s="1"/>
  <c r="D986" i="1"/>
  <c r="AA986" i="1" s="1"/>
  <c r="D987" i="1"/>
  <c r="AA987" i="1" s="1"/>
  <c r="D988" i="1"/>
  <c r="AA988" i="1" s="1"/>
  <c r="D989" i="1"/>
  <c r="AA989" i="1" s="1"/>
  <c r="D990" i="1"/>
  <c r="AA990" i="1" s="1"/>
  <c r="D991" i="1"/>
  <c r="AA991" i="1" s="1"/>
  <c r="D992" i="1"/>
  <c r="AA992" i="1" s="1"/>
  <c r="D993" i="1"/>
  <c r="AA993" i="1" s="1"/>
  <c r="D994" i="1"/>
  <c r="AA994" i="1" s="1"/>
  <c r="D995" i="1"/>
  <c r="AA995" i="1" s="1"/>
  <c r="D996" i="1"/>
  <c r="AA996" i="1" s="1"/>
  <c r="D997" i="1"/>
  <c r="AA997" i="1" s="1"/>
  <c r="D998" i="1"/>
  <c r="AA998" i="1" s="1"/>
  <c r="D999" i="1"/>
  <c r="AA999" i="1" s="1"/>
  <c r="D1000" i="1"/>
  <c r="AA1000" i="1" s="1"/>
  <c r="D1001" i="1"/>
  <c r="AA1001" i="1" s="1"/>
  <c r="D1002" i="1"/>
  <c r="AA1002" i="1" s="1"/>
  <c r="D1003" i="1"/>
  <c r="AA1003" i="1" s="1"/>
  <c r="D1004" i="1"/>
  <c r="AA1004" i="1" s="1"/>
  <c r="D1005" i="1"/>
  <c r="AA1005" i="1" s="1"/>
  <c r="D1006" i="1"/>
  <c r="AA1006" i="1" s="1"/>
  <c r="D1007" i="1"/>
  <c r="AA1007" i="1" s="1"/>
  <c r="D1008" i="1"/>
  <c r="AA1008" i="1" s="1"/>
  <c r="D1009" i="1"/>
  <c r="AA1009" i="1" s="1"/>
  <c r="D1010" i="1"/>
  <c r="AA1010" i="1" s="1"/>
  <c r="D1011" i="1"/>
  <c r="AA1011" i="1" s="1"/>
  <c r="D1012" i="1"/>
  <c r="AA1012" i="1" s="1"/>
  <c r="D1013" i="1"/>
  <c r="AA1013" i="1" s="1"/>
  <c r="D1014" i="1"/>
  <c r="AA1014" i="1" s="1"/>
  <c r="D1015" i="1"/>
  <c r="AA1015" i="1" s="1"/>
  <c r="D1016" i="1"/>
  <c r="AA1016" i="1" s="1"/>
  <c r="D1017" i="1"/>
  <c r="AA1017" i="1" s="1"/>
  <c r="D1018" i="1"/>
  <c r="AA1018" i="1" s="1"/>
  <c r="D1019" i="1"/>
  <c r="AA1019" i="1" s="1"/>
  <c r="D1020" i="1"/>
  <c r="AA1020" i="1" s="1"/>
  <c r="D1021" i="1"/>
  <c r="AA1021" i="1" s="1"/>
  <c r="D1022" i="1"/>
  <c r="AA1022" i="1" s="1"/>
  <c r="D1023" i="1"/>
  <c r="AA1023" i="1" s="1"/>
  <c r="D1024" i="1"/>
  <c r="AA1024" i="1" s="1"/>
  <c r="D1025" i="1"/>
  <c r="AA1025" i="1" s="1"/>
  <c r="D1026" i="1"/>
  <c r="AA1026" i="1" s="1"/>
  <c r="D1027" i="1"/>
  <c r="AA1027" i="1" s="1"/>
  <c r="D1028" i="1"/>
  <c r="AA1028" i="1" s="1"/>
  <c r="D1029" i="1"/>
  <c r="AA1029" i="1" s="1"/>
  <c r="D1030" i="1"/>
  <c r="AA1030" i="1" s="1"/>
  <c r="D1031" i="1"/>
  <c r="AA1031" i="1" s="1"/>
  <c r="D1032" i="1"/>
  <c r="AA1032" i="1" s="1"/>
  <c r="D1033" i="1"/>
  <c r="AA1033" i="1" s="1"/>
  <c r="D1034" i="1"/>
  <c r="AA1034" i="1" s="1"/>
  <c r="D1035" i="1"/>
  <c r="AA1035" i="1" s="1"/>
  <c r="D1036" i="1"/>
  <c r="AA1036" i="1" s="1"/>
  <c r="D1037" i="1"/>
  <c r="AA1037" i="1" s="1"/>
  <c r="D1038" i="1"/>
  <c r="AA1038" i="1" s="1"/>
  <c r="D1039" i="1"/>
  <c r="AA1039" i="1" s="1"/>
  <c r="D1040" i="1"/>
  <c r="AA1040" i="1" s="1"/>
  <c r="D1041" i="1"/>
  <c r="AA1041" i="1" s="1"/>
  <c r="D1042" i="1"/>
  <c r="AA1042" i="1" s="1"/>
  <c r="D1043" i="1"/>
  <c r="AA1043" i="1" s="1"/>
  <c r="D1044" i="1"/>
  <c r="AA1044" i="1" s="1"/>
  <c r="D1045" i="1"/>
  <c r="AA1045" i="1" s="1"/>
  <c r="D1046" i="1"/>
  <c r="AA1046" i="1" s="1"/>
  <c r="D1047" i="1"/>
  <c r="AA1047" i="1" s="1"/>
  <c r="D1048" i="1"/>
  <c r="AA1048" i="1" s="1"/>
  <c r="D1049" i="1"/>
  <c r="AA1049" i="1" s="1"/>
  <c r="D1050" i="1"/>
  <c r="AA1050" i="1" s="1"/>
  <c r="D1051" i="1"/>
  <c r="AA1051" i="1" s="1"/>
  <c r="D1052" i="1"/>
  <c r="AA1052" i="1" s="1"/>
  <c r="D1053" i="1"/>
  <c r="AA1053" i="1" s="1"/>
  <c r="D1054" i="1"/>
  <c r="AA1054" i="1" s="1"/>
  <c r="D1055" i="1"/>
  <c r="AA1055" i="1" s="1"/>
  <c r="D1056" i="1"/>
  <c r="AA1056" i="1" s="1"/>
  <c r="D1057" i="1"/>
  <c r="AA1057" i="1" s="1"/>
  <c r="D1058" i="1"/>
  <c r="AA1058" i="1" s="1"/>
  <c r="D1059" i="1"/>
  <c r="AA1059" i="1" s="1"/>
  <c r="D1060" i="1"/>
  <c r="AA1060" i="1" s="1"/>
  <c r="D1061" i="1"/>
  <c r="AA1061" i="1" s="1"/>
  <c r="D1062" i="1"/>
  <c r="AA1062" i="1" s="1"/>
  <c r="D1063" i="1"/>
  <c r="AA1063" i="1" s="1"/>
  <c r="D1064" i="1"/>
  <c r="AA1064" i="1" s="1"/>
  <c r="D1065" i="1"/>
  <c r="AA1065" i="1" s="1"/>
  <c r="D1066" i="1"/>
  <c r="AA1066" i="1" s="1"/>
  <c r="D1067" i="1"/>
  <c r="AA1067" i="1" s="1"/>
  <c r="D1068" i="1"/>
  <c r="AA1068" i="1" s="1"/>
  <c r="D1069" i="1"/>
  <c r="AA1069" i="1" s="1"/>
  <c r="D1070" i="1"/>
  <c r="AA1070" i="1" s="1"/>
  <c r="D1071" i="1"/>
  <c r="AA1071" i="1" s="1"/>
  <c r="D1072" i="1"/>
  <c r="AA1072" i="1" s="1"/>
  <c r="D1073" i="1"/>
  <c r="AA1073" i="1" s="1"/>
  <c r="D1074" i="1"/>
  <c r="AA1074" i="1" s="1"/>
  <c r="D1075" i="1"/>
  <c r="AA1075" i="1" s="1"/>
  <c r="D1076" i="1"/>
  <c r="AA1076" i="1" s="1"/>
  <c r="D1077" i="1"/>
  <c r="AA1077" i="1" s="1"/>
  <c r="D1078" i="1"/>
  <c r="AA1078" i="1" s="1"/>
  <c r="D1079" i="1"/>
  <c r="AA1079" i="1" s="1"/>
  <c r="D1080" i="1"/>
  <c r="AA1080" i="1" s="1"/>
  <c r="D1081" i="1"/>
  <c r="AA1081" i="1" s="1"/>
  <c r="D1082" i="1"/>
  <c r="AA1082" i="1" s="1"/>
  <c r="D1083" i="1"/>
  <c r="AA1083" i="1" s="1"/>
  <c r="D1084" i="1"/>
  <c r="AA1084" i="1" s="1"/>
  <c r="D1085" i="1"/>
  <c r="AA1085" i="1" s="1"/>
  <c r="D1086" i="1"/>
  <c r="AA1086" i="1" s="1"/>
  <c r="D1087" i="1"/>
  <c r="AA1087" i="1" s="1"/>
  <c r="D1088" i="1"/>
  <c r="AA1088" i="1" s="1"/>
  <c r="D1089" i="1"/>
  <c r="AA1089" i="1" s="1"/>
  <c r="D1090" i="1"/>
  <c r="AA1090" i="1" s="1"/>
  <c r="D1091" i="1"/>
  <c r="AA1091" i="1" s="1"/>
  <c r="D1092" i="1"/>
  <c r="AA1092" i="1" s="1"/>
  <c r="D1093" i="1"/>
  <c r="AA1093" i="1" s="1"/>
  <c r="D1094" i="1"/>
  <c r="AA1094" i="1" s="1"/>
  <c r="D1095" i="1"/>
  <c r="AA1095" i="1" s="1"/>
  <c r="D1096" i="1"/>
  <c r="AA1096" i="1" s="1"/>
  <c r="D1097" i="1"/>
  <c r="AA1097" i="1" s="1"/>
  <c r="D1098" i="1"/>
  <c r="AA1098" i="1" s="1"/>
  <c r="D1099" i="1"/>
  <c r="AA1099" i="1" s="1"/>
  <c r="D1100" i="1"/>
  <c r="AA1100" i="1" s="1"/>
  <c r="D1101" i="1"/>
  <c r="AA1101" i="1" s="1"/>
  <c r="D1102" i="1"/>
  <c r="AA1102" i="1" s="1"/>
  <c r="D1103" i="1"/>
  <c r="AA1103" i="1" s="1"/>
  <c r="D1104" i="1"/>
  <c r="AA1104" i="1" s="1"/>
  <c r="D1105" i="1"/>
  <c r="AA1105" i="1" s="1"/>
  <c r="D1106" i="1"/>
  <c r="AA1106" i="1" s="1"/>
  <c r="D1107" i="1"/>
  <c r="AA1107" i="1" s="1"/>
  <c r="D1108" i="1"/>
  <c r="AA1108" i="1" s="1"/>
  <c r="D1109" i="1"/>
  <c r="AA1109" i="1" s="1"/>
  <c r="D1110" i="1"/>
  <c r="AA1110" i="1" s="1"/>
  <c r="D1111" i="1"/>
  <c r="AA1111" i="1" s="1"/>
  <c r="D1112" i="1"/>
  <c r="AA1112" i="1" s="1"/>
  <c r="D1113" i="1"/>
  <c r="AA1113" i="1" s="1"/>
  <c r="D1114" i="1"/>
  <c r="AA1114" i="1" s="1"/>
  <c r="D1115" i="1"/>
  <c r="AA1115" i="1" s="1"/>
  <c r="D1116" i="1"/>
  <c r="AA1116" i="1" s="1"/>
  <c r="D1117" i="1"/>
  <c r="AA1117" i="1" s="1"/>
  <c r="D1118" i="1"/>
  <c r="AA1118" i="1" s="1"/>
  <c r="D1119" i="1"/>
  <c r="AA1119" i="1" s="1"/>
  <c r="D1120" i="1"/>
  <c r="AA1120" i="1" s="1"/>
  <c r="D1121" i="1"/>
  <c r="AA1121" i="1" s="1"/>
  <c r="D1122" i="1"/>
  <c r="AA1122" i="1" s="1"/>
  <c r="D1123" i="1"/>
  <c r="AA1123" i="1" s="1"/>
  <c r="D1124" i="1"/>
  <c r="AA1124" i="1" s="1"/>
  <c r="D1125" i="1"/>
  <c r="AA1125" i="1" s="1"/>
  <c r="D1126" i="1"/>
  <c r="AA1126" i="1" s="1"/>
  <c r="D1127" i="1"/>
  <c r="AA1127" i="1" s="1"/>
  <c r="D1128" i="1"/>
  <c r="AA1128" i="1" s="1"/>
  <c r="D1129" i="1"/>
  <c r="AA1129" i="1" s="1"/>
  <c r="D1130" i="1"/>
  <c r="AA1130" i="1" s="1"/>
  <c r="D1131" i="1"/>
  <c r="AA1131" i="1" s="1"/>
  <c r="D1132" i="1"/>
  <c r="AA1132" i="1" s="1"/>
  <c r="D1133" i="1"/>
  <c r="AA1133" i="1" s="1"/>
  <c r="D1134" i="1"/>
  <c r="AA1134" i="1" s="1"/>
  <c r="D1135" i="1"/>
  <c r="AA1135" i="1" s="1"/>
  <c r="D1136" i="1"/>
  <c r="AA1136" i="1" s="1"/>
  <c r="D1137" i="1"/>
  <c r="AA1137" i="1" s="1"/>
  <c r="D1138" i="1"/>
  <c r="AA1138" i="1" s="1"/>
  <c r="D1139" i="1"/>
  <c r="AA1139" i="1" s="1"/>
  <c r="D1140" i="1"/>
  <c r="AA1140" i="1" s="1"/>
  <c r="D1141" i="1"/>
  <c r="AA1141" i="1" s="1"/>
  <c r="D1142" i="1"/>
  <c r="AA1142" i="1" s="1"/>
  <c r="D1143" i="1"/>
  <c r="AA1143" i="1" s="1"/>
  <c r="D1144" i="1"/>
  <c r="AA1144" i="1" s="1"/>
  <c r="D1145" i="1"/>
  <c r="AA1145" i="1" s="1"/>
  <c r="D1146" i="1"/>
  <c r="AA1146" i="1" s="1"/>
  <c r="D1147" i="1"/>
  <c r="AA1147" i="1" s="1"/>
  <c r="D1148" i="1"/>
  <c r="AA1148" i="1" s="1"/>
  <c r="D1149" i="1"/>
  <c r="AA1149" i="1" s="1"/>
  <c r="D1150" i="1"/>
  <c r="AA1150" i="1" s="1"/>
  <c r="D1151" i="1"/>
  <c r="AA1151" i="1" s="1"/>
  <c r="D1152" i="1"/>
  <c r="AA1152" i="1" s="1"/>
  <c r="D1153" i="1"/>
  <c r="AA1153" i="1" s="1"/>
  <c r="D1154" i="1"/>
  <c r="AA1154" i="1" s="1"/>
  <c r="D1155" i="1"/>
  <c r="AA1155" i="1" s="1"/>
  <c r="D1156" i="1"/>
  <c r="AA1156" i="1" s="1"/>
  <c r="D1157" i="1"/>
  <c r="AA1157" i="1" s="1"/>
  <c r="D1158" i="1"/>
  <c r="AA1158" i="1" s="1"/>
  <c r="D1159" i="1"/>
  <c r="AA1159" i="1" s="1"/>
  <c r="D1160" i="1"/>
  <c r="AA1160" i="1" s="1"/>
  <c r="D1161" i="1"/>
  <c r="AA1161" i="1" s="1"/>
  <c r="D1162" i="1"/>
  <c r="AA1162" i="1" s="1"/>
  <c r="D1163" i="1"/>
  <c r="AA1163" i="1" s="1"/>
  <c r="D1164" i="1"/>
  <c r="AA1164" i="1" s="1"/>
  <c r="D1165" i="1"/>
  <c r="AA1165" i="1" s="1"/>
  <c r="D1166" i="1"/>
  <c r="AA1166" i="1" s="1"/>
  <c r="D1167" i="1"/>
  <c r="AA1167" i="1" s="1"/>
  <c r="D1168" i="1"/>
  <c r="AA1168" i="1" s="1"/>
  <c r="D1169" i="1"/>
  <c r="AA1169" i="1" s="1"/>
  <c r="D1170" i="1"/>
  <c r="AA1170" i="1" s="1"/>
  <c r="D1171" i="1"/>
  <c r="AA1171" i="1" s="1"/>
  <c r="D1172" i="1"/>
  <c r="AA1172" i="1" s="1"/>
  <c r="D1173" i="1"/>
  <c r="AA1173" i="1" s="1"/>
  <c r="D1174" i="1"/>
  <c r="AA1174" i="1" s="1"/>
  <c r="D1175" i="1"/>
  <c r="AA1175" i="1" s="1"/>
  <c r="D1176" i="1"/>
  <c r="AA1176" i="1" s="1"/>
  <c r="D1177" i="1"/>
  <c r="AA1177" i="1" s="1"/>
  <c r="D1178" i="1"/>
  <c r="AA1178" i="1" s="1"/>
  <c r="D1179" i="1"/>
  <c r="AA1179" i="1" s="1"/>
  <c r="D1180" i="1"/>
  <c r="AA1180" i="1" s="1"/>
  <c r="D1181" i="1"/>
  <c r="AA1181" i="1" s="1"/>
  <c r="D1182" i="1"/>
  <c r="AA1182" i="1" s="1"/>
  <c r="D1183" i="1"/>
  <c r="AA1183" i="1" s="1"/>
  <c r="D1184" i="1"/>
  <c r="AA1184" i="1" s="1"/>
  <c r="D1185" i="1"/>
  <c r="AA1185" i="1" s="1"/>
  <c r="D1186" i="1"/>
  <c r="AA1186" i="1" s="1"/>
  <c r="D1187" i="1"/>
  <c r="AA1187" i="1" s="1"/>
  <c r="D1188" i="1"/>
  <c r="AA1188" i="1" s="1"/>
  <c r="D1189" i="1"/>
  <c r="AA1189" i="1" s="1"/>
  <c r="D1190" i="1"/>
  <c r="AA1190" i="1" s="1"/>
  <c r="D1191" i="1"/>
  <c r="AA1191" i="1" s="1"/>
  <c r="D1192" i="1"/>
  <c r="AA1192" i="1" s="1"/>
  <c r="D1193" i="1"/>
  <c r="AA1193" i="1" s="1"/>
  <c r="D1194" i="1"/>
  <c r="AA1194" i="1" s="1"/>
  <c r="D1195" i="1"/>
  <c r="AA1195" i="1" s="1"/>
  <c r="D1196" i="1"/>
  <c r="AA1196" i="1" s="1"/>
  <c r="D1197" i="1"/>
  <c r="AA1197" i="1" s="1"/>
  <c r="D1198" i="1"/>
  <c r="AA1198" i="1" s="1"/>
  <c r="D1199" i="1"/>
  <c r="AA1199" i="1" s="1"/>
  <c r="D1200" i="1"/>
  <c r="AA1200" i="1" s="1"/>
  <c r="D1201" i="1"/>
  <c r="AA1201" i="1" s="1"/>
  <c r="D1202" i="1"/>
  <c r="AA1202" i="1" s="1"/>
  <c r="D1203" i="1"/>
  <c r="AA1203" i="1" s="1"/>
  <c r="D1204" i="1"/>
  <c r="AA1204" i="1" s="1"/>
  <c r="D1205" i="1"/>
  <c r="AA1205" i="1" s="1"/>
  <c r="D1206" i="1"/>
  <c r="AA1206" i="1" s="1"/>
  <c r="D1207" i="1"/>
  <c r="AA1207" i="1" s="1"/>
  <c r="D1208" i="1"/>
  <c r="AA1208" i="1" s="1"/>
  <c r="D1209" i="1"/>
  <c r="AA1209" i="1" s="1"/>
  <c r="D1210" i="1"/>
  <c r="AA1210" i="1" s="1"/>
  <c r="D1211" i="1"/>
  <c r="AA1211" i="1" s="1"/>
  <c r="D1212" i="1"/>
  <c r="AA1212" i="1" s="1"/>
  <c r="D1213" i="1"/>
  <c r="AA1213" i="1" s="1"/>
  <c r="D1214" i="1"/>
  <c r="AA1214" i="1" s="1"/>
  <c r="D1215" i="1"/>
  <c r="AA1215" i="1" s="1"/>
  <c r="D1216" i="1"/>
  <c r="AA1216" i="1" s="1"/>
  <c r="D1217" i="1"/>
  <c r="AA1217" i="1" s="1"/>
  <c r="D1218" i="1"/>
  <c r="AA1218" i="1" s="1"/>
  <c r="D1219" i="1"/>
  <c r="AA1219" i="1" s="1"/>
  <c r="D1220" i="1"/>
  <c r="AA1220" i="1" s="1"/>
  <c r="D1221" i="1"/>
  <c r="AA1221" i="1" s="1"/>
  <c r="D1222" i="1"/>
  <c r="AA1222" i="1" s="1"/>
  <c r="D1223" i="1"/>
  <c r="AA1223" i="1" s="1"/>
  <c r="D1224" i="1"/>
  <c r="AA1224" i="1" s="1"/>
  <c r="D1225" i="1"/>
  <c r="AA1225" i="1" s="1"/>
  <c r="D1226" i="1"/>
  <c r="AA1226" i="1" s="1"/>
  <c r="D1227" i="1"/>
  <c r="AA1227" i="1" s="1"/>
  <c r="D1228" i="1"/>
  <c r="AA1228" i="1" s="1"/>
  <c r="D1229" i="1"/>
  <c r="AA1229" i="1" s="1"/>
  <c r="D1230" i="1"/>
  <c r="AA1230" i="1" s="1"/>
  <c r="D1231" i="1"/>
  <c r="AA1231" i="1" s="1"/>
  <c r="D1232" i="1"/>
  <c r="AA1232" i="1" s="1"/>
  <c r="D1233" i="1"/>
  <c r="AA1233" i="1" s="1"/>
  <c r="D1234" i="1"/>
  <c r="AA1234" i="1" s="1"/>
  <c r="D1235" i="1"/>
  <c r="AA1235" i="1" s="1"/>
  <c r="D1236" i="1"/>
  <c r="AA1236" i="1" s="1"/>
  <c r="D1237" i="1"/>
  <c r="AA1237" i="1" s="1"/>
  <c r="D1238" i="1"/>
  <c r="AA1238" i="1" s="1"/>
  <c r="D1239" i="1"/>
  <c r="AA1239" i="1" s="1"/>
  <c r="D1240" i="1"/>
  <c r="AA1240" i="1" s="1"/>
  <c r="D1241" i="1"/>
  <c r="AA1241" i="1" s="1"/>
  <c r="D1242" i="1"/>
  <c r="AA1242" i="1" s="1"/>
  <c r="D1243" i="1"/>
  <c r="AA1243" i="1" s="1"/>
  <c r="D1244" i="1"/>
  <c r="AA1244" i="1" s="1"/>
  <c r="D1245" i="1"/>
  <c r="AA1245" i="1" s="1"/>
  <c r="D1246" i="1"/>
  <c r="AA1246" i="1" s="1"/>
  <c r="D1247" i="1"/>
  <c r="AA1247" i="1" s="1"/>
  <c r="D1248" i="1"/>
  <c r="AA1248" i="1" s="1"/>
  <c r="D1249" i="1"/>
  <c r="AA1249" i="1" s="1"/>
  <c r="D1250" i="1"/>
  <c r="AA1250" i="1" s="1"/>
  <c r="D1251" i="1"/>
  <c r="AA1251" i="1" s="1"/>
  <c r="D1252" i="1"/>
  <c r="AA1252" i="1" s="1"/>
  <c r="D1253" i="1"/>
  <c r="AA1253" i="1" s="1"/>
  <c r="D1254" i="1"/>
  <c r="AA1254" i="1" s="1"/>
  <c r="D1255" i="1"/>
  <c r="AA1255" i="1" s="1"/>
  <c r="D1256" i="1"/>
  <c r="AA1256" i="1" s="1"/>
  <c r="D1257" i="1"/>
  <c r="AA1257" i="1" s="1"/>
  <c r="D1258" i="1"/>
  <c r="AA1258" i="1" s="1"/>
  <c r="D1259" i="1"/>
  <c r="AA1259" i="1" s="1"/>
  <c r="D1260" i="1"/>
  <c r="AA1260" i="1" s="1"/>
  <c r="D1261" i="1"/>
  <c r="AA1261" i="1" s="1"/>
  <c r="D1262" i="1"/>
  <c r="AA1262" i="1" s="1"/>
  <c r="D1263" i="1"/>
  <c r="AA1263" i="1" s="1"/>
  <c r="D1264" i="1"/>
  <c r="AA1264" i="1" s="1"/>
  <c r="D1265" i="1"/>
  <c r="AA1265" i="1" s="1"/>
  <c r="D1266" i="1"/>
  <c r="AA1266" i="1" s="1"/>
  <c r="D1267" i="1"/>
  <c r="AA1267" i="1" s="1"/>
  <c r="D1268" i="1"/>
  <c r="AA1268" i="1" s="1"/>
  <c r="D1269" i="1"/>
  <c r="AA1269" i="1" s="1"/>
  <c r="D1270" i="1"/>
  <c r="AA1270" i="1" s="1"/>
  <c r="D1271" i="1"/>
  <c r="AA1271" i="1" s="1"/>
  <c r="D1272" i="1"/>
  <c r="AA1272" i="1" s="1"/>
  <c r="D1273" i="1"/>
  <c r="AA1273" i="1" s="1"/>
  <c r="D1274" i="1"/>
  <c r="AA1274" i="1" s="1"/>
  <c r="D1275" i="1"/>
  <c r="AA1275" i="1" s="1"/>
  <c r="D1276" i="1"/>
  <c r="AA1276" i="1" s="1"/>
  <c r="D1277" i="1"/>
  <c r="AA1277" i="1" s="1"/>
  <c r="D1278" i="1"/>
  <c r="AA1278" i="1" s="1"/>
  <c r="D1279" i="1"/>
  <c r="AA1279" i="1" s="1"/>
  <c r="D1280" i="1"/>
  <c r="AA1280" i="1" s="1"/>
  <c r="D1281" i="1"/>
  <c r="AA1281" i="1" s="1"/>
  <c r="D1282" i="1"/>
  <c r="AA1282" i="1" s="1"/>
  <c r="D1283" i="1"/>
  <c r="AA1283" i="1" s="1"/>
  <c r="D1284" i="1"/>
  <c r="AA1284" i="1" s="1"/>
  <c r="D1285" i="1"/>
  <c r="AA1285" i="1" s="1"/>
  <c r="D1286" i="1"/>
  <c r="AA1286" i="1" s="1"/>
  <c r="D1287" i="1"/>
  <c r="AA1287" i="1" s="1"/>
  <c r="D1288" i="1"/>
  <c r="AA1288" i="1" s="1"/>
  <c r="D1289" i="1"/>
  <c r="AA1289" i="1" s="1"/>
  <c r="D1290" i="1"/>
  <c r="AA1290" i="1" s="1"/>
  <c r="D1291" i="1"/>
  <c r="AA1291" i="1" s="1"/>
  <c r="D1292" i="1"/>
  <c r="AA1292" i="1" s="1"/>
  <c r="D1293" i="1"/>
  <c r="AA1293" i="1" s="1"/>
  <c r="D1294" i="1"/>
  <c r="AA1294" i="1" s="1"/>
  <c r="D1295" i="1"/>
  <c r="AA1295" i="1" s="1"/>
  <c r="D1296" i="1"/>
  <c r="AA1296" i="1" s="1"/>
  <c r="D1297" i="1"/>
  <c r="AA1297" i="1" s="1"/>
  <c r="D1298" i="1"/>
  <c r="AA1298" i="1" s="1"/>
  <c r="D1299" i="1"/>
  <c r="AA1299" i="1" s="1"/>
  <c r="D1300" i="1"/>
  <c r="AA1300" i="1" s="1"/>
  <c r="D1301" i="1"/>
  <c r="AA1301" i="1" s="1"/>
  <c r="D1302" i="1"/>
  <c r="AA1302" i="1" s="1"/>
  <c r="D1303" i="1"/>
  <c r="AA1303" i="1" s="1"/>
  <c r="D1304" i="1"/>
  <c r="AA1304" i="1" s="1"/>
  <c r="D1305" i="1"/>
  <c r="AA1305" i="1" s="1"/>
  <c r="D1306" i="1"/>
  <c r="AA1306" i="1" s="1"/>
  <c r="D1307" i="1"/>
  <c r="AA1307" i="1" s="1"/>
  <c r="D1308" i="1"/>
  <c r="AA1308" i="1" s="1"/>
  <c r="D1309" i="1"/>
  <c r="AA1309" i="1" s="1"/>
  <c r="D1310" i="1"/>
  <c r="AA1310" i="1" s="1"/>
  <c r="D1311" i="1"/>
  <c r="AA1311" i="1" s="1"/>
  <c r="D1312" i="1"/>
  <c r="AA1312" i="1" s="1"/>
  <c r="D1313" i="1"/>
  <c r="AA1313" i="1" s="1"/>
  <c r="D1314" i="1"/>
  <c r="AA1314" i="1" s="1"/>
  <c r="D1315" i="1"/>
  <c r="AA1315" i="1" s="1"/>
  <c r="D1316" i="1"/>
  <c r="AA1316" i="1" s="1"/>
  <c r="D1317" i="1"/>
  <c r="AA1317" i="1" s="1"/>
  <c r="D1318" i="1"/>
  <c r="AA1318" i="1" s="1"/>
  <c r="D1319" i="1"/>
  <c r="AA1319" i="1" s="1"/>
  <c r="D1320" i="1"/>
  <c r="AA1320" i="1" s="1"/>
  <c r="D1321" i="1"/>
  <c r="AA1321" i="1" s="1"/>
  <c r="D1322" i="1"/>
  <c r="AA1322" i="1" s="1"/>
  <c r="D1323" i="1"/>
  <c r="AA1323" i="1" s="1"/>
  <c r="D1324" i="1"/>
  <c r="AA1324" i="1" s="1"/>
  <c r="D1325" i="1"/>
  <c r="AA1325" i="1" s="1"/>
  <c r="D1326" i="1"/>
  <c r="AA1326" i="1" s="1"/>
  <c r="D1327" i="1"/>
  <c r="AA1327" i="1" s="1"/>
  <c r="D1328" i="1"/>
  <c r="AA1328" i="1" s="1"/>
  <c r="D1329" i="1"/>
  <c r="AA1329" i="1" s="1"/>
  <c r="D1330" i="1"/>
  <c r="AA1330" i="1" s="1"/>
  <c r="D1331" i="1"/>
  <c r="AA1331" i="1" s="1"/>
  <c r="D1332" i="1"/>
  <c r="AA1332" i="1" s="1"/>
  <c r="D1333" i="1"/>
  <c r="AA1333" i="1" s="1"/>
  <c r="D1334" i="1"/>
  <c r="AA1334" i="1" s="1"/>
  <c r="D1335" i="1"/>
  <c r="AA1335" i="1" s="1"/>
  <c r="D1336" i="1"/>
  <c r="AA1336" i="1" s="1"/>
  <c r="D1337" i="1"/>
  <c r="AA1337" i="1" s="1"/>
  <c r="D1338" i="1"/>
  <c r="AA1338" i="1" s="1"/>
  <c r="D1339" i="1"/>
  <c r="AA1339" i="1" s="1"/>
  <c r="D1340" i="1"/>
  <c r="AA1340" i="1" s="1"/>
  <c r="D1341" i="1"/>
  <c r="AA1341" i="1" s="1"/>
  <c r="D1342" i="1"/>
  <c r="AA1342" i="1" s="1"/>
  <c r="D1343" i="1"/>
  <c r="AA1343" i="1" s="1"/>
  <c r="D1344" i="1"/>
  <c r="AA1344" i="1" s="1"/>
  <c r="D1345" i="1"/>
  <c r="AA1345" i="1" s="1"/>
  <c r="D1346" i="1"/>
  <c r="AA1346" i="1" s="1"/>
  <c r="D1347" i="1"/>
  <c r="AA1347" i="1" s="1"/>
  <c r="D1348" i="1"/>
  <c r="AA1348" i="1" s="1"/>
  <c r="D1349" i="1"/>
  <c r="AA1349" i="1" s="1"/>
  <c r="D1350" i="1"/>
  <c r="AA1350" i="1" s="1"/>
  <c r="D1351" i="1"/>
  <c r="AA1351" i="1" s="1"/>
  <c r="D1352" i="1"/>
  <c r="AA1352" i="1" s="1"/>
  <c r="D1353" i="1"/>
  <c r="AA1353" i="1" s="1"/>
  <c r="D1354" i="1"/>
  <c r="AA1354" i="1" s="1"/>
  <c r="D1355" i="1"/>
  <c r="AA1355" i="1" s="1"/>
  <c r="D1356" i="1"/>
  <c r="AA1356" i="1" s="1"/>
  <c r="D1357" i="1"/>
  <c r="AA1357" i="1" s="1"/>
  <c r="D1358" i="1"/>
  <c r="AA1358" i="1" s="1"/>
  <c r="D1359" i="1"/>
  <c r="AA1359" i="1" s="1"/>
  <c r="D1360" i="1"/>
  <c r="AA1360" i="1" s="1"/>
  <c r="D1361" i="1"/>
  <c r="AA1361" i="1" s="1"/>
  <c r="D1362" i="1"/>
  <c r="AA1362" i="1" s="1"/>
  <c r="D1363" i="1"/>
  <c r="AA1363" i="1" s="1"/>
  <c r="D1364" i="1"/>
  <c r="AA1364" i="1" s="1"/>
  <c r="D1365" i="1"/>
  <c r="AA1365" i="1" s="1"/>
  <c r="D1366" i="1"/>
  <c r="AA1366" i="1" s="1"/>
  <c r="D1367" i="1"/>
  <c r="AA1367" i="1" s="1"/>
  <c r="D1368" i="1"/>
  <c r="AA1368" i="1" s="1"/>
  <c r="D1369" i="1"/>
  <c r="AA1369" i="1" s="1"/>
  <c r="D1370" i="1"/>
  <c r="AA1370" i="1" s="1"/>
  <c r="D1371" i="1"/>
  <c r="AA1371" i="1" s="1"/>
  <c r="D1372" i="1"/>
  <c r="AA1372" i="1" s="1"/>
  <c r="D1373" i="1"/>
  <c r="AA1373" i="1" s="1"/>
  <c r="D1374" i="1"/>
  <c r="AA1374" i="1" s="1"/>
  <c r="D1375" i="1"/>
  <c r="AA1375" i="1" s="1"/>
  <c r="D1376" i="1"/>
  <c r="AA1376" i="1" s="1"/>
  <c r="D1377" i="1"/>
  <c r="AA1377" i="1" s="1"/>
  <c r="D1378" i="1"/>
  <c r="AA1378" i="1" s="1"/>
  <c r="D1379" i="1"/>
  <c r="AA1379" i="1" s="1"/>
  <c r="D1380" i="1"/>
  <c r="AA1380" i="1" s="1"/>
  <c r="D1381" i="1"/>
  <c r="AA1381" i="1" s="1"/>
  <c r="D1382" i="1"/>
  <c r="AA1382" i="1" s="1"/>
  <c r="D1383" i="1"/>
  <c r="AA1383" i="1" s="1"/>
  <c r="D1384" i="1"/>
  <c r="AA1384" i="1" s="1"/>
  <c r="D1385" i="1"/>
  <c r="AA1385" i="1" s="1"/>
  <c r="D1386" i="1"/>
  <c r="AA1386" i="1" s="1"/>
  <c r="D1387" i="1"/>
  <c r="AA1387" i="1" s="1"/>
  <c r="D1388" i="1"/>
  <c r="AA1388" i="1" s="1"/>
  <c r="D1389" i="1"/>
  <c r="AA1389" i="1" s="1"/>
  <c r="D1390" i="1"/>
  <c r="AA1390" i="1" s="1"/>
  <c r="D1391" i="1"/>
  <c r="AA1391" i="1" s="1"/>
  <c r="D1392" i="1"/>
  <c r="AA1392" i="1" s="1"/>
  <c r="D1393" i="1"/>
  <c r="AA1393" i="1" s="1"/>
  <c r="D1394" i="1"/>
  <c r="AA1394" i="1" s="1"/>
  <c r="D1395" i="1"/>
  <c r="AA1395" i="1" s="1"/>
  <c r="D1396" i="1"/>
  <c r="AA1396" i="1" s="1"/>
  <c r="D1397" i="1"/>
  <c r="AA1397" i="1" s="1"/>
  <c r="D1398" i="1"/>
  <c r="AA1398" i="1" s="1"/>
  <c r="D1399" i="1"/>
  <c r="AA1399" i="1" s="1"/>
  <c r="D1400" i="1"/>
  <c r="AA1400" i="1" s="1"/>
  <c r="D1401" i="1"/>
  <c r="AA1401" i="1" s="1"/>
  <c r="D1402" i="1"/>
  <c r="AA1402" i="1" s="1"/>
  <c r="D1403" i="1"/>
  <c r="AA1403" i="1" s="1"/>
  <c r="D1404" i="1"/>
  <c r="AA1404" i="1" s="1"/>
  <c r="D1405" i="1"/>
  <c r="AA1405" i="1" s="1"/>
  <c r="D1406" i="1"/>
  <c r="AA1406" i="1" s="1"/>
  <c r="D1407" i="1"/>
  <c r="AA1407" i="1" s="1"/>
  <c r="D1408" i="1"/>
  <c r="AA1408" i="1" s="1"/>
  <c r="D1409" i="1"/>
  <c r="AA1409" i="1" s="1"/>
  <c r="D1410" i="1"/>
  <c r="AA1410" i="1" s="1"/>
  <c r="D1411" i="1"/>
  <c r="AA1411" i="1" s="1"/>
  <c r="D1412" i="1"/>
  <c r="AA1412" i="1" s="1"/>
  <c r="D1413" i="1"/>
  <c r="AA1413" i="1" s="1"/>
  <c r="D1414" i="1"/>
  <c r="AA1414" i="1" s="1"/>
  <c r="D1415" i="1"/>
  <c r="AA1415" i="1" s="1"/>
  <c r="D1416" i="1"/>
  <c r="AA1416" i="1" s="1"/>
  <c r="D1417" i="1"/>
  <c r="AA1417" i="1" s="1"/>
  <c r="D1418" i="1"/>
  <c r="AA1418" i="1" s="1"/>
  <c r="D1419" i="1"/>
  <c r="AA1419" i="1" s="1"/>
  <c r="D1420" i="1"/>
  <c r="AA1420" i="1" s="1"/>
  <c r="D1421" i="1"/>
  <c r="AA1421" i="1" s="1"/>
  <c r="D1422" i="1"/>
  <c r="AA1422" i="1" s="1"/>
  <c r="D1423" i="1"/>
  <c r="AA1423" i="1" s="1"/>
  <c r="D1424" i="1"/>
  <c r="AA1424" i="1" s="1"/>
  <c r="D1425" i="1"/>
  <c r="AA1425" i="1" s="1"/>
  <c r="D1426" i="1"/>
  <c r="AA1426" i="1" s="1"/>
  <c r="D1427" i="1"/>
  <c r="AA1427" i="1" s="1"/>
  <c r="D1428" i="1"/>
  <c r="AA1428" i="1" s="1"/>
  <c r="D1429" i="1"/>
  <c r="AA1429" i="1" s="1"/>
  <c r="D1430" i="1"/>
  <c r="AA1430" i="1" s="1"/>
  <c r="D1431" i="1"/>
  <c r="AA1431" i="1" s="1"/>
  <c r="D1432" i="1"/>
  <c r="AA1432" i="1" s="1"/>
  <c r="D1433" i="1"/>
  <c r="AA1433" i="1" s="1"/>
  <c r="D1434" i="1"/>
  <c r="AA1434" i="1" s="1"/>
  <c r="D1435" i="1"/>
  <c r="AA1435" i="1" s="1"/>
  <c r="D1436" i="1"/>
  <c r="AA1436" i="1" s="1"/>
  <c r="D1437" i="1"/>
  <c r="AA1437" i="1" s="1"/>
  <c r="D1438" i="1"/>
  <c r="AA1438" i="1" s="1"/>
  <c r="D1439" i="1"/>
  <c r="AA1439" i="1" s="1"/>
  <c r="D1440" i="1"/>
  <c r="AA1440" i="1" s="1"/>
  <c r="D1441" i="1"/>
  <c r="AA1441" i="1" s="1"/>
  <c r="D1442" i="1"/>
  <c r="AA1442" i="1" s="1"/>
  <c r="D1443" i="1"/>
  <c r="AA1443" i="1" s="1"/>
  <c r="D1444" i="1"/>
  <c r="AA1444" i="1" s="1"/>
  <c r="D1445" i="1"/>
  <c r="AA1445" i="1" s="1"/>
  <c r="D1446" i="1"/>
  <c r="AA1446" i="1" s="1"/>
  <c r="D1447" i="1"/>
  <c r="AA1447" i="1" s="1"/>
  <c r="D1448" i="1"/>
  <c r="AA1448" i="1" s="1"/>
  <c r="D1449" i="1"/>
  <c r="AA1449" i="1" s="1"/>
  <c r="D1450" i="1"/>
  <c r="AA1450" i="1" s="1"/>
  <c r="D1451" i="1"/>
  <c r="AA1451" i="1" s="1"/>
  <c r="D1452" i="1"/>
  <c r="AA1452" i="1" s="1"/>
  <c r="D1453" i="1"/>
  <c r="AA1453" i="1" s="1"/>
  <c r="D1454" i="1"/>
  <c r="AA1454" i="1" s="1"/>
  <c r="D1455" i="1"/>
  <c r="AA1455" i="1" s="1"/>
  <c r="D1456" i="1"/>
  <c r="AA1456" i="1" s="1"/>
  <c r="D1457" i="1"/>
  <c r="AA1457" i="1" s="1"/>
  <c r="D1458" i="1"/>
  <c r="AA1458" i="1" s="1"/>
  <c r="D1459" i="1"/>
  <c r="AA1459" i="1" s="1"/>
  <c r="D1460" i="1"/>
  <c r="AA1460" i="1" s="1"/>
  <c r="D1461" i="1"/>
  <c r="AA1461" i="1" s="1"/>
  <c r="D1462" i="1"/>
  <c r="AA1462" i="1" s="1"/>
  <c r="D1463" i="1"/>
  <c r="AA1463" i="1" s="1"/>
  <c r="D1464" i="1"/>
  <c r="AA1464" i="1" s="1"/>
  <c r="D1465" i="1"/>
  <c r="AA1465" i="1" s="1"/>
  <c r="D1466" i="1"/>
  <c r="AA1466" i="1" s="1"/>
  <c r="D1467" i="1"/>
  <c r="AA1467" i="1" s="1"/>
  <c r="D1468" i="1"/>
  <c r="AA1468" i="1" s="1"/>
  <c r="D1469" i="1"/>
  <c r="AA1469" i="1" s="1"/>
  <c r="D1470" i="1"/>
  <c r="AA1470" i="1" s="1"/>
  <c r="D1471" i="1"/>
  <c r="AA1471" i="1" s="1"/>
  <c r="D1472" i="1"/>
  <c r="AA1472" i="1" s="1"/>
  <c r="D1473" i="1"/>
  <c r="AA1473" i="1" s="1"/>
  <c r="D1474" i="1"/>
  <c r="AA1474" i="1" s="1"/>
  <c r="D1475" i="1"/>
  <c r="AA1475" i="1" s="1"/>
  <c r="D1476" i="1"/>
  <c r="AA1476" i="1" s="1"/>
  <c r="D1477" i="1"/>
  <c r="AA1477" i="1" s="1"/>
  <c r="D1478" i="1"/>
  <c r="AA1478" i="1" s="1"/>
  <c r="D1479" i="1"/>
  <c r="AA1479" i="1" s="1"/>
  <c r="D1480" i="1"/>
  <c r="AA1480" i="1" s="1"/>
  <c r="D1481" i="1"/>
  <c r="AA1481" i="1" s="1"/>
  <c r="D1482" i="1"/>
  <c r="AA1482" i="1" s="1"/>
  <c r="D1483" i="1"/>
  <c r="AA1483" i="1" s="1"/>
  <c r="D1484" i="1"/>
  <c r="AA1484" i="1" s="1"/>
  <c r="D1485" i="1"/>
  <c r="AA1485" i="1" s="1"/>
  <c r="D1486" i="1"/>
  <c r="AA1486" i="1" s="1"/>
  <c r="D1487" i="1"/>
  <c r="AA1487" i="1" s="1"/>
  <c r="D1488" i="1"/>
  <c r="AA1488" i="1" s="1"/>
  <c r="D1489" i="1"/>
  <c r="AA1489" i="1" s="1"/>
  <c r="D1490" i="1"/>
  <c r="AA1490" i="1" s="1"/>
  <c r="D1491" i="1"/>
  <c r="AA1491" i="1" s="1"/>
  <c r="D1492" i="1"/>
  <c r="AA1492" i="1" s="1"/>
  <c r="D1493" i="1"/>
  <c r="AA1493" i="1" s="1"/>
  <c r="D1494" i="1"/>
  <c r="AA1494" i="1" s="1"/>
  <c r="D1495" i="1"/>
  <c r="AA1495" i="1" s="1"/>
  <c r="D1496" i="1"/>
  <c r="AA1496" i="1" s="1"/>
  <c r="D1497" i="1"/>
  <c r="AA1497" i="1" s="1"/>
  <c r="D1498" i="1"/>
  <c r="AA1498" i="1" s="1"/>
  <c r="D1499" i="1"/>
  <c r="AA1499" i="1" s="1"/>
  <c r="D1500" i="1"/>
  <c r="AA1500" i="1" s="1"/>
  <c r="D1501" i="1"/>
  <c r="AA1501" i="1" s="1"/>
  <c r="D1502" i="1"/>
  <c r="AA1502" i="1" s="1"/>
  <c r="D1503" i="1"/>
  <c r="AA1503" i="1" s="1"/>
  <c r="D1504" i="1"/>
  <c r="AA1504" i="1" s="1"/>
  <c r="D1505" i="1"/>
  <c r="AA1505" i="1" s="1"/>
  <c r="D1506" i="1"/>
  <c r="AA1506" i="1" s="1"/>
  <c r="D1507" i="1"/>
  <c r="AA1507" i="1" s="1"/>
  <c r="D1508" i="1"/>
  <c r="AA1508" i="1" s="1"/>
  <c r="D1509" i="1"/>
  <c r="AA1509" i="1" s="1"/>
  <c r="D1510" i="1"/>
  <c r="AA1510" i="1" s="1"/>
  <c r="D1511" i="1"/>
  <c r="AA1511" i="1" s="1"/>
  <c r="D1512" i="1"/>
  <c r="AA1512" i="1" s="1"/>
  <c r="D1513" i="1"/>
  <c r="AA1513" i="1" s="1"/>
  <c r="D1514" i="1"/>
  <c r="AA1514" i="1" s="1"/>
  <c r="D1515" i="1"/>
  <c r="AA1515" i="1" s="1"/>
  <c r="D1516" i="1"/>
  <c r="AA1516" i="1" s="1"/>
  <c r="D1517" i="1"/>
  <c r="AA1517" i="1" s="1"/>
  <c r="D1518" i="1"/>
  <c r="AA1518" i="1" s="1"/>
  <c r="D1519" i="1"/>
  <c r="AA1519" i="1" s="1"/>
  <c r="D1520" i="1"/>
  <c r="AA1520" i="1" s="1"/>
  <c r="D1521" i="1"/>
  <c r="AA1521" i="1" s="1"/>
  <c r="D1522" i="1"/>
  <c r="AA1522" i="1" s="1"/>
  <c r="D1523" i="1"/>
  <c r="AA1523" i="1" s="1"/>
  <c r="D1524" i="1"/>
  <c r="AA1524" i="1" s="1"/>
  <c r="D1525" i="1"/>
  <c r="AA1525" i="1" s="1"/>
  <c r="D1526" i="1"/>
  <c r="AA1526" i="1" s="1"/>
  <c r="D1527" i="1"/>
  <c r="AA1527" i="1" s="1"/>
  <c r="D1528" i="1"/>
  <c r="AA1528" i="1" s="1"/>
  <c r="D1529" i="1"/>
  <c r="AA1529" i="1" s="1"/>
  <c r="D1530" i="1"/>
  <c r="AA1530" i="1" s="1"/>
  <c r="D1531" i="1"/>
  <c r="AA1531" i="1" s="1"/>
  <c r="D1532" i="1"/>
  <c r="AA1532" i="1" s="1"/>
  <c r="D1533" i="1"/>
  <c r="AA1533" i="1" s="1"/>
  <c r="D1534" i="1"/>
  <c r="AA1534" i="1" s="1"/>
  <c r="D1535" i="1"/>
  <c r="AA1535" i="1" s="1"/>
  <c r="D1536" i="1"/>
  <c r="AA1536" i="1" s="1"/>
  <c r="D1537" i="1"/>
  <c r="AA1537" i="1" s="1"/>
  <c r="D1538" i="1"/>
  <c r="AA1538" i="1" s="1"/>
  <c r="D1539" i="1"/>
  <c r="AA1539" i="1" s="1"/>
  <c r="D1540" i="1"/>
  <c r="AA1540" i="1" s="1"/>
  <c r="D1541" i="1"/>
  <c r="AA1541" i="1" s="1"/>
  <c r="D1542" i="1"/>
  <c r="AA1542" i="1" s="1"/>
  <c r="D1543" i="1"/>
  <c r="AA1543" i="1" s="1"/>
  <c r="D1544" i="1"/>
  <c r="AA1544" i="1" s="1"/>
  <c r="D1545" i="1"/>
  <c r="AA1545" i="1" s="1"/>
  <c r="D1546" i="1"/>
  <c r="AA1546" i="1" s="1"/>
  <c r="D1547" i="1"/>
  <c r="AA1547" i="1" s="1"/>
  <c r="D1548" i="1"/>
  <c r="AA1548" i="1" s="1"/>
  <c r="D1549" i="1"/>
  <c r="AA1549" i="1" s="1"/>
  <c r="D1550" i="1"/>
  <c r="AA1550" i="1" s="1"/>
  <c r="D1551" i="1"/>
  <c r="AA1551" i="1" s="1"/>
  <c r="D1552" i="1"/>
  <c r="AA1552" i="1" s="1"/>
  <c r="D1553" i="1"/>
  <c r="AA1553" i="1" s="1"/>
  <c r="D1554" i="1"/>
  <c r="AA1554" i="1" s="1"/>
  <c r="D1555" i="1"/>
  <c r="AA1555" i="1" s="1"/>
  <c r="D1556" i="1"/>
  <c r="AA1556" i="1" s="1"/>
  <c r="D1557" i="1"/>
  <c r="AA1557" i="1" s="1"/>
  <c r="D1558" i="1"/>
  <c r="AA1558" i="1" s="1"/>
  <c r="D1559" i="1"/>
  <c r="AA1559" i="1" s="1"/>
  <c r="D1560" i="1"/>
  <c r="AA1560" i="1" s="1"/>
  <c r="D1561" i="1"/>
  <c r="AA1561" i="1" s="1"/>
  <c r="D1562" i="1"/>
  <c r="AA1562" i="1" s="1"/>
  <c r="D1563" i="1"/>
  <c r="AA1563" i="1" s="1"/>
  <c r="D1564" i="1"/>
  <c r="AA1564" i="1" s="1"/>
  <c r="D1565" i="1"/>
  <c r="AA1565" i="1" s="1"/>
  <c r="D1566" i="1"/>
  <c r="AA1566" i="1" s="1"/>
  <c r="D1567" i="1"/>
  <c r="AA1567" i="1" s="1"/>
  <c r="D1568" i="1"/>
  <c r="AA1568" i="1" s="1"/>
  <c r="D1569" i="1"/>
  <c r="AA1569" i="1" s="1"/>
  <c r="D1570" i="1"/>
  <c r="AA1570" i="1" s="1"/>
  <c r="D1571" i="1"/>
  <c r="AA1571" i="1" s="1"/>
  <c r="D1572" i="1"/>
  <c r="AA1572" i="1" s="1"/>
  <c r="D1573" i="1"/>
  <c r="AA1573" i="1" s="1"/>
  <c r="D1574" i="1"/>
  <c r="AA1574" i="1" s="1"/>
  <c r="D1575" i="1"/>
  <c r="AA1575" i="1" s="1"/>
  <c r="D1576" i="1"/>
  <c r="AA1576" i="1" s="1"/>
  <c r="D1577" i="1"/>
  <c r="AA1577" i="1" s="1"/>
  <c r="D1578" i="1"/>
  <c r="AA1578" i="1" s="1"/>
  <c r="D1579" i="1"/>
  <c r="AA1579" i="1" s="1"/>
  <c r="D1580" i="1"/>
  <c r="AA1580" i="1" s="1"/>
  <c r="D1581" i="1"/>
  <c r="AA1581" i="1" s="1"/>
  <c r="D1582" i="1"/>
  <c r="AA1582" i="1" s="1"/>
  <c r="D1583" i="1"/>
  <c r="AA1583" i="1" s="1"/>
  <c r="D1584" i="1"/>
  <c r="AA1584" i="1" s="1"/>
  <c r="D1585" i="1"/>
  <c r="AA1585" i="1" s="1"/>
  <c r="D1586" i="1"/>
  <c r="AA1586" i="1" s="1"/>
  <c r="D1587" i="1"/>
  <c r="AA1587" i="1" s="1"/>
  <c r="D1588" i="1"/>
  <c r="AA1588" i="1" s="1"/>
  <c r="D1589" i="1"/>
  <c r="AA1589" i="1" s="1"/>
  <c r="D1590" i="1"/>
  <c r="AA1590" i="1" s="1"/>
  <c r="D1591" i="1"/>
  <c r="AA1591" i="1" s="1"/>
  <c r="D1592" i="1"/>
  <c r="AA1592" i="1" s="1"/>
  <c r="D1593" i="1"/>
  <c r="AA1593" i="1" s="1"/>
  <c r="D1594" i="1"/>
  <c r="AA1594" i="1" s="1"/>
  <c r="D1595" i="1"/>
  <c r="AA1595" i="1" s="1"/>
  <c r="D1596" i="1"/>
  <c r="AA1596" i="1" s="1"/>
  <c r="D1597" i="1"/>
  <c r="AA1597" i="1" s="1"/>
  <c r="D1598" i="1"/>
  <c r="AA1598" i="1" s="1"/>
  <c r="D1599" i="1"/>
  <c r="AA1599" i="1" s="1"/>
  <c r="D1600" i="1"/>
  <c r="AA1600" i="1" s="1"/>
  <c r="D1601" i="1"/>
  <c r="AA1601" i="1" s="1"/>
  <c r="D1602" i="1"/>
  <c r="AA1602" i="1" s="1"/>
  <c r="D1603" i="1"/>
  <c r="AA1603" i="1" s="1"/>
  <c r="D1604" i="1"/>
  <c r="AA1604" i="1" s="1"/>
  <c r="D1605" i="1"/>
  <c r="AA1605" i="1" s="1"/>
  <c r="D1606" i="1"/>
  <c r="AA1606" i="1" s="1"/>
  <c r="D1607" i="1"/>
  <c r="AA1607" i="1" s="1"/>
  <c r="D1608" i="1"/>
  <c r="AA1608" i="1" s="1"/>
  <c r="D1609" i="1"/>
  <c r="AA1609" i="1" s="1"/>
  <c r="D1610" i="1"/>
  <c r="AA1610" i="1" s="1"/>
  <c r="D1611" i="1"/>
  <c r="AA1611" i="1" s="1"/>
  <c r="D1612" i="1"/>
  <c r="AA1612" i="1" s="1"/>
  <c r="D1613" i="1"/>
  <c r="AA1613" i="1" s="1"/>
  <c r="D1614" i="1"/>
  <c r="AA1614" i="1" s="1"/>
  <c r="D1615" i="1"/>
  <c r="AA1615" i="1" s="1"/>
  <c r="D1616" i="1"/>
  <c r="AA1616" i="1" s="1"/>
  <c r="D1617" i="1"/>
  <c r="AA1617" i="1" s="1"/>
  <c r="D1618" i="1"/>
  <c r="AA1618" i="1" s="1"/>
  <c r="D1619" i="1"/>
  <c r="AA1619" i="1" s="1"/>
  <c r="D1620" i="1"/>
  <c r="AA1620" i="1" s="1"/>
  <c r="D1621" i="1"/>
  <c r="AA1621" i="1" s="1"/>
  <c r="D1622" i="1"/>
  <c r="AA1622" i="1" s="1"/>
  <c r="D1623" i="1"/>
  <c r="AA1623" i="1" s="1"/>
  <c r="D1624" i="1"/>
  <c r="AA1624" i="1" s="1"/>
  <c r="D1625" i="1"/>
  <c r="AA1625" i="1" s="1"/>
  <c r="D1626" i="1"/>
  <c r="AA1626" i="1" s="1"/>
  <c r="D1627" i="1"/>
  <c r="AA1627" i="1" s="1"/>
  <c r="D1628" i="1"/>
  <c r="AA1628" i="1" s="1"/>
  <c r="D1629" i="1"/>
  <c r="AA1629" i="1" s="1"/>
  <c r="D1630" i="1"/>
  <c r="AA1630" i="1" s="1"/>
  <c r="D1631" i="1"/>
  <c r="AA1631" i="1" s="1"/>
  <c r="D1632" i="1"/>
  <c r="AA1632" i="1" s="1"/>
  <c r="D1633" i="1"/>
  <c r="AA1633" i="1" s="1"/>
  <c r="D1634" i="1"/>
  <c r="AA1634" i="1" s="1"/>
  <c r="D1635" i="1"/>
  <c r="AA1635" i="1" s="1"/>
  <c r="D1636" i="1"/>
  <c r="AA1636" i="1" s="1"/>
  <c r="D1637" i="1"/>
  <c r="AA1637" i="1" s="1"/>
  <c r="D1638" i="1"/>
  <c r="AA1638" i="1" s="1"/>
  <c r="D1639" i="1"/>
  <c r="AA1639" i="1" s="1"/>
  <c r="D1640" i="1"/>
  <c r="AA1640" i="1" s="1"/>
  <c r="D1641" i="1"/>
  <c r="AA1641" i="1" s="1"/>
  <c r="D1642" i="1"/>
  <c r="AA1642" i="1" s="1"/>
  <c r="D1643" i="1"/>
  <c r="AA1643" i="1" s="1"/>
  <c r="D1644" i="1"/>
  <c r="AA1644" i="1" s="1"/>
  <c r="D1645" i="1"/>
  <c r="AA1645" i="1" s="1"/>
  <c r="D1646" i="1"/>
  <c r="AA1646" i="1" s="1"/>
  <c r="D1647" i="1"/>
  <c r="AA1647" i="1" s="1"/>
  <c r="D1648" i="1"/>
  <c r="AA1648" i="1" s="1"/>
  <c r="D1649" i="1"/>
  <c r="AA1649" i="1" s="1"/>
  <c r="D1650" i="1"/>
  <c r="AA1650" i="1" s="1"/>
  <c r="D1651" i="1"/>
  <c r="AA1651" i="1" s="1"/>
  <c r="D1652" i="1"/>
  <c r="AA1652" i="1" s="1"/>
  <c r="D1653" i="1"/>
  <c r="AA1653" i="1" s="1"/>
  <c r="D1654" i="1"/>
  <c r="AA1654" i="1" s="1"/>
  <c r="D1655" i="1"/>
  <c r="AA1655" i="1" s="1"/>
  <c r="D1656" i="1"/>
  <c r="AA1656" i="1" s="1"/>
  <c r="D1657" i="1"/>
  <c r="AA1657" i="1" s="1"/>
  <c r="D1658" i="1"/>
  <c r="AA1658" i="1" s="1"/>
  <c r="D1659" i="1"/>
  <c r="AA1659" i="1" s="1"/>
  <c r="D1660" i="1"/>
  <c r="AA1660" i="1" s="1"/>
  <c r="D1661" i="1"/>
  <c r="AA1661" i="1" s="1"/>
  <c r="D1662" i="1"/>
  <c r="AA1662" i="1" s="1"/>
  <c r="D1663" i="1"/>
  <c r="AA1663" i="1" s="1"/>
  <c r="D1664" i="1"/>
  <c r="AA1664" i="1" s="1"/>
  <c r="D1665" i="1"/>
  <c r="AA1665" i="1" s="1"/>
  <c r="D1666" i="1"/>
  <c r="AA1666" i="1" s="1"/>
  <c r="D1667" i="1"/>
  <c r="AA1667" i="1" s="1"/>
  <c r="D1668" i="1"/>
  <c r="AA1668" i="1" s="1"/>
  <c r="D1669" i="1"/>
  <c r="AA1669" i="1" s="1"/>
  <c r="D1670" i="1"/>
  <c r="AA1670" i="1" s="1"/>
  <c r="D1671" i="1"/>
  <c r="AA1671" i="1" s="1"/>
  <c r="D1672" i="1"/>
  <c r="AA1672" i="1" s="1"/>
  <c r="D1673" i="1"/>
  <c r="AA1673" i="1" s="1"/>
  <c r="D1674" i="1"/>
  <c r="AA1674" i="1" s="1"/>
  <c r="D1675" i="1"/>
  <c r="AA1675" i="1" s="1"/>
  <c r="D1676" i="1"/>
  <c r="AA1676" i="1" s="1"/>
  <c r="D1677" i="1"/>
  <c r="AA1677" i="1" s="1"/>
  <c r="D1678" i="1"/>
  <c r="AA1678" i="1" s="1"/>
  <c r="D1679" i="1"/>
  <c r="AA1679" i="1" s="1"/>
  <c r="D1680" i="1"/>
  <c r="AA1680" i="1" s="1"/>
  <c r="D1681" i="1"/>
  <c r="AA1681" i="1" s="1"/>
  <c r="D1682" i="1"/>
  <c r="AA1682" i="1" s="1"/>
  <c r="D1683" i="1"/>
  <c r="AA1683" i="1" s="1"/>
  <c r="D1684" i="1"/>
  <c r="AA1684" i="1" s="1"/>
  <c r="D1685" i="1"/>
  <c r="AA1685" i="1" s="1"/>
  <c r="D1686" i="1"/>
  <c r="AA1686" i="1" s="1"/>
  <c r="D1687" i="1"/>
  <c r="AA1687" i="1" s="1"/>
  <c r="D1688" i="1"/>
  <c r="AA1688" i="1" s="1"/>
  <c r="D1689" i="1"/>
  <c r="AA1689" i="1" s="1"/>
  <c r="D1690" i="1"/>
  <c r="AA1690" i="1" s="1"/>
  <c r="D1691" i="1"/>
  <c r="AA1691" i="1" s="1"/>
  <c r="D1692" i="1"/>
  <c r="AA1692" i="1" s="1"/>
  <c r="D1693" i="1"/>
  <c r="AA1693" i="1" s="1"/>
  <c r="D1694" i="1"/>
  <c r="AA1694" i="1" s="1"/>
  <c r="D3" i="1"/>
  <c r="AA3" i="1" s="1"/>
  <c r="I10" i="9" l="1"/>
  <c r="M10" i="9" s="1"/>
  <c r="I7" i="9"/>
  <c r="I8" i="9"/>
  <c r="M8" i="9" s="1"/>
  <c r="I4" i="9"/>
  <c r="P1740" i="4"/>
  <c r="S18" i="3"/>
  <c r="S111" i="3" s="1"/>
  <c r="P149" i="4"/>
  <c r="R43" i="8"/>
  <c r="B13" i="9"/>
  <c r="K13" i="9"/>
  <c r="E13" i="9"/>
  <c r="K14" i="9"/>
  <c r="C7" i="9"/>
  <c r="G7" i="9"/>
  <c r="H6" i="9"/>
  <c r="F8" i="9"/>
  <c r="F13" i="9" s="1"/>
  <c r="M6" i="9"/>
  <c r="C6" i="9"/>
  <c r="X1695" i="1"/>
  <c r="Y1695" i="1"/>
  <c r="Z1695" i="1"/>
  <c r="X1696" i="1"/>
  <c r="Y1696" i="1"/>
  <c r="Z1696" i="1"/>
  <c r="X1697" i="1"/>
  <c r="Y1697" i="1"/>
  <c r="Z1697" i="1"/>
  <c r="X1698" i="1"/>
  <c r="Y1698" i="1"/>
  <c r="Z1698" i="1"/>
  <c r="X1699" i="1"/>
  <c r="Y1699" i="1"/>
  <c r="Z1699" i="1"/>
  <c r="C1696" i="1"/>
  <c r="C1697" i="1"/>
  <c r="C1698" i="1"/>
  <c r="C1699" i="1"/>
  <c r="C1695" i="1"/>
  <c r="M7" i="9" l="1"/>
  <c r="Q149" i="4"/>
  <c r="S43" i="8"/>
  <c r="Q1740" i="4"/>
  <c r="T18" i="3"/>
  <c r="T111" i="3" s="1"/>
  <c r="C13" i="9"/>
  <c r="H7" i="9"/>
  <c r="W1698" i="1"/>
  <c r="W1699" i="1"/>
  <c r="W1696" i="1"/>
  <c r="W1695" i="1"/>
  <c r="W1697" i="1"/>
  <c r="X22" i="1"/>
  <c r="Y22" i="1"/>
  <c r="Z22" i="1"/>
  <c r="AB22" i="1"/>
  <c r="W22" i="1"/>
  <c r="X23" i="1"/>
  <c r="Y23" i="1"/>
  <c r="Z23" i="1"/>
  <c r="AB23" i="1"/>
  <c r="W23" i="1"/>
  <c r="X24" i="1"/>
  <c r="Y24" i="1"/>
  <c r="Z24" i="1"/>
  <c r="AB24" i="1"/>
  <c r="W24" i="1"/>
  <c r="X25" i="1"/>
  <c r="Y25" i="1"/>
  <c r="Z25" i="1"/>
  <c r="AB25" i="1"/>
  <c r="W25" i="1"/>
  <c r="X26" i="1"/>
  <c r="Y26" i="1"/>
  <c r="Z26" i="1"/>
  <c r="AB26" i="1"/>
  <c r="W26" i="1"/>
  <c r="X27" i="1"/>
  <c r="Y27" i="1"/>
  <c r="Z27" i="1"/>
  <c r="AB27" i="1"/>
  <c r="W27" i="1"/>
  <c r="X28" i="1"/>
  <c r="Y28" i="1"/>
  <c r="Z28" i="1"/>
  <c r="AB28" i="1"/>
  <c r="W28" i="1"/>
  <c r="X29" i="1"/>
  <c r="Y29" i="1"/>
  <c r="Z29" i="1"/>
  <c r="AB29" i="1"/>
  <c r="W29" i="1"/>
  <c r="X30" i="1"/>
  <c r="Y30" i="1"/>
  <c r="Z30" i="1"/>
  <c r="AB30" i="1"/>
  <c r="W30" i="1"/>
  <c r="X31" i="1"/>
  <c r="Y31" i="1"/>
  <c r="Z31" i="1"/>
  <c r="AB31" i="1"/>
  <c r="W31" i="1"/>
  <c r="X32" i="1"/>
  <c r="Y32" i="1"/>
  <c r="Z32" i="1"/>
  <c r="AB32" i="1"/>
  <c r="W32" i="1"/>
  <c r="X33" i="1"/>
  <c r="Y33" i="1"/>
  <c r="Z33" i="1"/>
  <c r="AB33" i="1"/>
  <c r="W33" i="1"/>
  <c r="X34" i="1"/>
  <c r="Y34" i="1"/>
  <c r="Z34" i="1"/>
  <c r="AB34" i="1"/>
  <c r="W34" i="1"/>
  <c r="X35" i="1"/>
  <c r="Y35" i="1"/>
  <c r="Z35" i="1"/>
  <c r="AB35" i="1"/>
  <c r="W35" i="1"/>
  <c r="X36" i="1"/>
  <c r="Y36" i="1"/>
  <c r="Z36" i="1"/>
  <c r="AB36" i="1"/>
  <c r="W36" i="1"/>
  <c r="X37" i="1"/>
  <c r="Y37" i="1"/>
  <c r="Z37" i="1"/>
  <c r="AB37" i="1"/>
  <c r="W37" i="1"/>
  <c r="X38" i="1"/>
  <c r="Y38" i="1"/>
  <c r="Z38" i="1"/>
  <c r="AB38" i="1"/>
  <c r="W38" i="1"/>
  <c r="X39" i="1"/>
  <c r="Y39" i="1"/>
  <c r="Z39" i="1"/>
  <c r="AB39" i="1"/>
  <c r="W39" i="1"/>
  <c r="X40" i="1"/>
  <c r="Y40" i="1"/>
  <c r="Z40" i="1"/>
  <c r="AB40" i="1"/>
  <c r="W40" i="1"/>
  <c r="X41" i="1"/>
  <c r="Y41" i="1"/>
  <c r="Z41" i="1"/>
  <c r="AB41" i="1"/>
  <c r="W41" i="1"/>
  <c r="X42" i="1"/>
  <c r="Y42" i="1"/>
  <c r="Z42" i="1"/>
  <c r="AB42" i="1"/>
  <c r="W42" i="1"/>
  <c r="X43" i="1"/>
  <c r="Y43" i="1"/>
  <c r="Z43" i="1"/>
  <c r="AB43" i="1"/>
  <c r="W43" i="1"/>
  <c r="X44" i="1"/>
  <c r="Y44" i="1"/>
  <c r="Z44" i="1"/>
  <c r="AB44" i="1"/>
  <c r="W44" i="1"/>
  <c r="X45" i="1"/>
  <c r="Y45" i="1"/>
  <c r="Z45" i="1"/>
  <c r="AB45" i="1"/>
  <c r="W45" i="1"/>
  <c r="X46" i="1"/>
  <c r="Y46" i="1"/>
  <c r="Z46" i="1"/>
  <c r="AB46" i="1"/>
  <c r="W46" i="1"/>
  <c r="X47" i="1"/>
  <c r="Y47" i="1"/>
  <c r="Z47" i="1"/>
  <c r="AB47" i="1"/>
  <c r="W47" i="1"/>
  <c r="X48" i="1"/>
  <c r="Y48" i="1"/>
  <c r="Z48" i="1"/>
  <c r="AB48" i="1"/>
  <c r="W48" i="1"/>
  <c r="X49" i="1"/>
  <c r="Y49" i="1"/>
  <c r="Z49" i="1"/>
  <c r="AB49" i="1"/>
  <c r="W49" i="1"/>
  <c r="X50" i="1"/>
  <c r="Y50" i="1"/>
  <c r="Z50" i="1"/>
  <c r="AB50" i="1"/>
  <c r="X51" i="1"/>
  <c r="Y51" i="1"/>
  <c r="Z51" i="1"/>
  <c r="AB51" i="1"/>
  <c r="W51" i="1"/>
  <c r="X52" i="1"/>
  <c r="Y52" i="1"/>
  <c r="Z52" i="1"/>
  <c r="AB52" i="1"/>
  <c r="W52" i="1"/>
  <c r="X53" i="1"/>
  <c r="Y53" i="1"/>
  <c r="Z53" i="1"/>
  <c r="AB53" i="1"/>
  <c r="W53" i="1"/>
  <c r="X54" i="1"/>
  <c r="Y54" i="1"/>
  <c r="Z54" i="1"/>
  <c r="AB54" i="1"/>
  <c r="W54" i="1"/>
  <c r="X55" i="1"/>
  <c r="Y55" i="1"/>
  <c r="Z55" i="1"/>
  <c r="AB55" i="1"/>
  <c r="W55" i="1"/>
  <c r="X56" i="1"/>
  <c r="Y56" i="1"/>
  <c r="Z56" i="1"/>
  <c r="AB56" i="1"/>
  <c r="W56" i="1"/>
  <c r="X57" i="1"/>
  <c r="Y57" i="1"/>
  <c r="Z57" i="1"/>
  <c r="AB57" i="1"/>
  <c r="W57" i="1"/>
  <c r="X58" i="1"/>
  <c r="Y58" i="1"/>
  <c r="Z58" i="1"/>
  <c r="AB58" i="1"/>
  <c r="W58" i="1"/>
  <c r="X59" i="1"/>
  <c r="Y59" i="1"/>
  <c r="Z59" i="1"/>
  <c r="AB59" i="1"/>
  <c r="W59" i="1"/>
  <c r="X60" i="1"/>
  <c r="Y60" i="1"/>
  <c r="Z60" i="1"/>
  <c r="AB60" i="1"/>
  <c r="W60" i="1"/>
  <c r="X61" i="1"/>
  <c r="Y61" i="1"/>
  <c r="Z61" i="1"/>
  <c r="AB61" i="1"/>
  <c r="W61" i="1"/>
  <c r="X62" i="1"/>
  <c r="Y62" i="1"/>
  <c r="Z62" i="1"/>
  <c r="AB62" i="1"/>
  <c r="W62" i="1"/>
  <c r="X63" i="1"/>
  <c r="Y63" i="1"/>
  <c r="Z63" i="1"/>
  <c r="AB63" i="1"/>
  <c r="W63" i="1"/>
  <c r="X64" i="1"/>
  <c r="Y64" i="1"/>
  <c r="Z64" i="1"/>
  <c r="AB64" i="1"/>
  <c r="W64" i="1"/>
  <c r="X65" i="1"/>
  <c r="Y65" i="1"/>
  <c r="Z65" i="1"/>
  <c r="AB65" i="1"/>
  <c r="W65" i="1"/>
  <c r="X66" i="1"/>
  <c r="Y66" i="1"/>
  <c r="Z66" i="1"/>
  <c r="AB66" i="1"/>
  <c r="W66" i="1"/>
  <c r="X67" i="1"/>
  <c r="Y67" i="1"/>
  <c r="Z67" i="1"/>
  <c r="AB67" i="1"/>
  <c r="X68" i="1"/>
  <c r="Y68" i="1"/>
  <c r="Z68" i="1"/>
  <c r="AB68" i="1"/>
  <c r="W68" i="1"/>
  <c r="X69" i="1"/>
  <c r="Y69" i="1"/>
  <c r="Z69" i="1"/>
  <c r="AB69" i="1"/>
  <c r="W69" i="1"/>
  <c r="X70" i="1"/>
  <c r="Y70" i="1"/>
  <c r="Z70" i="1"/>
  <c r="AB70" i="1"/>
  <c r="W70" i="1"/>
  <c r="X71" i="1"/>
  <c r="Y71" i="1"/>
  <c r="Z71" i="1"/>
  <c r="AB71" i="1"/>
  <c r="W71" i="1"/>
  <c r="X72" i="1"/>
  <c r="Y72" i="1"/>
  <c r="Z72" i="1"/>
  <c r="AB72" i="1"/>
  <c r="W72" i="1"/>
  <c r="X73" i="1"/>
  <c r="Y73" i="1"/>
  <c r="Z73" i="1"/>
  <c r="AB73" i="1"/>
  <c r="W73" i="1"/>
  <c r="X74" i="1"/>
  <c r="Y74" i="1"/>
  <c r="Z74" i="1"/>
  <c r="AB74" i="1"/>
  <c r="W74" i="1"/>
  <c r="X75" i="1"/>
  <c r="Y75" i="1"/>
  <c r="Z75" i="1"/>
  <c r="AB75" i="1"/>
  <c r="W75" i="1"/>
  <c r="X76" i="1"/>
  <c r="Y76" i="1"/>
  <c r="Z76" i="1"/>
  <c r="AB76" i="1"/>
  <c r="W76" i="1"/>
  <c r="X77" i="1"/>
  <c r="Y77" i="1"/>
  <c r="Z77" i="1"/>
  <c r="AB77" i="1"/>
  <c r="W77" i="1"/>
  <c r="X78" i="1"/>
  <c r="Y78" i="1"/>
  <c r="Z78" i="1"/>
  <c r="AB78" i="1"/>
  <c r="W78" i="1"/>
  <c r="X79" i="1"/>
  <c r="Y79" i="1"/>
  <c r="Z79" i="1"/>
  <c r="AB79" i="1"/>
  <c r="W79" i="1"/>
  <c r="X80" i="1"/>
  <c r="Y80" i="1"/>
  <c r="Z80" i="1"/>
  <c r="AB80" i="1"/>
  <c r="W80" i="1"/>
  <c r="X81" i="1"/>
  <c r="Y81" i="1"/>
  <c r="Z81" i="1"/>
  <c r="AB81" i="1"/>
  <c r="W81" i="1"/>
  <c r="X82" i="1"/>
  <c r="Y82" i="1"/>
  <c r="Z82" i="1"/>
  <c r="AB82" i="1"/>
  <c r="W82" i="1"/>
  <c r="X83" i="1"/>
  <c r="Y83" i="1"/>
  <c r="Z83" i="1"/>
  <c r="AB83" i="1"/>
  <c r="W83" i="1"/>
  <c r="X84" i="1"/>
  <c r="Y84" i="1"/>
  <c r="Z84" i="1"/>
  <c r="AB84" i="1"/>
  <c r="W84" i="1"/>
  <c r="X85" i="1"/>
  <c r="Y85" i="1"/>
  <c r="Z85" i="1"/>
  <c r="AB85" i="1"/>
  <c r="W85" i="1"/>
  <c r="X86" i="1"/>
  <c r="Y86" i="1"/>
  <c r="Z86" i="1"/>
  <c r="AB86" i="1"/>
  <c r="W86" i="1"/>
  <c r="X87" i="1"/>
  <c r="Y87" i="1"/>
  <c r="Z87" i="1"/>
  <c r="AB87" i="1"/>
  <c r="W87" i="1"/>
  <c r="X88" i="1"/>
  <c r="Y88" i="1"/>
  <c r="Z88" i="1"/>
  <c r="AB88" i="1"/>
  <c r="W88" i="1"/>
  <c r="X89" i="1"/>
  <c r="Y89" i="1"/>
  <c r="Z89" i="1"/>
  <c r="AB89" i="1"/>
  <c r="W89" i="1"/>
  <c r="X90" i="1"/>
  <c r="Y90" i="1"/>
  <c r="Z90" i="1"/>
  <c r="AB90" i="1"/>
  <c r="W90" i="1"/>
  <c r="X91" i="1"/>
  <c r="Y91" i="1"/>
  <c r="Z91" i="1"/>
  <c r="AB91" i="1"/>
  <c r="W91" i="1"/>
  <c r="X92" i="1"/>
  <c r="Y92" i="1"/>
  <c r="Z92" i="1"/>
  <c r="AB92" i="1"/>
  <c r="W92" i="1"/>
  <c r="X93" i="1"/>
  <c r="Y93" i="1"/>
  <c r="Z93" i="1"/>
  <c r="AB93" i="1"/>
  <c r="W93" i="1"/>
  <c r="X94" i="1"/>
  <c r="Y94" i="1"/>
  <c r="Z94" i="1"/>
  <c r="AB94" i="1"/>
  <c r="W94" i="1"/>
  <c r="X95" i="1"/>
  <c r="Y95" i="1"/>
  <c r="Z95" i="1"/>
  <c r="AB95" i="1"/>
  <c r="W95" i="1"/>
  <c r="X96" i="1"/>
  <c r="Y96" i="1"/>
  <c r="Z96" i="1"/>
  <c r="AB96" i="1"/>
  <c r="W96" i="1"/>
  <c r="X97" i="1"/>
  <c r="Y97" i="1"/>
  <c r="Z97" i="1"/>
  <c r="AB97" i="1"/>
  <c r="X98" i="1"/>
  <c r="Y98" i="1"/>
  <c r="Z98" i="1"/>
  <c r="AB98" i="1"/>
  <c r="W98" i="1"/>
  <c r="X99" i="1"/>
  <c r="Y99" i="1"/>
  <c r="Z99" i="1"/>
  <c r="AB99" i="1"/>
  <c r="W99" i="1"/>
  <c r="X100" i="1"/>
  <c r="Y100" i="1"/>
  <c r="Z100" i="1"/>
  <c r="AB100" i="1"/>
  <c r="W100" i="1"/>
  <c r="X101" i="1"/>
  <c r="Y101" i="1"/>
  <c r="Z101" i="1"/>
  <c r="AB101" i="1"/>
  <c r="W101" i="1"/>
  <c r="X102" i="1"/>
  <c r="Y102" i="1"/>
  <c r="Z102" i="1"/>
  <c r="AB102" i="1"/>
  <c r="W102" i="1"/>
  <c r="X103" i="1"/>
  <c r="Y103" i="1"/>
  <c r="Z103" i="1"/>
  <c r="AB103" i="1"/>
  <c r="W103" i="1"/>
  <c r="X104" i="1"/>
  <c r="Y104" i="1"/>
  <c r="Z104" i="1"/>
  <c r="AB104" i="1"/>
  <c r="W104" i="1"/>
  <c r="X105" i="1"/>
  <c r="Y105" i="1"/>
  <c r="Z105" i="1"/>
  <c r="AB105" i="1"/>
  <c r="W105" i="1"/>
  <c r="X106" i="1"/>
  <c r="Y106" i="1"/>
  <c r="Z106" i="1"/>
  <c r="AB106" i="1"/>
  <c r="W106" i="1"/>
  <c r="X107" i="1"/>
  <c r="Y107" i="1"/>
  <c r="Z107" i="1"/>
  <c r="AB107" i="1"/>
  <c r="W107" i="1"/>
  <c r="X108" i="1"/>
  <c r="Y108" i="1"/>
  <c r="Z108" i="1"/>
  <c r="AB108" i="1"/>
  <c r="W108" i="1"/>
  <c r="X109" i="1"/>
  <c r="Y109" i="1"/>
  <c r="Z109" i="1"/>
  <c r="AB109" i="1"/>
  <c r="W109" i="1"/>
  <c r="X110" i="1"/>
  <c r="Y110" i="1"/>
  <c r="Z110" i="1"/>
  <c r="AB110" i="1"/>
  <c r="W110" i="1"/>
  <c r="X111" i="1"/>
  <c r="Y111" i="1"/>
  <c r="Z111" i="1"/>
  <c r="AB111" i="1"/>
  <c r="W111" i="1"/>
  <c r="X112" i="1"/>
  <c r="Y112" i="1"/>
  <c r="Z112" i="1"/>
  <c r="AB112" i="1"/>
  <c r="W112" i="1"/>
  <c r="X113" i="1"/>
  <c r="Y113" i="1"/>
  <c r="Z113" i="1"/>
  <c r="AB113" i="1"/>
  <c r="W113" i="1"/>
  <c r="X114" i="1"/>
  <c r="Y114" i="1"/>
  <c r="Z114" i="1"/>
  <c r="AB114" i="1"/>
  <c r="X115" i="1"/>
  <c r="Y115" i="1"/>
  <c r="Z115" i="1"/>
  <c r="AB115" i="1"/>
  <c r="W115" i="1"/>
  <c r="X116" i="1"/>
  <c r="Y116" i="1"/>
  <c r="Z116" i="1"/>
  <c r="AB116" i="1"/>
  <c r="W116" i="1"/>
  <c r="X117" i="1"/>
  <c r="Y117" i="1"/>
  <c r="Z117" i="1"/>
  <c r="AB117" i="1"/>
  <c r="W117" i="1"/>
  <c r="X118" i="1"/>
  <c r="Y118" i="1"/>
  <c r="Z118" i="1"/>
  <c r="AB118" i="1"/>
  <c r="W118" i="1"/>
  <c r="X119" i="1"/>
  <c r="Y119" i="1"/>
  <c r="Z119" i="1"/>
  <c r="AB119" i="1"/>
  <c r="W119" i="1"/>
  <c r="X120" i="1"/>
  <c r="Y120" i="1"/>
  <c r="Z120" i="1"/>
  <c r="AB120" i="1"/>
  <c r="W120" i="1"/>
  <c r="X121" i="1"/>
  <c r="Y121" i="1"/>
  <c r="Z121" i="1"/>
  <c r="AB121" i="1"/>
  <c r="W121" i="1"/>
  <c r="X122" i="1"/>
  <c r="Y122" i="1"/>
  <c r="Z122" i="1"/>
  <c r="AB122" i="1"/>
  <c r="W122" i="1"/>
  <c r="X123" i="1"/>
  <c r="Y123" i="1"/>
  <c r="Z123" i="1"/>
  <c r="AB123" i="1"/>
  <c r="W123" i="1"/>
  <c r="X124" i="1"/>
  <c r="Y124" i="1"/>
  <c r="Z124" i="1"/>
  <c r="AB124" i="1"/>
  <c r="W124" i="1"/>
  <c r="X125" i="1"/>
  <c r="Y125" i="1"/>
  <c r="Z125" i="1"/>
  <c r="AB125" i="1"/>
  <c r="W125" i="1"/>
  <c r="X126" i="1"/>
  <c r="Y126" i="1"/>
  <c r="Z126" i="1"/>
  <c r="AB126" i="1"/>
  <c r="W126" i="1"/>
  <c r="X127" i="1"/>
  <c r="Y127" i="1"/>
  <c r="Z127" i="1"/>
  <c r="AB127" i="1"/>
  <c r="W127" i="1"/>
  <c r="X128" i="1"/>
  <c r="Y128" i="1"/>
  <c r="Z128" i="1"/>
  <c r="AB128" i="1"/>
  <c r="W128" i="1"/>
  <c r="X129" i="1"/>
  <c r="Y129" i="1"/>
  <c r="Z129" i="1"/>
  <c r="AB129" i="1"/>
  <c r="W129" i="1"/>
  <c r="X130" i="1"/>
  <c r="Y130" i="1"/>
  <c r="Z130" i="1"/>
  <c r="AB130" i="1"/>
  <c r="W130" i="1"/>
  <c r="X131" i="1"/>
  <c r="Y131" i="1"/>
  <c r="Z131" i="1"/>
  <c r="AB131" i="1"/>
  <c r="W131" i="1"/>
  <c r="X132" i="1"/>
  <c r="Y132" i="1"/>
  <c r="Z132" i="1"/>
  <c r="AB132" i="1"/>
  <c r="W132" i="1"/>
  <c r="X133" i="1"/>
  <c r="Y133" i="1"/>
  <c r="Z133" i="1"/>
  <c r="AB133" i="1"/>
  <c r="W133" i="1"/>
  <c r="X134" i="1"/>
  <c r="Y134" i="1"/>
  <c r="Z134" i="1"/>
  <c r="AB134" i="1"/>
  <c r="W134" i="1"/>
  <c r="X135" i="1"/>
  <c r="Y135" i="1"/>
  <c r="Z135" i="1"/>
  <c r="AB135" i="1"/>
  <c r="W135" i="1"/>
  <c r="X136" i="1"/>
  <c r="Y136" i="1"/>
  <c r="Z136" i="1"/>
  <c r="AB136" i="1"/>
  <c r="W136" i="1"/>
  <c r="X137" i="1"/>
  <c r="Y137" i="1"/>
  <c r="Z137" i="1"/>
  <c r="AB137" i="1"/>
  <c r="W137" i="1"/>
  <c r="X138" i="1"/>
  <c r="Y138" i="1"/>
  <c r="Z138" i="1"/>
  <c r="AB138" i="1"/>
  <c r="W138" i="1"/>
  <c r="X139" i="1"/>
  <c r="Y139" i="1"/>
  <c r="Z139" i="1"/>
  <c r="AB139" i="1"/>
  <c r="W139" i="1"/>
  <c r="X140" i="1"/>
  <c r="Y140" i="1"/>
  <c r="Z140" i="1"/>
  <c r="AB140" i="1"/>
  <c r="W140" i="1"/>
  <c r="X141" i="1"/>
  <c r="Y141" i="1"/>
  <c r="Z141" i="1"/>
  <c r="AB141" i="1"/>
  <c r="W141" i="1"/>
  <c r="X142" i="1"/>
  <c r="Y142" i="1"/>
  <c r="Z142" i="1"/>
  <c r="AB142" i="1"/>
  <c r="W142" i="1"/>
  <c r="X143" i="1"/>
  <c r="Y143" i="1"/>
  <c r="Z143" i="1"/>
  <c r="AB143" i="1"/>
  <c r="W143" i="1"/>
  <c r="X144" i="1"/>
  <c r="Y144" i="1"/>
  <c r="Z144" i="1"/>
  <c r="AB144" i="1"/>
  <c r="X145" i="1"/>
  <c r="Y145" i="1"/>
  <c r="Z145" i="1"/>
  <c r="AB145" i="1"/>
  <c r="W145" i="1"/>
  <c r="X146" i="1"/>
  <c r="Y146" i="1"/>
  <c r="Z146" i="1"/>
  <c r="AB146" i="1"/>
  <c r="W146" i="1"/>
  <c r="X147" i="1"/>
  <c r="Y147" i="1"/>
  <c r="Z147" i="1"/>
  <c r="AB147" i="1"/>
  <c r="W147" i="1"/>
  <c r="X148" i="1"/>
  <c r="Y148" i="1"/>
  <c r="Z148" i="1"/>
  <c r="AB148" i="1"/>
  <c r="W148" i="1"/>
  <c r="X149" i="1"/>
  <c r="Y149" i="1"/>
  <c r="Z149" i="1"/>
  <c r="AB149" i="1"/>
  <c r="W149" i="1"/>
  <c r="X150" i="1"/>
  <c r="Y150" i="1"/>
  <c r="Z150" i="1"/>
  <c r="AB150" i="1"/>
  <c r="W150" i="1"/>
  <c r="X151" i="1"/>
  <c r="Y151" i="1"/>
  <c r="Z151" i="1"/>
  <c r="AB151" i="1"/>
  <c r="W151" i="1"/>
  <c r="X152" i="1"/>
  <c r="Y152" i="1"/>
  <c r="Z152" i="1"/>
  <c r="AB152" i="1"/>
  <c r="W152" i="1"/>
  <c r="X153" i="1"/>
  <c r="Y153" i="1"/>
  <c r="Z153" i="1"/>
  <c r="AB153" i="1"/>
  <c r="W153" i="1"/>
  <c r="X154" i="1"/>
  <c r="Y154" i="1"/>
  <c r="Z154" i="1"/>
  <c r="AB154" i="1"/>
  <c r="W154" i="1"/>
  <c r="X155" i="1"/>
  <c r="Y155" i="1"/>
  <c r="Z155" i="1"/>
  <c r="AB155" i="1"/>
  <c r="W155" i="1"/>
  <c r="X156" i="1"/>
  <c r="Y156" i="1"/>
  <c r="Z156" i="1"/>
  <c r="AB156" i="1"/>
  <c r="W156" i="1"/>
  <c r="X157" i="1"/>
  <c r="Y157" i="1"/>
  <c r="Z157" i="1"/>
  <c r="AB157" i="1"/>
  <c r="W157" i="1"/>
  <c r="X158" i="1"/>
  <c r="Y158" i="1"/>
  <c r="Z158" i="1"/>
  <c r="AB158" i="1"/>
  <c r="W158" i="1"/>
  <c r="X159" i="1"/>
  <c r="Y159" i="1"/>
  <c r="Z159" i="1"/>
  <c r="AB159" i="1"/>
  <c r="W159" i="1"/>
  <c r="X160" i="1"/>
  <c r="Y160" i="1"/>
  <c r="Z160" i="1"/>
  <c r="AB160" i="1"/>
  <c r="W160" i="1"/>
  <c r="X161" i="1"/>
  <c r="Y161" i="1"/>
  <c r="Z161" i="1"/>
  <c r="AB161" i="1"/>
  <c r="X162" i="1"/>
  <c r="Y162" i="1"/>
  <c r="Z162" i="1"/>
  <c r="AB162" i="1"/>
  <c r="W162" i="1"/>
  <c r="X163" i="1"/>
  <c r="Y163" i="1"/>
  <c r="Z163" i="1"/>
  <c r="AB163" i="1"/>
  <c r="W163" i="1"/>
  <c r="X164" i="1"/>
  <c r="Y164" i="1"/>
  <c r="Z164" i="1"/>
  <c r="AB164" i="1"/>
  <c r="W164" i="1"/>
  <c r="X165" i="1"/>
  <c r="Y165" i="1"/>
  <c r="Z165" i="1"/>
  <c r="AB165" i="1"/>
  <c r="W165" i="1"/>
  <c r="X166" i="1"/>
  <c r="Y166" i="1"/>
  <c r="Z166" i="1"/>
  <c r="AB166" i="1"/>
  <c r="W166" i="1"/>
  <c r="X167" i="1"/>
  <c r="Y167" i="1"/>
  <c r="Z167" i="1"/>
  <c r="AB167" i="1"/>
  <c r="W167" i="1"/>
  <c r="X168" i="1"/>
  <c r="Y168" i="1"/>
  <c r="Z168" i="1"/>
  <c r="AB168" i="1"/>
  <c r="W168" i="1"/>
  <c r="X169" i="1"/>
  <c r="Y169" i="1"/>
  <c r="Z169" i="1"/>
  <c r="AB169" i="1"/>
  <c r="W169" i="1"/>
  <c r="X170" i="1"/>
  <c r="Y170" i="1"/>
  <c r="Z170" i="1"/>
  <c r="AB170" i="1"/>
  <c r="W170" i="1"/>
  <c r="X171" i="1"/>
  <c r="Y171" i="1"/>
  <c r="Z171" i="1"/>
  <c r="AB171" i="1"/>
  <c r="W171" i="1"/>
  <c r="X172" i="1"/>
  <c r="Y172" i="1"/>
  <c r="Z172" i="1"/>
  <c r="AB172" i="1"/>
  <c r="W172" i="1"/>
  <c r="X173" i="1"/>
  <c r="Y173" i="1"/>
  <c r="Z173" i="1"/>
  <c r="AB173" i="1"/>
  <c r="W173" i="1"/>
  <c r="X174" i="1"/>
  <c r="Y174" i="1"/>
  <c r="Z174" i="1"/>
  <c r="AB174" i="1"/>
  <c r="W174" i="1"/>
  <c r="X175" i="1"/>
  <c r="Y175" i="1"/>
  <c r="Z175" i="1"/>
  <c r="AB175" i="1"/>
  <c r="W175" i="1"/>
  <c r="X176" i="1"/>
  <c r="Y176" i="1"/>
  <c r="Z176" i="1"/>
  <c r="AB176" i="1"/>
  <c r="W176" i="1"/>
  <c r="X177" i="1"/>
  <c r="Y177" i="1"/>
  <c r="Z177" i="1"/>
  <c r="AB177" i="1"/>
  <c r="W177" i="1"/>
  <c r="X178" i="1"/>
  <c r="Y178" i="1"/>
  <c r="Z178" i="1"/>
  <c r="AB178" i="1"/>
  <c r="W178" i="1"/>
  <c r="X179" i="1"/>
  <c r="Y179" i="1"/>
  <c r="Z179" i="1"/>
  <c r="AB179" i="1"/>
  <c r="W179" i="1"/>
  <c r="X180" i="1"/>
  <c r="Y180" i="1"/>
  <c r="Z180" i="1"/>
  <c r="AB180" i="1"/>
  <c r="W180" i="1"/>
  <c r="X181" i="1"/>
  <c r="Y181" i="1"/>
  <c r="Z181" i="1"/>
  <c r="AB181" i="1"/>
  <c r="W181" i="1"/>
  <c r="X182" i="1"/>
  <c r="Y182" i="1"/>
  <c r="Z182" i="1"/>
  <c r="AB182" i="1"/>
  <c r="W182" i="1"/>
  <c r="X183" i="1"/>
  <c r="Y183" i="1"/>
  <c r="Z183" i="1"/>
  <c r="AB183" i="1"/>
  <c r="W183" i="1"/>
  <c r="X184" i="1"/>
  <c r="Y184" i="1"/>
  <c r="Z184" i="1"/>
  <c r="AB184" i="1"/>
  <c r="W184" i="1"/>
  <c r="X185" i="1"/>
  <c r="Y185" i="1"/>
  <c r="Z185" i="1"/>
  <c r="AB185" i="1"/>
  <c r="W185" i="1"/>
  <c r="X186" i="1"/>
  <c r="Y186" i="1"/>
  <c r="Z186" i="1"/>
  <c r="AB186" i="1"/>
  <c r="W186" i="1"/>
  <c r="X187" i="1"/>
  <c r="Y187" i="1"/>
  <c r="Z187" i="1"/>
  <c r="AB187" i="1"/>
  <c r="W187" i="1"/>
  <c r="X188" i="1"/>
  <c r="Y188" i="1"/>
  <c r="Z188" i="1"/>
  <c r="AB188" i="1"/>
  <c r="W188" i="1"/>
  <c r="X189" i="1"/>
  <c r="Y189" i="1"/>
  <c r="Z189" i="1"/>
  <c r="AB189" i="1"/>
  <c r="W189" i="1"/>
  <c r="X190" i="1"/>
  <c r="Y190" i="1"/>
  <c r="Z190" i="1"/>
  <c r="AB190" i="1"/>
  <c r="W190" i="1"/>
  <c r="X191" i="1"/>
  <c r="Y191" i="1"/>
  <c r="Z191" i="1"/>
  <c r="AB191" i="1"/>
  <c r="X192" i="1"/>
  <c r="Y192" i="1"/>
  <c r="Z192" i="1"/>
  <c r="AB192" i="1"/>
  <c r="W192" i="1"/>
  <c r="X193" i="1"/>
  <c r="Y193" i="1"/>
  <c r="Z193" i="1"/>
  <c r="AB193" i="1"/>
  <c r="W193" i="1"/>
  <c r="X194" i="1"/>
  <c r="Y194" i="1"/>
  <c r="Z194" i="1"/>
  <c r="AB194" i="1"/>
  <c r="W194" i="1"/>
  <c r="X195" i="1"/>
  <c r="Y195" i="1"/>
  <c r="Z195" i="1"/>
  <c r="AB195" i="1"/>
  <c r="W195" i="1"/>
  <c r="X196" i="1"/>
  <c r="Y196" i="1"/>
  <c r="Z196" i="1"/>
  <c r="AB196" i="1"/>
  <c r="W196" i="1"/>
  <c r="X197" i="1"/>
  <c r="Y197" i="1"/>
  <c r="Z197" i="1"/>
  <c r="AB197" i="1"/>
  <c r="W197" i="1"/>
  <c r="X198" i="1"/>
  <c r="Y198" i="1"/>
  <c r="Z198" i="1"/>
  <c r="AB198" i="1"/>
  <c r="W198" i="1"/>
  <c r="X199" i="1"/>
  <c r="Y199" i="1"/>
  <c r="Z199" i="1"/>
  <c r="AB199" i="1"/>
  <c r="W199" i="1"/>
  <c r="X200" i="1"/>
  <c r="Y200" i="1"/>
  <c r="Z200" i="1"/>
  <c r="AB200" i="1"/>
  <c r="W200" i="1"/>
  <c r="X201" i="1"/>
  <c r="Y201" i="1"/>
  <c r="Z201" i="1"/>
  <c r="AB201" i="1"/>
  <c r="W201" i="1"/>
  <c r="X202" i="1"/>
  <c r="Y202" i="1"/>
  <c r="Z202" i="1"/>
  <c r="AB202" i="1"/>
  <c r="W202" i="1"/>
  <c r="X203" i="1"/>
  <c r="Y203" i="1"/>
  <c r="Z203" i="1"/>
  <c r="AB203" i="1"/>
  <c r="W203" i="1"/>
  <c r="X204" i="1"/>
  <c r="Y204" i="1"/>
  <c r="Z204" i="1"/>
  <c r="AB204" i="1"/>
  <c r="W204" i="1"/>
  <c r="X205" i="1"/>
  <c r="Y205" i="1"/>
  <c r="Z205" i="1"/>
  <c r="AB205" i="1"/>
  <c r="W205" i="1"/>
  <c r="X206" i="1"/>
  <c r="Y206" i="1"/>
  <c r="Z206" i="1"/>
  <c r="AB206" i="1"/>
  <c r="W206" i="1"/>
  <c r="X207" i="1"/>
  <c r="Y207" i="1"/>
  <c r="Z207" i="1"/>
  <c r="AB207" i="1"/>
  <c r="W207" i="1"/>
  <c r="X208" i="1"/>
  <c r="Y208" i="1"/>
  <c r="Z208" i="1"/>
  <c r="AB208" i="1"/>
  <c r="X209" i="1"/>
  <c r="Y209" i="1"/>
  <c r="Z209" i="1"/>
  <c r="AB209" i="1"/>
  <c r="W209" i="1"/>
  <c r="X210" i="1"/>
  <c r="Y210" i="1"/>
  <c r="Z210" i="1"/>
  <c r="AB210" i="1"/>
  <c r="W210" i="1"/>
  <c r="X211" i="1"/>
  <c r="Y211" i="1"/>
  <c r="Z211" i="1"/>
  <c r="AB211" i="1"/>
  <c r="W211" i="1"/>
  <c r="X212" i="1"/>
  <c r="Y212" i="1"/>
  <c r="Z212" i="1"/>
  <c r="AB212" i="1"/>
  <c r="W212" i="1"/>
  <c r="X213" i="1"/>
  <c r="Y213" i="1"/>
  <c r="Z213" i="1"/>
  <c r="AB213" i="1"/>
  <c r="W213" i="1"/>
  <c r="X214" i="1"/>
  <c r="Y214" i="1"/>
  <c r="Z214" i="1"/>
  <c r="AB214" i="1"/>
  <c r="W214" i="1"/>
  <c r="X215" i="1"/>
  <c r="Y215" i="1"/>
  <c r="Z215" i="1"/>
  <c r="AB215" i="1"/>
  <c r="W215" i="1"/>
  <c r="X216" i="1"/>
  <c r="Y216" i="1"/>
  <c r="Z216" i="1"/>
  <c r="AB216" i="1"/>
  <c r="W216" i="1"/>
  <c r="X217" i="1"/>
  <c r="Y217" i="1"/>
  <c r="Z217" i="1"/>
  <c r="AB217" i="1"/>
  <c r="W217" i="1"/>
  <c r="X218" i="1"/>
  <c r="Y218" i="1"/>
  <c r="Z218" i="1"/>
  <c r="AB218" i="1"/>
  <c r="W218" i="1"/>
  <c r="X219" i="1"/>
  <c r="Y219" i="1"/>
  <c r="Z219" i="1"/>
  <c r="AB219" i="1"/>
  <c r="W219" i="1"/>
  <c r="X220" i="1"/>
  <c r="Y220" i="1"/>
  <c r="Z220" i="1"/>
  <c r="AB220" i="1"/>
  <c r="W220" i="1"/>
  <c r="X221" i="1"/>
  <c r="Y221" i="1"/>
  <c r="Z221" i="1"/>
  <c r="AB221" i="1"/>
  <c r="W221" i="1"/>
  <c r="X222" i="1"/>
  <c r="Y222" i="1"/>
  <c r="Z222" i="1"/>
  <c r="AB222" i="1"/>
  <c r="W222" i="1"/>
  <c r="X223" i="1"/>
  <c r="Y223" i="1"/>
  <c r="Z223" i="1"/>
  <c r="AB223" i="1"/>
  <c r="W223" i="1"/>
  <c r="X224" i="1"/>
  <c r="Y224" i="1"/>
  <c r="Z224" i="1"/>
  <c r="AB224" i="1"/>
  <c r="W224" i="1"/>
  <c r="X225" i="1"/>
  <c r="Y225" i="1"/>
  <c r="Z225" i="1"/>
  <c r="AB225" i="1"/>
  <c r="W225" i="1"/>
  <c r="X226" i="1"/>
  <c r="Y226" i="1"/>
  <c r="Z226" i="1"/>
  <c r="AB226" i="1"/>
  <c r="W226" i="1"/>
  <c r="X227" i="1"/>
  <c r="Y227" i="1"/>
  <c r="Z227" i="1"/>
  <c r="AB227" i="1"/>
  <c r="W227" i="1"/>
  <c r="X228" i="1"/>
  <c r="Y228" i="1"/>
  <c r="Z228" i="1"/>
  <c r="AB228" i="1"/>
  <c r="W228" i="1"/>
  <c r="X229" i="1"/>
  <c r="Y229" i="1"/>
  <c r="Z229" i="1"/>
  <c r="AB229" i="1"/>
  <c r="W229" i="1"/>
  <c r="X230" i="1"/>
  <c r="Y230" i="1"/>
  <c r="Z230" i="1"/>
  <c r="AB230" i="1"/>
  <c r="W230" i="1"/>
  <c r="X231" i="1"/>
  <c r="Y231" i="1"/>
  <c r="Z231" i="1"/>
  <c r="AB231" i="1"/>
  <c r="W231" i="1"/>
  <c r="X232" i="1"/>
  <c r="Y232" i="1"/>
  <c r="Z232" i="1"/>
  <c r="AB232" i="1"/>
  <c r="W232" i="1"/>
  <c r="X233" i="1"/>
  <c r="Y233" i="1"/>
  <c r="Z233" i="1"/>
  <c r="AB233" i="1"/>
  <c r="W233" i="1"/>
  <c r="X234" i="1"/>
  <c r="Y234" i="1"/>
  <c r="Z234" i="1"/>
  <c r="AB234" i="1"/>
  <c r="W234" i="1"/>
  <c r="X235" i="1"/>
  <c r="Y235" i="1"/>
  <c r="Z235" i="1"/>
  <c r="AB235" i="1"/>
  <c r="W235" i="1"/>
  <c r="X236" i="1"/>
  <c r="Y236" i="1"/>
  <c r="Z236" i="1"/>
  <c r="AB236" i="1"/>
  <c r="W236" i="1"/>
  <c r="X237" i="1"/>
  <c r="Y237" i="1"/>
  <c r="Z237" i="1"/>
  <c r="AB237" i="1"/>
  <c r="W237" i="1"/>
  <c r="X238" i="1"/>
  <c r="Y238" i="1"/>
  <c r="Z238" i="1"/>
  <c r="AB238" i="1"/>
  <c r="X239" i="1"/>
  <c r="Y239" i="1"/>
  <c r="Z239" i="1"/>
  <c r="AB239" i="1"/>
  <c r="W239" i="1"/>
  <c r="X240" i="1"/>
  <c r="Y240" i="1"/>
  <c r="Z240" i="1"/>
  <c r="AB240" i="1"/>
  <c r="W240" i="1"/>
  <c r="X241" i="1"/>
  <c r="Y241" i="1"/>
  <c r="Z241" i="1"/>
  <c r="AB241" i="1"/>
  <c r="W241" i="1"/>
  <c r="X242" i="1"/>
  <c r="Y242" i="1"/>
  <c r="Z242" i="1"/>
  <c r="AB242" i="1"/>
  <c r="W242" i="1"/>
  <c r="X243" i="1"/>
  <c r="Y243" i="1"/>
  <c r="Z243" i="1"/>
  <c r="AB243" i="1"/>
  <c r="W243" i="1"/>
  <c r="X244" i="1"/>
  <c r="Y244" i="1"/>
  <c r="Z244" i="1"/>
  <c r="AB244" i="1"/>
  <c r="W244" i="1"/>
  <c r="X245" i="1"/>
  <c r="Y245" i="1"/>
  <c r="Z245" i="1"/>
  <c r="AB245" i="1"/>
  <c r="W245" i="1"/>
  <c r="X246" i="1"/>
  <c r="Y246" i="1"/>
  <c r="Z246" i="1"/>
  <c r="AB246" i="1"/>
  <c r="W246" i="1"/>
  <c r="X247" i="1"/>
  <c r="Y247" i="1"/>
  <c r="Z247" i="1"/>
  <c r="AB247" i="1"/>
  <c r="W247" i="1"/>
  <c r="X248" i="1"/>
  <c r="Y248" i="1"/>
  <c r="Z248" i="1"/>
  <c r="AB248" i="1"/>
  <c r="W248" i="1"/>
  <c r="X249" i="1"/>
  <c r="Y249" i="1"/>
  <c r="Z249" i="1"/>
  <c r="AB249" i="1"/>
  <c r="W249" i="1"/>
  <c r="X250" i="1"/>
  <c r="Y250" i="1"/>
  <c r="Z250" i="1"/>
  <c r="AB250" i="1"/>
  <c r="W250" i="1"/>
  <c r="X251" i="1"/>
  <c r="Y251" i="1"/>
  <c r="Z251" i="1"/>
  <c r="AB251" i="1"/>
  <c r="W251" i="1"/>
  <c r="X252" i="1"/>
  <c r="Y252" i="1"/>
  <c r="Z252" i="1"/>
  <c r="AB252" i="1"/>
  <c r="W252" i="1"/>
  <c r="X253" i="1"/>
  <c r="Y253" i="1"/>
  <c r="Z253" i="1"/>
  <c r="AB253" i="1"/>
  <c r="W253" i="1"/>
  <c r="X254" i="1"/>
  <c r="Y254" i="1"/>
  <c r="Z254" i="1"/>
  <c r="AB254" i="1"/>
  <c r="W254" i="1"/>
  <c r="X255" i="1"/>
  <c r="Y255" i="1"/>
  <c r="Z255" i="1"/>
  <c r="AB255" i="1"/>
  <c r="X256" i="1"/>
  <c r="Y256" i="1"/>
  <c r="Z256" i="1"/>
  <c r="AB256" i="1"/>
  <c r="W256" i="1"/>
  <c r="X257" i="1"/>
  <c r="Y257" i="1"/>
  <c r="Z257" i="1"/>
  <c r="AB257" i="1"/>
  <c r="W257" i="1"/>
  <c r="X258" i="1"/>
  <c r="Y258" i="1"/>
  <c r="Z258" i="1"/>
  <c r="AB258" i="1"/>
  <c r="W258" i="1"/>
  <c r="X259" i="1"/>
  <c r="Y259" i="1"/>
  <c r="Z259" i="1"/>
  <c r="AB259" i="1"/>
  <c r="W259" i="1"/>
  <c r="X260" i="1"/>
  <c r="Y260" i="1"/>
  <c r="Z260" i="1"/>
  <c r="AB260" i="1"/>
  <c r="W260" i="1"/>
  <c r="X261" i="1"/>
  <c r="Y261" i="1"/>
  <c r="Z261" i="1"/>
  <c r="AB261" i="1"/>
  <c r="W261" i="1"/>
  <c r="X262" i="1"/>
  <c r="Y262" i="1"/>
  <c r="Z262" i="1"/>
  <c r="AB262" i="1"/>
  <c r="W262" i="1"/>
  <c r="X263" i="1"/>
  <c r="Y263" i="1"/>
  <c r="Z263" i="1"/>
  <c r="AB263" i="1"/>
  <c r="W263" i="1"/>
  <c r="X264" i="1"/>
  <c r="Y264" i="1"/>
  <c r="Z264" i="1"/>
  <c r="AB264" i="1"/>
  <c r="W264" i="1"/>
  <c r="X265" i="1"/>
  <c r="Y265" i="1"/>
  <c r="Z265" i="1"/>
  <c r="AB265" i="1"/>
  <c r="W265" i="1"/>
  <c r="X266" i="1"/>
  <c r="Y266" i="1"/>
  <c r="Z266" i="1"/>
  <c r="AB266" i="1"/>
  <c r="W266" i="1"/>
  <c r="X267" i="1"/>
  <c r="Y267" i="1"/>
  <c r="Z267" i="1"/>
  <c r="AB267" i="1"/>
  <c r="W267" i="1"/>
  <c r="X268" i="1"/>
  <c r="Y268" i="1"/>
  <c r="Z268" i="1"/>
  <c r="AB268" i="1"/>
  <c r="W268" i="1"/>
  <c r="X269" i="1"/>
  <c r="Y269" i="1"/>
  <c r="Z269" i="1"/>
  <c r="AB269" i="1"/>
  <c r="W269" i="1"/>
  <c r="X270" i="1"/>
  <c r="Y270" i="1"/>
  <c r="Z270" i="1"/>
  <c r="AB270" i="1"/>
  <c r="W270" i="1"/>
  <c r="X271" i="1"/>
  <c r="Y271" i="1"/>
  <c r="Z271" i="1"/>
  <c r="AB271" i="1"/>
  <c r="W271" i="1"/>
  <c r="X272" i="1"/>
  <c r="Y272" i="1"/>
  <c r="Z272" i="1"/>
  <c r="AB272" i="1"/>
  <c r="W272" i="1"/>
  <c r="X273" i="1"/>
  <c r="Y273" i="1"/>
  <c r="Z273" i="1"/>
  <c r="AB273" i="1"/>
  <c r="W273" i="1"/>
  <c r="X274" i="1"/>
  <c r="Y274" i="1"/>
  <c r="Z274" i="1"/>
  <c r="AB274" i="1"/>
  <c r="W274" i="1"/>
  <c r="X275" i="1"/>
  <c r="Y275" i="1"/>
  <c r="Z275" i="1"/>
  <c r="AB275" i="1"/>
  <c r="W275" i="1"/>
  <c r="X276" i="1"/>
  <c r="Y276" i="1"/>
  <c r="Z276" i="1"/>
  <c r="AB276" i="1"/>
  <c r="W276" i="1"/>
  <c r="X277" i="1"/>
  <c r="Y277" i="1"/>
  <c r="Z277" i="1"/>
  <c r="AB277" i="1"/>
  <c r="W277" i="1"/>
  <c r="X278" i="1"/>
  <c r="Y278" i="1"/>
  <c r="Z278" i="1"/>
  <c r="AB278" i="1"/>
  <c r="W278" i="1"/>
  <c r="X279" i="1"/>
  <c r="Y279" i="1"/>
  <c r="Z279" i="1"/>
  <c r="AB279" i="1"/>
  <c r="W279" i="1"/>
  <c r="X280" i="1"/>
  <c r="Y280" i="1"/>
  <c r="Z280" i="1"/>
  <c r="AB280" i="1"/>
  <c r="W280" i="1"/>
  <c r="X281" i="1"/>
  <c r="Y281" i="1"/>
  <c r="Z281" i="1"/>
  <c r="AB281" i="1"/>
  <c r="W281" i="1"/>
  <c r="X282" i="1"/>
  <c r="Y282" i="1"/>
  <c r="Z282" i="1"/>
  <c r="AB282" i="1"/>
  <c r="W282" i="1"/>
  <c r="X283" i="1"/>
  <c r="Y283" i="1"/>
  <c r="Z283" i="1"/>
  <c r="AB283" i="1"/>
  <c r="W283" i="1"/>
  <c r="X284" i="1"/>
  <c r="Y284" i="1"/>
  <c r="Z284" i="1"/>
  <c r="AB284" i="1"/>
  <c r="W284" i="1"/>
  <c r="X285" i="1"/>
  <c r="Y285" i="1"/>
  <c r="Z285" i="1"/>
  <c r="AB285" i="1"/>
  <c r="X286" i="1"/>
  <c r="Y286" i="1"/>
  <c r="Z286" i="1"/>
  <c r="AB286" i="1"/>
  <c r="W286" i="1"/>
  <c r="X287" i="1"/>
  <c r="Y287" i="1"/>
  <c r="Z287" i="1"/>
  <c r="AB287" i="1"/>
  <c r="W287" i="1"/>
  <c r="X288" i="1"/>
  <c r="Y288" i="1"/>
  <c r="Z288" i="1"/>
  <c r="AB288" i="1"/>
  <c r="W288" i="1"/>
  <c r="X289" i="1"/>
  <c r="Y289" i="1"/>
  <c r="Z289" i="1"/>
  <c r="AB289" i="1"/>
  <c r="W289" i="1"/>
  <c r="X290" i="1"/>
  <c r="Y290" i="1"/>
  <c r="Z290" i="1"/>
  <c r="AB290" i="1"/>
  <c r="W290" i="1"/>
  <c r="X291" i="1"/>
  <c r="Y291" i="1"/>
  <c r="Z291" i="1"/>
  <c r="AB291" i="1"/>
  <c r="W291" i="1"/>
  <c r="X292" i="1"/>
  <c r="Y292" i="1"/>
  <c r="Z292" i="1"/>
  <c r="AB292" i="1"/>
  <c r="W292" i="1"/>
  <c r="X293" i="1"/>
  <c r="Y293" i="1"/>
  <c r="Z293" i="1"/>
  <c r="AB293" i="1"/>
  <c r="W293" i="1"/>
  <c r="X294" i="1"/>
  <c r="Y294" i="1"/>
  <c r="Z294" i="1"/>
  <c r="AB294" i="1"/>
  <c r="W294" i="1"/>
  <c r="X295" i="1"/>
  <c r="Y295" i="1"/>
  <c r="Z295" i="1"/>
  <c r="AB295" i="1"/>
  <c r="W295" i="1"/>
  <c r="X296" i="1"/>
  <c r="Y296" i="1"/>
  <c r="Z296" i="1"/>
  <c r="AB296" i="1"/>
  <c r="W296" i="1"/>
  <c r="X297" i="1"/>
  <c r="Y297" i="1"/>
  <c r="Z297" i="1"/>
  <c r="AB297" i="1"/>
  <c r="W297" i="1"/>
  <c r="X298" i="1"/>
  <c r="Y298" i="1"/>
  <c r="Z298" i="1"/>
  <c r="AB298" i="1"/>
  <c r="W298" i="1"/>
  <c r="X299" i="1"/>
  <c r="Y299" i="1"/>
  <c r="Z299" i="1"/>
  <c r="AB299" i="1"/>
  <c r="W299" i="1"/>
  <c r="X300" i="1"/>
  <c r="Y300" i="1"/>
  <c r="Z300" i="1"/>
  <c r="AB300" i="1"/>
  <c r="W300" i="1"/>
  <c r="X301" i="1"/>
  <c r="Y301" i="1"/>
  <c r="Z301" i="1"/>
  <c r="AB301" i="1"/>
  <c r="W301" i="1"/>
  <c r="X302" i="1"/>
  <c r="Y302" i="1"/>
  <c r="Z302" i="1"/>
  <c r="AB302" i="1"/>
  <c r="X303" i="1"/>
  <c r="Y303" i="1"/>
  <c r="Z303" i="1"/>
  <c r="AB303" i="1"/>
  <c r="W303" i="1"/>
  <c r="X304" i="1"/>
  <c r="Y304" i="1"/>
  <c r="Z304" i="1"/>
  <c r="AB304" i="1"/>
  <c r="W304" i="1"/>
  <c r="X305" i="1"/>
  <c r="Y305" i="1"/>
  <c r="Z305" i="1"/>
  <c r="AB305" i="1"/>
  <c r="W305" i="1"/>
  <c r="X306" i="1"/>
  <c r="Y306" i="1"/>
  <c r="Z306" i="1"/>
  <c r="AB306" i="1"/>
  <c r="W306" i="1"/>
  <c r="X307" i="1"/>
  <c r="Y307" i="1"/>
  <c r="Z307" i="1"/>
  <c r="AB307" i="1"/>
  <c r="W307" i="1"/>
  <c r="X308" i="1"/>
  <c r="Y308" i="1"/>
  <c r="Z308" i="1"/>
  <c r="AB308" i="1"/>
  <c r="W308" i="1"/>
  <c r="X309" i="1"/>
  <c r="Y309" i="1"/>
  <c r="Z309" i="1"/>
  <c r="AB309" i="1"/>
  <c r="W309" i="1"/>
  <c r="X310" i="1"/>
  <c r="Y310" i="1"/>
  <c r="Z310" i="1"/>
  <c r="AB310" i="1"/>
  <c r="W310" i="1"/>
  <c r="X311" i="1"/>
  <c r="Y311" i="1"/>
  <c r="Z311" i="1"/>
  <c r="AB311" i="1"/>
  <c r="W311" i="1"/>
  <c r="X312" i="1"/>
  <c r="Y312" i="1"/>
  <c r="Z312" i="1"/>
  <c r="AB312" i="1"/>
  <c r="W312" i="1"/>
  <c r="X313" i="1"/>
  <c r="Y313" i="1"/>
  <c r="Z313" i="1"/>
  <c r="AB313" i="1"/>
  <c r="W313" i="1"/>
  <c r="X314" i="1"/>
  <c r="Y314" i="1"/>
  <c r="Z314" i="1"/>
  <c r="AB314" i="1"/>
  <c r="W314" i="1"/>
  <c r="X315" i="1"/>
  <c r="Y315" i="1"/>
  <c r="Z315" i="1"/>
  <c r="AB315" i="1"/>
  <c r="W315" i="1"/>
  <c r="X316" i="1"/>
  <c r="Y316" i="1"/>
  <c r="Z316" i="1"/>
  <c r="AB316" i="1"/>
  <c r="W316" i="1"/>
  <c r="X317" i="1"/>
  <c r="Y317" i="1"/>
  <c r="Z317" i="1"/>
  <c r="AB317" i="1"/>
  <c r="W317" i="1"/>
  <c r="X318" i="1"/>
  <c r="Y318" i="1"/>
  <c r="Z318" i="1"/>
  <c r="AB318" i="1"/>
  <c r="W318" i="1"/>
  <c r="X319" i="1"/>
  <c r="Y319" i="1"/>
  <c r="Z319" i="1"/>
  <c r="AB319" i="1"/>
  <c r="W319" i="1"/>
  <c r="X320" i="1"/>
  <c r="Y320" i="1"/>
  <c r="Z320" i="1"/>
  <c r="AB320" i="1"/>
  <c r="W320" i="1"/>
  <c r="X321" i="1"/>
  <c r="Y321" i="1"/>
  <c r="Z321" i="1"/>
  <c r="AB321" i="1"/>
  <c r="W321" i="1"/>
  <c r="X322" i="1"/>
  <c r="Y322" i="1"/>
  <c r="Z322" i="1"/>
  <c r="AB322" i="1"/>
  <c r="W322" i="1"/>
  <c r="X323" i="1"/>
  <c r="Y323" i="1"/>
  <c r="Z323" i="1"/>
  <c r="AB323" i="1"/>
  <c r="W323" i="1"/>
  <c r="X324" i="1"/>
  <c r="Y324" i="1"/>
  <c r="Z324" i="1"/>
  <c r="AB324" i="1"/>
  <c r="W324" i="1"/>
  <c r="X325" i="1"/>
  <c r="Y325" i="1"/>
  <c r="Z325" i="1"/>
  <c r="AB325" i="1"/>
  <c r="W325" i="1"/>
  <c r="X326" i="1"/>
  <c r="Y326" i="1"/>
  <c r="Z326" i="1"/>
  <c r="AB326" i="1"/>
  <c r="W326" i="1"/>
  <c r="X327" i="1"/>
  <c r="Y327" i="1"/>
  <c r="Z327" i="1"/>
  <c r="AB327" i="1"/>
  <c r="W327" i="1"/>
  <c r="X328" i="1"/>
  <c r="Y328" i="1"/>
  <c r="Z328" i="1"/>
  <c r="AB328" i="1"/>
  <c r="W328" i="1"/>
  <c r="X329" i="1"/>
  <c r="Y329" i="1"/>
  <c r="Z329" i="1"/>
  <c r="AB329" i="1"/>
  <c r="W329" i="1"/>
  <c r="X330" i="1"/>
  <c r="Y330" i="1"/>
  <c r="Z330" i="1"/>
  <c r="AB330" i="1"/>
  <c r="W330" i="1"/>
  <c r="X331" i="1"/>
  <c r="Y331" i="1"/>
  <c r="Z331" i="1"/>
  <c r="AB331" i="1"/>
  <c r="W331" i="1"/>
  <c r="X332" i="1"/>
  <c r="Y332" i="1"/>
  <c r="Z332" i="1"/>
  <c r="AB332" i="1"/>
  <c r="X333" i="1"/>
  <c r="Y333" i="1"/>
  <c r="Z333" i="1"/>
  <c r="AB333" i="1"/>
  <c r="W333" i="1"/>
  <c r="X334" i="1"/>
  <c r="Y334" i="1"/>
  <c r="Z334" i="1"/>
  <c r="AB334" i="1"/>
  <c r="W334" i="1"/>
  <c r="X335" i="1"/>
  <c r="Y335" i="1"/>
  <c r="Z335" i="1"/>
  <c r="AB335" i="1"/>
  <c r="W335" i="1"/>
  <c r="X336" i="1"/>
  <c r="Y336" i="1"/>
  <c r="Z336" i="1"/>
  <c r="AB336" i="1"/>
  <c r="W336" i="1"/>
  <c r="X337" i="1"/>
  <c r="Y337" i="1"/>
  <c r="Z337" i="1"/>
  <c r="AB337" i="1"/>
  <c r="W337" i="1"/>
  <c r="X338" i="1"/>
  <c r="Y338" i="1"/>
  <c r="Z338" i="1"/>
  <c r="AB338" i="1"/>
  <c r="W338" i="1"/>
  <c r="X339" i="1"/>
  <c r="Y339" i="1"/>
  <c r="Z339" i="1"/>
  <c r="AB339" i="1"/>
  <c r="W339" i="1"/>
  <c r="X340" i="1"/>
  <c r="Y340" i="1"/>
  <c r="Z340" i="1"/>
  <c r="AB340" i="1"/>
  <c r="W340" i="1"/>
  <c r="X341" i="1"/>
  <c r="Y341" i="1"/>
  <c r="Z341" i="1"/>
  <c r="AB341" i="1"/>
  <c r="W341" i="1"/>
  <c r="X342" i="1"/>
  <c r="Y342" i="1"/>
  <c r="Z342" i="1"/>
  <c r="AB342" i="1"/>
  <c r="W342" i="1"/>
  <c r="X343" i="1"/>
  <c r="Y343" i="1"/>
  <c r="Z343" i="1"/>
  <c r="AB343" i="1"/>
  <c r="W343" i="1"/>
  <c r="X344" i="1"/>
  <c r="Y344" i="1"/>
  <c r="Z344" i="1"/>
  <c r="AB344" i="1"/>
  <c r="W344" i="1"/>
  <c r="X345" i="1"/>
  <c r="Y345" i="1"/>
  <c r="Z345" i="1"/>
  <c r="AB345" i="1"/>
  <c r="W345" i="1"/>
  <c r="X346" i="1"/>
  <c r="Y346" i="1"/>
  <c r="Z346" i="1"/>
  <c r="AB346" i="1"/>
  <c r="W346" i="1"/>
  <c r="X347" i="1"/>
  <c r="Y347" i="1"/>
  <c r="Z347" i="1"/>
  <c r="AB347" i="1"/>
  <c r="W347" i="1"/>
  <c r="X348" i="1"/>
  <c r="Y348" i="1"/>
  <c r="Z348" i="1"/>
  <c r="AB348" i="1"/>
  <c r="W348" i="1"/>
  <c r="X349" i="1"/>
  <c r="Y349" i="1"/>
  <c r="Z349" i="1"/>
  <c r="AB349" i="1"/>
  <c r="X350" i="1"/>
  <c r="Y350" i="1"/>
  <c r="Z350" i="1"/>
  <c r="AB350" i="1"/>
  <c r="W350" i="1"/>
  <c r="X351" i="1"/>
  <c r="Y351" i="1"/>
  <c r="Z351" i="1"/>
  <c r="AB351" i="1"/>
  <c r="W351" i="1"/>
  <c r="X352" i="1"/>
  <c r="Y352" i="1"/>
  <c r="Z352" i="1"/>
  <c r="AB352" i="1"/>
  <c r="W352" i="1"/>
  <c r="X353" i="1"/>
  <c r="Y353" i="1"/>
  <c r="Z353" i="1"/>
  <c r="AB353" i="1"/>
  <c r="W353" i="1"/>
  <c r="X354" i="1"/>
  <c r="Y354" i="1"/>
  <c r="Z354" i="1"/>
  <c r="AB354" i="1"/>
  <c r="W354" i="1"/>
  <c r="X355" i="1"/>
  <c r="Y355" i="1"/>
  <c r="Z355" i="1"/>
  <c r="AB355" i="1"/>
  <c r="W355" i="1"/>
  <c r="X356" i="1"/>
  <c r="Y356" i="1"/>
  <c r="Z356" i="1"/>
  <c r="AB356" i="1"/>
  <c r="W356" i="1"/>
  <c r="X357" i="1"/>
  <c r="Y357" i="1"/>
  <c r="Z357" i="1"/>
  <c r="AB357" i="1"/>
  <c r="W357" i="1"/>
  <c r="X358" i="1"/>
  <c r="Y358" i="1"/>
  <c r="Z358" i="1"/>
  <c r="AB358" i="1"/>
  <c r="W358" i="1"/>
  <c r="X359" i="1"/>
  <c r="Y359" i="1"/>
  <c r="Z359" i="1"/>
  <c r="AB359" i="1"/>
  <c r="W359" i="1"/>
  <c r="X360" i="1"/>
  <c r="Y360" i="1"/>
  <c r="Z360" i="1"/>
  <c r="AB360" i="1"/>
  <c r="W360" i="1"/>
  <c r="X361" i="1"/>
  <c r="Y361" i="1"/>
  <c r="Z361" i="1"/>
  <c r="AB361" i="1"/>
  <c r="W361" i="1"/>
  <c r="X362" i="1"/>
  <c r="Y362" i="1"/>
  <c r="Z362" i="1"/>
  <c r="AB362" i="1"/>
  <c r="W362" i="1"/>
  <c r="X363" i="1"/>
  <c r="Y363" i="1"/>
  <c r="Z363" i="1"/>
  <c r="AB363" i="1"/>
  <c r="W363" i="1"/>
  <c r="X364" i="1"/>
  <c r="Y364" i="1"/>
  <c r="Z364" i="1"/>
  <c r="AB364" i="1"/>
  <c r="W364" i="1"/>
  <c r="X365" i="1"/>
  <c r="Y365" i="1"/>
  <c r="Z365" i="1"/>
  <c r="AB365" i="1"/>
  <c r="W365" i="1"/>
  <c r="X366" i="1"/>
  <c r="Y366" i="1"/>
  <c r="Z366" i="1"/>
  <c r="AB366" i="1"/>
  <c r="W366" i="1"/>
  <c r="X367" i="1"/>
  <c r="Y367" i="1"/>
  <c r="Z367" i="1"/>
  <c r="AB367" i="1"/>
  <c r="W367" i="1"/>
  <c r="X368" i="1"/>
  <c r="Y368" i="1"/>
  <c r="Z368" i="1"/>
  <c r="AB368" i="1"/>
  <c r="W368" i="1"/>
  <c r="X369" i="1"/>
  <c r="Y369" i="1"/>
  <c r="Z369" i="1"/>
  <c r="AB369" i="1"/>
  <c r="W369" i="1"/>
  <c r="X370" i="1"/>
  <c r="Y370" i="1"/>
  <c r="Z370" i="1"/>
  <c r="AB370" i="1"/>
  <c r="W370" i="1"/>
  <c r="X371" i="1"/>
  <c r="Y371" i="1"/>
  <c r="Z371" i="1"/>
  <c r="AB371" i="1"/>
  <c r="W371" i="1"/>
  <c r="X372" i="1"/>
  <c r="Y372" i="1"/>
  <c r="Z372" i="1"/>
  <c r="AB372" i="1"/>
  <c r="W372" i="1"/>
  <c r="X373" i="1"/>
  <c r="Y373" i="1"/>
  <c r="Z373" i="1"/>
  <c r="AB373" i="1"/>
  <c r="W373" i="1"/>
  <c r="X374" i="1"/>
  <c r="Y374" i="1"/>
  <c r="Z374" i="1"/>
  <c r="AB374" i="1"/>
  <c r="W374" i="1"/>
  <c r="X375" i="1"/>
  <c r="Y375" i="1"/>
  <c r="Z375" i="1"/>
  <c r="AB375" i="1"/>
  <c r="W375" i="1"/>
  <c r="X376" i="1"/>
  <c r="Y376" i="1"/>
  <c r="Z376" i="1"/>
  <c r="AB376" i="1"/>
  <c r="W376" i="1"/>
  <c r="X377" i="1"/>
  <c r="Y377" i="1"/>
  <c r="Z377" i="1"/>
  <c r="AB377" i="1"/>
  <c r="W377" i="1"/>
  <c r="X378" i="1"/>
  <c r="Y378" i="1"/>
  <c r="Z378" i="1"/>
  <c r="AB378" i="1"/>
  <c r="W378" i="1"/>
  <c r="X379" i="1"/>
  <c r="Y379" i="1"/>
  <c r="Z379" i="1"/>
  <c r="AB379" i="1"/>
  <c r="X380" i="1"/>
  <c r="Y380" i="1"/>
  <c r="Z380" i="1"/>
  <c r="AB380" i="1"/>
  <c r="W380" i="1"/>
  <c r="X381" i="1"/>
  <c r="Y381" i="1"/>
  <c r="Z381" i="1"/>
  <c r="AB381" i="1"/>
  <c r="W381" i="1"/>
  <c r="X382" i="1"/>
  <c r="Y382" i="1"/>
  <c r="Z382" i="1"/>
  <c r="AB382" i="1"/>
  <c r="W382" i="1"/>
  <c r="X383" i="1"/>
  <c r="Y383" i="1"/>
  <c r="Z383" i="1"/>
  <c r="AB383" i="1"/>
  <c r="W383" i="1"/>
  <c r="X384" i="1"/>
  <c r="Y384" i="1"/>
  <c r="Z384" i="1"/>
  <c r="AB384" i="1"/>
  <c r="W384" i="1"/>
  <c r="X385" i="1"/>
  <c r="Y385" i="1"/>
  <c r="Z385" i="1"/>
  <c r="AB385" i="1"/>
  <c r="W385" i="1"/>
  <c r="X386" i="1"/>
  <c r="Y386" i="1"/>
  <c r="Z386" i="1"/>
  <c r="AB386" i="1"/>
  <c r="W386" i="1"/>
  <c r="X387" i="1"/>
  <c r="Y387" i="1"/>
  <c r="Z387" i="1"/>
  <c r="AB387" i="1"/>
  <c r="W387" i="1"/>
  <c r="X388" i="1"/>
  <c r="Y388" i="1"/>
  <c r="Z388" i="1"/>
  <c r="AB388" i="1"/>
  <c r="W388" i="1"/>
  <c r="X389" i="1"/>
  <c r="Y389" i="1"/>
  <c r="Z389" i="1"/>
  <c r="AB389" i="1"/>
  <c r="W389" i="1"/>
  <c r="X390" i="1"/>
  <c r="Y390" i="1"/>
  <c r="Z390" i="1"/>
  <c r="AB390" i="1"/>
  <c r="W390" i="1"/>
  <c r="X391" i="1"/>
  <c r="Y391" i="1"/>
  <c r="Z391" i="1"/>
  <c r="AB391" i="1"/>
  <c r="W391" i="1"/>
  <c r="X392" i="1"/>
  <c r="Y392" i="1"/>
  <c r="Z392" i="1"/>
  <c r="AB392" i="1"/>
  <c r="W392" i="1"/>
  <c r="X393" i="1"/>
  <c r="Y393" i="1"/>
  <c r="Z393" i="1"/>
  <c r="AB393" i="1"/>
  <c r="W393" i="1"/>
  <c r="X394" i="1"/>
  <c r="Y394" i="1"/>
  <c r="Z394" i="1"/>
  <c r="AB394" i="1"/>
  <c r="W394" i="1"/>
  <c r="X395" i="1"/>
  <c r="Y395" i="1"/>
  <c r="Z395" i="1"/>
  <c r="AB395" i="1"/>
  <c r="W395" i="1"/>
  <c r="X396" i="1"/>
  <c r="Y396" i="1"/>
  <c r="Z396" i="1"/>
  <c r="AB396" i="1"/>
  <c r="X397" i="1"/>
  <c r="Y397" i="1"/>
  <c r="Z397" i="1"/>
  <c r="AB397" i="1"/>
  <c r="W397" i="1"/>
  <c r="X398" i="1"/>
  <c r="Y398" i="1"/>
  <c r="Z398" i="1"/>
  <c r="AB398" i="1"/>
  <c r="W398" i="1"/>
  <c r="X399" i="1"/>
  <c r="Y399" i="1"/>
  <c r="Z399" i="1"/>
  <c r="AB399" i="1"/>
  <c r="W399" i="1"/>
  <c r="X400" i="1"/>
  <c r="Y400" i="1"/>
  <c r="Z400" i="1"/>
  <c r="AB400" i="1"/>
  <c r="W400" i="1"/>
  <c r="X401" i="1"/>
  <c r="Y401" i="1"/>
  <c r="Z401" i="1"/>
  <c r="AB401" i="1"/>
  <c r="W401" i="1"/>
  <c r="X402" i="1"/>
  <c r="Y402" i="1"/>
  <c r="Z402" i="1"/>
  <c r="AB402" i="1"/>
  <c r="W402" i="1"/>
  <c r="X403" i="1"/>
  <c r="Y403" i="1"/>
  <c r="Z403" i="1"/>
  <c r="AB403" i="1"/>
  <c r="W403" i="1"/>
  <c r="X404" i="1"/>
  <c r="Y404" i="1"/>
  <c r="Z404" i="1"/>
  <c r="AB404" i="1"/>
  <c r="W404" i="1"/>
  <c r="X405" i="1"/>
  <c r="Y405" i="1"/>
  <c r="Z405" i="1"/>
  <c r="AB405" i="1"/>
  <c r="W405" i="1"/>
  <c r="X406" i="1"/>
  <c r="Y406" i="1"/>
  <c r="Z406" i="1"/>
  <c r="AB406" i="1"/>
  <c r="W406" i="1"/>
  <c r="X407" i="1"/>
  <c r="Y407" i="1"/>
  <c r="Z407" i="1"/>
  <c r="AB407" i="1"/>
  <c r="W407" i="1"/>
  <c r="X408" i="1"/>
  <c r="Y408" i="1"/>
  <c r="Z408" i="1"/>
  <c r="AB408" i="1"/>
  <c r="W408" i="1"/>
  <c r="X409" i="1"/>
  <c r="Y409" i="1"/>
  <c r="Z409" i="1"/>
  <c r="AB409" i="1"/>
  <c r="W409" i="1"/>
  <c r="X410" i="1"/>
  <c r="Y410" i="1"/>
  <c r="Z410" i="1"/>
  <c r="AB410" i="1"/>
  <c r="W410" i="1"/>
  <c r="X411" i="1"/>
  <c r="Y411" i="1"/>
  <c r="Z411" i="1"/>
  <c r="AB411" i="1"/>
  <c r="W411" i="1"/>
  <c r="X412" i="1"/>
  <c r="Y412" i="1"/>
  <c r="Z412" i="1"/>
  <c r="AB412" i="1"/>
  <c r="W412" i="1"/>
  <c r="X413" i="1"/>
  <c r="Y413" i="1"/>
  <c r="Z413" i="1"/>
  <c r="AB413" i="1"/>
  <c r="W413" i="1"/>
  <c r="X414" i="1"/>
  <c r="Y414" i="1"/>
  <c r="Z414" i="1"/>
  <c r="AB414" i="1"/>
  <c r="W414" i="1"/>
  <c r="X415" i="1"/>
  <c r="Y415" i="1"/>
  <c r="Z415" i="1"/>
  <c r="AB415" i="1"/>
  <c r="W415" i="1"/>
  <c r="X416" i="1"/>
  <c r="Y416" i="1"/>
  <c r="Z416" i="1"/>
  <c r="AB416" i="1"/>
  <c r="W416" i="1"/>
  <c r="X417" i="1"/>
  <c r="Y417" i="1"/>
  <c r="Z417" i="1"/>
  <c r="AB417" i="1"/>
  <c r="W417" i="1"/>
  <c r="X418" i="1"/>
  <c r="Y418" i="1"/>
  <c r="Z418" i="1"/>
  <c r="AB418" i="1"/>
  <c r="W418" i="1"/>
  <c r="X419" i="1"/>
  <c r="Y419" i="1"/>
  <c r="Z419" i="1"/>
  <c r="AB419" i="1"/>
  <c r="W419" i="1"/>
  <c r="X420" i="1"/>
  <c r="Y420" i="1"/>
  <c r="Z420" i="1"/>
  <c r="AB420" i="1"/>
  <c r="W420" i="1"/>
  <c r="X421" i="1"/>
  <c r="Y421" i="1"/>
  <c r="Z421" i="1"/>
  <c r="AB421" i="1"/>
  <c r="W421" i="1"/>
  <c r="X422" i="1"/>
  <c r="Y422" i="1"/>
  <c r="Z422" i="1"/>
  <c r="AB422" i="1"/>
  <c r="W422" i="1"/>
  <c r="X423" i="1"/>
  <c r="Y423" i="1"/>
  <c r="Z423" i="1"/>
  <c r="AB423" i="1"/>
  <c r="W423" i="1"/>
  <c r="X424" i="1"/>
  <c r="Y424" i="1"/>
  <c r="Z424" i="1"/>
  <c r="AB424" i="1"/>
  <c r="W424" i="1"/>
  <c r="X425" i="1"/>
  <c r="Y425" i="1"/>
  <c r="Z425" i="1"/>
  <c r="AB425" i="1"/>
  <c r="W425" i="1"/>
  <c r="X426" i="1"/>
  <c r="Y426" i="1"/>
  <c r="Z426" i="1"/>
  <c r="AB426" i="1"/>
  <c r="X427" i="1"/>
  <c r="Y427" i="1"/>
  <c r="Z427" i="1"/>
  <c r="AB427" i="1"/>
  <c r="W427" i="1"/>
  <c r="X428" i="1"/>
  <c r="Y428" i="1"/>
  <c r="Z428" i="1"/>
  <c r="AB428" i="1"/>
  <c r="W428" i="1"/>
  <c r="X429" i="1"/>
  <c r="Y429" i="1"/>
  <c r="Z429" i="1"/>
  <c r="AB429" i="1"/>
  <c r="W429" i="1"/>
  <c r="X430" i="1"/>
  <c r="Y430" i="1"/>
  <c r="Z430" i="1"/>
  <c r="AB430" i="1"/>
  <c r="W430" i="1"/>
  <c r="X431" i="1"/>
  <c r="Y431" i="1"/>
  <c r="Z431" i="1"/>
  <c r="AB431" i="1"/>
  <c r="W431" i="1"/>
  <c r="X432" i="1"/>
  <c r="Y432" i="1"/>
  <c r="Z432" i="1"/>
  <c r="AB432" i="1"/>
  <c r="W432" i="1"/>
  <c r="X433" i="1"/>
  <c r="Y433" i="1"/>
  <c r="Z433" i="1"/>
  <c r="AB433" i="1"/>
  <c r="W433" i="1"/>
  <c r="X434" i="1"/>
  <c r="Y434" i="1"/>
  <c r="Z434" i="1"/>
  <c r="AB434" i="1"/>
  <c r="W434" i="1"/>
  <c r="X435" i="1"/>
  <c r="Y435" i="1"/>
  <c r="Z435" i="1"/>
  <c r="AB435" i="1"/>
  <c r="W435" i="1"/>
  <c r="X436" i="1"/>
  <c r="Y436" i="1"/>
  <c r="Z436" i="1"/>
  <c r="AB436" i="1"/>
  <c r="W436" i="1"/>
  <c r="X437" i="1"/>
  <c r="Y437" i="1"/>
  <c r="Z437" i="1"/>
  <c r="AB437" i="1"/>
  <c r="W437" i="1"/>
  <c r="X438" i="1"/>
  <c r="Y438" i="1"/>
  <c r="Z438" i="1"/>
  <c r="AB438" i="1"/>
  <c r="W438" i="1"/>
  <c r="X439" i="1"/>
  <c r="Y439" i="1"/>
  <c r="Z439" i="1"/>
  <c r="AB439" i="1"/>
  <c r="W439" i="1"/>
  <c r="X440" i="1"/>
  <c r="Y440" i="1"/>
  <c r="Z440" i="1"/>
  <c r="AB440" i="1"/>
  <c r="W440" i="1"/>
  <c r="X441" i="1"/>
  <c r="Y441" i="1"/>
  <c r="Z441" i="1"/>
  <c r="AB441" i="1"/>
  <c r="W441" i="1"/>
  <c r="X442" i="1"/>
  <c r="Y442" i="1"/>
  <c r="Z442" i="1"/>
  <c r="AB442" i="1"/>
  <c r="W442" i="1"/>
  <c r="X443" i="1"/>
  <c r="Y443" i="1"/>
  <c r="Z443" i="1"/>
  <c r="AB443" i="1"/>
  <c r="X444" i="1"/>
  <c r="Y444" i="1"/>
  <c r="Z444" i="1"/>
  <c r="AB444" i="1"/>
  <c r="W444" i="1"/>
  <c r="X445" i="1"/>
  <c r="Y445" i="1"/>
  <c r="Z445" i="1"/>
  <c r="AB445" i="1"/>
  <c r="W445" i="1"/>
  <c r="X446" i="1"/>
  <c r="Y446" i="1"/>
  <c r="Z446" i="1"/>
  <c r="AB446" i="1"/>
  <c r="W446" i="1"/>
  <c r="X447" i="1"/>
  <c r="Y447" i="1"/>
  <c r="Z447" i="1"/>
  <c r="AB447" i="1"/>
  <c r="W447" i="1"/>
  <c r="X448" i="1"/>
  <c r="Y448" i="1"/>
  <c r="Z448" i="1"/>
  <c r="AB448" i="1"/>
  <c r="W448" i="1"/>
  <c r="X449" i="1"/>
  <c r="Y449" i="1"/>
  <c r="Z449" i="1"/>
  <c r="AB449" i="1"/>
  <c r="W449" i="1"/>
  <c r="X450" i="1"/>
  <c r="Y450" i="1"/>
  <c r="Z450" i="1"/>
  <c r="AB450" i="1"/>
  <c r="W450" i="1"/>
  <c r="X451" i="1"/>
  <c r="Y451" i="1"/>
  <c r="Z451" i="1"/>
  <c r="AB451" i="1"/>
  <c r="W451" i="1"/>
  <c r="X452" i="1"/>
  <c r="Y452" i="1"/>
  <c r="Z452" i="1"/>
  <c r="AB452" i="1"/>
  <c r="W452" i="1"/>
  <c r="X453" i="1"/>
  <c r="Y453" i="1"/>
  <c r="Z453" i="1"/>
  <c r="AB453" i="1"/>
  <c r="W453" i="1"/>
  <c r="X454" i="1"/>
  <c r="Y454" i="1"/>
  <c r="Z454" i="1"/>
  <c r="AB454" i="1"/>
  <c r="W454" i="1"/>
  <c r="X455" i="1"/>
  <c r="Y455" i="1"/>
  <c r="Z455" i="1"/>
  <c r="AB455" i="1"/>
  <c r="W455" i="1"/>
  <c r="X456" i="1"/>
  <c r="Y456" i="1"/>
  <c r="Z456" i="1"/>
  <c r="AB456" i="1"/>
  <c r="W456" i="1"/>
  <c r="X457" i="1"/>
  <c r="Y457" i="1"/>
  <c r="Z457" i="1"/>
  <c r="AB457" i="1"/>
  <c r="W457" i="1"/>
  <c r="X458" i="1"/>
  <c r="Y458" i="1"/>
  <c r="Z458" i="1"/>
  <c r="AB458" i="1"/>
  <c r="W458" i="1"/>
  <c r="X459" i="1"/>
  <c r="Y459" i="1"/>
  <c r="Z459" i="1"/>
  <c r="AB459" i="1"/>
  <c r="W459" i="1"/>
  <c r="X460" i="1"/>
  <c r="Y460" i="1"/>
  <c r="Z460" i="1"/>
  <c r="AB460" i="1"/>
  <c r="W460" i="1"/>
  <c r="X461" i="1"/>
  <c r="Y461" i="1"/>
  <c r="Z461" i="1"/>
  <c r="AB461" i="1"/>
  <c r="W461" i="1"/>
  <c r="X462" i="1"/>
  <c r="Y462" i="1"/>
  <c r="Z462" i="1"/>
  <c r="AB462" i="1"/>
  <c r="W462" i="1"/>
  <c r="X463" i="1"/>
  <c r="Y463" i="1"/>
  <c r="Z463" i="1"/>
  <c r="AB463" i="1"/>
  <c r="W463" i="1"/>
  <c r="X464" i="1"/>
  <c r="Y464" i="1"/>
  <c r="Z464" i="1"/>
  <c r="AB464" i="1"/>
  <c r="W464" i="1"/>
  <c r="X465" i="1"/>
  <c r="Y465" i="1"/>
  <c r="Z465" i="1"/>
  <c r="AB465" i="1"/>
  <c r="W465" i="1"/>
  <c r="X466" i="1"/>
  <c r="Y466" i="1"/>
  <c r="Z466" i="1"/>
  <c r="AB466" i="1"/>
  <c r="W466" i="1"/>
  <c r="X467" i="1"/>
  <c r="Y467" i="1"/>
  <c r="Z467" i="1"/>
  <c r="AB467" i="1"/>
  <c r="W467" i="1"/>
  <c r="X468" i="1"/>
  <c r="Y468" i="1"/>
  <c r="Z468" i="1"/>
  <c r="AB468" i="1"/>
  <c r="W468" i="1"/>
  <c r="X469" i="1"/>
  <c r="Y469" i="1"/>
  <c r="Z469" i="1"/>
  <c r="AB469" i="1"/>
  <c r="W469" i="1"/>
  <c r="X470" i="1"/>
  <c r="Y470" i="1"/>
  <c r="Z470" i="1"/>
  <c r="AB470" i="1"/>
  <c r="W470" i="1"/>
  <c r="X471" i="1"/>
  <c r="Y471" i="1"/>
  <c r="Z471" i="1"/>
  <c r="AB471" i="1"/>
  <c r="W471" i="1"/>
  <c r="X472" i="1"/>
  <c r="Y472" i="1"/>
  <c r="Z472" i="1"/>
  <c r="AB472" i="1"/>
  <c r="W472" i="1"/>
  <c r="X473" i="1"/>
  <c r="Y473" i="1"/>
  <c r="Z473" i="1"/>
  <c r="AB473" i="1"/>
  <c r="X474" i="1"/>
  <c r="Y474" i="1"/>
  <c r="Z474" i="1"/>
  <c r="AB474" i="1"/>
  <c r="W474" i="1"/>
  <c r="X475" i="1"/>
  <c r="Y475" i="1"/>
  <c r="Z475" i="1"/>
  <c r="AB475" i="1"/>
  <c r="W475" i="1"/>
  <c r="X476" i="1"/>
  <c r="Y476" i="1"/>
  <c r="Z476" i="1"/>
  <c r="AB476" i="1"/>
  <c r="W476" i="1"/>
  <c r="X477" i="1"/>
  <c r="Y477" i="1"/>
  <c r="Z477" i="1"/>
  <c r="AB477" i="1"/>
  <c r="W477" i="1"/>
  <c r="X478" i="1"/>
  <c r="Y478" i="1"/>
  <c r="Z478" i="1"/>
  <c r="AB478" i="1"/>
  <c r="W478" i="1"/>
  <c r="X479" i="1"/>
  <c r="Y479" i="1"/>
  <c r="Z479" i="1"/>
  <c r="AB479" i="1"/>
  <c r="W479" i="1"/>
  <c r="X480" i="1"/>
  <c r="Y480" i="1"/>
  <c r="Z480" i="1"/>
  <c r="AB480" i="1"/>
  <c r="W480" i="1"/>
  <c r="X481" i="1"/>
  <c r="Y481" i="1"/>
  <c r="Z481" i="1"/>
  <c r="AB481" i="1"/>
  <c r="W481" i="1"/>
  <c r="X482" i="1"/>
  <c r="Y482" i="1"/>
  <c r="Z482" i="1"/>
  <c r="AB482" i="1"/>
  <c r="W482" i="1"/>
  <c r="X483" i="1"/>
  <c r="Y483" i="1"/>
  <c r="Z483" i="1"/>
  <c r="AB483" i="1"/>
  <c r="W483" i="1"/>
  <c r="X484" i="1"/>
  <c r="Y484" i="1"/>
  <c r="Z484" i="1"/>
  <c r="AB484" i="1"/>
  <c r="W484" i="1"/>
  <c r="X485" i="1"/>
  <c r="Y485" i="1"/>
  <c r="Z485" i="1"/>
  <c r="AB485" i="1"/>
  <c r="W485" i="1"/>
  <c r="X486" i="1"/>
  <c r="Y486" i="1"/>
  <c r="Z486" i="1"/>
  <c r="AB486" i="1"/>
  <c r="W486" i="1"/>
  <c r="X487" i="1"/>
  <c r="Y487" i="1"/>
  <c r="Z487" i="1"/>
  <c r="AB487" i="1"/>
  <c r="W487" i="1"/>
  <c r="X488" i="1"/>
  <c r="Y488" i="1"/>
  <c r="Z488" i="1"/>
  <c r="AB488" i="1"/>
  <c r="W488" i="1"/>
  <c r="X489" i="1"/>
  <c r="Y489" i="1"/>
  <c r="Z489" i="1"/>
  <c r="AB489" i="1"/>
  <c r="W489" i="1"/>
  <c r="X490" i="1"/>
  <c r="Y490" i="1"/>
  <c r="Z490" i="1"/>
  <c r="AB490" i="1"/>
  <c r="X491" i="1"/>
  <c r="Y491" i="1"/>
  <c r="Z491" i="1"/>
  <c r="AB491" i="1"/>
  <c r="W491" i="1"/>
  <c r="X492" i="1"/>
  <c r="Y492" i="1"/>
  <c r="Z492" i="1"/>
  <c r="AB492" i="1"/>
  <c r="W492" i="1"/>
  <c r="X493" i="1"/>
  <c r="Y493" i="1"/>
  <c r="Z493" i="1"/>
  <c r="AB493" i="1"/>
  <c r="W493" i="1"/>
  <c r="X494" i="1"/>
  <c r="Y494" i="1"/>
  <c r="Z494" i="1"/>
  <c r="AB494" i="1"/>
  <c r="W494" i="1"/>
  <c r="X495" i="1"/>
  <c r="Y495" i="1"/>
  <c r="Z495" i="1"/>
  <c r="AB495" i="1"/>
  <c r="W495" i="1"/>
  <c r="X496" i="1"/>
  <c r="Y496" i="1"/>
  <c r="Z496" i="1"/>
  <c r="AB496" i="1"/>
  <c r="W496" i="1"/>
  <c r="X497" i="1"/>
  <c r="Y497" i="1"/>
  <c r="Z497" i="1"/>
  <c r="AB497" i="1"/>
  <c r="W497" i="1"/>
  <c r="X498" i="1"/>
  <c r="Y498" i="1"/>
  <c r="Z498" i="1"/>
  <c r="AB498" i="1"/>
  <c r="W498" i="1"/>
  <c r="X499" i="1"/>
  <c r="Y499" i="1"/>
  <c r="Z499" i="1"/>
  <c r="AB499" i="1"/>
  <c r="W499" i="1"/>
  <c r="X500" i="1"/>
  <c r="Y500" i="1"/>
  <c r="Z500" i="1"/>
  <c r="AB500" i="1"/>
  <c r="W500" i="1"/>
  <c r="X501" i="1"/>
  <c r="Y501" i="1"/>
  <c r="Z501" i="1"/>
  <c r="AB501" i="1"/>
  <c r="W501" i="1"/>
  <c r="X502" i="1"/>
  <c r="Y502" i="1"/>
  <c r="Z502" i="1"/>
  <c r="AB502" i="1"/>
  <c r="W502" i="1"/>
  <c r="X503" i="1"/>
  <c r="Y503" i="1"/>
  <c r="Z503" i="1"/>
  <c r="AB503" i="1"/>
  <c r="W503" i="1"/>
  <c r="X504" i="1"/>
  <c r="Y504" i="1"/>
  <c r="Z504" i="1"/>
  <c r="AB504" i="1"/>
  <c r="W504" i="1"/>
  <c r="X505" i="1"/>
  <c r="Y505" i="1"/>
  <c r="Z505" i="1"/>
  <c r="AB505" i="1"/>
  <c r="W505" i="1"/>
  <c r="X506" i="1"/>
  <c r="Y506" i="1"/>
  <c r="Z506" i="1"/>
  <c r="AB506" i="1"/>
  <c r="W506" i="1"/>
  <c r="X507" i="1"/>
  <c r="Y507" i="1"/>
  <c r="Z507" i="1"/>
  <c r="AB507" i="1"/>
  <c r="W507" i="1"/>
  <c r="X508" i="1"/>
  <c r="Y508" i="1"/>
  <c r="Z508" i="1"/>
  <c r="AB508" i="1"/>
  <c r="W508" i="1"/>
  <c r="X509" i="1"/>
  <c r="Y509" i="1"/>
  <c r="Z509" i="1"/>
  <c r="AB509" i="1"/>
  <c r="W509" i="1"/>
  <c r="X510" i="1"/>
  <c r="Y510" i="1"/>
  <c r="Z510" i="1"/>
  <c r="AB510" i="1"/>
  <c r="W510" i="1"/>
  <c r="X511" i="1"/>
  <c r="Y511" i="1"/>
  <c r="Z511" i="1"/>
  <c r="AB511" i="1"/>
  <c r="W511" i="1"/>
  <c r="X512" i="1"/>
  <c r="Y512" i="1"/>
  <c r="Z512" i="1"/>
  <c r="AB512" i="1"/>
  <c r="W512" i="1"/>
  <c r="X513" i="1"/>
  <c r="Y513" i="1"/>
  <c r="Z513" i="1"/>
  <c r="AB513" i="1"/>
  <c r="W513" i="1"/>
  <c r="X514" i="1"/>
  <c r="Y514" i="1"/>
  <c r="Z514" i="1"/>
  <c r="AB514" i="1"/>
  <c r="W514" i="1"/>
  <c r="X515" i="1"/>
  <c r="Y515" i="1"/>
  <c r="Z515" i="1"/>
  <c r="AB515" i="1"/>
  <c r="W515" i="1"/>
  <c r="X516" i="1"/>
  <c r="Y516" i="1"/>
  <c r="Z516" i="1"/>
  <c r="AB516" i="1"/>
  <c r="W516" i="1"/>
  <c r="X517" i="1"/>
  <c r="Y517" i="1"/>
  <c r="Z517" i="1"/>
  <c r="AB517" i="1"/>
  <c r="W517" i="1"/>
  <c r="X518" i="1"/>
  <c r="Y518" i="1"/>
  <c r="Z518" i="1"/>
  <c r="AB518" i="1"/>
  <c r="W518" i="1"/>
  <c r="X519" i="1"/>
  <c r="Y519" i="1"/>
  <c r="Z519" i="1"/>
  <c r="AB519" i="1"/>
  <c r="W519" i="1"/>
  <c r="X520" i="1"/>
  <c r="Y520" i="1"/>
  <c r="Z520" i="1"/>
  <c r="AB520" i="1"/>
  <c r="X521" i="1"/>
  <c r="Y521" i="1"/>
  <c r="Z521" i="1"/>
  <c r="AB521" i="1"/>
  <c r="W521" i="1"/>
  <c r="X522" i="1"/>
  <c r="Y522" i="1"/>
  <c r="Z522" i="1"/>
  <c r="AB522" i="1"/>
  <c r="W522" i="1"/>
  <c r="X523" i="1"/>
  <c r="Y523" i="1"/>
  <c r="Z523" i="1"/>
  <c r="AB523" i="1"/>
  <c r="W523" i="1"/>
  <c r="X524" i="1"/>
  <c r="Y524" i="1"/>
  <c r="Z524" i="1"/>
  <c r="AB524" i="1"/>
  <c r="W524" i="1"/>
  <c r="X525" i="1"/>
  <c r="Y525" i="1"/>
  <c r="Z525" i="1"/>
  <c r="AB525" i="1"/>
  <c r="W525" i="1"/>
  <c r="X526" i="1"/>
  <c r="Y526" i="1"/>
  <c r="Z526" i="1"/>
  <c r="AB526" i="1"/>
  <c r="W526" i="1"/>
  <c r="X527" i="1"/>
  <c r="Y527" i="1"/>
  <c r="Z527" i="1"/>
  <c r="AB527" i="1"/>
  <c r="W527" i="1"/>
  <c r="X528" i="1"/>
  <c r="Y528" i="1"/>
  <c r="Z528" i="1"/>
  <c r="AB528" i="1"/>
  <c r="W528" i="1"/>
  <c r="X529" i="1"/>
  <c r="Y529" i="1"/>
  <c r="Z529" i="1"/>
  <c r="AB529" i="1"/>
  <c r="W529" i="1"/>
  <c r="X530" i="1"/>
  <c r="Y530" i="1"/>
  <c r="Z530" i="1"/>
  <c r="AB530" i="1"/>
  <c r="W530" i="1"/>
  <c r="X531" i="1"/>
  <c r="Y531" i="1"/>
  <c r="Z531" i="1"/>
  <c r="AB531" i="1"/>
  <c r="W531" i="1"/>
  <c r="X532" i="1"/>
  <c r="Y532" i="1"/>
  <c r="Z532" i="1"/>
  <c r="AB532" i="1"/>
  <c r="W532" i="1"/>
  <c r="X533" i="1"/>
  <c r="Y533" i="1"/>
  <c r="Z533" i="1"/>
  <c r="AB533" i="1"/>
  <c r="W533" i="1"/>
  <c r="X534" i="1"/>
  <c r="Y534" i="1"/>
  <c r="Z534" i="1"/>
  <c r="AB534" i="1"/>
  <c r="W534" i="1"/>
  <c r="X535" i="1"/>
  <c r="Y535" i="1"/>
  <c r="Z535" i="1"/>
  <c r="AB535" i="1"/>
  <c r="W535" i="1"/>
  <c r="X536" i="1"/>
  <c r="Y536" i="1"/>
  <c r="Z536" i="1"/>
  <c r="AB536" i="1"/>
  <c r="W536" i="1"/>
  <c r="X537" i="1"/>
  <c r="Y537" i="1"/>
  <c r="Z537" i="1"/>
  <c r="AB537" i="1"/>
  <c r="X538" i="1"/>
  <c r="Y538" i="1"/>
  <c r="Z538" i="1"/>
  <c r="AB538" i="1"/>
  <c r="W538" i="1"/>
  <c r="X539" i="1"/>
  <c r="Y539" i="1"/>
  <c r="Z539" i="1"/>
  <c r="AB539" i="1"/>
  <c r="W539" i="1"/>
  <c r="X540" i="1"/>
  <c r="Y540" i="1"/>
  <c r="Z540" i="1"/>
  <c r="AB540" i="1"/>
  <c r="W540" i="1"/>
  <c r="X541" i="1"/>
  <c r="Y541" i="1"/>
  <c r="Z541" i="1"/>
  <c r="AB541" i="1"/>
  <c r="W541" i="1"/>
  <c r="X542" i="1"/>
  <c r="Y542" i="1"/>
  <c r="Z542" i="1"/>
  <c r="AB542" i="1"/>
  <c r="W542" i="1"/>
  <c r="X543" i="1"/>
  <c r="Y543" i="1"/>
  <c r="Z543" i="1"/>
  <c r="AB543" i="1"/>
  <c r="W543" i="1"/>
  <c r="X544" i="1"/>
  <c r="Y544" i="1"/>
  <c r="Z544" i="1"/>
  <c r="AB544" i="1"/>
  <c r="W544" i="1"/>
  <c r="X545" i="1"/>
  <c r="Y545" i="1"/>
  <c r="Z545" i="1"/>
  <c r="AB545" i="1"/>
  <c r="W545" i="1"/>
  <c r="X546" i="1"/>
  <c r="Y546" i="1"/>
  <c r="Z546" i="1"/>
  <c r="AB546" i="1"/>
  <c r="W546" i="1"/>
  <c r="X547" i="1"/>
  <c r="Y547" i="1"/>
  <c r="Z547" i="1"/>
  <c r="AB547" i="1"/>
  <c r="W547" i="1"/>
  <c r="X548" i="1"/>
  <c r="Y548" i="1"/>
  <c r="Z548" i="1"/>
  <c r="AB548" i="1"/>
  <c r="W548" i="1"/>
  <c r="X549" i="1"/>
  <c r="Y549" i="1"/>
  <c r="Z549" i="1"/>
  <c r="AB549" i="1"/>
  <c r="W549" i="1"/>
  <c r="X550" i="1"/>
  <c r="Y550" i="1"/>
  <c r="Z550" i="1"/>
  <c r="AB550" i="1"/>
  <c r="W550" i="1"/>
  <c r="X551" i="1"/>
  <c r="Y551" i="1"/>
  <c r="Z551" i="1"/>
  <c r="AB551" i="1"/>
  <c r="W551" i="1"/>
  <c r="X552" i="1"/>
  <c r="Y552" i="1"/>
  <c r="Z552" i="1"/>
  <c r="AB552" i="1"/>
  <c r="W552" i="1"/>
  <c r="X553" i="1"/>
  <c r="Y553" i="1"/>
  <c r="Z553" i="1"/>
  <c r="AB553" i="1"/>
  <c r="W553" i="1"/>
  <c r="X554" i="1"/>
  <c r="Y554" i="1"/>
  <c r="Z554" i="1"/>
  <c r="AB554" i="1"/>
  <c r="W554" i="1"/>
  <c r="X555" i="1"/>
  <c r="Y555" i="1"/>
  <c r="Z555" i="1"/>
  <c r="AB555" i="1"/>
  <c r="W555" i="1"/>
  <c r="X556" i="1"/>
  <c r="Y556" i="1"/>
  <c r="Z556" i="1"/>
  <c r="AB556" i="1"/>
  <c r="W556" i="1"/>
  <c r="X557" i="1"/>
  <c r="Y557" i="1"/>
  <c r="Z557" i="1"/>
  <c r="AB557" i="1"/>
  <c r="W557" i="1"/>
  <c r="X558" i="1"/>
  <c r="Y558" i="1"/>
  <c r="Z558" i="1"/>
  <c r="AB558" i="1"/>
  <c r="W558" i="1"/>
  <c r="X559" i="1"/>
  <c r="Y559" i="1"/>
  <c r="Z559" i="1"/>
  <c r="AB559" i="1"/>
  <c r="W559" i="1"/>
  <c r="X560" i="1"/>
  <c r="Y560" i="1"/>
  <c r="Z560" i="1"/>
  <c r="AB560" i="1"/>
  <c r="W560" i="1"/>
  <c r="X561" i="1"/>
  <c r="Y561" i="1"/>
  <c r="Z561" i="1"/>
  <c r="AB561" i="1"/>
  <c r="W561" i="1"/>
  <c r="X562" i="1"/>
  <c r="Y562" i="1"/>
  <c r="Z562" i="1"/>
  <c r="AB562" i="1"/>
  <c r="W562" i="1"/>
  <c r="X563" i="1"/>
  <c r="Y563" i="1"/>
  <c r="Z563" i="1"/>
  <c r="AB563" i="1"/>
  <c r="W563" i="1"/>
  <c r="X564" i="1"/>
  <c r="Y564" i="1"/>
  <c r="Z564" i="1"/>
  <c r="AB564" i="1"/>
  <c r="W564" i="1"/>
  <c r="X565" i="1"/>
  <c r="Y565" i="1"/>
  <c r="Z565" i="1"/>
  <c r="AB565" i="1"/>
  <c r="W565" i="1"/>
  <c r="X566" i="1"/>
  <c r="Y566" i="1"/>
  <c r="Z566" i="1"/>
  <c r="AB566" i="1"/>
  <c r="W566" i="1"/>
  <c r="X567" i="1"/>
  <c r="Y567" i="1"/>
  <c r="Z567" i="1"/>
  <c r="AB567" i="1"/>
  <c r="X568" i="1"/>
  <c r="Y568" i="1"/>
  <c r="Z568" i="1"/>
  <c r="AB568" i="1"/>
  <c r="W568" i="1"/>
  <c r="X569" i="1"/>
  <c r="Y569" i="1"/>
  <c r="Z569" i="1"/>
  <c r="AB569" i="1"/>
  <c r="W569" i="1"/>
  <c r="X570" i="1"/>
  <c r="Y570" i="1"/>
  <c r="Z570" i="1"/>
  <c r="AB570" i="1"/>
  <c r="W570" i="1"/>
  <c r="X571" i="1"/>
  <c r="Y571" i="1"/>
  <c r="Z571" i="1"/>
  <c r="AB571" i="1"/>
  <c r="W571" i="1"/>
  <c r="X572" i="1"/>
  <c r="Y572" i="1"/>
  <c r="Z572" i="1"/>
  <c r="AB572" i="1"/>
  <c r="W572" i="1"/>
  <c r="X573" i="1"/>
  <c r="Y573" i="1"/>
  <c r="Z573" i="1"/>
  <c r="AB573" i="1"/>
  <c r="W573" i="1"/>
  <c r="X574" i="1"/>
  <c r="Y574" i="1"/>
  <c r="Z574" i="1"/>
  <c r="AB574" i="1"/>
  <c r="W574" i="1"/>
  <c r="X575" i="1"/>
  <c r="Y575" i="1"/>
  <c r="Z575" i="1"/>
  <c r="AB575" i="1"/>
  <c r="W575" i="1"/>
  <c r="X576" i="1"/>
  <c r="Y576" i="1"/>
  <c r="Z576" i="1"/>
  <c r="AB576" i="1"/>
  <c r="W576" i="1"/>
  <c r="X577" i="1"/>
  <c r="Y577" i="1"/>
  <c r="Z577" i="1"/>
  <c r="AB577" i="1"/>
  <c r="W577" i="1"/>
  <c r="X578" i="1"/>
  <c r="Y578" i="1"/>
  <c r="Z578" i="1"/>
  <c r="AB578" i="1"/>
  <c r="W578" i="1"/>
  <c r="X579" i="1"/>
  <c r="Y579" i="1"/>
  <c r="Z579" i="1"/>
  <c r="AB579" i="1"/>
  <c r="W579" i="1"/>
  <c r="X580" i="1"/>
  <c r="Y580" i="1"/>
  <c r="Z580" i="1"/>
  <c r="AB580" i="1"/>
  <c r="W580" i="1"/>
  <c r="X581" i="1"/>
  <c r="Y581" i="1"/>
  <c r="Z581" i="1"/>
  <c r="AB581" i="1"/>
  <c r="W581" i="1"/>
  <c r="X582" i="1"/>
  <c r="Y582" i="1"/>
  <c r="Z582" i="1"/>
  <c r="AB582" i="1"/>
  <c r="W582" i="1"/>
  <c r="X583" i="1"/>
  <c r="Y583" i="1"/>
  <c r="Z583" i="1"/>
  <c r="AB583" i="1"/>
  <c r="W583" i="1"/>
  <c r="X584" i="1"/>
  <c r="Y584" i="1"/>
  <c r="Z584" i="1"/>
  <c r="AB584" i="1"/>
  <c r="X585" i="1"/>
  <c r="Y585" i="1"/>
  <c r="Z585" i="1"/>
  <c r="AB585" i="1"/>
  <c r="W585" i="1"/>
  <c r="X586" i="1"/>
  <c r="Y586" i="1"/>
  <c r="Z586" i="1"/>
  <c r="AB586" i="1"/>
  <c r="W586" i="1"/>
  <c r="X587" i="1"/>
  <c r="Y587" i="1"/>
  <c r="Z587" i="1"/>
  <c r="AB587" i="1"/>
  <c r="W587" i="1"/>
  <c r="X588" i="1"/>
  <c r="Y588" i="1"/>
  <c r="Z588" i="1"/>
  <c r="AB588" i="1"/>
  <c r="W588" i="1"/>
  <c r="X589" i="1"/>
  <c r="Y589" i="1"/>
  <c r="Z589" i="1"/>
  <c r="AB589" i="1"/>
  <c r="W589" i="1"/>
  <c r="X590" i="1"/>
  <c r="Y590" i="1"/>
  <c r="Z590" i="1"/>
  <c r="AB590" i="1"/>
  <c r="W590" i="1"/>
  <c r="X591" i="1"/>
  <c r="Y591" i="1"/>
  <c r="Z591" i="1"/>
  <c r="AB591" i="1"/>
  <c r="W591" i="1"/>
  <c r="X592" i="1"/>
  <c r="Y592" i="1"/>
  <c r="Z592" i="1"/>
  <c r="AB592" i="1"/>
  <c r="W592" i="1"/>
  <c r="X593" i="1"/>
  <c r="Y593" i="1"/>
  <c r="Z593" i="1"/>
  <c r="AB593" i="1"/>
  <c r="W593" i="1"/>
  <c r="X594" i="1"/>
  <c r="Y594" i="1"/>
  <c r="Z594" i="1"/>
  <c r="AB594" i="1"/>
  <c r="W594" i="1"/>
  <c r="X595" i="1"/>
  <c r="Y595" i="1"/>
  <c r="Z595" i="1"/>
  <c r="AB595" i="1"/>
  <c r="W595" i="1"/>
  <c r="X596" i="1"/>
  <c r="Y596" i="1"/>
  <c r="Z596" i="1"/>
  <c r="AB596" i="1"/>
  <c r="W596" i="1"/>
  <c r="X597" i="1"/>
  <c r="Y597" i="1"/>
  <c r="Z597" i="1"/>
  <c r="AB597" i="1"/>
  <c r="W597" i="1"/>
  <c r="X598" i="1"/>
  <c r="Y598" i="1"/>
  <c r="Z598" i="1"/>
  <c r="AB598" i="1"/>
  <c r="W598" i="1"/>
  <c r="X599" i="1"/>
  <c r="Y599" i="1"/>
  <c r="Z599" i="1"/>
  <c r="AB599" i="1"/>
  <c r="W599" i="1"/>
  <c r="X600" i="1"/>
  <c r="Y600" i="1"/>
  <c r="Z600" i="1"/>
  <c r="AB600" i="1"/>
  <c r="W600" i="1"/>
  <c r="X601" i="1"/>
  <c r="Y601" i="1"/>
  <c r="Z601" i="1"/>
  <c r="AB601" i="1"/>
  <c r="W601" i="1"/>
  <c r="X602" i="1"/>
  <c r="Y602" i="1"/>
  <c r="Z602" i="1"/>
  <c r="AB602" i="1"/>
  <c r="W602" i="1"/>
  <c r="X603" i="1"/>
  <c r="Y603" i="1"/>
  <c r="Z603" i="1"/>
  <c r="AB603" i="1"/>
  <c r="W603" i="1"/>
  <c r="X604" i="1"/>
  <c r="Y604" i="1"/>
  <c r="Z604" i="1"/>
  <c r="AB604" i="1"/>
  <c r="W604" i="1"/>
  <c r="X605" i="1"/>
  <c r="Y605" i="1"/>
  <c r="Z605" i="1"/>
  <c r="AB605" i="1"/>
  <c r="W605" i="1"/>
  <c r="X606" i="1"/>
  <c r="Y606" i="1"/>
  <c r="Z606" i="1"/>
  <c r="AB606" i="1"/>
  <c r="W606" i="1"/>
  <c r="X607" i="1"/>
  <c r="Y607" i="1"/>
  <c r="Z607" i="1"/>
  <c r="AB607" i="1"/>
  <c r="W607" i="1"/>
  <c r="X608" i="1"/>
  <c r="Y608" i="1"/>
  <c r="Z608" i="1"/>
  <c r="AB608" i="1"/>
  <c r="W608" i="1"/>
  <c r="X609" i="1"/>
  <c r="Y609" i="1"/>
  <c r="Z609" i="1"/>
  <c r="AB609" i="1"/>
  <c r="W609" i="1"/>
  <c r="X610" i="1"/>
  <c r="Y610" i="1"/>
  <c r="Z610" i="1"/>
  <c r="AB610" i="1"/>
  <c r="W610" i="1"/>
  <c r="X611" i="1"/>
  <c r="Y611" i="1"/>
  <c r="Z611" i="1"/>
  <c r="AB611" i="1"/>
  <c r="W611" i="1"/>
  <c r="X612" i="1"/>
  <c r="Y612" i="1"/>
  <c r="Z612" i="1"/>
  <c r="AB612" i="1"/>
  <c r="W612" i="1"/>
  <c r="X613" i="1"/>
  <c r="Y613" i="1"/>
  <c r="Z613" i="1"/>
  <c r="AB613" i="1"/>
  <c r="W613" i="1"/>
  <c r="X614" i="1"/>
  <c r="Y614" i="1"/>
  <c r="Z614" i="1"/>
  <c r="AB614" i="1"/>
  <c r="X615" i="1"/>
  <c r="Y615" i="1"/>
  <c r="Z615" i="1"/>
  <c r="AB615" i="1"/>
  <c r="W615" i="1"/>
  <c r="X616" i="1"/>
  <c r="Y616" i="1"/>
  <c r="Z616" i="1"/>
  <c r="AB616" i="1"/>
  <c r="W616" i="1"/>
  <c r="X617" i="1"/>
  <c r="Y617" i="1"/>
  <c r="Z617" i="1"/>
  <c r="AB617" i="1"/>
  <c r="W617" i="1"/>
  <c r="X618" i="1"/>
  <c r="Y618" i="1"/>
  <c r="Z618" i="1"/>
  <c r="AB618" i="1"/>
  <c r="W618" i="1"/>
  <c r="X619" i="1"/>
  <c r="Y619" i="1"/>
  <c r="Z619" i="1"/>
  <c r="AB619" i="1"/>
  <c r="W619" i="1"/>
  <c r="X620" i="1"/>
  <c r="Y620" i="1"/>
  <c r="Z620" i="1"/>
  <c r="AB620" i="1"/>
  <c r="W620" i="1"/>
  <c r="X621" i="1"/>
  <c r="Y621" i="1"/>
  <c r="Z621" i="1"/>
  <c r="AB621" i="1"/>
  <c r="W621" i="1"/>
  <c r="X622" i="1"/>
  <c r="Y622" i="1"/>
  <c r="Z622" i="1"/>
  <c r="AB622" i="1"/>
  <c r="W622" i="1"/>
  <c r="X623" i="1"/>
  <c r="Y623" i="1"/>
  <c r="Z623" i="1"/>
  <c r="AB623" i="1"/>
  <c r="W623" i="1"/>
  <c r="X624" i="1"/>
  <c r="Y624" i="1"/>
  <c r="Z624" i="1"/>
  <c r="AB624" i="1"/>
  <c r="W624" i="1"/>
  <c r="X625" i="1"/>
  <c r="Y625" i="1"/>
  <c r="Z625" i="1"/>
  <c r="AB625" i="1"/>
  <c r="W625" i="1"/>
  <c r="X626" i="1"/>
  <c r="Y626" i="1"/>
  <c r="Z626" i="1"/>
  <c r="AB626" i="1"/>
  <c r="W626" i="1"/>
  <c r="X627" i="1"/>
  <c r="Y627" i="1"/>
  <c r="Z627" i="1"/>
  <c r="AB627" i="1"/>
  <c r="W627" i="1"/>
  <c r="X628" i="1"/>
  <c r="Y628" i="1"/>
  <c r="Z628" i="1"/>
  <c r="AB628" i="1"/>
  <c r="W628" i="1"/>
  <c r="X629" i="1"/>
  <c r="Y629" i="1"/>
  <c r="Z629" i="1"/>
  <c r="AB629" i="1"/>
  <c r="W629" i="1"/>
  <c r="X630" i="1"/>
  <c r="Y630" i="1"/>
  <c r="Z630" i="1"/>
  <c r="AB630" i="1"/>
  <c r="W630" i="1"/>
  <c r="X631" i="1"/>
  <c r="Y631" i="1"/>
  <c r="Z631" i="1"/>
  <c r="AB631" i="1"/>
  <c r="X632" i="1"/>
  <c r="Y632" i="1"/>
  <c r="Z632" i="1"/>
  <c r="AB632" i="1"/>
  <c r="W632" i="1"/>
  <c r="X633" i="1"/>
  <c r="Y633" i="1"/>
  <c r="Z633" i="1"/>
  <c r="AB633" i="1"/>
  <c r="W633" i="1"/>
  <c r="X634" i="1"/>
  <c r="Y634" i="1"/>
  <c r="Z634" i="1"/>
  <c r="AB634" i="1"/>
  <c r="W634" i="1"/>
  <c r="X635" i="1"/>
  <c r="Y635" i="1"/>
  <c r="Z635" i="1"/>
  <c r="AB635" i="1"/>
  <c r="W635" i="1"/>
  <c r="X636" i="1"/>
  <c r="Y636" i="1"/>
  <c r="Z636" i="1"/>
  <c r="AB636" i="1"/>
  <c r="W636" i="1"/>
  <c r="X637" i="1"/>
  <c r="Y637" i="1"/>
  <c r="Z637" i="1"/>
  <c r="AB637" i="1"/>
  <c r="W637" i="1"/>
  <c r="X638" i="1"/>
  <c r="Y638" i="1"/>
  <c r="Z638" i="1"/>
  <c r="AB638" i="1"/>
  <c r="W638" i="1"/>
  <c r="X639" i="1"/>
  <c r="Y639" i="1"/>
  <c r="Z639" i="1"/>
  <c r="AB639" i="1"/>
  <c r="W639" i="1"/>
  <c r="X640" i="1"/>
  <c r="Y640" i="1"/>
  <c r="Z640" i="1"/>
  <c r="AB640" i="1"/>
  <c r="W640" i="1"/>
  <c r="X641" i="1"/>
  <c r="Y641" i="1"/>
  <c r="Z641" i="1"/>
  <c r="AB641" i="1"/>
  <c r="W641" i="1"/>
  <c r="X642" i="1"/>
  <c r="Y642" i="1"/>
  <c r="Z642" i="1"/>
  <c r="AB642" i="1"/>
  <c r="W642" i="1"/>
  <c r="X643" i="1"/>
  <c r="Y643" i="1"/>
  <c r="Z643" i="1"/>
  <c r="AB643" i="1"/>
  <c r="W643" i="1"/>
  <c r="X644" i="1"/>
  <c r="Y644" i="1"/>
  <c r="Z644" i="1"/>
  <c r="AB644" i="1"/>
  <c r="W644" i="1"/>
  <c r="X645" i="1"/>
  <c r="Y645" i="1"/>
  <c r="Z645" i="1"/>
  <c r="AB645" i="1"/>
  <c r="W645" i="1"/>
  <c r="X646" i="1"/>
  <c r="Y646" i="1"/>
  <c r="Z646" i="1"/>
  <c r="AB646" i="1"/>
  <c r="W646" i="1"/>
  <c r="X647" i="1"/>
  <c r="Y647" i="1"/>
  <c r="Z647" i="1"/>
  <c r="AB647" i="1"/>
  <c r="W647" i="1"/>
  <c r="X648" i="1"/>
  <c r="Y648" i="1"/>
  <c r="Z648" i="1"/>
  <c r="AB648" i="1"/>
  <c r="W648" i="1"/>
  <c r="X649" i="1"/>
  <c r="Y649" i="1"/>
  <c r="Z649" i="1"/>
  <c r="AB649" i="1"/>
  <c r="W649" i="1"/>
  <c r="X650" i="1"/>
  <c r="Y650" i="1"/>
  <c r="Z650" i="1"/>
  <c r="AB650" i="1"/>
  <c r="W650" i="1"/>
  <c r="X651" i="1"/>
  <c r="Y651" i="1"/>
  <c r="Z651" i="1"/>
  <c r="AB651" i="1"/>
  <c r="W651" i="1"/>
  <c r="X652" i="1"/>
  <c r="Y652" i="1"/>
  <c r="Z652" i="1"/>
  <c r="AB652" i="1"/>
  <c r="W652" i="1"/>
  <c r="X653" i="1"/>
  <c r="Y653" i="1"/>
  <c r="Z653" i="1"/>
  <c r="AB653" i="1"/>
  <c r="W653" i="1"/>
  <c r="X654" i="1"/>
  <c r="Y654" i="1"/>
  <c r="Z654" i="1"/>
  <c r="AB654" i="1"/>
  <c r="W654" i="1"/>
  <c r="X655" i="1"/>
  <c r="Y655" i="1"/>
  <c r="Z655" i="1"/>
  <c r="AB655" i="1"/>
  <c r="W655" i="1"/>
  <c r="X656" i="1"/>
  <c r="Y656" i="1"/>
  <c r="Z656" i="1"/>
  <c r="AB656" i="1"/>
  <c r="W656" i="1"/>
  <c r="X657" i="1"/>
  <c r="Y657" i="1"/>
  <c r="Z657" i="1"/>
  <c r="AB657" i="1"/>
  <c r="W657" i="1"/>
  <c r="X658" i="1"/>
  <c r="Y658" i="1"/>
  <c r="Z658" i="1"/>
  <c r="AB658" i="1"/>
  <c r="W658" i="1"/>
  <c r="X659" i="1"/>
  <c r="Y659" i="1"/>
  <c r="Z659" i="1"/>
  <c r="AB659" i="1"/>
  <c r="W659" i="1"/>
  <c r="X660" i="1"/>
  <c r="Y660" i="1"/>
  <c r="Z660" i="1"/>
  <c r="AB660" i="1"/>
  <c r="W660" i="1"/>
  <c r="X661" i="1"/>
  <c r="Y661" i="1"/>
  <c r="Z661" i="1"/>
  <c r="AB661" i="1"/>
  <c r="X662" i="1"/>
  <c r="Y662" i="1"/>
  <c r="Z662" i="1"/>
  <c r="AB662" i="1"/>
  <c r="W662" i="1"/>
  <c r="X663" i="1"/>
  <c r="Y663" i="1"/>
  <c r="Z663" i="1"/>
  <c r="AB663" i="1"/>
  <c r="W663" i="1"/>
  <c r="X664" i="1"/>
  <c r="Y664" i="1"/>
  <c r="Z664" i="1"/>
  <c r="AB664" i="1"/>
  <c r="W664" i="1"/>
  <c r="X665" i="1"/>
  <c r="Y665" i="1"/>
  <c r="Z665" i="1"/>
  <c r="AB665" i="1"/>
  <c r="W665" i="1"/>
  <c r="X666" i="1"/>
  <c r="Y666" i="1"/>
  <c r="Z666" i="1"/>
  <c r="AB666" i="1"/>
  <c r="W666" i="1"/>
  <c r="X667" i="1"/>
  <c r="Y667" i="1"/>
  <c r="Z667" i="1"/>
  <c r="AB667" i="1"/>
  <c r="W667" i="1"/>
  <c r="X668" i="1"/>
  <c r="Y668" i="1"/>
  <c r="Z668" i="1"/>
  <c r="AB668" i="1"/>
  <c r="W668" i="1"/>
  <c r="X669" i="1"/>
  <c r="Y669" i="1"/>
  <c r="Z669" i="1"/>
  <c r="AB669" i="1"/>
  <c r="W669" i="1"/>
  <c r="X670" i="1"/>
  <c r="Y670" i="1"/>
  <c r="Z670" i="1"/>
  <c r="AB670" i="1"/>
  <c r="W670" i="1"/>
  <c r="X671" i="1"/>
  <c r="Y671" i="1"/>
  <c r="Z671" i="1"/>
  <c r="AB671" i="1"/>
  <c r="W671" i="1"/>
  <c r="X672" i="1"/>
  <c r="Y672" i="1"/>
  <c r="Z672" i="1"/>
  <c r="AB672" i="1"/>
  <c r="W672" i="1"/>
  <c r="X673" i="1"/>
  <c r="Y673" i="1"/>
  <c r="Z673" i="1"/>
  <c r="AB673" i="1"/>
  <c r="W673" i="1"/>
  <c r="X674" i="1"/>
  <c r="Y674" i="1"/>
  <c r="Z674" i="1"/>
  <c r="AB674" i="1"/>
  <c r="W674" i="1"/>
  <c r="X675" i="1"/>
  <c r="Y675" i="1"/>
  <c r="Z675" i="1"/>
  <c r="AB675" i="1"/>
  <c r="W675" i="1"/>
  <c r="X676" i="1"/>
  <c r="Y676" i="1"/>
  <c r="Z676" i="1"/>
  <c r="AB676" i="1"/>
  <c r="W676" i="1"/>
  <c r="X677" i="1"/>
  <c r="Y677" i="1"/>
  <c r="Z677" i="1"/>
  <c r="AB677" i="1"/>
  <c r="W677" i="1"/>
  <c r="X678" i="1"/>
  <c r="Y678" i="1"/>
  <c r="Z678" i="1"/>
  <c r="AB678" i="1"/>
  <c r="X679" i="1"/>
  <c r="Y679" i="1"/>
  <c r="Z679" i="1"/>
  <c r="AB679" i="1"/>
  <c r="W679" i="1"/>
  <c r="X680" i="1"/>
  <c r="Y680" i="1"/>
  <c r="Z680" i="1"/>
  <c r="AB680" i="1"/>
  <c r="W680" i="1"/>
  <c r="X681" i="1"/>
  <c r="Y681" i="1"/>
  <c r="Z681" i="1"/>
  <c r="AB681" i="1"/>
  <c r="W681" i="1"/>
  <c r="X682" i="1"/>
  <c r="Y682" i="1"/>
  <c r="Z682" i="1"/>
  <c r="AB682" i="1"/>
  <c r="W682" i="1"/>
  <c r="X683" i="1"/>
  <c r="Y683" i="1"/>
  <c r="Z683" i="1"/>
  <c r="AB683" i="1"/>
  <c r="W683" i="1"/>
  <c r="X684" i="1"/>
  <c r="Y684" i="1"/>
  <c r="Z684" i="1"/>
  <c r="AB684" i="1"/>
  <c r="W684" i="1"/>
  <c r="X685" i="1"/>
  <c r="Y685" i="1"/>
  <c r="Z685" i="1"/>
  <c r="AB685" i="1"/>
  <c r="W685" i="1"/>
  <c r="X686" i="1"/>
  <c r="Y686" i="1"/>
  <c r="Z686" i="1"/>
  <c r="AB686" i="1"/>
  <c r="W686" i="1"/>
  <c r="X687" i="1"/>
  <c r="Y687" i="1"/>
  <c r="Z687" i="1"/>
  <c r="AB687" i="1"/>
  <c r="W687" i="1"/>
  <c r="X688" i="1"/>
  <c r="Y688" i="1"/>
  <c r="Z688" i="1"/>
  <c r="AB688" i="1"/>
  <c r="W688" i="1"/>
  <c r="X689" i="1"/>
  <c r="Y689" i="1"/>
  <c r="Z689" i="1"/>
  <c r="AB689" i="1"/>
  <c r="W689" i="1"/>
  <c r="X690" i="1"/>
  <c r="Y690" i="1"/>
  <c r="Z690" i="1"/>
  <c r="AB690" i="1"/>
  <c r="W690" i="1"/>
  <c r="X691" i="1"/>
  <c r="Y691" i="1"/>
  <c r="Z691" i="1"/>
  <c r="AB691" i="1"/>
  <c r="W691" i="1"/>
  <c r="X692" i="1"/>
  <c r="Y692" i="1"/>
  <c r="Z692" i="1"/>
  <c r="AB692" i="1"/>
  <c r="W692" i="1"/>
  <c r="X693" i="1"/>
  <c r="Y693" i="1"/>
  <c r="Z693" i="1"/>
  <c r="AB693" i="1"/>
  <c r="W693" i="1"/>
  <c r="X694" i="1"/>
  <c r="Y694" i="1"/>
  <c r="Z694" i="1"/>
  <c r="AB694" i="1"/>
  <c r="W694" i="1"/>
  <c r="X695" i="1"/>
  <c r="Y695" i="1"/>
  <c r="Z695" i="1"/>
  <c r="AB695" i="1"/>
  <c r="W695" i="1"/>
  <c r="X696" i="1"/>
  <c r="Y696" i="1"/>
  <c r="Z696" i="1"/>
  <c r="AB696" i="1"/>
  <c r="W696" i="1"/>
  <c r="X697" i="1"/>
  <c r="Y697" i="1"/>
  <c r="Z697" i="1"/>
  <c r="AB697" i="1"/>
  <c r="W697" i="1"/>
  <c r="X698" i="1"/>
  <c r="Y698" i="1"/>
  <c r="Z698" i="1"/>
  <c r="AB698" i="1"/>
  <c r="W698" i="1"/>
  <c r="X699" i="1"/>
  <c r="Y699" i="1"/>
  <c r="Z699" i="1"/>
  <c r="AB699" i="1"/>
  <c r="W699" i="1"/>
  <c r="X700" i="1"/>
  <c r="Y700" i="1"/>
  <c r="Z700" i="1"/>
  <c r="AB700" i="1"/>
  <c r="W700" i="1"/>
  <c r="X701" i="1"/>
  <c r="Y701" i="1"/>
  <c r="Z701" i="1"/>
  <c r="AB701" i="1"/>
  <c r="W701" i="1"/>
  <c r="X702" i="1"/>
  <c r="Y702" i="1"/>
  <c r="Z702" i="1"/>
  <c r="AB702" i="1"/>
  <c r="W702" i="1"/>
  <c r="X703" i="1"/>
  <c r="Y703" i="1"/>
  <c r="Z703" i="1"/>
  <c r="AB703" i="1"/>
  <c r="W703" i="1"/>
  <c r="X704" i="1"/>
  <c r="Y704" i="1"/>
  <c r="Z704" i="1"/>
  <c r="AB704" i="1"/>
  <c r="W704" i="1"/>
  <c r="X705" i="1"/>
  <c r="Y705" i="1"/>
  <c r="Z705" i="1"/>
  <c r="AB705" i="1"/>
  <c r="W705" i="1"/>
  <c r="X706" i="1"/>
  <c r="Y706" i="1"/>
  <c r="Z706" i="1"/>
  <c r="AB706" i="1"/>
  <c r="W706" i="1"/>
  <c r="X707" i="1"/>
  <c r="Y707" i="1"/>
  <c r="Z707" i="1"/>
  <c r="AB707" i="1"/>
  <c r="W707" i="1"/>
  <c r="X708" i="1"/>
  <c r="Y708" i="1"/>
  <c r="Z708" i="1"/>
  <c r="AB708" i="1"/>
  <c r="X709" i="1"/>
  <c r="Y709" i="1"/>
  <c r="Z709" i="1"/>
  <c r="AB709" i="1"/>
  <c r="W709" i="1"/>
  <c r="X710" i="1"/>
  <c r="Y710" i="1"/>
  <c r="Z710" i="1"/>
  <c r="AB710" i="1"/>
  <c r="W710" i="1"/>
  <c r="X711" i="1"/>
  <c r="Y711" i="1"/>
  <c r="Z711" i="1"/>
  <c r="AB711" i="1"/>
  <c r="W711" i="1"/>
  <c r="X712" i="1"/>
  <c r="Y712" i="1"/>
  <c r="Z712" i="1"/>
  <c r="AB712" i="1"/>
  <c r="W712" i="1"/>
  <c r="X713" i="1"/>
  <c r="Y713" i="1"/>
  <c r="Z713" i="1"/>
  <c r="AB713" i="1"/>
  <c r="W713" i="1"/>
  <c r="X714" i="1"/>
  <c r="Y714" i="1"/>
  <c r="Z714" i="1"/>
  <c r="AB714" i="1"/>
  <c r="W714" i="1"/>
  <c r="X715" i="1"/>
  <c r="Y715" i="1"/>
  <c r="Z715" i="1"/>
  <c r="AB715" i="1"/>
  <c r="W715" i="1"/>
  <c r="X716" i="1"/>
  <c r="Y716" i="1"/>
  <c r="Z716" i="1"/>
  <c r="AB716" i="1"/>
  <c r="W716" i="1"/>
  <c r="X717" i="1"/>
  <c r="Y717" i="1"/>
  <c r="Z717" i="1"/>
  <c r="AB717" i="1"/>
  <c r="W717" i="1"/>
  <c r="X718" i="1"/>
  <c r="Y718" i="1"/>
  <c r="Z718" i="1"/>
  <c r="AB718" i="1"/>
  <c r="W718" i="1"/>
  <c r="X719" i="1"/>
  <c r="Y719" i="1"/>
  <c r="Z719" i="1"/>
  <c r="AB719" i="1"/>
  <c r="W719" i="1"/>
  <c r="X720" i="1"/>
  <c r="Y720" i="1"/>
  <c r="Z720" i="1"/>
  <c r="AB720" i="1"/>
  <c r="W720" i="1"/>
  <c r="X721" i="1"/>
  <c r="Y721" i="1"/>
  <c r="Z721" i="1"/>
  <c r="AB721" i="1"/>
  <c r="W721" i="1"/>
  <c r="X722" i="1"/>
  <c r="Y722" i="1"/>
  <c r="Z722" i="1"/>
  <c r="AB722" i="1"/>
  <c r="W722" i="1"/>
  <c r="X723" i="1"/>
  <c r="Y723" i="1"/>
  <c r="Z723" i="1"/>
  <c r="AB723" i="1"/>
  <c r="W723" i="1"/>
  <c r="X724" i="1"/>
  <c r="Y724" i="1"/>
  <c r="Z724" i="1"/>
  <c r="AB724" i="1"/>
  <c r="W724" i="1"/>
  <c r="X725" i="1"/>
  <c r="Y725" i="1"/>
  <c r="Z725" i="1"/>
  <c r="AB725" i="1"/>
  <c r="X726" i="1"/>
  <c r="Y726" i="1"/>
  <c r="Z726" i="1"/>
  <c r="AB726" i="1"/>
  <c r="W726" i="1"/>
  <c r="X727" i="1"/>
  <c r="Y727" i="1"/>
  <c r="Z727" i="1"/>
  <c r="AB727" i="1"/>
  <c r="W727" i="1"/>
  <c r="X728" i="1"/>
  <c r="Y728" i="1"/>
  <c r="Z728" i="1"/>
  <c r="AB728" i="1"/>
  <c r="W728" i="1"/>
  <c r="X729" i="1"/>
  <c r="Y729" i="1"/>
  <c r="Z729" i="1"/>
  <c r="AB729" i="1"/>
  <c r="W729" i="1"/>
  <c r="X730" i="1"/>
  <c r="Y730" i="1"/>
  <c r="Z730" i="1"/>
  <c r="AB730" i="1"/>
  <c r="W730" i="1"/>
  <c r="X731" i="1"/>
  <c r="Y731" i="1"/>
  <c r="Z731" i="1"/>
  <c r="AB731" i="1"/>
  <c r="W731" i="1"/>
  <c r="X732" i="1"/>
  <c r="Y732" i="1"/>
  <c r="Z732" i="1"/>
  <c r="AB732" i="1"/>
  <c r="W732" i="1"/>
  <c r="X733" i="1"/>
  <c r="Y733" i="1"/>
  <c r="Z733" i="1"/>
  <c r="AB733" i="1"/>
  <c r="W733" i="1"/>
  <c r="X734" i="1"/>
  <c r="Y734" i="1"/>
  <c r="Z734" i="1"/>
  <c r="AB734" i="1"/>
  <c r="W734" i="1"/>
  <c r="X735" i="1"/>
  <c r="Y735" i="1"/>
  <c r="Z735" i="1"/>
  <c r="AB735" i="1"/>
  <c r="W735" i="1"/>
  <c r="X736" i="1"/>
  <c r="Y736" i="1"/>
  <c r="Z736" i="1"/>
  <c r="AB736" i="1"/>
  <c r="W736" i="1"/>
  <c r="X737" i="1"/>
  <c r="Y737" i="1"/>
  <c r="Z737" i="1"/>
  <c r="AB737" i="1"/>
  <c r="W737" i="1"/>
  <c r="X738" i="1"/>
  <c r="Y738" i="1"/>
  <c r="Z738" i="1"/>
  <c r="AB738" i="1"/>
  <c r="W738" i="1"/>
  <c r="X739" i="1"/>
  <c r="Y739" i="1"/>
  <c r="Z739" i="1"/>
  <c r="AB739" i="1"/>
  <c r="W739" i="1"/>
  <c r="X740" i="1"/>
  <c r="Y740" i="1"/>
  <c r="Z740" i="1"/>
  <c r="AB740" i="1"/>
  <c r="W740" i="1"/>
  <c r="X741" i="1"/>
  <c r="Y741" i="1"/>
  <c r="Z741" i="1"/>
  <c r="AB741" i="1"/>
  <c r="W741" i="1"/>
  <c r="X742" i="1"/>
  <c r="Y742" i="1"/>
  <c r="Z742" i="1"/>
  <c r="AB742" i="1"/>
  <c r="W742" i="1"/>
  <c r="X743" i="1"/>
  <c r="Y743" i="1"/>
  <c r="Z743" i="1"/>
  <c r="AB743" i="1"/>
  <c r="W743" i="1"/>
  <c r="X744" i="1"/>
  <c r="Y744" i="1"/>
  <c r="Z744" i="1"/>
  <c r="AB744" i="1"/>
  <c r="W744" i="1"/>
  <c r="X745" i="1"/>
  <c r="Y745" i="1"/>
  <c r="Z745" i="1"/>
  <c r="AB745" i="1"/>
  <c r="W745" i="1"/>
  <c r="X746" i="1"/>
  <c r="Y746" i="1"/>
  <c r="Z746" i="1"/>
  <c r="AB746" i="1"/>
  <c r="W746" i="1"/>
  <c r="X747" i="1"/>
  <c r="Y747" i="1"/>
  <c r="Z747" i="1"/>
  <c r="AB747" i="1"/>
  <c r="W747" i="1"/>
  <c r="X748" i="1"/>
  <c r="Y748" i="1"/>
  <c r="Z748" i="1"/>
  <c r="AB748" i="1"/>
  <c r="W748" i="1"/>
  <c r="X749" i="1"/>
  <c r="Y749" i="1"/>
  <c r="Z749" i="1"/>
  <c r="AB749" i="1"/>
  <c r="W749" i="1"/>
  <c r="X750" i="1"/>
  <c r="Y750" i="1"/>
  <c r="Z750" i="1"/>
  <c r="AB750" i="1"/>
  <c r="W750" i="1"/>
  <c r="X751" i="1"/>
  <c r="Y751" i="1"/>
  <c r="Z751" i="1"/>
  <c r="AB751" i="1"/>
  <c r="W751" i="1"/>
  <c r="X752" i="1"/>
  <c r="Y752" i="1"/>
  <c r="Z752" i="1"/>
  <c r="AB752" i="1"/>
  <c r="W752" i="1"/>
  <c r="X753" i="1"/>
  <c r="Y753" i="1"/>
  <c r="Z753" i="1"/>
  <c r="AB753" i="1"/>
  <c r="W753" i="1"/>
  <c r="X754" i="1"/>
  <c r="Y754" i="1"/>
  <c r="Z754" i="1"/>
  <c r="AB754" i="1"/>
  <c r="W754" i="1"/>
  <c r="X755" i="1"/>
  <c r="Y755" i="1"/>
  <c r="Z755" i="1"/>
  <c r="AB755" i="1"/>
  <c r="X756" i="1"/>
  <c r="Y756" i="1"/>
  <c r="Z756" i="1"/>
  <c r="AB756" i="1"/>
  <c r="W756" i="1"/>
  <c r="X757" i="1"/>
  <c r="Y757" i="1"/>
  <c r="Z757" i="1"/>
  <c r="AB757" i="1"/>
  <c r="W757" i="1"/>
  <c r="X758" i="1"/>
  <c r="Y758" i="1"/>
  <c r="Z758" i="1"/>
  <c r="AB758" i="1"/>
  <c r="W758" i="1"/>
  <c r="X759" i="1"/>
  <c r="Y759" i="1"/>
  <c r="Z759" i="1"/>
  <c r="AB759" i="1"/>
  <c r="W759" i="1"/>
  <c r="X760" i="1"/>
  <c r="Y760" i="1"/>
  <c r="Z760" i="1"/>
  <c r="AB760" i="1"/>
  <c r="W760" i="1"/>
  <c r="X761" i="1"/>
  <c r="Y761" i="1"/>
  <c r="Z761" i="1"/>
  <c r="AB761" i="1"/>
  <c r="W761" i="1"/>
  <c r="X762" i="1"/>
  <c r="Y762" i="1"/>
  <c r="Z762" i="1"/>
  <c r="AB762" i="1"/>
  <c r="W762" i="1"/>
  <c r="X763" i="1"/>
  <c r="Y763" i="1"/>
  <c r="Z763" i="1"/>
  <c r="AB763" i="1"/>
  <c r="W763" i="1"/>
  <c r="X764" i="1"/>
  <c r="Y764" i="1"/>
  <c r="Z764" i="1"/>
  <c r="AB764" i="1"/>
  <c r="W764" i="1"/>
  <c r="X765" i="1"/>
  <c r="Y765" i="1"/>
  <c r="Z765" i="1"/>
  <c r="AB765" i="1"/>
  <c r="W765" i="1"/>
  <c r="X766" i="1"/>
  <c r="Y766" i="1"/>
  <c r="Z766" i="1"/>
  <c r="AB766" i="1"/>
  <c r="W766" i="1"/>
  <c r="X767" i="1"/>
  <c r="Y767" i="1"/>
  <c r="Z767" i="1"/>
  <c r="AB767" i="1"/>
  <c r="W767" i="1"/>
  <c r="X768" i="1"/>
  <c r="Y768" i="1"/>
  <c r="Z768" i="1"/>
  <c r="AB768" i="1"/>
  <c r="W768" i="1"/>
  <c r="X769" i="1"/>
  <c r="Y769" i="1"/>
  <c r="Z769" i="1"/>
  <c r="AB769" i="1"/>
  <c r="W769" i="1"/>
  <c r="X770" i="1"/>
  <c r="Y770" i="1"/>
  <c r="Z770" i="1"/>
  <c r="AB770" i="1"/>
  <c r="W770" i="1"/>
  <c r="X771" i="1"/>
  <c r="Y771" i="1"/>
  <c r="Z771" i="1"/>
  <c r="AB771" i="1"/>
  <c r="W771" i="1"/>
  <c r="X772" i="1"/>
  <c r="Y772" i="1"/>
  <c r="Z772" i="1"/>
  <c r="AB772" i="1"/>
  <c r="X773" i="1"/>
  <c r="Y773" i="1"/>
  <c r="Z773" i="1"/>
  <c r="AB773" i="1"/>
  <c r="W773" i="1"/>
  <c r="X774" i="1"/>
  <c r="Y774" i="1"/>
  <c r="Z774" i="1"/>
  <c r="AB774" i="1"/>
  <c r="W774" i="1"/>
  <c r="X775" i="1"/>
  <c r="Y775" i="1"/>
  <c r="Z775" i="1"/>
  <c r="AB775" i="1"/>
  <c r="W775" i="1"/>
  <c r="X776" i="1"/>
  <c r="Y776" i="1"/>
  <c r="Z776" i="1"/>
  <c r="AB776" i="1"/>
  <c r="W776" i="1"/>
  <c r="X777" i="1"/>
  <c r="Y777" i="1"/>
  <c r="Z777" i="1"/>
  <c r="AB777" i="1"/>
  <c r="W777" i="1"/>
  <c r="X778" i="1"/>
  <c r="Y778" i="1"/>
  <c r="Z778" i="1"/>
  <c r="AB778" i="1"/>
  <c r="W778" i="1"/>
  <c r="X779" i="1"/>
  <c r="Y779" i="1"/>
  <c r="Z779" i="1"/>
  <c r="AB779" i="1"/>
  <c r="W779" i="1"/>
  <c r="X780" i="1"/>
  <c r="Y780" i="1"/>
  <c r="Z780" i="1"/>
  <c r="AB780" i="1"/>
  <c r="W780" i="1"/>
  <c r="X781" i="1"/>
  <c r="Y781" i="1"/>
  <c r="Z781" i="1"/>
  <c r="AB781" i="1"/>
  <c r="W781" i="1"/>
  <c r="X782" i="1"/>
  <c r="Y782" i="1"/>
  <c r="Z782" i="1"/>
  <c r="AB782" i="1"/>
  <c r="W782" i="1"/>
  <c r="X783" i="1"/>
  <c r="Y783" i="1"/>
  <c r="Z783" i="1"/>
  <c r="AB783" i="1"/>
  <c r="W783" i="1"/>
  <c r="X784" i="1"/>
  <c r="Y784" i="1"/>
  <c r="Z784" i="1"/>
  <c r="AB784" i="1"/>
  <c r="W784" i="1"/>
  <c r="X785" i="1"/>
  <c r="Y785" i="1"/>
  <c r="Z785" i="1"/>
  <c r="AB785" i="1"/>
  <c r="W785" i="1"/>
  <c r="X786" i="1"/>
  <c r="Y786" i="1"/>
  <c r="Z786" i="1"/>
  <c r="AB786" i="1"/>
  <c r="W786" i="1"/>
  <c r="X787" i="1"/>
  <c r="Y787" i="1"/>
  <c r="Z787" i="1"/>
  <c r="AB787" i="1"/>
  <c r="W787" i="1"/>
  <c r="X788" i="1"/>
  <c r="Y788" i="1"/>
  <c r="Z788" i="1"/>
  <c r="AB788" i="1"/>
  <c r="W788" i="1"/>
  <c r="X789" i="1"/>
  <c r="Y789" i="1"/>
  <c r="Z789" i="1"/>
  <c r="AB789" i="1"/>
  <c r="W789" i="1"/>
  <c r="X790" i="1"/>
  <c r="Y790" i="1"/>
  <c r="Z790" i="1"/>
  <c r="AB790" i="1"/>
  <c r="W790" i="1"/>
  <c r="X791" i="1"/>
  <c r="Y791" i="1"/>
  <c r="Z791" i="1"/>
  <c r="AB791" i="1"/>
  <c r="W791" i="1"/>
  <c r="X792" i="1"/>
  <c r="Y792" i="1"/>
  <c r="Z792" i="1"/>
  <c r="AB792" i="1"/>
  <c r="W792" i="1"/>
  <c r="X793" i="1"/>
  <c r="Y793" i="1"/>
  <c r="Z793" i="1"/>
  <c r="AB793" i="1"/>
  <c r="W793" i="1"/>
  <c r="X794" i="1"/>
  <c r="Y794" i="1"/>
  <c r="Z794" i="1"/>
  <c r="AB794" i="1"/>
  <c r="W794" i="1"/>
  <c r="X795" i="1"/>
  <c r="Y795" i="1"/>
  <c r="Z795" i="1"/>
  <c r="AB795" i="1"/>
  <c r="W795" i="1"/>
  <c r="X796" i="1"/>
  <c r="Y796" i="1"/>
  <c r="Z796" i="1"/>
  <c r="AB796" i="1"/>
  <c r="W796" i="1"/>
  <c r="X797" i="1"/>
  <c r="Y797" i="1"/>
  <c r="Z797" i="1"/>
  <c r="AB797" i="1"/>
  <c r="W797" i="1"/>
  <c r="X798" i="1"/>
  <c r="Y798" i="1"/>
  <c r="Z798" i="1"/>
  <c r="AB798" i="1"/>
  <c r="W798" i="1"/>
  <c r="X799" i="1"/>
  <c r="Y799" i="1"/>
  <c r="Z799" i="1"/>
  <c r="AB799" i="1"/>
  <c r="W799" i="1"/>
  <c r="X800" i="1"/>
  <c r="Y800" i="1"/>
  <c r="Z800" i="1"/>
  <c r="AB800" i="1"/>
  <c r="W800" i="1"/>
  <c r="X801" i="1"/>
  <c r="Y801" i="1"/>
  <c r="Z801" i="1"/>
  <c r="AB801" i="1"/>
  <c r="W801" i="1"/>
  <c r="X802" i="1"/>
  <c r="Y802" i="1"/>
  <c r="Z802" i="1"/>
  <c r="AB802" i="1"/>
  <c r="X803" i="1"/>
  <c r="Y803" i="1"/>
  <c r="Z803" i="1"/>
  <c r="AB803" i="1"/>
  <c r="W803" i="1"/>
  <c r="X804" i="1"/>
  <c r="Y804" i="1"/>
  <c r="Z804" i="1"/>
  <c r="AB804" i="1"/>
  <c r="W804" i="1"/>
  <c r="X805" i="1"/>
  <c r="Y805" i="1"/>
  <c r="Z805" i="1"/>
  <c r="AB805" i="1"/>
  <c r="W805" i="1"/>
  <c r="X806" i="1"/>
  <c r="Y806" i="1"/>
  <c r="Z806" i="1"/>
  <c r="AB806" i="1"/>
  <c r="W806" i="1"/>
  <c r="X807" i="1"/>
  <c r="Y807" i="1"/>
  <c r="Z807" i="1"/>
  <c r="AB807" i="1"/>
  <c r="W807" i="1"/>
  <c r="X808" i="1"/>
  <c r="Y808" i="1"/>
  <c r="Z808" i="1"/>
  <c r="AB808" i="1"/>
  <c r="W808" i="1"/>
  <c r="X809" i="1"/>
  <c r="Y809" i="1"/>
  <c r="Z809" i="1"/>
  <c r="AB809" i="1"/>
  <c r="W809" i="1"/>
  <c r="X810" i="1"/>
  <c r="Y810" i="1"/>
  <c r="Z810" i="1"/>
  <c r="AB810" i="1"/>
  <c r="W810" i="1"/>
  <c r="X811" i="1"/>
  <c r="Y811" i="1"/>
  <c r="Z811" i="1"/>
  <c r="AB811" i="1"/>
  <c r="W811" i="1"/>
  <c r="X812" i="1"/>
  <c r="Y812" i="1"/>
  <c r="Z812" i="1"/>
  <c r="AB812" i="1"/>
  <c r="W812" i="1"/>
  <c r="X813" i="1"/>
  <c r="Y813" i="1"/>
  <c r="Z813" i="1"/>
  <c r="AB813" i="1"/>
  <c r="W813" i="1"/>
  <c r="X814" i="1"/>
  <c r="Y814" i="1"/>
  <c r="Z814" i="1"/>
  <c r="AB814" i="1"/>
  <c r="W814" i="1"/>
  <c r="X815" i="1"/>
  <c r="Y815" i="1"/>
  <c r="Z815" i="1"/>
  <c r="AB815" i="1"/>
  <c r="W815" i="1"/>
  <c r="X816" i="1"/>
  <c r="Y816" i="1"/>
  <c r="Z816" i="1"/>
  <c r="AB816" i="1"/>
  <c r="W816" i="1"/>
  <c r="X817" i="1"/>
  <c r="Y817" i="1"/>
  <c r="Z817" i="1"/>
  <c r="AB817" i="1"/>
  <c r="W817" i="1"/>
  <c r="X818" i="1"/>
  <c r="Y818" i="1"/>
  <c r="Z818" i="1"/>
  <c r="AB818" i="1"/>
  <c r="W818" i="1"/>
  <c r="X819" i="1"/>
  <c r="Y819" i="1"/>
  <c r="Z819" i="1"/>
  <c r="AB819" i="1"/>
  <c r="X820" i="1"/>
  <c r="Y820" i="1"/>
  <c r="Z820" i="1"/>
  <c r="AB820" i="1"/>
  <c r="W820" i="1"/>
  <c r="X821" i="1"/>
  <c r="Y821" i="1"/>
  <c r="Z821" i="1"/>
  <c r="AB821" i="1"/>
  <c r="W821" i="1"/>
  <c r="X822" i="1"/>
  <c r="Y822" i="1"/>
  <c r="Z822" i="1"/>
  <c r="AB822" i="1"/>
  <c r="W822" i="1"/>
  <c r="X823" i="1"/>
  <c r="Y823" i="1"/>
  <c r="Z823" i="1"/>
  <c r="AB823" i="1"/>
  <c r="W823" i="1"/>
  <c r="X824" i="1"/>
  <c r="Y824" i="1"/>
  <c r="Z824" i="1"/>
  <c r="AB824" i="1"/>
  <c r="W824" i="1"/>
  <c r="X825" i="1"/>
  <c r="Y825" i="1"/>
  <c r="Z825" i="1"/>
  <c r="AB825" i="1"/>
  <c r="W825" i="1"/>
  <c r="X826" i="1"/>
  <c r="Y826" i="1"/>
  <c r="Z826" i="1"/>
  <c r="AB826" i="1"/>
  <c r="W826" i="1"/>
  <c r="X827" i="1"/>
  <c r="Y827" i="1"/>
  <c r="Z827" i="1"/>
  <c r="AB827" i="1"/>
  <c r="W827" i="1"/>
  <c r="X828" i="1"/>
  <c r="Y828" i="1"/>
  <c r="Z828" i="1"/>
  <c r="AB828" i="1"/>
  <c r="W828" i="1"/>
  <c r="X829" i="1"/>
  <c r="Y829" i="1"/>
  <c r="Z829" i="1"/>
  <c r="AB829" i="1"/>
  <c r="W829" i="1"/>
  <c r="X830" i="1"/>
  <c r="Y830" i="1"/>
  <c r="Z830" i="1"/>
  <c r="AB830" i="1"/>
  <c r="W830" i="1"/>
  <c r="X831" i="1"/>
  <c r="Y831" i="1"/>
  <c r="Z831" i="1"/>
  <c r="AB831" i="1"/>
  <c r="W831" i="1"/>
  <c r="X832" i="1"/>
  <c r="Y832" i="1"/>
  <c r="Z832" i="1"/>
  <c r="AB832" i="1"/>
  <c r="W832" i="1"/>
  <c r="X833" i="1"/>
  <c r="Y833" i="1"/>
  <c r="Z833" i="1"/>
  <c r="AB833" i="1"/>
  <c r="W833" i="1"/>
  <c r="X834" i="1"/>
  <c r="Y834" i="1"/>
  <c r="Z834" i="1"/>
  <c r="AB834" i="1"/>
  <c r="W834" i="1"/>
  <c r="X835" i="1"/>
  <c r="Y835" i="1"/>
  <c r="Z835" i="1"/>
  <c r="AB835" i="1"/>
  <c r="W835" i="1"/>
  <c r="X836" i="1"/>
  <c r="Y836" i="1"/>
  <c r="Z836" i="1"/>
  <c r="AB836" i="1"/>
  <c r="W836" i="1"/>
  <c r="X837" i="1"/>
  <c r="Y837" i="1"/>
  <c r="Z837" i="1"/>
  <c r="AB837" i="1"/>
  <c r="W837" i="1"/>
  <c r="X838" i="1"/>
  <c r="Y838" i="1"/>
  <c r="Z838" i="1"/>
  <c r="AB838" i="1"/>
  <c r="W838" i="1"/>
  <c r="X839" i="1"/>
  <c r="Y839" i="1"/>
  <c r="Z839" i="1"/>
  <c r="AB839" i="1"/>
  <c r="W839" i="1"/>
  <c r="X840" i="1"/>
  <c r="Y840" i="1"/>
  <c r="Z840" i="1"/>
  <c r="AB840" i="1"/>
  <c r="W840" i="1"/>
  <c r="X841" i="1"/>
  <c r="Y841" i="1"/>
  <c r="Z841" i="1"/>
  <c r="AB841" i="1"/>
  <c r="W841" i="1"/>
  <c r="X842" i="1"/>
  <c r="Y842" i="1"/>
  <c r="Z842" i="1"/>
  <c r="AB842" i="1"/>
  <c r="W842" i="1"/>
  <c r="X843" i="1"/>
  <c r="Y843" i="1"/>
  <c r="Z843" i="1"/>
  <c r="AB843" i="1"/>
  <c r="W843" i="1"/>
  <c r="X844" i="1"/>
  <c r="Y844" i="1"/>
  <c r="Z844" i="1"/>
  <c r="AB844" i="1"/>
  <c r="W844" i="1"/>
  <c r="X845" i="1"/>
  <c r="Y845" i="1"/>
  <c r="Z845" i="1"/>
  <c r="AB845" i="1"/>
  <c r="W845" i="1"/>
  <c r="X846" i="1"/>
  <c r="Y846" i="1"/>
  <c r="Z846" i="1"/>
  <c r="AB846" i="1"/>
  <c r="W846" i="1"/>
  <c r="X847" i="1"/>
  <c r="Y847" i="1"/>
  <c r="Z847" i="1"/>
  <c r="AB847" i="1"/>
  <c r="W847" i="1"/>
  <c r="X848" i="1"/>
  <c r="Y848" i="1"/>
  <c r="Z848" i="1"/>
  <c r="AB848" i="1"/>
  <c r="W848" i="1"/>
  <c r="X849" i="1"/>
  <c r="Y849" i="1"/>
  <c r="Z849" i="1"/>
  <c r="AB849" i="1"/>
  <c r="X850" i="1"/>
  <c r="Y850" i="1"/>
  <c r="Z850" i="1"/>
  <c r="AB850" i="1"/>
  <c r="W850" i="1"/>
  <c r="X851" i="1"/>
  <c r="Y851" i="1"/>
  <c r="Z851" i="1"/>
  <c r="AB851" i="1"/>
  <c r="W851" i="1"/>
  <c r="X852" i="1"/>
  <c r="Y852" i="1"/>
  <c r="Z852" i="1"/>
  <c r="AB852" i="1"/>
  <c r="W852" i="1"/>
  <c r="X853" i="1"/>
  <c r="Y853" i="1"/>
  <c r="Z853" i="1"/>
  <c r="AB853" i="1"/>
  <c r="W853" i="1"/>
  <c r="X854" i="1"/>
  <c r="Y854" i="1"/>
  <c r="Z854" i="1"/>
  <c r="AB854" i="1"/>
  <c r="W854" i="1"/>
  <c r="X855" i="1"/>
  <c r="Y855" i="1"/>
  <c r="Z855" i="1"/>
  <c r="AB855" i="1"/>
  <c r="W855" i="1"/>
  <c r="X856" i="1"/>
  <c r="Y856" i="1"/>
  <c r="Z856" i="1"/>
  <c r="AB856" i="1"/>
  <c r="W856" i="1"/>
  <c r="X857" i="1"/>
  <c r="Y857" i="1"/>
  <c r="Z857" i="1"/>
  <c r="AB857" i="1"/>
  <c r="W857" i="1"/>
  <c r="X858" i="1"/>
  <c r="Y858" i="1"/>
  <c r="Z858" i="1"/>
  <c r="AB858" i="1"/>
  <c r="W858" i="1"/>
  <c r="X859" i="1"/>
  <c r="Y859" i="1"/>
  <c r="Z859" i="1"/>
  <c r="AB859" i="1"/>
  <c r="W859" i="1"/>
  <c r="X860" i="1"/>
  <c r="Y860" i="1"/>
  <c r="Z860" i="1"/>
  <c r="AB860" i="1"/>
  <c r="W860" i="1"/>
  <c r="X861" i="1"/>
  <c r="Y861" i="1"/>
  <c r="Z861" i="1"/>
  <c r="AB861" i="1"/>
  <c r="W861" i="1"/>
  <c r="X862" i="1"/>
  <c r="Y862" i="1"/>
  <c r="Z862" i="1"/>
  <c r="AB862" i="1"/>
  <c r="W862" i="1"/>
  <c r="X863" i="1"/>
  <c r="Y863" i="1"/>
  <c r="Z863" i="1"/>
  <c r="AB863" i="1"/>
  <c r="W863" i="1"/>
  <c r="X864" i="1"/>
  <c r="Y864" i="1"/>
  <c r="Z864" i="1"/>
  <c r="AB864" i="1"/>
  <c r="W864" i="1"/>
  <c r="X865" i="1"/>
  <c r="Y865" i="1"/>
  <c r="Z865" i="1"/>
  <c r="AB865" i="1"/>
  <c r="W865" i="1"/>
  <c r="X866" i="1"/>
  <c r="Y866" i="1"/>
  <c r="Z866" i="1"/>
  <c r="AB866" i="1"/>
  <c r="X867" i="1"/>
  <c r="Y867" i="1"/>
  <c r="Z867" i="1"/>
  <c r="AB867" i="1"/>
  <c r="W867" i="1"/>
  <c r="X868" i="1"/>
  <c r="Y868" i="1"/>
  <c r="Z868" i="1"/>
  <c r="AB868" i="1"/>
  <c r="W868" i="1"/>
  <c r="X869" i="1"/>
  <c r="Y869" i="1"/>
  <c r="Z869" i="1"/>
  <c r="AB869" i="1"/>
  <c r="W869" i="1"/>
  <c r="X870" i="1"/>
  <c r="Y870" i="1"/>
  <c r="Z870" i="1"/>
  <c r="AB870" i="1"/>
  <c r="W870" i="1"/>
  <c r="X871" i="1"/>
  <c r="Y871" i="1"/>
  <c r="Z871" i="1"/>
  <c r="AB871" i="1"/>
  <c r="W871" i="1"/>
  <c r="X872" i="1"/>
  <c r="Y872" i="1"/>
  <c r="Z872" i="1"/>
  <c r="AB872" i="1"/>
  <c r="W872" i="1"/>
  <c r="X873" i="1"/>
  <c r="Y873" i="1"/>
  <c r="Z873" i="1"/>
  <c r="AB873" i="1"/>
  <c r="W873" i="1"/>
  <c r="X874" i="1"/>
  <c r="Y874" i="1"/>
  <c r="Z874" i="1"/>
  <c r="AB874" i="1"/>
  <c r="W874" i="1"/>
  <c r="X875" i="1"/>
  <c r="Y875" i="1"/>
  <c r="Z875" i="1"/>
  <c r="AB875" i="1"/>
  <c r="W875" i="1"/>
  <c r="X876" i="1"/>
  <c r="Y876" i="1"/>
  <c r="Z876" i="1"/>
  <c r="AB876" i="1"/>
  <c r="W876" i="1"/>
  <c r="X877" i="1"/>
  <c r="Y877" i="1"/>
  <c r="Z877" i="1"/>
  <c r="AB877" i="1"/>
  <c r="W877" i="1"/>
  <c r="X878" i="1"/>
  <c r="Y878" i="1"/>
  <c r="Z878" i="1"/>
  <c r="AB878" i="1"/>
  <c r="W878" i="1"/>
  <c r="X879" i="1"/>
  <c r="Y879" i="1"/>
  <c r="Z879" i="1"/>
  <c r="AB879" i="1"/>
  <c r="W879" i="1"/>
  <c r="X880" i="1"/>
  <c r="Y880" i="1"/>
  <c r="Z880" i="1"/>
  <c r="AB880" i="1"/>
  <c r="W880" i="1"/>
  <c r="X881" i="1"/>
  <c r="Y881" i="1"/>
  <c r="Z881" i="1"/>
  <c r="AB881" i="1"/>
  <c r="W881" i="1"/>
  <c r="X882" i="1"/>
  <c r="Y882" i="1"/>
  <c r="Z882" i="1"/>
  <c r="AB882" i="1"/>
  <c r="W882" i="1"/>
  <c r="X883" i="1"/>
  <c r="Y883" i="1"/>
  <c r="Z883" i="1"/>
  <c r="AB883" i="1"/>
  <c r="W883" i="1"/>
  <c r="X884" i="1"/>
  <c r="Y884" i="1"/>
  <c r="Z884" i="1"/>
  <c r="AB884" i="1"/>
  <c r="W884" i="1"/>
  <c r="X885" i="1"/>
  <c r="Y885" i="1"/>
  <c r="Z885" i="1"/>
  <c r="AB885" i="1"/>
  <c r="W885" i="1"/>
  <c r="X886" i="1"/>
  <c r="Y886" i="1"/>
  <c r="Z886" i="1"/>
  <c r="AB886" i="1"/>
  <c r="W886" i="1"/>
  <c r="X887" i="1"/>
  <c r="Y887" i="1"/>
  <c r="Z887" i="1"/>
  <c r="AB887" i="1"/>
  <c r="W887" i="1"/>
  <c r="X888" i="1"/>
  <c r="Y888" i="1"/>
  <c r="Z888" i="1"/>
  <c r="AB888" i="1"/>
  <c r="W888" i="1"/>
  <c r="X889" i="1"/>
  <c r="Y889" i="1"/>
  <c r="Z889" i="1"/>
  <c r="AB889" i="1"/>
  <c r="W889" i="1"/>
  <c r="X890" i="1"/>
  <c r="Y890" i="1"/>
  <c r="Z890" i="1"/>
  <c r="AB890" i="1"/>
  <c r="W890" i="1"/>
  <c r="X891" i="1"/>
  <c r="Y891" i="1"/>
  <c r="Z891" i="1"/>
  <c r="AB891" i="1"/>
  <c r="W891" i="1"/>
  <c r="X892" i="1"/>
  <c r="Y892" i="1"/>
  <c r="Z892" i="1"/>
  <c r="AB892" i="1"/>
  <c r="W892" i="1"/>
  <c r="X893" i="1"/>
  <c r="Y893" i="1"/>
  <c r="Z893" i="1"/>
  <c r="AB893" i="1"/>
  <c r="W893" i="1"/>
  <c r="X894" i="1"/>
  <c r="Y894" i="1"/>
  <c r="Z894" i="1"/>
  <c r="AB894" i="1"/>
  <c r="W894" i="1"/>
  <c r="X895" i="1"/>
  <c r="Y895" i="1"/>
  <c r="Z895" i="1"/>
  <c r="AB895" i="1"/>
  <c r="W895" i="1"/>
  <c r="X896" i="1"/>
  <c r="Y896" i="1"/>
  <c r="Z896" i="1"/>
  <c r="AB896" i="1"/>
  <c r="X897" i="1"/>
  <c r="Y897" i="1"/>
  <c r="Z897" i="1"/>
  <c r="AB897" i="1"/>
  <c r="W897" i="1"/>
  <c r="X898" i="1"/>
  <c r="Y898" i="1"/>
  <c r="Z898" i="1"/>
  <c r="AB898" i="1"/>
  <c r="W898" i="1"/>
  <c r="X899" i="1"/>
  <c r="Y899" i="1"/>
  <c r="Z899" i="1"/>
  <c r="AB899" i="1"/>
  <c r="W899" i="1"/>
  <c r="X900" i="1"/>
  <c r="Y900" i="1"/>
  <c r="Z900" i="1"/>
  <c r="AB900" i="1"/>
  <c r="W900" i="1"/>
  <c r="X901" i="1"/>
  <c r="Y901" i="1"/>
  <c r="Z901" i="1"/>
  <c r="AB901" i="1"/>
  <c r="W901" i="1"/>
  <c r="X902" i="1"/>
  <c r="Y902" i="1"/>
  <c r="Z902" i="1"/>
  <c r="AB902" i="1"/>
  <c r="W902" i="1"/>
  <c r="X903" i="1"/>
  <c r="Y903" i="1"/>
  <c r="Z903" i="1"/>
  <c r="AB903" i="1"/>
  <c r="W903" i="1"/>
  <c r="X904" i="1"/>
  <c r="Y904" i="1"/>
  <c r="Z904" i="1"/>
  <c r="AB904" i="1"/>
  <c r="W904" i="1"/>
  <c r="X905" i="1"/>
  <c r="Y905" i="1"/>
  <c r="Z905" i="1"/>
  <c r="AB905" i="1"/>
  <c r="W905" i="1"/>
  <c r="X906" i="1"/>
  <c r="Y906" i="1"/>
  <c r="Z906" i="1"/>
  <c r="AB906" i="1"/>
  <c r="W906" i="1"/>
  <c r="X907" i="1"/>
  <c r="Y907" i="1"/>
  <c r="Z907" i="1"/>
  <c r="AB907" i="1"/>
  <c r="W907" i="1"/>
  <c r="X908" i="1"/>
  <c r="Y908" i="1"/>
  <c r="Z908" i="1"/>
  <c r="AB908" i="1"/>
  <c r="W908" i="1"/>
  <c r="X909" i="1"/>
  <c r="Y909" i="1"/>
  <c r="Z909" i="1"/>
  <c r="AB909" i="1"/>
  <c r="W909" i="1"/>
  <c r="X910" i="1"/>
  <c r="Y910" i="1"/>
  <c r="Z910" i="1"/>
  <c r="AB910" i="1"/>
  <c r="W910" i="1"/>
  <c r="X911" i="1"/>
  <c r="Y911" i="1"/>
  <c r="Z911" i="1"/>
  <c r="AB911" i="1"/>
  <c r="W911" i="1"/>
  <c r="X912" i="1"/>
  <c r="Y912" i="1"/>
  <c r="Z912" i="1"/>
  <c r="AB912" i="1"/>
  <c r="W912" i="1"/>
  <c r="X913" i="1"/>
  <c r="Y913" i="1"/>
  <c r="Z913" i="1"/>
  <c r="AB913" i="1"/>
  <c r="X914" i="1"/>
  <c r="Y914" i="1"/>
  <c r="Z914" i="1"/>
  <c r="AB914" i="1"/>
  <c r="W914" i="1"/>
  <c r="X915" i="1"/>
  <c r="Y915" i="1"/>
  <c r="Z915" i="1"/>
  <c r="AB915" i="1"/>
  <c r="W915" i="1"/>
  <c r="X916" i="1"/>
  <c r="Y916" i="1"/>
  <c r="Z916" i="1"/>
  <c r="AB916" i="1"/>
  <c r="W916" i="1"/>
  <c r="X917" i="1"/>
  <c r="Y917" i="1"/>
  <c r="Z917" i="1"/>
  <c r="AB917" i="1"/>
  <c r="W917" i="1"/>
  <c r="X918" i="1"/>
  <c r="Y918" i="1"/>
  <c r="Z918" i="1"/>
  <c r="AB918" i="1"/>
  <c r="W918" i="1"/>
  <c r="X919" i="1"/>
  <c r="Y919" i="1"/>
  <c r="Z919" i="1"/>
  <c r="AB919" i="1"/>
  <c r="W919" i="1"/>
  <c r="X920" i="1"/>
  <c r="Y920" i="1"/>
  <c r="Z920" i="1"/>
  <c r="AB920" i="1"/>
  <c r="W920" i="1"/>
  <c r="X921" i="1"/>
  <c r="Y921" i="1"/>
  <c r="Z921" i="1"/>
  <c r="AB921" i="1"/>
  <c r="W921" i="1"/>
  <c r="X922" i="1"/>
  <c r="Y922" i="1"/>
  <c r="Z922" i="1"/>
  <c r="AB922" i="1"/>
  <c r="W922" i="1"/>
  <c r="X923" i="1"/>
  <c r="Y923" i="1"/>
  <c r="Z923" i="1"/>
  <c r="AB923" i="1"/>
  <c r="W923" i="1"/>
  <c r="X924" i="1"/>
  <c r="Y924" i="1"/>
  <c r="Z924" i="1"/>
  <c r="AB924" i="1"/>
  <c r="W924" i="1"/>
  <c r="X925" i="1"/>
  <c r="Y925" i="1"/>
  <c r="Z925" i="1"/>
  <c r="AB925" i="1"/>
  <c r="W925" i="1"/>
  <c r="X926" i="1"/>
  <c r="Y926" i="1"/>
  <c r="Z926" i="1"/>
  <c r="AB926" i="1"/>
  <c r="W926" i="1"/>
  <c r="X927" i="1"/>
  <c r="Y927" i="1"/>
  <c r="Z927" i="1"/>
  <c r="AB927" i="1"/>
  <c r="W927" i="1"/>
  <c r="X928" i="1"/>
  <c r="Y928" i="1"/>
  <c r="Z928" i="1"/>
  <c r="AB928" i="1"/>
  <c r="W928" i="1"/>
  <c r="X929" i="1"/>
  <c r="Y929" i="1"/>
  <c r="Z929" i="1"/>
  <c r="AB929" i="1"/>
  <c r="W929" i="1"/>
  <c r="X930" i="1"/>
  <c r="Y930" i="1"/>
  <c r="Z930" i="1"/>
  <c r="AB930" i="1"/>
  <c r="W930" i="1"/>
  <c r="X931" i="1"/>
  <c r="Y931" i="1"/>
  <c r="Z931" i="1"/>
  <c r="AB931" i="1"/>
  <c r="W931" i="1"/>
  <c r="X932" i="1"/>
  <c r="Y932" i="1"/>
  <c r="Z932" i="1"/>
  <c r="AB932" i="1"/>
  <c r="W932" i="1"/>
  <c r="X933" i="1"/>
  <c r="Y933" i="1"/>
  <c r="Z933" i="1"/>
  <c r="AB933" i="1"/>
  <c r="W933" i="1"/>
  <c r="X934" i="1"/>
  <c r="Y934" i="1"/>
  <c r="Z934" i="1"/>
  <c r="AB934" i="1"/>
  <c r="W934" i="1"/>
  <c r="X935" i="1"/>
  <c r="Y935" i="1"/>
  <c r="Z935" i="1"/>
  <c r="AB935" i="1"/>
  <c r="W935" i="1"/>
  <c r="X936" i="1"/>
  <c r="Y936" i="1"/>
  <c r="Z936" i="1"/>
  <c r="AB936" i="1"/>
  <c r="W936" i="1"/>
  <c r="X937" i="1"/>
  <c r="Y937" i="1"/>
  <c r="Z937" i="1"/>
  <c r="AB937" i="1"/>
  <c r="W937" i="1"/>
  <c r="X938" i="1"/>
  <c r="Y938" i="1"/>
  <c r="Z938" i="1"/>
  <c r="AB938" i="1"/>
  <c r="W938" i="1"/>
  <c r="X939" i="1"/>
  <c r="Y939" i="1"/>
  <c r="Z939" i="1"/>
  <c r="AB939" i="1"/>
  <c r="W939" i="1"/>
  <c r="X940" i="1"/>
  <c r="Y940" i="1"/>
  <c r="Z940" i="1"/>
  <c r="AB940" i="1"/>
  <c r="W940" i="1"/>
  <c r="X941" i="1"/>
  <c r="Y941" i="1"/>
  <c r="Z941" i="1"/>
  <c r="AB941" i="1"/>
  <c r="W941" i="1"/>
  <c r="X942" i="1"/>
  <c r="Y942" i="1"/>
  <c r="Z942" i="1"/>
  <c r="AB942" i="1"/>
  <c r="W942" i="1"/>
  <c r="X943" i="1"/>
  <c r="Y943" i="1"/>
  <c r="Z943" i="1"/>
  <c r="AB943" i="1"/>
  <c r="X944" i="1"/>
  <c r="Y944" i="1"/>
  <c r="Z944" i="1"/>
  <c r="AB944" i="1"/>
  <c r="W944" i="1"/>
  <c r="X945" i="1"/>
  <c r="Y945" i="1"/>
  <c r="Z945" i="1"/>
  <c r="AB945" i="1"/>
  <c r="W945" i="1"/>
  <c r="X946" i="1"/>
  <c r="Y946" i="1"/>
  <c r="Z946" i="1"/>
  <c r="AB946" i="1"/>
  <c r="W946" i="1"/>
  <c r="X947" i="1"/>
  <c r="Y947" i="1"/>
  <c r="Z947" i="1"/>
  <c r="AB947" i="1"/>
  <c r="W947" i="1"/>
  <c r="X948" i="1"/>
  <c r="Y948" i="1"/>
  <c r="Z948" i="1"/>
  <c r="AB948" i="1"/>
  <c r="W948" i="1"/>
  <c r="X949" i="1"/>
  <c r="Y949" i="1"/>
  <c r="Z949" i="1"/>
  <c r="AB949" i="1"/>
  <c r="W949" i="1"/>
  <c r="X950" i="1"/>
  <c r="Y950" i="1"/>
  <c r="Z950" i="1"/>
  <c r="AB950" i="1"/>
  <c r="W950" i="1"/>
  <c r="X951" i="1"/>
  <c r="Y951" i="1"/>
  <c r="Z951" i="1"/>
  <c r="AB951" i="1"/>
  <c r="W951" i="1"/>
  <c r="X952" i="1"/>
  <c r="Y952" i="1"/>
  <c r="Z952" i="1"/>
  <c r="AB952" i="1"/>
  <c r="W952" i="1"/>
  <c r="X953" i="1"/>
  <c r="Y953" i="1"/>
  <c r="Z953" i="1"/>
  <c r="AB953" i="1"/>
  <c r="W953" i="1"/>
  <c r="X954" i="1"/>
  <c r="Y954" i="1"/>
  <c r="Z954" i="1"/>
  <c r="AB954" i="1"/>
  <c r="W954" i="1"/>
  <c r="X955" i="1"/>
  <c r="Y955" i="1"/>
  <c r="Z955" i="1"/>
  <c r="AB955" i="1"/>
  <c r="W955" i="1"/>
  <c r="X956" i="1"/>
  <c r="Y956" i="1"/>
  <c r="Z956" i="1"/>
  <c r="AB956" i="1"/>
  <c r="W956" i="1"/>
  <c r="X957" i="1"/>
  <c r="Y957" i="1"/>
  <c r="Z957" i="1"/>
  <c r="AB957" i="1"/>
  <c r="W957" i="1"/>
  <c r="X958" i="1"/>
  <c r="Y958" i="1"/>
  <c r="Z958" i="1"/>
  <c r="AB958" i="1"/>
  <c r="W958" i="1"/>
  <c r="X959" i="1"/>
  <c r="Y959" i="1"/>
  <c r="Z959" i="1"/>
  <c r="AB959" i="1"/>
  <c r="W959" i="1"/>
  <c r="X960" i="1"/>
  <c r="Y960" i="1"/>
  <c r="Z960" i="1"/>
  <c r="AB960" i="1"/>
  <c r="X961" i="1"/>
  <c r="Y961" i="1"/>
  <c r="Z961" i="1"/>
  <c r="AB961" i="1"/>
  <c r="W961" i="1"/>
  <c r="X962" i="1"/>
  <c r="Y962" i="1"/>
  <c r="Z962" i="1"/>
  <c r="AB962" i="1"/>
  <c r="W962" i="1"/>
  <c r="X963" i="1"/>
  <c r="Y963" i="1"/>
  <c r="Z963" i="1"/>
  <c r="AB963" i="1"/>
  <c r="W963" i="1"/>
  <c r="X964" i="1"/>
  <c r="Y964" i="1"/>
  <c r="Z964" i="1"/>
  <c r="AB964" i="1"/>
  <c r="W964" i="1"/>
  <c r="X965" i="1"/>
  <c r="Y965" i="1"/>
  <c r="Z965" i="1"/>
  <c r="AB965" i="1"/>
  <c r="W965" i="1"/>
  <c r="X966" i="1"/>
  <c r="Y966" i="1"/>
  <c r="Z966" i="1"/>
  <c r="AB966" i="1"/>
  <c r="W966" i="1"/>
  <c r="X967" i="1"/>
  <c r="Y967" i="1"/>
  <c r="Z967" i="1"/>
  <c r="AB967" i="1"/>
  <c r="W967" i="1"/>
  <c r="X968" i="1"/>
  <c r="Y968" i="1"/>
  <c r="Z968" i="1"/>
  <c r="AB968" i="1"/>
  <c r="W968" i="1"/>
  <c r="X969" i="1"/>
  <c r="Y969" i="1"/>
  <c r="Z969" i="1"/>
  <c r="AB969" i="1"/>
  <c r="W969" i="1"/>
  <c r="X970" i="1"/>
  <c r="Y970" i="1"/>
  <c r="Z970" i="1"/>
  <c r="AB970" i="1"/>
  <c r="W970" i="1"/>
  <c r="X971" i="1"/>
  <c r="Y971" i="1"/>
  <c r="Z971" i="1"/>
  <c r="AB971" i="1"/>
  <c r="W971" i="1"/>
  <c r="X972" i="1"/>
  <c r="Y972" i="1"/>
  <c r="Z972" i="1"/>
  <c r="AB972" i="1"/>
  <c r="W972" i="1"/>
  <c r="X973" i="1"/>
  <c r="Y973" i="1"/>
  <c r="Z973" i="1"/>
  <c r="AB973" i="1"/>
  <c r="W973" i="1"/>
  <c r="X974" i="1"/>
  <c r="Y974" i="1"/>
  <c r="Z974" i="1"/>
  <c r="AB974" i="1"/>
  <c r="W974" i="1"/>
  <c r="X975" i="1"/>
  <c r="Y975" i="1"/>
  <c r="Z975" i="1"/>
  <c r="AB975" i="1"/>
  <c r="W975" i="1"/>
  <c r="X976" i="1"/>
  <c r="Y976" i="1"/>
  <c r="Z976" i="1"/>
  <c r="AB976" i="1"/>
  <c r="W976" i="1"/>
  <c r="X977" i="1"/>
  <c r="Y977" i="1"/>
  <c r="Z977" i="1"/>
  <c r="AB977" i="1"/>
  <c r="W977" i="1"/>
  <c r="X978" i="1"/>
  <c r="Y978" i="1"/>
  <c r="Z978" i="1"/>
  <c r="AB978" i="1"/>
  <c r="W978" i="1"/>
  <c r="X979" i="1"/>
  <c r="Y979" i="1"/>
  <c r="Z979" i="1"/>
  <c r="AB979" i="1"/>
  <c r="W979" i="1"/>
  <c r="X980" i="1"/>
  <c r="Y980" i="1"/>
  <c r="Z980" i="1"/>
  <c r="AB980" i="1"/>
  <c r="W980" i="1"/>
  <c r="X981" i="1"/>
  <c r="Y981" i="1"/>
  <c r="Z981" i="1"/>
  <c r="AB981" i="1"/>
  <c r="W981" i="1"/>
  <c r="X982" i="1"/>
  <c r="Y982" i="1"/>
  <c r="Z982" i="1"/>
  <c r="AB982" i="1"/>
  <c r="W982" i="1"/>
  <c r="X983" i="1"/>
  <c r="Y983" i="1"/>
  <c r="Z983" i="1"/>
  <c r="AB983" i="1"/>
  <c r="W983" i="1"/>
  <c r="X984" i="1"/>
  <c r="Y984" i="1"/>
  <c r="Z984" i="1"/>
  <c r="AB984" i="1"/>
  <c r="W984" i="1"/>
  <c r="X985" i="1"/>
  <c r="Y985" i="1"/>
  <c r="Z985" i="1"/>
  <c r="AB985" i="1"/>
  <c r="W985" i="1"/>
  <c r="X986" i="1"/>
  <c r="Y986" i="1"/>
  <c r="Z986" i="1"/>
  <c r="AB986" i="1"/>
  <c r="W986" i="1"/>
  <c r="X987" i="1"/>
  <c r="Y987" i="1"/>
  <c r="Z987" i="1"/>
  <c r="AB987" i="1"/>
  <c r="W987" i="1"/>
  <c r="X988" i="1"/>
  <c r="Y988" i="1"/>
  <c r="Z988" i="1"/>
  <c r="AB988" i="1"/>
  <c r="W988" i="1"/>
  <c r="X989" i="1"/>
  <c r="Y989" i="1"/>
  <c r="Z989" i="1"/>
  <c r="AB989" i="1"/>
  <c r="W989" i="1"/>
  <c r="X990" i="1"/>
  <c r="Y990" i="1"/>
  <c r="Z990" i="1"/>
  <c r="AB990" i="1"/>
  <c r="X991" i="1"/>
  <c r="Y991" i="1"/>
  <c r="Z991" i="1"/>
  <c r="AB991" i="1"/>
  <c r="W991" i="1"/>
  <c r="X992" i="1"/>
  <c r="Y992" i="1"/>
  <c r="Z992" i="1"/>
  <c r="AB992" i="1"/>
  <c r="W992" i="1"/>
  <c r="X993" i="1"/>
  <c r="Y993" i="1"/>
  <c r="Z993" i="1"/>
  <c r="AB993" i="1"/>
  <c r="W993" i="1"/>
  <c r="X994" i="1"/>
  <c r="Y994" i="1"/>
  <c r="Z994" i="1"/>
  <c r="AB994" i="1"/>
  <c r="W994" i="1"/>
  <c r="X995" i="1"/>
  <c r="Y995" i="1"/>
  <c r="Z995" i="1"/>
  <c r="AB995" i="1"/>
  <c r="W995" i="1"/>
  <c r="X996" i="1"/>
  <c r="Y996" i="1"/>
  <c r="Z996" i="1"/>
  <c r="AB996" i="1"/>
  <c r="W996" i="1"/>
  <c r="X997" i="1"/>
  <c r="Y997" i="1"/>
  <c r="Z997" i="1"/>
  <c r="AB997" i="1"/>
  <c r="W997" i="1"/>
  <c r="X998" i="1"/>
  <c r="Y998" i="1"/>
  <c r="Z998" i="1"/>
  <c r="AB998" i="1"/>
  <c r="W998" i="1"/>
  <c r="X999" i="1"/>
  <c r="Y999" i="1"/>
  <c r="Z999" i="1"/>
  <c r="AB999" i="1"/>
  <c r="W999" i="1"/>
  <c r="X1000" i="1"/>
  <c r="Y1000" i="1"/>
  <c r="Z1000" i="1"/>
  <c r="AB1000" i="1"/>
  <c r="W1000" i="1"/>
  <c r="X1001" i="1"/>
  <c r="Y1001" i="1"/>
  <c r="Z1001" i="1"/>
  <c r="AB1001" i="1"/>
  <c r="W1001" i="1"/>
  <c r="X1002" i="1"/>
  <c r="Y1002" i="1"/>
  <c r="Z1002" i="1"/>
  <c r="AB1002" i="1"/>
  <c r="W1002" i="1"/>
  <c r="X1003" i="1"/>
  <c r="Y1003" i="1"/>
  <c r="Z1003" i="1"/>
  <c r="AB1003" i="1"/>
  <c r="W1003" i="1"/>
  <c r="X1004" i="1"/>
  <c r="Y1004" i="1"/>
  <c r="Z1004" i="1"/>
  <c r="AB1004" i="1"/>
  <c r="W1004" i="1"/>
  <c r="X1005" i="1"/>
  <c r="Y1005" i="1"/>
  <c r="Z1005" i="1"/>
  <c r="AB1005" i="1"/>
  <c r="W1005" i="1"/>
  <c r="X1006" i="1"/>
  <c r="Y1006" i="1"/>
  <c r="Z1006" i="1"/>
  <c r="AB1006" i="1"/>
  <c r="W1006" i="1"/>
  <c r="X1007" i="1"/>
  <c r="Y1007" i="1"/>
  <c r="Z1007" i="1"/>
  <c r="AB1007" i="1"/>
  <c r="X1008" i="1"/>
  <c r="Y1008" i="1"/>
  <c r="Z1008" i="1"/>
  <c r="AB1008" i="1"/>
  <c r="W1008" i="1"/>
  <c r="X1009" i="1"/>
  <c r="Y1009" i="1"/>
  <c r="Z1009" i="1"/>
  <c r="AB1009" i="1"/>
  <c r="W1009" i="1"/>
  <c r="X1010" i="1"/>
  <c r="Y1010" i="1"/>
  <c r="Z1010" i="1"/>
  <c r="AB1010" i="1"/>
  <c r="W1010" i="1"/>
  <c r="X1011" i="1"/>
  <c r="Y1011" i="1"/>
  <c r="Z1011" i="1"/>
  <c r="AB1011" i="1"/>
  <c r="W1011" i="1"/>
  <c r="X1012" i="1"/>
  <c r="Y1012" i="1"/>
  <c r="Z1012" i="1"/>
  <c r="AB1012" i="1"/>
  <c r="W1012" i="1"/>
  <c r="X1013" i="1"/>
  <c r="Y1013" i="1"/>
  <c r="Z1013" i="1"/>
  <c r="AB1013" i="1"/>
  <c r="W1013" i="1"/>
  <c r="X1014" i="1"/>
  <c r="Y1014" i="1"/>
  <c r="Z1014" i="1"/>
  <c r="AB1014" i="1"/>
  <c r="W1014" i="1"/>
  <c r="X1015" i="1"/>
  <c r="Y1015" i="1"/>
  <c r="Z1015" i="1"/>
  <c r="AB1015" i="1"/>
  <c r="W1015" i="1"/>
  <c r="X1016" i="1"/>
  <c r="Y1016" i="1"/>
  <c r="Z1016" i="1"/>
  <c r="AB1016" i="1"/>
  <c r="W1016" i="1"/>
  <c r="X1017" i="1"/>
  <c r="Y1017" i="1"/>
  <c r="Z1017" i="1"/>
  <c r="AB1017" i="1"/>
  <c r="W1017" i="1"/>
  <c r="X1018" i="1"/>
  <c r="Y1018" i="1"/>
  <c r="Z1018" i="1"/>
  <c r="AB1018" i="1"/>
  <c r="W1018" i="1"/>
  <c r="X1019" i="1"/>
  <c r="Y1019" i="1"/>
  <c r="Z1019" i="1"/>
  <c r="AB1019" i="1"/>
  <c r="W1019" i="1"/>
  <c r="X1020" i="1"/>
  <c r="Y1020" i="1"/>
  <c r="Z1020" i="1"/>
  <c r="AB1020" i="1"/>
  <c r="W1020" i="1"/>
  <c r="X1021" i="1"/>
  <c r="Y1021" i="1"/>
  <c r="Z1021" i="1"/>
  <c r="AB1021" i="1"/>
  <c r="W1021" i="1"/>
  <c r="X1022" i="1"/>
  <c r="Y1022" i="1"/>
  <c r="Z1022" i="1"/>
  <c r="AB1022" i="1"/>
  <c r="W1022" i="1"/>
  <c r="X1023" i="1"/>
  <c r="Y1023" i="1"/>
  <c r="Z1023" i="1"/>
  <c r="AB1023" i="1"/>
  <c r="W1023" i="1"/>
  <c r="X1024" i="1"/>
  <c r="Y1024" i="1"/>
  <c r="Z1024" i="1"/>
  <c r="AB1024" i="1"/>
  <c r="W1024" i="1"/>
  <c r="X1025" i="1"/>
  <c r="Y1025" i="1"/>
  <c r="Z1025" i="1"/>
  <c r="AB1025" i="1"/>
  <c r="W1025" i="1"/>
  <c r="X1026" i="1"/>
  <c r="Y1026" i="1"/>
  <c r="Z1026" i="1"/>
  <c r="AB1026" i="1"/>
  <c r="W1026" i="1"/>
  <c r="X1027" i="1"/>
  <c r="Y1027" i="1"/>
  <c r="Z1027" i="1"/>
  <c r="AB1027" i="1"/>
  <c r="W1027" i="1"/>
  <c r="X1028" i="1"/>
  <c r="Y1028" i="1"/>
  <c r="Z1028" i="1"/>
  <c r="AB1028" i="1"/>
  <c r="W1028" i="1"/>
  <c r="X1029" i="1"/>
  <c r="Y1029" i="1"/>
  <c r="Z1029" i="1"/>
  <c r="AB1029" i="1"/>
  <c r="W1029" i="1"/>
  <c r="X1030" i="1"/>
  <c r="Y1030" i="1"/>
  <c r="Z1030" i="1"/>
  <c r="AB1030" i="1"/>
  <c r="W1030" i="1"/>
  <c r="X1031" i="1"/>
  <c r="Y1031" i="1"/>
  <c r="Z1031" i="1"/>
  <c r="AB1031" i="1"/>
  <c r="W1031" i="1"/>
  <c r="X1032" i="1"/>
  <c r="Y1032" i="1"/>
  <c r="Z1032" i="1"/>
  <c r="AB1032" i="1"/>
  <c r="W1032" i="1"/>
  <c r="X1033" i="1"/>
  <c r="Y1033" i="1"/>
  <c r="Z1033" i="1"/>
  <c r="AB1033" i="1"/>
  <c r="W1033" i="1"/>
  <c r="X1034" i="1"/>
  <c r="Y1034" i="1"/>
  <c r="Z1034" i="1"/>
  <c r="AB1034" i="1"/>
  <c r="W1034" i="1"/>
  <c r="X1035" i="1"/>
  <c r="Y1035" i="1"/>
  <c r="Z1035" i="1"/>
  <c r="AB1035" i="1"/>
  <c r="W1035" i="1"/>
  <c r="X1036" i="1"/>
  <c r="Y1036" i="1"/>
  <c r="Z1036" i="1"/>
  <c r="AB1036" i="1"/>
  <c r="W1036" i="1"/>
  <c r="X1037" i="1"/>
  <c r="Y1037" i="1"/>
  <c r="Z1037" i="1"/>
  <c r="AB1037" i="1"/>
  <c r="X1038" i="1"/>
  <c r="Y1038" i="1"/>
  <c r="Z1038" i="1"/>
  <c r="AB1038" i="1"/>
  <c r="W1038" i="1"/>
  <c r="X1039" i="1"/>
  <c r="Y1039" i="1"/>
  <c r="Z1039" i="1"/>
  <c r="AB1039" i="1"/>
  <c r="W1039" i="1"/>
  <c r="X1040" i="1"/>
  <c r="Y1040" i="1"/>
  <c r="Z1040" i="1"/>
  <c r="AB1040" i="1"/>
  <c r="W1040" i="1"/>
  <c r="X1041" i="1"/>
  <c r="Y1041" i="1"/>
  <c r="Z1041" i="1"/>
  <c r="AB1041" i="1"/>
  <c r="W1041" i="1"/>
  <c r="X1042" i="1"/>
  <c r="Y1042" i="1"/>
  <c r="Z1042" i="1"/>
  <c r="AB1042" i="1"/>
  <c r="W1042" i="1"/>
  <c r="X1043" i="1"/>
  <c r="Y1043" i="1"/>
  <c r="Z1043" i="1"/>
  <c r="AB1043" i="1"/>
  <c r="W1043" i="1"/>
  <c r="X1044" i="1"/>
  <c r="Y1044" i="1"/>
  <c r="Z1044" i="1"/>
  <c r="AB1044" i="1"/>
  <c r="W1044" i="1"/>
  <c r="X1045" i="1"/>
  <c r="Y1045" i="1"/>
  <c r="Z1045" i="1"/>
  <c r="AB1045" i="1"/>
  <c r="W1045" i="1"/>
  <c r="X1046" i="1"/>
  <c r="Y1046" i="1"/>
  <c r="Z1046" i="1"/>
  <c r="AB1046" i="1"/>
  <c r="W1046" i="1"/>
  <c r="X1047" i="1"/>
  <c r="Y1047" i="1"/>
  <c r="Z1047" i="1"/>
  <c r="AB1047" i="1"/>
  <c r="W1047" i="1"/>
  <c r="X1048" i="1"/>
  <c r="Y1048" i="1"/>
  <c r="Z1048" i="1"/>
  <c r="AB1048" i="1"/>
  <c r="W1048" i="1"/>
  <c r="X1049" i="1"/>
  <c r="Y1049" i="1"/>
  <c r="Z1049" i="1"/>
  <c r="AB1049" i="1"/>
  <c r="W1049" i="1"/>
  <c r="X1050" i="1"/>
  <c r="Y1050" i="1"/>
  <c r="Z1050" i="1"/>
  <c r="AB1050" i="1"/>
  <c r="W1050" i="1"/>
  <c r="X1051" i="1"/>
  <c r="Y1051" i="1"/>
  <c r="Z1051" i="1"/>
  <c r="AB1051" i="1"/>
  <c r="W1051" i="1"/>
  <c r="X1052" i="1"/>
  <c r="Y1052" i="1"/>
  <c r="Z1052" i="1"/>
  <c r="AB1052" i="1"/>
  <c r="W1052" i="1"/>
  <c r="X1053" i="1"/>
  <c r="Y1053" i="1"/>
  <c r="Z1053" i="1"/>
  <c r="AB1053" i="1"/>
  <c r="W1053" i="1"/>
  <c r="X1054" i="1"/>
  <c r="Y1054" i="1"/>
  <c r="Z1054" i="1"/>
  <c r="AB1054" i="1"/>
  <c r="X1055" i="1"/>
  <c r="Y1055" i="1"/>
  <c r="Z1055" i="1"/>
  <c r="AB1055" i="1"/>
  <c r="W1055" i="1"/>
  <c r="X1056" i="1"/>
  <c r="Y1056" i="1"/>
  <c r="Z1056" i="1"/>
  <c r="AB1056" i="1"/>
  <c r="W1056" i="1"/>
  <c r="X1057" i="1"/>
  <c r="Y1057" i="1"/>
  <c r="Z1057" i="1"/>
  <c r="AB1057" i="1"/>
  <c r="W1057" i="1"/>
  <c r="X1058" i="1"/>
  <c r="Y1058" i="1"/>
  <c r="Z1058" i="1"/>
  <c r="AB1058" i="1"/>
  <c r="W1058" i="1"/>
  <c r="X1059" i="1"/>
  <c r="Y1059" i="1"/>
  <c r="Z1059" i="1"/>
  <c r="AB1059" i="1"/>
  <c r="W1059" i="1"/>
  <c r="X1060" i="1"/>
  <c r="Y1060" i="1"/>
  <c r="Z1060" i="1"/>
  <c r="AB1060" i="1"/>
  <c r="W1060" i="1"/>
  <c r="X1061" i="1"/>
  <c r="Y1061" i="1"/>
  <c r="Z1061" i="1"/>
  <c r="AB1061" i="1"/>
  <c r="W1061" i="1"/>
  <c r="X1062" i="1"/>
  <c r="Y1062" i="1"/>
  <c r="Z1062" i="1"/>
  <c r="AB1062" i="1"/>
  <c r="W1062" i="1"/>
  <c r="X1063" i="1"/>
  <c r="Y1063" i="1"/>
  <c r="Z1063" i="1"/>
  <c r="AB1063" i="1"/>
  <c r="W1063" i="1"/>
  <c r="X1064" i="1"/>
  <c r="Y1064" i="1"/>
  <c r="Z1064" i="1"/>
  <c r="AB1064" i="1"/>
  <c r="W1064" i="1"/>
  <c r="X1065" i="1"/>
  <c r="Y1065" i="1"/>
  <c r="Z1065" i="1"/>
  <c r="AB1065" i="1"/>
  <c r="W1065" i="1"/>
  <c r="X1066" i="1"/>
  <c r="Y1066" i="1"/>
  <c r="Z1066" i="1"/>
  <c r="AB1066" i="1"/>
  <c r="W1066" i="1"/>
  <c r="X1067" i="1"/>
  <c r="Y1067" i="1"/>
  <c r="Z1067" i="1"/>
  <c r="AB1067" i="1"/>
  <c r="W1067" i="1"/>
  <c r="X1068" i="1"/>
  <c r="Y1068" i="1"/>
  <c r="Z1068" i="1"/>
  <c r="AB1068" i="1"/>
  <c r="W1068" i="1"/>
  <c r="X1069" i="1"/>
  <c r="Y1069" i="1"/>
  <c r="Z1069" i="1"/>
  <c r="AB1069" i="1"/>
  <c r="W1069" i="1"/>
  <c r="X1070" i="1"/>
  <c r="Y1070" i="1"/>
  <c r="Z1070" i="1"/>
  <c r="AB1070" i="1"/>
  <c r="W1070" i="1"/>
  <c r="X1071" i="1"/>
  <c r="Y1071" i="1"/>
  <c r="Z1071" i="1"/>
  <c r="AB1071" i="1"/>
  <c r="W1071" i="1"/>
  <c r="X1072" i="1"/>
  <c r="Y1072" i="1"/>
  <c r="Z1072" i="1"/>
  <c r="AB1072" i="1"/>
  <c r="W1072" i="1"/>
  <c r="X1073" i="1"/>
  <c r="Y1073" i="1"/>
  <c r="Z1073" i="1"/>
  <c r="AB1073" i="1"/>
  <c r="W1073" i="1"/>
  <c r="X1074" i="1"/>
  <c r="Y1074" i="1"/>
  <c r="Z1074" i="1"/>
  <c r="AB1074" i="1"/>
  <c r="W1074" i="1"/>
  <c r="X1075" i="1"/>
  <c r="Y1075" i="1"/>
  <c r="Z1075" i="1"/>
  <c r="AB1075" i="1"/>
  <c r="W1075" i="1"/>
  <c r="X1076" i="1"/>
  <c r="Y1076" i="1"/>
  <c r="Z1076" i="1"/>
  <c r="AB1076" i="1"/>
  <c r="W1076" i="1"/>
  <c r="X1077" i="1"/>
  <c r="Y1077" i="1"/>
  <c r="Z1077" i="1"/>
  <c r="AB1077" i="1"/>
  <c r="W1077" i="1"/>
  <c r="X1078" i="1"/>
  <c r="Y1078" i="1"/>
  <c r="Z1078" i="1"/>
  <c r="AB1078" i="1"/>
  <c r="W1078" i="1"/>
  <c r="X1079" i="1"/>
  <c r="Y1079" i="1"/>
  <c r="Z1079" i="1"/>
  <c r="AB1079" i="1"/>
  <c r="W1079" i="1"/>
  <c r="X1080" i="1"/>
  <c r="Y1080" i="1"/>
  <c r="Z1080" i="1"/>
  <c r="AB1080" i="1"/>
  <c r="W1080" i="1"/>
  <c r="X1081" i="1"/>
  <c r="Y1081" i="1"/>
  <c r="Z1081" i="1"/>
  <c r="AB1081" i="1"/>
  <c r="W1081" i="1"/>
  <c r="X1082" i="1"/>
  <c r="Y1082" i="1"/>
  <c r="Z1082" i="1"/>
  <c r="AB1082" i="1"/>
  <c r="W1082" i="1"/>
  <c r="X1083" i="1"/>
  <c r="Y1083" i="1"/>
  <c r="Z1083" i="1"/>
  <c r="AB1083" i="1"/>
  <c r="W1083" i="1"/>
  <c r="X1084" i="1"/>
  <c r="Y1084" i="1"/>
  <c r="Z1084" i="1"/>
  <c r="AB1084" i="1"/>
  <c r="X1085" i="1"/>
  <c r="Y1085" i="1"/>
  <c r="Z1085" i="1"/>
  <c r="AB1085" i="1"/>
  <c r="W1085" i="1"/>
  <c r="X1086" i="1"/>
  <c r="Y1086" i="1"/>
  <c r="Z1086" i="1"/>
  <c r="AB1086" i="1"/>
  <c r="W1086" i="1"/>
  <c r="X1087" i="1"/>
  <c r="Y1087" i="1"/>
  <c r="Z1087" i="1"/>
  <c r="AB1087" i="1"/>
  <c r="W1087" i="1"/>
  <c r="X1088" i="1"/>
  <c r="Y1088" i="1"/>
  <c r="Z1088" i="1"/>
  <c r="AB1088" i="1"/>
  <c r="W1088" i="1"/>
  <c r="X1089" i="1"/>
  <c r="Y1089" i="1"/>
  <c r="Z1089" i="1"/>
  <c r="AB1089" i="1"/>
  <c r="W1089" i="1"/>
  <c r="X1090" i="1"/>
  <c r="Y1090" i="1"/>
  <c r="Z1090" i="1"/>
  <c r="AB1090" i="1"/>
  <c r="W1090" i="1"/>
  <c r="X1091" i="1"/>
  <c r="Y1091" i="1"/>
  <c r="Z1091" i="1"/>
  <c r="AB1091" i="1"/>
  <c r="W1091" i="1"/>
  <c r="X1092" i="1"/>
  <c r="Y1092" i="1"/>
  <c r="Z1092" i="1"/>
  <c r="AB1092" i="1"/>
  <c r="W1092" i="1"/>
  <c r="X1093" i="1"/>
  <c r="Y1093" i="1"/>
  <c r="Z1093" i="1"/>
  <c r="AB1093" i="1"/>
  <c r="W1093" i="1"/>
  <c r="X1094" i="1"/>
  <c r="Y1094" i="1"/>
  <c r="Z1094" i="1"/>
  <c r="AB1094" i="1"/>
  <c r="W1094" i="1"/>
  <c r="X1095" i="1"/>
  <c r="Y1095" i="1"/>
  <c r="Z1095" i="1"/>
  <c r="AB1095" i="1"/>
  <c r="W1095" i="1"/>
  <c r="X1096" i="1"/>
  <c r="Y1096" i="1"/>
  <c r="Z1096" i="1"/>
  <c r="AB1096" i="1"/>
  <c r="W1096" i="1"/>
  <c r="X1097" i="1"/>
  <c r="Y1097" i="1"/>
  <c r="Z1097" i="1"/>
  <c r="AB1097" i="1"/>
  <c r="W1097" i="1"/>
  <c r="X1098" i="1"/>
  <c r="Y1098" i="1"/>
  <c r="Z1098" i="1"/>
  <c r="AB1098" i="1"/>
  <c r="W1098" i="1"/>
  <c r="X1099" i="1"/>
  <c r="Y1099" i="1"/>
  <c r="Z1099" i="1"/>
  <c r="AB1099" i="1"/>
  <c r="W1099" i="1"/>
  <c r="X1100" i="1"/>
  <c r="Y1100" i="1"/>
  <c r="Z1100" i="1"/>
  <c r="AB1100" i="1"/>
  <c r="W1100" i="1"/>
  <c r="X1101" i="1"/>
  <c r="Y1101" i="1"/>
  <c r="Z1101" i="1"/>
  <c r="AB1101" i="1"/>
  <c r="X1102" i="1"/>
  <c r="Y1102" i="1"/>
  <c r="Z1102" i="1"/>
  <c r="AB1102" i="1"/>
  <c r="W1102" i="1"/>
  <c r="X1103" i="1"/>
  <c r="Y1103" i="1"/>
  <c r="Z1103" i="1"/>
  <c r="AB1103" i="1"/>
  <c r="W1103" i="1"/>
  <c r="X1104" i="1"/>
  <c r="Y1104" i="1"/>
  <c r="Z1104" i="1"/>
  <c r="AB1104" i="1"/>
  <c r="W1104" i="1"/>
  <c r="X1105" i="1"/>
  <c r="Y1105" i="1"/>
  <c r="Z1105" i="1"/>
  <c r="AB1105" i="1"/>
  <c r="W1105" i="1"/>
  <c r="X1106" i="1"/>
  <c r="Y1106" i="1"/>
  <c r="Z1106" i="1"/>
  <c r="AB1106" i="1"/>
  <c r="W1106" i="1"/>
  <c r="X1107" i="1"/>
  <c r="Y1107" i="1"/>
  <c r="Z1107" i="1"/>
  <c r="AB1107" i="1"/>
  <c r="W1107" i="1"/>
  <c r="X1108" i="1"/>
  <c r="Y1108" i="1"/>
  <c r="Z1108" i="1"/>
  <c r="AB1108" i="1"/>
  <c r="W1108" i="1"/>
  <c r="X1109" i="1"/>
  <c r="Y1109" i="1"/>
  <c r="Z1109" i="1"/>
  <c r="AB1109" i="1"/>
  <c r="W1109" i="1"/>
  <c r="X1110" i="1"/>
  <c r="Y1110" i="1"/>
  <c r="Z1110" i="1"/>
  <c r="AB1110" i="1"/>
  <c r="W1110" i="1"/>
  <c r="X1111" i="1"/>
  <c r="Y1111" i="1"/>
  <c r="Z1111" i="1"/>
  <c r="AB1111" i="1"/>
  <c r="W1111" i="1"/>
  <c r="X1112" i="1"/>
  <c r="Y1112" i="1"/>
  <c r="Z1112" i="1"/>
  <c r="AB1112" i="1"/>
  <c r="W1112" i="1"/>
  <c r="X1113" i="1"/>
  <c r="Y1113" i="1"/>
  <c r="Z1113" i="1"/>
  <c r="AB1113" i="1"/>
  <c r="W1113" i="1"/>
  <c r="X1114" i="1"/>
  <c r="Y1114" i="1"/>
  <c r="Z1114" i="1"/>
  <c r="AB1114" i="1"/>
  <c r="W1114" i="1"/>
  <c r="X1115" i="1"/>
  <c r="Y1115" i="1"/>
  <c r="Z1115" i="1"/>
  <c r="AB1115" i="1"/>
  <c r="W1115" i="1"/>
  <c r="X1116" i="1"/>
  <c r="Y1116" i="1"/>
  <c r="Z1116" i="1"/>
  <c r="AB1116" i="1"/>
  <c r="W1116" i="1"/>
  <c r="X1117" i="1"/>
  <c r="Y1117" i="1"/>
  <c r="Z1117" i="1"/>
  <c r="AB1117" i="1"/>
  <c r="W1117" i="1"/>
  <c r="X1118" i="1"/>
  <c r="Y1118" i="1"/>
  <c r="Z1118" i="1"/>
  <c r="AB1118" i="1"/>
  <c r="W1118" i="1"/>
  <c r="X1119" i="1"/>
  <c r="Y1119" i="1"/>
  <c r="Z1119" i="1"/>
  <c r="AB1119" i="1"/>
  <c r="W1119" i="1"/>
  <c r="X1120" i="1"/>
  <c r="Y1120" i="1"/>
  <c r="Z1120" i="1"/>
  <c r="AB1120" i="1"/>
  <c r="W1120" i="1"/>
  <c r="X1121" i="1"/>
  <c r="Y1121" i="1"/>
  <c r="Z1121" i="1"/>
  <c r="AB1121" i="1"/>
  <c r="W1121" i="1"/>
  <c r="X1122" i="1"/>
  <c r="Y1122" i="1"/>
  <c r="Z1122" i="1"/>
  <c r="AB1122" i="1"/>
  <c r="W1122" i="1"/>
  <c r="X1123" i="1"/>
  <c r="Y1123" i="1"/>
  <c r="Z1123" i="1"/>
  <c r="AB1123" i="1"/>
  <c r="W1123" i="1"/>
  <c r="X1124" i="1"/>
  <c r="Y1124" i="1"/>
  <c r="Z1124" i="1"/>
  <c r="AB1124" i="1"/>
  <c r="W1124" i="1"/>
  <c r="X1125" i="1"/>
  <c r="Y1125" i="1"/>
  <c r="Z1125" i="1"/>
  <c r="AB1125" i="1"/>
  <c r="W1125" i="1"/>
  <c r="X1126" i="1"/>
  <c r="Y1126" i="1"/>
  <c r="Z1126" i="1"/>
  <c r="AB1126" i="1"/>
  <c r="W1126" i="1"/>
  <c r="X1127" i="1"/>
  <c r="Y1127" i="1"/>
  <c r="Z1127" i="1"/>
  <c r="AB1127" i="1"/>
  <c r="W1127" i="1"/>
  <c r="X1128" i="1"/>
  <c r="Y1128" i="1"/>
  <c r="Z1128" i="1"/>
  <c r="AB1128" i="1"/>
  <c r="W1128" i="1"/>
  <c r="X1129" i="1"/>
  <c r="Y1129" i="1"/>
  <c r="Z1129" i="1"/>
  <c r="AB1129" i="1"/>
  <c r="W1129" i="1"/>
  <c r="X1130" i="1"/>
  <c r="Y1130" i="1"/>
  <c r="Z1130" i="1"/>
  <c r="AB1130" i="1"/>
  <c r="W1130" i="1"/>
  <c r="X1131" i="1"/>
  <c r="Y1131" i="1"/>
  <c r="Z1131" i="1"/>
  <c r="AB1131" i="1"/>
  <c r="X1132" i="1"/>
  <c r="Y1132" i="1"/>
  <c r="Z1132" i="1"/>
  <c r="AB1132" i="1"/>
  <c r="W1132" i="1"/>
  <c r="X1133" i="1"/>
  <c r="Y1133" i="1"/>
  <c r="Z1133" i="1"/>
  <c r="AB1133" i="1"/>
  <c r="W1133" i="1"/>
  <c r="X1134" i="1"/>
  <c r="Y1134" i="1"/>
  <c r="Z1134" i="1"/>
  <c r="AB1134" i="1"/>
  <c r="W1134" i="1"/>
  <c r="X1135" i="1"/>
  <c r="Y1135" i="1"/>
  <c r="Z1135" i="1"/>
  <c r="AB1135" i="1"/>
  <c r="W1135" i="1"/>
  <c r="X1136" i="1"/>
  <c r="Y1136" i="1"/>
  <c r="Z1136" i="1"/>
  <c r="AB1136" i="1"/>
  <c r="W1136" i="1"/>
  <c r="X1137" i="1"/>
  <c r="Y1137" i="1"/>
  <c r="Z1137" i="1"/>
  <c r="AB1137" i="1"/>
  <c r="W1137" i="1"/>
  <c r="X1138" i="1"/>
  <c r="Y1138" i="1"/>
  <c r="Z1138" i="1"/>
  <c r="AB1138" i="1"/>
  <c r="W1138" i="1"/>
  <c r="X1139" i="1"/>
  <c r="Y1139" i="1"/>
  <c r="Z1139" i="1"/>
  <c r="AB1139" i="1"/>
  <c r="W1139" i="1"/>
  <c r="X1140" i="1"/>
  <c r="Y1140" i="1"/>
  <c r="Z1140" i="1"/>
  <c r="AB1140" i="1"/>
  <c r="W1140" i="1"/>
  <c r="X1141" i="1"/>
  <c r="Y1141" i="1"/>
  <c r="Z1141" i="1"/>
  <c r="AB1141" i="1"/>
  <c r="W1141" i="1"/>
  <c r="X1142" i="1"/>
  <c r="Y1142" i="1"/>
  <c r="Z1142" i="1"/>
  <c r="AB1142" i="1"/>
  <c r="W1142" i="1"/>
  <c r="X1143" i="1"/>
  <c r="Y1143" i="1"/>
  <c r="Z1143" i="1"/>
  <c r="AB1143" i="1"/>
  <c r="W1143" i="1"/>
  <c r="X1144" i="1"/>
  <c r="Y1144" i="1"/>
  <c r="Z1144" i="1"/>
  <c r="AB1144" i="1"/>
  <c r="W1144" i="1"/>
  <c r="X1145" i="1"/>
  <c r="Y1145" i="1"/>
  <c r="Z1145" i="1"/>
  <c r="AB1145" i="1"/>
  <c r="W1145" i="1"/>
  <c r="X1146" i="1"/>
  <c r="Y1146" i="1"/>
  <c r="Z1146" i="1"/>
  <c r="AB1146" i="1"/>
  <c r="W1146" i="1"/>
  <c r="X1147" i="1"/>
  <c r="Y1147" i="1"/>
  <c r="Z1147" i="1"/>
  <c r="AB1147" i="1"/>
  <c r="W1147" i="1"/>
  <c r="X1148" i="1"/>
  <c r="Y1148" i="1"/>
  <c r="Z1148" i="1"/>
  <c r="AB1148" i="1"/>
  <c r="X1149" i="1"/>
  <c r="Y1149" i="1"/>
  <c r="Z1149" i="1"/>
  <c r="AB1149" i="1"/>
  <c r="W1149" i="1"/>
  <c r="X1150" i="1"/>
  <c r="Y1150" i="1"/>
  <c r="Z1150" i="1"/>
  <c r="AB1150" i="1"/>
  <c r="W1150" i="1"/>
  <c r="X1151" i="1"/>
  <c r="Y1151" i="1"/>
  <c r="Z1151" i="1"/>
  <c r="AB1151" i="1"/>
  <c r="W1151" i="1"/>
  <c r="X1152" i="1"/>
  <c r="Y1152" i="1"/>
  <c r="Z1152" i="1"/>
  <c r="AB1152" i="1"/>
  <c r="W1152" i="1"/>
  <c r="X1153" i="1"/>
  <c r="Y1153" i="1"/>
  <c r="Z1153" i="1"/>
  <c r="AB1153" i="1"/>
  <c r="W1153" i="1"/>
  <c r="X1154" i="1"/>
  <c r="Y1154" i="1"/>
  <c r="Z1154" i="1"/>
  <c r="AB1154" i="1"/>
  <c r="W1154" i="1"/>
  <c r="X1155" i="1"/>
  <c r="Y1155" i="1"/>
  <c r="Z1155" i="1"/>
  <c r="AB1155" i="1"/>
  <c r="W1155" i="1"/>
  <c r="X1156" i="1"/>
  <c r="Y1156" i="1"/>
  <c r="Z1156" i="1"/>
  <c r="AB1156" i="1"/>
  <c r="W1156" i="1"/>
  <c r="X1157" i="1"/>
  <c r="Y1157" i="1"/>
  <c r="Z1157" i="1"/>
  <c r="AB1157" i="1"/>
  <c r="W1157" i="1"/>
  <c r="X1158" i="1"/>
  <c r="Y1158" i="1"/>
  <c r="Z1158" i="1"/>
  <c r="AB1158" i="1"/>
  <c r="W1158" i="1"/>
  <c r="X1159" i="1"/>
  <c r="Y1159" i="1"/>
  <c r="Z1159" i="1"/>
  <c r="AB1159" i="1"/>
  <c r="W1159" i="1"/>
  <c r="X1160" i="1"/>
  <c r="Y1160" i="1"/>
  <c r="Z1160" i="1"/>
  <c r="AB1160" i="1"/>
  <c r="W1160" i="1"/>
  <c r="X1161" i="1"/>
  <c r="Y1161" i="1"/>
  <c r="Z1161" i="1"/>
  <c r="AB1161" i="1"/>
  <c r="W1161" i="1"/>
  <c r="X1162" i="1"/>
  <c r="Y1162" i="1"/>
  <c r="Z1162" i="1"/>
  <c r="AB1162" i="1"/>
  <c r="W1162" i="1"/>
  <c r="X1163" i="1"/>
  <c r="Y1163" i="1"/>
  <c r="Z1163" i="1"/>
  <c r="AB1163" i="1"/>
  <c r="W1163" i="1"/>
  <c r="X1164" i="1"/>
  <c r="Y1164" i="1"/>
  <c r="Z1164" i="1"/>
  <c r="AB1164" i="1"/>
  <c r="W1164" i="1"/>
  <c r="X1165" i="1"/>
  <c r="Y1165" i="1"/>
  <c r="Z1165" i="1"/>
  <c r="AB1165" i="1"/>
  <c r="W1165" i="1"/>
  <c r="X1166" i="1"/>
  <c r="Y1166" i="1"/>
  <c r="Z1166" i="1"/>
  <c r="AB1166" i="1"/>
  <c r="W1166" i="1"/>
  <c r="X1167" i="1"/>
  <c r="Y1167" i="1"/>
  <c r="Z1167" i="1"/>
  <c r="AB1167" i="1"/>
  <c r="W1167" i="1"/>
  <c r="X1168" i="1"/>
  <c r="Y1168" i="1"/>
  <c r="Z1168" i="1"/>
  <c r="AB1168" i="1"/>
  <c r="W1168" i="1"/>
  <c r="X1169" i="1"/>
  <c r="Y1169" i="1"/>
  <c r="Z1169" i="1"/>
  <c r="AB1169" i="1"/>
  <c r="W1169" i="1"/>
  <c r="X1170" i="1"/>
  <c r="Y1170" i="1"/>
  <c r="Z1170" i="1"/>
  <c r="AB1170" i="1"/>
  <c r="W1170" i="1"/>
  <c r="X1171" i="1"/>
  <c r="Y1171" i="1"/>
  <c r="Z1171" i="1"/>
  <c r="AB1171" i="1"/>
  <c r="W1171" i="1"/>
  <c r="X1172" i="1"/>
  <c r="Y1172" i="1"/>
  <c r="Z1172" i="1"/>
  <c r="AB1172" i="1"/>
  <c r="W1172" i="1"/>
  <c r="X1173" i="1"/>
  <c r="Y1173" i="1"/>
  <c r="Z1173" i="1"/>
  <c r="AB1173" i="1"/>
  <c r="W1173" i="1"/>
  <c r="X1174" i="1"/>
  <c r="Y1174" i="1"/>
  <c r="Z1174" i="1"/>
  <c r="AB1174" i="1"/>
  <c r="W1174" i="1"/>
  <c r="X1175" i="1"/>
  <c r="Y1175" i="1"/>
  <c r="Z1175" i="1"/>
  <c r="AB1175" i="1"/>
  <c r="W1175" i="1"/>
  <c r="X1176" i="1"/>
  <c r="Y1176" i="1"/>
  <c r="Z1176" i="1"/>
  <c r="AB1176" i="1"/>
  <c r="W1176" i="1"/>
  <c r="X1177" i="1"/>
  <c r="Y1177" i="1"/>
  <c r="Z1177" i="1"/>
  <c r="AB1177" i="1"/>
  <c r="W1177" i="1"/>
  <c r="X1178" i="1"/>
  <c r="Y1178" i="1"/>
  <c r="Z1178" i="1"/>
  <c r="AB1178" i="1"/>
  <c r="X1179" i="1"/>
  <c r="Y1179" i="1"/>
  <c r="Z1179" i="1"/>
  <c r="AB1179" i="1"/>
  <c r="W1179" i="1"/>
  <c r="X1180" i="1"/>
  <c r="Y1180" i="1"/>
  <c r="Z1180" i="1"/>
  <c r="AB1180" i="1"/>
  <c r="W1180" i="1"/>
  <c r="X1181" i="1"/>
  <c r="Y1181" i="1"/>
  <c r="Z1181" i="1"/>
  <c r="AB1181" i="1"/>
  <c r="W1181" i="1"/>
  <c r="X1182" i="1"/>
  <c r="Y1182" i="1"/>
  <c r="Z1182" i="1"/>
  <c r="AB1182" i="1"/>
  <c r="W1182" i="1"/>
  <c r="X1183" i="1"/>
  <c r="Y1183" i="1"/>
  <c r="Z1183" i="1"/>
  <c r="AB1183" i="1"/>
  <c r="W1183" i="1"/>
  <c r="X1184" i="1"/>
  <c r="Y1184" i="1"/>
  <c r="Z1184" i="1"/>
  <c r="AB1184" i="1"/>
  <c r="W1184" i="1"/>
  <c r="X1185" i="1"/>
  <c r="Y1185" i="1"/>
  <c r="Z1185" i="1"/>
  <c r="AB1185" i="1"/>
  <c r="W1185" i="1"/>
  <c r="X1186" i="1"/>
  <c r="Y1186" i="1"/>
  <c r="Z1186" i="1"/>
  <c r="AB1186" i="1"/>
  <c r="W1186" i="1"/>
  <c r="X1187" i="1"/>
  <c r="Y1187" i="1"/>
  <c r="Z1187" i="1"/>
  <c r="AB1187" i="1"/>
  <c r="W1187" i="1"/>
  <c r="X1188" i="1"/>
  <c r="Y1188" i="1"/>
  <c r="Z1188" i="1"/>
  <c r="AB1188" i="1"/>
  <c r="W1188" i="1"/>
  <c r="X1189" i="1"/>
  <c r="Y1189" i="1"/>
  <c r="Z1189" i="1"/>
  <c r="AB1189" i="1"/>
  <c r="W1189" i="1"/>
  <c r="X1190" i="1"/>
  <c r="Y1190" i="1"/>
  <c r="Z1190" i="1"/>
  <c r="AB1190" i="1"/>
  <c r="W1190" i="1"/>
  <c r="X1191" i="1"/>
  <c r="Y1191" i="1"/>
  <c r="Z1191" i="1"/>
  <c r="AB1191" i="1"/>
  <c r="W1191" i="1"/>
  <c r="X1192" i="1"/>
  <c r="Y1192" i="1"/>
  <c r="Z1192" i="1"/>
  <c r="AB1192" i="1"/>
  <c r="W1192" i="1"/>
  <c r="X1193" i="1"/>
  <c r="Y1193" i="1"/>
  <c r="Z1193" i="1"/>
  <c r="AB1193" i="1"/>
  <c r="W1193" i="1"/>
  <c r="X1194" i="1"/>
  <c r="Y1194" i="1"/>
  <c r="Z1194" i="1"/>
  <c r="AB1194" i="1"/>
  <c r="W1194" i="1"/>
  <c r="X1195" i="1"/>
  <c r="Y1195" i="1"/>
  <c r="Z1195" i="1"/>
  <c r="AB1195" i="1"/>
  <c r="X1196" i="1"/>
  <c r="Y1196" i="1"/>
  <c r="Z1196" i="1"/>
  <c r="AB1196" i="1"/>
  <c r="W1196" i="1"/>
  <c r="X1197" i="1"/>
  <c r="Y1197" i="1"/>
  <c r="Z1197" i="1"/>
  <c r="AB1197" i="1"/>
  <c r="W1197" i="1"/>
  <c r="X1198" i="1"/>
  <c r="Y1198" i="1"/>
  <c r="Z1198" i="1"/>
  <c r="AB1198" i="1"/>
  <c r="W1198" i="1"/>
  <c r="X1199" i="1"/>
  <c r="Y1199" i="1"/>
  <c r="Z1199" i="1"/>
  <c r="AB1199" i="1"/>
  <c r="W1199" i="1"/>
  <c r="X1200" i="1"/>
  <c r="Y1200" i="1"/>
  <c r="Z1200" i="1"/>
  <c r="AB1200" i="1"/>
  <c r="W1200" i="1"/>
  <c r="X1201" i="1"/>
  <c r="Y1201" i="1"/>
  <c r="Z1201" i="1"/>
  <c r="AB1201" i="1"/>
  <c r="W1201" i="1"/>
  <c r="X1202" i="1"/>
  <c r="Y1202" i="1"/>
  <c r="Z1202" i="1"/>
  <c r="AB1202" i="1"/>
  <c r="W1202" i="1"/>
  <c r="X1203" i="1"/>
  <c r="Y1203" i="1"/>
  <c r="Z1203" i="1"/>
  <c r="AB1203" i="1"/>
  <c r="W1203" i="1"/>
  <c r="X1204" i="1"/>
  <c r="Y1204" i="1"/>
  <c r="Z1204" i="1"/>
  <c r="AB1204" i="1"/>
  <c r="W1204" i="1"/>
  <c r="X1205" i="1"/>
  <c r="Y1205" i="1"/>
  <c r="Z1205" i="1"/>
  <c r="AB1205" i="1"/>
  <c r="W1205" i="1"/>
  <c r="X1206" i="1"/>
  <c r="Y1206" i="1"/>
  <c r="Z1206" i="1"/>
  <c r="AB1206" i="1"/>
  <c r="W1206" i="1"/>
  <c r="X1207" i="1"/>
  <c r="Y1207" i="1"/>
  <c r="Z1207" i="1"/>
  <c r="AB1207" i="1"/>
  <c r="W1207" i="1"/>
  <c r="X1208" i="1"/>
  <c r="Y1208" i="1"/>
  <c r="Z1208" i="1"/>
  <c r="AB1208" i="1"/>
  <c r="W1208" i="1"/>
  <c r="X1209" i="1"/>
  <c r="Y1209" i="1"/>
  <c r="Z1209" i="1"/>
  <c r="AB1209" i="1"/>
  <c r="W1209" i="1"/>
  <c r="X1210" i="1"/>
  <c r="Y1210" i="1"/>
  <c r="Z1210" i="1"/>
  <c r="AB1210" i="1"/>
  <c r="W1210" i="1"/>
  <c r="X1211" i="1"/>
  <c r="Y1211" i="1"/>
  <c r="Z1211" i="1"/>
  <c r="AB1211" i="1"/>
  <c r="W1211" i="1"/>
  <c r="X1212" i="1"/>
  <c r="Y1212" i="1"/>
  <c r="Z1212" i="1"/>
  <c r="AB1212" i="1"/>
  <c r="W1212" i="1"/>
  <c r="X1213" i="1"/>
  <c r="Y1213" i="1"/>
  <c r="Z1213" i="1"/>
  <c r="AB1213" i="1"/>
  <c r="W1213" i="1"/>
  <c r="X1214" i="1"/>
  <c r="Y1214" i="1"/>
  <c r="Z1214" i="1"/>
  <c r="AB1214" i="1"/>
  <c r="W1214" i="1"/>
  <c r="X1215" i="1"/>
  <c r="Y1215" i="1"/>
  <c r="Z1215" i="1"/>
  <c r="AB1215" i="1"/>
  <c r="W1215" i="1"/>
  <c r="X1216" i="1"/>
  <c r="Y1216" i="1"/>
  <c r="Z1216" i="1"/>
  <c r="AB1216" i="1"/>
  <c r="W1216" i="1"/>
  <c r="X1217" i="1"/>
  <c r="Y1217" i="1"/>
  <c r="Z1217" i="1"/>
  <c r="AB1217" i="1"/>
  <c r="W1217" i="1"/>
  <c r="X1218" i="1"/>
  <c r="Y1218" i="1"/>
  <c r="Z1218" i="1"/>
  <c r="AB1218" i="1"/>
  <c r="W1218" i="1"/>
  <c r="X1219" i="1"/>
  <c r="Y1219" i="1"/>
  <c r="Z1219" i="1"/>
  <c r="AB1219" i="1"/>
  <c r="W1219" i="1"/>
  <c r="X1220" i="1"/>
  <c r="Y1220" i="1"/>
  <c r="Z1220" i="1"/>
  <c r="AB1220" i="1"/>
  <c r="W1220" i="1"/>
  <c r="X1221" i="1"/>
  <c r="Y1221" i="1"/>
  <c r="Z1221" i="1"/>
  <c r="AB1221" i="1"/>
  <c r="W1221" i="1"/>
  <c r="X1222" i="1"/>
  <c r="Y1222" i="1"/>
  <c r="Z1222" i="1"/>
  <c r="AB1222" i="1"/>
  <c r="W1222" i="1"/>
  <c r="X1223" i="1"/>
  <c r="Y1223" i="1"/>
  <c r="Z1223" i="1"/>
  <c r="AB1223" i="1"/>
  <c r="W1223" i="1"/>
  <c r="X1224" i="1"/>
  <c r="Y1224" i="1"/>
  <c r="Z1224" i="1"/>
  <c r="AB1224" i="1"/>
  <c r="W1224" i="1"/>
  <c r="X1225" i="1"/>
  <c r="Y1225" i="1"/>
  <c r="Z1225" i="1"/>
  <c r="AB1225" i="1"/>
  <c r="X1226" i="1"/>
  <c r="Y1226" i="1"/>
  <c r="Z1226" i="1"/>
  <c r="AB1226" i="1"/>
  <c r="W1226" i="1"/>
  <c r="X1227" i="1"/>
  <c r="Y1227" i="1"/>
  <c r="Z1227" i="1"/>
  <c r="AB1227" i="1"/>
  <c r="W1227" i="1"/>
  <c r="X1228" i="1"/>
  <c r="Y1228" i="1"/>
  <c r="Z1228" i="1"/>
  <c r="AB1228" i="1"/>
  <c r="W1228" i="1"/>
  <c r="X1229" i="1"/>
  <c r="Y1229" i="1"/>
  <c r="Z1229" i="1"/>
  <c r="AB1229" i="1"/>
  <c r="W1229" i="1"/>
  <c r="X1230" i="1"/>
  <c r="Y1230" i="1"/>
  <c r="Z1230" i="1"/>
  <c r="AB1230" i="1"/>
  <c r="W1230" i="1"/>
  <c r="X1231" i="1"/>
  <c r="Y1231" i="1"/>
  <c r="Z1231" i="1"/>
  <c r="AB1231" i="1"/>
  <c r="W1231" i="1"/>
  <c r="X1232" i="1"/>
  <c r="Y1232" i="1"/>
  <c r="Z1232" i="1"/>
  <c r="AB1232" i="1"/>
  <c r="W1232" i="1"/>
  <c r="X1233" i="1"/>
  <c r="Y1233" i="1"/>
  <c r="Z1233" i="1"/>
  <c r="AB1233" i="1"/>
  <c r="W1233" i="1"/>
  <c r="X1234" i="1"/>
  <c r="Y1234" i="1"/>
  <c r="Z1234" i="1"/>
  <c r="AB1234" i="1"/>
  <c r="W1234" i="1"/>
  <c r="X1235" i="1"/>
  <c r="Y1235" i="1"/>
  <c r="Z1235" i="1"/>
  <c r="AB1235" i="1"/>
  <c r="W1235" i="1"/>
  <c r="X1236" i="1"/>
  <c r="Y1236" i="1"/>
  <c r="Z1236" i="1"/>
  <c r="AB1236" i="1"/>
  <c r="W1236" i="1"/>
  <c r="X1237" i="1"/>
  <c r="Y1237" i="1"/>
  <c r="Z1237" i="1"/>
  <c r="AB1237" i="1"/>
  <c r="W1237" i="1"/>
  <c r="X1238" i="1"/>
  <c r="Y1238" i="1"/>
  <c r="Z1238" i="1"/>
  <c r="AB1238" i="1"/>
  <c r="W1238" i="1"/>
  <c r="X1239" i="1"/>
  <c r="Y1239" i="1"/>
  <c r="Z1239" i="1"/>
  <c r="AB1239" i="1"/>
  <c r="W1239" i="1"/>
  <c r="X1240" i="1"/>
  <c r="Y1240" i="1"/>
  <c r="Z1240" i="1"/>
  <c r="AB1240" i="1"/>
  <c r="W1240" i="1"/>
  <c r="X1241" i="1"/>
  <c r="Y1241" i="1"/>
  <c r="Z1241" i="1"/>
  <c r="AB1241" i="1"/>
  <c r="W1241" i="1"/>
  <c r="X1242" i="1"/>
  <c r="Y1242" i="1"/>
  <c r="Z1242" i="1"/>
  <c r="AB1242" i="1"/>
  <c r="X1243" i="1"/>
  <c r="Y1243" i="1"/>
  <c r="Z1243" i="1"/>
  <c r="AB1243" i="1"/>
  <c r="W1243" i="1"/>
  <c r="X1244" i="1"/>
  <c r="Y1244" i="1"/>
  <c r="Z1244" i="1"/>
  <c r="AB1244" i="1"/>
  <c r="W1244" i="1"/>
  <c r="X1245" i="1"/>
  <c r="Y1245" i="1"/>
  <c r="Z1245" i="1"/>
  <c r="AB1245" i="1"/>
  <c r="W1245" i="1"/>
  <c r="X1246" i="1"/>
  <c r="Y1246" i="1"/>
  <c r="Z1246" i="1"/>
  <c r="AB1246" i="1"/>
  <c r="W1246" i="1"/>
  <c r="X1247" i="1"/>
  <c r="Y1247" i="1"/>
  <c r="Z1247" i="1"/>
  <c r="AB1247" i="1"/>
  <c r="W1247" i="1"/>
  <c r="X1248" i="1"/>
  <c r="Y1248" i="1"/>
  <c r="Z1248" i="1"/>
  <c r="AB1248" i="1"/>
  <c r="W1248" i="1"/>
  <c r="X1249" i="1"/>
  <c r="Y1249" i="1"/>
  <c r="Z1249" i="1"/>
  <c r="AB1249" i="1"/>
  <c r="W1249" i="1"/>
  <c r="X1250" i="1"/>
  <c r="Y1250" i="1"/>
  <c r="Z1250" i="1"/>
  <c r="AB1250" i="1"/>
  <c r="W1250" i="1"/>
  <c r="X1251" i="1"/>
  <c r="Y1251" i="1"/>
  <c r="Z1251" i="1"/>
  <c r="AB1251" i="1"/>
  <c r="W1251" i="1"/>
  <c r="X1252" i="1"/>
  <c r="Y1252" i="1"/>
  <c r="Z1252" i="1"/>
  <c r="AB1252" i="1"/>
  <c r="W1252" i="1"/>
  <c r="X1253" i="1"/>
  <c r="Y1253" i="1"/>
  <c r="Z1253" i="1"/>
  <c r="AB1253" i="1"/>
  <c r="W1253" i="1"/>
  <c r="X1254" i="1"/>
  <c r="Y1254" i="1"/>
  <c r="Z1254" i="1"/>
  <c r="AB1254" i="1"/>
  <c r="W1254" i="1"/>
  <c r="X1255" i="1"/>
  <c r="Y1255" i="1"/>
  <c r="Z1255" i="1"/>
  <c r="AB1255" i="1"/>
  <c r="W1255" i="1"/>
  <c r="X1256" i="1"/>
  <c r="Y1256" i="1"/>
  <c r="Z1256" i="1"/>
  <c r="AB1256" i="1"/>
  <c r="W1256" i="1"/>
  <c r="X1257" i="1"/>
  <c r="Y1257" i="1"/>
  <c r="Z1257" i="1"/>
  <c r="AB1257" i="1"/>
  <c r="W1257" i="1"/>
  <c r="X1258" i="1"/>
  <c r="Y1258" i="1"/>
  <c r="Z1258" i="1"/>
  <c r="AB1258" i="1"/>
  <c r="W1258" i="1"/>
  <c r="X1259" i="1"/>
  <c r="Y1259" i="1"/>
  <c r="Z1259" i="1"/>
  <c r="AB1259" i="1"/>
  <c r="W1259" i="1"/>
  <c r="X1260" i="1"/>
  <c r="Y1260" i="1"/>
  <c r="Z1260" i="1"/>
  <c r="AB1260" i="1"/>
  <c r="W1260" i="1"/>
  <c r="X1261" i="1"/>
  <c r="Y1261" i="1"/>
  <c r="Z1261" i="1"/>
  <c r="AB1261" i="1"/>
  <c r="W1261" i="1"/>
  <c r="X1262" i="1"/>
  <c r="Y1262" i="1"/>
  <c r="Z1262" i="1"/>
  <c r="AB1262" i="1"/>
  <c r="W1262" i="1"/>
  <c r="X1263" i="1"/>
  <c r="Y1263" i="1"/>
  <c r="Z1263" i="1"/>
  <c r="AB1263" i="1"/>
  <c r="W1263" i="1"/>
  <c r="X1264" i="1"/>
  <c r="Y1264" i="1"/>
  <c r="Z1264" i="1"/>
  <c r="AB1264" i="1"/>
  <c r="W1264" i="1"/>
  <c r="X1265" i="1"/>
  <c r="Y1265" i="1"/>
  <c r="Z1265" i="1"/>
  <c r="AB1265" i="1"/>
  <c r="W1265" i="1"/>
  <c r="X1266" i="1"/>
  <c r="Y1266" i="1"/>
  <c r="Z1266" i="1"/>
  <c r="AB1266" i="1"/>
  <c r="W1266" i="1"/>
  <c r="X1267" i="1"/>
  <c r="Y1267" i="1"/>
  <c r="Z1267" i="1"/>
  <c r="AB1267" i="1"/>
  <c r="W1267" i="1"/>
  <c r="X1268" i="1"/>
  <c r="Y1268" i="1"/>
  <c r="Z1268" i="1"/>
  <c r="AB1268" i="1"/>
  <c r="W1268" i="1"/>
  <c r="X1269" i="1"/>
  <c r="Y1269" i="1"/>
  <c r="Z1269" i="1"/>
  <c r="AB1269" i="1"/>
  <c r="W1269" i="1"/>
  <c r="X1270" i="1"/>
  <c r="Y1270" i="1"/>
  <c r="Z1270" i="1"/>
  <c r="AB1270" i="1"/>
  <c r="W1270" i="1"/>
  <c r="X1271" i="1"/>
  <c r="Y1271" i="1"/>
  <c r="Z1271" i="1"/>
  <c r="AB1271" i="1"/>
  <c r="W1271" i="1"/>
  <c r="X1272" i="1"/>
  <c r="Y1272" i="1"/>
  <c r="Z1272" i="1"/>
  <c r="AB1272" i="1"/>
  <c r="X1273" i="1"/>
  <c r="Y1273" i="1"/>
  <c r="Z1273" i="1"/>
  <c r="AB1273" i="1"/>
  <c r="W1273" i="1"/>
  <c r="X1274" i="1"/>
  <c r="Y1274" i="1"/>
  <c r="Z1274" i="1"/>
  <c r="AB1274" i="1"/>
  <c r="W1274" i="1"/>
  <c r="X1275" i="1"/>
  <c r="Y1275" i="1"/>
  <c r="Z1275" i="1"/>
  <c r="AB1275" i="1"/>
  <c r="W1275" i="1"/>
  <c r="X1276" i="1"/>
  <c r="Y1276" i="1"/>
  <c r="Z1276" i="1"/>
  <c r="AB1276" i="1"/>
  <c r="W1276" i="1"/>
  <c r="X1277" i="1"/>
  <c r="Y1277" i="1"/>
  <c r="Z1277" i="1"/>
  <c r="AB1277" i="1"/>
  <c r="W1277" i="1"/>
  <c r="X1278" i="1"/>
  <c r="Y1278" i="1"/>
  <c r="Z1278" i="1"/>
  <c r="AB1278" i="1"/>
  <c r="W1278" i="1"/>
  <c r="X1279" i="1"/>
  <c r="Y1279" i="1"/>
  <c r="Z1279" i="1"/>
  <c r="AB1279" i="1"/>
  <c r="W1279" i="1"/>
  <c r="X1280" i="1"/>
  <c r="Y1280" i="1"/>
  <c r="Z1280" i="1"/>
  <c r="AB1280" i="1"/>
  <c r="W1280" i="1"/>
  <c r="X1281" i="1"/>
  <c r="Y1281" i="1"/>
  <c r="Z1281" i="1"/>
  <c r="AB1281" i="1"/>
  <c r="W1281" i="1"/>
  <c r="X1282" i="1"/>
  <c r="Y1282" i="1"/>
  <c r="Z1282" i="1"/>
  <c r="AB1282" i="1"/>
  <c r="W1282" i="1"/>
  <c r="X1283" i="1"/>
  <c r="Y1283" i="1"/>
  <c r="Z1283" i="1"/>
  <c r="AB1283" i="1"/>
  <c r="W1283" i="1"/>
  <c r="X1284" i="1"/>
  <c r="Y1284" i="1"/>
  <c r="Z1284" i="1"/>
  <c r="AB1284" i="1"/>
  <c r="W1284" i="1"/>
  <c r="X1285" i="1"/>
  <c r="Y1285" i="1"/>
  <c r="Z1285" i="1"/>
  <c r="AB1285" i="1"/>
  <c r="W1285" i="1"/>
  <c r="X1286" i="1"/>
  <c r="Y1286" i="1"/>
  <c r="Z1286" i="1"/>
  <c r="AB1286" i="1"/>
  <c r="W1286" i="1"/>
  <c r="X1287" i="1"/>
  <c r="Y1287" i="1"/>
  <c r="Z1287" i="1"/>
  <c r="AB1287" i="1"/>
  <c r="W1287" i="1"/>
  <c r="X1288" i="1"/>
  <c r="Y1288" i="1"/>
  <c r="Z1288" i="1"/>
  <c r="AB1288" i="1"/>
  <c r="W1288" i="1"/>
  <c r="X1289" i="1"/>
  <c r="Y1289" i="1"/>
  <c r="Z1289" i="1"/>
  <c r="AB1289" i="1"/>
  <c r="X1290" i="1"/>
  <c r="Y1290" i="1"/>
  <c r="Z1290" i="1"/>
  <c r="AB1290" i="1"/>
  <c r="W1290" i="1"/>
  <c r="X1291" i="1"/>
  <c r="Y1291" i="1"/>
  <c r="Z1291" i="1"/>
  <c r="AB1291" i="1"/>
  <c r="W1291" i="1"/>
  <c r="X1292" i="1"/>
  <c r="Y1292" i="1"/>
  <c r="Z1292" i="1"/>
  <c r="AB1292" i="1"/>
  <c r="W1292" i="1"/>
  <c r="X1293" i="1"/>
  <c r="Y1293" i="1"/>
  <c r="Z1293" i="1"/>
  <c r="AB1293" i="1"/>
  <c r="W1293" i="1"/>
  <c r="X1294" i="1"/>
  <c r="Y1294" i="1"/>
  <c r="Z1294" i="1"/>
  <c r="AB1294" i="1"/>
  <c r="W1294" i="1"/>
  <c r="X1295" i="1"/>
  <c r="Y1295" i="1"/>
  <c r="Z1295" i="1"/>
  <c r="AB1295" i="1"/>
  <c r="W1295" i="1"/>
  <c r="X1296" i="1"/>
  <c r="Y1296" i="1"/>
  <c r="Z1296" i="1"/>
  <c r="AB1296" i="1"/>
  <c r="W1296" i="1"/>
  <c r="X1297" i="1"/>
  <c r="Y1297" i="1"/>
  <c r="Z1297" i="1"/>
  <c r="AB1297" i="1"/>
  <c r="W1297" i="1"/>
  <c r="X1298" i="1"/>
  <c r="Y1298" i="1"/>
  <c r="Z1298" i="1"/>
  <c r="AB1298" i="1"/>
  <c r="W1298" i="1"/>
  <c r="X1299" i="1"/>
  <c r="Y1299" i="1"/>
  <c r="Z1299" i="1"/>
  <c r="AB1299" i="1"/>
  <c r="W1299" i="1"/>
  <c r="X1300" i="1"/>
  <c r="Y1300" i="1"/>
  <c r="Z1300" i="1"/>
  <c r="AB1300" i="1"/>
  <c r="W1300" i="1"/>
  <c r="X1301" i="1"/>
  <c r="Y1301" i="1"/>
  <c r="Z1301" i="1"/>
  <c r="AB1301" i="1"/>
  <c r="W1301" i="1"/>
  <c r="X1302" i="1"/>
  <c r="Y1302" i="1"/>
  <c r="Z1302" i="1"/>
  <c r="AB1302" i="1"/>
  <c r="W1302" i="1"/>
  <c r="X1303" i="1"/>
  <c r="Y1303" i="1"/>
  <c r="Z1303" i="1"/>
  <c r="AB1303" i="1"/>
  <c r="W1303" i="1"/>
  <c r="X1304" i="1"/>
  <c r="Y1304" i="1"/>
  <c r="Z1304" i="1"/>
  <c r="AB1304" i="1"/>
  <c r="W1304" i="1"/>
  <c r="X1305" i="1"/>
  <c r="Y1305" i="1"/>
  <c r="Z1305" i="1"/>
  <c r="AB1305" i="1"/>
  <c r="W1305" i="1"/>
  <c r="X1306" i="1"/>
  <c r="Y1306" i="1"/>
  <c r="Z1306" i="1"/>
  <c r="AB1306" i="1"/>
  <c r="W1306" i="1"/>
  <c r="X1307" i="1"/>
  <c r="Y1307" i="1"/>
  <c r="Z1307" i="1"/>
  <c r="AB1307" i="1"/>
  <c r="W1307" i="1"/>
  <c r="X1308" i="1"/>
  <c r="Y1308" i="1"/>
  <c r="Z1308" i="1"/>
  <c r="AB1308" i="1"/>
  <c r="W1308" i="1"/>
  <c r="X1309" i="1"/>
  <c r="Y1309" i="1"/>
  <c r="Z1309" i="1"/>
  <c r="AB1309" i="1"/>
  <c r="W1309" i="1"/>
  <c r="X1310" i="1"/>
  <c r="Y1310" i="1"/>
  <c r="Z1310" i="1"/>
  <c r="AB1310" i="1"/>
  <c r="W1310" i="1"/>
  <c r="X1311" i="1"/>
  <c r="Y1311" i="1"/>
  <c r="Z1311" i="1"/>
  <c r="AB1311" i="1"/>
  <c r="W1311" i="1"/>
  <c r="X1312" i="1"/>
  <c r="Y1312" i="1"/>
  <c r="Z1312" i="1"/>
  <c r="AB1312" i="1"/>
  <c r="W1312" i="1"/>
  <c r="X1313" i="1"/>
  <c r="Y1313" i="1"/>
  <c r="Z1313" i="1"/>
  <c r="AB1313" i="1"/>
  <c r="W1313" i="1"/>
  <c r="X1314" i="1"/>
  <c r="Y1314" i="1"/>
  <c r="Z1314" i="1"/>
  <c r="AB1314" i="1"/>
  <c r="W1314" i="1"/>
  <c r="X1315" i="1"/>
  <c r="Y1315" i="1"/>
  <c r="Z1315" i="1"/>
  <c r="AB1315" i="1"/>
  <c r="W1315" i="1"/>
  <c r="X1316" i="1"/>
  <c r="Y1316" i="1"/>
  <c r="Z1316" i="1"/>
  <c r="AB1316" i="1"/>
  <c r="W1316" i="1"/>
  <c r="X1317" i="1"/>
  <c r="Y1317" i="1"/>
  <c r="Z1317" i="1"/>
  <c r="AB1317" i="1"/>
  <c r="W1317" i="1"/>
  <c r="X1318" i="1"/>
  <c r="Y1318" i="1"/>
  <c r="Z1318" i="1"/>
  <c r="AB1318" i="1"/>
  <c r="W1318" i="1"/>
  <c r="X1319" i="1"/>
  <c r="Y1319" i="1"/>
  <c r="Z1319" i="1"/>
  <c r="AB1319" i="1"/>
  <c r="X1320" i="1"/>
  <c r="Y1320" i="1"/>
  <c r="Z1320" i="1"/>
  <c r="AB1320" i="1"/>
  <c r="W1320" i="1"/>
  <c r="X1321" i="1"/>
  <c r="Y1321" i="1"/>
  <c r="Z1321" i="1"/>
  <c r="AB1321" i="1"/>
  <c r="W1321" i="1"/>
  <c r="X1322" i="1"/>
  <c r="Y1322" i="1"/>
  <c r="Z1322" i="1"/>
  <c r="AB1322" i="1"/>
  <c r="W1322" i="1"/>
  <c r="X1323" i="1"/>
  <c r="Y1323" i="1"/>
  <c r="Z1323" i="1"/>
  <c r="AB1323" i="1"/>
  <c r="W1323" i="1"/>
  <c r="X1324" i="1"/>
  <c r="Y1324" i="1"/>
  <c r="Z1324" i="1"/>
  <c r="AB1324" i="1"/>
  <c r="W1324" i="1"/>
  <c r="X1325" i="1"/>
  <c r="Y1325" i="1"/>
  <c r="Z1325" i="1"/>
  <c r="AB1325" i="1"/>
  <c r="W1325" i="1"/>
  <c r="X1326" i="1"/>
  <c r="Y1326" i="1"/>
  <c r="Z1326" i="1"/>
  <c r="AB1326" i="1"/>
  <c r="W1326" i="1"/>
  <c r="X1327" i="1"/>
  <c r="Y1327" i="1"/>
  <c r="Z1327" i="1"/>
  <c r="AB1327" i="1"/>
  <c r="W1327" i="1"/>
  <c r="X1328" i="1"/>
  <c r="Y1328" i="1"/>
  <c r="Z1328" i="1"/>
  <c r="AB1328" i="1"/>
  <c r="W1328" i="1"/>
  <c r="X1329" i="1"/>
  <c r="Y1329" i="1"/>
  <c r="Z1329" i="1"/>
  <c r="AB1329" i="1"/>
  <c r="W1329" i="1"/>
  <c r="X1330" i="1"/>
  <c r="Y1330" i="1"/>
  <c r="Z1330" i="1"/>
  <c r="AB1330" i="1"/>
  <c r="W1330" i="1"/>
  <c r="X1331" i="1"/>
  <c r="Y1331" i="1"/>
  <c r="Z1331" i="1"/>
  <c r="AB1331" i="1"/>
  <c r="W1331" i="1"/>
  <c r="X1332" i="1"/>
  <c r="Y1332" i="1"/>
  <c r="Z1332" i="1"/>
  <c r="AB1332" i="1"/>
  <c r="W1332" i="1"/>
  <c r="X1333" i="1"/>
  <c r="Y1333" i="1"/>
  <c r="Z1333" i="1"/>
  <c r="AB1333" i="1"/>
  <c r="W1333" i="1"/>
  <c r="X1334" i="1"/>
  <c r="Y1334" i="1"/>
  <c r="Z1334" i="1"/>
  <c r="AB1334" i="1"/>
  <c r="W1334" i="1"/>
  <c r="X1335" i="1"/>
  <c r="Y1335" i="1"/>
  <c r="Z1335" i="1"/>
  <c r="AB1335" i="1"/>
  <c r="W1335" i="1"/>
  <c r="X1336" i="1"/>
  <c r="Y1336" i="1"/>
  <c r="Z1336" i="1"/>
  <c r="AB1336" i="1"/>
  <c r="X1337" i="1"/>
  <c r="Y1337" i="1"/>
  <c r="Z1337" i="1"/>
  <c r="AB1337" i="1"/>
  <c r="W1337" i="1"/>
  <c r="X1338" i="1"/>
  <c r="Y1338" i="1"/>
  <c r="Z1338" i="1"/>
  <c r="AB1338" i="1"/>
  <c r="W1338" i="1"/>
  <c r="X1339" i="1"/>
  <c r="Y1339" i="1"/>
  <c r="Z1339" i="1"/>
  <c r="AB1339" i="1"/>
  <c r="W1339" i="1"/>
  <c r="X1340" i="1"/>
  <c r="Y1340" i="1"/>
  <c r="Z1340" i="1"/>
  <c r="AB1340" i="1"/>
  <c r="W1340" i="1"/>
  <c r="X1341" i="1"/>
  <c r="Y1341" i="1"/>
  <c r="Z1341" i="1"/>
  <c r="AB1341" i="1"/>
  <c r="W1341" i="1"/>
  <c r="X1342" i="1"/>
  <c r="Y1342" i="1"/>
  <c r="Z1342" i="1"/>
  <c r="AB1342" i="1"/>
  <c r="W1342" i="1"/>
  <c r="X1343" i="1"/>
  <c r="Y1343" i="1"/>
  <c r="Z1343" i="1"/>
  <c r="AB1343" i="1"/>
  <c r="W1343" i="1"/>
  <c r="X1344" i="1"/>
  <c r="Y1344" i="1"/>
  <c r="Z1344" i="1"/>
  <c r="AB1344" i="1"/>
  <c r="W1344" i="1"/>
  <c r="X1345" i="1"/>
  <c r="Y1345" i="1"/>
  <c r="Z1345" i="1"/>
  <c r="AB1345" i="1"/>
  <c r="W1345" i="1"/>
  <c r="X1346" i="1"/>
  <c r="Y1346" i="1"/>
  <c r="Z1346" i="1"/>
  <c r="AB1346" i="1"/>
  <c r="W1346" i="1"/>
  <c r="X1347" i="1"/>
  <c r="Y1347" i="1"/>
  <c r="Z1347" i="1"/>
  <c r="AB1347" i="1"/>
  <c r="W1347" i="1"/>
  <c r="X1348" i="1"/>
  <c r="Y1348" i="1"/>
  <c r="Z1348" i="1"/>
  <c r="AB1348" i="1"/>
  <c r="W1348" i="1"/>
  <c r="X1349" i="1"/>
  <c r="Y1349" i="1"/>
  <c r="Z1349" i="1"/>
  <c r="AB1349" i="1"/>
  <c r="W1349" i="1"/>
  <c r="X1350" i="1"/>
  <c r="Y1350" i="1"/>
  <c r="Z1350" i="1"/>
  <c r="AB1350" i="1"/>
  <c r="W1350" i="1"/>
  <c r="X1351" i="1"/>
  <c r="Y1351" i="1"/>
  <c r="Z1351" i="1"/>
  <c r="AB1351" i="1"/>
  <c r="W1351" i="1"/>
  <c r="X1352" i="1"/>
  <c r="Y1352" i="1"/>
  <c r="Z1352" i="1"/>
  <c r="AB1352" i="1"/>
  <c r="W1352" i="1"/>
  <c r="X1353" i="1"/>
  <c r="Y1353" i="1"/>
  <c r="Z1353" i="1"/>
  <c r="AB1353" i="1"/>
  <c r="W1353" i="1"/>
  <c r="X1354" i="1"/>
  <c r="Y1354" i="1"/>
  <c r="Z1354" i="1"/>
  <c r="AB1354" i="1"/>
  <c r="W1354" i="1"/>
  <c r="X1355" i="1"/>
  <c r="Y1355" i="1"/>
  <c r="Z1355" i="1"/>
  <c r="AB1355" i="1"/>
  <c r="W1355" i="1"/>
  <c r="X1356" i="1"/>
  <c r="Y1356" i="1"/>
  <c r="Z1356" i="1"/>
  <c r="AB1356" i="1"/>
  <c r="W1356" i="1"/>
  <c r="X1357" i="1"/>
  <c r="Y1357" i="1"/>
  <c r="Z1357" i="1"/>
  <c r="AB1357" i="1"/>
  <c r="W1357" i="1"/>
  <c r="X1358" i="1"/>
  <c r="Y1358" i="1"/>
  <c r="Z1358" i="1"/>
  <c r="AB1358" i="1"/>
  <c r="W1358" i="1"/>
  <c r="X1359" i="1"/>
  <c r="Y1359" i="1"/>
  <c r="Z1359" i="1"/>
  <c r="AB1359" i="1"/>
  <c r="W1359" i="1"/>
  <c r="X1360" i="1"/>
  <c r="Y1360" i="1"/>
  <c r="Z1360" i="1"/>
  <c r="AB1360" i="1"/>
  <c r="W1360" i="1"/>
  <c r="X1361" i="1"/>
  <c r="Y1361" i="1"/>
  <c r="Z1361" i="1"/>
  <c r="AB1361" i="1"/>
  <c r="W1361" i="1"/>
  <c r="X1362" i="1"/>
  <c r="Y1362" i="1"/>
  <c r="Z1362" i="1"/>
  <c r="AB1362" i="1"/>
  <c r="W1362" i="1"/>
  <c r="X1363" i="1"/>
  <c r="Y1363" i="1"/>
  <c r="Z1363" i="1"/>
  <c r="AB1363" i="1"/>
  <c r="W1363" i="1"/>
  <c r="X1364" i="1"/>
  <c r="Y1364" i="1"/>
  <c r="Z1364" i="1"/>
  <c r="AB1364" i="1"/>
  <c r="W1364" i="1"/>
  <c r="X1365" i="1"/>
  <c r="Y1365" i="1"/>
  <c r="Z1365" i="1"/>
  <c r="AB1365" i="1"/>
  <c r="W1365" i="1"/>
  <c r="X1366" i="1"/>
  <c r="Y1366" i="1"/>
  <c r="Z1366" i="1"/>
  <c r="AB1366" i="1"/>
  <c r="X1367" i="1"/>
  <c r="Y1367" i="1"/>
  <c r="Z1367" i="1"/>
  <c r="AB1367" i="1"/>
  <c r="W1367" i="1"/>
  <c r="X1368" i="1"/>
  <c r="Y1368" i="1"/>
  <c r="Z1368" i="1"/>
  <c r="AB1368" i="1"/>
  <c r="W1368" i="1"/>
  <c r="X1369" i="1"/>
  <c r="Y1369" i="1"/>
  <c r="Z1369" i="1"/>
  <c r="AB1369" i="1"/>
  <c r="W1369" i="1"/>
  <c r="X1370" i="1"/>
  <c r="Y1370" i="1"/>
  <c r="Z1370" i="1"/>
  <c r="AB1370" i="1"/>
  <c r="W1370" i="1"/>
  <c r="X1371" i="1"/>
  <c r="Y1371" i="1"/>
  <c r="Z1371" i="1"/>
  <c r="AB1371" i="1"/>
  <c r="W1371" i="1"/>
  <c r="X1372" i="1"/>
  <c r="Y1372" i="1"/>
  <c r="Z1372" i="1"/>
  <c r="AB1372" i="1"/>
  <c r="W1372" i="1"/>
  <c r="X1373" i="1"/>
  <c r="Y1373" i="1"/>
  <c r="Z1373" i="1"/>
  <c r="AB1373" i="1"/>
  <c r="W1373" i="1"/>
  <c r="X1374" i="1"/>
  <c r="Y1374" i="1"/>
  <c r="Z1374" i="1"/>
  <c r="AB1374" i="1"/>
  <c r="W1374" i="1"/>
  <c r="X1375" i="1"/>
  <c r="Y1375" i="1"/>
  <c r="Z1375" i="1"/>
  <c r="AB1375" i="1"/>
  <c r="W1375" i="1"/>
  <c r="X1376" i="1"/>
  <c r="Y1376" i="1"/>
  <c r="Z1376" i="1"/>
  <c r="AB1376" i="1"/>
  <c r="W1376" i="1"/>
  <c r="X1377" i="1"/>
  <c r="Y1377" i="1"/>
  <c r="Z1377" i="1"/>
  <c r="AB1377" i="1"/>
  <c r="W1377" i="1"/>
  <c r="X1378" i="1"/>
  <c r="Y1378" i="1"/>
  <c r="Z1378" i="1"/>
  <c r="AB1378" i="1"/>
  <c r="W1378" i="1"/>
  <c r="X1379" i="1"/>
  <c r="Y1379" i="1"/>
  <c r="Z1379" i="1"/>
  <c r="AB1379" i="1"/>
  <c r="W1379" i="1"/>
  <c r="X1380" i="1"/>
  <c r="Y1380" i="1"/>
  <c r="Z1380" i="1"/>
  <c r="AB1380" i="1"/>
  <c r="W1380" i="1"/>
  <c r="X1381" i="1"/>
  <c r="Y1381" i="1"/>
  <c r="Z1381" i="1"/>
  <c r="AB1381" i="1"/>
  <c r="W1381" i="1"/>
  <c r="X1382" i="1"/>
  <c r="Y1382" i="1"/>
  <c r="Z1382" i="1"/>
  <c r="AB1382" i="1"/>
  <c r="W1382" i="1"/>
  <c r="X1383" i="1"/>
  <c r="Y1383" i="1"/>
  <c r="Z1383" i="1"/>
  <c r="AB1383" i="1"/>
  <c r="X1384" i="1"/>
  <c r="Y1384" i="1"/>
  <c r="Z1384" i="1"/>
  <c r="AB1384" i="1"/>
  <c r="W1384" i="1"/>
  <c r="X1385" i="1"/>
  <c r="Y1385" i="1"/>
  <c r="Z1385" i="1"/>
  <c r="AB1385" i="1"/>
  <c r="W1385" i="1"/>
  <c r="X1386" i="1"/>
  <c r="Y1386" i="1"/>
  <c r="Z1386" i="1"/>
  <c r="AB1386" i="1"/>
  <c r="W1386" i="1"/>
  <c r="X1387" i="1"/>
  <c r="Y1387" i="1"/>
  <c r="Z1387" i="1"/>
  <c r="AB1387" i="1"/>
  <c r="W1387" i="1"/>
  <c r="X1388" i="1"/>
  <c r="Y1388" i="1"/>
  <c r="Z1388" i="1"/>
  <c r="AB1388" i="1"/>
  <c r="W1388" i="1"/>
  <c r="X1389" i="1"/>
  <c r="Y1389" i="1"/>
  <c r="Z1389" i="1"/>
  <c r="AB1389" i="1"/>
  <c r="W1389" i="1"/>
  <c r="X1390" i="1"/>
  <c r="Y1390" i="1"/>
  <c r="Z1390" i="1"/>
  <c r="AB1390" i="1"/>
  <c r="W1390" i="1"/>
  <c r="X1391" i="1"/>
  <c r="Y1391" i="1"/>
  <c r="Z1391" i="1"/>
  <c r="AB1391" i="1"/>
  <c r="W1391" i="1"/>
  <c r="X1392" i="1"/>
  <c r="Y1392" i="1"/>
  <c r="Z1392" i="1"/>
  <c r="AB1392" i="1"/>
  <c r="W1392" i="1"/>
  <c r="X1393" i="1"/>
  <c r="Y1393" i="1"/>
  <c r="Z1393" i="1"/>
  <c r="AB1393" i="1"/>
  <c r="W1393" i="1"/>
  <c r="X1394" i="1"/>
  <c r="Y1394" i="1"/>
  <c r="Z1394" i="1"/>
  <c r="AB1394" i="1"/>
  <c r="W1394" i="1"/>
  <c r="X1395" i="1"/>
  <c r="Y1395" i="1"/>
  <c r="Z1395" i="1"/>
  <c r="AB1395" i="1"/>
  <c r="W1395" i="1"/>
  <c r="X1396" i="1"/>
  <c r="Y1396" i="1"/>
  <c r="Z1396" i="1"/>
  <c r="AB1396" i="1"/>
  <c r="W1396" i="1"/>
  <c r="X1397" i="1"/>
  <c r="Y1397" i="1"/>
  <c r="Z1397" i="1"/>
  <c r="AB1397" i="1"/>
  <c r="W1397" i="1"/>
  <c r="X1398" i="1"/>
  <c r="Y1398" i="1"/>
  <c r="Z1398" i="1"/>
  <c r="AB1398" i="1"/>
  <c r="W1398" i="1"/>
  <c r="X1399" i="1"/>
  <c r="Y1399" i="1"/>
  <c r="Z1399" i="1"/>
  <c r="AB1399" i="1"/>
  <c r="W1399" i="1"/>
  <c r="X1400" i="1"/>
  <c r="Y1400" i="1"/>
  <c r="Z1400" i="1"/>
  <c r="AB1400" i="1"/>
  <c r="W1400" i="1"/>
  <c r="X1401" i="1"/>
  <c r="Y1401" i="1"/>
  <c r="Z1401" i="1"/>
  <c r="AB1401" i="1"/>
  <c r="W1401" i="1"/>
  <c r="X1402" i="1"/>
  <c r="Y1402" i="1"/>
  <c r="Z1402" i="1"/>
  <c r="AB1402" i="1"/>
  <c r="W1402" i="1"/>
  <c r="X1403" i="1"/>
  <c r="Y1403" i="1"/>
  <c r="Z1403" i="1"/>
  <c r="AB1403" i="1"/>
  <c r="W1403" i="1"/>
  <c r="X1404" i="1"/>
  <c r="Y1404" i="1"/>
  <c r="Z1404" i="1"/>
  <c r="AB1404" i="1"/>
  <c r="W1404" i="1"/>
  <c r="X1405" i="1"/>
  <c r="Y1405" i="1"/>
  <c r="Z1405" i="1"/>
  <c r="AB1405" i="1"/>
  <c r="W1405" i="1"/>
  <c r="X1406" i="1"/>
  <c r="Y1406" i="1"/>
  <c r="Z1406" i="1"/>
  <c r="AB1406" i="1"/>
  <c r="W1406" i="1"/>
  <c r="X1407" i="1"/>
  <c r="Y1407" i="1"/>
  <c r="Z1407" i="1"/>
  <c r="AB1407" i="1"/>
  <c r="W1407" i="1"/>
  <c r="X1408" i="1"/>
  <c r="Y1408" i="1"/>
  <c r="Z1408" i="1"/>
  <c r="AB1408" i="1"/>
  <c r="W1408" i="1"/>
  <c r="X1409" i="1"/>
  <c r="Y1409" i="1"/>
  <c r="Z1409" i="1"/>
  <c r="AB1409" i="1"/>
  <c r="W1409" i="1"/>
  <c r="X1410" i="1"/>
  <c r="Y1410" i="1"/>
  <c r="Z1410" i="1"/>
  <c r="AB1410" i="1"/>
  <c r="W1410" i="1"/>
  <c r="X1411" i="1"/>
  <c r="Y1411" i="1"/>
  <c r="Z1411" i="1"/>
  <c r="AB1411" i="1"/>
  <c r="W1411" i="1"/>
  <c r="X1412" i="1"/>
  <c r="Y1412" i="1"/>
  <c r="Z1412" i="1"/>
  <c r="AB1412" i="1"/>
  <c r="W1412" i="1"/>
  <c r="X1413" i="1"/>
  <c r="Y1413" i="1"/>
  <c r="Z1413" i="1"/>
  <c r="AB1413" i="1"/>
  <c r="X1414" i="1"/>
  <c r="Y1414" i="1"/>
  <c r="Z1414" i="1"/>
  <c r="AB1414" i="1"/>
  <c r="W1414" i="1"/>
  <c r="X1415" i="1"/>
  <c r="Y1415" i="1"/>
  <c r="Z1415" i="1"/>
  <c r="AB1415" i="1"/>
  <c r="W1415" i="1"/>
  <c r="X1416" i="1"/>
  <c r="Y1416" i="1"/>
  <c r="Z1416" i="1"/>
  <c r="AB1416" i="1"/>
  <c r="W1416" i="1"/>
  <c r="X1417" i="1"/>
  <c r="Y1417" i="1"/>
  <c r="Z1417" i="1"/>
  <c r="AB1417" i="1"/>
  <c r="W1417" i="1"/>
  <c r="X1418" i="1"/>
  <c r="Y1418" i="1"/>
  <c r="Z1418" i="1"/>
  <c r="AB1418" i="1"/>
  <c r="W1418" i="1"/>
  <c r="X1419" i="1"/>
  <c r="Y1419" i="1"/>
  <c r="Z1419" i="1"/>
  <c r="AB1419" i="1"/>
  <c r="W1419" i="1"/>
  <c r="X1420" i="1"/>
  <c r="Y1420" i="1"/>
  <c r="Z1420" i="1"/>
  <c r="AB1420" i="1"/>
  <c r="W1420" i="1"/>
  <c r="X1421" i="1"/>
  <c r="Y1421" i="1"/>
  <c r="Z1421" i="1"/>
  <c r="AB1421" i="1"/>
  <c r="W1421" i="1"/>
  <c r="X1422" i="1"/>
  <c r="Y1422" i="1"/>
  <c r="Z1422" i="1"/>
  <c r="AB1422" i="1"/>
  <c r="W1422" i="1"/>
  <c r="X1423" i="1"/>
  <c r="Y1423" i="1"/>
  <c r="Z1423" i="1"/>
  <c r="AB1423" i="1"/>
  <c r="W1423" i="1"/>
  <c r="X1424" i="1"/>
  <c r="Y1424" i="1"/>
  <c r="Z1424" i="1"/>
  <c r="AB1424" i="1"/>
  <c r="W1424" i="1"/>
  <c r="X1425" i="1"/>
  <c r="Y1425" i="1"/>
  <c r="Z1425" i="1"/>
  <c r="AB1425" i="1"/>
  <c r="W1425" i="1"/>
  <c r="X1426" i="1"/>
  <c r="Y1426" i="1"/>
  <c r="Z1426" i="1"/>
  <c r="AB1426" i="1"/>
  <c r="W1426" i="1"/>
  <c r="X1427" i="1"/>
  <c r="Y1427" i="1"/>
  <c r="Z1427" i="1"/>
  <c r="AB1427" i="1"/>
  <c r="W1427" i="1"/>
  <c r="X1428" i="1"/>
  <c r="Y1428" i="1"/>
  <c r="Z1428" i="1"/>
  <c r="AB1428" i="1"/>
  <c r="W1428" i="1"/>
  <c r="X1429" i="1"/>
  <c r="Y1429" i="1"/>
  <c r="Z1429" i="1"/>
  <c r="AB1429" i="1"/>
  <c r="W1429" i="1"/>
  <c r="X1430" i="1"/>
  <c r="Y1430" i="1"/>
  <c r="Z1430" i="1"/>
  <c r="AB1430" i="1"/>
  <c r="X1431" i="1"/>
  <c r="Y1431" i="1"/>
  <c r="Z1431" i="1"/>
  <c r="AB1431" i="1"/>
  <c r="W1431" i="1"/>
  <c r="X1432" i="1"/>
  <c r="Y1432" i="1"/>
  <c r="Z1432" i="1"/>
  <c r="AB1432" i="1"/>
  <c r="W1432" i="1"/>
  <c r="X1433" i="1"/>
  <c r="Y1433" i="1"/>
  <c r="Z1433" i="1"/>
  <c r="AB1433" i="1"/>
  <c r="W1433" i="1"/>
  <c r="X1434" i="1"/>
  <c r="Y1434" i="1"/>
  <c r="Z1434" i="1"/>
  <c r="AB1434" i="1"/>
  <c r="W1434" i="1"/>
  <c r="X1435" i="1"/>
  <c r="Y1435" i="1"/>
  <c r="Z1435" i="1"/>
  <c r="AB1435" i="1"/>
  <c r="W1435" i="1"/>
  <c r="X1436" i="1"/>
  <c r="Y1436" i="1"/>
  <c r="Z1436" i="1"/>
  <c r="AB1436" i="1"/>
  <c r="W1436" i="1"/>
  <c r="X1437" i="1"/>
  <c r="Y1437" i="1"/>
  <c r="Z1437" i="1"/>
  <c r="AB1437" i="1"/>
  <c r="W1437" i="1"/>
  <c r="X1438" i="1"/>
  <c r="Y1438" i="1"/>
  <c r="Z1438" i="1"/>
  <c r="AB1438" i="1"/>
  <c r="W1438" i="1"/>
  <c r="X1439" i="1"/>
  <c r="Y1439" i="1"/>
  <c r="Z1439" i="1"/>
  <c r="AB1439" i="1"/>
  <c r="W1439" i="1"/>
  <c r="X1440" i="1"/>
  <c r="Y1440" i="1"/>
  <c r="Z1440" i="1"/>
  <c r="AB1440" i="1"/>
  <c r="W1440" i="1"/>
  <c r="X1441" i="1"/>
  <c r="Y1441" i="1"/>
  <c r="Z1441" i="1"/>
  <c r="AB1441" i="1"/>
  <c r="W1441" i="1"/>
  <c r="X1442" i="1"/>
  <c r="Y1442" i="1"/>
  <c r="Z1442" i="1"/>
  <c r="AB1442" i="1"/>
  <c r="W1442" i="1"/>
  <c r="X1443" i="1"/>
  <c r="Y1443" i="1"/>
  <c r="Z1443" i="1"/>
  <c r="AB1443" i="1"/>
  <c r="W1443" i="1"/>
  <c r="X1444" i="1"/>
  <c r="Y1444" i="1"/>
  <c r="Z1444" i="1"/>
  <c r="AB1444" i="1"/>
  <c r="W1444" i="1"/>
  <c r="X1445" i="1"/>
  <c r="Y1445" i="1"/>
  <c r="Z1445" i="1"/>
  <c r="AB1445" i="1"/>
  <c r="W1445" i="1"/>
  <c r="X1446" i="1"/>
  <c r="Y1446" i="1"/>
  <c r="Z1446" i="1"/>
  <c r="AB1446" i="1"/>
  <c r="W1446" i="1"/>
  <c r="X1447" i="1"/>
  <c r="Y1447" i="1"/>
  <c r="Z1447" i="1"/>
  <c r="AB1447" i="1"/>
  <c r="W1447" i="1"/>
  <c r="X1448" i="1"/>
  <c r="Y1448" i="1"/>
  <c r="Z1448" i="1"/>
  <c r="AB1448" i="1"/>
  <c r="W1448" i="1"/>
  <c r="X1449" i="1"/>
  <c r="Y1449" i="1"/>
  <c r="Z1449" i="1"/>
  <c r="AB1449" i="1"/>
  <c r="W1449" i="1"/>
  <c r="X1450" i="1"/>
  <c r="Y1450" i="1"/>
  <c r="Z1450" i="1"/>
  <c r="AB1450" i="1"/>
  <c r="W1450" i="1"/>
  <c r="X1451" i="1"/>
  <c r="Y1451" i="1"/>
  <c r="Z1451" i="1"/>
  <c r="AB1451" i="1"/>
  <c r="W1451" i="1"/>
  <c r="X1452" i="1"/>
  <c r="Y1452" i="1"/>
  <c r="Z1452" i="1"/>
  <c r="AB1452" i="1"/>
  <c r="W1452" i="1"/>
  <c r="X1453" i="1"/>
  <c r="Y1453" i="1"/>
  <c r="Z1453" i="1"/>
  <c r="AB1453" i="1"/>
  <c r="W1453" i="1"/>
  <c r="X1454" i="1"/>
  <c r="Y1454" i="1"/>
  <c r="Z1454" i="1"/>
  <c r="AB1454" i="1"/>
  <c r="W1454" i="1"/>
  <c r="X1455" i="1"/>
  <c r="Y1455" i="1"/>
  <c r="Z1455" i="1"/>
  <c r="AB1455" i="1"/>
  <c r="W1455" i="1"/>
  <c r="X1456" i="1"/>
  <c r="Y1456" i="1"/>
  <c r="Z1456" i="1"/>
  <c r="AB1456" i="1"/>
  <c r="W1456" i="1"/>
  <c r="X1457" i="1"/>
  <c r="Y1457" i="1"/>
  <c r="Z1457" i="1"/>
  <c r="AB1457" i="1"/>
  <c r="W1457" i="1"/>
  <c r="X1458" i="1"/>
  <c r="Y1458" i="1"/>
  <c r="Z1458" i="1"/>
  <c r="AB1458" i="1"/>
  <c r="W1458" i="1"/>
  <c r="X1459" i="1"/>
  <c r="Y1459" i="1"/>
  <c r="Z1459" i="1"/>
  <c r="AB1459" i="1"/>
  <c r="W1459" i="1"/>
  <c r="X1460" i="1"/>
  <c r="Y1460" i="1"/>
  <c r="Z1460" i="1"/>
  <c r="AB1460" i="1"/>
  <c r="X1461" i="1"/>
  <c r="Y1461" i="1"/>
  <c r="Z1461" i="1"/>
  <c r="AB1461" i="1"/>
  <c r="W1461" i="1"/>
  <c r="X1462" i="1"/>
  <c r="Y1462" i="1"/>
  <c r="Z1462" i="1"/>
  <c r="AB1462" i="1"/>
  <c r="W1462" i="1"/>
  <c r="X1463" i="1"/>
  <c r="Y1463" i="1"/>
  <c r="Z1463" i="1"/>
  <c r="AB1463" i="1"/>
  <c r="W1463" i="1"/>
  <c r="X1464" i="1"/>
  <c r="Y1464" i="1"/>
  <c r="Z1464" i="1"/>
  <c r="AB1464" i="1"/>
  <c r="W1464" i="1"/>
  <c r="X1465" i="1"/>
  <c r="Y1465" i="1"/>
  <c r="Z1465" i="1"/>
  <c r="AB1465" i="1"/>
  <c r="W1465" i="1"/>
  <c r="X1466" i="1"/>
  <c r="Y1466" i="1"/>
  <c r="Z1466" i="1"/>
  <c r="AB1466" i="1"/>
  <c r="W1466" i="1"/>
  <c r="X1467" i="1"/>
  <c r="Y1467" i="1"/>
  <c r="Z1467" i="1"/>
  <c r="AB1467" i="1"/>
  <c r="W1467" i="1"/>
  <c r="X1468" i="1"/>
  <c r="Y1468" i="1"/>
  <c r="Z1468" i="1"/>
  <c r="AB1468" i="1"/>
  <c r="W1468" i="1"/>
  <c r="X1469" i="1"/>
  <c r="Y1469" i="1"/>
  <c r="Z1469" i="1"/>
  <c r="AB1469" i="1"/>
  <c r="W1469" i="1"/>
  <c r="X1470" i="1"/>
  <c r="Y1470" i="1"/>
  <c r="Z1470" i="1"/>
  <c r="AB1470" i="1"/>
  <c r="W1470" i="1"/>
  <c r="X1471" i="1"/>
  <c r="Y1471" i="1"/>
  <c r="Z1471" i="1"/>
  <c r="AB1471" i="1"/>
  <c r="W1471" i="1"/>
  <c r="X1472" i="1"/>
  <c r="Y1472" i="1"/>
  <c r="Z1472" i="1"/>
  <c r="AB1472" i="1"/>
  <c r="W1472" i="1"/>
  <c r="X1473" i="1"/>
  <c r="Y1473" i="1"/>
  <c r="Z1473" i="1"/>
  <c r="AB1473" i="1"/>
  <c r="W1473" i="1"/>
  <c r="X1474" i="1"/>
  <c r="Y1474" i="1"/>
  <c r="Z1474" i="1"/>
  <c r="AB1474" i="1"/>
  <c r="W1474" i="1"/>
  <c r="X1475" i="1"/>
  <c r="Y1475" i="1"/>
  <c r="Z1475" i="1"/>
  <c r="AB1475" i="1"/>
  <c r="W1475" i="1"/>
  <c r="X1476" i="1"/>
  <c r="Y1476" i="1"/>
  <c r="Z1476" i="1"/>
  <c r="AB1476" i="1"/>
  <c r="W1476" i="1"/>
  <c r="X1477" i="1"/>
  <c r="Y1477" i="1"/>
  <c r="Z1477" i="1"/>
  <c r="AB1477" i="1"/>
  <c r="X1478" i="1"/>
  <c r="Y1478" i="1"/>
  <c r="Z1478" i="1"/>
  <c r="AB1478" i="1"/>
  <c r="W1478" i="1"/>
  <c r="X1479" i="1"/>
  <c r="Y1479" i="1"/>
  <c r="Z1479" i="1"/>
  <c r="AB1479" i="1"/>
  <c r="W1479" i="1"/>
  <c r="X1480" i="1"/>
  <c r="Y1480" i="1"/>
  <c r="Z1480" i="1"/>
  <c r="AB1480" i="1"/>
  <c r="W1480" i="1"/>
  <c r="X1481" i="1"/>
  <c r="Y1481" i="1"/>
  <c r="Z1481" i="1"/>
  <c r="AB1481" i="1"/>
  <c r="W1481" i="1"/>
  <c r="X1482" i="1"/>
  <c r="Y1482" i="1"/>
  <c r="Z1482" i="1"/>
  <c r="AB1482" i="1"/>
  <c r="W1482" i="1"/>
  <c r="X1483" i="1"/>
  <c r="Y1483" i="1"/>
  <c r="Z1483" i="1"/>
  <c r="AB1483" i="1"/>
  <c r="W1483" i="1"/>
  <c r="X1484" i="1"/>
  <c r="Y1484" i="1"/>
  <c r="Z1484" i="1"/>
  <c r="AB1484" i="1"/>
  <c r="W1484" i="1"/>
  <c r="X1485" i="1"/>
  <c r="Y1485" i="1"/>
  <c r="Z1485" i="1"/>
  <c r="AB1485" i="1"/>
  <c r="W1485" i="1"/>
  <c r="X1486" i="1"/>
  <c r="Y1486" i="1"/>
  <c r="Z1486" i="1"/>
  <c r="AB1486" i="1"/>
  <c r="W1486" i="1"/>
  <c r="X1487" i="1"/>
  <c r="Y1487" i="1"/>
  <c r="Z1487" i="1"/>
  <c r="AB1487" i="1"/>
  <c r="W1487" i="1"/>
  <c r="X1488" i="1"/>
  <c r="Y1488" i="1"/>
  <c r="Z1488" i="1"/>
  <c r="AB1488" i="1"/>
  <c r="W1488" i="1"/>
  <c r="X1489" i="1"/>
  <c r="Y1489" i="1"/>
  <c r="Z1489" i="1"/>
  <c r="AB1489" i="1"/>
  <c r="W1489" i="1"/>
  <c r="X1490" i="1"/>
  <c r="Y1490" i="1"/>
  <c r="Z1490" i="1"/>
  <c r="AB1490" i="1"/>
  <c r="W1490" i="1"/>
  <c r="X1491" i="1"/>
  <c r="Y1491" i="1"/>
  <c r="Z1491" i="1"/>
  <c r="AB1491" i="1"/>
  <c r="W1491" i="1"/>
  <c r="X1492" i="1"/>
  <c r="Y1492" i="1"/>
  <c r="Z1492" i="1"/>
  <c r="AB1492" i="1"/>
  <c r="W1492" i="1"/>
  <c r="X1493" i="1"/>
  <c r="Y1493" i="1"/>
  <c r="Z1493" i="1"/>
  <c r="AB1493" i="1"/>
  <c r="W1493" i="1"/>
  <c r="X1494" i="1"/>
  <c r="Y1494" i="1"/>
  <c r="Z1494" i="1"/>
  <c r="AB1494" i="1"/>
  <c r="W1494" i="1"/>
  <c r="X1495" i="1"/>
  <c r="Y1495" i="1"/>
  <c r="Z1495" i="1"/>
  <c r="AB1495" i="1"/>
  <c r="W1495" i="1"/>
  <c r="X1496" i="1"/>
  <c r="Y1496" i="1"/>
  <c r="Z1496" i="1"/>
  <c r="AB1496" i="1"/>
  <c r="W1496" i="1"/>
  <c r="X1497" i="1"/>
  <c r="Y1497" i="1"/>
  <c r="Z1497" i="1"/>
  <c r="AB1497" i="1"/>
  <c r="W1497" i="1"/>
  <c r="X1498" i="1"/>
  <c r="Y1498" i="1"/>
  <c r="Z1498" i="1"/>
  <c r="AB1498" i="1"/>
  <c r="W1498" i="1"/>
  <c r="X1499" i="1"/>
  <c r="Y1499" i="1"/>
  <c r="Z1499" i="1"/>
  <c r="AB1499" i="1"/>
  <c r="W1499" i="1"/>
  <c r="X1500" i="1"/>
  <c r="Y1500" i="1"/>
  <c r="Z1500" i="1"/>
  <c r="AB1500" i="1"/>
  <c r="W1500" i="1"/>
  <c r="X1501" i="1"/>
  <c r="Y1501" i="1"/>
  <c r="Z1501" i="1"/>
  <c r="AB1501" i="1"/>
  <c r="W1501" i="1"/>
  <c r="X1502" i="1"/>
  <c r="Y1502" i="1"/>
  <c r="Z1502" i="1"/>
  <c r="AB1502" i="1"/>
  <c r="W1502" i="1"/>
  <c r="X1503" i="1"/>
  <c r="Y1503" i="1"/>
  <c r="Z1503" i="1"/>
  <c r="AB1503" i="1"/>
  <c r="W1503" i="1"/>
  <c r="X1504" i="1"/>
  <c r="Y1504" i="1"/>
  <c r="Z1504" i="1"/>
  <c r="AB1504" i="1"/>
  <c r="W1504" i="1"/>
  <c r="X1505" i="1"/>
  <c r="Y1505" i="1"/>
  <c r="Z1505" i="1"/>
  <c r="AB1505" i="1"/>
  <c r="W1505" i="1"/>
  <c r="X1506" i="1"/>
  <c r="Y1506" i="1"/>
  <c r="Z1506" i="1"/>
  <c r="AB1506" i="1"/>
  <c r="W1506" i="1"/>
  <c r="X1507" i="1"/>
  <c r="Y1507" i="1"/>
  <c r="Z1507" i="1"/>
  <c r="AB1507" i="1"/>
  <c r="X1508" i="1"/>
  <c r="Y1508" i="1"/>
  <c r="Z1508" i="1"/>
  <c r="AB1508" i="1"/>
  <c r="W1508" i="1"/>
  <c r="X1509" i="1"/>
  <c r="Y1509" i="1"/>
  <c r="Z1509" i="1"/>
  <c r="AB1509" i="1"/>
  <c r="W1509" i="1"/>
  <c r="X1510" i="1"/>
  <c r="Y1510" i="1"/>
  <c r="Z1510" i="1"/>
  <c r="AB1510" i="1"/>
  <c r="W1510" i="1"/>
  <c r="X1511" i="1"/>
  <c r="Y1511" i="1"/>
  <c r="Z1511" i="1"/>
  <c r="AB1511" i="1"/>
  <c r="W1511" i="1"/>
  <c r="X1512" i="1"/>
  <c r="Y1512" i="1"/>
  <c r="Z1512" i="1"/>
  <c r="AB1512" i="1"/>
  <c r="W1512" i="1"/>
  <c r="X1513" i="1"/>
  <c r="Y1513" i="1"/>
  <c r="Z1513" i="1"/>
  <c r="AB1513" i="1"/>
  <c r="W1513" i="1"/>
  <c r="X1514" i="1"/>
  <c r="Y1514" i="1"/>
  <c r="Z1514" i="1"/>
  <c r="AB1514" i="1"/>
  <c r="W1514" i="1"/>
  <c r="X1515" i="1"/>
  <c r="Y1515" i="1"/>
  <c r="Z1515" i="1"/>
  <c r="AB1515" i="1"/>
  <c r="W1515" i="1"/>
  <c r="X1516" i="1"/>
  <c r="Y1516" i="1"/>
  <c r="Z1516" i="1"/>
  <c r="AB1516" i="1"/>
  <c r="W1516" i="1"/>
  <c r="X1517" i="1"/>
  <c r="Y1517" i="1"/>
  <c r="Z1517" i="1"/>
  <c r="AB1517" i="1"/>
  <c r="W1517" i="1"/>
  <c r="X1518" i="1"/>
  <c r="Y1518" i="1"/>
  <c r="Z1518" i="1"/>
  <c r="AB1518" i="1"/>
  <c r="W1518" i="1"/>
  <c r="X1519" i="1"/>
  <c r="Y1519" i="1"/>
  <c r="Z1519" i="1"/>
  <c r="AB1519" i="1"/>
  <c r="W1519" i="1"/>
  <c r="X1520" i="1"/>
  <c r="Y1520" i="1"/>
  <c r="Z1520" i="1"/>
  <c r="AB1520" i="1"/>
  <c r="W1520" i="1"/>
  <c r="X1521" i="1"/>
  <c r="Y1521" i="1"/>
  <c r="Z1521" i="1"/>
  <c r="AB1521" i="1"/>
  <c r="W1521" i="1"/>
  <c r="X1522" i="1"/>
  <c r="Y1522" i="1"/>
  <c r="Z1522" i="1"/>
  <c r="AB1522" i="1"/>
  <c r="W1522" i="1"/>
  <c r="X1523" i="1"/>
  <c r="Y1523" i="1"/>
  <c r="Z1523" i="1"/>
  <c r="AB1523" i="1"/>
  <c r="W1523" i="1"/>
  <c r="X1524" i="1"/>
  <c r="Y1524" i="1"/>
  <c r="Z1524" i="1"/>
  <c r="AB1524" i="1"/>
  <c r="X1525" i="1"/>
  <c r="Y1525" i="1"/>
  <c r="Z1525" i="1"/>
  <c r="AB1525" i="1"/>
  <c r="W1525" i="1"/>
  <c r="X1526" i="1"/>
  <c r="Y1526" i="1"/>
  <c r="Z1526" i="1"/>
  <c r="AB1526" i="1"/>
  <c r="W1526" i="1"/>
  <c r="X1527" i="1"/>
  <c r="Y1527" i="1"/>
  <c r="Z1527" i="1"/>
  <c r="AB1527" i="1"/>
  <c r="W1527" i="1"/>
  <c r="X1528" i="1"/>
  <c r="Y1528" i="1"/>
  <c r="Z1528" i="1"/>
  <c r="AB1528" i="1"/>
  <c r="W1528" i="1"/>
  <c r="X1529" i="1"/>
  <c r="Y1529" i="1"/>
  <c r="Z1529" i="1"/>
  <c r="AB1529" i="1"/>
  <c r="W1529" i="1"/>
  <c r="X1530" i="1"/>
  <c r="Y1530" i="1"/>
  <c r="Z1530" i="1"/>
  <c r="AB1530" i="1"/>
  <c r="W1530" i="1"/>
  <c r="X1531" i="1"/>
  <c r="Y1531" i="1"/>
  <c r="Z1531" i="1"/>
  <c r="AB1531" i="1"/>
  <c r="W1531" i="1"/>
  <c r="X1532" i="1"/>
  <c r="Y1532" i="1"/>
  <c r="Z1532" i="1"/>
  <c r="AB1532" i="1"/>
  <c r="W1532" i="1"/>
  <c r="X1533" i="1"/>
  <c r="Y1533" i="1"/>
  <c r="Z1533" i="1"/>
  <c r="AB1533" i="1"/>
  <c r="W1533" i="1"/>
  <c r="X1534" i="1"/>
  <c r="Y1534" i="1"/>
  <c r="Z1534" i="1"/>
  <c r="AB1534" i="1"/>
  <c r="W1534" i="1"/>
  <c r="X1535" i="1"/>
  <c r="Y1535" i="1"/>
  <c r="Z1535" i="1"/>
  <c r="AB1535" i="1"/>
  <c r="W1535" i="1"/>
  <c r="X1536" i="1"/>
  <c r="Y1536" i="1"/>
  <c r="Z1536" i="1"/>
  <c r="AB1536" i="1"/>
  <c r="W1536" i="1"/>
  <c r="X1537" i="1"/>
  <c r="Y1537" i="1"/>
  <c r="Z1537" i="1"/>
  <c r="AB1537" i="1"/>
  <c r="W1537" i="1"/>
  <c r="X1538" i="1"/>
  <c r="Y1538" i="1"/>
  <c r="Z1538" i="1"/>
  <c r="AB1538" i="1"/>
  <c r="W1538" i="1"/>
  <c r="X1539" i="1"/>
  <c r="Y1539" i="1"/>
  <c r="Z1539" i="1"/>
  <c r="AB1539" i="1"/>
  <c r="W1539" i="1"/>
  <c r="X1540" i="1"/>
  <c r="Y1540" i="1"/>
  <c r="Z1540" i="1"/>
  <c r="AB1540" i="1"/>
  <c r="W1540" i="1"/>
  <c r="X1541" i="1"/>
  <c r="Y1541" i="1"/>
  <c r="Z1541" i="1"/>
  <c r="AB1541" i="1"/>
  <c r="W1541" i="1"/>
  <c r="X1542" i="1"/>
  <c r="Y1542" i="1"/>
  <c r="Z1542" i="1"/>
  <c r="AB1542" i="1"/>
  <c r="W1542" i="1"/>
  <c r="X1543" i="1"/>
  <c r="Y1543" i="1"/>
  <c r="Z1543" i="1"/>
  <c r="AB1543" i="1"/>
  <c r="W1543" i="1"/>
  <c r="X1544" i="1"/>
  <c r="Y1544" i="1"/>
  <c r="Z1544" i="1"/>
  <c r="AB1544" i="1"/>
  <c r="W1544" i="1"/>
  <c r="X1545" i="1"/>
  <c r="Y1545" i="1"/>
  <c r="Z1545" i="1"/>
  <c r="AB1545" i="1"/>
  <c r="W1545" i="1"/>
  <c r="X1546" i="1"/>
  <c r="Y1546" i="1"/>
  <c r="Z1546" i="1"/>
  <c r="AB1546" i="1"/>
  <c r="W1546" i="1"/>
  <c r="X1547" i="1"/>
  <c r="Y1547" i="1"/>
  <c r="Z1547" i="1"/>
  <c r="AB1547" i="1"/>
  <c r="W1547" i="1"/>
  <c r="X1548" i="1"/>
  <c r="Y1548" i="1"/>
  <c r="Z1548" i="1"/>
  <c r="AB1548" i="1"/>
  <c r="W1548" i="1"/>
  <c r="X1549" i="1"/>
  <c r="Y1549" i="1"/>
  <c r="Z1549" i="1"/>
  <c r="AB1549" i="1"/>
  <c r="W1549" i="1"/>
  <c r="X1550" i="1"/>
  <c r="Y1550" i="1"/>
  <c r="Z1550" i="1"/>
  <c r="AB1550" i="1"/>
  <c r="W1550" i="1"/>
  <c r="X1551" i="1"/>
  <c r="Y1551" i="1"/>
  <c r="Z1551" i="1"/>
  <c r="AB1551" i="1"/>
  <c r="W1551" i="1"/>
  <c r="X1552" i="1"/>
  <c r="Y1552" i="1"/>
  <c r="Z1552" i="1"/>
  <c r="AB1552" i="1"/>
  <c r="W1552" i="1"/>
  <c r="X1553" i="1"/>
  <c r="Y1553" i="1"/>
  <c r="Z1553" i="1"/>
  <c r="AB1553" i="1"/>
  <c r="W1553" i="1"/>
  <c r="X1554" i="1"/>
  <c r="Y1554" i="1"/>
  <c r="Z1554" i="1"/>
  <c r="AB1554" i="1"/>
  <c r="X1555" i="1"/>
  <c r="Y1555" i="1"/>
  <c r="Z1555" i="1"/>
  <c r="AB1555" i="1"/>
  <c r="W1555" i="1"/>
  <c r="X1556" i="1"/>
  <c r="Y1556" i="1"/>
  <c r="Z1556" i="1"/>
  <c r="AB1556" i="1"/>
  <c r="W1556" i="1"/>
  <c r="X1557" i="1"/>
  <c r="Y1557" i="1"/>
  <c r="Z1557" i="1"/>
  <c r="AB1557" i="1"/>
  <c r="W1557" i="1"/>
  <c r="X1558" i="1"/>
  <c r="Y1558" i="1"/>
  <c r="Z1558" i="1"/>
  <c r="AB1558" i="1"/>
  <c r="W1558" i="1"/>
  <c r="X1559" i="1"/>
  <c r="Y1559" i="1"/>
  <c r="Z1559" i="1"/>
  <c r="AB1559" i="1"/>
  <c r="W1559" i="1"/>
  <c r="X1560" i="1"/>
  <c r="Y1560" i="1"/>
  <c r="Z1560" i="1"/>
  <c r="AB1560" i="1"/>
  <c r="W1560" i="1"/>
  <c r="X1561" i="1"/>
  <c r="Y1561" i="1"/>
  <c r="Z1561" i="1"/>
  <c r="AB1561" i="1"/>
  <c r="W1561" i="1"/>
  <c r="X1562" i="1"/>
  <c r="Y1562" i="1"/>
  <c r="Z1562" i="1"/>
  <c r="AB1562" i="1"/>
  <c r="W1562" i="1"/>
  <c r="X1563" i="1"/>
  <c r="Y1563" i="1"/>
  <c r="Z1563" i="1"/>
  <c r="AB1563" i="1"/>
  <c r="W1563" i="1"/>
  <c r="X1564" i="1"/>
  <c r="Y1564" i="1"/>
  <c r="Z1564" i="1"/>
  <c r="AB1564" i="1"/>
  <c r="W1564" i="1"/>
  <c r="X1565" i="1"/>
  <c r="Y1565" i="1"/>
  <c r="Z1565" i="1"/>
  <c r="AB1565" i="1"/>
  <c r="W1565" i="1"/>
  <c r="X1566" i="1"/>
  <c r="Y1566" i="1"/>
  <c r="Z1566" i="1"/>
  <c r="AB1566" i="1"/>
  <c r="W1566" i="1"/>
  <c r="X1567" i="1"/>
  <c r="Y1567" i="1"/>
  <c r="Z1567" i="1"/>
  <c r="AB1567" i="1"/>
  <c r="W1567" i="1"/>
  <c r="X1568" i="1"/>
  <c r="Y1568" i="1"/>
  <c r="Z1568" i="1"/>
  <c r="AB1568" i="1"/>
  <c r="W1568" i="1"/>
  <c r="X1569" i="1"/>
  <c r="Y1569" i="1"/>
  <c r="Z1569" i="1"/>
  <c r="AB1569" i="1"/>
  <c r="W1569" i="1"/>
  <c r="X1570" i="1"/>
  <c r="Y1570" i="1"/>
  <c r="Z1570" i="1"/>
  <c r="AB1570" i="1"/>
  <c r="W1570" i="1"/>
  <c r="X1571" i="1"/>
  <c r="Y1571" i="1"/>
  <c r="Z1571" i="1"/>
  <c r="AB1571" i="1"/>
  <c r="X1572" i="1"/>
  <c r="Y1572" i="1"/>
  <c r="Z1572" i="1"/>
  <c r="AB1572" i="1"/>
  <c r="W1572" i="1"/>
  <c r="X1573" i="1"/>
  <c r="Y1573" i="1"/>
  <c r="Z1573" i="1"/>
  <c r="AB1573" i="1"/>
  <c r="W1573" i="1"/>
  <c r="X1574" i="1"/>
  <c r="Y1574" i="1"/>
  <c r="Z1574" i="1"/>
  <c r="AB1574" i="1"/>
  <c r="W1574" i="1"/>
  <c r="X1575" i="1"/>
  <c r="Y1575" i="1"/>
  <c r="Z1575" i="1"/>
  <c r="AB1575" i="1"/>
  <c r="W1575" i="1"/>
  <c r="X1576" i="1"/>
  <c r="Y1576" i="1"/>
  <c r="Z1576" i="1"/>
  <c r="AB1576" i="1"/>
  <c r="W1576" i="1"/>
  <c r="X1577" i="1"/>
  <c r="Y1577" i="1"/>
  <c r="Z1577" i="1"/>
  <c r="AB1577" i="1"/>
  <c r="W1577" i="1"/>
  <c r="X1578" i="1"/>
  <c r="Y1578" i="1"/>
  <c r="Z1578" i="1"/>
  <c r="AB1578" i="1"/>
  <c r="W1578" i="1"/>
  <c r="X1579" i="1"/>
  <c r="Y1579" i="1"/>
  <c r="Z1579" i="1"/>
  <c r="AB1579" i="1"/>
  <c r="W1579" i="1"/>
  <c r="X1580" i="1"/>
  <c r="Y1580" i="1"/>
  <c r="Z1580" i="1"/>
  <c r="AB1580" i="1"/>
  <c r="W1580" i="1"/>
  <c r="X1581" i="1"/>
  <c r="Y1581" i="1"/>
  <c r="Z1581" i="1"/>
  <c r="AB1581" i="1"/>
  <c r="W1581" i="1"/>
  <c r="X1582" i="1"/>
  <c r="Y1582" i="1"/>
  <c r="Z1582" i="1"/>
  <c r="AB1582" i="1"/>
  <c r="W1582" i="1"/>
  <c r="X1583" i="1"/>
  <c r="Y1583" i="1"/>
  <c r="Z1583" i="1"/>
  <c r="AB1583" i="1"/>
  <c r="W1583" i="1"/>
  <c r="X1584" i="1"/>
  <c r="Y1584" i="1"/>
  <c r="Z1584" i="1"/>
  <c r="AB1584" i="1"/>
  <c r="W1584" i="1"/>
  <c r="X1585" i="1"/>
  <c r="Y1585" i="1"/>
  <c r="Z1585" i="1"/>
  <c r="AB1585" i="1"/>
  <c r="W1585" i="1"/>
  <c r="X1586" i="1"/>
  <c r="Y1586" i="1"/>
  <c r="Z1586" i="1"/>
  <c r="AB1586" i="1"/>
  <c r="W1586" i="1"/>
  <c r="X1587" i="1"/>
  <c r="Y1587" i="1"/>
  <c r="Z1587" i="1"/>
  <c r="AB1587" i="1"/>
  <c r="W1587" i="1"/>
  <c r="X1588" i="1"/>
  <c r="Y1588" i="1"/>
  <c r="Z1588" i="1"/>
  <c r="AB1588" i="1"/>
  <c r="W1588" i="1"/>
  <c r="X1589" i="1"/>
  <c r="Y1589" i="1"/>
  <c r="Z1589" i="1"/>
  <c r="AB1589" i="1"/>
  <c r="W1589" i="1"/>
  <c r="X1590" i="1"/>
  <c r="Y1590" i="1"/>
  <c r="Z1590" i="1"/>
  <c r="AB1590" i="1"/>
  <c r="W1590" i="1"/>
  <c r="X1591" i="1"/>
  <c r="Y1591" i="1"/>
  <c r="Z1591" i="1"/>
  <c r="AB1591" i="1"/>
  <c r="W1591" i="1"/>
  <c r="X1592" i="1"/>
  <c r="Y1592" i="1"/>
  <c r="Z1592" i="1"/>
  <c r="AB1592" i="1"/>
  <c r="W1592" i="1"/>
  <c r="X1593" i="1"/>
  <c r="Y1593" i="1"/>
  <c r="Z1593" i="1"/>
  <c r="AB1593" i="1"/>
  <c r="W1593" i="1"/>
  <c r="X1594" i="1"/>
  <c r="Y1594" i="1"/>
  <c r="Z1594" i="1"/>
  <c r="AB1594" i="1"/>
  <c r="W1594" i="1"/>
  <c r="X1595" i="1"/>
  <c r="Y1595" i="1"/>
  <c r="Z1595" i="1"/>
  <c r="AB1595" i="1"/>
  <c r="W1595" i="1"/>
  <c r="X1596" i="1"/>
  <c r="Y1596" i="1"/>
  <c r="Z1596" i="1"/>
  <c r="AB1596" i="1"/>
  <c r="W1596" i="1"/>
  <c r="X1597" i="1"/>
  <c r="Y1597" i="1"/>
  <c r="Z1597" i="1"/>
  <c r="AB1597" i="1"/>
  <c r="W1597" i="1"/>
  <c r="X1598" i="1"/>
  <c r="Y1598" i="1"/>
  <c r="Z1598" i="1"/>
  <c r="AB1598" i="1"/>
  <c r="W1598" i="1"/>
  <c r="X1599" i="1"/>
  <c r="Y1599" i="1"/>
  <c r="Z1599" i="1"/>
  <c r="AB1599" i="1"/>
  <c r="W1599" i="1"/>
  <c r="X1600" i="1"/>
  <c r="Y1600" i="1"/>
  <c r="Z1600" i="1"/>
  <c r="AB1600" i="1"/>
  <c r="W1600" i="1"/>
  <c r="X1601" i="1"/>
  <c r="Y1601" i="1"/>
  <c r="Z1601" i="1"/>
  <c r="AB1601" i="1"/>
  <c r="X1602" i="1"/>
  <c r="Y1602" i="1"/>
  <c r="Z1602" i="1"/>
  <c r="AB1602" i="1"/>
  <c r="W1602" i="1"/>
  <c r="X1603" i="1"/>
  <c r="Y1603" i="1"/>
  <c r="Z1603" i="1"/>
  <c r="AB1603" i="1"/>
  <c r="W1603" i="1"/>
  <c r="X1604" i="1"/>
  <c r="Y1604" i="1"/>
  <c r="Z1604" i="1"/>
  <c r="AB1604" i="1"/>
  <c r="W1604" i="1"/>
  <c r="X1605" i="1"/>
  <c r="Y1605" i="1"/>
  <c r="Z1605" i="1"/>
  <c r="AB1605" i="1"/>
  <c r="W1605" i="1"/>
  <c r="X1606" i="1"/>
  <c r="Y1606" i="1"/>
  <c r="Z1606" i="1"/>
  <c r="AB1606" i="1"/>
  <c r="W1606" i="1"/>
  <c r="X1607" i="1"/>
  <c r="Y1607" i="1"/>
  <c r="Z1607" i="1"/>
  <c r="AB1607" i="1"/>
  <c r="W1607" i="1"/>
  <c r="X1608" i="1"/>
  <c r="Y1608" i="1"/>
  <c r="Z1608" i="1"/>
  <c r="AB1608" i="1"/>
  <c r="W1608" i="1"/>
  <c r="X1609" i="1"/>
  <c r="Y1609" i="1"/>
  <c r="Z1609" i="1"/>
  <c r="AB1609" i="1"/>
  <c r="W1609" i="1"/>
  <c r="X1610" i="1"/>
  <c r="Y1610" i="1"/>
  <c r="Z1610" i="1"/>
  <c r="AB1610" i="1"/>
  <c r="W1610" i="1"/>
  <c r="X1611" i="1"/>
  <c r="Y1611" i="1"/>
  <c r="Z1611" i="1"/>
  <c r="AB1611" i="1"/>
  <c r="W1611" i="1"/>
  <c r="X1612" i="1"/>
  <c r="Y1612" i="1"/>
  <c r="Z1612" i="1"/>
  <c r="AB1612" i="1"/>
  <c r="W1612" i="1"/>
  <c r="X1613" i="1"/>
  <c r="Y1613" i="1"/>
  <c r="Z1613" i="1"/>
  <c r="AB1613" i="1"/>
  <c r="W1613" i="1"/>
  <c r="X1614" i="1"/>
  <c r="Y1614" i="1"/>
  <c r="Z1614" i="1"/>
  <c r="AB1614" i="1"/>
  <c r="W1614" i="1"/>
  <c r="X1615" i="1"/>
  <c r="Y1615" i="1"/>
  <c r="Z1615" i="1"/>
  <c r="AB1615" i="1"/>
  <c r="W1615" i="1"/>
  <c r="X1616" i="1"/>
  <c r="Y1616" i="1"/>
  <c r="Z1616" i="1"/>
  <c r="AB1616" i="1"/>
  <c r="W1616" i="1"/>
  <c r="X1617" i="1"/>
  <c r="Y1617" i="1"/>
  <c r="Z1617" i="1"/>
  <c r="AB1617" i="1"/>
  <c r="W1617" i="1"/>
  <c r="X1618" i="1"/>
  <c r="Y1618" i="1"/>
  <c r="Z1618" i="1"/>
  <c r="AB1618" i="1"/>
  <c r="X1619" i="1"/>
  <c r="Y1619" i="1"/>
  <c r="Z1619" i="1"/>
  <c r="AB1619" i="1"/>
  <c r="W1619" i="1"/>
  <c r="X1620" i="1"/>
  <c r="Y1620" i="1"/>
  <c r="Z1620" i="1"/>
  <c r="AB1620" i="1"/>
  <c r="W1620" i="1"/>
  <c r="X1621" i="1"/>
  <c r="Y1621" i="1"/>
  <c r="Z1621" i="1"/>
  <c r="AB1621" i="1"/>
  <c r="W1621" i="1"/>
  <c r="X1622" i="1"/>
  <c r="Y1622" i="1"/>
  <c r="Z1622" i="1"/>
  <c r="AB1622" i="1"/>
  <c r="W1622" i="1"/>
  <c r="X1623" i="1"/>
  <c r="Y1623" i="1"/>
  <c r="Z1623" i="1"/>
  <c r="AB1623" i="1"/>
  <c r="W1623" i="1"/>
  <c r="X1624" i="1"/>
  <c r="Y1624" i="1"/>
  <c r="Z1624" i="1"/>
  <c r="AB1624" i="1"/>
  <c r="W1624" i="1"/>
  <c r="X1625" i="1"/>
  <c r="Y1625" i="1"/>
  <c r="Z1625" i="1"/>
  <c r="AB1625" i="1"/>
  <c r="W1625" i="1"/>
  <c r="X1626" i="1"/>
  <c r="Y1626" i="1"/>
  <c r="Z1626" i="1"/>
  <c r="AB1626" i="1"/>
  <c r="W1626" i="1"/>
  <c r="X1627" i="1"/>
  <c r="Y1627" i="1"/>
  <c r="Z1627" i="1"/>
  <c r="AB1627" i="1"/>
  <c r="W1627" i="1"/>
  <c r="X1628" i="1"/>
  <c r="Y1628" i="1"/>
  <c r="Z1628" i="1"/>
  <c r="AB1628" i="1"/>
  <c r="W1628" i="1"/>
  <c r="X1629" i="1"/>
  <c r="Y1629" i="1"/>
  <c r="Z1629" i="1"/>
  <c r="AB1629" i="1"/>
  <c r="W1629" i="1"/>
  <c r="X1630" i="1"/>
  <c r="Y1630" i="1"/>
  <c r="Z1630" i="1"/>
  <c r="AB1630" i="1"/>
  <c r="W1630" i="1"/>
  <c r="X1631" i="1"/>
  <c r="Y1631" i="1"/>
  <c r="Z1631" i="1"/>
  <c r="AB1631" i="1"/>
  <c r="W1631" i="1"/>
  <c r="X1632" i="1"/>
  <c r="Y1632" i="1"/>
  <c r="Z1632" i="1"/>
  <c r="AB1632" i="1"/>
  <c r="W1632" i="1"/>
  <c r="X1633" i="1"/>
  <c r="Y1633" i="1"/>
  <c r="Z1633" i="1"/>
  <c r="AB1633" i="1"/>
  <c r="W1633" i="1"/>
  <c r="X1634" i="1"/>
  <c r="Y1634" i="1"/>
  <c r="Z1634" i="1"/>
  <c r="AB1634" i="1"/>
  <c r="W1634" i="1"/>
  <c r="X1635" i="1"/>
  <c r="Y1635" i="1"/>
  <c r="Z1635" i="1"/>
  <c r="AB1635" i="1"/>
  <c r="W1635" i="1"/>
  <c r="X1636" i="1"/>
  <c r="Y1636" i="1"/>
  <c r="Z1636" i="1"/>
  <c r="AB1636" i="1"/>
  <c r="W1636" i="1"/>
  <c r="X1637" i="1"/>
  <c r="Y1637" i="1"/>
  <c r="Z1637" i="1"/>
  <c r="AB1637" i="1"/>
  <c r="W1637" i="1"/>
  <c r="X1638" i="1"/>
  <c r="Y1638" i="1"/>
  <c r="Z1638" i="1"/>
  <c r="AB1638" i="1"/>
  <c r="W1638" i="1"/>
  <c r="X1639" i="1"/>
  <c r="Y1639" i="1"/>
  <c r="Z1639" i="1"/>
  <c r="AB1639" i="1"/>
  <c r="W1639" i="1"/>
  <c r="X1640" i="1"/>
  <c r="Y1640" i="1"/>
  <c r="Z1640" i="1"/>
  <c r="AB1640" i="1"/>
  <c r="W1640" i="1"/>
  <c r="X1641" i="1"/>
  <c r="Y1641" i="1"/>
  <c r="Z1641" i="1"/>
  <c r="AB1641" i="1"/>
  <c r="W1641" i="1"/>
  <c r="X1642" i="1"/>
  <c r="Y1642" i="1"/>
  <c r="Z1642" i="1"/>
  <c r="AB1642" i="1"/>
  <c r="W1642" i="1"/>
  <c r="X1643" i="1"/>
  <c r="Y1643" i="1"/>
  <c r="Z1643" i="1"/>
  <c r="AB1643" i="1"/>
  <c r="W1643" i="1"/>
  <c r="X1644" i="1"/>
  <c r="Y1644" i="1"/>
  <c r="Z1644" i="1"/>
  <c r="AB1644" i="1"/>
  <c r="W1644" i="1"/>
  <c r="X1645" i="1"/>
  <c r="Y1645" i="1"/>
  <c r="Z1645" i="1"/>
  <c r="AB1645" i="1"/>
  <c r="W1645" i="1"/>
  <c r="X1646" i="1"/>
  <c r="Y1646" i="1"/>
  <c r="Z1646" i="1"/>
  <c r="AB1646" i="1"/>
  <c r="W1646" i="1"/>
  <c r="X1647" i="1"/>
  <c r="Y1647" i="1"/>
  <c r="Z1647" i="1"/>
  <c r="AB1647" i="1"/>
  <c r="W1647" i="1"/>
  <c r="X1648" i="1"/>
  <c r="Y1648" i="1"/>
  <c r="Z1648" i="1"/>
  <c r="AB1648" i="1"/>
  <c r="X1649" i="1"/>
  <c r="Y1649" i="1"/>
  <c r="Z1649" i="1"/>
  <c r="AB1649" i="1"/>
  <c r="W1649" i="1"/>
  <c r="X1650" i="1"/>
  <c r="Y1650" i="1"/>
  <c r="Z1650" i="1"/>
  <c r="AB1650" i="1"/>
  <c r="W1650" i="1"/>
  <c r="X1651" i="1"/>
  <c r="Y1651" i="1"/>
  <c r="Z1651" i="1"/>
  <c r="AB1651" i="1"/>
  <c r="W1651" i="1"/>
  <c r="X1652" i="1"/>
  <c r="Y1652" i="1"/>
  <c r="Z1652" i="1"/>
  <c r="AB1652" i="1"/>
  <c r="W1652" i="1"/>
  <c r="X1653" i="1"/>
  <c r="Y1653" i="1"/>
  <c r="Z1653" i="1"/>
  <c r="AB1653" i="1"/>
  <c r="W1653" i="1"/>
  <c r="X1654" i="1"/>
  <c r="Y1654" i="1"/>
  <c r="Z1654" i="1"/>
  <c r="AB1654" i="1"/>
  <c r="W1654" i="1"/>
  <c r="X1655" i="1"/>
  <c r="Y1655" i="1"/>
  <c r="Z1655" i="1"/>
  <c r="AB1655" i="1"/>
  <c r="W1655" i="1"/>
  <c r="X1656" i="1"/>
  <c r="Y1656" i="1"/>
  <c r="Z1656" i="1"/>
  <c r="AB1656" i="1"/>
  <c r="W1656" i="1"/>
  <c r="X1657" i="1"/>
  <c r="Y1657" i="1"/>
  <c r="Z1657" i="1"/>
  <c r="AB1657" i="1"/>
  <c r="W1657" i="1"/>
  <c r="X1658" i="1"/>
  <c r="Y1658" i="1"/>
  <c r="Z1658" i="1"/>
  <c r="AB1658" i="1"/>
  <c r="W1658" i="1"/>
  <c r="X1659" i="1"/>
  <c r="Y1659" i="1"/>
  <c r="Z1659" i="1"/>
  <c r="AB1659" i="1"/>
  <c r="W1659" i="1"/>
  <c r="X1660" i="1"/>
  <c r="Y1660" i="1"/>
  <c r="Z1660" i="1"/>
  <c r="AB1660" i="1"/>
  <c r="W1660" i="1"/>
  <c r="X1661" i="1"/>
  <c r="Y1661" i="1"/>
  <c r="Z1661" i="1"/>
  <c r="AB1661" i="1"/>
  <c r="W1661" i="1"/>
  <c r="X1662" i="1"/>
  <c r="Y1662" i="1"/>
  <c r="Z1662" i="1"/>
  <c r="AB1662" i="1"/>
  <c r="W1662" i="1"/>
  <c r="X1663" i="1"/>
  <c r="Y1663" i="1"/>
  <c r="Z1663" i="1"/>
  <c r="AB1663" i="1"/>
  <c r="W1663" i="1"/>
  <c r="X1664" i="1"/>
  <c r="Y1664" i="1"/>
  <c r="Z1664" i="1"/>
  <c r="AB1664" i="1"/>
  <c r="W1664" i="1"/>
  <c r="X1665" i="1"/>
  <c r="Y1665" i="1"/>
  <c r="Z1665" i="1"/>
  <c r="AB1665" i="1"/>
  <c r="X1666" i="1"/>
  <c r="Y1666" i="1"/>
  <c r="Z1666" i="1"/>
  <c r="AB1666" i="1"/>
  <c r="W1666" i="1"/>
  <c r="X1667" i="1"/>
  <c r="Y1667" i="1"/>
  <c r="Z1667" i="1"/>
  <c r="AB1667" i="1"/>
  <c r="W1667" i="1"/>
  <c r="X1668" i="1"/>
  <c r="Y1668" i="1"/>
  <c r="Z1668" i="1"/>
  <c r="AB1668" i="1"/>
  <c r="W1668" i="1"/>
  <c r="X1669" i="1"/>
  <c r="Y1669" i="1"/>
  <c r="Z1669" i="1"/>
  <c r="AB1669" i="1"/>
  <c r="W1669" i="1"/>
  <c r="X1670" i="1"/>
  <c r="Y1670" i="1"/>
  <c r="Z1670" i="1"/>
  <c r="AB1670" i="1"/>
  <c r="W1670" i="1"/>
  <c r="X1671" i="1"/>
  <c r="Y1671" i="1"/>
  <c r="Z1671" i="1"/>
  <c r="AB1671" i="1"/>
  <c r="W1671" i="1"/>
  <c r="X1672" i="1"/>
  <c r="Y1672" i="1"/>
  <c r="Z1672" i="1"/>
  <c r="AB1672" i="1"/>
  <c r="W1672" i="1"/>
  <c r="X1673" i="1"/>
  <c r="Y1673" i="1"/>
  <c r="Z1673" i="1"/>
  <c r="AB1673" i="1"/>
  <c r="W1673" i="1"/>
  <c r="X1674" i="1"/>
  <c r="Y1674" i="1"/>
  <c r="Z1674" i="1"/>
  <c r="AB1674" i="1"/>
  <c r="W1674" i="1"/>
  <c r="X1675" i="1"/>
  <c r="Y1675" i="1"/>
  <c r="Z1675" i="1"/>
  <c r="AB1675" i="1"/>
  <c r="W1675" i="1"/>
  <c r="X1676" i="1"/>
  <c r="Y1676" i="1"/>
  <c r="Z1676" i="1"/>
  <c r="AB1676" i="1"/>
  <c r="W1676" i="1"/>
  <c r="X1677" i="1"/>
  <c r="Y1677" i="1"/>
  <c r="Z1677" i="1"/>
  <c r="AB1677" i="1"/>
  <c r="W1677" i="1"/>
  <c r="X1678" i="1"/>
  <c r="Y1678" i="1"/>
  <c r="Z1678" i="1"/>
  <c r="AB1678" i="1"/>
  <c r="W1678" i="1"/>
  <c r="X1679" i="1"/>
  <c r="Y1679" i="1"/>
  <c r="Z1679" i="1"/>
  <c r="AB1679" i="1"/>
  <c r="W1679" i="1"/>
  <c r="X1680" i="1"/>
  <c r="Y1680" i="1"/>
  <c r="Z1680" i="1"/>
  <c r="AB1680" i="1"/>
  <c r="W1680" i="1"/>
  <c r="X1681" i="1"/>
  <c r="Y1681" i="1"/>
  <c r="Z1681" i="1"/>
  <c r="AB1681" i="1"/>
  <c r="W1681" i="1"/>
  <c r="X1682" i="1"/>
  <c r="Y1682" i="1"/>
  <c r="Z1682" i="1"/>
  <c r="AB1682" i="1"/>
  <c r="W1682" i="1"/>
  <c r="X1683" i="1"/>
  <c r="Y1683" i="1"/>
  <c r="Z1683" i="1"/>
  <c r="AB1683" i="1"/>
  <c r="W1683" i="1"/>
  <c r="X1684" i="1"/>
  <c r="Y1684" i="1"/>
  <c r="Z1684" i="1"/>
  <c r="AB1684" i="1"/>
  <c r="W1684" i="1"/>
  <c r="X1685" i="1"/>
  <c r="Y1685" i="1"/>
  <c r="Z1685" i="1"/>
  <c r="AB1685" i="1"/>
  <c r="W1685" i="1"/>
  <c r="X1686" i="1"/>
  <c r="Y1686" i="1"/>
  <c r="Z1686" i="1"/>
  <c r="AB1686" i="1"/>
  <c r="W1686" i="1"/>
  <c r="X1687" i="1"/>
  <c r="Y1687" i="1"/>
  <c r="Z1687" i="1"/>
  <c r="AB1687" i="1"/>
  <c r="W1687" i="1"/>
  <c r="X1688" i="1"/>
  <c r="Y1688" i="1"/>
  <c r="Z1688" i="1"/>
  <c r="AB1688" i="1"/>
  <c r="W1688" i="1"/>
  <c r="X1689" i="1"/>
  <c r="Y1689" i="1"/>
  <c r="Z1689" i="1"/>
  <c r="AB1689" i="1"/>
  <c r="W1689" i="1"/>
  <c r="X1690" i="1"/>
  <c r="Y1690" i="1"/>
  <c r="Z1690" i="1"/>
  <c r="AB1690" i="1"/>
  <c r="W1690" i="1"/>
  <c r="X1691" i="1"/>
  <c r="Y1691" i="1"/>
  <c r="Z1691" i="1"/>
  <c r="AB1691" i="1"/>
  <c r="W1691" i="1"/>
  <c r="X1692" i="1"/>
  <c r="Y1692" i="1"/>
  <c r="Z1692" i="1"/>
  <c r="AB1692" i="1"/>
  <c r="W1692" i="1"/>
  <c r="X1693" i="1"/>
  <c r="Y1693" i="1"/>
  <c r="Z1693" i="1"/>
  <c r="AB1693" i="1"/>
  <c r="W1693" i="1"/>
  <c r="X1694" i="1"/>
  <c r="Y1694" i="1"/>
  <c r="Z1694" i="1"/>
  <c r="AB1694" i="1"/>
  <c r="W1694" i="1"/>
  <c r="X4" i="1"/>
  <c r="Y4" i="1"/>
  <c r="Z4" i="1"/>
  <c r="AB4" i="1"/>
  <c r="W4" i="1"/>
  <c r="X5" i="1"/>
  <c r="Y5" i="1"/>
  <c r="Z5" i="1"/>
  <c r="AB5" i="1"/>
  <c r="W5" i="1"/>
  <c r="X6" i="1"/>
  <c r="Y6" i="1"/>
  <c r="Z6" i="1"/>
  <c r="AB6" i="1"/>
  <c r="W6" i="1"/>
  <c r="X7" i="1"/>
  <c r="Y7" i="1"/>
  <c r="Z7" i="1"/>
  <c r="AB7" i="1"/>
  <c r="W7" i="1"/>
  <c r="X8" i="1"/>
  <c r="Y8" i="1"/>
  <c r="Z8" i="1"/>
  <c r="AB8" i="1"/>
  <c r="W8" i="1"/>
  <c r="X9" i="1"/>
  <c r="Y9" i="1"/>
  <c r="Z9" i="1"/>
  <c r="AB9" i="1"/>
  <c r="W9" i="1"/>
  <c r="X10" i="1"/>
  <c r="Y10" i="1"/>
  <c r="Z10" i="1"/>
  <c r="AB10" i="1"/>
  <c r="W10" i="1"/>
  <c r="X11" i="1"/>
  <c r="Y11" i="1"/>
  <c r="Z11" i="1"/>
  <c r="AB11" i="1"/>
  <c r="W11" i="1"/>
  <c r="X12" i="1"/>
  <c r="Y12" i="1"/>
  <c r="Z12" i="1"/>
  <c r="AB12" i="1"/>
  <c r="W12" i="1"/>
  <c r="X13" i="1"/>
  <c r="Y13" i="1"/>
  <c r="Z13" i="1"/>
  <c r="AB13" i="1"/>
  <c r="W13" i="1"/>
  <c r="X14" i="1"/>
  <c r="Y14" i="1"/>
  <c r="Z14" i="1"/>
  <c r="AB14" i="1"/>
  <c r="W14" i="1"/>
  <c r="X15" i="1"/>
  <c r="Y15" i="1"/>
  <c r="Z15" i="1"/>
  <c r="AB15" i="1"/>
  <c r="W15" i="1"/>
  <c r="X16" i="1"/>
  <c r="Y16" i="1"/>
  <c r="Z16" i="1"/>
  <c r="AB16" i="1"/>
  <c r="W16" i="1"/>
  <c r="X17" i="1"/>
  <c r="Y17" i="1"/>
  <c r="Z17" i="1"/>
  <c r="AB17" i="1"/>
  <c r="W17" i="1"/>
  <c r="X18" i="1"/>
  <c r="Y18" i="1"/>
  <c r="Z18" i="1"/>
  <c r="AB18" i="1"/>
  <c r="W18" i="1"/>
  <c r="X19" i="1"/>
  <c r="Y19" i="1"/>
  <c r="Z19" i="1"/>
  <c r="AB19" i="1"/>
  <c r="W19" i="1"/>
  <c r="X20" i="1"/>
  <c r="Y20" i="1"/>
  <c r="Z20" i="1"/>
  <c r="AB20" i="1"/>
  <c r="X21" i="1"/>
  <c r="Y21" i="1"/>
  <c r="Z21" i="1"/>
  <c r="AB21" i="1"/>
  <c r="W21" i="1"/>
  <c r="AB3" i="1"/>
  <c r="Z3" i="1"/>
  <c r="Y3" i="1"/>
  <c r="X3" i="1"/>
  <c r="R149" i="4" l="1"/>
  <c r="T43" i="8"/>
  <c r="R1740" i="4"/>
  <c r="U18" i="3"/>
  <c r="U111" i="3" s="1"/>
  <c r="C50" i="1"/>
  <c r="AC50" i="1" s="1"/>
  <c r="W50" i="1" s="1"/>
  <c r="C51" i="1"/>
  <c r="AC51" i="1" s="1"/>
  <c r="C52" i="1"/>
  <c r="AC52" i="1" s="1"/>
  <c r="C53" i="1"/>
  <c r="AC53" i="1" s="1"/>
  <c r="C54" i="1"/>
  <c r="AC54" i="1" s="1"/>
  <c r="C55" i="1"/>
  <c r="AC55" i="1" s="1"/>
  <c r="C56" i="1"/>
  <c r="AC56" i="1" s="1"/>
  <c r="C57" i="1"/>
  <c r="AC57" i="1" s="1"/>
  <c r="C58" i="1"/>
  <c r="AC58" i="1" s="1"/>
  <c r="C59" i="1"/>
  <c r="AC59" i="1" s="1"/>
  <c r="C60" i="1"/>
  <c r="AC60" i="1" s="1"/>
  <c r="C61" i="1"/>
  <c r="AC61" i="1" s="1"/>
  <c r="C62" i="1"/>
  <c r="AC62" i="1" s="1"/>
  <c r="C63" i="1"/>
  <c r="AC63" i="1" s="1"/>
  <c r="C64" i="1"/>
  <c r="AC64" i="1" s="1"/>
  <c r="C65" i="1"/>
  <c r="AC65" i="1" s="1"/>
  <c r="C66" i="1"/>
  <c r="AC66" i="1" s="1"/>
  <c r="C67" i="1"/>
  <c r="AC67" i="1" s="1"/>
  <c r="W67" i="1" s="1"/>
  <c r="C68" i="1"/>
  <c r="AC68" i="1" s="1"/>
  <c r="C69" i="1"/>
  <c r="AC69" i="1" s="1"/>
  <c r="C70" i="1"/>
  <c r="AC70" i="1" s="1"/>
  <c r="C71" i="1"/>
  <c r="AC71" i="1" s="1"/>
  <c r="C72" i="1"/>
  <c r="AC72" i="1" s="1"/>
  <c r="C73" i="1"/>
  <c r="AC73" i="1" s="1"/>
  <c r="C74" i="1"/>
  <c r="AC74" i="1" s="1"/>
  <c r="C75" i="1"/>
  <c r="AC75" i="1" s="1"/>
  <c r="C76" i="1"/>
  <c r="AC76" i="1" s="1"/>
  <c r="C77" i="1"/>
  <c r="AC77" i="1" s="1"/>
  <c r="C78" i="1"/>
  <c r="AC78" i="1" s="1"/>
  <c r="C79" i="1"/>
  <c r="AC79" i="1" s="1"/>
  <c r="C80" i="1"/>
  <c r="AC80" i="1" s="1"/>
  <c r="C81" i="1"/>
  <c r="AC81" i="1" s="1"/>
  <c r="C82" i="1"/>
  <c r="AC82" i="1" s="1"/>
  <c r="C83" i="1"/>
  <c r="AC83" i="1" s="1"/>
  <c r="C84" i="1"/>
  <c r="AC84" i="1" s="1"/>
  <c r="C85" i="1"/>
  <c r="AC85" i="1" s="1"/>
  <c r="C86" i="1"/>
  <c r="AC86" i="1" s="1"/>
  <c r="C87" i="1"/>
  <c r="AC87" i="1" s="1"/>
  <c r="C88" i="1"/>
  <c r="AC88" i="1" s="1"/>
  <c r="C89" i="1"/>
  <c r="AC89" i="1" s="1"/>
  <c r="C90" i="1"/>
  <c r="AC90" i="1" s="1"/>
  <c r="C91" i="1"/>
  <c r="AC91" i="1" s="1"/>
  <c r="C92" i="1"/>
  <c r="AC92" i="1" s="1"/>
  <c r="C93" i="1"/>
  <c r="AC93" i="1" s="1"/>
  <c r="C94" i="1"/>
  <c r="AC94" i="1" s="1"/>
  <c r="C95" i="1"/>
  <c r="AC95" i="1" s="1"/>
  <c r="C96" i="1"/>
  <c r="AC96" i="1" s="1"/>
  <c r="C97" i="1"/>
  <c r="AC97" i="1" s="1"/>
  <c r="W97" i="1" s="1"/>
  <c r="C98" i="1"/>
  <c r="AC98" i="1" s="1"/>
  <c r="C99" i="1"/>
  <c r="AC99" i="1" s="1"/>
  <c r="C100" i="1"/>
  <c r="AC100" i="1" s="1"/>
  <c r="C101" i="1"/>
  <c r="AC101" i="1" s="1"/>
  <c r="C102" i="1"/>
  <c r="AC102" i="1" s="1"/>
  <c r="C103" i="1"/>
  <c r="AC103" i="1" s="1"/>
  <c r="C104" i="1"/>
  <c r="AC104" i="1" s="1"/>
  <c r="C105" i="1"/>
  <c r="AC105" i="1" s="1"/>
  <c r="C106" i="1"/>
  <c r="AC106" i="1" s="1"/>
  <c r="C107" i="1"/>
  <c r="AC107" i="1" s="1"/>
  <c r="C108" i="1"/>
  <c r="AC108" i="1" s="1"/>
  <c r="C109" i="1"/>
  <c r="AC109" i="1" s="1"/>
  <c r="C110" i="1"/>
  <c r="AC110" i="1" s="1"/>
  <c r="C111" i="1"/>
  <c r="AC111" i="1" s="1"/>
  <c r="C112" i="1"/>
  <c r="AC112" i="1" s="1"/>
  <c r="C113" i="1"/>
  <c r="AC113" i="1" s="1"/>
  <c r="C114" i="1"/>
  <c r="AC114" i="1" s="1"/>
  <c r="W114" i="1" s="1"/>
  <c r="C115" i="1"/>
  <c r="AC115" i="1" s="1"/>
  <c r="C116" i="1"/>
  <c r="AC116" i="1" s="1"/>
  <c r="C117" i="1"/>
  <c r="AC117" i="1" s="1"/>
  <c r="C118" i="1"/>
  <c r="AC118" i="1" s="1"/>
  <c r="C119" i="1"/>
  <c r="AC119" i="1" s="1"/>
  <c r="C120" i="1"/>
  <c r="AC120" i="1" s="1"/>
  <c r="C121" i="1"/>
  <c r="AC121" i="1" s="1"/>
  <c r="C122" i="1"/>
  <c r="AC122" i="1" s="1"/>
  <c r="C123" i="1"/>
  <c r="AC123" i="1" s="1"/>
  <c r="C124" i="1"/>
  <c r="AC124" i="1" s="1"/>
  <c r="C125" i="1"/>
  <c r="AC125" i="1" s="1"/>
  <c r="C126" i="1"/>
  <c r="AC126" i="1" s="1"/>
  <c r="C127" i="1"/>
  <c r="AC127" i="1" s="1"/>
  <c r="C128" i="1"/>
  <c r="AC128" i="1" s="1"/>
  <c r="C129" i="1"/>
  <c r="AC129" i="1" s="1"/>
  <c r="C130" i="1"/>
  <c r="AC130" i="1" s="1"/>
  <c r="C131" i="1"/>
  <c r="AC131" i="1" s="1"/>
  <c r="C132" i="1"/>
  <c r="AC132" i="1" s="1"/>
  <c r="C133" i="1"/>
  <c r="AC133" i="1" s="1"/>
  <c r="C134" i="1"/>
  <c r="AC134" i="1" s="1"/>
  <c r="C135" i="1"/>
  <c r="AC135" i="1" s="1"/>
  <c r="C136" i="1"/>
  <c r="AC136" i="1" s="1"/>
  <c r="C137" i="1"/>
  <c r="AC137" i="1" s="1"/>
  <c r="C138" i="1"/>
  <c r="AC138" i="1" s="1"/>
  <c r="C139" i="1"/>
  <c r="AC139" i="1" s="1"/>
  <c r="C140" i="1"/>
  <c r="AC140" i="1" s="1"/>
  <c r="C141" i="1"/>
  <c r="AC141" i="1" s="1"/>
  <c r="C142" i="1"/>
  <c r="AC142" i="1" s="1"/>
  <c r="C143" i="1"/>
  <c r="AC143" i="1" s="1"/>
  <c r="C144" i="1"/>
  <c r="AC144" i="1" s="1"/>
  <c r="W144" i="1" s="1"/>
  <c r="C145" i="1"/>
  <c r="AC145" i="1" s="1"/>
  <c r="C146" i="1"/>
  <c r="AC146" i="1" s="1"/>
  <c r="C147" i="1"/>
  <c r="AC147" i="1" s="1"/>
  <c r="C148" i="1"/>
  <c r="AC148" i="1" s="1"/>
  <c r="C149" i="1"/>
  <c r="AC149" i="1" s="1"/>
  <c r="C150" i="1"/>
  <c r="AC150" i="1" s="1"/>
  <c r="C151" i="1"/>
  <c r="AC151" i="1" s="1"/>
  <c r="C152" i="1"/>
  <c r="AC152" i="1" s="1"/>
  <c r="C153" i="1"/>
  <c r="AC153" i="1" s="1"/>
  <c r="C154" i="1"/>
  <c r="AC154" i="1" s="1"/>
  <c r="C155" i="1"/>
  <c r="AC155" i="1" s="1"/>
  <c r="C156" i="1"/>
  <c r="AC156" i="1" s="1"/>
  <c r="C157" i="1"/>
  <c r="AC157" i="1" s="1"/>
  <c r="C158" i="1"/>
  <c r="AC158" i="1" s="1"/>
  <c r="C159" i="1"/>
  <c r="AC159" i="1" s="1"/>
  <c r="C160" i="1"/>
  <c r="AC160" i="1" s="1"/>
  <c r="C161" i="1"/>
  <c r="AC161" i="1" s="1"/>
  <c r="W161" i="1" s="1"/>
  <c r="C162" i="1"/>
  <c r="AC162" i="1" s="1"/>
  <c r="C163" i="1"/>
  <c r="AC163" i="1" s="1"/>
  <c r="C164" i="1"/>
  <c r="AC164" i="1" s="1"/>
  <c r="C165" i="1"/>
  <c r="AC165" i="1" s="1"/>
  <c r="C166" i="1"/>
  <c r="AC166" i="1" s="1"/>
  <c r="C167" i="1"/>
  <c r="AC167" i="1" s="1"/>
  <c r="C168" i="1"/>
  <c r="AC168" i="1" s="1"/>
  <c r="C169" i="1"/>
  <c r="AC169" i="1" s="1"/>
  <c r="C170" i="1"/>
  <c r="AC170" i="1" s="1"/>
  <c r="C171" i="1"/>
  <c r="AC171" i="1" s="1"/>
  <c r="C172" i="1"/>
  <c r="AC172" i="1" s="1"/>
  <c r="C173" i="1"/>
  <c r="AC173" i="1" s="1"/>
  <c r="C174" i="1"/>
  <c r="AC174" i="1" s="1"/>
  <c r="C175" i="1"/>
  <c r="AC175" i="1" s="1"/>
  <c r="C176" i="1"/>
  <c r="AC176" i="1" s="1"/>
  <c r="C177" i="1"/>
  <c r="AC177" i="1" s="1"/>
  <c r="C178" i="1"/>
  <c r="AC178" i="1" s="1"/>
  <c r="C179" i="1"/>
  <c r="AC179" i="1" s="1"/>
  <c r="C180" i="1"/>
  <c r="AC180" i="1" s="1"/>
  <c r="C181" i="1"/>
  <c r="AC181" i="1" s="1"/>
  <c r="C182" i="1"/>
  <c r="AC182" i="1" s="1"/>
  <c r="C183" i="1"/>
  <c r="AC183" i="1" s="1"/>
  <c r="C184" i="1"/>
  <c r="AC184" i="1" s="1"/>
  <c r="C185" i="1"/>
  <c r="AC185" i="1" s="1"/>
  <c r="C186" i="1"/>
  <c r="AC186" i="1" s="1"/>
  <c r="C187" i="1"/>
  <c r="AC187" i="1" s="1"/>
  <c r="C188" i="1"/>
  <c r="AC188" i="1" s="1"/>
  <c r="C189" i="1"/>
  <c r="AC189" i="1" s="1"/>
  <c r="C190" i="1"/>
  <c r="AC190" i="1" s="1"/>
  <c r="C191" i="1"/>
  <c r="AC191" i="1" s="1"/>
  <c r="W191" i="1" s="1"/>
  <c r="C192" i="1"/>
  <c r="AC192" i="1" s="1"/>
  <c r="C193" i="1"/>
  <c r="AC193" i="1" s="1"/>
  <c r="C194" i="1"/>
  <c r="AC194" i="1" s="1"/>
  <c r="C195" i="1"/>
  <c r="AC195" i="1" s="1"/>
  <c r="C196" i="1"/>
  <c r="AC196" i="1" s="1"/>
  <c r="C197" i="1"/>
  <c r="AC197" i="1" s="1"/>
  <c r="C198" i="1"/>
  <c r="AC198" i="1" s="1"/>
  <c r="C199" i="1"/>
  <c r="AC199" i="1" s="1"/>
  <c r="C200" i="1"/>
  <c r="AC200" i="1" s="1"/>
  <c r="C201" i="1"/>
  <c r="AC201" i="1" s="1"/>
  <c r="C202" i="1"/>
  <c r="AC202" i="1" s="1"/>
  <c r="C203" i="1"/>
  <c r="AC203" i="1" s="1"/>
  <c r="C204" i="1"/>
  <c r="AC204" i="1" s="1"/>
  <c r="C205" i="1"/>
  <c r="AC205" i="1" s="1"/>
  <c r="C206" i="1"/>
  <c r="AC206" i="1" s="1"/>
  <c r="C207" i="1"/>
  <c r="AC207" i="1" s="1"/>
  <c r="C208" i="1"/>
  <c r="AC208" i="1" s="1"/>
  <c r="W208" i="1" s="1"/>
  <c r="C209" i="1"/>
  <c r="AC209" i="1" s="1"/>
  <c r="C210" i="1"/>
  <c r="AC210" i="1" s="1"/>
  <c r="C211" i="1"/>
  <c r="AC211" i="1" s="1"/>
  <c r="C212" i="1"/>
  <c r="AC212" i="1" s="1"/>
  <c r="C213" i="1"/>
  <c r="AC213" i="1" s="1"/>
  <c r="C214" i="1"/>
  <c r="AC214" i="1" s="1"/>
  <c r="C215" i="1"/>
  <c r="AC215" i="1" s="1"/>
  <c r="C216" i="1"/>
  <c r="AC216" i="1" s="1"/>
  <c r="C217" i="1"/>
  <c r="AC217" i="1" s="1"/>
  <c r="C218" i="1"/>
  <c r="AC218" i="1" s="1"/>
  <c r="C219" i="1"/>
  <c r="AC219" i="1" s="1"/>
  <c r="C220" i="1"/>
  <c r="AC220" i="1" s="1"/>
  <c r="C221" i="1"/>
  <c r="AC221" i="1" s="1"/>
  <c r="C222" i="1"/>
  <c r="AC222" i="1" s="1"/>
  <c r="C223" i="1"/>
  <c r="AC223" i="1" s="1"/>
  <c r="C224" i="1"/>
  <c r="AC224" i="1" s="1"/>
  <c r="C225" i="1"/>
  <c r="AC225" i="1" s="1"/>
  <c r="C226" i="1"/>
  <c r="AC226" i="1" s="1"/>
  <c r="C227" i="1"/>
  <c r="AC227" i="1" s="1"/>
  <c r="C228" i="1"/>
  <c r="AC228" i="1" s="1"/>
  <c r="C229" i="1"/>
  <c r="AC229" i="1" s="1"/>
  <c r="C230" i="1"/>
  <c r="AC230" i="1" s="1"/>
  <c r="C231" i="1"/>
  <c r="AC231" i="1" s="1"/>
  <c r="C232" i="1"/>
  <c r="AC232" i="1" s="1"/>
  <c r="C233" i="1"/>
  <c r="AC233" i="1" s="1"/>
  <c r="C234" i="1"/>
  <c r="AC234" i="1" s="1"/>
  <c r="C235" i="1"/>
  <c r="AC235" i="1" s="1"/>
  <c r="C236" i="1"/>
  <c r="AC236" i="1" s="1"/>
  <c r="C237" i="1"/>
  <c r="AC237" i="1" s="1"/>
  <c r="C238" i="1"/>
  <c r="AC238" i="1" s="1"/>
  <c r="W238" i="1" s="1"/>
  <c r="C239" i="1"/>
  <c r="AC239" i="1" s="1"/>
  <c r="C240" i="1"/>
  <c r="AC240" i="1" s="1"/>
  <c r="C241" i="1"/>
  <c r="AC241" i="1" s="1"/>
  <c r="C242" i="1"/>
  <c r="AC242" i="1" s="1"/>
  <c r="C243" i="1"/>
  <c r="AC243" i="1" s="1"/>
  <c r="C244" i="1"/>
  <c r="AC244" i="1" s="1"/>
  <c r="C245" i="1"/>
  <c r="AC245" i="1" s="1"/>
  <c r="C246" i="1"/>
  <c r="AC246" i="1" s="1"/>
  <c r="C247" i="1"/>
  <c r="AC247" i="1" s="1"/>
  <c r="C248" i="1"/>
  <c r="AC248" i="1" s="1"/>
  <c r="C249" i="1"/>
  <c r="AC249" i="1" s="1"/>
  <c r="C250" i="1"/>
  <c r="AC250" i="1" s="1"/>
  <c r="C251" i="1"/>
  <c r="AC251" i="1" s="1"/>
  <c r="C252" i="1"/>
  <c r="AC252" i="1" s="1"/>
  <c r="C253" i="1"/>
  <c r="AC253" i="1" s="1"/>
  <c r="C254" i="1"/>
  <c r="AC254" i="1" s="1"/>
  <c r="C255" i="1"/>
  <c r="AC255" i="1" s="1"/>
  <c r="W255" i="1" s="1"/>
  <c r="C256" i="1"/>
  <c r="AC256" i="1" s="1"/>
  <c r="C257" i="1"/>
  <c r="AC257" i="1" s="1"/>
  <c r="C258" i="1"/>
  <c r="AC258" i="1" s="1"/>
  <c r="C259" i="1"/>
  <c r="AC259" i="1" s="1"/>
  <c r="C260" i="1"/>
  <c r="AC260" i="1" s="1"/>
  <c r="C261" i="1"/>
  <c r="AC261" i="1" s="1"/>
  <c r="C262" i="1"/>
  <c r="AC262" i="1" s="1"/>
  <c r="C263" i="1"/>
  <c r="AC263" i="1" s="1"/>
  <c r="C264" i="1"/>
  <c r="AC264" i="1" s="1"/>
  <c r="C265" i="1"/>
  <c r="AC265" i="1" s="1"/>
  <c r="C266" i="1"/>
  <c r="AC266" i="1" s="1"/>
  <c r="C267" i="1"/>
  <c r="AC267" i="1" s="1"/>
  <c r="C268" i="1"/>
  <c r="AC268" i="1" s="1"/>
  <c r="C269" i="1"/>
  <c r="AC269" i="1" s="1"/>
  <c r="C270" i="1"/>
  <c r="AC270" i="1" s="1"/>
  <c r="C271" i="1"/>
  <c r="AC271" i="1" s="1"/>
  <c r="C272" i="1"/>
  <c r="AC272" i="1" s="1"/>
  <c r="C273" i="1"/>
  <c r="AC273" i="1" s="1"/>
  <c r="C274" i="1"/>
  <c r="AC274" i="1" s="1"/>
  <c r="C275" i="1"/>
  <c r="AC275" i="1" s="1"/>
  <c r="C276" i="1"/>
  <c r="AC276" i="1" s="1"/>
  <c r="C277" i="1"/>
  <c r="AC277" i="1" s="1"/>
  <c r="C278" i="1"/>
  <c r="AC278" i="1" s="1"/>
  <c r="C279" i="1"/>
  <c r="AC279" i="1" s="1"/>
  <c r="C280" i="1"/>
  <c r="AC280" i="1" s="1"/>
  <c r="C281" i="1"/>
  <c r="AC281" i="1" s="1"/>
  <c r="C282" i="1"/>
  <c r="AC282" i="1" s="1"/>
  <c r="C283" i="1"/>
  <c r="AC283" i="1" s="1"/>
  <c r="C284" i="1"/>
  <c r="AC284" i="1" s="1"/>
  <c r="C285" i="1"/>
  <c r="AC285" i="1" s="1"/>
  <c r="W285" i="1" s="1"/>
  <c r="C286" i="1"/>
  <c r="AC286" i="1" s="1"/>
  <c r="C287" i="1"/>
  <c r="AC287" i="1" s="1"/>
  <c r="C288" i="1"/>
  <c r="AC288" i="1" s="1"/>
  <c r="C289" i="1"/>
  <c r="AC289" i="1" s="1"/>
  <c r="C290" i="1"/>
  <c r="AC290" i="1" s="1"/>
  <c r="C291" i="1"/>
  <c r="AC291" i="1" s="1"/>
  <c r="C292" i="1"/>
  <c r="AC292" i="1" s="1"/>
  <c r="C293" i="1"/>
  <c r="AC293" i="1" s="1"/>
  <c r="C294" i="1"/>
  <c r="AC294" i="1" s="1"/>
  <c r="C295" i="1"/>
  <c r="AC295" i="1" s="1"/>
  <c r="C296" i="1"/>
  <c r="AC296" i="1" s="1"/>
  <c r="C297" i="1"/>
  <c r="AC297" i="1" s="1"/>
  <c r="C298" i="1"/>
  <c r="AC298" i="1" s="1"/>
  <c r="C299" i="1"/>
  <c r="AC299" i="1" s="1"/>
  <c r="C300" i="1"/>
  <c r="AC300" i="1" s="1"/>
  <c r="C301" i="1"/>
  <c r="AC301" i="1" s="1"/>
  <c r="C302" i="1"/>
  <c r="AC302" i="1" s="1"/>
  <c r="W302" i="1" s="1"/>
  <c r="C303" i="1"/>
  <c r="AC303" i="1" s="1"/>
  <c r="C304" i="1"/>
  <c r="AC304" i="1" s="1"/>
  <c r="C305" i="1"/>
  <c r="AC305" i="1" s="1"/>
  <c r="C306" i="1"/>
  <c r="AC306" i="1" s="1"/>
  <c r="C307" i="1"/>
  <c r="AC307" i="1" s="1"/>
  <c r="C308" i="1"/>
  <c r="AC308" i="1" s="1"/>
  <c r="C309" i="1"/>
  <c r="AC309" i="1" s="1"/>
  <c r="C310" i="1"/>
  <c r="AC310" i="1" s="1"/>
  <c r="C311" i="1"/>
  <c r="AC311" i="1" s="1"/>
  <c r="C312" i="1"/>
  <c r="AC312" i="1" s="1"/>
  <c r="C313" i="1"/>
  <c r="AC313" i="1" s="1"/>
  <c r="C314" i="1"/>
  <c r="AC314" i="1" s="1"/>
  <c r="C315" i="1"/>
  <c r="AC315" i="1" s="1"/>
  <c r="C316" i="1"/>
  <c r="AC316" i="1" s="1"/>
  <c r="C317" i="1"/>
  <c r="AC317" i="1" s="1"/>
  <c r="C318" i="1"/>
  <c r="AC318" i="1" s="1"/>
  <c r="C319" i="1"/>
  <c r="AC319" i="1" s="1"/>
  <c r="C320" i="1"/>
  <c r="AC320" i="1" s="1"/>
  <c r="C321" i="1"/>
  <c r="AC321" i="1" s="1"/>
  <c r="C322" i="1"/>
  <c r="AC322" i="1" s="1"/>
  <c r="C323" i="1"/>
  <c r="AC323" i="1" s="1"/>
  <c r="C324" i="1"/>
  <c r="AC324" i="1" s="1"/>
  <c r="C325" i="1"/>
  <c r="AC325" i="1" s="1"/>
  <c r="C326" i="1"/>
  <c r="AC326" i="1" s="1"/>
  <c r="C327" i="1"/>
  <c r="AC327" i="1" s="1"/>
  <c r="C328" i="1"/>
  <c r="AC328" i="1" s="1"/>
  <c r="C329" i="1"/>
  <c r="AC329" i="1" s="1"/>
  <c r="C330" i="1"/>
  <c r="AC330" i="1" s="1"/>
  <c r="C331" i="1"/>
  <c r="AC331" i="1" s="1"/>
  <c r="C332" i="1"/>
  <c r="AC332" i="1" s="1"/>
  <c r="W332" i="1" s="1"/>
  <c r="C333" i="1"/>
  <c r="AC333" i="1" s="1"/>
  <c r="C334" i="1"/>
  <c r="AC334" i="1" s="1"/>
  <c r="C335" i="1"/>
  <c r="AC335" i="1" s="1"/>
  <c r="C336" i="1"/>
  <c r="AC336" i="1" s="1"/>
  <c r="C337" i="1"/>
  <c r="AC337" i="1" s="1"/>
  <c r="C338" i="1"/>
  <c r="AC338" i="1" s="1"/>
  <c r="C339" i="1"/>
  <c r="AC339" i="1" s="1"/>
  <c r="C340" i="1"/>
  <c r="AC340" i="1" s="1"/>
  <c r="C341" i="1"/>
  <c r="AC341" i="1" s="1"/>
  <c r="C342" i="1"/>
  <c r="AC342" i="1" s="1"/>
  <c r="C343" i="1"/>
  <c r="AC343" i="1" s="1"/>
  <c r="C344" i="1"/>
  <c r="AC344" i="1" s="1"/>
  <c r="C345" i="1"/>
  <c r="AC345" i="1" s="1"/>
  <c r="C346" i="1"/>
  <c r="AC346" i="1" s="1"/>
  <c r="C347" i="1"/>
  <c r="AC347" i="1" s="1"/>
  <c r="C348" i="1"/>
  <c r="AC348" i="1" s="1"/>
  <c r="C349" i="1"/>
  <c r="AC349" i="1" s="1"/>
  <c r="W349" i="1" s="1"/>
  <c r="C350" i="1"/>
  <c r="AC350" i="1" s="1"/>
  <c r="C351" i="1"/>
  <c r="AC351" i="1" s="1"/>
  <c r="C352" i="1"/>
  <c r="AC352" i="1" s="1"/>
  <c r="C353" i="1"/>
  <c r="AC353" i="1" s="1"/>
  <c r="C354" i="1"/>
  <c r="AC354" i="1" s="1"/>
  <c r="C355" i="1"/>
  <c r="AC355" i="1" s="1"/>
  <c r="C356" i="1"/>
  <c r="AC356" i="1" s="1"/>
  <c r="C357" i="1"/>
  <c r="AC357" i="1" s="1"/>
  <c r="C358" i="1"/>
  <c r="AC358" i="1" s="1"/>
  <c r="C359" i="1"/>
  <c r="AC359" i="1" s="1"/>
  <c r="C360" i="1"/>
  <c r="AC360" i="1" s="1"/>
  <c r="C361" i="1"/>
  <c r="AC361" i="1" s="1"/>
  <c r="C362" i="1"/>
  <c r="AC362" i="1" s="1"/>
  <c r="C363" i="1"/>
  <c r="AC363" i="1" s="1"/>
  <c r="C364" i="1"/>
  <c r="AC364" i="1" s="1"/>
  <c r="C365" i="1"/>
  <c r="AC365" i="1" s="1"/>
  <c r="C366" i="1"/>
  <c r="AC366" i="1" s="1"/>
  <c r="C367" i="1"/>
  <c r="AC367" i="1" s="1"/>
  <c r="C368" i="1"/>
  <c r="AC368" i="1" s="1"/>
  <c r="C369" i="1"/>
  <c r="AC369" i="1" s="1"/>
  <c r="C370" i="1"/>
  <c r="AC370" i="1" s="1"/>
  <c r="C371" i="1"/>
  <c r="AC371" i="1" s="1"/>
  <c r="C372" i="1"/>
  <c r="AC372" i="1" s="1"/>
  <c r="C373" i="1"/>
  <c r="AC373" i="1" s="1"/>
  <c r="C374" i="1"/>
  <c r="AC374" i="1" s="1"/>
  <c r="C375" i="1"/>
  <c r="AC375" i="1" s="1"/>
  <c r="C376" i="1"/>
  <c r="AC376" i="1" s="1"/>
  <c r="C377" i="1"/>
  <c r="AC377" i="1" s="1"/>
  <c r="C378" i="1"/>
  <c r="AC378" i="1" s="1"/>
  <c r="C379" i="1"/>
  <c r="AC379" i="1" s="1"/>
  <c r="W379" i="1" s="1"/>
  <c r="C380" i="1"/>
  <c r="AC380" i="1" s="1"/>
  <c r="C381" i="1"/>
  <c r="AC381" i="1" s="1"/>
  <c r="C382" i="1"/>
  <c r="AC382" i="1" s="1"/>
  <c r="C383" i="1"/>
  <c r="AC383" i="1" s="1"/>
  <c r="C384" i="1"/>
  <c r="AC384" i="1" s="1"/>
  <c r="C385" i="1"/>
  <c r="AC385" i="1" s="1"/>
  <c r="C386" i="1"/>
  <c r="AC386" i="1" s="1"/>
  <c r="C387" i="1"/>
  <c r="AC387" i="1" s="1"/>
  <c r="C388" i="1"/>
  <c r="AC388" i="1" s="1"/>
  <c r="C389" i="1"/>
  <c r="AC389" i="1" s="1"/>
  <c r="C390" i="1"/>
  <c r="AC390" i="1" s="1"/>
  <c r="C391" i="1"/>
  <c r="AC391" i="1" s="1"/>
  <c r="C392" i="1"/>
  <c r="AC392" i="1" s="1"/>
  <c r="C393" i="1"/>
  <c r="AC393" i="1" s="1"/>
  <c r="C394" i="1"/>
  <c r="AC394" i="1" s="1"/>
  <c r="C395" i="1"/>
  <c r="AC395" i="1" s="1"/>
  <c r="C396" i="1"/>
  <c r="AC396" i="1" s="1"/>
  <c r="W396" i="1" s="1"/>
  <c r="C397" i="1"/>
  <c r="AC397" i="1" s="1"/>
  <c r="C398" i="1"/>
  <c r="AC398" i="1" s="1"/>
  <c r="C399" i="1"/>
  <c r="AC399" i="1" s="1"/>
  <c r="C400" i="1"/>
  <c r="AC400" i="1" s="1"/>
  <c r="C401" i="1"/>
  <c r="AC401" i="1" s="1"/>
  <c r="C402" i="1"/>
  <c r="AC402" i="1" s="1"/>
  <c r="C403" i="1"/>
  <c r="AC403" i="1" s="1"/>
  <c r="C404" i="1"/>
  <c r="AC404" i="1" s="1"/>
  <c r="C405" i="1"/>
  <c r="AC405" i="1" s="1"/>
  <c r="C406" i="1"/>
  <c r="AC406" i="1" s="1"/>
  <c r="C407" i="1"/>
  <c r="AC407" i="1" s="1"/>
  <c r="C408" i="1"/>
  <c r="AC408" i="1" s="1"/>
  <c r="C409" i="1"/>
  <c r="AC409" i="1" s="1"/>
  <c r="C410" i="1"/>
  <c r="AC410" i="1" s="1"/>
  <c r="C411" i="1"/>
  <c r="AC411" i="1" s="1"/>
  <c r="C412" i="1"/>
  <c r="AC412" i="1" s="1"/>
  <c r="C413" i="1"/>
  <c r="AC413" i="1" s="1"/>
  <c r="C414" i="1"/>
  <c r="AC414" i="1" s="1"/>
  <c r="C415" i="1"/>
  <c r="AC415" i="1" s="1"/>
  <c r="C416" i="1"/>
  <c r="AC416" i="1" s="1"/>
  <c r="C417" i="1"/>
  <c r="AC417" i="1" s="1"/>
  <c r="C418" i="1"/>
  <c r="AC418" i="1" s="1"/>
  <c r="C419" i="1"/>
  <c r="AC419" i="1" s="1"/>
  <c r="C420" i="1"/>
  <c r="AC420" i="1" s="1"/>
  <c r="C421" i="1"/>
  <c r="AC421" i="1" s="1"/>
  <c r="C422" i="1"/>
  <c r="AC422" i="1" s="1"/>
  <c r="C423" i="1"/>
  <c r="AC423" i="1" s="1"/>
  <c r="C424" i="1"/>
  <c r="AC424" i="1" s="1"/>
  <c r="C425" i="1"/>
  <c r="AC425" i="1" s="1"/>
  <c r="C426" i="1"/>
  <c r="AC426" i="1" s="1"/>
  <c r="W426" i="1" s="1"/>
  <c r="C427" i="1"/>
  <c r="AC427" i="1" s="1"/>
  <c r="C428" i="1"/>
  <c r="AC428" i="1" s="1"/>
  <c r="C429" i="1"/>
  <c r="AC429" i="1" s="1"/>
  <c r="C430" i="1"/>
  <c r="AC430" i="1" s="1"/>
  <c r="C431" i="1"/>
  <c r="AC431" i="1" s="1"/>
  <c r="C432" i="1"/>
  <c r="AC432" i="1" s="1"/>
  <c r="C433" i="1"/>
  <c r="AC433" i="1" s="1"/>
  <c r="C434" i="1"/>
  <c r="AC434" i="1" s="1"/>
  <c r="C435" i="1"/>
  <c r="AC435" i="1" s="1"/>
  <c r="C436" i="1"/>
  <c r="AC436" i="1" s="1"/>
  <c r="C437" i="1"/>
  <c r="AC437" i="1" s="1"/>
  <c r="C438" i="1"/>
  <c r="AC438" i="1" s="1"/>
  <c r="C439" i="1"/>
  <c r="AC439" i="1" s="1"/>
  <c r="C440" i="1"/>
  <c r="AC440" i="1" s="1"/>
  <c r="C441" i="1"/>
  <c r="AC441" i="1" s="1"/>
  <c r="C442" i="1"/>
  <c r="AC442" i="1" s="1"/>
  <c r="C443" i="1"/>
  <c r="AC443" i="1" s="1"/>
  <c r="W443" i="1" s="1"/>
  <c r="C444" i="1"/>
  <c r="AC444" i="1" s="1"/>
  <c r="C445" i="1"/>
  <c r="AC445" i="1" s="1"/>
  <c r="C446" i="1"/>
  <c r="AC446" i="1" s="1"/>
  <c r="C447" i="1"/>
  <c r="AC447" i="1" s="1"/>
  <c r="C448" i="1"/>
  <c r="AC448" i="1" s="1"/>
  <c r="C449" i="1"/>
  <c r="AC449" i="1" s="1"/>
  <c r="C450" i="1"/>
  <c r="AC450" i="1" s="1"/>
  <c r="C451" i="1"/>
  <c r="AC451" i="1" s="1"/>
  <c r="C452" i="1"/>
  <c r="AC452" i="1" s="1"/>
  <c r="C453" i="1"/>
  <c r="AC453" i="1" s="1"/>
  <c r="C454" i="1"/>
  <c r="AC454" i="1" s="1"/>
  <c r="C455" i="1"/>
  <c r="AC455" i="1" s="1"/>
  <c r="C456" i="1"/>
  <c r="AC456" i="1" s="1"/>
  <c r="C457" i="1"/>
  <c r="AC457" i="1" s="1"/>
  <c r="C458" i="1"/>
  <c r="AC458" i="1" s="1"/>
  <c r="C459" i="1"/>
  <c r="AC459" i="1" s="1"/>
  <c r="C460" i="1"/>
  <c r="AC460" i="1" s="1"/>
  <c r="C461" i="1"/>
  <c r="AC461" i="1" s="1"/>
  <c r="C462" i="1"/>
  <c r="AC462" i="1" s="1"/>
  <c r="C463" i="1"/>
  <c r="AC463" i="1" s="1"/>
  <c r="C464" i="1"/>
  <c r="AC464" i="1" s="1"/>
  <c r="C465" i="1"/>
  <c r="AC465" i="1" s="1"/>
  <c r="C466" i="1"/>
  <c r="AC466" i="1" s="1"/>
  <c r="C467" i="1"/>
  <c r="AC467" i="1" s="1"/>
  <c r="C468" i="1"/>
  <c r="AC468" i="1" s="1"/>
  <c r="C469" i="1"/>
  <c r="AC469" i="1" s="1"/>
  <c r="C470" i="1"/>
  <c r="AC470" i="1" s="1"/>
  <c r="C471" i="1"/>
  <c r="AC471" i="1" s="1"/>
  <c r="C472" i="1"/>
  <c r="AC472" i="1" s="1"/>
  <c r="C473" i="1"/>
  <c r="AC473" i="1" s="1"/>
  <c r="W473" i="1" s="1"/>
  <c r="C474" i="1"/>
  <c r="AC474" i="1" s="1"/>
  <c r="C475" i="1"/>
  <c r="AC475" i="1" s="1"/>
  <c r="C476" i="1"/>
  <c r="AC476" i="1" s="1"/>
  <c r="C477" i="1"/>
  <c r="AC477" i="1" s="1"/>
  <c r="C478" i="1"/>
  <c r="AC478" i="1" s="1"/>
  <c r="C479" i="1"/>
  <c r="AC479" i="1" s="1"/>
  <c r="C480" i="1"/>
  <c r="AC480" i="1" s="1"/>
  <c r="C481" i="1"/>
  <c r="AC481" i="1" s="1"/>
  <c r="C482" i="1"/>
  <c r="AC482" i="1" s="1"/>
  <c r="C483" i="1"/>
  <c r="AC483" i="1" s="1"/>
  <c r="C484" i="1"/>
  <c r="AC484" i="1" s="1"/>
  <c r="C485" i="1"/>
  <c r="AC485" i="1" s="1"/>
  <c r="C486" i="1"/>
  <c r="AC486" i="1" s="1"/>
  <c r="C487" i="1"/>
  <c r="AC487" i="1" s="1"/>
  <c r="C488" i="1"/>
  <c r="AC488" i="1" s="1"/>
  <c r="C489" i="1"/>
  <c r="AC489" i="1" s="1"/>
  <c r="C490" i="1"/>
  <c r="AC490" i="1" s="1"/>
  <c r="W490" i="1" s="1"/>
  <c r="C491" i="1"/>
  <c r="AC491" i="1" s="1"/>
  <c r="C492" i="1"/>
  <c r="AC492" i="1" s="1"/>
  <c r="C493" i="1"/>
  <c r="AC493" i="1" s="1"/>
  <c r="C494" i="1"/>
  <c r="AC494" i="1" s="1"/>
  <c r="C495" i="1"/>
  <c r="AC495" i="1" s="1"/>
  <c r="C496" i="1"/>
  <c r="AC496" i="1" s="1"/>
  <c r="C497" i="1"/>
  <c r="AC497" i="1" s="1"/>
  <c r="C498" i="1"/>
  <c r="AC498" i="1" s="1"/>
  <c r="C499" i="1"/>
  <c r="AC499" i="1" s="1"/>
  <c r="C500" i="1"/>
  <c r="AC500" i="1" s="1"/>
  <c r="C501" i="1"/>
  <c r="AC501" i="1" s="1"/>
  <c r="C502" i="1"/>
  <c r="AC502" i="1" s="1"/>
  <c r="C503" i="1"/>
  <c r="AC503" i="1" s="1"/>
  <c r="C504" i="1"/>
  <c r="AC504" i="1" s="1"/>
  <c r="C505" i="1"/>
  <c r="AC505" i="1" s="1"/>
  <c r="C506" i="1"/>
  <c r="AC506" i="1" s="1"/>
  <c r="C507" i="1"/>
  <c r="AC507" i="1" s="1"/>
  <c r="C508" i="1"/>
  <c r="AC508" i="1" s="1"/>
  <c r="C509" i="1"/>
  <c r="AC509" i="1" s="1"/>
  <c r="C510" i="1"/>
  <c r="AC510" i="1" s="1"/>
  <c r="C511" i="1"/>
  <c r="AC511" i="1" s="1"/>
  <c r="C512" i="1"/>
  <c r="AC512" i="1" s="1"/>
  <c r="C513" i="1"/>
  <c r="AC513" i="1" s="1"/>
  <c r="C514" i="1"/>
  <c r="AC514" i="1" s="1"/>
  <c r="C515" i="1"/>
  <c r="AC515" i="1" s="1"/>
  <c r="C516" i="1"/>
  <c r="AC516" i="1" s="1"/>
  <c r="C517" i="1"/>
  <c r="AC517" i="1" s="1"/>
  <c r="C518" i="1"/>
  <c r="AC518" i="1" s="1"/>
  <c r="C519" i="1"/>
  <c r="AC519" i="1" s="1"/>
  <c r="C520" i="1"/>
  <c r="AC520" i="1" s="1"/>
  <c r="W520" i="1" s="1"/>
  <c r="C521" i="1"/>
  <c r="AC521" i="1" s="1"/>
  <c r="C522" i="1"/>
  <c r="AC522" i="1" s="1"/>
  <c r="C523" i="1"/>
  <c r="AC523" i="1" s="1"/>
  <c r="C524" i="1"/>
  <c r="AC524" i="1" s="1"/>
  <c r="C525" i="1"/>
  <c r="AC525" i="1" s="1"/>
  <c r="C526" i="1"/>
  <c r="AC526" i="1" s="1"/>
  <c r="C527" i="1"/>
  <c r="AC527" i="1" s="1"/>
  <c r="C528" i="1"/>
  <c r="AC528" i="1" s="1"/>
  <c r="C529" i="1"/>
  <c r="AC529" i="1" s="1"/>
  <c r="C530" i="1"/>
  <c r="AC530" i="1" s="1"/>
  <c r="C531" i="1"/>
  <c r="AC531" i="1" s="1"/>
  <c r="C532" i="1"/>
  <c r="AC532" i="1" s="1"/>
  <c r="C533" i="1"/>
  <c r="AC533" i="1" s="1"/>
  <c r="C534" i="1"/>
  <c r="AC534" i="1" s="1"/>
  <c r="C535" i="1"/>
  <c r="AC535" i="1" s="1"/>
  <c r="C536" i="1"/>
  <c r="AC536" i="1" s="1"/>
  <c r="C537" i="1"/>
  <c r="AC537" i="1" s="1"/>
  <c r="W537" i="1" s="1"/>
  <c r="C538" i="1"/>
  <c r="AC538" i="1" s="1"/>
  <c r="C539" i="1"/>
  <c r="AC539" i="1" s="1"/>
  <c r="C540" i="1"/>
  <c r="AC540" i="1" s="1"/>
  <c r="C541" i="1"/>
  <c r="AC541" i="1" s="1"/>
  <c r="C542" i="1"/>
  <c r="AC542" i="1" s="1"/>
  <c r="C543" i="1"/>
  <c r="AC543" i="1" s="1"/>
  <c r="C544" i="1"/>
  <c r="AC544" i="1" s="1"/>
  <c r="C545" i="1"/>
  <c r="AC545" i="1" s="1"/>
  <c r="C546" i="1"/>
  <c r="AC546" i="1" s="1"/>
  <c r="C547" i="1"/>
  <c r="AC547" i="1" s="1"/>
  <c r="C548" i="1"/>
  <c r="AC548" i="1" s="1"/>
  <c r="C549" i="1"/>
  <c r="AC549" i="1" s="1"/>
  <c r="C550" i="1"/>
  <c r="AC550" i="1" s="1"/>
  <c r="C551" i="1"/>
  <c r="AC551" i="1" s="1"/>
  <c r="C552" i="1"/>
  <c r="AC552" i="1" s="1"/>
  <c r="C553" i="1"/>
  <c r="AC553" i="1" s="1"/>
  <c r="C554" i="1"/>
  <c r="AC554" i="1" s="1"/>
  <c r="C555" i="1"/>
  <c r="AC555" i="1" s="1"/>
  <c r="C556" i="1"/>
  <c r="AC556" i="1" s="1"/>
  <c r="C557" i="1"/>
  <c r="AC557" i="1" s="1"/>
  <c r="C558" i="1"/>
  <c r="AC558" i="1" s="1"/>
  <c r="C559" i="1"/>
  <c r="AC559" i="1" s="1"/>
  <c r="C560" i="1"/>
  <c r="AC560" i="1" s="1"/>
  <c r="C561" i="1"/>
  <c r="AC561" i="1" s="1"/>
  <c r="C562" i="1"/>
  <c r="AC562" i="1" s="1"/>
  <c r="C563" i="1"/>
  <c r="AC563" i="1" s="1"/>
  <c r="C564" i="1"/>
  <c r="AC564" i="1" s="1"/>
  <c r="C565" i="1"/>
  <c r="AC565" i="1" s="1"/>
  <c r="C566" i="1"/>
  <c r="AC566" i="1" s="1"/>
  <c r="C567" i="1"/>
  <c r="AC567" i="1" s="1"/>
  <c r="W567" i="1" s="1"/>
  <c r="C568" i="1"/>
  <c r="AC568" i="1" s="1"/>
  <c r="C569" i="1"/>
  <c r="AC569" i="1" s="1"/>
  <c r="C570" i="1"/>
  <c r="AC570" i="1" s="1"/>
  <c r="C571" i="1"/>
  <c r="AC571" i="1" s="1"/>
  <c r="C572" i="1"/>
  <c r="AC572" i="1" s="1"/>
  <c r="C573" i="1"/>
  <c r="AC573" i="1" s="1"/>
  <c r="C574" i="1"/>
  <c r="AC574" i="1" s="1"/>
  <c r="C575" i="1"/>
  <c r="AC575" i="1" s="1"/>
  <c r="C576" i="1"/>
  <c r="AC576" i="1" s="1"/>
  <c r="C577" i="1"/>
  <c r="AC577" i="1" s="1"/>
  <c r="C578" i="1"/>
  <c r="AC578" i="1" s="1"/>
  <c r="C579" i="1"/>
  <c r="AC579" i="1" s="1"/>
  <c r="C580" i="1"/>
  <c r="AC580" i="1" s="1"/>
  <c r="C581" i="1"/>
  <c r="AC581" i="1" s="1"/>
  <c r="C582" i="1"/>
  <c r="AC582" i="1" s="1"/>
  <c r="C583" i="1"/>
  <c r="AC583" i="1" s="1"/>
  <c r="C584" i="1"/>
  <c r="AC584" i="1" s="1"/>
  <c r="W584" i="1" s="1"/>
  <c r="C585" i="1"/>
  <c r="AC585" i="1" s="1"/>
  <c r="C586" i="1"/>
  <c r="AC586" i="1" s="1"/>
  <c r="C587" i="1"/>
  <c r="AC587" i="1" s="1"/>
  <c r="C588" i="1"/>
  <c r="AC588" i="1" s="1"/>
  <c r="C589" i="1"/>
  <c r="AC589" i="1" s="1"/>
  <c r="C590" i="1"/>
  <c r="AC590" i="1" s="1"/>
  <c r="C591" i="1"/>
  <c r="AC591" i="1" s="1"/>
  <c r="C592" i="1"/>
  <c r="AC592" i="1" s="1"/>
  <c r="C593" i="1"/>
  <c r="AC593" i="1" s="1"/>
  <c r="C594" i="1"/>
  <c r="AC594" i="1" s="1"/>
  <c r="C595" i="1"/>
  <c r="AC595" i="1" s="1"/>
  <c r="C596" i="1"/>
  <c r="AC596" i="1" s="1"/>
  <c r="C597" i="1"/>
  <c r="AC597" i="1" s="1"/>
  <c r="C598" i="1"/>
  <c r="AC598" i="1" s="1"/>
  <c r="C599" i="1"/>
  <c r="AC599" i="1" s="1"/>
  <c r="C600" i="1"/>
  <c r="AC600" i="1" s="1"/>
  <c r="C601" i="1"/>
  <c r="AC601" i="1" s="1"/>
  <c r="C602" i="1"/>
  <c r="AC602" i="1" s="1"/>
  <c r="C603" i="1"/>
  <c r="AC603" i="1" s="1"/>
  <c r="C604" i="1"/>
  <c r="AC604" i="1" s="1"/>
  <c r="C605" i="1"/>
  <c r="AC605" i="1" s="1"/>
  <c r="C606" i="1"/>
  <c r="AC606" i="1" s="1"/>
  <c r="C607" i="1"/>
  <c r="AC607" i="1" s="1"/>
  <c r="C608" i="1"/>
  <c r="AC608" i="1" s="1"/>
  <c r="C609" i="1"/>
  <c r="AC609" i="1" s="1"/>
  <c r="C610" i="1"/>
  <c r="AC610" i="1" s="1"/>
  <c r="C611" i="1"/>
  <c r="AC611" i="1" s="1"/>
  <c r="C612" i="1"/>
  <c r="AC612" i="1" s="1"/>
  <c r="C613" i="1"/>
  <c r="AC613" i="1" s="1"/>
  <c r="C614" i="1"/>
  <c r="AC614" i="1" s="1"/>
  <c r="W614" i="1" s="1"/>
  <c r="C615" i="1"/>
  <c r="AC615" i="1" s="1"/>
  <c r="C616" i="1"/>
  <c r="AC616" i="1" s="1"/>
  <c r="C617" i="1"/>
  <c r="AC617" i="1" s="1"/>
  <c r="C618" i="1"/>
  <c r="AC618" i="1" s="1"/>
  <c r="C619" i="1"/>
  <c r="AC619" i="1" s="1"/>
  <c r="C620" i="1"/>
  <c r="AC620" i="1" s="1"/>
  <c r="C621" i="1"/>
  <c r="AC621" i="1" s="1"/>
  <c r="C622" i="1"/>
  <c r="AC622" i="1" s="1"/>
  <c r="C623" i="1"/>
  <c r="AC623" i="1" s="1"/>
  <c r="C624" i="1"/>
  <c r="AC624" i="1" s="1"/>
  <c r="C625" i="1"/>
  <c r="AC625" i="1" s="1"/>
  <c r="C626" i="1"/>
  <c r="AC626" i="1" s="1"/>
  <c r="C627" i="1"/>
  <c r="AC627" i="1" s="1"/>
  <c r="C628" i="1"/>
  <c r="AC628" i="1" s="1"/>
  <c r="C629" i="1"/>
  <c r="AC629" i="1" s="1"/>
  <c r="C630" i="1"/>
  <c r="AC630" i="1" s="1"/>
  <c r="C631" i="1"/>
  <c r="AC631" i="1" s="1"/>
  <c r="W631" i="1" s="1"/>
  <c r="C632" i="1"/>
  <c r="AC632" i="1" s="1"/>
  <c r="C633" i="1"/>
  <c r="AC633" i="1" s="1"/>
  <c r="C634" i="1"/>
  <c r="AC634" i="1" s="1"/>
  <c r="C635" i="1"/>
  <c r="AC635" i="1" s="1"/>
  <c r="C636" i="1"/>
  <c r="AC636" i="1" s="1"/>
  <c r="C637" i="1"/>
  <c r="AC637" i="1" s="1"/>
  <c r="C638" i="1"/>
  <c r="AC638" i="1" s="1"/>
  <c r="C639" i="1"/>
  <c r="AC639" i="1" s="1"/>
  <c r="C640" i="1"/>
  <c r="AC640" i="1" s="1"/>
  <c r="C641" i="1"/>
  <c r="AC641" i="1" s="1"/>
  <c r="C642" i="1"/>
  <c r="AC642" i="1" s="1"/>
  <c r="C643" i="1"/>
  <c r="AC643" i="1" s="1"/>
  <c r="C644" i="1"/>
  <c r="AC644" i="1" s="1"/>
  <c r="C645" i="1"/>
  <c r="AC645" i="1" s="1"/>
  <c r="C646" i="1"/>
  <c r="AC646" i="1" s="1"/>
  <c r="C647" i="1"/>
  <c r="AC647" i="1" s="1"/>
  <c r="C648" i="1"/>
  <c r="AC648" i="1" s="1"/>
  <c r="C649" i="1"/>
  <c r="AC649" i="1" s="1"/>
  <c r="C650" i="1"/>
  <c r="AC650" i="1" s="1"/>
  <c r="C651" i="1"/>
  <c r="AC651" i="1" s="1"/>
  <c r="C652" i="1"/>
  <c r="AC652" i="1" s="1"/>
  <c r="C653" i="1"/>
  <c r="AC653" i="1" s="1"/>
  <c r="C654" i="1"/>
  <c r="AC654" i="1" s="1"/>
  <c r="C655" i="1"/>
  <c r="AC655" i="1" s="1"/>
  <c r="C656" i="1"/>
  <c r="AC656" i="1" s="1"/>
  <c r="C657" i="1"/>
  <c r="AC657" i="1" s="1"/>
  <c r="C658" i="1"/>
  <c r="AC658" i="1" s="1"/>
  <c r="C659" i="1"/>
  <c r="AC659" i="1" s="1"/>
  <c r="C660" i="1"/>
  <c r="AC660" i="1" s="1"/>
  <c r="C661" i="1"/>
  <c r="AC661" i="1" s="1"/>
  <c r="W661" i="1" s="1"/>
  <c r="C662" i="1"/>
  <c r="AC662" i="1" s="1"/>
  <c r="C663" i="1"/>
  <c r="AC663" i="1" s="1"/>
  <c r="C664" i="1"/>
  <c r="AC664" i="1" s="1"/>
  <c r="C665" i="1"/>
  <c r="AC665" i="1" s="1"/>
  <c r="C666" i="1"/>
  <c r="AC666" i="1" s="1"/>
  <c r="C667" i="1"/>
  <c r="AC667" i="1" s="1"/>
  <c r="C668" i="1"/>
  <c r="AC668" i="1" s="1"/>
  <c r="C669" i="1"/>
  <c r="AC669" i="1" s="1"/>
  <c r="C670" i="1"/>
  <c r="AC670" i="1" s="1"/>
  <c r="C671" i="1"/>
  <c r="AC671" i="1" s="1"/>
  <c r="C672" i="1"/>
  <c r="AC672" i="1" s="1"/>
  <c r="C673" i="1"/>
  <c r="AC673" i="1" s="1"/>
  <c r="C674" i="1"/>
  <c r="AC674" i="1" s="1"/>
  <c r="C675" i="1"/>
  <c r="AC675" i="1" s="1"/>
  <c r="C676" i="1"/>
  <c r="AC676" i="1" s="1"/>
  <c r="C677" i="1"/>
  <c r="AC677" i="1" s="1"/>
  <c r="C678" i="1"/>
  <c r="AC678" i="1" s="1"/>
  <c r="W678" i="1" s="1"/>
  <c r="C679" i="1"/>
  <c r="AC679" i="1" s="1"/>
  <c r="C680" i="1"/>
  <c r="AC680" i="1" s="1"/>
  <c r="C681" i="1"/>
  <c r="AC681" i="1" s="1"/>
  <c r="C682" i="1"/>
  <c r="AC682" i="1" s="1"/>
  <c r="C683" i="1"/>
  <c r="AC683" i="1" s="1"/>
  <c r="C684" i="1"/>
  <c r="AC684" i="1" s="1"/>
  <c r="C685" i="1"/>
  <c r="AC685" i="1" s="1"/>
  <c r="C686" i="1"/>
  <c r="AC686" i="1" s="1"/>
  <c r="C687" i="1"/>
  <c r="AC687" i="1" s="1"/>
  <c r="C688" i="1"/>
  <c r="AC688" i="1" s="1"/>
  <c r="C689" i="1"/>
  <c r="AC689" i="1" s="1"/>
  <c r="C690" i="1"/>
  <c r="AC690" i="1" s="1"/>
  <c r="C691" i="1"/>
  <c r="AC691" i="1" s="1"/>
  <c r="C692" i="1"/>
  <c r="AC692" i="1" s="1"/>
  <c r="C693" i="1"/>
  <c r="AC693" i="1" s="1"/>
  <c r="C694" i="1"/>
  <c r="AC694" i="1" s="1"/>
  <c r="C695" i="1"/>
  <c r="AC695" i="1" s="1"/>
  <c r="C696" i="1"/>
  <c r="AC696" i="1" s="1"/>
  <c r="C697" i="1"/>
  <c r="AC697" i="1" s="1"/>
  <c r="C698" i="1"/>
  <c r="AC698" i="1" s="1"/>
  <c r="C699" i="1"/>
  <c r="AC699" i="1" s="1"/>
  <c r="C700" i="1"/>
  <c r="AC700" i="1" s="1"/>
  <c r="C701" i="1"/>
  <c r="AC701" i="1" s="1"/>
  <c r="C702" i="1"/>
  <c r="AC702" i="1" s="1"/>
  <c r="C703" i="1"/>
  <c r="AC703" i="1" s="1"/>
  <c r="C704" i="1"/>
  <c r="AC704" i="1" s="1"/>
  <c r="C705" i="1"/>
  <c r="AC705" i="1" s="1"/>
  <c r="C706" i="1"/>
  <c r="AC706" i="1" s="1"/>
  <c r="C707" i="1"/>
  <c r="AC707" i="1" s="1"/>
  <c r="C708" i="1"/>
  <c r="AC708" i="1" s="1"/>
  <c r="W708" i="1" s="1"/>
  <c r="C709" i="1"/>
  <c r="AC709" i="1" s="1"/>
  <c r="C710" i="1"/>
  <c r="AC710" i="1" s="1"/>
  <c r="C711" i="1"/>
  <c r="AC711" i="1" s="1"/>
  <c r="C712" i="1"/>
  <c r="AC712" i="1" s="1"/>
  <c r="C713" i="1"/>
  <c r="AC713" i="1" s="1"/>
  <c r="C714" i="1"/>
  <c r="AC714" i="1" s="1"/>
  <c r="C715" i="1"/>
  <c r="AC715" i="1" s="1"/>
  <c r="C716" i="1"/>
  <c r="AC716" i="1" s="1"/>
  <c r="C717" i="1"/>
  <c r="AC717" i="1" s="1"/>
  <c r="C718" i="1"/>
  <c r="AC718" i="1" s="1"/>
  <c r="C719" i="1"/>
  <c r="AC719" i="1" s="1"/>
  <c r="C720" i="1"/>
  <c r="AC720" i="1" s="1"/>
  <c r="C721" i="1"/>
  <c r="AC721" i="1" s="1"/>
  <c r="C722" i="1"/>
  <c r="AC722" i="1" s="1"/>
  <c r="C723" i="1"/>
  <c r="AC723" i="1" s="1"/>
  <c r="C724" i="1"/>
  <c r="AC724" i="1" s="1"/>
  <c r="C725" i="1"/>
  <c r="AC725" i="1" s="1"/>
  <c r="W725" i="1" s="1"/>
  <c r="C726" i="1"/>
  <c r="AC726" i="1" s="1"/>
  <c r="C727" i="1"/>
  <c r="AC727" i="1" s="1"/>
  <c r="C728" i="1"/>
  <c r="AC728" i="1" s="1"/>
  <c r="C729" i="1"/>
  <c r="AC729" i="1" s="1"/>
  <c r="C730" i="1"/>
  <c r="AC730" i="1" s="1"/>
  <c r="C731" i="1"/>
  <c r="AC731" i="1" s="1"/>
  <c r="C732" i="1"/>
  <c r="AC732" i="1" s="1"/>
  <c r="C733" i="1"/>
  <c r="AC733" i="1" s="1"/>
  <c r="C734" i="1"/>
  <c r="AC734" i="1" s="1"/>
  <c r="C735" i="1"/>
  <c r="AC735" i="1" s="1"/>
  <c r="C736" i="1"/>
  <c r="AC736" i="1" s="1"/>
  <c r="C737" i="1"/>
  <c r="AC737" i="1" s="1"/>
  <c r="C738" i="1"/>
  <c r="AC738" i="1" s="1"/>
  <c r="C739" i="1"/>
  <c r="AC739" i="1" s="1"/>
  <c r="C740" i="1"/>
  <c r="AC740" i="1" s="1"/>
  <c r="C741" i="1"/>
  <c r="AC741" i="1" s="1"/>
  <c r="C742" i="1"/>
  <c r="AC742" i="1" s="1"/>
  <c r="C743" i="1"/>
  <c r="AC743" i="1" s="1"/>
  <c r="C744" i="1"/>
  <c r="AC744" i="1" s="1"/>
  <c r="C745" i="1"/>
  <c r="AC745" i="1" s="1"/>
  <c r="C746" i="1"/>
  <c r="AC746" i="1" s="1"/>
  <c r="C747" i="1"/>
  <c r="AC747" i="1" s="1"/>
  <c r="C748" i="1"/>
  <c r="AC748" i="1" s="1"/>
  <c r="C749" i="1"/>
  <c r="AC749" i="1" s="1"/>
  <c r="C750" i="1"/>
  <c r="AC750" i="1" s="1"/>
  <c r="C751" i="1"/>
  <c r="AC751" i="1" s="1"/>
  <c r="C752" i="1"/>
  <c r="AC752" i="1" s="1"/>
  <c r="C753" i="1"/>
  <c r="AC753" i="1" s="1"/>
  <c r="C754" i="1"/>
  <c r="AC754" i="1" s="1"/>
  <c r="C755" i="1"/>
  <c r="AC755" i="1" s="1"/>
  <c r="W755" i="1" s="1"/>
  <c r="C756" i="1"/>
  <c r="AC756" i="1" s="1"/>
  <c r="C757" i="1"/>
  <c r="AC757" i="1" s="1"/>
  <c r="C758" i="1"/>
  <c r="AC758" i="1" s="1"/>
  <c r="C759" i="1"/>
  <c r="AC759" i="1" s="1"/>
  <c r="C760" i="1"/>
  <c r="AC760" i="1" s="1"/>
  <c r="C761" i="1"/>
  <c r="AC761" i="1" s="1"/>
  <c r="C762" i="1"/>
  <c r="AC762" i="1" s="1"/>
  <c r="C763" i="1"/>
  <c r="AC763" i="1" s="1"/>
  <c r="C764" i="1"/>
  <c r="AC764" i="1" s="1"/>
  <c r="C765" i="1"/>
  <c r="AC765" i="1" s="1"/>
  <c r="C766" i="1"/>
  <c r="AC766" i="1" s="1"/>
  <c r="C767" i="1"/>
  <c r="AC767" i="1" s="1"/>
  <c r="C768" i="1"/>
  <c r="AC768" i="1" s="1"/>
  <c r="C769" i="1"/>
  <c r="AC769" i="1" s="1"/>
  <c r="C770" i="1"/>
  <c r="AC770" i="1" s="1"/>
  <c r="C771" i="1"/>
  <c r="AC771" i="1" s="1"/>
  <c r="C772" i="1"/>
  <c r="AC772" i="1" s="1"/>
  <c r="W772" i="1" s="1"/>
  <c r="C773" i="1"/>
  <c r="AC773" i="1" s="1"/>
  <c r="C774" i="1"/>
  <c r="AC774" i="1" s="1"/>
  <c r="C775" i="1"/>
  <c r="AC775" i="1" s="1"/>
  <c r="C776" i="1"/>
  <c r="AC776" i="1" s="1"/>
  <c r="C777" i="1"/>
  <c r="AC777" i="1" s="1"/>
  <c r="C778" i="1"/>
  <c r="AC778" i="1" s="1"/>
  <c r="C779" i="1"/>
  <c r="AC779" i="1" s="1"/>
  <c r="C780" i="1"/>
  <c r="AC780" i="1" s="1"/>
  <c r="C781" i="1"/>
  <c r="AC781" i="1" s="1"/>
  <c r="C782" i="1"/>
  <c r="AC782" i="1" s="1"/>
  <c r="C783" i="1"/>
  <c r="AC783" i="1" s="1"/>
  <c r="C784" i="1"/>
  <c r="AC784" i="1" s="1"/>
  <c r="C785" i="1"/>
  <c r="AC785" i="1" s="1"/>
  <c r="C786" i="1"/>
  <c r="AC786" i="1" s="1"/>
  <c r="C787" i="1"/>
  <c r="AC787" i="1" s="1"/>
  <c r="C788" i="1"/>
  <c r="AC788" i="1" s="1"/>
  <c r="C789" i="1"/>
  <c r="AC789" i="1" s="1"/>
  <c r="C790" i="1"/>
  <c r="AC790" i="1" s="1"/>
  <c r="C791" i="1"/>
  <c r="AC791" i="1" s="1"/>
  <c r="C792" i="1"/>
  <c r="AC792" i="1" s="1"/>
  <c r="C793" i="1"/>
  <c r="AC793" i="1" s="1"/>
  <c r="C794" i="1"/>
  <c r="AC794" i="1" s="1"/>
  <c r="C795" i="1"/>
  <c r="AC795" i="1" s="1"/>
  <c r="C796" i="1"/>
  <c r="AC796" i="1" s="1"/>
  <c r="C797" i="1"/>
  <c r="AC797" i="1" s="1"/>
  <c r="C798" i="1"/>
  <c r="AC798" i="1" s="1"/>
  <c r="C799" i="1"/>
  <c r="AC799" i="1" s="1"/>
  <c r="C800" i="1"/>
  <c r="AC800" i="1" s="1"/>
  <c r="C801" i="1"/>
  <c r="AC801" i="1" s="1"/>
  <c r="C802" i="1"/>
  <c r="AC802" i="1" s="1"/>
  <c r="W802" i="1" s="1"/>
  <c r="C803" i="1"/>
  <c r="AC803" i="1" s="1"/>
  <c r="C804" i="1"/>
  <c r="AC804" i="1" s="1"/>
  <c r="C805" i="1"/>
  <c r="AC805" i="1" s="1"/>
  <c r="C806" i="1"/>
  <c r="AC806" i="1" s="1"/>
  <c r="C807" i="1"/>
  <c r="AC807" i="1" s="1"/>
  <c r="C808" i="1"/>
  <c r="AC808" i="1" s="1"/>
  <c r="C809" i="1"/>
  <c r="AC809" i="1" s="1"/>
  <c r="C810" i="1"/>
  <c r="AC810" i="1" s="1"/>
  <c r="C811" i="1"/>
  <c r="AC811" i="1" s="1"/>
  <c r="C812" i="1"/>
  <c r="AC812" i="1" s="1"/>
  <c r="C813" i="1"/>
  <c r="AC813" i="1" s="1"/>
  <c r="C814" i="1"/>
  <c r="AC814" i="1" s="1"/>
  <c r="C815" i="1"/>
  <c r="AC815" i="1" s="1"/>
  <c r="C816" i="1"/>
  <c r="AC816" i="1" s="1"/>
  <c r="C817" i="1"/>
  <c r="AC817" i="1" s="1"/>
  <c r="C818" i="1"/>
  <c r="AC818" i="1" s="1"/>
  <c r="C819" i="1"/>
  <c r="AC819" i="1" s="1"/>
  <c r="W819" i="1" s="1"/>
  <c r="C820" i="1"/>
  <c r="AC820" i="1" s="1"/>
  <c r="C821" i="1"/>
  <c r="AC821" i="1" s="1"/>
  <c r="C822" i="1"/>
  <c r="AC822" i="1" s="1"/>
  <c r="C823" i="1"/>
  <c r="AC823" i="1" s="1"/>
  <c r="C824" i="1"/>
  <c r="AC824" i="1" s="1"/>
  <c r="C825" i="1"/>
  <c r="AC825" i="1" s="1"/>
  <c r="C826" i="1"/>
  <c r="AC826" i="1" s="1"/>
  <c r="C827" i="1"/>
  <c r="AC827" i="1" s="1"/>
  <c r="C828" i="1"/>
  <c r="AC828" i="1" s="1"/>
  <c r="C829" i="1"/>
  <c r="AC829" i="1" s="1"/>
  <c r="C830" i="1"/>
  <c r="AC830" i="1" s="1"/>
  <c r="C831" i="1"/>
  <c r="AC831" i="1" s="1"/>
  <c r="C832" i="1"/>
  <c r="AC832" i="1" s="1"/>
  <c r="C833" i="1"/>
  <c r="AC833" i="1" s="1"/>
  <c r="C834" i="1"/>
  <c r="AC834" i="1" s="1"/>
  <c r="C835" i="1"/>
  <c r="AC835" i="1" s="1"/>
  <c r="C836" i="1"/>
  <c r="AC836" i="1" s="1"/>
  <c r="C837" i="1"/>
  <c r="AC837" i="1" s="1"/>
  <c r="C838" i="1"/>
  <c r="AC838" i="1" s="1"/>
  <c r="C839" i="1"/>
  <c r="AC839" i="1" s="1"/>
  <c r="C840" i="1"/>
  <c r="AC840" i="1" s="1"/>
  <c r="C841" i="1"/>
  <c r="AC841" i="1" s="1"/>
  <c r="C842" i="1"/>
  <c r="AC842" i="1" s="1"/>
  <c r="C843" i="1"/>
  <c r="AC843" i="1" s="1"/>
  <c r="C844" i="1"/>
  <c r="AC844" i="1" s="1"/>
  <c r="C845" i="1"/>
  <c r="AC845" i="1" s="1"/>
  <c r="C846" i="1"/>
  <c r="AC846" i="1" s="1"/>
  <c r="C847" i="1"/>
  <c r="AC847" i="1" s="1"/>
  <c r="C848" i="1"/>
  <c r="AC848" i="1" s="1"/>
  <c r="C849" i="1"/>
  <c r="AC849" i="1" s="1"/>
  <c r="W849" i="1" s="1"/>
  <c r="C850" i="1"/>
  <c r="AC850" i="1" s="1"/>
  <c r="C851" i="1"/>
  <c r="AC851" i="1" s="1"/>
  <c r="C852" i="1"/>
  <c r="AC852" i="1" s="1"/>
  <c r="C853" i="1"/>
  <c r="AC853" i="1" s="1"/>
  <c r="C854" i="1"/>
  <c r="AC854" i="1" s="1"/>
  <c r="C855" i="1"/>
  <c r="AC855" i="1" s="1"/>
  <c r="C856" i="1"/>
  <c r="AC856" i="1" s="1"/>
  <c r="C857" i="1"/>
  <c r="AC857" i="1" s="1"/>
  <c r="C858" i="1"/>
  <c r="AC858" i="1" s="1"/>
  <c r="C859" i="1"/>
  <c r="AC859" i="1" s="1"/>
  <c r="C860" i="1"/>
  <c r="AC860" i="1" s="1"/>
  <c r="C861" i="1"/>
  <c r="AC861" i="1" s="1"/>
  <c r="C862" i="1"/>
  <c r="AC862" i="1" s="1"/>
  <c r="C863" i="1"/>
  <c r="AC863" i="1" s="1"/>
  <c r="C864" i="1"/>
  <c r="AC864" i="1" s="1"/>
  <c r="C865" i="1"/>
  <c r="AC865" i="1" s="1"/>
  <c r="C866" i="1"/>
  <c r="AC866" i="1" s="1"/>
  <c r="W866" i="1" s="1"/>
  <c r="C867" i="1"/>
  <c r="AC867" i="1" s="1"/>
  <c r="C868" i="1"/>
  <c r="AC868" i="1" s="1"/>
  <c r="C869" i="1"/>
  <c r="AC869" i="1" s="1"/>
  <c r="C870" i="1"/>
  <c r="AC870" i="1" s="1"/>
  <c r="C871" i="1"/>
  <c r="AC871" i="1" s="1"/>
  <c r="C872" i="1"/>
  <c r="AC872" i="1" s="1"/>
  <c r="C873" i="1"/>
  <c r="AC873" i="1" s="1"/>
  <c r="C874" i="1"/>
  <c r="AC874" i="1" s="1"/>
  <c r="C875" i="1"/>
  <c r="AC875" i="1" s="1"/>
  <c r="C876" i="1"/>
  <c r="AC876" i="1" s="1"/>
  <c r="C877" i="1"/>
  <c r="AC877" i="1" s="1"/>
  <c r="C878" i="1"/>
  <c r="AC878" i="1" s="1"/>
  <c r="C879" i="1"/>
  <c r="AC879" i="1" s="1"/>
  <c r="C880" i="1"/>
  <c r="AC880" i="1" s="1"/>
  <c r="C881" i="1"/>
  <c r="AC881" i="1" s="1"/>
  <c r="C882" i="1"/>
  <c r="AC882" i="1" s="1"/>
  <c r="C883" i="1"/>
  <c r="AC883" i="1" s="1"/>
  <c r="C884" i="1"/>
  <c r="AC884" i="1" s="1"/>
  <c r="C885" i="1"/>
  <c r="AC885" i="1" s="1"/>
  <c r="C886" i="1"/>
  <c r="AC886" i="1" s="1"/>
  <c r="C887" i="1"/>
  <c r="AC887" i="1" s="1"/>
  <c r="C888" i="1"/>
  <c r="AC888" i="1" s="1"/>
  <c r="C889" i="1"/>
  <c r="AC889" i="1" s="1"/>
  <c r="C890" i="1"/>
  <c r="AC890" i="1" s="1"/>
  <c r="C891" i="1"/>
  <c r="AC891" i="1" s="1"/>
  <c r="C892" i="1"/>
  <c r="AC892" i="1" s="1"/>
  <c r="C893" i="1"/>
  <c r="AC893" i="1" s="1"/>
  <c r="C894" i="1"/>
  <c r="AC894" i="1" s="1"/>
  <c r="C895" i="1"/>
  <c r="AC895" i="1" s="1"/>
  <c r="C896" i="1"/>
  <c r="AC896" i="1" s="1"/>
  <c r="W896" i="1" s="1"/>
  <c r="C897" i="1"/>
  <c r="AC897" i="1" s="1"/>
  <c r="C898" i="1"/>
  <c r="AC898" i="1" s="1"/>
  <c r="C899" i="1"/>
  <c r="AC899" i="1" s="1"/>
  <c r="C900" i="1"/>
  <c r="AC900" i="1" s="1"/>
  <c r="C901" i="1"/>
  <c r="AC901" i="1" s="1"/>
  <c r="C902" i="1"/>
  <c r="AC902" i="1" s="1"/>
  <c r="C903" i="1"/>
  <c r="AC903" i="1" s="1"/>
  <c r="C904" i="1"/>
  <c r="AC904" i="1" s="1"/>
  <c r="C905" i="1"/>
  <c r="AC905" i="1" s="1"/>
  <c r="C906" i="1"/>
  <c r="AC906" i="1" s="1"/>
  <c r="C907" i="1"/>
  <c r="AC907" i="1" s="1"/>
  <c r="C908" i="1"/>
  <c r="AC908" i="1" s="1"/>
  <c r="C909" i="1"/>
  <c r="AC909" i="1" s="1"/>
  <c r="C910" i="1"/>
  <c r="AC910" i="1" s="1"/>
  <c r="C911" i="1"/>
  <c r="AC911" i="1" s="1"/>
  <c r="C912" i="1"/>
  <c r="AC912" i="1" s="1"/>
  <c r="C913" i="1"/>
  <c r="AC913" i="1" s="1"/>
  <c r="W913" i="1" s="1"/>
  <c r="C914" i="1"/>
  <c r="AC914" i="1" s="1"/>
  <c r="C915" i="1"/>
  <c r="AC915" i="1" s="1"/>
  <c r="C916" i="1"/>
  <c r="AC916" i="1" s="1"/>
  <c r="C917" i="1"/>
  <c r="AC917" i="1" s="1"/>
  <c r="C918" i="1"/>
  <c r="AC918" i="1" s="1"/>
  <c r="C919" i="1"/>
  <c r="AC919" i="1" s="1"/>
  <c r="C920" i="1"/>
  <c r="AC920" i="1" s="1"/>
  <c r="C921" i="1"/>
  <c r="AC921" i="1" s="1"/>
  <c r="C922" i="1"/>
  <c r="AC922" i="1" s="1"/>
  <c r="C923" i="1"/>
  <c r="AC923" i="1" s="1"/>
  <c r="C924" i="1"/>
  <c r="AC924" i="1" s="1"/>
  <c r="C925" i="1"/>
  <c r="AC925" i="1" s="1"/>
  <c r="C926" i="1"/>
  <c r="AC926" i="1" s="1"/>
  <c r="C927" i="1"/>
  <c r="AC927" i="1" s="1"/>
  <c r="C928" i="1"/>
  <c r="AC928" i="1" s="1"/>
  <c r="C929" i="1"/>
  <c r="AC929" i="1" s="1"/>
  <c r="C930" i="1"/>
  <c r="AC930" i="1" s="1"/>
  <c r="C931" i="1"/>
  <c r="AC931" i="1" s="1"/>
  <c r="C932" i="1"/>
  <c r="AC932" i="1" s="1"/>
  <c r="C933" i="1"/>
  <c r="AC933" i="1" s="1"/>
  <c r="C934" i="1"/>
  <c r="AC934" i="1" s="1"/>
  <c r="C935" i="1"/>
  <c r="AC935" i="1" s="1"/>
  <c r="C936" i="1"/>
  <c r="AC936" i="1" s="1"/>
  <c r="C937" i="1"/>
  <c r="AC937" i="1" s="1"/>
  <c r="C938" i="1"/>
  <c r="AC938" i="1" s="1"/>
  <c r="C939" i="1"/>
  <c r="AC939" i="1" s="1"/>
  <c r="C940" i="1"/>
  <c r="AC940" i="1" s="1"/>
  <c r="C941" i="1"/>
  <c r="AC941" i="1" s="1"/>
  <c r="C942" i="1"/>
  <c r="AC942" i="1" s="1"/>
  <c r="C943" i="1"/>
  <c r="AC943" i="1" s="1"/>
  <c r="W943" i="1" s="1"/>
  <c r="C944" i="1"/>
  <c r="AC944" i="1" s="1"/>
  <c r="C945" i="1"/>
  <c r="AC945" i="1" s="1"/>
  <c r="C946" i="1"/>
  <c r="AC946" i="1" s="1"/>
  <c r="C947" i="1"/>
  <c r="AC947" i="1" s="1"/>
  <c r="C948" i="1"/>
  <c r="AC948" i="1" s="1"/>
  <c r="C949" i="1"/>
  <c r="AC949" i="1" s="1"/>
  <c r="C950" i="1"/>
  <c r="AC950" i="1" s="1"/>
  <c r="C951" i="1"/>
  <c r="AC951" i="1" s="1"/>
  <c r="C952" i="1"/>
  <c r="AC952" i="1" s="1"/>
  <c r="C953" i="1"/>
  <c r="AC953" i="1" s="1"/>
  <c r="C954" i="1"/>
  <c r="AC954" i="1" s="1"/>
  <c r="C955" i="1"/>
  <c r="AC955" i="1" s="1"/>
  <c r="C956" i="1"/>
  <c r="AC956" i="1" s="1"/>
  <c r="C957" i="1"/>
  <c r="AC957" i="1" s="1"/>
  <c r="C958" i="1"/>
  <c r="AC958" i="1" s="1"/>
  <c r="C959" i="1"/>
  <c r="AC959" i="1" s="1"/>
  <c r="C960" i="1"/>
  <c r="AC960" i="1" s="1"/>
  <c r="W960" i="1" s="1"/>
  <c r="C961" i="1"/>
  <c r="AC961" i="1" s="1"/>
  <c r="C962" i="1"/>
  <c r="AC962" i="1" s="1"/>
  <c r="C963" i="1"/>
  <c r="AC963" i="1" s="1"/>
  <c r="C964" i="1"/>
  <c r="AC964" i="1" s="1"/>
  <c r="C965" i="1"/>
  <c r="AC965" i="1" s="1"/>
  <c r="C966" i="1"/>
  <c r="AC966" i="1" s="1"/>
  <c r="C967" i="1"/>
  <c r="AC967" i="1" s="1"/>
  <c r="C968" i="1"/>
  <c r="AC968" i="1" s="1"/>
  <c r="C969" i="1"/>
  <c r="AC969" i="1" s="1"/>
  <c r="C970" i="1"/>
  <c r="AC970" i="1" s="1"/>
  <c r="C971" i="1"/>
  <c r="AC971" i="1" s="1"/>
  <c r="C972" i="1"/>
  <c r="AC972" i="1" s="1"/>
  <c r="C973" i="1"/>
  <c r="AC973" i="1" s="1"/>
  <c r="C974" i="1"/>
  <c r="AC974" i="1" s="1"/>
  <c r="C975" i="1"/>
  <c r="AC975" i="1" s="1"/>
  <c r="C976" i="1"/>
  <c r="AC976" i="1" s="1"/>
  <c r="C977" i="1"/>
  <c r="AC977" i="1" s="1"/>
  <c r="C978" i="1"/>
  <c r="AC978" i="1" s="1"/>
  <c r="C979" i="1"/>
  <c r="AC979" i="1" s="1"/>
  <c r="C980" i="1"/>
  <c r="AC980" i="1" s="1"/>
  <c r="C981" i="1"/>
  <c r="AC981" i="1" s="1"/>
  <c r="C982" i="1"/>
  <c r="AC982" i="1" s="1"/>
  <c r="C983" i="1"/>
  <c r="AC983" i="1" s="1"/>
  <c r="C984" i="1"/>
  <c r="AC984" i="1" s="1"/>
  <c r="C985" i="1"/>
  <c r="AC985" i="1" s="1"/>
  <c r="C986" i="1"/>
  <c r="AC986" i="1" s="1"/>
  <c r="C987" i="1"/>
  <c r="AC987" i="1" s="1"/>
  <c r="C988" i="1"/>
  <c r="AC988" i="1" s="1"/>
  <c r="C989" i="1"/>
  <c r="AC989" i="1" s="1"/>
  <c r="C990" i="1"/>
  <c r="AC990" i="1" s="1"/>
  <c r="W990" i="1" s="1"/>
  <c r="C991" i="1"/>
  <c r="AC991" i="1" s="1"/>
  <c r="C992" i="1"/>
  <c r="AC992" i="1" s="1"/>
  <c r="C993" i="1"/>
  <c r="AC993" i="1" s="1"/>
  <c r="C994" i="1"/>
  <c r="AC994" i="1" s="1"/>
  <c r="C995" i="1"/>
  <c r="AC995" i="1" s="1"/>
  <c r="C996" i="1"/>
  <c r="AC996" i="1" s="1"/>
  <c r="C997" i="1"/>
  <c r="AC997" i="1" s="1"/>
  <c r="C998" i="1"/>
  <c r="AC998" i="1" s="1"/>
  <c r="C999" i="1"/>
  <c r="AC999" i="1" s="1"/>
  <c r="C1000" i="1"/>
  <c r="AC1000" i="1" s="1"/>
  <c r="C1001" i="1"/>
  <c r="AC1001" i="1" s="1"/>
  <c r="C1002" i="1"/>
  <c r="AC1002" i="1" s="1"/>
  <c r="C1003" i="1"/>
  <c r="AC1003" i="1" s="1"/>
  <c r="C1004" i="1"/>
  <c r="AC1004" i="1" s="1"/>
  <c r="C1005" i="1"/>
  <c r="AC1005" i="1" s="1"/>
  <c r="C1006" i="1"/>
  <c r="AC1006" i="1" s="1"/>
  <c r="C1007" i="1"/>
  <c r="AC1007" i="1" s="1"/>
  <c r="W1007" i="1" s="1"/>
  <c r="C1008" i="1"/>
  <c r="AC1008" i="1" s="1"/>
  <c r="C1009" i="1"/>
  <c r="AC1009" i="1" s="1"/>
  <c r="C1010" i="1"/>
  <c r="AC1010" i="1" s="1"/>
  <c r="C1011" i="1"/>
  <c r="AC1011" i="1" s="1"/>
  <c r="C1012" i="1"/>
  <c r="AC1012" i="1" s="1"/>
  <c r="C1013" i="1"/>
  <c r="AC1013" i="1" s="1"/>
  <c r="C1014" i="1"/>
  <c r="AC1014" i="1" s="1"/>
  <c r="C1015" i="1"/>
  <c r="AC1015" i="1" s="1"/>
  <c r="C1016" i="1"/>
  <c r="AC1016" i="1" s="1"/>
  <c r="C1017" i="1"/>
  <c r="AC1017" i="1" s="1"/>
  <c r="C1018" i="1"/>
  <c r="AC1018" i="1" s="1"/>
  <c r="C1019" i="1"/>
  <c r="AC1019" i="1" s="1"/>
  <c r="C1020" i="1"/>
  <c r="AC1020" i="1" s="1"/>
  <c r="C1021" i="1"/>
  <c r="AC1021" i="1" s="1"/>
  <c r="C1022" i="1"/>
  <c r="AC1022" i="1" s="1"/>
  <c r="C1023" i="1"/>
  <c r="AC1023" i="1" s="1"/>
  <c r="C1024" i="1"/>
  <c r="AC1024" i="1" s="1"/>
  <c r="C1025" i="1"/>
  <c r="AC1025" i="1" s="1"/>
  <c r="C1026" i="1"/>
  <c r="AC1026" i="1" s="1"/>
  <c r="C1027" i="1"/>
  <c r="AC1027" i="1" s="1"/>
  <c r="C1028" i="1"/>
  <c r="AC1028" i="1" s="1"/>
  <c r="C1029" i="1"/>
  <c r="AC1029" i="1" s="1"/>
  <c r="C1030" i="1"/>
  <c r="AC1030" i="1" s="1"/>
  <c r="C1031" i="1"/>
  <c r="AC1031" i="1" s="1"/>
  <c r="C1032" i="1"/>
  <c r="AC1032" i="1" s="1"/>
  <c r="C1033" i="1"/>
  <c r="AC1033" i="1" s="1"/>
  <c r="C1034" i="1"/>
  <c r="AC1034" i="1" s="1"/>
  <c r="C1035" i="1"/>
  <c r="AC1035" i="1" s="1"/>
  <c r="C1036" i="1"/>
  <c r="AC1036" i="1" s="1"/>
  <c r="C1037" i="1"/>
  <c r="AC1037" i="1" s="1"/>
  <c r="W1037" i="1" s="1"/>
  <c r="C1038" i="1"/>
  <c r="AC1038" i="1" s="1"/>
  <c r="C1039" i="1"/>
  <c r="AC1039" i="1" s="1"/>
  <c r="C1040" i="1"/>
  <c r="AC1040" i="1" s="1"/>
  <c r="C1041" i="1"/>
  <c r="AC1041" i="1" s="1"/>
  <c r="C1042" i="1"/>
  <c r="AC1042" i="1" s="1"/>
  <c r="C1043" i="1"/>
  <c r="AC1043" i="1" s="1"/>
  <c r="C1044" i="1"/>
  <c r="AC1044" i="1" s="1"/>
  <c r="C1045" i="1"/>
  <c r="AC1045" i="1" s="1"/>
  <c r="C1046" i="1"/>
  <c r="AC1046" i="1" s="1"/>
  <c r="C1047" i="1"/>
  <c r="AC1047" i="1" s="1"/>
  <c r="C1048" i="1"/>
  <c r="AC1048" i="1" s="1"/>
  <c r="C1049" i="1"/>
  <c r="AC1049" i="1" s="1"/>
  <c r="C1050" i="1"/>
  <c r="AC1050" i="1" s="1"/>
  <c r="C1051" i="1"/>
  <c r="AC1051" i="1" s="1"/>
  <c r="C1052" i="1"/>
  <c r="AC1052" i="1" s="1"/>
  <c r="C1053" i="1"/>
  <c r="AC1053" i="1" s="1"/>
  <c r="C1054" i="1"/>
  <c r="AC1054" i="1" s="1"/>
  <c r="W1054" i="1" s="1"/>
  <c r="C1055" i="1"/>
  <c r="AC1055" i="1" s="1"/>
  <c r="C1056" i="1"/>
  <c r="AC1056" i="1" s="1"/>
  <c r="C1057" i="1"/>
  <c r="AC1057" i="1" s="1"/>
  <c r="C1058" i="1"/>
  <c r="AC1058" i="1" s="1"/>
  <c r="C1059" i="1"/>
  <c r="AC1059" i="1" s="1"/>
  <c r="C1060" i="1"/>
  <c r="AC1060" i="1" s="1"/>
  <c r="C1061" i="1"/>
  <c r="AC1061" i="1" s="1"/>
  <c r="C1062" i="1"/>
  <c r="AC1062" i="1" s="1"/>
  <c r="C1063" i="1"/>
  <c r="AC1063" i="1" s="1"/>
  <c r="C1064" i="1"/>
  <c r="AC1064" i="1" s="1"/>
  <c r="C1065" i="1"/>
  <c r="AC1065" i="1" s="1"/>
  <c r="C1066" i="1"/>
  <c r="AC1066" i="1" s="1"/>
  <c r="C1067" i="1"/>
  <c r="AC1067" i="1" s="1"/>
  <c r="C1068" i="1"/>
  <c r="AC1068" i="1" s="1"/>
  <c r="C1069" i="1"/>
  <c r="AC1069" i="1" s="1"/>
  <c r="C1070" i="1"/>
  <c r="AC1070" i="1" s="1"/>
  <c r="C1071" i="1"/>
  <c r="AC1071" i="1" s="1"/>
  <c r="C1072" i="1"/>
  <c r="AC1072" i="1" s="1"/>
  <c r="C1073" i="1"/>
  <c r="AC1073" i="1" s="1"/>
  <c r="C1074" i="1"/>
  <c r="AC1074" i="1" s="1"/>
  <c r="C1075" i="1"/>
  <c r="AC1075" i="1" s="1"/>
  <c r="C1076" i="1"/>
  <c r="AC1076" i="1" s="1"/>
  <c r="C1077" i="1"/>
  <c r="AC1077" i="1" s="1"/>
  <c r="C1078" i="1"/>
  <c r="AC1078" i="1" s="1"/>
  <c r="C1079" i="1"/>
  <c r="AC1079" i="1" s="1"/>
  <c r="C1080" i="1"/>
  <c r="AC1080" i="1" s="1"/>
  <c r="C1081" i="1"/>
  <c r="AC1081" i="1" s="1"/>
  <c r="C1082" i="1"/>
  <c r="AC1082" i="1" s="1"/>
  <c r="C1083" i="1"/>
  <c r="AC1083" i="1" s="1"/>
  <c r="C1084" i="1"/>
  <c r="AC1084" i="1" s="1"/>
  <c r="W1084" i="1" s="1"/>
  <c r="C1085" i="1"/>
  <c r="AC1085" i="1" s="1"/>
  <c r="C1086" i="1"/>
  <c r="AC1086" i="1" s="1"/>
  <c r="C1087" i="1"/>
  <c r="AC1087" i="1" s="1"/>
  <c r="C1088" i="1"/>
  <c r="AC1088" i="1" s="1"/>
  <c r="C1089" i="1"/>
  <c r="AC1089" i="1" s="1"/>
  <c r="C1090" i="1"/>
  <c r="AC1090" i="1" s="1"/>
  <c r="C1091" i="1"/>
  <c r="AC1091" i="1" s="1"/>
  <c r="C1092" i="1"/>
  <c r="AC1092" i="1" s="1"/>
  <c r="C1093" i="1"/>
  <c r="AC1093" i="1" s="1"/>
  <c r="C1094" i="1"/>
  <c r="AC1094" i="1" s="1"/>
  <c r="C1095" i="1"/>
  <c r="AC1095" i="1" s="1"/>
  <c r="C1096" i="1"/>
  <c r="AC1096" i="1" s="1"/>
  <c r="C1097" i="1"/>
  <c r="AC1097" i="1" s="1"/>
  <c r="C1098" i="1"/>
  <c r="AC1098" i="1" s="1"/>
  <c r="C1099" i="1"/>
  <c r="AC1099" i="1" s="1"/>
  <c r="C1100" i="1"/>
  <c r="AC1100" i="1" s="1"/>
  <c r="C1101" i="1"/>
  <c r="AC1101" i="1" s="1"/>
  <c r="W1101" i="1" s="1"/>
  <c r="C1102" i="1"/>
  <c r="AC1102" i="1" s="1"/>
  <c r="C1103" i="1"/>
  <c r="AC1103" i="1" s="1"/>
  <c r="C1104" i="1"/>
  <c r="AC1104" i="1" s="1"/>
  <c r="C1105" i="1"/>
  <c r="AC1105" i="1" s="1"/>
  <c r="C1106" i="1"/>
  <c r="AC1106" i="1" s="1"/>
  <c r="C1107" i="1"/>
  <c r="AC1107" i="1" s="1"/>
  <c r="C1108" i="1"/>
  <c r="AC1108" i="1" s="1"/>
  <c r="C1109" i="1"/>
  <c r="AC1109" i="1" s="1"/>
  <c r="C1110" i="1"/>
  <c r="AC1110" i="1" s="1"/>
  <c r="C1111" i="1"/>
  <c r="AC1111" i="1" s="1"/>
  <c r="C1112" i="1"/>
  <c r="AC1112" i="1" s="1"/>
  <c r="C1113" i="1"/>
  <c r="AC1113" i="1" s="1"/>
  <c r="C1114" i="1"/>
  <c r="AC1114" i="1" s="1"/>
  <c r="C1115" i="1"/>
  <c r="AC1115" i="1" s="1"/>
  <c r="C1116" i="1"/>
  <c r="AC1116" i="1" s="1"/>
  <c r="C1117" i="1"/>
  <c r="AC1117" i="1" s="1"/>
  <c r="C1118" i="1"/>
  <c r="AC1118" i="1" s="1"/>
  <c r="C1119" i="1"/>
  <c r="AC1119" i="1" s="1"/>
  <c r="C1120" i="1"/>
  <c r="AC1120" i="1" s="1"/>
  <c r="C1121" i="1"/>
  <c r="AC1121" i="1" s="1"/>
  <c r="C1122" i="1"/>
  <c r="AC1122" i="1" s="1"/>
  <c r="C1123" i="1"/>
  <c r="AC1123" i="1" s="1"/>
  <c r="C1124" i="1"/>
  <c r="AC1124" i="1" s="1"/>
  <c r="C1125" i="1"/>
  <c r="AC1125" i="1" s="1"/>
  <c r="C1126" i="1"/>
  <c r="AC1126" i="1" s="1"/>
  <c r="C1127" i="1"/>
  <c r="AC1127" i="1" s="1"/>
  <c r="C1128" i="1"/>
  <c r="AC1128" i="1" s="1"/>
  <c r="C1129" i="1"/>
  <c r="AC1129" i="1" s="1"/>
  <c r="C1130" i="1"/>
  <c r="AC1130" i="1" s="1"/>
  <c r="C1131" i="1"/>
  <c r="AC1131" i="1" s="1"/>
  <c r="W1131" i="1" s="1"/>
  <c r="C1132" i="1"/>
  <c r="AC1132" i="1" s="1"/>
  <c r="C1133" i="1"/>
  <c r="AC1133" i="1" s="1"/>
  <c r="C1134" i="1"/>
  <c r="AC1134" i="1" s="1"/>
  <c r="C1135" i="1"/>
  <c r="AC1135" i="1" s="1"/>
  <c r="C1136" i="1"/>
  <c r="AC1136" i="1" s="1"/>
  <c r="C1137" i="1"/>
  <c r="AC1137" i="1" s="1"/>
  <c r="C1138" i="1"/>
  <c r="AC1138" i="1" s="1"/>
  <c r="C1139" i="1"/>
  <c r="AC1139" i="1" s="1"/>
  <c r="C1140" i="1"/>
  <c r="AC1140" i="1" s="1"/>
  <c r="C1141" i="1"/>
  <c r="AC1141" i="1" s="1"/>
  <c r="C1142" i="1"/>
  <c r="AC1142" i="1" s="1"/>
  <c r="C1143" i="1"/>
  <c r="AC1143" i="1" s="1"/>
  <c r="C1144" i="1"/>
  <c r="AC1144" i="1" s="1"/>
  <c r="C1145" i="1"/>
  <c r="AC1145" i="1" s="1"/>
  <c r="C1146" i="1"/>
  <c r="AC1146" i="1" s="1"/>
  <c r="C1147" i="1"/>
  <c r="AC1147" i="1" s="1"/>
  <c r="C1148" i="1"/>
  <c r="AC1148" i="1" s="1"/>
  <c r="W1148" i="1" s="1"/>
  <c r="C1149" i="1"/>
  <c r="AC1149" i="1" s="1"/>
  <c r="C1150" i="1"/>
  <c r="AC1150" i="1" s="1"/>
  <c r="C1151" i="1"/>
  <c r="AC1151" i="1" s="1"/>
  <c r="C1152" i="1"/>
  <c r="AC1152" i="1" s="1"/>
  <c r="C1153" i="1"/>
  <c r="AC1153" i="1" s="1"/>
  <c r="C1154" i="1"/>
  <c r="AC1154" i="1" s="1"/>
  <c r="C1155" i="1"/>
  <c r="AC1155" i="1" s="1"/>
  <c r="C1156" i="1"/>
  <c r="AC1156" i="1" s="1"/>
  <c r="C1157" i="1"/>
  <c r="AC1157" i="1" s="1"/>
  <c r="C1158" i="1"/>
  <c r="AC1158" i="1" s="1"/>
  <c r="C1159" i="1"/>
  <c r="AC1159" i="1" s="1"/>
  <c r="C1160" i="1"/>
  <c r="AC1160" i="1" s="1"/>
  <c r="C1161" i="1"/>
  <c r="AC1161" i="1" s="1"/>
  <c r="C1162" i="1"/>
  <c r="AC1162" i="1" s="1"/>
  <c r="C1163" i="1"/>
  <c r="AC1163" i="1" s="1"/>
  <c r="C1164" i="1"/>
  <c r="AC1164" i="1" s="1"/>
  <c r="C1165" i="1"/>
  <c r="AC1165" i="1" s="1"/>
  <c r="C1166" i="1"/>
  <c r="AC1166" i="1" s="1"/>
  <c r="C1167" i="1"/>
  <c r="AC1167" i="1" s="1"/>
  <c r="C1168" i="1"/>
  <c r="AC1168" i="1" s="1"/>
  <c r="C1169" i="1"/>
  <c r="AC1169" i="1" s="1"/>
  <c r="C1170" i="1"/>
  <c r="AC1170" i="1" s="1"/>
  <c r="C1171" i="1"/>
  <c r="AC1171" i="1" s="1"/>
  <c r="C1172" i="1"/>
  <c r="AC1172" i="1" s="1"/>
  <c r="C1173" i="1"/>
  <c r="AC1173" i="1" s="1"/>
  <c r="C1174" i="1"/>
  <c r="AC1174" i="1" s="1"/>
  <c r="C1175" i="1"/>
  <c r="AC1175" i="1" s="1"/>
  <c r="C1176" i="1"/>
  <c r="AC1176" i="1" s="1"/>
  <c r="C1177" i="1"/>
  <c r="AC1177" i="1" s="1"/>
  <c r="C1178" i="1"/>
  <c r="AC1178" i="1" s="1"/>
  <c r="W1178" i="1" s="1"/>
  <c r="C1179" i="1"/>
  <c r="AC1179" i="1" s="1"/>
  <c r="C1180" i="1"/>
  <c r="AC1180" i="1" s="1"/>
  <c r="C1181" i="1"/>
  <c r="AC1181" i="1" s="1"/>
  <c r="C1182" i="1"/>
  <c r="AC1182" i="1" s="1"/>
  <c r="C1183" i="1"/>
  <c r="AC1183" i="1" s="1"/>
  <c r="C1184" i="1"/>
  <c r="AC1184" i="1" s="1"/>
  <c r="C1185" i="1"/>
  <c r="AC1185" i="1" s="1"/>
  <c r="C1186" i="1"/>
  <c r="AC1186" i="1" s="1"/>
  <c r="C1187" i="1"/>
  <c r="AC1187" i="1" s="1"/>
  <c r="C1188" i="1"/>
  <c r="AC1188" i="1" s="1"/>
  <c r="C1189" i="1"/>
  <c r="AC1189" i="1" s="1"/>
  <c r="C1190" i="1"/>
  <c r="AC1190" i="1" s="1"/>
  <c r="C1191" i="1"/>
  <c r="AC1191" i="1" s="1"/>
  <c r="C1192" i="1"/>
  <c r="AC1192" i="1" s="1"/>
  <c r="C1193" i="1"/>
  <c r="AC1193" i="1" s="1"/>
  <c r="C1194" i="1"/>
  <c r="AC1194" i="1" s="1"/>
  <c r="C1195" i="1"/>
  <c r="AC1195" i="1" s="1"/>
  <c r="W1195" i="1" s="1"/>
  <c r="C1196" i="1"/>
  <c r="AC1196" i="1" s="1"/>
  <c r="C1197" i="1"/>
  <c r="AC1197" i="1" s="1"/>
  <c r="C1198" i="1"/>
  <c r="AC1198" i="1" s="1"/>
  <c r="C1199" i="1"/>
  <c r="AC1199" i="1" s="1"/>
  <c r="C1200" i="1"/>
  <c r="AC1200" i="1" s="1"/>
  <c r="C1201" i="1"/>
  <c r="AC1201" i="1" s="1"/>
  <c r="C1202" i="1"/>
  <c r="AC1202" i="1" s="1"/>
  <c r="C1203" i="1"/>
  <c r="AC1203" i="1" s="1"/>
  <c r="C1204" i="1"/>
  <c r="AC1204" i="1" s="1"/>
  <c r="C1205" i="1"/>
  <c r="AC1205" i="1" s="1"/>
  <c r="C1206" i="1"/>
  <c r="AC1206" i="1" s="1"/>
  <c r="C1207" i="1"/>
  <c r="AC1207" i="1" s="1"/>
  <c r="C1208" i="1"/>
  <c r="AC1208" i="1" s="1"/>
  <c r="C1209" i="1"/>
  <c r="AC1209" i="1" s="1"/>
  <c r="C1210" i="1"/>
  <c r="AC1210" i="1" s="1"/>
  <c r="C1211" i="1"/>
  <c r="AC1211" i="1" s="1"/>
  <c r="C1212" i="1"/>
  <c r="AC1212" i="1" s="1"/>
  <c r="C1213" i="1"/>
  <c r="AC1213" i="1" s="1"/>
  <c r="C1214" i="1"/>
  <c r="AC1214" i="1" s="1"/>
  <c r="C1215" i="1"/>
  <c r="AC1215" i="1" s="1"/>
  <c r="C1216" i="1"/>
  <c r="AC1216" i="1" s="1"/>
  <c r="C1217" i="1"/>
  <c r="AC1217" i="1" s="1"/>
  <c r="C1218" i="1"/>
  <c r="AC1218" i="1" s="1"/>
  <c r="C1219" i="1"/>
  <c r="AC1219" i="1" s="1"/>
  <c r="C1220" i="1"/>
  <c r="AC1220" i="1" s="1"/>
  <c r="C1221" i="1"/>
  <c r="AC1221" i="1" s="1"/>
  <c r="C1222" i="1"/>
  <c r="AC1222" i="1" s="1"/>
  <c r="C1223" i="1"/>
  <c r="AC1223" i="1" s="1"/>
  <c r="C1224" i="1"/>
  <c r="AC1224" i="1" s="1"/>
  <c r="C1225" i="1"/>
  <c r="AC1225" i="1" s="1"/>
  <c r="W1225" i="1" s="1"/>
  <c r="C1226" i="1"/>
  <c r="AC1226" i="1" s="1"/>
  <c r="C1227" i="1"/>
  <c r="AC1227" i="1" s="1"/>
  <c r="C1228" i="1"/>
  <c r="AC1228" i="1" s="1"/>
  <c r="C1229" i="1"/>
  <c r="AC1229" i="1" s="1"/>
  <c r="C1230" i="1"/>
  <c r="AC1230" i="1" s="1"/>
  <c r="C1231" i="1"/>
  <c r="AC1231" i="1" s="1"/>
  <c r="C1232" i="1"/>
  <c r="AC1232" i="1" s="1"/>
  <c r="C1233" i="1"/>
  <c r="AC1233" i="1" s="1"/>
  <c r="C1234" i="1"/>
  <c r="AC1234" i="1" s="1"/>
  <c r="C1235" i="1"/>
  <c r="AC1235" i="1" s="1"/>
  <c r="C1236" i="1"/>
  <c r="AC1236" i="1" s="1"/>
  <c r="C1237" i="1"/>
  <c r="AC1237" i="1" s="1"/>
  <c r="C1238" i="1"/>
  <c r="AC1238" i="1" s="1"/>
  <c r="C1239" i="1"/>
  <c r="AC1239" i="1" s="1"/>
  <c r="C1240" i="1"/>
  <c r="AC1240" i="1" s="1"/>
  <c r="C1241" i="1"/>
  <c r="AC1241" i="1" s="1"/>
  <c r="C1242" i="1"/>
  <c r="AC1242" i="1" s="1"/>
  <c r="W1242" i="1" s="1"/>
  <c r="C1243" i="1"/>
  <c r="AC1243" i="1" s="1"/>
  <c r="C1244" i="1"/>
  <c r="AC1244" i="1" s="1"/>
  <c r="C1245" i="1"/>
  <c r="AC1245" i="1" s="1"/>
  <c r="C1246" i="1"/>
  <c r="AC1246" i="1" s="1"/>
  <c r="C1247" i="1"/>
  <c r="AC1247" i="1" s="1"/>
  <c r="C1248" i="1"/>
  <c r="AC1248" i="1" s="1"/>
  <c r="C1249" i="1"/>
  <c r="AC1249" i="1" s="1"/>
  <c r="C1250" i="1"/>
  <c r="AC1250" i="1" s="1"/>
  <c r="C1251" i="1"/>
  <c r="AC1251" i="1" s="1"/>
  <c r="C1252" i="1"/>
  <c r="AC1252" i="1" s="1"/>
  <c r="C1253" i="1"/>
  <c r="AC1253" i="1" s="1"/>
  <c r="C1254" i="1"/>
  <c r="AC1254" i="1" s="1"/>
  <c r="C1255" i="1"/>
  <c r="AC1255" i="1" s="1"/>
  <c r="C1256" i="1"/>
  <c r="AC1256" i="1" s="1"/>
  <c r="C1257" i="1"/>
  <c r="AC1257" i="1" s="1"/>
  <c r="C1258" i="1"/>
  <c r="AC1258" i="1" s="1"/>
  <c r="C1259" i="1"/>
  <c r="AC1259" i="1" s="1"/>
  <c r="C1260" i="1"/>
  <c r="AC1260" i="1" s="1"/>
  <c r="C1261" i="1"/>
  <c r="AC1261" i="1" s="1"/>
  <c r="C1262" i="1"/>
  <c r="AC1262" i="1" s="1"/>
  <c r="C1263" i="1"/>
  <c r="AC1263" i="1" s="1"/>
  <c r="C1264" i="1"/>
  <c r="AC1264" i="1" s="1"/>
  <c r="C1265" i="1"/>
  <c r="AC1265" i="1" s="1"/>
  <c r="C1266" i="1"/>
  <c r="AC1266" i="1" s="1"/>
  <c r="C1267" i="1"/>
  <c r="AC1267" i="1" s="1"/>
  <c r="C1268" i="1"/>
  <c r="AC1268" i="1" s="1"/>
  <c r="C1269" i="1"/>
  <c r="AC1269" i="1" s="1"/>
  <c r="C1270" i="1"/>
  <c r="AC1270" i="1" s="1"/>
  <c r="C1271" i="1"/>
  <c r="AC1271" i="1" s="1"/>
  <c r="C1272" i="1"/>
  <c r="AC1272" i="1" s="1"/>
  <c r="W1272" i="1" s="1"/>
  <c r="C1273" i="1"/>
  <c r="AC1273" i="1" s="1"/>
  <c r="C1274" i="1"/>
  <c r="AC1274" i="1" s="1"/>
  <c r="C1275" i="1"/>
  <c r="AC1275" i="1" s="1"/>
  <c r="C1276" i="1"/>
  <c r="AC1276" i="1" s="1"/>
  <c r="C1277" i="1"/>
  <c r="AC1277" i="1" s="1"/>
  <c r="C1278" i="1"/>
  <c r="AC1278" i="1" s="1"/>
  <c r="C1279" i="1"/>
  <c r="AC1279" i="1" s="1"/>
  <c r="C1280" i="1"/>
  <c r="AC1280" i="1" s="1"/>
  <c r="C1281" i="1"/>
  <c r="AC1281" i="1" s="1"/>
  <c r="C1282" i="1"/>
  <c r="AC1282" i="1" s="1"/>
  <c r="C1283" i="1"/>
  <c r="AC1283" i="1" s="1"/>
  <c r="C1284" i="1"/>
  <c r="AC1284" i="1" s="1"/>
  <c r="C1285" i="1"/>
  <c r="AC1285" i="1" s="1"/>
  <c r="C1286" i="1"/>
  <c r="AC1286" i="1" s="1"/>
  <c r="C1287" i="1"/>
  <c r="AC1287" i="1" s="1"/>
  <c r="C1288" i="1"/>
  <c r="AC1288" i="1" s="1"/>
  <c r="C1289" i="1"/>
  <c r="AC1289" i="1" s="1"/>
  <c r="W1289" i="1" s="1"/>
  <c r="C1290" i="1"/>
  <c r="AC1290" i="1" s="1"/>
  <c r="C1291" i="1"/>
  <c r="AC1291" i="1" s="1"/>
  <c r="C1292" i="1"/>
  <c r="AC1292" i="1" s="1"/>
  <c r="C1293" i="1"/>
  <c r="AC1293" i="1" s="1"/>
  <c r="C1294" i="1"/>
  <c r="AC1294" i="1" s="1"/>
  <c r="C1295" i="1"/>
  <c r="AC1295" i="1" s="1"/>
  <c r="C1296" i="1"/>
  <c r="AC1296" i="1" s="1"/>
  <c r="C1297" i="1"/>
  <c r="AC1297" i="1" s="1"/>
  <c r="C1298" i="1"/>
  <c r="AC1298" i="1" s="1"/>
  <c r="C1299" i="1"/>
  <c r="AC1299" i="1" s="1"/>
  <c r="C1300" i="1"/>
  <c r="AC1300" i="1" s="1"/>
  <c r="C1301" i="1"/>
  <c r="AC1301" i="1" s="1"/>
  <c r="C1302" i="1"/>
  <c r="AC1302" i="1" s="1"/>
  <c r="C1303" i="1"/>
  <c r="AC1303" i="1" s="1"/>
  <c r="C1304" i="1"/>
  <c r="AC1304" i="1" s="1"/>
  <c r="C1305" i="1"/>
  <c r="AC1305" i="1" s="1"/>
  <c r="C1306" i="1"/>
  <c r="AC1306" i="1" s="1"/>
  <c r="C1307" i="1"/>
  <c r="AC1307" i="1" s="1"/>
  <c r="C1308" i="1"/>
  <c r="AC1308" i="1" s="1"/>
  <c r="C1309" i="1"/>
  <c r="AC1309" i="1" s="1"/>
  <c r="C1310" i="1"/>
  <c r="AC1310" i="1" s="1"/>
  <c r="C1311" i="1"/>
  <c r="AC1311" i="1" s="1"/>
  <c r="C1312" i="1"/>
  <c r="AC1312" i="1" s="1"/>
  <c r="C1313" i="1"/>
  <c r="AC1313" i="1" s="1"/>
  <c r="C1314" i="1"/>
  <c r="AC1314" i="1" s="1"/>
  <c r="C1315" i="1"/>
  <c r="AC1315" i="1" s="1"/>
  <c r="C1316" i="1"/>
  <c r="AC1316" i="1" s="1"/>
  <c r="C1317" i="1"/>
  <c r="AC1317" i="1" s="1"/>
  <c r="C1318" i="1"/>
  <c r="AC1318" i="1" s="1"/>
  <c r="C1319" i="1"/>
  <c r="AC1319" i="1" s="1"/>
  <c r="W1319" i="1" s="1"/>
  <c r="C1320" i="1"/>
  <c r="AC1320" i="1" s="1"/>
  <c r="C1321" i="1"/>
  <c r="AC1321" i="1" s="1"/>
  <c r="C1322" i="1"/>
  <c r="AC1322" i="1" s="1"/>
  <c r="C1323" i="1"/>
  <c r="AC1323" i="1" s="1"/>
  <c r="C1324" i="1"/>
  <c r="AC1324" i="1" s="1"/>
  <c r="C1325" i="1"/>
  <c r="AC1325" i="1" s="1"/>
  <c r="C1326" i="1"/>
  <c r="AC1326" i="1" s="1"/>
  <c r="C1327" i="1"/>
  <c r="AC1327" i="1" s="1"/>
  <c r="C1328" i="1"/>
  <c r="AC1328" i="1" s="1"/>
  <c r="C1329" i="1"/>
  <c r="AC1329" i="1" s="1"/>
  <c r="C1330" i="1"/>
  <c r="AC1330" i="1" s="1"/>
  <c r="C1331" i="1"/>
  <c r="AC1331" i="1" s="1"/>
  <c r="C1332" i="1"/>
  <c r="AC1332" i="1" s="1"/>
  <c r="C1333" i="1"/>
  <c r="AC1333" i="1" s="1"/>
  <c r="C1334" i="1"/>
  <c r="AC1334" i="1" s="1"/>
  <c r="C1335" i="1"/>
  <c r="AC1335" i="1" s="1"/>
  <c r="C1336" i="1"/>
  <c r="AC1336" i="1" s="1"/>
  <c r="W1336" i="1" s="1"/>
  <c r="C1337" i="1"/>
  <c r="AC1337" i="1" s="1"/>
  <c r="C1338" i="1"/>
  <c r="AC1338" i="1" s="1"/>
  <c r="C1339" i="1"/>
  <c r="AC1339" i="1" s="1"/>
  <c r="C1340" i="1"/>
  <c r="AC1340" i="1" s="1"/>
  <c r="C1341" i="1"/>
  <c r="AC1341" i="1" s="1"/>
  <c r="C1342" i="1"/>
  <c r="AC1342" i="1" s="1"/>
  <c r="C1343" i="1"/>
  <c r="AC1343" i="1" s="1"/>
  <c r="C1344" i="1"/>
  <c r="AC1344" i="1" s="1"/>
  <c r="C1345" i="1"/>
  <c r="AC1345" i="1" s="1"/>
  <c r="C1346" i="1"/>
  <c r="AC1346" i="1" s="1"/>
  <c r="C1347" i="1"/>
  <c r="AC1347" i="1" s="1"/>
  <c r="C1348" i="1"/>
  <c r="AC1348" i="1" s="1"/>
  <c r="C1349" i="1"/>
  <c r="AC1349" i="1" s="1"/>
  <c r="C1350" i="1"/>
  <c r="AC1350" i="1" s="1"/>
  <c r="C1351" i="1"/>
  <c r="AC1351" i="1" s="1"/>
  <c r="C1352" i="1"/>
  <c r="AC1352" i="1" s="1"/>
  <c r="C1353" i="1"/>
  <c r="AC1353" i="1" s="1"/>
  <c r="C1354" i="1"/>
  <c r="AC1354" i="1" s="1"/>
  <c r="C1355" i="1"/>
  <c r="AC1355" i="1" s="1"/>
  <c r="C1356" i="1"/>
  <c r="AC1356" i="1" s="1"/>
  <c r="C1357" i="1"/>
  <c r="AC1357" i="1" s="1"/>
  <c r="C1358" i="1"/>
  <c r="AC1358" i="1" s="1"/>
  <c r="C1359" i="1"/>
  <c r="AC1359" i="1" s="1"/>
  <c r="C1360" i="1"/>
  <c r="AC1360" i="1" s="1"/>
  <c r="C1361" i="1"/>
  <c r="AC1361" i="1" s="1"/>
  <c r="C1362" i="1"/>
  <c r="AC1362" i="1" s="1"/>
  <c r="C1363" i="1"/>
  <c r="AC1363" i="1" s="1"/>
  <c r="C1364" i="1"/>
  <c r="AC1364" i="1" s="1"/>
  <c r="C1365" i="1"/>
  <c r="AC1365" i="1" s="1"/>
  <c r="C1366" i="1"/>
  <c r="AC1366" i="1" s="1"/>
  <c r="W1366" i="1" s="1"/>
  <c r="C1367" i="1"/>
  <c r="AC1367" i="1" s="1"/>
  <c r="C1368" i="1"/>
  <c r="AC1368" i="1" s="1"/>
  <c r="C1369" i="1"/>
  <c r="AC1369" i="1" s="1"/>
  <c r="C1370" i="1"/>
  <c r="AC1370" i="1" s="1"/>
  <c r="C1371" i="1"/>
  <c r="AC1371" i="1" s="1"/>
  <c r="C1372" i="1"/>
  <c r="AC1372" i="1" s="1"/>
  <c r="C1373" i="1"/>
  <c r="AC1373" i="1" s="1"/>
  <c r="C1374" i="1"/>
  <c r="AC1374" i="1" s="1"/>
  <c r="C1375" i="1"/>
  <c r="AC1375" i="1" s="1"/>
  <c r="C1376" i="1"/>
  <c r="AC1376" i="1" s="1"/>
  <c r="C1377" i="1"/>
  <c r="AC1377" i="1" s="1"/>
  <c r="C1378" i="1"/>
  <c r="AC1378" i="1" s="1"/>
  <c r="C1379" i="1"/>
  <c r="AC1379" i="1" s="1"/>
  <c r="C1380" i="1"/>
  <c r="AC1380" i="1" s="1"/>
  <c r="C1381" i="1"/>
  <c r="AC1381" i="1" s="1"/>
  <c r="C1382" i="1"/>
  <c r="AC1382" i="1" s="1"/>
  <c r="C1383" i="1"/>
  <c r="AC1383" i="1" s="1"/>
  <c r="W1383" i="1" s="1"/>
  <c r="C1384" i="1"/>
  <c r="AC1384" i="1" s="1"/>
  <c r="C1385" i="1"/>
  <c r="AC1385" i="1" s="1"/>
  <c r="C1386" i="1"/>
  <c r="AC1386" i="1" s="1"/>
  <c r="C1387" i="1"/>
  <c r="AC1387" i="1" s="1"/>
  <c r="C1388" i="1"/>
  <c r="AC1388" i="1" s="1"/>
  <c r="C1389" i="1"/>
  <c r="AC1389" i="1" s="1"/>
  <c r="C1390" i="1"/>
  <c r="AC1390" i="1" s="1"/>
  <c r="C1391" i="1"/>
  <c r="AC1391" i="1" s="1"/>
  <c r="C1392" i="1"/>
  <c r="AC1392" i="1" s="1"/>
  <c r="C1393" i="1"/>
  <c r="AC1393" i="1" s="1"/>
  <c r="C1394" i="1"/>
  <c r="AC1394" i="1" s="1"/>
  <c r="C1395" i="1"/>
  <c r="AC1395" i="1" s="1"/>
  <c r="C1396" i="1"/>
  <c r="AC1396" i="1" s="1"/>
  <c r="C1397" i="1"/>
  <c r="AC1397" i="1" s="1"/>
  <c r="C1398" i="1"/>
  <c r="AC1398" i="1" s="1"/>
  <c r="C1399" i="1"/>
  <c r="AC1399" i="1" s="1"/>
  <c r="C1400" i="1"/>
  <c r="AC1400" i="1" s="1"/>
  <c r="C1401" i="1"/>
  <c r="AC1401" i="1" s="1"/>
  <c r="C1402" i="1"/>
  <c r="AC1402" i="1" s="1"/>
  <c r="C1403" i="1"/>
  <c r="AC1403" i="1" s="1"/>
  <c r="C1404" i="1"/>
  <c r="AC1404" i="1" s="1"/>
  <c r="C1405" i="1"/>
  <c r="AC1405" i="1" s="1"/>
  <c r="C1406" i="1"/>
  <c r="AC1406" i="1" s="1"/>
  <c r="C1407" i="1"/>
  <c r="AC1407" i="1" s="1"/>
  <c r="C1408" i="1"/>
  <c r="AC1408" i="1" s="1"/>
  <c r="C1409" i="1"/>
  <c r="AC1409" i="1" s="1"/>
  <c r="C1410" i="1"/>
  <c r="AC1410" i="1" s="1"/>
  <c r="C1411" i="1"/>
  <c r="AC1411" i="1" s="1"/>
  <c r="C1412" i="1"/>
  <c r="AC1412" i="1" s="1"/>
  <c r="C1413" i="1"/>
  <c r="AC1413" i="1" s="1"/>
  <c r="W1413" i="1" s="1"/>
  <c r="C1414" i="1"/>
  <c r="AC1414" i="1" s="1"/>
  <c r="C1415" i="1"/>
  <c r="AC1415" i="1" s="1"/>
  <c r="C1416" i="1"/>
  <c r="AC1416" i="1" s="1"/>
  <c r="C1417" i="1"/>
  <c r="AC1417" i="1" s="1"/>
  <c r="C1418" i="1"/>
  <c r="AC1418" i="1" s="1"/>
  <c r="C1419" i="1"/>
  <c r="AC1419" i="1" s="1"/>
  <c r="C1420" i="1"/>
  <c r="AC1420" i="1" s="1"/>
  <c r="C1421" i="1"/>
  <c r="AC1421" i="1" s="1"/>
  <c r="C1422" i="1"/>
  <c r="AC1422" i="1" s="1"/>
  <c r="C1423" i="1"/>
  <c r="AC1423" i="1" s="1"/>
  <c r="C1424" i="1"/>
  <c r="AC1424" i="1" s="1"/>
  <c r="C1425" i="1"/>
  <c r="AC1425" i="1" s="1"/>
  <c r="C1426" i="1"/>
  <c r="AC1426" i="1" s="1"/>
  <c r="C1427" i="1"/>
  <c r="AC1427" i="1" s="1"/>
  <c r="C1428" i="1"/>
  <c r="AC1428" i="1" s="1"/>
  <c r="C1429" i="1"/>
  <c r="AC1429" i="1" s="1"/>
  <c r="C1430" i="1"/>
  <c r="AC1430" i="1" s="1"/>
  <c r="W1430" i="1" s="1"/>
  <c r="C1431" i="1"/>
  <c r="AC1431" i="1" s="1"/>
  <c r="C1432" i="1"/>
  <c r="AC1432" i="1" s="1"/>
  <c r="C1433" i="1"/>
  <c r="AC1433" i="1" s="1"/>
  <c r="C1434" i="1"/>
  <c r="AC1434" i="1" s="1"/>
  <c r="C1435" i="1"/>
  <c r="AC1435" i="1" s="1"/>
  <c r="C1436" i="1"/>
  <c r="AC1436" i="1" s="1"/>
  <c r="C1437" i="1"/>
  <c r="AC1437" i="1" s="1"/>
  <c r="C1438" i="1"/>
  <c r="AC1438" i="1" s="1"/>
  <c r="C1439" i="1"/>
  <c r="AC1439" i="1" s="1"/>
  <c r="C1440" i="1"/>
  <c r="AC1440" i="1" s="1"/>
  <c r="C1441" i="1"/>
  <c r="AC1441" i="1" s="1"/>
  <c r="C1442" i="1"/>
  <c r="AC1442" i="1" s="1"/>
  <c r="C1443" i="1"/>
  <c r="AC1443" i="1" s="1"/>
  <c r="C1444" i="1"/>
  <c r="AC1444" i="1" s="1"/>
  <c r="C1445" i="1"/>
  <c r="AC1445" i="1" s="1"/>
  <c r="C1446" i="1"/>
  <c r="AC1446" i="1" s="1"/>
  <c r="C1447" i="1"/>
  <c r="AC1447" i="1" s="1"/>
  <c r="C1448" i="1"/>
  <c r="AC1448" i="1" s="1"/>
  <c r="C1449" i="1"/>
  <c r="AC1449" i="1" s="1"/>
  <c r="C1450" i="1"/>
  <c r="AC1450" i="1" s="1"/>
  <c r="C1451" i="1"/>
  <c r="AC1451" i="1" s="1"/>
  <c r="C1452" i="1"/>
  <c r="AC1452" i="1" s="1"/>
  <c r="C1453" i="1"/>
  <c r="AC1453" i="1" s="1"/>
  <c r="C1454" i="1"/>
  <c r="AC1454" i="1" s="1"/>
  <c r="C1455" i="1"/>
  <c r="AC1455" i="1" s="1"/>
  <c r="C1456" i="1"/>
  <c r="AC1456" i="1" s="1"/>
  <c r="C1457" i="1"/>
  <c r="AC1457" i="1" s="1"/>
  <c r="C1458" i="1"/>
  <c r="AC1458" i="1" s="1"/>
  <c r="C1459" i="1"/>
  <c r="AC1459" i="1" s="1"/>
  <c r="C1460" i="1"/>
  <c r="AC1460" i="1" s="1"/>
  <c r="W1460" i="1" s="1"/>
  <c r="C1461" i="1"/>
  <c r="AC1461" i="1" s="1"/>
  <c r="C1462" i="1"/>
  <c r="AC1462" i="1" s="1"/>
  <c r="C1463" i="1"/>
  <c r="AC1463" i="1" s="1"/>
  <c r="C1464" i="1"/>
  <c r="AC1464" i="1" s="1"/>
  <c r="C1465" i="1"/>
  <c r="AC1465" i="1" s="1"/>
  <c r="C1466" i="1"/>
  <c r="AC1466" i="1" s="1"/>
  <c r="C1467" i="1"/>
  <c r="AC1467" i="1" s="1"/>
  <c r="C1468" i="1"/>
  <c r="AC1468" i="1" s="1"/>
  <c r="C1469" i="1"/>
  <c r="AC1469" i="1" s="1"/>
  <c r="C1470" i="1"/>
  <c r="AC1470" i="1" s="1"/>
  <c r="C1471" i="1"/>
  <c r="AC1471" i="1" s="1"/>
  <c r="C1472" i="1"/>
  <c r="AC1472" i="1" s="1"/>
  <c r="C1473" i="1"/>
  <c r="AC1473" i="1" s="1"/>
  <c r="C1474" i="1"/>
  <c r="AC1474" i="1" s="1"/>
  <c r="C1475" i="1"/>
  <c r="AC1475" i="1" s="1"/>
  <c r="C1476" i="1"/>
  <c r="AC1476" i="1" s="1"/>
  <c r="C1477" i="1"/>
  <c r="AC1477" i="1" s="1"/>
  <c r="W1477" i="1" s="1"/>
  <c r="C1478" i="1"/>
  <c r="AC1478" i="1" s="1"/>
  <c r="C1479" i="1"/>
  <c r="AC1479" i="1" s="1"/>
  <c r="C1480" i="1"/>
  <c r="AC1480" i="1" s="1"/>
  <c r="C1481" i="1"/>
  <c r="AC1481" i="1" s="1"/>
  <c r="C1482" i="1"/>
  <c r="AC1482" i="1" s="1"/>
  <c r="C1483" i="1"/>
  <c r="AC1483" i="1" s="1"/>
  <c r="C1484" i="1"/>
  <c r="AC1484" i="1" s="1"/>
  <c r="C1485" i="1"/>
  <c r="AC1485" i="1" s="1"/>
  <c r="C1486" i="1"/>
  <c r="AC1486" i="1" s="1"/>
  <c r="C1487" i="1"/>
  <c r="AC1487" i="1" s="1"/>
  <c r="C1488" i="1"/>
  <c r="AC1488" i="1" s="1"/>
  <c r="C1489" i="1"/>
  <c r="AC1489" i="1" s="1"/>
  <c r="C1490" i="1"/>
  <c r="AC1490" i="1" s="1"/>
  <c r="C1491" i="1"/>
  <c r="AC1491" i="1" s="1"/>
  <c r="C1492" i="1"/>
  <c r="AC1492" i="1" s="1"/>
  <c r="C1493" i="1"/>
  <c r="AC1493" i="1" s="1"/>
  <c r="C1494" i="1"/>
  <c r="AC1494" i="1" s="1"/>
  <c r="C1495" i="1"/>
  <c r="AC1495" i="1" s="1"/>
  <c r="C1496" i="1"/>
  <c r="AC1496" i="1" s="1"/>
  <c r="C1497" i="1"/>
  <c r="AC1497" i="1" s="1"/>
  <c r="C1498" i="1"/>
  <c r="AC1498" i="1" s="1"/>
  <c r="C1499" i="1"/>
  <c r="AC1499" i="1" s="1"/>
  <c r="C1500" i="1"/>
  <c r="AC1500" i="1" s="1"/>
  <c r="C1501" i="1"/>
  <c r="AC1501" i="1" s="1"/>
  <c r="C1502" i="1"/>
  <c r="AC1502" i="1" s="1"/>
  <c r="C1503" i="1"/>
  <c r="AC1503" i="1" s="1"/>
  <c r="C1504" i="1"/>
  <c r="AC1504" i="1" s="1"/>
  <c r="C1505" i="1"/>
  <c r="AC1505" i="1" s="1"/>
  <c r="C1506" i="1"/>
  <c r="AC1506" i="1" s="1"/>
  <c r="C1507" i="1"/>
  <c r="AC1507" i="1" s="1"/>
  <c r="W1507" i="1" s="1"/>
  <c r="C1508" i="1"/>
  <c r="AC1508" i="1" s="1"/>
  <c r="C1509" i="1"/>
  <c r="AC1509" i="1" s="1"/>
  <c r="C1510" i="1"/>
  <c r="AC1510" i="1" s="1"/>
  <c r="C1511" i="1"/>
  <c r="AC1511" i="1" s="1"/>
  <c r="C1512" i="1"/>
  <c r="AC1512" i="1" s="1"/>
  <c r="C1513" i="1"/>
  <c r="AC1513" i="1" s="1"/>
  <c r="C1514" i="1"/>
  <c r="AC1514" i="1" s="1"/>
  <c r="C1515" i="1"/>
  <c r="AC1515" i="1" s="1"/>
  <c r="C1516" i="1"/>
  <c r="AC1516" i="1" s="1"/>
  <c r="C1517" i="1"/>
  <c r="AC1517" i="1" s="1"/>
  <c r="C1518" i="1"/>
  <c r="AC1518" i="1" s="1"/>
  <c r="C1519" i="1"/>
  <c r="AC1519" i="1" s="1"/>
  <c r="C1520" i="1"/>
  <c r="AC1520" i="1" s="1"/>
  <c r="C1521" i="1"/>
  <c r="AC1521" i="1" s="1"/>
  <c r="C1522" i="1"/>
  <c r="AC1522" i="1" s="1"/>
  <c r="C1523" i="1"/>
  <c r="AC1523" i="1" s="1"/>
  <c r="C1524" i="1"/>
  <c r="AC1524" i="1" s="1"/>
  <c r="W1524" i="1" s="1"/>
  <c r="C1525" i="1"/>
  <c r="AC1525" i="1" s="1"/>
  <c r="C1526" i="1"/>
  <c r="AC1526" i="1" s="1"/>
  <c r="C1527" i="1"/>
  <c r="AC1527" i="1" s="1"/>
  <c r="C1528" i="1"/>
  <c r="AC1528" i="1" s="1"/>
  <c r="C1529" i="1"/>
  <c r="AC1529" i="1" s="1"/>
  <c r="C1530" i="1"/>
  <c r="AC1530" i="1" s="1"/>
  <c r="C1531" i="1"/>
  <c r="AC1531" i="1" s="1"/>
  <c r="C1532" i="1"/>
  <c r="AC1532" i="1" s="1"/>
  <c r="C1533" i="1"/>
  <c r="AC1533" i="1" s="1"/>
  <c r="C1534" i="1"/>
  <c r="AC1534" i="1" s="1"/>
  <c r="C1535" i="1"/>
  <c r="AC1535" i="1" s="1"/>
  <c r="C1536" i="1"/>
  <c r="AC1536" i="1" s="1"/>
  <c r="C1537" i="1"/>
  <c r="AC1537" i="1" s="1"/>
  <c r="C1538" i="1"/>
  <c r="AC1538" i="1" s="1"/>
  <c r="C1539" i="1"/>
  <c r="AC1539" i="1" s="1"/>
  <c r="C1540" i="1"/>
  <c r="AC1540" i="1" s="1"/>
  <c r="C1541" i="1"/>
  <c r="AC1541" i="1" s="1"/>
  <c r="C1542" i="1"/>
  <c r="AC1542" i="1" s="1"/>
  <c r="C1543" i="1"/>
  <c r="AC1543" i="1" s="1"/>
  <c r="C1544" i="1"/>
  <c r="AC1544" i="1" s="1"/>
  <c r="C1545" i="1"/>
  <c r="AC1545" i="1" s="1"/>
  <c r="C1546" i="1"/>
  <c r="AC1546" i="1" s="1"/>
  <c r="C1547" i="1"/>
  <c r="AC1547" i="1" s="1"/>
  <c r="C1548" i="1"/>
  <c r="AC1548" i="1" s="1"/>
  <c r="C1549" i="1"/>
  <c r="AC1549" i="1" s="1"/>
  <c r="C1550" i="1"/>
  <c r="AC1550" i="1" s="1"/>
  <c r="C1551" i="1"/>
  <c r="AC1551" i="1" s="1"/>
  <c r="C1552" i="1"/>
  <c r="AC1552" i="1" s="1"/>
  <c r="C1553" i="1"/>
  <c r="AC1553" i="1" s="1"/>
  <c r="C1554" i="1"/>
  <c r="AC1554" i="1" s="1"/>
  <c r="W1554" i="1" s="1"/>
  <c r="C1555" i="1"/>
  <c r="AC1555" i="1" s="1"/>
  <c r="C1556" i="1"/>
  <c r="AC1556" i="1" s="1"/>
  <c r="C1557" i="1"/>
  <c r="AC1557" i="1" s="1"/>
  <c r="C1558" i="1"/>
  <c r="AC1558" i="1" s="1"/>
  <c r="C1559" i="1"/>
  <c r="AC1559" i="1" s="1"/>
  <c r="C1560" i="1"/>
  <c r="AC1560" i="1" s="1"/>
  <c r="C1561" i="1"/>
  <c r="AC1561" i="1" s="1"/>
  <c r="C1562" i="1"/>
  <c r="AC1562" i="1" s="1"/>
  <c r="C1563" i="1"/>
  <c r="AC1563" i="1" s="1"/>
  <c r="C1564" i="1"/>
  <c r="AC1564" i="1" s="1"/>
  <c r="C1565" i="1"/>
  <c r="AC1565" i="1" s="1"/>
  <c r="C1566" i="1"/>
  <c r="AC1566" i="1" s="1"/>
  <c r="C1567" i="1"/>
  <c r="AC1567" i="1" s="1"/>
  <c r="C1568" i="1"/>
  <c r="AC1568" i="1" s="1"/>
  <c r="C1569" i="1"/>
  <c r="AC1569" i="1" s="1"/>
  <c r="C1570" i="1"/>
  <c r="AC1570" i="1" s="1"/>
  <c r="C1571" i="1"/>
  <c r="AC1571" i="1" s="1"/>
  <c r="W1571" i="1" s="1"/>
  <c r="C1572" i="1"/>
  <c r="AC1572" i="1" s="1"/>
  <c r="C1573" i="1"/>
  <c r="AC1573" i="1" s="1"/>
  <c r="C1574" i="1"/>
  <c r="AC1574" i="1" s="1"/>
  <c r="C1575" i="1"/>
  <c r="AC1575" i="1" s="1"/>
  <c r="C1576" i="1"/>
  <c r="AC1576" i="1" s="1"/>
  <c r="C1577" i="1"/>
  <c r="AC1577" i="1" s="1"/>
  <c r="C1578" i="1"/>
  <c r="AC1578" i="1" s="1"/>
  <c r="C1579" i="1"/>
  <c r="AC1579" i="1" s="1"/>
  <c r="C1580" i="1"/>
  <c r="AC1580" i="1" s="1"/>
  <c r="C1581" i="1"/>
  <c r="AC1581" i="1" s="1"/>
  <c r="C1582" i="1"/>
  <c r="AC1582" i="1" s="1"/>
  <c r="C1583" i="1"/>
  <c r="AC1583" i="1" s="1"/>
  <c r="C1584" i="1"/>
  <c r="AC1584" i="1" s="1"/>
  <c r="C1585" i="1"/>
  <c r="AC1585" i="1" s="1"/>
  <c r="C1586" i="1"/>
  <c r="AC1586" i="1" s="1"/>
  <c r="C1587" i="1"/>
  <c r="AC1587" i="1" s="1"/>
  <c r="C1588" i="1"/>
  <c r="AC1588" i="1" s="1"/>
  <c r="C1589" i="1"/>
  <c r="AC1589" i="1" s="1"/>
  <c r="C1590" i="1"/>
  <c r="AC1590" i="1" s="1"/>
  <c r="C1591" i="1"/>
  <c r="AC1591" i="1" s="1"/>
  <c r="C1592" i="1"/>
  <c r="AC1592" i="1" s="1"/>
  <c r="C1593" i="1"/>
  <c r="AC1593" i="1" s="1"/>
  <c r="C1594" i="1"/>
  <c r="AC1594" i="1" s="1"/>
  <c r="C1595" i="1"/>
  <c r="AC1595" i="1" s="1"/>
  <c r="C1596" i="1"/>
  <c r="AC1596" i="1" s="1"/>
  <c r="C1597" i="1"/>
  <c r="AC1597" i="1" s="1"/>
  <c r="C1598" i="1"/>
  <c r="AC1598" i="1" s="1"/>
  <c r="C1599" i="1"/>
  <c r="AC1599" i="1" s="1"/>
  <c r="C1600" i="1"/>
  <c r="AC1600" i="1" s="1"/>
  <c r="C1601" i="1"/>
  <c r="AC1601" i="1" s="1"/>
  <c r="W1601" i="1" s="1"/>
  <c r="C1602" i="1"/>
  <c r="AC1602" i="1" s="1"/>
  <c r="C1603" i="1"/>
  <c r="AC1603" i="1" s="1"/>
  <c r="C1604" i="1"/>
  <c r="AC1604" i="1" s="1"/>
  <c r="C1605" i="1"/>
  <c r="AC1605" i="1" s="1"/>
  <c r="C1606" i="1"/>
  <c r="AC1606" i="1" s="1"/>
  <c r="C1607" i="1"/>
  <c r="AC1607" i="1" s="1"/>
  <c r="C1608" i="1"/>
  <c r="AC1608" i="1" s="1"/>
  <c r="C1609" i="1"/>
  <c r="AC1609" i="1" s="1"/>
  <c r="C1610" i="1"/>
  <c r="AC1610" i="1" s="1"/>
  <c r="C1611" i="1"/>
  <c r="AC1611" i="1" s="1"/>
  <c r="C1612" i="1"/>
  <c r="AC1612" i="1" s="1"/>
  <c r="C1613" i="1"/>
  <c r="AC1613" i="1" s="1"/>
  <c r="C1614" i="1"/>
  <c r="AC1614" i="1" s="1"/>
  <c r="C1615" i="1"/>
  <c r="AC1615" i="1" s="1"/>
  <c r="C1616" i="1"/>
  <c r="AC1616" i="1" s="1"/>
  <c r="C1617" i="1"/>
  <c r="AC1617" i="1" s="1"/>
  <c r="C1618" i="1"/>
  <c r="AC1618" i="1" s="1"/>
  <c r="W1618" i="1" s="1"/>
  <c r="C1619" i="1"/>
  <c r="AC1619" i="1" s="1"/>
  <c r="C1620" i="1"/>
  <c r="AC1620" i="1" s="1"/>
  <c r="C1621" i="1"/>
  <c r="AC1621" i="1" s="1"/>
  <c r="C1622" i="1"/>
  <c r="AC1622" i="1" s="1"/>
  <c r="C1623" i="1"/>
  <c r="AC1623" i="1" s="1"/>
  <c r="C1624" i="1"/>
  <c r="AC1624" i="1" s="1"/>
  <c r="C1625" i="1"/>
  <c r="AC1625" i="1" s="1"/>
  <c r="C1626" i="1"/>
  <c r="AC1626" i="1" s="1"/>
  <c r="C1627" i="1"/>
  <c r="AC1627" i="1" s="1"/>
  <c r="C1628" i="1"/>
  <c r="AC1628" i="1" s="1"/>
  <c r="C1629" i="1"/>
  <c r="AC1629" i="1" s="1"/>
  <c r="C1630" i="1"/>
  <c r="AC1630" i="1" s="1"/>
  <c r="C1631" i="1"/>
  <c r="AC1631" i="1" s="1"/>
  <c r="C1632" i="1"/>
  <c r="AC1632" i="1" s="1"/>
  <c r="C1633" i="1"/>
  <c r="AC1633" i="1" s="1"/>
  <c r="C1634" i="1"/>
  <c r="AC1634" i="1" s="1"/>
  <c r="C1635" i="1"/>
  <c r="AC1635" i="1" s="1"/>
  <c r="C1636" i="1"/>
  <c r="AC1636" i="1" s="1"/>
  <c r="C1637" i="1"/>
  <c r="AC1637" i="1" s="1"/>
  <c r="C1638" i="1"/>
  <c r="AC1638" i="1" s="1"/>
  <c r="C1639" i="1"/>
  <c r="AC1639" i="1" s="1"/>
  <c r="C1640" i="1"/>
  <c r="AC1640" i="1" s="1"/>
  <c r="C1641" i="1"/>
  <c r="AC1641" i="1" s="1"/>
  <c r="C1642" i="1"/>
  <c r="AC1642" i="1" s="1"/>
  <c r="C1643" i="1"/>
  <c r="AC1643" i="1" s="1"/>
  <c r="C1644" i="1"/>
  <c r="AC1644" i="1" s="1"/>
  <c r="C1645" i="1"/>
  <c r="AC1645" i="1" s="1"/>
  <c r="C1646" i="1"/>
  <c r="AC1646" i="1" s="1"/>
  <c r="C1647" i="1"/>
  <c r="AC1647" i="1" s="1"/>
  <c r="C1648" i="1"/>
  <c r="AC1648" i="1" s="1"/>
  <c r="W1648" i="1" s="1"/>
  <c r="C1649" i="1"/>
  <c r="AC1649" i="1" s="1"/>
  <c r="C1650" i="1"/>
  <c r="AC1650" i="1" s="1"/>
  <c r="C1651" i="1"/>
  <c r="AC1651" i="1" s="1"/>
  <c r="C1652" i="1"/>
  <c r="AC1652" i="1" s="1"/>
  <c r="C1653" i="1"/>
  <c r="AC1653" i="1" s="1"/>
  <c r="C1654" i="1"/>
  <c r="AC1654" i="1" s="1"/>
  <c r="C1655" i="1"/>
  <c r="AC1655" i="1" s="1"/>
  <c r="C1656" i="1"/>
  <c r="AC1656" i="1" s="1"/>
  <c r="C1657" i="1"/>
  <c r="AC1657" i="1" s="1"/>
  <c r="C1658" i="1"/>
  <c r="AC1658" i="1" s="1"/>
  <c r="C1659" i="1"/>
  <c r="AC1659" i="1" s="1"/>
  <c r="C1660" i="1"/>
  <c r="AC1660" i="1" s="1"/>
  <c r="C1661" i="1"/>
  <c r="AC1661" i="1" s="1"/>
  <c r="C1662" i="1"/>
  <c r="AC1662" i="1" s="1"/>
  <c r="C1663" i="1"/>
  <c r="AC1663" i="1" s="1"/>
  <c r="C1664" i="1"/>
  <c r="AC1664" i="1" s="1"/>
  <c r="C1665" i="1"/>
  <c r="AC1665" i="1" s="1"/>
  <c r="W1665" i="1" s="1"/>
  <c r="C1666" i="1"/>
  <c r="AC1666" i="1" s="1"/>
  <c r="C1667" i="1"/>
  <c r="AC1667" i="1" s="1"/>
  <c r="C1668" i="1"/>
  <c r="AC1668" i="1" s="1"/>
  <c r="C1669" i="1"/>
  <c r="AC1669" i="1" s="1"/>
  <c r="C1670" i="1"/>
  <c r="AC1670" i="1" s="1"/>
  <c r="C1671" i="1"/>
  <c r="AC1671" i="1" s="1"/>
  <c r="C1672" i="1"/>
  <c r="AC1672" i="1" s="1"/>
  <c r="C1673" i="1"/>
  <c r="AC1673" i="1" s="1"/>
  <c r="C1674" i="1"/>
  <c r="AC1674" i="1" s="1"/>
  <c r="C1675" i="1"/>
  <c r="AC1675" i="1" s="1"/>
  <c r="C1676" i="1"/>
  <c r="AC1676" i="1" s="1"/>
  <c r="C1677" i="1"/>
  <c r="AC1677" i="1" s="1"/>
  <c r="C1678" i="1"/>
  <c r="AC1678" i="1" s="1"/>
  <c r="C1679" i="1"/>
  <c r="AC1679" i="1" s="1"/>
  <c r="C1680" i="1"/>
  <c r="AC1680" i="1" s="1"/>
  <c r="C1681" i="1"/>
  <c r="AC1681" i="1" s="1"/>
  <c r="C1682" i="1"/>
  <c r="AC1682" i="1" s="1"/>
  <c r="C1683" i="1"/>
  <c r="AC1683" i="1" s="1"/>
  <c r="C1684" i="1"/>
  <c r="AC1684" i="1" s="1"/>
  <c r="C1685" i="1"/>
  <c r="AC1685" i="1" s="1"/>
  <c r="C1686" i="1"/>
  <c r="AC1686" i="1" s="1"/>
  <c r="C1687" i="1"/>
  <c r="AC1687" i="1" s="1"/>
  <c r="C1688" i="1"/>
  <c r="AC1688" i="1" s="1"/>
  <c r="C1689" i="1"/>
  <c r="AC1689" i="1" s="1"/>
  <c r="C1690" i="1"/>
  <c r="AC1690" i="1" s="1"/>
  <c r="C1691" i="1"/>
  <c r="AC1691" i="1" s="1"/>
  <c r="C1692" i="1"/>
  <c r="AC1692" i="1" s="1"/>
  <c r="C1693" i="1"/>
  <c r="AC1693" i="1" s="1"/>
  <c r="C1694" i="1"/>
  <c r="AC1694" i="1" s="1"/>
  <c r="U43" i="8" l="1"/>
  <c r="S149" i="4"/>
  <c r="S1740" i="4"/>
  <c r="V18" i="3"/>
  <c r="V111" i="3" s="1"/>
  <c r="C49" i="1"/>
  <c r="AC49" i="1" s="1"/>
  <c r="C48" i="1"/>
  <c r="AC48" i="1" s="1"/>
  <c r="C47" i="1"/>
  <c r="AC47" i="1" s="1"/>
  <c r="C46" i="1"/>
  <c r="AC46" i="1" s="1"/>
  <c r="C45" i="1"/>
  <c r="AC45" i="1" s="1"/>
  <c r="C44" i="1"/>
  <c r="AC44" i="1" s="1"/>
  <c r="C43" i="1"/>
  <c r="AC43" i="1" s="1"/>
  <c r="C42" i="1"/>
  <c r="AC42" i="1" s="1"/>
  <c r="C41" i="1"/>
  <c r="AC41" i="1" s="1"/>
  <c r="C40" i="1"/>
  <c r="AC40" i="1" s="1"/>
  <c r="C39" i="1"/>
  <c r="AC39" i="1" s="1"/>
  <c r="C38" i="1"/>
  <c r="AC38" i="1" s="1"/>
  <c r="C37" i="1"/>
  <c r="AC37" i="1" s="1"/>
  <c r="C36" i="1"/>
  <c r="AC36" i="1" s="1"/>
  <c r="C35" i="1"/>
  <c r="AC35" i="1" s="1"/>
  <c r="C34" i="1"/>
  <c r="AC34" i="1" s="1"/>
  <c r="C33" i="1"/>
  <c r="AC33" i="1" s="1"/>
  <c r="C32" i="1"/>
  <c r="AC32" i="1" s="1"/>
  <c r="C31" i="1"/>
  <c r="AC31" i="1" s="1"/>
  <c r="C30" i="1"/>
  <c r="AC30" i="1" s="1"/>
  <c r="C29" i="1"/>
  <c r="AC29" i="1" s="1"/>
  <c r="C28" i="1"/>
  <c r="AC28" i="1" s="1"/>
  <c r="C27" i="1"/>
  <c r="AC27" i="1" s="1"/>
  <c r="C26" i="1"/>
  <c r="AC26" i="1" s="1"/>
  <c r="C25" i="1"/>
  <c r="AC25" i="1" s="1"/>
  <c r="C24" i="1"/>
  <c r="AC24" i="1" s="1"/>
  <c r="C23" i="1"/>
  <c r="AC23" i="1" s="1"/>
  <c r="C22" i="1"/>
  <c r="AC22" i="1" s="1"/>
  <c r="C21" i="1"/>
  <c r="AC21" i="1" s="1"/>
  <c r="C20" i="1"/>
  <c r="AC20" i="1" s="1"/>
  <c r="W20" i="1" s="1"/>
  <c r="C19" i="1"/>
  <c r="AC19" i="1" s="1"/>
  <c r="C18" i="1"/>
  <c r="AC18" i="1" s="1"/>
  <c r="C17" i="1"/>
  <c r="AC17" i="1" s="1"/>
  <c r="C16" i="1"/>
  <c r="AC16" i="1" s="1"/>
  <c r="C15" i="1"/>
  <c r="AC15" i="1" s="1"/>
  <c r="C14" i="1"/>
  <c r="AC14" i="1" s="1"/>
  <c r="C13" i="1"/>
  <c r="AC13" i="1" s="1"/>
  <c r="C12" i="1"/>
  <c r="AC12" i="1" s="1"/>
  <c r="C11" i="1"/>
  <c r="AC11" i="1" s="1"/>
  <c r="C10" i="1"/>
  <c r="AC10" i="1" s="1"/>
  <c r="C9" i="1"/>
  <c r="AC9" i="1" s="1"/>
  <c r="C8" i="1"/>
  <c r="AC8" i="1" s="1"/>
  <c r="C7" i="1"/>
  <c r="AC7" i="1" s="1"/>
  <c r="C6" i="1"/>
  <c r="AC6" i="1" s="1"/>
  <c r="C5" i="1"/>
  <c r="AC5" i="1" s="1"/>
  <c r="C4" i="1"/>
  <c r="AC4" i="1" s="1"/>
  <c r="T1740" i="4" l="1"/>
  <c r="W18" i="3"/>
  <c r="V43" i="8"/>
  <c r="U149" i="4" s="1"/>
  <c r="W149" i="4" s="1"/>
  <c r="T149" i="4"/>
  <c r="C3" i="1"/>
  <c r="AC3" i="1" s="1"/>
  <c r="W3" i="1" s="1"/>
  <c r="Y18" i="3" l="1"/>
  <c r="Y111" i="3" s="1"/>
  <c r="U1740" i="4"/>
  <c r="X18" i="3"/>
  <c r="X111" i="3" s="1"/>
  <c r="W111" i="3"/>
  <c r="I14" i="9"/>
  <c r="Z111" i="3" l="1"/>
  <c r="Z18" i="3"/>
  <c r="G4" i="9" s="1"/>
  <c r="H4" i="9" l="1"/>
  <c r="H13" i="9" s="1"/>
  <c r="J4" i="9"/>
  <c r="K4" i="9" s="1"/>
  <c r="G14" i="9"/>
  <c r="M14" i="9" s="1"/>
  <c r="G13" i="9"/>
  <c r="M13" i="9" s="1"/>
  <c r="M4"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tc={FD7C9832-7A73-4E54-B687-88C38DA9EC98}</author>
  </authors>
  <commentList>
    <comment ref="W2" authorId="0" shapeId="0" xr:uid="{FD7C9832-7A73-4E54-B687-88C38DA9EC98}">
      <text>
        <t>[Comentario encadenado]
Su versión de Excel le permite leer este comentario encadenado; sin embargo, las ediciones que se apliquen se quitarán si el archivo se abre en una versión más reciente de Excel. Más información: https://go.microsoft.com/fwlink/?linkid=870924
Comentario:
    unfiltered</t>
      </text>
    </comment>
  </commentList>
</comments>
</file>

<file path=xl/sharedStrings.xml><?xml version="1.0" encoding="utf-8"?>
<sst xmlns="http://schemas.openxmlformats.org/spreadsheetml/2006/main" count="17956" uniqueCount="502">
  <si>
    <t>PROTRA_CHP_gas_fuels</t>
  </si>
  <si>
    <t>PROTRA_CHP_gas_fuels_CCS</t>
  </si>
  <si>
    <t>PROTRA_CHP_geothermal</t>
  </si>
  <si>
    <t>PROTRA_CHP_liquid_fuels</t>
  </si>
  <si>
    <t>PROTRA_CHP_liquid_fuels_CCS</t>
  </si>
  <si>
    <t>PROTRA_CHP_solid_fossil</t>
  </si>
  <si>
    <t>PROTRA_CHP_solid_fossil_CCS</t>
  </si>
  <si>
    <t>PROTRA_CHP_waste</t>
  </si>
  <si>
    <t>PROTRA_CHP_solid_bio</t>
  </si>
  <si>
    <t>PROTRA_CHP_solid_bio_CCS</t>
  </si>
  <si>
    <t>PROTRA_HP_gas_fuels</t>
  </si>
  <si>
    <t>PROTRA_HP_solid_bio</t>
  </si>
  <si>
    <t>PROTRA_HP_geothermal</t>
  </si>
  <si>
    <t>PROTRA_HP_liquid_fuels</t>
  </si>
  <si>
    <t>PROTRA_HP_solar</t>
  </si>
  <si>
    <t>PROTRA_HP_solid_fossil</t>
  </si>
  <si>
    <t>PROTRA_HP_waste</t>
  </si>
  <si>
    <t>PROTRA_PP_solid_bio</t>
  </si>
  <si>
    <t>PROTRA_PP_solid_bio_CCS</t>
  </si>
  <si>
    <t>PROTRA_PP_gas_fuels</t>
  </si>
  <si>
    <t>PROTRA_PP_gas_fuels_CCS</t>
  </si>
  <si>
    <t>PROTRA_PP_geothermal</t>
  </si>
  <si>
    <t>PROTRA_PP_hydropower_dammed</t>
  </si>
  <si>
    <t>PROTRA_PP_hydropower_run_of_river</t>
  </si>
  <si>
    <t>PROTRA_PP_liquid_fuels</t>
  </si>
  <si>
    <t>PROTRA_PP_liquid_fuels_CCS</t>
  </si>
  <si>
    <t>PROTRA_PP_nuclear</t>
  </si>
  <si>
    <t>PROTRA_PP_oceanic</t>
  </si>
  <si>
    <t>PROTRA_PP_solar_CSP</t>
  </si>
  <si>
    <t>PROTRA_PP_solar_PV</t>
  </si>
  <si>
    <t>PROTRA_PP_solar_urban_PV</t>
  </si>
  <si>
    <t>PROTRA_PP_solid_fossil</t>
  </si>
  <si>
    <t>PROTRA_PP_solid_fossil_CCS</t>
  </si>
  <si>
    <t>PROTRA_PP_waste</t>
  </si>
  <si>
    <t>PROTRA_PP_waste_CCS</t>
  </si>
  <si>
    <t>PROTRA_PP_wind_offshore</t>
  </si>
  <si>
    <t>PROTRA_PP_wind_onshore</t>
  </si>
  <si>
    <t>PROTRA_I</t>
  </si>
  <si>
    <t>REGION_I</t>
  </si>
  <si>
    <t>OUTPUT</t>
  </si>
  <si>
    <t>Range-Name</t>
  </si>
  <si>
    <t>TO_heat</t>
  </si>
  <si>
    <t>TO_elec</t>
  </si>
  <si>
    <t>AUSTRIA</t>
  </si>
  <si>
    <t>BELGIUM</t>
  </si>
  <si>
    <t>BULGARIA</t>
  </si>
  <si>
    <t>CROATIA</t>
  </si>
  <si>
    <t>CYPRUS</t>
  </si>
  <si>
    <t>DENMARK</t>
  </si>
  <si>
    <t>ESTONIA</t>
  </si>
  <si>
    <t>FINLAND</t>
  </si>
  <si>
    <t>FRANCE</t>
  </si>
  <si>
    <t>GERMANY</t>
  </si>
  <si>
    <t>GREECE</t>
  </si>
  <si>
    <t>HUNGARY</t>
  </si>
  <si>
    <t>IRELAND</t>
  </si>
  <si>
    <t>ITALY</t>
  </si>
  <si>
    <t>LATVIA</t>
  </si>
  <si>
    <t>LITHUANIA</t>
  </si>
  <si>
    <t>LUXEMBOURG</t>
  </si>
  <si>
    <t>MALTA</t>
  </si>
  <si>
    <t>NETHERLANDS</t>
  </si>
  <si>
    <t>POLAND</t>
  </si>
  <si>
    <t>PORTUGAL</t>
  </si>
  <si>
    <t>ROMANIA</t>
  </si>
  <si>
    <t>SLOVAKIA</t>
  </si>
  <si>
    <t>SLOVENIA</t>
  </si>
  <si>
    <t>SPAIN</t>
  </si>
  <si>
    <t>SWEDEN</t>
  </si>
  <si>
    <t>EU27</t>
  </si>
  <si>
    <t>UK</t>
  </si>
  <si>
    <t>CHINA</t>
  </si>
  <si>
    <t>EASOC</t>
  </si>
  <si>
    <t>INDIA</t>
  </si>
  <si>
    <t>LATAM</t>
  </si>
  <si>
    <t>RUSSIA</t>
  </si>
  <si>
    <t>USMCA</t>
  </si>
  <si>
    <t>LROW</t>
  </si>
  <si>
    <t>CZECH_REPUBLIC</t>
  </si>
  <si>
    <t>PROTRA_CAPACITY_EMPIRICAL[</t>
  </si>
  <si>
    <t xml:space="preserve"> NRG_TO_I</t>
  </si>
  <si>
    <t xml:space="preserve"> NRG_PROTRA_I]</t>
  </si>
  <si>
    <t>'model_parameters/energy/PROTRA_capacity_vensim_import.xlsx','PROTRA_capacity','PROTRA_CAP_TIME',</t>
  </si>
  <si>
    <t>EQUATION</t>
  </si>
  <si>
    <t>PROTRA_blending_gas_fuels</t>
  </si>
  <si>
    <t>PROTRA_blending_liquid_fuels</t>
  </si>
  <si>
    <t>PROTRA_no_process_TI_hydrogen</t>
  </si>
  <si>
    <t>PROTRA_no_process_TI_solid_bio</t>
  </si>
  <si>
    <t>PROTRA_no_process_TI_solid_fossil</t>
  </si>
  <si>
    <t>REGIONS_36_I</t>
  </si>
  <si>
    <t>TO_gas</t>
  </si>
  <si>
    <t>TO_liquid</t>
  </si>
  <si>
    <t>TO_hydrogen</t>
  </si>
  <si>
    <t>TO_solid_bio</t>
  </si>
  <si>
    <t>TO_solid_fossil</t>
  </si>
  <si>
    <t>Heat- and Electricity Capacities in GW</t>
  </si>
  <si>
    <t>PROTRA Subrange</t>
  </si>
  <si>
    <t>PROTRA_CAPACITY_EMPIRICAL[AUSTRIA,TO_heat,PROTRA_CHP_HP_I]=GET_DIRECT_DATA('model_parameters/energy/PROTRA_capacity_vensim_import.xlsx','PROTRA_capacity','PROTRA_CAP_TIME','AUSTRIA_TO_heat')~~|</t>
  </si>
  <si>
    <t>PROTRA_CAPACITY_EMPIRICAL[AUSTRIA,TO_elec,PROTRA_CHP_PP_I]=GET_DIRECT_DATA('model_parameters/energy/PROTRA_capacity_vensim_import.xlsx','PROTRA_capacity','PROTRA_CAP_TIME','AUSTRIA_TO_elec')~~|</t>
  </si>
  <si>
    <t>PROTRA_CAPACITY_EMPIRICAL[BELGIUM,TO_heat,PROTRA_CHP_HP_I]=GET_DIRECT_DATA('model_parameters/energy/PROTRA_capacity_vensim_import.xlsx','PROTRA_capacity','PROTRA_CAP_TIME','BELGIUM_TO_heat')~~|</t>
  </si>
  <si>
    <t>PROTRA_CAPACITY_EMPIRICAL[BELGIUM,TO_elec,PROTRA_CHP_PP_I]=GET_DIRECT_DATA('model_parameters/energy/PROTRA_capacity_vensim_import.xlsx','PROTRA_capacity','PROTRA_CAP_TIME','BELGIUM_TO_elec')~~|</t>
  </si>
  <si>
    <t>PROTRA_CAPACITY_EMPIRICAL[BULGARIA,TO_heat,PROTRA_CHP_HP_I]=GET_DIRECT_DATA('model_parameters/energy/PROTRA_capacity_vensim_import.xlsx','PROTRA_capacity','PROTRA_CAP_TIME','BULGARIA_TO_heat')~~|</t>
  </si>
  <si>
    <t>PROTRA_CAPACITY_EMPIRICAL[BULGARIA,TO_elec,PROTRA_CHP_PP_I]=GET_DIRECT_DATA('model_parameters/energy/PROTRA_capacity_vensim_import.xlsx','PROTRA_capacity','PROTRA_CAP_TIME','BULGARIA_TO_elec')~~|</t>
  </si>
  <si>
    <t>PROTRA_CAPACITY_EMPIRICAL[CHINA,TO_heat,PROTRA_CHP_HP_I]=GET_DIRECT_DATA('model_parameters/energy/PROTRA_capacity_vensim_import.xlsx','PROTRA_capacity','PROTRA_CAP_TIME','CHINA_TO_heat')~~|</t>
  </si>
  <si>
    <t>PROTRA_CAPACITY_EMPIRICAL[CHINA,TO_elec,PROTRA_CHP_PP_I]=GET_DIRECT_DATA('model_parameters/energy/PROTRA_capacity_vensim_import.xlsx','PROTRA_capacity','PROTRA_CAP_TIME','CHINA_TO_elec')~~|</t>
  </si>
  <si>
    <t>PROTRA_CAPACITY_EMPIRICAL[CROATIA,TO_heat,PROTRA_CHP_HP_I]=GET_DIRECT_DATA('model_parameters/energy/PROTRA_capacity_vensim_import.xlsx','PROTRA_capacity','PROTRA_CAP_TIME','CROATIA_TO_heat')~~|</t>
  </si>
  <si>
    <t>PROTRA_CAPACITY_EMPIRICAL[CROATIA,TO_elec,PROTRA_CHP_PP_I]=GET_DIRECT_DATA('model_parameters/energy/PROTRA_capacity_vensim_import.xlsx','PROTRA_capacity','PROTRA_CAP_TIME','CROATIA_TO_elec')~~|</t>
  </si>
  <si>
    <t>PROTRA_CAPACITY_EMPIRICAL[CYPRUS,TO_heat,PROTRA_CHP_HP_I]=GET_DIRECT_DATA('model_parameters/energy/PROTRA_capacity_vensim_import.xlsx','PROTRA_capacity','PROTRA_CAP_TIME','CYPRUS_TO_heat')~~|</t>
  </si>
  <si>
    <t>PROTRA_CAPACITY_EMPIRICAL[CYPRUS,TO_elec,PROTRA_CHP_PP_I]=GET_DIRECT_DATA('model_parameters/energy/PROTRA_capacity_vensim_import.xlsx','PROTRA_capacity','PROTRA_CAP_TIME','CYPRUS_TO_elec')~~|</t>
  </si>
  <si>
    <t>PROTRA_CAPACITY_EMPIRICAL[CZECH_REPUBLIC,TO_heat,PROTRA_CHP_HP_I]=GET_DIRECT_DATA('model_parameters/energy/PROTRA_capacity_vensim_import.xlsx','PROTRA_capacity','PROTRA_CAP_TIME','CZECH_REPUBLIC_TO_heat')~~|</t>
  </si>
  <si>
    <t>PROTRA_CAPACITY_EMPIRICAL[CZECH_REPUBLIC,TO_elec,PROTRA_CHP_PP_I]=GET_DIRECT_DATA('model_parameters/energy/PROTRA_capacity_vensim_import.xlsx','PROTRA_capacity','PROTRA_CAP_TIME','CZECH_REPUBLIC_TO_elec')~~|</t>
  </si>
  <si>
    <t>PROTRA_CAPACITY_EMPIRICAL[DENMARK,TO_heat,PROTRA_CHP_HP_I]=GET_DIRECT_DATA('model_parameters/energy/PROTRA_capacity_vensim_import.xlsx','PROTRA_capacity','PROTRA_CAP_TIME','DENMARK_TO_heat')~~|</t>
  </si>
  <si>
    <t>PROTRA_CAPACITY_EMPIRICAL[DENMARK,TO_elec,PROTRA_CHP_PP_I]=GET_DIRECT_DATA('model_parameters/energy/PROTRA_capacity_vensim_import.xlsx','PROTRA_capacity','PROTRA_CAP_TIME','DENMARK_TO_elec')~~|</t>
  </si>
  <si>
    <t>PROTRA_CAPACITY_EMPIRICAL[EASOC,TO_heat,PROTRA_CHP_HP_I]=GET_DIRECT_DATA('model_parameters/energy/PROTRA_capacity_vensim_import.xlsx','PROTRA_capacity','PROTRA_CAP_TIME','EASOC_TO_heat')~~|</t>
  </si>
  <si>
    <t>PROTRA_CAPACITY_EMPIRICAL[EASOC,TO_elec,PROTRA_CHP_PP_I]=GET_DIRECT_DATA('model_parameters/energy/PROTRA_capacity_vensim_import.xlsx','PROTRA_capacity','PROTRA_CAP_TIME','EASOC_TO_elec')~~|</t>
  </si>
  <si>
    <t>PROTRA_CAPACITY_EMPIRICAL[ESTONIA,TO_heat,PROTRA_CHP_HP_I]=GET_DIRECT_DATA('model_parameters/energy/PROTRA_capacity_vensim_import.xlsx','PROTRA_capacity','PROTRA_CAP_TIME','ESTONIA_TO_heat')~~|</t>
  </si>
  <si>
    <t>PROTRA_CAPACITY_EMPIRICAL[ESTONIA,TO_elec,PROTRA_CHP_PP_I]=GET_DIRECT_DATA('model_parameters/energy/PROTRA_capacity_vensim_import.xlsx','PROTRA_capacity','PROTRA_CAP_TIME','ESTONIA_TO_elec')~~|</t>
  </si>
  <si>
    <t>PROTRA_CAPACITY_EMPIRICAL[EU27,TO_heat,PROTRA_CHP_HP_I]=GET_DIRECT_DATA('model_parameters/energy/PROTRA_capacity_vensim_import.xlsx','PROTRA_capacity','PROTRA_CAP_TIME','EU27_TO_heat')~~|</t>
  </si>
  <si>
    <t>PROTRA_CAPACITY_EMPIRICAL[EU27,TO_elec,PROTRA_CHP_PP_I]=GET_DIRECT_DATA('model_parameters/energy/PROTRA_capacity_vensim_import.xlsx','PROTRA_capacity','PROTRA_CAP_TIME','EU27_TO_elec')~~|</t>
  </si>
  <si>
    <t>PROTRA_CAPACITY_EMPIRICAL[FINLAND,TO_heat,PROTRA_CHP_HP_I]=GET_DIRECT_DATA('model_parameters/energy/PROTRA_capacity_vensim_import.xlsx','PROTRA_capacity','PROTRA_CAP_TIME','FINLAND_TO_heat')~~|</t>
  </si>
  <si>
    <t>PROTRA_CAPACITY_EMPIRICAL[FINLAND,TO_elec,PROTRA_CHP_PP_I]=GET_DIRECT_DATA('model_parameters/energy/PROTRA_capacity_vensim_import.xlsx','PROTRA_capacity','PROTRA_CAP_TIME','FINLAND_TO_elec')~~|</t>
  </si>
  <si>
    <t>PROTRA_CAPACITY_EMPIRICAL[FRANCE,TO_heat,PROTRA_CHP_HP_I]=GET_DIRECT_DATA('model_parameters/energy/PROTRA_capacity_vensim_import.xlsx','PROTRA_capacity','PROTRA_CAP_TIME','FRANCE_TO_heat')~~|</t>
  </si>
  <si>
    <t>PROTRA_CAPACITY_EMPIRICAL[FRANCE,TO_elec,PROTRA_CHP_PP_I]=GET_DIRECT_DATA('model_parameters/energy/PROTRA_capacity_vensim_import.xlsx','PROTRA_capacity','PROTRA_CAP_TIME','FRANCE_TO_elec')~~|</t>
  </si>
  <si>
    <t>PROTRA_CAPACITY_EMPIRICAL[GERMANY,TO_heat,PROTRA_CHP_HP_I]=GET_DIRECT_DATA('model_parameters/energy/PROTRA_capacity_vensim_import.xlsx','PROTRA_capacity','PROTRA_CAP_TIME','GERMANY_TO_heat')~~|</t>
  </si>
  <si>
    <t>PROTRA_CAPACITY_EMPIRICAL[GERMANY,TO_elec,PROTRA_CHP_PP_I]=GET_DIRECT_DATA('model_parameters/energy/PROTRA_capacity_vensim_import.xlsx','PROTRA_capacity','PROTRA_CAP_TIME','GERMANY_TO_elec')~~|</t>
  </si>
  <si>
    <t>PROTRA_CAPACITY_EMPIRICAL[GREECE,TO_heat,PROTRA_CHP_HP_I]=GET_DIRECT_DATA('model_parameters/energy/PROTRA_capacity_vensim_import.xlsx','PROTRA_capacity','PROTRA_CAP_TIME','GREECE_TO_heat')~~|</t>
  </si>
  <si>
    <t>PROTRA_CAPACITY_EMPIRICAL[GREECE,TO_elec,PROTRA_CHP_PP_I]=GET_DIRECT_DATA('model_parameters/energy/PROTRA_capacity_vensim_import.xlsx','PROTRA_capacity','PROTRA_CAP_TIME','GREECE_TO_elec')~~|</t>
  </si>
  <si>
    <t>PROTRA_CAPACITY_EMPIRICAL[HUNGARY,TO_heat,PROTRA_CHP_HP_I]=GET_DIRECT_DATA('model_parameters/energy/PROTRA_capacity_vensim_import.xlsx','PROTRA_capacity','PROTRA_CAP_TIME','HUNGARY_TO_heat')~~|</t>
  </si>
  <si>
    <t>PROTRA_CAPACITY_EMPIRICAL[HUNGARY,TO_elec,PROTRA_CHP_PP_I]=GET_DIRECT_DATA('model_parameters/energy/PROTRA_capacity_vensim_import.xlsx','PROTRA_capacity','PROTRA_CAP_TIME','HUNGARY_TO_elec')~~|</t>
  </si>
  <si>
    <t>PROTRA_CAPACITY_EMPIRICAL[INDIA,TO_heat,PROTRA_CHP_HP_I]=GET_DIRECT_DATA('model_parameters/energy/PROTRA_capacity_vensim_import.xlsx','PROTRA_capacity','PROTRA_CAP_TIME','INDIA_TO_heat')~~|</t>
  </si>
  <si>
    <t>PROTRA_CAPACITY_EMPIRICAL[INDIA,TO_elec,PROTRA_CHP_PP_I]=GET_DIRECT_DATA('model_parameters/energy/PROTRA_capacity_vensim_import.xlsx','PROTRA_capacity','PROTRA_CAP_TIME','INDIA_TO_elec')~~|</t>
  </si>
  <si>
    <t>PROTRA_CAPACITY_EMPIRICAL[IRELAND,TO_heat,PROTRA_CHP_HP_I]=GET_DIRECT_DATA('model_parameters/energy/PROTRA_capacity_vensim_import.xlsx','PROTRA_capacity','PROTRA_CAP_TIME','IRELAND_TO_heat')~~|</t>
  </si>
  <si>
    <t>PROTRA_CAPACITY_EMPIRICAL[IRELAND,TO_elec,PROTRA_CHP_PP_I]=GET_DIRECT_DATA('model_parameters/energy/PROTRA_capacity_vensim_import.xlsx','PROTRA_capacity','PROTRA_CAP_TIME','IRELAND_TO_elec')~~|</t>
  </si>
  <si>
    <t>PROTRA_CAPACITY_EMPIRICAL[ITALY,TO_heat,PROTRA_CHP_HP_I]=GET_DIRECT_DATA('model_parameters/energy/PROTRA_capacity_vensim_import.xlsx','PROTRA_capacity','PROTRA_CAP_TIME','ITALY_TO_heat')~~|</t>
  </si>
  <si>
    <t>PROTRA_CAPACITY_EMPIRICAL[ITALY,TO_elec,PROTRA_CHP_PP_I]=GET_DIRECT_DATA('model_parameters/energy/PROTRA_capacity_vensim_import.xlsx','PROTRA_capacity','PROTRA_CAP_TIME','ITALY_TO_elec')~~|</t>
  </si>
  <si>
    <t>PROTRA_CAPACITY_EMPIRICAL[LATAM,TO_heat,PROTRA_CHP_HP_I]=GET_DIRECT_DATA('model_parameters/energy/PROTRA_capacity_vensim_import.xlsx','PROTRA_capacity','PROTRA_CAP_TIME','LATAM_TO_heat')~~|</t>
  </si>
  <si>
    <t>PROTRA_CAPACITY_EMPIRICAL[LATAM,TO_elec,PROTRA_CHP_PP_I]=GET_DIRECT_DATA('model_parameters/energy/PROTRA_capacity_vensim_import.xlsx','PROTRA_capacity','PROTRA_CAP_TIME','LATAM_TO_elec')~~|</t>
  </si>
  <si>
    <t>PROTRA_CAPACITY_EMPIRICAL[LATVIA,TO_heat,PROTRA_CHP_HP_I]=GET_DIRECT_DATA('model_parameters/energy/PROTRA_capacity_vensim_import.xlsx','PROTRA_capacity','PROTRA_CAP_TIME','LATVIA_TO_heat')~~|</t>
  </si>
  <si>
    <t>PROTRA_CAPACITY_EMPIRICAL[LATVIA,TO_elec,PROTRA_CHP_PP_I]=GET_DIRECT_DATA('model_parameters/energy/PROTRA_capacity_vensim_import.xlsx','PROTRA_capacity','PROTRA_CAP_TIME','LATVIA_TO_elec')~~|</t>
  </si>
  <si>
    <t>PROTRA_CAPACITY_EMPIRICAL[LITHUANIA,TO_heat,PROTRA_CHP_HP_I]=GET_DIRECT_DATA('model_parameters/energy/PROTRA_capacity_vensim_import.xlsx','PROTRA_capacity','PROTRA_CAP_TIME','LITHUANIA_TO_heat')~~|</t>
  </si>
  <si>
    <t>PROTRA_CAPACITY_EMPIRICAL[LITHUANIA,TO_elec,PROTRA_CHP_PP_I]=GET_DIRECT_DATA('model_parameters/energy/PROTRA_capacity_vensim_import.xlsx','PROTRA_capacity','PROTRA_CAP_TIME','LITHUANIA_TO_elec')~~|</t>
  </si>
  <si>
    <t>PROTRA_CAPACITY_EMPIRICAL[LROW,TO_heat,PROTRA_CHP_HP_I]=GET_DIRECT_DATA('model_parameters/energy/PROTRA_capacity_vensim_import.xlsx','PROTRA_capacity','PROTRA_CAP_TIME','LROW_TO_heat')~~|</t>
  </si>
  <si>
    <t>PROTRA_CAPACITY_EMPIRICAL[LROW,TO_elec,PROTRA_CHP_PP_I]=GET_DIRECT_DATA('model_parameters/energy/PROTRA_capacity_vensim_import.xlsx','PROTRA_capacity','PROTRA_CAP_TIME','LROW_TO_elec')~~|</t>
  </si>
  <si>
    <t>PROTRA_CAPACITY_EMPIRICAL[LUXEMBOURG,TO_heat,PROTRA_CHP_HP_I]=GET_DIRECT_DATA('model_parameters/energy/PROTRA_capacity_vensim_import.xlsx','PROTRA_capacity','PROTRA_CAP_TIME','LUXEMBOURG_TO_heat')~~|</t>
  </si>
  <si>
    <t>PROTRA_CAPACITY_EMPIRICAL[LUXEMBOURG,TO_elec,PROTRA_CHP_PP_I]=GET_DIRECT_DATA('model_parameters/energy/PROTRA_capacity_vensim_import.xlsx','PROTRA_capacity','PROTRA_CAP_TIME','LUXEMBOURG_TO_elec')~~|</t>
  </si>
  <si>
    <t>PROTRA_CAPACITY_EMPIRICAL[MALTA,TO_heat,PROTRA_CHP_HP_I]=GET_DIRECT_DATA('model_parameters/energy/PROTRA_capacity_vensim_import.xlsx','PROTRA_capacity','PROTRA_CAP_TIME','MALTA_TO_heat')~~|</t>
  </si>
  <si>
    <t>PROTRA_CAPACITY_EMPIRICAL[MALTA,TO_elec,PROTRA_CHP_PP_I]=GET_DIRECT_DATA('model_parameters/energy/PROTRA_capacity_vensim_import.xlsx','PROTRA_capacity','PROTRA_CAP_TIME','MALTA_TO_elec')~~|</t>
  </si>
  <si>
    <t>PROTRA_CAPACITY_EMPIRICAL[NETHERLANDS,TO_heat,PROTRA_CHP_HP_I]=GET_DIRECT_DATA('model_parameters/energy/PROTRA_capacity_vensim_import.xlsx','PROTRA_capacity','PROTRA_CAP_TIME','NETHERLANDS_TO_heat')~~|</t>
  </si>
  <si>
    <t>PROTRA_CAPACITY_EMPIRICAL[NETHERLANDS,TO_elec,PROTRA_CHP_PP_I]=GET_DIRECT_DATA('model_parameters/energy/PROTRA_capacity_vensim_import.xlsx','PROTRA_capacity','PROTRA_CAP_TIME','NETHERLANDS_TO_elec')~~|</t>
  </si>
  <si>
    <t>PROTRA_CAPACITY_EMPIRICAL[POLAND,TO_heat,PROTRA_CHP_HP_I]=GET_DIRECT_DATA('model_parameters/energy/PROTRA_capacity_vensim_import.xlsx','PROTRA_capacity','PROTRA_CAP_TIME','POLAND_TO_heat')~~|</t>
  </si>
  <si>
    <t>PROTRA_CAPACITY_EMPIRICAL[POLAND,TO_elec,PROTRA_CHP_PP_I]=GET_DIRECT_DATA('model_parameters/energy/PROTRA_capacity_vensim_import.xlsx','PROTRA_capacity','PROTRA_CAP_TIME','POLAND_TO_elec')~~|</t>
  </si>
  <si>
    <t>PROTRA_CAPACITY_EMPIRICAL[PORTUGAL,TO_heat,PROTRA_CHP_HP_I]=GET_DIRECT_DATA('model_parameters/energy/PROTRA_capacity_vensim_import.xlsx','PROTRA_capacity','PROTRA_CAP_TIME','PORTUGAL_TO_heat')~~|</t>
  </si>
  <si>
    <t>PROTRA_CAPACITY_EMPIRICAL[PORTUGAL,TO_elec,PROTRA_CHP_PP_I]=GET_DIRECT_DATA('model_parameters/energy/PROTRA_capacity_vensim_import.xlsx','PROTRA_capacity','PROTRA_CAP_TIME','PORTUGAL_TO_elec')~~|</t>
  </si>
  <si>
    <t>PROTRA_CAPACITY_EMPIRICAL[ROMANIA,TO_heat,PROTRA_CHP_HP_I]=GET_DIRECT_DATA('model_parameters/energy/PROTRA_capacity_vensim_import.xlsx','PROTRA_capacity','PROTRA_CAP_TIME','ROMANIA_TO_heat')~~|</t>
  </si>
  <si>
    <t>PROTRA_CAPACITY_EMPIRICAL[ROMANIA,TO_elec,PROTRA_CHP_PP_I]=GET_DIRECT_DATA('model_parameters/energy/PROTRA_capacity_vensim_import.xlsx','PROTRA_capacity','PROTRA_CAP_TIME','ROMANIA_TO_elec')~~|</t>
  </si>
  <si>
    <t>PROTRA_CAPACITY_EMPIRICAL[RUSSIA,TO_heat,PROTRA_CHP_HP_I]=GET_DIRECT_DATA('model_parameters/energy/PROTRA_capacity_vensim_import.xlsx','PROTRA_capacity','PROTRA_CAP_TIME','RUSSIA_TO_heat')~~|</t>
  </si>
  <si>
    <t>PROTRA_CAPACITY_EMPIRICAL[RUSSIA,TO_elec,PROTRA_CHP_PP_I]=GET_DIRECT_DATA('model_parameters/energy/PROTRA_capacity_vensim_import.xlsx','PROTRA_capacity','PROTRA_CAP_TIME','RUSSIA_TO_elec')~~|</t>
  </si>
  <si>
    <t>PROTRA_CAPACITY_EMPIRICAL[SLOVAKIA,TO_heat,PROTRA_CHP_HP_I]=GET_DIRECT_DATA('model_parameters/energy/PROTRA_capacity_vensim_import.xlsx','PROTRA_capacity','PROTRA_CAP_TIME','SLOVAKIA_TO_heat')~~|</t>
  </si>
  <si>
    <t>PROTRA_CAPACITY_EMPIRICAL[SLOVAKIA,TO_elec,PROTRA_CHP_PP_I]=GET_DIRECT_DATA('model_parameters/energy/PROTRA_capacity_vensim_import.xlsx','PROTRA_capacity','PROTRA_CAP_TIME','SLOVAKIA_TO_elec')~~|</t>
  </si>
  <si>
    <t>PROTRA_CAPACITY_EMPIRICAL[SLOVENIA,TO_heat,PROTRA_CHP_HP_I]=GET_DIRECT_DATA('model_parameters/energy/PROTRA_capacity_vensim_import.xlsx','PROTRA_capacity','PROTRA_CAP_TIME','SLOVENIA_TO_heat')~~|</t>
  </si>
  <si>
    <t>PROTRA_CAPACITY_EMPIRICAL[SLOVENIA,TO_elec,PROTRA_CHP_PP_I]=GET_DIRECT_DATA('model_parameters/energy/PROTRA_capacity_vensim_import.xlsx','PROTRA_capacity','PROTRA_CAP_TIME','SLOVENIA_TO_elec')~~|</t>
  </si>
  <si>
    <t>PROTRA_CAPACITY_EMPIRICAL[SPAIN,TO_heat,PROTRA_CHP_HP_I]=GET_DIRECT_DATA('model_parameters/energy/PROTRA_capacity_vensim_import.xlsx','PROTRA_capacity','PROTRA_CAP_TIME','SPAIN_TO_heat')~~|</t>
  </si>
  <si>
    <t>PROTRA_CAPACITY_EMPIRICAL[SPAIN,TO_elec,PROTRA_CHP_PP_I]=GET_DIRECT_DATA('model_parameters/energy/PROTRA_capacity_vensim_import.xlsx','PROTRA_capacity','PROTRA_CAP_TIME','SPAIN_TO_elec')~~|</t>
  </si>
  <si>
    <t>PROTRA_CAPACITY_EMPIRICAL[SWEDEN,TO_heat,PROTRA_CHP_HP_I]=GET_DIRECT_DATA('model_parameters/energy/PROTRA_capacity_vensim_import.xlsx','PROTRA_capacity','PROTRA_CAP_TIME','SWEDEN_TO_heat')~~|</t>
  </si>
  <si>
    <t>PROTRA_CAPACITY_EMPIRICAL[SWEDEN,TO_elec,PROTRA_CHP_PP_I]=GET_DIRECT_DATA('model_parameters/energy/PROTRA_capacity_vensim_import.xlsx','PROTRA_capacity','PROTRA_CAP_TIME','SWEDEN_TO_elec')~~|</t>
  </si>
  <si>
    <t>PROTRA_CAPACITY_EMPIRICAL[UK,TO_heat,PROTRA_CHP_HP_I]=GET_DIRECT_DATA('model_parameters/energy/PROTRA_capacity_vensim_import.xlsx','PROTRA_capacity','PROTRA_CAP_TIME','UK_TO_heat')~~|</t>
  </si>
  <si>
    <t>PROTRA_CAPACITY_EMPIRICAL[UK,TO_elec,PROTRA_CHP_PP_I]=GET_DIRECT_DATA('model_parameters/energy/PROTRA_capacity_vensim_import.xlsx','PROTRA_capacity','PROTRA_CAP_TIME','UK_TO_elec')~~|</t>
  </si>
  <si>
    <t>PROTRA_CAPACITY_EMPIRICAL[USMCA,TO_heat,PROTRA_CHP_HP_I]=GET_DIRECT_DATA('model_parameters/energy/PROTRA_capacity_vensim_import.xlsx','PROTRA_capacity','PROTRA_CAP_TIME','USMCA_TO_heat')~~|</t>
  </si>
  <si>
    <t>PROTRA_CAPACITY_EMPIRICAL[USMCA,TO_elec,PROTRA_CHP_PP_I]=GET_DIRECT_DATA('model_parameters/energy/PROTRA_capacity_vensim_import.xlsx','PROTRA_capacity','PROTRA_CAP_TIME','USMCA_TO_elec')~~|</t>
  </si>
  <si>
    <t>PROTRA_CAPACITY_EMPIRICAL[REGIONS_36_I,TO_gas,PROTRA_blending_gas_fuels]=10000~~|</t>
  </si>
  <si>
    <t>PROTRA_CAPACITY_EMPIRICAL[REGIONS_36_I,TO_liquid,PROTRA_blending_liquid_fuels]=10000~~|</t>
  </si>
  <si>
    <t>PROTRA_CAPACITY_EMPIRICAL[REGIONS_36_I,TO_hydrogen,PROTRA_no_process_TI_hydrogen]=10000~~|</t>
  </si>
  <si>
    <t>PROTRA_CAPACITY_EMPIRICAL[REGIONS_36_I,TO_solid_bio,PROTRA_no_process_TI_solid_bio]=10000~~|</t>
  </si>
  <si>
    <t>PROTRA_CAPACITY_EMPIRICAL[REGIONS_36_I,TO_solid_fossil,PROTRA_no_process_TI_solid_fossil]=10000~~|</t>
  </si>
  <si>
    <t>PROTRA_CAPACITY_EMPIRICAL[REGIONS_36_I,NRG_TO_I,PROTRA_HP_I] :EXCEPT:  [REGIONS_36_I,TO_heat,PROTRA_HP_I]=0 ~~|</t>
  </si>
  <si>
    <t>PROTRA_CAPACITY_EMPIRICAL[REGIONS_36_I,NRG_TO_I,PROTRA_CHP_I] :EXCEPT:    [REGIONS_36_I,TO_elec,PROTRA_CHP_I],[REGIONS_36_I,TO_heat,PROTRA_CHP_I]=0 ~~|</t>
  </si>
  <si>
    <t>PROTRA_CAPACITY_EMPIRICAL[REGIONS_36_I,NRG_TO_I,PROTRA_NP_I] :EXCEPT:   [REGIONS_36_I,TO_hydrogen,PROTRA_no_process_TI_hydrogen],[REGIONS_36_I,TO_solid_bio,PROTRA_no_process_TI_solid_bio],[REGIONS_36_I,TO_solid_fossil,PROTRA_no_process_TI_solid_fossil],[REGIONS_36_I,TO_gas,PROTRA_blending_gas_fuels],[REGIONS_36_I,TO_liquid,PROTRA_blending_liquid_fuels]=0 ~~|</t>
  </si>
  <si>
    <t>PROTRA_CAPACITY_EMPIRICAL[REGIONS_36_I,NRG_TO_I,PROTRA_PP_I] :EXCEPT: [REGIONS_36_I,TO_elec,PROTRA_PP_I]=0~~|</t>
  </si>
  <si>
    <t xml:space="preserve">filling unfilled cells of NRG_TO_I / NRG_PROTRA_I matrix with "0" </t>
  </si>
  <si>
    <t>CZECH REPUBLIC</t>
  </si>
  <si>
    <t>CHECK: Total Installed Elec Capacity</t>
  </si>
  <si>
    <t>CHECK: Total Installed Heat Capacity (in GW)</t>
  </si>
  <si>
    <t>typ</t>
  </si>
  <si>
    <t>code</t>
  </si>
  <si>
    <t>HEAT-TO-POWER-RATIO</t>
  </si>
  <si>
    <t>code1</t>
  </si>
  <si>
    <t>code2</t>
  </si>
  <si>
    <t>heat-to-power - average for valid datapoints</t>
  </si>
  <si>
    <t>&gt;1 more heat than power, &lt;1 more power than heat</t>
  </si>
  <si>
    <t>sum pp</t>
  </si>
  <si>
    <t>sum hp</t>
  </si>
  <si>
    <t>All generating companies</t>
  </si>
  <si>
    <t>Total capacity of all thermal stations</t>
  </si>
  <si>
    <t>Bioenergy and waste</t>
  </si>
  <si>
    <t>Conventional steam stations (7)</t>
  </si>
  <si>
    <t>CCGT stations</t>
  </si>
  <si>
    <t>Gas turbines</t>
  </si>
  <si>
    <t>Oil engines</t>
  </si>
  <si>
    <t>sum chp elec</t>
  </si>
  <si>
    <t xml:space="preserve">Total capacity </t>
  </si>
  <si>
    <t>Coal fired</t>
  </si>
  <si>
    <t>Oil fired</t>
  </si>
  <si>
    <t>Gas fired</t>
  </si>
  <si>
    <t>Mixed or dual fuelled</t>
  </si>
  <si>
    <t>Nuclear stations</t>
  </si>
  <si>
    <t>Hydro (natural flow)</t>
  </si>
  <si>
    <t>Pumped hydro</t>
  </si>
  <si>
    <t>Onshore wind</t>
  </si>
  <si>
    <t>Offshore wind</t>
  </si>
  <si>
    <t>Wave and tidal</t>
  </si>
  <si>
    <t>Solar</t>
  </si>
  <si>
    <t>Other fossil fuels</t>
  </si>
  <si>
    <t>DUKES sheet 5.7 - all elec capacity by fuel</t>
  </si>
  <si>
    <t>All generators</t>
  </si>
  <si>
    <t>'Good Quality' CHP included in Chapter 7 (2)</t>
  </si>
  <si>
    <t>Other CHP generation</t>
  </si>
  <si>
    <t>Non-CHP thermal generation (3)</t>
  </si>
  <si>
    <t>Total thermal generation</t>
  </si>
  <si>
    <t>Non thermal generation (4)</t>
  </si>
  <si>
    <t>Total</t>
  </si>
  <si>
    <t>5.15 Combined Heat and Power (CHP) generation and capacity overview</t>
  </si>
  <si>
    <t>GWh</t>
  </si>
  <si>
    <t>MW</t>
  </si>
  <si>
    <t xml:space="preserve">Other CHP generation </t>
  </si>
  <si>
    <t>Non thermal generation capacity - derated (4)</t>
  </si>
  <si>
    <t>SUM ELEC (CHP+PP)</t>
  </si>
  <si>
    <t>dukes - total electrical chp capacity</t>
  </si>
  <si>
    <t>dukes - total thermal chp capacity</t>
  </si>
  <si>
    <t>solid fossil</t>
  </si>
  <si>
    <t>gas</t>
  </si>
  <si>
    <t>liquid</t>
  </si>
  <si>
    <t>waste</t>
  </si>
  <si>
    <t>solid bio</t>
  </si>
  <si>
    <t>shares</t>
  </si>
  <si>
    <t>non-chp share of thermal generation (=PP)</t>
  </si>
  <si>
    <t>nuclear</t>
  </si>
  <si>
    <t>hydro</t>
  </si>
  <si>
    <t>hydro reservoir</t>
  </si>
  <si>
    <t>wind onshore</t>
  </si>
  <si>
    <t>wind offshore</t>
  </si>
  <si>
    <t>oceanic</t>
  </si>
  <si>
    <t>pv</t>
  </si>
  <si>
    <t>Fuel shares PP</t>
  </si>
  <si>
    <t>Fuel shares CHP acc. To DUKES 7.1B)</t>
  </si>
  <si>
    <t>Total non-CHP themral generateion (MW installed)</t>
  </si>
  <si>
    <t>TOTAL-PP GW</t>
  </si>
  <si>
    <t>TOTAL-PP-MW</t>
  </si>
  <si>
    <t>TOTAL_chp-elec-mw</t>
  </si>
  <si>
    <t>sum chp hp</t>
  </si>
  <si>
    <t>sum heat</t>
  </si>
  <si>
    <t>Coal fired CHP</t>
  </si>
  <si>
    <t>Coal boilers</t>
  </si>
  <si>
    <t>Gas boilers</t>
  </si>
  <si>
    <t>Gas CHP</t>
  </si>
  <si>
    <t>totl CHP installe</t>
  </si>
  <si>
    <t>CHINATO_heatPROTRA_CHP_gas_fuels</t>
  </si>
  <si>
    <t>CHINATO_heatPROTRA_CHP_gas_fuels_CCS</t>
  </si>
  <si>
    <t>CHINATO_heatPROTRA_CHP_geothermal</t>
  </si>
  <si>
    <t>CHINATO_heatPROTRA_CHP_liquid_fuels</t>
  </si>
  <si>
    <t>CHINATO_heatPROTRA_CHP_liquid_fuels_CCS</t>
  </si>
  <si>
    <t>CHINATO_heatPROTRA_CHP_solid_fossil</t>
  </si>
  <si>
    <t>CHINATO_heatPROTRA_CHP_solid_fossil_CCS</t>
  </si>
  <si>
    <t>CHINATO_heatPROTRA_CHP_waste</t>
  </si>
  <si>
    <t>CHINATO_heatPROTRA_CHP_solid_bio</t>
  </si>
  <si>
    <t>CHINATO_heatPROTRA_CHP_solid_bio_CCS</t>
  </si>
  <si>
    <t>CHINATO_heatPROTRA_HP_gas_fuels</t>
  </si>
  <si>
    <t>CHINATO_heatPROTRA_HP_solid_bio</t>
  </si>
  <si>
    <t>CHINATO_heatPROTRA_HP_geothermal</t>
  </si>
  <si>
    <t>CHINATO_heatPROTRA_HP_liquid_fuels</t>
  </si>
  <si>
    <t>CHINATO_heatPROTRA_HP_solar</t>
  </si>
  <si>
    <t>CHINATO_heatPROTRA_HP_solid_fossil</t>
  </si>
  <si>
    <t>CHINATO_heatPROTRA_HP_waste</t>
  </si>
  <si>
    <t>avg2018-2020</t>
  </si>
  <si>
    <t>AUSTRIA_TO_heat</t>
  </si>
  <si>
    <t>PROTRA_CHP_HP_I</t>
  </si>
  <si>
    <t>AUSTRIATO_heatPROTRA_CHP_geothermal</t>
  </si>
  <si>
    <t>AUSTRIATO_heatPROTRA_HP_geothermal</t>
  </si>
  <si>
    <t>AUSTRIA_TO_elec</t>
  </si>
  <si>
    <t>PROTRA_CHP_PP_I</t>
  </si>
  <si>
    <t>AUSTRIATO_elecPROTRA_CHP_geothermal</t>
  </si>
  <si>
    <t>AUSTRIATO_elecPROTRA_PP_geothermal</t>
  </si>
  <si>
    <t>BELGIUM_TO_heat</t>
  </si>
  <si>
    <t>BELGIUMTO_heatPROTRA_CHP_geothermal</t>
  </si>
  <si>
    <t>BELGIUMTO_heatPROTRA_HP_geothermal</t>
  </si>
  <si>
    <t>BELGIUM_TO_elec</t>
  </si>
  <si>
    <t>BELGIUMTO_elecPROTRA_CHP_geothermal</t>
  </si>
  <si>
    <t>BELGIUMTO_elecPROTRA_PP_geothermal</t>
  </si>
  <si>
    <t>BULGARIA_TO_heat</t>
  </si>
  <si>
    <t>BULGARIATO_heatPROTRA_CHP_geothermal</t>
  </si>
  <si>
    <t>BULGARIATO_heatPROTRA_HP_geothermal</t>
  </si>
  <si>
    <t>BULGARIA_TO_elec</t>
  </si>
  <si>
    <t>BULGARIATO_elecPROTRA_CHP_geothermal</t>
  </si>
  <si>
    <t>BULGARIATO_elecPROTRA_PP_geothermal</t>
  </si>
  <si>
    <t>CHINA_TO_heat</t>
  </si>
  <si>
    <t>CHINA_TO_elec</t>
  </si>
  <si>
    <t>CHINATO_elecPROTRA_CHP_geothermal</t>
  </si>
  <si>
    <t>CHINATO_elecPROTRA_PP_geothermal</t>
  </si>
  <si>
    <t>CROATIA_TO_heat</t>
  </si>
  <si>
    <t>CROATIATO_heatPROTRA_CHP_geothermal</t>
  </si>
  <si>
    <t>CROATIATO_heatPROTRA_HP_geothermal</t>
  </si>
  <si>
    <t>CROATIA_TO_elec</t>
  </si>
  <si>
    <t>CROATIATO_elecPROTRA_CHP_geothermal</t>
  </si>
  <si>
    <t>CROATIATO_elecPROTRA_PP_geothermal</t>
  </si>
  <si>
    <t>CYPRUS_TO_heat</t>
  </si>
  <si>
    <t>CYPRUSTO_heatPROTRA_CHP_geothermal</t>
  </si>
  <si>
    <t>CYPRUSTO_heatPROTRA_HP_geothermal</t>
  </si>
  <si>
    <t>CYPRUS_TO_elec</t>
  </si>
  <si>
    <t>CYPRUSTO_elecPROTRA_CHP_geothermal</t>
  </si>
  <si>
    <t>CYPRUSTO_elecPROTRA_PP_geothermal</t>
  </si>
  <si>
    <t>CZECH_REPUBLIC_TO_heat</t>
  </si>
  <si>
    <t>CZECH_REPUBLICTO_heatPROTRA_CHP_geothermal</t>
  </si>
  <si>
    <t>CZECH_REPUBLICTO_heatPROTRA_HP_geothermal</t>
  </si>
  <si>
    <t>CZECH_REPUBLIC_TO_elec</t>
  </si>
  <si>
    <t>CZECH_REPUBLICTO_elecPROTRA_CHP_geothermal</t>
  </si>
  <si>
    <t>CZECH_REPUBLICTO_elecPROTRA_PP_geothermal</t>
  </si>
  <si>
    <t>DENMARK_TO_heat</t>
  </si>
  <si>
    <t>DENMARKTO_heatPROTRA_CHP_geothermal</t>
  </si>
  <si>
    <t>DENMARKTO_heatPROTRA_HP_geothermal</t>
  </si>
  <si>
    <t>DENMARK_TO_elec</t>
  </si>
  <si>
    <t>DENMARKTO_elecPROTRA_CHP_geothermal</t>
  </si>
  <si>
    <t>DENMARKTO_elecPROTRA_PP_geothermal</t>
  </si>
  <si>
    <t>EASOC_TO_heat</t>
  </si>
  <si>
    <t>EASOCTO_heatPROTRA_CHP_geothermal</t>
  </si>
  <si>
    <t>EASOCTO_heatPROTRA_HP_geothermal</t>
  </si>
  <si>
    <t>EASOC_TO_elec</t>
  </si>
  <si>
    <t>EASOCTO_elecPROTRA_CHP_geothermal</t>
  </si>
  <si>
    <t>EASOCTO_elecPROTRA_PP_geothermal</t>
  </si>
  <si>
    <t>ESTONIA_TO_heat</t>
  </si>
  <si>
    <t>ESTONIATO_heatPROTRA_CHP_geothermal</t>
  </si>
  <si>
    <t>ESTONIATO_heatPROTRA_HP_geothermal</t>
  </si>
  <si>
    <t>ESTONIA_TO_elec</t>
  </si>
  <si>
    <t>ESTONIATO_elecPROTRA_CHP_geothermal</t>
  </si>
  <si>
    <t>ESTONIATO_elecPROTRA_PP_geothermal</t>
  </si>
  <si>
    <t>EU27_TO_heat</t>
  </si>
  <si>
    <t>EU27TO_heatPROTRA_CHP_geothermal</t>
  </si>
  <si>
    <t>EU27TO_heatPROTRA_HP_geothermal</t>
  </si>
  <si>
    <t>EU27_TO_elec</t>
  </si>
  <si>
    <t>EU27TO_elecPROTRA_CHP_geothermal</t>
  </si>
  <si>
    <t>EU27TO_elecPROTRA_PP_geothermal</t>
  </si>
  <si>
    <t>FINLAND_TO_heat</t>
  </si>
  <si>
    <t>FINLANDTO_heatPROTRA_CHP_geothermal</t>
  </si>
  <si>
    <t>FINLANDTO_heatPROTRA_HP_geothermal</t>
  </si>
  <si>
    <t>FINLAND_TO_elec</t>
  </si>
  <si>
    <t>FINLANDTO_elecPROTRA_CHP_geothermal</t>
  </si>
  <si>
    <t>FINLANDTO_elecPROTRA_PP_geothermal</t>
  </si>
  <si>
    <t>FRANCE_TO_heat</t>
  </si>
  <si>
    <t>FRANCETO_heatPROTRA_CHP_geothermal</t>
  </si>
  <si>
    <t>FRANCETO_heatPROTRA_HP_geothermal</t>
  </si>
  <si>
    <t>FRANCE_TO_elec</t>
  </si>
  <si>
    <t>FRANCETO_elecPROTRA_CHP_geothermal</t>
  </si>
  <si>
    <t>FRANCETO_elecPROTRA_PP_geothermal</t>
  </si>
  <si>
    <t>GERMANY_TO_heat</t>
  </si>
  <si>
    <t>GERMANYTO_heatPROTRA_CHP_geothermal</t>
  </si>
  <si>
    <t>GERMANYTO_heatPROTRA_HP_geothermal</t>
  </si>
  <si>
    <t>GERMANY_TO_elec</t>
  </si>
  <si>
    <t>GERMANYTO_elecPROTRA_CHP_geothermal</t>
  </si>
  <si>
    <t>GERMANYTO_elecPROTRA_PP_geothermal</t>
  </si>
  <si>
    <t>GREECE_TO_heat</t>
  </si>
  <si>
    <t>GREECETO_heatPROTRA_CHP_geothermal</t>
  </si>
  <si>
    <t>GREECETO_heatPROTRA_HP_geothermal</t>
  </si>
  <si>
    <t>GREECE_TO_elec</t>
  </si>
  <si>
    <t>GREECETO_elecPROTRA_CHP_geothermal</t>
  </si>
  <si>
    <t>GREECETO_elecPROTRA_PP_geothermal</t>
  </si>
  <si>
    <t>HUNGARY_TO_heat</t>
  </si>
  <si>
    <t>HUNGARYTO_heatPROTRA_CHP_geothermal</t>
  </si>
  <si>
    <t>HUNGARYTO_heatPROTRA_HP_geothermal</t>
  </si>
  <si>
    <t>HUNGARY_TO_elec</t>
  </si>
  <si>
    <t>HUNGARYTO_elecPROTRA_CHP_geothermal</t>
  </si>
  <si>
    <t>HUNGARYTO_elecPROTRA_PP_geothermal</t>
  </si>
  <si>
    <t>INDIA_TO_heat</t>
  </si>
  <si>
    <t>INDIATO_heatPROTRA_CHP_geothermal</t>
  </si>
  <si>
    <t>INDIATO_heatPROTRA_HP_geothermal</t>
  </si>
  <si>
    <t>INDIA_TO_elec</t>
  </si>
  <si>
    <t>INDIATO_elecPROTRA_CHP_geothermal</t>
  </si>
  <si>
    <t>INDIATO_elecPROTRA_PP_geothermal</t>
  </si>
  <si>
    <t>IRELAND_TO_heat</t>
  </si>
  <si>
    <t>IRELANDTO_heatPROTRA_CHP_geothermal</t>
  </si>
  <si>
    <t>IRELANDTO_heatPROTRA_HP_geothermal</t>
  </si>
  <si>
    <t>IRELAND_TO_elec</t>
  </si>
  <si>
    <t>IRELANDTO_elecPROTRA_CHP_geothermal</t>
  </si>
  <si>
    <t>IRELANDTO_elecPROTRA_PP_geothermal</t>
  </si>
  <si>
    <t>ITALY_TO_heat</t>
  </si>
  <si>
    <t>ITALYTO_heatPROTRA_CHP_geothermal</t>
  </si>
  <si>
    <t>ITALYTO_heatPROTRA_HP_geothermal</t>
  </si>
  <si>
    <t>ITALY_TO_elec</t>
  </si>
  <si>
    <t>ITALYTO_elecPROTRA_CHP_geothermal</t>
  </si>
  <si>
    <t>ITALYTO_elecPROTRA_PP_geothermal</t>
  </si>
  <si>
    <t>LATAM_TO_heat</t>
  </si>
  <si>
    <t>LATAMTO_heatPROTRA_CHP_geothermal</t>
  </si>
  <si>
    <t>LATAMTO_heatPROTRA_HP_geothermal</t>
  </si>
  <si>
    <t>LATAM_TO_elec</t>
  </si>
  <si>
    <t>LATAMTO_elecPROTRA_CHP_geothermal</t>
  </si>
  <si>
    <t>LATAMTO_elecPROTRA_PP_geothermal</t>
  </si>
  <si>
    <t>LATVIA_TO_heat</t>
  </si>
  <si>
    <t>LATVIATO_heatPROTRA_CHP_geothermal</t>
  </si>
  <si>
    <t>LATVIATO_heatPROTRA_HP_geothermal</t>
  </si>
  <si>
    <t>LATVIA_TO_elec</t>
  </si>
  <si>
    <t>LATVIATO_elecPROTRA_CHP_geothermal</t>
  </si>
  <si>
    <t>LATVIATO_elecPROTRA_PP_geothermal</t>
  </si>
  <si>
    <t>LITHUANIA_TO_heat</t>
  </si>
  <si>
    <t>LITHUANIATO_heatPROTRA_CHP_geothermal</t>
  </si>
  <si>
    <t>LITHUANIATO_heatPROTRA_HP_geothermal</t>
  </si>
  <si>
    <t>LITHUANIA_TO_elec</t>
  </si>
  <si>
    <t>LITHUANIATO_elecPROTRA_CHP_geothermal</t>
  </si>
  <si>
    <t>LITHUANIATO_elecPROTRA_PP_geothermal</t>
  </si>
  <si>
    <t>LROW_TO_heat</t>
  </si>
  <si>
    <t>LROWTO_heatPROTRA_CHP_geothermal</t>
  </si>
  <si>
    <t>LROWTO_heatPROTRA_HP_geothermal</t>
  </si>
  <si>
    <t>LROW_TO_elec</t>
  </si>
  <si>
    <t>LROWTO_elecPROTRA_CHP_geothermal</t>
  </si>
  <si>
    <t>LROWTO_elecPROTRA_PP_geothermal</t>
  </si>
  <si>
    <t>LUXEMBOURG_TO_heat</t>
  </si>
  <si>
    <t>LUXEMBOURGTO_heatPROTRA_CHP_geothermal</t>
  </si>
  <si>
    <t>LUXEMBOURGTO_heatPROTRA_HP_geothermal</t>
  </si>
  <si>
    <t>LUXEMBOURG_TO_elec</t>
  </si>
  <si>
    <t>LUXEMBOURGTO_elecPROTRA_CHP_geothermal</t>
  </si>
  <si>
    <t>LUXEMBOURGTO_elecPROTRA_PP_geothermal</t>
  </si>
  <si>
    <t>MALTA_TO_heat</t>
  </si>
  <si>
    <t>MALTATO_heatPROTRA_CHP_geothermal</t>
  </si>
  <si>
    <t>MALTATO_heatPROTRA_HP_geothermal</t>
  </si>
  <si>
    <t>MALTA_TO_elec</t>
  </si>
  <si>
    <t>MALTATO_elecPROTRA_CHP_geothermal</t>
  </si>
  <si>
    <t>MALTATO_elecPROTRA_PP_geothermal</t>
  </si>
  <si>
    <t>NETHERLANDS_TO_heat</t>
  </si>
  <si>
    <t>NETHERLANDSTO_heatPROTRA_CHP_geothermal</t>
  </si>
  <si>
    <t>NETHERLANDSTO_heatPROTRA_HP_geothermal</t>
  </si>
  <si>
    <t>NETHERLANDS_TO_elec</t>
  </si>
  <si>
    <t>NETHERLANDSTO_elecPROTRA_CHP_geothermal</t>
  </si>
  <si>
    <t>NETHERLANDSTO_elecPROTRA_PP_geothermal</t>
  </si>
  <si>
    <t>POLAND_TO_heat</t>
  </si>
  <si>
    <t>POLANDTO_heatPROTRA_CHP_geothermal</t>
  </si>
  <si>
    <t>POLANDTO_heatPROTRA_HP_geothermal</t>
  </si>
  <si>
    <t>POLAND_TO_elec</t>
  </si>
  <si>
    <t>POLANDTO_elecPROTRA_CHP_geothermal</t>
  </si>
  <si>
    <t>POLANDTO_elecPROTRA_PP_geothermal</t>
  </si>
  <si>
    <t>PORTUGAL_TO_heat</t>
  </si>
  <si>
    <t>PORTUGALTO_heatPROTRA_CHP_geothermal</t>
  </si>
  <si>
    <t>PORTUGALTO_heatPROTRA_HP_geothermal</t>
  </si>
  <si>
    <t>PORTUGAL_TO_elec</t>
  </si>
  <si>
    <t>PORTUGALTO_elecPROTRA_CHP_geothermal</t>
  </si>
  <si>
    <t>PORTUGALTO_elecPROTRA_PP_geothermal</t>
  </si>
  <si>
    <t>ROMANIA_TO_heat</t>
  </si>
  <si>
    <t>ROMANIATO_heatPROTRA_CHP_geothermal</t>
  </si>
  <si>
    <t>ROMANIATO_heatPROTRA_HP_geothermal</t>
  </si>
  <si>
    <t>ROMANIA_TO_elec</t>
  </si>
  <si>
    <t>ROMANIATO_elecPROTRA_CHP_geothermal</t>
  </si>
  <si>
    <t>ROMANIATO_elecPROTRA_PP_geothermal</t>
  </si>
  <si>
    <t>RUSSIA_TO_heat</t>
  </si>
  <si>
    <t>RUSSIATO_heatPROTRA_CHP_geothermal</t>
  </si>
  <si>
    <t>RUSSIATO_heatPROTRA_HP_geothermal</t>
  </si>
  <si>
    <t>RUSSIA_TO_elec</t>
  </si>
  <si>
    <t>RUSSIATO_elecPROTRA_CHP_geothermal</t>
  </si>
  <si>
    <t>RUSSIATO_elecPROTRA_PP_geothermal</t>
  </si>
  <si>
    <t>SLOVAKIA_TO_heat</t>
  </si>
  <si>
    <t>SLOVAKIATO_heatPROTRA_CHP_geothermal</t>
  </si>
  <si>
    <t>SLOVAKIATO_heatPROTRA_HP_geothermal</t>
  </si>
  <si>
    <t>SLOVAKIA_TO_elec</t>
  </si>
  <si>
    <t>SLOVAKIATO_elecPROTRA_CHP_geothermal</t>
  </si>
  <si>
    <t>SLOVAKIATO_elecPROTRA_PP_geothermal</t>
  </si>
  <si>
    <t>SLOVENIA_TO_heat</t>
  </si>
  <si>
    <t>SLOVENIATO_heatPROTRA_CHP_geothermal</t>
  </si>
  <si>
    <t>SLOVENIATO_heatPROTRA_HP_geothermal</t>
  </si>
  <si>
    <t>SLOVENIA_TO_elec</t>
  </si>
  <si>
    <t>SLOVENIATO_elecPROTRA_CHP_geothermal</t>
  </si>
  <si>
    <t>SLOVENIATO_elecPROTRA_PP_geothermal</t>
  </si>
  <si>
    <t>SPAIN_TO_heat</t>
  </si>
  <si>
    <t>SPAINTO_heatPROTRA_CHP_geothermal</t>
  </si>
  <si>
    <t>SPAINTO_heatPROTRA_HP_geothermal</t>
  </si>
  <si>
    <t>SPAIN_TO_elec</t>
  </si>
  <si>
    <t>SPAINTO_elecPROTRA_CHP_geothermal</t>
  </si>
  <si>
    <t>SPAINTO_elecPROTRA_PP_geothermal</t>
  </si>
  <si>
    <t>SWEDEN_TO_heat</t>
  </si>
  <si>
    <t>SWEDENTO_heatPROTRA_CHP_geothermal</t>
  </si>
  <si>
    <t>SWEDENTO_heatPROTRA_HP_geothermal</t>
  </si>
  <si>
    <t>SWEDEN_TO_elec</t>
  </si>
  <si>
    <t>SWEDENTO_elecPROTRA_CHP_geothermal</t>
  </si>
  <si>
    <t>SWEDENTO_elecPROTRA_PP_geothermal</t>
  </si>
  <si>
    <t>UK_TO_heat</t>
  </si>
  <si>
    <t>UKTO_heatPROTRA_CHP_geothermal</t>
  </si>
  <si>
    <t>UKTO_heatPROTRA_HP_geothermal</t>
  </si>
  <si>
    <t>UK_TO_elec</t>
  </si>
  <si>
    <t>UKTO_elecPROTRA_CHP_geothermal</t>
  </si>
  <si>
    <t>UKTO_elecPROTRA_PP_geothermal</t>
  </si>
  <si>
    <t>USMCA_TO_heat</t>
  </si>
  <si>
    <t>USMCATO_heatPROTRA_CHP_geothermal</t>
  </si>
  <si>
    <t>USMCATO_heatPROTRA_HP_geothermal</t>
  </si>
  <si>
    <t>USMCA_TO_elec</t>
  </si>
  <si>
    <t>USMCATO_elecPROTRA_CHP_geothermal</t>
  </si>
  <si>
    <t>USMCATO_elecPROTRA_PP_geothermal</t>
  </si>
  <si>
    <t>UK fix</t>
  </si>
  <si>
    <t>China fix</t>
  </si>
  <si>
    <t>CHP_geothermal fix</t>
  </si>
  <si>
    <t>CHP_geothermal data quality proved to be really poor with highly unrealistic heat-to-power ratios. Also the technology is of very small relevance, given current capacities (there are some few in iceland).heat and elec capacity were set to 0, and capacity values shifted to HP_geothermal adn PP_geothermal .</t>
  </si>
  <si>
    <t>PROTRA_capacity loads UK values from PROTRA_capacity-UK-fix</t>
  </si>
  <si>
    <t>PROTRA_capacity loads CHINA values from PROTRA_capacity-china-fix</t>
  </si>
  <si>
    <t>CHP-heat-to-power-ratio</t>
  </si>
  <si>
    <t>Average of valid data points</t>
  </si>
  <si>
    <t>std-abw  of valid data points</t>
  </si>
  <si>
    <r>
      <t xml:space="preserve">Model produced stange results for CHP elec production, especially for new technologies, because Heat-2-power ratio was not programmed explicitly, but implicitly based on empriical CHP_elec and CHP_heat capacity values. The heat-power ratio has been modelled explicitly to yield more robust results.
The avg. heat-to-power ratio of 2017-18-19 (by technology) was applied. when no data was available (especially in regions with very little heat consumption), the time frame for averaging was shifted, </t>
    </r>
    <r>
      <rPr>
        <i/>
        <sz val="11"/>
        <color theme="1"/>
        <rFont val="Calibri"/>
        <family val="2"/>
        <scheme val="minor"/>
      </rPr>
      <t>or</t>
    </r>
    <r>
      <rPr>
        <sz val="11"/>
        <color theme="1"/>
        <rFont val="Calibri"/>
        <family val="2"/>
        <scheme val="minor"/>
      </rPr>
      <t xml:space="preserve"> global technology averages have been assumed </t>
    </r>
    <r>
      <rPr>
        <i/>
        <sz val="11"/>
        <color theme="1"/>
        <rFont val="Calibri"/>
        <family val="2"/>
        <scheme val="minor"/>
      </rPr>
      <t>or</t>
    </r>
    <r>
      <rPr>
        <sz val="11"/>
        <color theme="1"/>
        <rFont val="Calibri"/>
        <family val="2"/>
        <scheme val="minor"/>
      </rPr>
      <t xml:space="preserve">  values from other more compareable regions were applied.</t>
    </r>
  </si>
  <si>
    <t>shifted PROTRA capacity data values one year to the left</t>
  </si>
  <si>
    <t>because capacitydata is usually cut-off date 31-dec, but vensim needs jan-1 values. Database-values from 2006 are now importet into vensim as 2005</t>
  </si>
  <si>
    <t>2005-2019 annual average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</si>
</sst>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_);_(* \(#,##0.0\);_(* &quot;-&quot;??_);_(@_)"/>
    <numFmt numFmtId="165" formatCode="_(* #,##0.00_);_(* \(#,##0.00\);_(* &quot;-&quot;??_);_(@_)"/>
    <numFmt numFmtId="166" formatCode="_-* #,##0.0_-;\-* #,##0.0_-;_-* &quot;-&quot;??_-;_-@_-"/>
    <numFmt numFmtId="167" formatCode="#,##0;\-#,##0;\-"/>
    <numFmt numFmtId="168" formatCode="#,##0\r;\-#,##0\r;\-\r"/>
    <numFmt numFmtId="169" formatCode="_(* #,##0.000_);_(* \(#,##0.000\);_(* &quot;-&quot;??_);_(@_)"/>
    <numFmt numFmtId="170" formatCode="0.0%"/>
  </numFmts>
  <fonts count="23" x14ac:knownFonts="1">
    <font>
      <sz val="11"/>
      <color theme="1"/>
      <name val="Calibri"/>
      <family val="2"/>
      <scheme val="minor"/>
    </font>
    <font>
      <b/>
      <sz val="11"/>
      <color theme="1"/>
      <name val="Calibri"/>
      <family val="2"/>
      <scheme val="minor"/>
    </font>
    <font>
      <i/>
      <sz val="11"/>
      <color rgb="FF7F7F7F"/>
      <name val="Calibri"/>
      <family val="2"/>
      <scheme val="minor"/>
    </font>
    <font>
      <b/>
      <i/>
      <sz val="11"/>
      <color rgb="FF7F7F7F"/>
      <name val="Calibri"/>
      <family val="2"/>
      <scheme val="minor"/>
    </font>
    <font>
      <sz val="11"/>
      <name val="Calibri"/>
      <family val="2"/>
      <scheme val="minor"/>
    </font>
    <font>
      <sz val="11"/>
      <color theme="1"/>
      <name val="Calibri"/>
      <family val="2"/>
      <scheme val="minor"/>
    </font>
    <font>
      <b/>
      <sz val="8"/>
      <color theme="1"/>
      <name val="Arial"/>
      <family val="2"/>
    </font>
    <font>
      <sz val="8"/>
      <color theme="1"/>
      <name val="Arial"/>
      <family val="2"/>
    </font>
    <font>
      <b/>
      <sz val="9"/>
      <color theme="1"/>
      <name val="Arial"/>
      <family val="2"/>
    </font>
    <font>
      <b/>
      <sz val="8.5"/>
      <color theme="1"/>
      <name val="Arial"/>
      <family val="2"/>
    </font>
    <font>
      <sz val="10"/>
      <color theme="1"/>
      <name val="Arial"/>
      <family val="2"/>
    </font>
    <font>
      <b/>
      <sz val="8.5"/>
      <name val="Arial"/>
      <family val="2"/>
    </font>
    <font>
      <sz val="8"/>
      <color indexed="8"/>
      <name val="Arial"/>
      <family val="2"/>
    </font>
    <font>
      <b/>
      <sz val="8"/>
      <color indexed="8"/>
      <name val="Arial"/>
      <family val="2"/>
    </font>
    <font>
      <b/>
      <sz val="18"/>
      <color indexed="12"/>
      <name val="Arial"/>
      <family val="2"/>
    </font>
    <font>
      <sz val="8"/>
      <name val="Arial"/>
      <family val="2"/>
    </font>
    <font>
      <b/>
      <sz val="9"/>
      <color rgb="FF000000"/>
      <name val="Arial"/>
      <family val="2"/>
    </font>
    <font>
      <sz val="9"/>
      <color indexed="8"/>
      <name val="Arial"/>
      <family val="2"/>
    </font>
    <font>
      <b/>
      <sz val="12"/>
      <name val="Calibri"/>
      <family val="2"/>
      <scheme val="minor"/>
    </font>
    <font>
      <b/>
      <sz val="11"/>
      <color theme="9"/>
      <name val="Calibri"/>
      <family val="2"/>
      <scheme val="minor"/>
    </font>
    <font>
      <b/>
      <i/>
      <sz val="11"/>
      <color theme="1"/>
      <name val="Calibri"/>
      <family val="2"/>
      <scheme val="minor"/>
    </font>
    <font>
      <i/>
      <sz val="11"/>
      <color theme="1"/>
      <name val="Calibri"/>
      <family val="2"/>
      <scheme val="minor"/>
    </font>
    <font>
      <sz val="12"/>
      <color theme="1"/>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66FF33"/>
        <bgColor indexed="64"/>
      </patternFill>
    </fill>
    <fill>
      <patternFill patternType="solid">
        <fgColor theme="5" tint="0.39997558519241921"/>
        <bgColor indexed="64"/>
      </patternFill>
    </fill>
    <fill>
      <patternFill patternType="solid">
        <fgColor rgb="FFFFFF00"/>
        <bgColor indexed="64"/>
      </patternFill>
    </fill>
    <fill>
      <patternFill patternType="solid">
        <fgColor indexed="9"/>
        <bgColor indexed="64"/>
      </patternFill>
    </fill>
    <fill>
      <patternFill patternType="solid">
        <fgColor rgb="FFFF0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diagonal/>
    </border>
    <border>
      <left/>
      <right/>
      <top/>
      <bottom style="double">
        <color indexed="64"/>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style="thin">
        <color theme="1"/>
      </top>
      <bottom style="thin">
        <color theme="1"/>
      </bottom>
      <diagonal/>
    </border>
    <border>
      <left style="thin">
        <color theme="0"/>
      </left>
      <right style="thin">
        <color theme="0"/>
      </right>
      <top style="thin">
        <color theme="0"/>
      </top>
      <bottom style="thin">
        <color theme="1"/>
      </bottom>
      <diagonal/>
    </border>
  </borders>
  <cellStyleXfs count="8">
    <xf numFmtId="0" fontId="0" fillId="0" borderId="0"/>
    <xf numFmtId="0" fontId="2" fillId="0" borderId="0" applyNumberFormat="0" applyFill="0" applyBorder="0" applyAlignment="0" applyProtection="0"/>
    <xf numFmtId="0" fontId="4" fillId="4" borderId="1">
      <alignment horizontal="left" vertical="center"/>
    </xf>
    <xf numFmtId="43" fontId="5" fillId="0" borderId="0" applyFont="0" applyFill="0" applyBorder="0" applyAlignment="0" applyProtection="0"/>
    <xf numFmtId="9" fontId="5" fillId="0" borderId="0" applyFont="0" applyFill="0" applyBorder="0" applyAlignment="0" applyProtection="0"/>
    <xf numFmtId="0" fontId="10" fillId="0" borderId="0"/>
    <xf numFmtId="0" fontId="5" fillId="0" borderId="0"/>
    <xf numFmtId="0" fontId="22" fillId="0" borderId="0"/>
  </cellStyleXfs>
  <cellXfs count="84">
    <xf numFmtId="0" fontId="0" fillId="0" borderId="0" xfId="0"/>
    <xf numFmtId="0" fontId="0" fillId="0" borderId="0" xfId="0" applyAlignment="1">
      <alignment vertical="center"/>
    </xf>
    <xf numFmtId="0" fontId="1" fillId="0" borderId="0" xfId="0" applyFont="1"/>
    <xf numFmtId="164" fontId="0" fillId="3" borderId="1" xfId="0" applyNumberFormat="1" applyFill="1" applyBorder="1"/>
    <xf numFmtId="165" fontId="0" fillId="3" borderId="1" xfId="0" applyNumberFormat="1" applyFill="1" applyBorder="1"/>
    <xf numFmtId="164" fontId="0" fillId="2" borderId="1" xfId="0" applyNumberFormat="1" applyFill="1" applyBorder="1"/>
    <xf numFmtId="165" fontId="0" fillId="2" borderId="1" xfId="0" applyNumberFormat="1" applyFill="1" applyBorder="1"/>
    <xf numFmtId="0" fontId="2" fillId="0" borderId="0" xfId="1"/>
    <xf numFmtId="0" fontId="3" fillId="0" borderId="0" xfId="1" applyFont="1"/>
    <xf numFmtId="0" fontId="3" fillId="0" borderId="0" xfId="1" quotePrefix="1" applyFont="1"/>
    <xf numFmtId="164" fontId="0" fillId="5" borderId="1" xfId="0" applyNumberFormat="1" applyFill="1" applyBorder="1"/>
    <xf numFmtId="164" fontId="2" fillId="0" borderId="0" xfId="1" applyNumberFormat="1"/>
    <xf numFmtId="0" fontId="0" fillId="5" borderId="0" xfId="0" applyFill="1"/>
    <xf numFmtId="0" fontId="0" fillId="6" borderId="0" xfId="0" applyFill="1"/>
    <xf numFmtId="164" fontId="0" fillId="5" borderId="0" xfId="0" applyNumberFormat="1" applyFill="1"/>
    <xf numFmtId="166" fontId="0" fillId="0" borderId="0" xfId="3" applyNumberFormat="1" applyFont="1"/>
    <xf numFmtId="43" fontId="0" fillId="0" borderId="0" xfId="3" applyFont="1"/>
    <xf numFmtId="43" fontId="0" fillId="6" borderId="0" xfId="3" applyFont="1" applyFill="1"/>
    <xf numFmtId="0" fontId="0" fillId="6" borderId="0" xfId="3" applyNumberFormat="1" applyFont="1" applyFill="1" applyAlignment="1">
      <alignment horizontal="left"/>
    </xf>
    <xf numFmtId="0" fontId="0" fillId="6" borderId="2" xfId="3" applyNumberFormat="1" applyFont="1" applyFill="1" applyBorder="1" applyAlignment="1">
      <alignment horizontal="left"/>
    </xf>
    <xf numFmtId="43" fontId="0" fillId="0" borderId="3" xfId="3" applyFont="1" applyBorder="1"/>
    <xf numFmtId="43" fontId="0" fillId="0" borderId="4" xfId="3" applyFont="1" applyBorder="1"/>
    <xf numFmtId="0" fontId="1" fillId="0" borderId="0" xfId="0" applyFont="1" applyAlignment="1">
      <alignment horizontal="left"/>
    </xf>
    <xf numFmtId="0" fontId="2" fillId="0" borderId="0" xfId="1" applyAlignment="1">
      <alignment horizontal="left"/>
    </xf>
    <xf numFmtId="164" fontId="0" fillId="0" borderId="0" xfId="0" applyNumberFormat="1"/>
    <xf numFmtId="0" fontId="1" fillId="0" borderId="0" xfId="0" applyFont="1" applyAlignment="1">
      <alignment horizontal="left" indent="1"/>
    </xf>
    <xf numFmtId="0" fontId="1" fillId="0" borderId="0" xfId="3" applyNumberFormat="1" applyFont="1" applyAlignment="1">
      <alignment horizontal="left" indent="1"/>
    </xf>
    <xf numFmtId="0" fontId="0" fillId="0" borderId="0" xfId="0" applyAlignment="1">
      <alignment horizontal="left" indent="1"/>
    </xf>
    <xf numFmtId="167" fontId="6" fillId="7" borderId="0" xfId="0" applyNumberFormat="1" applyFont="1" applyFill="1" applyAlignment="1">
      <alignment horizontal="right"/>
    </xf>
    <xf numFmtId="167" fontId="6" fillId="0" borderId="0" xfId="0" applyNumberFormat="1" applyFont="1" applyAlignment="1">
      <alignment horizontal="right"/>
    </xf>
    <xf numFmtId="168" fontId="6" fillId="7" borderId="0" xfId="0" applyNumberFormat="1" applyFont="1" applyFill="1" applyAlignment="1">
      <alignment horizontal="right"/>
    </xf>
    <xf numFmtId="43" fontId="0" fillId="0" borderId="0" xfId="0" applyNumberFormat="1"/>
    <xf numFmtId="165" fontId="0" fillId="0" borderId="0" xfId="0" applyNumberFormat="1"/>
    <xf numFmtId="167" fontId="7" fillId="6" borderId="0" xfId="0" applyNumberFormat="1" applyFont="1" applyFill="1" applyAlignment="1">
      <alignment horizontal="right"/>
    </xf>
    <xf numFmtId="0" fontId="8" fillId="7" borderId="5" xfId="0" applyFont="1" applyFill="1" applyBorder="1"/>
    <xf numFmtId="167" fontId="7" fillId="7" borderId="0" xfId="0" applyNumberFormat="1" applyFont="1" applyFill="1" applyAlignment="1">
      <alignment horizontal="right"/>
    </xf>
    <xf numFmtId="0" fontId="9" fillId="7" borderId="0" xfId="0" applyFont="1" applyFill="1"/>
    <xf numFmtId="0" fontId="7" fillId="7" borderId="0" xfId="0" applyFont="1" applyFill="1"/>
    <xf numFmtId="168" fontId="7" fillId="6" borderId="0" xfId="0" applyNumberFormat="1" applyFont="1" applyFill="1" applyAlignment="1">
      <alignment horizontal="right"/>
    </xf>
    <xf numFmtId="0" fontId="7" fillId="7" borderId="6" xfId="0" applyFont="1" applyFill="1" applyBorder="1"/>
    <xf numFmtId="167" fontId="7" fillId="7" borderId="6" xfId="0" applyNumberFormat="1" applyFont="1" applyFill="1" applyBorder="1" applyAlignment="1">
      <alignment horizontal="right"/>
    </xf>
    <xf numFmtId="167" fontId="7" fillId="6" borderId="6" xfId="0" applyNumberFormat="1" applyFont="1" applyFill="1" applyBorder="1" applyAlignment="1">
      <alignment horizontal="right"/>
    </xf>
    <xf numFmtId="167" fontId="7" fillId="0" borderId="0" xfId="0" applyNumberFormat="1" applyFont="1" applyAlignment="1">
      <alignment horizontal="right"/>
    </xf>
    <xf numFmtId="168" fontId="7" fillId="7" borderId="0" xfId="0" applyNumberFormat="1" applyFont="1" applyFill="1" applyAlignment="1">
      <alignment horizontal="right"/>
    </xf>
    <xf numFmtId="167" fontId="7" fillId="0" borderId="6" xfId="0" applyNumberFormat="1" applyFont="1" applyBorder="1" applyAlignment="1">
      <alignment horizontal="right"/>
    </xf>
    <xf numFmtId="0" fontId="8" fillId="7" borderId="0" xfId="0" applyFont="1" applyFill="1"/>
    <xf numFmtId="0" fontId="11" fillId="0" borderId="7" xfId="5" applyFont="1" applyBorder="1"/>
    <xf numFmtId="0" fontId="7" fillId="0" borderId="8" xfId="6" quotePrefix="1" applyFont="1" applyBorder="1" applyAlignment="1">
      <alignment horizontal="left" indent="1"/>
    </xf>
    <xf numFmtId="167" fontId="12" fillId="0" borderId="8" xfId="5" applyNumberFormat="1" applyFont="1" applyBorder="1" applyAlignment="1">
      <alignment horizontal="right"/>
    </xf>
    <xf numFmtId="0" fontId="12" fillId="0" borderId="8" xfId="5" applyFont="1" applyBorder="1" applyAlignment="1">
      <alignment horizontal="left" indent="1"/>
    </xf>
    <xf numFmtId="0" fontId="7" fillId="0" borderId="8" xfId="6" applyFont="1" applyBorder="1" applyAlignment="1">
      <alignment horizontal="left" indent="1"/>
    </xf>
    <xf numFmtId="0" fontId="7" fillId="0" borderId="8" xfId="6" applyFont="1" applyBorder="1"/>
    <xf numFmtId="0" fontId="7" fillId="0" borderId="9" xfId="6" applyFont="1" applyBorder="1"/>
    <xf numFmtId="167" fontId="12" fillId="0" borderId="9" xfId="5" applyNumberFormat="1" applyFont="1" applyBorder="1" applyAlignment="1">
      <alignment horizontal="right"/>
    </xf>
    <xf numFmtId="0" fontId="6" fillId="0" borderId="10" xfId="6" applyFont="1" applyBorder="1"/>
    <xf numFmtId="167" fontId="13" fillId="0" borderId="10" xfId="5" applyNumberFormat="1" applyFont="1" applyBorder="1" applyAlignment="1">
      <alignment horizontal="right"/>
    </xf>
    <xf numFmtId="0" fontId="14" fillId="0" borderId="8" xfId="5" applyFont="1" applyBorder="1"/>
    <xf numFmtId="0" fontId="15" fillId="0" borderId="11" xfId="5" applyFont="1" applyBorder="1"/>
    <xf numFmtId="0" fontId="16" fillId="0" borderId="7" xfId="5" applyFont="1" applyBorder="1" applyAlignment="1">
      <alignment horizontal="right"/>
    </xf>
    <xf numFmtId="0" fontId="17" fillId="0" borderId="7" xfId="5" applyFont="1" applyBorder="1" applyAlignment="1">
      <alignment horizontal="right"/>
    </xf>
    <xf numFmtId="0" fontId="13" fillId="0" borderId="7" xfId="5" applyFont="1" applyBorder="1" applyAlignment="1">
      <alignment horizontal="right"/>
    </xf>
    <xf numFmtId="9" fontId="0" fillId="0" borderId="0" xfId="4" applyFont="1"/>
    <xf numFmtId="37" fontId="18" fillId="0" borderId="0" xfId="0" applyNumberFormat="1" applyFont="1"/>
    <xf numFmtId="0" fontId="2" fillId="0" borderId="0" xfId="1" applyFill="1"/>
    <xf numFmtId="164" fontId="2" fillId="0" borderId="0" xfId="1" applyNumberFormat="1" applyFill="1"/>
    <xf numFmtId="0" fontId="0" fillId="0" borderId="0" xfId="0" applyAlignment="1">
      <alignment horizontal="right"/>
    </xf>
    <xf numFmtId="0" fontId="1" fillId="6" borderId="0" xfId="0" applyFont="1" applyFill="1"/>
    <xf numFmtId="0" fontId="6" fillId="7" borderId="0" xfId="0" applyFont="1" applyFill="1"/>
    <xf numFmtId="43" fontId="1" fillId="0" borderId="0" xfId="3" applyFont="1"/>
    <xf numFmtId="167" fontId="0" fillId="0" borderId="0" xfId="0" applyNumberFormat="1"/>
    <xf numFmtId="43" fontId="1" fillId="0" borderId="0" xfId="3" applyFont="1" applyAlignment="1">
      <alignment horizontal="center"/>
    </xf>
    <xf numFmtId="0" fontId="1" fillId="0" borderId="0" xfId="3" applyNumberFormat="1" applyFont="1" applyAlignment="1">
      <alignment horizontal="center"/>
    </xf>
    <xf numFmtId="43" fontId="19" fillId="0" borderId="0" xfId="3" applyFont="1" applyAlignment="1">
      <alignment horizontal="center"/>
    </xf>
    <xf numFmtId="0" fontId="0" fillId="8" borderId="0" xfId="0" applyFill="1"/>
    <xf numFmtId="0" fontId="1" fillId="0" borderId="0" xfId="0" applyFont="1" applyAlignment="1">
      <alignment wrapText="1"/>
    </xf>
    <xf numFmtId="169" fontId="0" fillId="2" borderId="1" xfId="0" applyNumberFormat="1" applyFill="1" applyBorder="1"/>
    <xf numFmtId="169" fontId="0" fillId="3" borderId="1" xfId="0" applyNumberFormat="1" applyFill="1" applyBorder="1"/>
    <xf numFmtId="17" fontId="0" fillId="0" borderId="0" xfId="0" applyNumberFormat="1"/>
    <xf numFmtId="0" fontId="0" fillId="0" borderId="0" xfId="0" applyAlignment="1">
      <alignment wrapText="1"/>
    </xf>
    <xf numFmtId="0" fontId="20" fillId="0" borderId="0" xfId="0" applyFont="1" applyAlignment="1">
      <alignment wrapText="1"/>
    </xf>
    <xf numFmtId="43" fontId="21" fillId="0" borderId="0" xfId="3" applyFont="1"/>
    <xf numFmtId="2" fontId="0" fillId="0" borderId="0" xfId="0" applyNumberFormat="1"/>
    <xf numFmtId="14" fontId="0" fillId="0" borderId="0" xfId="0" applyNumberFormat="1"/>
    <xf numFmtId="170" fontId="2" fillId="0" borderId="0" xfId="1" applyNumberFormat="1"/>
  </cellXfs>
  <cellStyles count="8">
    <cellStyle name="header_row" xfId="2" xr:uid="{00000000-0005-0000-0000-000001000000}"/>
    <cellStyle name="Millares" xfId="3" builtinId="3"/>
    <cellStyle name="Normal" xfId="0" builtinId="0"/>
    <cellStyle name="Normal 2" xfId="7" xr:uid="{2D7905DF-7CF7-4EED-BD56-2DA63788C6CE}"/>
    <cellStyle name="Normal 2 4 3" xfId="6" xr:uid="{00000000-0005-0000-0000-000003000000}"/>
    <cellStyle name="Normal 5 4" xfId="5" xr:uid="{00000000-0005-0000-0000-000004000000}"/>
    <cellStyle name="Porcentaje" xfId="4" builtinId="5"/>
    <cellStyle name="Texto explicativo" xfId="1" builtinId="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lineChart>
        <c:grouping val="standard"/>
        <c:varyColors val="0"/>
        <c:ser>
          <c:idx val="0"/>
          <c:order val="0"/>
          <c:spPr>
            <a:ln w="28575" cap="rnd">
              <a:solidFill>
                <a:schemeClr val="accent1"/>
              </a:solidFill>
              <a:round/>
            </a:ln>
            <a:effectLst/>
          </c:spPr>
          <c:marker>
            <c:symbol val="none"/>
          </c:marker>
          <c:val>
            <c:numRef>
              <c:f>'PROTRA_capacity-UK-Fix'!$G$1709:$V$1709</c:f>
              <c:numCache>
                <c:formatCode>_(* #,##0.00_);_(* \(#,##0.00\);_(* "-"??_);_(@_)</c:formatCode>
                <c:ptCount val="16"/>
                <c:pt idx="0">
                  <c:v>73552.984968309553</c:v>
                </c:pt>
                <c:pt idx="1">
                  <c:v>74896.665182628727</c:v>
                </c:pt>
                <c:pt idx="2">
                  <c:v>75039.281796701223</c:v>
                </c:pt>
                <c:pt idx="3">
                  <c:v>75632.652153267074</c:v>
                </c:pt>
                <c:pt idx="4">
                  <c:v>76703.672580224171</c:v>
                </c:pt>
                <c:pt idx="5">
                  <c:v>82225.237090038456</c:v>
                </c:pt>
                <c:pt idx="6">
                  <c:v>80390.683032921239</c:v>
                </c:pt>
                <c:pt idx="7">
                  <c:v>80397.731378693279</c:v>
                </c:pt>
                <c:pt idx="8">
                  <c:v>75480.140124529586</c:v>
                </c:pt>
                <c:pt idx="9">
                  <c:v>74613.797406256388</c:v>
                </c:pt>
                <c:pt idx="10">
                  <c:v>69467.416288996334</c:v>
                </c:pt>
                <c:pt idx="11">
                  <c:v>67539.659809990291</c:v>
                </c:pt>
                <c:pt idx="12">
                  <c:v>70206.444074258703</c:v>
                </c:pt>
                <c:pt idx="13">
                  <c:v>71462.485822571311</c:v>
                </c:pt>
                <c:pt idx="14">
                  <c:v>66520.533921372029</c:v>
                </c:pt>
                <c:pt idx="15">
                  <c:v>64987.402691538955</c:v>
                </c:pt>
              </c:numCache>
            </c:numRef>
          </c:val>
          <c:smooth val="0"/>
          <c:extLst>
            <c:ext xmlns:c16="http://schemas.microsoft.com/office/drawing/2014/chart" uri="{C3380CC4-5D6E-409C-BE32-E72D297353CC}">
              <c16:uniqueId val="{00000000-252E-48DA-9E1E-6A4210E38630}"/>
            </c:ext>
          </c:extLst>
        </c:ser>
        <c:ser>
          <c:idx val="1"/>
          <c:order val="1"/>
          <c:spPr>
            <a:ln w="28575" cap="rnd">
              <a:solidFill>
                <a:schemeClr val="accent2"/>
              </a:solidFill>
              <a:round/>
            </a:ln>
            <a:effectLst/>
          </c:spPr>
          <c:marker>
            <c:symbol val="none"/>
          </c:marker>
          <c:val>
            <c:numRef>
              <c:f>'PROTRA_capacity-UK-Fix'!$G$1785:$V$1785</c:f>
              <c:numCache>
                <c:formatCode>#,##0;\-#,##0;\-</c:formatCode>
                <c:ptCount val="16"/>
                <c:pt idx="0">
                  <c:v>81370.464194</c:v>
                </c:pt>
                <c:pt idx="1">
                  <c:v>82402.308871999994</c:v>
                </c:pt>
                <c:pt idx="2">
                  <c:v>82741.307535966131</c:v>
                </c:pt>
                <c:pt idx="3">
                  <c:v>83697.164739922926</c:v>
                </c:pt>
                <c:pt idx="4">
                  <c:v>84830.856734061177</c:v>
                </c:pt>
                <c:pt idx="5">
                  <c:v>90393.30785961634</c:v>
                </c:pt>
                <c:pt idx="6">
                  <c:v>89104.580564518212</c:v>
                </c:pt>
                <c:pt idx="7">
                  <c:v>89299.516104332739</c:v>
                </c:pt>
                <c:pt idx="8">
                  <c:v>84640.599987078793</c:v>
                </c:pt>
                <c:pt idx="9">
                  <c:v>84411.711834370712</c:v>
                </c:pt>
                <c:pt idx="10">
                  <c:v>79539.646632656397</c:v>
                </c:pt>
                <c:pt idx="11">
                  <c:v>78110.47147579302</c:v>
                </c:pt>
                <c:pt idx="12">
                  <c:v>81299.475160529895</c:v>
                </c:pt>
                <c:pt idx="13" formatCode="#,##0\r;\-#,##0\r;\-\r">
                  <c:v>82927.809274401036</c:v>
                </c:pt>
                <c:pt idx="14" formatCode="#,##0\r;\-#,##0\r;\-\r">
                  <c:v>77898.075847850909</c:v>
                </c:pt>
                <c:pt idx="15">
                  <c:v>75810.11212821168</c:v>
                </c:pt>
              </c:numCache>
            </c:numRef>
          </c:val>
          <c:smooth val="0"/>
          <c:extLst>
            <c:ext xmlns:c16="http://schemas.microsoft.com/office/drawing/2014/chart" uri="{C3380CC4-5D6E-409C-BE32-E72D297353CC}">
              <c16:uniqueId val="{00000001-252E-48DA-9E1E-6A4210E38630}"/>
            </c:ext>
          </c:extLst>
        </c:ser>
        <c:ser>
          <c:idx val="2"/>
          <c:order val="2"/>
          <c:tx>
            <c:strRef>
              <c:f>'PROTRA_capacity-UK-Fix'!$F$1775</c:f>
              <c:strCache>
                <c:ptCount val="1"/>
                <c:pt idx="0">
                  <c:v>TOTAL-PP-MW</c:v>
                </c:pt>
              </c:strCache>
            </c:strRef>
          </c:tx>
          <c:spPr>
            <a:ln w="28575" cap="rnd">
              <a:solidFill>
                <a:schemeClr val="accent3"/>
              </a:solidFill>
              <a:round/>
            </a:ln>
            <a:effectLst/>
          </c:spPr>
          <c:marker>
            <c:symbol val="none"/>
          </c:marker>
          <c:val>
            <c:numRef>
              <c:f>'PROTRA_capacity-UK-Fix'!$G$1775:$V$1775</c:f>
              <c:numCache>
                <c:formatCode>_(* #,##0.00_);_(* \(#,##0.00\);_(* "-"??_);_(@_)</c:formatCode>
                <c:ptCount val="16"/>
                <c:pt idx="0">
                  <c:v>68089.155968309555</c:v>
                </c:pt>
                <c:pt idx="1">
                  <c:v>69535.718182628727</c:v>
                </c:pt>
                <c:pt idx="2">
                  <c:v>69721.185886383799</c:v>
                </c:pt>
                <c:pt idx="3">
                  <c:v>70309.629153267073</c:v>
                </c:pt>
                <c:pt idx="4">
                  <c:v>71211.484580224176</c:v>
                </c:pt>
                <c:pt idx="5">
                  <c:v>76275.906984314221</c:v>
                </c:pt>
                <c:pt idx="6">
                  <c:v>74624.132032921247</c:v>
                </c:pt>
                <c:pt idx="7">
                  <c:v>74433.065440843246</c:v>
                </c:pt>
                <c:pt idx="8">
                  <c:v>69560.836191487804</c:v>
                </c:pt>
                <c:pt idx="9">
                  <c:v>68726.034406256382</c:v>
                </c:pt>
                <c:pt idx="10">
                  <c:v>63759.01215073865</c:v>
                </c:pt>
                <c:pt idx="11">
                  <c:v>61914.249809990288</c:v>
                </c:pt>
                <c:pt idx="12">
                  <c:v>64287.166009394896</c:v>
                </c:pt>
                <c:pt idx="13">
                  <c:v>65399.351887431651</c:v>
                </c:pt>
                <c:pt idx="14">
                  <c:v>60516.834987171082</c:v>
                </c:pt>
                <c:pt idx="15">
                  <c:v>58938.888624691725</c:v>
                </c:pt>
              </c:numCache>
            </c:numRef>
          </c:val>
          <c:smooth val="0"/>
          <c:extLst>
            <c:ext xmlns:c16="http://schemas.microsoft.com/office/drawing/2014/chart" uri="{C3380CC4-5D6E-409C-BE32-E72D297353CC}">
              <c16:uniqueId val="{00000002-252E-48DA-9E1E-6A4210E38630}"/>
            </c:ext>
          </c:extLst>
        </c:ser>
        <c:dLbls>
          <c:showLegendKey val="0"/>
          <c:showVal val="0"/>
          <c:showCatName val="0"/>
          <c:showSerName val="0"/>
          <c:showPercent val="0"/>
          <c:showBubbleSize val="0"/>
        </c:dLbls>
        <c:smooth val="0"/>
        <c:axId val="794740312"/>
        <c:axId val="794740968"/>
      </c:lineChart>
      <c:catAx>
        <c:axId val="79474031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4740968"/>
        <c:crosses val="autoZero"/>
        <c:auto val="1"/>
        <c:lblAlgn val="ctr"/>
        <c:lblOffset val="100"/>
        <c:noMultiLvlLbl val="0"/>
      </c:catAx>
      <c:valAx>
        <c:axId val="79474096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794740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22</xdr:col>
      <xdr:colOff>764959</xdr:colOff>
      <xdr:row>22</xdr:row>
      <xdr:rowOff>54428</xdr:rowOff>
    </xdr:from>
    <xdr:to>
      <xdr:col>22</xdr:col>
      <xdr:colOff>10310656</xdr:colOff>
      <xdr:row>42</xdr:row>
      <xdr:rowOff>95249</xdr:rowOff>
    </xdr:to>
    <xdr:pic>
      <xdr:nvPicPr>
        <xdr:cNvPr id="2" name="Grafik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7353316" y="4245428"/>
          <a:ext cx="9545697" cy="3850821"/>
        </a:xfrm>
        <a:prstGeom prst="rect">
          <a:avLst/>
        </a:prstGeom>
      </xdr:spPr>
    </xdr:pic>
    <xdr:clientData/>
  </xdr:twoCellAnchor>
  <xdr:twoCellAnchor editAs="oneCell">
    <xdr:from>
      <xdr:col>22</xdr:col>
      <xdr:colOff>816429</xdr:colOff>
      <xdr:row>44</xdr:row>
      <xdr:rowOff>27215</xdr:rowOff>
    </xdr:from>
    <xdr:to>
      <xdr:col>22</xdr:col>
      <xdr:colOff>8586107</xdr:colOff>
      <xdr:row>66</xdr:row>
      <xdr:rowOff>174973</xdr:rowOff>
    </xdr:to>
    <xdr:pic>
      <xdr:nvPicPr>
        <xdr:cNvPr id="3" name="Grafik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27853822" y="8409215"/>
          <a:ext cx="7769678" cy="43387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728383</xdr:colOff>
      <xdr:row>1784</xdr:row>
      <xdr:rowOff>6723</xdr:rowOff>
    </xdr:from>
    <xdr:to>
      <xdr:col>4</xdr:col>
      <xdr:colOff>2409265</xdr:colOff>
      <xdr:row>1798</xdr:row>
      <xdr:rowOff>71717</xdr:rowOff>
    </xdr:to>
    <xdr:graphicFrame macro="">
      <xdr:nvGraphicFramePr>
        <xdr:cNvPr id="4" name="Diagramm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1019175</xdr:colOff>
      <xdr:row>4</xdr:row>
      <xdr:rowOff>9525</xdr:rowOff>
    </xdr:from>
    <xdr:to>
      <xdr:col>5</xdr:col>
      <xdr:colOff>219075</xdr:colOff>
      <xdr:row>18</xdr:row>
      <xdr:rowOff>19050</xdr:rowOff>
    </xdr:to>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1019175" y="390525"/>
          <a:ext cx="5343525" cy="13430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wrap="square" rtlCol="0" anchor="t"/>
        <a:lstStyle/>
        <a:p>
          <a:r>
            <a:rPr lang="de-AT" sz="1100"/>
            <a:t>Problem:</a:t>
          </a:r>
          <a:r>
            <a:rPr lang="de-AT" sz="1100" baseline="0"/>
            <a:t> Data quality for Geothermal CHPs is bad, in most countries only elec capacity and generation are reported (if even).</a:t>
          </a:r>
        </a:p>
        <a:p>
          <a:endParaRPr lang="de-AT" sz="1100" baseline="0"/>
        </a:p>
        <a:p>
          <a:r>
            <a:rPr lang="de-AT" sz="1100" baseline="0"/>
            <a:t>solution: deactivate PROTRA_CHP_geothermal, move the capacities to PP_geothermal and HP_geothermal.</a:t>
          </a:r>
        </a:p>
        <a:p>
          <a:endParaRPr lang="de-AT" sz="1100" baseline="0"/>
        </a:p>
        <a:p>
          <a:endParaRPr lang="de-AT" sz="1100" baseline="0"/>
        </a:p>
      </xdr:txBody>
    </xdr:sp>
    <xdr:clientData/>
  </xdr:twoCellAnchor>
  <xdr:twoCellAnchor>
    <xdr:from>
      <xdr:col>5</xdr:col>
      <xdr:colOff>2978727</xdr:colOff>
      <xdr:row>0</xdr:row>
      <xdr:rowOff>114300</xdr:rowOff>
    </xdr:from>
    <xdr:to>
      <xdr:col>21</xdr:col>
      <xdr:colOff>571499</xdr:colOff>
      <xdr:row>143</xdr:row>
      <xdr:rowOff>0</xdr:rowOff>
    </xdr:to>
    <xdr:sp macro="" textlink="">
      <xdr:nvSpPr>
        <xdr:cNvPr id="3" name="Textfeld 2">
          <a:extLst>
            <a:ext uri="{FF2B5EF4-FFF2-40B4-BE49-F238E27FC236}">
              <a16:creationId xmlns:a16="http://schemas.microsoft.com/office/drawing/2014/main" id="{00000000-0008-0000-0800-000003000000}"/>
            </a:ext>
          </a:extLst>
        </xdr:cNvPr>
        <xdr:cNvSpPr txBox="1"/>
      </xdr:nvSpPr>
      <xdr:spPr>
        <a:xfrm>
          <a:off x="9126682" y="114300"/>
          <a:ext cx="12174681" cy="136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AT" sz="1100"/>
            <a:t>Old data - with chp geothermal.</a:t>
          </a:r>
        </a:p>
        <a:p>
          <a:endParaRPr lang="de-AT" sz="1100"/>
        </a:p>
        <a:p>
          <a:r>
            <a:rPr lang="de-AT" sz="1100"/>
            <a:t>new data (for</a:t>
          </a:r>
          <a:r>
            <a:rPr lang="de-AT" sz="1100" baseline="0"/>
            <a:t> PP and HP geothermal, CHP is zero) below</a:t>
          </a:r>
          <a:endParaRPr lang="de-AT" sz="1100"/>
        </a:p>
        <a:p>
          <a:endParaRPr lang="de-AT" sz="1100"/>
        </a:p>
      </xdr:txBody>
    </xdr:sp>
    <xdr:clientData/>
  </xdr:twoCellAnchor>
</xdr:wsDr>
</file>

<file path=xl/persons/person.xml><?xml version="1.0" encoding="utf-8"?>
<personList xmlns="http://schemas.microsoft.com/office/spreadsheetml/2018/threadedcomments" xmlns:x="http://schemas.openxmlformats.org/spreadsheetml/2006/main">
  <person displayName="IÑIGO CAPELLAN PEREZ" id="{2480BD59-C595-4C07-AD67-29FD80C5CA6C}" userId="S::inigo.capellan@uva.es::707e5bb4-a1cc-43c0-8b52-201a4b778593" providerId="AD"/>
</personList>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2" dT="2024-03-01T10:43:43.55" personId="{2480BD59-C595-4C07-AD67-29FD80C5CA6C}" id="{FD7C9832-7A73-4E54-B687-88C38DA9EC98}">
    <text>unfiltered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C8"/>
  <sheetViews>
    <sheetView workbookViewId="0">
      <selection activeCell="H10" sqref="H10"/>
    </sheetView>
  </sheetViews>
  <sheetFormatPr baseColWidth="10" defaultRowHeight="14.5" x14ac:dyDescent="0.35"/>
  <cols>
    <col min="2" max="2" width="20.7265625" customWidth="1"/>
    <col min="3" max="3" width="83.7265625" customWidth="1"/>
  </cols>
  <sheetData>
    <row r="4" spans="1:3" x14ac:dyDescent="0.35">
      <c r="A4" s="77">
        <v>44805</v>
      </c>
      <c r="B4" t="s">
        <v>489</v>
      </c>
      <c r="C4" t="s">
        <v>493</v>
      </c>
    </row>
    <row r="5" spans="1:3" x14ac:dyDescent="0.35">
      <c r="A5" s="77">
        <v>44805</v>
      </c>
      <c r="B5" t="s">
        <v>490</v>
      </c>
      <c r="C5" t="s">
        <v>494</v>
      </c>
    </row>
    <row r="6" spans="1:3" ht="58" x14ac:dyDescent="0.35">
      <c r="A6" s="77">
        <v>45017</v>
      </c>
      <c r="B6" t="s">
        <v>491</v>
      </c>
      <c r="C6" s="78" t="s">
        <v>492</v>
      </c>
    </row>
    <row r="7" spans="1:3" ht="116" x14ac:dyDescent="0.35">
      <c r="A7" s="77">
        <v>45017</v>
      </c>
      <c r="B7" t="s">
        <v>495</v>
      </c>
      <c r="C7" s="78" t="s">
        <v>498</v>
      </c>
    </row>
    <row r="8" spans="1:3" x14ac:dyDescent="0.35">
      <c r="A8" s="82">
        <v>45069</v>
      </c>
      <c r="B8" t="s">
        <v>499</v>
      </c>
      <c r="C8" t="s">
        <v>500</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AA1785"/>
  <sheetViews>
    <sheetView tabSelected="1" zoomScaleNormal="100" workbookViewId="0">
      <pane xSplit="6" ySplit="2" topLeftCell="V1666" activePane="bottomRight" state="frozen"/>
      <selection pane="topRight" activeCell="G1" sqref="G1"/>
      <selection pane="bottomLeft" activeCell="A3" sqref="A3"/>
      <selection pane="bottomRight" activeCell="X1" sqref="X1:X1048576"/>
    </sheetView>
  </sheetViews>
  <sheetFormatPr baseColWidth="10" defaultRowHeight="14.5" x14ac:dyDescent="0.35"/>
  <cols>
    <col min="1" max="1" width="23.7265625" customWidth="1"/>
    <col min="2" max="2" width="12" customWidth="1"/>
    <col min="3" max="3" width="30" customWidth="1"/>
    <col min="4" max="4" width="23.453125" customWidth="1"/>
    <col min="5" max="5" width="29" customWidth="1"/>
    <col min="6" max="6" width="40.81640625" customWidth="1"/>
    <col min="22" max="22" width="12.26953125" customWidth="1"/>
    <col min="23" max="23" width="16.26953125" customWidth="1"/>
    <col min="24" max="24" width="12.26953125" style="7" customWidth="1"/>
    <col min="25" max="25" width="37.08984375" style="7" customWidth="1"/>
    <col min="26" max="27" width="12.26953125" style="7" customWidth="1"/>
    <col min="28" max="43" width="12.26953125" customWidth="1"/>
  </cols>
  <sheetData>
    <row r="1" spans="1:27" x14ac:dyDescent="0.35">
      <c r="G1" s="2" t="s">
        <v>95</v>
      </c>
      <c r="X1" s="8"/>
      <c r="Y1" s="8"/>
      <c r="Z1" s="9"/>
      <c r="AA1" s="8"/>
    </row>
    <row r="2" spans="1:27" s="22" customFormat="1" x14ac:dyDescent="0.35">
      <c r="A2" s="22" t="s">
        <v>38</v>
      </c>
      <c r="B2" s="22" t="s">
        <v>39</v>
      </c>
      <c r="C2" s="22" t="s">
        <v>40</v>
      </c>
      <c r="D2" s="22" t="s">
        <v>96</v>
      </c>
      <c r="E2" s="22" t="s">
        <v>37</v>
      </c>
      <c r="F2" s="22" t="s">
        <v>183</v>
      </c>
      <c r="G2" s="22">
        <v>2005</v>
      </c>
      <c r="H2" s="22">
        <v>2006</v>
      </c>
      <c r="I2" s="22">
        <v>2007</v>
      </c>
      <c r="J2" s="22">
        <v>2008</v>
      </c>
      <c r="K2" s="22">
        <v>2009</v>
      </c>
      <c r="L2" s="22">
        <v>2010</v>
      </c>
      <c r="M2" s="22">
        <v>2011</v>
      </c>
      <c r="N2" s="22">
        <v>2012</v>
      </c>
      <c r="O2" s="22">
        <v>2013</v>
      </c>
      <c r="P2" s="22">
        <v>2014</v>
      </c>
      <c r="Q2" s="22">
        <v>2015</v>
      </c>
      <c r="R2" s="22">
        <v>2016</v>
      </c>
      <c r="S2" s="22">
        <v>2017</v>
      </c>
      <c r="T2" s="22">
        <v>2018</v>
      </c>
      <c r="U2" s="22">
        <v>2019</v>
      </c>
      <c r="W2" s="2" t="s">
        <v>501</v>
      </c>
      <c r="X2" s="23"/>
      <c r="Y2" s="7"/>
      <c r="Z2" s="7"/>
      <c r="AA2" s="23"/>
    </row>
    <row r="3" spans="1:27" x14ac:dyDescent="0.35">
      <c r="A3" t="s">
        <v>43</v>
      </c>
      <c r="B3" t="s">
        <v>41</v>
      </c>
      <c r="C3" t="str">
        <f>A3&amp;"_"&amp;B3</f>
        <v>AUSTRIA_TO_heat</v>
      </c>
      <c r="D3" t="str">
        <f>IF(B3="TO_heat","PROTRA_CHP_HP_I","PROTRA_CHP_PP_I")</f>
        <v>PROTRA_CHP_HP_I</v>
      </c>
      <c r="E3" s="1" t="s">
        <v>0</v>
      </c>
      <c r="F3" s="1" t="str">
        <f>A3&amp;B3&amp;E3</f>
        <v>AUSTRIATO_heatPROTRA_CHP_gas_fuels</v>
      </c>
      <c r="G3" s="3">
        <f>'PROTRA_capacity-Original_Data'!H3</f>
        <v>1.7247932205563117</v>
      </c>
      <c r="H3" s="3">
        <f>'PROTRA_capacity-Original_Data'!I3</f>
        <v>1.6146044193326388</v>
      </c>
      <c r="I3" s="3">
        <f>'PROTRA_capacity-Original_Data'!J3</f>
        <v>1.6128958640877371</v>
      </c>
      <c r="J3" s="3">
        <f>'PROTRA_capacity-Original_Data'!K3</f>
        <v>1.6284220715843571</v>
      </c>
      <c r="K3" s="3">
        <f>'PROTRA_capacity-Original_Data'!L3</f>
        <v>1.7410274562137502</v>
      </c>
      <c r="L3" s="3">
        <f>'PROTRA_capacity-Original_Data'!M3</f>
        <v>1.7819137255238033</v>
      </c>
      <c r="M3" s="3">
        <f>'PROTRA_capacity-Original_Data'!N3</f>
        <v>1.8608465935902589</v>
      </c>
      <c r="N3" s="3">
        <f>'PROTRA_capacity-Original_Data'!O3</f>
        <v>1.7743124935157928</v>
      </c>
      <c r="O3" s="3">
        <f>'PROTRA_capacity-Original_Data'!P3</f>
        <v>1.4922402140739939</v>
      </c>
      <c r="P3" s="3">
        <f>'PROTRA_capacity-Original_Data'!Q3</f>
        <v>1.5549513131393042</v>
      </c>
      <c r="Q3" s="3">
        <f>'PROTRA_capacity-Original_Data'!R3</f>
        <v>1.8281481903833852</v>
      </c>
      <c r="R3" s="3">
        <f>'PROTRA_capacity-Original_Data'!S3</f>
        <v>1.888266224939833</v>
      </c>
      <c r="S3" s="3">
        <f>'PROTRA_capacity-Original_Data'!T3</f>
        <v>1.8539664018155719</v>
      </c>
      <c r="T3" s="3">
        <f>'PROTRA_capacity-Original_Data'!U3</f>
        <v>1.87900840806034</v>
      </c>
      <c r="U3" s="3">
        <f>'PROTRA_capacity-Original_Data'!V3</f>
        <v>1.9464016481877657</v>
      </c>
      <c r="W3" s="83">
        <f>-1+(U3/G3)^(1/($U$2-$G$2))</f>
        <v>8.6713219871257241E-3</v>
      </c>
    </row>
    <row r="4" spans="1:27" x14ac:dyDescent="0.35">
      <c r="A4" t="s">
        <v>43</v>
      </c>
      <c r="B4" t="s">
        <v>41</v>
      </c>
      <c r="C4" t="str">
        <f t="shared" ref="C4:C67" si="0">A4&amp;"_"&amp;B4</f>
        <v>AUSTRIA_TO_heat</v>
      </c>
      <c r="D4" t="str">
        <f t="shared" ref="D4:D67" si="1">IF(B4="TO_heat","PROTRA_CHP_HP_I","PROTRA_CHP_PP_I")</f>
        <v>PROTRA_CHP_HP_I</v>
      </c>
      <c r="E4" s="1" t="s">
        <v>1</v>
      </c>
      <c r="F4" s="1" t="str">
        <f t="shared" ref="F4:F67" si="2">A4&amp;B4&amp;E4</f>
        <v>AUSTRIATO_heatPROTRA_CHP_gas_fuels_CCS</v>
      </c>
      <c r="G4" s="3">
        <f>'PROTRA_capacity-Original_Data'!H4</f>
        <v>0</v>
      </c>
      <c r="H4" s="3">
        <f>'PROTRA_capacity-Original_Data'!I4</f>
        <v>0</v>
      </c>
      <c r="I4" s="3">
        <f>'PROTRA_capacity-Original_Data'!J4</f>
        <v>0</v>
      </c>
      <c r="J4" s="3">
        <f>'PROTRA_capacity-Original_Data'!K4</f>
        <v>0</v>
      </c>
      <c r="K4" s="3">
        <f>'PROTRA_capacity-Original_Data'!L4</f>
        <v>0</v>
      </c>
      <c r="L4" s="3">
        <f>'PROTRA_capacity-Original_Data'!M4</f>
        <v>0</v>
      </c>
      <c r="M4" s="3">
        <f>'PROTRA_capacity-Original_Data'!N4</f>
        <v>0</v>
      </c>
      <c r="N4" s="3">
        <f>'PROTRA_capacity-Original_Data'!O4</f>
        <v>0</v>
      </c>
      <c r="O4" s="3">
        <f>'PROTRA_capacity-Original_Data'!P4</f>
        <v>0</v>
      </c>
      <c r="P4" s="3">
        <f>'PROTRA_capacity-Original_Data'!Q4</f>
        <v>0</v>
      </c>
      <c r="Q4" s="3">
        <f>'PROTRA_capacity-Original_Data'!R4</f>
        <v>0</v>
      </c>
      <c r="R4" s="3">
        <f>'PROTRA_capacity-Original_Data'!S4</f>
        <v>0</v>
      </c>
      <c r="S4" s="3">
        <f>'PROTRA_capacity-Original_Data'!T4</f>
        <v>0</v>
      </c>
      <c r="T4" s="3">
        <f>'PROTRA_capacity-Original_Data'!U4</f>
        <v>0</v>
      </c>
      <c r="U4" s="3">
        <f>'PROTRA_capacity-Original_Data'!V4</f>
        <v>0</v>
      </c>
      <c r="W4" s="83" t="e">
        <f t="shared" ref="W4:W67" si="3">-1+(U4/G4)^(1/($U$2-$G$2))</f>
        <v>#DIV/0!</v>
      </c>
    </row>
    <row r="5" spans="1:27" x14ac:dyDescent="0.35">
      <c r="A5" t="s">
        <v>43</v>
      </c>
      <c r="B5" t="s">
        <v>41</v>
      </c>
      <c r="C5" t="str">
        <f t="shared" si="0"/>
        <v>AUSTRIA_TO_heat</v>
      </c>
      <c r="D5" t="str">
        <f t="shared" si="1"/>
        <v>PROTRA_CHP_HP_I</v>
      </c>
      <c r="E5" s="1" t="s">
        <v>2</v>
      </c>
      <c r="F5" s="1" t="str">
        <f t="shared" si="2"/>
        <v>AUSTRIATO_heatPROTRA_CHP_geothermal</v>
      </c>
      <c r="G5" s="3">
        <v>0</v>
      </c>
      <c r="H5" s="3">
        <v>0</v>
      </c>
      <c r="I5" s="3">
        <v>0</v>
      </c>
      <c r="J5" s="3">
        <v>0</v>
      </c>
      <c r="K5" s="3">
        <v>0</v>
      </c>
      <c r="L5" s="3">
        <v>0</v>
      </c>
      <c r="M5" s="3">
        <v>0</v>
      </c>
      <c r="N5" s="3">
        <v>0</v>
      </c>
      <c r="O5" s="3">
        <v>0</v>
      </c>
      <c r="P5" s="3">
        <v>0</v>
      </c>
      <c r="Q5" s="3">
        <v>0</v>
      </c>
      <c r="R5" s="3">
        <v>0</v>
      </c>
      <c r="S5" s="3">
        <v>0</v>
      </c>
      <c r="T5" s="3">
        <v>0</v>
      </c>
      <c r="U5" s="3">
        <v>0</v>
      </c>
      <c r="W5" s="83" t="e">
        <f t="shared" si="3"/>
        <v>#DIV/0!</v>
      </c>
    </row>
    <row r="6" spans="1:27" x14ac:dyDescent="0.35">
      <c r="A6" t="s">
        <v>43</v>
      </c>
      <c r="B6" t="s">
        <v>41</v>
      </c>
      <c r="C6" t="str">
        <f t="shared" si="0"/>
        <v>AUSTRIA_TO_heat</v>
      </c>
      <c r="D6" t="str">
        <f t="shared" si="1"/>
        <v>PROTRA_CHP_HP_I</v>
      </c>
      <c r="E6" s="1" t="s">
        <v>3</v>
      </c>
      <c r="F6" s="1" t="str">
        <f t="shared" si="2"/>
        <v>AUSTRIATO_heatPROTRA_CHP_liquid_fuels</v>
      </c>
      <c r="G6" s="3">
        <f>'PROTRA_capacity-Original_Data'!H6</f>
        <v>0.51620878502308298</v>
      </c>
      <c r="H6" s="3">
        <f>'PROTRA_capacity-Original_Data'!I6</f>
        <v>0.42638208518853515</v>
      </c>
      <c r="I6" s="3">
        <f>'PROTRA_capacity-Original_Data'!J6</f>
        <v>0.32618749064823926</v>
      </c>
      <c r="J6" s="3">
        <f>'PROTRA_capacity-Original_Data'!K6</f>
        <v>0.38345494632677996</v>
      </c>
      <c r="K6" s="3">
        <f>'PROTRA_capacity-Original_Data'!L6</f>
        <v>0.45586938940084004</v>
      </c>
      <c r="L6" s="3">
        <f>'PROTRA_capacity-Original_Data'!M6</f>
        <v>0.28713553397843972</v>
      </c>
      <c r="M6" s="3">
        <f>'PROTRA_capacity-Original_Data'!N6</f>
        <v>0.26659079607462832</v>
      </c>
      <c r="N6" s="3">
        <f>'PROTRA_capacity-Original_Data'!O6</f>
        <v>0.23326726797128236</v>
      </c>
      <c r="O6" s="3">
        <f>'PROTRA_capacity-Original_Data'!P6</f>
        <v>0.16112062425770793</v>
      </c>
      <c r="P6" s="3">
        <f>'PROTRA_capacity-Original_Data'!Q6</f>
        <v>0.27274815553414944</v>
      </c>
      <c r="Q6" s="3">
        <f>'PROTRA_capacity-Original_Data'!R6</f>
        <v>0.20328651791959565</v>
      </c>
      <c r="R6" s="3">
        <f>'PROTRA_capacity-Original_Data'!S6</f>
        <v>0.17896492857533666</v>
      </c>
      <c r="S6" s="3">
        <f>'PROTRA_capacity-Original_Data'!T6</f>
        <v>8.7480786786686415E-2</v>
      </c>
      <c r="T6" s="3">
        <f>'PROTRA_capacity-Original_Data'!U6</f>
        <v>0.11694720934970118</v>
      </c>
      <c r="U6" s="3">
        <f>'PROTRA_capacity-Original_Data'!V6</f>
        <v>7.4206446999520601E-2</v>
      </c>
      <c r="W6" s="83">
        <f t="shared" si="3"/>
        <v>-0.12937781026874018</v>
      </c>
    </row>
    <row r="7" spans="1:27" x14ac:dyDescent="0.35">
      <c r="A7" t="s">
        <v>43</v>
      </c>
      <c r="B7" t="s">
        <v>41</v>
      </c>
      <c r="C7" t="str">
        <f t="shared" si="0"/>
        <v>AUSTRIA_TO_heat</v>
      </c>
      <c r="D7" t="str">
        <f t="shared" si="1"/>
        <v>PROTRA_CHP_HP_I</v>
      </c>
      <c r="E7" s="1" t="s">
        <v>4</v>
      </c>
      <c r="F7" s="1" t="str">
        <f t="shared" si="2"/>
        <v>AUSTRIATO_heatPROTRA_CHP_liquid_fuels_CCS</v>
      </c>
      <c r="G7" s="3">
        <f>'PROTRA_capacity-Original_Data'!H7</f>
        <v>0</v>
      </c>
      <c r="H7" s="3">
        <f>'PROTRA_capacity-Original_Data'!I7</f>
        <v>0</v>
      </c>
      <c r="I7" s="3">
        <f>'PROTRA_capacity-Original_Data'!J7</f>
        <v>0</v>
      </c>
      <c r="J7" s="3">
        <f>'PROTRA_capacity-Original_Data'!K7</f>
        <v>0</v>
      </c>
      <c r="K7" s="3">
        <f>'PROTRA_capacity-Original_Data'!L7</f>
        <v>0</v>
      </c>
      <c r="L7" s="3">
        <f>'PROTRA_capacity-Original_Data'!M7</f>
        <v>0</v>
      </c>
      <c r="M7" s="3">
        <f>'PROTRA_capacity-Original_Data'!N7</f>
        <v>0</v>
      </c>
      <c r="N7" s="3">
        <f>'PROTRA_capacity-Original_Data'!O7</f>
        <v>0</v>
      </c>
      <c r="O7" s="3">
        <f>'PROTRA_capacity-Original_Data'!P7</f>
        <v>0</v>
      </c>
      <c r="P7" s="3">
        <f>'PROTRA_capacity-Original_Data'!Q7</f>
        <v>0</v>
      </c>
      <c r="Q7" s="3">
        <f>'PROTRA_capacity-Original_Data'!R7</f>
        <v>0</v>
      </c>
      <c r="R7" s="3">
        <f>'PROTRA_capacity-Original_Data'!S7</f>
        <v>0</v>
      </c>
      <c r="S7" s="3">
        <f>'PROTRA_capacity-Original_Data'!T7</f>
        <v>0</v>
      </c>
      <c r="T7" s="3">
        <f>'PROTRA_capacity-Original_Data'!U7</f>
        <v>0</v>
      </c>
      <c r="U7" s="3">
        <f>'PROTRA_capacity-Original_Data'!V7</f>
        <v>0</v>
      </c>
      <c r="W7" s="83" t="e">
        <f t="shared" si="3"/>
        <v>#DIV/0!</v>
      </c>
    </row>
    <row r="8" spans="1:27" x14ac:dyDescent="0.35">
      <c r="A8" t="s">
        <v>43</v>
      </c>
      <c r="B8" t="s">
        <v>41</v>
      </c>
      <c r="C8" t="str">
        <f t="shared" si="0"/>
        <v>AUSTRIA_TO_heat</v>
      </c>
      <c r="D8" t="str">
        <f t="shared" si="1"/>
        <v>PROTRA_CHP_HP_I</v>
      </c>
      <c r="E8" s="1" t="s">
        <v>5</v>
      </c>
      <c r="F8" s="1" t="str">
        <f t="shared" si="2"/>
        <v>AUSTRIATO_heatPROTRA_CHP_solid_fossil</v>
      </c>
      <c r="G8" s="3">
        <f>'PROTRA_capacity-Original_Data'!H8</f>
        <v>0.2287854271174877</v>
      </c>
      <c r="H8" s="3">
        <f>'PROTRA_capacity-Original_Data'!I8</f>
        <v>0.21228027543549061</v>
      </c>
      <c r="I8" s="3">
        <f>'PROTRA_capacity-Original_Data'!J8</f>
        <v>0.23176293213977364</v>
      </c>
      <c r="J8" s="3">
        <f>'PROTRA_capacity-Original_Data'!K8</f>
        <v>0.20481952706057732</v>
      </c>
      <c r="K8" s="3">
        <f>'PROTRA_capacity-Original_Data'!L8</f>
        <v>0.20096779776577228</v>
      </c>
      <c r="L8" s="3">
        <f>'PROTRA_capacity-Original_Data'!M8</f>
        <v>0.21059984808384885</v>
      </c>
      <c r="M8" s="3">
        <f>'PROTRA_capacity-Original_Data'!N8</f>
        <v>0.19924365920050452</v>
      </c>
      <c r="N8" s="3">
        <f>'PROTRA_capacity-Original_Data'!O8</f>
        <v>0.21312590431513864</v>
      </c>
      <c r="O8" s="3">
        <f>'PROTRA_capacity-Original_Data'!P8</f>
        <v>0.23534319999380712</v>
      </c>
      <c r="P8" s="3">
        <f>'PROTRA_capacity-Original_Data'!Q8</f>
        <v>0.26790002873515767</v>
      </c>
      <c r="Q8" s="3">
        <f>'PROTRA_capacity-Original_Data'!R8</f>
        <v>0.25072861219092252</v>
      </c>
      <c r="R8" s="3">
        <f>'PROTRA_capacity-Original_Data'!S8</f>
        <v>0.23852593734531002</v>
      </c>
      <c r="S8" s="3">
        <f>'PROTRA_capacity-Original_Data'!T8</f>
        <v>0.22581298667432079</v>
      </c>
      <c r="T8" s="3">
        <f>'PROTRA_capacity-Original_Data'!U8</f>
        <v>0.34955343287106794</v>
      </c>
      <c r="U8" s="3">
        <f>'PROTRA_capacity-Original_Data'!V8</f>
        <v>0.3633925511465898</v>
      </c>
      <c r="W8" s="83">
        <f t="shared" si="3"/>
        <v>3.3602151117709811E-2</v>
      </c>
    </row>
    <row r="9" spans="1:27" x14ac:dyDescent="0.35">
      <c r="A9" t="s">
        <v>43</v>
      </c>
      <c r="B9" t="s">
        <v>41</v>
      </c>
      <c r="C9" t="str">
        <f t="shared" si="0"/>
        <v>AUSTRIA_TO_heat</v>
      </c>
      <c r="D9" t="str">
        <f t="shared" si="1"/>
        <v>PROTRA_CHP_HP_I</v>
      </c>
      <c r="E9" s="1" t="s">
        <v>6</v>
      </c>
      <c r="F9" s="1" t="str">
        <f t="shared" si="2"/>
        <v>AUSTRIATO_heatPROTRA_CHP_solid_fossil_CCS</v>
      </c>
      <c r="G9" s="3">
        <f>'PROTRA_capacity-Original_Data'!H9</f>
        <v>0</v>
      </c>
      <c r="H9" s="3">
        <f>'PROTRA_capacity-Original_Data'!I9</f>
        <v>0</v>
      </c>
      <c r="I9" s="3">
        <f>'PROTRA_capacity-Original_Data'!J9</f>
        <v>0</v>
      </c>
      <c r="J9" s="3">
        <f>'PROTRA_capacity-Original_Data'!K9</f>
        <v>0</v>
      </c>
      <c r="K9" s="3">
        <f>'PROTRA_capacity-Original_Data'!L9</f>
        <v>0</v>
      </c>
      <c r="L9" s="3">
        <f>'PROTRA_capacity-Original_Data'!M9</f>
        <v>0</v>
      </c>
      <c r="M9" s="3">
        <f>'PROTRA_capacity-Original_Data'!N9</f>
        <v>0</v>
      </c>
      <c r="N9" s="3">
        <f>'PROTRA_capacity-Original_Data'!O9</f>
        <v>0</v>
      </c>
      <c r="O9" s="3">
        <f>'PROTRA_capacity-Original_Data'!P9</f>
        <v>0</v>
      </c>
      <c r="P9" s="3">
        <f>'PROTRA_capacity-Original_Data'!Q9</f>
        <v>0</v>
      </c>
      <c r="Q9" s="3">
        <f>'PROTRA_capacity-Original_Data'!R9</f>
        <v>0</v>
      </c>
      <c r="R9" s="3">
        <f>'PROTRA_capacity-Original_Data'!S9</f>
        <v>0</v>
      </c>
      <c r="S9" s="3">
        <f>'PROTRA_capacity-Original_Data'!T9</f>
        <v>0</v>
      </c>
      <c r="T9" s="3">
        <f>'PROTRA_capacity-Original_Data'!U9</f>
        <v>0</v>
      </c>
      <c r="U9" s="3">
        <f>'PROTRA_capacity-Original_Data'!V9</f>
        <v>0</v>
      </c>
      <c r="W9" s="83" t="e">
        <f t="shared" si="3"/>
        <v>#DIV/0!</v>
      </c>
    </row>
    <row r="10" spans="1:27" x14ac:dyDescent="0.35">
      <c r="A10" t="s">
        <v>43</v>
      </c>
      <c r="B10" t="s">
        <v>41</v>
      </c>
      <c r="C10" t="str">
        <f t="shared" si="0"/>
        <v>AUSTRIA_TO_heat</v>
      </c>
      <c r="D10" t="str">
        <f t="shared" si="1"/>
        <v>PROTRA_CHP_HP_I</v>
      </c>
      <c r="E10" s="1" t="s">
        <v>7</v>
      </c>
      <c r="F10" s="1" t="str">
        <f t="shared" si="2"/>
        <v>AUSTRIATO_heatPROTRA_CHP_waste</v>
      </c>
      <c r="G10" s="3">
        <f>'PROTRA_capacity-Original_Data'!H10</f>
        <v>0.22851521234234551</v>
      </c>
      <c r="H10" s="3">
        <f>'PROTRA_capacity-Original_Data'!I10</f>
        <v>0.22371095259018342</v>
      </c>
      <c r="I10" s="3">
        <f>'PROTRA_capacity-Original_Data'!J10</f>
        <v>0.25030988837269458</v>
      </c>
      <c r="J10" s="3">
        <f>'PROTRA_capacity-Original_Data'!K10</f>
        <v>0.30915725898651786</v>
      </c>
      <c r="K10" s="3">
        <f>'PROTRA_capacity-Original_Data'!L10</f>
        <v>0.35296649169757688</v>
      </c>
      <c r="L10" s="3">
        <f>'PROTRA_capacity-Original_Data'!M10</f>
        <v>0.38408521371897331</v>
      </c>
      <c r="M10" s="3">
        <f>'PROTRA_capacity-Original_Data'!N10</f>
        <v>0.35944891921992778</v>
      </c>
      <c r="N10" s="3">
        <f>'PROTRA_capacity-Original_Data'!O10</f>
        <v>0.41980257358030554</v>
      </c>
      <c r="O10" s="3">
        <f>'PROTRA_capacity-Original_Data'!P10</f>
        <v>0.44210955126767898</v>
      </c>
      <c r="P10" s="3">
        <f>'PROTRA_capacity-Original_Data'!Q10</f>
        <v>0.50976383538621195</v>
      </c>
      <c r="Q10" s="3">
        <f>'PROTRA_capacity-Original_Data'!R10</f>
        <v>0.53838112282249628</v>
      </c>
      <c r="R10" s="3">
        <f>'PROTRA_capacity-Original_Data'!S10</f>
        <v>0.56057465393760697</v>
      </c>
      <c r="S10" s="3">
        <f>'PROTRA_capacity-Original_Data'!T10</f>
        <v>0.53578572081557885</v>
      </c>
      <c r="T10" s="3">
        <f>'PROTRA_capacity-Original_Data'!U10</f>
        <v>0.57855406564280698</v>
      </c>
      <c r="U10" s="3">
        <f>'PROTRA_capacity-Original_Data'!V10</f>
        <v>0.59205257149343427</v>
      </c>
      <c r="W10" s="83">
        <f t="shared" si="3"/>
        <v>7.0364746630330099E-2</v>
      </c>
    </row>
    <row r="11" spans="1:27" x14ac:dyDescent="0.35">
      <c r="A11" t="s">
        <v>43</v>
      </c>
      <c r="B11" t="s">
        <v>41</v>
      </c>
      <c r="C11" t="str">
        <f t="shared" si="0"/>
        <v>AUSTRIA_TO_heat</v>
      </c>
      <c r="D11" t="str">
        <f t="shared" si="1"/>
        <v>PROTRA_CHP_HP_I</v>
      </c>
      <c r="E11" s="1" t="s">
        <v>8</v>
      </c>
      <c r="F11" s="1" t="str">
        <f t="shared" si="2"/>
        <v>AUSTRIATO_heatPROTRA_CHP_solid_bio</v>
      </c>
      <c r="G11" s="4">
        <f>'PROTRA_capacity-Original_Data'!H11</f>
        <v>0.47200202180949363</v>
      </c>
      <c r="H11" s="4">
        <f>'PROTRA_capacity-Original_Data'!I11</f>
        <v>0.69592280380840188</v>
      </c>
      <c r="I11" s="4">
        <f>'PROTRA_capacity-Original_Data'!J11</f>
        <v>0.96401029988755949</v>
      </c>
      <c r="J11" s="4">
        <f>'PROTRA_capacity-Original_Data'!K11</f>
        <v>0.94709320313169365</v>
      </c>
      <c r="K11" s="4">
        <f>'PROTRA_capacity-Original_Data'!L11</f>
        <v>1.0426520715295831</v>
      </c>
      <c r="L11" s="4">
        <f>'PROTRA_capacity-Original_Data'!M11</f>
        <v>1.2266511917490788</v>
      </c>
      <c r="M11" s="4">
        <f>'PROTRA_capacity-Original_Data'!N11</f>
        <v>1.3080784819064817</v>
      </c>
      <c r="N11" s="4">
        <f>'PROTRA_capacity-Original_Data'!O11</f>
        <v>1.2581069809899863</v>
      </c>
      <c r="O11" s="4">
        <f>'PROTRA_capacity-Original_Data'!P11</f>
        <v>1.0814297617609452</v>
      </c>
      <c r="P11" s="4">
        <f>'PROTRA_capacity-Original_Data'!Q11</f>
        <v>1.1810924196605559</v>
      </c>
      <c r="Q11" s="4">
        <f>'PROTRA_capacity-Original_Data'!R11</f>
        <v>1.1366978774365588</v>
      </c>
      <c r="R11" s="4">
        <f>'PROTRA_capacity-Original_Data'!S11</f>
        <v>1.2134841431226311</v>
      </c>
      <c r="S11" s="4">
        <f>'PROTRA_capacity-Original_Data'!T11</f>
        <v>1.151954103907842</v>
      </c>
      <c r="T11" s="4">
        <f>'PROTRA_capacity-Original_Data'!U11</f>
        <v>1.1658715673265025</v>
      </c>
      <c r="U11" s="4">
        <f>'PROTRA_capacity-Original_Data'!V11</f>
        <v>1.1643530195068201</v>
      </c>
      <c r="W11" s="83">
        <f t="shared" si="3"/>
        <v>6.6620823741488921E-2</v>
      </c>
    </row>
    <row r="12" spans="1:27" x14ac:dyDescent="0.35">
      <c r="A12" t="s">
        <v>43</v>
      </c>
      <c r="B12" t="s">
        <v>41</v>
      </c>
      <c r="C12" t="str">
        <f t="shared" si="0"/>
        <v>AUSTRIA_TO_heat</v>
      </c>
      <c r="D12" t="str">
        <f t="shared" si="1"/>
        <v>PROTRA_CHP_HP_I</v>
      </c>
      <c r="E12" s="1" t="s">
        <v>9</v>
      </c>
      <c r="F12" s="1" t="str">
        <f t="shared" si="2"/>
        <v>AUSTRIATO_heatPROTRA_CHP_solid_bio_CCS</v>
      </c>
      <c r="G12" s="3">
        <f>'PROTRA_capacity-Original_Data'!H12</f>
        <v>0</v>
      </c>
      <c r="H12" s="3">
        <f>'PROTRA_capacity-Original_Data'!I12</f>
        <v>0</v>
      </c>
      <c r="I12" s="3">
        <f>'PROTRA_capacity-Original_Data'!J12</f>
        <v>0</v>
      </c>
      <c r="J12" s="3">
        <f>'PROTRA_capacity-Original_Data'!K12</f>
        <v>0</v>
      </c>
      <c r="K12" s="3">
        <f>'PROTRA_capacity-Original_Data'!L12</f>
        <v>0</v>
      </c>
      <c r="L12" s="3">
        <f>'PROTRA_capacity-Original_Data'!M12</f>
        <v>0</v>
      </c>
      <c r="M12" s="3">
        <f>'PROTRA_capacity-Original_Data'!N12</f>
        <v>0</v>
      </c>
      <c r="N12" s="3">
        <f>'PROTRA_capacity-Original_Data'!O12</f>
        <v>0</v>
      </c>
      <c r="O12" s="3">
        <f>'PROTRA_capacity-Original_Data'!P12</f>
        <v>0</v>
      </c>
      <c r="P12" s="3">
        <f>'PROTRA_capacity-Original_Data'!Q12</f>
        <v>0</v>
      </c>
      <c r="Q12" s="3">
        <f>'PROTRA_capacity-Original_Data'!R12</f>
        <v>0</v>
      </c>
      <c r="R12" s="3">
        <f>'PROTRA_capacity-Original_Data'!S12</f>
        <v>0</v>
      </c>
      <c r="S12" s="3">
        <f>'PROTRA_capacity-Original_Data'!T12</f>
        <v>0</v>
      </c>
      <c r="T12" s="3">
        <f>'PROTRA_capacity-Original_Data'!U12</f>
        <v>0</v>
      </c>
      <c r="U12" s="3">
        <f>'PROTRA_capacity-Original_Data'!V12</f>
        <v>0</v>
      </c>
      <c r="W12" s="83" t="e">
        <f t="shared" si="3"/>
        <v>#DIV/0!</v>
      </c>
    </row>
    <row r="13" spans="1:27" x14ac:dyDescent="0.35">
      <c r="A13" t="s">
        <v>43</v>
      </c>
      <c r="B13" t="s">
        <v>41</v>
      </c>
      <c r="C13" t="str">
        <f t="shared" si="0"/>
        <v>AUSTRIA_TO_heat</v>
      </c>
      <c r="D13" t="str">
        <f t="shared" si="1"/>
        <v>PROTRA_CHP_HP_I</v>
      </c>
      <c r="E13" s="1" t="s">
        <v>10</v>
      </c>
      <c r="F13" s="1" t="str">
        <f t="shared" si="2"/>
        <v>AUSTRIATO_heatPROTRA_HP_gas_fuels</v>
      </c>
      <c r="G13" s="4">
        <f>'PROTRA_capacity-Original_Data'!H13</f>
        <v>1.65999787574118</v>
      </c>
      <c r="H13" s="4">
        <f>'PROTRA_capacity-Original_Data'!I13</f>
        <v>1.7117254080666293</v>
      </c>
      <c r="I13" s="4">
        <f>'PROTRA_capacity-Original_Data'!J13</f>
        <v>2.0353727939965478</v>
      </c>
      <c r="J13" s="4">
        <f>'PROTRA_capacity-Original_Data'!K13</f>
        <v>2.0258853912239743</v>
      </c>
      <c r="K13" s="4">
        <f>'PROTRA_capacity-Original_Data'!L13</f>
        <v>1.9481532385838389</v>
      </c>
      <c r="L13" s="4">
        <f>'PROTRA_capacity-Original_Data'!M13</f>
        <v>1.9259369610595227</v>
      </c>
      <c r="M13" s="4">
        <f>'PROTRA_capacity-Original_Data'!N13</f>
        <v>2.2209240188729287</v>
      </c>
      <c r="N13" s="4">
        <f>'PROTRA_capacity-Original_Data'!O13</f>
        <v>2.7128178751928882</v>
      </c>
      <c r="O13" s="4">
        <f>'PROTRA_capacity-Original_Data'!P13</f>
        <v>2.4426372641604708</v>
      </c>
      <c r="P13" s="4">
        <f>'PROTRA_capacity-Original_Data'!Q13</f>
        <v>2.2258490793808869</v>
      </c>
      <c r="Q13" s="4">
        <f>'PROTRA_capacity-Original_Data'!R13</f>
        <v>2.165529980986951</v>
      </c>
      <c r="R13" s="4">
        <f>'PROTRA_capacity-Original_Data'!S13</f>
        <v>2.2805492682101365</v>
      </c>
      <c r="S13" s="4">
        <f>'PROTRA_capacity-Original_Data'!T13</f>
        <v>1.8445829979978496</v>
      </c>
      <c r="T13" s="4">
        <f>'PROTRA_capacity-Original_Data'!U13</f>
        <v>1.497862391205669</v>
      </c>
      <c r="U13" s="4">
        <f>'PROTRA_capacity-Original_Data'!V13</f>
        <v>1.3201703552717152</v>
      </c>
      <c r="W13" s="83">
        <f t="shared" si="3"/>
        <v>-1.6227993820861708E-2</v>
      </c>
    </row>
    <row r="14" spans="1:27" x14ac:dyDescent="0.35">
      <c r="A14" t="s">
        <v>43</v>
      </c>
      <c r="B14" t="s">
        <v>41</v>
      </c>
      <c r="C14" t="str">
        <f t="shared" si="0"/>
        <v>AUSTRIA_TO_heat</v>
      </c>
      <c r="D14" t="str">
        <f t="shared" si="1"/>
        <v>PROTRA_CHP_HP_I</v>
      </c>
      <c r="E14" s="1" t="s">
        <v>11</v>
      </c>
      <c r="F14" s="1" t="str">
        <f t="shared" si="2"/>
        <v>AUSTRIATO_heatPROTRA_HP_solid_bio</v>
      </c>
      <c r="G14" s="4">
        <f>'PROTRA_capacity-Original_Data'!H14</f>
        <v>1.7151708016174412</v>
      </c>
      <c r="H14" s="4">
        <f>'PROTRA_capacity-Original_Data'!I14</f>
        <v>1.7487112802224463</v>
      </c>
      <c r="I14" s="4">
        <f>'PROTRA_capacity-Original_Data'!J14</f>
        <v>2.1146606812823046</v>
      </c>
      <c r="J14" s="4">
        <f>'PROTRA_capacity-Original_Data'!K14</f>
        <v>2.6102962513293613</v>
      </c>
      <c r="K14" s="4">
        <f>'PROTRA_capacity-Original_Data'!L14</f>
        <v>3.6270264302098174</v>
      </c>
      <c r="L14" s="4">
        <f>'PROTRA_capacity-Original_Data'!M14</f>
        <v>3.4865657243993167</v>
      </c>
      <c r="M14" s="4">
        <f>'PROTRA_capacity-Original_Data'!N14</f>
        <v>3.9402970230773531</v>
      </c>
      <c r="N14" s="4">
        <f>'PROTRA_capacity-Original_Data'!O14</f>
        <v>4.0593502614748784</v>
      </c>
      <c r="O14" s="4">
        <f>'PROTRA_capacity-Original_Data'!P14</f>
        <v>4.2604833291817172</v>
      </c>
      <c r="P14" s="4">
        <f>'PROTRA_capacity-Original_Data'!Q14</f>
        <v>4.3554746816472987</v>
      </c>
      <c r="Q14" s="4">
        <f>'PROTRA_capacity-Original_Data'!R14</f>
        <v>4.4887450569727516</v>
      </c>
      <c r="R14" s="4">
        <f>'PROTRA_capacity-Original_Data'!S14</f>
        <v>4.769545705766288</v>
      </c>
      <c r="S14" s="4">
        <f>'PROTRA_capacity-Original_Data'!T14</f>
        <v>4.8644515358024556</v>
      </c>
      <c r="T14" s="4">
        <f>'PROTRA_capacity-Original_Data'!U14</f>
        <v>4.8194179600626921</v>
      </c>
      <c r="U14" s="4">
        <f>'PROTRA_capacity-Original_Data'!V14</f>
        <v>4.9497772636287412</v>
      </c>
      <c r="W14" s="83">
        <f t="shared" si="3"/>
        <v>7.8641238361962573E-2</v>
      </c>
    </row>
    <row r="15" spans="1:27" x14ac:dyDescent="0.35">
      <c r="A15" t="s">
        <v>43</v>
      </c>
      <c r="B15" t="s">
        <v>41</v>
      </c>
      <c r="C15" t="str">
        <f t="shared" si="0"/>
        <v>AUSTRIA_TO_heat</v>
      </c>
      <c r="D15" t="str">
        <f t="shared" si="1"/>
        <v>PROTRA_CHP_HP_I</v>
      </c>
      <c r="E15" s="1" t="s">
        <v>12</v>
      </c>
      <c r="F15" s="1" t="str">
        <f t="shared" si="2"/>
        <v>AUSTRIATO_heatPROTRA_HP_geothermal</v>
      </c>
      <c r="G15" s="4">
        <f>INDEX('CHP-geothermal-fix'!H$155:H$226,MATCH(PROTRA_capacity!$F15,'CHP-geothermal-fix'!$F$155:$F$226,0))</f>
        <v>7.345625437037788E-2</v>
      </c>
      <c r="H15" s="4">
        <f>INDEX('CHP-geothermal-fix'!I$155:I$226,MATCH(PROTRA_capacity!$F15,'CHP-geothermal-fix'!$F$155:$F$226,0))</f>
        <v>6.6943290151239038E-2</v>
      </c>
      <c r="I15" s="4">
        <f>INDEX('CHP-geothermal-fix'!J$155:J$226,MATCH(PROTRA_capacity!$F15,'CHP-geothermal-fix'!$F$155:$F$226,0))</f>
        <v>7.1057494555010509E-2</v>
      </c>
      <c r="J15" s="4">
        <f>INDEX('CHP-geothermal-fix'!K$155:K$226,MATCH(PROTRA_capacity!$F15,'CHP-geothermal-fix'!$F$155:$F$226,0))</f>
        <v>7.0880834508939547E-2</v>
      </c>
      <c r="K15" s="4">
        <f>INDEX('CHP-geothermal-fix'!L$155:L$226,MATCH(PROTRA_capacity!$F15,'CHP-geothermal-fix'!$F$155:$F$226,0))</f>
        <v>7.1242238819243797E-2</v>
      </c>
      <c r="L15" s="4">
        <f>INDEX('CHP-geothermal-fix'!M$155:M$226,MATCH(PROTRA_capacity!$F15,'CHP-geothermal-fix'!$F$155:$F$226,0))</f>
        <v>6.9388964937580969E-2</v>
      </c>
      <c r="M15" s="4">
        <f>INDEX('CHP-geothermal-fix'!N$155:N$226,MATCH(PROTRA_capacity!$F15,'CHP-geothermal-fix'!$F$155:$F$226,0))</f>
        <v>7.6593858714511673E-2</v>
      </c>
      <c r="N15" s="4">
        <f>INDEX('CHP-geothermal-fix'!O$155:O$226,MATCH(PROTRA_capacity!$F15,'CHP-geothermal-fix'!$F$155:$F$226,0))</f>
        <v>7.8652286198063359E-2</v>
      </c>
      <c r="O15" s="4">
        <f>INDEX('CHP-geothermal-fix'!P$155:P$226,MATCH(PROTRA_capacity!$F15,'CHP-geothermal-fix'!$F$155:$F$226,0))</f>
        <v>6.8794045997736544E-2</v>
      </c>
      <c r="P15" s="4">
        <f>INDEX('CHP-geothermal-fix'!Q$155:Q$226,MATCH(PROTRA_capacity!$F15,'CHP-geothermal-fix'!$F$155:$F$226,0))</f>
        <v>7.6605786249505203E-2</v>
      </c>
      <c r="Q15" s="4">
        <f>INDEX('CHP-geothermal-fix'!R$155:R$226,MATCH(PROTRA_capacity!$F15,'CHP-geothermal-fix'!$F$155:$F$226,0))</f>
        <v>7.774022735555737E-2</v>
      </c>
      <c r="R15" s="4">
        <f>INDEX('CHP-geothermal-fix'!S$155:S$226,MATCH(PROTRA_capacity!$F15,'CHP-geothermal-fix'!$F$155:$F$226,0))</f>
        <v>7.8321098309742737E-2</v>
      </c>
      <c r="S15" s="4">
        <f>INDEX('CHP-geothermal-fix'!T$155:T$226,MATCH(PROTRA_capacity!$F15,'CHP-geothermal-fix'!$F$155:$F$226,0))</f>
        <v>7.5999999999999998E-2</v>
      </c>
      <c r="T15" s="4">
        <f>INDEX('CHP-geothermal-fix'!U$155:U$226,MATCH(PROTRA_capacity!$F15,'CHP-geothermal-fix'!$F$155:$F$226,0))</f>
        <v>6.2272599975935684E-2</v>
      </c>
      <c r="U15" s="4">
        <f>INDEX('CHP-geothermal-fix'!V$155:V$226,MATCH(PROTRA_capacity!$F15,'CHP-geothermal-fix'!$F$155:$F$226,0))</f>
        <v>5.9231939985666046E-2</v>
      </c>
      <c r="W15" s="83">
        <f t="shared" si="3"/>
        <v>-1.5255939950267083E-2</v>
      </c>
    </row>
    <row r="16" spans="1:27" x14ac:dyDescent="0.35">
      <c r="A16" t="s">
        <v>43</v>
      </c>
      <c r="B16" t="s">
        <v>41</v>
      </c>
      <c r="C16" t="str">
        <f t="shared" si="0"/>
        <v>AUSTRIA_TO_heat</v>
      </c>
      <c r="D16" t="str">
        <f t="shared" si="1"/>
        <v>PROTRA_CHP_HP_I</v>
      </c>
      <c r="E16" s="1" t="s">
        <v>13</v>
      </c>
      <c r="F16" s="1" t="str">
        <f t="shared" si="2"/>
        <v>AUSTRIATO_heatPROTRA_HP_liquid_fuels</v>
      </c>
      <c r="G16" s="4">
        <f>'PROTRA_capacity-Original_Data'!H16</f>
        <v>0.41272264913262491</v>
      </c>
      <c r="H16" s="4">
        <f>'PROTRA_capacity-Original_Data'!I16</f>
        <v>0.32839968253524182</v>
      </c>
      <c r="I16" s="4">
        <f>'PROTRA_capacity-Original_Data'!J16</f>
        <v>0.33822767086213945</v>
      </c>
      <c r="J16" s="4">
        <f>'PROTRA_capacity-Original_Data'!K16</f>
        <v>0.3704144024688838</v>
      </c>
      <c r="K16" s="4">
        <f>'PROTRA_capacity-Original_Data'!L16</f>
        <v>0.29717905354820873</v>
      </c>
      <c r="L16" s="4">
        <f>'PROTRA_capacity-Original_Data'!M16</f>
        <v>0.22500865226616543</v>
      </c>
      <c r="M16" s="4">
        <f>'PROTRA_capacity-Original_Data'!N16</f>
        <v>0.29352715986004319</v>
      </c>
      <c r="N16" s="4">
        <f>'PROTRA_capacity-Original_Data'!O16</f>
        <v>0.28046973286062787</v>
      </c>
      <c r="O16" s="4">
        <f>'PROTRA_capacity-Original_Data'!P16</f>
        <v>0.30023443903523578</v>
      </c>
      <c r="P16" s="4">
        <f>'PROTRA_capacity-Original_Data'!Q16</f>
        <v>0.24777008155787575</v>
      </c>
      <c r="Q16" s="4">
        <f>'PROTRA_capacity-Original_Data'!R16</f>
        <v>0.24725200473044612</v>
      </c>
      <c r="R16" s="4">
        <f>'PROTRA_capacity-Original_Data'!S16</f>
        <v>0.21299296581398314</v>
      </c>
      <c r="S16" s="4">
        <f>'PROTRA_capacity-Original_Data'!T16</f>
        <v>0.19636014257582782</v>
      </c>
      <c r="T16" s="4">
        <f>'PROTRA_capacity-Original_Data'!U16</f>
        <v>7.5993339829036638E-2</v>
      </c>
      <c r="U16" s="4">
        <f>'PROTRA_capacity-Original_Data'!V16</f>
        <v>3.6548805267806989E-2</v>
      </c>
      <c r="W16" s="83">
        <f t="shared" si="3"/>
        <v>-0.15899018736219872</v>
      </c>
    </row>
    <row r="17" spans="1:23" x14ac:dyDescent="0.35">
      <c r="A17" t="s">
        <v>43</v>
      </c>
      <c r="B17" t="s">
        <v>41</v>
      </c>
      <c r="C17" t="str">
        <f t="shared" si="0"/>
        <v>AUSTRIA_TO_heat</v>
      </c>
      <c r="D17" t="str">
        <f t="shared" si="1"/>
        <v>PROTRA_CHP_HP_I</v>
      </c>
      <c r="E17" s="1" t="s">
        <v>14</v>
      </c>
      <c r="F17" s="1" t="str">
        <f t="shared" si="2"/>
        <v>AUSTRIATO_heatPROTRA_HP_solar</v>
      </c>
      <c r="G17" s="4">
        <f>'PROTRA_capacity-Original_Data'!H17</f>
        <v>0</v>
      </c>
      <c r="H17" s="4">
        <f>'PROTRA_capacity-Original_Data'!I17</f>
        <v>0</v>
      </c>
      <c r="I17" s="4">
        <f>'PROTRA_capacity-Original_Data'!J17</f>
        <v>0</v>
      </c>
      <c r="J17" s="4">
        <f>'PROTRA_capacity-Original_Data'!K17</f>
        <v>1.8052551555774461E-2</v>
      </c>
      <c r="K17" s="4">
        <f>'PROTRA_capacity-Original_Data'!L17</f>
        <v>1.8405572092425632E-2</v>
      </c>
      <c r="L17" s="4">
        <f>'PROTRA_capacity-Original_Data'!M17</f>
        <v>2.3376448165835065E-2</v>
      </c>
      <c r="M17" s="4">
        <f>'PROTRA_capacity-Original_Data'!N17</f>
        <v>2.9098336081546997E-2</v>
      </c>
      <c r="N17" s="4">
        <f>'PROTRA_capacity-Original_Data'!O17</f>
        <v>2.7797074758549794E-2</v>
      </c>
      <c r="O17" s="4">
        <f>'PROTRA_capacity-Original_Data'!P17</f>
        <v>2.5585155363299569E-2</v>
      </c>
      <c r="P17" s="4">
        <f>'PROTRA_capacity-Original_Data'!Q17</f>
        <v>3.0192410647364921E-2</v>
      </c>
      <c r="Q17" s="4">
        <f>'PROTRA_capacity-Original_Data'!R17</f>
        <v>2.8988800137053766E-2</v>
      </c>
      <c r="R17" s="4">
        <f>'PROTRA_capacity-Original_Data'!S17</f>
        <v>2.976807931987065E-2</v>
      </c>
      <c r="S17" s="4">
        <f>'PROTRA_capacity-Original_Data'!T17</f>
        <v>0.03</v>
      </c>
      <c r="T17" s="4">
        <f>'PROTRA_capacity-Original_Data'!U17</f>
        <v>2.9271152322418999E-2</v>
      </c>
      <c r="U17" s="4">
        <f>'PROTRA_capacity-Original_Data'!V17</f>
        <v>2.9188020643724437E-2</v>
      </c>
      <c r="W17" s="83" t="e">
        <f t="shared" si="3"/>
        <v>#DIV/0!</v>
      </c>
    </row>
    <row r="18" spans="1:23" x14ac:dyDescent="0.35">
      <c r="A18" t="s">
        <v>43</v>
      </c>
      <c r="B18" t="s">
        <v>41</v>
      </c>
      <c r="C18" t="str">
        <f t="shared" si="0"/>
        <v>AUSTRIA_TO_heat</v>
      </c>
      <c r="D18" t="str">
        <f t="shared" si="1"/>
        <v>PROTRA_CHP_HP_I</v>
      </c>
      <c r="E18" s="1" t="s">
        <v>15</v>
      </c>
      <c r="F18" s="1" t="str">
        <f t="shared" si="2"/>
        <v>AUSTRIATO_heatPROTRA_HP_solid_fossil</v>
      </c>
      <c r="G18" s="4">
        <f>'PROTRA_capacity-Original_Data'!H18</f>
        <v>0</v>
      </c>
      <c r="H18" s="4">
        <f>'PROTRA_capacity-Original_Data'!I18</f>
        <v>0</v>
      </c>
      <c r="I18" s="4">
        <f>'PROTRA_capacity-Original_Data'!J18</f>
        <v>0</v>
      </c>
      <c r="J18" s="4">
        <f>'PROTRA_capacity-Original_Data'!K18</f>
        <v>0</v>
      </c>
      <c r="K18" s="4">
        <f>'PROTRA_capacity-Original_Data'!L18</f>
        <v>0</v>
      </c>
      <c r="L18" s="4">
        <f>'PROTRA_capacity-Original_Data'!M18</f>
        <v>0</v>
      </c>
      <c r="M18" s="4">
        <f>'PROTRA_capacity-Original_Data'!N18</f>
        <v>0</v>
      </c>
      <c r="N18" s="4">
        <f>'PROTRA_capacity-Original_Data'!O18</f>
        <v>0</v>
      </c>
      <c r="O18" s="4">
        <f>'PROTRA_capacity-Original_Data'!P18</f>
        <v>0</v>
      </c>
      <c r="P18" s="4">
        <f>'PROTRA_capacity-Original_Data'!Q18</f>
        <v>0</v>
      </c>
      <c r="Q18" s="4">
        <f>'PROTRA_capacity-Original_Data'!R18</f>
        <v>0</v>
      </c>
      <c r="R18" s="4">
        <f>'PROTRA_capacity-Original_Data'!S18</f>
        <v>0</v>
      </c>
      <c r="S18" s="4">
        <f>'PROTRA_capacity-Original_Data'!T18</f>
        <v>0</v>
      </c>
      <c r="T18" s="4">
        <f>'PROTRA_capacity-Original_Data'!U18</f>
        <v>0</v>
      </c>
      <c r="U18" s="4">
        <f>'PROTRA_capacity-Original_Data'!V18</f>
        <v>0</v>
      </c>
      <c r="W18" s="83" t="e">
        <f t="shared" si="3"/>
        <v>#DIV/0!</v>
      </c>
    </row>
    <row r="19" spans="1:23" x14ac:dyDescent="0.35">
      <c r="A19" t="s">
        <v>43</v>
      </c>
      <c r="B19" t="s">
        <v>41</v>
      </c>
      <c r="C19" t="str">
        <f t="shared" si="0"/>
        <v>AUSTRIA_TO_heat</v>
      </c>
      <c r="D19" t="str">
        <f t="shared" si="1"/>
        <v>PROTRA_CHP_HP_I</v>
      </c>
      <c r="E19" s="1" t="s">
        <v>16</v>
      </c>
      <c r="F19" s="1" t="str">
        <f t="shared" si="2"/>
        <v>AUSTRIATO_heatPROTRA_HP_waste</v>
      </c>
      <c r="G19" s="4">
        <f>'PROTRA_capacity-Original_Data'!H19</f>
        <v>0.31203653429435907</v>
      </c>
      <c r="H19" s="4">
        <f>'PROTRA_capacity-Original_Data'!I19</f>
        <v>0.36012936336971618</v>
      </c>
      <c r="I19" s="4">
        <f>'PROTRA_capacity-Original_Data'!J19</f>
        <v>0.36943734094490094</v>
      </c>
      <c r="J19" s="4">
        <f>'PROTRA_capacity-Original_Data'!K19</f>
        <v>0.33589514329608838</v>
      </c>
      <c r="K19" s="4">
        <f>'PROTRA_capacity-Original_Data'!L19</f>
        <v>0.34503938194862638</v>
      </c>
      <c r="L19" s="4">
        <f>'PROTRA_capacity-Original_Data'!M19</f>
        <v>0.36335235562795654</v>
      </c>
      <c r="M19" s="4">
        <f>'PROTRA_capacity-Original_Data'!N19</f>
        <v>0.36293419822182704</v>
      </c>
      <c r="N19" s="4">
        <f>'PROTRA_capacity-Original_Data'!O19</f>
        <v>0.36593887191653834</v>
      </c>
      <c r="O19" s="4">
        <f>'PROTRA_capacity-Original_Data'!P19</f>
        <v>0.36914467373670545</v>
      </c>
      <c r="P19" s="4">
        <f>'PROTRA_capacity-Original_Data'!Q19</f>
        <v>0.34829310211492248</v>
      </c>
      <c r="Q19" s="4">
        <f>'PROTRA_capacity-Original_Data'!R19</f>
        <v>0.34821209217550281</v>
      </c>
      <c r="R19" s="4">
        <f>'PROTRA_capacity-Original_Data'!S19</f>
        <v>0.37057148009677721</v>
      </c>
      <c r="S19" s="4">
        <f>'PROTRA_capacity-Original_Data'!T19</f>
        <v>0.36060532362386666</v>
      </c>
      <c r="T19" s="4">
        <f>'PROTRA_capacity-Original_Data'!U19</f>
        <v>0.36383712598161944</v>
      </c>
      <c r="U19" s="4">
        <f>'PROTRA_capacity-Original_Data'!V19</f>
        <v>0.36818525389979523</v>
      </c>
      <c r="W19" s="83">
        <f t="shared" si="3"/>
        <v>1.1889116079251361E-2</v>
      </c>
    </row>
    <row r="20" spans="1:23" x14ac:dyDescent="0.35">
      <c r="A20" t="s">
        <v>43</v>
      </c>
      <c r="B20" t="s">
        <v>42</v>
      </c>
      <c r="C20" t="str">
        <f t="shared" si="0"/>
        <v>AUSTRIA_TO_elec</v>
      </c>
      <c r="D20" t="str">
        <f t="shared" si="1"/>
        <v>PROTRA_CHP_PP_I</v>
      </c>
      <c r="E20" s="1" t="s">
        <v>0</v>
      </c>
      <c r="F20" s="1" t="str">
        <f t="shared" si="2"/>
        <v>AUSTRIATO_elecPROTRA_CHP_gas_fuels</v>
      </c>
      <c r="G20" s="5">
        <f>'PROTRA_capacity-Original_Data'!H20</f>
        <v>2.2210069999999997</v>
      </c>
      <c r="H20" s="5">
        <f>'PROTRA_capacity-Original_Data'!I20</f>
        <v>2.224707</v>
      </c>
      <c r="I20" s="5">
        <f>'PROTRA_capacity-Original_Data'!J20</f>
        <v>2.951689</v>
      </c>
      <c r="J20" s="5">
        <f>'PROTRA_capacity-Original_Data'!K20</f>
        <v>2.9513889999999998</v>
      </c>
      <c r="K20" s="5">
        <f>'PROTRA_capacity-Original_Data'!L20</f>
        <v>3.0741890000000005</v>
      </c>
      <c r="L20" s="5">
        <f>'PROTRA_capacity-Original_Data'!M20</f>
        <v>3.9241890000000001</v>
      </c>
      <c r="M20" s="5">
        <f>'PROTRA_capacity-Original_Data'!N20</f>
        <v>3.9199890000000002</v>
      </c>
      <c r="N20" s="5">
        <f>'PROTRA_capacity-Original_Data'!O20</f>
        <v>3.9162490000000001</v>
      </c>
      <c r="O20" s="5">
        <f>'PROTRA_capacity-Original_Data'!P20</f>
        <v>3.5186130000000002</v>
      </c>
      <c r="P20" s="5">
        <f>'PROTRA_capacity-Original_Data'!Q20</f>
        <v>3.5185029999999999</v>
      </c>
      <c r="Q20" s="5">
        <f>'PROTRA_capacity-Original_Data'!R20</f>
        <v>3.4911429455676517</v>
      </c>
      <c r="R20" s="5">
        <f>'PROTRA_capacity-Original_Data'!S20</f>
        <v>3.4911429455676517</v>
      </c>
      <c r="S20" s="5">
        <f>'PROTRA_capacity-Original_Data'!T20</f>
        <v>3.4927063772495002</v>
      </c>
      <c r="T20" s="5">
        <f>'PROTRA_capacity-Original_Data'!U20</f>
        <v>3.488797798044879</v>
      </c>
      <c r="U20" s="5">
        <f>'PROTRA_capacity-Original_Data'!V20</f>
        <v>3.1385891013108198</v>
      </c>
      <c r="W20" s="83">
        <f t="shared" si="3"/>
        <v>2.500849986546938E-2</v>
      </c>
    </row>
    <row r="21" spans="1:23" x14ac:dyDescent="0.35">
      <c r="A21" t="s">
        <v>43</v>
      </c>
      <c r="B21" t="s">
        <v>42</v>
      </c>
      <c r="C21" t="str">
        <f t="shared" si="0"/>
        <v>AUSTRIA_TO_elec</v>
      </c>
      <c r="D21" t="str">
        <f t="shared" si="1"/>
        <v>PROTRA_CHP_PP_I</v>
      </c>
      <c r="E21" s="1" t="s">
        <v>1</v>
      </c>
      <c r="F21" s="1" t="str">
        <f t="shared" si="2"/>
        <v>AUSTRIATO_elecPROTRA_CHP_gas_fuels_CCS</v>
      </c>
      <c r="G21" s="5">
        <f>'PROTRA_capacity-Original_Data'!H21</f>
        <v>0</v>
      </c>
      <c r="H21" s="5">
        <f>'PROTRA_capacity-Original_Data'!I21</f>
        <v>0</v>
      </c>
      <c r="I21" s="5">
        <f>'PROTRA_capacity-Original_Data'!J21</f>
        <v>0</v>
      </c>
      <c r="J21" s="5">
        <f>'PROTRA_capacity-Original_Data'!K21</f>
        <v>0</v>
      </c>
      <c r="K21" s="5">
        <f>'PROTRA_capacity-Original_Data'!L21</f>
        <v>0</v>
      </c>
      <c r="L21" s="5">
        <f>'PROTRA_capacity-Original_Data'!M21</f>
        <v>0</v>
      </c>
      <c r="M21" s="5">
        <f>'PROTRA_capacity-Original_Data'!N21</f>
        <v>0</v>
      </c>
      <c r="N21" s="5">
        <f>'PROTRA_capacity-Original_Data'!O21</f>
        <v>0</v>
      </c>
      <c r="O21" s="5">
        <f>'PROTRA_capacity-Original_Data'!P21</f>
        <v>0</v>
      </c>
      <c r="P21" s="5">
        <f>'PROTRA_capacity-Original_Data'!Q21</f>
        <v>0</v>
      </c>
      <c r="Q21" s="5">
        <f>'PROTRA_capacity-Original_Data'!R21</f>
        <v>0</v>
      </c>
      <c r="R21" s="5">
        <f>'PROTRA_capacity-Original_Data'!S21</f>
        <v>0</v>
      </c>
      <c r="S21" s="5">
        <f>'PROTRA_capacity-Original_Data'!T21</f>
        <v>0</v>
      </c>
      <c r="T21" s="5">
        <f>'PROTRA_capacity-Original_Data'!U21</f>
        <v>0</v>
      </c>
      <c r="U21" s="5">
        <f>'PROTRA_capacity-Original_Data'!V21</f>
        <v>0</v>
      </c>
      <c r="W21" s="83" t="e">
        <f t="shared" si="3"/>
        <v>#DIV/0!</v>
      </c>
    </row>
    <row r="22" spans="1:23" x14ac:dyDescent="0.35">
      <c r="A22" t="s">
        <v>43</v>
      </c>
      <c r="B22" t="s">
        <v>42</v>
      </c>
      <c r="C22" t="str">
        <f t="shared" si="0"/>
        <v>AUSTRIA_TO_elec</v>
      </c>
      <c r="D22" t="str">
        <f t="shared" si="1"/>
        <v>PROTRA_CHP_PP_I</v>
      </c>
      <c r="E22" s="1" t="s">
        <v>2</v>
      </c>
      <c r="F22" s="1" t="str">
        <f t="shared" si="2"/>
        <v>AUSTRIATO_elecPROTRA_CHP_geothermal</v>
      </c>
      <c r="G22" s="3">
        <v>0</v>
      </c>
      <c r="H22" s="3">
        <v>0</v>
      </c>
      <c r="I22" s="3">
        <v>0</v>
      </c>
      <c r="J22" s="3">
        <v>0</v>
      </c>
      <c r="K22" s="3">
        <v>0</v>
      </c>
      <c r="L22" s="3">
        <v>0</v>
      </c>
      <c r="M22" s="3">
        <v>0</v>
      </c>
      <c r="N22" s="3">
        <v>0</v>
      </c>
      <c r="O22" s="3">
        <v>0</v>
      </c>
      <c r="P22" s="3">
        <v>0</v>
      </c>
      <c r="Q22" s="3">
        <v>0</v>
      </c>
      <c r="R22" s="3">
        <v>0</v>
      </c>
      <c r="S22" s="3">
        <v>0</v>
      </c>
      <c r="T22" s="3">
        <v>0</v>
      </c>
      <c r="U22" s="3">
        <v>0</v>
      </c>
      <c r="W22" s="83" t="e">
        <f t="shared" si="3"/>
        <v>#DIV/0!</v>
      </c>
    </row>
    <row r="23" spans="1:23" x14ac:dyDescent="0.35">
      <c r="A23" t="s">
        <v>43</v>
      </c>
      <c r="B23" t="s">
        <v>42</v>
      </c>
      <c r="C23" t="str">
        <f t="shared" si="0"/>
        <v>AUSTRIA_TO_elec</v>
      </c>
      <c r="D23" t="str">
        <f t="shared" si="1"/>
        <v>PROTRA_CHP_PP_I</v>
      </c>
      <c r="E23" s="1" t="s">
        <v>3</v>
      </c>
      <c r="F23" s="1" t="str">
        <f t="shared" si="2"/>
        <v>AUSTRIATO_elecPROTRA_CHP_liquid_fuels</v>
      </c>
      <c r="G23" s="5">
        <f>'PROTRA_capacity-Original_Data'!H23</f>
        <v>0.29595399999999994</v>
      </c>
      <c r="H23" s="5">
        <f>'PROTRA_capacity-Original_Data'!I23</f>
        <v>0.28665400000000002</v>
      </c>
      <c r="I23" s="5">
        <f>'PROTRA_capacity-Original_Data'!J23</f>
        <v>0.28665400000000002</v>
      </c>
      <c r="J23" s="5">
        <f>'PROTRA_capacity-Original_Data'!K23</f>
        <v>0.28015400000000001</v>
      </c>
      <c r="K23" s="5">
        <f>'PROTRA_capacity-Original_Data'!L23</f>
        <v>0.24215400000000001</v>
      </c>
      <c r="L23" s="5">
        <f>'PROTRA_capacity-Original_Data'!M23</f>
        <v>0.23991399999999999</v>
      </c>
      <c r="M23" s="5">
        <f>'PROTRA_capacity-Original_Data'!N23</f>
        <v>0.201514</v>
      </c>
      <c r="N23" s="5">
        <f>'PROTRA_capacity-Original_Data'!O23</f>
        <v>0.199214</v>
      </c>
      <c r="O23" s="5">
        <f>'PROTRA_capacity-Original_Data'!P23</f>
        <v>0.199214</v>
      </c>
      <c r="P23" s="5">
        <f>'PROTRA_capacity-Original_Data'!Q23</f>
        <v>0.199214</v>
      </c>
      <c r="Q23" s="5">
        <f>'PROTRA_capacity-Original_Data'!R23</f>
        <v>0.199214</v>
      </c>
      <c r="R23" s="5">
        <f>'PROTRA_capacity-Original_Data'!S23</f>
        <v>0.199214</v>
      </c>
      <c r="S23" s="5">
        <f>'PROTRA_capacity-Original_Data'!T23</f>
        <v>0.199214</v>
      </c>
      <c r="T23" s="5">
        <f>'PROTRA_capacity-Original_Data'!U23</f>
        <v>0.199214</v>
      </c>
      <c r="U23" s="5">
        <f>'PROTRA_capacity-Original_Data'!V23</f>
        <v>0.199214</v>
      </c>
      <c r="W23" s="83">
        <f t="shared" si="3"/>
        <v>-2.7877226545479639E-2</v>
      </c>
    </row>
    <row r="24" spans="1:23" x14ac:dyDescent="0.35">
      <c r="A24" t="s">
        <v>43</v>
      </c>
      <c r="B24" t="s">
        <v>42</v>
      </c>
      <c r="C24" t="str">
        <f t="shared" si="0"/>
        <v>AUSTRIA_TO_elec</v>
      </c>
      <c r="D24" t="str">
        <f t="shared" si="1"/>
        <v>PROTRA_CHP_PP_I</v>
      </c>
      <c r="E24" s="1" t="s">
        <v>4</v>
      </c>
      <c r="F24" s="1" t="str">
        <f t="shared" si="2"/>
        <v>AUSTRIATO_elecPROTRA_CHP_liquid_fuels_CCS</v>
      </c>
      <c r="G24" s="5">
        <f>'PROTRA_capacity-Original_Data'!H24</f>
        <v>0</v>
      </c>
      <c r="H24" s="5">
        <f>'PROTRA_capacity-Original_Data'!I24</f>
        <v>0</v>
      </c>
      <c r="I24" s="5">
        <f>'PROTRA_capacity-Original_Data'!J24</f>
        <v>0</v>
      </c>
      <c r="J24" s="5">
        <f>'PROTRA_capacity-Original_Data'!K24</f>
        <v>0</v>
      </c>
      <c r="K24" s="5">
        <f>'PROTRA_capacity-Original_Data'!L24</f>
        <v>0</v>
      </c>
      <c r="L24" s="5">
        <f>'PROTRA_capacity-Original_Data'!M24</f>
        <v>0</v>
      </c>
      <c r="M24" s="5">
        <f>'PROTRA_capacity-Original_Data'!N24</f>
        <v>0</v>
      </c>
      <c r="N24" s="5">
        <f>'PROTRA_capacity-Original_Data'!O24</f>
        <v>0</v>
      </c>
      <c r="O24" s="5">
        <f>'PROTRA_capacity-Original_Data'!P24</f>
        <v>0</v>
      </c>
      <c r="P24" s="5">
        <f>'PROTRA_capacity-Original_Data'!Q24</f>
        <v>0</v>
      </c>
      <c r="Q24" s="5">
        <f>'PROTRA_capacity-Original_Data'!R24</f>
        <v>0</v>
      </c>
      <c r="R24" s="5">
        <f>'PROTRA_capacity-Original_Data'!S24</f>
        <v>0</v>
      </c>
      <c r="S24" s="5">
        <f>'PROTRA_capacity-Original_Data'!T24</f>
        <v>0</v>
      </c>
      <c r="T24" s="5">
        <f>'PROTRA_capacity-Original_Data'!U24</f>
        <v>0</v>
      </c>
      <c r="U24" s="5">
        <f>'PROTRA_capacity-Original_Data'!V24</f>
        <v>0</v>
      </c>
      <c r="W24" s="83" t="e">
        <f t="shared" si="3"/>
        <v>#DIV/0!</v>
      </c>
    </row>
    <row r="25" spans="1:23" x14ac:dyDescent="0.35">
      <c r="A25" t="s">
        <v>43</v>
      </c>
      <c r="B25" t="s">
        <v>42</v>
      </c>
      <c r="C25" t="str">
        <f t="shared" si="0"/>
        <v>AUSTRIA_TO_elec</v>
      </c>
      <c r="D25" t="str">
        <f t="shared" si="1"/>
        <v>PROTRA_CHP_PP_I</v>
      </c>
      <c r="E25" s="1" t="s">
        <v>5</v>
      </c>
      <c r="F25" s="1" t="str">
        <f t="shared" si="2"/>
        <v>AUSTRIATO_elecPROTRA_CHP_solid_fossil</v>
      </c>
      <c r="G25" s="5">
        <f>'PROTRA_capacity-Original_Data'!H25</f>
        <v>0.20250000000000001</v>
      </c>
      <c r="H25" s="5">
        <f>'PROTRA_capacity-Original_Data'!I25</f>
        <v>0.20250000000000001</v>
      </c>
      <c r="I25" s="5">
        <f>'PROTRA_capacity-Original_Data'!J25</f>
        <v>0.20250000000000001</v>
      </c>
      <c r="J25" s="5">
        <f>'PROTRA_capacity-Original_Data'!K25</f>
        <v>0.20250000000000001</v>
      </c>
      <c r="K25" s="5">
        <f>'PROTRA_capacity-Original_Data'!L25</f>
        <v>0.17499999999999999</v>
      </c>
      <c r="L25" s="5">
        <f>'PROTRA_capacity-Original_Data'!M25</f>
        <v>0.17499999999999999</v>
      </c>
      <c r="M25" s="5">
        <f>'PROTRA_capacity-Original_Data'!N25</f>
        <v>0.17499999999999999</v>
      </c>
      <c r="N25" s="5">
        <f>'PROTRA_capacity-Original_Data'!O25</f>
        <v>0.17499999999999999</v>
      </c>
      <c r="O25" s="5">
        <f>'PROTRA_capacity-Original_Data'!P25</f>
        <v>0.17499999999999999</v>
      </c>
      <c r="P25" s="5">
        <f>'PROTRA_capacity-Original_Data'!Q25</f>
        <v>0.17499999999999999</v>
      </c>
      <c r="Q25" s="5">
        <f>'PROTRA_capacity-Original_Data'!R25</f>
        <v>0.11447480785653287</v>
      </c>
      <c r="R25" s="5">
        <f>'PROTRA_capacity-Original_Data'!S25</f>
        <v>8.9368061485909464E-2</v>
      </c>
      <c r="S25" s="5">
        <f>'PROTRA_capacity-Original_Data'!T25</f>
        <v>8.9368061485909464E-2</v>
      </c>
      <c r="T25" s="5">
        <f>'PROTRA_capacity-Original_Data'!U25</f>
        <v>8.9368061485909464E-2</v>
      </c>
      <c r="U25" s="5">
        <f>'PROTRA_capacity-Original_Data'!V25</f>
        <v>3.6763450042698542E-2</v>
      </c>
      <c r="W25" s="83">
        <f t="shared" si="3"/>
        <v>-0.11474007935403607</v>
      </c>
    </row>
    <row r="26" spans="1:23" x14ac:dyDescent="0.35">
      <c r="A26" t="s">
        <v>43</v>
      </c>
      <c r="B26" t="s">
        <v>42</v>
      </c>
      <c r="C26" t="str">
        <f t="shared" si="0"/>
        <v>AUSTRIA_TO_elec</v>
      </c>
      <c r="D26" t="str">
        <f t="shared" si="1"/>
        <v>PROTRA_CHP_PP_I</v>
      </c>
      <c r="E26" s="1" t="s">
        <v>6</v>
      </c>
      <c r="F26" s="1" t="str">
        <f t="shared" si="2"/>
        <v>AUSTRIATO_elecPROTRA_CHP_solid_fossil_CCS</v>
      </c>
      <c r="G26" s="5">
        <f>'PROTRA_capacity-Original_Data'!H26</f>
        <v>0</v>
      </c>
      <c r="H26" s="5">
        <f>'PROTRA_capacity-Original_Data'!I26</f>
        <v>0</v>
      </c>
      <c r="I26" s="5">
        <f>'PROTRA_capacity-Original_Data'!J26</f>
        <v>0</v>
      </c>
      <c r="J26" s="5">
        <f>'PROTRA_capacity-Original_Data'!K26</f>
        <v>0</v>
      </c>
      <c r="K26" s="5">
        <f>'PROTRA_capacity-Original_Data'!L26</f>
        <v>0</v>
      </c>
      <c r="L26" s="5">
        <f>'PROTRA_capacity-Original_Data'!M26</f>
        <v>0</v>
      </c>
      <c r="M26" s="5">
        <f>'PROTRA_capacity-Original_Data'!N26</f>
        <v>0</v>
      </c>
      <c r="N26" s="5">
        <f>'PROTRA_capacity-Original_Data'!O26</f>
        <v>0</v>
      </c>
      <c r="O26" s="5">
        <f>'PROTRA_capacity-Original_Data'!P26</f>
        <v>0</v>
      </c>
      <c r="P26" s="5">
        <f>'PROTRA_capacity-Original_Data'!Q26</f>
        <v>0</v>
      </c>
      <c r="Q26" s="5">
        <f>'PROTRA_capacity-Original_Data'!R26</f>
        <v>0</v>
      </c>
      <c r="R26" s="5">
        <f>'PROTRA_capacity-Original_Data'!S26</f>
        <v>0</v>
      </c>
      <c r="S26" s="5">
        <f>'PROTRA_capacity-Original_Data'!T26</f>
        <v>0</v>
      </c>
      <c r="T26" s="5">
        <f>'PROTRA_capacity-Original_Data'!U26</f>
        <v>0</v>
      </c>
      <c r="U26" s="5">
        <f>'PROTRA_capacity-Original_Data'!V26</f>
        <v>0</v>
      </c>
      <c r="W26" s="83" t="e">
        <f t="shared" si="3"/>
        <v>#DIV/0!</v>
      </c>
    </row>
    <row r="27" spans="1:23" x14ac:dyDescent="0.35">
      <c r="A27" t="s">
        <v>43</v>
      </c>
      <c r="B27" t="s">
        <v>42</v>
      </c>
      <c r="C27" t="str">
        <f t="shared" si="0"/>
        <v>AUSTRIA_TO_elec</v>
      </c>
      <c r="D27" t="str">
        <f t="shared" si="1"/>
        <v>PROTRA_CHP_PP_I</v>
      </c>
      <c r="E27" s="1" t="s">
        <v>7</v>
      </c>
      <c r="F27" s="1" t="str">
        <f t="shared" si="2"/>
        <v>AUSTRIATO_elecPROTRA_CHP_waste</v>
      </c>
      <c r="G27" s="5">
        <f>'PROTRA_capacity-Original_Data'!H27</f>
        <v>6.2279851054952262E-2</v>
      </c>
      <c r="H27" s="5">
        <f>'PROTRA_capacity-Original_Data'!I27</f>
        <v>6.6634359213069483E-2</v>
      </c>
      <c r="I27" s="5">
        <f>'PROTRA_capacity-Original_Data'!J27</f>
        <v>7.8537761064572983E-2</v>
      </c>
      <c r="J27" s="5">
        <f>'PROTRA_capacity-Original_Data'!K27</f>
        <v>7.9048645279090335E-2</v>
      </c>
      <c r="K27" s="5">
        <f>'PROTRA_capacity-Original_Data'!L27</f>
        <v>8.2920609852274466E-2</v>
      </c>
      <c r="L27" s="5">
        <f>'PROTRA_capacity-Original_Data'!M27</f>
        <v>9.2116525713586792E-2</v>
      </c>
      <c r="M27" s="5">
        <f>'PROTRA_capacity-Original_Data'!N27</f>
        <v>9.51818310006909E-2</v>
      </c>
      <c r="N27" s="5">
        <f>'PROTRA_capacity-Original_Data'!O27</f>
        <v>9.6346647009790454E-2</v>
      </c>
      <c r="O27" s="5">
        <f>'PROTRA_capacity-Original_Data'!P27</f>
        <v>0.10022936704012234</v>
      </c>
      <c r="P27" s="5">
        <f>'PROTRA_capacity-Original_Data'!Q27</f>
        <v>9.5631409109466159E-2</v>
      </c>
      <c r="Q27" s="5">
        <f>'PROTRA_capacity-Original_Data'!R27</f>
        <v>9.5631409109466159E-2</v>
      </c>
      <c r="R27" s="5">
        <f>'PROTRA_capacity-Original_Data'!S27</f>
        <v>9.5631409109466159E-2</v>
      </c>
      <c r="S27" s="5">
        <f>'PROTRA_capacity-Original_Data'!T27</f>
        <v>9.9616051155693927E-2</v>
      </c>
      <c r="T27" s="5">
        <f>'PROTRA_capacity-Original_Data'!U27</f>
        <v>9.9616051155693927E-2</v>
      </c>
      <c r="U27" s="5">
        <f>'PROTRA_capacity-Original_Data'!V27</f>
        <v>9.9616051155693927E-2</v>
      </c>
      <c r="W27" s="83">
        <f t="shared" si="3"/>
        <v>3.4118066434431826E-2</v>
      </c>
    </row>
    <row r="28" spans="1:23" x14ac:dyDescent="0.35">
      <c r="A28" t="s">
        <v>43</v>
      </c>
      <c r="B28" t="s">
        <v>42</v>
      </c>
      <c r="C28" t="str">
        <f t="shared" si="0"/>
        <v>AUSTRIA_TO_elec</v>
      </c>
      <c r="D28" t="str">
        <f t="shared" si="1"/>
        <v>PROTRA_CHP_PP_I</v>
      </c>
      <c r="E28" s="1" t="s">
        <v>8</v>
      </c>
      <c r="F28" s="1" t="str">
        <f t="shared" si="2"/>
        <v>AUSTRIATO_elecPROTRA_CHP_solid_bio</v>
      </c>
      <c r="G28" s="5">
        <f>'PROTRA_capacity-Original_Data'!H28</f>
        <v>0.24248514894504772</v>
      </c>
      <c r="H28" s="5">
        <f>'PROTRA_capacity-Original_Data'!I28</f>
        <v>0.25943932499745687</v>
      </c>
      <c r="I28" s="5">
        <f>'PROTRA_capacity-Original_Data'!J28</f>
        <v>0.30578494275379647</v>
      </c>
      <c r="J28" s="5">
        <f>'PROTRA_capacity-Original_Data'!K28</f>
        <v>0.30777405853927914</v>
      </c>
      <c r="K28" s="5">
        <f>'PROTRA_capacity-Original_Data'!L28</f>
        <v>0.32284946238714757</v>
      </c>
      <c r="L28" s="5">
        <f>'PROTRA_capacity-Original_Data'!M28</f>
        <v>0.35865354652583525</v>
      </c>
      <c r="M28" s="5">
        <f>'PROTRA_capacity-Original_Data'!N28</f>
        <v>0.37058824123873113</v>
      </c>
      <c r="N28" s="5">
        <f>'PROTRA_capacity-Original_Data'!O28</f>
        <v>0.37512342522963155</v>
      </c>
      <c r="O28" s="5">
        <f>'PROTRA_capacity-Original_Data'!P28</f>
        <v>0.39024070519929971</v>
      </c>
      <c r="P28" s="5">
        <f>'PROTRA_capacity-Original_Data'!Q28</f>
        <v>0.37233866312995584</v>
      </c>
      <c r="Q28" s="5">
        <f>'PROTRA_capacity-Original_Data'!R28</f>
        <v>0.38036320328361867</v>
      </c>
      <c r="R28" s="5">
        <f>'PROTRA_capacity-Original_Data'!S28</f>
        <v>0.38036320328361867</v>
      </c>
      <c r="S28" s="5">
        <f>'PROTRA_capacity-Original_Data'!T28</f>
        <v>0.39400492154484545</v>
      </c>
      <c r="T28" s="5">
        <f>'PROTRA_capacity-Original_Data'!U28</f>
        <v>0.40122700768314212</v>
      </c>
      <c r="U28" s="5">
        <f>'PROTRA_capacity-Original_Data'!V28</f>
        <v>0.3988196456370432</v>
      </c>
      <c r="W28" s="83">
        <f t="shared" si="3"/>
        <v>3.6179748122941335E-2</v>
      </c>
    </row>
    <row r="29" spans="1:23" x14ac:dyDescent="0.35">
      <c r="A29" t="s">
        <v>43</v>
      </c>
      <c r="B29" t="s">
        <v>42</v>
      </c>
      <c r="C29" t="str">
        <f t="shared" si="0"/>
        <v>AUSTRIA_TO_elec</v>
      </c>
      <c r="D29" t="str">
        <f t="shared" si="1"/>
        <v>PROTRA_CHP_PP_I</v>
      </c>
      <c r="E29" s="1" t="s">
        <v>9</v>
      </c>
      <c r="F29" s="1" t="str">
        <f t="shared" si="2"/>
        <v>AUSTRIATO_elecPROTRA_CHP_solid_bio_CCS</v>
      </c>
      <c r="G29" s="5">
        <f>'PROTRA_capacity-Original_Data'!H29</f>
        <v>0</v>
      </c>
      <c r="H29" s="5">
        <f>'PROTRA_capacity-Original_Data'!I29</f>
        <v>0</v>
      </c>
      <c r="I29" s="5">
        <f>'PROTRA_capacity-Original_Data'!J29</f>
        <v>0</v>
      </c>
      <c r="J29" s="5">
        <f>'PROTRA_capacity-Original_Data'!K29</f>
        <v>0</v>
      </c>
      <c r="K29" s="5">
        <f>'PROTRA_capacity-Original_Data'!L29</f>
        <v>0</v>
      </c>
      <c r="L29" s="5">
        <f>'PROTRA_capacity-Original_Data'!M29</f>
        <v>0</v>
      </c>
      <c r="M29" s="5">
        <f>'PROTRA_capacity-Original_Data'!N29</f>
        <v>0</v>
      </c>
      <c r="N29" s="5">
        <f>'PROTRA_capacity-Original_Data'!O29</f>
        <v>0</v>
      </c>
      <c r="O29" s="5">
        <f>'PROTRA_capacity-Original_Data'!P29</f>
        <v>0</v>
      </c>
      <c r="P29" s="5">
        <f>'PROTRA_capacity-Original_Data'!Q29</f>
        <v>0</v>
      </c>
      <c r="Q29" s="5">
        <f>'PROTRA_capacity-Original_Data'!R29</f>
        <v>0</v>
      </c>
      <c r="R29" s="5">
        <f>'PROTRA_capacity-Original_Data'!S29</f>
        <v>0</v>
      </c>
      <c r="S29" s="5">
        <f>'PROTRA_capacity-Original_Data'!T29</f>
        <v>0</v>
      </c>
      <c r="T29" s="5">
        <f>'PROTRA_capacity-Original_Data'!U29</f>
        <v>0</v>
      </c>
      <c r="U29" s="5">
        <f>'PROTRA_capacity-Original_Data'!V29</f>
        <v>0</v>
      </c>
      <c r="W29" s="83" t="e">
        <f t="shared" si="3"/>
        <v>#DIV/0!</v>
      </c>
    </row>
    <row r="30" spans="1:23" x14ac:dyDescent="0.35">
      <c r="A30" t="s">
        <v>43</v>
      </c>
      <c r="B30" t="s">
        <v>42</v>
      </c>
      <c r="C30" t="str">
        <f t="shared" si="0"/>
        <v>AUSTRIA_TO_elec</v>
      </c>
      <c r="D30" t="str">
        <f t="shared" si="1"/>
        <v>PROTRA_CHP_PP_I</v>
      </c>
      <c r="E30" s="1" t="s">
        <v>17</v>
      </c>
      <c r="F30" s="1" t="str">
        <f t="shared" si="2"/>
        <v>AUSTRIATO_elecPROTRA_PP_solid_bio</v>
      </c>
      <c r="G30" s="5">
        <f>'PROTRA_capacity-Original_Data'!H30</f>
        <v>0.15574776600329138</v>
      </c>
      <c r="H30" s="5">
        <f>'PROTRA_capacity-Original_Data'!I30</f>
        <v>0.15654341231748442</v>
      </c>
      <c r="I30" s="5">
        <f>'PROTRA_capacity-Original_Data'!J30</f>
        <v>0.25777893676810126</v>
      </c>
      <c r="J30" s="5">
        <f>'PROTRA_capacity-Original_Data'!K30</f>
        <v>0.25777893676810126</v>
      </c>
      <c r="K30" s="5">
        <f>'PROTRA_capacity-Original_Data'!L30</f>
        <v>0.23987689469875745</v>
      </c>
      <c r="L30" s="5">
        <f>'PROTRA_capacity-Original_Data'!M30</f>
        <v>0.23987689469875745</v>
      </c>
      <c r="M30" s="5">
        <f>'PROTRA_capacity-Original_Data'!N30</f>
        <v>0.23987689469875745</v>
      </c>
      <c r="N30" s="5">
        <f>'PROTRA_capacity-Original_Data'!O30</f>
        <v>0.23987689469875745</v>
      </c>
      <c r="O30" s="5">
        <f>'PROTRA_capacity-Original_Data'!P30</f>
        <v>0.23987689469875745</v>
      </c>
      <c r="P30" s="5">
        <f>'PROTRA_capacity-Original_Data'!Q30</f>
        <v>0.23987689469875745</v>
      </c>
      <c r="Q30" s="5">
        <f>'PROTRA_capacity-Original_Data'!R30</f>
        <v>0.2450466553603686</v>
      </c>
      <c r="R30" s="5">
        <f>'PROTRA_capacity-Original_Data'!S30</f>
        <v>0.2450466553603686</v>
      </c>
      <c r="S30" s="5">
        <f>'PROTRA_capacity-Original_Data'!T30</f>
        <v>0.25383524848510752</v>
      </c>
      <c r="T30" s="5">
        <f>'PROTRA_capacity-Original_Data'!U30</f>
        <v>0.25848803308055762</v>
      </c>
      <c r="U30" s="5">
        <f>'PROTRA_capacity-Original_Data'!V30</f>
        <v>0.25693710488207422</v>
      </c>
      <c r="W30" s="83">
        <f t="shared" si="3"/>
        <v>3.6403637540230349E-2</v>
      </c>
    </row>
    <row r="31" spans="1:23" x14ac:dyDescent="0.35">
      <c r="A31" t="s">
        <v>43</v>
      </c>
      <c r="B31" t="s">
        <v>42</v>
      </c>
      <c r="C31" t="str">
        <f t="shared" si="0"/>
        <v>AUSTRIA_TO_elec</v>
      </c>
      <c r="D31" t="str">
        <f t="shared" si="1"/>
        <v>PROTRA_CHP_PP_I</v>
      </c>
      <c r="E31" s="1" t="s">
        <v>18</v>
      </c>
      <c r="F31" s="1" t="str">
        <f t="shared" si="2"/>
        <v>AUSTRIATO_elecPROTRA_PP_solid_bio_CCS</v>
      </c>
      <c r="G31" s="5">
        <f>'PROTRA_capacity-Original_Data'!H31</f>
        <v>0</v>
      </c>
      <c r="H31" s="5">
        <f>'PROTRA_capacity-Original_Data'!I31</f>
        <v>0</v>
      </c>
      <c r="I31" s="5">
        <f>'PROTRA_capacity-Original_Data'!J31</f>
        <v>0</v>
      </c>
      <c r="J31" s="5">
        <f>'PROTRA_capacity-Original_Data'!K31</f>
        <v>0</v>
      </c>
      <c r="K31" s="5">
        <f>'PROTRA_capacity-Original_Data'!L31</f>
        <v>0</v>
      </c>
      <c r="L31" s="5">
        <f>'PROTRA_capacity-Original_Data'!M31</f>
        <v>0</v>
      </c>
      <c r="M31" s="5">
        <f>'PROTRA_capacity-Original_Data'!N31</f>
        <v>0</v>
      </c>
      <c r="N31" s="5">
        <f>'PROTRA_capacity-Original_Data'!O31</f>
        <v>0</v>
      </c>
      <c r="O31" s="5">
        <f>'PROTRA_capacity-Original_Data'!P31</f>
        <v>0</v>
      </c>
      <c r="P31" s="5">
        <f>'PROTRA_capacity-Original_Data'!Q31</f>
        <v>0</v>
      </c>
      <c r="Q31" s="5">
        <f>'PROTRA_capacity-Original_Data'!R31</f>
        <v>0</v>
      </c>
      <c r="R31" s="5">
        <f>'PROTRA_capacity-Original_Data'!S31</f>
        <v>0</v>
      </c>
      <c r="S31" s="5">
        <f>'PROTRA_capacity-Original_Data'!T31</f>
        <v>0</v>
      </c>
      <c r="T31" s="5">
        <f>'PROTRA_capacity-Original_Data'!U31</f>
        <v>0</v>
      </c>
      <c r="U31" s="5">
        <f>'PROTRA_capacity-Original_Data'!V31</f>
        <v>0</v>
      </c>
      <c r="W31" s="83" t="e">
        <f t="shared" si="3"/>
        <v>#DIV/0!</v>
      </c>
    </row>
    <row r="32" spans="1:23" x14ac:dyDescent="0.35">
      <c r="A32" t="s">
        <v>43</v>
      </c>
      <c r="B32" t="s">
        <v>42</v>
      </c>
      <c r="C32" t="str">
        <f t="shared" si="0"/>
        <v>AUSTRIA_TO_elec</v>
      </c>
      <c r="D32" t="str">
        <f t="shared" si="1"/>
        <v>PROTRA_CHP_PP_I</v>
      </c>
      <c r="E32" s="1" t="s">
        <v>19</v>
      </c>
      <c r="F32" s="1" t="str">
        <f t="shared" si="2"/>
        <v>AUSTRIATO_elecPROTRA_PP_gas_fuels</v>
      </c>
      <c r="G32" s="5">
        <f>'PROTRA_capacity-Original_Data'!H32</f>
        <v>2.068495</v>
      </c>
      <c r="H32" s="5">
        <f>'PROTRA_capacity-Original_Data'!I32</f>
        <v>2.0714950000000001</v>
      </c>
      <c r="I32" s="5">
        <f>'PROTRA_capacity-Original_Data'!J32</f>
        <v>2.1489949999999998</v>
      </c>
      <c r="J32" s="5">
        <f>'PROTRA_capacity-Original_Data'!K32</f>
        <v>2.1489949999999998</v>
      </c>
      <c r="K32" s="5">
        <f>'PROTRA_capacity-Original_Data'!L32</f>
        <v>2.1852150000000004</v>
      </c>
      <c r="L32" s="5">
        <f>'PROTRA_capacity-Original_Data'!M32</f>
        <v>2.184015</v>
      </c>
      <c r="M32" s="5">
        <f>'PROTRA_capacity-Original_Data'!N32</f>
        <v>2.184015</v>
      </c>
      <c r="N32" s="5">
        <f>'PROTRA_capacity-Original_Data'!O32</f>
        <v>2.1813050000000005</v>
      </c>
      <c r="O32" s="5">
        <f>'PROTRA_capacity-Original_Data'!P32</f>
        <v>2.1803250000000003</v>
      </c>
      <c r="P32" s="5">
        <f>'PROTRA_capacity-Original_Data'!Q32</f>
        <v>2.0653050000000004</v>
      </c>
      <c r="Q32" s="5">
        <f>'PROTRA_capacity-Original_Data'!R32</f>
        <v>2.0492450855365476</v>
      </c>
      <c r="R32" s="5">
        <f>'PROTRA_capacity-Original_Data'!S32</f>
        <v>2.0492450855365476</v>
      </c>
      <c r="S32" s="5">
        <f>'PROTRA_capacity-Original_Data'!T32</f>
        <v>2.0501627949344594</v>
      </c>
      <c r="T32" s="5">
        <f>'PROTRA_capacity-Original_Data'!U32</f>
        <v>2.0478685214396806</v>
      </c>
      <c r="U32" s="5">
        <f>'PROTRA_capacity-Original_Data'!V32</f>
        <v>1.8423016163074875</v>
      </c>
      <c r="W32" s="83">
        <f t="shared" si="3"/>
        <v>-8.2377126461727901E-3</v>
      </c>
    </row>
    <row r="33" spans="1:23" x14ac:dyDescent="0.35">
      <c r="A33" t="s">
        <v>43</v>
      </c>
      <c r="B33" t="s">
        <v>42</v>
      </c>
      <c r="C33" t="str">
        <f t="shared" si="0"/>
        <v>AUSTRIA_TO_elec</v>
      </c>
      <c r="D33" t="str">
        <f t="shared" si="1"/>
        <v>PROTRA_CHP_PP_I</v>
      </c>
      <c r="E33" s="1" t="s">
        <v>20</v>
      </c>
      <c r="F33" s="1" t="str">
        <f t="shared" si="2"/>
        <v>AUSTRIATO_elecPROTRA_PP_gas_fuels_CCS</v>
      </c>
      <c r="G33" s="6">
        <f>'PROTRA_capacity-Original_Data'!H33</f>
        <v>0</v>
      </c>
      <c r="H33" s="6">
        <f>'PROTRA_capacity-Original_Data'!I33</f>
        <v>0</v>
      </c>
      <c r="I33" s="6">
        <f>'PROTRA_capacity-Original_Data'!J33</f>
        <v>0</v>
      </c>
      <c r="J33" s="6">
        <f>'PROTRA_capacity-Original_Data'!K33</f>
        <v>0</v>
      </c>
      <c r="K33" s="6">
        <f>'PROTRA_capacity-Original_Data'!L33</f>
        <v>0</v>
      </c>
      <c r="L33" s="6">
        <f>'PROTRA_capacity-Original_Data'!M33</f>
        <v>0</v>
      </c>
      <c r="M33" s="6">
        <f>'PROTRA_capacity-Original_Data'!N33</f>
        <v>0</v>
      </c>
      <c r="N33" s="6">
        <f>'PROTRA_capacity-Original_Data'!O33</f>
        <v>0</v>
      </c>
      <c r="O33" s="6">
        <f>'PROTRA_capacity-Original_Data'!P33</f>
        <v>0</v>
      </c>
      <c r="P33" s="6">
        <f>'PROTRA_capacity-Original_Data'!Q33</f>
        <v>0</v>
      </c>
      <c r="Q33" s="6">
        <f>'PROTRA_capacity-Original_Data'!R33</f>
        <v>0</v>
      </c>
      <c r="R33" s="6">
        <f>'PROTRA_capacity-Original_Data'!S33</f>
        <v>0</v>
      </c>
      <c r="S33" s="6">
        <f>'PROTRA_capacity-Original_Data'!T33</f>
        <v>0</v>
      </c>
      <c r="T33" s="6">
        <f>'PROTRA_capacity-Original_Data'!U33</f>
        <v>0</v>
      </c>
      <c r="U33" s="6">
        <f>'PROTRA_capacity-Original_Data'!V33</f>
        <v>0</v>
      </c>
      <c r="W33" s="83" t="e">
        <f t="shared" si="3"/>
        <v>#DIV/0!</v>
      </c>
    </row>
    <row r="34" spans="1:23" x14ac:dyDescent="0.35">
      <c r="A34" t="s">
        <v>43</v>
      </c>
      <c r="B34" t="s">
        <v>42</v>
      </c>
      <c r="C34" t="str">
        <f t="shared" si="0"/>
        <v>AUSTRIA_TO_elec</v>
      </c>
      <c r="D34" t="str">
        <f t="shared" si="1"/>
        <v>PROTRA_CHP_PP_I</v>
      </c>
      <c r="E34" s="1" t="s">
        <v>21</v>
      </c>
      <c r="F34" s="1" t="str">
        <f t="shared" si="2"/>
        <v>AUSTRIATO_elecPROTRA_PP_geothermal</v>
      </c>
      <c r="G34" s="4">
        <f>INDEX('CHP-geothermal-fix'!H$155:H$226,MATCH(PROTRA_capacity!$F34,'CHP-geothermal-fix'!$F$155:$F$226,0))</f>
        <v>1.3008632641041882E-2</v>
      </c>
      <c r="H34" s="4">
        <f>INDEX('CHP-geothermal-fix'!I$155:I$226,MATCH(PROTRA_capacity!$F34,'CHP-geothermal-fix'!$F$155:$F$226,0))</f>
        <v>1.2385438932782168E-2</v>
      </c>
      <c r="I34" s="4">
        <f>INDEX('CHP-geothermal-fix'!J$155:J$226,MATCH(PROTRA_capacity!$F34,'CHP-geothermal-fix'!$F$155:$F$226,0))</f>
        <v>1.3308917891789181E-2</v>
      </c>
      <c r="J34" s="4">
        <f>INDEX('CHP-geothermal-fix'!K$155:K$226,MATCH(PROTRA_capacity!$F34,'CHP-geothermal-fix'!$F$155:$F$226,0))</f>
        <v>1.0809405829471836E-2</v>
      </c>
      <c r="K34" s="4">
        <f>INDEX('CHP-geothermal-fix'!L$155:L$226,MATCH(PROTRA_capacity!$F34,'CHP-geothermal-fix'!$F$155:$F$226,0))</f>
        <v>1.1634716416086054E-2</v>
      </c>
      <c r="L34" s="4">
        <f>INDEX('CHP-geothermal-fix'!M$155:M$226,MATCH(PROTRA_capacity!$F34,'CHP-geothermal-fix'!$F$155:$F$226,0))</f>
        <v>8.8195600000000006E-3</v>
      </c>
      <c r="M34" s="4">
        <f>INDEX('CHP-geothermal-fix'!N$155:N$226,MATCH(PROTRA_capacity!$F34,'CHP-geothermal-fix'!$F$155:$F$226,0))</f>
        <v>1.0474753148009001E-2</v>
      </c>
      <c r="N34" s="4">
        <f>INDEX('CHP-geothermal-fix'!O$155:O$226,MATCH(PROTRA_capacity!$F34,'CHP-geothermal-fix'!$F$155:$F$226,0))</f>
        <v>1.2914175930663404E-2</v>
      </c>
      <c r="O34" s="4">
        <f>INDEX('CHP-geothermal-fix'!P$155:P$226,MATCH(PROTRA_capacity!$F34,'CHP-geothermal-fix'!$F$155:$F$226,0))</f>
        <v>9.5413735444327893E-3</v>
      </c>
      <c r="P34" s="4">
        <f>INDEX('CHP-geothermal-fix'!Q$155:Q$226,MATCH(PROTRA_capacity!$F34,'CHP-geothermal-fix'!$F$155:$F$226,0))</f>
        <v>7.0069799999999995E-3</v>
      </c>
      <c r="Q34" s="4">
        <f>INDEX('CHP-geothermal-fix'!R$155:R$226,MATCH(PROTRA_capacity!$F34,'CHP-geothermal-fix'!$F$155:$F$226,0))</f>
        <v>7.0069799999999995E-3</v>
      </c>
      <c r="R34" s="4">
        <f>INDEX('CHP-geothermal-fix'!S$155:S$226,MATCH(PROTRA_capacity!$F34,'CHP-geothermal-fix'!$F$155:$F$226,0))</f>
        <v>7.0069799999999995E-3</v>
      </c>
      <c r="S34" s="4">
        <f>INDEX('CHP-geothermal-fix'!T$155:T$226,MATCH(PROTRA_capacity!$F34,'CHP-geothermal-fix'!$F$155:$F$226,0))</f>
        <v>7.0069799999999995E-3</v>
      </c>
      <c r="T34" s="4">
        <f>INDEX('CHP-geothermal-fix'!U$155:U$226,MATCH(PROTRA_capacity!$F34,'CHP-geothermal-fix'!$F$155:$F$226,0))</f>
        <v>7.0069799999999995E-3</v>
      </c>
      <c r="U34" s="4">
        <f>INDEX('CHP-geothermal-fix'!V$155:V$226,MATCH(PROTRA_capacity!$F34,'CHP-geothermal-fix'!$F$155:$F$226,0))</f>
        <v>0</v>
      </c>
      <c r="W34" s="83">
        <f t="shared" si="3"/>
        <v>-1</v>
      </c>
    </row>
    <row r="35" spans="1:23" x14ac:dyDescent="0.35">
      <c r="A35" t="s">
        <v>43</v>
      </c>
      <c r="B35" t="s">
        <v>42</v>
      </c>
      <c r="C35" t="str">
        <f t="shared" si="0"/>
        <v>AUSTRIA_TO_elec</v>
      </c>
      <c r="D35" t="str">
        <f t="shared" si="1"/>
        <v>PROTRA_CHP_PP_I</v>
      </c>
      <c r="E35" s="1" t="s">
        <v>22</v>
      </c>
      <c r="F35" s="1" t="str">
        <f t="shared" si="2"/>
        <v>AUSTRIATO_elecPROTRA_PP_hydropower_dammed</v>
      </c>
      <c r="G35" s="5">
        <f>'PROTRA_capacity-Original_Data'!H35</f>
        <v>6.7628999999999992</v>
      </c>
      <c r="H35" s="5">
        <f>'PROTRA_capacity-Original_Data'!I35</f>
        <v>6.7628999999999992</v>
      </c>
      <c r="I35" s="5">
        <f>'PROTRA_capacity-Original_Data'!J35</f>
        <v>7.2128999999999994</v>
      </c>
      <c r="J35" s="5">
        <f>'PROTRA_capacity-Original_Data'!K35</f>
        <v>7.4169</v>
      </c>
      <c r="K35" s="5">
        <f>'PROTRA_capacity-Original_Data'!L35</f>
        <v>7.5908999999999995</v>
      </c>
      <c r="L35" s="5">
        <f>'PROTRA_capacity-Original_Data'!M35</f>
        <v>7.8308999999999997</v>
      </c>
      <c r="M35" s="5">
        <f>'PROTRA_capacity-Original_Data'!N35</f>
        <v>7.9058999999999999</v>
      </c>
      <c r="N35" s="5">
        <f>'PROTRA_capacity-Original_Data'!O35</f>
        <v>7.9058999999999999</v>
      </c>
      <c r="O35" s="5">
        <f>'PROTRA_capacity-Original_Data'!P35</f>
        <v>8.030899999999999</v>
      </c>
      <c r="P35" s="5">
        <f>'PROTRA_capacity-Original_Data'!Q35</f>
        <v>8.030899999999999</v>
      </c>
      <c r="Q35" s="5">
        <f>'PROTRA_capacity-Original_Data'!R35</f>
        <v>8.030899999999999</v>
      </c>
      <c r="R35" s="5">
        <f>'PROTRA_capacity-Original_Data'!S35</f>
        <v>8.6126532008086247</v>
      </c>
      <c r="S35" s="5">
        <f>'PROTRA_capacity-Original_Data'!T35</f>
        <v>8.6397114892183282</v>
      </c>
      <c r="T35" s="5">
        <f>'PROTRA_capacity-Original_Data'!U35</f>
        <v>7.5222041778975726</v>
      </c>
      <c r="U35" s="5">
        <f>'PROTRA_capacity-Original_Data'!V35</f>
        <v>7.5167925202156329</v>
      </c>
      <c r="W35" s="83">
        <f t="shared" si="3"/>
        <v>7.5776899182682378E-3</v>
      </c>
    </row>
    <row r="36" spans="1:23" x14ac:dyDescent="0.35">
      <c r="A36" t="s">
        <v>43</v>
      </c>
      <c r="B36" t="s">
        <v>42</v>
      </c>
      <c r="C36" t="str">
        <f t="shared" si="0"/>
        <v>AUSTRIA_TO_elec</v>
      </c>
      <c r="D36" t="str">
        <f t="shared" si="1"/>
        <v>PROTRA_CHP_PP_I</v>
      </c>
      <c r="E36" s="1" t="s">
        <v>23</v>
      </c>
      <c r="F36" s="1" t="str">
        <f t="shared" si="2"/>
        <v>AUSTRIATO_elecPROTRA_PP_hydropower_run_of_river</v>
      </c>
      <c r="G36" s="5">
        <f>'PROTRA_capacity-Original_Data'!H36</f>
        <v>4.890562000000001</v>
      </c>
      <c r="H36" s="5">
        <f>'PROTRA_capacity-Original_Data'!I36</f>
        <v>5.0519280000000002</v>
      </c>
      <c r="I36" s="5">
        <f>'PROTRA_capacity-Original_Data'!J36</f>
        <v>5.0578409999999998</v>
      </c>
      <c r="J36" s="5">
        <f>'PROTRA_capacity-Original_Data'!K36</f>
        <v>5.0666709999999995</v>
      </c>
      <c r="K36" s="5">
        <f>'PROTRA_capacity-Original_Data'!L36</f>
        <v>5.4460790000000001</v>
      </c>
      <c r="L36" s="5">
        <f>'PROTRA_capacity-Original_Data'!M36</f>
        <v>5.4448989999999995</v>
      </c>
      <c r="M36" s="5">
        <f>'PROTRA_capacity-Original_Data'!N36</f>
        <v>5.4598989999999992</v>
      </c>
      <c r="N36" s="5">
        <f>'PROTRA_capacity-Original_Data'!O36</f>
        <v>5.5197359999999991</v>
      </c>
      <c r="O36" s="5">
        <f>'PROTRA_capacity-Original_Data'!P36</f>
        <v>5.5197359999999991</v>
      </c>
      <c r="P36" s="5">
        <f>'PROTRA_capacity-Original_Data'!Q36</f>
        <v>5.5207059999999988</v>
      </c>
      <c r="Q36" s="5">
        <f>'PROTRA_capacity-Original_Data'!R36</f>
        <v>5.5525772956882538</v>
      </c>
      <c r="R36" s="5">
        <f>'PROTRA_capacity-Original_Data'!S36</f>
        <v>5.558553163629802</v>
      </c>
      <c r="S36" s="5">
        <f>'PROTRA_capacity-Original_Data'!T36</f>
        <v>5.5824566353959932</v>
      </c>
      <c r="T36" s="5">
        <f>'PROTRA_capacity-Original_Data'!U36</f>
        <v>5.535645669853869</v>
      </c>
      <c r="U36" s="5">
        <f>'PROTRA_capacity-Original_Data'!V36</f>
        <v>5.7009780162366939</v>
      </c>
      <c r="W36" s="83">
        <f t="shared" si="3"/>
        <v>1.1012374432135985E-2</v>
      </c>
    </row>
    <row r="37" spans="1:23" x14ac:dyDescent="0.35">
      <c r="A37" t="s">
        <v>43</v>
      </c>
      <c r="B37" t="s">
        <v>42</v>
      </c>
      <c r="C37" t="str">
        <f t="shared" si="0"/>
        <v>AUSTRIA_TO_elec</v>
      </c>
      <c r="D37" t="str">
        <f t="shared" si="1"/>
        <v>PROTRA_CHP_PP_I</v>
      </c>
      <c r="E37" s="1" t="s">
        <v>24</v>
      </c>
      <c r="F37" s="1" t="str">
        <f t="shared" si="2"/>
        <v>AUSTRIATO_elecPROTRA_PP_liquid_fuels</v>
      </c>
      <c r="G37" s="5">
        <f>'PROTRA_capacity-Original_Data'!H37</f>
        <v>0.18259999999999998</v>
      </c>
      <c r="H37" s="5">
        <f>'PROTRA_capacity-Original_Data'!I37</f>
        <v>0.17560000000000001</v>
      </c>
      <c r="I37" s="5">
        <f>'PROTRA_capacity-Original_Data'!J37</f>
        <v>0.17560000000000001</v>
      </c>
      <c r="J37" s="5">
        <f>'PROTRA_capacity-Original_Data'!K37</f>
        <v>0.17560000000000001</v>
      </c>
      <c r="K37" s="5">
        <f>'PROTRA_capacity-Original_Data'!L37</f>
        <v>0.17560000000000001</v>
      </c>
      <c r="L37" s="5">
        <f>'PROTRA_capacity-Original_Data'!M37</f>
        <v>0.17560000000000001</v>
      </c>
      <c r="M37" s="5">
        <f>'PROTRA_capacity-Original_Data'!N37</f>
        <v>0.17560000000000001</v>
      </c>
      <c r="N37" s="5">
        <f>'PROTRA_capacity-Original_Data'!O37</f>
        <v>0.17530000000000001</v>
      </c>
      <c r="O37" s="5">
        <f>'PROTRA_capacity-Original_Data'!P37</f>
        <v>0.17530000000000001</v>
      </c>
      <c r="P37" s="5">
        <f>'PROTRA_capacity-Original_Data'!Q37</f>
        <v>0.16400000000000001</v>
      </c>
      <c r="Q37" s="5">
        <f>'PROTRA_capacity-Original_Data'!R37</f>
        <v>0.16400000000000001</v>
      </c>
      <c r="R37" s="5">
        <f>'PROTRA_capacity-Original_Data'!S37</f>
        <v>0.16400000000000001</v>
      </c>
      <c r="S37" s="5">
        <f>'PROTRA_capacity-Original_Data'!T37</f>
        <v>0.16400000000000001</v>
      </c>
      <c r="T37" s="5">
        <f>'PROTRA_capacity-Original_Data'!U37</f>
        <v>0.16400000000000001</v>
      </c>
      <c r="U37" s="5">
        <f>'PROTRA_capacity-Original_Data'!V37</f>
        <v>0.16400000000000001</v>
      </c>
      <c r="W37" s="83">
        <f t="shared" si="3"/>
        <v>-7.6443139261276327E-3</v>
      </c>
    </row>
    <row r="38" spans="1:23" x14ac:dyDescent="0.35">
      <c r="A38" t="s">
        <v>43</v>
      </c>
      <c r="B38" t="s">
        <v>42</v>
      </c>
      <c r="C38" t="str">
        <f t="shared" si="0"/>
        <v>AUSTRIA_TO_elec</v>
      </c>
      <c r="D38" t="str">
        <f t="shared" si="1"/>
        <v>PROTRA_CHP_PP_I</v>
      </c>
      <c r="E38" s="1" t="s">
        <v>25</v>
      </c>
      <c r="F38" s="1" t="str">
        <f t="shared" si="2"/>
        <v>AUSTRIATO_elecPROTRA_PP_liquid_fuels_CCS</v>
      </c>
      <c r="G38" s="5">
        <f>'PROTRA_capacity-Original_Data'!H38</f>
        <v>0</v>
      </c>
      <c r="H38" s="5">
        <f>'PROTRA_capacity-Original_Data'!I38</f>
        <v>0</v>
      </c>
      <c r="I38" s="5">
        <f>'PROTRA_capacity-Original_Data'!J38</f>
        <v>0</v>
      </c>
      <c r="J38" s="5">
        <f>'PROTRA_capacity-Original_Data'!K38</f>
        <v>0</v>
      </c>
      <c r="K38" s="5">
        <f>'PROTRA_capacity-Original_Data'!L38</f>
        <v>0</v>
      </c>
      <c r="L38" s="5">
        <f>'PROTRA_capacity-Original_Data'!M38</f>
        <v>0</v>
      </c>
      <c r="M38" s="5">
        <f>'PROTRA_capacity-Original_Data'!N38</f>
        <v>0</v>
      </c>
      <c r="N38" s="5">
        <f>'PROTRA_capacity-Original_Data'!O38</f>
        <v>0</v>
      </c>
      <c r="O38" s="5">
        <f>'PROTRA_capacity-Original_Data'!P38</f>
        <v>0</v>
      </c>
      <c r="P38" s="5">
        <f>'PROTRA_capacity-Original_Data'!Q38</f>
        <v>0</v>
      </c>
      <c r="Q38" s="5">
        <f>'PROTRA_capacity-Original_Data'!R38</f>
        <v>0</v>
      </c>
      <c r="R38" s="5">
        <f>'PROTRA_capacity-Original_Data'!S38</f>
        <v>0</v>
      </c>
      <c r="S38" s="5">
        <f>'PROTRA_capacity-Original_Data'!T38</f>
        <v>0</v>
      </c>
      <c r="T38" s="5">
        <f>'PROTRA_capacity-Original_Data'!U38</f>
        <v>0</v>
      </c>
      <c r="U38" s="5">
        <f>'PROTRA_capacity-Original_Data'!V38</f>
        <v>0</v>
      </c>
      <c r="W38" s="83" t="e">
        <f t="shared" si="3"/>
        <v>#DIV/0!</v>
      </c>
    </row>
    <row r="39" spans="1:23" x14ac:dyDescent="0.35">
      <c r="A39" t="s">
        <v>43</v>
      </c>
      <c r="B39" t="s">
        <v>42</v>
      </c>
      <c r="C39" t="str">
        <f t="shared" si="0"/>
        <v>AUSTRIA_TO_elec</v>
      </c>
      <c r="D39" t="str">
        <f t="shared" si="1"/>
        <v>PROTRA_CHP_PP_I</v>
      </c>
      <c r="E39" s="1" t="s">
        <v>26</v>
      </c>
      <c r="F39" s="1" t="str">
        <f t="shared" si="2"/>
        <v>AUSTRIATO_elecPROTRA_PP_nuclear</v>
      </c>
      <c r="G39" s="5">
        <f>'PROTRA_capacity-Original_Data'!H39</f>
        <v>0</v>
      </c>
      <c r="H39" s="5">
        <f>'PROTRA_capacity-Original_Data'!I39</f>
        <v>0</v>
      </c>
      <c r="I39" s="5">
        <f>'PROTRA_capacity-Original_Data'!J39</f>
        <v>0</v>
      </c>
      <c r="J39" s="5">
        <f>'PROTRA_capacity-Original_Data'!K39</f>
        <v>0</v>
      </c>
      <c r="K39" s="5">
        <f>'PROTRA_capacity-Original_Data'!L39</f>
        <v>0</v>
      </c>
      <c r="L39" s="5">
        <f>'PROTRA_capacity-Original_Data'!M39</f>
        <v>0</v>
      </c>
      <c r="M39" s="5">
        <f>'PROTRA_capacity-Original_Data'!N39</f>
        <v>0</v>
      </c>
      <c r="N39" s="5">
        <f>'PROTRA_capacity-Original_Data'!O39</f>
        <v>0</v>
      </c>
      <c r="O39" s="5">
        <f>'PROTRA_capacity-Original_Data'!P39</f>
        <v>0</v>
      </c>
      <c r="P39" s="5">
        <f>'PROTRA_capacity-Original_Data'!Q39</f>
        <v>0</v>
      </c>
      <c r="Q39" s="5">
        <f>'PROTRA_capacity-Original_Data'!R39</f>
        <v>0</v>
      </c>
      <c r="R39" s="5">
        <f>'PROTRA_capacity-Original_Data'!S39</f>
        <v>0</v>
      </c>
      <c r="S39" s="5">
        <f>'PROTRA_capacity-Original_Data'!T39</f>
        <v>0</v>
      </c>
      <c r="T39" s="5">
        <f>'PROTRA_capacity-Original_Data'!U39</f>
        <v>0</v>
      </c>
      <c r="U39" s="5">
        <f>'PROTRA_capacity-Original_Data'!V39</f>
        <v>0</v>
      </c>
      <c r="W39" s="83" t="e">
        <f t="shared" si="3"/>
        <v>#DIV/0!</v>
      </c>
    </row>
    <row r="40" spans="1:23" x14ac:dyDescent="0.35">
      <c r="A40" t="s">
        <v>43</v>
      </c>
      <c r="B40" t="s">
        <v>42</v>
      </c>
      <c r="C40" t="str">
        <f t="shared" si="0"/>
        <v>AUSTRIA_TO_elec</v>
      </c>
      <c r="D40" t="str">
        <f t="shared" si="1"/>
        <v>PROTRA_CHP_PP_I</v>
      </c>
      <c r="E40" s="1" t="s">
        <v>27</v>
      </c>
      <c r="F40" s="1" t="str">
        <f t="shared" si="2"/>
        <v>AUSTRIATO_elecPROTRA_PP_oceanic</v>
      </c>
      <c r="G40" s="5">
        <f>'PROTRA_capacity-Original_Data'!H40</f>
        <v>0</v>
      </c>
      <c r="H40" s="5">
        <f>'PROTRA_capacity-Original_Data'!I40</f>
        <v>0</v>
      </c>
      <c r="I40" s="5">
        <f>'PROTRA_capacity-Original_Data'!J40</f>
        <v>0</v>
      </c>
      <c r="J40" s="5">
        <f>'PROTRA_capacity-Original_Data'!K40</f>
        <v>0</v>
      </c>
      <c r="K40" s="5">
        <f>'PROTRA_capacity-Original_Data'!L40</f>
        <v>0</v>
      </c>
      <c r="L40" s="5">
        <f>'PROTRA_capacity-Original_Data'!M40</f>
        <v>0</v>
      </c>
      <c r="M40" s="5">
        <f>'PROTRA_capacity-Original_Data'!N40</f>
        <v>0</v>
      </c>
      <c r="N40" s="5">
        <f>'PROTRA_capacity-Original_Data'!O40</f>
        <v>0</v>
      </c>
      <c r="O40" s="5">
        <f>'PROTRA_capacity-Original_Data'!P40</f>
        <v>0</v>
      </c>
      <c r="P40" s="5">
        <f>'PROTRA_capacity-Original_Data'!Q40</f>
        <v>0</v>
      </c>
      <c r="Q40" s="5">
        <f>'PROTRA_capacity-Original_Data'!R40</f>
        <v>0</v>
      </c>
      <c r="R40" s="5">
        <f>'PROTRA_capacity-Original_Data'!S40</f>
        <v>0</v>
      </c>
      <c r="S40" s="5">
        <f>'PROTRA_capacity-Original_Data'!T40</f>
        <v>0</v>
      </c>
      <c r="T40" s="5">
        <f>'PROTRA_capacity-Original_Data'!U40</f>
        <v>0</v>
      </c>
      <c r="U40" s="5">
        <f>'PROTRA_capacity-Original_Data'!V40</f>
        <v>0</v>
      </c>
      <c r="W40" s="83" t="e">
        <f t="shared" si="3"/>
        <v>#DIV/0!</v>
      </c>
    </row>
    <row r="41" spans="1:23" x14ac:dyDescent="0.35">
      <c r="A41" t="s">
        <v>43</v>
      </c>
      <c r="B41" t="s">
        <v>42</v>
      </c>
      <c r="C41" t="str">
        <f t="shared" si="0"/>
        <v>AUSTRIA_TO_elec</v>
      </c>
      <c r="D41" t="str">
        <f t="shared" si="1"/>
        <v>PROTRA_CHP_PP_I</v>
      </c>
      <c r="E41" s="1" t="s">
        <v>28</v>
      </c>
      <c r="F41" s="1" t="str">
        <f t="shared" si="2"/>
        <v>AUSTRIATO_elecPROTRA_PP_solar_CSP</v>
      </c>
      <c r="G41" s="5">
        <f>'PROTRA_capacity-Original_Data'!H41</f>
        <v>0</v>
      </c>
      <c r="H41" s="5">
        <f>'PROTRA_capacity-Original_Data'!I41</f>
        <v>0</v>
      </c>
      <c r="I41" s="5">
        <f>'PROTRA_capacity-Original_Data'!J41</f>
        <v>0</v>
      </c>
      <c r="J41" s="5">
        <f>'PROTRA_capacity-Original_Data'!K41</f>
        <v>0</v>
      </c>
      <c r="K41" s="5">
        <f>'PROTRA_capacity-Original_Data'!L41</f>
        <v>0</v>
      </c>
      <c r="L41" s="5">
        <f>'PROTRA_capacity-Original_Data'!M41</f>
        <v>0</v>
      </c>
      <c r="M41" s="5">
        <f>'PROTRA_capacity-Original_Data'!N41</f>
        <v>0</v>
      </c>
      <c r="N41" s="5">
        <f>'PROTRA_capacity-Original_Data'!O41</f>
        <v>0</v>
      </c>
      <c r="O41" s="5">
        <f>'PROTRA_capacity-Original_Data'!P41</f>
        <v>0</v>
      </c>
      <c r="P41" s="5">
        <f>'PROTRA_capacity-Original_Data'!Q41</f>
        <v>0</v>
      </c>
      <c r="Q41" s="5">
        <f>'PROTRA_capacity-Original_Data'!R41</f>
        <v>0</v>
      </c>
      <c r="R41" s="5">
        <f>'PROTRA_capacity-Original_Data'!S41</f>
        <v>0</v>
      </c>
      <c r="S41" s="5">
        <f>'PROTRA_capacity-Original_Data'!T41</f>
        <v>0</v>
      </c>
      <c r="T41" s="5">
        <f>'PROTRA_capacity-Original_Data'!U41</f>
        <v>0</v>
      </c>
      <c r="U41" s="5">
        <f>'PROTRA_capacity-Original_Data'!V41</f>
        <v>0</v>
      </c>
      <c r="W41" s="83" t="e">
        <f t="shared" si="3"/>
        <v>#DIV/0!</v>
      </c>
    </row>
    <row r="42" spans="1:23" x14ac:dyDescent="0.35">
      <c r="A42" t="s">
        <v>43</v>
      </c>
      <c r="B42" t="s">
        <v>42</v>
      </c>
      <c r="C42" t="str">
        <f t="shared" si="0"/>
        <v>AUSTRIA_TO_elec</v>
      </c>
      <c r="D42" t="str">
        <f t="shared" si="1"/>
        <v>PROTRA_CHP_PP_I</v>
      </c>
      <c r="E42" s="1" t="s">
        <v>29</v>
      </c>
      <c r="F42" s="1" t="str">
        <f t="shared" si="2"/>
        <v>AUSTRIATO_elecPROTRA_PP_solar_PV</v>
      </c>
      <c r="G42" s="5">
        <f>'PROTRA_capacity-Original_Data'!H42</f>
        <v>8.954800000000008E-4</v>
      </c>
      <c r="H42" s="5">
        <f>'PROTRA_capacity-Original_Data'!I42</f>
        <v>9.6952000000000095E-4</v>
      </c>
      <c r="I42" s="5">
        <f>'PROTRA_capacity-Original_Data'!J42</f>
        <v>1.2048000000000011E-3</v>
      </c>
      <c r="J42" s="5">
        <f>'PROTRA_capacity-Original_Data'!K42</f>
        <v>1.9566000000000015E-3</v>
      </c>
      <c r="K42" s="5">
        <f>'PROTRA_capacity-Original_Data'!L42</f>
        <v>3.5525200000000035E-3</v>
      </c>
      <c r="L42" s="5">
        <f>'PROTRA_capacity-Original_Data'!M42</f>
        <v>6.9628000000000068E-3</v>
      </c>
      <c r="M42" s="5">
        <f>'PROTRA_capacity-Original_Data'!N42</f>
        <v>1.3499320000000011E-2</v>
      </c>
      <c r="N42" s="5">
        <f>'PROTRA_capacity-Original_Data'!O42</f>
        <v>2.5038960000000023E-2</v>
      </c>
      <c r="O42" s="5">
        <f>'PROTRA_capacity-Original_Data'!P42</f>
        <v>3.1409840000000029E-2</v>
      </c>
      <c r="P42" s="5">
        <f>'PROTRA_capacity-Original_Data'!Q42</f>
        <v>3.7483920000000032E-2</v>
      </c>
      <c r="Q42" s="5">
        <f>'PROTRA_capacity-Original_Data'!R42</f>
        <v>4.6168439795570733E-2</v>
      </c>
      <c r="R42" s="5">
        <f>'PROTRA_capacity-Original_Data'!S42</f>
        <v>6.5836322862010271E-2</v>
      </c>
      <c r="S42" s="5">
        <f>'PROTRA_capacity-Original_Data'!T42</f>
        <v>7.6181118500851852E-2</v>
      </c>
      <c r="T42" s="5">
        <f>'PROTRA_capacity-Original_Data'!U42</f>
        <v>7.6181118500851852E-2</v>
      </c>
      <c r="U42" s="5">
        <f>'PROTRA_capacity-Original_Data'!V42</f>
        <v>8.5121065349233457E-2</v>
      </c>
      <c r="W42" s="83">
        <f t="shared" si="3"/>
        <v>0.38447261112119246</v>
      </c>
    </row>
    <row r="43" spans="1:23" x14ac:dyDescent="0.35">
      <c r="A43" t="s">
        <v>43</v>
      </c>
      <c r="B43" t="s">
        <v>42</v>
      </c>
      <c r="C43" t="str">
        <f t="shared" si="0"/>
        <v>AUSTRIA_TO_elec</v>
      </c>
      <c r="D43" t="str">
        <f t="shared" si="1"/>
        <v>PROTRA_CHP_PP_I</v>
      </c>
      <c r="E43" s="1" t="s">
        <v>30</v>
      </c>
      <c r="F43" s="1" t="str">
        <f t="shared" si="2"/>
        <v>AUSTRIATO_elecPROTRA_PP_solar_urban_PV</v>
      </c>
      <c r="G43" s="5">
        <f>'PROTRA_capacity-Original_Data'!H43</f>
        <v>2.149152E-2</v>
      </c>
      <c r="H43" s="5">
        <f>'PROTRA_capacity-Original_Data'!I43</f>
        <v>2.3268480000000005E-2</v>
      </c>
      <c r="I43" s="5">
        <f>'PROTRA_capacity-Original_Data'!J43</f>
        <v>2.8915199999999999E-2</v>
      </c>
      <c r="J43" s="5">
        <f>'PROTRA_capacity-Original_Data'!K43</f>
        <v>4.6958399999999997E-2</v>
      </c>
      <c r="K43" s="5">
        <f>'PROTRA_capacity-Original_Data'!L43</f>
        <v>8.526048E-2</v>
      </c>
      <c r="L43" s="5">
        <f>'PROTRA_capacity-Original_Data'!M43</f>
        <v>0.16710720000000001</v>
      </c>
      <c r="M43" s="5">
        <f>'PROTRA_capacity-Original_Data'!N43</f>
        <v>0.32398368</v>
      </c>
      <c r="N43" s="5">
        <f>'PROTRA_capacity-Original_Data'!O43</f>
        <v>0.60093504000000009</v>
      </c>
      <c r="O43" s="5">
        <f>'PROTRA_capacity-Original_Data'!P43</f>
        <v>0.75383615999999998</v>
      </c>
      <c r="P43" s="5">
        <f>'PROTRA_capacity-Original_Data'!Q43</f>
        <v>0.89961407999999998</v>
      </c>
      <c r="Q43" s="5">
        <f>'PROTRA_capacity-Original_Data'!R43</f>
        <v>1.1080425550936968</v>
      </c>
      <c r="R43" s="5">
        <f>'PROTRA_capacity-Original_Data'!S43</f>
        <v>1.5800717486882452</v>
      </c>
      <c r="S43" s="5">
        <f>'PROTRA_capacity-Original_Data'!T43</f>
        <v>1.8283468440204431</v>
      </c>
      <c r="T43" s="5">
        <f>'PROTRA_capacity-Original_Data'!U43</f>
        <v>1.8283468440204431</v>
      </c>
      <c r="U43" s="5">
        <f>'PROTRA_capacity-Original_Data'!V43</f>
        <v>2.0429055683816011</v>
      </c>
      <c r="W43" s="83">
        <f t="shared" si="3"/>
        <v>0.38447261112119246</v>
      </c>
    </row>
    <row r="44" spans="1:23" x14ac:dyDescent="0.35">
      <c r="A44" t="s">
        <v>43</v>
      </c>
      <c r="B44" t="s">
        <v>42</v>
      </c>
      <c r="C44" t="str">
        <f t="shared" si="0"/>
        <v>AUSTRIA_TO_elec</v>
      </c>
      <c r="D44" t="str">
        <f t="shared" si="1"/>
        <v>PROTRA_CHP_PP_I</v>
      </c>
      <c r="E44" s="1" t="s">
        <v>31</v>
      </c>
      <c r="F44" s="1" t="str">
        <f t="shared" si="2"/>
        <v>AUSTRIATO_elecPROTRA_PP_solid_fossil</v>
      </c>
      <c r="G44" s="5">
        <f>'PROTRA_capacity-Original_Data'!H44</f>
        <v>1.2385999999999999</v>
      </c>
      <c r="H44" s="5">
        <f>'PROTRA_capacity-Original_Data'!I44</f>
        <v>1.2302</v>
      </c>
      <c r="I44" s="5">
        <f>'PROTRA_capacity-Original_Data'!J44</f>
        <v>1.2302</v>
      </c>
      <c r="J44" s="5">
        <f>'PROTRA_capacity-Original_Data'!K44</f>
        <v>1.2302</v>
      </c>
      <c r="K44" s="5">
        <f>'PROTRA_capacity-Original_Data'!L44</f>
        <v>1.2302</v>
      </c>
      <c r="L44" s="5">
        <f>'PROTRA_capacity-Original_Data'!M44</f>
        <v>1.2302</v>
      </c>
      <c r="M44" s="5">
        <f>'PROTRA_capacity-Original_Data'!N44</f>
        <v>1.2302</v>
      </c>
      <c r="N44" s="5">
        <f>'PROTRA_capacity-Original_Data'!O44</f>
        <v>1.2302</v>
      </c>
      <c r="O44" s="5">
        <f>'PROTRA_capacity-Original_Data'!P44</f>
        <v>1.2302</v>
      </c>
      <c r="P44" s="5">
        <f>'PROTRA_capacity-Original_Data'!Q44</f>
        <v>1.2302</v>
      </c>
      <c r="Q44" s="5">
        <f>'PROTRA_capacity-Original_Data'!R44</f>
        <v>0.80472519214346716</v>
      </c>
      <c r="R44" s="5">
        <f>'PROTRA_capacity-Original_Data'!S44</f>
        <v>0.62823193851409043</v>
      </c>
      <c r="S44" s="5">
        <f>'PROTRA_capacity-Original_Data'!T44</f>
        <v>0.62823193851409043</v>
      </c>
      <c r="T44" s="5">
        <f>'PROTRA_capacity-Original_Data'!U44</f>
        <v>0.62823193851409043</v>
      </c>
      <c r="U44" s="5">
        <f>'PROTRA_capacity-Original_Data'!V44</f>
        <v>0.25843654995730142</v>
      </c>
      <c r="W44" s="83">
        <f t="shared" si="3"/>
        <v>-0.10589742205199149</v>
      </c>
    </row>
    <row r="45" spans="1:23" x14ac:dyDescent="0.35">
      <c r="A45" t="s">
        <v>43</v>
      </c>
      <c r="B45" t="s">
        <v>42</v>
      </c>
      <c r="C45" t="str">
        <f t="shared" si="0"/>
        <v>AUSTRIA_TO_elec</v>
      </c>
      <c r="D45" t="str">
        <f t="shared" si="1"/>
        <v>PROTRA_CHP_PP_I</v>
      </c>
      <c r="E45" s="1" t="s">
        <v>32</v>
      </c>
      <c r="F45" s="1" t="str">
        <f t="shared" si="2"/>
        <v>AUSTRIATO_elecPROTRA_PP_solid_fossil_CCS</v>
      </c>
      <c r="G45" s="5">
        <f>'PROTRA_capacity-Original_Data'!H45</f>
        <v>0</v>
      </c>
      <c r="H45" s="5">
        <f>'PROTRA_capacity-Original_Data'!I45</f>
        <v>0</v>
      </c>
      <c r="I45" s="5">
        <f>'PROTRA_capacity-Original_Data'!J45</f>
        <v>0</v>
      </c>
      <c r="J45" s="5">
        <f>'PROTRA_capacity-Original_Data'!K45</f>
        <v>0</v>
      </c>
      <c r="K45" s="5">
        <f>'PROTRA_capacity-Original_Data'!L45</f>
        <v>0</v>
      </c>
      <c r="L45" s="5">
        <f>'PROTRA_capacity-Original_Data'!M45</f>
        <v>0</v>
      </c>
      <c r="M45" s="5">
        <f>'PROTRA_capacity-Original_Data'!N45</f>
        <v>0</v>
      </c>
      <c r="N45" s="5">
        <f>'PROTRA_capacity-Original_Data'!O45</f>
        <v>0</v>
      </c>
      <c r="O45" s="5">
        <f>'PROTRA_capacity-Original_Data'!P45</f>
        <v>0</v>
      </c>
      <c r="P45" s="5">
        <f>'PROTRA_capacity-Original_Data'!Q45</f>
        <v>0</v>
      </c>
      <c r="Q45" s="5">
        <f>'PROTRA_capacity-Original_Data'!R45</f>
        <v>0</v>
      </c>
      <c r="R45" s="5">
        <f>'PROTRA_capacity-Original_Data'!S45</f>
        <v>0</v>
      </c>
      <c r="S45" s="5">
        <f>'PROTRA_capacity-Original_Data'!T45</f>
        <v>0</v>
      </c>
      <c r="T45" s="5">
        <f>'PROTRA_capacity-Original_Data'!U45</f>
        <v>0</v>
      </c>
      <c r="U45" s="5">
        <f>'PROTRA_capacity-Original_Data'!V45</f>
        <v>0</v>
      </c>
      <c r="W45" s="83" t="e">
        <f t="shared" si="3"/>
        <v>#DIV/0!</v>
      </c>
    </row>
    <row r="46" spans="1:23" x14ac:dyDescent="0.35">
      <c r="A46" t="s">
        <v>43</v>
      </c>
      <c r="B46" t="s">
        <v>42</v>
      </c>
      <c r="C46" t="str">
        <f t="shared" si="0"/>
        <v>AUSTRIA_TO_elec</v>
      </c>
      <c r="D46" t="str">
        <f t="shared" si="1"/>
        <v>PROTRA_CHP_PP_I</v>
      </c>
      <c r="E46" s="1" t="s">
        <v>33</v>
      </c>
      <c r="F46" s="1" t="str">
        <f t="shared" si="2"/>
        <v>AUSTRIATO_elecPROTRA_PP_waste</v>
      </c>
      <c r="G46" s="5">
        <f>'PROTRA_capacity-Original_Data'!H46</f>
        <v>4.000223399670863E-2</v>
      </c>
      <c r="H46" s="5">
        <f>'PROTRA_capacity-Original_Data'!I46</f>
        <v>4.0206587682515574E-2</v>
      </c>
      <c r="I46" s="5">
        <f>'PROTRA_capacity-Original_Data'!J46</f>
        <v>6.6207905337161824E-2</v>
      </c>
      <c r="J46" s="5">
        <f>'PROTRA_capacity-Original_Data'!K46</f>
        <v>6.6207905337161824E-2</v>
      </c>
      <c r="K46" s="5">
        <f>'PROTRA_capacity-Original_Data'!L46</f>
        <v>6.1609947406505654E-2</v>
      </c>
      <c r="L46" s="5">
        <f>'PROTRA_capacity-Original_Data'!M46</f>
        <v>6.1609947406505654E-2</v>
      </c>
      <c r="M46" s="5">
        <f>'PROTRA_capacity-Original_Data'!N46</f>
        <v>6.1609947406505654E-2</v>
      </c>
      <c r="N46" s="5">
        <f>'PROTRA_capacity-Original_Data'!O46</f>
        <v>6.1609947406505654E-2</v>
      </c>
      <c r="O46" s="5">
        <f>'PROTRA_capacity-Original_Data'!P46</f>
        <v>6.1609947406505654E-2</v>
      </c>
      <c r="P46" s="5">
        <f>'PROTRA_capacity-Original_Data'!Q46</f>
        <v>6.1609947406505654E-2</v>
      </c>
      <c r="Q46" s="5">
        <f>'PROTRA_capacity-Original_Data'!R46</f>
        <v>6.1609947406505654E-2</v>
      </c>
      <c r="R46" s="5">
        <f>'PROTRA_capacity-Original_Data'!S46</f>
        <v>6.1609947406505654E-2</v>
      </c>
      <c r="S46" s="5">
        <f>'PROTRA_capacity-Original_Data'!T46</f>
        <v>6.4177028548443399E-2</v>
      </c>
      <c r="T46" s="5">
        <f>'PROTRA_capacity-Original_Data'!U46</f>
        <v>6.4177028548443399E-2</v>
      </c>
      <c r="U46" s="5">
        <f>'PROTRA_capacity-Original_Data'!V46</f>
        <v>6.4177028548443399E-2</v>
      </c>
      <c r="W46" s="83">
        <f t="shared" si="3"/>
        <v>3.4341510380061502E-2</v>
      </c>
    </row>
    <row r="47" spans="1:23" x14ac:dyDescent="0.35">
      <c r="A47" t="s">
        <v>43</v>
      </c>
      <c r="B47" t="s">
        <v>42</v>
      </c>
      <c r="C47" t="str">
        <f t="shared" si="0"/>
        <v>AUSTRIA_TO_elec</v>
      </c>
      <c r="D47" t="str">
        <f t="shared" si="1"/>
        <v>PROTRA_CHP_PP_I</v>
      </c>
      <c r="E47" s="1" t="s">
        <v>34</v>
      </c>
      <c r="F47" s="1" t="str">
        <f t="shared" si="2"/>
        <v>AUSTRIATO_elecPROTRA_PP_waste_CCS</v>
      </c>
      <c r="G47" s="5">
        <f>'PROTRA_capacity-Original_Data'!H47</f>
        <v>0</v>
      </c>
      <c r="H47" s="5">
        <f>'PROTRA_capacity-Original_Data'!I47</f>
        <v>0</v>
      </c>
      <c r="I47" s="5">
        <f>'PROTRA_capacity-Original_Data'!J47</f>
        <v>0</v>
      </c>
      <c r="J47" s="5">
        <f>'PROTRA_capacity-Original_Data'!K47</f>
        <v>0</v>
      </c>
      <c r="K47" s="5">
        <f>'PROTRA_capacity-Original_Data'!L47</f>
        <v>0</v>
      </c>
      <c r="L47" s="5">
        <f>'PROTRA_capacity-Original_Data'!M47</f>
        <v>0</v>
      </c>
      <c r="M47" s="5">
        <f>'PROTRA_capacity-Original_Data'!N47</f>
        <v>0</v>
      </c>
      <c r="N47" s="5">
        <f>'PROTRA_capacity-Original_Data'!O47</f>
        <v>0</v>
      </c>
      <c r="O47" s="5">
        <f>'PROTRA_capacity-Original_Data'!P47</f>
        <v>0</v>
      </c>
      <c r="P47" s="5">
        <f>'PROTRA_capacity-Original_Data'!Q47</f>
        <v>0</v>
      </c>
      <c r="Q47" s="5">
        <f>'PROTRA_capacity-Original_Data'!R47</f>
        <v>0</v>
      </c>
      <c r="R47" s="5">
        <f>'PROTRA_capacity-Original_Data'!S47</f>
        <v>0</v>
      </c>
      <c r="S47" s="5">
        <f>'PROTRA_capacity-Original_Data'!T47</f>
        <v>0</v>
      </c>
      <c r="T47" s="5">
        <f>'PROTRA_capacity-Original_Data'!U47</f>
        <v>0</v>
      </c>
      <c r="U47" s="5">
        <f>'PROTRA_capacity-Original_Data'!V47</f>
        <v>0</v>
      </c>
      <c r="W47" s="83" t="e">
        <f t="shared" si="3"/>
        <v>#DIV/0!</v>
      </c>
    </row>
    <row r="48" spans="1:23" x14ac:dyDescent="0.35">
      <c r="A48" t="s">
        <v>43</v>
      </c>
      <c r="B48" t="s">
        <v>42</v>
      </c>
      <c r="C48" t="str">
        <f t="shared" si="0"/>
        <v>AUSTRIA_TO_elec</v>
      </c>
      <c r="D48" t="str">
        <f t="shared" si="1"/>
        <v>PROTRA_CHP_PP_I</v>
      </c>
      <c r="E48" s="1" t="s">
        <v>35</v>
      </c>
      <c r="F48" s="1" t="str">
        <f t="shared" si="2"/>
        <v>AUSTRIATO_elecPROTRA_PP_wind_offshore</v>
      </c>
      <c r="G48" s="5">
        <f>'PROTRA_capacity-Original_Data'!H48</f>
        <v>0</v>
      </c>
      <c r="H48" s="5">
        <f>'PROTRA_capacity-Original_Data'!I48</f>
        <v>0</v>
      </c>
      <c r="I48" s="5">
        <f>'PROTRA_capacity-Original_Data'!J48</f>
        <v>0</v>
      </c>
      <c r="J48" s="5">
        <f>'PROTRA_capacity-Original_Data'!K48</f>
        <v>0</v>
      </c>
      <c r="K48" s="5">
        <f>'PROTRA_capacity-Original_Data'!L48</f>
        <v>0</v>
      </c>
      <c r="L48" s="5">
        <f>'PROTRA_capacity-Original_Data'!M48</f>
        <v>0</v>
      </c>
      <c r="M48" s="5">
        <f>'PROTRA_capacity-Original_Data'!N48</f>
        <v>0</v>
      </c>
      <c r="N48" s="5">
        <f>'PROTRA_capacity-Original_Data'!O48</f>
        <v>0</v>
      </c>
      <c r="O48" s="5">
        <f>'PROTRA_capacity-Original_Data'!P48</f>
        <v>0</v>
      </c>
      <c r="P48" s="5">
        <f>'PROTRA_capacity-Original_Data'!Q48</f>
        <v>0</v>
      </c>
      <c r="Q48" s="5">
        <f>'PROTRA_capacity-Original_Data'!R48</f>
        <v>0</v>
      </c>
      <c r="R48" s="5">
        <f>'PROTRA_capacity-Original_Data'!S48</f>
        <v>0</v>
      </c>
      <c r="S48" s="5">
        <f>'PROTRA_capacity-Original_Data'!T48</f>
        <v>0</v>
      </c>
      <c r="T48" s="5">
        <f>'PROTRA_capacity-Original_Data'!U48</f>
        <v>0</v>
      </c>
      <c r="U48" s="5">
        <f>'PROTRA_capacity-Original_Data'!V48</f>
        <v>0</v>
      </c>
      <c r="W48" s="83" t="e">
        <f t="shared" si="3"/>
        <v>#DIV/0!</v>
      </c>
    </row>
    <row r="49" spans="1:23" x14ac:dyDescent="0.35">
      <c r="A49" t="s">
        <v>43</v>
      </c>
      <c r="B49" t="s">
        <v>42</v>
      </c>
      <c r="C49" t="str">
        <f t="shared" si="0"/>
        <v>AUSTRIA_TO_elec</v>
      </c>
      <c r="D49" t="str">
        <f t="shared" si="1"/>
        <v>PROTRA_CHP_PP_I</v>
      </c>
      <c r="E49" s="1" t="s">
        <v>36</v>
      </c>
      <c r="F49" s="1" t="str">
        <f t="shared" si="2"/>
        <v>AUSTRIATO_elecPROTRA_PP_wind_onshore</v>
      </c>
      <c r="G49" s="5">
        <f>'PROTRA_capacity-Original_Data'!H49</f>
        <v>0.96826900000000005</v>
      </c>
      <c r="H49" s="5">
        <f>'PROTRA_capacity-Original_Data'!I49</f>
        <v>0.99115900000000001</v>
      </c>
      <c r="I49" s="5">
        <f>'PROTRA_capacity-Original_Data'!J49</f>
        <v>0.99197400000000002</v>
      </c>
      <c r="J49" s="5">
        <f>'PROTRA_capacity-Original_Data'!K49</f>
        <v>1.000985</v>
      </c>
      <c r="K49" s="5">
        <f>'PROTRA_capacity-Original_Data'!L49</f>
        <v>1.015828</v>
      </c>
      <c r="L49" s="5">
        <f>'PROTRA_capacity-Original_Data'!M49</f>
        <v>1.105966</v>
      </c>
      <c r="M49" s="5">
        <f>'PROTRA_capacity-Original_Data'!N49</f>
        <v>1.3371500000000001</v>
      </c>
      <c r="N49" s="5">
        <f>'PROTRA_capacity-Original_Data'!O49</f>
        <v>1.6745380000000001</v>
      </c>
      <c r="O49" s="5">
        <f>'PROTRA_capacity-Original_Data'!P49</f>
        <v>2.1102750000000001</v>
      </c>
      <c r="P49" s="5">
        <f>'PROTRA_capacity-Original_Data'!Q49</f>
        <v>2.4887260000000002</v>
      </c>
      <c r="Q49" s="5">
        <f>'PROTRA_capacity-Original_Data'!R49</f>
        <v>2.9299145789721832</v>
      </c>
      <c r="R49" s="5">
        <f>'PROTRA_capacity-Original_Data'!S49</f>
        <v>3.1634159811409717</v>
      </c>
      <c r="S49" s="5">
        <f>'PROTRA_capacity-Original_Data'!T49</f>
        <v>3.3875303922677986</v>
      </c>
      <c r="T49" s="5">
        <f>'PROTRA_capacity-Original_Data'!U49</f>
        <v>3.5611897265440833</v>
      </c>
      <c r="U49" s="5">
        <f>'PROTRA_capacity-Original_Data'!V49</f>
        <v>3.6761803668081097</v>
      </c>
      <c r="W49" s="83">
        <f t="shared" si="3"/>
        <v>9.998248576893376E-2</v>
      </c>
    </row>
    <row r="50" spans="1:23" x14ac:dyDescent="0.35">
      <c r="A50" t="s">
        <v>44</v>
      </c>
      <c r="B50" t="s">
        <v>41</v>
      </c>
      <c r="C50" t="str">
        <f t="shared" si="0"/>
        <v>BELGIUM_TO_heat</v>
      </c>
      <c r="D50" t="str">
        <f t="shared" si="1"/>
        <v>PROTRA_CHP_HP_I</v>
      </c>
      <c r="E50" t="s">
        <v>0</v>
      </c>
      <c r="F50" s="1" t="str">
        <f t="shared" si="2"/>
        <v>BELGIUMTO_heatPROTRA_CHP_gas_fuels</v>
      </c>
      <c r="G50" s="3">
        <f>'PROTRA_capacity-Original_Data'!H50</f>
        <v>0</v>
      </c>
      <c r="H50" s="3">
        <f>'PROTRA_capacity-Original_Data'!I50</f>
        <v>0</v>
      </c>
      <c r="I50" s="3">
        <f>'PROTRA_capacity-Original_Data'!J50</f>
        <v>0</v>
      </c>
      <c r="J50" s="3">
        <f>'PROTRA_capacity-Original_Data'!K50</f>
        <v>0</v>
      </c>
      <c r="K50" s="3">
        <f>'PROTRA_capacity-Original_Data'!L50</f>
        <v>0</v>
      </c>
      <c r="L50" s="3">
        <f>'PROTRA_capacity-Original_Data'!M50</f>
        <v>0</v>
      </c>
      <c r="M50" s="3">
        <f>'PROTRA_capacity-Original_Data'!N50</f>
        <v>0</v>
      </c>
      <c r="N50" s="3">
        <f>'PROTRA_capacity-Original_Data'!O50</f>
        <v>0</v>
      </c>
      <c r="O50" s="3">
        <f>'PROTRA_capacity-Original_Data'!P50</f>
        <v>0</v>
      </c>
      <c r="P50" s="3">
        <f>'PROTRA_capacity-Original_Data'!Q50</f>
        <v>0</v>
      </c>
      <c r="Q50" s="3">
        <f>'PROTRA_capacity-Original_Data'!R50</f>
        <v>0</v>
      </c>
      <c r="R50" s="3">
        <f>'PROTRA_capacity-Original_Data'!S50</f>
        <v>0</v>
      </c>
      <c r="S50" s="3">
        <f>'PROTRA_capacity-Original_Data'!T50</f>
        <v>0</v>
      </c>
      <c r="T50" s="3">
        <f>'PROTRA_capacity-Original_Data'!U50</f>
        <v>0</v>
      </c>
      <c r="U50" s="3">
        <f>'PROTRA_capacity-Original_Data'!V50</f>
        <v>0</v>
      </c>
      <c r="W50" s="83" t="e">
        <f t="shared" si="3"/>
        <v>#DIV/0!</v>
      </c>
    </row>
    <row r="51" spans="1:23" x14ac:dyDescent="0.35">
      <c r="A51" t="s">
        <v>44</v>
      </c>
      <c r="B51" t="s">
        <v>41</v>
      </c>
      <c r="C51" t="str">
        <f t="shared" si="0"/>
        <v>BELGIUM_TO_heat</v>
      </c>
      <c r="D51" t="str">
        <f t="shared" si="1"/>
        <v>PROTRA_CHP_HP_I</v>
      </c>
      <c r="E51" t="s">
        <v>1</v>
      </c>
      <c r="F51" s="1" t="str">
        <f t="shared" si="2"/>
        <v>BELGIUMTO_heatPROTRA_CHP_gas_fuels_CCS</v>
      </c>
      <c r="G51" s="3">
        <f>'PROTRA_capacity-Original_Data'!H51</f>
        <v>0</v>
      </c>
      <c r="H51" s="3">
        <f>'PROTRA_capacity-Original_Data'!I51</f>
        <v>0</v>
      </c>
      <c r="I51" s="3">
        <f>'PROTRA_capacity-Original_Data'!J51</f>
        <v>0</v>
      </c>
      <c r="J51" s="3">
        <f>'PROTRA_capacity-Original_Data'!K51</f>
        <v>0</v>
      </c>
      <c r="K51" s="3">
        <f>'PROTRA_capacity-Original_Data'!L51</f>
        <v>0</v>
      </c>
      <c r="L51" s="3">
        <f>'PROTRA_capacity-Original_Data'!M51</f>
        <v>0</v>
      </c>
      <c r="M51" s="3">
        <f>'PROTRA_capacity-Original_Data'!N51</f>
        <v>0</v>
      </c>
      <c r="N51" s="3">
        <f>'PROTRA_capacity-Original_Data'!O51</f>
        <v>0</v>
      </c>
      <c r="O51" s="3">
        <f>'PROTRA_capacity-Original_Data'!P51</f>
        <v>0</v>
      </c>
      <c r="P51" s="3">
        <f>'PROTRA_capacity-Original_Data'!Q51</f>
        <v>0</v>
      </c>
      <c r="Q51" s="3">
        <f>'PROTRA_capacity-Original_Data'!R51</f>
        <v>0</v>
      </c>
      <c r="R51" s="3">
        <f>'PROTRA_capacity-Original_Data'!S51</f>
        <v>0</v>
      </c>
      <c r="S51" s="3">
        <f>'PROTRA_capacity-Original_Data'!T51</f>
        <v>0</v>
      </c>
      <c r="T51" s="3">
        <f>'PROTRA_capacity-Original_Data'!U51</f>
        <v>0</v>
      </c>
      <c r="U51" s="3">
        <f>'PROTRA_capacity-Original_Data'!V51</f>
        <v>0</v>
      </c>
      <c r="W51" s="83" t="e">
        <f t="shared" si="3"/>
        <v>#DIV/0!</v>
      </c>
    </row>
    <row r="52" spans="1:23" x14ac:dyDescent="0.35">
      <c r="A52" t="s">
        <v>44</v>
      </c>
      <c r="B52" t="s">
        <v>41</v>
      </c>
      <c r="C52" t="str">
        <f t="shared" si="0"/>
        <v>BELGIUM_TO_heat</v>
      </c>
      <c r="D52" t="str">
        <f t="shared" si="1"/>
        <v>PROTRA_CHP_HP_I</v>
      </c>
      <c r="E52" t="s">
        <v>2</v>
      </c>
      <c r="F52" s="1" t="str">
        <f t="shared" si="2"/>
        <v>BELGIUMTO_heatPROTRA_CHP_geothermal</v>
      </c>
      <c r="G52" s="3">
        <v>0</v>
      </c>
      <c r="H52" s="3">
        <v>0</v>
      </c>
      <c r="I52" s="3">
        <v>0</v>
      </c>
      <c r="J52" s="3">
        <v>0</v>
      </c>
      <c r="K52" s="3">
        <v>0</v>
      </c>
      <c r="L52" s="3">
        <v>0</v>
      </c>
      <c r="M52" s="3">
        <v>0</v>
      </c>
      <c r="N52" s="3">
        <v>0</v>
      </c>
      <c r="O52" s="3">
        <v>0</v>
      </c>
      <c r="P52" s="3">
        <v>0</v>
      </c>
      <c r="Q52" s="3">
        <v>0</v>
      </c>
      <c r="R52" s="3">
        <v>0</v>
      </c>
      <c r="S52" s="3">
        <v>0</v>
      </c>
      <c r="T52" s="3">
        <v>0</v>
      </c>
      <c r="U52" s="3">
        <v>0</v>
      </c>
      <c r="W52" s="83" t="e">
        <f t="shared" si="3"/>
        <v>#DIV/0!</v>
      </c>
    </row>
    <row r="53" spans="1:23" x14ac:dyDescent="0.35">
      <c r="A53" t="s">
        <v>44</v>
      </c>
      <c r="B53" t="s">
        <v>41</v>
      </c>
      <c r="C53" t="str">
        <f t="shared" si="0"/>
        <v>BELGIUM_TO_heat</v>
      </c>
      <c r="D53" t="str">
        <f t="shared" si="1"/>
        <v>PROTRA_CHP_HP_I</v>
      </c>
      <c r="E53" t="s">
        <v>3</v>
      </c>
      <c r="F53" s="1" t="str">
        <f t="shared" si="2"/>
        <v>BELGIUMTO_heatPROTRA_CHP_liquid_fuels</v>
      </c>
      <c r="G53" s="3">
        <f>'PROTRA_capacity-Original_Data'!H53</f>
        <v>0</v>
      </c>
      <c r="H53" s="3">
        <f>'PROTRA_capacity-Original_Data'!I53</f>
        <v>0</v>
      </c>
      <c r="I53" s="3">
        <f>'PROTRA_capacity-Original_Data'!J53</f>
        <v>0</v>
      </c>
      <c r="J53" s="3">
        <f>'PROTRA_capacity-Original_Data'!K53</f>
        <v>0</v>
      </c>
      <c r="K53" s="3">
        <f>'PROTRA_capacity-Original_Data'!L53</f>
        <v>0</v>
      </c>
      <c r="L53" s="3">
        <f>'PROTRA_capacity-Original_Data'!M53</f>
        <v>0</v>
      </c>
      <c r="M53" s="3">
        <f>'PROTRA_capacity-Original_Data'!N53</f>
        <v>0</v>
      </c>
      <c r="N53" s="3">
        <f>'PROTRA_capacity-Original_Data'!O53</f>
        <v>0</v>
      </c>
      <c r="O53" s="3">
        <f>'PROTRA_capacity-Original_Data'!P53</f>
        <v>0</v>
      </c>
      <c r="P53" s="3">
        <f>'PROTRA_capacity-Original_Data'!Q53</f>
        <v>0</v>
      </c>
      <c r="Q53" s="3">
        <f>'PROTRA_capacity-Original_Data'!R53</f>
        <v>0</v>
      </c>
      <c r="R53" s="3">
        <f>'PROTRA_capacity-Original_Data'!S53</f>
        <v>0</v>
      </c>
      <c r="S53" s="3">
        <f>'PROTRA_capacity-Original_Data'!T53</f>
        <v>0</v>
      </c>
      <c r="T53" s="3">
        <f>'PROTRA_capacity-Original_Data'!U53</f>
        <v>0</v>
      </c>
      <c r="U53" s="3">
        <f>'PROTRA_capacity-Original_Data'!V53</f>
        <v>0</v>
      </c>
      <c r="W53" s="83" t="e">
        <f t="shared" si="3"/>
        <v>#DIV/0!</v>
      </c>
    </row>
    <row r="54" spans="1:23" x14ac:dyDescent="0.35">
      <c r="A54" t="s">
        <v>44</v>
      </c>
      <c r="B54" t="s">
        <v>41</v>
      </c>
      <c r="C54" t="str">
        <f t="shared" si="0"/>
        <v>BELGIUM_TO_heat</v>
      </c>
      <c r="D54" t="str">
        <f t="shared" si="1"/>
        <v>PROTRA_CHP_HP_I</v>
      </c>
      <c r="E54" t="s">
        <v>4</v>
      </c>
      <c r="F54" s="1" t="str">
        <f t="shared" si="2"/>
        <v>BELGIUMTO_heatPROTRA_CHP_liquid_fuels_CCS</v>
      </c>
      <c r="G54" s="3">
        <f>'PROTRA_capacity-Original_Data'!H54</f>
        <v>0</v>
      </c>
      <c r="H54" s="3">
        <f>'PROTRA_capacity-Original_Data'!I54</f>
        <v>0</v>
      </c>
      <c r="I54" s="3">
        <f>'PROTRA_capacity-Original_Data'!J54</f>
        <v>0</v>
      </c>
      <c r="J54" s="3">
        <f>'PROTRA_capacity-Original_Data'!K54</f>
        <v>0</v>
      </c>
      <c r="K54" s="3">
        <f>'PROTRA_capacity-Original_Data'!L54</f>
        <v>0</v>
      </c>
      <c r="L54" s="3">
        <f>'PROTRA_capacity-Original_Data'!M54</f>
        <v>0</v>
      </c>
      <c r="M54" s="3">
        <f>'PROTRA_capacity-Original_Data'!N54</f>
        <v>0</v>
      </c>
      <c r="N54" s="3">
        <f>'PROTRA_capacity-Original_Data'!O54</f>
        <v>0</v>
      </c>
      <c r="O54" s="3">
        <f>'PROTRA_capacity-Original_Data'!P54</f>
        <v>0</v>
      </c>
      <c r="P54" s="3">
        <f>'PROTRA_capacity-Original_Data'!Q54</f>
        <v>0</v>
      </c>
      <c r="Q54" s="3">
        <f>'PROTRA_capacity-Original_Data'!R54</f>
        <v>0</v>
      </c>
      <c r="R54" s="3">
        <f>'PROTRA_capacity-Original_Data'!S54</f>
        <v>0</v>
      </c>
      <c r="S54" s="3">
        <f>'PROTRA_capacity-Original_Data'!T54</f>
        <v>0</v>
      </c>
      <c r="T54" s="3">
        <f>'PROTRA_capacity-Original_Data'!U54</f>
        <v>0</v>
      </c>
      <c r="U54" s="3">
        <f>'PROTRA_capacity-Original_Data'!V54</f>
        <v>0</v>
      </c>
      <c r="W54" s="83" t="e">
        <f t="shared" si="3"/>
        <v>#DIV/0!</v>
      </c>
    </row>
    <row r="55" spans="1:23" x14ac:dyDescent="0.35">
      <c r="A55" t="s">
        <v>44</v>
      </c>
      <c r="B55" t="s">
        <v>41</v>
      </c>
      <c r="C55" t="str">
        <f t="shared" si="0"/>
        <v>BELGIUM_TO_heat</v>
      </c>
      <c r="D55" t="str">
        <f t="shared" si="1"/>
        <v>PROTRA_CHP_HP_I</v>
      </c>
      <c r="E55" t="s">
        <v>5</v>
      </c>
      <c r="F55" s="1" t="str">
        <f t="shared" si="2"/>
        <v>BELGIUMTO_heatPROTRA_CHP_solid_fossil</v>
      </c>
      <c r="G55" s="3">
        <f>'PROTRA_capacity-Original_Data'!H55</f>
        <v>0</v>
      </c>
      <c r="H55" s="3">
        <f>'PROTRA_capacity-Original_Data'!I55</f>
        <v>0</v>
      </c>
      <c r="I55" s="3">
        <f>'PROTRA_capacity-Original_Data'!J55</f>
        <v>0</v>
      </c>
      <c r="J55" s="3">
        <f>'PROTRA_capacity-Original_Data'!K55</f>
        <v>0</v>
      </c>
      <c r="K55" s="3">
        <f>'PROTRA_capacity-Original_Data'!L55</f>
        <v>0</v>
      </c>
      <c r="L55" s="3">
        <f>'PROTRA_capacity-Original_Data'!M55</f>
        <v>0</v>
      </c>
      <c r="M55" s="3">
        <f>'PROTRA_capacity-Original_Data'!N55</f>
        <v>0</v>
      </c>
      <c r="N55" s="3">
        <f>'PROTRA_capacity-Original_Data'!O55</f>
        <v>0</v>
      </c>
      <c r="O55" s="3">
        <f>'PROTRA_capacity-Original_Data'!P55</f>
        <v>0</v>
      </c>
      <c r="P55" s="3">
        <f>'PROTRA_capacity-Original_Data'!Q55</f>
        <v>0</v>
      </c>
      <c r="Q55" s="3">
        <f>'PROTRA_capacity-Original_Data'!R55</f>
        <v>0</v>
      </c>
      <c r="R55" s="3">
        <f>'PROTRA_capacity-Original_Data'!S55</f>
        <v>0</v>
      </c>
      <c r="S55" s="3">
        <f>'PROTRA_capacity-Original_Data'!T55</f>
        <v>0</v>
      </c>
      <c r="T55" s="3">
        <f>'PROTRA_capacity-Original_Data'!U55</f>
        <v>0</v>
      </c>
      <c r="U55" s="3">
        <f>'PROTRA_capacity-Original_Data'!V55</f>
        <v>0</v>
      </c>
      <c r="W55" s="83" t="e">
        <f t="shared" si="3"/>
        <v>#DIV/0!</v>
      </c>
    </row>
    <row r="56" spans="1:23" x14ac:dyDescent="0.35">
      <c r="A56" t="s">
        <v>44</v>
      </c>
      <c r="B56" t="s">
        <v>41</v>
      </c>
      <c r="C56" t="str">
        <f t="shared" si="0"/>
        <v>BELGIUM_TO_heat</v>
      </c>
      <c r="D56" t="str">
        <f t="shared" si="1"/>
        <v>PROTRA_CHP_HP_I</v>
      </c>
      <c r="E56" t="s">
        <v>6</v>
      </c>
      <c r="F56" s="1" t="str">
        <f t="shared" si="2"/>
        <v>BELGIUMTO_heatPROTRA_CHP_solid_fossil_CCS</v>
      </c>
      <c r="G56" s="3">
        <f>'PROTRA_capacity-Original_Data'!H56</f>
        <v>0</v>
      </c>
      <c r="H56" s="3">
        <f>'PROTRA_capacity-Original_Data'!I56</f>
        <v>0</v>
      </c>
      <c r="I56" s="3">
        <f>'PROTRA_capacity-Original_Data'!J56</f>
        <v>0</v>
      </c>
      <c r="J56" s="3">
        <f>'PROTRA_capacity-Original_Data'!K56</f>
        <v>0</v>
      </c>
      <c r="K56" s="3">
        <f>'PROTRA_capacity-Original_Data'!L56</f>
        <v>0</v>
      </c>
      <c r="L56" s="3">
        <f>'PROTRA_capacity-Original_Data'!M56</f>
        <v>0</v>
      </c>
      <c r="M56" s="3">
        <f>'PROTRA_capacity-Original_Data'!N56</f>
        <v>0</v>
      </c>
      <c r="N56" s="3">
        <f>'PROTRA_capacity-Original_Data'!O56</f>
        <v>0</v>
      </c>
      <c r="O56" s="3">
        <f>'PROTRA_capacity-Original_Data'!P56</f>
        <v>0</v>
      </c>
      <c r="P56" s="3">
        <f>'PROTRA_capacity-Original_Data'!Q56</f>
        <v>0</v>
      </c>
      <c r="Q56" s="3">
        <f>'PROTRA_capacity-Original_Data'!R56</f>
        <v>0</v>
      </c>
      <c r="R56" s="3">
        <f>'PROTRA_capacity-Original_Data'!S56</f>
        <v>0</v>
      </c>
      <c r="S56" s="3">
        <f>'PROTRA_capacity-Original_Data'!T56</f>
        <v>0</v>
      </c>
      <c r="T56" s="3">
        <f>'PROTRA_capacity-Original_Data'!U56</f>
        <v>0</v>
      </c>
      <c r="U56" s="3">
        <f>'PROTRA_capacity-Original_Data'!V56</f>
        <v>0</v>
      </c>
      <c r="W56" s="83" t="e">
        <f t="shared" si="3"/>
        <v>#DIV/0!</v>
      </c>
    </row>
    <row r="57" spans="1:23" x14ac:dyDescent="0.35">
      <c r="A57" t="s">
        <v>44</v>
      </c>
      <c r="B57" t="s">
        <v>41</v>
      </c>
      <c r="C57" t="str">
        <f t="shared" si="0"/>
        <v>BELGIUM_TO_heat</v>
      </c>
      <c r="D57" t="str">
        <f t="shared" si="1"/>
        <v>PROTRA_CHP_HP_I</v>
      </c>
      <c r="E57" t="s">
        <v>7</v>
      </c>
      <c r="F57" s="1" t="str">
        <f t="shared" si="2"/>
        <v>BELGIUMTO_heatPROTRA_CHP_waste</v>
      </c>
      <c r="G57" s="3">
        <f>'PROTRA_capacity-Original_Data'!H57</f>
        <v>0</v>
      </c>
      <c r="H57" s="3">
        <f>'PROTRA_capacity-Original_Data'!I57</f>
        <v>0</v>
      </c>
      <c r="I57" s="3">
        <f>'PROTRA_capacity-Original_Data'!J57</f>
        <v>0</v>
      </c>
      <c r="J57" s="3">
        <f>'PROTRA_capacity-Original_Data'!K57</f>
        <v>0</v>
      </c>
      <c r="K57" s="3">
        <f>'PROTRA_capacity-Original_Data'!L57</f>
        <v>0</v>
      </c>
      <c r="L57" s="3">
        <f>'PROTRA_capacity-Original_Data'!M57</f>
        <v>0</v>
      </c>
      <c r="M57" s="3">
        <f>'PROTRA_capacity-Original_Data'!N57</f>
        <v>0</v>
      </c>
      <c r="N57" s="3">
        <f>'PROTRA_capacity-Original_Data'!O57</f>
        <v>0</v>
      </c>
      <c r="O57" s="3">
        <f>'PROTRA_capacity-Original_Data'!P57</f>
        <v>0</v>
      </c>
      <c r="P57" s="3">
        <f>'PROTRA_capacity-Original_Data'!Q57</f>
        <v>0</v>
      </c>
      <c r="Q57" s="3">
        <f>'PROTRA_capacity-Original_Data'!R57</f>
        <v>0</v>
      </c>
      <c r="R57" s="3">
        <f>'PROTRA_capacity-Original_Data'!S57</f>
        <v>0</v>
      </c>
      <c r="S57" s="3">
        <f>'PROTRA_capacity-Original_Data'!T57</f>
        <v>0</v>
      </c>
      <c r="T57" s="3">
        <f>'PROTRA_capacity-Original_Data'!U57</f>
        <v>0</v>
      </c>
      <c r="U57" s="3">
        <f>'PROTRA_capacity-Original_Data'!V57</f>
        <v>0</v>
      </c>
      <c r="W57" s="83" t="e">
        <f t="shared" si="3"/>
        <v>#DIV/0!</v>
      </c>
    </row>
    <row r="58" spans="1:23" x14ac:dyDescent="0.35">
      <c r="A58" t="s">
        <v>44</v>
      </c>
      <c r="B58" t="s">
        <v>41</v>
      </c>
      <c r="C58" t="str">
        <f t="shared" si="0"/>
        <v>BELGIUM_TO_heat</v>
      </c>
      <c r="D58" t="str">
        <f t="shared" si="1"/>
        <v>PROTRA_CHP_HP_I</v>
      </c>
      <c r="E58" t="s">
        <v>8</v>
      </c>
      <c r="F58" s="1" t="str">
        <f t="shared" si="2"/>
        <v>BELGIUMTO_heatPROTRA_CHP_solid_bio</v>
      </c>
      <c r="G58" s="4">
        <f>'PROTRA_capacity-Original_Data'!H58</f>
        <v>0</v>
      </c>
      <c r="H58" s="4">
        <f>'PROTRA_capacity-Original_Data'!I58</f>
        <v>0</v>
      </c>
      <c r="I58" s="4">
        <f>'PROTRA_capacity-Original_Data'!J58</f>
        <v>0</v>
      </c>
      <c r="J58" s="4">
        <f>'PROTRA_capacity-Original_Data'!K58</f>
        <v>0</v>
      </c>
      <c r="K58" s="4">
        <f>'PROTRA_capacity-Original_Data'!L58</f>
        <v>0</v>
      </c>
      <c r="L58" s="4">
        <f>'PROTRA_capacity-Original_Data'!M58</f>
        <v>0</v>
      </c>
      <c r="M58" s="4">
        <f>'PROTRA_capacity-Original_Data'!N58</f>
        <v>0</v>
      </c>
      <c r="N58" s="4">
        <f>'PROTRA_capacity-Original_Data'!O58</f>
        <v>0</v>
      </c>
      <c r="O58" s="4">
        <f>'PROTRA_capacity-Original_Data'!P58</f>
        <v>0</v>
      </c>
      <c r="P58" s="4">
        <f>'PROTRA_capacity-Original_Data'!Q58</f>
        <v>0</v>
      </c>
      <c r="Q58" s="4">
        <f>'PROTRA_capacity-Original_Data'!R58</f>
        <v>0</v>
      </c>
      <c r="R58" s="4">
        <f>'PROTRA_capacity-Original_Data'!S58</f>
        <v>0</v>
      </c>
      <c r="S58" s="4">
        <f>'PROTRA_capacity-Original_Data'!T58</f>
        <v>0</v>
      </c>
      <c r="T58" s="4">
        <f>'PROTRA_capacity-Original_Data'!U58</f>
        <v>0</v>
      </c>
      <c r="U58" s="4">
        <f>'PROTRA_capacity-Original_Data'!V58</f>
        <v>0</v>
      </c>
      <c r="W58" s="83" t="e">
        <f t="shared" si="3"/>
        <v>#DIV/0!</v>
      </c>
    </row>
    <row r="59" spans="1:23" x14ac:dyDescent="0.35">
      <c r="A59" t="s">
        <v>44</v>
      </c>
      <c r="B59" t="s">
        <v>41</v>
      </c>
      <c r="C59" t="str">
        <f t="shared" si="0"/>
        <v>BELGIUM_TO_heat</v>
      </c>
      <c r="D59" t="str">
        <f t="shared" si="1"/>
        <v>PROTRA_CHP_HP_I</v>
      </c>
      <c r="E59" t="s">
        <v>9</v>
      </c>
      <c r="F59" s="1" t="str">
        <f t="shared" si="2"/>
        <v>BELGIUMTO_heatPROTRA_CHP_solid_bio_CCS</v>
      </c>
      <c r="G59" s="3">
        <f>'PROTRA_capacity-Original_Data'!H59</f>
        <v>0</v>
      </c>
      <c r="H59" s="3">
        <f>'PROTRA_capacity-Original_Data'!I59</f>
        <v>0</v>
      </c>
      <c r="I59" s="3">
        <f>'PROTRA_capacity-Original_Data'!J59</f>
        <v>0</v>
      </c>
      <c r="J59" s="3">
        <f>'PROTRA_capacity-Original_Data'!K59</f>
        <v>0</v>
      </c>
      <c r="K59" s="3">
        <f>'PROTRA_capacity-Original_Data'!L59</f>
        <v>0</v>
      </c>
      <c r="L59" s="3">
        <f>'PROTRA_capacity-Original_Data'!M59</f>
        <v>0</v>
      </c>
      <c r="M59" s="3">
        <f>'PROTRA_capacity-Original_Data'!N59</f>
        <v>0</v>
      </c>
      <c r="N59" s="3">
        <f>'PROTRA_capacity-Original_Data'!O59</f>
        <v>0</v>
      </c>
      <c r="O59" s="3">
        <f>'PROTRA_capacity-Original_Data'!P59</f>
        <v>0</v>
      </c>
      <c r="P59" s="3">
        <f>'PROTRA_capacity-Original_Data'!Q59</f>
        <v>0</v>
      </c>
      <c r="Q59" s="3">
        <f>'PROTRA_capacity-Original_Data'!R59</f>
        <v>0</v>
      </c>
      <c r="R59" s="3">
        <f>'PROTRA_capacity-Original_Data'!S59</f>
        <v>0</v>
      </c>
      <c r="S59" s="3">
        <f>'PROTRA_capacity-Original_Data'!T59</f>
        <v>0</v>
      </c>
      <c r="T59" s="3">
        <f>'PROTRA_capacity-Original_Data'!U59</f>
        <v>0</v>
      </c>
      <c r="U59" s="3">
        <f>'PROTRA_capacity-Original_Data'!V59</f>
        <v>0</v>
      </c>
      <c r="W59" s="83" t="e">
        <f t="shared" si="3"/>
        <v>#DIV/0!</v>
      </c>
    </row>
    <row r="60" spans="1:23" x14ac:dyDescent="0.35">
      <c r="A60" t="s">
        <v>44</v>
      </c>
      <c r="B60" t="s">
        <v>41</v>
      </c>
      <c r="C60" t="str">
        <f t="shared" si="0"/>
        <v>BELGIUM_TO_heat</v>
      </c>
      <c r="D60" t="str">
        <f t="shared" si="1"/>
        <v>PROTRA_CHP_HP_I</v>
      </c>
      <c r="E60" t="s">
        <v>10</v>
      </c>
      <c r="F60" s="1" t="str">
        <f t="shared" si="2"/>
        <v>BELGIUMTO_heatPROTRA_HP_gas_fuels</v>
      </c>
      <c r="G60" s="4">
        <f>'PROTRA_capacity-Original_Data'!H60</f>
        <v>0</v>
      </c>
      <c r="H60" s="4">
        <f>'PROTRA_capacity-Original_Data'!I60</f>
        <v>0</v>
      </c>
      <c r="I60" s="4">
        <f>'PROTRA_capacity-Original_Data'!J60</f>
        <v>0</v>
      </c>
      <c r="J60" s="4">
        <f>'PROTRA_capacity-Original_Data'!K60</f>
        <v>0</v>
      </c>
      <c r="K60" s="4">
        <f>'PROTRA_capacity-Original_Data'!L60</f>
        <v>0</v>
      </c>
      <c r="L60" s="4">
        <f>'PROTRA_capacity-Original_Data'!M60</f>
        <v>0</v>
      </c>
      <c r="M60" s="4">
        <f>'PROTRA_capacity-Original_Data'!N60</f>
        <v>0</v>
      </c>
      <c r="N60" s="4">
        <f>'PROTRA_capacity-Original_Data'!O60</f>
        <v>0</v>
      </c>
      <c r="O60" s="4">
        <f>'PROTRA_capacity-Original_Data'!P60</f>
        <v>0</v>
      </c>
      <c r="P60" s="4">
        <f>'PROTRA_capacity-Original_Data'!Q60</f>
        <v>0</v>
      </c>
      <c r="Q60" s="4">
        <f>'PROTRA_capacity-Original_Data'!R60</f>
        <v>0</v>
      </c>
      <c r="R60" s="4">
        <f>'PROTRA_capacity-Original_Data'!S60</f>
        <v>0</v>
      </c>
      <c r="S60" s="4">
        <f>'PROTRA_capacity-Original_Data'!T60</f>
        <v>0</v>
      </c>
      <c r="T60" s="4">
        <f>'PROTRA_capacity-Original_Data'!U60</f>
        <v>0</v>
      </c>
      <c r="U60" s="4">
        <f>'PROTRA_capacity-Original_Data'!V60</f>
        <v>0</v>
      </c>
      <c r="W60" s="83" t="e">
        <f t="shared" si="3"/>
        <v>#DIV/0!</v>
      </c>
    </row>
    <row r="61" spans="1:23" x14ac:dyDescent="0.35">
      <c r="A61" t="s">
        <v>44</v>
      </c>
      <c r="B61" t="s">
        <v>41</v>
      </c>
      <c r="C61" t="str">
        <f t="shared" si="0"/>
        <v>BELGIUM_TO_heat</v>
      </c>
      <c r="D61" t="str">
        <f t="shared" si="1"/>
        <v>PROTRA_CHP_HP_I</v>
      </c>
      <c r="E61" t="s">
        <v>11</v>
      </c>
      <c r="F61" s="1" t="str">
        <f t="shared" si="2"/>
        <v>BELGIUMTO_heatPROTRA_HP_solid_bio</v>
      </c>
      <c r="G61" s="4">
        <f>'PROTRA_capacity-Original_Data'!H61</f>
        <v>0</v>
      </c>
      <c r="H61" s="4">
        <f>'PROTRA_capacity-Original_Data'!I61</f>
        <v>0</v>
      </c>
      <c r="I61" s="4">
        <f>'PROTRA_capacity-Original_Data'!J61</f>
        <v>0</v>
      </c>
      <c r="J61" s="4">
        <f>'PROTRA_capacity-Original_Data'!K61</f>
        <v>0</v>
      </c>
      <c r="K61" s="4">
        <f>'PROTRA_capacity-Original_Data'!L61</f>
        <v>0</v>
      </c>
      <c r="L61" s="4">
        <f>'PROTRA_capacity-Original_Data'!M61</f>
        <v>0</v>
      </c>
      <c r="M61" s="4">
        <f>'PROTRA_capacity-Original_Data'!N61</f>
        <v>0</v>
      </c>
      <c r="N61" s="4">
        <f>'PROTRA_capacity-Original_Data'!O61</f>
        <v>0</v>
      </c>
      <c r="O61" s="4">
        <f>'PROTRA_capacity-Original_Data'!P61</f>
        <v>0</v>
      </c>
      <c r="P61" s="4">
        <f>'PROTRA_capacity-Original_Data'!Q61</f>
        <v>0</v>
      </c>
      <c r="Q61" s="4">
        <f>'PROTRA_capacity-Original_Data'!R61</f>
        <v>0</v>
      </c>
      <c r="R61" s="4">
        <f>'PROTRA_capacity-Original_Data'!S61</f>
        <v>0</v>
      </c>
      <c r="S61" s="4">
        <f>'PROTRA_capacity-Original_Data'!T61</f>
        <v>0</v>
      </c>
      <c r="T61" s="4">
        <f>'PROTRA_capacity-Original_Data'!U61</f>
        <v>0</v>
      </c>
      <c r="U61" s="4">
        <f>'PROTRA_capacity-Original_Data'!V61</f>
        <v>0</v>
      </c>
      <c r="W61" s="83" t="e">
        <f t="shared" si="3"/>
        <v>#DIV/0!</v>
      </c>
    </row>
    <row r="62" spans="1:23" x14ac:dyDescent="0.35">
      <c r="A62" t="s">
        <v>44</v>
      </c>
      <c r="B62" t="s">
        <v>41</v>
      </c>
      <c r="C62" t="str">
        <f t="shared" si="0"/>
        <v>BELGIUM_TO_heat</v>
      </c>
      <c r="D62" t="str">
        <f t="shared" si="1"/>
        <v>PROTRA_CHP_HP_I</v>
      </c>
      <c r="E62" t="s">
        <v>12</v>
      </c>
      <c r="F62" s="1" t="str">
        <f t="shared" si="2"/>
        <v>BELGIUMTO_heatPROTRA_HP_geothermal</v>
      </c>
      <c r="G62" s="4">
        <f>INDEX('CHP-geothermal-fix'!H$155:H$226,MATCH(PROTRA_capacity!$F62,'CHP-geothermal-fix'!$F$155:$F$226,0))</f>
        <v>2.3961904761904757E-2</v>
      </c>
      <c r="H62" s="4">
        <f>INDEX('CHP-geothermal-fix'!I$155:I$226,MATCH(PROTRA_capacity!$F62,'CHP-geothermal-fix'!$F$155:$F$226,0))</f>
        <v>1.9752380952380952E-2</v>
      </c>
      <c r="I62" s="4">
        <f>INDEX('CHP-geothermal-fix'!J$155:J$226,MATCH(PROTRA_capacity!$F62,'CHP-geothermal-fix'!$F$155:$F$226,0))</f>
        <v>2.2019047619047615E-2</v>
      </c>
      <c r="J62" s="4">
        <f>INDEX('CHP-geothermal-fix'!K$155:K$226,MATCH(PROTRA_capacity!$F62,'CHP-geothermal-fix'!$F$155:$F$226,0))</f>
        <v>2.7523809523809527E-2</v>
      </c>
      <c r="K62" s="4">
        <f>INDEX('CHP-geothermal-fix'!L$155:L$226,MATCH(PROTRA_capacity!$F62,'CHP-geothermal-fix'!$F$155:$F$226,0))</f>
        <v>2.0529523809523807E-2</v>
      </c>
      <c r="L62" s="4">
        <f>INDEX('CHP-geothermal-fix'!M$155:M$226,MATCH(PROTRA_capacity!$F62,'CHP-geothermal-fix'!$F$155:$F$226,0))</f>
        <v>1.2401904761904762E-2</v>
      </c>
      <c r="M62" s="4">
        <f>INDEX('CHP-geothermal-fix'!N$155:N$226,MATCH(PROTRA_capacity!$F62,'CHP-geothermal-fix'!$F$155:$F$226,0))</f>
        <v>1.3373333333333331E-2</v>
      </c>
      <c r="N62" s="4">
        <f>INDEX('CHP-geothermal-fix'!O$155:O$226,MATCH(PROTRA_capacity!$F62,'CHP-geothermal-fix'!$F$155:$F$226,0))</f>
        <v>1.5316190476190476E-2</v>
      </c>
      <c r="O62" s="4">
        <f>INDEX('CHP-geothermal-fix'!P$155:P$226,MATCH(PROTRA_capacity!$F62,'CHP-geothermal-fix'!$F$155:$F$226,0))</f>
        <v>1.5186666666666666E-2</v>
      </c>
      <c r="P62" s="4">
        <f>INDEX('CHP-geothermal-fix'!Q$155:Q$226,MATCH(PROTRA_capacity!$F62,'CHP-geothermal-fix'!$F$155:$F$226,0))</f>
        <v>1.6255238095238093E-2</v>
      </c>
      <c r="Q62" s="4">
        <f>INDEX('CHP-geothermal-fix'!R$155:R$226,MATCH(PROTRA_capacity!$F62,'CHP-geothermal-fix'!$F$155:$F$226,0))</f>
        <v>1.6967619047619044E-2</v>
      </c>
      <c r="R62" s="4">
        <f>INDEX('CHP-geothermal-fix'!S$155:S$226,MATCH(PROTRA_capacity!$F62,'CHP-geothermal-fix'!$F$155:$F$226,0))</f>
        <v>1.6417142857142859E-2</v>
      </c>
      <c r="S62" s="4">
        <f>INDEX('CHP-geothermal-fix'!T$155:T$226,MATCH(PROTRA_capacity!$F62,'CHP-geothermal-fix'!$F$155:$F$226,0))</f>
        <v>1.7000000000000001E-2</v>
      </c>
      <c r="T62" s="4">
        <f>INDEX('CHP-geothermal-fix'!U$155:U$226,MATCH(PROTRA_capacity!$F62,'CHP-geothermal-fix'!$F$155:$F$226,0))</f>
        <v>1.8198095238095242E-2</v>
      </c>
      <c r="U62" s="4">
        <f>INDEX('CHP-geothermal-fix'!V$155:V$226,MATCH(PROTRA_capacity!$F62,'CHP-geothermal-fix'!$F$155:$F$226,0))</f>
        <v>1.8589904761904769E-2</v>
      </c>
      <c r="W62" s="83">
        <f t="shared" si="3"/>
        <v>-1.7968505368746723E-2</v>
      </c>
    </row>
    <row r="63" spans="1:23" x14ac:dyDescent="0.35">
      <c r="A63" t="s">
        <v>44</v>
      </c>
      <c r="B63" t="s">
        <v>41</v>
      </c>
      <c r="C63" t="str">
        <f t="shared" si="0"/>
        <v>BELGIUM_TO_heat</v>
      </c>
      <c r="D63" t="str">
        <f t="shared" si="1"/>
        <v>PROTRA_CHP_HP_I</v>
      </c>
      <c r="E63" t="s">
        <v>13</v>
      </c>
      <c r="F63" s="1" t="str">
        <f t="shared" si="2"/>
        <v>BELGIUMTO_heatPROTRA_HP_liquid_fuels</v>
      </c>
      <c r="G63" s="4">
        <f>'PROTRA_capacity-Original_Data'!H63</f>
        <v>0</v>
      </c>
      <c r="H63" s="4">
        <f>'PROTRA_capacity-Original_Data'!I63</f>
        <v>0</v>
      </c>
      <c r="I63" s="4">
        <f>'PROTRA_capacity-Original_Data'!J63</f>
        <v>0</v>
      </c>
      <c r="J63" s="4">
        <f>'PROTRA_capacity-Original_Data'!K63</f>
        <v>0</v>
      </c>
      <c r="K63" s="4">
        <f>'PROTRA_capacity-Original_Data'!L63</f>
        <v>0</v>
      </c>
      <c r="L63" s="4">
        <f>'PROTRA_capacity-Original_Data'!M63</f>
        <v>0</v>
      </c>
      <c r="M63" s="4">
        <f>'PROTRA_capacity-Original_Data'!N63</f>
        <v>0</v>
      </c>
      <c r="N63" s="4">
        <f>'PROTRA_capacity-Original_Data'!O63</f>
        <v>0</v>
      </c>
      <c r="O63" s="4">
        <f>'PROTRA_capacity-Original_Data'!P63</f>
        <v>0</v>
      </c>
      <c r="P63" s="4">
        <f>'PROTRA_capacity-Original_Data'!Q63</f>
        <v>0</v>
      </c>
      <c r="Q63" s="4">
        <f>'PROTRA_capacity-Original_Data'!R63</f>
        <v>0</v>
      </c>
      <c r="R63" s="4">
        <f>'PROTRA_capacity-Original_Data'!S63</f>
        <v>0</v>
      </c>
      <c r="S63" s="4">
        <f>'PROTRA_capacity-Original_Data'!T63</f>
        <v>0</v>
      </c>
      <c r="T63" s="4">
        <f>'PROTRA_capacity-Original_Data'!U63</f>
        <v>0</v>
      </c>
      <c r="U63" s="4">
        <f>'PROTRA_capacity-Original_Data'!V63</f>
        <v>0</v>
      </c>
      <c r="W63" s="83" t="e">
        <f t="shared" si="3"/>
        <v>#DIV/0!</v>
      </c>
    </row>
    <row r="64" spans="1:23" x14ac:dyDescent="0.35">
      <c r="A64" t="s">
        <v>44</v>
      </c>
      <c r="B64" t="s">
        <v>41</v>
      </c>
      <c r="C64" t="str">
        <f t="shared" si="0"/>
        <v>BELGIUM_TO_heat</v>
      </c>
      <c r="D64" t="str">
        <f t="shared" si="1"/>
        <v>PROTRA_CHP_HP_I</v>
      </c>
      <c r="E64" t="s">
        <v>14</v>
      </c>
      <c r="F64" s="1" t="str">
        <f t="shared" si="2"/>
        <v>BELGIUMTO_heatPROTRA_HP_solar</v>
      </c>
      <c r="G64" s="4">
        <f>'PROTRA_capacity-Original_Data'!H64</f>
        <v>0</v>
      </c>
      <c r="H64" s="4">
        <f>'PROTRA_capacity-Original_Data'!I64</f>
        <v>0</v>
      </c>
      <c r="I64" s="4">
        <f>'PROTRA_capacity-Original_Data'!J64</f>
        <v>0</v>
      </c>
      <c r="J64" s="4">
        <f>'PROTRA_capacity-Original_Data'!K64</f>
        <v>0</v>
      </c>
      <c r="K64" s="4">
        <f>'PROTRA_capacity-Original_Data'!L64</f>
        <v>0</v>
      </c>
      <c r="L64" s="4">
        <f>'PROTRA_capacity-Original_Data'!M64</f>
        <v>0</v>
      </c>
      <c r="M64" s="4">
        <f>'PROTRA_capacity-Original_Data'!N64</f>
        <v>0</v>
      </c>
      <c r="N64" s="4">
        <f>'PROTRA_capacity-Original_Data'!O64</f>
        <v>0</v>
      </c>
      <c r="O64" s="4">
        <f>'PROTRA_capacity-Original_Data'!P64</f>
        <v>0</v>
      </c>
      <c r="P64" s="4">
        <f>'PROTRA_capacity-Original_Data'!Q64</f>
        <v>0</v>
      </c>
      <c r="Q64" s="4">
        <f>'PROTRA_capacity-Original_Data'!R64</f>
        <v>0</v>
      </c>
      <c r="R64" s="4">
        <f>'PROTRA_capacity-Original_Data'!S64</f>
        <v>0</v>
      </c>
      <c r="S64" s="4">
        <f>'PROTRA_capacity-Original_Data'!T64</f>
        <v>0</v>
      </c>
      <c r="T64" s="4">
        <f>'PROTRA_capacity-Original_Data'!U64</f>
        <v>0</v>
      </c>
      <c r="U64" s="4">
        <f>'PROTRA_capacity-Original_Data'!V64</f>
        <v>0</v>
      </c>
      <c r="W64" s="83" t="e">
        <f t="shared" si="3"/>
        <v>#DIV/0!</v>
      </c>
    </row>
    <row r="65" spans="1:23" x14ac:dyDescent="0.35">
      <c r="A65" t="s">
        <v>44</v>
      </c>
      <c r="B65" t="s">
        <v>41</v>
      </c>
      <c r="C65" t="str">
        <f t="shared" si="0"/>
        <v>BELGIUM_TO_heat</v>
      </c>
      <c r="D65" t="str">
        <f t="shared" si="1"/>
        <v>PROTRA_CHP_HP_I</v>
      </c>
      <c r="E65" t="s">
        <v>15</v>
      </c>
      <c r="F65" s="1" t="str">
        <f t="shared" si="2"/>
        <v>BELGIUMTO_heatPROTRA_HP_solid_fossil</v>
      </c>
      <c r="G65" s="4">
        <f>'PROTRA_capacity-Original_Data'!H65</f>
        <v>0</v>
      </c>
      <c r="H65" s="4">
        <f>'PROTRA_capacity-Original_Data'!I65</f>
        <v>0</v>
      </c>
      <c r="I65" s="4">
        <f>'PROTRA_capacity-Original_Data'!J65</f>
        <v>0</v>
      </c>
      <c r="J65" s="4">
        <f>'PROTRA_capacity-Original_Data'!K65</f>
        <v>0</v>
      </c>
      <c r="K65" s="4">
        <f>'PROTRA_capacity-Original_Data'!L65</f>
        <v>0</v>
      </c>
      <c r="L65" s="4">
        <f>'PROTRA_capacity-Original_Data'!M65</f>
        <v>0</v>
      </c>
      <c r="M65" s="4">
        <f>'PROTRA_capacity-Original_Data'!N65</f>
        <v>0</v>
      </c>
      <c r="N65" s="4">
        <f>'PROTRA_capacity-Original_Data'!O65</f>
        <v>0</v>
      </c>
      <c r="O65" s="4">
        <f>'PROTRA_capacity-Original_Data'!P65</f>
        <v>0</v>
      </c>
      <c r="P65" s="4">
        <f>'PROTRA_capacity-Original_Data'!Q65</f>
        <v>0</v>
      </c>
      <c r="Q65" s="4">
        <f>'PROTRA_capacity-Original_Data'!R65</f>
        <v>0</v>
      </c>
      <c r="R65" s="4">
        <f>'PROTRA_capacity-Original_Data'!S65</f>
        <v>0</v>
      </c>
      <c r="S65" s="4">
        <f>'PROTRA_capacity-Original_Data'!T65</f>
        <v>0</v>
      </c>
      <c r="T65" s="4">
        <f>'PROTRA_capacity-Original_Data'!U65</f>
        <v>0</v>
      </c>
      <c r="U65" s="4">
        <f>'PROTRA_capacity-Original_Data'!V65</f>
        <v>0</v>
      </c>
      <c r="W65" s="83" t="e">
        <f t="shared" si="3"/>
        <v>#DIV/0!</v>
      </c>
    </row>
    <row r="66" spans="1:23" x14ac:dyDescent="0.35">
      <c r="A66" t="s">
        <v>44</v>
      </c>
      <c r="B66" t="s">
        <v>41</v>
      </c>
      <c r="C66" t="str">
        <f t="shared" si="0"/>
        <v>BELGIUM_TO_heat</v>
      </c>
      <c r="D66" t="str">
        <f t="shared" si="1"/>
        <v>PROTRA_CHP_HP_I</v>
      </c>
      <c r="E66" t="s">
        <v>16</v>
      </c>
      <c r="F66" s="1" t="str">
        <f t="shared" si="2"/>
        <v>BELGIUMTO_heatPROTRA_HP_waste</v>
      </c>
      <c r="G66" s="4">
        <f>'PROTRA_capacity-Original_Data'!H66</f>
        <v>0</v>
      </c>
      <c r="H66" s="4">
        <f>'PROTRA_capacity-Original_Data'!I66</f>
        <v>0</v>
      </c>
      <c r="I66" s="4">
        <f>'PROTRA_capacity-Original_Data'!J66</f>
        <v>0</v>
      </c>
      <c r="J66" s="4">
        <f>'PROTRA_capacity-Original_Data'!K66</f>
        <v>0</v>
      </c>
      <c r="K66" s="4">
        <f>'PROTRA_capacity-Original_Data'!L66</f>
        <v>0</v>
      </c>
      <c r="L66" s="4">
        <f>'PROTRA_capacity-Original_Data'!M66</f>
        <v>0</v>
      </c>
      <c r="M66" s="4">
        <f>'PROTRA_capacity-Original_Data'!N66</f>
        <v>0</v>
      </c>
      <c r="N66" s="4">
        <f>'PROTRA_capacity-Original_Data'!O66</f>
        <v>0</v>
      </c>
      <c r="O66" s="4">
        <f>'PROTRA_capacity-Original_Data'!P66</f>
        <v>0</v>
      </c>
      <c r="P66" s="4">
        <f>'PROTRA_capacity-Original_Data'!Q66</f>
        <v>0</v>
      </c>
      <c r="Q66" s="4">
        <f>'PROTRA_capacity-Original_Data'!R66</f>
        <v>0</v>
      </c>
      <c r="R66" s="4">
        <f>'PROTRA_capacity-Original_Data'!S66</f>
        <v>0</v>
      </c>
      <c r="S66" s="4">
        <f>'PROTRA_capacity-Original_Data'!T66</f>
        <v>0</v>
      </c>
      <c r="T66" s="4">
        <f>'PROTRA_capacity-Original_Data'!U66</f>
        <v>0</v>
      </c>
      <c r="U66" s="4">
        <f>'PROTRA_capacity-Original_Data'!V66</f>
        <v>0</v>
      </c>
      <c r="W66" s="83" t="e">
        <f t="shared" si="3"/>
        <v>#DIV/0!</v>
      </c>
    </row>
    <row r="67" spans="1:23" x14ac:dyDescent="0.35">
      <c r="A67" t="s">
        <v>44</v>
      </c>
      <c r="B67" t="s">
        <v>42</v>
      </c>
      <c r="C67" t="str">
        <f t="shared" si="0"/>
        <v>BELGIUM_TO_elec</v>
      </c>
      <c r="D67" t="str">
        <f t="shared" si="1"/>
        <v>PROTRA_CHP_PP_I</v>
      </c>
      <c r="E67" t="s">
        <v>0</v>
      </c>
      <c r="F67" s="1" t="str">
        <f t="shared" si="2"/>
        <v>BELGIUMTO_elecPROTRA_CHP_gas_fuels</v>
      </c>
      <c r="G67" s="5">
        <f>'PROTRA_capacity-Original_Data'!H67</f>
        <v>1.8372750000000002</v>
      </c>
      <c r="H67" s="5">
        <f>'PROTRA_capacity-Original_Data'!I67</f>
        <v>1.8504745000000002</v>
      </c>
      <c r="I67" s="5">
        <f>'PROTRA_capacity-Original_Data'!J67</f>
        <v>2.1226525000000001</v>
      </c>
      <c r="J67" s="5">
        <f>'PROTRA_capacity-Original_Data'!K67</f>
        <v>2.5223875000000002</v>
      </c>
      <c r="K67" s="5">
        <f>'PROTRA_capacity-Original_Data'!L67</f>
        <v>2.5796995000000003</v>
      </c>
      <c r="L67" s="5">
        <f>'PROTRA_capacity-Original_Data'!M67</f>
        <v>3.0088235000000001</v>
      </c>
      <c r="M67" s="5">
        <f>'PROTRA_capacity-Original_Data'!N67</f>
        <v>2.7216985</v>
      </c>
      <c r="N67" s="5">
        <f>'PROTRA_capacity-Original_Data'!O67</f>
        <v>2.7259724999999997</v>
      </c>
      <c r="O67" s="5">
        <f>'PROTRA_capacity-Original_Data'!P67</f>
        <v>2.7232314999999998</v>
      </c>
      <c r="P67" s="5">
        <f>'PROTRA_capacity-Original_Data'!Q67</f>
        <v>2.7138515000000001</v>
      </c>
      <c r="Q67" s="5">
        <f>'PROTRA_capacity-Original_Data'!R67</f>
        <v>2.5836444977787649</v>
      </c>
      <c r="R67" s="5">
        <f>'PROTRA_capacity-Original_Data'!S67</f>
        <v>2.5977100690063675</v>
      </c>
      <c r="S67" s="5">
        <f>'PROTRA_capacity-Original_Data'!T67</f>
        <v>2.6258412114615726</v>
      </c>
      <c r="T67" s="5">
        <f>'PROTRA_capacity-Original_Data'!U67</f>
        <v>2.6692435455353176</v>
      </c>
      <c r="U67" s="5">
        <f>'PROTRA_capacity-Original_Data'!V67</f>
        <v>2.7323376793277063</v>
      </c>
      <c r="W67" s="83">
        <f t="shared" si="3"/>
        <v>2.8753778298945099E-2</v>
      </c>
    </row>
    <row r="68" spans="1:23" x14ac:dyDescent="0.35">
      <c r="A68" t="s">
        <v>44</v>
      </c>
      <c r="B68" t="s">
        <v>42</v>
      </c>
      <c r="C68" t="str">
        <f t="shared" ref="C68:C131" si="4">A68&amp;"_"&amp;B68</f>
        <v>BELGIUM_TO_elec</v>
      </c>
      <c r="D68" t="str">
        <f t="shared" ref="D68:D131" si="5">IF(B68="TO_heat","PROTRA_CHP_HP_I","PROTRA_CHP_PP_I")</f>
        <v>PROTRA_CHP_PP_I</v>
      </c>
      <c r="E68" t="s">
        <v>1</v>
      </c>
      <c r="F68" s="1" t="str">
        <f t="shared" ref="F68:F131" si="6">A68&amp;B68&amp;E68</f>
        <v>BELGIUMTO_elecPROTRA_CHP_gas_fuels_CCS</v>
      </c>
      <c r="G68" s="5">
        <f>'PROTRA_capacity-Original_Data'!H68</f>
        <v>0</v>
      </c>
      <c r="H68" s="5">
        <f>'PROTRA_capacity-Original_Data'!I68</f>
        <v>0</v>
      </c>
      <c r="I68" s="5">
        <f>'PROTRA_capacity-Original_Data'!J68</f>
        <v>0</v>
      </c>
      <c r="J68" s="5">
        <f>'PROTRA_capacity-Original_Data'!K68</f>
        <v>0</v>
      </c>
      <c r="K68" s="5">
        <f>'PROTRA_capacity-Original_Data'!L68</f>
        <v>0</v>
      </c>
      <c r="L68" s="5">
        <f>'PROTRA_capacity-Original_Data'!M68</f>
        <v>0</v>
      </c>
      <c r="M68" s="5">
        <f>'PROTRA_capacity-Original_Data'!N68</f>
        <v>0</v>
      </c>
      <c r="N68" s="5">
        <f>'PROTRA_capacity-Original_Data'!O68</f>
        <v>0</v>
      </c>
      <c r="O68" s="5">
        <f>'PROTRA_capacity-Original_Data'!P68</f>
        <v>0</v>
      </c>
      <c r="P68" s="5">
        <f>'PROTRA_capacity-Original_Data'!Q68</f>
        <v>0</v>
      </c>
      <c r="Q68" s="5">
        <f>'PROTRA_capacity-Original_Data'!R68</f>
        <v>0</v>
      </c>
      <c r="R68" s="5">
        <f>'PROTRA_capacity-Original_Data'!S68</f>
        <v>0</v>
      </c>
      <c r="S68" s="5">
        <f>'PROTRA_capacity-Original_Data'!T68</f>
        <v>0</v>
      </c>
      <c r="T68" s="5">
        <f>'PROTRA_capacity-Original_Data'!U68</f>
        <v>0</v>
      </c>
      <c r="U68" s="5">
        <f>'PROTRA_capacity-Original_Data'!V68</f>
        <v>0</v>
      </c>
      <c r="W68" s="83" t="e">
        <f t="shared" ref="W68:W131" si="7">-1+(U68/G68)^(1/($U$2-$G$2))</f>
        <v>#DIV/0!</v>
      </c>
    </row>
    <row r="69" spans="1:23" x14ac:dyDescent="0.35">
      <c r="A69" t="s">
        <v>44</v>
      </c>
      <c r="B69" t="s">
        <v>42</v>
      </c>
      <c r="C69" t="str">
        <f t="shared" si="4"/>
        <v>BELGIUM_TO_elec</v>
      </c>
      <c r="D69" t="str">
        <f t="shared" si="5"/>
        <v>PROTRA_CHP_PP_I</v>
      </c>
      <c r="E69" t="s">
        <v>2</v>
      </c>
      <c r="F69" s="1" t="str">
        <f t="shared" si="6"/>
        <v>BELGIUMTO_elecPROTRA_CHP_geothermal</v>
      </c>
      <c r="G69" s="3">
        <v>0</v>
      </c>
      <c r="H69" s="3">
        <v>0</v>
      </c>
      <c r="I69" s="3">
        <v>0</v>
      </c>
      <c r="J69" s="3">
        <v>0</v>
      </c>
      <c r="K69" s="3">
        <v>0</v>
      </c>
      <c r="L69" s="3">
        <v>0</v>
      </c>
      <c r="M69" s="3">
        <v>0</v>
      </c>
      <c r="N69" s="3">
        <v>0</v>
      </c>
      <c r="O69" s="3">
        <v>0</v>
      </c>
      <c r="P69" s="3">
        <v>0</v>
      </c>
      <c r="Q69" s="3">
        <v>0</v>
      </c>
      <c r="R69" s="3">
        <v>0</v>
      </c>
      <c r="S69" s="3">
        <v>0</v>
      </c>
      <c r="T69" s="3">
        <v>0</v>
      </c>
      <c r="U69" s="3">
        <v>0</v>
      </c>
      <c r="W69" s="83" t="e">
        <f t="shared" si="7"/>
        <v>#DIV/0!</v>
      </c>
    </row>
    <row r="70" spans="1:23" x14ac:dyDescent="0.35">
      <c r="A70" t="s">
        <v>44</v>
      </c>
      <c r="B70" t="s">
        <v>42</v>
      </c>
      <c r="C70" t="str">
        <f t="shared" si="4"/>
        <v>BELGIUM_TO_elec</v>
      </c>
      <c r="D70" t="str">
        <f t="shared" si="5"/>
        <v>PROTRA_CHP_PP_I</v>
      </c>
      <c r="E70" t="s">
        <v>3</v>
      </c>
      <c r="F70" s="1" t="str">
        <f t="shared" si="6"/>
        <v>BELGIUMTO_elecPROTRA_CHP_liquid_fuels</v>
      </c>
      <c r="G70" s="5">
        <f>'PROTRA_capacity-Original_Data'!H70</f>
        <v>0.113787</v>
      </c>
      <c r="H70" s="5">
        <f>'PROTRA_capacity-Original_Data'!I70</f>
        <v>0.113787</v>
      </c>
      <c r="I70" s="5">
        <f>'PROTRA_capacity-Original_Data'!J70</f>
        <v>0.11038700000000001</v>
      </c>
      <c r="J70" s="5">
        <f>'PROTRA_capacity-Original_Data'!K70</f>
        <v>0.10958700000000002</v>
      </c>
      <c r="K70" s="5">
        <f>'PROTRA_capacity-Original_Data'!L70</f>
        <v>9.5686999999999994E-2</v>
      </c>
      <c r="L70" s="5">
        <f>'PROTRA_capacity-Original_Data'!M70</f>
        <v>9.5187000000000008E-2</v>
      </c>
      <c r="M70" s="5">
        <f>'PROTRA_capacity-Original_Data'!N70</f>
        <v>9.4687000000000007E-2</v>
      </c>
      <c r="N70" s="5">
        <f>'PROTRA_capacity-Original_Data'!O70</f>
        <v>9.2187000000000005E-2</v>
      </c>
      <c r="O70" s="5">
        <f>'PROTRA_capacity-Original_Data'!P70</f>
        <v>8.5487000000000007E-2</v>
      </c>
      <c r="P70" s="5">
        <f>'PROTRA_capacity-Original_Data'!Q70</f>
        <v>7.9186999999999994E-2</v>
      </c>
      <c r="Q70" s="5">
        <f>'PROTRA_capacity-Original_Data'!R70</f>
        <v>7.4000078602620076E-2</v>
      </c>
      <c r="R70" s="5">
        <f>'PROTRA_capacity-Original_Data'!S70</f>
        <v>7.7458026200873359E-2</v>
      </c>
      <c r="S70" s="5">
        <f>'PROTRA_capacity-Original_Data'!T70</f>
        <v>8.2644947598253277E-2</v>
      </c>
      <c r="T70" s="5">
        <f>'PROTRA_capacity-Original_Data'!U70</f>
        <v>8.3682331877729249E-2</v>
      </c>
      <c r="U70" s="5">
        <f>'PROTRA_capacity-Original_Data'!V70</f>
        <v>8.506551091703056E-2</v>
      </c>
      <c r="W70" s="83">
        <f t="shared" si="7"/>
        <v>-2.0564646335059278E-2</v>
      </c>
    </row>
    <row r="71" spans="1:23" x14ac:dyDescent="0.35">
      <c r="A71" t="s">
        <v>44</v>
      </c>
      <c r="B71" t="s">
        <v>42</v>
      </c>
      <c r="C71" t="str">
        <f t="shared" si="4"/>
        <v>BELGIUM_TO_elec</v>
      </c>
      <c r="D71" t="str">
        <f t="shared" si="5"/>
        <v>PROTRA_CHP_PP_I</v>
      </c>
      <c r="E71" t="s">
        <v>4</v>
      </c>
      <c r="F71" s="1" t="str">
        <f t="shared" si="6"/>
        <v>BELGIUMTO_elecPROTRA_CHP_liquid_fuels_CCS</v>
      </c>
      <c r="G71" s="5">
        <f>'PROTRA_capacity-Original_Data'!H71</f>
        <v>0</v>
      </c>
      <c r="H71" s="5">
        <f>'PROTRA_capacity-Original_Data'!I71</f>
        <v>0</v>
      </c>
      <c r="I71" s="5">
        <f>'PROTRA_capacity-Original_Data'!J71</f>
        <v>0</v>
      </c>
      <c r="J71" s="5">
        <f>'PROTRA_capacity-Original_Data'!K71</f>
        <v>0</v>
      </c>
      <c r="K71" s="5">
        <f>'PROTRA_capacity-Original_Data'!L71</f>
        <v>0</v>
      </c>
      <c r="L71" s="5">
        <f>'PROTRA_capacity-Original_Data'!M71</f>
        <v>0</v>
      </c>
      <c r="M71" s="5">
        <f>'PROTRA_capacity-Original_Data'!N71</f>
        <v>0</v>
      </c>
      <c r="N71" s="5">
        <f>'PROTRA_capacity-Original_Data'!O71</f>
        <v>0</v>
      </c>
      <c r="O71" s="5">
        <f>'PROTRA_capacity-Original_Data'!P71</f>
        <v>0</v>
      </c>
      <c r="P71" s="5">
        <f>'PROTRA_capacity-Original_Data'!Q71</f>
        <v>0</v>
      </c>
      <c r="Q71" s="5">
        <f>'PROTRA_capacity-Original_Data'!R71</f>
        <v>0</v>
      </c>
      <c r="R71" s="5">
        <f>'PROTRA_capacity-Original_Data'!S71</f>
        <v>0</v>
      </c>
      <c r="S71" s="5">
        <f>'PROTRA_capacity-Original_Data'!T71</f>
        <v>0</v>
      </c>
      <c r="T71" s="5">
        <f>'PROTRA_capacity-Original_Data'!U71</f>
        <v>0</v>
      </c>
      <c r="U71" s="5">
        <f>'PROTRA_capacity-Original_Data'!V71</f>
        <v>0</v>
      </c>
      <c r="W71" s="83" t="e">
        <f t="shared" si="7"/>
        <v>#DIV/0!</v>
      </c>
    </row>
    <row r="72" spans="1:23" x14ac:dyDescent="0.35">
      <c r="A72" t="s">
        <v>44</v>
      </c>
      <c r="B72" t="s">
        <v>42</v>
      </c>
      <c r="C72" t="str">
        <f t="shared" si="4"/>
        <v>BELGIUM_TO_elec</v>
      </c>
      <c r="D72" t="str">
        <f t="shared" si="5"/>
        <v>PROTRA_CHP_PP_I</v>
      </c>
      <c r="E72" t="s">
        <v>5</v>
      </c>
      <c r="F72" s="1" t="str">
        <f t="shared" si="6"/>
        <v>BELGIUMTO_elecPROTRA_CHP_solid_fossil</v>
      </c>
      <c r="G72" s="5">
        <f>'PROTRA_capacity-Original_Data'!H72</f>
        <v>0.16700000000000001</v>
      </c>
      <c r="H72" s="5">
        <f>'PROTRA_capacity-Original_Data'!I72</f>
        <v>0.16700000000000001</v>
      </c>
      <c r="I72" s="5">
        <f>'PROTRA_capacity-Original_Data'!J72</f>
        <v>0.16700000000000001</v>
      </c>
      <c r="J72" s="5">
        <f>'PROTRA_capacity-Original_Data'!K72</f>
        <v>0.16700000000000001</v>
      </c>
      <c r="K72" s="5">
        <f>'PROTRA_capacity-Original_Data'!L72</f>
        <v>2.1000000000000001E-2</v>
      </c>
      <c r="L72" s="5">
        <f>'PROTRA_capacity-Original_Data'!M72</f>
        <v>2.1000000000000001E-2</v>
      </c>
      <c r="M72" s="5">
        <f>'PROTRA_capacity-Original_Data'!N72</f>
        <v>2.1000000000000001E-2</v>
      </c>
      <c r="N72" s="5">
        <f>'PROTRA_capacity-Original_Data'!O72</f>
        <v>2.1000000000000001E-2</v>
      </c>
      <c r="O72" s="5">
        <f>'PROTRA_capacity-Original_Data'!P72</f>
        <v>2.1000000000000001E-2</v>
      </c>
      <c r="P72" s="5">
        <f>'PROTRA_capacity-Original_Data'!Q72</f>
        <v>2.1000000000000001E-2</v>
      </c>
      <c r="Q72" s="5">
        <f>'PROTRA_capacity-Original_Data'!R72</f>
        <v>2.1000000000000001E-2</v>
      </c>
      <c r="R72" s="5">
        <f>'PROTRA_capacity-Original_Data'!S72</f>
        <v>2.1000000000000001E-2</v>
      </c>
      <c r="S72" s="5">
        <f>'PROTRA_capacity-Original_Data'!T72</f>
        <v>2.1000000000000001E-2</v>
      </c>
      <c r="T72" s="5">
        <f>'PROTRA_capacity-Original_Data'!U72</f>
        <v>2.1000000000000001E-2</v>
      </c>
      <c r="U72" s="5">
        <f>'PROTRA_capacity-Original_Data'!V72</f>
        <v>2.1000000000000001E-2</v>
      </c>
      <c r="W72" s="83">
        <f t="shared" si="7"/>
        <v>-0.13765952024630734</v>
      </c>
    </row>
    <row r="73" spans="1:23" x14ac:dyDescent="0.35">
      <c r="A73" t="s">
        <v>44</v>
      </c>
      <c r="B73" t="s">
        <v>42</v>
      </c>
      <c r="C73" t="str">
        <f t="shared" si="4"/>
        <v>BELGIUM_TO_elec</v>
      </c>
      <c r="D73" t="str">
        <f t="shared" si="5"/>
        <v>PROTRA_CHP_PP_I</v>
      </c>
      <c r="E73" t="s">
        <v>6</v>
      </c>
      <c r="F73" s="1" t="str">
        <f t="shared" si="6"/>
        <v>BELGIUMTO_elecPROTRA_CHP_solid_fossil_CCS</v>
      </c>
      <c r="G73" s="5">
        <f>'PROTRA_capacity-Original_Data'!H73</f>
        <v>0</v>
      </c>
      <c r="H73" s="5">
        <f>'PROTRA_capacity-Original_Data'!I73</f>
        <v>0</v>
      </c>
      <c r="I73" s="5">
        <f>'PROTRA_capacity-Original_Data'!J73</f>
        <v>0</v>
      </c>
      <c r="J73" s="5">
        <f>'PROTRA_capacity-Original_Data'!K73</f>
        <v>0</v>
      </c>
      <c r="K73" s="5">
        <f>'PROTRA_capacity-Original_Data'!L73</f>
        <v>0</v>
      </c>
      <c r="L73" s="5">
        <f>'PROTRA_capacity-Original_Data'!M73</f>
        <v>0</v>
      </c>
      <c r="M73" s="5">
        <f>'PROTRA_capacity-Original_Data'!N73</f>
        <v>0</v>
      </c>
      <c r="N73" s="5">
        <f>'PROTRA_capacity-Original_Data'!O73</f>
        <v>0</v>
      </c>
      <c r="O73" s="5">
        <f>'PROTRA_capacity-Original_Data'!P73</f>
        <v>0</v>
      </c>
      <c r="P73" s="5">
        <f>'PROTRA_capacity-Original_Data'!Q73</f>
        <v>0</v>
      </c>
      <c r="Q73" s="5">
        <f>'PROTRA_capacity-Original_Data'!R73</f>
        <v>0</v>
      </c>
      <c r="R73" s="5">
        <f>'PROTRA_capacity-Original_Data'!S73</f>
        <v>0</v>
      </c>
      <c r="S73" s="5">
        <f>'PROTRA_capacity-Original_Data'!T73</f>
        <v>0</v>
      </c>
      <c r="T73" s="5">
        <f>'PROTRA_capacity-Original_Data'!U73</f>
        <v>0</v>
      </c>
      <c r="U73" s="5">
        <f>'PROTRA_capacity-Original_Data'!V73</f>
        <v>0</v>
      </c>
      <c r="W73" s="83" t="e">
        <f t="shared" si="7"/>
        <v>#DIV/0!</v>
      </c>
    </row>
    <row r="74" spans="1:23" x14ac:dyDescent="0.35">
      <c r="A74" t="s">
        <v>44</v>
      </c>
      <c r="B74" t="s">
        <v>42</v>
      </c>
      <c r="C74" t="str">
        <f t="shared" si="4"/>
        <v>BELGIUM_TO_elec</v>
      </c>
      <c r="D74" t="str">
        <f t="shared" si="5"/>
        <v>PROTRA_CHP_PP_I</v>
      </c>
      <c r="E74" t="s">
        <v>7</v>
      </c>
      <c r="F74" s="1" t="str">
        <f t="shared" si="6"/>
        <v>BELGIUMTO_elecPROTRA_CHP_waste</v>
      </c>
      <c r="G74" s="5">
        <f>'PROTRA_capacity-Original_Data'!H74</f>
        <v>2.1011794975279996E-2</v>
      </c>
      <c r="H74" s="5">
        <f>'PROTRA_capacity-Original_Data'!I74</f>
        <v>2.1011794975279996E-2</v>
      </c>
      <c r="I74" s="5">
        <f>'PROTRA_capacity-Original_Data'!J74</f>
        <v>3.9089607506810627E-2</v>
      </c>
      <c r="J74" s="5">
        <f>'PROTRA_capacity-Original_Data'!K74</f>
        <v>5.3686277873070336E-2</v>
      </c>
      <c r="K74" s="5">
        <f>'PROTRA_capacity-Original_Data'!L74</f>
        <v>5.3686277873070336E-2</v>
      </c>
      <c r="L74" s="5">
        <f>'PROTRA_capacity-Original_Data'!M74</f>
        <v>6.6266643123801844E-2</v>
      </c>
      <c r="M74" s="5">
        <f>'PROTRA_capacity-Original_Data'!N74</f>
        <v>6.7214478861870652E-2</v>
      </c>
      <c r="N74" s="5">
        <f>'PROTRA_capacity-Original_Data'!O74</f>
        <v>6.7214478861870652E-2</v>
      </c>
      <c r="O74" s="5">
        <f>'PROTRA_capacity-Original_Data'!P74</f>
        <v>6.7214478861870652E-2</v>
      </c>
      <c r="P74" s="5">
        <f>'PROTRA_capacity-Original_Data'!Q74</f>
        <v>6.7214478861870652E-2</v>
      </c>
      <c r="Q74" s="5">
        <f>'PROTRA_capacity-Original_Data'!R74</f>
        <v>6.796547862569044E-2</v>
      </c>
      <c r="R74" s="5">
        <f>'PROTRA_capacity-Original_Data'!S74</f>
        <v>6.796547862569044E-2</v>
      </c>
      <c r="S74" s="5">
        <f>'PROTRA_capacity-Original_Data'!T74</f>
        <v>6.796547862569044E-2</v>
      </c>
      <c r="T74" s="5">
        <f>'PROTRA_capacity-Original_Data'!U74</f>
        <v>6.796547862569044E-2</v>
      </c>
      <c r="U74" s="5">
        <f>'PROTRA_capacity-Original_Data'!V74</f>
        <v>6.796547862569044E-2</v>
      </c>
      <c r="W74" s="83">
        <f t="shared" si="7"/>
        <v>8.7467001690578972E-2</v>
      </c>
    </row>
    <row r="75" spans="1:23" x14ac:dyDescent="0.35">
      <c r="A75" t="s">
        <v>44</v>
      </c>
      <c r="B75" t="s">
        <v>42</v>
      </c>
      <c r="C75" t="str">
        <f t="shared" si="4"/>
        <v>BELGIUM_TO_elec</v>
      </c>
      <c r="D75" t="str">
        <f t="shared" si="5"/>
        <v>PROTRA_CHP_PP_I</v>
      </c>
      <c r="E75" t="s">
        <v>8</v>
      </c>
      <c r="F75" s="1" t="str">
        <f t="shared" si="6"/>
        <v>BELGIUMTO_elecPROTRA_CHP_solid_bio</v>
      </c>
      <c r="G75" s="5">
        <f>'PROTRA_capacity-Original_Data'!H75</f>
        <v>0.10091320502472002</v>
      </c>
      <c r="H75" s="5">
        <f>'PROTRA_capacity-Original_Data'!I75</f>
        <v>0.10091320502472002</v>
      </c>
      <c r="I75" s="5">
        <f>'PROTRA_capacity-Original_Data'!J75</f>
        <v>0.18773539249318943</v>
      </c>
      <c r="J75" s="5">
        <f>'PROTRA_capacity-Original_Data'!K75</f>
        <v>0.25783872212692971</v>
      </c>
      <c r="K75" s="5">
        <f>'PROTRA_capacity-Original_Data'!L75</f>
        <v>0.25783872212692971</v>
      </c>
      <c r="L75" s="5">
        <f>'PROTRA_capacity-Original_Data'!M75</f>
        <v>0.31825835687619813</v>
      </c>
      <c r="M75" s="5">
        <f>'PROTRA_capacity-Original_Data'!N75</f>
        <v>0.32281052113812936</v>
      </c>
      <c r="N75" s="5">
        <f>'PROTRA_capacity-Original_Data'!O75</f>
        <v>0.32281052113812936</v>
      </c>
      <c r="O75" s="5">
        <f>'PROTRA_capacity-Original_Data'!P75</f>
        <v>0.32281052113812936</v>
      </c>
      <c r="P75" s="5">
        <f>'PROTRA_capacity-Original_Data'!Q75</f>
        <v>0.32281052113812936</v>
      </c>
      <c r="Q75" s="5">
        <f>'PROTRA_capacity-Original_Data'!R75</f>
        <v>0.33238779663437401</v>
      </c>
      <c r="R75" s="5">
        <f>'PROTRA_capacity-Original_Data'!S75</f>
        <v>0.33689474980907741</v>
      </c>
      <c r="S75" s="5">
        <f>'PROTRA_capacity-Original_Data'!T75</f>
        <v>0.33689474980907741</v>
      </c>
      <c r="T75" s="5">
        <f>'PROTRA_capacity-Original_Data'!U75</f>
        <v>0.34872550189267376</v>
      </c>
      <c r="U75" s="5">
        <f>'PROTRA_capacity-Original_Data'!V75</f>
        <v>0.3644998380041356</v>
      </c>
      <c r="W75" s="83">
        <f t="shared" si="7"/>
        <v>9.6072391347934216E-2</v>
      </c>
    </row>
    <row r="76" spans="1:23" x14ac:dyDescent="0.35">
      <c r="A76" t="s">
        <v>44</v>
      </c>
      <c r="B76" t="s">
        <v>42</v>
      </c>
      <c r="C76" t="str">
        <f t="shared" si="4"/>
        <v>BELGIUM_TO_elec</v>
      </c>
      <c r="D76" t="str">
        <f t="shared" si="5"/>
        <v>PROTRA_CHP_PP_I</v>
      </c>
      <c r="E76" t="s">
        <v>9</v>
      </c>
      <c r="F76" s="1" t="str">
        <f t="shared" si="6"/>
        <v>BELGIUMTO_elecPROTRA_CHP_solid_bio_CCS</v>
      </c>
      <c r="G76" s="5">
        <f>'PROTRA_capacity-Original_Data'!H76</f>
        <v>0</v>
      </c>
      <c r="H76" s="5">
        <f>'PROTRA_capacity-Original_Data'!I76</f>
        <v>0</v>
      </c>
      <c r="I76" s="5">
        <f>'PROTRA_capacity-Original_Data'!J76</f>
        <v>0</v>
      </c>
      <c r="J76" s="5">
        <f>'PROTRA_capacity-Original_Data'!K76</f>
        <v>0</v>
      </c>
      <c r="K76" s="5">
        <f>'PROTRA_capacity-Original_Data'!L76</f>
        <v>0</v>
      </c>
      <c r="L76" s="5">
        <f>'PROTRA_capacity-Original_Data'!M76</f>
        <v>0</v>
      </c>
      <c r="M76" s="5">
        <f>'PROTRA_capacity-Original_Data'!N76</f>
        <v>0</v>
      </c>
      <c r="N76" s="5">
        <f>'PROTRA_capacity-Original_Data'!O76</f>
        <v>0</v>
      </c>
      <c r="O76" s="5">
        <f>'PROTRA_capacity-Original_Data'!P76</f>
        <v>0</v>
      </c>
      <c r="P76" s="5">
        <f>'PROTRA_capacity-Original_Data'!Q76</f>
        <v>0</v>
      </c>
      <c r="Q76" s="5">
        <f>'PROTRA_capacity-Original_Data'!R76</f>
        <v>0</v>
      </c>
      <c r="R76" s="5">
        <f>'PROTRA_capacity-Original_Data'!S76</f>
        <v>0</v>
      </c>
      <c r="S76" s="5">
        <f>'PROTRA_capacity-Original_Data'!T76</f>
        <v>0</v>
      </c>
      <c r="T76" s="5">
        <f>'PROTRA_capacity-Original_Data'!U76</f>
        <v>0</v>
      </c>
      <c r="U76" s="5">
        <f>'PROTRA_capacity-Original_Data'!V76</f>
        <v>0</v>
      </c>
      <c r="W76" s="83" t="e">
        <f t="shared" si="7"/>
        <v>#DIV/0!</v>
      </c>
    </row>
    <row r="77" spans="1:23" x14ac:dyDescent="0.35">
      <c r="A77" t="s">
        <v>44</v>
      </c>
      <c r="B77" t="s">
        <v>42</v>
      </c>
      <c r="C77" t="str">
        <f t="shared" si="4"/>
        <v>BELGIUM_TO_elec</v>
      </c>
      <c r="D77" t="str">
        <f t="shared" si="5"/>
        <v>PROTRA_CHP_PP_I</v>
      </c>
      <c r="E77" t="s">
        <v>17</v>
      </c>
      <c r="F77" s="1" t="str">
        <f t="shared" si="6"/>
        <v>BELGIUMTO_elecPROTRA_PP_solid_bio</v>
      </c>
      <c r="G77" s="5">
        <f>'PROTRA_capacity-Original_Data'!H77</f>
        <v>0.24899691898521847</v>
      </c>
      <c r="H77" s="5">
        <f>'PROTRA_capacity-Original_Data'!I77</f>
        <v>0.31918301524190296</v>
      </c>
      <c r="I77" s="5">
        <f>'PROTRA_capacity-Original_Data'!J77</f>
        <v>0.31918301524190296</v>
      </c>
      <c r="J77" s="5">
        <f>'PROTRA_capacity-Original_Data'!K77</f>
        <v>0.31918301524190296</v>
      </c>
      <c r="K77" s="5">
        <f>'PROTRA_capacity-Original_Data'!L77</f>
        <v>0.46816293654146907</v>
      </c>
      <c r="L77" s="5">
        <f>'PROTRA_capacity-Original_Data'!M77</f>
        <v>0.46816293654146907</v>
      </c>
      <c r="M77" s="5">
        <f>'PROTRA_capacity-Original_Data'!N77</f>
        <v>0.48163899808924426</v>
      </c>
      <c r="N77" s="5">
        <f>'PROTRA_capacity-Original_Data'!O77</f>
        <v>0.48224153910427814</v>
      </c>
      <c r="O77" s="5">
        <f>'PROTRA_capacity-Original_Data'!P77</f>
        <v>0.48255770760392497</v>
      </c>
      <c r="P77" s="5">
        <f>'PROTRA_capacity-Original_Data'!Q77</f>
        <v>0.48255770760392497</v>
      </c>
      <c r="Q77" s="5">
        <f>'PROTRA_capacity-Original_Data'!R77</f>
        <v>0.49687442842288954</v>
      </c>
      <c r="R77" s="5">
        <f>'PROTRA_capacity-Original_Data'!S77</f>
        <v>0.50361170880828476</v>
      </c>
      <c r="S77" s="5">
        <f>'PROTRA_capacity-Original_Data'!T77</f>
        <v>0.50361170880828476</v>
      </c>
      <c r="T77" s="5">
        <f>'PROTRA_capacity-Original_Data'!U77</f>
        <v>0.52129706981994683</v>
      </c>
      <c r="U77" s="5">
        <f>'PROTRA_capacity-Original_Data'!V77</f>
        <v>0.54487755116882985</v>
      </c>
      <c r="W77" s="83">
        <f t="shared" si="7"/>
        <v>5.7531251300986685E-2</v>
      </c>
    </row>
    <row r="78" spans="1:23" x14ac:dyDescent="0.35">
      <c r="A78" t="s">
        <v>44</v>
      </c>
      <c r="B78" t="s">
        <v>42</v>
      </c>
      <c r="C78" t="str">
        <f t="shared" si="4"/>
        <v>BELGIUM_TO_elec</v>
      </c>
      <c r="D78" t="str">
        <f t="shared" si="5"/>
        <v>PROTRA_CHP_PP_I</v>
      </c>
      <c r="E78" t="s">
        <v>18</v>
      </c>
      <c r="F78" s="1" t="str">
        <f t="shared" si="6"/>
        <v>BELGIUMTO_elecPROTRA_PP_solid_bio_CCS</v>
      </c>
      <c r="G78" s="5">
        <f>'PROTRA_capacity-Original_Data'!H78</f>
        <v>0</v>
      </c>
      <c r="H78" s="5">
        <f>'PROTRA_capacity-Original_Data'!I78</f>
        <v>0</v>
      </c>
      <c r="I78" s="5">
        <f>'PROTRA_capacity-Original_Data'!J78</f>
        <v>0</v>
      </c>
      <c r="J78" s="5">
        <f>'PROTRA_capacity-Original_Data'!K78</f>
        <v>0</v>
      </c>
      <c r="K78" s="5">
        <f>'PROTRA_capacity-Original_Data'!L78</f>
        <v>0</v>
      </c>
      <c r="L78" s="5">
        <f>'PROTRA_capacity-Original_Data'!M78</f>
        <v>0</v>
      </c>
      <c r="M78" s="5">
        <f>'PROTRA_capacity-Original_Data'!N78</f>
        <v>0</v>
      </c>
      <c r="N78" s="5">
        <f>'PROTRA_capacity-Original_Data'!O78</f>
        <v>0</v>
      </c>
      <c r="O78" s="5">
        <f>'PROTRA_capacity-Original_Data'!P78</f>
        <v>0</v>
      </c>
      <c r="P78" s="5">
        <f>'PROTRA_capacity-Original_Data'!Q78</f>
        <v>0</v>
      </c>
      <c r="Q78" s="5">
        <f>'PROTRA_capacity-Original_Data'!R78</f>
        <v>0</v>
      </c>
      <c r="R78" s="5">
        <f>'PROTRA_capacity-Original_Data'!S78</f>
        <v>0</v>
      </c>
      <c r="S78" s="5">
        <f>'PROTRA_capacity-Original_Data'!T78</f>
        <v>0</v>
      </c>
      <c r="T78" s="5">
        <f>'PROTRA_capacity-Original_Data'!U78</f>
        <v>0</v>
      </c>
      <c r="U78" s="5">
        <f>'PROTRA_capacity-Original_Data'!V78</f>
        <v>0</v>
      </c>
      <c r="W78" s="83" t="e">
        <f t="shared" si="7"/>
        <v>#DIV/0!</v>
      </c>
    </row>
    <row r="79" spans="1:23" x14ac:dyDescent="0.35">
      <c r="A79" t="s">
        <v>44</v>
      </c>
      <c r="B79" t="s">
        <v>42</v>
      </c>
      <c r="C79" t="str">
        <f t="shared" si="4"/>
        <v>BELGIUM_TO_elec</v>
      </c>
      <c r="D79" t="str">
        <f t="shared" si="5"/>
        <v>PROTRA_CHP_PP_I</v>
      </c>
      <c r="E79" t="s">
        <v>19</v>
      </c>
      <c r="F79" s="1" t="str">
        <f t="shared" si="6"/>
        <v>BELGIUMTO_elecPROTRA_PP_gas_fuels</v>
      </c>
      <c r="G79" s="5">
        <f>'PROTRA_capacity-Original_Data'!H79</f>
        <v>4.2979449999999995</v>
      </c>
      <c r="H79" s="5">
        <f>'PROTRA_capacity-Original_Data'!I79</f>
        <v>4.342498</v>
      </c>
      <c r="I79" s="5">
        <f>'PROTRA_capacity-Original_Data'!J79</f>
        <v>4.3706079999999998</v>
      </c>
      <c r="J79" s="5">
        <f>'PROTRA_capacity-Original_Data'!K79</f>
        <v>4.3974439999999992</v>
      </c>
      <c r="K79" s="5">
        <f>'PROTRA_capacity-Original_Data'!L79</f>
        <v>4.9536899999999999</v>
      </c>
      <c r="L79" s="5">
        <f>'PROTRA_capacity-Original_Data'!M79</f>
        <v>5.2254043999999995</v>
      </c>
      <c r="M79" s="5">
        <f>'PROTRA_capacity-Original_Data'!N79</f>
        <v>5.0318772000000003</v>
      </c>
      <c r="N79" s="5">
        <f>'PROTRA_capacity-Original_Data'!O79</f>
        <v>4.7400082999999995</v>
      </c>
      <c r="O79" s="5">
        <f>'PROTRA_capacity-Original_Data'!P79</f>
        <v>4.4342660999999985</v>
      </c>
      <c r="P79" s="5">
        <f>'PROTRA_capacity-Original_Data'!Q79</f>
        <v>4.433246099999999</v>
      </c>
      <c r="Q79" s="5">
        <f>'PROTRA_capacity-Original_Data'!R79</f>
        <v>4.2205448211017318</v>
      </c>
      <c r="R79" s="5">
        <f>'PROTRA_capacity-Original_Data'!S79</f>
        <v>4.2435218111061737</v>
      </c>
      <c r="S79" s="5">
        <f>'PROTRA_capacity-Original_Data'!T79</f>
        <v>4.2894757911150592</v>
      </c>
      <c r="T79" s="5">
        <f>'PROTRA_capacity-Original_Data'!U79</f>
        <v>4.3603762174144816</v>
      </c>
      <c r="U79" s="5">
        <f>'PROTRA_capacity-Original_Data'!V79</f>
        <v>4.4634444297201235</v>
      </c>
      <c r="W79" s="83">
        <f t="shared" si="7"/>
        <v>2.7024851569747987E-3</v>
      </c>
    </row>
    <row r="80" spans="1:23" x14ac:dyDescent="0.35">
      <c r="A80" t="s">
        <v>44</v>
      </c>
      <c r="B80" t="s">
        <v>42</v>
      </c>
      <c r="C80" t="str">
        <f t="shared" si="4"/>
        <v>BELGIUM_TO_elec</v>
      </c>
      <c r="D80" t="str">
        <f t="shared" si="5"/>
        <v>PROTRA_CHP_PP_I</v>
      </c>
      <c r="E80" t="s">
        <v>20</v>
      </c>
      <c r="F80" s="1" t="str">
        <f t="shared" si="6"/>
        <v>BELGIUMTO_elecPROTRA_PP_gas_fuels_CCS</v>
      </c>
      <c r="G80" s="6">
        <f>'PROTRA_capacity-Original_Data'!H80</f>
        <v>0</v>
      </c>
      <c r="H80" s="6">
        <f>'PROTRA_capacity-Original_Data'!I80</f>
        <v>0</v>
      </c>
      <c r="I80" s="6">
        <f>'PROTRA_capacity-Original_Data'!J80</f>
        <v>0</v>
      </c>
      <c r="J80" s="6">
        <f>'PROTRA_capacity-Original_Data'!K80</f>
        <v>0</v>
      </c>
      <c r="K80" s="6">
        <f>'PROTRA_capacity-Original_Data'!L80</f>
        <v>0</v>
      </c>
      <c r="L80" s="6">
        <f>'PROTRA_capacity-Original_Data'!M80</f>
        <v>0</v>
      </c>
      <c r="M80" s="6">
        <f>'PROTRA_capacity-Original_Data'!N80</f>
        <v>0</v>
      </c>
      <c r="N80" s="6">
        <f>'PROTRA_capacity-Original_Data'!O80</f>
        <v>0</v>
      </c>
      <c r="O80" s="6">
        <f>'PROTRA_capacity-Original_Data'!P80</f>
        <v>0</v>
      </c>
      <c r="P80" s="6">
        <f>'PROTRA_capacity-Original_Data'!Q80</f>
        <v>0</v>
      </c>
      <c r="Q80" s="6">
        <f>'PROTRA_capacity-Original_Data'!R80</f>
        <v>0</v>
      </c>
      <c r="R80" s="6">
        <f>'PROTRA_capacity-Original_Data'!S80</f>
        <v>0</v>
      </c>
      <c r="S80" s="6">
        <f>'PROTRA_capacity-Original_Data'!T80</f>
        <v>0</v>
      </c>
      <c r="T80" s="6">
        <f>'PROTRA_capacity-Original_Data'!U80</f>
        <v>0</v>
      </c>
      <c r="U80" s="6">
        <f>'PROTRA_capacity-Original_Data'!V80</f>
        <v>0</v>
      </c>
      <c r="W80" s="83" t="e">
        <f t="shared" si="7"/>
        <v>#DIV/0!</v>
      </c>
    </row>
    <row r="81" spans="1:23" x14ac:dyDescent="0.35">
      <c r="A81" t="s">
        <v>44</v>
      </c>
      <c r="B81" t="s">
        <v>42</v>
      </c>
      <c r="C81" t="str">
        <f t="shared" si="4"/>
        <v>BELGIUM_TO_elec</v>
      </c>
      <c r="D81" t="str">
        <f t="shared" si="5"/>
        <v>PROTRA_CHP_PP_I</v>
      </c>
      <c r="E81" t="s">
        <v>21</v>
      </c>
      <c r="F81" s="1" t="str">
        <f t="shared" si="6"/>
        <v>BELGIUMTO_elecPROTRA_PP_geothermal</v>
      </c>
      <c r="G81" s="4">
        <f>INDEX('CHP-geothermal-fix'!H$155:H$226,MATCH(PROTRA_capacity!$F81,'CHP-geothermal-fix'!$F$155:$F$226,0))</f>
        <v>2.291386556689666E-3</v>
      </c>
      <c r="H81" s="4">
        <f>INDEX('CHP-geothermal-fix'!I$155:I$226,MATCH(PROTRA_capacity!$F81,'CHP-geothermal-fix'!$F$155:$F$226,0))</f>
        <v>2.9229150467041352E-3</v>
      </c>
      <c r="I81" s="4">
        <f>INDEX('CHP-geothermal-fix'!J$155:J$226,MATCH(PROTRA_capacity!$F81,'CHP-geothermal-fix'!$F$155:$F$226,0))</f>
        <v>2.9229150467041352E-3</v>
      </c>
      <c r="J81" s="4">
        <f>INDEX('CHP-geothermal-fix'!K$155:K$226,MATCH(PROTRA_capacity!$F81,'CHP-geothermal-fix'!$F$155:$F$226,0))</f>
        <v>3.3811923580420685E-3</v>
      </c>
      <c r="K81" s="4">
        <f>INDEX('CHP-geothermal-fix'!L$155:L$226,MATCH(PROTRA_capacity!$F81,'CHP-geothermal-fix'!$F$155:$F$226,0))</f>
        <v>3.5977563313877386E-3</v>
      </c>
      <c r="L81" s="4">
        <f>INDEX('CHP-geothermal-fix'!M$155:M$226,MATCH(PROTRA_capacity!$F81,'CHP-geothermal-fix'!$F$155:$F$226,0))</f>
        <v>4.5481699999999998E-3</v>
      </c>
      <c r="M81" s="4">
        <f>INDEX('CHP-geothermal-fix'!N$155:N$226,MATCH(PROTRA_capacity!$F81,'CHP-geothermal-fix'!$F$155:$F$226,0))</f>
        <v>3.9843042664996706E-3</v>
      </c>
      <c r="N81" s="4">
        <f>INDEX('CHP-geothermal-fix'!O$155:O$226,MATCH(PROTRA_capacity!$F81,'CHP-geothermal-fix'!$F$155:$F$226,0))</f>
        <v>4.0512766302699997E-3</v>
      </c>
      <c r="O81" s="4">
        <f>INDEX('CHP-geothermal-fix'!P$155:P$226,MATCH(PROTRA_capacity!$F81,'CHP-geothermal-fix'!$F$155:$F$226,0))</f>
        <v>4.1582620792699997E-3</v>
      </c>
      <c r="P81" s="4">
        <f>INDEX('CHP-geothermal-fix'!Q$155:Q$226,MATCH(PROTRA_capacity!$F81,'CHP-geothermal-fix'!$F$155:$F$226,0))</f>
        <v>4.1122099999999998E-3</v>
      </c>
      <c r="Q81" s="4">
        <f>INDEX('CHP-geothermal-fix'!R$155:R$226,MATCH(PROTRA_capacity!$F81,'CHP-geothermal-fix'!$F$155:$F$226,0))</f>
        <v>4.1541961984183319E-3</v>
      </c>
      <c r="R81" s="4">
        <f>INDEX('CHP-geothermal-fix'!S$155:S$226,MATCH(PROTRA_capacity!$F81,'CHP-geothermal-fix'!$F$155:$F$226,0))</f>
        <v>4.1961823968366639E-3</v>
      </c>
      <c r="S81" s="4">
        <f>INDEX('CHP-geothermal-fix'!T$155:T$226,MATCH(PROTRA_capacity!$F81,'CHP-geothermal-fix'!$F$155:$F$226,0))</f>
        <v>4.238168595254996E-3</v>
      </c>
      <c r="T81" s="4">
        <f>INDEX('CHP-geothermal-fix'!U$155:U$226,MATCH(PROTRA_capacity!$F81,'CHP-geothermal-fix'!$F$155:$F$226,0))</f>
        <v>4.280154793673328E-3</v>
      </c>
      <c r="U81" s="4">
        <f>INDEX('CHP-geothermal-fix'!V$155:V$226,MATCH(PROTRA_capacity!$F81,'CHP-geothermal-fix'!$F$155:$F$226,0))</f>
        <v>4.32214099209166E-3</v>
      </c>
      <c r="W81" s="83">
        <f t="shared" si="7"/>
        <v>4.6371145006829817E-2</v>
      </c>
    </row>
    <row r="82" spans="1:23" x14ac:dyDescent="0.35">
      <c r="A82" t="s">
        <v>44</v>
      </c>
      <c r="B82" t="s">
        <v>42</v>
      </c>
      <c r="C82" t="str">
        <f t="shared" si="4"/>
        <v>BELGIUM_TO_elec</v>
      </c>
      <c r="D82" t="str">
        <f t="shared" si="5"/>
        <v>PROTRA_CHP_PP_I</v>
      </c>
      <c r="E82" t="s">
        <v>22</v>
      </c>
      <c r="F82" s="1" t="str">
        <f t="shared" si="6"/>
        <v>BELGIUMTO_elecPROTRA_PP_hydropower_dammed</v>
      </c>
      <c r="G82" s="5">
        <f>'PROTRA_capacity-Original_Data'!H82</f>
        <v>1.3331199999999999</v>
      </c>
      <c r="H82" s="5">
        <f>'PROTRA_capacity-Original_Data'!I82</f>
        <v>1.3331199999999999</v>
      </c>
      <c r="I82" s="5">
        <f>'PROTRA_capacity-Original_Data'!J82</f>
        <v>1.3331199999999999</v>
      </c>
      <c r="J82" s="5">
        <f>'PROTRA_capacity-Original_Data'!K82</f>
        <v>1.3343399999999999</v>
      </c>
      <c r="K82" s="5">
        <f>'PROTRA_capacity-Original_Data'!L82</f>
        <v>1.3343399999999999</v>
      </c>
      <c r="L82" s="5">
        <f>'PROTRA_capacity-Original_Data'!M82</f>
        <v>1.3343399999999999</v>
      </c>
      <c r="M82" s="5">
        <f>'PROTRA_capacity-Original_Data'!N82</f>
        <v>1.3343399999999999</v>
      </c>
      <c r="N82" s="5">
        <f>'PROTRA_capacity-Original_Data'!O82</f>
        <v>1.3343399999999999</v>
      </c>
      <c r="O82" s="5">
        <f>'PROTRA_capacity-Original_Data'!P82</f>
        <v>1.3343399999999999</v>
      </c>
      <c r="P82" s="5">
        <f>'PROTRA_capacity-Original_Data'!Q82</f>
        <v>1.3343399999999999</v>
      </c>
      <c r="Q82" s="5">
        <f>'PROTRA_capacity-Original_Data'!R82</f>
        <v>1.3343399999999999</v>
      </c>
      <c r="R82" s="5">
        <f>'PROTRA_capacity-Original_Data'!S82</f>
        <v>1.3343399999999999</v>
      </c>
      <c r="S82" s="5">
        <f>'PROTRA_capacity-Original_Data'!T82</f>
        <v>1.3343399999999999</v>
      </c>
      <c r="T82" s="5">
        <f>'PROTRA_capacity-Original_Data'!U82</f>
        <v>1.3343399999999999</v>
      </c>
      <c r="U82" s="5">
        <f>'PROTRA_capacity-Original_Data'!V82</f>
        <v>1.3343399999999999</v>
      </c>
      <c r="W82" s="83">
        <f t="shared" si="7"/>
        <v>6.5339844000478209E-5</v>
      </c>
    </row>
    <row r="83" spans="1:23" x14ac:dyDescent="0.35">
      <c r="A83" t="s">
        <v>44</v>
      </c>
      <c r="B83" t="s">
        <v>42</v>
      </c>
      <c r="C83" t="str">
        <f t="shared" si="4"/>
        <v>BELGIUM_TO_elec</v>
      </c>
      <c r="D83" t="str">
        <f t="shared" si="5"/>
        <v>PROTRA_CHP_PP_I</v>
      </c>
      <c r="E83" t="s">
        <v>23</v>
      </c>
      <c r="F83" s="1" t="str">
        <f t="shared" si="6"/>
        <v>BELGIUMTO_elecPROTRA_PP_hydropower_run_of_river</v>
      </c>
      <c r="G83" s="5">
        <f>'PROTRA_capacity-Original_Data'!H83</f>
        <v>8.77E-2</v>
      </c>
      <c r="H83" s="5">
        <f>'PROTRA_capacity-Original_Data'!I83</f>
        <v>8.77E-2</v>
      </c>
      <c r="I83" s="5">
        <f>'PROTRA_capacity-Original_Data'!J83</f>
        <v>8.7781999999999999E-2</v>
      </c>
      <c r="J83" s="5">
        <f>'PROTRA_capacity-Original_Data'!K83</f>
        <v>8.7781999999999999E-2</v>
      </c>
      <c r="K83" s="5">
        <f>'PROTRA_capacity-Original_Data'!L83</f>
        <v>9.0468000000000007E-2</v>
      </c>
      <c r="L83" s="5">
        <f>'PROTRA_capacity-Original_Data'!M83</f>
        <v>9.2468000000000009E-2</v>
      </c>
      <c r="M83" s="5">
        <f>'PROTRA_capacity-Original_Data'!N83</f>
        <v>9.2541999999999999E-2</v>
      </c>
      <c r="N83" s="5">
        <f>'PROTRA_capacity-Original_Data'!O83</f>
        <v>9.2541999999999999E-2</v>
      </c>
      <c r="O83" s="5">
        <f>'PROTRA_capacity-Original_Data'!P83</f>
        <v>9.2541999999999999E-2</v>
      </c>
      <c r="P83" s="5">
        <f>'PROTRA_capacity-Original_Data'!Q83</f>
        <v>9.2541999999999999E-2</v>
      </c>
      <c r="Q83" s="5">
        <f>'PROTRA_capacity-Original_Data'!R83</f>
        <v>9.5969481481481475E-2</v>
      </c>
      <c r="R83" s="5">
        <f>'PROTRA_capacity-Original_Data'!S83</f>
        <v>9.7111975308641976E-2</v>
      </c>
      <c r="S83" s="5">
        <f>'PROTRA_capacity-Original_Data'!T83</f>
        <v>9.7683222222222227E-2</v>
      </c>
      <c r="T83" s="5">
        <f>'PROTRA_capacity-Original_Data'!U83</f>
        <v>9.8254469135802477E-2</v>
      </c>
      <c r="U83" s="5">
        <f>'PROTRA_capacity-Original_Data'!V83</f>
        <v>9.9968209876543201E-2</v>
      </c>
      <c r="W83" s="83">
        <f t="shared" si="7"/>
        <v>9.3960349330137749E-3</v>
      </c>
    </row>
    <row r="84" spans="1:23" x14ac:dyDescent="0.35">
      <c r="A84" t="s">
        <v>44</v>
      </c>
      <c r="B84" t="s">
        <v>42</v>
      </c>
      <c r="C84" t="str">
        <f t="shared" si="4"/>
        <v>BELGIUM_TO_elec</v>
      </c>
      <c r="D84" t="str">
        <f t="shared" si="5"/>
        <v>PROTRA_CHP_PP_I</v>
      </c>
      <c r="E84" t="s">
        <v>24</v>
      </c>
      <c r="F84" s="1" t="str">
        <f t="shared" si="6"/>
        <v>BELGIUMTO_elecPROTRA_PP_liquid_fuels</v>
      </c>
      <c r="G84" s="5">
        <f>'PROTRA_capacity-Original_Data'!H84</f>
        <v>0.66570000000000007</v>
      </c>
      <c r="H84" s="5">
        <f>'PROTRA_capacity-Original_Data'!I84</f>
        <v>0.66349999999999998</v>
      </c>
      <c r="I84" s="5">
        <f>'PROTRA_capacity-Original_Data'!J84</f>
        <v>0.65939999999999999</v>
      </c>
      <c r="J84" s="5">
        <f>'PROTRA_capacity-Original_Data'!K84</f>
        <v>0.65939999999999999</v>
      </c>
      <c r="K84" s="5">
        <f>'PROTRA_capacity-Original_Data'!L84</f>
        <v>0.36609999999999998</v>
      </c>
      <c r="L84" s="5">
        <f>'PROTRA_capacity-Original_Data'!M84</f>
        <v>0.36609999999999998</v>
      </c>
      <c r="M84" s="5">
        <f>'PROTRA_capacity-Original_Data'!N84</f>
        <v>0.33559999999999995</v>
      </c>
      <c r="N84" s="5">
        <f>'PROTRA_capacity-Original_Data'!O84</f>
        <v>0.33409999999999995</v>
      </c>
      <c r="O84" s="5">
        <f>'PROTRA_capacity-Original_Data'!P84</f>
        <v>0.32809999999999995</v>
      </c>
      <c r="P84" s="5">
        <f>'PROTRA_capacity-Original_Data'!Q84</f>
        <v>0.19919999999999999</v>
      </c>
      <c r="Q84" s="5">
        <f>'PROTRA_capacity-Original_Data'!R84</f>
        <v>0.18615196506550216</v>
      </c>
      <c r="R84" s="5">
        <f>'PROTRA_capacity-Original_Data'!S84</f>
        <v>0.19485065502183405</v>
      </c>
      <c r="S84" s="5">
        <f>'PROTRA_capacity-Original_Data'!T84</f>
        <v>0.20789868995633187</v>
      </c>
      <c r="T84" s="5">
        <f>'PROTRA_capacity-Original_Data'!U84</f>
        <v>0.21050829694323142</v>
      </c>
      <c r="U84" s="5">
        <f>'PROTRA_capacity-Original_Data'!V84</f>
        <v>0.21398777292576418</v>
      </c>
      <c r="W84" s="83">
        <f t="shared" si="7"/>
        <v>-7.786692374297588E-2</v>
      </c>
    </row>
    <row r="85" spans="1:23" x14ac:dyDescent="0.35">
      <c r="A85" t="s">
        <v>44</v>
      </c>
      <c r="B85" t="s">
        <v>42</v>
      </c>
      <c r="C85" t="str">
        <f t="shared" si="4"/>
        <v>BELGIUM_TO_elec</v>
      </c>
      <c r="D85" t="str">
        <f t="shared" si="5"/>
        <v>PROTRA_CHP_PP_I</v>
      </c>
      <c r="E85" t="s">
        <v>25</v>
      </c>
      <c r="F85" s="1" t="str">
        <f t="shared" si="6"/>
        <v>BELGIUMTO_elecPROTRA_PP_liquid_fuels_CCS</v>
      </c>
      <c r="G85" s="5">
        <f>'PROTRA_capacity-Original_Data'!H85</f>
        <v>0</v>
      </c>
      <c r="H85" s="5">
        <f>'PROTRA_capacity-Original_Data'!I85</f>
        <v>0</v>
      </c>
      <c r="I85" s="5">
        <f>'PROTRA_capacity-Original_Data'!J85</f>
        <v>0</v>
      </c>
      <c r="J85" s="5">
        <f>'PROTRA_capacity-Original_Data'!K85</f>
        <v>0</v>
      </c>
      <c r="K85" s="5">
        <f>'PROTRA_capacity-Original_Data'!L85</f>
        <v>0</v>
      </c>
      <c r="L85" s="5">
        <f>'PROTRA_capacity-Original_Data'!M85</f>
        <v>0</v>
      </c>
      <c r="M85" s="5">
        <f>'PROTRA_capacity-Original_Data'!N85</f>
        <v>0</v>
      </c>
      <c r="N85" s="5">
        <f>'PROTRA_capacity-Original_Data'!O85</f>
        <v>0</v>
      </c>
      <c r="O85" s="5">
        <f>'PROTRA_capacity-Original_Data'!P85</f>
        <v>0</v>
      </c>
      <c r="P85" s="5">
        <f>'PROTRA_capacity-Original_Data'!Q85</f>
        <v>0</v>
      </c>
      <c r="Q85" s="5">
        <f>'PROTRA_capacity-Original_Data'!R85</f>
        <v>0</v>
      </c>
      <c r="R85" s="5">
        <f>'PROTRA_capacity-Original_Data'!S85</f>
        <v>0</v>
      </c>
      <c r="S85" s="5">
        <f>'PROTRA_capacity-Original_Data'!T85</f>
        <v>0</v>
      </c>
      <c r="T85" s="5">
        <f>'PROTRA_capacity-Original_Data'!U85</f>
        <v>0</v>
      </c>
      <c r="U85" s="5">
        <f>'PROTRA_capacity-Original_Data'!V85</f>
        <v>0</v>
      </c>
      <c r="W85" s="83" t="e">
        <f t="shared" si="7"/>
        <v>#DIV/0!</v>
      </c>
    </row>
    <row r="86" spans="1:23" x14ac:dyDescent="0.35">
      <c r="A86" t="s">
        <v>44</v>
      </c>
      <c r="B86" t="s">
        <v>42</v>
      </c>
      <c r="C86" t="str">
        <f t="shared" si="4"/>
        <v>BELGIUM_TO_elec</v>
      </c>
      <c r="D86" t="str">
        <f t="shared" si="5"/>
        <v>PROTRA_CHP_PP_I</v>
      </c>
      <c r="E86" t="s">
        <v>26</v>
      </c>
      <c r="F86" s="1" t="str">
        <f t="shared" si="6"/>
        <v>BELGIUMTO_elecPROTRA_PP_nuclear</v>
      </c>
      <c r="G86" s="5">
        <f>'PROTRA_capacity-Original_Data'!H86</f>
        <v>6.069</v>
      </c>
      <c r="H86" s="5">
        <f>'PROTRA_capacity-Original_Data'!I86</f>
        <v>6.069</v>
      </c>
      <c r="I86" s="5">
        <f>'PROTRA_capacity-Original_Data'!J86</f>
        <v>6.069</v>
      </c>
      <c r="J86" s="5">
        <f>'PROTRA_capacity-Original_Data'!K86</f>
        <v>6.149</v>
      </c>
      <c r="K86" s="5">
        <f>'PROTRA_capacity-Original_Data'!L86</f>
        <v>6.1749999999999998</v>
      </c>
      <c r="L86" s="5">
        <f>'PROTRA_capacity-Original_Data'!M86</f>
        <v>6.1749999999999998</v>
      </c>
      <c r="M86" s="5">
        <f>'PROTRA_capacity-Original_Data'!N86</f>
        <v>6.1749999999999998</v>
      </c>
      <c r="N86" s="5">
        <f>'PROTRA_capacity-Original_Data'!O86</f>
        <v>6.1749999999999998</v>
      </c>
      <c r="O86" s="5">
        <f>'PROTRA_capacity-Original_Data'!P86</f>
        <v>6.1749999999999998</v>
      </c>
      <c r="P86" s="5">
        <f>'PROTRA_capacity-Original_Data'!Q86</f>
        <v>6.1749999999999998</v>
      </c>
      <c r="Q86" s="5">
        <f>'PROTRA_capacity-Original_Data'!R86</f>
        <v>6.1749999999999998</v>
      </c>
      <c r="R86" s="5">
        <f>'PROTRA_capacity-Original_Data'!S86</f>
        <v>6.1749999999999998</v>
      </c>
      <c r="S86" s="5">
        <f>'PROTRA_capacity-Original_Data'!T86</f>
        <v>6.1749999999999998</v>
      </c>
      <c r="T86" s="5">
        <f>'PROTRA_capacity-Original_Data'!U86</f>
        <v>6.1749999999999998</v>
      </c>
      <c r="U86" s="5">
        <f>'PROTRA_capacity-Original_Data'!V86</f>
        <v>6.1749999999999998</v>
      </c>
      <c r="W86" s="83">
        <f t="shared" si="7"/>
        <v>1.2375533994588572E-3</v>
      </c>
    </row>
    <row r="87" spans="1:23" x14ac:dyDescent="0.35">
      <c r="A87" t="s">
        <v>44</v>
      </c>
      <c r="B87" t="s">
        <v>42</v>
      </c>
      <c r="C87" t="str">
        <f t="shared" si="4"/>
        <v>BELGIUM_TO_elec</v>
      </c>
      <c r="D87" t="str">
        <f t="shared" si="5"/>
        <v>PROTRA_CHP_PP_I</v>
      </c>
      <c r="E87" t="s">
        <v>27</v>
      </c>
      <c r="F87" s="1" t="str">
        <f t="shared" si="6"/>
        <v>BELGIUMTO_elecPROTRA_PP_oceanic</v>
      </c>
      <c r="G87" s="5">
        <f>'PROTRA_capacity-Original_Data'!H87</f>
        <v>0</v>
      </c>
      <c r="H87" s="5">
        <f>'PROTRA_capacity-Original_Data'!I87</f>
        <v>0</v>
      </c>
      <c r="I87" s="5">
        <f>'PROTRA_capacity-Original_Data'!J87</f>
        <v>0</v>
      </c>
      <c r="J87" s="5">
        <f>'PROTRA_capacity-Original_Data'!K87</f>
        <v>0</v>
      </c>
      <c r="K87" s="5">
        <f>'PROTRA_capacity-Original_Data'!L87</f>
        <v>0</v>
      </c>
      <c r="L87" s="5">
        <f>'PROTRA_capacity-Original_Data'!M87</f>
        <v>0</v>
      </c>
      <c r="M87" s="5">
        <f>'PROTRA_capacity-Original_Data'!N87</f>
        <v>0</v>
      </c>
      <c r="N87" s="5">
        <f>'PROTRA_capacity-Original_Data'!O87</f>
        <v>0</v>
      </c>
      <c r="O87" s="5">
        <f>'PROTRA_capacity-Original_Data'!P87</f>
        <v>0</v>
      </c>
      <c r="P87" s="5">
        <f>'PROTRA_capacity-Original_Data'!Q87</f>
        <v>0</v>
      </c>
      <c r="Q87" s="5">
        <f>'PROTRA_capacity-Original_Data'!R87</f>
        <v>0</v>
      </c>
      <c r="R87" s="5">
        <f>'PROTRA_capacity-Original_Data'!S87</f>
        <v>0</v>
      </c>
      <c r="S87" s="5">
        <f>'PROTRA_capacity-Original_Data'!T87</f>
        <v>0</v>
      </c>
      <c r="T87" s="5">
        <f>'PROTRA_capacity-Original_Data'!U87</f>
        <v>0</v>
      </c>
      <c r="U87" s="5">
        <f>'PROTRA_capacity-Original_Data'!V87</f>
        <v>0</v>
      </c>
      <c r="W87" s="83" t="e">
        <f t="shared" si="7"/>
        <v>#DIV/0!</v>
      </c>
    </row>
    <row r="88" spans="1:23" x14ac:dyDescent="0.35">
      <c r="A88" t="s">
        <v>44</v>
      </c>
      <c r="B88" t="s">
        <v>42</v>
      </c>
      <c r="C88" t="str">
        <f t="shared" si="4"/>
        <v>BELGIUM_TO_elec</v>
      </c>
      <c r="D88" t="str">
        <f t="shared" si="5"/>
        <v>PROTRA_CHP_PP_I</v>
      </c>
      <c r="E88" t="s">
        <v>28</v>
      </c>
      <c r="F88" s="1" t="str">
        <f t="shared" si="6"/>
        <v>BELGIUMTO_elecPROTRA_PP_solar_CSP</v>
      </c>
      <c r="G88" s="5">
        <f>'PROTRA_capacity-Original_Data'!H88</f>
        <v>0</v>
      </c>
      <c r="H88" s="5">
        <f>'PROTRA_capacity-Original_Data'!I88</f>
        <v>0</v>
      </c>
      <c r="I88" s="5">
        <f>'PROTRA_capacity-Original_Data'!J88</f>
        <v>0</v>
      </c>
      <c r="J88" s="5">
        <f>'PROTRA_capacity-Original_Data'!K88</f>
        <v>0</v>
      </c>
      <c r="K88" s="5">
        <f>'PROTRA_capacity-Original_Data'!L88</f>
        <v>0</v>
      </c>
      <c r="L88" s="5">
        <f>'PROTRA_capacity-Original_Data'!M88</f>
        <v>0</v>
      </c>
      <c r="M88" s="5">
        <f>'PROTRA_capacity-Original_Data'!N88</f>
        <v>0</v>
      </c>
      <c r="N88" s="5">
        <f>'PROTRA_capacity-Original_Data'!O88</f>
        <v>0</v>
      </c>
      <c r="O88" s="5">
        <f>'PROTRA_capacity-Original_Data'!P88</f>
        <v>0</v>
      </c>
      <c r="P88" s="5">
        <f>'PROTRA_capacity-Original_Data'!Q88</f>
        <v>0</v>
      </c>
      <c r="Q88" s="5">
        <f>'PROTRA_capacity-Original_Data'!R88</f>
        <v>0</v>
      </c>
      <c r="R88" s="5">
        <f>'PROTRA_capacity-Original_Data'!S88</f>
        <v>0</v>
      </c>
      <c r="S88" s="5">
        <f>'PROTRA_capacity-Original_Data'!T88</f>
        <v>0</v>
      </c>
      <c r="T88" s="5">
        <f>'PROTRA_capacity-Original_Data'!U88</f>
        <v>0</v>
      </c>
      <c r="U88" s="5">
        <f>'PROTRA_capacity-Original_Data'!V88</f>
        <v>0</v>
      </c>
      <c r="W88" s="83" t="e">
        <f t="shared" si="7"/>
        <v>#DIV/0!</v>
      </c>
    </row>
    <row r="89" spans="1:23" x14ac:dyDescent="0.35">
      <c r="A89" t="s">
        <v>44</v>
      </c>
      <c r="B89" t="s">
        <v>42</v>
      </c>
      <c r="C89" t="str">
        <f t="shared" si="4"/>
        <v>BELGIUM_TO_elec</v>
      </c>
      <c r="D89" t="str">
        <f t="shared" si="5"/>
        <v>PROTRA_CHP_PP_I</v>
      </c>
      <c r="E89" t="s">
        <v>29</v>
      </c>
      <c r="F89" s="1" t="str">
        <f t="shared" si="6"/>
        <v>BELGIUMTO_elecPROTRA_PP_solar_PV</v>
      </c>
      <c r="G89" s="5">
        <f>'PROTRA_capacity-Original_Data'!H89</f>
        <v>2.0000000000000019E-5</v>
      </c>
      <c r="H89" s="5">
        <f>'PROTRA_capacity-Original_Data'!I89</f>
        <v>2.0000000000000017E-4</v>
      </c>
      <c r="I89" s="5">
        <f>'PROTRA_capacity-Original_Data'!J89</f>
        <v>6.2000000000000054E-4</v>
      </c>
      <c r="J89" s="5">
        <f>'PROTRA_capacity-Original_Data'!K89</f>
        <v>3.8600000000000036E-3</v>
      </c>
      <c r="K89" s="5">
        <f>'PROTRA_capacity-Original_Data'!L89</f>
        <v>1.0070000000000009E-2</v>
      </c>
      <c r="L89" s="5">
        <f>'PROTRA_capacity-Original_Data'!M89</f>
        <v>1.9790000000000016E-2</v>
      </c>
      <c r="M89" s="5">
        <f>'PROTRA_capacity-Original_Data'!N89</f>
        <v>2.6470000000000025E-2</v>
      </c>
      <c r="N89" s="5">
        <f>'PROTRA_capacity-Original_Data'!O89</f>
        <v>2.9020000000000025E-2</v>
      </c>
      <c r="O89" s="5">
        <f>'PROTRA_capacity-Original_Data'!P89</f>
        <v>3.0152000000000026E-2</v>
      </c>
      <c r="P89" s="5">
        <f>'PROTRA_capacity-Original_Data'!Q89</f>
        <v>3.1317000000000025E-2</v>
      </c>
      <c r="Q89" s="5">
        <f>'PROTRA_capacity-Original_Data'!R89</f>
        <v>3.2817282114975185E-2</v>
      </c>
      <c r="R89" s="5">
        <f>'PROTRA_capacity-Original_Data'!S89</f>
        <v>3.2817282114975185E-2</v>
      </c>
      <c r="S89" s="5">
        <f>'PROTRA_capacity-Original_Data'!T89</f>
        <v>3.2817282114975185E-2</v>
      </c>
      <c r="T89" s="5">
        <f>'PROTRA_capacity-Original_Data'!U89</f>
        <v>3.7440373669269021E-2</v>
      </c>
      <c r="U89" s="5">
        <f>'PROTRA_capacity-Original_Data'!V89</f>
        <v>4.3197011710432963E-2</v>
      </c>
      <c r="W89" s="83">
        <f t="shared" si="7"/>
        <v>0.7305060502848415</v>
      </c>
    </row>
    <row r="90" spans="1:23" x14ac:dyDescent="0.35">
      <c r="A90" t="s">
        <v>44</v>
      </c>
      <c r="B90" t="s">
        <v>42</v>
      </c>
      <c r="C90" t="str">
        <f t="shared" si="4"/>
        <v>BELGIUM_TO_elec</v>
      </c>
      <c r="D90" t="str">
        <f t="shared" si="5"/>
        <v>PROTRA_CHP_PP_I</v>
      </c>
      <c r="E90" t="s">
        <v>30</v>
      </c>
      <c r="F90" s="1" t="str">
        <f t="shared" si="6"/>
        <v>BELGIUMTO_elecPROTRA_PP_solar_urban_PV</v>
      </c>
      <c r="G90" s="5">
        <f>'PROTRA_capacity-Original_Data'!H90</f>
        <v>1.98E-3</v>
      </c>
      <c r="H90" s="5">
        <f>'PROTRA_capacity-Original_Data'!I90</f>
        <v>1.9800000000000002E-2</v>
      </c>
      <c r="I90" s="5">
        <f>'PROTRA_capacity-Original_Data'!J90</f>
        <v>6.1380000000000004E-2</v>
      </c>
      <c r="J90" s="5">
        <f>'PROTRA_capacity-Original_Data'!K90</f>
        <v>0.38213999999999998</v>
      </c>
      <c r="K90" s="5">
        <f>'PROTRA_capacity-Original_Data'!L90</f>
        <v>0.99692999999999998</v>
      </c>
      <c r="L90" s="5">
        <f>'PROTRA_capacity-Original_Data'!M90</f>
        <v>1.9592100000000001</v>
      </c>
      <c r="M90" s="5">
        <f>'PROTRA_capacity-Original_Data'!N90</f>
        <v>2.62053</v>
      </c>
      <c r="N90" s="5">
        <f>'PROTRA_capacity-Original_Data'!O90</f>
        <v>2.8729800000000001</v>
      </c>
      <c r="O90" s="5">
        <f>'PROTRA_capacity-Original_Data'!P90</f>
        <v>2.9850479999999999</v>
      </c>
      <c r="P90" s="5">
        <f>'PROTRA_capacity-Original_Data'!Q90</f>
        <v>3.1003829999999999</v>
      </c>
      <c r="Q90" s="5">
        <f>'PROTRA_capacity-Original_Data'!R90</f>
        <v>3.2489109293825407</v>
      </c>
      <c r="R90" s="5">
        <f>'PROTRA_capacity-Original_Data'!S90</f>
        <v>3.2489109293825407</v>
      </c>
      <c r="S90" s="5">
        <f>'PROTRA_capacity-Original_Data'!T90</f>
        <v>3.2489109293825407</v>
      </c>
      <c r="T90" s="5">
        <f>'PROTRA_capacity-Original_Data'!U90</f>
        <v>3.7065969932576297</v>
      </c>
      <c r="U90" s="5">
        <f>'PROTRA_capacity-Original_Data'!V90</f>
        <v>4.2765041593328599</v>
      </c>
      <c r="W90" s="83">
        <f t="shared" si="7"/>
        <v>0.7305060502848415</v>
      </c>
    </row>
    <row r="91" spans="1:23" x14ac:dyDescent="0.35">
      <c r="A91" t="s">
        <v>44</v>
      </c>
      <c r="B91" t="s">
        <v>42</v>
      </c>
      <c r="C91" t="str">
        <f t="shared" si="4"/>
        <v>BELGIUM_TO_elec</v>
      </c>
      <c r="D91" t="str">
        <f t="shared" si="5"/>
        <v>PROTRA_CHP_PP_I</v>
      </c>
      <c r="E91" t="s">
        <v>31</v>
      </c>
      <c r="F91" s="1" t="str">
        <f t="shared" si="6"/>
        <v>BELGIUMTO_elecPROTRA_PP_solid_fossil</v>
      </c>
      <c r="G91" s="5">
        <f>'PROTRA_capacity-Original_Data'!H91</f>
        <v>1.7229000000000001</v>
      </c>
      <c r="H91" s="5">
        <f>'PROTRA_capacity-Original_Data'!I91</f>
        <v>1.7229000000000001</v>
      </c>
      <c r="I91" s="5">
        <f>'PROTRA_capacity-Original_Data'!J91</f>
        <v>1.7229000000000001</v>
      </c>
      <c r="J91" s="5">
        <f>'PROTRA_capacity-Original_Data'!K91</f>
        <v>1.6017999999999999</v>
      </c>
      <c r="K91" s="5">
        <f>'PROTRA_capacity-Original_Data'!L91</f>
        <v>1.6017999999999999</v>
      </c>
      <c r="L91" s="5">
        <f>'PROTRA_capacity-Original_Data'!M91</f>
        <v>1.3217999999999999</v>
      </c>
      <c r="M91" s="5">
        <f>'PROTRA_capacity-Original_Data'!N91</f>
        <v>1.1918</v>
      </c>
      <c r="N91" s="5">
        <f>'PROTRA_capacity-Original_Data'!O91</f>
        <v>1.1918</v>
      </c>
      <c r="O91" s="5">
        <f>'PROTRA_capacity-Original_Data'!P91</f>
        <v>0.91679999999999995</v>
      </c>
      <c r="P91" s="5">
        <f>'PROTRA_capacity-Original_Data'!Q91</f>
        <v>0.6167999999999999</v>
      </c>
      <c r="Q91" s="5">
        <f>'PROTRA_capacity-Original_Data'!R91</f>
        <v>0.51052363636363629</v>
      </c>
      <c r="R91" s="5">
        <f>'PROTRA_capacity-Original_Data'!S91</f>
        <v>0.40424727272727262</v>
      </c>
      <c r="S91" s="5">
        <f>'PROTRA_capacity-Original_Data'!T91</f>
        <v>0.29797090909090895</v>
      </c>
      <c r="T91" s="5">
        <f>'PROTRA_capacity-Original_Data'!U91</f>
        <v>0.19169454545454528</v>
      </c>
      <c r="U91" s="5">
        <f>'PROTRA_capacity-Original_Data'!V91</f>
        <v>8.5418181818181629E-2</v>
      </c>
      <c r="W91" s="83">
        <f t="shared" si="7"/>
        <v>-0.19312465265261491</v>
      </c>
    </row>
    <row r="92" spans="1:23" x14ac:dyDescent="0.35">
      <c r="A92" t="s">
        <v>44</v>
      </c>
      <c r="B92" t="s">
        <v>42</v>
      </c>
      <c r="C92" t="str">
        <f t="shared" si="4"/>
        <v>BELGIUM_TO_elec</v>
      </c>
      <c r="D92" t="str">
        <f t="shared" si="5"/>
        <v>PROTRA_CHP_PP_I</v>
      </c>
      <c r="E92" t="s">
        <v>32</v>
      </c>
      <c r="F92" s="1" t="str">
        <f t="shared" si="6"/>
        <v>BELGIUMTO_elecPROTRA_PP_solid_fossil_CCS</v>
      </c>
      <c r="G92" s="5">
        <f>'PROTRA_capacity-Original_Data'!H92</f>
        <v>0</v>
      </c>
      <c r="H92" s="5">
        <f>'PROTRA_capacity-Original_Data'!I92</f>
        <v>0</v>
      </c>
      <c r="I92" s="5">
        <f>'PROTRA_capacity-Original_Data'!J92</f>
        <v>0</v>
      </c>
      <c r="J92" s="5">
        <f>'PROTRA_capacity-Original_Data'!K92</f>
        <v>0</v>
      </c>
      <c r="K92" s="5">
        <f>'PROTRA_capacity-Original_Data'!L92</f>
        <v>0</v>
      </c>
      <c r="L92" s="5">
        <f>'PROTRA_capacity-Original_Data'!M92</f>
        <v>0</v>
      </c>
      <c r="M92" s="5">
        <f>'PROTRA_capacity-Original_Data'!N92</f>
        <v>0</v>
      </c>
      <c r="N92" s="5">
        <f>'PROTRA_capacity-Original_Data'!O92</f>
        <v>0</v>
      </c>
      <c r="O92" s="5">
        <f>'PROTRA_capacity-Original_Data'!P92</f>
        <v>0</v>
      </c>
      <c r="P92" s="5">
        <f>'PROTRA_capacity-Original_Data'!Q92</f>
        <v>0</v>
      </c>
      <c r="Q92" s="5">
        <f>'PROTRA_capacity-Original_Data'!R92</f>
        <v>0</v>
      </c>
      <c r="R92" s="5">
        <f>'PROTRA_capacity-Original_Data'!S92</f>
        <v>0</v>
      </c>
      <c r="S92" s="5">
        <f>'PROTRA_capacity-Original_Data'!T92</f>
        <v>0</v>
      </c>
      <c r="T92" s="5">
        <f>'PROTRA_capacity-Original_Data'!U92</f>
        <v>0</v>
      </c>
      <c r="U92" s="5">
        <f>'PROTRA_capacity-Original_Data'!V92</f>
        <v>0</v>
      </c>
      <c r="W92" s="83" t="e">
        <f t="shared" si="7"/>
        <v>#DIV/0!</v>
      </c>
    </row>
    <row r="93" spans="1:23" x14ac:dyDescent="0.35">
      <c r="A93" t="s">
        <v>44</v>
      </c>
      <c r="B93" t="s">
        <v>42</v>
      </c>
      <c r="C93" t="str">
        <f t="shared" si="4"/>
        <v>BELGIUM_TO_elec</v>
      </c>
      <c r="D93" t="str">
        <f t="shared" si="5"/>
        <v>PROTRA_CHP_PP_I</v>
      </c>
      <c r="E93" t="s">
        <v>33</v>
      </c>
      <c r="F93" s="1" t="str">
        <f t="shared" si="6"/>
        <v>BELGIUMTO_elecPROTRA_PP_waste</v>
      </c>
      <c r="G93" s="5">
        <f>'PROTRA_capacity-Original_Data'!H93</f>
        <v>5.1845268514781565E-2</v>
      </c>
      <c r="H93" s="5">
        <f>'PROTRA_capacity-Original_Data'!I93</f>
        <v>6.6459172258097068E-2</v>
      </c>
      <c r="I93" s="5">
        <f>'PROTRA_capacity-Original_Data'!J93</f>
        <v>6.6459172258097068E-2</v>
      </c>
      <c r="J93" s="5">
        <f>'PROTRA_capacity-Original_Data'!K93</f>
        <v>6.6459172258097068E-2</v>
      </c>
      <c r="K93" s="5">
        <f>'PROTRA_capacity-Original_Data'!L93</f>
        <v>9.7479250958530925E-2</v>
      </c>
      <c r="L93" s="5">
        <f>'PROTRA_capacity-Original_Data'!M93</f>
        <v>9.7479250958530925E-2</v>
      </c>
      <c r="M93" s="5">
        <f>'PROTRA_capacity-Original_Data'!N93</f>
        <v>0.10028518941075573</v>
      </c>
      <c r="N93" s="5">
        <f>'PROTRA_capacity-Original_Data'!O93</f>
        <v>0.10041064839572195</v>
      </c>
      <c r="O93" s="5">
        <f>'PROTRA_capacity-Original_Data'!P93</f>
        <v>0.10047647989607508</v>
      </c>
      <c r="P93" s="5">
        <f>'PROTRA_capacity-Original_Data'!Q93</f>
        <v>0.10047647989607508</v>
      </c>
      <c r="Q93" s="5">
        <f>'PROTRA_capacity-Original_Data'!R93</f>
        <v>0.10159912212955079</v>
      </c>
      <c r="R93" s="5">
        <f>'PROTRA_capacity-Original_Data'!S93</f>
        <v>0.10159912212955079</v>
      </c>
      <c r="S93" s="5">
        <f>'PROTRA_capacity-Original_Data'!T93</f>
        <v>0.10159912212955079</v>
      </c>
      <c r="T93" s="5">
        <f>'PROTRA_capacity-Original_Data'!U93</f>
        <v>0.10159912212955079</v>
      </c>
      <c r="U93" s="5">
        <f>'PROTRA_capacity-Original_Data'!V93</f>
        <v>0.10159912212955079</v>
      </c>
      <c r="W93" s="83">
        <f t="shared" si="7"/>
        <v>4.9228452540510892E-2</v>
      </c>
    </row>
    <row r="94" spans="1:23" x14ac:dyDescent="0.35">
      <c r="A94" t="s">
        <v>44</v>
      </c>
      <c r="B94" t="s">
        <v>42</v>
      </c>
      <c r="C94" t="str">
        <f t="shared" si="4"/>
        <v>BELGIUM_TO_elec</v>
      </c>
      <c r="D94" t="str">
        <f t="shared" si="5"/>
        <v>PROTRA_CHP_PP_I</v>
      </c>
      <c r="E94" t="s">
        <v>34</v>
      </c>
      <c r="F94" s="1" t="str">
        <f t="shared" si="6"/>
        <v>BELGIUMTO_elecPROTRA_PP_waste_CCS</v>
      </c>
      <c r="G94" s="5">
        <f>'PROTRA_capacity-Original_Data'!H94</f>
        <v>0</v>
      </c>
      <c r="H94" s="5">
        <f>'PROTRA_capacity-Original_Data'!I94</f>
        <v>0</v>
      </c>
      <c r="I94" s="5">
        <f>'PROTRA_capacity-Original_Data'!J94</f>
        <v>0</v>
      </c>
      <c r="J94" s="5">
        <f>'PROTRA_capacity-Original_Data'!K94</f>
        <v>0</v>
      </c>
      <c r="K94" s="5">
        <f>'PROTRA_capacity-Original_Data'!L94</f>
        <v>0</v>
      </c>
      <c r="L94" s="5">
        <f>'PROTRA_capacity-Original_Data'!M94</f>
        <v>0</v>
      </c>
      <c r="M94" s="5">
        <f>'PROTRA_capacity-Original_Data'!N94</f>
        <v>0</v>
      </c>
      <c r="N94" s="5">
        <f>'PROTRA_capacity-Original_Data'!O94</f>
        <v>0</v>
      </c>
      <c r="O94" s="5">
        <f>'PROTRA_capacity-Original_Data'!P94</f>
        <v>0</v>
      </c>
      <c r="P94" s="5">
        <f>'PROTRA_capacity-Original_Data'!Q94</f>
        <v>0</v>
      </c>
      <c r="Q94" s="5">
        <f>'PROTRA_capacity-Original_Data'!R94</f>
        <v>0</v>
      </c>
      <c r="R94" s="5">
        <f>'PROTRA_capacity-Original_Data'!S94</f>
        <v>0</v>
      </c>
      <c r="S94" s="5">
        <f>'PROTRA_capacity-Original_Data'!T94</f>
        <v>0</v>
      </c>
      <c r="T94" s="5">
        <f>'PROTRA_capacity-Original_Data'!U94</f>
        <v>0</v>
      </c>
      <c r="U94" s="5">
        <f>'PROTRA_capacity-Original_Data'!V94</f>
        <v>0</v>
      </c>
      <c r="W94" s="83" t="e">
        <f t="shared" si="7"/>
        <v>#DIV/0!</v>
      </c>
    </row>
    <row r="95" spans="1:23" x14ac:dyDescent="0.35">
      <c r="A95" t="s">
        <v>44</v>
      </c>
      <c r="B95" t="s">
        <v>42</v>
      </c>
      <c r="C95" t="str">
        <f t="shared" si="4"/>
        <v>BELGIUM_TO_elec</v>
      </c>
      <c r="D95" t="str">
        <f t="shared" si="5"/>
        <v>PROTRA_CHP_PP_I</v>
      </c>
      <c r="E95" t="s">
        <v>35</v>
      </c>
      <c r="F95" s="1" t="str">
        <f t="shared" si="6"/>
        <v>BELGIUMTO_elecPROTRA_PP_wind_offshore</v>
      </c>
      <c r="G95" s="5">
        <f>'PROTRA_capacity-Original_Data'!H95</f>
        <v>0</v>
      </c>
      <c r="H95" s="5">
        <f>'PROTRA_capacity-Original_Data'!I95</f>
        <v>0</v>
      </c>
      <c r="I95" s="5">
        <f>'PROTRA_capacity-Original_Data'!J95</f>
        <v>0</v>
      </c>
      <c r="J95" s="5">
        <f>'PROTRA_capacity-Original_Data'!K95</f>
        <v>3.15E-2</v>
      </c>
      <c r="K95" s="5">
        <f>'PROTRA_capacity-Original_Data'!L95</f>
        <v>0.19650000000000001</v>
      </c>
      <c r="L95" s="5">
        <f>'PROTRA_capacity-Original_Data'!M95</f>
        <v>0.19650000000000001</v>
      </c>
      <c r="M95" s="5">
        <f>'PROTRA_capacity-Original_Data'!N95</f>
        <v>0.38100000000000001</v>
      </c>
      <c r="N95" s="5">
        <f>'PROTRA_capacity-Original_Data'!O95</f>
        <v>0.7077</v>
      </c>
      <c r="O95" s="5">
        <f>'PROTRA_capacity-Original_Data'!P95</f>
        <v>0.7077</v>
      </c>
      <c r="P95" s="5">
        <f>'PROTRA_capacity-Original_Data'!Q95</f>
        <v>0.71199999999999997</v>
      </c>
      <c r="Q95" s="5">
        <f>'PROTRA_capacity-Original_Data'!R95</f>
        <v>0.71199999999999997</v>
      </c>
      <c r="R95" s="5">
        <f>'PROTRA_capacity-Original_Data'!S95</f>
        <v>0.87699999999999989</v>
      </c>
      <c r="S95" s="5">
        <f>'PROTRA_capacity-Original_Data'!T95</f>
        <v>1.1779999999999999</v>
      </c>
      <c r="T95" s="5">
        <f>'PROTRA_capacity-Original_Data'!U95</f>
        <v>1.5479999999999998</v>
      </c>
      <c r="U95" s="5">
        <f>'PROTRA_capacity-Original_Data'!V95</f>
        <v>2.254</v>
      </c>
      <c r="W95" s="83" t="e">
        <f t="shared" si="7"/>
        <v>#DIV/0!</v>
      </c>
    </row>
    <row r="96" spans="1:23" x14ac:dyDescent="0.35">
      <c r="A96" t="s">
        <v>44</v>
      </c>
      <c r="B96" t="s">
        <v>42</v>
      </c>
      <c r="C96" t="str">
        <f t="shared" si="4"/>
        <v>BELGIUM_TO_elec</v>
      </c>
      <c r="D96" t="str">
        <f t="shared" si="5"/>
        <v>PROTRA_CHP_PP_I</v>
      </c>
      <c r="E96" t="s">
        <v>36</v>
      </c>
      <c r="F96" s="1" t="str">
        <f t="shared" si="6"/>
        <v>BELGIUMTO_elecPROTRA_PP_wind_onshore</v>
      </c>
      <c r="G96" s="5">
        <f>'PROTRA_capacity-Original_Data'!H96</f>
        <v>0.21199999999999999</v>
      </c>
      <c r="H96" s="5">
        <f>'PROTRA_capacity-Original_Data'!I96</f>
        <v>0.27600000000000002</v>
      </c>
      <c r="I96" s="5">
        <f>'PROTRA_capacity-Original_Data'!J96</f>
        <v>0.32400000000000001</v>
      </c>
      <c r="J96" s="5">
        <f>'PROTRA_capacity-Original_Data'!K96</f>
        <v>0.57650000000000001</v>
      </c>
      <c r="K96" s="5">
        <f>'PROTRA_capacity-Original_Data'!L96</f>
        <v>0.71550000000000002</v>
      </c>
      <c r="L96" s="5">
        <f>'PROTRA_capacity-Original_Data'!M96</f>
        <v>0.87250000000000005</v>
      </c>
      <c r="M96" s="5">
        <f>'PROTRA_capacity-Original_Data'!N96</f>
        <v>0.98899999999999999</v>
      </c>
      <c r="N96" s="5">
        <f>'PROTRA_capacity-Original_Data'!O96</f>
        <v>1.0723</v>
      </c>
      <c r="O96" s="5">
        <f>'PROTRA_capacity-Original_Data'!P96</f>
        <v>1.2363</v>
      </c>
      <c r="P96" s="5">
        <f>'PROTRA_capacity-Original_Data'!Q96</f>
        <v>1.464</v>
      </c>
      <c r="Q96" s="5">
        <f>'PROTRA_capacity-Original_Data'!R96</f>
        <v>1.464</v>
      </c>
      <c r="R96" s="5">
        <f>'PROTRA_capacity-Original_Data'!S96</f>
        <v>2.0453803042433947</v>
      </c>
      <c r="S96" s="5">
        <f>'PROTRA_capacity-Original_Data'!T96</f>
        <v>2.3196605284227378</v>
      </c>
      <c r="T96" s="5">
        <f>'PROTRA_capacity-Original_Data'!U96</f>
        <v>2.6349655724579661</v>
      </c>
      <c r="U96" s="5">
        <f>'PROTRA_capacity-Original_Data'!V96</f>
        <v>2.8318847077662128</v>
      </c>
      <c r="W96" s="83">
        <f t="shared" si="7"/>
        <v>0.2033999222535523</v>
      </c>
    </row>
    <row r="97" spans="1:23" x14ac:dyDescent="0.35">
      <c r="A97" t="s">
        <v>45</v>
      </c>
      <c r="B97" t="s">
        <v>41</v>
      </c>
      <c r="C97" t="str">
        <f t="shared" si="4"/>
        <v>BULGARIA_TO_heat</v>
      </c>
      <c r="D97" t="str">
        <f t="shared" si="5"/>
        <v>PROTRA_CHP_HP_I</v>
      </c>
      <c r="E97" t="s">
        <v>0</v>
      </c>
      <c r="F97" s="1" t="str">
        <f t="shared" si="6"/>
        <v>BULGARIATO_heatPROTRA_CHP_gas_fuels</v>
      </c>
      <c r="G97" s="3">
        <f>'PROTRA_capacity-Original_Data'!H97</f>
        <v>1.7487914225122732</v>
      </c>
      <c r="H97" s="3">
        <f>'PROTRA_capacity-Original_Data'!I97</f>
        <v>1.579877793922746</v>
      </c>
      <c r="I97" s="3">
        <f>'PROTRA_capacity-Original_Data'!J97</f>
        <v>1.8205742517382237</v>
      </c>
      <c r="J97" s="3">
        <f>'PROTRA_capacity-Original_Data'!K97</f>
        <v>1.8447203784641524</v>
      </c>
      <c r="K97" s="3">
        <f>'PROTRA_capacity-Original_Data'!L97</f>
        <v>2.0268542845823556</v>
      </c>
      <c r="L97" s="3">
        <f>'PROTRA_capacity-Original_Data'!M97</f>
        <v>2.1084703780858329</v>
      </c>
      <c r="M97" s="3">
        <f>'PROTRA_capacity-Original_Data'!N97</f>
        <v>2.031115365769284</v>
      </c>
      <c r="N97" s="3">
        <f>'PROTRA_capacity-Original_Data'!O97</f>
        <v>2.0156006599091851</v>
      </c>
      <c r="O97" s="3">
        <f>'PROTRA_capacity-Original_Data'!P97</f>
        <v>1.8184983403907455</v>
      </c>
      <c r="P97" s="3">
        <f>'PROTRA_capacity-Original_Data'!Q97</f>
        <v>1.6417181003791961</v>
      </c>
      <c r="Q97" s="3">
        <f>'PROTRA_capacity-Original_Data'!R97</f>
        <v>1.5131208553275315</v>
      </c>
      <c r="R97" s="3">
        <f>'PROTRA_capacity-Original_Data'!S97</f>
        <v>1.4978024869775073</v>
      </c>
      <c r="S97" s="3">
        <f>'PROTRA_capacity-Original_Data'!T97</f>
        <v>1.5287916915726594</v>
      </c>
      <c r="T97" s="3">
        <f>'PROTRA_capacity-Original_Data'!U97</f>
        <v>1.6598249639613436</v>
      </c>
      <c r="U97" s="3">
        <f>'PROTRA_capacity-Original_Data'!V97</f>
        <v>1.6650134203022859</v>
      </c>
      <c r="W97" s="83">
        <f t="shared" si="7"/>
        <v>-3.5004127923312645E-3</v>
      </c>
    </row>
    <row r="98" spans="1:23" x14ac:dyDescent="0.35">
      <c r="A98" t="s">
        <v>45</v>
      </c>
      <c r="B98" t="s">
        <v>41</v>
      </c>
      <c r="C98" t="str">
        <f t="shared" si="4"/>
        <v>BULGARIA_TO_heat</v>
      </c>
      <c r="D98" t="str">
        <f t="shared" si="5"/>
        <v>PROTRA_CHP_HP_I</v>
      </c>
      <c r="E98" t="s">
        <v>1</v>
      </c>
      <c r="F98" s="1" t="str">
        <f t="shared" si="6"/>
        <v>BULGARIATO_heatPROTRA_CHP_gas_fuels_CCS</v>
      </c>
      <c r="G98" s="3">
        <f>'PROTRA_capacity-Original_Data'!H98</f>
        <v>0</v>
      </c>
      <c r="H98" s="3">
        <f>'PROTRA_capacity-Original_Data'!I98</f>
        <v>0</v>
      </c>
      <c r="I98" s="3">
        <f>'PROTRA_capacity-Original_Data'!J98</f>
        <v>0</v>
      </c>
      <c r="J98" s="3">
        <f>'PROTRA_capacity-Original_Data'!K98</f>
        <v>0</v>
      </c>
      <c r="K98" s="3">
        <f>'PROTRA_capacity-Original_Data'!L98</f>
        <v>0</v>
      </c>
      <c r="L98" s="3">
        <f>'PROTRA_capacity-Original_Data'!M98</f>
        <v>0</v>
      </c>
      <c r="M98" s="3">
        <f>'PROTRA_capacity-Original_Data'!N98</f>
        <v>0</v>
      </c>
      <c r="N98" s="3">
        <f>'PROTRA_capacity-Original_Data'!O98</f>
        <v>0</v>
      </c>
      <c r="O98" s="3">
        <f>'PROTRA_capacity-Original_Data'!P98</f>
        <v>0</v>
      </c>
      <c r="P98" s="3">
        <f>'PROTRA_capacity-Original_Data'!Q98</f>
        <v>0</v>
      </c>
      <c r="Q98" s="3">
        <f>'PROTRA_capacity-Original_Data'!R98</f>
        <v>0</v>
      </c>
      <c r="R98" s="3">
        <f>'PROTRA_capacity-Original_Data'!S98</f>
        <v>0</v>
      </c>
      <c r="S98" s="3">
        <f>'PROTRA_capacity-Original_Data'!T98</f>
        <v>0</v>
      </c>
      <c r="T98" s="3">
        <f>'PROTRA_capacity-Original_Data'!U98</f>
        <v>0</v>
      </c>
      <c r="U98" s="3">
        <f>'PROTRA_capacity-Original_Data'!V98</f>
        <v>0</v>
      </c>
      <c r="W98" s="83" t="e">
        <f t="shared" si="7"/>
        <v>#DIV/0!</v>
      </c>
    </row>
    <row r="99" spans="1:23" x14ac:dyDescent="0.35">
      <c r="A99" t="s">
        <v>45</v>
      </c>
      <c r="B99" t="s">
        <v>41</v>
      </c>
      <c r="C99" t="str">
        <f t="shared" si="4"/>
        <v>BULGARIA_TO_heat</v>
      </c>
      <c r="D99" t="str">
        <f t="shared" si="5"/>
        <v>PROTRA_CHP_HP_I</v>
      </c>
      <c r="E99" t="s">
        <v>2</v>
      </c>
      <c r="F99" s="1" t="str">
        <f t="shared" si="6"/>
        <v>BULGARIATO_heatPROTRA_CHP_geothermal</v>
      </c>
      <c r="G99" s="3">
        <v>0</v>
      </c>
      <c r="H99" s="3">
        <v>0</v>
      </c>
      <c r="I99" s="3">
        <v>0</v>
      </c>
      <c r="J99" s="3">
        <v>0</v>
      </c>
      <c r="K99" s="3">
        <v>0</v>
      </c>
      <c r="L99" s="3">
        <v>0</v>
      </c>
      <c r="M99" s="3">
        <v>0</v>
      </c>
      <c r="N99" s="3">
        <v>0</v>
      </c>
      <c r="O99" s="3">
        <v>0</v>
      </c>
      <c r="P99" s="3">
        <v>0</v>
      </c>
      <c r="Q99" s="3">
        <v>0</v>
      </c>
      <c r="R99" s="3">
        <v>0</v>
      </c>
      <c r="S99" s="3">
        <v>0</v>
      </c>
      <c r="T99" s="3">
        <v>0</v>
      </c>
      <c r="U99" s="3">
        <v>0</v>
      </c>
      <c r="W99" s="83" t="e">
        <f t="shared" si="7"/>
        <v>#DIV/0!</v>
      </c>
    </row>
    <row r="100" spans="1:23" x14ac:dyDescent="0.35">
      <c r="A100" t="s">
        <v>45</v>
      </c>
      <c r="B100" t="s">
        <v>41</v>
      </c>
      <c r="C100" t="str">
        <f t="shared" si="4"/>
        <v>BULGARIA_TO_heat</v>
      </c>
      <c r="D100" t="str">
        <f t="shared" si="5"/>
        <v>PROTRA_CHP_HP_I</v>
      </c>
      <c r="E100" t="s">
        <v>3</v>
      </c>
      <c r="F100" s="1" t="str">
        <f t="shared" si="6"/>
        <v>BULGARIATO_heatPROTRA_CHP_liquid_fuels</v>
      </c>
      <c r="G100" s="3">
        <f>'PROTRA_capacity-Original_Data'!H100</f>
        <v>1.2236951100923064E-2</v>
      </c>
      <c r="H100" s="3">
        <f>'PROTRA_capacity-Original_Data'!I100</f>
        <v>1.8355426651384597E-2</v>
      </c>
      <c r="I100" s="3">
        <f>'PROTRA_capacity-Original_Data'!J100</f>
        <v>0.12510097330854383</v>
      </c>
      <c r="J100" s="3">
        <f>'PROTRA_capacity-Original_Data'!K100</f>
        <v>0.33225507408845573</v>
      </c>
      <c r="K100" s="3">
        <f>'PROTRA_capacity-Original_Data'!L100</f>
        <v>2.185169839450548E-3</v>
      </c>
      <c r="L100" s="3">
        <f>'PROTRA_capacity-Original_Data'!M100</f>
        <v>8.6314208658296639E-3</v>
      </c>
      <c r="M100" s="3">
        <f>'PROTRA_capacity-Original_Data'!N100</f>
        <v>1.3111019036703284E-2</v>
      </c>
      <c r="N100" s="3">
        <f>'PROTRA_capacity-Original_Data'!O100</f>
        <v>9.0684548337197721E-3</v>
      </c>
      <c r="O100" s="3">
        <f>'PROTRA_capacity-Original_Data'!P100</f>
        <v>6.9925434862417521E-3</v>
      </c>
      <c r="P100" s="3">
        <f>'PROTRA_capacity-Original_Data'!Q100</f>
        <v>9.3962303096373542E-3</v>
      </c>
      <c r="Q100" s="3">
        <f>'PROTRA_capacity-Original_Data'!R100</f>
        <v>6.6647680103241701E-3</v>
      </c>
      <c r="R100" s="3">
        <f>'PROTRA_capacity-Original_Data'!S100</f>
        <v>6.891588639659137E-3</v>
      </c>
      <c r="S100" s="3">
        <f>'PROTRA_capacity-Original_Data'!T100</f>
        <v>4.0645251598699908E-3</v>
      </c>
      <c r="T100" s="3">
        <f>'PROTRA_capacity-Original_Data'!U100</f>
        <v>5.3025331324106978E-3</v>
      </c>
      <c r="U100" s="3">
        <f>'PROTRA_capacity-Original_Data'!V100</f>
        <v>4.2237694119199483E-3</v>
      </c>
      <c r="W100" s="83">
        <f t="shared" si="7"/>
        <v>-7.3166064472660497E-2</v>
      </c>
    </row>
    <row r="101" spans="1:23" x14ac:dyDescent="0.35">
      <c r="A101" t="s">
        <v>45</v>
      </c>
      <c r="B101" t="s">
        <v>41</v>
      </c>
      <c r="C101" t="str">
        <f t="shared" si="4"/>
        <v>BULGARIA_TO_heat</v>
      </c>
      <c r="D101" t="str">
        <f t="shared" si="5"/>
        <v>PROTRA_CHP_HP_I</v>
      </c>
      <c r="E101" t="s">
        <v>4</v>
      </c>
      <c r="F101" s="1" t="str">
        <f t="shared" si="6"/>
        <v>BULGARIATO_heatPROTRA_CHP_liquid_fuels_CCS</v>
      </c>
      <c r="G101" s="3">
        <f>'PROTRA_capacity-Original_Data'!H101</f>
        <v>0</v>
      </c>
      <c r="H101" s="3">
        <f>'PROTRA_capacity-Original_Data'!I101</f>
        <v>0</v>
      </c>
      <c r="I101" s="3">
        <f>'PROTRA_capacity-Original_Data'!J101</f>
        <v>0</v>
      </c>
      <c r="J101" s="3">
        <f>'PROTRA_capacity-Original_Data'!K101</f>
        <v>0</v>
      </c>
      <c r="K101" s="3">
        <f>'PROTRA_capacity-Original_Data'!L101</f>
        <v>0</v>
      </c>
      <c r="L101" s="3">
        <f>'PROTRA_capacity-Original_Data'!M101</f>
        <v>0</v>
      </c>
      <c r="M101" s="3">
        <f>'PROTRA_capacity-Original_Data'!N101</f>
        <v>0</v>
      </c>
      <c r="N101" s="3">
        <f>'PROTRA_capacity-Original_Data'!O101</f>
        <v>0</v>
      </c>
      <c r="O101" s="3">
        <f>'PROTRA_capacity-Original_Data'!P101</f>
        <v>0</v>
      </c>
      <c r="P101" s="3">
        <f>'PROTRA_capacity-Original_Data'!Q101</f>
        <v>0</v>
      </c>
      <c r="Q101" s="3">
        <f>'PROTRA_capacity-Original_Data'!R101</f>
        <v>0</v>
      </c>
      <c r="R101" s="3">
        <f>'PROTRA_capacity-Original_Data'!S101</f>
        <v>0</v>
      </c>
      <c r="S101" s="3">
        <f>'PROTRA_capacity-Original_Data'!T101</f>
        <v>0</v>
      </c>
      <c r="T101" s="3">
        <f>'PROTRA_capacity-Original_Data'!U101</f>
        <v>0</v>
      </c>
      <c r="U101" s="3">
        <f>'PROTRA_capacity-Original_Data'!V101</f>
        <v>0</v>
      </c>
      <c r="W101" s="83" t="e">
        <f t="shared" si="7"/>
        <v>#DIV/0!</v>
      </c>
    </row>
    <row r="102" spans="1:23" x14ac:dyDescent="0.35">
      <c r="A102" t="s">
        <v>45</v>
      </c>
      <c r="B102" t="s">
        <v>41</v>
      </c>
      <c r="C102" t="str">
        <f t="shared" si="4"/>
        <v>BULGARIA_TO_heat</v>
      </c>
      <c r="D102" t="str">
        <f t="shared" si="5"/>
        <v>PROTRA_CHP_HP_I</v>
      </c>
      <c r="E102" t="s">
        <v>5</v>
      </c>
      <c r="F102" s="1" t="str">
        <f t="shared" si="6"/>
        <v>BULGARIATO_heatPROTRA_CHP_solid_fossil</v>
      </c>
      <c r="G102" s="3">
        <f>'PROTRA_capacity-Original_Data'!H102</f>
        <v>2.3879536005515587</v>
      </c>
      <c r="H102" s="3">
        <f>'PROTRA_capacity-Original_Data'!I102</f>
        <v>3.0153158614578102</v>
      </c>
      <c r="I102" s="3">
        <f>'PROTRA_capacity-Original_Data'!J102</f>
        <v>3.5446732550647062</v>
      </c>
      <c r="J102" s="3">
        <f>'PROTRA_capacity-Original_Data'!K102</f>
        <v>2.9536940719853053</v>
      </c>
      <c r="K102" s="3">
        <f>'PROTRA_capacity-Original_Data'!L102</f>
        <v>2.8085987946457891</v>
      </c>
      <c r="L102" s="3">
        <f>'PROTRA_capacity-Original_Data'!M102</f>
        <v>2.6545443209645256</v>
      </c>
      <c r="M102" s="3">
        <f>'PROTRA_capacity-Original_Data'!N102</f>
        <v>3.0272250370828164</v>
      </c>
      <c r="N102" s="3">
        <f>'PROTRA_capacity-Original_Data'!O102</f>
        <v>2.8054302983785857</v>
      </c>
      <c r="O102" s="3">
        <f>'PROTRA_capacity-Original_Data'!P102</f>
        <v>3.0454712052422277</v>
      </c>
      <c r="P102" s="3">
        <f>'PROTRA_capacity-Original_Data'!Q102</f>
        <v>2.6465684510505305</v>
      </c>
      <c r="Q102" s="3">
        <f>'PROTRA_capacity-Original_Data'!R102</f>
        <v>2.4931695283211028</v>
      </c>
      <c r="R102" s="3">
        <f>'PROTRA_capacity-Original_Data'!S102</f>
        <v>1.9314329435841811</v>
      </c>
      <c r="S102" s="3">
        <f>'PROTRA_capacity-Original_Data'!T102</f>
        <v>0.88468065013947861</v>
      </c>
      <c r="T102" s="3">
        <f>'PROTRA_capacity-Original_Data'!U102</f>
        <v>0.83084057824073254</v>
      </c>
      <c r="U102" s="3">
        <f>'PROTRA_capacity-Original_Data'!V102</f>
        <v>0.3068461158606105</v>
      </c>
      <c r="W102" s="83">
        <f t="shared" si="7"/>
        <v>-0.13632643965325708</v>
      </c>
    </row>
    <row r="103" spans="1:23" x14ac:dyDescent="0.35">
      <c r="A103" t="s">
        <v>45</v>
      </c>
      <c r="B103" t="s">
        <v>41</v>
      </c>
      <c r="C103" t="str">
        <f t="shared" si="4"/>
        <v>BULGARIA_TO_heat</v>
      </c>
      <c r="D103" t="str">
        <f t="shared" si="5"/>
        <v>PROTRA_CHP_HP_I</v>
      </c>
      <c r="E103" t="s">
        <v>6</v>
      </c>
      <c r="F103" s="1" t="str">
        <f t="shared" si="6"/>
        <v>BULGARIATO_heatPROTRA_CHP_solid_fossil_CCS</v>
      </c>
      <c r="G103" s="3">
        <f>'PROTRA_capacity-Original_Data'!H103</f>
        <v>0</v>
      </c>
      <c r="H103" s="3">
        <f>'PROTRA_capacity-Original_Data'!I103</f>
        <v>0</v>
      </c>
      <c r="I103" s="3">
        <f>'PROTRA_capacity-Original_Data'!J103</f>
        <v>0</v>
      </c>
      <c r="J103" s="3">
        <f>'PROTRA_capacity-Original_Data'!K103</f>
        <v>0</v>
      </c>
      <c r="K103" s="3">
        <f>'PROTRA_capacity-Original_Data'!L103</f>
        <v>0</v>
      </c>
      <c r="L103" s="3">
        <f>'PROTRA_capacity-Original_Data'!M103</f>
        <v>0</v>
      </c>
      <c r="M103" s="3">
        <f>'PROTRA_capacity-Original_Data'!N103</f>
        <v>0</v>
      </c>
      <c r="N103" s="3">
        <f>'PROTRA_capacity-Original_Data'!O103</f>
        <v>0</v>
      </c>
      <c r="O103" s="3">
        <f>'PROTRA_capacity-Original_Data'!P103</f>
        <v>0</v>
      </c>
      <c r="P103" s="3">
        <f>'PROTRA_capacity-Original_Data'!Q103</f>
        <v>0</v>
      </c>
      <c r="Q103" s="3">
        <f>'PROTRA_capacity-Original_Data'!R103</f>
        <v>0</v>
      </c>
      <c r="R103" s="3">
        <f>'PROTRA_capacity-Original_Data'!S103</f>
        <v>0</v>
      </c>
      <c r="S103" s="3">
        <f>'PROTRA_capacity-Original_Data'!T103</f>
        <v>0</v>
      </c>
      <c r="T103" s="3">
        <f>'PROTRA_capacity-Original_Data'!U103</f>
        <v>0</v>
      </c>
      <c r="U103" s="3">
        <f>'PROTRA_capacity-Original_Data'!V103</f>
        <v>0</v>
      </c>
      <c r="W103" s="83" t="e">
        <f t="shared" si="7"/>
        <v>#DIV/0!</v>
      </c>
    </row>
    <row r="104" spans="1:23" x14ac:dyDescent="0.35">
      <c r="A104" t="s">
        <v>45</v>
      </c>
      <c r="B104" t="s">
        <v>41</v>
      </c>
      <c r="C104" t="str">
        <f t="shared" si="4"/>
        <v>BULGARIA_TO_heat</v>
      </c>
      <c r="D104" t="str">
        <f t="shared" si="5"/>
        <v>PROTRA_CHP_HP_I</v>
      </c>
      <c r="E104" t="s">
        <v>7</v>
      </c>
      <c r="F104" s="1" t="str">
        <f t="shared" si="6"/>
        <v>BULGARIATO_heatPROTRA_CHP_waste</v>
      </c>
      <c r="G104" s="3">
        <f>'PROTRA_capacity-Original_Data'!H104</f>
        <v>0</v>
      </c>
      <c r="H104" s="3">
        <f>'PROTRA_capacity-Original_Data'!I104</f>
        <v>0</v>
      </c>
      <c r="I104" s="3">
        <f>'PROTRA_capacity-Original_Data'!J104</f>
        <v>0</v>
      </c>
      <c r="J104" s="3">
        <f>'PROTRA_capacity-Original_Data'!K104</f>
        <v>0</v>
      </c>
      <c r="K104" s="3">
        <f>'PROTRA_capacity-Original_Data'!L104</f>
        <v>0</v>
      </c>
      <c r="L104" s="3">
        <f>'PROTRA_capacity-Original_Data'!M104</f>
        <v>0</v>
      </c>
      <c r="M104" s="3">
        <f>'PROTRA_capacity-Original_Data'!N104</f>
        <v>0</v>
      </c>
      <c r="N104" s="3">
        <f>'PROTRA_capacity-Original_Data'!O104</f>
        <v>0</v>
      </c>
      <c r="O104" s="3">
        <f>'PROTRA_capacity-Original_Data'!P104</f>
        <v>0</v>
      </c>
      <c r="P104" s="3">
        <f>'PROTRA_capacity-Original_Data'!Q104</f>
        <v>0</v>
      </c>
      <c r="Q104" s="3">
        <f>'PROTRA_capacity-Original_Data'!R104</f>
        <v>0</v>
      </c>
      <c r="R104" s="3">
        <f>'PROTRA_capacity-Original_Data'!S104</f>
        <v>0</v>
      </c>
      <c r="S104" s="3">
        <f>'PROTRA_capacity-Original_Data'!T104</f>
        <v>0</v>
      </c>
      <c r="T104" s="3">
        <f>'PROTRA_capacity-Original_Data'!U104</f>
        <v>0</v>
      </c>
      <c r="U104" s="3">
        <f>'PROTRA_capacity-Original_Data'!V104</f>
        <v>0</v>
      </c>
      <c r="W104" s="83" t="e">
        <f t="shared" si="7"/>
        <v>#DIV/0!</v>
      </c>
    </row>
    <row r="105" spans="1:23" x14ac:dyDescent="0.35">
      <c r="A105" t="s">
        <v>45</v>
      </c>
      <c r="B105" t="s">
        <v>41</v>
      </c>
      <c r="C105" t="str">
        <f t="shared" si="4"/>
        <v>BULGARIA_TO_heat</v>
      </c>
      <c r="D105" t="str">
        <f t="shared" si="5"/>
        <v>PROTRA_CHP_HP_I</v>
      </c>
      <c r="E105" t="s">
        <v>8</v>
      </c>
      <c r="F105" s="1" t="str">
        <f t="shared" si="6"/>
        <v>BULGARIATO_heatPROTRA_CHP_solid_bio</v>
      </c>
      <c r="G105" s="4">
        <f>'PROTRA_capacity-Original_Data'!H105</f>
        <v>0</v>
      </c>
      <c r="H105" s="4">
        <f>'PROTRA_capacity-Original_Data'!I105</f>
        <v>0</v>
      </c>
      <c r="I105" s="4">
        <f>'PROTRA_capacity-Original_Data'!J105</f>
        <v>0</v>
      </c>
      <c r="J105" s="4">
        <f>'PROTRA_capacity-Original_Data'!K105</f>
        <v>0</v>
      </c>
      <c r="K105" s="4">
        <f>'PROTRA_capacity-Original_Data'!L105</f>
        <v>1.3111019036703287E-3</v>
      </c>
      <c r="L105" s="4">
        <f>'PROTRA_capacity-Original_Data'!M105</f>
        <v>1.8027651175467018E-2</v>
      </c>
      <c r="M105" s="4">
        <f>'PROTRA_capacity-Original_Data'!N105</f>
        <v>1.212769260895054E-2</v>
      </c>
      <c r="N105" s="4">
        <f>'PROTRA_capacity-Original_Data'!O105</f>
        <v>9.286971817664828E-3</v>
      </c>
      <c r="O105" s="4">
        <f>'PROTRA_capacity-Original_Data'!P105</f>
        <v>1.3438794512620868E-2</v>
      </c>
      <c r="P105" s="4">
        <f>'PROTRA_capacity-Original_Data'!Q105</f>
        <v>2.0103562522945036E-2</v>
      </c>
      <c r="Q105" s="4">
        <f>'PROTRA_capacity-Original_Data'!R105</f>
        <v>3.9114540126164797E-2</v>
      </c>
      <c r="R105" s="4">
        <f>'PROTRA_capacity-Original_Data'!S105</f>
        <v>4.5256287735416484E-2</v>
      </c>
      <c r="S105" s="4">
        <f>'PROTRA_capacity-Original_Data'!T105</f>
        <v>0.47046313312799193</v>
      </c>
      <c r="T105" s="4">
        <f>'PROTRA_capacity-Original_Data'!U105</f>
        <v>0.64706560957310189</v>
      </c>
      <c r="U105" s="4">
        <f>'PROTRA_capacity-Original_Data'!V105</f>
        <v>0.81559287828331595</v>
      </c>
      <c r="W105" s="83" t="e">
        <f t="shared" si="7"/>
        <v>#DIV/0!</v>
      </c>
    </row>
    <row r="106" spans="1:23" x14ac:dyDescent="0.35">
      <c r="A106" t="s">
        <v>45</v>
      </c>
      <c r="B106" t="s">
        <v>41</v>
      </c>
      <c r="C106" t="str">
        <f t="shared" si="4"/>
        <v>BULGARIA_TO_heat</v>
      </c>
      <c r="D106" t="str">
        <f t="shared" si="5"/>
        <v>PROTRA_CHP_HP_I</v>
      </c>
      <c r="E106" t="s">
        <v>9</v>
      </c>
      <c r="F106" s="1" t="str">
        <f t="shared" si="6"/>
        <v>BULGARIATO_heatPROTRA_CHP_solid_bio_CCS</v>
      </c>
      <c r="G106" s="3">
        <f>'PROTRA_capacity-Original_Data'!H106</f>
        <v>0</v>
      </c>
      <c r="H106" s="3">
        <f>'PROTRA_capacity-Original_Data'!I106</f>
        <v>0</v>
      </c>
      <c r="I106" s="3">
        <f>'PROTRA_capacity-Original_Data'!J106</f>
        <v>0</v>
      </c>
      <c r="J106" s="3">
        <f>'PROTRA_capacity-Original_Data'!K106</f>
        <v>0</v>
      </c>
      <c r="K106" s="3">
        <f>'PROTRA_capacity-Original_Data'!L106</f>
        <v>0</v>
      </c>
      <c r="L106" s="3">
        <f>'PROTRA_capacity-Original_Data'!M106</f>
        <v>0</v>
      </c>
      <c r="M106" s="3">
        <f>'PROTRA_capacity-Original_Data'!N106</f>
        <v>0</v>
      </c>
      <c r="N106" s="3">
        <f>'PROTRA_capacity-Original_Data'!O106</f>
        <v>0</v>
      </c>
      <c r="O106" s="3">
        <f>'PROTRA_capacity-Original_Data'!P106</f>
        <v>0</v>
      </c>
      <c r="P106" s="3">
        <f>'PROTRA_capacity-Original_Data'!Q106</f>
        <v>0</v>
      </c>
      <c r="Q106" s="3">
        <f>'PROTRA_capacity-Original_Data'!R106</f>
        <v>0</v>
      </c>
      <c r="R106" s="3">
        <f>'PROTRA_capacity-Original_Data'!S106</f>
        <v>0</v>
      </c>
      <c r="S106" s="3">
        <f>'PROTRA_capacity-Original_Data'!T106</f>
        <v>0</v>
      </c>
      <c r="T106" s="3">
        <f>'PROTRA_capacity-Original_Data'!U106</f>
        <v>0</v>
      </c>
      <c r="U106" s="3">
        <f>'PROTRA_capacity-Original_Data'!V106</f>
        <v>0</v>
      </c>
      <c r="W106" s="83" t="e">
        <f t="shared" si="7"/>
        <v>#DIV/0!</v>
      </c>
    </row>
    <row r="107" spans="1:23" x14ac:dyDescent="0.35">
      <c r="A107" t="s">
        <v>45</v>
      </c>
      <c r="B107" t="s">
        <v>41</v>
      </c>
      <c r="C107" t="str">
        <f t="shared" si="4"/>
        <v>BULGARIA_TO_heat</v>
      </c>
      <c r="D107" t="str">
        <f t="shared" si="5"/>
        <v>PROTRA_CHP_HP_I</v>
      </c>
      <c r="E107" t="s">
        <v>10</v>
      </c>
      <c r="F107" s="1" t="str">
        <f t="shared" si="6"/>
        <v>BULGARIATO_heatPROTRA_HP_gas_fuels</v>
      </c>
      <c r="G107" s="4">
        <f>'PROTRA_capacity-Original_Data'!H107</f>
        <v>3.9818516065544127</v>
      </c>
      <c r="H107" s="4">
        <f>'PROTRA_capacity-Original_Data'!I107</f>
        <v>2.946360560645509</v>
      </c>
      <c r="I107" s="4">
        <f>'PROTRA_capacity-Original_Data'!J107</f>
        <v>3.1820115770268722</v>
      </c>
      <c r="J107" s="4">
        <f>'PROTRA_capacity-Original_Data'!K107</f>
        <v>3.2973070896429078</v>
      </c>
      <c r="K107" s="4">
        <f>'PROTRA_capacity-Original_Data'!L107</f>
        <v>3.868001805695318</v>
      </c>
      <c r="L107" s="4">
        <f>'PROTRA_capacity-Original_Data'!M107</f>
        <v>3.3670626819153036</v>
      </c>
      <c r="M107" s="4">
        <f>'PROTRA_capacity-Original_Data'!N107</f>
        <v>2.7052881251756173</v>
      </c>
      <c r="N107" s="4">
        <f>'PROTRA_capacity-Original_Data'!O107</f>
        <v>2.0641149609723386</v>
      </c>
      <c r="O107" s="4">
        <f>'PROTRA_capacity-Original_Data'!P107</f>
        <v>2.3919301018586827</v>
      </c>
      <c r="P107" s="4">
        <f>'PROTRA_capacity-Original_Data'!Q107</f>
        <v>2.9152777578712796</v>
      </c>
      <c r="Q107" s="4">
        <f>'PROTRA_capacity-Original_Data'!R107</f>
        <v>2.9438305650708627</v>
      </c>
      <c r="R107" s="4">
        <f>'PROTRA_capacity-Original_Data'!S107</f>
        <v>3.3784277834645553</v>
      </c>
      <c r="S107" s="4">
        <f>'PROTRA_capacity-Original_Data'!T107</f>
        <v>3.0444600547686105</v>
      </c>
      <c r="T107" s="4">
        <f>'PROTRA_capacity-Original_Data'!U107</f>
        <v>2.3168152561033049</v>
      </c>
      <c r="U107" s="4">
        <f>'PROTRA_capacity-Original_Data'!V107</f>
        <v>2.2071857047194845</v>
      </c>
      <c r="W107" s="83">
        <f t="shared" si="7"/>
        <v>-4.1269154499458005E-2</v>
      </c>
    </row>
    <row r="108" spans="1:23" x14ac:dyDescent="0.35">
      <c r="A108" t="s">
        <v>45</v>
      </c>
      <c r="B108" t="s">
        <v>41</v>
      </c>
      <c r="C108" t="str">
        <f t="shared" si="4"/>
        <v>BULGARIA_TO_heat</v>
      </c>
      <c r="D108" t="str">
        <f t="shared" si="5"/>
        <v>PROTRA_CHP_HP_I</v>
      </c>
      <c r="E108" t="s">
        <v>11</v>
      </c>
      <c r="F108" s="1" t="str">
        <f t="shared" si="6"/>
        <v>BULGARIATO_heatPROTRA_HP_solid_bio</v>
      </c>
      <c r="G108" s="4">
        <f>'PROTRA_capacity-Original_Data'!H108</f>
        <v>9.7585543593509249E-3</v>
      </c>
      <c r="H108" s="4">
        <f>'PROTRA_capacity-Original_Data'!I108</f>
        <v>3.6142793923521938E-4</v>
      </c>
      <c r="I108" s="4">
        <f>'PROTRA_capacity-Original_Data'!J108</f>
        <v>3.9757073315874136E-2</v>
      </c>
      <c r="J108" s="4">
        <f>'PROTRA_capacity-Original_Data'!K108</f>
        <v>2.2047104293348382E-2</v>
      </c>
      <c r="K108" s="4">
        <f>'PROTRA_capacity-Original_Data'!L108</f>
        <v>2.4215671928759706E-2</v>
      </c>
      <c r="L108" s="4">
        <f>'PROTRA_capacity-Original_Data'!M108</f>
        <v>2.4577099867994921E-2</v>
      </c>
      <c r="M108" s="4">
        <f>'PROTRA_capacity-Original_Data'!N108</f>
        <v>3.1805658652699312E-2</v>
      </c>
      <c r="N108" s="4">
        <f>'PROTRA_capacity-Original_Data'!O108</f>
        <v>1.3734261690938337E-2</v>
      </c>
      <c r="O108" s="4">
        <f>'PROTRA_capacity-Original_Data'!P108</f>
        <v>6.7587024636986029E-2</v>
      </c>
      <c r="P108" s="4">
        <f>'PROTRA_capacity-Original_Data'!Q108</f>
        <v>9.7946971532744467E-2</v>
      </c>
      <c r="Q108" s="4">
        <f>'PROTRA_capacity-Original_Data'!R108</f>
        <v>9.0356984808804872E-2</v>
      </c>
      <c r="R108" s="4">
        <f>'PROTRA_capacity-Original_Data'!S108</f>
        <v>6.1323839877978903E-2</v>
      </c>
      <c r="S108" s="4">
        <f>'PROTRA_capacity-Original_Data'!T108</f>
        <v>8.6949803625634439E-2</v>
      </c>
      <c r="T108" s="4">
        <f>'PROTRA_capacity-Original_Data'!U108</f>
        <v>0.13875037873270454</v>
      </c>
      <c r="U108" s="4">
        <f>'PROTRA_capacity-Original_Data'!V108</f>
        <v>0.14657034205437952</v>
      </c>
      <c r="W108" s="83">
        <f t="shared" si="7"/>
        <v>0.21352069439457222</v>
      </c>
    </row>
    <row r="109" spans="1:23" x14ac:dyDescent="0.35">
      <c r="A109" t="s">
        <v>45</v>
      </c>
      <c r="B109" t="s">
        <v>41</v>
      </c>
      <c r="C109" t="str">
        <f t="shared" si="4"/>
        <v>BULGARIA_TO_heat</v>
      </c>
      <c r="D109" t="str">
        <f t="shared" si="5"/>
        <v>PROTRA_CHP_HP_I</v>
      </c>
      <c r="E109" t="s">
        <v>12</v>
      </c>
      <c r="F109" s="1" t="str">
        <f t="shared" si="6"/>
        <v>BULGARIATO_heatPROTRA_HP_geothermal</v>
      </c>
      <c r="G109" s="4">
        <f>INDEX('CHP-geothermal-fix'!H$155:H$226,MATCH(PROTRA_capacity!$F109,'CHP-geothermal-fix'!$F$155:$F$226,0))</f>
        <v>0</v>
      </c>
      <c r="H109" s="4">
        <f>INDEX('CHP-geothermal-fix'!I$155:I$226,MATCH(PROTRA_capacity!$F109,'CHP-geothermal-fix'!$F$155:$F$226,0))</f>
        <v>0</v>
      </c>
      <c r="I109" s="4">
        <f>INDEX('CHP-geothermal-fix'!J$155:J$226,MATCH(PROTRA_capacity!$F109,'CHP-geothermal-fix'!$F$155:$F$226,0))</f>
        <v>0</v>
      </c>
      <c r="J109" s="4">
        <f>INDEX('CHP-geothermal-fix'!K$155:K$226,MATCH(PROTRA_capacity!$F109,'CHP-geothermal-fix'!$F$155:$F$226,0))</f>
        <v>0</v>
      </c>
      <c r="K109" s="4">
        <f>INDEX('CHP-geothermal-fix'!L$155:L$226,MATCH(PROTRA_capacity!$F109,'CHP-geothermal-fix'!$F$155:$F$226,0))</f>
        <v>0</v>
      </c>
      <c r="L109" s="4">
        <f>INDEX('CHP-geothermal-fix'!M$155:M$226,MATCH(PROTRA_capacity!$F109,'CHP-geothermal-fix'!$F$155:$F$226,0))</f>
        <v>0</v>
      </c>
      <c r="M109" s="4">
        <f>INDEX('CHP-geothermal-fix'!N$155:N$226,MATCH(PROTRA_capacity!$F109,'CHP-geothermal-fix'!$F$155:$F$226,0))</f>
        <v>0</v>
      </c>
      <c r="N109" s="4">
        <f>INDEX('CHP-geothermal-fix'!O$155:O$226,MATCH(PROTRA_capacity!$F109,'CHP-geothermal-fix'!$F$155:$F$226,0))</f>
        <v>0</v>
      </c>
      <c r="O109" s="4">
        <f>INDEX('CHP-geothermal-fix'!P$155:P$226,MATCH(PROTRA_capacity!$F109,'CHP-geothermal-fix'!$F$155:$F$226,0))</f>
        <v>0</v>
      </c>
      <c r="P109" s="4">
        <f>INDEX('CHP-geothermal-fix'!Q$155:Q$226,MATCH(PROTRA_capacity!$F109,'CHP-geothermal-fix'!$F$155:$F$226,0))</f>
        <v>0</v>
      </c>
      <c r="Q109" s="4">
        <f>INDEX('CHP-geothermal-fix'!R$155:R$226,MATCH(PROTRA_capacity!$F109,'CHP-geothermal-fix'!$F$155:$F$226,0))</f>
        <v>0</v>
      </c>
      <c r="R109" s="4">
        <f>INDEX('CHP-geothermal-fix'!S$155:S$226,MATCH(PROTRA_capacity!$F109,'CHP-geothermal-fix'!$F$155:$F$226,0))</f>
        <v>0</v>
      </c>
      <c r="S109" s="4">
        <f>INDEX('CHP-geothermal-fix'!T$155:T$226,MATCH(PROTRA_capacity!$F109,'CHP-geothermal-fix'!$F$155:$F$226,0))</f>
        <v>0</v>
      </c>
      <c r="T109" s="4">
        <f>INDEX('CHP-geothermal-fix'!U$155:U$226,MATCH(PROTRA_capacity!$F109,'CHP-geothermal-fix'!$F$155:$F$226,0))</f>
        <v>0</v>
      </c>
      <c r="U109" s="4">
        <f>INDEX('CHP-geothermal-fix'!V$155:V$226,MATCH(PROTRA_capacity!$F109,'CHP-geothermal-fix'!$F$155:$F$226,0))</f>
        <v>0</v>
      </c>
      <c r="W109" s="83" t="e">
        <f t="shared" si="7"/>
        <v>#DIV/0!</v>
      </c>
    </row>
    <row r="110" spans="1:23" x14ac:dyDescent="0.35">
      <c r="A110" t="s">
        <v>45</v>
      </c>
      <c r="B110" t="s">
        <v>41</v>
      </c>
      <c r="C110" t="str">
        <f t="shared" si="4"/>
        <v>BULGARIA_TO_heat</v>
      </c>
      <c r="D110" t="str">
        <f t="shared" si="5"/>
        <v>PROTRA_CHP_HP_I</v>
      </c>
      <c r="E110" t="s">
        <v>13</v>
      </c>
      <c r="F110" s="1" t="str">
        <f t="shared" si="6"/>
        <v>BULGARIATO_heatPROTRA_HP_liquid_fuels</v>
      </c>
      <c r="G110" s="4">
        <f>'PROTRA_capacity-Original_Data'!H110</f>
        <v>0.28480521611735293</v>
      </c>
      <c r="H110" s="4">
        <f>'PROTRA_capacity-Original_Data'!I110</f>
        <v>0.34227225845575282</v>
      </c>
      <c r="I110" s="4">
        <f>'PROTRA_capacity-Original_Data'!J110</f>
        <v>0.20059250627554676</v>
      </c>
      <c r="J110" s="4">
        <f>'PROTRA_capacity-Original_Data'!K110</f>
        <v>0.45576063137561162</v>
      </c>
      <c r="K110" s="4">
        <f>'PROTRA_capacity-Original_Data'!L110</f>
        <v>2.1685676354113167E-2</v>
      </c>
      <c r="L110" s="4">
        <f>'PROTRA_capacity-Original_Data'!M110</f>
        <v>1.0481410237821365E-2</v>
      </c>
      <c r="M110" s="4">
        <f>'PROTRA_capacity-Original_Data'!N110</f>
        <v>2.8914235138817551E-2</v>
      </c>
      <c r="N110" s="4">
        <f>'PROTRA_capacity-Original_Data'!O110</f>
        <v>0</v>
      </c>
      <c r="O110" s="4">
        <f>'PROTRA_capacity-Original_Data'!P110</f>
        <v>0</v>
      </c>
      <c r="P110" s="4">
        <f>'PROTRA_capacity-Original_Data'!Q110</f>
        <v>0</v>
      </c>
      <c r="Q110" s="4">
        <f>'PROTRA_capacity-Original_Data'!R110</f>
        <v>0</v>
      </c>
      <c r="R110" s="4">
        <f>'PROTRA_capacity-Original_Data'!S110</f>
        <v>1.3896904263594188E-3</v>
      </c>
      <c r="S110" s="4">
        <f>'PROTRA_capacity-Original_Data'!T110</f>
        <v>6.2707747457310583E-4</v>
      </c>
      <c r="T110" s="4">
        <f>'PROTRA_capacity-Original_Data'!U110</f>
        <v>5.20456232498716E-4</v>
      </c>
      <c r="U110" s="4">
        <f>'PROTRA_capacity-Original_Data'!V110</f>
        <v>6.8725522645576983E-4</v>
      </c>
      <c r="W110" s="83">
        <f t="shared" si="7"/>
        <v>-0.34980934636736449</v>
      </c>
    </row>
    <row r="111" spans="1:23" x14ac:dyDescent="0.35">
      <c r="A111" t="s">
        <v>45</v>
      </c>
      <c r="B111" t="s">
        <v>41</v>
      </c>
      <c r="C111" t="str">
        <f t="shared" si="4"/>
        <v>BULGARIA_TO_heat</v>
      </c>
      <c r="D111" t="str">
        <f t="shared" si="5"/>
        <v>PROTRA_CHP_HP_I</v>
      </c>
      <c r="E111" t="s">
        <v>14</v>
      </c>
      <c r="F111" s="1" t="str">
        <f t="shared" si="6"/>
        <v>BULGARIATO_heatPROTRA_HP_solar</v>
      </c>
      <c r="G111" s="4">
        <f>'PROTRA_capacity-Original_Data'!H111</f>
        <v>0</v>
      </c>
      <c r="H111" s="4">
        <f>'PROTRA_capacity-Original_Data'!I111</f>
        <v>0</v>
      </c>
      <c r="I111" s="4">
        <f>'PROTRA_capacity-Original_Data'!J111</f>
        <v>0</v>
      </c>
      <c r="J111" s="4">
        <f>'PROTRA_capacity-Original_Data'!K111</f>
        <v>0</v>
      </c>
      <c r="K111" s="4">
        <f>'PROTRA_capacity-Original_Data'!L111</f>
        <v>0</v>
      </c>
      <c r="L111" s="4">
        <f>'PROTRA_capacity-Original_Data'!M111</f>
        <v>0</v>
      </c>
      <c r="M111" s="4">
        <f>'PROTRA_capacity-Original_Data'!N111</f>
        <v>0</v>
      </c>
      <c r="N111" s="4">
        <f>'PROTRA_capacity-Original_Data'!O111</f>
        <v>0</v>
      </c>
      <c r="O111" s="4">
        <f>'PROTRA_capacity-Original_Data'!P111</f>
        <v>0</v>
      </c>
      <c r="P111" s="4">
        <f>'PROTRA_capacity-Original_Data'!Q111</f>
        <v>0</v>
      </c>
      <c r="Q111" s="4">
        <f>'PROTRA_capacity-Original_Data'!R111</f>
        <v>0</v>
      </c>
      <c r="R111" s="4">
        <f>'PROTRA_capacity-Original_Data'!S111</f>
        <v>0</v>
      </c>
      <c r="S111" s="4">
        <f>'PROTRA_capacity-Original_Data'!T111</f>
        <v>0</v>
      </c>
      <c r="T111" s="4">
        <f>'PROTRA_capacity-Original_Data'!U111</f>
        <v>0</v>
      </c>
      <c r="U111" s="4">
        <f>'PROTRA_capacity-Original_Data'!V111</f>
        <v>0</v>
      </c>
      <c r="W111" s="83" t="e">
        <f t="shared" si="7"/>
        <v>#DIV/0!</v>
      </c>
    </row>
    <row r="112" spans="1:23" x14ac:dyDescent="0.35">
      <c r="A112" t="s">
        <v>45</v>
      </c>
      <c r="B112" t="s">
        <v>41</v>
      </c>
      <c r="C112" t="str">
        <f t="shared" si="4"/>
        <v>BULGARIA_TO_heat</v>
      </c>
      <c r="D112" t="str">
        <f t="shared" si="5"/>
        <v>PROTRA_CHP_HP_I</v>
      </c>
      <c r="E112" t="s">
        <v>15</v>
      </c>
      <c r="F112" s="1" t="str">
        <f t="shared" si="6"/>
        <v>BULGARIATO_heatPROTRA_HP_solid_fossil</v>
      </c>
      <c r="G112" s="4">
        <f>'PROTRA_capacity-Original_Data'!H112</f>
        <v>0</v>
      </c>
      <c r="H112" s="4">
        <f>'PROTRA_capacity-Original_Data'!I112</f>
        <v>0</v>
      </c>
      <c r="I112" s="4">
        <f>'PROTRA_capacity-Original_Data'!J112</f>
        <v>0</v>
      </c>
      <c r="J112" s="4">
        <f>'PROTRA_capacity-Original_Data'!K112</f>
        <v>0</v>
      </c>
      <c r="K112" s="4">
        <f>'PROTRA_capacity-Original_Data'!L112</f>
        <v>0.36359650687063066</v>
      </c>
      <c r="L112" s="4">
        <f>'PROTRA_capacity-Original_Data'!M112</f>
        <v>0.45792919901102302</v>
      </c>
      <c r="M112" s="4">
        <f>'PROTRA_capacity-Original_Data'!N112</f>
        <v>0.16914827556208267</v>
      </c>
      <c r="N112" s="4">
        <f>'PROTRA_capacity-Original_Data'!O112</f>
        <v>0.11854836406915195</v>
      </c>
      <c r="O112" s="4">
        <f>'PROTRA_capacity-Original_Data'!P112</f>
        <v>0.15179973447879214</v>
      </c>
      <c r="P112" s="4">
        <f>'PROTRA_capacity-Original_Data'!Q112</f>
        <v>7.4454155482455209E-2</v>
      </c>
      <c r="Q112" s="4">
        <f>'PROTRA_capacity-Original_Data'!R112</f>
        <v>6.5418457001574726E-2</v>
      </c>
      <c r="R112" s="4">
        <f>'PROTRA_capacity-Original_Data'!S112</f>
        <v>8.632417186281828E-2</v>
      </c>
      <c r="S112" s="4">
        <f>'PROTRA_capacity-Original_Data'!T112</f>
        <v>0.10407823509393074</v>
      </c>
      <c r="T112" s="4">
        <f>'PROTRA_capacity-Original_Data'!U112</f>
        <v>0</v>
      </c>
      <c r="U112" s="4">
        <f>'PROTRA_capacity-Original_Data'!V112</f>
        <v>0</v>
      </c>
      <c r="W112" s="83" t="e">
        <f t="shared" si="7"/>
        <v>#DIV/0!</v>
      </c>
    </row>
    <row r="113" spans="1:23" x14ac:dyDescent="0.35">
      <c r="A113" t="s">
        <v>45</v>
      </c>
      <c r="B113" t="s">
        <v>41</v>
      </c>
      <c r="C113" t="str">
        <f t="shared" si="4"/>
        <v>BULGARIA_TO_heat</v>
      </c>
      <c r="D113" t="str">
        <f t="shared" si="5"/>
        <v>PROTRA_CHP_HP_I</v>
      </c>
      <c r="E113" t="s">
        <v>16</v>
      </c>
      <c r="F113" s="1" t="str">
        <f t="shared" si="6"/>
        <v>BULGARIATO_heatPROTRA_HP_waste</v>
      </c>
      <c r="G113" s="4">
        <f>'PROTRA_capacity-Original_Data'!H113</f>
        <v>2.3492816050289266E-2</v>
      </c>
      <c r="H113" s="4">
        <f>'PROTRA_capacity-Original_Data'!I113</f>
        <v>1.8071396961760974E-3</v>
      </c>
      <c r="I113" s="4">
        <f>'PROTRA_capacity-Original_Data'!J113</f>
        <v>0</v>
      </c>
      <c r="J113" s="4">
        <f>'PROTRA_capacity-Original_Data'!K113</f>
        <v>0</v>
      </c>
      <c r="K113" s="4">
        <f>'PROTRA_capacity-Original_Data'!L113</f>
        <v>0</v>
      </c>
      <c r="L113" s="4">
        <f>'PROTRA_capacity-Original_Data'!M113</f>
        <v>0</v>
      </c>
      <c r="M113" s="4">
        <f>'PROTRA_capacity-Original_Data'!N113</f>
        <v>0</v>
      </c>
      <c r="N113" s="4">
        <f>'PROTRA_capacity-Original_Data'!O113</f>
        <v>0</v>
      </c>
      <c r="O113" s="4">
        <f>'PROTRA_capacity-Original_Data'!P113</f>
        <v>0</v>
      </c>
      <c r="P113" s="4">
        <f>'PROTRA_capacity-Original_Data'!Q113</f>
        <v>0</v>
      </c>
      <c r="Q113" s="4">
        <f>'PROTRA_capacity-Original_Data'!R113</f>
        <v>0</v>
      </c>
      <c r="R113" s="4">
        <f>'PROTRA_capacity-Original_Data'!S113</f>
        <v>1.2259635698858645E-3</v>
      </c>
      <c r="S113" s="4">
        <f>'PROTRA_capacity-Original_Data'!T113</f>
        <v>1.6884829037251747E-2</v>
      </c>
      <c r="T113" s="4">
        <f>'PROTRA_capacity-Original_Data'!U113</f>
        <v>6.8023268159642949E-2</v>
      </c>
      <c r="U113" s="4">
        <f>'PROTRA_capacity-Original_Data'!V113</f>
        <v>8.331640469529672E-2</v>
      </c>
      <c r="W113" s="83">
        <f t="shared" si="7"/>
        <v>9.4639468413446615E-2</v>
      </c>
    </row>
    <row r="114" spans="1:23" x14ac:dyDescent="0.35">
      <c r="A114" t="s">
        <v>45</v>
      </c>
      <c r="B114" t="s">
        <v>42</v>
      </c>
      <c r="C114" t="str">
        <f t="shared" si="4"/>
        <v>BULGARIA_TO_elec</v>
      </c>
      <c r="D114" t="str">
        <f t="shared" si="5"/>
        <v>PROTRA_CHP_PP_I</v>
      </c>
      <c r="E114" t="s">
        <v>0</v>
      </c>
      <c r="F114" s="1" t="str">
        <f t="shared" si="6"/>
        <v>BULGARIATO_elecPROTRA_CHP_gas_fuels</v>
      </c>
      <c r="G114" s="5">
        <f>'PROTRA_capacity-Original_Data'!H114</f>
        <v>0.5495942857142857</v>
      </c>
      <c r="H114" s="5">
        <f>'PROTRA_capacity-Original_Data'!I114</f>
        <v>0.60532928571428557</v>
      </c>
      <c r="I114" s="5">
        <f>'PROTRA_capacity-Original_Data'!J114</f>
        <v>0.59262928571428564</v>
      </c>
      <c r="J114" s="5">
        <f>'PROTRA_capacity-Original_Data'!K114</f>
        <v>0.50333928571428566</v>
      </c>
      <c r="K114" s="5">
        <f>'PROTRA_capacity-Original_Data'!L114</f>
        <v>0.47662499999999997</v>
      </c>
      <c r="L114" s="5">
        <f>'PROTRA_capacity-Original_Data'!M114</f>
        <v>0.54502499999999998</v>
      </c>
      <c r="M114" s="5">
        <f>'PROTRA_capacity-Original_Data'!N114</f>
        <v>0.55585499999999999</v>
      </c>
      <c r="N114" s="5">
        <f>'PROTRA_capacity-Original_Data'!O114</f>
        <v>0.55585499999999999</v>
      </c>
      <c r="O114" s="5">
        <f>'PROTRA_capacity-Original_Data'!P114</f>
        <v>0.56085499999999999</v>
      </c>
      <c r="P114" s="5">
        <f>'PROTRA_capacity-Original_Data'!Q114</f>
        <v>0.56085499999999999</v>
      </c>
      <c r="Q114" s="5">
        <f>'PROTRA_capacity-Original_Data'!R114</f>
        <v>5.6085500000000001</v>
      </c>
      <c r="R114" s="5">
        <f>'PROTRA_capacity-Original_Data'!S114</f>
        <v>5.6085500000000001</v>
      </c>
      <c r="S114" s="5">
        <f>'PROTRA_capacity-Original_Data'!T114</f>
        <v>5.6085500000000001</v>
      </c>
      <c r="T114" s="5">
        <f>'PROTRA_capacity-Original_Data'!U114</f>
        <v>5.6085500000000001</v>
      </c>
      <c r="U114" s="5">
        <f>'PROTRA_capacity-Original_Data'!V114</f>
        <v>5.6085500000000001</v>
      </c>
      <c r="W114" s="83">
        <f t="shared" si="7"/>
        <v>0.18047757651386687</v>
      </c>
    </row>
    <row r="115" spans="1:23" x14ac:dyDescent="0.35">
      <c r="A115" t="s">
        <v>45</v>
      </c>
      <c r="B115" t="s">
        <v>42</v>
      </c>
      <c r="C115" t="str">
        <f t="shared" si="4"/>
        <v>BULGARIA_TO_elec</v>
      </c>
      <c r="D115" t="str">
        <f t="shared" si="5"/>
        <v>PROTRA_CHP_PP_I</v>
      </c>
      <c r="E115" t="s">
        <v>1</v>
      </c>
      <c r="F115" s="1" t="str">
        <f t="shared" si="6"/>
        <v>BULGARIATO_elecPROTRA_CHP_gas_fuels_CCS</v>
      </c>
      <c r="G115" s="5">
        <f>'PROTRA_capacity-Original_Data'!H115</f>
        <v>0</v>
      </c>
      <c r="H115" s="5">
        <f>'PROTRA_capacity-Original_Data'!I115</f>
        <v>0</v>
      </c>
      <c r="I115" s="5">
        <f>'PROTRA_capacity-Original_Data'!J115</f>
        <v>0</v>
      </c>
      <c r="J115" s="5">
        <f>'PROTRA_capacity-Original_Data'!K115</f>
        <v>0</v>
      </c>
      <c r="K115" s="5">
        <f>'PROTRA_capacity-Original_Data'!L115</f>
        <v>0</v>
      </c>
      <c r="L115" s="5">
        <f>'PROTRA_capacity-Original_Data'!M115</f>
        <v>0</v>
      </c>
      <c r="M115" s="5">
        <f>'PROTRA_capacity-Original_Data'!N115</f>
        <v>0</v>
      </c>
      <c r="N115" s="5">
        <f>'PROTRA_capacity-Original_Data'!O115</f>
        <v>0</v>
      </c>
      <c r="O115" s="5">
        <f>'PROTRA_capacity-Original_Data'!P115</f>
        <v>0</v>
      </c>
      <c r="P115" s="5">
        <f>'PROTRA_capacity-Original_Data'!Q115</f>
        <v>0</v>
      </c>
      <c r="Q115" s="5">
        <f>'PROTRA_capacity-Original_Data'!R115</f>
        <v>0</v>
      </c>
      <c r="R115" s="5">
        <f>'PROTRA_capacity-Original_Data'!S115</f>
        <v>0</v>
      </c>
      <c r="S115" s="5">
        <f>'PROTRA_capacity-Original_Data'!T115</f>
        <v>0</v>
      </c>
      <c r="T115" s="5">
        <f>'PROTRA_capacity-Original_Data'!U115</f>
        <v>0</v>
      </c>
      <c r="U115" s="5">
        <f>'PROTRA_capacity-Original_Data'!V115</f>
        <v>0</v>
      </c>
      <c r="W115" s="83" t="e">
        <f t="shared" si="7"/>
        <v>#DIV/0!</v>
      </c>
    </row>
    <row r="116" spans="1:23" x14ac:dyDescent="0.35">
      <c r="A116" t="s">
        <v>45</v>
      </c>
      <c r="B116" t="s">
        <v>42</v>
      </c>
      <c r="C116" t="str">
        <f t="shared" si="4"/>
        <v>BULGARIA_TO_elec</v>
      </c>
      <c r="D116" t="str">
        <f t="shared" si="5"/>
        <v>PROTRA_CHP_PP_I</v>
      </c>
      <c r="E116" t="s">
        <v>2</v>
      </c>
      <c r="F116" s="1" t="str">
        <f t="shared" si="6"/>
        <v>BULGARIATO_elecPROTRA_CHP_geothermal</v>
      </c>
      <c r="G116" s="3">
        <v>0</v>
      </c>
      <c r="H116" s="3">
        <v>0</v>
      </c>
      <c r="I116" s="3">
        <v>0</v>
      </c>
      <c r="J116" s="3">
        <v>0</v>
      </c>
      <c r="K116" s="3">
        <v>0</v>
      </c>
      <c r="L116" s="3">
        <v>0</v>
      </c>
      <c r="M116" s="3">
        <v>0</v>
      </c>
      <c r="N116" s="3">
        <v>0</v>
      </c>
      <c r="O116" s="3">
        <v>0</v>
      </c>
      <c r="P116" s="3">
        <v>0</v>
      </c>
      <c r="Q116" s="3">
        <v>0</v>
      </c>
      <c r="R116" s="3">
        <v>0</v>
      </c>
      <c r="S116" s="3">
        <v>0</v>
      </c>
      <c r="T116" s="3">
        <v>0</v>
      </c>
      <c r="U116" s="3">
        <v>0</v>
      </c>
      <c r="W116" s="83" t="e">
        <f t="shared" si="7"/>
        <v>#DIV/0!</v>
      </c>
    </row>
    <row r="117" spans="1:23" x14ac:dyDescent="0.35">
      <c r="A117" t="s">
        <v>45</v>
      </c>
      <c r="B117" t="s">
        <v>42</v>
      </c>
      <c r="C117" t="str">
        <f t="shared" si="4"/>
        <v>BULGARIA_TO_elec</v>
      </c>
      <c r="D117" t="str">
        <f t="shared" si="5"/>
        <v>PROTRA_CHP_PP_I</v>
      </c>
      <c r="E117" t="s">
        <v>3</v>
      </c>
      <c r="F117" s="1" t="str">
        <f t="shared" si="6"/>
        <v>BULGARIATO_elecPROTRA_CHP_liquid_fuels</v>
      </c>
      <c r="G117" s="5">
        <f>'PROTRA_capacity-Original_Data'!H117</f>
        <v>9.1499999999999998E-2</v>
      </c>
      <c r="H117" s="5">
        <f>'PROTRA_capacity-Original_Data'!I117</f>
        <v>9.1499999999999998E-2</v>
      </c>
      <c r="I117" s="5">
        <f>'PROTRA_capacity-Original_Data'!J117</f>
        <v>0.09</v>
      </c>
      <c r="J117" s="5">
        <f>'PROTRA_capacity-Original_Data'!K117</f>
        <v>0.09</v>
      </c>
      <c r="K117" s="5">
        <f>'PROTRA_capacity-Original_Data'!L117</f>
        <v>0.09</v>
      </c>
      <c r="L117" s="5">
        <f>'PROTRA_capacity-Original_Data'!M117</f>
        <v>0.09</v>
      </c>
      <c r="M117" s="5">
        <f>'PROTRA_capacity-Original_Data'!N117</f>
        <v>7.1999999999999995E-2</v>
      </c>
      <c r="N117" s="5">
        <f>'PROTRA_capacity-Original_Data'!O117</f>
        <v>7.1999999999999995E-2</v>
      </c>
      <c r="O117" s="5">
        <f>'PROTRA_capacity-Original_Data'!P117</f>
        <v>7.1999999999999995E-2</v>
      </c>
      <c r="P117" s="5">
        <f>'PROTRA_capacity-Original_Data'!Q117</f>
        <v>7.1999999999999995E-2</v>
      </c>
      <c r="Q117" s="5">
        <f>'PROTRA_capacity-Original_Data'!R117</f>
        <v>6.7885714285714285E-2</v>
      </c>
      <c r="R117" s="5">
        <f>'PROTRA_capacity-Original_Data'!S117</f>
        <v>6.3771428571428576E-2</v>
      </c>
      <c r="S117" s="5">
        <f>'PROTRA_capacity-Original_Data'!T117</f>
        <v>5.965714285714286E-2</v>
      </c>
      <c r="T117" s="5">
        <f>'PROTRA_capacity-Original_Data'!U117</f>
        <v>5.5542857142857144E-2</v>
      </c>
      <c r="U117" s="5">
        <f>'PROTRA_capacity-Original_Data'!V117</f>
        <v>5.1428571428571428E-2</v>
      </c>
      <c r="W117" s="83">
        <f t="shared" si="7"/>
        <v>-4.0317924483131984E-2</v>
      </c>
    </row>
    <row r="118" spans="1:23" x14ac:dyDescent="0.35">
      <c r="A118" t="s">
        <v>45</v>
      </c>
      <c r="B118" t="s">
        <v>42</v>
      </c>
      <c r="C118" t="str">
        <f t="shared" si="4"/>
        <v>BULGARIA_TO_elec</v>
      </c>
      <c r="D118" t="str">
        <f t="shared" si="5"/>
        <v>PROTRA_CHP_PP_I</v>
      </c>
      <c r="E118" t="s">
        <v>4</v>
      </c>
      <c r="F118" s="1" t="str">
        <f t="shared" si="6"/>
        <v>BULGARIATO_elecPROTRA_CHP_liquid_fuels_CCS</v>
      </c>
      <c r="G118" s="5">
        <f>'PROTRA_capacity-Original_Data'!H118</f>
        <v>0</v>
      </c>
      <c r="H118" s="5">
        <f>'PROTRA_capacity-Original_Data'!I118</f>
        <v>0</v>
      </c>
      <c r="I118" s="5">
        <f>'PROTRA_capacity-Original_Data'!J118</f>
        <v>0</v>
      </c>
      <c r="J118" s="5">
        <f>'PROTRA_capacity-Original_Data'!K118</f>
        <v>0</v>
      </c>
      <c r="K118" s="5">
        <f>'PROTRA_capacity-Original_Data'!L118</f>
        <v>0</v>
      </c>
      <c r="L118" s="5">
        <f>'PROTRA_capacity-Original_Data'!M118</f>
        <v>0</v>
      </c>
      <c r="M118" s="5">
        <f>'PROTRA_capacity-Original_Data'!N118</f>
        <v>0</v>
      </c>
      <c r="N118" s="5">
        <f>'PROTRA_capacity-Original_Data'!O118</f>
        <v>0</v>
      </c>
      <c r="O118" s="5">
        <f>'PROTRA_capacity-Original_Data'!P118</f>
        <v>0</v>
      </c>
      <c r="P118" s="5">
        <f>'PROTRA_capacity-Original_Data'!Q118</f>
        <v>0</v>
      </c>
      <c r="Q118" s="5">
        <f>'PROTRA_capacity-Original_Data'!R118</f>
        <v>0</v>
      </c>
      <c r="R118" s="5">
        <f>'PROTRA_capacity-Original_Data'!S118</f>
        <v>0</v>
      </c>
      <c r="S118" s="5">
        <f>'PROTRA_capacity-Original_Data'!T118</f>
        <v>0</v>
      </c>
      <c r="T118" s="5">
        <f>'PROTRA_capacity-Original_Data'!U118</f>
        <v>0</v>
      </c>
      <c r="U118" s="5">
        <f>'PROTRA_capacity-Original_Data'!V118</f>
        <v>0</v>
      </c>
      <c r="W118" s="83" t="e">
        <f t="shared" si="7"/>
        <v>#DIV/0!</v>
      </c>
    </row>
    <row r="119" spans="1:23" x14ac:dyDescent="0.35">
      <c r="A119" t="s">
        <v>45</v>
      </c>
      <c r="B119" t="s">
        <v>42</v>
      </c>
      <c r="C119" t="str">
        <f t="shared" si="4"/>
        <v>BULGARIA_TO_elec</v>
      </c>
      <c r="D119" t="str">
        <f t="shared" si="5"/>
        <v>PROTRA_CHP_PP_I</v>
      </c>
      <c r="E119" t="s">
        <v>5</v>
      </c>
      <c r="F119" s="1" t="str">
        <f t="shared" si="6"/>
        <v>BULGARIATO_elecPROTRA_CHP_solid_fossil</v>
      </c>
      <c r="G119" s="5">
        <f>'PROTRA_capacity-Original_Data'!H119</f>
        <v>2.089</v>
      </c>
      <c r="H119" s="5">
        <f>'PROTRA_capacity-Original_Data'!I119</f>
        <v>2.089</v>
      </c>
      <c r="I119" s="5">
        <f>'PROTRA_capacity-Original_Data'!J119</f>
        <v>2.089</v>
      </c>
      <c r="J119" s="5">
        <f>'PROTRA_capacity-Original_Data'!K119</f>
        <v>2.089</v>
      </c>
      <c r="K119" s="5">
        <f>'PROTRA_capacity-Original_Data'!L119</f>
        <v>1.889</v>
      </c>
      <c r="L119" s="5">
        <f>'PROTRA_capacity-Original_Data'!M119</f>
        <v>1.889</v>
      </c>
      <c r="M119" s="5">
        <f>'PROTRA_capacity-Original_Data'!N119</f>
        <v>1.8140000000000001</v>
      </c>
      <c r="N119" s="5">
        <f>'PROTRA_capacity-Original_Data'!O119</f>
        <v>1.8140000000000001</v>
      </c>
      <c r="O119" s="5">
        <f>'PROTRA_capacity-Original_Data'!P119</f>
        <v>1.6040000000000001</v>
      </c>
      <c r="P119" s="5">
        <f>'PROTRA_capacity-Original_Data'!Q119</f>
        <v>1.1339999999999999</v>
      </c>
      <c r="Q119" s="5">
        <f>'PROTRA_capacity-Original_Data'!R119</f>
        <v>0.9802032577903681</v>
      </c>
      <c r="R119" s="5">
        <f>'PROTRA_capacity-Original_Data'!S119</f>
        <v>0.89969086402266285</v>
      </c>
      <c r="S119" s="5">
        <f>'PROTRA_capacity-Original_Data'!T119</f>
        <v>0.89969086402266285</v>
      </c>
      <c r="T119" s="5">
        <f>'PROTRA_capacity-Original_Data'!U119</f>
        <v>0.89848618980169959</v>
      </c>
      <c r="U119" s="5">
        <f>'PROTRA_capacity-Original_Data'!V119</f>
        <v>0.89848618980169959</v>
      </c>
      <c r="W119" s="83">
        <f t="shared" si="7"/>
        <v>-5.8486307352814015E-2</v>
      </c>
    </row>
    <row r="120" spans="1:23" x14ac:dyDescent="0.35">
      <c r="A120" t="s">
        <v>45</v>
      </c>
      <c r="B120" t="s">
        <v>42</v>
      </c>
      <c r="C120" t="str">
        <f t="shared" si="4"/>
        <v>BULGARIA_TO_elec</v>
      </c>
      <c r="D120" t="str">
        <f t="shared" si="5"/>
        <v>PROTRA_CHP_PP_I</v>
      </c>
      <c r="E120" t="s">
        <v>6</v>
      </c>
      <c r="F120" s="1" t="str">
        <f t="shared" si="6"/>
        <v>BULGARIATO_elecPROTRA_CHP_solid_fossil_CCS</v>
      </c>
      <c r="G120" s="5">
        <f>'PROTRA_capacity-Original_Data'!H120</f>
        <v>0</v>
      </c>
      <c r="H120" s="5">
        <f>'PROTRA_capacity-Original_Data'!I120</f>
        <v>0</v>
      </c>
      <c r="I120" s="5">
        <f>'PROTRA_capacity-Original_Data'!J120</f>
        <v>0</v>
      </c>
      <c r="J120" s="5">
        <f>'PROTRA_capacity-Original_Data'!K120</f>
        <v>0</v>
      </c>
      <c r="K120" s="5">
        <f>'PROTRA_capacity-Original_Data'!L120</f>
        <v>0</v>
      </c>
      <c r="L120" s="5">
        <f>'PROTRA_capacity-Original_Data'!M120</f>
        <v>0</v>
      </c>
      <c r="M120" s="5">
        <f>'PROTRA_capacity-Original_Data'!N120</f>
        <v>0</v>
      </c>
      <c r="N120" s="5">
        <f>'PROTRA_capacity-Original_Data'!O120</f>
        <v>0</v>
      </c>
      <c r="O120" s="5">
        <f>'PROTRA_capacity-Original_Data'!P120</f>
        <v>0</v>
      </c>
      <c r="P120" s="5">
        <f>'PROTRA_capacity-Original_Data'!Q120</f>
        <v>0</v>
      </c>
      <c r="Q120" s="5">
        <f>'PROTRA_capacity-Original_Data'!R120</f>
        <v>0</v>
      </c>
      <c r="R120" s="5">
        <f>'PROTRA_capacity-Original_Data'!S120</f>
        <v>0</v>
      </c>
      <c r="S120" s="5">
        <f>'PROTRA_capacity-Original_Data'!T120</f>
        <v>0</v>
      </c>
      <c r="T120" s="5">
        <f>'PROTRA_capacity-Original_Data'!U120</f>
        <v>0</v>
      </c>
      <c r="U120" s="5">
        <f>'PROTRA_capacity-Original_Data'!V120</f>
        <v>0</v>
      </c>
      <c r="W120" s="83" t="e">
        <f t="shared" si="7"/>
        <v>#DIV/0!</v>
      </c>
    </row>
    <row r="121" spans="1:23" x14ac:dyDescent="0.35">
      <c r="A121" t="s">
        <v>45</v>
      </c>
      <c r="B121" t="s">
        <v>42</v>
      </c>
      <c r="C121" t="str">
        <f t="shared" si="4"/>
        <v>BULGARIA_TO_elec</v>
      </c>
      <c r="D121" t="str">
        <f t="shared" si="5"/>
        <v>PROTRA_CHP_PP_I</v>
      </c>
      <c r="E121" t="s">
        <v>7</v>
      </c>
      <c r="F121" s="1" t="str">
        <f t="shared" si="6"/>
        <v>BULGARIATO_elecPROTRA_CHP_waste</v>
      </c>
      <c r="G121" s="5">
        <f>'PROTRA_capacity-Original_Data'!H121</f>
        <v>0</v>
      </c>
      <c r="H121" s="5">
        <f>'PROTRA_capacity-Original_Data'!I121</f>
        <v>0</v>
      </c>
      <c r="I121" s="5">
        <f>'PROTRA_capacity-Original_Data'!J121</f>
        <v>0</v>
      </c>
      <c r="J121" s="5">
        <f>'PROTRA_capacity-Original_Data'!K121</f>
        <v>0</v>
      </c>
      <c r="K121" s="5">
        <f>'PROTRA_capacity-Original_Data'!L121</f>
        <v>0</v>
      </c>
      <c r="L121" s="5">
        <f>'PROTRA_capacity-Original_Data'!M121</f>
        <v>0</v>
      </c>
      <c r="M121" s="5">
        <f>'PROTRA_capacity-Original_Data'!N121</f>
        <v>0</v>
      </c>
      <c r="N121" s="5">
        <f>'PROTRA_capacity-Original_Data'!O121</f>
        <v>0</v>
      </c>
      <c r="O121" s="5">
        <f>'PROTRA_capacity-Original_Data'!P121</f>
        <v>0</v>
      </c>
      <c r="P121" s="5">
        <f>'PROTRA_capacity-Original_Data'!Q121</f>
        <v>0</v>
      </c>
      <c r="Q121" s="5">
        <f>'PROTRA_capacity-Original_Data'!R121</f>
        <v>0</v>
      </c>
      <c r="R121" s="5">
        <f>'PROTRA_capacity-Original_Data'!S121</f>
        <v>0</v>
      </c>
      <c r="S121" s="5">
        <f>'PROTRA_capacity-Original_Data'!T121</f>
        <v>0</v>
      </c>
      <c r="T121" s="5">
        <f>'PROTRA_capacity-Original_Data'!U121</f>
        <v>0</v>
      </c>
      <c r="U121" s="5">
        <f>'PROTRA_capacity-Original_Data'!V121</f>
        <v>0</v>
      </c>
      <c r="W121" s="83" t="e">
        <f t="shared" si="7"/>
        <v>#DIV/0!</v>
      </c>
    </row>
    <row r="122" spans="1:23" x14ac:dyDescent="0.35">
      <c r="A122" t="s">
        <v>45</v>
      </c>
      <c r="B122" t="s">
        <v>42</v>
      </c>
      <c r="C122" t="str">
        <f t="shared" si="4"/>
        <v>BULGARIA_TO_elec</v>
      </c>
      <c r="D122" t="str">
        <f t="shared" si="5"/>
        <v>PROTRA_CHP_PP_I</v>
      </c>
      <c r="E122" t="s">
        <v>8</v>
      </c>
      <c r="F122" s="1" t="str">
        <f t="shared" si="6"/>
        <v>BULGARIATO_elecPROTRA_CHP_solid_bio</v>
      </c>
      <c r="G122" s="5">
        <f>'PROTRA_capacity-Original_Data'!H122</f>
        <v>1.8699999999999998E-2</v>
      </c>
      <c r="H122" s="5">
        <f>'PROTRA_capacity-Original_Data'!I122</f>
        <v>1.8699999999999998E-2</v>
      </c>
      <c r="I122" s="5">
        <f>'PROTRA_capacity-Original_Data'!J122</f>
        <v>1.8699999999999998E-2</v>
      </c>
      <c r="J122" s="5">
        <f>'PROTRA_capacity-Original_Data'!K122</f>
        <v>1.8699999999999998E-2</v>
      </c>
      <c r="K122" s="5">
        <f>'PROTRA_capacity-Original_Data'!L122</f>
        <v>3.3700000000000001E-2</v>
      </c>
      <c r="L122" s="5">
        <f>'PROTRA_capacity-Original_Data'!M122</f>
        <v>2.7699999999999999E-2</v>
      </c>
      <c r="M122" s="5">
        <f>'PROTRA_capacity-Original_Data'!N122</f>
        <v>2.7699999999999999E-2</v>
      </c>
      <c r="N122" s="5">
        <f>'PROTRA_capacity-Original_Data'!O122</f>
        <v>2.8899999999999999E-2</v>
      </c>
      <c r="O122" s="5">
        <f>'PROTRA_capacity-Original_Data'!P122</f>
        <v>2.8899999999999999E-2</v>
      </c>
      <c r="P122" s="5">
        <f>'PROTRA_capacity-Original_Data'!Q122</f>
        <v>2.8899999999999999E-2</v>
      </c>
      <c r="Q122" s="5">
        <f>'PROTRA_capacity-Original_Data'!R122</f>
        <v>6.7915000000000003E-2</v>
      </c>
      <c r="R122" s="5">
        <f>'PROTRA_capacity-Original_Data'!S122</f>
        <v>0.10693</v>
      </c>
      <c r="S122" s="5">
        <f>'PROTRA_capacity-Original_Data'!T122</f>
        <v>0.10693</v>
      </c>
      <c r="T122" s="5">
        <f>'PROTRA_capacity-Original_Data'!U122</f>
        <v>0.10693</v>
      </c>
      <c r="U122" s="5">
        <f>'PROTRA_capacity-Original_Data'!V122</f>
        <v>0.10693</v>
      </c>
      <c r="W122" s="83">
        <f t="shared" si="7"/>
        <v>0.13263467792286732</v>
      </c>
    </row>
    <row r="123" spans="1:23" x14ac:dyDescent="0.35">
      <c r="A123" t="s">
        <v>45</v>
      </c>
      <c r="B123" t="s">
        <v>42</v>
      </c>
      <c r="C123" t="str">
        <f t="shared" si="4"/>
        <v>BULGARIA_TO_elec</v>
      </c>
      <c r="D123" t="str">
        <f t="shared" si="5"/>
        <v>PROTRA_CHP_PP_I</v>
      </c>
      <c r="E123" t="s">
        <v>9</v>
      </c>
      <c r="F123" s="1" t="str">
        <f t="shared" si="6"/>
        <v>BULGARIATO_elecPROTRA_CHP_solid_bio_CCS</v>
      </c>
      <c r="G123" s="5">
        <f>'PROTRA_capacity-Original_Data'!H123</f>
        <v>0</v>
      </c>
      <c r="H123" s="5">
        <f>'PROTRA_capacity-Original_Data'!I123</f>
        <v>0</v>
      </c>
      <c r="I123" s="5">
        <f>'PROTRA_capacity-Original_Data'!J123</f>
        <v>0</v>
      </c>
      <c r="J123" s="5">
        <f>'PROTRA_capacity-Original_Data'!K123</f>
        <v>0</v>
      </c>
      <c r="K123" s="5">
        <f>'PROTRA_capacity-Original_Data'!L123</f>
        <v>0</v>
      </c>
      <c r="L123" s="5">
        <f>'PROTRA_capacity-Original_Data'!M123</f>
        <v>0</v>
      </c>
      <c r="M123" s="5">
        <f>'PROTRA_capacity-Original_Data'!N123</f>
        <v>0</v>
      </c>
      <c r="N123" s="5">
        <f>'PROTRA_capacity-Original_Data'!O123</f>
        <v>0</v>
      </c>
      <c r="O123" s="5">
        <f>'PROTRA_capacity-Original_Data'!P123</f>
        <v>0</v>
      </c>
      <c r="P123" s="5">
        <f>'PROTRA_capacity-Original_Data'!Q123</f>
        <v>0</v>
      </c>
      <c r="Q123" s="5">
        <f>'PROTRA_capacity-Original_Data'!R123</f>
        <v>0</v>
      </c>
      <c r="R123" s="5">
        <f>'PROTRA_capacity-Original_Data'!S123</f>
        <v>0</v>
      </c>
      <c r="S123" s="5">
        <f>'PROTRA_capacity-Original_Data'!T123</f>
        <v>0</v>
      </c>
      <c r="T123" s="5">
        <f>'PROTRA_capacity-Original_Data'!U123</f>
        <v>0</v>
      </c>
      <c r="U123" s="5">
        <f>'PROTRA_capacity-Original_Data'!V123</f>
        <v>0</v>
      </c>
      <c r="W123" s="83" t="e">
        <f t="shared" si="7"/>
        <v>#DIV/0!</v>
      </c>
    </row>
    <row r="124" spans="1:23" x14ac:dyDescent="0.35">
      <c r="A124" t="s">
        <v>45</v>
      </c>
      <c r="B124" t="s">
        <v>42</v>
      </c>
      <c r="C124" t="str">
        <f t="shared" si="4"/>
        <v>BULGARIA_TO_elec</v>
      </c>
      <c r="D124" t="str">
        <f t="shared" si="5"/>
        <v>PROTRA_CHP_PP_I</v>
      </c>
      <c r="E124" t="s">
        <v>17</v>
      </c>
      <c r="F124" s="1" t="str">
        <f t="shared" si="6"/>
        <v>BULGARIATO_elecPROTRA_PP_solid_bio</v>
      </c>
      <c r="G124" s="5">
        <f>'PROTRA_capacity-Original_Data'!H124</f>
        <v>0</v>
      </c>
      <c r="H124" s="5">
        <f>'PROTRA_capacity-Original_Data'!I124</f>
        <v>0</v>
      </c>
      <c r="I124" s="5">
        <f>'PROTRA_capacity-Original_Data'!J124</f>
        <v>0</v>
      </c>
      <c r="J124" s="5">
        <f>'PROTRA_capacity-Original_Data'!K124</f>
        <v>0</v>
      </c>
      <c r="K124" s="5">
        <f>'PROTRA_capacity-Original_Data'!L124</f>
        <v>0</v>
      </c>
      <c r="L124" s="5">
        <f>'PROTRA_capacity-Original_Data'!M124</f>
        <v>0</v>
      </c>
      <c r="M124" s="5">
        <f>'PROTRA_capacity-Original_Data'!N124</f>
        <v>0</v>
      </c>
      <c r="N124" s="5">
        <f>'PROTRA_capacity-Original_Data'!O124</f>
        <v>0</v>
      </c>
      <c r="O124" s="5">
        <f>'PROTRA_capacity-Original_Data'!P124</f>
        <v>0</v>
      </c>
      <c r="P124" s="5">
        <f>'PROTRA_capacity-Original_Data'!Q124</f>
        <v>0</v>
      </c>
      <c r="Q124" s="5">
        <f>'PROTRA_capacity-Original_Data'!R124</f>
        <v>0</v>
      </c>
      <c r="R124" s="5">
        <f>'PROTRA_capacity-Original_Data'!S124</f>
        <v>0</v>
      </c>
      <c r="S124" s="5">
        <f>'PROTRA_capacity-Original_Data'!T124</f>
        <v>0</v>
      </c>
      <c r="T124" s="5">
        <f>'PROTRA_capacity-Original_Data'!U124</f>
        <v>0</v>
      </c>
      <c r="U124" s="5">
        <f>'PROTRA_capacity-Original_Data'!V124</f>
        <v>0</v>
      </c>
      <c r="W124" s="83" t="e">
        <f t="shared" si="7"/>
        <v>#DIV/0!</v>
      </c>
    </row>
    <row r="125" spans="1:23" x14ac:dyDescent="0.35">
      <c r="A125" t="s">
        <v>45</v>
      </c>
      <c r="B125" t="s">
        <v>42</v>
      </c>
      <c r="C125" t="str">
        <f t="shared" si="4"/>
        <v>BULGARIA_TO_elec</v>
      </c>
      <c r="D125" t="str">
        <f t="shared" si="5"/>
        <v>PROTRA_CHP_PP_I</v>
      </c>
      <c r="E125" t="s">
        <v>18</v>
      </c>
      <c r="F125" s="1" t="str">
        <f t="shared" si="6"/>
        <v>BULGARIATO_elecPROTRA_PP_solid_bio_CCS</v>
      </c>
      <c r="G125" s="5">
        <f>'PROTRA_capacity-Original_Data'!H125</f>
        <v>0</v>
      </c>
      <c r="H125" s="5">
        <f>'PROTRA_capacity-Original_Data'!I125</f>
        <v>0</v>
      </c>
      <c r="I125" s="5">
        <f>'PROTRA_capacity-Original_Data'!J125</f>
        <v>0</v>
      </c>
      <c r="J125" s="5">
        <f>'PROTRA_capacity-Original_Data'!K125</f>
        <v>0</v>
      </c>
      <c r="K125" s="5">
        <f>'PROTRA_capacity-Original_Data'!L125</f>
        <v>0</v>
      </c>
      <c r="L125" s="5">
        <f>'PROTRA_capacity-Original_Data'!M125</f>
        <v>0</v>
      </c>
      <c r="M125" s="5">
        <f>'PROTRA_capacity-Original_Data'!N125</f>
        <v>0</v>
      </c>
      <c r="N125" s="5">
        <f>'PROTRA_capacity-Original_Data'!O125</f>
        <v>0</v>
      </c>
      <c r="O125" s="5">
        <f>'PROTRA_capacity-Original_Data'!P125</f>
        <v>0</v>
      </c>
      <c r="P125" s="5">
        <f>'PROTRA_capacity-Original_Data'!Q125</f>
        <v>0</v>
      </c>
      <c r="Q125" s="5">
        <f>'PROTRA_capacity-Original_Data'!R125</f>
        <v>0</v>
      </c>
      <c r="R125" s="5">
        <f>'PROTRA_capacity-Original_Data'!S125</f>
        <v>0</v>
      </c>
      <c r="S125" s="5">
        <f>'PROTRA_capacity-Original_Data'!T125</f>
        <v>0</v>
      </c>
      <c r="T125" s="5">
        <f>'PROTRA_capacity-Original_Data'!U125</f>
        <v>0</v>
      </c>
      <c r="U125" s="5">
        <f>'PROTRA_capacity-Original_Data'!V125</f>
        <v>0</v>
      </c>
      <c r="W125" s="83" t="e">
        <f t="shared" si="7"/>
        <v>#DIV/0!</v>
      </c>
    </row>
    <row r="126" spans="1:23" x14ac:dyDescent="0.35">
      <c r="A126" t="s">
        <v>45</v>
      </c>
      <c r="B126" t="s">
        <v>42</v>
      </c>
      <c r="C126" t="str">
        <f t="shared" si="4"/>
        <v>BULGARIA_TO_elec</v>
      </c>
      <c r="D126" t="str">
        <f t="shared" si="5"/>
        <v>PROTRA_CHP_PP_I</v>
      </c>
      <c r="E126" t="s">
        <v>19</v>
      </c>
      <c r="F126" s="1" t="str">
        <f t="shared" si="6"/>
        <v>BULGARIATO_elecPROTRA_PP_gas_fuels</v>
      </c>
      <c r="G126" s="5">
        <f>'PROTRA_capacity-Original_Data'!H126</f>
        <v>3.5999999999999997E-2</v>
      </c>
      <c r="H126" s="5">
        <f>'PROTRA_capacity-Original_Data'!I126</f>
        <v>5.0999999999999997E-2</v>
      </c>
      <c r="I126" s="5">
        <f>'PROTRA_capacity-Original_Data'!J126</f>
        <v>5.0999999999999997E-2</v>
      </c>
      <c r="J126" s="5">
        <f>'PROTRA_capacity-Original_Data'!K126</f>
        <v>5.0999999999999997E-2</v>
      </c>
      <c r="K126" s="5">
        <f>'PROTRA_capacity-Original_Data'!L126</f>
        <v>4.4999999999999998E-2</v>
      </c>
      <c r="L126" s="5">
        <f>'PROTRA_capacity-Original_Data'!M126</f>
        <v>4.5835000000000001E-2</v>
      </c>
      <c r="M126" s="5">
        <f>'PROTRA_capacity-Original_Data'!N126</f>
        <v>4.5835000000000001E-2</v>
      </c>
      <c r="N126" s="5">
        <f>'PROTRA_capacity-Original_Data'!O126</f>
        <v>4.5835000000000001E-2</v>
      </c>
      <c r="O126" s="5">
        <f>'PROTRA_capacity-Original_Data'!P126</f>
        <v>4.5835000000000001E-2</v>
      </c>
      <c r="P126" s="5">
        <f>'PROTRA_capacity-Original_Data'!Q126</f>
        <v>4.5835000000000001E-2</v>
      </c>
      <c r="Q126" s="5">
        <f>'PROTRA_capacity-Original_Data'!R126</f>
        <v>0.45835000000000004</v>
      </c>
      <c r="R126" s="5">
        <f>'PROTRA_capacity-Original_Data'!S126</f>
        <v>0.45835000000000004</v>
      </c>
      <c r="S126" s="5">
        <f>'PROTRA_capacity-Original_Data'!T126</f>
        <v>0.45835000000000004</v>
      </c>
      <c r="T126" s="5">
        <f>'PROTRA_capacity-Original_Data'!U126</f>
        <v>0.45835000000000004</v>
      </c>
      <c r="U126" s="5">
        <f>'PROTRA_capacity-Original_Data'!V126</f>
        <v>0.45835000000000004</v>
      </c>
      <c r="W126" s="83">
        <f t="shared" si="7"/>
        <v>0.19928127396539019</v>
      </c>
    </row>
    <row r="127" spans="1:23" x14ac:dyDescent="0.35">
      <c r="A127" t="s">
        <v>45</v>
      </c>
      <c r="B127" t="s">
        <v>42</v>
      </c>
      <c r="C127" t="str">
        <f t="shared" si="4"/>
        <v>BULGARIA_TO_elec</v>
      </c>
      <c r="D127" t="str">
        <f t="shared" si="5"/>
        <v>PROTRA_CHP_PP_I</v>
      </c>
      <c r="E127" t="s">
        <v>20</v>
      </c>
      <c r="F127" s="1" t="str">
        <f t="shared" si="6"/>
        <v>BULGARIATO_elecPROTRA_PP_gas_fuels_CCS</v>
      </c>
      <c r="G127" s="6">
        <f>'PROTRA_capacity-Original_Data'!H127</f>
        <v>0</v>
      </c>
      <c r="H127" s="6">
        <f>'PROTRA_capacity-Original_Data'!I127</f>
        <v>0</v>
      </c>
      <c r="I127" s="6">
        <f>'PROTRA_capacity-Original_Data'!J127</f>
        <v>0</v>
      </c>
      <c r="J127" s="6">
        <f>'PROTRA_capacity-Original_Data'!K127</f>
        <v>0</v>
      </c>
      <c r="K127" s="6">
        <f>'PROTRA_capacity-Original_Data'!L127</f>
        <v>0</v>
      </c>
      <c r="L127" s="6">
        <f>'PROTRA_capacity-Original_Data'!M127</f>
        <v>0</v>
      </c>
      <c r="M127" s="6">
        <f>'PROTRA_capacity-Original_Data'!N127</f>
        <v>0</v>
      </c>
      <c r="N127" s="6">
        <f>'PROTRA_capacity-Original_Data'!O127</f>
        <v>0</v>
      </c>
      <c r="O127" s="6">
        <f>'PROTRA_capacity-Original_Data'!P127</f>
        <v>0</v>
      </c>
      <c r="P127" s="6">
        <f>'PROTRA_capacity-Original_Data'!Q127</f>
        <v>0</v>
      </c>
      <c r="Q127" s="6">
        <f>'PROTRA_capacity-Original_Data'!R127</f>
        <v>0</v>
      </c>
      <c r="R127" s="6">
        <f>'PROTRA_capacity-Original_Data'!S127</f>
        <v>0</v>
      </c>
      <c r="S127" s="6">
        <f>'PROTRA_capacity-Original_Data'!T127</f>
        <v>0</v>
      </c>
      <c r="T127" s="6">
        <f>'PROTRA_capacity-Original_Data'!U127</f>
        <v>0</v>
      </c>
      <c r="U127" s="6">
        <f>'PROTRA_capacity-Original_Data'!V127</f>
        <v>0</v>
      </c>
      <c r="W127" s="83" t="e">
        <f t="shared" si="7"/>
        <v>#DIV/0!</v>
      </c>
    </row>
    <row r="128" spans="1:23" x14ac:dyDescent="0.35">
      <c r="A128" t="s">
        <v>45</v>
      </c>
      <c r="B128" t="s">
        <v>42</v>
      </c>
      <c r="C128" t="str">
        <f t="shared" si="4"/>
        <v>BULGARIA_TO_elec</v>
      </c>
      <c r="D128" t="str">
        <f t="shared" si="5"/>
        <v>PROTRA_CHP_PP_I</v>
      </c>
      <c r="E128" t="s">
        <v>21</v>
      </c>
      <c r="F128" s="1" t="str">
        <f t="shared" si="6"/>
        <v>BULGARIATO_elecPROTRA_PP_geothermal</v>
      </c>
      <c r="G128" s="4">
        <f>INDEX('CHP-geothermal-fix'!H$155:H$226,MATCH(PROTRA_capacity!$F128,'CHP-geothermal-fix'!$F$155:$F$226,0))</f>
        <v>0</v>
      </c>
      <c r="H128" s="4">
        <f>INDEX('CHP-geothermal-fix'!I$155:I$226,MATCH(PROTRA_capacity!$F128,'CHP-geothermal-fix'!$F$155:$F$226,0))</f>
        <v>0</v>
      </c>
      <c r="I128" s="4">
        <f>INDEX('CHP-geothermal-fix'!J$155:J$226,MATCH(PROTRA_capacity!$F128,'CHP-geothermal-fix'!$F$155:$F$226,0))</f>
        <v>0</v>
      </c>
      <c r="J128" s="4">
        <f>INDEX('CHP-geothermal-fix'!K$155:K$226,MATCH(PROTRA_capacity!$F128,'CHP-geothermal-fix'!$F$155:$F$226,0))</f>
        <v>0</v>
      </c>
      <c r="K128" s="4">
        <f>INDEX('CHP-geothermal-fix'!L$155:L$226,MATCH(PROTRA_capacity!$F128,'CHP-geothermal-fix'!$F$155:$F$226,0))</f>
        <v>0</v>
      </c>
      <c r="L128" s="4">
        <f>INDEX('CHP-geothermal-fix'!M$155:M$226,MATCH(PROTRA_capacity!$F128,'CHP-geothermal-fix'!$F$155:$F$226,0))</f>
        <v>3.6891406164905785E-6</v>
      </c>
      <c r="M128" s="4">
        <f>INDEX('CHP-geothermal-fix'!N$155:N$226,MATCH(PROTRA_capacity!$F128,'CHP-geothermal-fix'!$F$155:$F$226,0))</f>
        <v>3.8067748611262396E-6</v>
      </c>
      <c r="N128" s="4">
        <f>INDEX('CHP-geothermal-fix'!O$155:O$226,MATCH(PROTRA_capacity!$F128,'CHP-geothermal-fix'!$F$155:$F$226,0))</f>
        <v>3.9080710162291688E-6</v>
      </c>
      <c r="O128" s="4">
        <f>INDEX('CHP-geothermal-fix'!P$155:P$226,MATCH(PROTRA_capacity!$F128,'CHP-geothermal-fix'!$F$155:$F$226,0))</f>
        <v>3.0062084740224381E-6</v>
      </c>
      <c r="P128" s="4">
        <f>INDEX('CHP-geothermal-fix'!Q$155:Q$226,MATCH(PROTRA_capacity!$F128,'CHP-geothermal-fix'!$F$155:$F$226,0))</f>
        <v>3.6629996732382097E-6</v>
      </c>
      <c r="Q128" s="4">
        <f>INDEX('CHP-geothermal-fix'!R$155:R$226,MATCH(PROTRA_capacity!$F128,'CHP-geothermal-fix'!$F$155:$F$226,0))</f>
        <v>4.1306424759207688E-6</v>
      </c>
      <c r="R128" s="4">
        <f>INDEX('CHP-geothermal-fix'!S$155:S$226,MATCH(PROTRA_capacity!$F128,'CHP-geothermal-fix'!$F$155:$F$226,0))</f>
        <v>4.5982852786033279E-6</v>
      </c>
      <c r="S128" s="4">
        <f>INDEX('CHP-geothermal-fix'!T$155:T$226,MATCH(PROTRA_capacity!$F128,'CHP-geothermal-fix'!$F$155:$F$226,0))</f>
        <v>5.0659280812858869E-6</v>
      </c>
      <c r="T128" s="4">
        <f>INDEX('CHP-geothermal-fix'!U$155:U$226,MATCH(PROTRA_capacity!$F128,'CHP-geothermal-fix'!$F$155:$F$226,0))</f>
        <v>5.533570883968446E-6</v>
      </c>
      <c r="U128" s="4">
        <f>INDEX('CHP-geothermal-fix'!V$155:V$226,MATCH(PROTRA_capacity!$F128,'CHP-geothermal-fix'!$F$155:$F$226,0))</f>
        <v>6.0012136866510051E-6</v>
      </c>
      <c r="W128" s="83" t="e">
        <f t="shared" si="7"/>
        <v>#DIV/0!</v>
      </c>
    </row>
    <row r="129" spans="1:23" x14ac:dyDescent="0.35">
      <c r="A129" t="s">
        <v>45</v>
      </c>
      <c r="B129" t="s">
        <v>42</v>
      </c>
      <c r="C129" t="str">
        <f t="shared" si="4"/>
        <v>BULGARIA_TO_elec</v>
      </c>
      <c r="D129" t="str">
        <f t="shared" si="5"/>
        <v>PROTRA_CHP_PP_I</v>
      </c>
      <c r="E129" t="s">
        <v>22</v>
      </c>
      <c r="F129" s="1" t="str">
        <f t="shared" si="6"/>
        <v>BULGARIATO_elecPROTRA_PP_hydropower_dammed</v>
      </c>
      <c r="G129" s="5">
        <f>'PROTRA_capacity-Original_Data'!H129</f>
        <v>2.6360000000000001</v>
      </c>
      <c r="H129" s="5">
        <f>'PROTRA_capacity-Original_Data'!I129</f>
        <v>2.6360000000000001</v>
      </c>
      <c r="I129" s="5">
        <f>'PROTRA_capacity-Original_Data'!J129</f>
        <v>2.6360000000000001</v>
      </c>
      <c r="J129" s="5">
        <f>'PROTRA_capacity-Original_Data'!K129</f>
        <v>2.6520000000000001</v>
      </c>
      <c r="K129" s="5">
        <f>'PROTRA_capacity-Original_Data'!L129</f>
        <v>2.6520000000000001</v>
      </c>
      <c r="L129" s="5">
        <f>'PROTRA_capacity-Original_Data'!M129</f>
        <v>2.7120000000000002</v>
      </c>
      <c r="M129" s="5">
        <f>'PROTRA_capacity-Original_Data'!N129</f>
        <v>2.7320000000000002</v>
      </c>
      <c r="N129" s="5">
        <f>'PROTRA_capacity-Original_Data'!O129</f>
        <v>2.7320000000000002</v>
      </c>
      <c r="O129" s="5">
        <f>'PROTRA_capacity-Original_Data'!P129</f>
        <v>2.7320000000000002</v>
      </c>
      <c r="P129" s="5">
        <f>'PROTRA_capacity-Original_Data'!Q129</f>
        <v>2.7320000000000002</v>
      </c>
      <c r="Q129" s="5">
        <f>'PROTRA_capacity-Original_Data'!R129</f>
        <v>2.7117288364249581</v>
      </c>
      <c r="R129" s="5">
        <f>'PROTRA_capacity-Original_Data'!S129</f>
        <v>2.4638677908937607</v>
      </c>
      <c r="S129" s="5">
        <f>'PROTRA_capacity-Original_Data'!T129</f>
        <v>2.4638677908937607</v>
      </c>
      <c r="T129" s="5">
        <f>'PROTRA_capacity-Original_Data'!U129</f>
        <v>2.4638677908937607</v>
      </c>
      <c r="U129" s="5">
        <f>'PROTRA_capacity-Original_Data'!V129</f>
        <v>2.4638677908937607</v>
      </c>
      <c r="W129" s="83">
        <f t="shared" si="7"/>
        <v>-4.811972947477372E-3</v>
      </c>
    </row>
    <row r="130" spans="1:23" x14ac:dyDescent="0.35">
      <c r="A130" t="s">
        <v>45</v>
      </c>
      <c r="B130" t="s">
        <v>42</v>
      </c>
      <c r="C130" t="str">
        <f t="shared" si="4"/>
        <v>BULGARIA_TO_elec</v>
      </c>
      <c r="D130" t="str">
        <f t="shared" si="5"/>
        <v>PROTRA_CHP_PP_I</v>
      </c>
      <c r="E130" t="s">
        <v>23</v>
      </c>
      <c r="F130" s="1" t="str">
        <f t="shared" si="6"/>
        <v>BULGARIATO_elecPROTRA_PP_hydropower_run_of_river</v>
      </c>
      <c r="G130" s="5">
        <f>'PROTRA_capacity-Original_Data'!H130</f>
        <v>0.21670900000000004</v>
      </c>
      <c r="H130" s="5">
        <f>'PROTRA_capacity-Original_Data'!I130</f>
        <v>0.24000000000000024</v>
      </c>
      <c r="I130" s="5">
        <f>'PROTRA_capacity-Original_Data'!J130</f>
        <v>0.34800000000000025</v>
      </c>
      <c r="J130" s="5">
        <f>'PROTRA_capacity-Original_Data'!K130</f>
        <v>0.34900000000000025</v>
      </c>
      <c r="K130" s="5">
        <f>'PROTRA_capacity-Original_Data'!L130</f>
        <v>0.39600000000000024</v>
      </c>
      <c r="L130" s="5">
        <f>'PROTRA_capacity-Original_Data'!M130</f>
        <v>0.39600000000000024</v>
      </c>
      <c r="M130" s="5">
        <f>'PROTRA_capacity-Original_Data'!N130</f>
        <v>0.44900000000000029</v>
      </c>
      <c r="N130" s="5">
        <f>'PROTRA_capacity-Original_Data'!O130</f>
        <v>0.47100000000000025</v>
      </c>
      <c r="O130" s="5">
        <f>'PROTRA_capacity-Original_Data'!P130</f>
        <v>0.48700000000000021</v>
      </c>
      <c r="P130" s="5">
        <f>'PROTRA_capacity-Original_Data'!Q130</f>
        <v>0.48700000000000021</v>
      </c>
      <c r="Q130" s="5">
        <f>'PROTRA_capacity-Original_Data'!R130</f>
        <v>0.50842857142857167</v>
      </c>
      <c r="R130" s="5">
        <f>'PROTRA_capacity-Original_Data'!S130</f>
        <v>0.52985714285714314</v>
      </c>
      <c r="S130" s="5">
        <f>'PROTRA_capacity-Original_Data'!T130</f>
        <v>0.5512857142857146</v>
      </c>
      <c r="T130" s="5">
        <f>'PROTRA_capacity-Original_Data'!U130</f>
        <v>0.57271428571428606</v>
      </c>
      <c r="U130" s="5">
        <f>'PROTRA_capacity-Original_Data'!V130</f>
        <v>0.59414285714285753</v>
      </c>
      <c r="W130" s="83">
        <f t="shared" si="7"/>
        <v>7.4698665133318576E-2</v>
      </c>
    </row>
    <row r="131" spans="1:23" x14ac:dyDescent="0.35">
      <c r="A131" t="s">
        <v>45</v>
      </c>
      <c r="B131" t="s">
        <v>42</v>
      </c>
      <c r="C131" t="str">
        <f t="shared" si="4"/>
        <v>BULGARIA_TO_elec</v>
      </c>
      <c r="D131" t="str">
        <f t="shared" si="5"/>
        <v>PROTRA_CHP_PP_I</v>
      </c>
      <c r="E131" t="s">
        <v>24</v>
      </c>
      <c r="F131" s="1" t="str">
        <f t="shared" si="6"/>
        <v>BULGARIATO_elecPROTRA_PP_liquid_fuels</v>
      </c>
      <c r="G131" s="5">
        <f>'PROTRA_capacity-Original_Data'!H131</f>
        <v>4.8000000000000001E-2</v>
      </c>
      <c r="H131" s="5">
        <f>'PROTRA_capacity-Original_Data'!I131</f>
        <v>4.8000000000000001E-2</v>
      </c>
      <c r="I131" s="5">
        <f>'PROTRA_capacity-Original_Data'!J131</f>
        <v>4.8000000000000001E-2</v>
      </c>
      <c r="J131" s="5">
        <f>'PROTRA_capacity-Original_Data'!K131</f>
        <v>4.8000000000000001E-2</v>
      </c>
      <c r="K131" s="5">
        <f>'PROTRA_capacity-Original_Data'!L131</f>
        <v>0.11799999999999999</v>
      </c>
      <c r="L131" s="5">
        <f>'PROTRA_capacity-Original_Data'!M131</f>
        <v>0.11799999999999999</v>
      </c>
      <c r="M131" s="5">
        <f>'PROTRA_capacity-Original_Data'!N131</f>
        <v>0.11799999999999999</v>
      </c>
      <c r="N131" s="5">
        <f>'PROTRA_capacity-Original_Data'!O131</f>
        <v>0.112</v>
      </c>
      <c r="O131" s="5">
        <f>'PROTRA_capacity-Original_Data'!P131</f>
        <v>0.112</v>
      </c>
      <c r="P131" s="5">
        <f>'PROTRA_capacity-Original_Data'!Q131</f>
        <v>0.112</v>
      </c>
      <c r="Q131" s="5">
        <f>'PROTRA_capacity-Original_Data'!R131</f>
        <v>0.11045714285714286</v>
      </c>
      <c r="R131" s="5">
        <f>'PROTRA_capacity-Original_Data'!S131</f>
        <v>0.10891428571428573</v>
      </c>
      <c r="S131" s="5">
        <f>'PROTRA_capacity-Original_Data'!T131</f>
        <v>0.10737142857142859</v>
      </c>
      <c r="T131" s="5">
        <f>'PROTRA_capacity-Original_Data'!U131</f>
        <v>0.10582857142857145</v>
      </c>
      <c r="U131" s="5">
        <f>'PROTRA_capacity-Original_Data'!V131</f>
        <v>0.10428571428571431</v>
      </c>
      <c r="W131" s="83">
        <f t="shared" si="7"/>
        <v>5.6988484632536585E-2</v>
      </c>
    </row>
    <row r="132" spans="1:23" x14ac:dyDescent="0.35">
      <c r="A132" t="s">
        <v>45</v>
      </c>
      <c r="B132" t="s">
        <v>42</v>
      </c>
      <c r="C132" t="str">
        <f t="shared" ref="C132:C195" si="8">A132&amp;"_"&amp;B132</f>
        <v>BULGARIA_TO_elec</v>
      </c>
      <c r="D132" t="str">
        <f t="shared" ref="D132:D195" si="9">IF(B132="TO_heat","PROTRA_CHP_HP_I","PROTRA_CHP_PP_I")</f>
        <v>PROTRA_CHP_PP_I</v>
      </c>
      <c r="E132" t="s">
        <v>25</v>
      </c>
      <c r="F132" s="1" t="str">
        <f t="shared" ref="F132:F195" si="10">A132&amp;B132&amp;E132</f>
        <v>BULGARIATO_elecPROTRA_PP_liquid_fuels_CCS</v>
      </c>
      <c r="G132" s="5">
        <f>'PROTRA_capacity-Original_Data'!H132</f>
        <v>0</v>
      </c>
      <c r="H132" s="5">
        <f>'PROTRA_capacity-Original_Data'!I132</f>
        <v>0</v>
      </c>
      <c r="I132" s="5">
        <f>'PROTRA_capacity-Original_Data'!J132</f>
        <v>0</v>
      </c>
      <c r="J132" s="5">
        <f>'PROTRA_capacity-Original_Data'!K132</f>
        <v>0</v>
      </c>
      <c r="K132" s="5">
        <f>'PROTRA_capacity-Original_Data'!L132</f>
        <v>0</v>
      </c>
      <c r="L132" s="5">
        <f>'PROTRA_capacity-Original_Data'!M132</f>
        <v>0</v>
      </c>
      <c r="M132" s="5">
        <f>'PROTRA_capacity-Original_Data'!N132</f>
        <v>0</v>
      </c>
      <c r="N132" s="5">
        <f>'PROTRA_capacity-Original_Data'!O132</f>
        <v>0</v>
      </c>
      <c r="O132" s="5">
        <f>'PROTRA_capacity-Original_Data'!P132</f>
        <v>0</v>
      </c>
      <c r="P132" s="5">
        <f>'PROTRA_capacity-Original_Data'!Q132</f>
        <v>0</v>
      </c>
      <c r="Q132" s="5">
        <f>'PROTRA_capacity-Original_Data'!R132</f>
        <v>0</v>
      </c>
      <c r="R132" s="5">
        <f>'PROTRA_capacity-Original_Data'!S132</f>
        <v>0</v>
      </c>
      <c r="S132" s="5">
        <f>'PROTRA_capacity-Original_Data'!T132</f>
        <v>0</v>
      </c>
      <c r="T132" s="5">
        <f>'PROTRA_capacity-Original_Data'!U132</f>
        <v>0</v>
      </c>
      <c r="U132" s="5">
        <f>'PROTRA_capacity-Original_Data'!V132</f>
        <v>0</v>
      </c>
      <c r="W132" s="83" t="e">
        <f t="shared" ref="W132:W195" si="11">-1+(U132/G132)^(1/($U$2-$G$2))</f>
        <v>#DIV/0!</v>
      </c>
    </row>
    <row r="133" spans="1:23" x14ac:dyDescent="0.35">
      <c r="A133" t="s">
        <v>45</v>
      </c>
      <c r="B133" t="s">
        <v>42</v>
      </c>
      <c r="C133" t="str">
        <f t="shared" si="8"/>
        <v>BULGARIA_TO_elec</v>
      </c>
      <c r="D133" t="str">
        <f t="shared" si="9"/>
        <v>PROTRA_CHP_PP_I</v>
      </c>
      <c r="E133" t="s">
        <v>26</v>
      </c>
      <c r="F133" s="1" t="str">
        <f t="shared" si="10"/>
        <v>BULGARIATO_elecPROTRA_PP_nuclear</v>
      </c>
      <c r="G133" s="5">
        <f>'PROTRA_capacity-Original_Data'!H133</f>
        <v>2.88</v>
      </c>
      <c r="H133" s="5">
        <f>'PROTRA_capacity-Original_Data'!I133</f>
        <v>2</v>
      </c>
      <c r="I133" s="5">
        <f>'PROTRA_capacity-Original_Data'!J133</f>
        <v>2</v>
      </c>
      <c r="J133" s="5">
        <f>'PROTRA_capacity-Original_Data'!K133</f>
        <v>2</v>
      </c>
      <c r="K133" s="5">
        <f>'PROTRA_capacity-Original_Data'!L133</f>
        <v>2</v>
      </c>
      <c r="L133" s="5">
        <f>'PROTRA_capacity-Original_Data'!M133</f>
        <v>2</v>
      </c>
      <c r="M133" s="5">
        <f>'PROTRA_capacity-Original_Data'!N133</f>
        <v>2.02</v>
      </c>
      <c r="N133" s="5">
        <f>'PROTRA_capacity-Original_Data'!O133</f>
        <v>2.0960000000000001</v>
      </c>
      <c r="O133" s="5">
        <f>'PROTRA_capacity-Original_Data'!P133</f>
        <v>2.0960000000000001</v>
      </c>
      <c r="P133" s="5">
        <f>'PROTRA_capacity-Original_Data'!Q133</f>
        <v>2.0960000000000001</v>
      </c>
      <c r="Q133" s="5">
        <f>'PROTRA_capacity-Original_Data'!R133</f>
        <v>2.0960000000000001</v>
      </c>
      <c r="R133" s="5">
        <f>'PROTRA_capacity-Original_Data'!S133</f>
        <v>2.0960000000000001</v>
      </c>
      <c r="S133" s="5">
        <f>'PROTRA_capacity-Original_Data'!T133</f>
        <v>2.0960000000000001</v>
      </c>
      <c r="T133" s="5">
        <f>'PROTRA_capacity-Original_Data'!U133</f>
        <v>2.0960000000000001</v>
      </c>
      <c r="U133" s="5">
        <f>'PROTRA_capacity-Original_Data'!V133</f>
        <v>2.0960000000000001</v>
      </c>
      <c r="W133" s="83">
        <f t="shared" si="11"/>
        <v>-2.2441467500688095E-2</v>
      </c>
    </row>
    <row r="134" spans="1:23" x14ac:dyDescent="0.35">
      <c r="A134" t="s">
        <v>45</v>
      </c>
      <c r="B134" t="s">
        <v>42</v>
      </c>
      <c r="C134" t="str">
        <f t="shared" si="8"/>
        <v>BULGARIA_TO_elec</v>
      </c>
      <c r="D134" t="str">
        <f t="shared" si="9"/>
        <v>PROTRA_CHP_PP_I</v>
      </c>
      <c r="E134" t="s">
        <v>27</v>
      </c>
      <c r="F134" s="1" t="str">
        <f t="shared" si="10"/>
        <v>BULGARIATO_elecPROTRA_PP_oceanic</v>
      </c>
      <c r="G134" s="5">
        <f>'PROTRA_capacity-Original_Data'!H134</f>
        <v>0</v>
      </c>
      <c r="H134" s="5">
        <f>'PROTRA_capacity-Original_Data'!I134</f>
        <v>0</v>
      </c>
      <c r="I134" s="5">
        <f>'PROTRA_capacity-Original_Data'!J134</f>
        <v>0</v>
      </c>
      <c r="J134" s="5">
        <f>'PROTRA_capacity-Original_Data'!K134</f>
        <v>0</v>
      </c>
      <c r="K134" s="5">
        <f>'PROTRA_capacity-Original_Data'!L134</f>
        <v>0</v>
      </c>
      <c r="L134" s="5">
        <f>'PROTRA_capacity-Original_Data'!M134</f>
        <v>0</v>
      </c>
      <c r="M134" s="5">
        <f>'PROTRA_capacity-Original_Data'!N134</f>
        <v>0</v>
      </c>
      <c r="N134" s="5">
        <f>'PROTRA_capacity-Original_Data'!O134</f>
        <v>0</v>
      </c>
      <c r="O134" s="5">
        <f>'PROTRA_capacity-Original_Data'!P134</f>
        <v>0</v>
      </c>
      <c r="P134" s="5">
        <f>'PROTRA_capacity-Original_Data'!Q134</f>
        <v>0</v>
      </c>
      <c r="Q134" s="5">
        <f>'PROTRA_capacity-Original_Data'!R134</f>
        <v>0</v>
      </c>
      <c r="R134" s="5">
        <f>'PROTRA_capacity-Original_Data'!S134</f>
        <v>0</v>
      </c>
      <c r="S134" s="5">
        <f>'PROTRA_capacity-Original_Data'!T134</f>
        <v>0</v>
      </c>
      <c r="T134" s="5">
        <f>'PROTRA_capacity-Original_Data'!U134</f>
        <v>0</v>
      </c>
      <c r="U134" s="5">
        <f>'PROTRA_capacity-Original_Data'!V134</f>
        <v>0</v>
      </c>
      <c r="W134" s="83" t="e">
        <f t="shared" si="11"/>
        <v>#DIV/0!</v>
      </c>
    </row>
    <row r="135" spans="1:23" x14ac:dyDescent="0.35">
      <c r="A135" t="s">
        <v>45</v>
      </c>
      <c r="B135" t="s">
        <v>42</v>
      </c>
      <c r="C135" t="str">
        <f t="shared" si="8"/>
        <v>BULGARIA_TO_elec</v>
      </c>
      <c r="D135" t="str">
        <f t="shared" si="9"/>
        <v>PROTRA_CHP_PP_I</v>
      </c>
      <c r="E135" t="s">
        <v>28</v>
      </c>
      <c r="F135" s="1" t="str">
        <f t="shared" si="10"/>
        <v>BULGARIATO_elecPROTRA_PP_solar_CSP</v>
      </c>
      <c r="G135" s="5">
        <f>'PROTRA_capacity-Original_Data'!H135</f>
        <v>0</v>
      </c>
      <c r="H135" s="5">
        <f>'PROTRA_capacity-Original_Data'!I135</f>
        <v>0</v>
      </c>
      <c r="I135" s="5">
        <f>'PROTRA_capacity-Original_Data'!J135</f>
        <v>0</v>
      </c>
      <c r="J135" s="5">
        <f>'PROTRA_capacity-Original_Data'!K135</f>
        <v>0</v>
      </c>
      <c r="K135" s="5">
        <f>'PROTRA_capacity-Original_Data'!L135</f>
        <v>0</v>
      </c>
      <c r="L135" s="5">
        <f>'PROTRA_capacity-Original_Data'!M135</f>
        <v>0</v>
      </c>
      <c r="M135" s="5">
        <f>'PROTRA_capacity-Original_Data'!N135</f>
        <v>0</v>
      </c>
      <c r="N135" s="5">
        <f>'PROTRA_capacity-Original_Data'!O135</f>
        <v>0</v>
      </c>
      <c r="O135" s="5">
        <f>'PROTRA_capacity-Original_Data'!P135</f>
        <v>0</v>
      </c>
      <c r="P135" s="5">
        <f>'PROTRA_capacity-Original_Data'!Q135</f>
        <v>0</v>
      </c>
      <c r="Q135" s="5">
        <f>'PROTRA_capacity-Original_Data'!R135</f>
        <v>0</v>
      </c>
      <c r="R135" s="5">
        <f>'PROTRA_capacity-Original_Data'!S135</f>
        <v>0</v>
      </c>
      <c r="S135" s="5">
        <f>'PROTRA_capacity-Original_Data'!T135</f>
        <v>0</v>
      </c>
      <c r="T135" s="5">
        <f>'PROTRA_capacity-Original_Data'!U135</f>
        <v>0</v>
      </c>
      <c r="U135" s="5">
        <f>'PROTRA_capacity-Original_Data'!V135</f>
        <v>0</v>
      </c>
      <c r="W135" s="83" t="e">
        <f t="shared" si="11"/>
        <v>#DIV/0!</v>
      </c>
    </row>
    <row r="136" spans="1:23" x14ac:dyDescent="0.35">
      <c r="A136" t="s">
        <v>45</v>
      </c>
      <c r="B136" t="s">
        <v>42</v>
      </c>
      <c r="C136" t="str">
        <f t="shared" si="8"/>
        <v>BULGARIA_TO_elec</v>
      </c>
      <c r="D136" t="str">
        <f t="shared" si="9"/>
        <v>PROTRA_CHP_PP_I</v>
      </c>
      <c r="E136" t="s">
        <v>29</v>
      </c>
      <c r="F136" s="1" t="str">
        <f t="shared" si="10"/>
        <v>BULGARIATO_elecPROTRA_PP_solar_PV</v>
      </c>
      <c r="G136" s="5">
        <f>'PROTRA_capacity-Original_Data'!H136</f>
        <v>0</v>
      </c>
      <c r="H136" s="5">
        <f>'PROTRA_capacity-Original_Data'!I136</f>
        <v>2.7300000000000003E-5</v>
      </c>
      <c r="I136" s="5">
        <f>'PROTRA_capacity-Original_Data'!J136</f>
        <v>9.1000000000000016E-5</v>
      </c>
      <c r="J136" s="5">
        <f>'PROTRA_capacity-Original_Data'!K136</f>
        <v>1.82E-3</v>
      </c>
      <c r="K136" s="5">
        <f>'PROTRA_capacity-Original_Data'!L136</f>
        <v>2.2749999999999999E-2</v>
      </c>
      <c r="L136" s="5">
        <f>'PROTRA_capacity-Original_Data'!M136</f>
        <v>0.14014000000000001</v>
      </c>
      <c r="M136" s="5">
        <f>'PROTRA_capacity-Original_Data'!N136</f>
        <v>0.92183000000000004</v>
      </c>
      <c r="N136" s="5">
        <f>'PROTRA_capacity-Original_Data'!O136</f>
        <v>0.92820000000000003</v>
      </c>
      <c r="O136" s="5">
        <f>'PROTRA_capacity-Original_Data'!P136</f>
        <v>0.93366000000000005</v>
      </c>
      <c r="P136" s="5">
        <f>'PROTRA_capacity-Original_Data'!Q136</f>
        <v>0.93638999999999994</v>
      </c>
      <c r="Q136" s="5">
        <f>'PROTRA_capacity-Original_Data'!R136</f>
        <v>3.5446617818181818</v>
      </c>
      <c r="R136" s="5">
        <f>'PROTRA_capacity-Original_Data'!S136</f>
        <v>3.5616870545454544</v>
      </c>
      <c r="S136" s="5">
        <f>'PROTRA_capacity-Original_Data'!T136</f>
        <v>3.5821173818181817</v>
      </c>
      <c r="T136" s="5">
        <f>'PROTRA_capacity-Original_Data'!U136</f>
        <v>3.6059527636363637</v>
      </c>
      <c r="U136" s="5">
        <f>'PROTRA_capacity-Original_Data'!V136</f>
        <v>3.6910791272727272</v>
      </c>
      <c r="W136" s="83" t="e">
        <f t="shared" si="11"/>
        <v>#DIV/0!</v>
      </c>
    </row>
    <row r="137" spans="1:23" x14ac:dyDescent="0.35">
      <c r="A137" t="s">
        <v>45</v>
      </c>
      <c r="B137" t="s">
        <v>42</v>
      </c>
      <c r="C137" t="str">
        <f t="shared" si="8"/>
        <v>BULGARIA_TO_elec</v>
      </c>
      <c r="D137" t="str">
        <f t="shared" si="9"/>
        <v>PROTRA_CHP_PP_I</v>
      </c>
      <c r="E137" t="s">
        <v>30</v>
      </c>
      <c r="F137" s="1" t="str">
        <f t="shared" si="10"/>
        <v>BULGARIATO_elecPROTRA_PP_solar_urban_PV</v>
      </c>
      <c r="G137" s="5">
        <f>'PROTRA_capacity-Original_Data'!H137</f>
        <v>0</v>
      </c>
      <c r="H137" s="5">
        <f>'PROTRA_capacity-Original_Data'!I137</f>
        <v>2.6999999999999996E-6</v>
      </c>
      <c r="I137" s="5">
        <f>'PROTRA_capacity-Original_Data'!J137</f>
        <v>8.9999999999999985E-6</v>
      </c>
      <c r="J137" s="5">
        <f>'PROTRA_capacity-Original_Data'!K137</f>
        <v>1.7999999999999998E-4</v>
      </c>
      <c r="K137" s="5">
        <f>'PROTRA_capacity-Original_Data'!L137</f>
        <v>2.2499999999999998E-3</v>
      </c>
      <c r="L137" s="5">
        <f>'PROTRA_capacity-Original_Data'!M137</f>
        <v>1.3859999999999999E-2</v>
      </c>
      <c r="M137" s="5">
        <f>'PROTRA_capacity-Original_Data'!N137</f>
        <v>9.1170000000000001E-2</v>
      </c>
      <c r="N137" s="5">
        <f>'PROTRA_capacity-Original_Data'!O137</f>
        <v>9.1799999999999993E-2</v>
      </c>
      <c r="O137" s="5">
        <f>'PROTRA_capacity-Original_Data'!P137</f>
        <v>9.2340000000000005E-2</v>
      </c>
      <c r="P137" s="5">
        <f>'PROTRA_capacity-Original_Data'!Q137</f>
        <v>9.2609999999999998E-2</v>
      </c>
      <c r="Q137" s="5">
        <f>'PROTRA_capacity-Original_Data'!R137</f>
        <v>0.35057094545454548</v>
      </c>
      <c r="R137" s="5">
        <f>'PROTRA_capacity-Original_Data'!S137</f>
        <v>0.35225476363636365</v>
      </c>
      <c r="S137" s="5">
        <f>'PROTRA_capacity-Original_Data'!T137</f>
        <v>0.35427534545454548</v>
      </c>
      <c r="T137" s="5">
        <f>'PROTRA_capacity-Original_Data'!U137</f>
        <v>0.35663269090909089</v>
      </c>
      <c r="U137" s="5">
        <f>'PROTRA_capacity-Original_Data'!V137</f>
        <v>0.36505178181818182</v>
      </c>
      <c r="W137" s="83" t="e">
        <f t="shared" si="11"/>
        <v>#DIV/0!</v>
      </c>
    </row>
    <row r="138" spans="1:23" x14ac:dyDescent="0.35">
      <c r="A138" t="s">
        <v>45</v>
      </c>
      <c r="B138" t="s">
        <v>42</v>
      </c>
      <c r="C138" t="str">
        <f t="shared" si="8"/>
        <v>BULGARIA_TO_elec</v>
      </c>
      <c r="D138" t="str">
        <f t="shared" si="9"/>
        <v>PROTRA_CHP_PP_I</v>
      </c>
      <c r="E138" t="s">
        <v>31</v>
      </c>
      <c r="F138" s="1" t="str">
        <f t="shared" si="10"/>
        <v>BULGARIATO_elecPROTRA_PP_solid_fossil</v>
      </c>
      <c r="G138" s="5">
        <f>'PROTRA_capacity-Original_Data'!H138</f>
        <v>0.71199999999999997</v>
      </c>
      <c r="H138" s="5">
        <f>'PROTRA_capacity-Original_Data'!I138</f>
        <v>0.71199999999999997</v>
      </c>
      <c r="I138" s="5">
        <f>'PROTRA_capacity-Original_Data'!J138</f>
        <v>0.71199999999999997</v>
      </c>
      <c r="J138" s="5">
        <f>'PROTRA_capacity-Original_Data'!K138</f>
        <v>0.71199999999999997</v>
      </c>
      <c r="K138" s="5">
        <f>'PROTRA_capacity-Original_Data'!L138</f>
        <v>0.71199999999999997</v>
      </c>
      <c r="L138" s="5">
        <f>'PROTRA_capacity-Original_Data'!M138</f>
        <v>0.71199999999999997</v>
      </c>
      <c r="M138" s="5">
        <f>'PROTRA_capacity-Original_Data'!N138</f>
        <v>0.71299999999999997</v>
      </c>
      <c r="N138" s="5">
        <f>'PROTRA_capacity-Original_Data'!O138</f>
        <v>0.65100000000000002</v>
      </c>
      <c r="O138" s="5">
        <f>'PROTRA_capacity-Original_Data'!P138</f>
        <v>0.65100000000000002</v>
      </c>
      <c r="P138" s="5">
        <f>'PROTRA_capacity-Original_Data'!Q138</f>
        <v>0.59099999999999997</v>
      </c>
      <c r="Q138" s="5">
        <f>'PROTRA_capacity-Original_Data'!R138</f>
        <v>0.51084667138810191</v>
      </c>
      <c r="R138" s="5">
        <f>'PROTRA_capacity-Original_Data'!S138</f>
        <v>0.46888650849858354</v>
      </c>
      <c r="S138" s="5">
        <f>'PROTRA_capacity-Original_Data'!T138</f>
        <v>0.46888650849858354</v>
      </c>
      <c r="T138" s="5">
        <f>'PROTRA_capacity-Original_Data'!U138</f>
        <v>0.46825867563739371</v>
      </c>
      <c r="U138" s="5">
        <f>'PROTRA_capacity-Original_Data'!V138</f>
        <v>0.46825867563739371</v>
      </c>
      <c r="W138" s="83">
        <f t="shared" si="11"/>
        <v>-2.9489100755669906E-2</v>
      </c>
    </row>
    <row r="139" spans="1:23" x14ac:dyDescent="0.35">
      <c r="A139" t="s">
        <v>45</v>
      </c>
      <c r="B139" t="s">
        <v>42</v>
      </c>
      <c r="C139" t="str">
        <f t="shared" si="8"/>
        <v>BULGARIA_TO_elec</v>
      </c>
      <c r="D139" t="str">
        <f t="shared" si="9"/>
        <v>PROTRA_CHP_PP_I</v>
      </c>
      <c r="E139" t="s">
        <v>32</v>
      </c>
      <c r="F139" s="1" t="str">
        <f t="shared" si="10"/>
        <v>BULGARIATO_elecPROTRA_PP_solid_fossil_CCS</v>
      </c>
      <c r="G139" s="5">
        <f>'PROTRA_capacity-Original_Data'!H139</f>
        <v>0</v>
      </c>
      <c r="H139" s="5">
        <f>'PROTRA_capacity-Original_Data'!I139</f>
        <v>0</v>
      </c>
      <c r="I139" s="5">
        <f>'PROTRA_capacity-Original_Data'!J139</f>
        <v>0</v>
      </c>
      <c r="J139" s="5">
        <f>'PROTRA_capacity-Original_Data'!K139</f>
        <v>0</v>
      </c>
      <c r="K139" s="5">
        <f>'PROTRA_capacity-Original_Data'!L139</f>
        <v>0</v>
      </c>
      <c r="L139" s="5">
        <f>'PROTRA_capacity-Original_Data'!M139</f>
        <v>0</v>
      </c>
      <c r="M139" s="5">
        <f>'PROTRA_capacity-Original_Data'!N139</f>
        <v>0</v>
      </c>
      <c r="N139" s="5">
        <f>'PROTRA_capacity-Original_Data'!O139</f>
        <v>0</v>
      </c>
      <c r="O139" s="5">
        <f>'PROTRA_capacity-Original_Data'!P139</f>
        <v>0</v>
      </c>
      <c r="P139" s="5">
        <f>'PROTRA_capacity-Original_Data'!Q139</f>
        <v>0</v>
      </c>
      <c r="Q139" s="5">
        <f>'PROTRA_capacity-Original_Data'!R139</f>
        <v>0</v>
      </c>
      <c r="R139" s="5">
        <f>'PROTRA_capacity-Original_Data'!S139</f>
        <v>0</v>
      </c>
      <c r="S139" s="5">
        <f>'PROTRA_capacity-Original_Data'!T139</f>
        <v>0</v>
      </c>
      <c r="T139" s="5">
        <f>'PROTRA_capacity-Original_Data'!U139</f>
        <v>0</v>
      </c>
      <c r="U139" s="5">
        <f>'PROTRA_capacity-Original_Data'!V139</f>
        <v>0</v>
      </c>
      <c r="W139" s="83" t="e">
        <f t="shared" si="11"/>
        <v>#DIV/0!</v>
      </c>
    </row>
    <row r="140" spans="1:23" x14ac:dyDescent="0.35">
      <c r="A140" t="s">
        <v>45</v>
      </c>
      <c r="B140" t="s">
        <v>42</v>
      </c>
      <c r="C140" t="str">
        <f t="shared" si="8"/>
        <v>BULGARIA_TO_elec</v>
      </c>
      <c r="D140" t="str">
        <f t="shared" si="9"/>
        <v>PROTRA_CHP_PP_I</v>
      </c>
      <c r="E140" t="s">
        <v>33</v>
      </c>
      <c r="F140" s="1" t="str">
        <f t="shared" si="10"/>
        <v>BULGARIATO_elecPROTRA_PP_waste</v>
      </c>
      <c r="G140" s="5">
        <f>'PROTRA_capacity-Original_Data'!H140</f>
        <v>0</v>
      </c>
      <c r="H140" s="5">
        <f>'PROTRA_capacity-Original_Data'!I140</f>
        <v>0</v>
      </c>
      <c r="I140" s="5">
        <f>'PROTRA_capacity-Original_Data'!J140</f>
        <v>0</v>
      </c>
      <c r="J140" s="5">
        <f>'PROTRA_capacity-Original_Data'!K140</f>
        <v>0</v>
      </c>
      <c r="K140" s="5">
        <f>'PROTRA_capacity-Original_Data'!L140</f>
        <v>0</v>
      </c>
      <c r="L140" s="5">
        <f>'PROTRA_capacity-Original_Data'!M140</f>
        <v>0</v>
      </c>
      <c r="M140" s="5">
        <f>'PROTRA_capacity-Original_Data'!N140</f>
        <v>0</v>
      </c>
      <c r="N140" s="5">
        <f>'PROTRA_capacity-Original_Data'!O140</f>
        <v>0</v>
      </c>
      <c r="O140" s="5">
        <f>'PROTRA_capacity-Original_Data'!P140</f>
        <v>0</v>
      </c>
      <c r="P140" s="5">
        <f>'PROTRA_capacity-Original_Data'!Q140</f>
        <v>0</v>
      </c>
      <c r="Q140" s="5">
        <f>'PROTRA_capacity-Original_Data'!R140</f>
        <v>0</v>
      </c>
      <c r="R140" s="5">
        <f>'PROTRA_capacity-Original_Data'!S140</f>
        <v>0</v>
      </c>
      <c r="S140" s="5">
        <f>'PROTRA_capacity-Original_Data'!T140</f>
        <v>0</v>
      </c>
      <c r="T140" s="5">
        <f>'PROTRA_capacity-Original_Data'!U140</f>
        <v>0</v>
      </c>
      <c r="U140" s="5">
        <f>'PROTRA_capacity-Original_Data'!V140</f>
        <v>0</v>
      </c>
      <c r="W140" s="83" t="e">
        <f t="shared" si="11"/>
        <v>#DIV/0!</v>
      </c>
    </row>
    <row r="141" spans="1:23" x14ac:dyDescent="0.35">
      <c r="A141" t="s">
        <v>45</v>
      </c>
      <c r="B141" t="s">
        <v>42</v>
      </c>
      <c r="C141" t="str">
        <f t="shared" si="8"/>
        <v>BULGARIA_TO_elec</v>
      </c>
      <c r="D141" t="str">
        <f t="shared" si="9"/>
        <v>PROTRA_CHP_PP_I</v>
      </c>
      <c r="E141" t="s">
        <v>34</v>
      </c>
      <c r="F141" s="1" t="str">
        <f t="shared" si="10"/>
        <v>BULGARIATO_elecPROTRA_PP_waste_CCS</v>
      </c>
      <c r="G141" s="5">
        <f>'PROTRA_capacity-Original_Data'!H141</f>
        <v>0</v>
      </c>
      <c r="H141" s="5">
        <f>'PROTRA_capacity-Original_Data'!I141</f>
        <v>0</v>
      </c>
      <c r="I141" s="5">
        <f>'PROTRA_capacity-Original_Data'!J141</f>
        <v>0</v>
      </c>
      <c r="J141" s="5">
        <f>'PROTRA_capacity-Original_Data'!K141</f>
        <v>0</v>
      </c>
      <c r="K141" s="5">
        <f>'PROTRA_capacity-Original_Data'!L141</f>
        <v>0</v>
      </c>
      <c r="L141" s="5">
        <f>'PROTRA_capacity-Original_Data'!M141</f>
        <v>0</v>
      </c>
      <c r="M141" s="5">
        <f>'PROTRA_capacity-Original_Data'!N141</f>
        <v>0</v>
      </c>
      <c r="N141" s="5">
        <f>'PROTRA_capacity-Original_Data'!O141</f>
        <v>0</v>
      </c>
      <c r="O141" s="5">
        <f>'PROTRA_capacity-Original_Data'!P141</f>
        <v>0</v>
      </c>
      <c r="P141" s="5">
        <f>'PROTRA_capacity-Original_Data'!Q141</f>
        <v>0</v>
      </c>
      <c r="Q141" s="5">
        <f>'PROTRA_capacity-Original_Data'!R141</f>
        <v>0</v>
      </c>
      <c r="R141" s="5">
        <f>'PROTRA_capacity-Original_Data'!S141</f>
        <v>0</v>
      </c>
      <c r="S141" s="5">
        <f>'PROTRA_capacity-Original_Data'!T141</f>
        <v>0</v>
      </c>
      <c r="T141" s="5">
        <f>'PROTRA_capacity-Original_Data'!U141</f>
        <v>0</v>
      </c>
      <c r="U141" s="5">
        <f>'PROTRA_capacity-Original_Data'!V141</f>
        <v>0</v>
      </c>
      <c r="W141" s="83" t="e">
        <f t="shared" si="11"/>
        <v>#DIV/0!</v>
      </c>
    </row>
    <row r="142" spans="1:23" x14ac:dyDescent="0.35">
      <c r="A142" t="s">
        <v>45</v>
      </c>
      <c r="B142" t="s">
        <v>42</v>
      </c>
      <c r="C142" t="str">
        <f t="shared" si="8"/>
        <v>BULGARIA_TO_elec</v>
      </c>
      <c r="D142" t="str">
        <f t="shared" si="9"/>
        <v>PROTRA_CHP_PP_I</v>
      </c>
      <c r="E142" t="s">
        <v>35</v>
      </c>
      <c r="F142" s="1" t="str">
        <f t="shared" si="10"/>
        <v>BULGARIATO_elecPROTRA_PP_wind_offshore</v>
      </c>
      <c r="G142" s="5">
        <f>'PROTRA_capacity-Original_Data'!H142</f>
        <v>0</v>
      </c>
      <c r="H142" s="5">
        <f>'PROTRA_capacity-Original_Data'!I142</f>
        <v>0</v>
      </c>
      <c r="I142" s="5">
        <f>'PROTRA_capacity-Original_Data'!J142</f>
        <v>0</v>
      </c>
      <c r="J142" s="5">
        <f>'PROTRA_capacity-Original_Data'!K142</f>
        <v>0</v>
      </c>
      <c r="K142" s="5">
        <f>'PROTRA_capacity-Original_Data'!L142</f>
        <v>0</v>
      </c>
      <c r="L142" s="5">
        <f>'PROTRA_capacity-Original_Data'!M142</f>
        <v>0</v>
      </c>
      <c r="M142" s="5">
        <f>'PROTRA_capacity-Original_Data'!N142</f>
        <v>0</v>
      </c>
      <c r="N142" s="5">
        <f>'PROTRA_capacity-Original_Data'!O142</f>
        <v>0</v>
      </c>
      <c r="O142" s="5">
        <f>'PROTRA_capacity-Original_Data'!P142</f>
        <v>0</v>
      </c>
      <c r="P142" s="5">
        <f>'PROTRA_capacity-Original_Data'!Q142</f>
        <v>0</v>
      </c>
      <c r="Q142" s="5">
        <f>'PROTRA_capacity-Original_Data'!R142</f>
        <v>0</v>
      </c>
      <c r="R142" s="5">
        <f>'PROTRA_capacity-Original_Data'!S142</f>
        <v>0</v>
      </c>
      <c r="S142" s="5">
        <f>'PROTRA_capacity-Original_Data'!T142</f>
        <v>0</v>
      </c>
      <c r="T142" s="5">
        <f>'PROTRA_capacity-Original_Data'!U142</f>
        <v>0</v>
      </c>
      <c r="U142" s="5">
        <f>'PROTRA_capacity-Original_Data'!V142</f>
        <v>0</v>
      </c>
      <c r="W142" s="83" t="e">
        <f t="shared" si="11"/>
        <v>#DIV/0!</v>
      </c>
    </row>
    <row r="143" spans="1:23" x14ac:dyDescent="0.35">
      <c r="A143" t="s">
        <v>45</v>
      </c>
      <c r="B143" t="s">
        <v>42</v>
      </c>
      <c r="C143" t="str">
        <f t="shared" si="8"/>
        <v>BULGARIA_TO_elec</v>
      </c>
      <c r="D143" t="str">
        <f t="shared" si="9"/>
        <v>PROTRA_CHP_PP_I</v>
      </c>
      <c r="E143" t="s">
        <v>36</v>
      </c>
      <c r="F143" s="1" t="str">
        <f t="shared" si="10"/>
        <v>BULGARIATO_elecPROTRA_PP_wind_onshore</v>
      </c>
      <c r="G143" s="5">
        <f>'PROTRA_capacity-Original_Data'!H143</f>
        <v>2.7E-2</v>
      </c>
      <c r="H143" s="5">
        <f>'PROTRA_capacity-Original_Data'!I143</f>
        <v>0.03</v>
      </c>
      <c r="I143" s="5">
        <f>'PROTRA_capacity-Original_Data'!J143</f>
        <v>0.114</v>
      </c>
      <c r="J143" s="5">
        <f>'PROTRA_capacity-Original_Data'!K143</f>
        <v>0.33300000000000002</v>
      </c>
      <c r="K143" s="5">
        <f>'PROTRA_capacity-Original_Data'!L143</f>
        <v>0.48799999999999999</v>
      </c>
      <c r="L143" s="5">
        <f>'PROTRA_capacity-Original_Data'!M143</f>
        <v>0.54100000000000004</v>
      </c>
      <c r="M143" s="5">
        <f>'PROTRA_capacity-Original_Data'!N143</f>
        <v>0.67700000000000005</v>
      </c>
      <c r="N143" s="5">
        <f>'PROTRA_capacity-Original_Data'!O143</f>
        <v>0.68300000000000005</v>
      </c>
      <c r="O143" s="5">
        <f>'PROTRA_capacity-Original_Data'!P143</f>
        <v>0.69899999999999995</v>
      </c>
      <c r="P143" s="5">
        <f>'PROTRA_capacity-Original_Data'!Q143</f>
        <v>0.69899999999999995</v>
      </c>
      <c r="Q143" s="5">
        <f>'PROTRA_capacity-Original_Data'!R143</f>
        <v>1.3687122905027933</v>
      </c>
      <c r="R143" s="5">
        <f>'PROTRA_capacity-Original_Data'!S143</f>
        <v>1.3687122905027933</v>
      </c>
      <c r="S143" s="5">
        <f>'PROTRA_capacity-Original_Data'!T143</f>
        <v>1.3667597765363129</v>
      </c>
      <c r="T143" s="5">
        <f>'PROTRA_capacity-Original_Data'!U143</f>
        <v>1.3667597765363129</v>
      </c>
      <c r="U143" s="5">
        <f>'PROTRA_capacity-Original_Data'!V143</f>
        <v>1.3667597765363129</v>
      </c>
      <c r="W143" s="83">
        <f t="shared" si="11"/>
        <v>0.32354205273290515</v>
      </c>
    </row>
    <row r="144" spans="1:23" x14ac:dyDescent="0.35">
      <c r="A144" t="s">
        <v>71</v>
      </c>
      <c r="B144" t="s">
        <v>41</v>
      </c>
      <c r="C144" t="str">
        <f t="shared" si="8"/>
        <v>CHINA_TO_heat</v>
      </c>
      <c r="D144" t="str">
        <f t="shared" si="9"/>
        <v>PROTRA_CHP_HP_I</v>
      </c>
      <c r="E144" t="s">
        <v>0</v>
      </c>
      <c r="F144" s="1" t="str">
        <f t="shared" si="10"/>
        <v>CHINATO_heatPROTRA_CHP_gas_fuels</v>
      </c>
      <c r="G144" s="4">
        <f>'PROTRA_capacity-CHINA-Fix'!H38</f>
        <v>10.545656108833903</v>
      </c>
      <c r="H144" s="4">
        <f>'PROTRA_capacity-CHINA-Fix'!I38</f>
        <v>11.791796121448819</v>
      </c>
      <c r="I144" s="4">
        <f>'PROTRA_capacity-CHINA-Fix'!J38</f>
        <v>13.209181248149534</v>
      </c>
      <c r="J144" s="4">
        <f>'PROTRA_capacity-CHINA-Fix'!K38</f>
        <v>18.569736005623671</v>
      </c>
      <c r="K144" s="4">
        <f>'PROTRA_capacity-CHINA-Fix'!L38</f>
        <v>40.694183916306287</v>
      </c>
      <c r="L144" s="4">
        <f>'PROTRA_capacity-CHINA-Fix'!M38</f>
        <v>27.197220236356603</v>
      </c>
      <c r="M144" s="4">
        <f>'PROTRA_capacity-CHINA-Fix'!N38</f>
        <v>27.497951259013902</v>
      </c>
      <c r="N144" s="4">
        <f>'PROTRA_capacity-CHINA-Fix'!O38</f>
        <v>36.460642135561287</v>
      </c>
      <c r="O144" s="4">
        <f>'PROTRA_capacity-CHINA-Fix'!P38</f>
        <v>53.593893842969955</v>
      </c>
      <c r="P144" s="4">
        <f>'PROTRA_capacity-CHINA-Fix'!Q38</f>
        <v>65.605977866376023</v>
      </c>
      <c r="Q144" s="4">
        <f>'PROTRA_capacity-CHINA-Fix'!R38</f>
        <v>71.683454479139911</v>
      </c>
      <c r="R144" s="4">
        <f>'PROTRA_capacity-CHINA-Fix'!S38</f>
        <v>77.760931091903799</v>
      </c>
      <c r="S144" s="4">
        <f>'PROTRA_capacity-CHINA-Fix'!T38</f>
        <v>83.838407704667688</v>
      </c>
      <c r="T144" s="4">
        <f>'PROTRA_capacity-CHINA-Fix'!U38</f>
        <v>89.915884317431576</v>
      </c>
      <c r="U144" s="4">
        <f>'PROTRA_capacity-CHINA-Fix'!V38</f>
        <v>95.993360930195465</v>
      </c>
      <c r="W144" s="83">
        <f t="shared" si="11"/>
        <v>0.1708788759827804</v>
      </c>
    </row>
    <row r="145" spans="1:23" x14ac:dyDescent="0.35">
      <c r="A145" t="s">
        <v>71</v>
      </c>
      <c r="B145" t="s">
        <v>41</v>
      </c>
      <c r="C145" t="str">
        <f t="shared" si="8"/>
        <v>CHINA_TO_heat</v>
      </c>
      <c r="D145" t="str">
        <f t="shared" si="9"/>
        <v>PROTRA_CHP_HP_I</v>
      </c>
      <c r="E145" t="s">
        <v>1</v>
      </c>
      <c r="F145" s="1" t="str">
        <f t="shared" si="10"/>
        <v>CHINATO_heatPROTRA_CHP_gas_fuels_CCS</v>
      </c>
      <c r="G145" s="4">
        <f>'PROTRA_capacity-CHINA-Fix'!H39</f>
        <v>0</v>
      </c>
      <c r="H145" s="4">
        <f>'PROTRA_capacity-CHINA-Fix'!I39</f>
        <v>0</v>
      </c>
      <c r="I145" s="4">
        <f>'PROTRA_capacity-CHINA-Fix'!J39</f>
        <v>0</v>
      </c>
      <c r="J145" s="4">
        <f>'PROTRA_capacity-CHINA-Fix'!K39</f>
        <v>0</v>
      </c>
      <c r="K145" s="4">
        <f>'PROTRA_capacity-CHINA-Fix'!L39</f>
        <v>0</v>
      </c>
      <c r="L145" s="4">
        <f>'PROTRA_capacity-CHINA-Fix'!M39</f>
        <v>0</v>
      </c>
      <c r="M145" s="4">
        <f>'PROTRA_capacity-CHINA-Fix'!N39</f>
        <v>0</v>
      </c>
      <c r="N145" s="4">
        <f>'PROTRA_capacity-CHINA-Fix'!O39</f>
        <v>0</v>
      </c>
      <c r="O145" s="4">
        <f>'PROTRA_capacity-CHINA-Fix'!P39</f>
        <v>0</v>
      </c>
      <c r="P145" s="4">
        <f>'PROTRA_capacity-CHINA-Fix'!Q39</f>
        <v>0</v>
      </c>
      <c r="Q145" s="4">
        <f>'PROTRA_capacity-CHINA-Fix'!R39</f>
        <v>0</v>
      </c>
      <c r="R145" s="4">
        <f>'PROTRA_capacity-CHINA-Fix'!S39</f>
        <v>0</v>
      </c>
      <c r="S145" s="4">
        <f>'PROTRA_capacity-CHINA-Fix'!T39</f>
        <v>0</v>
      </c>
      <c r="T145" s="4">
        <f>'PROTRA_capacity-CHINA-Fix'!U39</f>
        <v>0</v>
      </c>
      <c r="U145" s="4">
        <f>'PROTRA_capacity-CHINA-Fix'!V39</f>
        <v>0</v>
      </c>
      <c r="W145" s="83" t="e">
        <f t="shared" si="11"/>
        <v>#DIV/0!</v>
      </c>
    </row>
    <row r="146" spans="1:23" x14ac:dyDescent="0.35">
      <c r="A146" t="s">
        <v>71</v>
      </c>
      <c r="B146" t="s">
        <v>41</v>
      </c>
      <c r="C146" t="str">
        <f t="shared" si="8"/>
        <v>CHINA_TO_heat</v>
      </c>
      <c r="D146" t="str">
        <f t="shared" si="9"/>
        <v>PROTRA_CHP_HP_I</v>
      </c>
      <c r="E146" t="s">
        <v>2</v>
      </c>
      <c r="F146" s="1" t="str">
        <f t="shared" si="10"/>
        <v>CHINATO_heatPROTRA_CHP_geothermal</v>
      </c>
      <c r="G146" s="3">
        <v>0</v>
      </c>
      <c r="H146" s="3">
        <v>0</v>
      </c>
      <c r="I146" s="3">
        <v>0</v>
      </c>
      <c r="J146" s="3">
        <v>0</v>
      </c>
      <c r="K146" s="3">
        <v>0</v>
      </c>
      <c r="L146" s="3">
        <v>0</v>
      </c>
      <c r="M146" s="3">
        <v>0</v>
      </c>
      <c r="N146" s="3">
        <v>0</v>
      </c>
      <c r="O146" s="3">
        <v>0</v>
      </c>
      <c r="P146" s="3">
        <v>0</v>
      </c>
      <c r="Q146" s="3">
        <v>0</v>
      </c>
      <c r="R146" s="3">
        <v>0</v>
      </c>
      <c r="S146" s="3">
        <v>0</v>
      </c>
      <c r="T146" s="3">
        <v>0</v>
      </c>
      <c r="U146" s="3">
        <v>0</v>
      </c>
      <c r="W146" s="83" t="e">
        <f t="shared" si="11"/>
        <v>#DIV/0!</v>
      </c>
    </row>
    <row r="147" spans="1:23" x14ac:dyDescent="0.35">
      <c r="A147" t="s">
        <v>71</v>
      </c>
      <c r="B147" t="s">
        <v>41</v>
      </c>
      <c r="C147" t="str">
        <f t="shared" si="8"/>
        <v>CHINA_TO_heat</v>
      </c>
      <c r="D147" t="str">
        <f t="shared" si="9"/>
        <v>PROTRA_CHP_HP_I</v>
      </c>
      <c r="E147" t="s">
        <v>3</v>
      </c>
      <c r="F147" s="1" t="str">
        <f t="shared" si="10"/>
        <v>CHINATO_heatPROTRA_CHP_liquid_fuels</v>
      </c>
      <c r="G147" s="4">
        <f>'PROTRA_capacity-CHINA-Fix'!H41</f>
        <v>0</v>
      </c>
      <c r="H147" s="4">
        <f>'PROTRA_capacity-CHINA-Fix'!I41</f>
        <v>0</v>
      </c>
      <c r="I147" s="4">
        <f>'PROTRA_capacity-CHINA-Fix'!J41</f>
        <v>0</v>
      </c>
      <c r="J147" s="4">
        <f>'PROTRA_capacity-CHINA-Fix'!K41</f>
        <v>0</v>
      </c>
      <c r="K147" s="4">
        <f>'PROTRA_capacity-CHINA-Fix'!L41</f>
        <v>0</v>
      </c>
      <c r="L147" s="4">
        <f>'PROTRA_capacity-CHINA-Fix'!M41</f>
        <v>0</v>
      </c>
      <c r="M147" s="4">
        <f>'PROTRA_capacity-CHINA-Fix'!N41</f>
        <v>0</v>
      </c>
      <c r="N147" s="4">
        <f>'PROTRA_capacity-CHINA-Fix'!O41</f>
        <v>0</v>
      </c>
      <c r="O147" s="4">
        <f>'PROTRA_capacity-CHINA-Fix'!P41</f>
        <v>0</v>
      </c>
      <c r="P147" s="4">
        <f>'PROTRA_capacity-CHINA-Fix'!Q41</f>
        <v>0</v>
      </c>
      <c r="Q147" s="4">
        <f>'PROTRA_capacity-CHINA-Fix'!R41</f>
        <v>0</v>
      </c>
      <c r="R147" s="4">
        <f>'PROTRA_capacity-CHINA-Fix'!S41</f>
        <v>0</v>
      </c>
      <c r="S147" s="4">
        <f>'PROTRA_capacity-CHINA-Fix'!T41</f>
        <v>0</v>
      </c>
      <c r="T147" s="4">
        <f>'PROTRA_capacity-CHINA-Fix'!U41</f>
        <v>0</v>
      </c>
      <c r="U147" s="4">
        <f>'PROTRA_capacity-CHINA-Fix'!V41</f>
        <v>0</v>
      </c>
      <c r="W147" s="83" t="e">
        <f t="shared" si="11"/>
        <v>#DIV/0!</v>
      </c>
    </row>
    <row r="148" spans="1:23" x14ac:dyDescent="0.35">
      <c r="A148" t="s">
        <v>71</v>
      </c>
      <c r="B148" t="s">
        <v>41</v>
      </c>
      <c r="C148" t="str">
        <f t="shared" si="8"/>
        <v>CHINA_TO_heat</v>
      </c>
      <c r="D148" t="str">
        <f t="shared" si="9"/>
        <v>PROTRA_CHP_HP_I</v>
      </c>
      <c r="E148" t="s">
        <v>4</v>
      </c>
      <c r="F148" s="1" t="str">
        <f t="shared" si="10"/>
        <v>CHINATO_heatPROTRA_CHP_liquid_fuels_CCS</v>
      </c>
      <c r="G148" s="4">
        <f>'PROTRA_capacity-CHINA-Fix'!H42</f>
        <v>0</v>
      </c>
      <c r="H148" s="4">
        <f>'PROTRA_capacity-CHINA-Fix'!I42</f>
        <v>0</v>
      </c>
      <c r="I148" s="4">
        <f>'PROTRA_capacity-CHINA-Fix'!J42</f>
        <v>0</v>
      </c>
      <c r="J148" s="4">
        <f>'PROTRA_capacity-CHINA-Fix'!K42</f>
        <v>0</v>
      </c>
      <c r="K148" s="4">
        <f>'PROTRA_capacity-CHINA-Fix'!L42</f>
        <v>0</v>
      </c>
      <c r="L148" s="4">
        <f>'PROTRA_capacity-CHINA-Fix'!M42</f>
        <v>0</v>
      </c>
      <c r="M148" s="4">
        <f>'PROTRA_capacity-CHINA-Fix'!N42</f>
        <v>0</v>
      </c>
      <c r="N148" s="4">
        <f>'PROTRA_capacity-CHINA-Fix'!O42</f>
        <v>0</v>
      </c>
      <c r="O148" s="4">
        <f>'PROTRA_capacity-CHINA-Fix'!P42</f>
        <v>0</v>
      </c>
      <c r="P148" s="4">
        <f>'PROTRA_capacity-CHINA-Fix'!Q42</f>
        <v>0</v>
      </c>
      <c r="Q148" s="4">
        <f>'PROTRA_capacity-CHINA-Fix'!R42</f>
        <v>0</v>
      </c>
      <c r="R148" s="4">
        <f>'PROTRA_capacity-CHINA-Fix'!S42</f>
        <v>0</v>
      </c>
      <c r="S148" s="4">
        <f>'PROTRA_capacity-CHINA-Fix'!T42</f>
        <v>0</v>
      </c>
      <c r="T148" s="4">
        <f>'PROTRA_capacity-CHINA-Fix'!U42</f>
        <v>0</v>
      </c>
      <c r="U148" s="4">
        <f>'PROTRA_capacity-CHINA-Fix'!V42</f>
        <v>0</v>
      </c>
      <c r="W148" s="83" t="e">
        <f t="shared" si="11"/>
        <v>#DIV/0!</v>
      </c>
    </row>
    <row r="149" spans="1:23" x14ac:dyDescent="0.35">
      <c r="A149" t="s">
        <v>71</v>
      </c>
      <c r="B149" t="s">
        <v>41</v>
      </c>
      <c r="C149" t="str">
        <f t="shared" si="8"/>
        <v>CHINA_TO_heat</v>
      </c>
      <c r="D149" t="str">
        <f t="shared" si="9"/>
        <v>PROTRA_CHP_HP_I</v>
      </c>
      <c r="E149" t="s">
        <v>5</v>
      </c>
      <c r="F149" s="1" t="str">
        <f t="shared" si="10"/>
        <v>CHINATO_heatPROTRA_CHP_solid_fossil</v>
      </c>
      <c r="G149" s="4">
        <f>'PROTRA_capacity-CHINA-Fix'!H43</f>
        <v>175.81137579434341</v>
      </c>
      <c r="H149" s="4">
        <f>'PROTRA_capacity-CHINA-Fix'!I43</f>
        <v>194.74555577536464</v>
      </c>
      <c r="I149" s="4">
        <f>'PROTRA_capacity-CHINA-Fix'!J43</f>
        <v>189.78410895958493</v>
      </c>
      <c r="J149" s="4">
        <f>'PROTRA_capacity-CHINA-Fix'!K43</f>
        <v>195.36091107009653</v>
      </c>
      <c r="K149" s="4">
        <f>'PROTRA_capacity-CHINA-Fix'!L43</f>
        <v>200.97001697193522</v>
      </c>
      <c r="L149" s="4">
        <f>'PROTRA_capacity-CHINA-Fix'!M43</f>
        <v>229.53386238740168</v>
      </c>
      <c r="M149" s="4">
        <f>'PROTRA_capacity-CHINA-Fix'!N43</f>
        <v>252.8608003166336</v>
      </c>
      <c r="N149" s="4">
        <f>'PROTRA_capacity-CHINA-Fix'!O43</f>
        <v>266.5602696575736</v>
      </c>
      <c r="O149" s="4">
        <f>'PROTRA_capacity-CHINA-Fix'!P43</f>
        <v>268.93987781374608</v>
      </c>
      <c r="P149" s="4">
        <f>'PROTRA_capacity-CHINA-Fix'!Q43</f>
        <v>292.95106784108549</v>
      </c>
      <c r="Q149" s="4">
        <f>'PROTRA_capacity-CHINA-Fix'!R43</f>
        <v>309.86028984010619</v>
      </c>
      <c r="R149" s="4">
        <f>'PROTRA_capacity-CHINA-Fix'!S43</f>
        <v>326.76951183912689</v>
      </c>
      <c r="S149" s="4">
        <f>'PROTRA_capacity-CHINA-Fix'!T43</f>
        <v>343.67873383814759</v>
      </c>
      <c r="T149" s="4">
        <f>'PROTRA_capacity-CHINA-Fix'!U43</f>
        <v>360.58795583716829</v>
      </c>
      <c r="U149" s="4">
        <f>'PROTRA_capacity-CHINA-Fix'!V43</f>
        <v>377.497177836189</v>
      </c>
      <c r="W149" s="83">
        <f t="shared" si="11"/>
        <v>5.6099329532192543E-2</v>
      </c>
    </row>
    <row r="150" spans="1:23" x14ac:dyDescent="0.35">
      <c r="A150" t="s">
        <v>71</v>
      </c>
      <c r="B150" t="s">
        <v>41</v>
      </c>
      <c r="C150" t="str">
        <f t="shared" si="8"/>
        <v>CHINA_TO_heat</v>
      </c>
      <c r="D150" t="str">
        <f t="shared" si="9"/>
        <v>PROTRA_CHP_HP_I</v>
      </c>
      <c r="E150" t="s">
        <v>6</v>
      </c>
      <c r="F150" s="1" t="str">
        <f t="shared" si="10"/>
        <v>CHINATO_heatPROTRA_CHP_solid_fossil_CCS</v>
      </c>
      <c r="G150" s="4">
        <f>'PROTRA_capacity-CHINA-Fix'!H44</f>
        <v>0</v>
      </c>
      <c r="H150" s="4">
        <f>'PROTRA_capacity-CHINA-Fix'!I44</f>
        <v>0</v>
      </c>
      <c r="I150" s="4">
        <f>'PROTRA_capacity-CHINA-Fix'!J44</f>
        <v>0</v>
      </c>
      <c r="J150" s="4">
        <f>'PROTRA_capacity-CHINA-Fix'!K44</f>
        <v>0</v>
      </c>
      <c r="K150" s="4">
        <f>'PROTRA_capacity-CHINA-Fix'!L44</f>
        <v>0</v>
      </c>
      <c r="L150" s="4">
        <f>'PROTRA_capacity-CHINA-Fix'!M44</f>
        <v>0</v>
      </c>
      <c r="M150" s="4">
        <f>'PROTRA_capacity-CHINA-Fix'!N44</f>
        <v>0</v>
      </c>
      <c r="N150" s="4">
        <f>'PROTRA_capacity-CHINA-Fix'!O44</f>
        <v>0</v>
      </c>
      <c r="O150" s="4">
        <f>'PROTRA_capacity-CHINA-Fix'!P44</f>
        <v>0</v>
      </c>
      <c r="P150" s="4">
        <f>'PROTRA_capacity-CHINA-Fix'!Q44</f>
        <v>0</v>
      </c>
      <c r="Q150" s="4">
        <f>'PROTRA_capacity-CHINA-Fix'!R44</f>
        <v>0</v>
      </c>
      <c r="R150" s="4">
        <f>'PROTRA_capacity-CHINA-Fix'!S44</f>
        <v>0</v>
      </c>
      <c r="S150" s="4">
        <f>'PROTRA_capacity-CHINA-Fix'!T44</f>
        <v>0</v>
      </c>
      <c r="T150" s="4">
        <f>'PROTRA_capacity-CHINA-Fix'!U44</f>
        <v>0</v>
      </c>
      <c r="U150" s="4">
        <f>'PROTRA_capacity-CHINA-Fix'!V44</f>
        <v>0</v>
      </c>
      <c r="W150" s="83" t="e">
        <f t="shared" si="11"/>
        <v>#DIV/0!</v>
      </c>
    </row>
    <row r="151" spans="1:23" x14ac:dyDescent="0.35">
      <c r="A151" t="s">
        <v>71</v>
      </c>
      <c r="B151" t="s">
        <v>41</v>
      </c>
      <c r="C151" t="str">
        <f t="shared" si="8"/>
        <v>CHINA_TO_heat</v>
      </c>
      <c r="D151" t="str">
        <f t="shared" si="9"/>
        <v>PROTRA_CHP_HP_I</v>
      </c>
      <c r="E151" t="s">
        <v>7</v>
      </c>
      <c r="F151" s="1" t="str">
        <f t="shared" si="10"/>
        <v>CHINATO_heatPROTRA_CHP_waste</v>
      </c>
      <c r="G151" s="4">
        <f>'PROTRA_capacity-CHINA-Fix'!H45</f>
        <v>0</v>
      </c>
      <c r="H151" s="4">
        <f>'PROTRA_capacity-CHINA-Fix'!I45</f>
        <v>0</v>
      </c>
      <c r="I151" s="4">
        <f>'PROTRA_capacity-CHINA-Fix'!J45</f>
        <v>0</v>
      </c>
      <c r="J151" s="4">
        <f>'PROTRA_capacity-CHINA-Fix'!K45</f>
        <v>0</v>
      </c>
      <c r="K151" s="4">
        <f>'PROTRA_capacity-CHINA-Fix'!L45</f>
        <v>0</v>
      </c>
      <c r="L151" s="4">
        <f>'PROTRA_capacity-CHINA-Fix'!M45</f>
        <v>0</v>
      </c>
      <c r="M151" s="4">
        <f>'PROTRA_capacity-CHINA-Fix'!N45</f>
        <v>0</v>
      </c>
      <c r="N151" s="4">
        <f>'PROTRA_capacity-CHINA-Fix'!O45</f>
        <v>0</v>
      </c>
      <c r="O151" s="4">
        <f>'PROTRA_capacity-CHINA-Fix'!P45</f>
        <v>0</v>
      </c>
      <c r="P151" s="4">
        <f>'PROTRA_capacity-CHINA-Fix'!Q45</f>
        <v>0</v>
      </c>
      <c r="Q151" s="4">
        <f>'PROTRA_capacity-CHINA-Fix'!R45</f>
        <v>0</v>
      </c>
      <c r="R151" s="4">
        <f>'PROTRA_capacity-CHINA-Fix'!S45</f>
        <v>0</v>
      </c>
      <c r="S151" s="4">
        <f>'PROTRA_capacity-CHINA-Fix'!T45</f>
        <v>0</v>
      </c>
      <c r="T151" s="4">
        <f>'PROTRA_capacity-CHINA-Fix'!U45</f>
        <v>0</v>
      </c>
      <c r="U151" s="4">
        <f>'PROTRA_capacity-CHINA-Fix'!V45</f>
        <v>0</v>
      </c>
      <c r="W151" s="83" t="e">
        <f t="shared" si="11"/>
        <v>#DIV/0!</v>
      </c>
    </row>
    <row r="152" spans="1:23" x14ac:dyDescent="0.35">
      <c r="A152" t="s">
        <v>71</v>
      </c>
      <c r="B152" t="s">
        <v>41</v>
      </c>
      <c r="C152" t="str">
        <f t="shared" si="8"/>
        <v>CHINA_TO_heat</v>
      </c>
      <c r="D152" t="str">
        <f t="shared" si="9"/>
        <v>PROTRA_CHP_HP_I</v>
      </c>
      <c r="E152" t="s">
        <v>8</v>
      </c>
      <c r="F152" s="1" t="str">
        <f t="shared" si="10"/>
        <v>CHINATO_heatPROTRA_CHP_solid_bio</v>
      </c>
      <c r="G152" s="4">
        <f>'PROTRA_capacity-CHINA-Fix'!H46</f>
        <v>0</v>
      </c>
      <c r="H152" s="4">
        <f>'PROTRA_capacity-CHINA-Fix'!I46</f>
        <v>0</v>
      </c>
      <c r="I152" s="4">
        <f>'PROTRA_capacity-CHINA-Fix'!J46</f>
        <v>0</v>
      </c>
      <c r="J152" s="4">
        <f>'PROTRA_capacity-CHINA-Fix'!K46</f>
        <v>0</v>
      </c>
      <c r="K152" s="4">
        <f>'PROTRA_capacity-CHINA-Fix'!L46</f>
        <v>0</v>
      </c>
      <c r="L152" s="4">
        <f>'PROTRA_capacity-CHINA-Fix'!M46</f>
        <v>0</v>
      </c>
      <c r="M152" s="4">
        <f>'PROTRA_capacity-CHINA-Fix'!N46</f>
        <v>0</v>
      </c>
      <c r="N152" s="4">
        <f>'PROTRA_capacity-CHINA-Fix'!O46</f>
        <v>0</v>
      </c>
      <c r="O152" s="4">
        <f>'PROTRA_capacity-CHINA-Fix'!P46</f>
        <v>0</v>
      </c>
      <c r="P152" s="4">
        <f>'PROTRA_capacity-CHINA-Fix'!Q46</f>
        <v>0</v>
      </c>
      <c r="Q152" s="4">
        <f>'PROTRA_capacity-CHINA-Fix'!R46</f>
        <v>0</v>
      </c>
      <c r="R152" s="4">
        <f>'PROTRA_capacity-CHINA-Fix'!S46</f>
        <v>0</v>
      </c>
      <c r="S152" s="4">
        <f>'PROTRA_capacity-CHINA-Fix'!T46</f>
        <v>0</v>
      </c>
      <c r="T152" s="4">
        <f>'PROTRA_capacity-CHINA-Fix'!U46</f>
        <v>0</v>
      </c>
      <c r="U152" s="4">
        <f>'PROTRA_capacity-CHINA-Fix'!V46</f>
        <v>0</v>
      </c>
      <c r="W152" s="83" t="e">
        <f t="shared" si="11"/>
        <v>#DIV/0!</v>
      </c>
    </row>
    <row r="153" spans="1:23" x14ac:dyDescent="0.35">
      <c r="A153" t="s">
        <v>71</v>
      </c>
      <c r="B153" t="s">
        <v>41</v>
      </c>
      <c r="C153" t="str">
        <f t="shared" si="8"/>
        <v>CHINA_TO_heat</v>
      </c>
      <c r="D153" t="str">
        <f t="shared" si="9"/>
        <v>PROTRA_CHP_HP_I</v>
      </c>
      <c r="E153" t="s">
        <v>9</v>
      </c>
      <c r="F153" s="1" t="str">
        <f t="shared" si="10"/>
        <v>CHINATO_heatPROTRA_CHP_solid_bio_CCS</v>
      </c>
      <c r="G153" s="4">
        <f>'PROTRA_capacity-CHINA-Fix'!H47</f>
        <v>0</v>
      </c>
      <c r="H153" s="4">
        <f>'PROTRA_capacity-CHINA-Fix'!I47</f>
        <v>0</v>
      </c>
      <c r="I153" s="4">
        <f>'PROTRA_capacity-CHINA-Fix'!J47</f>
        <v>0</v>
      </c>
      <c r="J153" s="4">
        <f>'PROTRA_capacity-CHINA-Fix'!K47</f>
        <v>0</v>
      </c>
      <c r="K153" s="4">
        <f>'PROTRA_capacity-CHINA-Fix'!L47</f>
        <v>0</v>
      </c>
      <c r="L153" s="4">
        <f>'PROTRA_capacity-CHINA-Fix'!M47</f>
        <v>0</v>
      </c>
      <c r="M153" s="4">
        <f>'PROTRA_capacity-CHINA-Fix'!N47</f>
        <v>0</v>
      </c>
      <c r="N153" s="4">
        <f>'PROTRA_capacity-CHINA-Fix'!O47</f>
        <v>0</v>
      </c>
      <c r="O153" s="4">
        <f>'PROTRA_capacity-CHINA-Fix'!P47</f>
        <v>0</v>
      </c>
      <c r="P153" s="4">
        <f>'PROTRA_capacity-CHINA-Fix'!Q47</f>
        <v>0</v>
      </c>
      <c r="Q153" s="4">
        <f>'PROTRA_capacity-CHINA-Fix'!R47</f>
        <v>0</v>
      </c>
      <c r="R153" s="4">
        <f>'PROTRA_capacity-CHINA-Fix'!S47</f>
        <v>0</v>
      </c>
      <c r="S153" s="4">
        <f>'PROTRA_capacity-CHINA-Fix'!T47</f>
        <v>0</v>
      </c>
      <c r="T153" s="4">
        <f>'PROTRA_capacity-CHINA-Fix'!U47</f>
        <v>0</v>
      </c>
      <c r="U153" s="4">
        <f>'PROTRA_capacity-CHINA-Fix'!V47</f>
        <v>0</v>
      </c>
      <c r="W153" s="83" t="e">
        <f t="shared" si="11"/>
        <v>#DIV/0!</v>
      </c>
    </row>
    <row r="154" spans="1:23" x14ac:dyDescent="0.35">
      <c r="A154" t="s">
        <v>71</v>
      </c>
      <c r="B154" t="s">
        <v>41</v>
      </c>
      <c r="C154" t="str">
        <f t="shared" si="8"/>
        <v>CHINA_TO_heat</v>
      </c>
      <c r="D154" t="str">
        <f t="shared" si="9"/>
        <v>PROTRA_CHP_HP_I</v>
      </c>
      <c r="E154" t="s">
        <v>10</v>
      </c>
      <c r="F154" s="1" t="str">
        <f t="shared" si="10"/>
        <v>CHINATO_heatPROTRA_HP_gas_fuels</v>
      </c>
      <c r="G154" s="4">
        <f>'PROTRA_capacity-CHINA-Fix'!H48</f>
        <v>23.686209825440542</v>
      </c>
      <c r="H154" s="4">
        <f>'PROTRA_capacity-CHINA-Fix'!I48</f>
        <v>12.718753369435001</v>
      </c>
      <c r="I154" s="4">
        <f>'PROTRA_capacity-CHINA-Fix'!J48</f>
        <v>22.853453575940122</v>
      </c>
      <c r="J154" s="4">
        <f>'PROTRA_capacity-CHINA-Fix'!K48</f>
        <v>28.130328064999929</v>
      </c>
      <c r="K154" s="4">
        <f>'PROTRA_capacity-CHINA-Fix'!L48</f>
        <v>41.316525564378026</v>
      </c>
      <c r="L154" s="4">
        <f>'PROTRA_capacity-CHINA-Fix'!M48</f>
        <v>45.201912108451417</v>
      </c>
      <c r="M154" s="4">
        <f>'PROTRA_capacity-CHINA-Fix'!N48</f>
        <v>50.149892389739641</v>
      </c>
      <c r="N154" s="4">
        <f>'PROTRA_capacity-CHINA-Fix'!O48</f>
        <v>55.93127635007113</v>
      </c>
      <c r="O154" s="4">
        <f>'PROTRA_capacity-CHINA-Fix'!P48</f>
        <v>59.555586930987239</v>
      </c>
      <c r="P154" s="4">
        <f>'PROTRA_capacity-CHINA-Fix'!Q48</f>
        <v>54.281302160098861</v>
      </c>
      <c r="Q154" s="4">
        <f>'PROTRA_capacity-CHINA-Fix'!R48</f>
        <v>57.528910486000093</v>
      </c>
      <c r="R154" s="4">
        <f>'PROTRA_capacity-CHINA-Fix'!S48</f>
        <v>60.776518811901326</v>
      </c>
      <c r="S154" s="4">
        <f>'PROTRA_capacity-CHINA-Fix'!T48</f>
        <v>64.024127137802552</v>
      </c>
      <c r="T154" s="4">
        <f>'PROTRA_capacity-CHINA-Fix'!U48</f>
        <v>67.271735463703777</v>
      </c>
      <c r="U154" s="4">
        <f>'PROTRA_capacity-CHINA-Fix'!V48</f>
        <v>70.519343789605003</v>
      </c>
      <c r="W154" s="83">
        <f t="shared" si="11"/>
        <v>8.1044977955301967E-2</v>
      </c>
    </row>
    <row r="155" spans="1:23" x14ac:dyDescent="0.35">
      <c r="A155" t="s">
        <v>71</v>
      </c>
      <c r="B155" t="s">
        <v>41</v>
      </c>
      <c r="C155" t="str">
        <f t="shared" si="8"/>
        <v>CHINA_TO_heat</v>
      </c>
      <c r="D155" t="str">
        <f t="shared" si="9"/>
        <v>PROTRA_CHP_HP_I</v>
      </c>
      <c r="E155" t="s">
        <v>11</v>
      </c>
      <c r="F155" s="1" t="str">
        <f t="shared" si="10"/>
        <v>CHINATO_heatPROTRA_HP_solid_bio</v>
      </c>
      <c r="G155" s="4">
        <f>'PROTRA_capacity-CHINA-Fix'!H49</f>
        <v>1.9353287609866927</v>
      </c>
      <c r="H155" s="4">
        <f>'PROTRA_capacity-CHINA-Fix'!I49</f>
        <v>1.9218945979723996</v>
      </c>
      <c r="I155" s="4">
        <f>'PROTRA_capacity-CHINA-Fix'!J49</f>
        <v>1.9089460071152504</v>
      </c>
      <c r="J155" s="4">
        <f>'PROTRA_capacity-CHINA-Fix'!K49</f>
        <v>1.8958355588723868</v>
      </c>
      <c r="K155" s="4">
        <f>'PROTRA_capacity-CHINA-Fix'!L49</f>
        <v>1.8820776810866657</v>
      </c>
      <c r="L155" s="4">
        <f>'PROTRA_capacity-CHINA-Fix'!M49</f>
        <v>1.8686435180723731</v>
      </c>
      <c r="M155" s="4">
        <f>'PROTRA_capacity-CHINA-Fix'!N49</f>
        <v>1.8558567846009379</v>
      </c>
      <c r="N155" s="4">
        <f>'PROTRA_capacity-CHINA-Fix'!O49</f>
        <v>1.8430700511295028</v>
      </c>
      <c r="O155" s="4">
        <f>'PROTRA_capacity-CHINA-Fix'!P49</f>
        <v>1.8299596028866392</v>
      </c>
      <c r="P155" s="4">
        <f>'PROTRA_capacity-CHINA-Fix'!Q49</f>
        <v>1.8166872972580612</v>
      </c>
      <c r="Q155" s="4">
        <f>'PROTRA_capacity-CHINA-Fix'!R49</f>
        <v>1.8036647144531566</v>
      </c>
      <c r="R155" s="4">
        <f>'PROTRA_capacity-CHINA-Fix'!S49</f>
        <v>1.7906421316482519</v>
      </c>
      <c r="S155" s="4">
        <f>'PROTRA_capacity-CHINA-Fix'!T49</f>
        <v>1.7776195488433473</v>
      </c>
      <c r="T155" s="4">
        <f>'PROTRA_capacity-CHINA-Fix'!U49</f>
        <v>1.7645969660384426</v>
      </c>
      <c r="U155" s="4">
        <f>'PROTRA_capacity-CHINA-Fix'!V49</f>
        <v>1.751574383233538</v>
      </c>
      <c r="W155" s="83">
        <f t="shared" si="11"/>
        <v>-7.1005414222164998E-3</v>
      </c>
    </row>
    <row r="156" spans="1:23" x14ac:dyDescent="0.35">
      <c r="A156" t="s">
        <v>71</v>
      </c>
      <c r="B156" t="s">
        <v>41</v>
      </c>
      <c r="C156" t="str">
        <f t="shared" si="8"/>
        <v>CHINA_TO_heat</v>
      </c>
      <c r="D156" t="str">
        <f t="shared" si="9"/>
        <v>PROTRA_CHP_HP_I</v>
      </c>
      <c r="E156" t="s">
        <v>12</v>
      </c>
      <c r="F156" s="1" t="str">
        <f t="shared" si="10"/>
        <v>CHINATO_heatPROTRA_HP_geothermal</v>
      </c>
      <c r="G156" s="4">
        <f>INDEX('CHP-geothermal-fix'!H$155:H$226,MATCH(PROTRA_capacity!$F156,'CHP-geothermal-fix'!$F$155:$F$226,0))</f>
        <v>0</v>
      </c>
      <c r="H156" s="4">
        <f>INDEX('CHP-geothermal-fix'!I$155:I$226,MATCH(PROTRA_capacity!$F156,'CHP-geothermal-fix'!$F$155:$F$226,0))</f>
        <v>0</v>
      </c>
      <c r="I156" s="4">
        <f>INDEX('CHP-geothermal-fix'!J$155:J$226,MATCH(PROTRA_capacity!$F156,'CHP-geothermal-fix'!$F$155:$F$226,0))</f>
        <v>0</v>
      </c>
      <c r="J156" s="4">
        <f>INDEX('CHP-geothermal-fix'!K$155:K$226,MATCH(PROTRA_capacity!$F156,'CHP-geothermal-fix'!$F$155:$F$226,0))</f>
        <v>0</v>
      </c>
      <c r="K156" s="4">
        <f>INDEX('CHP-geothermal-fix'!L$155:L$226,MATCH(PROTRA_capacity!$F156,'CHP-geothermal-fix'!$F$155:$F$226,0))</f>
        <v>0</v>
      </c>
      <c r="L156" s="4">
        <f>INDEX('CHP-geothermal-fix'!M$155:M$226,MATCH(PROTRA_capacity!$F156,'CHP-geothermal-fix'!$F$155:$F$226,0))</f>
        <v>0</v>
      </c>
      <c r="M156" s="4">
        <f>INDEX('CHP-geothermal-fix'!N$155:N$226,MATCH(PROTRA_capacity!$F156,'CHP-geothermal-fix'!$F$155:$F$226,0))</f>
        <v>0</v>
      </c>
      <c r="N156" s="4">
        <f>INDEX('CHP-geothermal-fix'!O$155:O$226,MATCH(PROTRA_capacity!$F156,'CHP-geothermal-fix'!$F$155:$F$226,0))</f>
        <v>0</v>
      </c>
      <c r="O156" s="4">
        <f>INDEX('CHP-geothermal-fix'!P$155:P$226,MATCH(PROTRA_capacity!$F156,'CHP-geothermal-fix'!$F$155:$F$226,0))</f>
        <v>0</v>
      </c>
      <c r="P156" s="4">
        <f>INDEX('CHP-geothermal-fix'!Q$155:Q$226,MATCH(PROTRA_capacity!$F156,'CHP-geothermal-fix'!$F$155:$F$226,0))</f>
        <v>0</v>
      </c>
      <c r="Q156" s="4">
        <f>INDEX('CHP-geothermal-fix'!R$155:R$226,MATCH(PROTRA_capacity!$F156,'CHP-geothermal-fix'!$F$155:$F$226,0))</f>
        <v>0</v>
      </c>
      <c r="R156" s="4">
        <f>INDEX('CHP-geothermal-fix'!S$155:S$226,MATCH(PROTRA_capacity!$F156,'CHP-geothermal-fix'!$F$155:$F$226,0))</f>
        <v>0</v>
      </c>
      <c r="S156" s="4">
        <f>INDEX('CHP-geothermal-fix'!T$155:T$226,MATCH(PROTRA_capacity!$F156,'CHP-geothermal-fix'!$F$155:$F$226,0))</f>
        <v>0</v>
      </c>
      <c r="T156" s="4">
        <f>INDEX('CHP-geothermal-fix'!U$155:U$226,MATCH(PROTRA_capacity!$F156,'CHP-geothermal-fix'!$F$155:$F$226,0))</f>
        <v>0</v>
      </c>
      <c r="U156" s="4">
        <f>INDEX('CHP-geothermal-fix'!V$155:V$226,MATCH(PROTRA_capacity!$F156,'CHP-geothermal-fix'!$F$155:$F$226,0))</f>
        <v>0</v>
      </c>
      <c r="W156" s="83" t="e">
        <f t="shared" si="11"/>
        <v>#DIV/0!</v>
      </c>
    </row>
    <row r="157" spans="1:23" x14ac:dyDescent="0.35">
      <c r="A157" t="s">
        <v>71</v>
      </c>
      <c r="B157" t="s">
        <v>41</v>
      </c>
      <c r="C157" t="str">
        <f t="shared" si="8"/>
        <v>CHINA_TO_heat</v>
      </c>
      <c r="D157" t="str">
        <f t="shared" si="9"/>
        <v>PROTRA_CHP_HP_I</v>
      </c>
      <c r="E157" t="s">
        <v>13</v>
      </c>
      <c r="F157" s="1" t="str">
        <f t="shared" si="10"/>
        <v>CHINATO_heatPROTRA_HP_liquid_fuels</v>
      </c>
      <c r="G157" s="4">
        <f>'PROTRA_capacity-CHINA-Fix'!H51</f>
        <v>17.951117077423362</v>
      </c>
      <c r="H157" s="4">
        <f>'PROTRA_capacity-CHINA-Fix'!I51</f>
        <v>16.284147861951091</v>
      </c>
      <c r="I157" s="4">
        <f>'PROTRA_capacity-CHINA-Fix'!J51</f>
        <v>19.290648801595466</v>
      </c>
      <c r="J157" s="4">
        <f>'PROTRA_capacity-CHINA-Fix'!K51</f>
        <v>18.902514790652415</v>
      </c>
      <c r="K157" s="4">
        <f>'PROTRA_capacity-CHINA-Fix'!L51</f>
        <v>33.200996244659642</v>
      </c>
      <c r="L157" s="4">
        <f>'PROTRA_capacity-CHINA-Fix'!M51</f>
        <v>28.981374199086076</v>
      </c>
      <c r="M157" s="4">
        <f>'PROTRA_capacity-CHINA-Fix'!N51</f>
        <v>27.201752243156612</v>
      </c>
      <c r="N157" s="4">
        <f>'PROTRA_capacity-CHINA-Fix'!O51</f>
        <v>24.824552819169693</v>
      </c>
      <c r="O157" s="4">
        <f>'PROTRA_capacity-CHINA-Fix'!P51</f>
        <v>28.83214168945743</v>
      </c>
      <c r="P157" s="4">
        <f>'PROTRA_capacity-CHINA-Fix'!Q51</f>
        <v>27.027431838742235</v>
      </c>
      <c r="Q157" s="4">
        <f>'PROTRA_capacity-CHINA-Fix'!R51</f>
        <v>26.064782724957666</v>
      </c>
      <c r="R157" s="4">
        <f>'PROTRA_capacity-CHINA-Fix'!S51</f>
        <v>25.102133611173098</v>
      </c>
      <c r="S157" s="4">
        <f>'PROTRA_capacity-CHINA-Fix'!T51</f>
        <v>24.13948449738853</v>
      </c>
      <c r="T157" s="4">
        <f>'PROTRA_capacity-CHINA-Fix'!U51</f>
        <v>23.176835383603962</v>
      </c>
      <c r="U157" s="4">
        <f>'PROTRA_capacity-CHINA-Fix'!V51</f>
        <v>22.214186269819393</v>
      </c>
      <c r="W157" s="83">
        <f t="shared" si="11"/>
        <v>1.5336324144413549E-2</v>
      </c>
    </row>
    <row r="158" spans="1:23" x14ac:dyDescent="0.35">
      <c r="A158" t="s">
        <v>71</v>
      </c>
      <c r="B158" t="s">
        <v>41</v>
      </c>
      <c r="C158" t="str">
        <f t="shared" si="8"/>
        <v>CHINA_TO_heat</v>
      </c>
      <c r="D158" t="str">
        <f t="shared" si="9"/>
        <v>PROTRA_CHP_HP_I</v>
      </c>
      <c r="E158" t="s">
        <v>14</v>
      </c>
      <c r="F158" s="1" t="str">
        <f t="shared" si="10"/>
        <v>CHINATO_heatPROTRA_HP_solar</v>
      </c>
      <c r="G158" s="4">
        <f>'PROTRA_capacity-CHINA-Fix'!H52</f>
        <v>0</v>
      </c>
      <c r="H158" s="4">
        <f>'PROTRA_capacity-CHINA-Fix'!I52</f>
        <v>0</v>
      </c>
      <c r="I158" s="4">
        <f>'PROTRA_capacity-CHINA-Fix'!J52</f>
        <v>0</v>
      </c>
      <c r="J158" s="4">
        <f>'PROTRA_capacity-CHINA-Fix'!K52</f>
        <v>0</v>
      </c>
      <c r="K158" s="4">
        <f>'PROTRA_capacity-CHINA-Fix'!L52</f>
        <v>0</v>
      </c>
      <c r="L158" s="4">
        <f>'PROTRA_capacity-CHINA-Fix'!M52</f>
        <v>0</v>
      </c>
      <c r="M158" s="4">
        <f>'PROTRA_capacity-CHINA-Fix'!N52</f>
        <v>0</v>
      </c>
      <c r="N158" s="4">
        <f>'PROTRA_capacity-CHINA-Fix'!O52</f>
        <v>0</v>
      </c>
      <c r="O158" s="4">
        <f>'PROTRA_capacity-CHINA-Fix'!P52</f>
        <v>0</v>
      </c>
      <c r="P158" s="4">
        <f>'PROTRA_capacity-CHINA-Fix'!Q52</f>
        <v>0</v>
      </c>
      <c r="Q158" s="4">
        <f>'PROTRA_capacity-CHINA-Fix'!R52</f>
        <v>0</v>
      </c>
      <c r="R158" s="4">
        <f>'PROTRA_capacity-CHINA-Fix'!S52</f>
        <v>0</v>
      </c>
      <c r="S158" s="4">
        <f>'PROTRA_capacity-CHINA-Fix'!T52</f>
        <v>0</v>
      </c>
      <c r="T158" s="4">
        <f>'PROTRA_capacity-CHINA-Fix'!U52</f>
        <v>0</v>
      </c>
      <c r="U158" s="4">
        <f>'PROTRA_capacity-CHINA-Fix'!V52</f>
        <v>0</v>
      </c>
      <c r="W158" s="83" t="e">
        <f t="shared" si="11"/>
        <v>#DIV/0!</v>
      </c>
    </row>
    <row r="159" spans="1:23" x14ac:dyDescent="0.35">
      <c r="A159" t="s">
        <v>71</v>
      </c>
      <c r="B159" t="s">
        <v>41</v>
      </c>
      <c r="C159" t="str">
        <f t="shared" si="8"/>
        <v>CHINA_TO_heat</v>
      </c>
      <c r="D159" t="str">
        <f t="shared" si="9"/>
        <v>PROTRA_CHP_HP_I</v>
      </c>
      <c r="E159" t="s">
        <v>15</v>
      </c>
      <c r="F159" s="1" t="str">
        <f t="shared" si="10"/>
        <v>CHINATO_heatPROTRA_HP_solid_fossil</v>
      </c>
      <c r="G159" s="4">
        <f>'PROTRA_capacity-CHINA-Fix'!H53</f>
        <v>169.53239808740258</v>
      </c>
      <c r="H159" s="4">
        <f>'PROTRA_capacity-CHINA-Fix'!I53</f>
        <v>181.07920098411103</v>
      </c>
      <c r="I159" s="4">
        <f>'PROTRA_capacity-CHINA-Fix'!J53</f>
        <v>170.15127010169689</v>
      </c>
      <c r="J159" s="4">
        <f>'PROTRA_capacity-CHINA-Fix'!K53</f>
        <v>168.87129600974453</v>
      </c>
      <c r="K159" s="4">
        <f>'PROTRA_capacity-CHINA-Fix'!L53</f>
        <v>167.47501414327942</v>
      </c>
      <c r="L159" s="4">
        <f>'PROTRA_capacity-CHINA-Fix'!M53</f>
        <v>184.37965995053588</v>
      </c>
      <c r="M159" s="4">
        <f>'PROTRA_capacity-CHINA-Fix'!N53</f>
        <v>195.76320024513581</v>
      </c>
      <c r="N159" s="4">
        <f>'PROTRA_capacity-CHINA-Fix'!O53</f>
        <v>198.86242339533283</v>
      </c>
      <c r="O159" s="4">
        <f>'PROTRA_capacity-CHINA-Fix'!P53</f>
        <v>193.30053717863015</v>
      </c>
      <c r="P159" s="4">
        <f>'PROTRA_capacity-CHINA-Fix'!Q53</f>
        <v>202.81227773613628</v>
      </c>
      <c r="Q159" s="4">
        <f>'PROTRA_capacity-CHINA-Fix'!R53</f>
        <v>208.71365410181525</v>
      </c>
      <c r="R159" s="4">
        <f>'PROTRA_capacity-CHINA-Fix'!S53</f>
        <v>214.61503046749422</v>
      </c>
      <c r="S159" s="4">
        <f>'PROTRA_capacity-CHINA-Fix'!T53</f>
        <v>220.51640683317319</v>
      </c>
      <c r="T159" s="4">
        <f>'PROTRA_capacity-CHINA-Fix'!U53</f>
        <v>226.41778319885216</v>
      </c>
      <c r="U159" s="4">
        <f>'PROTRA_capacity-CHINA-Fix'!V53</f>
        <v>232.31915956453113</v>
      </c>
      <c r="W159" s="83">
        <f t="shared" si="11"/>
        <v>2.2760006690131673E-2</v>
      </c>
    </row>
    <row r="160" spans="1:23" x14ac:dyDescent="0.35">
      <c r="A160" t="s">
        <v>71</v>
      </c>
      <c r="B160" t="s">
        <v>41</v>
      </c>
      <c r="C160" t="str">
        <f t="shared" si="8"/>
        <v>CHINA_TO_heat</v>
      </c>
      <c r="D160" t="str">
        <f t="shared" si="9"/>
        <v>PROTRA_CHP_HP_I</v>
      </c>
      <c r="E160" t="s">
        <v>16</v>
      </c>
      <c r="F160" s="1" t="str">
        <f t="shared" si="10"/>
        <v>CHINATO_heatPROTRA_HP_waste</v>
      </c>
      <c r="G160" s="4">
        <f>'PROTRA_capacity-CHINA-Fix'!H54</f>
        <v>0</v>
      </c>
      <c r="H160" s="4">
        <f>'PROTRA_capacity-CHINA-Fix'!I54</f>
        <v>0</v>
      </c>
      <c r="I160" s="4">
        <f>'PROTRA_capacity-CHINA-Fix'!J54</f>
        <v>0</v>
      </c>
      <c r="J160" s="4">
        <f>'PROTRA_capacity-CHINA-Fix'!K54</f>
        <v>0</v>
      </c>
      <c r="K160" s="4">
        <f>'PROTRA_capacity-CHINA-Fix'!L54</f>
        <v>3.5744585061160925</v>
      </c>
      <c r="L160" s="4">
        <f>'PROTRA_capacity-CHINA-Fix'!M54</f>
        <v>4.1789958417592548</v>
      </c>
      <c r="M160" s="4">
        <f>'PROTRA_capacity-CHINA-Fix'!N54</f>
        <v>5.2205481188312088</v>
      </c>
      <c r="N160" s="4">
        <f>'PROTRA_capacity-CHINA-Fix'!O54</f>
        <v>5.6507650500599986</v>
      </c>
      <c r="O160" s="4">
        <f>'PROTRA_capacity-CHINA-Fix'!P54</f>
        <v>6.2549786709317328</v>
      </c>
      <c r="P160" s="4">
        <f>'PROTRA_capacity-CHINA-Fix'!Q54</f>
        <v>5.5052552603027829</v>
      </c>
      <c r="Q160" s="4">
        <f>'PROTRA_capacity-CHINA-Fix'!R54</f>
        <v>5.9713166657222025</v>
      </c>
      <c r="R160" s="4">
        <f>'PROTRA_capacity-CHINA-Fix'!S54</f>
        <v>6.4373780711416222</v>
      </c>
      <c r="S160" s="4">
        <f>'PROTRA_capacity-CHINA-Fix'!T54</f>
        <v>6.9034394765610418</v>
      </c>
      <c r="T160" s="4">
        <f>'PROTRA_capacity-CHINA-Fix'!U54</f>
        <v>7.3695008819804615</v>
      </c>
      <c r="U160" s="4">
        <f>'PROTRA_capacity-CHINA-Fix'!V54</f>
        <v>7.8355622873998811</v>
      </c>
      <c r="W160" s="83" t="e">
        <f t="shared" si="11"/>
        <v>#DIV/0!</v>
      </c>
    </row>
    <row r="161" spans="1:23" x14ac:dyDescent="0.35">
      <c r="A161" t="s">
        <v>71</v>
      </c>
      <c r="B161" t="s">
        <v>42</v>
      </c>
      <c r="C161" t="str">
        <f t="shared" si="8"/>
        <v>CHINA_TO_elec</v>
      </c>
      <c r="D161" t="str">
        <f t="shared" si="9"/>
        <v>PROTRA_CHP_PP_I</v>
      </c>
      <c r="E161" t="s">
        <v>0</v>
      </c>
      <c r="F161" s="1" t="str">
        <f t="shared" si="10"/>
        <v>CHINATO_elecPROTRA_CHP_gas_fuels</v>
      </c>
      <c r="G161" s="5">
        <f>'PROTRA_capacity-Original_Data'!H161</f>
        <v>6.0789991011615836</v>
      </c>
      <c r="H161" s="5">
        <f>'PROTRA_capacity-Original_Data'!I161</f>
        <v>7.7771290348271851</v>
      </c>
      <c r="I161" s="5">
        <f>'PROTRA_capacity-Original_Data'!J161</f>
        <v>9.4760346608967048</v>
      </c>
      <c r="J161" s="5">
        <f>'PROTRA_capacity-Original_Data'!K161</f>
        <v>11.158295892861917</v>
      </c>
      <c r="K161" s="5">
        <f>'PROTRA_capacity-Original_Data'!L161</f>
        <v>12.882767440693836</v>
      </c>
      <c r="L161" s="5">
        <f>'PROTRA_capacity-Original_Data'!M161</f>
        <v>14.58183658364843</v>
      </c>
      <c r="M161" s="5">
        <f>'PROTRA_capacity-Original_Data'!N161</f>
        <v>16.271270296542824</v>
      </c>
      <c r="N161" s="5">
        <f>'PROTRA_capacity-Original_Data'!O161</f>
        <v>17.946447074458057</v>
      </c>
      <c r="O161" s="5">
        <f>'PROTRA_capacity-Original_Data'!P161</f>
        <v>19.639444905515894</v>
      </c>
      <c r="P161" s="5">
        <f>'PROTRA_capacity-Original_Data'!Q161</f>
        <v>21.317987444460339</v>
      </c>
      <c r="Q161" s="5">
        <f>'PROTRA_capacity-Original_Data'!R161</f>
        <v>22.997750597830969</v>
      </c>
      <c r="R161" s="5">
        <f>'PROTRA_capacity-Original_Data'!S161</f>
        <v>24.658300140376188</v>
      </c>
      <c r="S161" s="5">
        <f>'PROTRA_capacity-Original_Data'!T161</f>
        <v>26.312490282445971</v>
      </c>
      <c r="T161" s="5">
        <f>'PROTRA_capacity-Original_Data'!U161</f>
        <v>27.981130627423571</v>
      </c>
      <c r="U161" s="5">
        <f>'PROTRA_capacity-Original_Data'!V161</f>
        <v>29.649770972401171</v>
      </c>
      <c r="W161" s="83">
        <f t="shared" si="11"/>
        <v>0.11984103094986787</v>
      </c>
    </row>
    <row r="162" spans="1:23" x14ac:dyDescent="0.35">
      <c r="A162" t="s">
        <v>71</v>
      </c>
      <c r="B162" t="s">
        <v>42</v>
      </c>
      <c r="C162" t="str">
        <f t="shared" si="8"/>
        <v>CHINA_TO_elec</v>
      </c>
      <c r="D162" t="str">
        <f t="shared" si="9"/>
        <v>PROTRA_CHP_PP_I</v>
      </c>
      <c r="E162" t="s">
        <v>1</v>
      </c>
      <c r="F162" s="1" t="str">
        <f t="shared" si="10"/>
        <v>CHINATO_elecPROTRA_CHP_gas_fuels_CCS</v>
      </c>
      <c r="G162" s="5">
        <f>'PROTRA_capacity-Original_Data'!H162</f>
        <v>0</v>
      </c>
      <c r="H162" s="5">
        <f>'PROTRA_capacity-Original_Data'!I162</f>
        <v>0</v>
      </c>
      <c r="I162" s="5">
        <f>'PROTRA_capacity-Original_Data'!J162</f>
        <v>0</v>
      </c>
      <c r="J162" s="5">
        <f>'PROTRA_capacity-Original_Data'!K162</f>
        <v>0</v>
      </c>
      <c r="K162" s="5">
        <f>'PROTRA_capacity-Original_Data'!L162</f>
        <v>0</v>
      </c>
      <c r="L162" s="5">
        <f>'PROTRA_capacity-Original_Data'!M162</f>
        <v>0</v>
      </c>
      <c r="M162" s="5">
        <f>'PROTRA_capacity-Original_Data'!N162</f>
        <v>0</v>
      </c>
      <c r="N162" s="5">
        <f>'PROTRA_capacity-Original_Data'!O162</f>
        <v>0</v>
      </c>
      <c r="O162" s="5">
        <f>'PROTRA_capacity-Original_Data'!P162</f>
        <v>0</v>
      </c>
      <c r="P162" s="5">
        <f>'PROTRA_capacity-Original_Data'!Q162</f>
        <v>0</v>
      </c>
      <c r="Q162" s="5">
        <f>'PROTRA_capacity-Original_Data'!R162</f>
        <v>0</v>
      </c>
      <c r="R162" s="5">
        <f>'PROTRA_capacity-Original_Data'!S162</f>
        <v>0</v>
      </c>
      <c r="S162" s="5">
        <f>'PROTRA_capacity-Original_Data'!T162</f>
        <v>0</v>
      </c>
      <c r="T162" s="5">
        <f>'PROTRA_capacity-Original_Data'!U162</f>
        <v>0</v>
      </c>
      <c r="U162" s="5">
        <f>'PROTRA_capacity-Original_Data'!V162</f>
        <v>0</v>
      </c>
      <c r="W162" s="83" t="e">
        <f t="shared" si="11"/>
        <v>#DIV/0!</v>
      </c>
    </row>
    <row r="163" spans="1:23" x14ac:dyDescent="0.35">
      <c r="A163" t="s">
        <v>71</v>
      </c>
      <c r="B163" t="s">
        <v>42</v>
      </c>
      <c r="C163" t="str">
        <f t="shared" si="8"/>
        <v>CHINA_TO_elec</v>
      </c>
      <c r="D163" t="str">
        <f t="shared" si="9"/>
        <v>PROTRA_CHP_PP_I</v>
      </c>
      <c r="E163" t="s">
        <v>2</v>
      </c>
      <c r="F163" s="1" t="str">
        <f t="shared" si="10"/>
        <v>CHINATO_elecPROTRA_CHP_geothermal</v>
      </c>
      <c r="G163" s="3">
        <v>0</v>
      </c>
      <c r="H163" s="3">
        <v>0</v>
      </c>
      <c r="I163" s="3">
        <v>0</v>
      </c>
      <c r="J163" s="3">
        <v>0</v>
      </c>
      <c r="K163" s="3">
        <v>0</v>
      </c>
      <c r="L163" s="3">
        <v>0</v>
      </c>
      <c r="M163" s="3">
        <v>0</v>
      </c>
      <c r="N163" s="3">
        <v>0</v>
      </c>
      <c r="O163" s="3">
        <v>0</v>
      </c>
      <c r="P163" s="3">
        <v>0</v>
      </c>
      <c r="Q163" s="3">
        <v>0</v>
      </c>
      <c r="R163" s="3">
        <v>0</v>
      </c>
      <c r="S163" s="3">
        <v>0</v>
      </c>
      <c r="T163" s="3">
        <v>0</v>
      </c>
      <c r="U163" s="3">
        <v>0</v>
      </c>
      <c r="W163" s="83" t="e">
        <f t="shared" si="11"/>
        <v>#DIV/0!</v>
      </c>
    </row>
    <row r="164" spans="1:23" x14ac:dyDescent="0.35">
      <c r="A164" t="s">
        <v>71</v>
      </c>
      <c r="B164" t="s">
        <v>42</v>
      </c>
      <c r="C164" t="str">
        <f t="shared" si="8"/>
        <v>CHINA_TO_elec</v>
      </c>
      <c r="D164" t="str">
        <f t="shared" si="9"/>
        <v>PROTRA_CHP_PP_I</v>
      </c>
      <c r="E164" t="s">
        <v>3</v>
      </c>
      <c r="F164" s="1" t="str">
        <f t="shared" si="10"/>
        <v>CHINATO_elecPROTRA_CHP_liquid_fuels</v>
      </c>
      <c r="G164" s="5">
        <f>'PROTRA_capacity-Original_Data'!H164</f>
        <v>0.12557216053742731</v>
      </c>
      <c r="H164" s="5">
        <f>'PROTRA_capacity-Original_Data'!I164</f>
        <v>0.16064994901792276</v>
      </c>
      <c r="I164" s="5">
        <f>'PROTRA_capacity-Original_Data'!J164</f>
        <v>0.1957437607564334</v>
      </c>
      <c r="J164" s="5">
        <f>'PROTRA_capacity-Original_Data'!K164</f>
        <v>0.2304937539659834</v>
      </c>
      <c r="K164" s="5">
        <f>'PROTRA_capacity-Original_Data'!L164</f>
        <v>0.26611567370030254</v>
      </c>
      <c r="L164" s="5">
        <f>'PROTRA_capacity-Original_Data'!M164</f>
        <v>0.30121286316073764</v>
      </c>
      <c r="M164" s="5">
        <f>'PROTRA_capacity-Original_Data'!N164</f>
        <v>0.33611101627485473</v>
      </c>
      <c r="N164" s="5">
        <f>'PROTRA_capacity-Original_Data'!O164</f>
        <v>0.37071466792611857</v>
      </c>
      <c r="O164" s="5">
        <f>'PROTRA_capacity-Original_Data'!P164</f>
        <v>0.40568644401841786</v>
      </c>
      <c r="P164" s="5">
        <f>'PROTRA_capacity-Original_Data'!Q164</f>
        <v>0.4403596212407927</v>
      </c>
      <c r="Q164" s="5">
        <f>'PROTRA_capacity-Original_Data'!R164</f>
        <v>0.47505801234922473</v>
      </c>
      <c r="R164" s="5">
        <f>'PROTRA_capacity-Original_Data'!S164</f>
        <v>0.50935951334747231</v>
      </c>
      <c r="S164" s="5">
        <f>'PROTRA_capacity-Original_Data'!T164</f>
        <v>0.54352965001351083</v>
      </c>
      <c r="T164" s="5">
        <f>'PROTRA_capacity-Original_Data'!U164</f>
        <v>0.57799828042319734</v>
      </c>
      <c r="U164" s="5">
        <f>'PROTRA_capacity-Original_Data'!V164</f>
        <v>0.61246691083288385</v>
      </c>
      <c r="W164" s="83">
        <f t="shared" si="11"/>
        <v>0.11984103094986787</v>
      </c>
    </row>
    <row r="165" spans="1:23" x14ac:dyDescent="0.35">
      <c r="A165" t="s">
        <v>71</v>
      </c>
      <c r="B165" t="s">
        <v>42</v>
      </c>
      <c r="C165" t="str">
        <f t="shared" si="8"/>
        <v>CHINA_TO_elec</v>
      </c>
      <c r="D165" t="str">
        <f t="shared" si="9"/>
        <v>PROTRA_CHP_PP_I</v>
      </c>
      <c r="E165" t="s">
        <v>4</v>
      </c>
      <c r="F165" s="1" t="str">
        <f t="shared" si="10"/>
        <v>CHINATO_elecPROTRA_CHP_liquid_fuels_CCS</v>
      </c>
      <c r="G165" s="5">
        <f>'PROTRA_capacity-Original_Data'!H165</f>
        <v>0</v>
      </c>
      <c r="H165" s="5">
        <f>'PROTRA_capacity-Original_Data'!I165</f>
        <v>0</v>
      </c>
      <c r="I165" s="5">
        <f>'PROTRA_capacity-Original_Data'!J165</f>
        <v>0</v>
      </c>
      <c r="J165" s="5">
        <f>'PROTRA_capacity-Original_Data'!K165</f>
        <v>0</v>
      </c>
      <c r="K165" s="5">
        <f>'PROTRA_capacity-Original_Data'!L165</f>
        <v>0</v>
      </c>
      <c r="L165" s="5">
        <f>'PROTRA_capacity-Original_Data'!M165</f>
        <v>0</v>
      </c>
      <c r="M165" s="5">
        <f>'PROTRA_capacity-Original_Data'!N165</f>
        <v>0</v>
      </c>
      <c r="N165" s="5">
        <f>'PROTRA_capacity-Original_Data'!O165</f>
        <v>0</v>
      </c>
      <c r="O165" s="5">
        <f>'PROTRA_capacity-Original_Data'!P165</f>
        <v>0</v>
      </c>
      <c r="P165" s="5">
        <f>'PROTRA_capacity-Original_Data'!Q165</f>
        <v>0</v>
      </c>
      <c r="Q165" s="5">
        <f>'PROTRA_capacity-Original_Data'!R165</f>
        <v>0</v>
      </c>
      <c r="R165" s="5">
        <f>'PROTRA_capacity-Original_Data'!S165</f>
        <v>0</v>
      </c>
      <c r="S165" s="5">
        <f>'PROTRA_capacity-Original_Data'!T165</f>
        <v>0</v>
      </c>
      <c r="T165" s="5">
        <f>'PROTRA_capacity-Original_Data'!U165</f>
        <v>0</v>
      </c>
      <c r="U165" s="5">
        <f>'PROTRA_capacity-Original_Data'!V165</f>
        <v>0</v>
      </c>
      <c r="W165" s="83" t="e">
        <f t="shared" si="11"/>
        <v>#DIV/0!</v>
      </c>
    </row>
    <row r="166" spans="1:23" x14ac:dyDescent="0.35">
      <c r="A166" t="s">
        <v>71</v>
      </c>
      <c r="B166" t="s">
        <v>42</v>
      </c>
      <c r="C166" t="str">
        <f t="shared" si="8"/>
        <v>CHINA_TO_elec</v>
      </c>
      <c r="D166" t="str">
        <f t="shared" si="9"/>
        <v>PROTRA_CHP_PP_I</v>
      </c>
      <c r="E166" t="s">
        <v>5</v>
      </c>
      <c r="F166" s="1" t="str">
        <f t="shared" si="10"/>
        <v>CHINATO_elecPROTRA_CHP_solid_fossil</v>
      </c>
      <c r="G166" s="5">
        <f>'PROTRA_capacity-Original_Data'!H166</f>
        <v>73.195373018157909</v>
      </c>
      <c r="H166" s="5">
        <f>'PROTRA_capacity-Original_Data'!I166</f>
        <v>93.641363393333933</v>
      </c>
      <c r="I166" s="5">
        <f>'PROTRA_capacity-Original_Data'!J166</f>
        <v>114.09605365448698</v>
      </c>
      <c r="J166" s="5">
        <f>'PROTRA_capacity-Original_Data'!K166</f>
        <v>134.35088892417318</v>
      </c>
      <c r="K166" s="5">
        <f>'PROTRA_capacity-Original_Data'!L166</f>
        <v>155.11383121488646</v>
      </c>
      <c r="L166" s="5">
        <f>'PROTRA_capacity-Original_Data'!M166</f>
        <v>175.57087254755544</v>
      </c>
      <c r="M166" s="5">
        <f>'PROTRA_capacity-Original_Data'!N166</f>
        <v>195.91264361692737</v>
      </c>
      <c r="N166" s="5">
        <f>'PROTRA_capacity-Original_Data'!O166</f>
        <v>216.08203376831597</v>
      </c>
      <c r="O166" s="5">
        <f>'PROTRA_capacity-Original_Data'!P166</f>
        <v>236.46594394539676</v>
      </c>
      <c r="P166" s="5">
        <f>'PROTRA_capacity-Original_Data'!Q166</f>
        <v>256.67569036336715</v>
      </c>
      <c r="Q166" s="5">
        <f>'PROTRA_capacity-Original_Data'!R166</f>
        <v>276.90009307537468</v>
      </c>
      <c r="R166" s="5">
        <f>'PROTRA_capacity-Original_Data'!S166</f>
        <v>296.89329291823003</v>
      </c>
      <c r="S166" s="5">
        <f>'PROTRA_capacity-Original_Data'!T166</f>
        <v>316.810006433372</v>
      </c>
      <c r="T166" s="5">
        <f>'PROTRA_capacity-Original_Data'!U166</f>
        <v>336.90057918645334</v>
      </c>
      <c r="U166" s="5">
        <f>'PROTRA_capacity-Original_Data'!V166</f>
        <v>356.99115193953469</v>
      </c>
      <c r="W166" s="83">
        <f t="shared" si="11"/>
        <v>0.11983818719864736</v>
      </c>
    </row>
    <row r="167" spans="1:23" x14ac:dyDescent="0.35">
      <c r="A167" t="s">
        <v>71</v>
      </c>
      <c r="B167" t="s">
        <v>42</v>
      </c>
      <c r="C167" t="str">
        <f t="shared" si="8"/>
        <v>CHINA_TO_elec</v>
      </c>
      <c r="D167" t="str">
        <f t="shared" si="9"/>
        <v>PROTRA_CHP_PP_I</v>
      </c>
      <c r="E167" t="s">
        <v>6</v>
      </c>
      <c r="F167" s="1" t="str">
        <f t="shared" si="10"/>
        <v>CHINATO_elecPROTRA_CHP_solid_fossil_CCS</v>
      </c>
      <c r="G167" s="5">
        <f>'PROTRA_capacity-Original_Data'!H167</f>
        <v>0</v>
      </c>
      <c r="H167" s="5">
        <f>'PROTRA_capacity-Original_Data'!I167</f>
        <v>0</v>
      </c>
      <c r="I167" s="5">
        <f>'PROTRA_capacity-Original_Data'!J167</f>
        <v>0</v>
      </c>
      <c r="J167" s="5">
        <f>'PROTRA_capacity-Original_Data'!K167</f>
        <v>0</v>
      </c>
      <c r="K167" s="5">
        <f>'PROTRA_capacity-Original_Data'!L167</f>
        <v>0</v>
      </c>
      <c r="L167" s="5">
        <f>'PROTRA_capacity-Original_Data'!M167</f>
        <v>0</v>
      </c>
      <c r="M167" s="5">
        <f>'PROTRA_capacity-Original_Data'!N167</f>
        <v>0</v>
      </c>
      <c r="N167" s="5">
        <f>'PROTRA_capacity-Original_Data'!O167</f>
        <v>0</v>
      </c>
      <c r="O167" s="5">
        <f>'PROTRA_capacity-Original_Data'!P167</f>
        <v>0</v>
      </c>
      <c r="P167" s="5">
        <f>'PROTRA_capacity-Original_Data'!Q167</f>
        <v>0</v>
      </c>
      <c r="Q167" s="5">
        <f>'PROTRA_capacity-Original_Data'!R167</f>
        <v>0</v>
      </c>
      <c r="R167" s="5">
        <f>'PROTRA_capacity-Original_Data'!S167</f>
        <v>0</v>
      </c>
      <c r="S167" s="5">
        <f>'PROTRA_capacity-Original_Data'!T167</f>
        <v>0</v>
      </c>
      <c r="T167" s="5">
        <f>'PROTRA_capacity-Original_Data'!U167</f>
        <v>0</v>
      </c>
      <c r="U167" s="5">
        <f>'PROTRA_capacity-Original_Data'!V167</f>
        <v>0</v>
      </c>
      <c r="W167" s="83" t="e">
        <f t="shared" si="11"/>
        <v>#DIV/0!</v>
      </c>
    </row>
    <row r="168" spans="1:23" x14ac:dyDescent="0.35">
      <c r="A168" t="s">
        <v>71</v>
      </c>
      <c r="B168" t="s">
        <v>42</v>
      </c>
      <c r="C168" t="str">
        <f t="shared" si="8"/>
        <v>CHINA_TO_elec</v>
      </c>
      <c r="D168" t="str">
        <f t="shared" si="9"/>
        <v>PROTRA_CHP_PP_I</v>
      </c>
      <c r="E168" t="s">
        <v>7</v>
      </c>
      <c r="F168" s="1" t="str">
        <f t="shared" si="10"/>
        <v>CHINATO_elecPROTRA_CHP_waste</v>
      </c>
      <c r="G168" s="5">
        <f>'PROTRA_capacity-Original_Data'!H168</f>
        <v>0.13786000706987603</v>
      </c>
      <c r="H168" s="5">
        <f>'PROTRA_capacity-Original_Data'!I168</f>
        <v>0.18524910987347051</v>
      </c>
      <c r="I168" s="5">
        <f>'PROTRA_capacity-Original_Data'!J168</f>
        <v>0.22937717318287318</v>
      </c>
      <c r="J168" s="5">
        <f>'PROTRA_capacity-Original_Data'!K168</f>
        <v>0.34826152517626363</v>
      </c>
      <c r="K168" s="5">
        <f>'PROTRA_capacity-Original_Data'!L168</f>
        <v>0.27710124821380921</v>
      </c>
      <c r="L168" s="5">
        <f>'PROTRA_capacity-Original_Data'!M168</f>
        <v>0.32035419476321453</v>
      </c>
      <c r="M168" s="5">
        <f>'PROTRA_capacity-Original_Data'!N168</f>
        <v>0.40672901858340599</v>
      </c>
      <c r="N168" s="5">
        <f>'PROTRA_capacity-Original_Data'!O168</f>
        <v>0.55757012484129787</v>
      </c>
      <c r="O168" s="5">
        <f>'PROTRA_capacity-Original_Data'!P168</f>
        <v>0.62817540893212276</v>
      </c>
      <c r="P168" s="5">
        <f>'PROTRA_capacity-Original_Data'!Q168</f>
        <v>0.76392050689937252</v>
      </c>
      <c r="Q168" s="5">
        <f>'PROTRA_capacity-Original_Data'!R168</f>
        <v>0.89418337877694731</v>
      </c>
      <c r="R168" s="5">
        <f>'PROTRA_capacity-Original_Data'!S168</f>
        <v>1.1109227577074203</v>
      </c>
      <c r="S168" s="5">
        <f>'PROTRA_capacity-Original_Data'!T168</f>
        <v>1.3562706409216336</v>
      </c>
      <c r="T168" s="5">
        <f>'PROTRA_capacity-Original_Data'!U168</f>
        <v>1.5365899124003406</v>
      </c>
      <c r="U168" s="5">
        <f>'PROTRA_capacity-Original_Data'!V168</f>
        <v>1.7169091838790476</v>
      </c>
      <c r="W168" s="83">
        <f t="shared" si="11"/>
        <v>0.19739201895413827</v>
      </c>
    </row>
    <row r="169" spans="1:23" x14ac:dyDescent="0.35">
      <c r="A169" t="s">
        <v>71</v>
      </c>
      <c r="B169" t="s">
        <v>42</v>
      </c>
      <c r="C169" t="str">
        <f t="shared" si="8"/>
        <v>CHINA_TO_elec</v>
      </c>
      <c r="D169" t="str">
        <f t="shared" si="9"/>
        <v>PROTRA_CHP_PP_I</v>
      </c>
      <c r="E169" t="s">
        <v>8</v>
      </c>
      <c r="F169" s="1" t="str">
        <f t="shared" si="10"/>
        <v>CHINATO_elecPROTRA_CHP_solid_bio</v>
      </c>
      <c r="G169" s="5">
        <f>'PROTRA_capacity-Original_Data'!H169</f>
        <v>0.26197340569569244</v>
      </c>
      <c r="H169" s="5">
        <f>'PROTRA_capacity-Original_Data'!I169</f>
        <v>0.35202624203443134</v>
      </c>
      <c r="I169" s="5">
        <f>'PROTRA_capacity-Original_Data'!J169</f>
        <v>0.43588217152136244</v>
      </c>
      <c r="J169" s="5">
        <f>'PROTRA_capacity-Original_Data'!K169</f>
        <v>0.66179641044816007</v>
      </c>
      <c r="K169" s="5">
        <f>'PROTRA_capacity-Original_Data'!L169</f>
        <v>0.52657155080736562</v>
      </c>
      <c r="L169" s="5">
        <f>'PROTRA_capacity-Original_Data'!M169</f>
        <v>0.60876450839352148</v>
      </c>
      <c r="M169" s="5">
        <f>'PROTRA_capacity-Original_Data'!N169</f>
        <v>0.77290135448458352</v>
      </c>
      <c r="N169" s="5">
        <f>'PROTRA_capacity-Original_Data'!O169</f>
        <v>1.0595425578703952</v>
      </c>
      <c r="O169" s="5">
        <f>'PROTRA_capacity-Original_Data'!P169</f>
        <v>1.1937127724708485</v>
      </c>
      <c r="P169" s="5">
        <f>'PROTRA_capacity-Original_Data'!Q169</f>
        <v>1.4516672465552072</v>
      </c>
      <c r="Q169" s="5">
        <f>'PROTRA_capacity-Original_Data'!R169</f>
        <v>1.699203924572154</v>
      </c>
      <c r="R169" s="5">
        <f>'PROTRA_capacity-Original_Data'!S169</f>
        <v>2.1110706758773792</v>
      </c>
      <c r="S169" s="5">
        <f>'PROTRA_capacity-Original_Data'!T169</f>
        <v>2.5773017599457133</v>
      </c>
      <c r="T169" s="5">
        <f>'PROTRA_capacity-Original_Data'!U169</f>
        <v>2.9199599003729033</v>
      </c>
      <c r="U169" s="5">
        <f>'PROTRA_capacity-Original_Data'!V169</f>
        <v>3.2626180408000933</v>
      </c>
      <c r="W169" s="83">
        <f t="shared" si="11"/>
        <v>0.19739201895413827</v>
      </c>
    </row>
    <row r="170" spans="1:23" x14ac:dyDescent="0.35">
      <c r="A170" t="s">
        <v>71</v>
      </c>
      <c r="B170" t="s">
        <v>42</v>
      </c>
      <c r="C170" t="str">
        <f t="shared" si="8"/>
        <v>CHINA_TO_elec</v>
      </c>
      <c r="D170" t="str">
        <f t="shared" si="9"/>
        <v>PROTRA_CHP_PP_I</v>
      </c>
      <c r="E170" t="s">
        <v>9</v>
      </c>
      <c r="F170" s="1" t="str">
        <f t="shared" si="10"/>
        <v>CHINATO_elecPROTRA_CHP_solid_bio_CCS</v>
      </c>
      <c r="G170" s="6">
        <f>'PROTRA_capacity-Original_Data'!H170</f>
        <v>0</v>
      </c>
      <c r="H170" s="6">
        <f>'PROTRA_capacity-Original_Data'!I170</f>
        <v>0</v>
      </c>
      <c r="I170" s="6">
        <f>'PROTRA_capacity-Original_Data'!J170</f>
        <v>0</v>
      </c>
      <c r="J170" s="6">
        <f>'PROTRA_capacity-Original_Data'!K170</f>
        <v>0</v>
      </c>
      <c r="K170" s="6">
        <f>'PROTRA_capacity-Original_Data'!L170</f>
        <v>0</v>
      </c>
      <c r="L170" s="6">
        <f>'PROTRA_capacity-Original_Data'!M170</f>
        <v>0</v>
      </c>
      <c r="M170" s="6">
        <f>'PROTRA_capacity-Original_Data'!N170</f>
        <v>0</v>
      </c>
      <c r="N170" s="6">
        <f>'PROTRA_capacity-Original_Data'!O170</f>
        <v>0</v>
      </c>
      <c r="O170" s="6">
        <f>'PROTRA_capacity-Original_Data'!P170</f>
        <v>0</v>
      </c>
      <c r="P170" s="6">
        <f>'PROTRA_capacity-Original_Data'!Q170</f>
        <v>0</v>
      </c>
      <c r="Q170" s="6">
        <f>'PROTRA_capacity-Original_Data'!R170</f>
        <v>0</v>
      </c>
      <c r="R170" s="6">
        <f>'PROTRA_capacity-Original_Data'!S170</f>
        <v>0</v>
      </c>
      <c r="S170" s="6">
        <f>'PROTRA_capacity-Original_Data'!T170</f>
        <v>0</v>
      </c>
      <c r="T170" s="6">
        <f>'PROTRA_capacity-Original_Data'!U170</f>
        <v>0</v>
      </c>
      <c r="U170" s="6">
        <f>'PROTRA_capacity-Original_Data'!V170</f>
        <v>0</v>
      </c>
      <c r="W170" s="83" t="e">
        <f t="shared" si="11"/>
        <v>#DIV/0!</v>
      </c>
    </row>
    <row r="171" spans="1:23" x14ac:dyDescent="0.35">
      <c r="A171" t="s">
        <v>71</v>
      </c>
      <c r="B171" t="s">
        <v>42</v>
      </c>
      <c r="C171" t="str">
        <f t="shared" si="8"/>
        <v>CHINA_TO_elec</v>
      </c>
      <c r="D171" t="str">
        <f t="shared" si="9"/>
        <v>PROTRA_CHP_PP_I</v>
      </c>
      <c r="E171" t="s">
        <v>17</v>
      </c>
      <c r="F171" s="1" t="str">
        <f t="shared" si="10"/>
        <v>CHINATO_elecPROTRA_PP_solid_bio</v>
      </c>
      <c r="G171" s="5">
        <f>'PROTRA_capacity-Original_Data'!H171</f>
        <v>1.376042561277117</v>
      </c>
      <c r="H171" s="5">
        <f>'PROTRA_capacity-Original_Data'!I171</f>
        <v>1.6135929183329398</v>
      </c>
      <c r="I171" s="5">
        <f>'PROTRA_capacity-Original_Data'!J171</f>
        <v>1.726298904882746</v>
      </c>
      <c r="J171" s="5">
        <f>'PROTRA_capacity-Original_Data'!K171</f>
        <v>2.3521529687818092</v>
      </c>
      <c r="K171" s="5">
        <f>'PROTRA_capacity-Original_Data'!L171</f>
        <v>1.7338904836151117</v>
      </c>
      <c r="L171" s="5">
        <f>'PROTRA_capacity-Original_Data'!M171</f>
        <v>1.8875718252730402</v>
      </c>
      <c r="M171" s="5">
        <f>'PROTRA_capacity-Original_Data'!N171</f>
        <v>2.2541521524811685</v>
      </c>
      <c r="N171" s="5">
        <f>'PROTRA_capacity-Original_Data'!O171</f>
        <v>2.9306643376753687</v>
      </c>
      <c r="O171" s="5">
        <f>'PROTRA_capacity-Original_Data'!P171</f>
        <v>3.1634096996768251</v>
      </c>
      <c r="P171" s="5">
        <f>'PROTRA_capacity-Original_Data'!Q171</f>
        <v>3.7768797200220008</v>
      </c>
      <c r="Q171" s="5">
        <f>'PROTRA_capacity-Original_Data'!R171</f>
        <v>4.3745592809630232</v>
      </c>
      <c r="R171" s="5">
        <f>'PROTRA_capacity-Original_Data'!S171</f>
        <v>5.246897047764481</v>
      </c>
      <c r="S171" s="5">
        <f>'PROTRA_capacity-Original_Data'!T171</f>
        <v>6.0943547692083406</v>
      </c>
      <c r="T171" s="5">
        <f>'PROTRA_capacity-Original_Data'!U171</f>
        <v>6.8275455158888914</v>
      </c>
      <c r="U171" s="5">
        <f>'PROTRA_capacity-Original_Data'!V171</f>
        <v>7.5607362625694421</v>
      </c>
      <c r="W171" s="83">
        <f t="shared" si="11"/>
        <v>0.1294117497653311</v>
      </c>
    </row>
    <row r="172" spans="1:23" x14ac:dyDescent="0.35">
      <c r="A172" t="s">
        <v>71</v>
      </c>
      <c r="B172" t="s">
        <v>42</v>
      </c>
      <c r="C172" t="str">
        <f t="shared" si="8"/>
        <v>CHINA_TO_elec</v>
      </c>
      <c r="D172" t="str">
        <f t="shared" si="9"/>
        <v>PROTRA_CHP_PP_I</v>
      </c>
      <c r="E172" t="s">
        <v>18</v>
      </c>
      <c r="F172" s="1" t="str">
        <f t="shared" si="10"/>
        <v>CHINATO_elecPROTRA_PP_solid_bio_CCS</v>
      </c>
      <c r="G172" s="6">
        <f>'PROTRA_capacity-Original_Data'!H172</f>
        <v>0</v>
      </c>
      <c r="H172" s="6">
        <f>'PROTRA_capacity-Original_Data'!I172</f>
        <v>0</v>
      </c>
      <c r="I172" s="6">
        <f>'PROTRA_capacity-Original_Data'!J172</f>
        <v>0</v>
      </c>
      <c r="J172" s="6">
        <f>'PROTRA_capacity-Original_Data'!K172</f>
        <v>0</v>
      </c>
      <c r="K172" s="6">
        <f>'PROTRA_capacity-Original_Data'!L172</f>
        <v>0</v>
      </c>
      <c r="L172" s="6">
        <f>'PROTRA_capacity-Original_Data'!M172</f>
        <v>0</v>
      </c>
      <c r="M172" s="6">
        <f>'PROTRA_capacity-Original_Data'!N172</f>
        <v>0</v>
      </c>
      <c r="N172" s="6">
        <f>'PROTRA_capacity-Original_Data'!O172</f>
        <v>0</v>
      </c>
      <c r="O172" s="6">
        <f>'PROTRA_capacity-Original_Data'!P172</f>
        <v>0</v>
      </c>
      <c r="P172" s="6">
        <f>'PROTRA_capacity-Original_Data'!Q172</f>
        <v>0</v>
      </c>
      <c r="Q172" s="6">
        <f>'PROTRA_capacity-Original_Data'!R172</f>
        <v>0</v>
      </c>
      <c r="R172" s="6">
        <f>'PROTRA_capacity-Original_Data'!S172</f>
        <v>0</v>
      </c>
      <c r="S172" s="6">
        <f>'PROTRA_capacity-Original_Data'!T172</f>
        <v>0</v>
      </c>
      <c r="T172" s="6">
        <f>'PROTRA_capacity-Original_Data'!U172</f>
        <v>0</v>
      </c>
      <c r="U172" s="6">
        <f>'PROTRA_capacity-Original_Data'!V172</f>
        <v>0</v>
      </c>
      <c r="W172" s="83" t="e">
        <f t="shared" si="11"/>
        <v>#DIV/0!</v>
      </c>
    </row>
    <row r="173" spans="1:23" x14ac:dyDescent="0.35">
      <c r="A173" t="s">
        <v>71</v>
      </c>
      <c r="B173" t="s">
        <v>42</v>
      </c>
      <c r="C173" t="str">
        <f t="shared" si="8"/>
        <v>CHINA_TO_elec</v>
      </c>
      <c r="D173" t="str">
        <f t="shared" si="9"/>
        <v>PROTRA_CHP_PP_I</v>
      </c>
      <c r="E173" t="s">
        <v>19</v>
      </c>
      <c r="F173" s="1" t="str">
        <f t="shared" si="10"/>
        <v>CHINATO_elecPROTRA_PP_gas_fuels</v>
      </c>
      <c r="G173" s="5">
        <f>'PROTRA_capacity-Original_Data'!H173</f>
        <v>31.930575055700089</v>
      </c>
      <c r="H173" s="5">
        <f>'PROTRA_capacity-Original_Data'!I173</f>
        <v>35.648252422986189</v>
      </c>
      <c r="I173" s="5">
        <f>'PROTRA_capacity-Original_Data'!J173</f>
        <v>37.529564929533251</v>
      </c>
      <c r="J173" s="5">
        <f>'PROTRA_capacity-Original_Data'!K173</f>
        <v>39.658750631735153</v>
      </c>
      <c r="K173" s="5">
        <f>'PROTRA_capacity-Original_Data'!L173</f>
        <v>42.420270965639872</v>
      </c>
      <c r="L173" s="5">
        <f>'PROTRA_capacity-Original_Data'!M173</f>
        <v>45.213318970688171</v>
      </c>
      <c r="M173" s="5">
        <f>'PROTRA_capacity-Original_Data'!N173</f>
        <v>47.454851449980858</v>
      </c>
      <c r="N173" s="5">
        <f>'PROTRA_capacity-Original_Data'!O173</f>
        <v>49.639358078079361</v>
      </c>
      <c r="O173" s="5">
        <f>'PROTRA_capacity-Original_Data'!P173</f>
        <v>52.045694695701847</v>
      </c>
      <c r="P173" s="5">
        <f>'PROTRA_capacity-Original_Data'!Q173</f>
        <v>55.46413934855137</v>
      </c>
      <c r="Q173" s="5">
        <f>'PROTRA_capacity-Original_Data'!R173</f>
        <v>59.2071509865103</v>
      </c>
      <c r="R173" s="5">
        <f>'PROTRA_capacity-Original_Data'!S173</f>
        <v>61.286229631160523</v>
      </c>
      <c r="S173" s="5">
        <f>'PROTRA_capacity-Original_Data'!T173</f>
        <v>62.219198828293351</v>
      </c>
      <c r="T173" s="5">
        <f>'PROTRA_capacity-Original_Data'!U173</f>
        <v>64.836108683072567</v>
      </c>
      <c r="U173" s="5">
        <f>'PROTRA_capacity-Original_Data'!V173</f>
        <v>67.45301853785179</v>
      </c>
      <c r="W173" s="83">
        <f t="shared" si="11"/>
        <v>5.4871642977607937E-2</v>
      </c>
    </row>
    <row r="174" spans="1:23" x14ac:dyDescent="0.35">
      <c r="A174" t="s">
        <v>71</v>
      </c>
      <c r="B174" t="s">
        <v>42</v>
      </c>
      <c r="C174" t="str">
        <f t="shared" si="8"/>
        <v>CHINA_TO_elec</v>
      </c>
      <c r="D174" t="str">
        <f t="shared" si="9"/>
        <v>PROTRA_CHP_PP_I</v>
      </c>
      <c r="E174" t="s">
        <v>20</v>
      </c>
      <c r="F174" s="1" t="str">
        <f t="shared" si="10"/>
        <v>CHINATO_elecPROTRA_PP_gas_fuels_CCS</v>
      </c>
      <c r="G174" s="6">
        <f>'PROTRA_capacity-Original_Data'!H174</f>
        <v>0</v>
      </c>
      <c r="H174" s="6">
        <f>'PROTRA_capacity-Original_Data'!I174</f>
        <v>0</v>
      </c>
      <c r="I174" s="6">
        <f>'PROTRA_capacity-Original_Data'!J174</f>
        <v>0</v>
      </c>
      <c r="J174" s="6">
        <f>'PROTRA_capacity-Original_Data'!K174</f>
        <v>0</v>
      </c>
      <c r="K174" s="6">
        <f>'PROTRA_capacity-Original_Data'!L174</f>
        <v>0</v>
      </c>
      <c r="L174" s="6">
        <f>'PROTRA_capacity-Original_Data'!M174</f>
        <v>0</v>
      </c>
      <c r="M174" s="6">
        <f>'PROTRA_capacity-Original_Data'!N174</f>
        <v>0</v>
      </c>
      <c r="N174" s="6">
        <f>'PROTRA_capacity-Original_Data'!O174</f>
        <v>0</v>
      </c>
      <c r="O174" s="6">
        <f>'PROTRA_capacity-Original_Data'!P174</f>
        <v>0</v>
      </c>
      <c r="P174" s="6">
        <f>'PROTRA_capacity-Original_Data'!Q174</f>
        <v>0</v>
      </c>
      <c r="Q174" s="6">
        <f>'PROTRA_capacity-Original_Data'!R174</f>
        <v>0</v>
      </c>
      <c r="R174" s="6">
        <f>'PROTRA_capacity-Original_Data'!S174</f>
        <v>0</v>
      </c>
      <c r="S174" s="6">
        <f>'PROTRA_capacity-Original_Data'!T174</f>
        <v>0</v>
      </c>
      <c r="T174" s="6">
        <f>'PROTRA_capacity-Original_Data'!U174</f>
        <v>0</v>
      </c>
      <c r="U174" s="6">
        <f>'PROTRA_capacity-Original_Data'!V174</f>
        <v>0</v>
      </c>
      <c r="W174" s="83" t="e">
        <f t="shared" si="11"/>
        <v>#DIV/0!</v>
      </c>
    </row>
    <row r="175" spans="1:23" x14ac:dyDescent="0.35">
      <c r="A175" t="s">
        <v>71</v>
      </c>
      <c r="B175" t="s">
        <v>42</v>
      </c>
      <c r="C175" t="str">
        <f t="shared" si="8"/>
        <v>CHINA_TO_elec</v>
      </c>
      <c r="D175" t="str">
        <f t="shared" si="9"/>
        <v>PROTRA_CHP_PP_I</v>
      </c>
      <c r="E175" t="s">
        <v>21</v>
      </c>
      <c r="F175" s="1" t="str">
        <f t="shared" si="10"/>
        <v>CHINATO_elecPROTRA_PP_geothermal</v>
      </c>
      <c r="G175" s="4">
        <f>INDEX('CHP-geothermal-fix'!H$155:H$226,MATCH(PROTRA_capacity!$F175,'CHP-geothermal-fix'!$F$155:$F$226,0))</f>
        <v>2.7799999999999998E-2</v>
      </c>
      <c r="H175" s="4">
        <f>INDEX('CHP-geothermal-fix'!I$155:I$226,MATCH(PROTRA_capacity!$F175,'CHP-geothermal-fix'!$F$155:$F$226,0))</f>
        <v>2.7799999999999998E-2</v>
      </c>
      <c r="I175" s="4">
        <f>INDEX('CHP-geothermal-fix'!J$155:J$226,MATCH(PROTRA_capacity!$F175,'CHP-geothermal-fix'!$F$155:$F$226,0))</f>
        <v>2.4E-2</v>
      </c>
      <c r="J175" s="4">
        <f>INDEX('CHP-geothermal-fix'!K$155:K$226,MATCH(PROTRA_capacity!$F175,'CHP-geothermal-fix'!$F$155:$F$226,0))</f>
        <v>2.4E-2</v>
      </c>
      <c r="K175" s="4">
        <f>INDEX('CHP-geothermal-fix'!L$155:L$226,MATCH(PROTRA_capacity!$F175,'CHP-geothermal-fix'!$F$155:$F$226,0))</f>
        <v>2.4E-2</v>
      </c>
      <c r="L175" s="4">
        <f>INDEX('CHP-geothermal-fix'!M$155:M$226,MATCH(PROTRA_capacity!$F175,'CHP-geothermal-fix'!$F$155:$F$226,0))</f>
        <v>2.4E-2</v>
      </c>
      <c r="M175" s="4">
        <f>INDEX('CHP-geothermal-fix'!N$155:N$226,MATCH(PROTRA_capacity!$F175,'CHP-geothermal-fix'!$F$155:$F$226,0))</f>
        <v>2.7E-2</v>
      </c>
      <c r="N175" s="4">
        <f>INDEX('CHP-geothermal-fix'!O$155:O$226,MATCH(PROTRA_capacity!$F175,'CHP-geothermal-fix'!$F$155:$F$226,0))</f>
        <v>2.7E-2</v>
      </c>
      <c r="O175" s="4">
        <f>INDEX('CHP-geothermal-fix'!P$155:P$226,MATCH(PROTRA_capacity!$F175,'CHP-geothermal-fix'!$F$155:$F$226,0))</f>
        <v>2.7E-2</v>
      </c>
      <c r="P175" s="4">
        <f>INDEX('CHP-geothermal-fix'!Q$155:Q$226,MATCH(PROTRA_capacity!$F175,'CHP-geothermal-fix'!$F$155:$F$226,0))</f>
        <v>2.7E-2</v>
      </c>
      <c r="Q175" s="4">
        <f>INDEX('CHP-geothermal-fix'!R$155:R$226,MATCH(PROTRA_capacity!$F175,'CHP-geothermal-fix'!$F$155:$F$226,0))</f>
        <v>2.7E-2</v>
      </c>
      <c r="R175" s="4">
        <f>INDEX('CHP-geothermal-fix'!S$155:S$226,MATCH(PROTRA_capacity!$F175,'CHP-geothermal-fix'!$F$155:$F$226,0))</f>
        <v>2.7E-2</v>
      </c>
      <c r="S175" s="4">
        <f>INDEX('CHP-geothermal-fix'!T$155:T$226,MATCH(PROTRA_capacity!$F175,'CHP-geothermal-fix'!$F$155:$F$226,0))</f>
        <v>2.7E-2</v>
      </c>
      <c r="T175" s="4">
        <f>INDEX('CHP-geothermal-fix'!U$155:U$226,MATCH(PROTRA_capacity!$F175,'CHP-geothermal-fix'!$F$155:$F$226,0))</f>
        <v>2.7E-2</v>
      </c>
      <c r="U175" s="4">
        <f>INDEX('CHP-geothermal-fix'!V$155:V$226,MATCH(PROTRA_capacity!$F175,'CHP-geothermal-fix'!$F$155:$F$226,0))</f>
        <v>2.7E-2</v>
      </c>
      <c r="W175" s="83">
        <f t="shared" si="11"/>
        <v>-2.0834804417755315E-3</v>
      </c>
    </row>
    <row r="176" spans="1:23" x14ac:dyDescent="0.35">
      <c r="A176" t="s">
        <v>71</v>
      </c>
      <c r="B176" t="s">
        <v>42</v>
      </c>
      <c r="C176" t="str">
        <f t="shared" si="8"/>
        <v>CHINA_TO_elec</v>
      </c>
      <c r="D176" t="str">
        <f t="shared" si="9"/>
        <v>PROTRA_CHP_PP_I</v>
      </c>
      <c r="E176" t="s">
        <v>22</v>
      </c>
      <c r="F176" s="1" t="str">
        <f t="shared" si="10"/>
        <v>CHINATO_elecPROTRA_PP_hydropower_dammed</v>
      </c>
      <c r="G176" s="5">
        <f>'PROTRA_capacity-Original_Data'!H176</f>
        <v>117.261</v>
      </c>
      <c r="H176" s="5">
        <f>'PROTRA_capacity-Original_Data'!I176</f>
        <v>133.40699999999998</v>
      </c>
      <c r="I176" s="5">
        <f>'PROTRA_capacity-Original_Data'!J176</f>
        <v>155.34</v>
      </c>
      <c r="J176" s="5">
        <f>'PROTRA_capacity-Original_Data'!K176</f>
        <v>177.12</v>
      </c>
      <c r="K176" s="5">
        <f>'PROTRA_capacity-Original_Data'!L176</f>
        <v>194.45400000000001</v>
      </c>
      <c r="L176" s="5">
        <f>'PROTRA_capacity-Original_Data'!M176</f>
        <v>209.68199999999999</v>
      </c>
      <c r="M176" s="5">
        <f>'PROTRA_capacity-Original_Data'!N176</f>
        <v>224.52299999999997</v>
      </c>
      <c r="N176" s="5">
        <f>'PROTRA_capacity-Original_Data'!O176</f>
        <v>252.39600000000004</v>
      </c>
      <c r="O176" s="5">
        <f>'PROTRA_capacity-Original_Data'!P176</f>
        <v>274.62599999999998</v>
      </c>
      <c r="P176" s="5">
        <f>'PROTRA_capacity-Original_Data'!Q176</f>
        <v>287.12700000000001</v>
      </c>
      <c r="Q176" s="5">
        <f>'PROTRA_capacity-Original_Data'!R176</f>
        <v>298.899</v>
      </c>
      <c r="R176" s="5">
        <f>'PROTRA_capacity-Original_Data'!S176</f>
        <v>309.39299999999997</v>
      </c>
      <c r="S176" s="5">
        <f>'PROTRA_capacity-Original_Data'!T176</f>
        <v>317.03399999999999</v>
      </c>
      <c r="T176" s="5">
        <f>'PROTRA_capacity-Original_Data'!U176</f>
        <v>327.74219999999997</v>
      </c>
      <c r="U176" s="5">
        <f>'PROTRA_capacity-Original_Data'!V176</f>
        <v>338.45039999999995</v>
      </c>
      <c r="W176" s="83">
        <f t="shared" si="11"/>
        <v>7.8652442680635204E-2</v>
      </c>
    </row>
    <row r="177" spans="1:23" x14ac:dyDescent="0.35">
      <c r="A177" t="s">
        <v>71</v>
      </c>
      <c r="B177" t="s">
        <v>42</v>
      </c>
      <c r="C177" t="str">
        <f t="shared" si="8"/>
        <v>CHINA_TO_elec</v>
      </c>
      <c r="D177" t="str">
        <f t="shared" si="9"/>
        <v>PROTRA_CHP_PP_I</v>
      </c>
      <c r="E177" t="s">
        <v>23</v>
      </c>
      <c r="F177" s="1" t="str">
        <f t="shared" si="10"/>
        <v>CHINATO_elecPROTRA_PP_hydropower_run_of_river</v>
      </c>
      <c r="G177" s="5">
        <f>'PROTRA_capacity-Original_Data'!H177</f>
        <v>13.029</v>
      </c>
      <c r="H177" s="5">
        <f>'PROTRA_capacity-Original_Data'!I177</f>
        <v>14.823</v>
      </c>
      <c r="I177" s="5">
        <f>'PROTRA_capacity-Original_Data'!J177</f>
        <v>17.260000000000002</v>
      </c>
      <c r="J177" s="5">
        <f>'PROTRA_capacity-Original_Data'!K177</f>
        <v>19.680000000000003</v>
      </c>
      <c r="K177" s="5">
        <f>'PROTRA_capacity-Original_Data'!L177</f>
        <v>21.606000000000002</v>
      </c>
      <c r="L177" s="5">
        <f>'PROTRA_capacity-Original_Data'!M177</f>
        <v>23.298000000000002</v>
      </c>
      <c r="M177" s="5">
        <f>'PROTRA_capacity-Original_Data'!N177</f>
        <v>24.946999999999999</v>
      </c>
      <c r="N177" s="5">
        <f>'PROTRA_capacity-Original_Data'!O177</f>
        <v>28.044000000000008</v>
      </c>
      <c r="O177" s="5">
        <f>'PROTRA_capacity-Original_Data'!P177</f>
        <v>30.513999999999999</v>
      </c>
      <c r="P177" s="5">
        <f>'PROTRA_capacity-Original_Data'!Q177</f>
        <v>31.902999999999999</v>
      </c>
      <c r="Q177" s="5">
        <f>'PROTRA_capacity-Original_Data'!R177</f>
        <v>33.211000000000006</v>
      </c>
      <c r="R177" s="5">
        <f>'PROTRA_capacity-Original_Data'!S177</f>
        <v>34.377000000000002</v>
      </c>
      <c r="S177" s="5">
        <f>'PROTRA_capacity-Original_Data'!T177</f>
        <v>35.225999999999999</v>
      </c>
      <c r="T177" s="5">
        <f>'PROTRA_capacity-Original_Data'!U177</f>
        <v>36.415799999999997</v>
      </c>
      <c r="U177" s="5">
        <f>'PROTRA_capacity-Original_Data'!V177</f>
        <v>37.605599999999995</v>
      </c>
      <c r="W177" s="83">
        <f t="shared" si="11"/>
        <v>7.8652442680635204E-2</v>
      </c>
    </row>
    <row r="178" spans="1:23" x14ac:dyDescent="0.35">
      <c r="A178" t="s">
        <v>71</v>
      </c>
      <c r="B178" t="s">
        <v>42</v>
      </c>
      <c r="C178" t="str">
        <f t="shared" si="8"/>
        <v>CHINA_TO_elec</v>
      </c>
      <c r="D178" t="str">
        <f t="shared" si="9"/>
        <v>PROTRA_CHP_PP_I</v>
      </c>
      <c r="E178" t="s">
        <v>24</v>
      </c>
      <c r="F178" s="1" t="str">
        <f t="shared" si="10"/>
        <v>CHINATO_elecPROTRA_PP_liquid_fuels</v>
      </c>
      <c r="G178" s="5">
        <f>'PROTRA_capacity-Original_Data'!H178</f>
        <v>0.65958083398640177</v>
      </c>
      <c r="H178" s="5">
        <f>'PROTRA_capacity-Original_Data'!I178</f>
        <v>0.73637584109571463</v>
      </c>
      <c r="I178" s="5">
        <f>'PROTRA_capacity-Original_Data'!J178</f>
        <v>0.77523758003692567</v>
      </c>
      <c r="J178" s="5">
        <f>'PROTRA_capacity-Original_Data'!K178</f>
        <v>0.81921956528837969</v>
      </c>
      <c r="K178" s="5">
        <f>'PROTRA_capacity-Original_Data'!L178</f>
        <v>0.87626350770814287</v>
      </c>
      <c r="L178" s="5">
        <f>'PROTRA_capacity-Original_Data'!M178</f>
        <v>0.93395870829003624</v>
      </c>
      <c r="M178" s="5">
        <f>'PROTRA_capacity-Original_Data'!N178</f>
        <v>0.98026140905632098</v>
      </c>
      <c r="N178" s="5">
        <f>'PROTRA_capacity-Original_Data'!O178</f>
        <v>1.0253861429859974</v>
      </c>
      <c r="O178" s="5">
        <f>'PROTRA_capacity-Original_Data'!P178</f>
        <v>1.075093156102259</v>
      </c>
      <c r="P178" s="5">
        <f>'PROTRA_capacity-Original_Data'!Q178</f>
        <v>1.145706997886494</v>
      </c>
      <c r="Q178" s="5">
        <f>'PROTRA_capacity-Original_Data'!R178</f>
        <v>1.2230253278407499</v>
      </c>
      <c r="R178" s="5">
        <f>'PROTRA_capacity-Original_Data'!S178</f>
        <v>1.265972265813823</v>
      </c>
      <c r="S178" s="5">
        <f>'PROTRA_capacity-Original_Data'!T178</f>
        <v>1.2852443459456415</v>
      </c>
      <c r="T178" s="5">
        <f>'PROTRA_capacity-Original_Data'!U178</f>
        <v>1.3393011107070509</v>
      </c>
      <c r="U178" s="5">
        <f>'PROTRA_capacity-Original_Data'!V178</f>
        <v>1.3933578754684603</v>
      </c>
      <c r="W178" s="83">
        <f t="shared" si="11"/>
        <v>5.4871642977607937E-2</v>
      </c>
    </row>
    <row r="179" spans="1:23" x14ac:dyDescent="0.35">
      <c r="A179" t="s">
        <v>71</v>
      </c>
      <c r="B179" t="s">
        <v>42</v>
      </c>
      <c r="C179" t="str">
        <f t="shared" si="8"/>
        <v>CHINA_TO_elec</v>
      </c>
      <c r="D179" t="str">
        <f t="shared" si="9"/>
        <v>PROTRA_CHP_PP_I</v>
      </c>
      <c r="E179" t="s">
        <v>25</v>
      </c>
      <c r="F179" s="1" t="str">
        <f t="shared" si="10"/>
        <v>CHINATO_elecPROTRA_PP_liquid_fuels_CCS</v>
      </c>
      <c r="G179" s="5">
        <f>'PROTRA_capacity-Original_Data'!H179</f>
        <v>0</v>
      </c>
      <c r="H179" s="5">
        <f>'PROTRA_capacity-Original_Data'!I179</f>
        <v>0</v>
      </c>
      <c r="I179" s="5">
        <f>'PROTRA_capacity-Original_Data'!J179</f>
        <v>0</v>
      </c>
      <c r="J179" s="5">
        <f>'PROTRA_capacity-Original_Data'!K179</f>
        <v>0</v>
      </c>
      <c r="K179" s="5">
        <f>'PROTRA_capacity-Original_Data'!L179</f>
        <v>0</v>
      </c>
      <c r="L179" s="5">
        <f>'PROTRA_capacity-Original_Data'!M179</f>
        <v>0</v>
      </c>
      <c r="M179" s="5">
        <f>'PROTRA_capacity-Original_Data'!N179</f>
        <v>0</v>
      </c>
      <c r="N179" s="5">
        <f>'PROTRA_capacity-Original_Data'!O179</f>
        <v>0</v>
      </c>
      <c r="O179" s="5">
        <f>'PROTRA_capacity-Original_Data'!P179</f>
        <v>0</v>
      </c>
      <c r="P179" s="5">
        <f>'PROTRA_capacity-Original_Data'!Q179</f>
        <v>0</v>
      </c>
      <c r="Q179" s="5">
        <f>'PROTRA_capacity-Original_Data'!R179</f>
        <v>0</v>
      </c>
      <c r="R179" s="5">
        <f>'PROTRA_capacity-Original_Data'!S179</f>
        <v>0</v>
      </c>
      <c r="S179" s="5">
        <f>'PROTRA_capacity-Original_Data'!T179</f>
        <v>0</v>
      </c>
      <c r="T179" s="5">
        <f>'PROTRA_capacity-Original_Data'!U179</f>
        <v>0</v>
      </c>
      <c r="U179" s="5">
        <f>'PROTRA_capacity-Original_Data'!V179</f>
        <v>0</v>
      </c>
      <c r="W179" s="83" t="e">
        <f t="shared" si="11"/>
        <v>#DIV/0!</v>
      </c>
    </row>
    <row r="180" spans="1:23" x14ac:dyDescent="0.35">
      <c r="A180" t="s">
        <v>71</v>
      </c>
      <c r="B180" t="s">
        <v>42</v>
      </c>
      <c r="C180" t="str">
        <f t="shared" si="8"/>
        <v>CHINA_TO_elec</v>
      </c>
      <c r="D180" t="str">
        <f t="shared" si="9"/>
        <v>PROTRA_CHP_PP_I</v>
      </c>
      <c r="E180" t="s">
        <v>26</v>
      </c>
      <c r="F180" s="1" t="str">
        <f t="shared" si="10"/>
        <v>CHINATO_elecPROTRA_PP_nuclear</v>
      </c>
      <c r="G180" s="5">
        <f>'PROTRA_capacity-Original_Data'!H180</f>
        <v>7.5720000000000001</v>
      </c>
      <c r="H180" s="5">
        <f>'PROTRA_capacity-Original_Data'!I180</f>
        <v>8.4380000000000006</v>
      </c>
      <c r="I180" s="5">
        <f>'PROTRA_capacity-Original_Data'!J180</f>
        <v>8.4380000000000006</v>
      </c>
      <c r="J180" s="5">
        <f>'PROTRA_capacity-Original_Data'!K180</f>
        <v>8.4380000000000006</v>
      </c>
      <c r="K180" s="5">
        <f>'PROTRA_capacity-Original_Data'!L180</f>
        <v>10.065</v>
      </c>
      <c r="L180" s="5">
        <f>'PROTRA_capacity-Original_Data'!M180</f>
        <v>11.816000000000001</v>
      </c>
      <c r="M180" s="5">
        <f>'PROTRA_capacity-Original_Data'!N180</f>
        <v>12.86</v>
      </c>
      <c r="N180" s="5">
        <f>'PROTRA_capacity-Original_Data'!O180</f>
        <v>16.038</v>
      </c>
      <c r="O180" s="5">
        <f>'PROTRA_capacity-Original_Data'!P180</f>
        <v>19.007000000000001</v>
      </c>
      <c r="P180" s="5">
        <f>'PROTRA_capacity-Original_Data'!Q180</f>
        <v>26.774000000000001</v>
      </c>
      <c r="Q180" s="5">
        <f>'PROTRA_capacity-Original_Data'!R180</f>
        <v>31.384</v>
      </c>
      <c r="R180" s="5">
        <f>'PROTRA_capacity-Original_Data'!S180</f>
        <v>34.514000000000003</v>
      </c>
      <c r="S180" s="5">
        <f>'PROTRA_capacity-Original_Data'!T180</f>
        <v>42.857999999999997</v>
      </c>
      <c r="T180" s="5">
        <f>'PROTRA_capacity-Original_Data'!U180</f>
        <v>48.402199999999993</v>
      </c>
      <c r="U180" s="5">
        <f>'PROTRA_capacity-Original_Data'!V180</f>
        <v>53.94639999999999</v>
      </c>
      <c r="W180" s="83">
        <f t="shared" si="11"/>
        <v>0.15056417509968489</v>
      </c>
    </row>
    <row r="181" spans="1:23" x14ac:dyDescent="0.35">
      <c r="A181" t="s">
        <v>71</v>
      </c>
      <c r="B181" t="s">
        <v>42</v>
      </c>
      <c r="C181" t="str">
        <f t="shared" si="8"/>
        <v>CHINA_TO_elec</v>
      </c>
      <c r="D181" t="str">
        <f t="shared" si="9"/>
        <v>PROTRA_CHP_PP_I</v>
      </c>
      <c r="E181" t="s">
        <v>27</v>
      </c>
      <c r="F181" s="1" t="str">
        <f t="shared" si="10"/>
        <v>CHINATO_elecPROTRA_PP_oceanic</v>
      </c>
      <c r="G181" s="5">
        <f>'PROTRA_capacity-Original_Data'!H181</f>
        <v>0</v>
      </c>
      <c r="H181" s="5">
        <f>'PROTRA_capacity-Original_Data'!I181</f>
        <v>0</v>
      </c>
      <c r="I181" s="5">
        <f>'PROTRA_capacity-Original_Data'!J181</f>
        <v>0</v>
      </c>
      <c r="J181" s="5">
        <f>'PROTRA_capacity-Original_Data'!K181</f>
        <v>0</v>
      </c>
      <c r="K181" s="5">
        <f>'PROTRA_capacity-Original_Data'!L181</f>
        <v>0</v>
      </c>
      <c r="L181" s="5">
        <f>'PROTRA_capacity-Original_Data'!M181</f>
        <v>0</v>
      </c>
      <c r="M181" s="5">
        <f>'PROTRA_capacity-Original_Data'!N181</f>
        <v>4.0000000000000001E-3</v>
      </c>
      <c r="N181" s="5">
        <f>'PROTRA_capacity-Original_Data'!O181</f>
        <v>4.0000000000000001E-3</v>
      </c>
      <c r="O181" s="5">
        <f>'PROTRA_capacity-Original_Data'!P181</f>
        <v>4.0000000000000001E-3</v>
      </c>
      <c r="P181" s="5">
        <f>'PROTRA_capacity-Original_Data'!Q181</f>
        <v>4.0000000000000001E-3</v>
      </c>
      <c r="Q181" s="5">
        <f>'PROTRA_capacity-Original_Data'!R181</f>
        <v>4.0000000000000001E-3</v>
      </c>
      <c r="R181" s="5">
        <f>'PROTRA_capacity-Original_Data'!S181</f>
        <v>4.0000000000000001E-3</v>
      </c>
      <c r="S181" s="5">
        <f>'PROTRA_capacity-Original_Data'!T181</f>
        <v>4.0000000000000001E-3</v>
      </c>
      <c r="T181" s="5">
        <f>'PROTRA_capacity-Original_Data'!U181</f>
        <v>4.0000000000000001E-3</v>
      </c>
      <c r="U181" s="5">
        <f>'PROTRA_capacity-Original_Data'!V181</f>
        <v>4.0000000000000001E-3</v>
      </c>
      <c r="W181" s="83" t="e">
        <f t="shared" si="11"/>
        <v>#DIV/0!</v>
      </c>
    </row>
    <row r="182" spans="1:23" x14ac:dyDescent="0.35">
      <c r="A182" t="s">
        <v>71</v>
      </c>
      <c r="B182" t="s">
        <v>42</v>
      </c>
      <c r="C182" t="str">
        <f t="shared" si="8"/>
        <v>CHINA_TO_elec</v>
      </c>
      <c r="D182" t="str">
        <f t="shared" si="9"/>
        <v>PROTRA_CHP_PP_I</v>
      </c>
      <c r="E182" t="s">
        <v>28</v>
      </c>
      <c r="F182" s="1" t="str">
        <f t="shared" si="10"/>
        <v>CHINATO_elecPROTRA_PP_solar_CSP</v>
      </c>
      <c r="G182" s="5">
        <f>'PROTRA_capacity-Original_Data'!H182</f>
        <v>0</v>
      </c>
      <c r="H182" s="5">
        <f>'PROTRA_capacity-Original_Data'!I182</f>
        <v>0</v>
      </c>
      <c r="I182" s="5">
        <f>'PROTRA_capacity-Original_Data'!J182</f>
        <v>0</v>
      </c>
      <c r="J182" s="5">
        <f>'PROTRA_capacity-Original_Data'!K182</f>
        <v>0</v>
      </c>
      <c r="K182" s="5">
        <f>'PROTRA_capacity-Original_Data'!L182</f>
        <v>0</v>
      </c>
      <c r="L182" s="5">
        <f>'PROTRA_capacity-Original_Data'!M182</f>
        <v>0</v>
      </c>
      <c r="M182" s="5">
        <f>'PROTRA_capacity-Original_Data'!N182</f>
        <v>1E-3</v>
      </c>
      <c r="N182" s="5">
        <f>'PROTRA_capacity-Original_Data'!O182</f>
        <v>1.0999999999999999E-2</v>
      </c>
      <c r="O182" s="5">
        <f>'PROTRA_capacity-Original_Data'!P182</f>
        <v>1.0999999999999999E-2</v>
      </c>
      <c r="P182" s="5">
        <f>'PROTRA_capacity-Original_Data'!Q182</f>
        <v>1.0999999999999999E-2</v>
      </c>
      <c r="Q182" s="5">
        <f>'PROTRA_capacity-Original_Data'!R182</f>
        <v>2.1000000000000001E-2</v>
      </c>
      <c r="R182" s="5">
        <f>'PROTRA_capacity-Original_Data'!S182</f>
        <v>2.1000000000000001E-2</v>
      </c>
      <c r="S182" s="5">
        <f>'PROTRA_capacity-Original_Data'!T182</f>
        <v>0.27100000000000002</v>
      </c>
      <c r="T182" s="5">
        <f>'PROTRA_capacity-Original_Data'!U182</f>
        <v>0.32400000000000001</v>
      </c>
      <c r="U182" s="5">
        <f>'PROTRA_capacity-Original_Data'!V182</f>
        <v>0.377</v>
      </c>
      <c r="W182" s="83" t="e">
        <f t="shared" si="11"/>
        <v>#DIV/0!</v>
      </c>
    </row>
    <row r="183" spans="1:23" x14ac:dyDescent="0.35">
      <c r="A183" t="s">
        <v>71</v>
      </c>
      <c r="B183" t="s">
        <v>42</v>
      </c>
      <c r="C183" t="str">
        <f t="shared" si="8"/>
        <v>CHINA_TO_elec</v>
      </c>
      <c r="D183" t="str">
        <f t="shared" si="9"/>
        <v>PROTRA_CHP_PP_I</v>
      </c>
      <c r="E183" t="s">
        <v>29</v>
      </c>
      <c r="F183" s="1" t="str">
        <f t="shared" si="10"/>
        <v>CHINATO_elecPROTRA_PP_solar_PV</v>
      </c>
      <c r="G183" s="5">
        <f>'PROTRA_capacity-Original_Data'!H183</f>
        <v>0.10513125</v>
      </c>
      <c r="H183" s="5">
        <f>'PROTRA_capacity-Original_Data'!I183</f>
        <v>0.13059375000000001</v>
      </c>
      <c r="I183" s="5">
        <f>'PROTRA_capacity-Original_Data'!J183</f>
        <v>0.16603124999999999</v>
      </c>
      <c r="J183" s="5">
        <f>'PROTRA_capacity-Original_Data'!K183</f>
        <v>0.27221250000000002</v>
      </c>
      <c r="K183" s="5">
        <f>'PROTRA_capacity-Original_Data'!L183</f>
        <v>0.67055624999999996</v>
      </c>
      <c r="L183" s="5">
        <f>'PROTRA_capacity-Original_Data'!M183</f>
        <v>2.0394937500000001</v>
      </c>
      <c r="M183" s="5">
        <f>'PROTRA_capacity-Original_Data'!N183</f>
        <v>4.4085562500000002</v>
      </c>
      <c r="N183" s="5">
        <f>'PROTRA_capacity-Original_Data'!O183</f>
        <v>11.64699375</v>
      </c>
      <c r="O183" s="5">
        <f>'PROTRA_capacity-Original_Data'!P183</f>
        <v>18.629493749999998</v>
      </c>
      <c r="P183" s="5">
        <f>'PROTRA_capacity-Original_Data'!Q183</f>
        <v>28.571681250000001</v>
      </c>
      <c r="Q183" s="5">
        <f>'PROTRA_capacity-Original_Data'!R183</f>
        <v>51.048243750000005</v>
      </c>
      <c r="R183" s="5">
        <f>'PROTRA_capacity-Original_Data'!S183</f>
        <v>85.838346562500007</v>
      </c>
      <c r="S183" s="5">
        <f>'PROTRA_capacity-Original_Data'!T183</f>
        <v>114.85416074999999</v>
      </c>
      <c r="T183" s="5">
        <f>'PROTRA_capacity-Original_Data'!U183</f>
        <v>139.82576068124999</v>
      </c>
      <c r="U183" s="5">
        <f>'PROTRA_capacity-Original_Data'!V183</f>
        <v>164.7973606125</v>
      </c>
      <c r="W183" s="83">
        <f t="shared" si="11"/>
        <v>0.69133597857405737</v>
      </c>
    </row>
    <row r="184" spans="1:23" x14ac:dyDescent="0.35">
      <c r="A184" t="s">
        <v>71</v>
      </c>
      <c r="B184" t="s">
        <v>42</v>
      </c>
      <c r="C184" t="str">
        <f t="shared" si="8"/>
        <v>CHINA_TO_elec</v>
      </c>
      <c r="D184" t="str">
        <f t="shared" si="9"/>
        <v>PROTRA_CHP_PP_I</v>
      </c>
      <c r="E184" t="s">
        <v>30</v>
      </c>
      <c r="F184" s="1" t="str">
        <f t="shared" si="10"/>
        <v>CHINATO_elecPROTRA_PP_solar_urban_PV</v>
      </c>
      <c r="G184" s="5">
        <f>'PROTRA_capacity-Original_Data'!H184</f>
        <v>5.5068749999999993E-2</v>
      </c>
      <c r="H184" s="5">
        <f>'PROTRA_capacity-Original_Data'!I184</f>
        <v>6.8406250000000002E-2</v>
      </c>
      <c r="I184" s="5">
        <f>'PROTRA_capacity-Original_Data'!J184</f>
        <v>8.6968749999999997E-2</v>
      </c>
      <c r="J184" s="5">
        <f>'PROTRA_capacity-Original_Data'!K184</f>
        <v>0.14258750000000001</v>
      </c>
      <c r="K184" s="5">
        <f>'PROTRA_capacity-Original_Data'!L184</f>
        <v>0.35124374999999997</v>
      </c>
      <c r="L184" s="5">
        <f>'PROTRA_capacity-Original_Data'!M184</f>
        <v>1.06830625</v>
      </c>
      <c r="M184" s="5">
        <f>'PROTRA_capacity-Original_Data'!N184</f>
        <v>2.3092437500000003</v>
      </c>
      <c r="N184" s="5">
        <f>'PROTRA_capacity-Original_Data'!O184</f>
        <v>6.1008062499999998</v>
      </c>
      <c r="O184" s="5">
        <f>'PROTRA_capacity-Original_Data'!P184</f>
        <v>9.7583062500000004</v>
      </c>
      <c r="P184" s="5">
        <f>'PROTRA_capacity-Original_Data'!Q184</f>
        <v>14.966118750000001</v>
      </c>
      <c r="Q184" s="5">
        <f>'PROTRA_capacity-Original_Data'!R184</f>
        <v>26.73955625</v>
      </c>
      <c r="R184" s="5">
        <f>'PROTRA_capacity-Original_Data'!S184</f>
        <v>44.962943437500009</v>
      </c>
      <c r="S184" s="5">
        <f>'PROTRA_capacity-Original_Data'!T184</f>
        <v>60.161703250000002</v>
      </c>
      <c r="T184" s="5">
        <f>'PROTRA_capacity-Original_Data'!U184</f>
        <v>73.242065118750006</v>
      </c>
      <c r="U184" s="5">
        <f>'PROTRA_capacity-Original_Data'!V184</f>
        <v>86.322426987500009</v>
      </c>
      <c r="W184" s="83">
        <f t="shared" si="11"/>
        <v>0.69133597857405737</v>
      </c>
    </row>
    <row r="185" spans="1:23" x14ac:dyDescent="0.35">
      <c r="A185" t="s">
        <v>71</v>
      </c>
      <c r="B185" t="s">
        <v>42</v>
      </c>
      <c r="C185" t="str">
        <f t="shared" si="8"/>
        <v>CHINA_TO_elec</v>
      </c>
      <c r="D185" t="str">
        <f t="shared" si="9"/>
        <v>PROTRA_CHP_PP_I</v>
      </c>
      <c r="E185" t="s">
        <v>31</v>
      </c>
      <c r="F185" s="1" t="str">
        <f t="shared" si="10"/>
        <v>CHINATO_elecPROTRA_PP_solid_fossil</v>
      </c>
      <c r="G185" s="5">
        <f>'PROTRA_capacity-Original_Data'!H185</f>
        <v>384.43989983045657</v>
      </c>
      <c r="H185" s="5">
        <f>'PROTRA_capacity-Original_Data'!I185</f>
        <v>429.20022935873902</v>
      </c>
      <c r="I185" s="5">
        <f>'PROTRA_capacity-Original_Data'!J185</f>
        <v>451.85136541428966</v>
      </c>
      <c r="J185" s="5">
        <f>'PROTRA_capacity-Original_Data'!K185</f>
        <v>477.48635123197545</v>
      </c>
      <c r="K185" s="5">
        <f>'PROTRA_capacity-Original_Data'!L185</f>
        <v>510.73475119737134</v>
      </c>
      <c r="L185" s="5">
        <f>'PROTRA_capacity-Original_Data'!M185</f>
        <v>544.36280032665718</v>
      </c>
      <c r="M185" s="5">
        <f>'PROTRA_capacity-Original_Data'!N185</f>
        <v>571.34986221121767</v>
      </c>
      <c r="N185" s="5">
        <f>'PROTRA_capacity-Original_Data'!O185</f>
        <v>597.65106026823446</v>
      </c>
      <c r="O185" s="5">
        <f>'PROTRA_capacity-Original_Data'!P185</f>
        <v>626.62313685326478</v>
      </c>
      <c r="P185" s="5">
        <f>'PROTRA_capacity-Original_Data'!Q185</f>
        <v>667.78111622449387</v>
      </c>
      <c r="Q185" s="5">
        <f>'PROTRA_capacity-Original_Data'!R185</f>
        <v>712.84692200009397</v>
      </c>
      <c r="R185" s="5">
        <f>'PROTRA_capacity-Original_Data'!S185</f>
        <v>737.87884553107176</v>
      </c>
      <c r="S185" s="5">
        <f>'PROTRA_capacity-Original_Data'!T185</f>
        <v>749.11153045992933</v>
      </c>
      <c r="T185" s="5">
        <f>'PROTRA_capacity-Original_Data'!U185</f>
        <v>780.61898211191999</v>
      </c>
      <c r="U185" s="5">
        <f>'PROTRA_capacity-Original_Data'!V185</f>
        <v>812.12643376391065</v>
      </c>
      <c r="W185" s="83">
        <f t="shared" si="11"/>
        <v>5.4871736998420628E-2</v>
      </c>
    </row>
    <row r="186" spans="1:23" x14ac:dyDescent="0.35">
      <c r="A186" t="s">
        <v>71</v>
      </c>
      <c r="B186" t="s">
        <v>42</v>
      </c>
      <c r="C186" t="str">
        <f t="shared" si="8"/>
        <v>CHINA_TO_elec</v>
      </c>
      <c r="D186" t="str">
        <f t="shared" si="9"/>
        <v>PROTRA_CHP_PP_I</v>
      </c>
      <c r="E186" t="s">
        <v>32</v>
      </c>
      <c r="F186" s="1" t="str">
        <f t="shared" si="10"/>
        <v>CHINATO_elecPROTRA_PP_solid_fossil_CCS</v>
      </c>
      <c r="G186" s="5">
        <f>'PROTRA_capacity-Original_Data'!H186</f>
        <v>0</v>
      </c>
      <c r="H186" s="5">
        <f>'PROTRA_capacity-Original_Data'!I186</f>
        <v>0</v>
      </c>
      <c r="I186" s="5">
        <f>'PROTRA_capacity-Original_Data'!J186</f>
        <v>0</v>
      </c>
      <c r="J186" s="5">
        <f>'PROTRA_capacity-Original_Data'!K186</f>
        <v>0</v>
      </c>
      <c r="K186" s="5">
        <f>'PROTRA_capacity-Original_Data'!L186</f>
        <v>0</v>
      </c>
      <c r="L186" s="5">
        <f>'PROTRA_capacity-Original_Data'!M186</f>
        <v>0</v>
      </c>
      <c r="M186" s="5">
        <f>'PROTRA_capacity-Original_Data'!N186</f>
        <v>0</v>
      </c>
      <c r="N186" s="5">
        <f>'PROTRA_capacity-Original_Data'!O186</f>
        <v>0</v>
      </c>
      <c r="O186" s="5">
        <f>'PROTRA_capacity-Original_Data'!P186</f>
        <v>0</v>
      </c>
      <c r="P186" s="5">
        <f>'PROTRA_capacity-Original_Data'!Q186</f>
        <v>0</v>
      </c>
      <c r="Q186" s="5">
        <f>'PROTRA_capacity-Original_Data'!R186</f>
        <v>0</v>
      </c>
      <c r="R186" s="5">
        <f>'PROTRA_capacity-Original_Data'!S186</f>
        <v>0</v>
      </c>
      <c r="S186" s="5">
        <f>'PROTRA_capacity-Original_Data'!T186</f>
        <v>0</v>
      </c>
      <c r="T186" s="5">
        <f>'PROTRA_capacity-Original_Data'!U186</f>
        <v>0</v>
      </c>
      <c r="U186" s="5">
        <f>'PROTRA_capacity-Original_Data'!V186</f>
        <v>0</v>
      </c>
      <c r="W186" s="83" t="e">
        <f t="shared" si="11"/>
        <v>#DIV/0!</v>
      </c>
    </row>
    <row r="187" spans="1:23" x14ac:dyDescent="0.35">
      <c r="A187" t="s">
        <v>71</v>
      </c>
      <c r="B187" t="s">
        <v>42</v>
      </c>
      <c r="C187" t="str">
        <f t="shared" si="8"/>
        <v>CHINA_TO_elec</v>
      </c>
      <c r="D187" t="str">
        <f t="shared" si="9"/>
        <v>PROTRA_CHP_PP_I</v>
      </c>
      <c r="E187" t="s">
        <v>33</v>
      </c>
      <c r="F187" s="1" t="str">
        <f t="shared" si="10"/>
        <v>CHINATO_elecPROTRA_PP_waste</v>
      </c>
      <c r="G187" s="5">
        <f>'PROTRA_capacity-Original_Data'!H187</f>
        <v>0.72412402595731451</v>
      </c>
      <c r="H187" s="5">
        <f>'PROTRA_capacity-Original_Data'!I187</f>
        <v>0.84913172975915807</v>
      </c>
      <c r="I187" s="5">
        <f>'PROTRA_capacity-Original_Data'!J187</f>
        <v>0.90844175041301822</v>
      </c>
      <c r="J187" s="5">
        <f>'PROTRA_capacity-Original_Data'!K187</f>
        <v>1.2377890955937667</v>
      </c>
      <c r="K187" s="5">
        <f>'PROTRA_capacity-Original_Data'!L187</f>
        <v>0.91243671736371379</v>
      </c>
      <c r="L187" s="5">
        <f>'PROTRA_capacity-Original_Data'!M187</f>
        <v>0.99330947157022387</v>
      </c>
      <c r="M187" s="5">
        <f>'PROTRA_capacity-Original_Data'!N187</f>
        <v>1.1862174744508422</v>
      </c>
      <c r="N187" s="5">
        <f>'PROTRA_capacity-Original_Data'!O187</f>
        <v>1.5422229796129381</v>
      </c>
      <c r="O187" s="5">
        <f>'PROTRA_capacity-Original_Data'!P187</f>
        <v>1.6647021189202043</v>
      </c>
      <c r="P187" s="5">
        <f>'PROTRA_capacity-Original_Data'!Q187</f>
        <v>1.9875325265234196</v>
      </c>
      <c r="Q187" s="5">
        <f>'PROTRA_capacity-Original_Data'!R187</f>
        <v>2.3020534156878751</v>
      </c>
      <c r="R187" s="5">
        <f>'PROTRA_capacity-Original_Data'!S187</f>
        <v>2.7611095186507195</v>
      </c>
      <c r="S187" s="5">
        <f>'PROTRA_capacity-Original_Data'!T187</f>
        <v>3.207072829924313</v>
      </c>
      <c r="T187" s="5">
        <f>'PROTRA_capacity-Original_Data'!U187</f>
        <v>3.5929046713378647</v>
      </c>
      <c r="U187" s="5">
        <f>'PROTRA_capacity-Original_Data'!V187</f>
        <v>3.9787365127514165</v>
      </c>
      <c r="W187" s="83">
        <f t="shared" si="11"/>
        <v>0.1294117497653311</v>
      </c>
    </row>
    <row r="188" spans="1:23" x14ac:dyDescent="0.35">
      <c r="A188" t="s">
        <v>71</v>
      </c>
      <c r="B188" t="s">
        <v>42</v>
      </c>
      <c r="C188" t="str">
        <f t="shared" si="8"/>
        <v>CHINA_TO_elec</v>
      </c>
      <c r="D188" t="str">
        <f t="shared" si="9"/>
        <v>PROTRA_CHP_PP_I</v>
      </c>
      <c r="E188" t="s">
        <v>34</v>
      </c>
      <c r="F188" s="1" t="str">
        <f t="shared" si="10"/>
        <v>CHINATO_elecPROTRA_PP_waste_CCS</v>
      </c>
      <c r="G188" s="5">
        <f>'PROTRA_capacity-Original_Data'!H188</f>
        <v>0</v>
      </c>
      <c r="H188" s="5">
        <f>'PROTRA_capacity-Original_Data'!I188</f>
        <v>0</v>
      </c>
      <c r="I188" s="5">
        <f>'PROTRA_capacity-Original_Data'!J188</f>
        <v>0</v>
      </c>
      <c r="J188" s="5">
        <f>'PROTRA_capacity-Original_Data'!K188</f>
        <v>0</v>
      </c>
      <c r="K188" s="5">
        <f>'PROTRA_capacity-Original_Data'!L188</f>
        <v>0</v>
      </c>
      <c r="L188" s="5">
        <f>'PROTRA_capacity-Original_Data'!M188</f>
        <v>0</v>
      </c>
      <c r="M188" s="5">
        <f>'PROTRA_capacity-Original_Data'!N188</f>
        <v>0</v>
      </c>
      <c r="N188" s="5">
        <f>'PROTRA_capacity-Original_Data'!O188</f>
        <v>0</v>
      </c>
      <c r="O188" s="5">
        <f>'PROTRA_capacity-Original_Data'!P188</f>
        <v>0</v>
      </c>
      <c r="P188" s="5">
        <f>'PROTRA_capacity-Original_Data'!Q188</f>
        <v>0</v>
      </c>
      <c r="Q188" s="5">
        <f>'PROTRA_capacity-Original_Data'!R188</f>
        <v>0</v>
      </c>
      <c r="R188" s="5">
        <f>'PROTRA_capacity-Original_Data'!S188</f>
        <v>0</v>
      </c>
      <c r="S188" s="5">
        <f>'PROTRA_capacity-Original_Data'!T188</f>
        <v>0</v>
      </c>
      <c r="T188" s="5">
        <f>'PROTRA_capacity-Original_Data'!U188</f>
        <v>0</v>
      </c>
      <c r="U188" s="5">
        <f>'PROTRA_capacity-Original_Data'!V188</f>
        <v>0</v>
      </c>
      <c r="W188" s="83" t="e">
        <f t="shared" si="11"/>
        <v>#DIV/0!</v>
      </c>
    </row>
    <row r="189" spans="1:23" x14ac:dyDescent="0.35">
      <c r="A189" t="s">
        <v>71</v>
      </c>
      <c r="B189" t="s">
        <v>42</v>
      </c>
      <c r="C189" t="str">
        <f t="shared" si="8"/>
        <v>CHINA_TO_elec</v>
      </c>
      <c r="D189" t="str">
        <f t="shared" si="9"/>
        <v>PROTRA_CHP_PP_I</v>
      </c>
      <c r="E189" t="s">
        <v>35</v>
      </c>
      <c r="F189" s="1" t="str">
        <f t="shared" si="10"/>
        <v>CHINATO_elecPROTRA_PP_wind_offshore</v>
      </c>
      <c r="G189" s="5">
        <f>'PROTRA_capacity-Original_Data'!H189</f>
        <v>0</v>
      </c>
      <c r="H189" s="5">
        <f>'PROTRA_capacity-Original_Data'!I189</f>
        <v>1.5E-3</v>
      </c>
      <c r="I189" s="5">
        <f>'PROTRA_capacity-Original_Data'!J189</f>
        <v>1.5E-3</v>
      </c>
      <c r="J189" s="5">
        <f>'PROTRA_capacity-Original_Data'!K189</f>
        <v>1.5E-3</v>
      </c>
      <c r="K189" s="5">
        <f>'PROTRA_capacity-Original_Data'!L189</f>
        <v>0.1</v>
      </c>
      <c r="L189" s="5">
        <f>'PROTRA_capacity-Original_Data'!M189</f>
        <v>0.21</v>
      </c>
      <c r="M189" s="5">
        <f>'PROTRA_capacity-Original_Data'!N189</f>
        <v>0.29099999999999998</v>
      </c>
      <c r="N189" s="5">
        <f>'PROTRA_capacity-Original_Data'!O189</f>
        <v>0.41699999999999998</v>
      </c>
      <c r="O189" s="5">
        <f>'PROTRA_capacity-Original_Data'!P189</f>
        <v>0.44</v>
      </c>
      <c r="P189" s="5">
        <f>'PROTRA_capacity-Original_Data'!Q189</f>
        <v>0.55900000000000005</v>
      </c>
      <c r="Q189" s="5">
        <f>'PROTRA_capacity-Original_Data'!R189</f>
        <v>1.48</v>
      </c>
      <c r="R189" s="5">
        <f>'PROTRA_capacity-Original_Data'!S189</f>
        <v>2.7879999999999998</v>
      </c>
      <c r="S189" s="5">
        <f>'PROTRA_capacity-Original_Data'!T189</f>
        <v>4.5880000000000001</v>
      </c>
      <c r="T189" s="5">
        <f>'PROTRA_capacity-Original_Data'!U189</f>
        <v>5.6405000000000003</v>
      </c>
      <c r="U189" s="5">
        <f>'PROTRA_capacity-Original_Data'!V189</f>
        <v>6.6930000000000005</v>
      </c>
      <c r="W189" s="83" t="e">
        <f t="shared" si="11"/>
        <v>#DIV/0!</v>
      </c>
    </row>
    <row r="190" spans="1:23" x14ac:dyDescent="0.35">
      <c r="A190" t="s">
        <v>71</v>
      </c>
      <c r="B190" t="s">
        <v>42</v>
      </c>
      <c r="C190" t="str">
        <f t="shared" si="8"/>
        <v>CHINA_TO_elec</v>
      </c>
      <c r="D190" t="str">
        <f t="shared" si="9"/>
        <v>PROTRA_CHP_PP_I</v>
      </c>
      <c r="E190" t="s">
        <v>36</v>
      </c>
      <c r="F190" s="1" t="str">
        <f t="shared" si="10"/>
        <v>CHINATO_elecPROTRA_PP_wind_onshore</v>
      </c>
      <c r="G190" s="5">
        <f>'PROTRA_capacity-Original_Data'!H190</f>
        <v>2.0699999999999998</v>
      </c>
      <c r="H190" s="5">
        <f>'PROTRA_capacity-Original_Data'!I190</f>
        <v>4.1985000000000001</v>
      </c>
      <c r="I190" s="5">
        <f>'PROTRA_capacity-Original_Data'!J190</f>
        <v>8.3862279999999991</v>
      </c>
      <c r="J190" s="5">
        <f>'PROTRA_capacity-Original_Data'!K190</f>
        <v>17.597908</v>
      </c>
      <c r="K190" s="5">
        <f>'PROTRA_capacity-Original_Data'!L190</f>
        <v>29.533477999999999</v>
      </c>
      <c r="L190" s="5">
        <f>'PROTRA_capacity-Original_Data'!M190</f>
        <v>46.144599999999997</v>
      </c>
      <c r="M190" s="5">
        <f>'PROTRA_capacity-Original_Data'!N190</f>
        <v>61.305872999999998</v>
      </c>
      <c r="N190" s="5">
        <f>'PROTRA_capacity-Original_Data'!O190</f>
        <v>76.31353</v>
      </c>
      <c r="O190" s="5">
        <f>'PROTRA_capacity-Original_Data'!P190</f>
        <v>96.379130000000004</v>
      </c>
      <c r="P190" s="5">
        <f>'PROTRA_capacity-Original_Data'!Q190</f>
        <v>130.48873</v>
      </c>
      <c r="Q190" s="5">
        <f>'PROTRA_capacity-Original_Data'!R190</f>
        <v>147.03689000000003</v>
      </c>
      <c r="R190" s="5">
        <f>'PROTRA_capacity-Original_Data'!S190</f>
        <v>161.586477</v>
      </c>
      <c r="S190" s="5">
        <f>'PROTRA_capacity-Original_Data'!T190</f>
        <v>180.076877</v>
      </c>
      <c r="T190" s="5">
        <f>'PROTRA_capacity-Original_Data'!U190</f>
        <v>199.92620109999999</v>
      </c>
      <c r="U190" s="5">
        <f>'PROTRA_capacity-Original_Data'!V190</f>
        <v>219.77552519999998</v>
      </c>
      <c r="W190" s="83">
        <f t="shared" si="11"/>
        <v>0.39545207957752049</v>
      </c>
    </row>
    <row r="191" spans="1:23" x14ac:dyDescent="0.35">
      <c r="A191" t="s">
        <v>46</v>
      </c>
      <c r="B191" t="s">
        <v>41</v>
      </c>
      <c r="C191" t="str">
        <f t="shared" si="8"/>
        <v>CROATIA_TO_heat</v>
      </c>
      <c r="D191" t="str">
        <f t="shared" si="9"/>
        <v>PROTRA_CHP_HP_I</v>
      </c>
      <c r="E191" t="s">
        <v>0</v>
      </c>
      <c r="F191" s="1" t="str">
        <f t="shared" si="10"/>
        <v>CROATIATO_heatPROTRA_CHP_gas_fuels</v>
      </c>
      <c r="G191" s="3">
        <f>'PROTRA_capacity-Original_Data'!H191</f>
        <v>0.88279433619927228</v>
      </c>
      <c r="H191" s="3">
        <f>'PROTRA_capacity-Original_Data'!I191</f>
        <v>1.0236125420545408</v>
      </c>
      <c r="I191" s="3">
        <f>'PROTRA_capacity-Original_Data'!J191</f>
        <v>1.0110318292471667</v>
      </c>
      <c r="J191" s="3">
        <f>'PROTRA_capacity-Original_Data'!K191</f>
        <v>0.84119220634761438</v>
      </c>
      <c r="K191" s="3">
        <f>'PROTRA_capacity-Original_Data'!L191</f>
        <v>1.0948079395326358</v>
      </c>
      <c r="L191" s="3">
        <f>'PROTRA_capacity-Original_Data'!M191</f>
        <v>1.0952368274692512</v>
      </c>
      <c r="M191" s="3">
        <f>'PROTRA_capacity-Original_Data'!N191</f>
        <v>1.1688625899214982</v>
      </c>
      <c r="N191" s="3">
        <f>'PROTRA_capacity-Original_Data'!O191</f>
        <v>1.2031736248507006</v>
      </c>
      <c r="O191" s="3">
        <f>'PROTRA_capacity-Original_Data'!P191</f>
        <v>1.0238984673456175</v>
      </c>
      <c r="P191" s="3">
        <f>'PROTRA_capacity-Original_Data'!Q191</f>
        <v>1.0579235769837432</v>
      </c>
      <c r="Q191" s="3">
        <f>'PROTRA_capacity-Original_Data'!R191</f>
        <v>1.167575926111653</v>
      </c>
      <c r="R191" s="3">
        <f>'PROTRA_capacity-Original_Data'!S191</f>
        <v>1.2347969620437822</v>
      </c>
      <c r="S191" s="3">
        <f>'PROTRA_capacity-Original_Data'!T191</f>
        <v>1.235340220096828</v>
      </c>
      <c r="T191" s="3">
        <f>'PROTRA_capacity-Original_Data'!U191</f>
        <v>1.2062044329361135</v>
      </c>
      <c r="U191" s="3">
        <f>'PROTRA_capacity-Original_Data'!V191</f>
        <v>1.2426370335251051</v>
      </c>
      <c r="W191" s="83">
        <f t="shared" si="11"/>
        <v>2.4721984901540095E-2</v>
      </c>
    </row>
    <row r="192" spans="1:23" x14ac:dyDescent="0.35">
      <c r="A192" t="s">
        <v>46</v>
      </c>
      <c r="B192" t="s">
        <v>41</v>
      </c>
      <c r="C192" t="str">
        <f t="shared" si="8"/>
        <v>CROATIA_TO_heat</v>
      </c>
      <c r="D192" t="str">
        <f t="shared" si="9"/>
        <v>PROTRA_CHP_HP_I</v>
      </c>
      <c r="E192" t="s">
        <v>1</v>
      </c>
      <c r="F192" s="1" t="str">
        <f t="shared" si="10"/>
        <v>CROATIATO_heatPROTRA_CHP_gas_fuels_CCS</v>
      </c>
      <c r="G192" s="3">
        <f>'PROTRA_capacity-Original_Data'!H192</f>
        <v>0</v>
      </c>
      <c r="H192" s="3">
        <f>'PROTRA_capacity-Original_Data'!I192</f>
        <v>0</v>
      </c>
      <c r="I192" s="3">
        <f>'PROTRA_capacity-Original_Data'!J192</f>
        <v>0</v>
      </c>
      <c r="J192" s="3">
        <f>'PROTRA_capacity-Original_Data'!K192</f>
        <v>0</v>
      </c>
      <c r="K192" s="3">
        <f>'PROTRA_capacity-Original_Data'!L192</f>
        <v>0</v>
      </c>
      <c r="L192" s="3">
        <f>'PROTRA_capacity-Original_Data'!M192</f>
        <v>0</v>
      </c>
      <c r="M192" s="3">
        <f>'PROTRA_capacity-Original_Data'!N192</f>
        <v>0</v>
      </c>
      <c r="N192" s="3">
        <f>'PROTRA_capacity-Original_Data'!O192</f>
        <v>0</v>
      </c>
      <c r="O192" s="3">
        <f>'PROTRA_capacity-Original_Data'!P192</f>
        <v>0</v>
      </c>
      <c r="P192" s="3">
        <f>'PROTRA_capacity-Original_Data'!Q192</f>
        <v>0</v>
      </c>
      <c r="Q192" s="3">
        <f>'PROTRA_capacity-Original_Data'!R192</f>
        <v>0</v>
      </c>
      <c r="R192" s="3">
        <f>'PROTRA_capacity-Original_Data'!S192</f>
        <v>0</v>
      </c>
      <c r="S192" s="3">
        <f>'PROTRA_capacity-Original_Data'!T192</f>
        <v>0</v>
      </c>
      <c r="T192" s="3">
        <f>'PROTRA_capacity-Original_Data'!U192</f>
        <v>0</v>
      </c>
      <c r="U192" s="3">
        <f>'PROTRA_capacity-Original_Data'!V192</f>
        <v>0</v>
      </c>
      <c r="W192" s="83" t="e">
        <f t="shared" si="11"/>
        <v>#DIV/0!</v>
      </c>
    </row>
    <row r="193" spans="1:23" x14ac:dyDescent="0.35">
      <c r="A193" t="s">
        <v>46</v>
      </c>
      <c r="B193" t="s">
        <v>41</v>
      </c>
      <c r="C193" t="str">
        <f t="shared" si="8"/>
        <v>CROATIA_TO_heat</v>
      </c>
      <c r="D193" t="str">
        <f t="shared" si="9"/>
        <v>PROTRA_CHP_HP_I</v>
      </c>
      <c r="E193" t="s">
        <v>2</v>
      </c>
      <c r="F193" s="1" t="str">
        <f t="shared" si="10"/>
        <v>CROATIATO_heatPROTRA_CHP_geothermal</v>
      </c>
      <c r="G193" s="3">
        <v>0</v>
      </c>
      <c r="H193" s="3">
        <v>0</v>
      </c>
      <c r="I193" s="3">
        <v>0</v>
      </c>
      <c r="J193" s="3">
        <v>0</v>
      </c>
      <c r="K193" s="3">
        <v>0</v>
      </c>
      <c r="L193" s="3">
        <v>0</v>
      </c>
      <c r="M193" s="3">
        <v>0</v>
      </c>
      <c r="N193" s="3">
        <v>0</v>
      </c>
      <c r="O193" s="3">
        <v>0</v>
      </c>
      <c r="P193" s="3">
        <v>0</v>
      </c>
      <c r="Q193" s="3">
        <v>0</v>
      </c>
      <c r="R193" s="3">
        <v>0</v>
      </c>
      <c r="S193" s="3">
        <v>0</v>
      </c>
      <c r="T193" s="3">
        <v>0</v>
      </c>
      <c r="U193" s="3">
        <v>0</v>
      </c>
      <c r="W193" s="83" t="e">
        <f t="shared" si="11"/>
        <v>#DIV/0!</v>
      </c>
    </row>
    <row r="194" spans="1:23" x14ac:dyDescent="0.35">
      <c r="A194" t="s">
        <v>46</v>
      </c>
      <c r="B194" t="s">
        <v>41</v>
      </c>
      <c r="C194" t="str">
        <f t="shared" si="8"/>
        <v>CROATIA_TO_heat</v>
      </c>
      <c r="D194" t="str">
        <f t="shared" si="9"/>
        <v>PROTRA_CHP_HP_I</v>
      </c>
      <c r="E194" t="s">
        <v>3</v>
      </c>
      <c r="F194" s="1" t="str">
        <f t="shared" si="10"/>
        <v>CROATIATO_heatPROTRA_CHP_liquid_fuels</v>
      </c>
      <c r="G194" s="3">
        <f>'PROTRA_capacity-Original_Data'!H194</f>
        <v>0</v>
      </c>
      <c r="H194" s="3">
        <f>'PROTRA_capacity-Original_Data'!I194</f>
        <v>0</v>
      </c>
      <c r="I194" s="3">
        <f>'PROTRA_capacity-Original_Data'!J194</f>
        <v>0</v>
      </c>
      <c r="J194" s="3">
        <f>'PROTRA_capacity-Original_Data'!K194</f>
        <v>0</v>
      </c>
      <c r="K194" s="3">
        <f>'PROTRA_capacity-Original_Data'!L194</f>
        <v>0</v>
      </c>
      <c r="L194" s="3">
        <f>'PROTRA_capacity-Original_Data'!M194</f>
        <v>0</v>
      </c>
      <c r="M194" s="3">
        <f>'PROTRA_capacity-Original_Data'!N194</f>
        <v>0</v>
      </c>
      <c r="N194" s="3">
        <f>'PROTRA_capacity-Original_Data'!O194</f>
        <v>0</v>
      </c>
      <c r="O194" s="3">
        <f>'PROTRA_capacity-Original_Data'!P194</f>
        <v>0</v>
      </c>
      <c r="P194" s="3">
        <f>'PROTRA_capacity-Original_Data'!Q194</f>
        <v>0</v>
      </c>
      <c r="Q194" s="3">
        <f>'PROTRA_capacity-Original_Data'!R194</f>
        <v>0</v>
      </c>
      <c r="R194" s="3">
        <f>'PROTRA_capacity-Original_Data'!S194</f>
        <v>0</v>
      </c>
      <c r="S194" s="3">
        <f>'PROTRA_capacity-Original_Data'!T194</f>
        <v>0</v>
      </c>
      <c r="T194" s="3">
        <f>'PROTRA_capacity-Original_Data'!U194</f>
        <v>0</v>
      </c>
      <c r="U194" s="3">
        <f>'PROTRA_capacity-Original_Data'!V194</f>
        <v>0</v>
      </c>
      <c r="W194" s="83" t="e">
        <f t="shared" si="11"/>
        <v>#DIV/0!</v>
      </c>
    </row>
    <row r="195" spans="1:23" x14ac:dyDescent="0.35">
      <c r="A195" t="s">
        <v>46</v>
      </c>
      <c r="B195" t="s">
        <v>41</v>
      </c>
      <c r="C195" t="str">
        <f t="shared" si="8"/>
        <v>CROATIA_TO_heat</v>
      </c>
      <c r="D195" t="str">
        <f t="shared" si="9"/>
        <v>PROTRA_CHP_HP_I</v>
      </c>
      <c r="E195" t="s">
        <v>4</v>
      </c>
      <c r="F195" s="1" t="str">
        <f t="shared" si="10"/>
        <v>CROATIATO_heatPROTRA_CHP_liquid_fuels_CCS</v>
      </c>
      <c r="G195" s="3">
        <f>'PROTRA_capacity-Original_Data'!H195</f>
        <v>0</v>
      </c>
      <c r="H195" s="3">
        <f>'PROTRA_capacity-Original_Data'!I195</f>
        <v>0</v>
      </c>
      <c r="I195" s="3">
        <f>'PROTRA_capacity-Original_Data'!J195</f>
        <v>0</v>
      </c>
      <c r="J195" s="3">
        <f>'PROTRA_capacity-Original_Data'!K195</f>
        <v>0</v>
      </c>
      <c r="K195" s="3">
        <f>'PROTRA_capacity-Original_Data'!L195</f>
        <v>0</v>
      </c>
      <c r="L195" s="3">
        <f>'PROTRA_capacity-Original_Data'!M195</f>
        <v>0</v>
      </c>
      <c r="M195" s="3">
        <f>'PROTRA_capacity-Original_Data'!N195</f>
        <v>0</v>
      </c>
      <c r="N195" s="3">
        <f>'PROTRA_capacity-Original_Data'!O195</f>
        <v>0</v>
      </c>
      <c r="O195" s="3">
        <f>'PROTRA_capacity-Original_Data'!P195</f>
        <v>0</v>
      </c>
      <c r="P195" s="3">
        <f>'PROTRA_capacity-Original_Data'!Q195</f>
        <v>0</v>
      </c>
      <c r="Q195" s="3">
        <f>'PROTRA_capacity-Original_Data'!R195</f>
        <v>0</v>
      </c>
      <c r="R195" s="3">
        <f>'PROTRA_capacity-Original_Data'!S195</f>
        <v>0</v>
      </c>
      <c r="S195" s="3">
        <f>'PROTRA_capacity-Original_Data'!T195</f>
        <v>0</v>
      </c>
      <c r="T195" s="3">
        <f>'PROTRA_capacity-Original_Data'!U195</f>
        <v>0</v>
      </c>
      <c r="U195" s="3">
        <f>'PROTRA_capacity-Original_Data'!V195</f>
        <v>0</v>
      </c>
      <c r="W195" s="83" t="e">
        <f t="shared" si="11"/>
        <v>#DIV/0!</v>
      </c>
    </row>
    <row r="196" spans="1:23" x14ac:dyDescent="0.35">
      <c r="A196" t="s">
        <v>46</v>
      </c>
      <c r="B196" t="s">
        <v>41</v>
      </c>
      <c r="C196" t="str">
        <f t="shared" ref="C196:C259" si="12">A196&amp;"_"&amp;B196</f>
        <v>CROATIA_TO_heat</v>
      </c>
      <c r="D196" t="str">
        <f t="shared" ref="D196:D259" si="13">IF(B196="TO_heat","PROTRA_CHP_HP_I","PROTRA_CHP_PP_I")</f>
        <v>PROTRA_CHP_HP_I</v>
      </c>
      <c r="E196" t="s">
        <v>5</v>
      </c>
      <c r="F196" s="1" t="str">
        <f t="shared" ref="F196:F259" si="14">A196&amp;B196&amp;E196</f>
        <v>CROATIATO_heatPROTRA_CHP_solid_fossil</v>
      </c>
      <c r="G196" s="3">
        <f>'PROTRA_capacity-Original_Data'!H196</f>
        <v>0</v>
      </c>
      <c r="H196" s="3">
        <f>'PROTRA_capacity-Original_Data'!I196</f>
        <v>0</v>
      </c>
      <c r="I196" s="3">
        <f>'PROTRA_capacity-Original_Data'!J196</f>
        <v>0</v>
      </c>
      <c r="J196" s="3">
        <f>'PROTRA_capacity-Original_Data'!K196</f>
        <v>0</v>
      </c>
      <c r="K196" s="3">
        <f>'PROTRA_capacity-Original_Data'!L196</f>
        <v>0</v>
      </c>
      <c r="L196" s="3">
        <f>'PROTRA_capacity-Original_Data'!M196</f>
        <v>0</v>
      </c>
      <c r="M196" s="3">
        <f>'PROTRA_capacity-Original_Data'!N196</f>
        <v>0</v>
      </c>
      <c r="N196" s="3">
        <f>'PROTRA_capacity-Original_Data'!O196</f>
        <v>0</v>
      </c>
      <c r="O196" s="3">
        <f>'PROTRA_capacity-Original_Data'!P196</f>
        <v>0</v>
      </c>
      <c r="P196" s="3">
        <f>'PROTRA_capacity-Original_Data'!Q196</f>
        <v>0</v>
      </c>
      <c r="Q196" s="3">
        <f>'PROTRA_capacity-Original_Data'!R196</f>
        <v>0</v>
      </c>
      <c r="R196" s="3">
        <f>'PROTRA_capacity-Original_Data'!S196</f>
        <v>0</v>
      </c>
      <c r="S196" s="3">
        <f>'PROTRA_capacity-Original_Data'!T196</f>
        <v>0</v>
      </c>
      <c r="T196" s="3">
        <f>'PROTRA_capacity-Original_Data'!U196</f>
        <v>0</v>
      </c>
      <c r="U196" s="3">
        <f>'PROTRA_capacity-Original_Data'!V196</f>
        <v>0</v>
      </c>
      <c r="W196" s="83" t="e">
        <f t="shared" ref="W196:W259" si="15">-1+(U196/G196)^(1/($U$2-$G$2))</f>
        <v>#DIV/0!</v>
      </c>
    </row>
    <row r="197" spans="1:23" x14ac:dyDescent="0.35">
      <c r="A197" t="s">
        <v>46</v>
      </c>
      <c r="B197" t="s">
        <v>41</v>
      </c>
      <c r="C197" t="str">
        <f t="shared" si="12"/>
        <v>CROATIA_TO_heat</v>
      </c>
      <c r="D197" t="str">
        <f t="shared" si="13"/>
        <v>PROTRA_CHP_HP_I</v>
      </c>
      <c r="E197" t="s">
        <v>6</v>
      </c>
      <c r="F197" s="1" t="str">
        <f t="shared" si="14"/>
        <v>CROATIATO_heatPROTRA_CHP_solid_fossil_CCS</v>
      </c>
      <c r="G197" s="3">
        <f>'PROTRA_capacity-Original_Data'!H197</f>
        <v>0</v>
      </c>
      <c r="H197" s="3">
        <f>'PROTRA_capacity-Original_Data'!I197</f>
        <v>0</v>
      </c>
      <c r="I197" s="3">
        <f>'PROTRA_capacity-Original_Data'!J197</f>
        <v>0</v>
      </c>
      <c r="J197" s="3">
        <f>'PROTRA_capacity-Original_Data'!K197</f>
        <v>0</v>
      </c>
      <c r="K197" s="3">
        <f>'PROTRA_capacity-Original_Data'!L197</f>
        <v>0</v>
      </c>
      <c r="L197" s="3">
        <f>'PROTRA_capacity-Original_Data'!M197</f>
        <v>0</v>
      </c>
      <c r="M197" s="3">
        <f>'PROTRA_capacity-Original_Data'!N197</f>
        <v>0</v>
      </c>
      <c r="N197" s="3">
        <f>'PROTRA_capacity-Original_Data'!O197</f>
        <v>0</v>
      </c>
      <c r="O197" s="3">
        <f>'PROTRA_capacity-Original_Data'!P197</f>
        <v>0</v>
      </c>
      <c r="P197" s="3">
        <f>'PROTRA_capacity-Original_Data'!Q197</f>
        <v>0</v>
      </c>
      <c r="Q197" s="3">
        <f>'PROTRA_capacity-Original_Data'!R197</f>
        <v>0</v>
      </c>
      <c r="R197" s="3">
        <f>'PROTRA_capacity-Original_Data'!S197</f>
        <v>0</v>
      </c>
      <c r="S197" s="3">
        <f>'PROTRA_capacity-Original_Data'!T197</f>
        <v>0</v>
      </c>
      <c r="T197" s="3">
        <f>'PROTRA_capacity-Original_Data'!U197</f>
        <v>0</v>
      </c>
      <c r="U197" s="3">
        <f>'PROTRA_capacity-Original_Data'!V197</f>
        <v>0</v>
      </c>
      <c r="W197" s="83" t="e">
        <f t="shared" si="15"/>
        <v>#DIV/0!</v>
      </c>
    </row>
    <row r="198" spans="1:23" x14ac:dyDescent="0.35">
      <c r="A198" t="s">
        <v>46</v>
      </c>
      <c r="B198" t="s">
        <v>41</v>
      </c>
      <c r="C198" t="str">
        <f t="shared" si="12"/>
        <v>CROATIA_TO_heat</v>
      </c>
      <c r="D198" t="str">
        <f t="shared" si="13"/>
        <v>PROTRA_CHP_HP_I</v>
      </c>
      <c r="E198" t="s">
        <v>7</v>
      </c>
      <c r="F198" s="1" t="str">
        <f t="shared" si="14"/>
        <v>CROATIATO_heatPROTRA_CHP_waste</v>
      </c>
      <c r="G198" s="3">
        <f>'PROTRA_capacity-Original_Data'!H198</f>
        <v>0</v>
      </c>
      <c r="H198" s="3">
        <f>'PROTRA_capacity-Original_Data'!I198</f>
        <v>0</v>
      </c>
      <c r="I198" s="3">
        <f>'PROTRA_capacity-Original_Data'!J198</f>
        <v>0</v>
      </c>
      <c r="J198" s="3">
        <f>'PROTRA_capacity-Original_Data'!K198</f>
        <v>0</v>
      </c>
      <c r="K198" s="3">
        <f>'PROTRA_capacity-Original_Data'!L198</f>
        <v>0</v>
      </c>
      <c r="L198" s="3">
        <f>'PROTRA_capacity-Original_Data'!M198</f>
        <v>0</v>
      </c>
      <c r="M198" s="3">
        <f>'PROTRA_capacity-Original_Data'!N198</f>
        <v>0</v>
      </c>
      <c r="N198" s="3">
        <f>'PROTRA_capacity-Original_Data'!O198</f>
        <v>0</v>
      </c>
      <c r="O198" s="3">
        <f>'PROTRA_capacity-Original_Data'!P198</f>
        <v>0</v>
      </c>
      <c r="P198" s="3">
        <f>'PROTRA_capacity-Original_Data'!Q198</f>
        <v>0</v>
      </c>
      <c r="Q198" s="3">
        <f>'PROTRA_capacity-Original_Data'!R198</f>
        <v>0</v>
      </c>
      <c r="R198" s="3">
        <f>'PROTRA_capacity-Original_Data'!S198</f>
        <v>0</v>
      </c>
      <c r="S198" s="3">
        <f>'PROTRA_capacity-Original_Data'!T198</f>
        <v>0</v>
      </c>
      <c r="T198" s="3">
        <f>'PROTRA_capacity-Original_Data'!U198</f>
        <v>0</v>
      </c>
      <c r="U198" s="3">
        <f>'PROTRA_capacity-Original_Data'!V198</f>
        <v>0</v>
      </c>
      <c r="W198" s="83" t="e">
        <f t="shared" si="15"/>
        <v>#DIV/0!</v>
      </c>
    </row>
    <row r="199" spans="1:23" x14ac:dyDescent="0.35">
      <c r="A199" t="s">
        <v>46</v>
      </c>
      <c r="B199" t="s">
        <v>41</v>
      </c>
      <c r="C199" t="str">
        <f t="shared" si="12"/>
        <v>CROATIA_TO_heat</v>
      </c>
      <c r="D199" t="str">
        <f t="shared" si="13"/>
        <v>PROTRA_CHP_HP_I</v>
      </c>
      <c r="E199" t="s">
        <v>8</v>
      </c>
      <c r="F199" s="1" t="str">
        <f t="shared" si="14"/>
        <v>CROATIATO_heatPROTRA_CHP_solid_bio</v>
      </c>
      <c r="G199" s="4">
        <f>'PROTRA_capacity-Original_Data'!H199</f>
        <v>0</v>
      </c>
      <c r="H199" s="4">
        <f>'PROTRA_capacity-Original_Data'!I199</f>
        <v>0</v>
      </c>
      <c r="I199" s="4">
        <f>'PROTRA_capacity-Original_Data'!J199</f>
        <v>0</v>
      </c>
      <c r="J199" s="4">
        <f>'PROTRA_capacity-Original_Data'!K199</f>
        <v>0</v>
      </c>
      <c r="K199" s="4">
        <f>'PROTRA_capacity-Original_Data'!L199</f>
        <v>0</v>
      </c>
      <c r="L199" s="4">
        <f>'PROTRA_capacity-Original_Data'!M199</f>
        <v>4.4318420116886553E-3</v>
      </c>
      <c r="M199" s="4">
        <f>'PROTRA_capacity-Original_Data'!N199</f>
        <v>1.4582189844911057E-2</v>
      </c>
      <c r="N199" s="4">
        <f>'PROTRA_capacity-Original_Data'!O199</f>
        <v>3.5454736093509243E-2</v>
      </c>
      <c r="O199" s="4">
        <f>'PROTRA_capacity-Original_Data'!P199</f>
        <v>3.5168810802432553E-2</v>
      </c>
      <c r="P199" s="4">
        <f>'PROTRA_capacity-Original_Data'!Q199</f>
        <v>8.8922765524849803E-2</v>
      </c>
      <c r="Q199" s="4">
        <f>'PROTRA_capacity-Original_Data'!R199</f>
        <v>0.13266933505958298</v>
      </c>
      <c r="R199" s="4">
        <f>'PROTRA_capacity-Original_Data'!S199</f>
        <v>0.21385782146080837</v>
      </c>
      <c r="S199" s="4">
        <f>'PROTRA_capacity-Original_Data'!T199</f>
        <v>0.33265977990317203</v>
      </c>
      <c r="T199" s="4">
        <f>'PROTRA_capacity-Original_Data'!U199</f>
        <v>0.44116842786677479</v>
      </c>
      <c r="U199" s="4">
        <f>'PROTRA_capacity-Original_Data'!V199</f>
        <v>0.53161660481951867</v>
      </c>
      <c r="W199" s="83" t="e">
        <f t="shared" si="15"/>
        <v>#DIV/0!</v>
      </c>
    </row>
    <row r="200" spans="1:23" x14ac:dyDescent="0.35">
      <c r="A200" t="s">
        <v>46</v>
      </c>
      <c r="B200" t="s">
        <v>41</v>
      </c>
      <c r="C200" t="str">
        <f t="shared" si="12"/>
        <v>CROATIA_TO_heat</v>
      </c>
      <c r="D200" t="str">
        <f t="shared" si="13"/>
        <v>PROTRA_CHP_HP_I</v>
      </c>
      <c r="E200" t="s">
        <v>9</v>
      </c>
      <c r="F200" s="1" t="str">
        <f t="shared" si="14"/>
        <v>CROATIATO_heatPROTRA_CHP_solid_bio_CCS</v>
      </c>
      <c r="G200" s="3">
        <f>'PROTRA_capacity-Original_Data'!H200</f>
        <v>0</v>
      </c>
      <c r="H200" s="3">
        <f>'PROTRA_capacity-Original_Data'!I200</f>
        <v>0</v>
      </c>
      <c r="I200" s="3">
        <f>'PROTRA_capacity-Original_Data'!J200</f>
        <v>0</v>
      </c>
      <c r="J200" s="3">
        <f>'PROTRA_capacity-Original_Data'!K200</f>
        <v>0</v>
      </c>
      <c r="K200" s="3">
        <f>'PROTRA_capacity-Original_Data'!L200</f>
        <v>0</v>
      </c>
      <c r="L200" s="3">
        <f>'PROTRA_capacity-Original_Data'!M200</f>
        <v>0</v>
      </c>
      <c r="M200" s="3">
        <f>'PROTRA_capacity-Original_Data'!N200</f>
        <v>0</v>
      </c>
      <c r="N200" s="3">
        <f>'PROTRA_capacity-Original_Data'!O200</f>
        <v>0</v>
      </c>
      <c r="O200" s="3">
        <f>'PROTRA_capacity-Original_Data'!P200</f>
        <v>0</v>
      </c>
      <c r="P200" s="3">
        <f>'PROTRA_capacity-Original_Data'!Q200</f>
        <v>0</v>
      </c>
      <c r="Q200" s="3">
        <f>'PROTRA_capacity-Original_Data'!R200</f>
        <v>0</v>
      </c>
      <c r="R200" s="3">
        <f>'PROTRA_capacity-Original_Data'!S200</f>
        <v>0</v>
      </c>
      <c r="S200" s="3">
        <f>'PROTRA_capacity-Original_Data'!T200</f>
        <v>0</v>
      </c>
      <c r="T200" s="3">
        <f>'PROTRA_capacity-Original_Data'!U200</f>
        <v>0</v>
      </c>
      <c r="U200" s="3">
        <f>'PROTRA_capacity-Original_Data'!V200</f>
        <v>0</v>
      </c>
      <c r="W200" s="83" t="e">
        <f t="shared" si="15"/>
        <v>#DIV/0!</v>
      </c>
    </row>
    <row r="201" spans="1:23" x14ac:dyDescent="0.35">
      <c r="A201" t="s">
        <v>46</v>
      </c>
      <c r="B201" t="s">
        <v>41</v>
      </c>
      <c r="C201" t="str">
        <f t="shared" si="12"/>
        <v>CROATIA_TO_heat</v>
      </c>
      <c r="D201" t="str">
        <f t="shared" si="13"/>
        <v>PROTRA_CHP_HP_I</v>
      </c>
      <c r="E201" t="s">
        <v>10</v>
      </c>
      <c r="F201" s="1" t="str">
        <f t="shared" si="14"/>
        <v>CROATIATO_heatPROTRA_HP_gas_fuels</v>
      </c>
      <c r="G201" s="4">
        <f>'PROTRA_capacity-Original_Data'!H201</f>
        <v>0.58617465179448647</v>
      </c>
      <c r="H201" s="4">
        <f>'PROTRA_capacity-Original_Data'!I201</f>
        <v>0.64063919551522863</v>
      </c>
      <c r="I201" s="4">
        <f>'PROTRA_capacity-Original_Data'!J201</f>
        <v>0.71893197711379542</v>
      </c>
      <c r="J201" s="4">
        <f>'PROTRA_capacity-Original_Data'!K201</f>
        <v>0.69578454603247997</v>
      </c>
      <c r="K201" s="4">
        <f>'PROTRA_capacity-Original_Data'!L201</f>
        <v>0.73152690284921684</v>
      </c>
      <c r="L201" s="4">
        <f>'PROTRA_capacity-Original_Data'!M201</f>
        <v>0.69169970525342417</v>
      </c>
      <c r="M201" s="4">
        <f>'PROTRA_capacity-Original_Data'!N201</f>
        <v>0.70940068196266559</v>
      </c>
      <c r="N201" s="4">
        <f>'PROTRA_capacity-Original_Data'!O201</f>
        <v>0.79926717910188982</v>
      </c>
      <c r="O201" s="4">
        <f>'PROTRA_capacity-Original_Data'!P201</f>
        <v>0.65153210425937713</v>
      </c>
      <c r="P201" s="4">
        <f>'PROTRA_capacity-Original_Data'!Q201</f>
        <v>0.68557244408484086</v>
      </c>
      <c r="Q201" s="4">
        <f>'PROTRA_capacity-Original_Data'!R201</f>
        <v>0.70361382419233653</v>
      </c>
      <c r="R201" s="4">
        <f>'PROTRA_capacity-Original_Data'!S201</f>
        <v>0.52629769404149562</v>
      </c>
      <c r="S201" s="4">
        <f>'PROTRA_capacity-Original_Data'!T201</f>
        <v>0.52711466219730685</v>
      </c>
      <c r="T201" s="4">
        <f>'PROTRA_capacity-Original_Data'!U201</f>
        <v>0.51373680864589955</v>
      </c>
      <c r="U201" s="4">
        <f>'PROTRA_capacity-Original_Data'!V201</f>
        <v>0.46171976535860831</v>
      </c>
      <c r="W201" s="83">
        <f t="shared" si="15"/>
        <v>-1.6902637702231993E-2</v>
      </c>
    </row>
    <row r="202" spans="1:23" x14ac:dyDescent="0.35">
      <c r="A202" t="s">
        <v>46</v>
      </c>
      <c r="B202" t="s">
        <v>41</v>
      </c>
      <c r="C202" t="str">
        <f t="shared" si="12"/>
        <v>CROATIA_TO_heat</v>
      </c>
      <c r="D202" t="str">
        <f t="shared" si="13"/>
        <v>PROTRA_CHP_HP_I</v>
      </c>
      <c r="E202" t="s">
        <v>11</v>
      </c>
      <c r="F202" s="1" t="str">
        <f t="shared" si="14"/>
        <v>CROATIATO_heatPROTRA_HP_solid_bio</v>
      </c>
      <c r="G202" s="4">
        <f>'PROTRA_capacity-Original_Data'!H202</f>
        <v>0</v>
      </c>
      <c r="H202" s="4">
        <f>'PROTRA_capacity-Original_Data'!I202</f>
        <v>0</v>
      </c>
      <c r="I202" s="4">
        <f>'PROTRA_capacity-Original_Data'!J202</f>
        <v>0</v>
      </c>
      <c r="J202" s="4">
        <f>'PROTRA_capacity-Original_Data'!K202</f>
        <v>0</v>
      </c>
      <c r="K202" s="4">
        <f>'PROTRA_capacity-Original_Data'!L202</f>
        <v>0</v>
      </c>
      <c r="L202" s="4">
        <f>'PROTRA_capacity-Original_Data'!M202</f>
        <v>0</v>
      </c>
      <c r="M202" s="4">
        <f>'PROTRA_capacity-Original_Data'!N202</f>
        <v>0</v>
      </c>
      <c r="N202" s="4">
        <f>'PROTRA_capacity-Original_Data'!O202</f>
        <v>0</v>
      </c>
      <c r="O202" s="4">
        <f>'PROTRA_capacity-Original_Data'!P202</f>
        <v>0</v>
      </c>
      <c r="P202" s="4">
        <f>'PROTRA_capacity-Original_Data'!Q202</f>
        <v>0</v>
      </c>
      <c r="Q202" s="4">
        <f>'PROTRA_capacity-Original_Data'!R202</f>
        <v>6.8080679650927591E-4</v>
      </c>
      <c r="R202" s="4">
        <f>'PROTRA_capacity-Original_Data'!S202</f>
        <v>8.1696815581113087E-4</v>
      </c>
      <c r="S202" s="4">
        <f>'PROTRA_capacity-Original_Data'!T202</f>
        <v>7.8292781598566727E-4</v>
      </c>
      <c r="T202" s="4">
        <f>'PROTRA_capacity-Original_Data'!U202</f>
        <v>8.1696815581113087E-4</v>
      </c>
      <c r="U202" s="4">
        <f>'PROTRA_capacity-Original_Data'!V202</f>
        <v>9.9057388892099607E-4</v>
      </c>
      <c r="W202" s="83" t="e">
        <f t="shared" si="15"/>
        <v>#DIV/0!</v>
      </c>
    </row>
    <row r="203" spans="1:23" x14ac:dyDescent="0.35">
      <c r="A203" t="s">
        <v>46</v>
      </c>
      <c r="B203" t="s">
        <v>41</v>
      </c>
      <c r="C203" t="str">
        <f t="shared" si="12"/>
        <v>CROATIA_TO_heat</v>
      </c>
      <c r="D203" t="str">
        <f t="shared" si="13"/>
        <v>PROTRA_CHP_HP_I</v>
      </c>
      <c r="E203" t="s">
        <v>12</v>
      </c>
      <c r="F203" s="1" t="str">
        <f t="shared" si="14"/>
        <v>CROATIATO_heatPROTRA_HP_geothermal</v>
      </c>
      <c r="G203" s="4">
        <f>INDEX('CHP-geothermal-fix'!H$155:H$226,MATCH(PROTRA_capacity!$F203,'CHP-geothermal-fix'!$F$155:$F$226,0))</f>
        <v>0</v>
      </c>
      <c r="H203" s="4">
        <f>INDEX('CHP-geothermal-fix'!I$155:I$226,MATCH(PROTRA_capacity!$F203,'CHP-geothermal-fix'!$F$155:$F$226,0))</f>
        <v>0</v>
      </c>
      <c r="I203" s="4">
        <f>INDEX('CHP-geothermal-fix'!J$155:J$226,MATCH(PROTRA_capacity!$F203,'CHP-geothermal-fix'!$F$155:$F$226,0))</f>
        <v>0</v>
      </c>
      <c r="J203" s="4">
        <f>INDEX('CHP-geothermal-fix'!K$155:K$226,MATCH(PROTRA_capacity!$F203,'CHP-geothermal-fix'!$F$155:$F$226,0))</f>
        <v>0</v>
      </c>
      <c r="K203" s="4">
        <f>INDEX('CHP-geothermal-fix'!L$155:L$226,MATCH(PROTRA_capacity!$F203,'CHP-geothermal-fix'!$F$155:$F$226,0))</f>
        <v>0</v>
      </c>
      <c r="L203" s="4">
        <f>INDEX('CHP-geothermal-fix'!M$155:M$226,MATCH(PROTRA_capacity!$F203,'CHP-geothermal-fix'!$F$155:$F$226,0))</f>
        <v>0</v>
      </c>
      <c r="M203" s="4">
        <f>INDEX('CHP-geothermal-fix'!N$155:N$226,MATCH(PROTRA_capacity!$F203,'CHP-geothermal-fix'!$F$155:$F$226,0))</f>
        <v>0</v>
      </c>
      <c r="N203" s="4">
        <f>INDEX('CHP-geothermal-fix'!O$155:O$226,MATCH(PROTRA_capacity!$F203,'CHP-geothermal-fix'!$F$155:$F$226,0))</f>
        <v>0</v>
      </c>
      <c r="O203" s="4">
        <f>INDEX('CHP-geothermal-fix'!P$155:P$226,MATCH(PROTRA_capacity!$F203,'CHP-geothermal-fix'!$F$155:$F$226,0))</f>
        <v>0</v>
      </c>
      <c r="P203" s="4">
        <f>INDEX('CHP-geothermal-fix'!Q$155:Q$226,MATCH(PROTRA_capacity!$F203,'CHP-geothermal-fix'!$F$155:$F$226,0))</f>
        <v>0</v>
      </c>
      <c r="Q203" s="4">
        <f>INDEX('CHP-geothermal-fix'!R$155:R$226,MATCH(PROTRA_capacity!$F203,'CHP-geothermal-fix'!$F$155:$F$226,0))</f>
        <v>0</v>
      </c>
      <c r="R203" s="4">
        <f>INDEX('CHP-geothermal-fix'!S$155:S$226,MATCH(PROTRA_capacity!$F203,'CHP-geothermal-fix'!$F$155:$F$226,0))</f>
        <v>0</v>
      </c>
      <c r="S203" s="4">
        <f>INDEX('CHP-geothermal-fix'!T$155:T$226,MATCH(PROTRA_capacity!$F203,'CHP-geothermal-fix'!$F$155:$F$226,0))</f>
        <v>0</v>
      </c>
      <c r="T203" s="4">
        <f>INDEX('CHP-geothermal-fix'!U$155:U$226,MATCH(PROTRA_capacity!$F203,'CHP-geothermal-fix'!$F$155:$F$226,0))</f>
        <v>0</v>
      </c>
      <c r="U203" s="4">
        <f>INDEX('CHP-geothermal-fix'!V$155:V$226,MATCH(PROTRA_capacity!$F203,'CHP-geothermal-fix'!$F$155:$F$226,0))</f>
        <v>0</v>
      </c>
      <c r="W203" s="83" t="e">
        <f t="shared" si="15"/>
        <v>#DIV/0!</v>
      </c>
    </row>
    <row r="204" spans="1:23" x14ac:dyDescent="0.35">
      <c r="A204" t="s">
        <v>46</v>
      </c>
      <c r="B204" t="s">
        <v>41</v>
      </c>
      <c r="C204" t="str">
        <f t="shared" si="12"/>
        <v>CROATIA_TO_heat</v>
      </c>
      <c r="D204" t="str">
        <f t="shared" si="13"/>
        <v>PROTRA_CHP_HP_I</v>
      </c>
      <c r="E204" t="s">
        <v>13</v>
      </c>
      <c r="F204" s="1" t="str">
        <f t="shared" si="14"/>
        <v>CROATIATO_heatPROTRA_HP_liquid_fuels</v>
      </c>
      <c r="G204" s="4">
        <f>'PROTRA_capacity-Original_Data'!H204</f>
        <v>0.42958908859735306</v>
      </c>
      <c r="H204" s="4">
        <f>'PROTRA_capacity-Original_Data'!I204</f>
        <v>0.37648615846962957</v>
      </c>
      <c r="I204" s="4">
        <f>'PROTRA_capacity-Original_Data'!J204</f>
        <v>0.29002369531295152</v>
      </c>
      <c r="J204" s="4">
        <f>'PROTRA_capacity-Original_Data'!K204</f>
        <v>0.29240651910073395</v>
      </c>
      <c r="K204" s="4">
        <f>'PROTRA_capacity-Original_Data'!L204</f>
        <v>0.3210004045541236</v>
      </c>
      <c r="L204" s="4">
        <f>'PROTRA_capacity-Original_Data'!M204</f>
        <v>0.33699936427209154</v>
      </c>
      <c r="M204" s="4">
        <f>'PROTRA_capacity-Original_Data'!N204</f>
        <v>0.19641276079292611</v>
      </c>
      <c r="N204" s="4">
        <f>'PROTRA_capacity-Original_Data'!O204</f>
        <v>9.2930127723516179E-2</v>
      </c>
      <c r="O204" s="4">
        <f>'PROTRA_capacity-Original_Data'!P204</f>
        <v>6.7740276252672954E-2</v>
      </c>
      <c r="P204" s="4">
        <f>'PROTRA_capacity-Original_Data'!Q204</f>
        <v>8.8164480147951224E-2</v>
      </c>
      <c r="Q204" s="4">
        <f>'PROTRA_capacity-Original_Data'!R204</f>
        <v>8.4079639368895578E-2</v>
      </c>
      <c r="R204" s="4">
        <f>'PROTRA_capacity-Original_Data'!S204</f>
        <v>7.6046119170086121E-2</v>
      </c>
      <c r="S204" s="4">
        <f>'PROTRA_capacity-Original_Data'!T204</f>
        <v>6.1102409986707504E-2</v>
      </c>
      <c r="T204" s="4">
        <f>'PROTRA_capacity-Original_Data'!U204</f>
        <v>4.8847887649540539E-2</v>
      </c>
      <c r="U204" s="4">
        <f>'PROTRA_capacity-Original_Data'!V204</f>
        <v>3.8686846211639592E-2</v>
      </c>
      <c r="W204" s="83">
        <f t="shared" si="15"/>
        <v>-0.15798050064471036</v>
      </c>
    </row>
    <row r="205" spans="1:23" x14ac:dyDescent="0.35">
      <c r="A205" t="s">
        <v>46</v>
      </c>
      <c r="B205" t="s">
        <v>41</v>
      </c>
      <c r="C205" t="str">
        <f t="shared" si="12"/>
        <v>CROATIA_TO_heat</v>
      </c>
      <c r="D205" t="str">
        <f t="shared" si="13"/>
        <v>PROTRA_CHP_HP_I</v>
      </c>
      <c r="E205" t="s">
        <v>14</v>
      </c>
      <c r="F205" s="1" t="str">
        <f t="shared" si="14"/>
        <v>CROATIATO_heatPROTRA_HP_solar</v>
      </c>
      <c r="G205" s="4">
        <f>'PROTRA_capacity-Original_Data'!H205</f>
        <v>0</v>
      </c>
      <c r="H205" s="4">
        <f>'PROTRA_capacity-Original_Data'!I205</f>
        <v>0</v>
      </c>
      <c r="I205" s="4">
        <f>'PROTRA_capacity-Original_Data'!J205</f>
        <v>0</v>
      </c>
      <c r="J205" s="4">
        <f>'PROTRA_capacity-Original_Data'!K205</f>
        <v>0</v>
      </c>
      <c r="K205" s="4">
        <f>'PROTRA_capacity-Original_Data'!L205</f>
        <v>0</v>
      </c>
      <c r="L205" s="4">
        <f>'PROTRA_capacity-Original_Data'!M205</f>
        <v>0</v>
      </c>
      <c r="M205" s="4">
        <f>'PROTRA_capacity-Original_Data'!N205</f>
        <v>0</v>
      </c>
      <c r="N205" s="4">
        <f>'PROTRA_capacity-Original_Data'!O205</f>
        <v>0</v>
      </c>
      <c r="O205" s="4">
        <f>'PROTRA_capacity-Original_Data'!P205</f>
        <v>0</v>
      </c>
      <c r="P205" s="4">
        <f>'PROTRA_capacity-Original_Data'!Q205</f>
        <v>0</v>
      </c>
      <c r="Q205" s="4">
        <f>'PROTRA_capacity-Original_Data'!R205</f>
        <v>0</v>
      </c>
      <c r="R205" s="4">
        <f>'PROTRA_capacity-Original_Data'!S205</f>
        <v>0</v>
      </c>
      <c r="S205" s="4">
        <f>'PROTRA_capacity-Original_Data'!T205</f>
        <v>0</v>
      </c>
      <c r="T205" s="4">
        <f>'PROTRA_capacity-Original_Data'!U205</f>
        <v>0</v>
      </c>
      <c r="U205" s="4">
        <f>'PROTRA_capacity-Original_Data'!V205</f>
        <v>0</v>
      </c>
      <c r="W205" s="83" t="e">
        <f t="shared" si="15"/>
        <v>#DIV/0!</v>
      </c>
    </row>
    <row r="206" spans="1:23" x14ac:dyDescent="0.35">
      <c r="A206" t="s">
        <v>46</v>
      </c>
      <c r="B206" t="s">
        <v>41</v>
      </c>
      <c r="C206" t="str">
        <f t="shared" si="12"/>
        <v>CROATIA_TO_heat</v>
      </c>
      <c r="D206" t="str">
        <f t="shared" si="13"/>
        <v>PROTRA_CHP_HP_I</v>
      </c>
      <c r="E206" t="s">
        <v>15</v>
      </c>
      <c r="F206" s="1" t="str">
        <f t="shared" si="14"/>
        <v>CROATIATO_heatPROTRA_HP_solid_fossil</v>
      </c>
      <c r="G206" s="4">
        <f>'PROTRA_capacity-Original_Data'!H206</f>
        <v>0</v>
      </c>
      <c r="H206" s="4">
        <f>'PROTRA_capacity-Original_Data'!I206</f>
        <v>0</v>
      </c>
      <c r="I206" s="4">
        <f>'PROTRA_capacity-Original_Data'!J206</f>
        <v>0</v>
      </c>
      <c r="J206" s="4">
        <f>'PROTRA_capacity-Original_Data'!K206</f>
        <v>0</v>
      </c>
      <c r="K206" s="4">
        <f>'PROTRA_capacity-Original_Data'!L206</f>
        <v>0</v>
      </c>
      <c r="L206" s="4">
        <f>'PROTRA_capacity-Original_Data'!M206</f>
        <v>0</v>
      </c>
      <c r="M206" s="4">
        <f>'PROTRA_capacity-Original_Data'!N206</f>
        <v>0</v>
      </c>
      <c r="N206" s="4">
        <f>'PROTRA_capacity-Original_Data'!O206</f>
        <v>0</v>
      </c>
      <c r="O206" s="4">
        <f>'PROTRA_capacity-Original_Data'!P206</f>
        <v>0</v>
      </c>
      <c r="P206" s="4">
        <f>'PROTRA_capacity-Original_Data'!Q206</f>
        <v>0</v>
      </c>
      <c r="Q206" s="4">
        <f>'PROTRA_capacity-Original_Data'!R206</f>
        <v>0</v>
      </c>
      <c r="R206" s="4">
        <f>'PROTRA_capacity-Original_Data'!S206</f>
        <v>0</v>
      </c>
      <c r="S206" s="4">
        <f>'PROTRA_capacity-Original_Data'!T206</f>
        <v>0</v>
      </c>
      <c r="T206" s="4">
        <f>'PROTRA_capacity-Original_Data'!U206</f>
        <v>0</v>
      </c>
      <c r="U206" s="4">
        <f>'PROTRA_capacity-Original_Data'!V206</f>
        <v>0</v>
      </c>
      <c r="W206" s="83" t="e">
        <f t="shared" si="15"/>
        <v>#DIV/0!</v>
      </c>
    </row>
    <row r="207" spans="1:23" x14ac:dyDescent="0.35">
      <c r="A207" t="s">
        <v>46</v>
      </c>
      <c r="B207" t="s">
        <v>41</v>
      </c>
      <c r="C207" t="str">
        <f t="shared" si="12"/>
        <v>CROATIA_TO_heat</v>
      </c>
      <c r="D207" t="str">
        <f t="shared" si="13"/>
        <v>PROTRA_CHP_HP_I</v>
      </c>
      <c r="E207" t="s">
        <v>16</v>
      </c>
      <c r="F207" s="1" t="str">
        <f t="shared" si="14"/>
        <v>CROATIATO_heatPROTRA_HP_waste</v>
      </c>
      <c r="G207" s="4">
        <f>'PROTRA_capacity-Original_Data'!H207</f>
        <v>0</v>
      </c>
      <c r="H207" s="4">
        <f>'PROTRA_capacity-Original_Data'!I207</f>
        <v>0</v>
      </c>
      <c r="I207" s="4">
        <f>'PROTRA_capacity-Original_Data'!J207</f>
        <v>0</v>
      </c>
      <c r="J207" s="4">
        <f>'PROTRA_capacity-Original_Data'!K207</f>
        <v>0</v>
      </c>
      <c r="K207" s="4">
        <f>'PROTRA_capacity-Original_Data'!L207</f>
        <v>0</v>
      </c>
      <c r="L207" s="4">
        <f>'PROTRA_capacity-Original_Data'!M207</f>
        <v>0</v>
      </c>
      <c r="M207" s="4">
        <f>'PROTRA_capacity-Original_Data'!N207</f>
        <v>0</v>
      </c>
      <c r="N207" s="4">
        <f>'PROTRA_capacity-Original_Data'!O207</f>
        <v>0</v>
      </c>
      <c r="O207" s="4">
        <f>'PROTRA_capacity-Original_Data'!P207</f>
        <v>0</v>
      </c>
      <c r="P207" s="4">
        <f>'PROTRA_capacity-Original_Data'!Q207</f>
        <v>0</v>
      </c>
      <c r="Q207" s="4">
        <f>'PROTRA_capacity-Original_Data'!R207</f>
        <v>0</v>
      </c>
      <c r="R207" s="4">
        <f>'PROTRA_capacity-Original_Data'!S207</f>
        <v>0</v>
      </c>
      <c r="S207" s="4">
        <f>'PROTRA_capacity-Original_Data'!T207</f>
        <v>0</v>
      </c>
      <c r="T207" s="4">
        <f>'PROTRA_capacity-Original_Data'!U207</f>
        <v>0</v>
      </c>
      <c r="U207" s="4">
        <f>'PROTRA_capacity-Original_Data'!V207</f>
        <v>0</v>
      </c>
      <c r="W207" s="83" t="e">
        <f t="shared" si="15"/>
        <v>#DIV/0!</v>
      </c>
    </row>
    <row r="208" spans="1:23" x14ac:dyDescent="0.35">
      <c r="A208" t="s">
        <v>46</v>
      </c>
      <c r="B208" t="s">
        <v>42</v>
      </c>
      <c r="C208" t="str">
        <f t="shared" si="12"/>
        <v>CROATIA_TO_elec</v>
      </c>
      <c r="D208" t="str">
        <f t="shared" si="13"/>
        <v>PROTRA_CHP_PP_I</v>
      </c>
      <c r="E208" t="s">
        <v>0</v>
      </c>
      <c r="F208" s="1" t="str">
        <f t="shared" si="14"/>
        <v>CROATIATO_elecPROTRA_CHP_gas_fuels</v>
      </c>
      <c r="G208" s="5">
        <f>'PROTRA_capacity-Original_Data'!H208</f>
        <v>0.55289999999999995</v>
      </c>
      <c r="H208" s="5">
        <f>'PROTRA_capacity-Original_Data'!I208</f>
        <v>0.55289999999999995</v>
      </c>
      <c r="I208" s="5">
        <f>'PROTRA_capacity-Original_Data'!J208</f>
        <v>0.55289999999999995</v>
      </c>
      <c r="J208" s="5">
        <f>'PROTRA_capacity-Original_Data'!K208</f>
        <v>0.66289999999999993</v>
      </c>
      <c r="K208" s="5">
        <f>'PROTRA_capacity-Original_Data'!L208</f>
        <v>0.65649999999999997</v>
      </c>
      <c r="L208" s="5">
        <f>'PROTRA_capacity-Original_Data'!M208</f>
        <v>0.65649999999999997</v>
      </c>
      <c r="M208" s="5">
        <f>'PROTRA_capacity-Original_Data'!N208</f>
        <v>0.65649999999999997</v>
      </c>
      <c r="N208" s="5">
        <f>'PROTRA_capacity-Original_Data'!O208</f>
        <v>0.65649999999999997</v>
      </c>
      <c r="O208" s="5">
        <f>'PROTRA_capacity-Original_Data'!P208</f>
        <v>0.65649999999999997</v>
      </c>
      <c r="P208" s="5">
        <f>'PROTRA_capacity-Original_Data'!Q208</f>
        <v>0.88549999999999995</v>
      </c>
      <c r="Q208" s="5">
        <f>'PROTRA_capacity-Original_Data'!R208</f>
        <v>0.88549999999999995</v>
      </c>
      <c r="R208" s="5">
        <f>'PROTRA_capacity-Original_Data'!S208</f>
        <v>0.88549999999999995</v>
      </c>
      <c r="S208" s="5">
        <f>'PROTRA_capacity-Original_Data'!T208</f>
        <v>0.88549999999999995</v>
      </c>
      <c r="T208" s="5">
        <f>'PROTRA_capacity-Original_Data'!U208</f>
        <v>0.88549999999999995</v>
      </c>
      <c r="U208" s="5">
        <f>'PROTRA_capacity-Original_Data'!V208</f>
        <v>0.88549999999999995</v>
      </c>
      <c r="W208" s="83">
        <f t="shared" si="15"/>
        <v>3.4213353836118232E-2</v>
      </c>
    </row>
    <row r="209" spans="1:23" x14ac:dyDescent="0.35">
      <c r="A209" t="s">
        <v>46</v>
      </c>
      <c r="B209" t="s">
        <v>42</v>
      </c>
      <c r="C209" t="str">
        <f t="shared" si="12"/>
        <v>CROATIA_TO_elec</v>
      </c>
      <c r="D209" t="str">
        <f t="shared" si="13"/>
        <v>PROTRA_CHP_PP_I</v>
      </c>
      <c r="E209" t="s">
        <v>1</v>
      </c>
      <c r="F209" s="1" t="str">
        <f t="shared" si="14"/>
        <v>CROATIATO_elecPROTRA_CHP_gas_fuels_CCS</v>
      </c>
      <c r="G209" s="5">
        <f>'PROTRA_capacity-Original_Data'!H209</f>
        <v>0</v>
      </c>
      <c r="H209" s="5">
        <f>'PROTRA_capacity-Original_Data'!I209</f>
        <v>0</v>
      </c>
      <c r="I209" s="5">
        <f>'PROTRA_capacity-Original_Data'!J209</f>
        <v>0</v>
      </c>
      <c r="J209" s="5">
        <f>'PROTRA_capacity-Original_Data'!K209</f>
        <v>0</v>
      </c>
      <c r="K209" s="5">
        <f>'PROTRA_capacity-Original_Data'!L209</f>
        <v>0</v>
      </c>
      <c r="L209" s="5">
        <f>'PROTRA_capacity-Original_Data'!M209</f>
        <v>0</v>
      </c>
      <c r="M209" s="5">
        <f>'PROTRA_capacity-Original_Data'!N209</f>
        <v>0</v>
      </c>
      <c r="N209" s="5">
        <f>'PROTRA_capacity-Original_Data'!O209</f>
        <v>0</v>
      </c>
      <c r="O209" s="5">
        <f>'PROTRA_capacity-Original_Data'!P209</f>
        <v>0</v>
      </c>
      <c r="P209" s="5">
        <f>'PROTRA_capacity-Original_Data'!Q209</f>
        <v>0</v>
      </c>
      <c r="Q209" s="5">
        <f>'PROTRA_capacity-Original_Data'!R209</f>
        <v>0</v>
      </c>
      <c r="R209" s="5">
        <f>'PROTRA_capacity-Original_Data'!S209</f>
        <v>0</v>
      </c>
      <c r="S209" s="5">
        <f>'PROTRA_capacity-Original_Data'!T209</f>
        <v>0</v>
      </c>
      <c r="T209" s="5">
        <f>'PROTRA_capacity-Original_Data'!U209</f>
        <v>0</v>
      </c>
      <c r="U209" s="5">
        <f>'PROTRA_capacity-Original_Data'!V209</f>
        <v>0</v>
      </c>
      <c r="W209" s="83" t="e">
        <f t="shared" si="15"/>
        <v>#DIV/0!</v>
      </c>
    </row>
    <row r="210" spans="1:23" x14ac:dyDescent="0.35">
      <c r="A210" t="s">
        <v>46</v>
      </c>
      <c r="B210" t="s">
        <v>42</v>
      </c>
      <c r="C210" t="str">
        <f t="shared" si="12"/>
        <v>CROATIA_TO_elec</v>
      </c>
      <c r="D210" t="str">
        <f t="shared" si="13"/>
        <v>PROTRA_CHP_PP_I</v>
      </c>
      <c r="E210" t="s">
        <v>2</v>
      </c>
      <c r="F210" s="1" t="str">
        <f t="shared" si="14"/>
        <v>CROATIATO_elecPROTRA_CHP_geothermal</v>
      </c>
      <c r="G210" s="3">
        <v>0</v>
      </c>
      <c r="H210" s="3">
        <v>0</v>
      </c>
      <c r="I210" s="3">
        <v>0</v>
      </c>
      <c r="J210" s="3">
        <v>0</v>
      </c>
      <c r="K210" s="3">
        <v>0</v>
      </c>
      <c r="L210" s="3">
        <v>0</v>
      </c>
      <c r="M210" s="3">
        <v>0</v>
      </c>
      <c r="N210" s="3">
        <v>0</v>
      </c>
      <c r="O210" s="3">
        <v>0</v>
      </c>
      <c r="P210" s="3">
        <v>0</v>
      </c>
      <c r="Q210" s="3">
        <v>0</v>
      </c>
      <c r="R210" s="3">
        <v>0</v>
      </c>
      <c r="S210" s="3">
        <v>0</v>
      </c>
      <c r="T210" s="3">
        <v>0</v>
      </c>
      <c r="U210" s="3">
        <v>0</v>
      </c>
      <c r="W210" s="83" t="e">
        <f t="shared" si="15"/>
        <v>#DIV/0!</v>
      </c>
    </row>
    <row r="211" spans="1:23" x14ac:dyDescent="0.35">
      <c r="A211" t="s">
        <v>46</v>
      </c>
      <c r="B211" t="s">
        <v>42</v>
      </c>
      <c r="C211" t="str">
        <f t="shared" si="12"/>
        <v>CROATIA_TO_elec</v>
      </c>
      <c r="D211" t="str">
        <f t="shared" si="13"/>
        <v>PROTRA_CHP_PP_I</v>
      </c>
      <c r="E211" t="s">
        <v>3</v>
      </c>
      <c r="F211" s="1" t="str">
        <f t="shared" si="14"/>
        <v>CROATIATO_elecPROTRA_CHP_liquid_fuels</v>
      </c>
      <c r="G211" s="5">
        <f>'PROTRA_capacity-Original_Data'!H211</f>
        <v>0.26450000000000001</v>
      </c>
      <c r="H211" s="5">
        <f>'PROTRA_capacity-Original_Data'!I211</f>
        <v>0.26450000000000001</v>
      </c>
      <c r="I211" s="5">
        <f>'PROTRA_capacity-Original_Data'!J211</f>
        <v>0.26450000000000001</v>
      </c>
      <c r="J211" s="5">
        <f>'PROTRA_capacity-Original_Data'!K211</f>
        <v>0.26450000000000001</v>
      </c>
      <c r="K211" s="5">
        <f>'PROTRA_capacity-Original_Data'!L211</f>
        <v>0.26450000000000001</v>
      </c>
      <c r="L211" s="5">
        <f>'PROTRA_capacity-Original_Data'!M211</f>
        <v>0.26450000000000001</v>
      </c>
      <c r="M211" s="5">
        <f>'PROTRA_capacity-Original_Data'!N211</f>
        <v>0.26450000000000001</v>
      </c>
      <c r="N211" s="5">
        <f>'PROTRA_capacity-Original_Data'!O211</f>
        <v>0.26450000000000001</v>
      </c>
      <c r="O211" s="5">
        <f>'PROTRA_capacity-Original_Data'!P211</f>
        <v>0.26450000000000001</v>
      </c>
      <c r="P211" s="5">
        <f>'PROTRA_capacity-Original_Data'!Q211</f>
        <v>0.26450000000000001</v>
      </c>
      <c r="Q211" s="5">
        <f>'PROTRA_capacity-Original_Data'!R211</f>
        <v>0.26450000000000001</v>
      </c>
      <c r="R211" s="5">
        <f>'PROTRA_capacity-Original_Data'!S211</f>
        <v>0.26450000000000001</v>
      </c>
      <c r="S211" s="5">
        <f>'PROTRA_capacity-Original_Data'!T211</f>
        <v>0.26450000000000001</v>
      </c>
      <c r="T211" s="5">
        <f>'PROTRA_capacity-Original_Data'!U211</f>
        <v>0.26088052631578951</v>
      </c>
      <c r="U211" s="5">
        <f>'PROTRA_capacity-Original_Data'!V211</f>
        <v>0.26088052631578951</v>
      </c>
      <c r="W211" s="83">
        <f t="shared" si="15"/>
        <v>-9.8370886633303289E-4</v>
      </c>
    </row>
    <row r="212" spans="1:23" x14ac:dyDescent="0.35">
      <c r="A212" t="s">
        <v>46</v>
      </c>
      <c r="B212" t="s">
        <v>42</v>
      </c>
      <c r="C212" t="str">
        <f t="shared" si="12"/>
        <v>CROATIA_TO_elec</v>
      </c>
      <c r="D212" t="str">
        <f t="shared" si="13"/>
        <v>PROTRA_CHP_PP_I</v>
      </c>
      <c r="E212" t="s">
        <v>4</v>
      </c>
      <c r="F212" s="1" t="str">
        <f t="shared" si="14"/>
        <v>CROATIATO_elecPROTRA_CHP_liquid_fuels_CCS</v>
      </c>
      <c r="G212" s="5">
        <f>'PROTRA_capacity-Original_Data'!H212</f>
        <v>0</v>
      </c>
      <c r="H212" s="5">
        <f>'PROTRA_capacity-Original_Data'!I212</f>
        <v>0</v>
      </c>
      <c r="I212" s="5">
        <f>'PROTRA_capacity-Original_Data'!J212</f>
        <v>0</v>
      </c>
      <c r="J212" s="5">
        <f>'PROTRA_capacity-Original_Data'!K212</f>
        <v>0</v>
      </c>
      <c r="K212" s="5">
        <f>'PROTRA_capacity-Original_Data'!L212</f>
        <v>0</v>
      </c>
      <c r="L212" s="5">
        <f>'PROTRA_capacity-Original_Data'!M212</f>
        <v>0</v>
      </c>
      <c r="M212" s="5">
        <f>'PROTRA_capacity-Original_Data'!N212</f>
        <v>0</v>
      </c>
      <c r="N212" s="5">
        <f>'PROTRA_capacity-Original_Data'!O212</f>
        <v>0</v>
      </c>
      <c r="O212" s="5">
        <f>'PROTRA_capacity-Original_Data'!P212</f>
        <v>0</v>
      </c>
      <c r="P212" s="5">
        <f>'PROTRA_capacity-Original_Data'!Q212</f>
        <v>0</v>
      </c>
      <c r="Q212" s="5">
        <f>'PROTRA_capacity-Original_Data'!R212</f>
        <v>0</v>
      </c>
      <c r="R212" s="5">
        <f>'PROTRA_capacity-Original_Data'!S212</f>
        <v>0</v>
      </c>
      <c r="S212" s="5">
        <f>'PROTRA_capacity-Original_Data'!T212</f>
        <v>0</v>
      </c>
      <c r="T212" s="5">
        <f>'PROTRA_capacity-Original_Data'!U212</f>
        <v>0</v>
      </c>
      <c r="U212" s="5">
        <f>'PROTRA_capacity-Original_Data'!V212</f>
        <v>0</v>
      </c>
      <c r="W212" s="83" t="e">
        <f t="shared" si="15"/>
        <v>#DIV/0!</v>
      </c>
    </row>
    <row r="213" spans="1:23" x14ac:dyDescent="0.35">
      <c r="A213" t="s">
        <v>46</v>
      </c>
      <c r="B213" t="s">
        <v>42</v>
      </c>
      <c r="C213" t="str">
        <f t="shared" si="12"/>
        <v>CROATIA_TO_elec</v>
      </c>
      <c r="D213" t="str">
        <f t="shared" si="13"/>
        <v>PROTRA_CHP_PP_I</v>
      </c>
      <c r="E213" t="s">
        <v>5</v>
      </c>
      <c r="F213" s="1" t="str">
        <f t="shared" si="14"/>
        <v>CROATIATO_elecPROTRA_CHP_solid_fossil</v>
      </c>
      <c r="G213" s="5">
        <f>'PROTRA_capacity-Original_Data'!H213</f>
        <v>4.5999999999999999E-3</v>
      </c>
      <c r="H213" s="5">
        <f>'PROTRA_capacity-Original_Data'!I213</f>
        <v>4.5999999999999999E-3</v>
      </c>
      <c r="I213" s="5">
        <f>'PROTRA_capacity-Original_Data'!J213</f>
        <v>4.5999999999999999E-3</v>
      </c>
      <c r="J213" s="5">
        <f>'PROTRA_capacity-Original_Data'!K213</f>
        <v>4.5999999999999999E-3</v>
      </c>
      <c r="K213" s="5">
        <f>'PROTRA_capacity-Original_Data'!L213</f>
        <v>4.5999999999999999E-3</v>
      </c>
      <c r="L213" s="5">
        <f>'PROTRA_capacity-Original_Data'!M213</f>
        <v>4.5999999999999999E-3</v>
      </c>
      <c r="M213" s="5">
        <f>'PROTRA_capacity-Original_Data'!N213</f>
        <v>4.5999999999999999E-3</v>
      </c>
      <c r="N213" s="5">
        <f>'PROTRA_capacity-Original_Data'!O213</f>
        <v>4.5999999999999999E-3</v>
      </c>
      <c r="O213" s="5">
        <f>'PROTRA_capacity-Original_Data'!P213</f>
        <v>4.5999999999999999E-3</v>
      </c>
      <c r="P213" s="5">
        <f>'PROTRA_capacity-Original_Data'!Q213</f>
        <v>4.5999999999999999E-3</v>
      </c>
      <c r="Q213" s="5">
        <f>'PROTRA_capacity-Original_Data'!R213</f>
        <v>4.5999999999999999E-3</v>
      </c>
      <c r="R213" s="5">
        <f>'PROTRA_capacity-Original_Data'!S213</f>
        <v>4.5999999999999999E-3</v>
      </c>
      <c r="S213" s="5">
        <f>'PROTRA_capacity-Original_Data'!T213</f>
        <v>4.5999999999999999E-3</v>
      </c>
      <c r="T213" s="5">
        <f>'PROTRA_capacity-Original_Data'!U213</f>
        <v>4.699076923076923E-3</v>
      </c>
      <c r="U213" s="5">
        <f>'PROTRA_capacity-Original_Data'!V213</f>
        <v>4.699076923076923E-3</v>
      </c>
      <c r="W213" s="83">
        <f t="shared" si="15"/>
        <v>1.5232866375614051E-3</v>
      </c>
    </row>
    <row r="214" spans="1:23" x14ac:dyDescent="0.35">
      <c r="A214" t="s">
        <v>46</v>
      </c>
      <c r="B214" t="s">
        <v>42</v>
      </c>
      <c r="C214" t="str">
        <f t="shared" si="12"/>
        <v>CROATIA_TO_elec</v>
      </c>
      <c r="D214" t="str">
        <f t="shared" si="13"/>
        <v>PROTRA_CHP_PP_I</v>
      </c>
      <c r="E214" t="s">
        <v>6</v>
      </c>
      <c r="F214" s="1" t="str">
        <f t="shared" si="14"/>
        <v>CROATIATO_elecPROTRA_CHP_solid_fossil_CCS</v>
      </c>
      <c r="G214" s="5">
        <f>'PROTRA_capacity-Original_Data'!H214</f>
        <v>0</v>
      </c>
      <c r="H214" s="5">
        <f>'PROTRA_capacity-Original_Data'!I214</f>
        <v>0</v>
      </c>
      <c r="I214" s="5">
        <f>'PROTRA_capacity-Original_Data'!J214</f>
        <v>0</v>
      </c>
      <c r="J214" s="5">
        <f>'PROTRA_capacity-Original_Data'!K214</f>
        <v>0</v>
      </c>
      <c r="K214" s="5">
        <f>'PROTRA_capacity-Original_Data'!L214</f>
        <v>0</v>
      </c>
      <c r="L214" s="5">
        <f>'PROTRA_capacity-Original_Data'!M214</f>
        <v>0</v>
      </c>
      <c r="M214" s="5">
        <f>'PROTRA_capacity-Original_Data'!N214</f>
        <v>0</v>
      </c>
      <c r="N214" s="5">
        <f>'PROTRA_capacity-Original_Data'!O214</f>
        <v>0</v>
      </c>
      <c r="O214" s="5">
        <f>'PROTRA_capacity-Original_Data'!P214</f>
        <v>0</v>
      </c>
      <c r="P214" s="5">
        <f>'PROTRA_capacity-Original_Data'!Q214</f>
        <v>0</v>
      </c>
      <c r="Q214" s="5">
        <f>'PROTRA_capacity-Original_Data'!R214</f>
        <v>0</v>
      </c>
      <c r="R214" s="5">
        <f>'PROTRA_capacity-Original_Data'!S214</f>
        <v>0</v>
      </c>
      <c r="S214" s="5">
        <f>'PROTRA_capacity-Original_Data'!T214</f>
        <v>0</v>
      </c>
      <c r="T214" s="5">
        <f>'PROTRA_capacity-Original_Data'!U214</f>
        <v>0</v>
      </c>
      <c r="U214" s="5">
        <f>'PROTRA_capacity-Original_Data'!V214</f>
        <v>0</v>
      </c>
      <c r="W214" s="83" t="e">
        <f t="shared" si="15"/>
        <v>#DIV/0!</v>
      </c>
    </row>
    <row r="215" spans="1:23" x14ac:dyDescent="0.35">
      <c r="A215" t="s">
        <v>46</v>
      </c>
      <c r="B215" t="s">
        <v>42</v>
      </c>
      <c r="C215" t="str">
        <f t="shared" si="12"/>
        <v>CROATIA_TO_elec</v>
      </c>
      <c r="D215" t="str">
        <f t="shared" si="13"/>
        <v>PROTRA_CHP_PP_I</v>
      </c>
      <c r="E215" t="s">
        <v>7</v>
      </c>
      <c r="F215" s="1" t="str">
        <f t="shared" si="14"/>
        <v>CROATIATO_elecPROTRA_CHP_waste</v>
      </c>
      <c r="G215" s="5">
        <f>'PROTRA_capacity-Original_Data'!H215</f>
        <v>0</v>
      </c>
      <c r="H215" s="5">
        <f>'PROTRA_capacity-Original_Data'!I215</f>
        <v>0</v>
      </c>
      <c r="I215" s="5">
        <f>'PROTRA_capacity-Original_Data'!J215</f>
        <v>0</v>
      </c>
      <c r="J215" s="5">
        <f>'PROTRA_capacity-Original_Data'!K215</f>
        <v>0</v>
      </c>
      <c r="K215" s="5">
        <f>'PROTRA_capacity-Original_Data'!L215</f>
        <v>0</v>
      </c>
      <c r="L215" s="5">
        <f>'PROTRA_capacity-Original_Data'!M215</f>
        <v>0</v>
      </c>
      <c r="M215" s="5">
        <f>'PROTRA_capacity-Original_Data'!N215</f>
        <v>0</v>
      </c>
      <c r="N215" s="5">
        <f>'PROTRA_capacity-Original_Data'!O215</f>
        <v>0</v>
      </c>
      <c r="O215" s="5">
        <f>'PROTRA_capacity-Original_Data'!P215</f>
        <v>0</v>
      </c>
      <c r="P215" s="5">
        <f>'PROTRA_capacity-Original_Data'!Q215</f>
        <v>0</v>
      </c>
      <c r="Q215" s="5">
        <f>'PROTRA_capacity-Original_Data'!R215</f>
        <v>0</v>
      </c>
      <c r="R215" s="5">
        <f>'PROTRA_capacity-Original_Data'!S215</f>
        <v>0</v>
      </c>
      <c r="S215" s="5">
        <f>'PROTRA_capacity-Original_Data'!T215</f>
        <v>0</v>
      </c>
      <c r="T215" s="5">
        <f>'PROTRA_capacity-Original_Data'!U215</f>
        <v>0</v>
      </c>
      <c r="U215" s="5">
        <f>'PROTRA_capacity-Original_Data'!V215</f>
        <v>0</v>
      </c>
      <c r="W215" s="83" t="e">
        <f t="shared" si="15"/>
        <v>#DIV/0!</v>
      </c>
    </row>
    <row r="216" spans="1:23" x14ac:dyDescent="0.35">
      <c r="A216" t="s">
        <v>46</v>
      </c>
      <c r="B216" t="s">
        <v>42</v>
      </c>
      <c r="C216" t="str">
        <f t="shared" si="12"/>
        <v>CROATIA_TO_elec</v>
      </c>
      <c r="D216" t="str">
        <f t="shared" si="13"/>
        <v>PROTRA_CHP_PP_I</v>
      </c>
      <c r="E216" t="s">
        <v>8</v>
      </c>
      <c r="F216" s="1" t="str">
        <f t="shared" si="14"/>
        <v>CROATIATO_elecPROTRA_CHP_solid_bio</v>
      </c>
      <c r="G216" s="5">
        <f>'PROTRA_capacity-Original_Data'!H216</f>
        <v>6.0000000000000001E-3</v>
      </c>
      <c r="H216" s="5">
        <f>'PROTRA_capacity-Original_Data'!I216</f>
        <v>6.0000000000000001E-3</v>
      </c>
      <c r="I216" s="5">
        <f>'PROTRA_capacity-Original_Data'!J216</f>
        <v>6.0000000000000001E-3</v>
      </c>
      <c r="J216" s="5">
        <f>'PROTRA_capacity-Original_Data'!K216</f>
        <v>6.0000000000000001E-3</v>
      </c>
      <c r="K216" s="5">
        <f>'PROTRA_capacity-Original_Data'!L216</f>
        <v>6.0000000000000001E-3</v>
      </c>
      <c r="L216" s="5">
        <f>'PROTRA_capacity-Original_Data'!M216</f>
        <v>9.300000000000001E-3</v>
      </c>
      <c r="M216" s="5">
        <f>'PROTRA_capacity-Original_Data'!N216</f>
        <v>9.300000000000001E-3</v>
      </c>
      <c r="N216" s="5">
        <f>'PROTRA_capacity-Original_Data'!O216</f>
        <v>9.300000000000001E-3</v>
      </c>
      <c r="O216" s="5">
        <f>'PROTRA_capacity-Original_Data'!P216</f>
        <v>1.1299000000000002E-2</v>
      </c>
      <c r="P216" s="5">
        <f>'PROTRA_capacity-Original_Data'!Q216</f>
        <v>4.5161E-2</v>
      </c>
      <c r="Q216" s="5">
        <f>'PROTRA_capacity-Original_Data'!R216</f>
        <v>4.6967439999999999E-2</v>
      </c>
      <c r="R216" s="5">
        <f>'PROTRA_capacity-Original_Data'!S216</f>
        <v>6.5031839999999994E-2</v>
      </c>
      <c r="S216" s="5">
        <f>'PROTRA_capacity-Original_Data'!T216</f>
        <v>9.3934879999999998E-2</v>
      </c>
      <c r="T216" s="5">
        <f>'PROTRA_capacity-Original_Data'!U216</f>
        <v>0.12825723999999999</v>
      </c>
      <c r="U216" s="5">
        <f>'PROTRA_capacity-Original_Data'!V216</f>
        <v>0.16438604000000001</v>
      </c>
      <c r="W216" s="83">
        <f t="shared" si="15"/>
        <v>0.26675852161085056</v>
      </c>
    </row>
    <row r="217" spans="1:23" x14ac:dyDescent="0.35">
      <c r="A217" t="s">
        <v>46</v>
      </c>
      <c r="B217" t="s">
        <v>42</v>
      </c>
      <c r="C217" t="str">
        <f t="shared" si="12"/>
        <v>CROATIA_TO_elec</v>
      </c>
      <c r="D217" t="str">
        <f t="shared" si="13"/>
        <v>PROTRA_CHP_PP_I</v>
      </c>
      <c r="E217" t="s">
        <v>9</v>
      </c>
      <c r="F217" s="1" t="str">
        <f t="shared" si="14"/>
        <v>CROATIATO_elecPROTRA_CHP_solid_bio_CCS</v>
      </c>
      <c r="G217" s="5">
        <f>'PROTRA_capacity-Original_Data'!H217</f>
        <v>0</v>
      </c>
      <c r="H217" s="5">
        <f>'PROTRA_capacity-Original_Data'!I217</f>
        <v>0</v>
      </c>
      <c r="I217" s="5">
        <f>'PROTRA_capacity-Original_Data'!J217</f>
        <v>0</v>
      </c>
      <c r="J217" s="5">
        <f>'PROTRA_capacity-Original_Data'!K217</f>
        <v>0</v>
      </c>
      <c r="K217" s="5">
        <f>'PROTRA_capacity-Original_Data'!L217</f>
        <v>0</v>
      </c>
      <c r="L217" s="5">
        <f>'PROTRA_capacity-Original_Data'!M217</f>
        <v>0</v>
      </c>
      <c r="M217" s="5">
        <f>'PROTRA_capacity-Original_Data'!N217</f>
        <v>0</v>
      </c>
      <c r="N217" s="5">
        <f>'PROTRA_capacity-Original_Data'!O217</f>
        <v>0</v>
      </c>
      <c r="O217" s="5">
        <f>'PROTRA_capacity-Original_Data'!P217</f>
        <v>0</v>
      </c>
      <c r="P217" s="5">
        <f>'PROTRA_capacity-Original_Data'!Q217</f>
        <v>0</v>
      </c>
      <c r="Q217" s="5">
        <f>'PROTRA_capacity-Original_Data'!R217</f>
        <v>0</v>
      </c>
      <c r="R217" s="5">
        <f>'PROTRA_capacity-Original_Data'!S217</f>
        <v>0</v>
      </c>
      <c r="S217" s="5">
        <f>'PROTRA_capacity-Original_Data'!T217</f>
        <v>0</v>
      </c>
      <c r="T217" s="5">
        <f>'PROTRA_capacity-Original_Data'!U217</f>
        <v>0</v>
      </c>
      <c r="U217" s="5">
        <f>'PROTRA_capacity-Original_Data'!V217</f>
        <v>0</v>
      </c>
      <c r="W217" s="83" t="e">
        <f t="shared" si="15"/>
        <v>#DIV/0!</v>
      </c>
    </row>
    <row r="218" spans="1:23" x14ac:dyDescent="0.35">
      <c r="A218" t="s">
        <v>46</v>
      </c>
      <c r="B218" t="s">
        <v>42</v>
      </c>
      <c r="C218" t="str">
        <f t="shared" si="12"/>
        <v>CROATIA_TO_elec</v>
      </c>
      <c r="D218" t="str">
        <f t="shared" si="13"/>
        <v>PROTRA_CHP_PP_I</v>
      </c>
      <c r="E218" t="s">
        <v>17</v>
      </c>
      <c r="F218" s="1" t="str">
        <f t="shared" si="14"/>
        <v>CROATIATO_elecPROTRA_PP_solid_bio</v>
      </c>
      <c r="G218" s="5">
        <f>'PROTRA_capacity-Original_Data'!H218</f>
        <v>0</v>
      </c>
      <c r="H218" s="5">
        <f>'PROTRA_capacity-Original_Data'!I218</f>
        <v>0</v>
      </c>
      <c r="I218" s="5">
        <f>'PROTRA_capacity-Original_Data'!J218</f>
        <v>0</v>
      </c>
      <c r="J218" s="5">
        <f>'PROTRA_capacity-Original_Data'!K218</f>
        <v>0</v>
      </c>
      <c r="K218" s="5">
        <f>'PROTRA_capacity-Original_Data'!L218</f>
        <v>0</v>
      </c>
      <c r="L218" s="5">
        <f>'PROTRA_capacity-Original_Data'!M218</f>
        <v>0</v>
      </c>
      <c r="M218" s="5">
        <f>'PROTRA_capacity-Original_Data'!N218</f>
        <v>0</v>
      </c>
      <c r="N218" s="5">
        <f>'PROTRA_capacity-Original_Data'!O218</f>
        <v>0</v>
      </c>
      <c r="O218" s="5">
        <f>'PROTRA_capacity-Original_Data'!P218</f>
        <v>0</v>
      </c>
      <c r="P218" s="5">
        <f>'PROTRA_capacity-Original_Data'!Q218</f>
        <v>0</v>
      </c>
      <c r="Q218" s="5">
        <f>'PROTRA_capacity-Original_Data'!R218</f>
        <v>0</v>
      </c>
      <c r="R218" s="5">
        <f>'PROTRA_capacity-Original_Data'!S218</f>
        <v>0</v>
      </c>
      <c r="S218" s="5">
        <f>'PROTRA_capacity-Original_Data'!T218</f>
        <v>0</v>
      </c>
      <c r="T218" s="5">
        <f>'PROTRA_capacity-Original_Data'!U218</f>
        <v>0</v>
      </c>
      <c r="U218" s="5">
        <f>'PROTRA_capacity-Original_Data'!V218</f>
        <v>0</v>
      </c>
      <c r="W218" s="83" t="e">
        <f t="shared" si="15"/>
        <v>#DIV/0!</v>
      </c>
    </row>
    <row r="219" spans="1:23" x14ac:dyDescent="0.35">
      <c r="A219" t="s">
        <v>46</v>
      </c>
      <c r="B219" t="s">
        <v>42</v>
      </c>
      <c r="C219" t="str">
        <f t="shared" si="12"/>
        <v>CROATIA_TO_elec</v>
      </c>
      <c r="D219" t="str">
        <f t="shared" si="13"/>
        <v>PROTRA_CHP_PP_I</v>
      </c>
      <c r="E219" t="s">
        <v>18</v>
      </c>
      <c r="F219" s="1" t="str">
        <f t="shared" si="14"/>
        <v>CROATIATO_elecPROTRA_PP_solid_bio_CCS</v>
      </c>
      <c r="G219" s="5">
        <f>'PROTRA_capacity-Original_Data'!H219</f>
        <v>0</v>
      </c>
      <c r="H219" s="5">
        <f>'PROTRA_capacity-Original_Data'!I219</f>
        <v>0</v>
      </c>
      <c r="I219" s="5">
        <f>'PROTRA_capacity-Original_Data'!J219</f>
        <v>0</v>
      </c>
      <c r="J219" s="5">
        <f>'PROTRA_capacity-Original_Data'!K219</f>
        <v>0</v>
      </c>
      <c r="K219" s="5">
        <f>'PROTRA_capacity-Original_Data'!L219</f>
        <v>0</v>
      </c>
      <c r="L219" s="5">
        <f>'PROTRA_capacity-Original_Data'!M219</f>
        <v>0</v>
      </c>
      <c r="M219" s="5">
        <f>'PROTRA_capacity-Original_Data'!N219</f>
        <v>0</v>
      </c>
      <c r="N219" s="5">
        <f>'PROTRA_capacity-Original_Data'!O219</f>
        <v>0</v>
      </c>
      <c r="O219" s="5">
        <f>'PROTRA_capacity-Original_Data'!P219</f>
        <v>0</v>
      </c>
      <c r="P219" s="5">
        <f>'PROTRA_capacity-Original_Data'!Q219</f>
        <v>0</v>
      </c>
      <c r="Q219" s="5">
        <f>'PROTRA_capacity-Original_Data'!R219</f>
        <v>0</v>
      </c>
      <c r="R219" s="5">
        <f>'PROTRA_capacity-Original_Data'!S219</f>
        <v>0</v>
      </c>
      <c r="S219" s="5">
        <f>'PROTRA_capacity-Original_Data'!T219</f>
        <v>0</v>
      </c>
      <c r="T219" s="5">
        <f>'PROTRA_capacity-Original_Data'!U219</f>
        <v>0</v>
      </c>
      <c r="U219" s="5">
        <f>'PROTRA_capacity-Original_Data'!V219</f>
        <v>0</v>
      </c>
      <c r="W219" s="83" t="e">
        <f t="shared" si="15"/>
        <v>#DIV/0!</v>
      </c>
    </row>
    <row r="220" spans="1:23" x14ac:dyDescent="0.35">
      <c r="A220" t="s">
        <v>46</v>
      </c>
      <c r="B220" t="s">
        <v>42</v>
      </c>
      <c r="C220" t="str">
        <f t="shared" si="12"/>
        <v>CROATIA_TO_elec</v>
      </c>
      <c r="D220" t="str">
        <f t="shared" si="13"/>
        <v>PROTRA_CHP_PP_I</v>
      </c>
      <c r="E220" t="s">
        <v>19</v>
      </c>
      <c r="F220" s="1" t="str">
        <f t="shared" si="14"/>
        <v>CROATIATO_elecPROTRA_PP_gas_fuels</v>
      </c>
      <c r="G220" s="5">
        <f>'PROTRA_capacity-Original_Data'!H220</f>
        <v>0.24254500000000001</v>
      </c>
      <c r="H220" s="5">
        <f>'PROTRA_capacity-Original_Data'!I220</f>
        <v>0.24254500000000001</v>
      </c>
      <c r="I220" s="5">
        <f>'PROTRA_capacity-Original_Data'!J220</f>
        <v>0.24254500000000001</v>
      </c>
      <c r="J220" s="5">
        <f>'PROTRA_capacity-Original_Data'!K220</f>
        <v>0.23204500000000003</v>
      </c>
      <c r="K220" s="5">
        <f>'PROTRA_capacity-Original_Data'!L220</f>
        <v>0.23204500000000003</v>
      </c>
      <c r="L220" s="5">
        <f>'PROTRA_capacity-Original_Data'!M220</f>
        <v>0.23204500000000003</v>
      </c>
      <c r="M220" s="5">
        <f>'PROTRA_capacity-Original_Data'!N220</f>
        <v>0.23204500000000003</v>
      </c>
      <c r="N220" s="5">
        <f>'PROTRA_capacity-Original_Data'!O220</f>
        <v>0.23204500000000003</v>
      </c>
      <c r="O220" s="5">
        <f>'PROTRA_capacity-Original_Data'!P220</f>
        <v>0.23204500000000003</v>
      </c>
      <c r="P220" s="5">
        <f>'PROTRA_capacity-Original_Data'!Q220</f>
        <v>0.24804500000000002</v>
      </c>
      <c r="Q220" s="5">
        <f>'PROTRA_capacity-Original_Data'!R220</f>
        <v>0.24804500000000002</v>
      </c>
      <c r="R220" s="5">
        <f>'PROTRA_capacity-Original_Data'!S220</f>
        <v>0.24804500000000002</v>
      </c>
      <c r="S220" s="5">
        <f>'PROTRA_capacity-Original_Data'!T220</f>
        <v>0.24804500000000002</v>
      </c>
      <c r="T220" s="5">
        <f>'PROTRA_capacity-Original_Data'!U220</f>
        <v>0.24804500000000002</v>
      </c>
      <c r="U220" s="5">
        <f>'PROTRA_capacity-Original_Data'!V220</f>
        <v>0.24804500000000002</v>
      </c>
      <c r="W220" s="83">
        <f t="shared" si="15"/>
        <v>1.6029205305894134E-3</v>
      </c>
    </row>
    <row r="221" spans="1:23" x14ac:dyDescent="0.35">
      <c r="A221" t="s">
        <v>46</v>
      </c>
      <c r="B221" t="s">
        <v>42</v>
      </c>
      <c r="C221" t="str">
        <f t="shared" si="12"/>
        <v>CROATIA_TO_elec</v>
      </c>
      <c r="D221" t="str">
        <f t="shared" si="13"/>
        <v>PROTRA_CHP_PP_I</v>
      </c>
      <c r="E221" t="s">
        <v>20</v>
      </c>
      <c r="F221" s="1" t="str">
        <f t="shared" si="14"/>
        <v>CROATIATO_elecPROTRA_PP_gas_fuels_CCS</v>
      </c>
      <c r="G221" s="6">
        <f>'PROTRA_capacity-Original_Data'!H221</f>
        <v>0</v>
      </c>
      <c r="H221" s="6">
        <f>'PROTRA_capacity-Original_Data'!I221</f>
        <v>0</v>
      </c>
      <c r="I221" s="6">
        <f>'PROTRA_capacity-Original_Data'!J221</f>
        <v>0</v>
      </c>
      <c r="J221" s="6">
        <f>'PROTRA_capacity-Original_Data'!K221</f>
        <v>0</v>
      </c>
      <c r="K221" s="6">
        <f>'PROTRA_capacity-Original_Data'!L221</f>
        <v>0</v>
      </c>
      <c r="L221" s="6">
        <f>'PROTRA_capacity-Original_Data'!M221</f>
        <v>0</v>
      </c>
      <c r="M221" s="6">
        <f>'PROTRA_capacity-Original_Data'!N221</f>
        <v>0</v>
      </c>
      <c r="N221" s="6">
        <f>'PROTRA_capacity-Original_Data'!O221</f>
        <v>0</v>
      </c>
      <c r="O221" s="6">
        <f>'PROTRA_capacity-Original_Data'!P221</f>
        <v>0</v>
      </c>
      <c r="P221" s="6">
        <f>'PROTRA_capacity-Original_Data'!Q221</f>
        <v>0</v>
      </c>
      <c r="Q221" s="6">
        <f>'PROTRA_capacity-Original_Data'!R221</f>
        <v>0</v>
      </c>
      <c r="R221" s="6">
        <f>'PROTRA_capacity-Original_Data'!S221</f>
        <v>0</v>
      </c>
      <c r="S221" s="6">
        <f>'PROTRA_capacity-Original_Data'!T221</f>
        <v>0</v>
      </c>
      <c r="T221" s="6">
        <f>'PROTRA_capacity-Original_Data'!U221</f>
        <v>0</v>
      </c>
      <c r="U221" s="6">
        <f>'PROTRA_capacity-Original_Data'!V221</f>
        <v>0</v>
      </c>
      <c r="W221" s="83" t="e">
        <f t="shared" si="15"/>
        <v>#DIV/0!</v>
      </c>
    </row>
    <row r="222" spans="1:23" x14ac:dyDescent="0.35">
      <c r="A222" t="s">
        <v>46</v>
      </c>
      <c r="B222" t="s">
        <v>42</v>
      </c>
      <c r="C222" t="str">
        <f t="shared" si="12"/>
        <v>CROATIA_TO_elec</v>
      </c>
      <c r="D222" t="str">
        <f t="shared" si="13"/>
        <v>PROTRA_CHP_PP_I</v>
      </c>
      <c r="E222" t="s">
        <v>21</v>
      </c>
      <c r="F222" s="1" t="str">
        <f t="shared" si="14"/>
        <v>CROATIATO_elecPROTRA_PP_geothermal</v>
      </c>
      <c r="G222" s="4">
        <f>INDEX('CHP-geothermal-fix'!H$155:H$226,MATCH(PROTRA_capacity!$F222,'CHP-geothermal-fix'!$F$155:$F$226,0))</f>
        <v>0</v>
      </c>
      <c r="H222" s="4">
        <f>INDEX('CHP-geothermal-fix'!I$155:I$226,MATCH(PROTRA_capacity!$F222,'CHP-geothermal-fix'!$F$155:$F$226,0))</f>
        <v>0</v>
      </c>
      <c r="I222" s="4">
        <f>INDEX('CHP-geothermal-fix'!J$155:J$226,MATCH(PROTRA_capacity!$F222,'CHP-geothermal-fix'!$F$155:$F$226,0))</f>
        <v>0</v>
      </c>
      <c r="J222" s="4">
        <f>INDEX('CHP-geothermal-fix'!K$155:K$226,MATCH(PROTRA_capacity!$F222,'CHP-geothermal-fix'!$F$155:$F$226,0))</f>
        <v>0</v>
      </c>
      <c r="K222" s="4">
        <f>INDEX('CHP-geothermal-fix'!L$155:L$226,MATCH(PROTRA_capacity!$F222,'CHP-geothermal-fix'!$F$155:$F$226,0))</f>
        <v>0</v>
      </c>
      <c r="L222" s="4">
        <f>INDEX('CHP-geothermal-fix'!M$155:M$226,MATCH(PROTRA_capacity!$F222,'CHP-geothermal-fix'!$F$155:$F$226,0))</f>
        <v>2.1049000000000003E-4</v>
      </c>
      <c r="M222" s="4">
        <f>INDEX('CHP-geothermal-fix'!N$155:N$226,MATCH(PROTRA_capacity!$F222,'CHP-geothermal-fix'!$F$155:$F$226,0))</f>
        <v>2.139E-4</v>
      </c>
      <c r="N222" s="4">
        <f>INDEX('CHP-geothermal-fix'!O$155:O$226,MATCH(PROTRA_capacity!$F222,'CHP-geothermal-fix'!$F$155:$F$226,0))</f>
        <v>2.1421E-4</v>
      </c>
      <c r="O222" s="4">
        <f>INDEX('CHP-geothermal-fix'!P$155:P$226,MATCH(PROTRA_capacity!$F222,'CHP-geothermal-fix'!$F$155:$F$226,0))</f>
        <v>2.1111000000000003E-4</v>
      </c>
      <c r="P222" s="4">
        <f>INDEX('CHP-geothermal-fix'!Q$155:Q$226,MATCH(PROTRA_capacity!$F222,'CHP-geothermal-fix'!$F$155:$F$226,0))</f>
        <v>1.984E-4</v>
      </c>
      <c r="Q222" s="4">
        <f>INDEX('CHP-geothermal-fix'!R$155:R$226,MATCH(PROTRA_capacity!$F222,'CHP-geothermal-fix'!$F$155:$F$226,0))</f>
        <v>2.2680485714285714E-4</v>
      </c>
      <c r="R222" s="4">
        <f>INDEX('CHP-geothermal-fix'!S$155:S$226,MATCH(PROTRA_capacity!$F222,'CHP-geothermal-fix'!$F$155:$F$226,0))</f>
        <v>2.5520971428571429E-4</v>
      </c>
      <c r="S222" s="4">
        <f>INDEX('CHP-geothermal-fix'!T$155:T$226,MATCH(PROTRA_capacity!$F222,'CHP-geothermal-fix'!$F$155:$F$226,0))</f>
        <v>2.8361457142857141E-4</v>
      </c>
      <c r="T222" s="4">
        <f>INDEX('CHP-geothermal-fix'!U$155:U$226,MATCH(PROTRA_capacity!$F222,'CHP-geothermal-fix'!$F$155:$F$226,0))</f>
        <v>3.1201942857142853E-4</v>
      </c>
      <c r="U222" s="4">
        <f>INDEX('CHP-geothermal-fix'!V$155:V$226,MATCH(PROTRA_capacity!$F222,'CHP-geothermal-fix'!$F$155:$F$226,0))</f>
        <v>3.4042428571428565E-4</v>
      </c>
      <c r="W222" s="83" t="e">
        <f t="shared" si="15"/>
        <v>#DIV/0!</v>
      </c>
    </row>
    <row r="223" spans="1:23" x14ac:dyDescent="0.35">
      <c r="A223" t="s">
        <v>46</v>
      </c>
      <c r="B223" t="s">
        <v>42</v>
      </c>
      <c r="C223" t="str">
        <f t="shared" si="12"/>
        <v>CROATIA_TO_elec</v>
      </c>
      <c r="D223" t="str">
        <f t="shared" si="13"/>
        <v>PROTRA_CHP_PP_I</v>
      </c>
      <c r="E223" t="s">
        <v>22</v>
      </c>
      <c r="F223" s="1" t="str">
        <f t="shared" si="14"/>
        <v>CROATIATO_elecPROTRA_PP_hydropower_dammed</v>
      </c>
      <c r="G223" s="5">
        <f>'PROTRA_capacity-Original_Data'!H223</f>
        <v>1.8579000000000001</v>
      </c>
      <c r="H223" s="5">
        <f>'PROTRA_capacity-Original_Data'!I223</f>
        <v>1.8671</v>
      </c>
      <c r="I223" s="5">
        <f>'PROTRA_capacity-Original_Data'!J223</f>
        <v>1.8671</v>
      </c>
      <c r="J223" s="5">
        <f>'PROTRA_capacity-Original_Data'!K223</f>
        <v>1.8671</v>
      </c>
      <c r="K223" s="5">
        <f>'PROTRA_capacity-Original_Data'!L223</f>
        <v>1.9088000000000003</v>
      </c>
      <c r="L223" s="5">
        <f>'PROTRA_capacity-Original_Data'!M223</f>
        <v>1.9088000000000003</v>
      </c>
      <c r="M223" s="5">
        <f>'PROTRA_capacity-Original_Data'!N223</f>
        <v>1.9088000000000003</v>
      </c>
      <c r="N223" s="5">
        <f>'PROTRA_capacity-Original_Data'!O223</f>
        <v>1.6928000000000001</v>
      </c>
      <c r="O223" s="5">
        <f>'PROTRA_capacity-Original_Data'!P223</f>
        <v>1.6928000000000001</v>
      </c>
      <c r="P223" s="5">
        <f>'PROTRA_capacity-Original_Data'!Q223</f>
        <v>1.6928000000000001</v>
      </c>
      <c r="Q223" s="5">
        <f>'PROTRA_capacity-Original_Data'!R223</f>
        <v>1.6928000000000001</v>
      </c>
      <c r="R223" s="5">
        <f>'PROTRA_capacity-Original_Data'!S223</f>
        <v>1.6928000000000001</v>
      </c>
      <c r="S223" s="5">
        <f>'PROTRA_capacity-Original_Data'!T223</f>
        <v>1.6928000000000001</v>
      </c>
      <c r="T223" s="5">
        <f>'PROTRA_capacity-Original_Data'!U223</f>
        <v>1.7435130017974834</v>
      </c>
      <c r="U223" s="5">
        <f>'PROTRA_capacity-Original_Data'!V223</f>
        <v>1.7495985620131815</v>
      </c>
      <c r="W223" s="83">
        <f t="shared" si="15"/>
        <v>-4.2808430392455854E-3</v>
      </c>
    </row>
    <row r="224" spans="1:23" x14ac:dyDescent="0.35">
      <c r="A224" t="s">
        <v>46</v>
      </c>
      <c r="B224" t="s">
        <v>42</v>
      </c>
      <c r="C224" t="str">
        <f t="shared" si="12"/>
        <v>CROATIA_TO_elec</v>
      </c>
      <c r="D224" t="str">
        <f t="shared" si="13"/>
        <v>PROTRA_CHP_PP_I</v>
      </c>
      <c r="E224" t="s">
        <v>23</v>
      </c>
      <c r="F224" s="1" t="str">
        <f t="shared" si="14"/>
        <v>CROATIATO_elecPROTRA_PP_hydropower_run_of_river</v>
      </c>
      <c r="G224" s="5">
        <f>'PROTRA_capacity-Original_Data'!H224</f>
        <v>0.50224800000000003</v>
      </c>
      <c r="H224" s="5">
        <f>'PROTRA_capacity-Original_Data'!I224</f>
        <v>0.50046800000000002</v>
      </c>
      <c r="I224" s="5">
        <f>'PROTRA_capacity-Original_Data'!J224</f>
        <v>0.49826800000000004</v>
      </c>
      <c r="J224" s="5">
        <f>'PROTRA_capacity-Original_Data'!K224</f>
        <v>0.49826800000000004</v>
      </c>
      <c r="K224" s="5">
        <f>'PROTRA_capacity-Original_Data'!L224</f>
        <v>0.49826800000000004</v>
      </c>
      <c r="L224" s="5">
        <f>'PROTRA_capacity-Original_Data'!M224</f>
        <v>0.49826800000000004</v>
      </c>
      <c r="M224" s="5">
        <f>'PROTRA_capacity-Original_Data'!N224</f>
        <v>0.49826800000000004</v>
      </c>
      <c r="N224" s="5">
        <f>'PROTRA_capacity-Original_Data'!O224</f>
        <v>0.49720000000000009</v>
      </c>
      <c r="O224" s="5">
        <f>'PROTRA_capacity-Original_Data'!P224</f>
        <v>0.50020000000000009</v>
      </c>
      <c r="P224" s="5">
        <f>'PROTRA_capacity-Original_Data'!Q224</f>
        <v>0.51519999999999999</v>
      </c>
      <c r="Q224" s="5">
        <f>'PROTRA_capacity-Original_Data'!R224</f>
        <v>0.51519999999999999</v>
      </c>
      <c r="R224" s="5">
        <f>'PROTRA_capacity-Original_Data'!S224</f>
        <v>0.51519999999999999</v>
      </c>
      <c r="S224" s="5">
        <f>'PROTRA_capacity-Original_Data'!T224</f>
        <v>0.51519999999999999</v>
      </c>
      <c r="T224" s="5">
        <f>'PROTRA_capacity-Original_Data'!U224</f>
        <v>0.51519999999999999</v>
      </c>
      <c r="U224" s="5">
        <f>'PROTRA_capacity-Original_Data'!V224</f>
        <v>0.51519999999999999</v>
      </c>
      <c r="W224" s="83">
        <f t="shared" si="15"/>
        <v>1.8203085526427021E-3</v>
      </c>
    </row>
    <row r="225" spans="1:23" x14ac:dyDescent="0.35">
      <c r="A225" t="s">
        <v>46</v>
      </c>
      <c r="B225" t="s">
        <v>42</v>
      </c>
      <c r="C225" t="str">
        <f t="shared" si="12"/>
        <v>CROATIA_TO_elec</v>
      </c>
      <c r="D225" t="str">
        <f t="shared" si="13"/>
        <v>PROTRA_CHP_PP_I</v>
      </c>
      <c r="E225" t="s">
        <v>24</v>
      </c>
      <c r="F225" s="1" t="str">
        <f t="shared" si="14"/>
        <v>CROATIATO_elecPROTRA_PP_liquid_fuels</v>
      </c>
      <c r="G225" s="5">
        <f>'PROTRA_capacity-Original_Data'!H225</f>
        <v>0.48089999999999999</v>
      </c>
      <c r="H225" s="5">
        <f>'PROTRA_capacity-Original_Data'!I225</f>
        <v>0.48089999999999999</v>
      </c>
      <c r="I225" s="5">
        <f>'PROTRA_capacity-Original_Data'!J225</f>
        <v>0.48089999999999999</v>
      </c>
      <c r="J225" s="5">
        <f>'PROTRA_capacity-Original_Data'!K225</f>
        <v>0.48089999999999999</v>
      </c>
      <c r="K225" s="5">
        <f>'PROTRA_capacity-Original_Data'!L225</f>
        <v>0.48089999999999999</v>
      </c>
      <c r="L225" s="5">
        <f>'PROTRA_capacity-Original_Data'!M225</f>
        <v>0.48089999999999999</v>
      </c>
      <c r="M225" s="5">
        <f>'PROTRA_capacity-Original_Data'!N225</f>
        <v>0.48089999999999999</v>
      </c>
      <c r="N225" s="5">
        <f>'PROTRA_capacity-Original_Data'!O225</f>
        <v>0.43739999999999996</v>
      </c>
      <c r="O225" s="5">
        <f>'PROTRA_capacity-Original_Data'!P225</f>
        <v>0.43739999999999996</v>
      </c>
      <c r="P225" s="5">
        <f>'PROTRA_capacity-Original_Data'!Q225</f>
        <v>0.43739999999999996</v>
      </c>
      <c r="Q225" s="5">
        <f>'PROTRA_capacity-Original_Data'!R225</f>
        <v>0.43739999999999996</v>
      </c>
      <c r="R225" s="5">
        <f>'PROTRA_capacity-Original_Data'!S225</f>
        <v>0.43739999999999996</v>
      </c>
      <c r="S225" s="5">
        <f>'PROTRA_capacity-Original_Data'!T225</f>
        <v>0.43739999999999996</v>
      </c>
      <c r="T225" s="5">
        <f>'PROTRA_capacity-Original_Data'!U225</f>
        <v>0.43141452631578947</v>
      </c>
      <c r="U225" s="5">
        <f>'PROTRA_capacity-Original_Data'!V225</f>
        <v>0.43141452631578947</v>
      </c>
      <c r="W225" s="83">
        <f t="shared" si="15"/>
        <v>-7.7264210200042038E-3</v>
      </c>
    </row>
    <row r="226" spans="1:23" x14ac:dyDescent="0.35">
      <c r="A226" t="s">
        <v>46</v>
      </c>
      <c r="B226" t="s">
        <v>42</v>
      </c>
      <c r="C226" t="str">
        <f t="shared" si="12"/>
        <v>CROATIA_TO_elec</v>
      </c>
      <c r="D226" t="str">
        <f t="shared" si="13"/>
        <v>PROTRA_CHP_PP_I</v>
      </c>
      <c r="E226" t="s">
        <v>25</v>
      </c>
      <c r="F226" s="1" t="str">
        <f t="shared" si="14"/>
        <v>CROATIATO_elecPROTRA_PP_liquid_fuels_CCS</v>
      </c>
      <c r="G226" s="5">
        <f>'PROTRA_capacity-Original_Data'!H226</f>
        <v>0</v>
      </c>
      <c r="H226" s="5">
        <f>'PROTRA_capacity-Original_Data'!I226</f>
        <v>0</v>
      </c>
      <c r="I226" s="5">
        <f>'PROTRA_capacity-Original_Data'!J226</f>
        <v>0</v>
      </c>
      <c r="J226" s="5">
        <f>'PROTRA_capacity-Original_Data'!K226</f>
        <v>0</v>
      </c>
      <c r="K226" s="5">
        <f>'PROTRA_capacity-Original_Data'!L226</f>
        <v>0</v>
      </c>
      <c r="L226" s="5">
        <f>'PROTRA_capacity-Original_Data'!M226</f>
        <v>0</v>
      </c>
      <c r="M226" s="5">
        <f>'PROTRA_capacity-Original_Data'!N226</f>
        <v>0</v>
      </c>
      <c r="N226" s="5">
        <f>'PROTRA_capacity-Original_Data'!O226</f>
        <v>0</v>
      </c>
      <c r="O226" s="5">
        <f>'PROTRA_capacity-Original_Data'!P226</f>
        <v>0</v>
      </c>
      <c r="P226" s="5">
        <f>'PROTRA_capacity-Original_Data'!Q226</f>
        <v>0</v>
      </c>
      <c r="Q226" s="5">
        <f>'PROTRA_capacity-Original_Data'!R226</f>
        <v>0</v>
      </c>
      <c r="R226" s="5">
        <f>'PROTRA_capacity-Original_Data'!S226</f>
        <v>0</v>
      </c>
      <c r="S226" s="5">
        <f>'PROTRA_capacity-Original_Data'!T226</f>
        <v>0</v>
      </c>
      <c r="T226" s="5">
        <f>'PROTRA_capacity-Original_Data'!U226</f>
        <v>0</v>
      </c>
      <c r="U226" s="5">
        <f>'PROTRA_capacity-Original_Data'!V226</f>
        <v>0</v>
      </c>
      <c r="W226" s="83" t="e">
        <f t="shared" si="15"/>
        <v>#DIV/0!</v>
      </c>
    </row>
    <row r="227" spans="1:23" x14ac:dyDescent="0.35">
      <c r="A227" t="s">
        <v>46</v>
      </c>
      <c r="B227" t="s">
        <v>42</v>
      </c>
      <c r="C227" t="str">
        <f t="shared" si="12"/>
        <v>CROATIA_TO_elec</v>
      </c>
      <c r="D227" t="str">
        <f t="shared" si="13"/>
        <v>PROTRA_CHP_PP_I</v>
      </c>
      <c r="E227" t="s">
        <v>26</v>
      </c>
      <c r="F227" s="1" t="str">
        <f t="shared" si="14"/>
        <v>CROATIATO_elecPROTRA_PP_nuclear</v>
      </c>
      <c r="G227" s="5">
        <f>'PROTRA_capacity-Original_Data'!H227</f>
        <v>0</v>
      </c>
      <c r="H227" s="5">
        <f>'PROTRA_capacity-Original_Data'!I227</f>
        <v>0</v>
      </c>
      <c r="I227" s="5">
        <f>'PROTRA_capacity-Original_Data'!J227</f>
        <v>0</v>
      </c>
      <c r="J227" s="5">
        <f>'PROTRA_capacity-Original_Data'!K227</f>
        <v>0</v>
      </c>
      <c r="K227" s="5">
        <f>'PROTRA_capacity-Original_Data'!L227</f>
        <v>0</v>
      </c>
      <c r="L227" s="5">
        <f>'PROTRA_capacity-Original_Data'!M227</f>
        <v>0</v>
      </c>
      <c r="M227" s="5">
        <f>'PROTRA_capacity-Original_Data'!N227</f>
        <v>0</v>
      </c>
      <c r="N227" s="5">
        <f>'PROTRA_capacity-Original_Data'!O227</f>
        <v>0</v>
      </c>
      <c r="O227" s="5">
        <f>'PROTRA_capacity-Original_Data'!P227</f>
        <v>0</v>
      </c>
      <c r="P227" s="5">
        <f>'PROTRA_capacity-Original_Data'!Q227</f>
        <v>0</v>
      </c>
      <c r="Q227" s="5">
        <f>'PROTRA_capacity-Original_Data'!R227</f>
        <v>0</v>
      </c>
      <c r="R227" s="5">
        <f>'PROTRA_capacity-Original_Data'!S227</f>
        <v>0</v>
      </c>
      <c r="S227" s="5">
        <f>'PROTRA_capacity-Original_Data'!T227</f>
        <v>0</v>
      </c>
      <c r="T227" s="5">
        <f>'PROTRA_capacity-Original_Data'!U227</f>
        <v>0</v>
      </c>
      <c r="U227" s="5">
        <f>'PROTRA_capacity-Original_Data'!V227</f>
        <v>0</v>
      </c>
      <c r="W227" s="83" t="e">
        <f t="shared" si="15"/>
        <v>#DIV/0!</v>
      </c>
    </row>
    <row r="228" spans="1:23" x14ac:dyDescent="0.35">
      <c r="A228" t="s">
        <v>46</v>
      </c>
      <c r="B228" t="s">
        <v>42</v>
      </c>
      <c r="C228" t="str">
        <f t="shared" si="12"/>
        <v>CROATIA_TO_elec</v>
      </c>
      <c r="D228" t="str">
        <f t="shared" si="13"/>
        <v>PROTRA_CHP_PP_I</v>
      </c>
      <c r="E228" t="s">
        <v>27</v>
      </c>
      <c r="F228" s="1" t="str">
        <f t="shared" si="14"/>
        <v>CROATIATO_elecPROTRA_PP_oceanic</v>
      </c>
      <c r="G228" s="5">
        <f>'PROTRA_capacity-Original_Data'!H228</f>
        <v>0</v>
      </c>
      <c r="H228" s="5">
        <f>'PROTRA_capacity-Original_Data'!I228</f>
        <v>0</v>
      </c>
      <c r="I228" s="5">
        <f>'PROTRA_capacity-Original_Data'!J228</f>
        <v>0</v>
      </c>
      <c r="J228" s="5">
        <f>'PROTRA_capacity-Original_Data'!K228</f>
        <v>0</v>
      </c>
      <c r="K228" s="5">
        <f>'PROTRA_capacity-Original_Data'!L228</f>
        <v>0</v>
      </c>
      <c r="L228" s="5">
        <f>'PROTRA_capacity-Original_Data'!M228</f>
        <v>0</v>
      </c>
      <c r="M228" s="5">
        <f>'PROTRA_capacity-Original_Data'!N228</f>
        <v>0</v>
      </c>
      <c r="N228" s="5">
        <f>'PROTRA_capacity-Original_Data'!O228</f>
        <v>0</v>
      </c>
      <c r="O228" s="5">
        <f>'PROTRA_capacity-Original_Data'!P228</f>
        <v>0</v>
      </c>
      <c r="P228" s="5">
        <f>'PROTRA_capacity-Original_Data'!Q228</f>
        <v>0</v>
      </c>
      <c r="Q228" s="5">
        <f>'PROTRA_capacity-Original_Data'!R228</f>
        <v>0</v>
      </c>
      <c r="R228" s="5">
        <f>'PROTRA_capacity-Original_Data'!S228</f>
        <v>0</v>
      </c>
      <c r="S228" s="5">
        <f>'PROTRA_capacity-Original_Data'!T228</f>
        <v>0</v>
      </c>
      <c r="T228" s="5">
        <f>'PROTRA_capacity-Original_Data'!U228</f>
        <v>0</v>
      </c>
      <c r="U228" s="5">
        <f>'PROTRA_capacity-Original_Data'!V228</f>
        <v>0</v>
      </c>
      <c r="W228" s="83" t="e">
        <f t="shared" si="15"/>
        <v>#DIV/0!</v>
      </c>
    </row>
    <row r="229" spans="1:23" x14ac:dyDescent="0.35">
      <c r="A229" t="s">
        <v>46</v>
      </c>
      <c r="B229" t="s">
        <v>42</v>
      </c>
      <c r="C229" t="str">
        <f t="shared" si="12"/>
        <v>CROATIA_TO_elec</v>
      </c>
      <c r="D229" t="str">
        <f t="shared" si="13"/>
        <v>PROTRA_CHP_PP_I</v>
      </c>
      <c r="E229" t="s">
        <v>28</v>
      </c>
      <c r="F229" s="1" t="str">
        <f t="shared" si="14"/>
        <v>CROATIATO_elecPROTRA_PP_solar_CSP</v>
      </c>
      <c r="G229" s="5">
        <f>'PROTRA_capacity-Original_Data'!H229</f>
        <v>0</v>
      </c>
      <c r="H229" s="5">
        <f>'PROTRA_capacity-Original_Data'!I229</f>
        <v>0</v>
      </c>
      <c r="I229" s="5">
        <f>'PROTRA_capacity-Original_Data'!J229</f>
        <v>0</v>
      </c>
      <c r="J229" s="5">
        <f>'PROTRA_capacity-Original_Data'!K229</f>
        <v>0</v>
      </c>
      <c r="K229" s="5">
        <f>'PROTRA_capacity-Original_Data'!L229</f>
        <v>0</v>
      </c>
      <c r="L229" s="5">
        <f>'PROTRA_capacity-Original_Data'!M229</f>
        <v>0</v>
      </c>
      <c r="M229" s="5">
        <f>'PROTRA_capacity-Original_Data'!N229</f>
        <v>0</v>
      </c>
      <c r="N229" s="5">
        <f>'PROTRA_capacity-Original_Data'!O229</f>
        <v>0</v>
      </c>
      <c r="O229" s="5">
        <f>'PROTRA_capacity-Original_Data'!P229</f>
        <v>0</v>
      </c>
      <c r="P229" s="5">
        <f>'PROTRA_capacity-Original_Data'!Q229</f>
        <v>0</v>
      </c>
      <c r="Q229" s="5">
        <f>'PROTRA_capacity-Original_Data'!R229</f>
        <v>0</v>
      </c>
      <c r="R229" s="5">
        <f>'PROTRA_capacity-Original_Data'!S229</f>
        <v>0</v>
      </c>
      <c r="S229" s="5">
        <f>'PROTRA_capacity-Original_Data'!T229</f>
        <v>0</v>
      </c>
      <c r="T229" s="5">
        <f>'PROTRA_capacity-Original_Data'!U229</f>
        <v>0</v>
      </c>
      <c r="U229" s="5">
        <f>'PROTRA_capacity-Original_Data'!V229</f>
        <v>0</v>
      </c>
      <c r="W229" s="83" t="e">
        <f t="shared" si="15"/>
        <v>#DIV/0!</v>
      </c>
    </row>
    <row r="230" spans="1:23" x14ac:dyDescent="0.35">
      <c r="A230" t="s">
        <v>46</v>
      </c>
      <c r="B230" t="s">
        <v>42</v>
      </c>
      <c r="C230" t="str">
        <f t="shared" si="12"/>
        <v>CROATIA_TO_elec</v>
      </c>
      <c r="D230" t="str">
        <f t="shared" si="13"/>
        <v>PROTRA_CHP_PP_I</v>
      </c>
      <c r="E230" t="s">
        <v>29</v>
      </c>
      <c r="F230" s="1" t="str">
        <f t="shared" si="14"/>
        <v>CROATIATO_elecPROTRA_PP_solar_PV</v>
      </c>
      <c r="G230" s="5">
        <f>'PROTRA_capacity-Original_Data'!H230</f>
        <v>0</v>
      </c>
      <c r="H230" s="5">
        <f>'PROTRA_capacity-Original_Data'!I230</f>
        <v>0</v>
      </c>
      <c r="I230" s="5">
        <f>'PROTRA_capacity-Original_Data'!J230</f>
        <v>0</v>
      </c>
      <c r="J230" s="5">
        <f>'PROTRA_capacity-Original_Data'!K230</f>
        <v>4.2000000000000004E-5</v>
      </c>
      <c r="K230" s="5">
        <f>'PROTRA_capacity-Original_Data'!L230</f>
        <v>4.2000000000000004E-5</v>
      </c>
      <c r="L230" s="5">
        <f>'PROTRA_capacity-Original_Data'!M230</f>
        <v>4.2000000000000004E-5</v>
      </c>
      <c r="M230" s="5">
        <f>'PROTRA_capacity-Original_Data'!N230</f>
        <v>5.6000000000000006E-4</v>
      </c>
      <c r="N230" s="5">
        <f>'PROTRA_capacity-Original_Data'!O230</f>
        <v>2.66E-3</v>
      </c>
      <c r="O230" s="5">
        <f>'PROTRA_capacity-Original_Data'!P230</f>
        <v>4.62E-3</v>
      </c>
      <c r="P230" s="5">
        <f>'PROTRA_capacity-Original_Data'!Q230</f>
        <v>6.692E-3</v>
      </c>
      <c r="Q230" s="5">
        <f>'PROTRA_capacity-Original_Data'!R230</f>
        <v>7.4524545454545451E-3</v>
      </c>
      <c r="R230" s="5">
        <f>'PROTRA_capacity-Original_Data'!S230</f>
        <v>7.756636363636364E-3</v>
      </c>
      <c r="S230" s="5">
        <f>'PROTRA_capacity-Original_Data'!T230</f>
        <v>7.9087272727272739E-3</v>
      </c>
      <c r="T230" s="5">
        <f>'PROTRA_capacity-Original_Data'!U230</f>
        <v>8.0608181818181829E-3</v>
      </c>
      <c r="U230" s="5">
        <f>'PROTRA_capacity-Original_Data'!V230</f>
        <v>8.0608181818181829E-3</v>
      </c>
      <c r="W230" s="83" t="e">
        <f t="shared" si="15"/>
        <v>#DIV/0!</v>
      </c>
    </row>
    <row r="231" spans="1:23" x14ac:dyDescent="0.35">
      <c r="A231" t="s">
        <v>46</v>
      </c>
      <c r="B231" t="s">
        <v>42</v>
      </c>
      <c r="C231" t="str">
        <f t="shared" si="12"/>
        <v>CROATIA_TO_elec</v>
      </c>
      <c r="D231" t="str">
        <f t="shared" si="13"/>
        <v>PROTRA_CHP_PP_I</v>
      </c>
      <c r="E231" t="s">
        <v>30</v>
      </c>
      <c r="F231" s="1" t="str">
        <f t="shared" si="14"/>
        <v>CROATIATO_elecPROTRA_PP_solar_urban_PV</v>
      </c>
      <c r="G231" s="5">
        <f>'PROTRA_capacity-Original_Data'!H231</f>
        <v>0</v>
      </c>
      <c r="H231" s="5">
        <f>'PROTRA_capacity-Original_Data'!I231</f>
        <v>0</v>
      </c>
      <c r="I231" s="5">
        <f>'PROTRA_capacity-Original_Data'!J231</f>
        <v>0</v>
      </c>
      <c r="J231" s="5">
        <f>'PROTRA_capacity-Original_Data'!K231</f>
        <v>2.5799999999999998E-4</v>
      </c>
      <c r="K231" s="5">
        <f>'PROTRA_capacity-Original_Data'!L231</f>
        <v>2.5799999999999998E-4</v>
      </c>
      <c r="L231" s="5">
        <f>'PROTRA_capacity-Original_Data'!M231</f>
        <v>2.5799999999999998E-4</v>
      </c>
      <c r="M231" s="5">
        <f>'PROTRA_capacity-Original_Data'!N231</f>
        <v>3.4399999999999999E-3</v>
      </c>
      <c r="N231" s="5">
        <f>'PROTRA_capacity-Original_Data'!O231</f>
        <v>1.634E-2</v>
      </c>
      <c r="O231" s="5">
        <f>'PROTRA_capacity-Original_Data'!P231</f>
        <v>2.8379999999999999E-2</v>
      </c>
      <c r="P231" s="5">
        <f>'PROTRA_capacity-Original_Data'!Q231</f>
        <v>4.1107999999999999E-2</v>
      </c>
      <c r="Q231" s="5">
        <f>'PROTRA_capacity-Original_Data'!R231</f>
        <v>4.5779363636363632E-2</v>
      </c>
      <c r="R231" s="5">
        <f>'PROTRA_capacity-Original_Data'!S231</f>
        <v>4.7647909090909095E-2</v>
      </c>
      <c r="S231" s="5">
        <f>'PROTRA_capacity-Original_Data'!T231</f>
        <v>4.8582181818181816E-2</v>
      </c>
      <c r="T231" s="5">
        <f>'PROTRA_capacity-Original_Data'!U231</f>
        <v>4.9516454545454544E-2</v>
      </c>
      <c r="U231" s="5">
        <f>'PROTRA_capacity-Original_Data'!V231</f>
        <v>4.9516454545454544E-2</v>
      </c>
      <c r="W231" s="83" t="e">
        <f t="shared" si="15"/>
        <v>#DIV/0!</v>
      </c>
    </row>
    <row r="232" spans="1:23" x14ac:dyDescent="0.35">
      <c r="A232" t="s">
        <v>46</v>
      </c>
      <c r="B232" t="s">
        <v>42</v>
      </c>
      <c r="C232" t="str">
        <f t="shared" si="12"/>
        <v>CROATIA_TO_elec</v>
      </c>
      <c r="D232" t="str">
        <f t="shared" si="13"/>
        <v>PROTRA_CHP_PP_I</v>
      </c>
      <c r="E232" t="s">
        <v>31</v>
      </c>
      <c r="F232" s="1" t="str">
        <f t="shared" si="14"/>
        <v>CROATIATO_elecPROTRA_PP_solid_fossil</v>
      </c>
      <c r="G232" s="5">
        <f>'PROTRA_capacity-Original_Data'!H232</f>
        <v>0.37</v>
      </c>
      <c r="H232" s="5">
        <f>'PROTRA_capacity-Original_Data'!I232</f>
        <v>0.37</v>
      </c>
      <c r="I232" s="5">
        <f>'PROTRA_capacity-Original_Data'!J232</f>
        <v>0.37</v>
      </c>
      <c r="J232" s="5">
        <f>'PROTRA_capacity-Original_Data'!K232</f>
        <v>0.37</v>
      </c>
      <c r="K232" s="5">
        <f>'PROTRA_capacity-Original_Data'!L232</f>
        <v>0.37</v>
      </c>
      <c r="L232" s="5">
        <f>'PROTRA_capacity-Original_Data'!M232</f>
        <v>0.37</v>
      </c>
      <c r="M232" s="5">
        <f>'PROTRA_capacity-Original_Data'!N232</f>
        <v>0.37</v>
      </c>
      <c r="N232" s="5">
        <f>'PROTRA_capacity-Original_Data'!O232</f>
        <v>0.37</v>
      </c>
      <c r="O232" s="5">
        <f>'PROTRA_capacity-Original_Data'!P232</f>
        <v>0.37</v>
      </c>
      <c r="P232" s="5">
        <f>'PROTRA_capacity-Original_Data'!Q232</f>
        <v>0.37</v>
      </c>
      <c r="Q232" s="5">
        <f>'PROTRA_capacity-Original_Data'!R232</f>
        <v>0.37</v>
      </c>
      <c r="R232" s="5">
        <f>'PROTRA_capacity-Original_Data'!S232</f>
        <v>0.37</v>
      </c>
      <c r="S232" s="5">
        <f>'PROTRA_capacity-Original_Data'!T232</f>
        <v>0.37</v>
      </c>
      <c r="T232" s="5">
        <f>'PROTRA_capacity-Original_Data'!U232</f>
        <v>0.37796923076923078</v>
      </c>
      <c r="U232" s="5">
        <f>'PROTRA_capacity-Original_Data'!V232</f>
        <v>0.37796923076923078</v>
      </c>
      <c r="W232" s="83">
        <f t="shared" si="15"/>
        <v>1.5232866375614051E-3</v>
      </c>
    </row>
    <row r="233" spans="1:23" x14ac:dyDescent="0.35">
      <c r="A233" t="s">
        <v>46</v>
      </c>
      <c r="B233" t="s">
        <v>42</v>
      </c>
      <c r="C233" t="str">
        <f t="shared" si="12"/>
        <v>CROATIA_TO_elec</v>
      </c>
      <c r="D233" t="str">
        <f t="shared" si="13"/>
        <v>PROTRA_CHP_PP_I</v>
      </c>
      <c r="E233" t="s">
        <v>32</v>
      </c>
      <c r="F233" s="1" t="str">
        <f t="shared" si="14"/>
        <v>CROATIATO_elecPROTRA_PP_solid_fossil_CCS</v>
      </c>
      <c r="G233" s="5">
        <f>'PROTRA_capacity-Original_Data'!H233</f>
        <v>0</v>
      </c>
      <c r="H233" s="5">
        <f>'PROTRA_capacity-Original_Data'!I233</f>
        <v>0</v>
      </c>
      <c r="I233" s="5">
        <f>'PROTRA_capacity-Original_Data'!J233</f>
        <v>0</v>
      </c>
      <c r="J233" s="5">
        <f>'PROTRA_capacity-Original_Data'!K233</f>
        <v>0</v>
      </c>
      <c r="K233" s="5">
        <f>'PROTRA_capacity-Original_Data'!L233</f>
        <v>0</v>
      </c>
      <c r="L233" s="5">
        <f>'PROTRA_capacity-Original_Data'!M233</f>
        <v>0</v>
      </c>
      <c r="M233" s="5">
        <f>'PROTRA_capacity-Original_Data'!N233</f>
        <v>0</v>
      </c>
      <c r="N233" s="5">
        <f>'PROTRA_capacity-Original_Data'!O233</f>
        <v>0</v>
      </c>
      <c r="O233" s="5">
        <f>'PROTRA_capacity-Original_Data'!P233</f>
        <v>0</v>
      </c>
      <c r="P233" s="5">
        <f>'PROTRA_capacity-Original_Data'!Q233</f>
        <v>0</v>
      </c>
      <c r="Q233" s="5">
        <f>'PROTRA_capacity-Original_Data'!R233</f>
        <v>0</v>
      </c>
      <c r="R233" s="5">
        <f>'PROTRA_capacity-Original_Data'!S233</f>
        <v>0</v>
      </c>
      <c r="S233" s="5">
        <f>'PROTRA_capacity-Original_Data'!T233</f>
        <v>0</v>
      </c>
      <c r="T233" s="5">
        <f>'PROTRA_capacity-Original_Data'!U233</f>
        <v>0</v>
      </c>
      <c r="U233" s="5">
        <f>'PROTRA_capacity-Original_Data'!V233</f>
        <v>0</v>
      </c>
      <c r="W233" s="83" t="e">
        <f t="shared" si="15"/>
        <v>#DIV/0!</v>
      </c>
    </row>
    <row r="234" spans="1:23" x14ac:dyDescent="0.35">
      <c r="A234" t="s">
        <v>46</v>
      </c>
      <c r="B234" t="s">
        <v>42</v>
      </c>
      <c r="C234" t="str">
        <f t="shared" si="12"/>
        <v>CROATIA_TO_elec</v>
      </c>
      <c r="D234" t="str">
        <f t="shared" si="13"/>
        <v>PROTRA_CHP_PP_I</v>
      </c>
      <c r="E234" t="s">
        <v>33</v>
      </c>
      <c r="F234" s="1" t="str">
        <f t="shared" si="14"/>
        <v>CROATIATO_elecPROTRA_PP_waste</v>
      </c>
      <c r="G234" s="5">
        <f>'PROTRA_capacity-Original_Data'!H234</f>
        <v>0</v>
      </c>
      <c r="H234" s="5">
        <f>'PROTRA_capacity-Original_Data'!I234</f>
        <v>0</v>
      </c>
      <c r="I234" s="5">
        <f>'PROTRA_capacity-Original_Data'!J234</f>
        <v>0</v>
      </c>
      <c r="J234" s="5">
        <f>'PROTRA_capacity-Original_Data'!K234</f>
        <v>0</v>
      </c>
      <c r="K234" s="5">
        <f>'PROTRA_capacity-Original_Data'!L234</f>
        <v>0</v>
      </c>
      <c r="L234" s="5">
        <f>'PROTRA_capacity-Original_Data'!M234</f>
        <v>0</v>
      </c>
      <c r="M234" s="5">
        <f>'PROTRA_capacity-Original_Data'!N234</f>
        <v>0</v>
      </c>
      <c r="N234" s="5">
        <f>'PROTRA_capacity-Original_Data'!O234</f>
        <v>0</v>
      </c>
      <c r="O234" s="5">
        <f>'PROTRA_capacity-Original_Data'!P234</f>
        <v>0</v>
      </c>
      <c r="P234" s="5">
        <f>'PROTRA_capacity-Original_Data'!Q234</f>
        <v>0</v>
      </c>
      <c r="Q234" s="5">
        <f>'PROTRA_capacity-Original_Data'!R234</f>
        <v>0</v>
      </c>
      <c r="R234" s="5">
        <f>'PROTRA_capacity-Original_Data'!S234</f>
        <v>0</v>
      </c>
      <c r="S234" s="5">
        <f>'PROTRA_capacity-Original_Data'!T234</f>
        <v>0</v>
      </c>
      <c r="T234" s="5">
        <f>'PROTRA_capacity-Original_Data'!U234</f>
        <v>0</v>
      </c>
      <c r="U234" s="5">
        <f>'PROTRA_capacity-Original_Data'!V234</f>
        <v>0</v>
      </c>
      <c r="W234" s="83" t="e">
        <f t="shared" si="15"/>
        <v>#DIV/0!</v>
      </c>
    </row>
    <row r="235" spans="1:23" x14ac:dyDescent="0.35">
      <c r="A235" t="s">
        <v>46</v>
      </c>
      <c r="B235" t="s">
        <v>42</v>
      </c>
      <c r="C235" t="str">
        <f t="shared" si="12"/>
        <v>CROATIA_TO_elec</v>
      </c>
      <c r="D235" t="str">
        <f t="shared" si="13"/>
        <v>PROTRA_CHP_PP_I</v>
      </c>
      <c r="E235" t="s">
        <v>34</v>
      </c>
      <c r="F235" s="1" t="str">
        <f t="shared" si="14"/>
        <v>CROATIATO_elecPROTRA_PP_waste_CCS</v>
      </c>
      <c r="G235" s="5">
        <f>'PROTRA_capacity-Original_Data'!H235</f>
        <v>0</v>
      </c>
      <c r="H235" s="5">
        <f>'PROTRA_capacity-Original_Data'!I235</f>
        <v>0</v>
      </c>
      <c r="I235" s="5">
        <f>'PROTRA_capacity-Original_Data'!J235</f>
        <v>0</v>
      </c>
      <c r="J235" s="5">
        <f>'PROTRA_capacity-Original_Data'!K235</f>
        <v>0</v>
      </c>
      <c r="K235" s="5">
        <f>'PROTRA_capacity-Original_Data'!L235</f>
        <v>0</v>
      </c>
      <c r="L235" s="5">
        <f>'PROTRA_capacity-Original_Data'!M235</f>
        <v>0</v>
      </c>
      <c r="M235" s="5">
        <f>'PROTRA_capacity-Original_Data'!N235</f>
        <v>0</v>
      </c>
      <c r="N235" s="5">
        <f>'PROTRA_capacity-Original_Data'!O235</f>
        <v>0</v>
      </c>
      <c r="O235" s="5">
        <f>'PROTRA_capacity-Original_Data'!P235</f>
        <v>0</v>
      </c>
      <c r="P235" s="5">
        <f>'PROTRA_capacity-Original_Data'!Q235</f>
        <v>0</v>
      </c>
      <c r="Q235" s="5">
        <f>'PROTRA_capacity-Original_Data'!R235</f>
        <v>0</v>
      </c>
      <c r="R235" s="5">
        <f>'PROTRA_capacity-Original_Data'!S235</f>
        <v>0</v>
      </c>
      <c r="S235" s="5">
        <f>'PROTRA_capacity-Original_Data'!T235</f>
        <v>0</v>
      </c>
      <c r="T235" s="5">
        <f>'PROTRA_capacity-Original_Data'!U235</f>
        <v>0</v>
      </c>
      <c r="U235" s="5">
        <f>'PROTRA_capacity-Original_Data'!V235</f>
        <v>0</v>
      </c>
      <c r="W235" s="83" t="e">
        <f t="shared" si="15"/>
        <v>#DIV/0!</v>
      </c>
    </row>
    <row r="236" spans="1:23" x14ac:dyDescent="0.35">
      <c r="A236" t="s">
        <v>46</v>
      </c>
      <c r="B236" t="s">
        <v>42</v>
      </c>
      <c r="C236" t="str">
        <f t="shared" si="12"/>
        <v>CROATIA_TO_elec</v>
      </c>
      <c r="D236" t="str">
        <f t="shared" si="13"/>
        <v>PROTRA_CHP_PP_I</v>
      </c>
      <c r="E236" t="s">
        <v>35</v>
      </c>
      <c r="F236" s="1" t="str">
        <f t="shared" si="14"/>
        <v>CROATIATO_elecPROTRA_PP_wind_offshore</v>
      </c>
      <c r="G236" s="5">
        <f>'PROTRA_capacity-Original_Data'!H236</f>
        <v>0</v>
      </c>
      <c r="H236" s="5">
        <f>'PROTRA_capacity-Original_Data'!I236</f>
        <v>0</v>
      </c>
      <c r="I236" s="5">
        <f>'PROTRA_capacity-Original_Data'!J236</f>
        <v>0</v>
      </c>
      <c r="J236" s="5">
        <f>'PROTRA_capacity-Original_Data'!K236</f>
        <v>0</v>
      </c>
      <c r="K236" s="5">
        <f>'PROTRA_capacity-Original_Data'!L236</f>
        <v>0</v>
      </c>
      <c r="L236" s="5">
        <f>'PROTRA_capacity-Original_Data'!M236</f>
        <v>0</v>
      </c>
      <c r="M236" s="5">
        <f>'PROTRA_capacity-Original_Data'!N236</f>
        <v>0</v>
      </c>
      <c r="N236" s="5">
        <f>'PROTRA_capacity-Original_Data'!O236</f>
        <v>0</v>
      </c>
      <c r="O236" s="5">
        <f>'PROTRA_capacity-Original_Data'!P236</f>
        <v>0</v>
      </c>
      <c r="P236" s="5">
        <f>'PROTRA_capacity-Original_Data'!Q236</f>
        <v>0</v>
      </c>
      <c r="Q236" s="5">
        <f>'PROTRA_capacity-Original_Data'!R236</f>
        <v>0</v>
      </c>
      <c r="R236" s="5">
        <f>'PROTRA_capacity-Original_Data'!S236</f>
        <v>0</v>
      </c>
      <c r="S236" s="5">
        <f>'PROTRA_capacity-Original_Data'!T236</f>
        <v>0</v>
      </c>
      <c r="T236" s="5">
        <f>'PROTRA_capacity-Original_Data'!U236</f>
        <v>0</v>
      </c>
      <c r="U236" s="5">
        <f>'PROTRA_capacity-Original_Data'!V236</f>
        <v>0</v>
      </c>
      <c r="W236" s="83" t="e">
        <f t="shared" si="15"/>
        <v>#DIV/0!</v>
      </c>
    </row>
    <row r="237" spans="1:23" x14ac:dyDescent="0.35">
      <c r="A237" t="s">
        <v>46</v>
      </c>
      <c r="B237" t="s">
        <v>42</v>
      </c>
      <c r="C237" t="str">
        <f t="shared" si="12"/>
        <v>CROATIA_TO_elec</v>
      </c>
      <c r="D237" t="str">
        <f t="shared" si="13"/>
        <v>PROTRA_CHP_PP_I</v>
      </c>
      <c r="E237" t="s">
        <v>36</v>
      </c>
      <c r="F237" s="1" t="str">
        <f t="shared" si="14"/>
        <v>CROATIATO_elecPROTRA_PP_wind_onshore</v>
      </c>
      <c r="G237" s="5">
        <f>'PROTRA_capacity-Original_Data'!H237</f>
        <v>1.7000000000000001E-2</v>
      </c>
      <c r="H237" s="5">
        <f>'PROTRA_capacity-Original_Data'!I237</f>
        <v>1.7000000000000001E-2</v>
      </c>
      <c r="I237" s="5">
        <f>'PROTRA_capacity-Original_Data'!J237</f>
        <v>1.7000000000000001E-2</v>
      </c>
      <c r="J237" s="5">
        <f>'PROTRA_capacity-Original_Data'!K237</f>
        <v>7.0000000000000007E-2</v>
      </c>
      <c r="K237" s="5">
        <f>'PROTRA_capacity-Original_Data'!L237</f>
        <v>7.9000000000000001E-2</v>
      </c>
      <c r="L237" s="5">
        <f>'PROTRA_capacity-Original_Data'!M237</f>
        <v>0.13</v>
      </c>
      <c r="M237" s="5">
        <f>'PROTRA_capacity-Original_Data'!N237</f>
        <v>0.18</v>
      </c>
      <c r="N237" s="5">
        <f>'PROTRA_capacity-Original_Data'!O237</f>
        <v>0.254</v>
      </c>
      <c r="O237" s="5">
        <f>'PROTRA_capacity-Original_Data'!P237</f>
        <v>0.33900000000000002</v>
      </c>
      <c r="P237" s="5">
        <f>'PROTRA_capacity-Original_Data'!Q237</f>
        <v>0.41799999999999998</v>
      </c>
      <c r="Q237" s="5">
        <f>'PROTRA_capacity-Original_Data'!R237</f>
        <v>0.47646153846153844</v>
      </c>
      <c r="R237" s="5">
        <f>'PROTRA_capacity-Original_Data'!S237</f>
        <v>0.52323076923076917</v>
      </c>
      <c r="S237" s="5">
        <f>'PROTRA_capacity-Original_Data'!T237</f>
        <v>0.56707692307692303</v>
      </c>
      <c r="T237" s="5">
        <f>'PROTRA_capacity-Original_Data'!U237</f>
        <v>0.60020512820512817</v>
      </c>
      <c r="U237" s="5">
        <f>'PROTRA_capacity-Original_Data'!V237</f>
        <v>0.72005128205128199</v>
      </c>
      <c r="W237" s="83">
        <f t="shared" si="15"/>
        <v>0.30679715118487683</v>
      </c>
    </row>
    <row r="238" spans="1:23" x14ac:dyDescent="0.35">
      <c r="A238" t="s">
        <v>47</v>
      </c>
      <c r="B238" t="s">
        <v>41</v>
      </c>
      <c r="C238" t="str">
        <f t="shared" si="12"/>
        <v>CYPRUS_TO_heat</v>
      </c>
      <c r="D238" t="str">
        <f t="shared" si="13"/>
        <v>PROTRA_CHP_HP_I</v>
      </c>
      <c r="E238" t="s">
        <v>0</v>
      </c>
      <c r="F238" s="1" t="str">
        <f t="shared" si="14"/>
        <v>CYPRUSTO_heatPROTRA_CHP_gas_fuels</v>
      </c>
      <c r="G238" s="3">
        <f>'PROTRA_capacity-Original_Data'!H238</f>
        <v>0</v>
      </c>
      <c r="H238" s="3">
        <f>'PROTRA_capacity-Original_Data'!I238</f>
        <v>0</v>
      </c>
      <c r="I238" s="3">
        <f>'PROTRA_capacity-Original_Data'!J238</f>
        <v>0</v>
      </c>
      <c r="J238" s="3">
        <f>'PROTRA_capacity-Original_Data'!K238</f>
        <v>0</v>
      </c>
      <c r="K238" s="3">
        <f>'PROTRA_capacity-Original_Data'!L238</f>
        <v>0</v>
      </c>
      <c r="L238" s="3">
        <f>'PROTRA_capacity-Original_Data'!M238</f>
        <v>0</v>
      </c>
      <c r="M238" s="3">
        <f>'PROTRA_capacity-Original_Data'!N238</f>
        <v>0</v>
      </c>
      <c r="N238" s="3">
        <f>'PROTRA_capacity-Original_Data'!O238</f>
        <v>0</v>
      </c>
      <c r="O238" s="3">
        <f>'PROTRA_capacity-Original_Data'!P238</f>
        <v>0</v>
      </c>
      <c r="P238" s="3">
        <f>'PROTRA_capacity-Original_Data'!Q238</f>
        <v>0</v>
      </c>
      <c r="Q238" s="3">
        <f>'PROTRA_capacity-Original_Data'!R238</f>
        <v>0</v>
      </c>
      <c r="R238" s="3">
        <f>'PROTRA_capacity-Original_Data'!S238</f>
        <v>0</v>
      </c>
      <c r="S238" s="3">
        <f>'PROTRA_capacity-Original_Data'!T238</f>
        <v>0</v>
      </c>
      <c r="T238" s="3">
        <f>'PROTRA_capacity-Original_Data'!U238</f>
        <v>0</v>
      </c>
      <c r="U238" s="3">
        <f>'PROTRA_capacity-Original_Data'!V238</f>
        <v>0</v>
      </c>
      <c r="W238" s="83" t="e">
        <f t="shared" si="15"/>
        <v>#DIV/0!</v>
      </c>
    </row>
    <row r="239" spans="1:23" x14ac:dyDescent="0.35">
      <c r="A239" t="s">
        <v>47</v>
      </c>
      <c r="B239" t="s">
        <v>41</v>
      </c>
      <c r="C239" t="str">
        <f t="shared" si="12"/>
        <v>CYPRUS_TO_heat</v>
      </c>
      <c r="D239" t="str">
        <f t="shared" si="13"/>
        <v>PROTRA_CHP_HP_I</v>
      </c>
      <c r="E239" t="s">
        <v>1</v>
      </c>
      <c r="F239" s="1" t="str">
        <f t="shared" si="14"/>
        <v>CYPRUSTO_heatPROTRA_CHP_gas_fuels_CCS</v>
      </c>
      <c r="G239" s="3">
        <f>'PROTRA_capacity-Original_Data'!H239</f>
        <v>0</v>
      </c>
      <c r="H239" s="3">
        <f>'PROTRA_capacity-Original_Data'!I239</f>
        <v>0</v>
      </c>
      <c r="I239" s="3">
        <f>'PROTRA_capacity-Original_Data'!J239</f>
        <v>0</v>
      </c>
      <c r="J239" s="3">
        <f>'PROTRA_capacity-Original_Data'!K239</f>
        <v>0</v>
      </c>
      <c r="K239" s="3">
        <f>'PROTRA_capacity-Original_Data'!L239</f>
        <v>0</v>
      </c>
      <c r="L239" s="3">
        <f>'PROTRA_capacity-Original_Data'!M239</f>
        <v>0</v>
      </c>
      <c r="M239" s="3">
        <f>'PROTRA_capacity-Original_Data'!N239</f>
        <v>0</v>
      </c>
      <c r="N239" s="3">
        <f>'PROTRA_capacity-Original_Data'!O239</f>
        <v>0</v>
      </c>
      <c r="O239" s="3">
        <f>'PROTRA_capacity-Original_Data'!P239</f>
        <v>0</v>
      </c>
      <c r="P239" s="3">
        <f>'PROTRA_capacity-Original_Data'!Q239</f>
        <v>0</v>
      </c>
      <c r="Q239" s="3">
        <f>'PROTRA_capacity-Original_Data'!R239</f>
        <v>0</v>
      </c>
      <c r="R239" s="3">
        <f>'PROTRA_capacity-Original_Data'!S239</f>
        <v>0</v>
      </c>
      <c r="S239" s="3">
        <f>'PROTRA_capacity-Original_Data'!T239</f>
        <v>0</v>
      </c>
      <c r="T239" s="3">
        <f>'PROTRA_capacity-Original_Data'!U239</f>
        <v>0</v>
      </c>
      <c r="U239" s="3">
        <f>'PROTRA_capacity-Original_Data'!V239</f>
        <v>0</v>
      </c>
      <c r="W239" s="83" t="e">
        <f t="shared" si="15"/>
        <v>#DIV/0!</v>
      </c>
    </row>
    <row r="240" spans="1:23" x14ac:dyDescent="0.35">
      <c r="A240" t="s">
        <v>47</v>
      </c>
      <c r="B240" t="s">
        <v>41</v>
      </c>
      <c r="C240" t="str">
        <f t="shared" si="12"/>
        <v>CYPRUS_TO_heat</v>
      </c>
      <c r="D240" t="str">
        <f t="shared" si="13"/>
        <v>PROTRA_CHP_HP_I</v>
      </c>
      <c r="E240" t="s">
        <v>2</v>
      </c>
      <c r="F240" s="1" t="str">
        <f t="shared" si="14"/>
        <v>CYPRUSTO_heatPROTRA_CHP_geothermal</v>
      </c>
      <c r="G240" s="3">
        <v>0</v>
      </c>
      <c r="H240" s="3">
        <v>0</v>
      </c>
      <c r="I240" s="3">
        <v>0</v>
      </c>
      <c r="J240" s="3">
        <v>0</v>
      </c>
      <c r="K240" s="3">
        <v>0</v>
      </c>
      <c r="L240" s="3">
        <v>0</v>
      </c>
      <c r="M240" s="3">
        <v>0</v>
      </c>
      <c r="N240" s="3">
        <v>0</v>
      </c>
      <c r="O240" s="3">
        <v>0</v>
      </c>
      <c r="P240" s="3">
        <v>0</v>
      </c>
      <c r="Q240" s="3">
        <v>0</v>
      </c>
      <c r="R240" s="3">
        <v>0</v>
      </c>
      <c r="S240" s="3">
        <v>0</v>
      </c>
      <c r="T240" s="3">
        <v>0</v>
      </c>
      <c r="U240" s="3">
        <v>0</v>
      </c>
      <c r="W240" s="83" t="e">
        <f t="shared" si="15"/>
        <v>#DIV/0!</v>
      </c>
    </row>
    <row r="241" spans="1:23" x14ac:dyDescent="0.35">
      <c r="A241" t="s">
        <v>47</v>
      </c>
      <c r="B241" t="s">
        <v>41</v>
      </c>
      <c r="C241" t="str">
        <f t="shared" si="12"/>
        <v>CYPRUS_TO_heat</v>
      </c>
      <c r="D241" t="str">
        <f t="shared" si="13"/>
        <v>PROTRA_CHP_HP_I</v>
      </c>
      <c r="E241" t="s">
        <v>3</v>
      </c>
      <c r="F241" s="1" t="str">
        <f t="shared" si="14"/>
        <v>CYPRUSTO_heatPROTRA_CHP_liquid_fuels</v>
      </c>
      <c r="G241" s="3">
        <f>'PROTRA_capacity-Original_Data'!H241</f>
        <v>0</v>
      </c>
      <c r="H241" s="3">
        <f>'PROTRA_capacity-Original_Data'!I241</f>
        <v>0</v>
      </c>
      <c r="I241" s="3">
        <f>'PROTRA_capacity-Original_Data'!J241</f>
        <v>0</v>
      </c>
      <c r="J241" s="3">
        <f>'PROTRA_capacity-Original_Data'!K241</f>
        <v>0</v>
      </c>
      <c r="K241" s="3">
        <f>'PROTRA_capacity-Original_Data'!L241</f>
        <v>0</v>
      </c>
      <c r="L241" s="3">
        <f>'PROTRA_capacity-Original_Data'!M241</f>
        <v>0</v>
      </c>
      <c r="M241" s="3">
        <f>'PROTRA_capacity-Original_Data'!N241</f>
        <v>0</v>
      </c>
      <c r="N241" s="3">
        <f>'PROTRA_capacity-Original_Data'!O241</f>
        <v>0</v>
      </c>
      <c r="O241" s="3">
        <f>'PROTRA_capacity-Original_Data'!P241</f>
        <v>0</v>
      </c>
      <c r="P241" s="3">
        <f>'PROTRA_capacity-Original_Data'!Q241</f>
        <v>0</v>
      </c>
      <c r="Q241" s="3">
        <f>'PROTRA_capacity-Original_Data'!R241</f>
        <v>0</v>
      </c>
      <c r="R241" s="3">
        <f>'PROTRA_capacity-Original_Data'!S241</f>
        <v>0</v>
      </c>
      <c r="S241" s="3">
        <f>'PROTRA_capacity-Original_Data'!T241</f>
        <v>0</v>
      </c>
      <c r="T241" s="3">
        <f>'PROTRA_capacity-Original_Data'!U241</f>
        <v>0</v>
      </c>
      <c r="U241" s="3">
        <f>'PROTRA_capacity-Original_Data'!V241</f>
        <v>0</v>
      </c>
      <c r="W241" s="83" t="e">
        <f t="shared" si="15"/>
        <v>#DIV/0!</v>
      </c>
    </row>
    <row r="242" spans="1:23" x14ac:dyDescent="0.35">
      <c r="A242" t="s">
        <v>47</v>
      </c>
      <c r="B242" t="s">
        <v>41</v>
      </c>
      <c r="C242" t="str">
        <f t="shared" si="12"/>
        <v>CYPRUS_TO_heat</v>
      </c>
      <c r="D242" t="str">
        <f t="shared" si="13"/>
        <v>PROTRA_CHP_HP_I</v>
      </c>
      <c r="E242" t="s">
        <v>4</v>
      </c>
      <c r="F242" s="1" t="str">
        <f t="shared" si="14"/>
        <v>CYPRUSTO_heatPROTRA_CHP_liquid_fuels_CCS</v>
      </c>
      <c r="G242" s="3">
        <f>'PROTRA_capacity-Original_Data'!H242</f>
        <v>0</v>
      </c>
      <c r="H242" s="3">
        <f>'PROTRA_capacity-Original_Data'!I242</f>
        <v>0</v>
      </c>
      <c r="I242" s="3">
        <f>'PROTRA_capacity-Original_Data'!J242</f>
        <v>0</v>
      </c>
      <c r="J242" s="3">
        <f>'PROTRA_capacity-Original_Data'!K242</f>
        <v>0</v>
      </c>
      <c r="K242" s="3">
        <f>'PROTRA_capacity-Original_Data'!L242</f>
        <v>0</v>
      </c>
      <c r="L242" s="3">
        <f>'PROTRA_capacity-Original_Data'!M242</f>
        <v>0</v>
      </c>
      <c r="M242" s="3">
        <f>'PROTRA_capacity-Original_Data'!N242</f>
        <v>0</v>
      </c>
      <c r="N242" s="3">
        <f>'PROTRA_capacity-Original_Data'!O242</f>
        <v>0</v>
      </c>
      <c r="O242" s="3">
        <f>'PROTRA_capacity-Original_Data'!P242</f>
        <v>0</v>
      </c>
      <c r="P242" s="3">
        <f>'PROTRA_capacity-Original_Data'!Q242</f>
        <v>0</v>
      </c>
      <c r="Q242" s="3">
        <f>'PROTRA_capacity-Original_Data'!R242</f>
        <v>0</v>
      </c>
      <c r="R242" s="3">
        <f>'PROTRA_capacity-Original_Data'!S242</f>
        <v>0</v>
      </c>
      <c r="S242" s="3">
        <f>'PROTRA_capacity-Original_Data'!T242</f>
        <v>0</v>
      </c>
      <c r="T242" s="3">
        <f>'PROTRA_capacity-Original_Data'!U242</f>
        <v>0</v>
      </c>
      <c r="U242" s="3">
        <f>'PROTRA_capacity-Original_Data'!V242</f>
        <v>0</v>
      </c>
      <c r="W242" s="83" t="e">
        <f t="shared" si="15"/>
        <v>#DIV/0!</v>
      </c>
    </row>
    <row r="243" spans="1:23" x14ac:dyDescent="0.35">
      <c r="A243" t="s">
        <v>47</v>
      </c>
      <c r="B243" t="s">
        <v>41</v>
      </c>
      <c r="C243" t="str">
        <f t="shared" si="12"/>
        <v>CYPRUS_TO_heat</v>
      </c>
      <c r="D243" t="str">
        <f t="shared" si="13"/>
        <v>PROTRA_CHP_HP_I</v>
      </c>
      <c r="E243" t="s">
        <v>5</v>
      </c>
      <c r="F243" s="1" t="str">
        <f t="shared" si="14"/>
        <v>CYPRUSTO_heatPROTRA_CHP_solid_fossil</v>
      </c>
      <c r="G243" s="3">
        <f>'PROTRA_capacity-Original_Data'!H243</f>
        <v>0</v>
      </c>
      <c r="H243" s="3">
        <f>'PROTRA_capacity-Original_Data'!I243</f>
        <v>0</v>
      </c>
      <c r="I243" s="3">
        <f>'PROTRA_capacity-Original_Data'!J243</f>
        <v>0</v>
      </c>
      <c r="J243" s="3">
        <f>'PROTRA_capacity-Original_Data'!K243</f>
        <v>0</v>
      </c>
      <c r="K243" s="3">
        <f>'PROTRA_capacity-Original_Data'!L243</f>
        <v>0</v>
      </c>
      <c r="L243" s="3">
        <f>'PROTRA_capacity-Original_Data'!M243</f>
        <v>0</v>
      </c>
      <c r="M243" s="3">
        <f>'PROTRA_capacity-Original_Data'!N243</f>
        <v>0</v>
      </c>
      <c r="N243" s="3">
        <f>'PROTRA_capacity-Original_Data'!O243</f>
        <v>0</v>
      </c>
      <c r="O243" s="3">
        <f>'PROTRA_capacity-Original_Data'!P243</f>
        <v>0</v>
      </c>
      <c r="P243" s="3">
        <f>'PROTRA_capacity-Original_Data'!Q243</f>
        <v>0</v>
      </c>
      <c r="Q243" s="3">
        <f>'PROTRA_capacity-Original_Data'!R243</f>
        <v>0</v>
      </c>
      <c r="R243" s="3">
        <f>'PROTRA_capacity-Original_Data'!S243</f>
        <v>0</v>
      </c>
      <c r="S243" s="3">
        <f>'PROTRA_capacity-Original_Data'!T243</f>
        <v>0</v>
      </c>
      <c r="T243" s="3">
        <f>'PROTRA_capacity-Original_Data'!U243</f>
        <v>0</v>
      </c>
      <c r="U243" s="3">
        <f>'PROTRA_capacity-Original_Data'!V243</f>
        <v>0</v>
      </c>
      <c r="W243" s="83" t="e">
        <f t="shared" si="15"/>
        <v>#DIV/0!</v>
      </c>
    </row>
    <row r="244" spans="1:23" x14ac:dyDescent="0.35">
      <c r="A244" t="s">
        <v>47</v>
      </c>
      <c r="B244" t="s">
        <v>41</v>
      </c>
      <c r="C244" t="str">
        <f t="shared" si="12"/>
        <v>CYPRUS_TO_heat</v>
      </c>
      <c r="D244" t="str">
        <f t="shared" si="13"/>
        <v>PROTRA_CHP_HP_I</v>
      </c>
      <c r="E244" t="s">
        <v>6</v>
      </c>
      <c r="F244" s="1" t="str">
        <f t="shared" si="14"/>
        <v>CYPRUSTO_heatPROTRA_CHP_solid_fossil_CCS</v>
      </c>
      <c r="G244" s="3">
        <f>'PROTRA_capacity-Original_Data'!H244</f>
        <v>0</v>
      </c>
      <c r="H244" s="3">
        <f>'PROTRA_capacity-Original_Data'!I244</f>
        <v>0</v>
      </c>
      <c r="I244" s="3">
        <f>'PROTRA_capacity-Original_Data'!J244</f>
        <v>0</v>
      </c>
      <c r="J244" s="3">
        <f>'PROTRA_capacity-Original_Data'!K244</f>
        <v>0</v>
      </c>
      <c r="K244" s="3">
        <f>'PROTRA_capacity-Original_Data'!L244</f>
        <v>0</v>
      </c>
      <c r="L244" s="3">
        <f>'PROTRA_capacity-Original_Data'!M244</f>
        <v>0</v>
      </c>
      <c r="M244" s="3">
        <f>'PROTRA_capacity-Original_Data'!N244</f>
        <v>0</v>
      </c>
      <c r="N244" s="3">
        <f>'PROTRA_capacity-Original_Data'!O244</f>
        <v>0</v>
      </c>
      <c r="O244" s="3">
        <f>'PROTRA_capacity-Original_Data'!P244</f>
        <v>0</v>
      </c>
      <c r="P244" s="3">
        <f>'PROTRA_capacity-Original_Data'!Q244</f>
        <v>0</v>
      </c>
      <c r="Q244" s="3">
        <f>'PROTRA_capacity-Original_Data'!R244</f>
        <v>0</v>
      </c>
      <c r="R244" s="3">
        <f>'PROTRA_capacity-Original_Data'!S244</f>
        <v>0</v>
      </c>
      <c r="S244" s="3">
        <f>'PROTRA_capacity-Original_Data'!T244</f>
        <v>0</v>
      </c>
      <c r="T244" s="3">
        <f>'PROTRA_capacity-Original_Data'!U244</f>
        <v>0</v>
      </c>
      <c r="U244" s="3">
        <f>'PROTRA_capacity-Original_Data'!V244</f>
        <v>0</v>
      </c>
      <c r="W244" s="83" t="e">
        <f t="shared" si="15"/>
        <v>#DIV/0!</v>
      </c>
    </row>
    <row r="245" spans="1:23" x14ac:dyDescent="0.35">
      <c r="A245" t="s">
        <v>47</v>
      </c>
      <c r="B245" t="s">
        <v>41</v>
      </c>
      <c r="C245" t="str">
        <f t="shared" si="12"/>
        <v>CYPRUS_TO_heat</v>
      </c>
      <c r="D245" t="str">
        <f t="shared" si="13"/>
        <v>PROTRA_CHP_HP_I</v>
      </c>
      <c r="E245" t="s">
        <v>7</v>
      </c>
      <c r="F245" s="1" t="str">
        <f t="shared" si="14"/>
        <v>CYPRUSTO_heatPROTRA_CHP_waste</v>
      </c>
      <c r="G245" s="3">
        <f>'PROTRA_capacity-Original_Data'!H245</f>
        <v>0</v>
      </c>
      <c r="H245" s="3">
        <f>'PROTRA_capacity-Original_Data'!I245</f>
        <v>0</v>
      </c>
      <c r="I245" s="3">
        <f>'PROTRA_capacity-Original_Data'!J245</f>
        <v>0</v>
      </c>
      <c r="J245" s="3">
        <f>'PROTRA_capacity-Original_Data'!K245</f>
        <v>0</v>
      </c>
      <c r="K245" s="3">
        <f>'PROTRA_capacity-Original_Data'!L245</f>
        <v>0</v>
      </c>
      <c r="L245" s="3">
        <f>'PROTRA_capacity-Original_Data'!M245</f>
        <v>0</v>
      </c>
      <c r="M245" s="3">
        <f>'PROTRA_capacity-Original_Data'!N245</f>
        <v>0</v>
      </c>
      <c r="N245" s="3">
        <f>'PROTRA_capacity-Original_Data'!O245</f>
        <v>0</v>
      </c>
      <c r="O245" s="3">
        <f>'PROTRA_capacity-Original_Data'!P245</f>
        <v>0</v>
      </c>
      <c r="P245" s="3">
        <f>'PROTRA_capacity-Original_Data'!Q245</f>
        <v>0</v>
      </c>
      <c r="Q245" s="3">
        <f>'PROTRA_capacity-Original_Data'!R245</f>
        <v>0</v>
      </c>
      <c r="R245" s="3">
        <f>'PROTRA_capacity-Original_Data'!S245</f>
        <v>0</v>
      </c>
      <c r="S245" s="3">
        <f>'PROTRA_capacity-Original_Data'!T245</f>
        <v>0</v>
      </c>
      <c r="T245" s="3">
        <f>'PROTRA_capacity-Original_Data'!U245</f>
        <v>0</v>
      </c>
      <c r="U245" s="3">
        <f>'PROTRA_capacity-Original_Data'!V245</f>
        <v>0</v>
      </c>
      <c r="W245" s="83" t="e">
        <f t="shared" si="15"/>
        <v>#DIV/0!</v>
      </c>
    </row>
    <row r="246" spans="1:23" x14ac:dyDescent="0.35">
      <c r="A246" t="s">
        <v>47</v>
      </c>
      <c r="B246" t="s">
        <v>41</v>
      </c>
      <c r="C246" t="str">
        <f t="shared" si="12"/>
        <v>CYPRUS_TO_heat</v>
      </c>
      <c r="D246" t="str">
        <f t="shared" si="13"/>
        <v>PROTRA_CHP_HP_I</v>
      </c>
      <c r="E246" t="s">
        <v>8</v>
      </c>
      <c r="F246" s="1" t="str">
        <f t="shared" si="14"/>
        <v>CYPRUSTO_heatPROTRA_CHP_solid_bio</v>
      </c>
      <c r="G246" s="4">
        <f>'PROTRA_capacity-Original_Data'!H246</f>
        <v>0</v>
      </c>
      <c r="H246" s="4">
        <f>'PROTRA_capacity-Original_Data'!I246</f>
        <v>0</v>
      </c>
      <c r="I246" s="4">
        <f>'PROTRA_capacity-Original_Data'!J246</f>
        <v>0</v>
      </c>
      <c r="J246" s="4">
        <f>'PROTRA_capacity-Original_Data'!K246</f>
        <v>0</v>
      </c>
      <c r="K246" s="4">
        <f>'PROTRA_capacity-Original_Data'!L246</f>
        <v>0</v>
      </c>
      <c r="L246" s="4">
        <f>'PROTRA_capacity-Original_Data'!M246</f>
        <v>0</v>
      </c>
      <c r="M246" s="4">
        <f>'PROTRA_capacity-Original_Data'!N246</f>
        <v>0</v>
      </c>
      <c r="N246" s="4">
        <f>'PROTRA_capacity-Original_Data'!O246</f>
        <v>0</v>
      </c>
      <c r="O246" s="4">
        <f>'PROTRA_capacity-Original_Data'!P246</f>
        <v>0</v>
      </c>
      <c r="P246" s="4">
        <f>'PROTRA_capacity-Original_Data'!Q246</f>
        <v>0</v>
      </c>
      <c r="Q246" s="4">
        <f>'PROTRA_capacity-Original_Data'!R246</f>
        <v>0</v>
      </c>
      <c r="R246" s="4">
        <f>'PROTRA_capacity-Original_Data'!S246</f>
        <v>0</v>
      </c>
      <c r="S246" s="4">
        <f>'PROTRA_capacity-Original_Data'!T246</f>
        <v>0</v>
      </c>
      <c r="T246" s="4">
        <f>'PROTRA_capacity-Original_Data'!U246</f>
        <v>0</v>
      </c>
      <c r="U246" s="4">
        <f>'PROTRA_capacity-Original_Data'!V246</f>
        <v>0</v>
      </c>
      <c r="W246" s="83" t="e">
        <f t="shared" si="15"/>
        <v>#DIV/0!</v>
      </c>
    </row>
    <row r="247" spans="1:23" x14ac:dyDescent="0.35">
      <c r="A247" t="s">
        <v>47</v>
      </c>
      <c r="B247" t="s">
        <v>41</v>
      </c>
      <c r="C247" t="str">
        <f t="shared" si="12"/>
        <v>CYPRUS_TO_heat</v>
      </c>
      <c r="D247" t="str">
        <f t="shared" si="13"/>
        <v>PROTRA_CHP_HP_I</v>
      </c>
      <c r="E247" t="s">
        <v>9</v>
      </c>
      <c r="F247" s="1" t="str">
        <f t="shared" si="14"/>
        <v>CYPRUSTO_heatPROTRA_CHP_solid_bio_CCS</v>
      </c>
      <c r="G247" s="3">
        <f>'PROTRA_capacity-Original_Data'!H247</f>
        <v>0</v>
      </c>
      <c r="H247" s="3">
        <f>'PROTRA_capacity-Original_Data'!I247</f>
        <v>0</v>
      </c>
      <c r="I247" s="3">
        <f>'PROTRA_capacity-Original_Data'!J247</f>
        <v>0</v>
      </c>
      <c r="J247" s="3">
        <f>'PROTRA_capacity-Original_Data'!K247</f>
        <v>0</v>
      </c>
      <c r="K247" s="3">
        <f>'PROTRA_capacity-Original_Data'!L247</f>
        <v>0</v>
      </c>
      <c r="L247" s="3">
        <f>'PROTRA_capacity-Original_Data'!M247</f>
        <v>0</v>
      </c>
      <c r="M247" s="3">
        <f>'PROTRA_capacity-Original_Data'!N247</f>
        <v>0</v>
      </c>
      <c r="N247" s="3">
        <f>'PROTRA_capacity-Original_Data'!O247</f>
        <v>0</v>
      </c>
      <c r="O247" s="3">
        <f>'PROTRA_capacity-Original_Data'!P247</f>
        <v>0</v>
      </c>
      <c r="P247" s="3">
        <f>'PROTRA_capacity-Original_Data'!Q247</f>
        <v>0</v>
      </c>
      <c r="Q247" s="3">
        <f>'PROTRA_capacity-Original_Data'!R247</f>
        <v>0</v>
      </c>
      <c r="R247" s="3">
        <f>'PROTRA_capacity-Original_Data'!S247</f>
        <v>0</v>
      </c>
      <c r="S247" s="3">
        <f>'PROTRA_capacity-Original_Data'!T247</f>
        <v>0</v>
      </c>
      <c r="T247" s="3">
        <f>'PROTRA_capacity-Original_Data'!U247</f>
        <v>0</v>
      </c>
      <c r="U247" s="3">
        <f>'PROTRA_capacity-Original_Data'!V247</f>
        <v>0</v>
      </c>
      <c r="W247" s="83" t="e">
        <f t="shared" si="15"/>
        <v>#DIV/0!</v>
      </c>
    </row>
    <row r="248" spans="1:23" x14ac:dyDescent="0.35">
      <c r="A248" t="s">
        <v>47</v>
      </c>
      <c r="B248" t="s">
        <v>41</v>
      </c>
      <c r="C248" t="str">
        <f t="shared" si="12"/>
        <v>CYPRUS_TO_heat</v>
      </c>
      <c r="D248" t="str">
        <f t="shared" si="13"/>
        <v>PROTRA_CHP_HP_I</v>
      </c>
      <c r="E248" t="s">
        <v>10</v>
      </c>
      <c r="F248" s="1" t="str">
        <f t="shared" si="14"/>
        <v>CYPRUSTO_heatPROTRA_HP_gas_fuels</v>
      </c>
      <c r="G248" s="4">
        <f>'PROTRA_capacity-Original_Data'!H248</f>
        <v>0</v>
      </c>
      <c r="H248" s="4">
        <f>'PROTRA_capacity-Original_Data'!I248</f>
        <v>0</v>
      </c>
      <c r="I248" s="4">
        <f>'PROTRA_capacity-Original_Data'!J248</f>
        <v>0</v>
      </c>
      <c r="J248" s="4">
        <f>'PROTRA_capacity-Original_Data'!K248</f>
        <v>0</v>
      </c>
      <c r="K248" s="4">
        <f>'PROTRA_capacity-Original_Data'!L248</f>
        <v>0</v>
      </c>
      <c r="L248" s="4">
        <f>'PROTRA_capacity-Original_Data'!M248</f>
        <v>0</v>
      </c>
      <c r="M248" s="4">
        <f>'PROTRA_capacity-Original_Data'!N248</f>
        <v>0</v>
      </c>
      <c r="N248" s="4">
        <f>'PROTRA_capacity-Original_Data'!O248</f>
        <v>0</v>
      </c>
      <c r="O248" s="4">
        <f>'PROTRA_capacity-Original_Data'!P248</f>
        <v>0</v>
      </c>
      <c r="P248" s="4">
        <f>'PROTRA_capacity-Original_Data'!Q248</f>
        <v>0</v>
      </c>
      <c r="Q248" s="4">
        <f>'PROTRA_capacity-Original_Data'!R248</f>
        <v>0</v>
      </c>
      <c r="R248" s="4">
        <f>'PROTRA_capacity-Original_Data'!S248</f>
        <v>0</v>
      </c>
      <c r="S248" s="4">
        <f>'PROTRA_capacity-Original_Data'!T248</f>
        <v>0</v>
      </c>
      <c r="T248" s="4">
        <f>'PROTRA_capacity-Original_Data'!U248</f>
        <v>0</v>
      </c>
      <c r="U248" s="4">
        <f>'PROTRA_capacity-Original_Data'!V248</f>
        <v>0</v>
      </c>
      <c r="W248" s="83" t="e">
        <f t="shared" si="15"/>
        <v>#DIV/0!</v>
      </c>
    </row>
    <row r="249" spans="1:23" x14ac:dyDescent="0.35">
      <c r="A249" t="s">
        <v>47</v>
      </c>
      <c r="B249" t="s">
        <v>41</v>
      </c>
      <c r="C249" t="str">
        <f t="shared" si="12"/>
        <v>CYPRUS_TO_heat</v>
      </c>
      <c r="D249" t="str">
        <f t="shared" si="13"/>
        <v>PROTRA_CHP_HP_I</v>
      </c>
      <c r="E249" t="s">
        <v>11</v>
      </c>
      <c r="F249" s="1" t="str">
        <f t="shared" si="14"/>
        <v>CYPRUSTO_heatPROTRA_HP_solid_bio</v>
      </c>
      <c r="G249" s="4">
        <f>'PROTRA_capacity-Original_Data'!H249</f>
        <v>0</v>
      </c>
      <c r="H249" s="4">
        <f>'PROTRA_capacity-Original_Data'!I249</f>
        <v>0</v>
      </c>
      <c r="I249" s="4">
        <f>'PROTRA_capacity-Original_Data'!J249</f>
        <v>0</v>
      </c>
      <c r="J249" s="4">
        <f>'PROTRA_capacity-Original_Data'!K249</f>
        <v>0</v>
      </c>
      <c r="K249" s="4">
        <f>'PROTRA_capacity-Original_Data'!L249</f>
        <v>0</v>
      </c>
      <c r="L249" s="4">
        <f>'PROTRA_capacity-Original_Data'!M249</f>
        <v>0</v>
      </c>
      <c r="M249" s="4">
        <f>'PROTRA_capacity-Original_Data'!N249</f>
        <v>0</v>
      </c>
      <c r="N249" s="4">
        <f>'PROTRA_capacity-Original_Data'!O249</f>
        <v>0</v>
      </c>
      <c r="O249" s="4">
        <f>'PROTRA_capacity-Original_Data'!P249</f>
        <v>0</v>
      </c>
      <c r="P249" s="4">
        <f>'PROTRA_capacity-Original_Data'!Q249</f>
        <v>0</v>
      </c>
      <c r="Q249" s="4">
        <f>'PROTRA_capacity-Original_Data'!R249</f>
        <v>0</v>
      </c>
      <c r="R249" s="4">
        <f>'PROTRA_capacity-Original_Data'!S249</f>
        <v>0</v>
      </c>
      <c r="S249" s="4">
        <f>'PROTRA_capacity-Original_Data'!T249</f>
        <v>0</v>
      </c>
      <c r="T249" s="4">
        <f>'PROTRA_capacity-Original_Data'!U249</f>
        <v>0</v>
      </c>
      <c r="U249" s="4">
        <f>'PROTRA_capacity-Original_Data'!V249</f>
        <v>0</v>
      </c>
      <c r="W249" s="83" t="e">
        <f t="shared" si="15"/>
        <v>#DIV/0!</v>
      </c>
    </row>
    <row r="250" spans="1:23" x14ac:dyDescent="0.35">
      <c r="A250" t="s">
        <v>47</v>
      </c>
      <c r="B250" t="s">
        <v>41</v>
      </c>
      <c r="C250" t="str">
        <f t="shared" si="12"/>
        <v>CYPRUS_TO_heat</v>
      </c>
      <c r="D250" t="str">
        <f t="shared" si="13"/>
        <v>PROTRA_CHP_HP_I</v>
      </c>
      <c r="E250" t="s">
        <v>12</v>
      </c>
      <c r="F250" s="1" t="str">
        <f t="shared" si="14"/>
        <v>CYPRUSTO_heatPROTRA_HP_geothermal</v>
      </c>
      <c r="G250" s="4">
        <f>INDEX('CHP-geothermal-fix'!H$155:H$226,MATCH(PROTRA_capacity!$F250,'CHP-geothermal-fix'!$F$155:$F$226,0))</f>
        <v>0</v>
      </c>
      <c r="H250" s="4">
        <f>INDEX('CHP-geothermal-fix'!I$155:I$226,MATCH(PROTRA_capacity!$F250,'CHP-geothermal-fix'!$F$155:$F$226,0))</f>
        <v>0</v>
      </c>
      <c r="I250" s="4">
        <f>INDEX('CHP-geothermal-fix'!J$155:J$226,MATCH(PROTRA_capacity!$F250,'CHP-geothermal-fix'!$F$155:$F$226,0))</f>
        <v>0</v>
      </c>
      <c r="J250" s="4">
        <f>INDEX('CHP-geothermal-fix'!K$155:K$226,MATCH(PROTRA_capacity!$F250,'CHP-geothermal-fix'!$F$155:$F$226,0))</f>
        <v>0</v>
      </c>
      <c r="K250" s="4">
        <f>INDEX('CHP-geothermal-fix'!L$155:L$226,MATCH(PROTRA_capacity!$F250,'CHP-geothermal-fix'!$F$155:$F$226,0))</f>
        <v>0</v>
      </c>
      <c r="L250" s="4">
        <f>INDEX('CHP-geothermal-fix'!M$155:M$226,MATCH(PROTRA_capacity!$F250,'CHP-geothermal-fix'!$F$155:$F$226,0))</f>
        <v>0</v>
      </c>
      <c r="M250" s="4">
        <f>INDEX('CHP-geothermal-fix'!N$155:N$226,MATCH(PROTRA_capacity!$F250,'CHP-geothermal-fix'!$F$155:$F$226,0))</f>
        <v>0</v>
      </c>
      <c r="N250" s="4">
        <f>INDEX('CHP-geothermal-fix'!O$155:O$226,MATCH(PROTRA_capacity!$F250,'CHP-geothermal-fix'!$F$155:$F$226,0))</f>
        <v>0</v>
      </c>
      <c r="O250" s="4">
        <f>INDEX('CHP-geothermal-fix'!P$155:P$226,MATCH(PROTRA_capacity!$F250,'CHP-geothermal-fix'!$F$155:$F$226,0))</f>
        <v>0</v>
      </c>
      <c r="P250" s="4">
        <f>INDEX('CHP-geothermal-fix'!Q$155:Q$226,MATCH(PROTRA_capacity!$F250,'CHP-geothermal-fix'!$F$155:$F$226,0))</f>
        <v>0</v>
      </c>
      <c r="Q250" s="4">
        <f>INDEX('CHP-geothermal-fix'!R$155:R$226,MATCH(PROTRA_capacity!$F250,'CHP-geothermal-fix'!$F$155:$F$226,0))</f>
        <v>0</v>
      </c>
      <c r="R250" s="4">
        <f>INDEX('CHP-geothermal-fix'!S$155:S$226,MATCH(PROTRA_capacity!$F250,'CHP-geothermal-fix'!$F$155:$F$226,0))</f>
        <v>0</v>
      </c>
      <c r="S250" s="4">
        <f>INDEX('CHP-geothermal-fix'!T$155:T$226,MATCH(PROTRA_capacity!$F250,'CHP-geothermal-fix'!$F$155:$F$226,0))</f>
        <v>0</v>
      </c>
      <c r="T250" s="4">
        <f>INDEX('CHP-geothermal-fix'!U$155:U$226,MATCH(PROTRA_capacity!$F250,'CHP-geothermal-fix'!$F$155:$F$226,0))</f>
        <v>0</v>
      </c>
      <c r="U250" s="4">
        <f>INDEX('CHP-geothermal-fix'!V$155:V$226,MATCH(PROTRA_capacity!$F250,'CHP-geothermal-fix'!$F$155:$F$226,0))</f>
        <v>0</v>
      </c>
      <c r="W250" s="83" t="e">
        <f t="shared" si="15"/>
        <v>#DIV/0!</v>
      </c>
    </row>
    <row r="251" spans="1:23" x14ac:dyDescent="0.35">
      <c r="A251" t="s">
        <v>47</v>
      </c>
      <c r="B251" t="s">
        <v>41</v>
      </c>
      <c r="C251" t="str">
        <f t="shared" si="12"/>
        <v>CYPRUS_TO_heat</v>
      </c>
      <c r="D251" t="str">
        <f t="shared" si="13"/>
        <v>PROTRA_CHP_HP_I</v>
      </c>
      <c r="E251" t="s">
        <v>13</v>
      </c>
      <c r="F251" s="1" t="str">
        <f t="shared" si="14"/>
        <v>CYPRUSTO_heatPROTRA_HP_liquid_fuels</v>
      </c>
      <c r="G251" s="4">
        <f>'PROTRA_capacity-Original_Data'!H251</f>
        <v>0</v>
      </c>
      <c r="H251" s="4">
        <f>'PROTRA_capacity-Original_Data'!I251</f>
        <v>0</v>
      </c>
      <c r="I251" s="4">
        <f>'PROTRA_capacity-Original_Data'!J251</f>
        <v>0</v>
      </c>
      <c r="J251" s="4">
        <f>'PROTRA_capacity-Original_Data'!K251</f>
        <v>0</v>
      </c>
      <c r="K251" s="4">
        <f>'PROTRA_capacity-Original_Data'!L251</f>
        <v>0</v>
      </c>
      <c r="L251" s="4">
        <f>'PROTRA_capacity-Original_Data'!M251</f>
        <v>0</v>
      </c>
      <c r="M251" s="4">
        <f>'PROTRA_capacity-Original_Data'!N251</f>
        <v>0</v>
      </c>
      <c r="N251" s="4">
        <f>'PROTRA_capacity-Original_Data'!O251</f>
        <v>0</v>
      </c>
      <c r="O251" s="4">
        <f>'PROTRA_capacity-Original_Data'!P251</f>
        <v>0</v>
      </c>
      <c r="P251" s="4">
        <f>'PROTRA_capacity-Original_Data'!Q251</f>
        <v>0</v>
      </c>
      <c r="Q251" s="4">
        <f>'PROTRA_capacity-Original_Data'!R251</f>
        <v>0</v>
      </c>
      <c r="R251" s="4">
        <f>'PROTRA_capacity-Original_Data'!S251</f>
        <v>0</v>
      </c>
      <c r="S251" s="4">
        <f>'PROTRA_capacity-Original_Data'!T251</f>
        <v>0</v>
      </c>
      <c r="T251" s="4">
        <f>'PROTRA_capacity-Original_Data'!U251</f>
        <v>0</v>
      </c>
      <c r="U251" s="4">
        <f>'PROTRA_capacity-Original_Data'!V251</f>
        <v>0</v>
      </c>
      <c r="W251" s="83" t="e">
        <f t="shared" si="15"/>
        <v>#DIV/0!</v>
      </c>
    </row>
    <row r="252" spans="1:23" x14ac:dyDescent="0.35">
      <c r="A252" t="s">
        <v>47</v>
      </c>
      <c r="B252" t="s">
        <v>41</v>
      </c>
      <c r="C252" t="str">
        <f t="shared" si="12"/>
        <v>CYPRUS_TO_heat</v>
      </c>
      <c r="D252" t="str">
        <f t="shared" si="13"/>
        <v>PROTRA_CHP_HP_I</v>
      </c>
      <c r="E252" t="s">
        <v>14</v>
      </c>
      <c r="F252" s="1" t="str">
        <f t="shared" si="14"/>
        <v>CYPRUSTO_heatPROTRA_HP_solar</v>
      </c>
      <c r="G252" s="4">
        <f>'PROTRA_capacity-Original_Data'!H252</f>
        <v>0</v>
      </c>
      <c r="H252" s="4">
        <f>'PROTRA_capacity-Original_Data'!I252</f>
        <v>0</v>
      </c>
      <c r="I252" s="4">
        <f>'PROTRA_capacity-Original_Data'!J252</f>
        <v>0</v>
      </c>
      <c r="J252" s="4">
        <f>'PROTRA_capacity-Original_Data'!K252</f>
        <v>0</v>
      </c>
      <c r="K252" s="4">
        <f>'PROTRA_capacity-Original_Data'!L252</f>
        <v>0</v>
      </c>
      <c r="L252" s="4">
        <f>'PROTRA_capacity-Original_Data'!M252</f>
        <v>0</v>
      </c>
      <c r="M252" s="4">
        <f>'PROTRA_capacity-Original_Data'!N252</f>
        <v>0</v>
      </c>
      <c r="N252" s="4">
        <f>'PROTRA_capacity-Original_Data'!O252</f>
        <v>0</v>
      </c>
      <c r="O252" s="4">
        <f>'PROTRA_capacity-Original_Data'!P252</f>
        <v>0</v>
      </c>
      <c r="P252" s="4">
        <f>'PROTRA_capacity-Original_Data'!Q252</f>
        <v>0</v>
      </c>
      <c r="Q252" s="4">
        <f>'PROTRA_capacity-Original_Data'!R252</f>
        <v>0</v>
      </c>
      <c r="R252" s="4">
        <f>'PROTRA_capacity-Original_Data'!S252</f>
        <v>0</v>
      </c>
      <c r="S252" s="4">
        <f>'PROTRA_capacity-Original_Data'!T252</f>
        <v>0</v>
      </c>
      <c r="T252" s="4">
        <f>'PROTRA_capacity-Original_Data'!U252</f>
        <v>0</v>
      </c>
      <c r="U252" s="4">
        <f>'PROTRA_capacity-Original_Data'!V252</f>
        <v>0</v>
      </c>
      <c r="W252" s="83" t="e">
        <f t="shared" si="15"/>
        <v>#DIV/0!</v>
      </c>
    </row>
    <row r="253" spans="1:23" x14ac:dyDescent="0.35">
      <c r="A253" t="s">
        <v>47</v>
      </c>
      <c r="B253" t="s">
        <v>41</v>
      </c>
      <c r="C253" t="str">
        <f t="shared" si="12"/>
        <v>CYPRUS_TO_heat</v>
      </c>
      <c r="D253" t="str">
        <f t="shared" si="13"/>
        <v>PROTRA_CHP_HP_I</v>
      </c>
      <c r="E253" t="s">
        <v>15</v>
      </c>
      <c r="F253" s="1" t="str">
        <f t="shared" si="14"/>
        <v>CYPRUSTO_heatPROTRA_HP_solid_fossil</v>
      </c>
      <c r="G253" s="4">
        <f>'PROTRA_capacity-Original_Data'!H253</f>
        <v>0</v>
      </c>
      <c r="H253" s="4">
        <f>'PROTRA_capacity-Original_Data'!I253</f>
        <v>0</v>
      </c>
      <c r="I253" s="4">
        <f>'PROTRA_capacity-Original_Data'!J253</f>
        <v>0</v>
      </c>
      <c r="J253" s="4">
        <f>'PROTRA_capacity-Original_Data'!K253</f>
        <v>0</v>
      </c>
      <c r="K253" s="4">
        <f>'PROTRA_capacity-Original_Data'!L253</f>
        <v>0</v>
      </c>
      <c r="L253" s="4">
        <f>'PROTRA_capacity-Original_Data'!M253</f>
        <v>0</v>
      </c>
      <c r="M253" s="4">
        <f>'PROTRA_capacity-Original_Data'!N253</f>
        <v>0</v>
      </c>
      <c r="N253" s="4">
        <f>'PROTRA_capacity-Original_Data'!O253</f>
        <v>0</v>
      </c>
      <c r="O253" s="4">
        <f>'PROTRA_capacity-Original_Data'!P253</f>
        <v>0</v>
      </c>
      <c r="P253" s="4">
        <f>'PROTRA_capacity-Original_Data'!Q253</f>
        <v>0</v>
      </c>
      <c r="Q253" s="4">
        <f>'PROTRA_capacity-Original_Data'!R253</f>
        <v>0</v>
      </c>
      <c r="R253" s="4">
        <f>'PROTRA_capacity-Original_Data'!S253</f>
        <v>0</v>
      </c>
      <c r="S253" s="4">
        <f>'PROTRA_capacity-Original_Data'!T253</f>
        <v>0</v>
      </c>
      <c r="T253" s="4">
        <f>'PROTRA_capacity-Original_Data'!U253</f>
        <v>0</v>
      </c>
      <c r="U253" s="4">
        <f>'PROTRA_capacity-Original_Data'!V253</f>
        <v>0</v>
      </c>
      <c r="W253" s="83" t="e">
        <f t="shared" si="15"/>
        <v>#DIV/0!</v>
      </c>
    </row>
    <row r="254" spans="1:23" x14ac:dyDescent="0.35">
      <c r="A254" t="s">
        <v>47</v>
      </c>
      <c r="B254" t="s">
        <v>41</v>
      </c>
      <c r="C254" t="str">
        <f t="shared" si="12"/>
        <v>CYPRUS_TO_heat</v>
      </c>
      <c r="D254" t="str">
        <f t="shared" si="13"/>
        <v>PROTRA_CHP_HP_I</v>
      </c>
      <c r="E254" t="s">
        <v>16</v>
      </c>
      <c r="F254" s="1" t="str">
        <f t="shared" si="14"/>
        <v>CYPRUSTO_heatPROTRA_HP_waste</v>
      </c>
      <c r="G254" s="4">
        <f>'PROTRA_capacity-Original_Data'!H254</f>
        <v>0</v>
      </c>
      <c r="H254" s="4">
        <f>'PROTRA_capacity-Original_Data'!I254</f>
        <v>0</v>
      </c>
      <c r="I254" s="4">
        <f>'PROTRA_capacity-Original_Data'!J254</f>
        <v>0</v>
      </c>
      <c r="J254" s="4">
        <f>'PROTRA_capacity-Original_Data'!K254</f>
        <v>0</v>
      </c>
      <c r="K254" s="4">
        <f>'PROTRA_capacity-Original_Data'!L254</f>
        <v>0</v>
      </c>
      <c r="L254" s="4">
        <f>'PROTRA_capacity-Original_Data'!M254</f>
        <v>0</v>
      </c>
      <c r="M254" s="4">
        <f>'PROTRA_capacity-Original_Data'!N254</f>
        <v>0</v>
      </c>
      <c r="N254" s="4">
        <f>'PROTRA_capacity-Original_Data'!O254</f>
        <v>0</v>
      </c>
      <c r="O254" s="4">
        <f>'PROTRA_capacity-Original_Data'!P254</f>
        <v>0</v>
      </c>
      <c r="P254" s="4">
        <f>'PROTRA_capacity-Original_Data'!Q254</f>
        <v>0</v>
      </c>
      <c r="Q254" s="4">
        <f>'PROTRA_capacity-Original_Data'!R254</f>
        <v>0</v>
      </c>
      <c r="R254" s="4">
        <f>'PROTRA_capacity-Original_Data'!S254</f>
        <v>0</v>
      </c>
      <c r="S254" s="4">
        <f>'PROTRA_capacity-Original_Data'!T254</f>
        <v>0</v>
      </c>
      <c r="T254" s="4">
        <f>'PROTRA_capacity-Original_Data'!U254</f>
        <v>0</v>
      </c>
      <c r="U254" s="4">
        <f>'PROTRA_capacity-Original_Data'!V254</f>
        <v>0</v>
      </c>
      <c r="W254" s="83" t="e">
        <f t="shared" si="15"/>
        <v>#DIV/0!</v>
      </c>
    </row>
    <row r="255" spans="1:23" x14ac:dyDescent="0.35">
      <c r="A255" t="s">
        <v>47</v>
      </c>
      <c r="B255" t="s">
        <v>42</v>
      </c>
      <c r="C255" t="str">
        <f t="shared" si="12"/>
        <v>CYPRUS_TO_elec</v>
      </c>
      <c r="D255" t="str">
        <f t="shared" si="13"/>
        <v>PROTRA_CHP_PP_I</v>
      </c>
      <c r="E255" t="s">
        <v>0</v>
      </c>
      <c r="F255" s="1" t="str">
        <f t="shared" si="14"/>
        <v>CYPRUSTO_elecPROTRA_CHP_gas_fuels</v>
      </c>
      <c r="G255" s="5">
        <f>'PROTRA_capacity-Original_Data'!H255</f>
        <v>1.2549999999999998E-3</v>
      </c>
      <c r="H255" s="5">
        <f>'PROTRA_capacity-Original_Data'!I255</f>
        <v>1.2549999999999998E-3</v>
      </c>
      <c r="I255" s="5">
        <f>'PROTRA_capacity-Original_Data'!J255</f>
        <v>7.26E-3</v>
      </c>
      <c r="J255" s="5">
        <f>'PROTRA_capacity-Original_Data'!K255</f>
        <v>8.7650000000000002E-3</v>
      </c>
      <c r="K255" s="5">
        <f>'PROTRA_capacity-Original_Data'!L255</f>
        <v>8.7650000000000002E-3</v>
      </c>
      <c r="L255" s="5">
        <f>'PROTRA_capacity-Original_Data'!M255</f>
        <v>9.7650000000000011E-3</v>
      </c>
      <c r="M255" s="5">
        <f>'PROTRA_capacity-Original_Data'!N255</f>
        <v>9.7650000000000011E-3</v>
      </c>
      <c r="N255" s="5">
        <f>'PROTRA_capacity-Original_Data'!O255</f>
        <v>1.0765E-2</v>
      </c>
      <c r="O255" s="5">
        <f>'PROTRA_capacity-Original_Data'!P255</f>
        <v>1.0765E-2</v>
      </c>
      <c r="P255" s="5">
        <f>'PROTRA_capacity-Original_Data'!Q255</f>
        <v>1.0765E-2</v>
      </c>
      <c r="Q255" s="5">
        <f>'PROTRA_capacity-Original_Data'!R255</f>
        <v>1.1165E-2</v>
      </c>
      <c r="R255" s="5">
        <f>'PROTRA_capacity-Original_Data'!S255</f>
        <v>1.1564999999999999E-2</v>
      </c>
      <c r="S255" s="5">
        <f>'PROTRA_capacity-Original_Data'!T255</f>
        <v>1.1964999999999998E-2</v>
      </c>
      <c r="T255" s="5">
        <f>'PROTRA_capacity-Original_Data'!U255</f>
        <v>1.2364999999999998E-2</v>
      </c>
      <c r="U255" s="5">
        <f>'PROTRA_capacity-Original_Data'!V255</f>
        <v>1.2764999999999997E-2</v>
      </c>
      <c r="W255" s="83">
        <f t="shared" si="15"/>
        <v>0.18019971836525417</v>
      </c>
    </row>
    <row r="256" spans="1:23" x14ac:dyDescent="0.35">
      <c r="A256" t="s">
        <v>47</v>
      </c>
      <c r="B256" t="s">
        <v>42</v>
      </c>
      <c r="C256" t="str">
        <f t="shared" si="12"/>
        <v>CYPRUS_TO_elec</v>
      </c>
      <c r="D256" t="str">
        <f t="shared" si="13"/>
        <v>PROTRA_CHP_PP_I</v>
      </c>
      <c r="E256" t="s">
        <v>1</v>
      </c>
      <c r="F256" s="1" t="str">
        <f t="shared" si="14"/>
        <v>CYPRUSTO_elecPROTRA_CHP_gas_fuels_CCS</v>
      </c>
      <c r="G256" s="5">
        <f>'PROTRA_capacity-Original_Data'!H256</f>
        <v>0</v>
      </c>
      <c r="H256" s="5">
        <f>'PROTRA_capacity-Original_Data'!I256</f>
        <v>0</v>
      </c>
      <c r="I256" s="5">
        <f>'PROTRA_capacity-Original_Data'!J256</f>
        <v>0</v>
      </c>
      <c r="J256" s="5">
        <f>'PROTRA_capacity-Original_Data'!K256</f>
        <v>0</v>
      </c>
      <c r="K256" s="5">
        <f>'PROTRA_capacity-Original_Data'!L256</f>
        <v>0</v>
      </c>
      <c r="L256" s="5">
        <f>'PROTRA_capacity-Original_Data'!M256</f>
        <v>0</v>
      </c>
      <c r="M256" s="5">
        <f>'PROTRA_capacity-Original_Data'!N256</f>
        <v>0</v>
      </c>
      <c r="N256" s="5">
        <f>'PROTRA_capacity-Original_Data'!O256</f>
        <v>0</v>
      </c>
      <c r="O256" s="5">
        <f>'PROTRA_capacity-Original_Data'!P256</f>
        <v>0</v>
      </c>
      <c r="P256" s="5">
        <f>'PROTRA_capacity-Original_Data'!Q256</f>
        <v>0</v>
      </c>
      <c r="Q256" s="5">
        <f>'PROTRA_capacity-Original_Data'!R256</f>
        <v>0</v>
      </c>
      <c r="R256" s="5">
        <f>'PROTRA_capacity-Original_Data'!S256</f>
        <v>0</v>
      </c>
      <c r="S256" s="5">
        <f>'PROTRA_capacity-Original_Data'!T256</f>
        <v>0</v>
      </c>
      <c r="T256" s="5">
        <f>'PROTRA_capacity-Original_Data'!U256</f>
        <v>0</v>
      </c>
      <c r="U256" s="5">
        <f>'PROTRA_capacity-Original_Data'!V256</f>
        <v>0</v>
      </c>
      <c r="W256" s="83" t="e">
        <f t="shared" si="15"/>
        <v>#DIV/0!</v>
      </c>
    </row>
    <row r="257" spans="1:23" x14ac:dyDescent="0.35">
      <c r="A257" t="s">
        <v>47</v>
      </c>
      <c r="B257" t="s">
        <v>42</v>
      </c>
      <c r="C257" t="str">
        <f t="shared" si="12"/>
        <v>CYPRUS_TO_elec</v>
      </c>
      <c r="D257" t="str">
        <f t="shared" si="13"/>
        <v>PROTRA_CHP_PP_I</v>
      </c>
      <c r="E257" t="s">
        <v>2</v>
      </c>
      <c r="F257" s="1" t="str">
        <f t="shared" si="14"/>
        <v>CYPRUSTO_elecPROTRA_CHP_geothermal</v>
      </c>
      <c r="G257" s="3">
        <v>0</v>
      </c>
      <c r="H257" s="3">
        <v>0</v>
      </c>
      <c r="I257" s="3">
        <v>0</v>
      </c>
      <c r="J257" s="3">
        <v>0</v>
      </c>
      <c r="K257" s="3">
        <v>0</v>
      </c>
      <c r="L257" s="3">
        <v>0</v>
      </c>
      <c r="M257" s="3">
        <v>0</v>
      </c>
      <c r="N257" s="3">
        <v>0</v>
      </c>
      <c r="O257" s="3">
        <v>0</v>
      </c>
      <c r="P257" s="3">
        <v>0</v>
      </c>
      <c r="Q257" s="3">
        <v>0</v>
      </c>
      <c r="R257" s="3">
        <v>0</v>
      </c>
      <c r="S257" s="3">
        <v>0</v>
      </c>
      <c r="T257" s="3">
        <v>0</v>
      </c>
      <c r="U257" s="3">
        <v>0</v>
      </c>
      <c r="W257" s="83" t="e">
        <f t="shared" si="15"/>
        <v>#DIV/0!</v>
      </c>
    </row>
    <row r="258" spans="1:23" x14ac:dyDescent="0.35">
      <c r="A258" t="s">
        <v>47</v>
      </c>
      <c r="B258" t="s">
        <v>42</v>
      </c>
      <c r="C258" t="str">
        <f t="shared" si="12"/>
        <v>CYPRUS_TO_elec</v>
      </c>
      <c r="D258" t="str">
        <f t="shared" si="13"/>
        <v>PROTRA_CHP_PP_I</v>
      </c>
      <c r="E258" t="s">
        <v>3</v>
      </c>
      <c r="F258" s="1" t="str">
        <f t="shared" si="14"/>
        <v>CYPRUSTO_elecPROTRA_CHP_liquid_fuels</v>
      </c>
      <c r="G258" s="5">
        <f>'PROTRA_capacity-Original_Data'!H258</f>
        <v>0</v>
      </c>
      <c r="H258" s="5">
        <f>'PROTRA_capacity-Original_Data'!I258</f>
        <v>0</v>
      </c>
      <c r="I258" s="5">
        <f>'PROTRA_capacity-Original_Data'!J258</f>
        <v>0</v>
      </c>
      <c r="J258" s="5">
        <f>'PROTRA_capacity-Original_Data'!K258</f>
        <v>0</v>
      </c>
      <c r="K258" s="5">
        <f>'PROTRA_capacity-Original_Data'!L258</f>
        <v>0</v>
      </c>
      <c r="L258" s="5">
        <f>'PROTRA_capacity-Original_Data'!M258</f>
        <v>0</v>
      </c>
      <c r="M258" s="5">
        <f>'PROTRA_capacity-Original_Data'!N258</f>
        <v>0</v>
      </c>
      <c r="N258" s="5">
        <f>'PROTRA_capacity-Original_Data'!O258</f>
        <v>0</v>
      </c>
      <c r="O258" s="5">
        <f>'PROTRA_capacity-Original_Data'!P258</f>
        <v>0</v>
      </c>
      <c r="P258" s="5">
        <f>'PROTRA_capacity-Original_Data'!Q258</f>
        <v>0</v>
      </c>
      <c r="Q258" s="5">
        <f>'PROTRA_capacity-Original_Data'!R258</f>
        <v>0</v>
      </c>
      <c r="R258" s="5">
        <f>'PROTRA_capacity-Original_Data'!S258</f>
        <v>0</v>
      </c>
      <c r="S258" s="5">
        <f>'PROTRA_capacity-Original_Data'!T258</f>
        <v>0</v>
      </c>
      <c r="T258" s="5">
        <f>'PROTRA_capacity-Original_Data'!U258</f>
        <v>0</v>
      </c>
      <c r="U258" s="5">
        <f>'PROTRA_capacity-Original_Data'!V258</f>
        <v>0</v>
      </c>
      <c r="W258" s="83" t="e">
        <f t="shared" si="15"/>
        <v>#DIV/0!</v>
      </c>
    </row>
    <row r="259" spans="1:23" x14ac:dyDescent="0.35">
      <c r="A259" t="s">
        <v>47</v>
      </c>
      <c r="B259" t="s">
        <v>42</v>
      </c>
      <c r="C259" t="str">
        <f t="shared" si="12"/>
        <v>CYPRUS_TO_elec</v>
      </c>
      <c r="D259" t="str">
        <f t="shared" si="13"/>
        <v>PROTRA_CHP_PP_I</v>
      </c>
      <c r="E259" t="s">
        <v>4</v>
      </c>
      <c r="F259" s="1" t="str">
        <f t="shared" si="14"/>
        <v>CYPRUSTO_elecPROTRA_CHP_liquid_fuels_CCS</v>
      </c>
      <c r="G259" s="5">
        <f>'PROTRA_capacity-Original_Data'!H259</f>
        <v>0</v>
      </c>
      <c r="H259" s="5">
        <f>'PROTRA_capacity-Original_Data'!I259</f>
        <v>0</v>
      </c>
      <c r="I259" s="5">
        <f>'PROTRA_capacity-Original_Data'!J259</f>
        <v>0</v>
      </c>
      <c r="J259" s="5">
        <f>'PROTRA_capacity-Original_Data'!K259</f>
        <v>0</v>
      </c>
      <c r="K259" s="5">
        <f>'PROTRA_capacity-Original_Data'!L259</f>
        <v>0</v>
      </c>
      <c r="L259" s="5">
        <f>'PROTRA_capacity-Original_Data'!M259</f>
        <v>0</v>
      </c>
      <c r="M259" s="5">
        <f>'PROTRA_capacity-Original_Data'!N259</f>
        <v>0</v>
      </c>
      <c r="N259" s="5">
        <f>'PROTRA_capacity-Original_Data'!O259</f>
        <v>0</v>
      </c>
      <c r="O259" s="5">
        <f>'PROTRA_capacity-Original_Data'!P259</f>
        <v>0</v>
      </c>
      <c r="P259" s="5">
        <f>'PROTRA_capacity-Original_Data'!Q259</f>
        <v>0</v>
      </c>
      <c r="Q259" s="5">
        <f>'PROTRA_capacity-Original_Data'!R259</f>
        <v>0</v>
      </c>
      <c r="R259" s="5">
        <f>'PROTRA_capacity-Original_Data'!S259</f>
        <v>0</v>
      </c>
      <c r="S259" s="5">
        <f>'PROTRA_capacity-Original_Data'!T259</f>
        <v>0</v>
      </c>
      <c r="T259" s="5">
        <f>'PROTRA_capacity-Original_Data'!U259</f>
        <v>0</v>
      </c>
      <c r="U259" s="5">
        <f>'PROTRA_capacity-Original_Data'!V259</f>
        <v>0</v>
      </c>
      <c r="W259" s="83" t="e">
        <f t="shared" si="15"/>
        <v>#DIV/0!</v>
      </c>
    </row>
    <row r="260" spans="1:23" x14ac:dyDescent="0.35">
      <c r="A260" t="s">
        <v>47</v>
      </c>
      <c r="B260" t="s">
        <v>42</v>
      </c>
      <c r="C260" t="str">
        <f t="shared" ref="C260:C323" si="16">A260&amp;"_"&amp;B260</f>
        <v>CYPRUS_TO_elec</v>
      </c>
      <c r="D260" t="str">
        <f t="shared" ref="D260:D323" si="17">IF(B260="TO_heat","PROTRA_CHP_HP_I","PROTRA_CHP_PP_I")</f>
        <v>PROTRA_CHP_PP_I</v>
      </c>
      <c r="E260" t="s">
        <v>5</v>
      </c>
      <c r="F260" s="1" t="str">
        <f t="shared" ref="F260:F323" si="18">A260&amp;B260&amp;E260</f>
        <v>CYPRUSTO_elecPROTRA_CHP_solid_fossil</v>
      </c>
      <c r="G260" s="5">
        <f>'PROTRA_capacity-Original_Data'!H260</f>
        <v>0</v>
      </c>
      <c r="H260" s="5">
        <f>'PROTRA_capacity-Original_Data'!I260</f>
        <v>0</v>
      </c>
      <c r="I260" s="5">
        <f>'PROTRA_capacity-Original_Data'!J260</f>
        <v>0</v>
      </c>
      <c r="J260" s="5">
        <f>'PROTRA_capacity-Original_Data'!K260</f>
        <v>0</v>
      </c>
      <c r="K260" s="5">
        <f>'PROTRA_capacity-Original_Data'!L260</f>
        <v>0</v>
      </c>
      <c r="L260" s="5">
        <f>'PROTRA_capacity-Original_Data'!M260</f>
        <v>0</v>
      </c>
      <c r="M260" s="5">
        <f>'PROTRA_capacity-Original_Data'!N260</f>
        <v>0</v>
      </c>
      <c r="N260" s="5">
        <f>'PROTRA_capacity-Original_Data'!O260</f>
        <v>0</v>
      </c>
      <c r="O260" s="5">
        <f>'PROTRA_capacity-Original_Data'!P260</f>
        <v>0</v>
      </c>
      <c r="P260" s="5">
        <f>'PROTRA_capacity-Original_Data'!Q260</f>
        <v>0</v>
      </c>
      <c r="Q260" s="5">
        <f>'PROTRA_capacity-Original_Data'!R260</f>
        <v>0</v>
      </c>
      <c r="R260" s="5">
        <f>'PROTRA_capacity-Original_Data'!S260</f>
        <v>0</v>
      </c>
      <c r="S260" s="5">
        <f>'PROTRA_capacity-Original_Data'!T260</f>
        <v>0</v>
      </c>
      <c r="T260" s="5">
        <f>'PROTRA_capacity-Original_Data'!U260</f>
        <v>0</v>
      </c>
      <c r="U260" s="5">
        <f>'PROTRA_capacity-Original_Data'!V260</f>
        <v>0</v>
      </c>
      <c r="W260" s="83" t="e">
        <f t="shared" ref="W260:W323" si="19">-1+(U260/G260)^(1/($U$2-$G$2))</f>
        <v>#DIV/0!</v>
      </c>
    </row>
    <row r="261" spans="1:23" x14ac:dyDescent="0.35">
      <c r="A261" t="s">
        <v>47</v>
      </c>
      <c r="B261" t="s">
        <v>42</v>
      </c>
      <c r="C261" t="str">
        <f t="shared" si="16"/>
        <v>CYPRUS_TO_elec</v>
      </c>
      <c r="D261" t="str">
        <f t="shared" si="17"/>
        <v>PROTRA_CHP_PP_I</v>
      </c>
      <c r="E261" t="s">
        <v>6</v>
      </c>
      <c r="F261" s="1" t="str">
        <f t="shared" si="18"/>
        <v>CYPRUSTO_elecPROTRA_CHP_solid_fossil_CCS</v>
      </c>
      <c r="G261" s="5">
        <f>'PROTRA_capacity-Original_Data'!H261</f>
        <v>0</v>
      </c>
      <c r="H261" s="5">
        <f>'PROTRA_capacity-Original_Data'!I261</f>
        <v>0</v>
      </c>
      <c r="I261" s="5">
        <f>'PROTRA_capacity-Original_Data'!J261</f>
        <v>0</v>
      </c>
      <c r="J261" s="5">
        <f>'PROTRA_capacity-Original_Data'!K261</f>
        <v>0</v>
      </c>
      <c r="K261" s="5">
        <f>'PROTRA_capacity-Original_Data'!L261</f>
        <v>0</v>
      </c>
      <c r="L261" s="5">
        <f>'PROTRA_capacity-Original_Data'!M261</f>
        <v>0</v>
      </c>
      <c r="M261" s="5">
        <f>'PROTRA_capacity-Original_Data'!N261</f>
        <v>0</v>
      </c>
      <c r="N261" s="5">
        <f>'PROTRA_capacity-Original_Data'!O261</f>
        <v>0</v>
      </c>
      <c r="O261" s="5">
        <f>'PROTRA_capacity-Original_Data'!P261</f>
        <v>0</v>
      </c>
      <c r="P261" s="5">
        <f>'PROTRA_capacity-Original_Data'!Q261</f>
        <v>0</v>
      </c>
      <c r="Q261" s="5">
        <f>'PROTRA_capacity-Original_Data'!R261</f>
        <v>0</v>
      </c>
      <c r="R261" s="5">
        <f>'PROTRA_capacity-Original_Data'!S261</f>
        <v>0</v>
      </c>
      <c r="S261" s="5">
        <f>'PROTRA_capacity-Original_Data'!T261</f>
        <v>0</v>
      </c>
      <c r="T261" s="5">
        <f>'PROTRA_capacity-Original_Data'!U261</f>
        <v>0</v>
      </c>
      <c r="U261" s="5">
        <f>'PROTRA_capacity-Original_Data'!V261</f>
        <v>0</v>
      </c>
      <c r="W261" s="83" t="e">
        <f t="shared" si="19"/>
        <v>#DIV/0!</v>
      </c>
    </row>
    <row r="262" spans="1:23" x14ac:dyDescent="0.35">
      <c r="A262" t="s">
        <v>47</v>
      </c>
      <c r="B262" t="s">
        <v>42</v>
      </c>
      <c r="C262" t="str">
        <f t="shared" si="16"/>
        <v>CYPRUS_TO_elec</v>
      </c>
      <c r="D262" t="str">
        <f t="shared" si="17"/>
        <v>PROTRA_CHP_PP_I</v>
      </c>
      <c r="E262" t="s">
        <v>7</v>
      </c>
      <c r="F262" s="1" t="str">
        <f t="shared" si="18"/>
        <v>CYPRUSTO_elecPROTRA_CHP_waste</v>
      </c>
      <c r="G262" s="5">
        <f>'PROTRA_capacity-Original_Data'!H262</f>
        <v>0</v>
      </c>
      <c r="H262" s="5">
        <f>'PROTRA_capacity-Original_Data'!I262</f>
        <v>0</v>
      </c>
      <c r="I262" s="5">
        <f>'PROTRA_capacity-Original_Data'!J262</f>
        <v>0</v>
      </c>
      <c r="J262" s="5">
        <f>'PROTRA_capacity-Original_Data'!K262</f>
        <v>0</v>
      </c>
      <c r="K262" s="5">
        <f>'PROTRA_capacity-Original_Data'!L262</f>
        <v>0</v>
      </c>
      <c r="L262" s="5">
        <f>'PROTRA_capacity-Original_Data'!M262</f>
        <v>0</v>
      </c>
      <c r="M262" s="5">
        <f>'PROTRA_capacity-Original_Data'!N262</f>
        <v>0</v>
      </c>
      <c r="N262" s="5">
        <f>'PROTRA_capacity-Original_Data'!O262</f>
        <v>0</v>
      </c>
      <c r="O262" s="5">
        <f>'PROTRA_capacity-Original_Data'!P262</f>
        <v>0</v>
      </c>
      <c r="P262" s="5">
        <f>'PROTRA_capacity-Original_Data'!Q262</f>
        <v>0</v>
      </c>
      <c r="Q262" s="5">
        <f>'PROTRA_capacity-Original_Data'!R262</f>
        <v>0</v>
      </c>
      <c r="R262" s="5">
        <f>'PROTRA_capacity-Original_Data'!S262</f>
        <v>0</v>
      </c>
      <c r="S262" s="5">
        <f>'PROTRA_capacity-Original_Data'!T262</f>
        <v>0</v>
      </c>
      <c r="T262" s="5">
        <f>'PROTRA_capacity-Original_Data'!U262</f>
        <v>0</v>
      </c>
      <c r="U262" s="5">
        <f>'PROTRA_capacity-Original_Data'!V262</f>
        <v>0</v>
      </c>
      <c r="W262" s="83" t="e">
        <f t="shared" si="19"/>
        <v>#DIV/0!</v>
      </c>
    </row>
    <row r="263" spans="1:23" x14ac:dyDescent="0.35">
      <c r="A263" t="s">
        <v>47</v>
      </c>
      <c r="B263" t="s">
        <v>42</v>
      </c>
      <c r="C263" t="str">
        <f t="shared" si="16"/>
        <v>CYPRUS_TO_elec</v>
      </c>
      <c r="D263" t="str">
        <f t="shared" si="17"/>
        <v>PROTRA_CHP_PP_I</v>
      </c>
      <c r="E263" t="s">
        <v>8</v>
      </c>
      <c r="F263" s="1" t="str">
        <f t="shared" si="18"/>
        <v>CYPRUSTO_elecPROTRA_CHP_solid_bio</v>
      </c>
      <c r="G263" s="5">
        <f>'PROTRA_capacity-Original_Data'!H263</f>
        <v>0</v>
      </c>
      <c r="H263" s="5">
        <f>'PROTRA_capacity-Original_Data'!I263</f>
        <v>0</v>
      </c>
      <c r="I263" s="5">
        <f>'PROTRA_capacity-Original_Data'!J263</f>
        <v>0</v>
      </c>
      <c r="J263" s="5">
        <f>'PROTRA_capacity-Original_Data'!K263</f>
        <v>0</v>
      </c>
      <c r="K263" s="5">
        <f>'PROTRA_capacity-Original_Data'!L263</f>
        <v>0</v>
      </c>
      <c r="L263" s="5">
        <f>'PROTRA_capacity-Original_Data'!M263</f>
        <v>0</v>
      </c>
      <c r="M263" s="5">
        <f>'PROTRA_capacity-Original_Data'!N263</f>
        <v>0</v>
      </c>
      <c r="N263" s="5">
        <f>'PROTRA_capacity-Original_Data'!O263</f>
        <v>0</v>
      </c>
      <c r="O263" s="5">
        <f>'PROTRA_capacity-Original_Data'!P263</f>
        <v>0</v>
      </c>
      <c r="P263" s="5">
        <f>'PROTRA_capacity-Original_Data'!Q263</f>
        <v>0</v>
      </c>
      <c r="Q263" s="5">
        <f>'PROTRA_capacity-Original_Data'!R263</f>
        <v>0</v>
      </c>
      <c r="R263" s="5">
        <f>'PROTRA_capacity-Original_Data'!S263</f>
        <v>0</v>
      </c>
      <c r="S263" s="5">
        <f>'PROTRA_capacity-Original_Data'!T263</f>
        <v>0</v>
      </c>
      <c r="T263" s="5">
        <f>'PROTRA_capacity-Original_Data'!U263</f>
        <v>0</v>
      </c>
      <c r="U263" s="5">
        <f>'PROTRA_capacity-Original_Data'!V263</f>
        <v>0</v>
      </c>
      <c r="W263" s="83" t="e">
        <f t="shared" si="19"/>
        <v>#DIV/0!</v>
      </c>
    </row>
    <row r="264" spans="1:23" x14ac:dyDescent="0.35">
      <c r="A264" t="s">
        <v>47</v>
      </c>
      <c r="B264" t="s">
        <v>42</v>
      </c>
      <c r="C264" t="str">
        <f t="shared" si="16"/>
        <v>CYPRUS_TO_elec</v>
      </c>
      <c r="D264" t="str">
        <f t="shared" si="17"/>
        <v>PROTRA_CHP_PP_I</v>
      </c>
      <c r="E264" t="s">
        <v>9</v>
      </c>
      <c r="F264" s="1" t="str">
        <f t="shared" si="18"/>
        <v>CYPRUSTO_elecPROTRA_CHP_solid_bio_CCS</v>
      </c>
      <c r="G264" s="5">
        <f>'PROTRA_capacity-Original_Data'!H264</f>
        <v>0</v>
      </c>
      <c r="H264" s="5">
        <f>'PROTRA_capacity-Original_Data'!I264</f>
        <v>0</v>
      </c>
      <c r="I264" s="5">
        <f>'PROTRA_capacity-Original_Data'!J264</f>
        <v>0</v>
      </c>
      <c r="J264" s="5">
        <f>'PROTRA_capacity-Original_Data'!K264</f>
        <v>0</v>
      </c>
      <c r="K264" s="5">
        <f>'PROTRA_capacity-Original_Data'!L264</f>
        <v>0</v>
      </c>
      <c r="L264" s="5">
        <f>'PROTRA_capacity-Original_Data'!M264</f>
        <v>0</v>
      </c>
      <c r="M264" s="5">
        <f>'PROTRA_capacity-Original_Data'!N264</f>
        <v>0</v>
      </c>
      <c r="N264" s="5">
        <f>'PROTRA_capacity-Original_Data'!O264</f>
        <v>0</v>
      </c>
      <c r="O264" s="5">
        <f>'PROTRA_capacity-Original_Data'!P264</f>
        <v>0</v>
      </c>
      <c r="P264" s="5">
        <f>'PROTRA_capacity-Original_Data'!Q264</f>
        <v>0</v>
      </c>
      <c r="Q264" s="5">
        <f>'PROTRA_capacity-Original_Data'!R264</f>
        <v>0</v>
      </c>
      <c r="R264" s="5">
        <f>'PROTRA_capacity-Original_Data'!S264</f>
        <v>0</v>
      </c>
      <c r="S264" s="5">
        <f>'PROTRA_capacity-Original_Data'!T264</f>
        <v>0</v>
      </c>
      <c r="T264" s="5">
        <f>'PROTRA_capacity-Original_Data'!U264</f>
        <v>0</v>
      </c>
      <c r="U264" s="5">
        <f>'PROTRA_capacity-Original_Data'!V264</f>
        <v>0</v>
      </c>
      <c r="W264" s="83" t="e">
        <f t="shared" si="19"/>
        <v>#DIV/0!</v>
      </c>
    </row>
    <row r="265" spans="1:23" x14ac:dyDescent="0.35">
      <c r="A265" t="s">
        <v>47</v>
      </c>
      <c r="B265" t="s">
        <v>42</v>
      </c>
      <c r="C265" t="str">
        <f t="shared" si="16"/>
        <v>CYPRUS_TO_elec</v>
      </c>
      <c r="D265" t="str">
        <f t="shared" si="17"/>
        <v>PROTRA_CHP_PP_I</v>
      </c>
      <c r="E265" t="s">
        <v>17</v>
      </c>
      <c r="F265" s="1" t="str">
        <f t="shared" si="18"/>
        <v>CYPRUSTO_elecPROTRA_PP_solid_bio</v>
      </c>
      <c r="G265" s="5">
        <f>'PROTRA_capacity-Original_Data'!H265</f>
        <v>0</v>
      </c>
      <c r="H265" s="5">
        <f>'PROTRA_capacity-Original_Data'!I265</f>
        <v>0</v>
      </c>
      <c r="I265" s="5">
        <f>'PROTRA_capacity-Original_Data'!J265</f>
        <v>0</v>
      </c>
      <c r="J265" s="5">
        <f>'PROTRA_capacity-Original_Data'!K265</f>
        <v>0</v>
      </c>
      <c r="K265" s="5">
        <f>'PROTRA_capacity-Original_Data'!L265</f>
        <v>0</v>
      </c>
      <c r="L265" s="5">
        <f>'PROTRA_capacity-Original_Data'!M265</f>
        <v>0</v>
      </c>
      <c r="M265" s="5">
        <f>'PROTRA_capacity-Original_Data'!N265</f>
        <v>0</v>
      </c>
      <c r="N265" s="5">
        <f>'PROTRA_capacity-Original_Data'!O265</f>
        <v>0</v>
      </c>
      <c r="O265" s="5">
        <f>'PROTRA_capacity-Original_Data'!P265</f>
        <v>0</v>
      </c>
      <c r="P265" s="5">
        <f>'PROTRA_capacity-Original_Data'!Q265</f>
        <v>0</v>
      </c>
      <c r="Q265" s="5">
        <f>'PROTRA_capacity-Original_Data'!R265</f>
        <v>0</v>
      </c>
      <c r="R265" s="5">
        <f>'PROTRA_capacity-Original_Data'!S265</f>
        <v>0</v>
      </c>
      <c r="S265" s="5">
        <f>'PROTRA_capacity-Original_Data'!T265</f>
        <v>0</v>
      </c>
      <c r="T265" s="5">
        <f>'PROTRA_capacity-Original_Data'!U265</f>
        <v>0</v>
      </c>
      <c r="U265" s="5">
        <f>'PROTRA_capacity-Original_Data'!V265</f>
        <v>0</v>
      </c>
      <c r="W265" s="83" t="e">
        <f t="shared" si="19"/>
        <v>#DIV/0!</v>
      </c>
    </row>
    <row r="266" spans="1:23" x14ac:dyDescent="0.35">
      <c r="A266" t="s">
        <v>47</v>
      </c>
      <c r="B266" t="s">
        <v>42</v>
      </c>
      <c r="C266" t="str">
        <f t="shared" si="16"/>
        <v>CYPRUS_TO_elec</v>
      </c>
      <c r="D266" t="str">
        <f t="shared" si="17"/>
        <v>PROTRA_CHP_PP_I</v>
      </c>
      <c r="E266" t="s">
        <v>18</v>
      </c>
      <c r="F266" s="1" t="str">
        <f t="shared" si="18"/>
        <v>CYPRUSTO_elecPROTRA_PP_solid_bio_CCS</v>
      </c>
      <c r="G266" s="5">
        <f>'PROTRA_capacity-Original_Data'!H266</f>
        <v>0</v>
      </c>
      <c r="H266" s="5">
        <f>'PROTRA_capacity-Original_Data'!I266</f>
        <v>0</v>
      </c>
      <c r="I266" s="5">
        <f>'PROTRA_capacity-Original_Data'!J266</f>
        <v>0</v>
      </c>
      <c r="J266" s="5">
        <f>'PROTRA_capacity-Original_Data'!K266</f>
        <v>0</v>
      </c>
      <c r="K266" s="5">
        <f>'PROTRA_capacity-Original_Data'!L266</f>
        <v>0</v>
      </c>
      <c r="L266" s="5">
        <f>'PROTRA_capacity-Original_Data'!M266</f>
        <v>0</v>
      </c>
      <c r="M266" s="5">
        <f>'PROTRA_capacity-Original_Data'!N266</f>
        <v>0</v>
      </c>
      <c r="N266" s="5">
        <f>'PROTRA_capacity-Original_Data'!O266</f>
        <v>0</v>
      </c>
      <c r="O266" s="5">
        <f>'PROTRA_capacity-Original_Data'!P266</f>
        <v>0</v>
      </c>
      <c r="P266" s="5">
        <f>'PROTRA_capacity-Original_Data'!Q266</f>
        <v>0</v>
      </c>
      <c r="Q266" s="5">
        <f>'PROTRA_capacity-Original_Data'!R266</f>
        <v>0</v>
      </c>
      <c r="R266" s="5">
        <f>'PROTRA_capacity-Original_Data'!S266</f>
        <v>0</v>
      </c>
      <c r="S266" s="5">
        <f>'PROTRA_capacity-Original_Data'!T266</f>
        <v>0</v>
      </c>
      <c r="T266" s="5">
        <f>'PROTRA_capacity-Original_Data'!U266</f>
        <v>0</v>
      </c>
      <c r="U266" s="5">
        <f>'PROTRA_capacity-Original_Data'!V266</f>
        <v>0</v>
      </c>
      <c r="W266" s="83" t="e">
        <f t="shared" si="19"/>
        <v>#DIV/0!</v>
      </c>
    </row>
    <row r="267" spans="1:23" x14ac:dyDescent="0.35">
      <c r="A267" t="s">
        <v>47</v>
      </c>
      <c r="B267" t="s">
        <v>42</v>
      </c>
      <c r="C267" t="str">
        <f t="shared" si="16"/>
        <v>CYPRUS_TO_elec</v>
      </c>
      <c r="D267" t="str">
        <f t="shared" si="17"/>
        <v>PROTRA_CHP_PP_I</v>
      </c>
      <c r="E267" t="s">
        <v>19</v>
      </c>
      <c r="F267" s="1" t="str">
        <f t="shared" si="18"/>
        <v>CYPRUSTO_elecPROTRA_PP_gas_fuels</v>
      </c>
      <c r="G267" s="5">
        <f>'PROTRA_capacity-Original_Data'!H267</f>
        <v>0</v>
      </c>
      <c r="H267" s="5">
        <f>'PROTRA_capacity-Original_Data'!I267</f>
        <v>0</v>
      </c>
      <c r="I267" s="5">
        <f>'PROTRA_capacity-Original_Data'!J267</f>
        <v>0</v>
      </c>
      <c r="J267" s="5">
        <f>'PROTRA_capacity-Original_Data'!K267</f>
        <v>0</v>
      </c>
      <c r="K267" s="5">
        <f>'PROTRA_capacity-Original_Data'!L267</f>
        <v>0</v>
      </c>
      <c r="L267" s="5">
        <f>'PROTRA_capacity-Original_Data'!M267</f>
        <v>0</v>
      </c>
      <c r="M267" s="5">
        <f>'PROTRA_capacity-Original_Data'!N267</f>
        <v>0</v>
      </c>
      <c r="N267" s="5">
        <f>'PROTRA_capacity-Original_Data'!O267</f>
        <v>0</v>
      </c>
      <c r="O267" s="5">
        <f>'PROTRA_capacity-Original_Data'!P267</f>
        <v>0</v>
      </c>
      <c r="P267" s="5">
        <f>'PROTRA_capacity-Original_Data'!Q267</f>
        <v>0</v>
      </c>
      <c r="Q267" s="5">
        <f>'PROTRA_capacity-Original_Data'!R267</f>
        <v>0</v>
      </c>
      <c r="R267" s="5">
        <f>'PROTRA_capacity-Original_Data'!S267</f>
        <v>0</v>
      </c>
      <c r="S267" s="5">
        <f>'PROTRA_capacity-Original_Data'!T267</f>
        <v>0</v>
      </c>
      <c r="T267" s="5">
        <f>'PROTRA_capacity-Original_Data'!U267</f>
        <v>0</v>
      </c>
      <c r="U267" s="5">
        <f>'PROTRA_capacity-Original_Data'!V267</f>
        <v>0</v>
      </c>
      <c r="W267" s="83" t="e">
        <f t="shared" si="19"/>
        <v>#DIV/0!</v>
      </c>
    </row>
    <row r="268" spans="1:23" x14ac:dyDescent="0.35">
      <c r="A268" t="s">
        <v>47</v>
      </c>
      <c r="B268" t="s">
        <v>42</v>
      </c>
      <c r="C268" t="str">
        <f t="shared" si="16"/>
        <v>CYPRUS_TO_elec</v>
      </c>
      <c r="D268" t="str">
        <f t="shared" si="17"/>
        <v>PROTRA_CHP_PP_I</v>
      </c>
      <c r="E268" t="s">
        <v>20</v>
      </c>
      <c r="F268" s="1" t="str">
        <f t="shared" si="18"/>
        <v>CYPRUSTO_elecPROTRA_PP_gas_fuels_CCS</v>
      </c>
      <c r="G268" s="6">
        <f>'PROTRA_capacity-Original_Data'!H268</f>
        <v>0</v>
      </c>
      <c r="H268" s="6">
        <f>'PROTRA_capacity-Original_Data'!I268</f>
        <v>0</v>
      </c>
      <c r="I268" s="6">
        <f>'PROTRA_capacity-Original_Data'!J268</f>
        <v>0</v>
      </c>
      <c r="J268" s="6">
        <f>'PROTRA_capacity-Original_Data'!K268</f>
        <v>0</v>
      </c>
      <c r="K268" s="6">
        <f>'PROTRA_capacity-Original_Data'!L268</f>
        <v>0</v>
      </c>
      <c r="L268" s="6">
        <f>'PROTRA_capacity-Original_Data'!M268</f>
        <v>0</v>
      </c>
      <c r="M268" s="6">
        <f>'PROTRA_capacity-Original_Data'!N268</f>
        <v>0</v>
      </c>
      <c r="N268" s="6">
        <f>'PROTRA_capacity-Original_Data'!O268</f>
        <v>0</v>
      </c>
      <c r="O268" s="6">
        <f>'PROTRA_capacity-Original_Data'!P268</f>
        <v>0</v>
      </c>
      <c r="P268" s="6">
        <f>'PROTRA_capacity-Original_Data'!Q268</f>
        <v>0</v>
      </c>
      <c r="Q268" s="6">
        <f>'PROTRA_capacity-Original_Data'!R268</f>
        <v>0</v>
      </c>
      <c r="R268" s="6">
        <f>'PROTRA_capacity-Original_Data'!S268</f>
        <v>0</v>
      </c>
      <c r="S268" s="6">
        <f>'PROTRA_capacity-Original_Data'!T268</f>
        <v>0</v>
      </c>
      <c r="T268" s="6">
        <f>'PROTRA_capacity-Original_Data'!U268</f>
        <v>0</v>
      </c>
      <c r="U268" s="6">
        <f>'PROTRA_capacity-Original_Data'!V268</f>
        <v>0</v>
      </c>
      <c r="W268" s="83" t="e">
        <f t="shared" si="19"/>
        <v>#DIV/0!</v>
      </c>
    </row>
    <row r="269" spans="1:23" x14ac:dyDescent="0.35">
      <c r="A269" t="s">
        <v>47</v>
      </c>
      <c r="B269" t="s">
        <v>42</v>
      </c>
      <c r="C269" t="str">
        <f t="shared" si="16"/>
        <v>CYPRUS_TO_elec</v>
      </c>
      <c r="D269" t="str">
        <f t="shared" si="17"/>
        <v>PROTRA_CHP_PP_I</v>
      </c>
      <c r="E269" t="s">
        <v>21</v>
      </c>
      <c r="F269" s="1" t="str">
        <f t="shared" si="18"/>
        <v>CYPRUSTO_elecPROTRA_PP_geothermal</v>
      </c>
      <c r="G269" s="4">
        <f>INDEX('CHP-geothermal-fix'!H$155:H$226,MATCH(PROTRA_capacity!$F269,'CHP-geothermal-fix'!$F$155:$F$226,0))</f>
        <v>0</v>
      </c>
      <c r="H269" s="4">
        <f>INDEX('CHP-geothermal-fix'!I$155:I$226,MATCH(PROTRA_capacity!$F269,'CHP-geothermal-fix'!$F$155:$F$226,0))</f>
        <v>0</v>
      </c>
      <c r="I269" s="4">
        <f>INDEX('CHP-geothermal-fix'!J$155:J$226,MATCH(PROTRA_capacity!$F269,'CHP-geothermal-fix'!$F$155:$F$226,0))</f>
        <v>0</v>
      </c>
      <c r="J269" s="4">
        <f>INDEX('CHP-geothermal-fix'!K$155:K$226,MATCH(PROTRA_capacity!$F269,'CHP-geothermal-fix'!$F$155:$F$226,0))</f>
        <v>0</v>
      </c>
      <c r="K269" s="4">
        <f>INDEX('CHP-geothermal-fix'!L$155:L$226,MATCH(PROTRA_capacity!$F269,'CHP-geothermal-fix'!$F$155:$F$226,0))</f>
        <v>0</v>
      </c>
      <c r="L269" s="4">
        <f>INDEX('CHP-geothermal-fix'!M$155:M$226,MATCH(PROTRA_capacity!$F269,'CHP-geothermal-fix'!$F$155:$F$226,0))</f>
        <v>0</v>
      </c>
      <c r="M269" s="4">
        <f>INDEX('CHP-geothermal-fix'!N$155:N$226,MATCH(PROTRA_capacity!$F269,'CHP-geothermal-fix'!$F$155:$F$226,0))</f>
        <v>0</v>
      </c>
      <c r="N269" s="4">
        <f>INDEX('CHP-geothermal-fix'!O$155:O$226,MATCH(PROTRA_capacity!$F269,'CHP-geothermal-fix'!$F$155:$F$226,0))</f>
        <v>0</v>
      </c>
      <c r="O269" s="4">
        <f>INDEX('CHP-geothermal-fix'!P$155:P$226,MATCH(PROTRA_capacity!$F269,'CHP-geothermal-fix'!$F$155:$F$226,0))</f>
        <v>0</v>
      </c>
      <c r="P269" s="4">
        <f>INDEX('CHP-geothermal-fix'!Q$155:Q$226,MATCH(PROTRA_capacity!$F269,'CHP-geothermal-fix'!$F$155:$F$226,0))</f>
        <v>0</v>
      </c>
      <c r="Q269" s="4">
        <f>INDEX('CHP-geothermal-fix'!R$155:R$226,MATCH(PROTRA_capacity!$F269,'CHP-geothermal-fix'!$F$155:$F$226,0))</f>
        <v>0</v>
      </c>
      <c r="R269" s="4">
        <f>INDEX('CHP-geothermal-fix'!S$155:S$226,MATCH(PROTRA_capacity!$F269,'CHP-geothermal-fix'!$F$155:$F$226,0))</f>
        <v>0</v>
      </c>
      <c r="S269" s="4">
        <f>INDEX('CHP-geothermal-fix'!T$155:T$226,MATCH(PROTRA_capacity!$F269,'CHP-geothermal-fix'!$F$155:$F$226,0))</f>
        <v>0</v>
      </c>
      <c r="T269" s="4">
        <f>INDEX('CHP-geothermal-fix'!U$155:U$226,MATCH(PROTRA_capacity!$F269,'CHP-geothermal-fix'!$F$155:$F$226,0))</f>
        <v>0</v>
      </c>
      <c r="U269" s="4">
        <f>INDEX('CHP-geothermal-fix'!V$155:V$226,MATCH(PROTRA_capacity!$F269,'CHP-geothermal-fix'!$F$155:$F$226,0))</f>
        <v>0</v>
      </c>
      <c r="W269" s="83" t="e">
        <f t="shared" si="19"/>
        <v>#DIV/0!</v>
      </c>
    </row>
    <row r="270" spans="1:23" x14ac:dyDescent="0.35">
      <c r="A270" t="s">
        <v>47</v>
      </c>
      <c r="B270" t="s">
        <v>42</v>
      </c>
      <c r="C270" t="str">
        <f t="shared" si="16"/>
        <v>CYPRUS_TO_elec</v>
      </c>
      <c r="D270" t="str">
        <f t="shared" si="17"/>
        <v>PROTRA_CHP_PP_I</v>
      </c>
      <c r="E270" t="s">
        <v>22</v>
      </c>
      <c r="F270" s="1" t="str">
        <f t="shared" si="18"/>
        <v>CYPRUSTO_elecPROTRA_PP_hydropower_dammed</v>
      </c>
      <c r="G270" s="5">
        <f>'PROTRA_capacity-Original_Data'!H270</f>
        <v>0</v>
      </c>
      <c r="H270" s="5">
        <f>'PROTRA_capacity-Original_Data'!I270</f>
        <v>0</v>
      </c>
      <c r="I270" s="5">
        <f>'PROTRA_capacity-Original_Data'!J270</f>
        <v>0</v>
      </c>
      <c r="J270" s="5">
        <f>'PROTRA_capacity-Original_Data'!K270</f>
        <v>0</v>
      </c>
      <c r="K270" s="5">
        <f>'PROTRA_capacity-Original_Data'!L270</f>
        <v>0</v>
      </c>
      <c r="L270" s="5">
        <f>'PROTRA_capacity-Original_Data'!M270</f>
        <v>0</v>
      </c>
      <c r="M270" s="5">
        <f>'PROTRA_capacity-Original_Data'!N270</f>
        <v>0</v>
      </c>
      <c r="N270" s="5">
        <f>'PROTRA_capacity-Original_Data'!O270</f>
        <v>0</v>
      </c>
      <c r="O270" s="5">
        <f>'PROTRA_capacity-Original_Data'!P270</f>
        <v>0</v>
      </c>
      <c r="P270" s="5">
        <f>'PROTRA_capacity-Original_Data'!Q270</f>
        <v>0</v>
      </c>
      <c r="Q270" s="5">
        <f>'PROTRA_capacity-Original_Data'!R270</f>
        <v>0</v>
      </c>
      <c r="R270" s="5">
        <f>'PROTRA_capacity-Original_Data'!S270</f>
        <v>0</v>
      </c>
      <c r="S270" s="5">
        <f>'PROTRA_capacity-Original_Data'!T270</f>
        <v>0</v>
      </c>
      <c r="T270" s="5">
        <f>'PROTRA_capacity-Original_Data'!U270</f>
        <v>0</v>
      </c>
      <c r="U270" s="5">
        <f>'PROTRA_capacity-Original_Data'!V270</f>
        <v>0</v>
      </c>
      <c r="W270" s="83" t="e">
        <f t="shared" si="19"/>
        <v>#DIV/0!</v>
      </c>
    </row>
    <row r="271" spans="1:23" x14ac:dyDescent="0.35">
      <c r="A271" t="s">
        <v>47</v>
      </c>
      <c r="B271" t="s">
        <v>42</v>
      </c>
      <c r="C271" t="str">
        <f t="shared" si="16"/>
        <v>CYPRUS_TO_elec</v>
      </c>
      <c r="D271" t="str">
        <f t="shared" si="17"/>
        <v>PROTRA_CHP_PP_I</v>
      </c>
      <c r="E271" t="s">
        <v>23</v>
      </c>
      <c r="F271" s="1" t="str">
        <f t="shared" si="18"/>
        <v>CYPRUSTO_elecPROTRA_PP_hydropower_run_of_river</v>
      </c>
      <c r="G271" s="5">
        <f>'PROTRA_capacity-Original_Data'!H271</f>
        <v>0</v>
      </c>
      <c r="H271" s="5">
        <f>'PROTRA_capacity-Original_Data'!I271</f>
        <v>0</v>
      </c>
      <c r="I271" s="5">
        <f>'PROTRA_capacity-Original_Data'!J271</f>
        <v>0</v>
      </c>
      <c r="J271" s="5">
        <f>'PROTRA_capacity-Original_Data'!K271</f>
        <v>0</v>
      </c>
      <c r="K271" s="5">
        <f>'PROTRA_capacity-Original_Data'!L271</f>
        <v>0</v>
      </c>
      <c r="L271" s="5">
        <f>'PROTRA_capacity-Original_Data'!M271</f>
        <v>0</v>
      </c>
      <c r="M271" s="5">
        <f>'PROTRA_capacity-Original_Data'!N271</f>
        <v>0</v>
      </c>
      <c r="N271" s="5">
        <f>'PROTRA_capacity-Original_Data'!O271</f>
        <v>0</v>
      </c>
      <c r="O271" s="5">
        <f>'PROTRA_capacity-Original_Data'!P271</f>
        <v>0</v>
      </c>
      <c r="P271" s="5">
        <f>'PROTRA_capacity-Original_Data'!Q271</f>
        <v>0</v>
      </c>
      <c r="Q271" s="5">
        <f>'PROTRA_capacity-Original_Data'!R271</f>
        <v>0</v>
      </c>
      <c r="R271" s="5">
        <f>'PROTRA_capacity-Original_Data'!S271</f>
        <v>0</v>
      </c>
      <c r="S271" s="5">
        <f>'PROTRA_capacity-Original_Data'!T271</f>
        <v>0</v>
      </c>
      <c r="T271" s="5">
        <f>'PROTRA_capacity-Original_Data'!U271</f>
        <v>0</v>
      </c>
      <c r="U271" s="5">
        <f>'PROTRA_capacity-Original_Data'!V271</f>
        <v>0</v>
      </c>
      <c r="W271" s="83" t="e">
        <f t="shared" si="19"/>
        <v>#DIV/0!</v>
      </c>
    </row>
    <row r="272" spans="1:23" x14ac:dyDescent="0.35">
      <c r="A272" t="s">
        <v>47</v>
      </c>
      <c r="B272" t="s">
        <v>42</v>
      </c>
      <c r="C272" t="str">
        <f t="shared" si="16"/>
        <v>CYPRUS_TO_elec</v>
      </c>
      <c r="D272" t="str">
        <f t="shared" si="17"/>
        <v>PROTRA_CHP_PP_I</v>
      </c>
      <c r="E272" t="s">
        <v>24</v>
      </c>
      <c r="F272" s="1" t="str">
        <f t="shared" si="18"/>
        <v>CYPRUSTO_elecPROTRA_PP_liquid_fuels</v>
      </c>
      <c r="G272" s="5">
        <f>'PROTRA_capacity-Original_Data'!H272</f>
        <v>1.17797</v>
      </c>
      <c r="H272" s="5">
        <f>'PROTRA_capacity-Original_Data'!I272</f>
        <v>1.17797</v>
      </c>
      <c r="I272" s="5">
        <f>'PROTRA_capacity-Original_Data'!J272</f>
        <v>1.17797</v>
      </c>
      <c r="J272" s="5">
        <f>'PROTRA_capacity-Original_Data'!K272</f>
        <v>1.4489700000000001</v>
      </c>
      <c r="K272" s="5">
        <f>'PROTRA_capacity-Original_Data'!L272</f>
        <v>1.5057660000000002</v>
      </c>
      <c r="L272" s="5">
        <f>'PROTRA_capacity-Original_Data'!M272</f>
        <v>1.565766</v>
      </c>
      <c r="M272" s="5">
        <f>'PROTRA_capacity-Original_Data'!N272</f>
        <v>1.4957660000000002</v>
      </c>
      <c r="N272" s="5">
        <f>'PROTRA_capacity-Original_Data'!O272</f>
        <v>1.5907660000000001</v>
      </c>
      <c r="O272" s="5">
        <f>'PROTRA_capacity-Original_Data'!P272</f>
        <v>1.5907660000000001</v>
      </c>
      <c r="P272" s="5">
        <f>'PROTRA_capacity-Original_Data'!Q272</f>
        <v>1.5907660000000001</v>
      </c>
      <c r="Q272" s="5">
        <f>'PROTRA_capacity-Original_Data'!R272</f>
        <v>0</v>
      </c>
      <c r="R272" s="5">
        <f>'PROTRA_capacity-Original_Data'!S272</f>
        <v>1.5907660000000001</v>
      </c>
      <c r="S272" s="5">
        <f>'PROTRA_capacity-Original_Data'!T272</f>
        <v>1.5907660000000001</v>
      </c>
      <c r="T272" s="5">
        <f>'PROTRA_capacity-Original_Data'!U272</f>
        <v>1.5907660000000001</v>
      </c>
      <c r="U272" s="5">
        <f>'PROTRA_capacity-Original_Data'!V272</f>
        <v>1.5907660000000001</v>
      </c>
      <c r="W272" s="83">
        <f t="shared" si="19"/>
        <v>2.1690684371862501E-2</v>
      </c>
    </row>
    <row r="273" spans="1:23" x14ac:dyDescent="0.35">
      <c r="A273" t="s">
        <v>47</v>
      </c>
      <c r="B273" t="s">
        <v>42</v>
      </c>
      <c r="C273" t="str">
        <f t="shared" si="16"/>
        <v>CYPRUS_TO_elec</v>
      </c>
      <c r="D273" t="str">
        <f t="shared" si="17"/>
        <v>PROTRA_CHP_PP_I</v>
      </c>
      <c r="E273" t="s">
        <v>25</v>
      </c>
      <c r="F273" s="1" t="str">
        <f t="shared" si="18"/>
        <v>CYPRUSTO_elecPROTRA_PP_liquid_fuels_CCS</v>
      </c>
      <c r="G273" s="5">
        <f>'PROTRA_capacity-Original_Data'!H273</f>
        <v>0</v>
      </c>
      <c r="H273" s="5">
        <f>'PROTRA_capacity-Original_Data'!I273</f>
        <v>0</v>
      </c>
      <c r="I273" s="5">
        <f>'PROTRA_capacity-Original_Data'!J273</f>
        <v>0</v>
      </c>
      <c r="J273" s="5">
        <f>'PROTRA_capacity-Original_Data'!K273</f>
        <v>0</v>
      </c>
      <c r="K273" s="5">
        <f>'PROTRA_capacity-Original_Data'!L273</f>
        <v>0</v>
      </c>
      <c r="L273" s="5">
        <f>'PROTRA_capacity-Original_Data'!M273</f>
        <v>0</v>
      </c>
      <c r="M273" s="5">
        <f>'PROTRA_capacity-Original_Data'!N273</f>
        <v>0</v>
      </c>
      <c r="N273" s="5">
        <f>'PROTRA_capacity-Original_Data'!O273</f>
        <v>0</v>
      </c>
      <c r="O273" s="5">
        <f>'PROTRA_capacity-Original_Data'!P273</f>
        <v>0</v>
      </c>
      <c r="P273" s="5">
        <f>'PROTRA_capacity-Original_Data'!Q273</f>
        <v>0</v>
      </c>
      <c r="Q273" s="5">
        <f>'PROTRA_capacity-Original_Data'!R273</f>
        <v>0</v>
      </c>
      <c r="R273" s="5">
        <f>'PROTRA_capacity-Original_Data'!S273</f>
        <v>0</v>
      </c>
      <c r="S273" s="5">
        <f>'PROTRA_capacity-Original_Data'!T273</f>
        <v>0</v>
      </c>
      <c r="T273" s="5">
        <f>'PROTRA_capacity-Original_Data'!U273</f>
        <v>0</v>
      </c>
      <c r="U273" s="5">
        <f>'PROTRA_capacity-Original_Data'!V273</f>
        <v>0</v>
      </c>
      <c r="W273" s="83" t="e">
        <f t="shared" si="19"/>
        <v>#DIV/0!</v>
      </c>
    </row>
    <row r="274" spans="1:23" x14ac:dyDescent="0.35">
      <c r="A274" t="s">
        <v>47</v>
      </c>
      <c r="B274" t="s">
        <v>42</v>
      </c>
      <c r="C274" t="str">
        <f t="shared" si="16"/>
        <v>CYPRUS_TO_elec</v>
      </c>
      <c r="D274" t="str">
        <f t="shared" si="17"/>
        <v>PROTRA_CHP_PP_I</v>
      </c>
      <c r="E274" t="s">
        <v>26</v>
      </c>
      <c r="F274" s="1" t="str">
        <f t="shared" si="18"/>
        <v>CYPRUSTO_elecPROTRA_PP_nuclear</v>
      </c>
      <c r="G274" s="5">
        <f>'PROTRA_capacity-Original_Data'!H274</f>
        <v>0</v>
      </c>
      <c r="H274" s="5">
        <f>'PROTRA_capacity-Original_Data'!I274</f>
        <v>0</v>
      </c>
      <c r="I274" s="5">
        <f>'PROTRA_capacity-Original_Data'!J274</f>
        <v>0</v>
      </c>
      <c r="J274" s="5">
        <f>'PROTRA_capacity-Original_Data'!K274</f>
        <v>0</v>
      </c>
      <c r="K274" s="5">
        <f>'PROTRA_capacity-Original_Data'!L274</f>
        <v>0</v>
      </c>
      <c r="L274" s="5">
        <f>'PROTRA_capacity-Original_Data'!M274</f>
        <v>0</v>
      </c>
      <c r="M274" s="5">
        <f>'PROTRA_capacity-Original_Data'!N274</f>
        <v>0</v>
      </c>
      <c r="N274" s="5">
        <f>'PROTRA_capacity-Original_Data'!O274</f>
        <v>0</v>
      </c>
      <c r="O274" s="5">
        <f>'PROTRA_capacity-Original_Data'!P274</f>
        <v>0</v>
      </c>
      <c r="P274" s="5">
        <f>'PROTRA_capacity-Original_Data'!Q274</f>
        <v>0</v>
      </c>
      <c r="Q274" s="5">
        <f>'PROTRA_capacity-Original_Data'!R274</f>
        <v>0</v>
      </c>
      <c r="R274" s="5">
        <f>'PROTRA_capacity-Original_Data'!S274</f>
        <v>0</v>
      </c>
      <c r="S274" s="5">
        <f>'PROTRA_capacity-Original_Data'!T274</f>
        <v>0</v>
      </c>
      <c r="T274" s="5">
        <f>'PROTRA_capacity-Original_Data'!U274</f>
        <v>0</v>
      </c>
      <c r="U274" s="5">
        <f>'PROTRA_capacity-Original_Data'!V274</f>
        <v>0</v>
      </c>
      <c r="W274" s="83" t="e">
        <f t="shared" si="19"/>
        <v>#DIV/0!</v>
      </c>
    </row>
    <row r="275" spans="1:23" x14ac:dyDescent="0.35">
      <c r="A275" t="s">
        <v>47</v>
      </c>
      <c r="B275" t="s">
        <v>42</v>
      </c>
      <c r="C275" t="str">
        <f t="shared" si="16"/>
        <v>CYPRUS_TO_elec</v>
      </c>
      <c r="D275" t="str">
        <f t="shared" si="17"/>
        <v>PROTRA_CHP_PP_I</v>
      </c>
      <c r="E275" t="s">
        <v>27</v>
      </c>
      <c r="F275" s="1" t="str">
        <f t="shared" si="18"/>
        <v>CYPRUSTO_elecPROTRA_PP_oceanic</v>
      </c>
      <c r="G275" s="5">
        <f>'PROTRA_capacity-Original_Data'!H275</f>
        <v>0</v>
      </c>
      <c r="H275" s="5">
        <f>'PROTRA_capacity-Original_Data'!I275</f>
        <v>0</v>
      </c>
      <c r="I275" s="5">
        <f>'PROTRA_capacity-Original_Data'!J275</f>
        <v>0</v>
      </c>
      <c r="J275" s="5">
        <f>'PROTRA_capacity-Original_Data'!K275</f>
        <v>0</v>
      </c>
      <c r="K275" s="5">
        <f>'PROTRA_capacity-Original_Data'!L275</f>
        <v>0</v>
      </c>
      <c r="L275" s="5">
        <f>'PROTRA_capacity-Original_Data'!M275</f>
        <v>0</v>
      </c>
      <c r="M275" s="5">
        <f>'PROTRA_capacity-Original_Data'!N275</f>
        <v>0</v>
      </c>
      <c r="N275" s="5">
        <f>'PROTRA_capacity-Original_Data'!O275</f>
        <v>0</v>
      </c>
      <c r="O275" s="5">
        <f>'PROTRA_capacity-Original_Data'!P275</f>
        <v>0</v>
      </c>
      <c r="P275" s="5">
        <f>'PROTRA_capacity-Original_Data'!Q275</f>
        <v>0</v>
      </c>
      <c r="Q275" s="5">
        <f>'PROTRA_capacity-Original_Data'!R275</f>
        <v>0</v>
      </c>
      <c r="R275" s="5">
        <f>'PROTRA_capacity-Original_Data'!S275</f>
        <v>0</v>
      </c>
      <c r="S275" s="5">
        <f>'PROTRA_capacity-Original_Data'!T275</f>
        <v>0</v>
      </c>
      <c r="T275" s="5">
        <f>'PROTRA_capacity-Original_Data'!U275</f>
        <v>0</v>
      </c>
      <c r="U275" s="5">
        <f>'PROTRA_capacity-Original_Data'!V275</f>
        <v>0</v>
      </c>
      <c r="W275" s="83" t="e">
        <f t="shared" si="19"/>
        <v>#DIV/0!</v>
      </c>
    </row>
    <row r="276" spans="1:23" x14ac:dyDescent="0.35">
      <c r="A276" t="s">
        <v>47</v>
      </c>
      <c r="B276" t="s">
        <v>42</v>
      </c>
      <c r="C276" t="str">
        <f t="shared" si="16"/>
        <v>CYPRUS_TO_elec</v>
      </c>
      <c r="D276" t="str">
        <f t="shared" si="17"/>
        <v>PROTRA_CHP_PP_I</v>
      </c>
      <c r="E276" t="s">
        <v>28</v>
      </c>
      <c r="F276" s="1" t="str">
        <f t="shared" si="18"/>
        <v>CYPRUSTO_elecPROTRA_PP_solar_CSP</v>
      </c>
      <c r="G276" s="5">
        <f>'PROTRA_capacity-Original_Data'!H276</f>
        <v>0</v>
      </c>
      <c r="H276" s="5">
        <f>'PROTRA_capacity-Original_Data'!I276</f>
        <v>0</v>
      </c>
      <c r="I276" s="5">
        <f>'PROTRA_capacity-Original_Data'!J276</f>
        <v>0</v>
      </c>
      <c r="J276" s="5">
        <f>'PROTRA_capacity-Original_Data'!K276</f>
        <v>0</v>
      </c>
      <c r="K276" s="5">
        <f>'PROTRA_capacity-Original_Data'!L276</f>
        <v>0</v>
      </c>
      <c r="L276" s="5">
        <f>'PROTRA_capacity-Original_Data'!M276</f>
        <v>0</v>
      </c>
      <c r="M276" s="5">
        <f>'PROTRA_capacity-Original_Data'!N276</f>
        <v>0</v>
      </c>
      <c r="N276" s="5">
        <f>'PROTRA_capacity-Original_Data'!O276</f>
        <v>0</v>
      </c>
      <c r="O276" s="5">
        <f>'PROTRA_capacity-Original_Data'!P276</f>
        <v>0</v>
      </c>
      <c r="P276" s="5">
        <f>'PROTRA_capacity-Original_Data'!Q276</f>
        <v>0</v>
      </c>
      <c r="Q276" s="5">
        <f>'PROTRA_capacity-Original_Data'!R276</f>
        <v>0</v>
      </c>
      <c r="R276" s="5">
        <f>'PROTRA_capacity-Original_Data'!S276</f>
        <v>0</v>
      </c>
      <c r="S276" s="5">
        <f>'PROTRA_capacity-Original_Data'!T276</f>
        <v>0</v>
      </c>
      <c r="T276" s="5">
        <f>'PROTRA_capacity-Original_Data'!U276</f>
        <v>0</v>
      </c>
      <c r="U276" s="5">
        <f>'PROTRA_capacity-Original_Data'!V276</f>
        <v>0</v>
      </c>
      <c r="W276" s="83" t="e">
        <f t="shared" si="19"/>
        <v>#DIV/0!</v>
      </c>
    </row>
    <row r="277" spans="1:23" x14ac:dyDescent="0.35">
      <c r="A277" t="s">
        <v>47</v>
      </c>
      <c r="B277" t="s">
        <v>42</v>
      </c>
      <c r="C277" t="str">
        <f t="shared" si="16"/>
        <v>CYPRUS_TO_elec</v>
      </c>
      <c r="D277" t="str">
        <f t="shared" si="17"/>
        <v>PROTRA_CHP_PP_I</v>
      </c>
      <c r="E277" t="s">
        <v>29</v>
      </c>
      <c r="F277" s="1" t="str">
        <f t="shared" si="18"/>
        <v>CYPRUSTO_elecPROTRA_PP_solar_PV</v>
      </c>
      <c r="G277" s="5">
        <f>'PROTRA_capacity-Original_Data'!H277</f>
        <v>5.9999999999999995E-4</v>
      </c>
      <c r="H277" s="5">
        <f>'PROTRA_capacity-Original_Data'!I277</f>
        <v>5.9999999999999995E-4</v>
      </c>
      <c r="I277" s="5">
        <f>'PROTRA_capacity-Original_Data'!J277</f>
        <v>1.1999999999999999E-3</v>
      </c>
      <c r="J277" s="5">
        <f>'PROTRA_capacity-Original_Data'!K277</f>
        <v>2.3999999999999998E-3</v>
      </c>
      <c r="K277" s="5">
        <f>'PROTRA_capacity-Original_Data'!L277</f>
        <v>4.2000000000000006E-3</v>
      </c>
      <c r="L277" s="5">
        <f>'PROTRA_capacity-Original_Data'!M277</f>
        <v>6.0000000000000001E-3</v>
      </c>
      <c r="M277" s="5">
        <f>'PROTRA_capacity-Original_Data'!N277</f>
        <v>1.0199999999999999E-2</v>
      </c>
      <c r="N277" s="5">
        <f>'PROTRA_capacity-Original_Data'!O277</f>
        <v>2.1000000000000001E-2</v>
      </c>
      <c r="O277" s="5">
        <f>'PROTRA_capacity-Original_Data'!P277</f>
        <v>3.8399999999999997E-2</v>
      </c>
      <c r="P277" s="5">
        <f>'PROTRA_capacity-Original_Data'!Q277</f>
        <v>4.5600000000000002E-2</v>
      </c>
      <c r="Q277" s="5">
        <f>'PROTRA_capacity-Original_Data'!R277</f>
        <v>0</v>
      </c>
      <c r="R277" s="5">
        <f>'PROTRA_capacity-Original_Data'!S277</f>
        <v>6.9000000000000006E-2</v>
      </c>
      <c r="S277" s="5">
        <f>'PROTRA_capacity-Original_Data'!T277</f>
        <v>7.3800000000000004E-2</v>
      </c>
      <c r="T277" s="5">
        <f>'PROTRA_capacity-Original_Data'!U277</f>
        <v>0.09</v>
      </c>
      <c r="U277" s="5">
        <f>'PROTRA_capacity-Original_Data'!V277</f>
        <v>0.123</v>
      </c>
      <c r="W277" s="83">
        <f t="shared" si="19"/>
        <v>0.46259901224098887</v>
      </c>
    </row>
    <row r="278" spans="1:23" x14ac:dyDescent="0.35">
      <c r="A278" t="s">
        <v>47</v>
      </c>
      <c r="B278" t="s">
        <v>42</v>
      </c>
      <c r="C278" t="str">
        <f t="shared" si="16"/>
        <v>CYPRUS_TO_elec</v>
      </c>
      <c r="D278" t="str">
        <f t="shared" si="17"/>
        <v>PROTRA_CHP_PP_I</v>
      </c>
      <c r="E278" t="s">
        <v>30</v>
      </c>
      <c r="F278" s="1" t="str">
        <f t="shared" si="18"/>
        <v>CYPRUSTO_elecPROTRA_PP_solar_urban_PV</v>
      </c>
      <c r="G278" s="5">
        <f>'PROTRA_capacity-Original_Data'!H278</f>
        <v>4.0000000000000002E-4</v>
      </c>
      <c r="H278" s="5">
        <f>'PROTRA_capacity-Original_Data'!I278</f>
        <v>4.0000000000000002E-4</v>
      </c>
      <c r="I278" s="5">
        <f>'PROTRA_capacity-Original_Data'!J278</f>
        <v>8.0000000000000004E-4</v>
      </c>
      <c r="J278" s="5">
        <f>'PROTRA_capacity-Original_Data'!K278</f>
        <v>1.6000000000000001E-3</v>
      </c>
      <c r="K278" s="5">
        <f>'PROTRA_capacity-Original_Data'!L278</f>
        <v>2.8000000000000004E-3</v>
      </c>
      <c r="L278" s="5">
        <f>'PROTRA_capacity-Original_Data'!M278</f>
        <v>4.0000000000000001E-3</v>
      </c>
      <c r="M278" s="5">
        <f>'PROTRA_capacity-Original_Data'!N278</f>
        <v>6.8000000000000005E-3</v>
      </c>
      <c r="N278" s="5">
        <f>'PROTRA_capacity-Original_Data'!O278</f>
        <v>1.4E-2</v>
      </c>
      <c r="O278" s="5">
        <f>'PROTRA_capacity-Original_Data'!P278</f>
        <v>2.5600000000000001E-2</v>
      </c>
      <c r="P278" s="5">
        <f>'PROTRA_capacity-Original_Data'!Q278</f>
        <v>3.0400000000000003E-2</v>
      </c>
      <c r="Q278" s="5">
        <f>'PROTRA_capacity-Original_Data'!R278</f>
        <v>0</v>
      </c>
      <c r="R278" s="5">
        <f>'PROTRA_capacity-Original_Data'!S278</f>
        <v>4.6000000000000006E-2</v>
      </c>
      <c r="S278" s="5">
        <f>'PROTRA_capacity-Original_Data'!T278</f>
        <v>4.9200000000000008E-2</v>
      </c>
      <c r="T278" s="5">
        <f>'PROTRA_capacity-Original_Data'!U278</f>
        <v>6.0000000000000005E-2</v>
      </c>
      <c r="U278" s="5">
        <f>'PROTRA_capacity-Original_Data'!V278</f>
        <v>8.2000000000000003E-2</v>
      </c>
      <c r="W278" s="83">
        <f t="shared" si="19"/>
        <v>0.46259901224098887</v>
      </c>
    </row>
    <row r="279" spans="1:23" x14ac:dyDescent="0.35">
      <c r="A279" t="s">
        <v>47</v>
      </c>
      <c r="B279" t="s">
        <v>42</v>
      </c>
      <c r="C279" t="str">
        <f t="shared" si="16"/>
        <v>CYPRUS_TO_elec</v>
      </c>
      <c r="D279" t="str">
        <f t="shared" si="17"/>
        <v>PROTRA_CHP_PP_I</v>
      </c>
      <c r="E279" t="s">
        <v>31</v>
      </c>
      <c r="F279" s="1" t="str">
        <f t="shared" si="18"/>
        <v>CYPRUSTO_elecPROTRA_PP_solid_fossil</v>
      </c>
      <c r="G279" s="5">
        <f>'PROTRA_capacity-Original_Data'!H279</f>
        <v>0</v>
      </c>
      <c r="H279" s="5">
        <f>'PROTRA_capacity-Original_Data'!I279</f>
        <v>0</v>
      </c>
      <c r="I279" s="5">
        <f>'PROTRA_capacity-Original_Data'!J279</f>
        <v>0</v>
      </c>
      <c r="J279" s="5">
        <f>'PROTRA_capacity-Original_Data'!K279</f>
        <v>0</v>
      </c>
      <c r="K279" s="5">
        <f>'PROTRA_capacity-Original_Data'!L279</f>
        <v>0</v>
      </c>
      <c r="L279" s="5">
        <f>'PROTRA_capacity-Original_Data'!M279</f>
        <v>0</v>
      </c>
      <c r="M279" s="5">
        <f>'PROTRA_capacity-Original_Data'!N279</f>
        <v>0</v>
      </c>
      <c r="N279" s="5">
        <f>'PROTRA_capacity-Original_Data'!O279</f>
        <v>0</v>
      </c>
      <c r="O279" s="5">
        <f>'PROTRA_capacity-Original_Data'!P279</f>
        <v>0</v>
      </c>
      <c r="P279" s="5">
        <f>'PROTRA_capacity-Original_Data'!Q279</f>
        <v>0</v>
      </c>
      <c r="Q279" s="5">
        <f>'PROTRA_capacity-Original_Data'!R279</f>
        <v>0</v>
      </c>
      <c r="R279" s="5">
        <f>'PROTRA_capacity-Original_Data'!S279</f>
        <v>0</v>
      </c>
      <c r="S279" s="5">
        <f>'PROTRA_capacity-Original_Data'!T279</f>
        <v>0</v>
      </c>
      <c r="T279" s="5">
        <f>'PROTRA_capacity-Original_Data'!U279</f>
        <v>0</v>
      </c>
      <c r="U279" s="5">
        <f>'PROTRA_capacity-Original_Data'!V279</f>
        <v>0</v>
      </c>
      <c r="W279" s="83" t="e">
        <f t="shared" si="19"/>
        <v>#DIV/0!</v>
      </c>
    </row>
    <row r="280" spans="1:23" x14ac:dyDescent="0.35">
      <c r="A280" t="s">
        <v>47</v>
      </c>
      <c r="B280" t="s">
        <v>42</v>
      </c>
      <c r="C280" t="str">
        <f t="shared" si="16"/>
        <v>CYPRUS_TO_elec</v>
      </c>
      <c r="D280" t="str">
        <f t="shared" si="17"/>
        <v>PROTRA_CHP_PP_I</v>
      </c>
      <c r="E280" t="s">
        <v>32</v>
      </c>
      <c r="F280" s="1" t="str">
        <f t="shared" si="18"/>
        <v>CYPRUSTO_elecPROTRA_PP_solid_fossil_CCS</v>
      </c>
      <c r="G280" s="5">
        <f>'PROTRA_capacity-Original_Data'!H280</f>
        <v>0</v>
      </c>
      <c r="H280" s="5">
        <f>'PROTRA_capacity-Original_Data'!I280</f>
        <v>0</v>
      </c>
      <c r="I280" s="5">
        <f>'PROTRA_capacity-Original_Data'!J280</f>
        <v>0</v>
      </c>
      <c r="J280" s="5">
        <f>'PROTRA_capacity-Original_Data'!K280</f>
        <v>0</v>
      </c>
      <c r="K280" s="5">
        <f>'PROTRA_capacity-Original_Data'!L280</f>
        <v>0</v>
      </c>
      <c r="L280" s="5">
        <f>'PROTRA_capacity-Original_Data'!M280</f>
        <v>0</v>
      </c>
      <c r="M280" s="5">
        <f>'PROTRA_capacity-Original_Data'!N280</f>
        <v>0</v>
      </c>
      <c r="N280" s="5">
        <f>'PROTRA_capacity-Original_Data'!O280</f>
        <v>0</v>
      </c>
      <c r="O280" s="5">
        <f>'PROTRA_capacity-Original_Data'!P280</f>
        <v>0</v>
      </c>
      <c r="P280" s="5">
        <f>'PROTRA_capacity-Original_Data'!Q280</f>
        <v>0</v>
      </c>
      <c r="Q280" s="5">
        <f>'PROTRA_capacity-Original_Data'!R280</f>
        <v>0</v>
      </c>
      <c r="R280" s="5">
        <f>'PROTRA_capacity-Original_Data'!S280</f>
        <v>0</v>
      </c>
      <c r="S280" s="5">
        <f>'PROTRA_capacity-Original_Data'!T280</f>
        <v>0</v>
      </c>
      <c r="T280" s="5">
        <f>'PROTRA_capacity-Original_Data'!U280</f>
        <v>0</v>
      </c>
      <c r="U280" s="5">
        <f>'PROTRA_capacity-Original_Data'!V280</f>
        <v>0</v>
      </c>
      <c r="W280" s="83" t="e">
        <f t="shared" si="19"/>
        <v>#DIV/0!</v>
      </c>
    </row>
    <row r="281" spans="1:23" x14ac:dyDescent="0.35">
      <c r="A281" t="s">
        <v>47</v>
      </c>
      <c r="B281" t="s">
        <v>42</v>
      </c>
      <c r="C281" t="str">
        <f t="shared" si="16"/>
        <v>CYPRUS_TO_elec</v>
      </c>
      <c r="D281" t="str">
        <f t="shared" si="17"/>
        <v>PROTRA_CHP_PP_I</v>
      </c>
      <c r="E281" t="s">
        <v>33</v>
      </c>
      <c r="F281" s="1" t="str">
        <f t="shared" si="18"/>
        <v>CYPRUSTO_elecPROTRA_PP_waste</v>
      </c>
      <c r="G281" s="5">
        <f>'PROTRA_capacity-Original_Data'!H281</f>
        <v>0</v>
      </c>
      <c r="H281" s="5">
        <f>'PROTRA_capacity-Original_Data'!I281</f>
        <v>0</v>
      </c>
      <c r="I281" s="5">
        <f>'PROTRA_capacity-Original_Data'!J281</f>
        <v>0</v>
      </c>
      <c r="J281" s="5">
        <f>'PROTRA_capacity-Original_Data'!K281</f>
        <v>0</v>
      </c>
      <c r="K281" s="5">
        <f>'PROTRA_capacity-Original_Data'!L281</f>
        <v>0</v>
      </c>
      <c r="L281" s="5">
        <f>'PROTRA_capacity-Original_Data'!M281</f>
        <v>0</v>
      </c>
      <c r="M281" s="5">
        <f>'PROTRA_capacity-Original_Data'!N281</f>
        <v>0</v>
      </c>
      <c r="N281" s="5">
        <f>'PROTRA_capacity-Original_Data'!O281</f>
        <v>0</v>
      </c>
      <c r="O281" s="5">
        <f>'PROTRA_capacity-Original_Data'!P281</f>
        <v>0</v>
      </c>
      <c r="P281" s="5">
        <f>'PROTRA_capacity-Original_Data'!Q281</f>
        <v>0</v>
      </c>
      <c r="Q281" s="5">
        <f>'PROTRA_capacity-Original_Data'!R281</f>
        <v>0</v>
      </c>
      <c r="R281" s="5">
        <f>'PROTRA_capacity-Original_Data'!S281</f>
        <v>0</v>
      </c>
      <c r="S281" s="5">
        <f>'PROTRA_capacity-Original_Data'!T281</f>
        <v>0</v>
      </c>
      <c r="T281" s="5">
        <f>'PROTRA_capacity-Original_Data'!U281</f>
        <v>0</v>
      </c>
      <c r="U281" s="5">
        <f>'PROTRA_capacity-Original_Data'!V281</f>
        <v>0</v>
      </c>
      <c r="W281" s="83" t="e">
        <f t="shared" si="19"/>
        <v>#DIV/0!</v>
      </c>
    </row>
    <row r="282" spans="1:23" x14ac:dyDescent="0.35">
      <c r="A282" t="s">
        <v>47</v>
      </c>
      <c r="B282" t="s">
        <v>42</v>
      </c>
      <c r="C282" t="str">
        <f t="shared" si="16"/>
        <v>CYPRUS_TO_elec</v>
      </c>
      <c r="D282" t="str">
        <f t="shared" si="17"/>
        <v>PROTRA_CHP_PP_I</v>
      </c>
      <c r="E282" t="s">
        <v>34</v>
      </c>
      <c r="F282" s="1" t="str">
        <f t="shared" si="18"/>
        <v>CYPRUSTO_elecPROTRA_PP_waste_CCS</v>
      </c>
      <c r="G282" s="5">
        <f>'PROTRA_capacity-Original_Data'!H282</f>
        <v>0</v>
      </c>
      <c r="H282" s="5">
        <f>'PROTRA_capacity-Original_Data'!I282</f>
        <v>0</v>
      </c>
      <c r="I282" s="5">
        <f>'PROTRA_capacity-Original_Data'!J282</f>
        <v>0</v>
      </c>
      <c r="J282" s="5">
        <f>'PROTRA_capacity-Original_Data'!K282</f>
        <v>0</v>
      </c>
      <c r="K282" s="5">
        <f>'PROTRA_capacity-Original_Data'!L282</f>
        <v>0</v>
      </c>
      <c r="L282" s="5">
        <f>'PROTRA_capacity-Original_Data'!M282</f>
        <v>0</v>
      </c>
      <c r="M282" s="5">
        <f>'PROTRA_capacity-Original_Data'!N282</f>
        <v>0</v>
      </c>
      <c r="N282" s="5">
        <f>'PROTRA_capacity-Original_Data'!O282</f>
        <v>0</v>
      </c>
      <c r="O282" s="5">
        <f>'PROTRA_capacity-Original_Data'!P282</f>
        <v>0</v>
      </c>
      <c r="P282" s="5">
        <f>'PROTRA_capacity-Original_Data'!Q282</f>
        <v>0</v>
      </c>
      <c r="Q282" s="5">
        <f>'PROTRA_capacity-Original_Data'!R282</f>
        <v>0</v>
      </c>
      <c r="R282" s="5">
        <f>'PROTRA_capacity-Original_Data'!S282</f>
        <v>0</v>
      </c>
      <c r="S282" s="5">
        <f>'PROTRA_capacity-Original_Data'!T282</f>
        <v>0</v>
      </c>
      <c r="T282" s="5">
        <f>'PROTRA_capacity-Original_Data'!U282</f>
        <v>0</v>
      </c>
      <c r="U282" s="5">
        <f>'PROTRA_capacity-Original_Data'!V282</f>
        <v>0</v>
      </c>
      <c r="W282" s="83" t="e">
        <f t="shared" si="19"/>
        <v>#DIV/0!</v>
      </c>
    </row>
    <row r="283" spans="1:23" x14ac:dyDescent="0.35">
      <c r="A283" t="s">
        <v>47</v>
      </c>
      <c r="B283" t="s">
        <v>42</v>
      </c>
      <c r="C283" t="str">
        <f t="shared" si="16"/>
        <v>CYPRUS_TO_elec</v>
      </c>
      <c r="D283" t="str">
        <f t="shared" si="17"/>
        <v>PROTRA_CHP_PP_I</v>
      </c>
      <c r="E283" t="s">
        <v>35</v>
      </c>
      <c r="F283" s="1" t="str">
        <f t="shared" si="18"/>
        <v>CYPRUSTO_elecPROTRA_PP_wind_offshore</v>
      </c>
      <c r="G283" s="5">
        <f>'PROTRA_capacity-Original_Data'!H283</f>
        <v>0</v>
      </c>
      <c r="H283" s="5">
        <f>'PROTRA_capacity-Original_Data'!I283</f>
        <v>0</v>
      </c>
      <c r="I283" s="5">
        <f>'PROTRA_capacity-Original_Data'!J283</f>
        <v>0</v>
      </c>
      <c r="J283" s="5">
        <f>'PROTRA_capacity-Original_Data'!K283</f>
        <v>0</v>
      </c>
      <c r="K283" s="5">
        <f>'PROTRA_capacity-Original_Data'!L283</f>
        <v>0</v>
      </c>
      <c r="L283" s="5">
        <f>'PROTRA_capacity-Original_Data'!M283</f>
        <v>0</v>
      </c>
      <c r="M283" s="5">
        <f>'PROTRA_capacity-Original_Data'!N283</f>
        <v>0</v>
      </c>
      <c r="N283" s="5">
        <f>'PROTRA_capacity-Original_Data'!O283</f>
        <v>0</v>
      </c>
      <c r="O283" s="5">
        <f>'PROTRA_capacity-Original_Data'!P283</f>
        <v>0</v>
      </c>
      <c r="P283" s="5">
        <f>'PROTRA_capacity-Original_Data'!Q283</f>
        <v>0</v>
      </c>
      <c r="Q283" s="5">
        <f>'PROTRA_capacity-Original_Data'!R283</f>
        <v>0</v>
      </c>
      <c r="R283" s="5">
        <f>'PROTRA_capacity-Original_Data'!S283</f>
        <v>0</v>
      </c>
      <c r="S283" s="5">
        <f>'PROTRA_capacity-Original_Data'!T283</f>
        <v>0</v>
      </c>
      <c r="T283" s="5">
        <f>'PROTRA_capacity-Original_Data'!U283</f>
        <v>0</v>
      </c>
      <c r="U283" s="5">
        <f>'PROTRA_capacity-Original_Data'!V283</f>
        <v>0</v>
      </c>
      <c r="W283" s="83" t="e">
        <f t="shared" si="19"/>
        <v>#DIV/0!</v>
      </c>
    </row>
    <row r="284" spans="1:23" x14ac:dyDescent="0.35">
      <c r="A284" t="s">
        <v>47</v>
      </c>
      <c r="B284" t="s">
        <v>42</v>
      </c>
      <c r="C284" t="str">
        <f t="shared" si="16"/>
        <v>CYPRUS_TO_elec</v>
      </c>
      <c r="D284" t="str">
        <f t="shared" si="17"/>
        <v>PROTRA_CHP_PP_I</v>
      </c>
      <c r="E284" t="s">
        <v>36</v>
      </c>
      <c r="F284" s="1" t="str">
        <f t="shared" si="18"/>
        <v>CYPRUSTO_elecPROTRA_PP_wind_onshore</v>
      </c>
      <c r="G284" s="5">
        <f>'PROTRA_capacity-Original_Data'!H284</f>
        <v>2.2499999999999999E-4</v>
      </c>
      <c r="H284" s="5">
        <f>'PROTRA_capacity-Original_Data'!I284</f>
        <v>2.2499999999999999E-4</v>
      </c>
      <c r="I284" s="5">
        <f>'PROTRA_capacity-Original_Data'!J284</f>
        <v>2.2499999999999999E-4</v>
      </c>
      <c r="J284" s="5">
        <f>'PROTRA_capacity-Original_Data'!K284</f>
        <v>2.2499999999999999E-4</v>
      </c>
      <c r="K284" s="5">
        <f>'PROTRA_capacity-Original_Data'!L284</f>
        <v>8.2224999999999993E-2</v>
      </c>
      <c r="L284" s="5">
        <f>'PROTRA_capacity-Original_Data'!M284</f>
        <v>0.13422499999999998</v>
      </c>
      <c r="M284" s="5">
        <f>'PROTRA_capacity-Original_Data'!N284</f>
        <v>0.14722499999999999</v>
      </c>
      <c r="N284" s="5">
        <f>'PROTRA_capacity-Original_Data'!O284</f>
        <v>0.14722499999999999</v>
      </c>
      <c r="O284" s="5">
        <f>'PROTRA_capacity-Original_Data'!P284</f>
        <v>0.14722499999999999</v>
      </c>
      <c r="P284" s="5">
        <f>'PROTRA_capacity-Original_Data'!Q284</f>
        <v>0.157725</v>
      </c>
      <c r="Q284" s="5">
        <f>'PROTRA_capacity-Original_Data'!R284</f>
        <v>0</v>
      </c>
      <c r="R284" s="5">
        <f>'PROTRA_capacity-Original_Data'!S284</f>
        <v>0.157725</v>
      </c>
      <c r="S284" s="5">
        <f>'PROTRA_capacity-Original_Data'!T284</f>
        <v>0.157725</v>
      </c>
      <c r="T284" s="5">
        <f>'PROTRA_capacity-Original_Data'!U284</f>
        <v>0.157725</v>
      </c>
      <c r="U284" s="5">
        <f>'PROTRA_capacity-Original_Data'!V284</f>
        <v>0.157725</v>
      </c>
      <c r="W284" s="83">
        <f t="shared" si="19"/>
        <v>0.59685533178764705</v>
      </c>
    </row>
    <row r="285" spans="1:23" x14ac:dyDescent="0.35">
      <c r="A285" t="s">
        <v>78</v>
      </c>
      <c r="B285" t="s">
        <v>41</v>
      </c>
      <c r="C285" t="str">
        <f t="shared" si="16"/>
        <v>CZECH_REPUBLIC_TO_heat</v>
      </c>
      <c r="D285" t="str">
        <f t="shared" si="17"/>
        <v>PROTRA_CHP_HP_I</v>
      </c>
      <c r="E285" t="s">
        <v>0</v>
      </c>
      <c r="F285" s="1" t="str">
        <f t="shared" si="18"/>
        <v>CZECH_REPUBLICTO_heatPROTRA_CHP_gas_fuels</v>
      </c>
      <c r="G285" s="3">
        <f>'PROTRA_capacity-Original_Data'!H285</f>
        <v>2.490698430649402</v>
      </c>
      <c r="H285" s="3">
        <f>'PROTRA_capacity-Original_Data'!I285</f>
        <v>2.2300872346173275</v>
      </c>
      <c r="I285" s="3">
        <f>'PROTRA_capacity-Original_Data'!J285</f>
        <v>1.7194611219522837</v>
      </c>
      <c r="J285" s="3">
        <f>'PROTRA_capacity-Original_Data'!K285</f>
        <v>1.6885314415440817</v>
      </c>
      <c r="K285" s="3">
        <f>'PROTRA_capacity-Original_Data'!L285</f>
        <v>2.2923761743282909</v>
      </c>
      <c r="L285" s="3">
        <f>'PROTRA_capacity-Original_Data'!M285</f>
        <v>2.5176187080417267</v>
      </c>
      <c r="M285" s="3">
        <f>'PROTRA_capacity-Original_Data'!N285</f>
        <v>2.8276314769480138</v>
      </c>
      <c r="N285" s="3">
        <f>'PROTRA_capacity-Original_Data'!O285</f>
        <v>3.0442824327702818</v>
      </c>
      <c r="O285" s="3">
        <f>'PROTRA_capacity-Original_Data'!P285</f>
        <v>2.6930300899863924</v>
      </c>
      <c r="P285" s="3">
        <f>'PROTRA_capacity-Original_Data'!Q285</f>
        <v>2.5821987351903348</v>
      </c>
      <c r="Q285" s="3">
        <f>'PROTRA_capacity-Original_Data'!R285</f>
        <v>2.7944107091021668</v>
      </c>
      <c r="R285" s="3">
        <f>'PROTRA_capacity-Original_Data'!S285</f>
        <v>2.5790035273726089</v>
      </c>
      <c r="S285" s="3">
        <f>'PROTRA_capacity-Original_Data'!T285</f>
        <v>2.6313709129348517</v>
      </c>
      <c r="T285" s="3">
        <f>'PROTRA_capacity-Original_Data'!U285</f>
        <v>2.5685029008740234</v>
      </c>
      <c r="U285" s="3">
        <f>'PROTRA_capacity-Original_Data'!V285</f>
        <v>2.5494597543940296</v>
      </c>
      <c r="W285" s="83">
        <f t="shared" si="19"/>
        <v>1.6669814657683801E-3</v>
      </c>
    </row>
    <row r="286" spans="1:23" x14ac:dyDescent="0.35">
      <c r="A286" t="s">
        <v>78</v>
      </c>
      <c r="B286" t="s">
        <v>41</v>
      </c>
      <c r="C286" t="str">
        <f t="shared" si="16"/>
        <v>CZECH_REPUBLIC_TO_heat</v>
      </c>
      <c r="D286" t="str">
        <f t="shared" si="17"/>
        <v>PROTRA_CHP_HP_I</v>
      </c>
      <c r="E286" t="s">
        <v>1</v>
      </c>
      <c r="F286" s="1" t="str">
        <f t="shared" si="18"/>
        <v>CZECH_REPUBLICTO_heatPROTRA_CHP_gas_fuels_CCS</v>
      </c>
      <c r="G286" s="3">
        <f>'PROTRA_capacity-Original_Data'!H286</f>
        <v>0</v>
      </c>
      <c r="H286" s="3">
        <f>'PROTRA_capacity-Original_Data'!I286</f>
        <v>0</v>
      </c>
      <c r="I286" s="3">
        <f>'PROTRA_capacity-Original_Data'!J286</f>
        <v>0</v>
      </c>
      <c r="J286" s="3">
        <f>'PROTRA_capacity-Original_Data'!K286</f>
        <v>0</v>
      </c>
      <c r="K286" s="3">
        <f>'PROTRA_capacity-Original_Data'!L286</f>
        <v>0</v>
      </c>
      <c r="L286" s="3">
        <f>'PROTRA_capacity-Original_Data'!M286</f>
        <v>0</v>
      </c>
      <c r="M286" s="3">
        <f>'PROTRA_capacity-Original_Data'!N286</f>
        <v>0</v>
      </c>
      <c r="N286" s="3">
        <f>'PROTRA_capacity-Original_Data'!O286</f>
        <v>0</v>
      </c>
      <c r="O286" s="3">
        <f>'PROTRA_capacity-Original_Data'!P286</f>
        <v>0</v>
      </c>
      <c r="P286" s="3">
        <f>'PROTRA_capacity-Original_Data'!Q286</f>
        <v>0</v>
      </c>
      <c r="Q286" s="3">
        <f>'PROTRA_capacity-Original_Data'!R286</f>
        <v>0</v>
      </c>
      <c r="R286" s="3">
        <f>'PROTRA_capacity-Original_Data'!S286</f>
        <v>0</v>
      </c>
      <c r="S286" s="3">
        <f>'PROTRA_capacity-Original_Data'!T286</f>
        <v>0</v>
      </c>
      <c r="T286" s="3">
        <f>'PROTRA_capacity-Original_Data'!U286</f>
        <v>0</v>
      </c>
      <c r="U286" s="3">
        <f>'PROTRA_capacity-Original_Data'!V286</f>
        <v>0</v>
      </c>
      <c r="W286" s="83" t="e">
        <f t="shared" si="19"/>
        <v>#DIV/0!</v>
      </c>
    </row>
    <row r="287" spans="1:23" x14ac:dyDescent="0.35">
      <c r="A287" t="s">
        <v>78</v>
      </c>
      <c r="B287" t="s">
        <v>41</v>
      </c>
      <c r="C287" t="str">
        <f t="shared" si="16"/>
        <v>CZECH_REPUBLIC_TO_heat</v>
      </c>
      <c r="D287" t="str">
        <f t="shared" si="17"/>
        <v>PROTRA_CHP_HP_I</v>
      </c>
      <c r="E287" t="s">
        <v>2</v>
      </c>
      <c r="F287" s="1" t="str">
        <f t="shared" si="18"/>
        <v>CZECH_REPUBLICTO_heatPROTRA_CHP_geothermal</v>
      </c>
      <c r="G287" s="3">
        <v>0</v>
      </c>
      <c r="H287" s="3">
        <v>0</v>
      </c>
      <c r="I287" s="3">
        <v>0</v>
      </c>
      <c r="J287" s="3">
        <v>0</v>
      </c>
      <c r="K287" s="3">
        <v>0</v>
      </c>
      <c r="L287" s="3">
        <v>0</v>
      </c>
      <c r="M287" s="3">
        <v>0</v>
      </c>
      <c r="N287" s="3">
        <v>0</v>
      </c>
      <c r="O287" s="3">
        <v>0</v>
      </c>
      <c r="P287" s="3">
        <v>0</v>
      </c>
      <c r="Q287" s="3">
        <v>0</v>
      </c>
      <c r="R287" s="3">
        <v>0</v>
      </c>
      <c r="S287" s="3">
        <v>0</v>
      </c>
      <c r="T287" s="3">
        <v>0</v>
      </c>
      <c r="U287" s="3">
        <v>0</v>
      </c>
      <c r="W287" s="83" t="e">
        <f t="shared" si="19"/>
        <v>#DIV/0!</v>
      </c>
    </row>
    <row r="288" spans="1:23" x14ac:dyDescent="0.35">
      <c r="A288" t="s">
        <v>78</v>
      </c>
      <c r="B288" t="s">
        <v>41</v>
      </c>
      <c r="C288" t="str">
        <f t="shared" si="16"/>
        <v>CZECH_REPUBLIC_TO_heat</v>
      </c>
      <c r="D288" t="str">
        <f t="shared" si="17"/>
        <v>PROTRA_CHP_HP_I</v>
      </c>
      <c r="E288" t="s">
        <v>3</v>
      </c>
      <c r="F288" s="1" t="str">
        <f t="shared" si="18"/>
        <v>CZECH_REPUBLICTO_heatPROTRA_CHP_liquid_fuels</v>
      </c>
      <c r="G288" s="3">
        <f>'PROTRA_capacity-Original_Data'!H288</f>
        <v>0.2371275497962177</v>
      </c>
      <c r="H288" s="3">
        <f>'PROTRA_capacity-Original_Data'!I288</f>
        <v>0.15894419098659518</v>
      </c>
      <c r="I288" s="3">
        <f>'PROTRA_capacity-Original_Data'!J288</f>
        <v>0.16825173370202642</v>
      </c>
      <c r="J288" s="3">
        <f>'PROTRA_capacity-Original_Data'!K288</f>
        <v>0.20319081712610684</v>
      </c>
      <c r="K288" s="3">
        <f>'PROTRA_capacity-Original_Data'!L288</f>
        <v>0.20920492164992396</v>
      </c>
      <c r="L288" s="3">
        <f>'PROTRA_capacity-Original_Data'!M288</f>
        <v>0.28624273674072415</v>
      </c>
      <c r="M288" s="3">
        <f>'PROTRA_capacity-Original_Data'!N288</f>
        <v>0.16238082214306213</v>
      </c>
      <c r="N288" s="3">
        <f>'PROTRA_capacity-Original_Data'!O288</f>
        <v>6.6011956797135479E-2</v>
      </c>
      <c r="O288" s="3">
        <f>'PROTRA_capacity-Original_Data'!P288</f>
        <v>5.6418028151998659E-2</v>
      </c>
      <c r="P288" s="3">
        <f>'PROTRA_capacity-Original_Data'!Q288</f>
        <v>5.9281887449054424E-2</v>
      </c>
      <c r="Q288" s="3">
        <f>'PROTRA_capacity-Original_Data'!R288</f>
        <v>5.5129291468323557E-2</v>
      </c>
      <c r="R288" s="3">
        <f>'PROTRA_capacity-Original_Data'!S288</f>
        <v>6.8331253248856097E-2</v>
      </c>
      <c r="S288" s="3">
        <f>'PROTRA_capacity-Original_Data'!T288</f>
        <v>3.6817918315913821E-2</v>
      </c>
      <c r="T288" s="3">
        <f>'PROTRA_capacity-Original_Data'!U288</f>
        <v>4.7467179112015694E-2</v>
      </c>
      <c r="U288" s="3">
        <f>'PROTRA_capacity-Original_Data'!V288</f>
        <v>4.327310012936697E-2</v>
      </c>
      <c r="W288" s="83">
        <f t="shared" si="19"/>
        <v>-0.11441318377219756</v>
      </c>
    </row>
    <row r="289" spans="1:23" x14ac:dyDescent="0.35">
      <c r="A289" t="s">
        <v>78</v>
      </c>
      <c r="B289" t="s">
        <v>41</v>
      </c>
      <c r="C289" t="str">
        <f t="shared" si="16"/>
        <v>CZECH_REPUBLIC_TO_heat</v>
      </c>
      <c r="D289" t="str">
        <f t="shared" si="17"/>
        <v>PROTRA_CHP_HP_I</v>
      </c>
      <c r="E289" t="s">
        <v>4</v>
      </c>
      <c r="F289" s="1" t="str">
        <f t="shared" si="18"/>
        <v>CZECH_REPUBLICTO_heatPROTRA_CHP_liquid_fuels_CCS</v>
      </c>
      <c r="G289" s="3">
        <f>'PROTRA_capacity-Original_Data'!H289</f>
        <v>0</v>
      </c>
      <c r="H289" s="3">
        <f>'PROTRA_capacity-Original_Data'!I289</f>
        <v>0</v>
      </c>
      <c r="I289" s="3">
        <f>'PROTRA_capacity-Original_Data'!J289</f>
        <v>0</v>
      </c>
      <c r="J289" s="3">
        <f>'PROTRA_capacity-Original_Data'!K289</f>
        <v>0</v>
      </c>
      <c r="K289" s="3">
        <f>'PROTRA_capacity-Original_Data'!L289</f>
        <v>0</v>
      </c>
      <c r="L289" s="3">
        <f>'PROTRA_capacity-Original_Data'!M289</f>
        <v>0</v>
      </c>
      <c r="M289" s="3">
        <f>'PROTRA_capacity-Original_Data'!N289</f>
        <v>0</v>
      </c>
      <c r="N289" s="3">
        <f>'PROTRA_capacity-Original_Data'!O289</f>
        <v>0</v>
      </c>
      <c r="O289" s="3">
        <f>'PROTRA_capacity-Original_Data'!P289</f>
        <v>0</v>
      </c>
      <c r="P289" s="3">
        <f>'PROTRA_capacity-Original_Data'!Q289</f>
        <v>0</v>
      </c>
      <c r="Q289" s="3">
        <f>'PROTRA_capacity-Original_Data'!R289</f>
        <v>0</v>
      </c>
      <c r="R289" s="3">
        <f>'PROTRA_capacity-Original_Data'!S289</f>
        <v>0</v>
      </c>
      <c r="S289" s="3">
        <f>'PROTRA_capacity-Original_Data'!T289</f>
        <v>0</v>
      </c>
      <c r="T289" s="3">
        <f>'PROTRA_capacity-Original_Data'!U289</f>
        <v>0</v>
      </c>
      <c r="U289" s="3">
        <f>'PROTRA_capacity-Original_Data'!V289</f>
        <v>0</v>
      </c>
      <c r="W289" s="83" t="e">
        <f t="shared" si="19"/>
        <v>#DIV/0!</v>
      </c>
    </row>
    <row r="290" spans="1:23" x14ac:dyDescent="0.35">
      <c r="A290" t="s">
        <v>78</v>
      </c>
      <c r="B290" t="s">
        <v>41</v>
      </c>
      <c r="C290" t="str">
        <f t="shared" si="16"/>
        <v>CZECH_REPUBLIC_TO_heat</v>
      </c>
      <c r="D290" t="str">
        <f t="shared" si="17"/>
        <v>PROTRA_CHP_HP_I</v>
      </c>
      <c r="E290" t="s">
        <v>5</v>
      </c>
      <c r="F290" s="1" t="str">
        <f t="shared" si="18"/>
        <v>CZECH_REPUBLICTO_heatPROTRA_CHP_solid_fossil</v>
      </c>
      <c r="G290" s="3">
        <f>'PROTRA_capacity-Original_Data'!H290</f>
        <v>11.105903161017421</v>
      </c>
      <c r="H290" s="3">
        <f>'PROTRA_capacity-Original_Data'!I290</f>
        <v>11.405176457559747</v>
      </c>
      <c r="I290" s="3">
        <f>'PROTRA_capacity-Original_Data'!J290</f>
        <v>11.933701690831391</v>
      </c>
      <c r="J290" s="3">
        <f>'PROTRA_capacity-Original_Data'!K290</f>
        <v>10.850303718755193</v>
      </c>
      <c r="K290" s="3">
        <f>'PROTRA_capacity-Original_Data'!L290</f>
        <v>12.821354879953828</v>
      </c>
      <c r="L290" s="3">
        <f>'PROTRA_capacity-Original_Data'!M290</f>
        <v>11.305370961057355</v>
      </c>
      <c r="M290" s="3">
        <f>'PROTRA_capacity-Original_Data'!N290</f>
        <v>11.364080076647001</v>
      </c>
      <c r="N290" s="3">
        <f>'PROTRA_capacity-Original_Data'!O290</f>
        <v>11.089006391164794</v>
      </c>
      <c r="O290" s="3">
        <f>'PROTRA_capacity-Original_Data'!P290</f>
        <v>9.4889682018997323</v>
      </c>
      <c r="P290" s="3">
        <f>'PROTRA_capacity-Original_Data'!Q290</f>
        <v>9.7630395366279696</v>
      </c>
      <c r="Q290" s="3">
        <f>'PROTRA_capacity-Original_Data'!R290</f>
        <v>10.045129677387962</v>
      </c>
      <c r="R290" s="3">
        <f>'PROTRA_capacity-Original_Data'!S290</f>
        <v>9.5729070587386502</v>
      </c>
      <c r="S290" s="3">
        <f>'PROTRA_capacity-Original_Data'!T290</f>
        <v>8.9359238940633841</v>
      </c>
      <c r="T290" s="3">
        <f>'PROTRA_capacity-Original_Data'!U290</f>
        <v>8.5622429508086721</v>
      </c>
      <c r="U290" s="3">
        <f>'PROTRA_capacity-Original_Data'!V290</f>
        <v>8.2111630553123547</v>
      </c>
      <c r="W290" s="83">
        <f t="shared" si="19"/>
        <v>-2.133918544579505E-2</v>
      </c>
    </row>
    <row r="291" spans="1:23" x14ac:dyDescent="0.35">
      <c r="A291" t="s">
        <v>78</v>
      </c>
      <c r="B291" t="s">
        <v>41</v>
      </c>
      <c r="C291" t="str">
        <f t="shared" si="16"/>
        <v>CZECH_REPUBLIC_TO_heat</v>
      </c>
      <c r="D291" t="str">
        <f t="shared" si="17"/>
        <v>PROTRA_CHP_HP_I</v>
      </c>
      <c r="E291" t="s">
        <v>6</v>
      </c>
      <c r="F291" s="1" t="str">
        <f t="shared" si="18"/>
        <v>CZECH_REPUBLICTO_heatPROTRA_CHP_solid_fossil_CCS</v>
      </c>
      <c r="G291" s="3">
        <f>'PROTRA_capacity-Original_Data'!H291</f>
        <v>0</v>
      </c>
      <c r="H291" s="3">
        <f>'PROTRA_capacity-Original_Data'!I291</f>
        <v>0</v>
      </c>
      <c r="I291" s="3">
        <f>'PROTRA_capacity-Original_Data'!J291</f>
        <v>0</v>
      </c>
      <c r="J291" s="3">
        <f>'PROTRA_capacity-Original_Data'!K291</f>
        <v>0</v>
      </c>
      <c r="K291" s="3">
        <f>'PROTRA_capacity-Original_Data'!L291</f>
        <v>0</v>
      </c>
      <c r="L291" s="3">
        <f>'PROTRA_capacity-Original_Data'!M291</f>
        <v>0</v>
      </c>
      <c r="M291" s="3">
        <f>'PROTRA_capacity-Original_Data'!N291</f>
        <v>0</v>
      </c>
      <c r="N291" s="3">
        <f>'PROTRA_capacity-Original_Data'!O291</f>
        <v>0</v>
      </c>
      <c r="O291" s="3">
        <f>'PROTRA_capacity-Original_Data'!P291</f>
        <v>0</v>
      </c>
      <c r="P291" s="3">
        <f>'PROTRA_capacity-Original_Data'!Q291</f>
        <v>0</v>
      </c>
      <c r="Q291" s="3">
        <f>'PROTRA_capacity-Original_Data'!R291</f>
        <v>0</v>
      </c>
      <c r="R291" s="3">
        <f>'PROTRA_capacity-Original_Data'!S291</f>
        <v>0</v>
      </c>
      <c r="S291" s="3">
        <f>'PROTRA_capacity-Original_Data'!T291</f>
        <v>0</v>
      </c>
      <c r="T291" s="3">
        <f>'PROTRA_capacity-Original_Data'!U291</f>
        <v>0</v>
      </c>
      <c r="U291" s="3">
        <f>'PROTRA_capacity-Original_Data'!V291</f>
        <v>0</v>
      </c>
      <c r="W291" s="83" t="e">
        <f t="shared" si="19"/>
        <v>#DIV/0!</v>
      </c>
    </row>
    <row r="292" spans="1:23" x14ac:dyDescent="0.35">
      <c r="A292" t="s">
        <v>78</v>
      </c>
      <c r="B292" t="s">
        <v>41</v>
      </c>
      <c r="C292" t="str">
        <f t="shared" si="16"/>
        <v>CZECH_REPUBLIC_TO_heat</v>
      </c>
      <c r="D292" t="str">
        <f t="shared" si="17"/>
        <v>PROTRA_CHP_HP_I</v>
      </c>
      <c r="E292" t="s">
        <v>7</v>
      </c>
      <c r="F292" s="1" t="str">
        <f t="shared" si="18"/>
        <v>CZECH_REPUBLICTO_heatPROTRA_CHP_waste</v>
      </c>
      <c r="G292" s="3">
        <f>'PROTRA_capacity-Original_Data'!H292</f>
        <v>0.18944429250023911</v>
      </c>
      <c r="H292" s="3">
        <f>'PROTRA_capacity-Original_Data'!I292</f>
        <v>0.20061334375875664</v>
      </c>
      <c r="I292" s="3">
        <f>'PROTRA_capacity-Original_Data'!J292</f>
        <v>0.19101941511361978</v>
      </c>
      <c r="J292" s="3">
        <f>'PROTRA_capacity-Original_Data'!K292</f>
        <v>0.17312029450702121</v>
      </c>
      <c r="K292" s="3">
        <f>'PROTRA_capacity-Original_Data'!L292</f>
        <v>0.25373793371914116</v>
      </c>
      <c r="L292" s="3">
        <f>'PROTRA_capacity-Original_Data'!M292</f>
        <v>0.34266076489272274</v>
      </c>
      <c r="M292" s="3">
        <f>'PROTRA_capacity-Original_Data'!N292</f>
        <v>0.3655716392691688</v>
      </c>
      <c r="N292" s="3">
        <f>'PROTRA_capacity-Original_Data'!O292</f>
        <v>0.36413970962064102</v>
      </c>
      <c r="O292" s="3">
        <f>'PROTRA_capacity-Original_Data'!P292</f>
        <v>0.38876889957532063</v>
      </c>
      <c r="P292" s="3">
        <f>'PROTRA_capacity-Original_Data'!Q292</f>
        <v>0.39306468852090432</v>
      </c>
      <c r="Q292" s="3">
        <f>'PROTRA_capacity-Original_Data'!R292</f>
        <v>0.37731346238709762</v>
      </c>
      <c r="R292" s="3">
        <f>'PROTRA_capacity-Original_Data'!S292</f>
        <v>0.42628116057780557</v>
      </c>
      <c r="S292" s="3">
        <f>'PROTRA_capacity-Original_Data'!T292</f>
        <v>0.42118019759085473</v>
      </c>
      <c r="T292" s="3">
        <f>'PROTRA_capacity-Original_Data'!U292</f>
        <v>0.4141129088105453</v>
      </c>
      <c r="U292" s="3">
        <f>'PROTRA_capacity-Original_Data'!V292</f>
        <v>0.42270922638884922</v>
      </c>
      <c r="W292" s="83">
        <f t="shared" si="19"/>
        <v>5.9002919183628766E-2</v>
      </c>
    </row>
    <row r="293" spans="1:23" x14ac:dyDescent="0.35">
      <c r="A293" t="s">
        <v>78</v>
      </c>
      <c r="B293" t="s">
        <v>41</v>
      </c>
      <c r="C293" t="str">
        <f t="shared" si="16"/>
        <v>CZECH_REPUBLIC_TO_heat</v>
      </c>
      <c r="D293" t="str">
        <f t="shared" si="17"/>
        <v>PROTRA_CHP_HP_I</v>
      </c>
      <c r="E293" t="s">
        <v>8</v>
      </c>
      <c r="F293" s="1" t="str">
        <f t="shared" si="18"/>
        <v>CZECH_REPUBLICTO_heatPROTRA_CHP_solid_bio</v>
      </c>
      <c r="G293" s="4">
        <f>'PROTRA_capacity-Original_Data'!H293</f>
        <v>0.15278689349792526</v>
      </c>
      <c r="H293" s="4">
        <f>'PROTRA_capacity-Original_Data'!I293</f>
        <v>0.1374652462586769</v>
      </c>
      <c r="I293" s="4">
        <f>'PROTRA_capacity-Original_Data'!J293</f>
        <v>0.1570826824435089</v>
      </c>
      <c r="J293" s="4">
        <f>'PROTRA_capacity-Original_Data'!K293</f>
        <v>0.17712969752289931</v>
      </c>
      <c r="K293" s="4">
        <f>'PROTRA_capacity-Original_Data'!L293</f>
        <v>0.22266506034608602</v>
      </c>
      <c r="L293" s="4">
        <f>'PROTRA_capacity-Original_Data'!M293</f>
        <v>0.25273558296517162</v>
      </c>
      <c r="M293" s="4">
        <f>'PROTRA_capacity-Original_Data'!N293</f>
        <v>0.28753147342439922</v>
      </c>
      <c r="N293" s="4">
        <f>'PROTRA_capacity-Original_Data'!O293</f>
        <v>0.57162631569233147</v>
      </c>
      <c r="O293" s="4">
        <f>'PROTRA_capacity-Original_Data'!P293</f>
        <v>0.70407980818116078</v>
      </c>
      <c r="P293" s="4">
        <f>'PROTRA_capacity-Original_Data'!Q293</f>
        <v>0.7387325056755355</v>
      </c>
      <c r="Q293" s="4">
        <f>'PROTRA_capacity-Original_Data'!R293</f>
        <v>0.82636660016544206</v>
      </c>
      <c r="R293" s="4">
        <f>'PROTRA_capacity-Original_Data'!S293</f>
        <v>0.83375034539807613</v>
      </c>
      <c r="S293" s="4">
        <f>'PROTRA_capacity-Original_Data'!T293</f>
        <v>0.7757070770949982</v>
      </c>
      <c r="T293" s="4">
        <f>'PROTRA_capacity-Original_Data'!U293</f>
        <v>0.87224433736759177</v>
      </c>
      <c r="U293" s="4">
        <f>'PROTRA_capacity-Original_Data'!V293</f>
        <v>0.89388075139895862</v>
      </c>
      <c r="W293" s="83">
        <f t="shared" si="19"/>
        <v>0.13448702850379957</v>
      </c>
    </row>
    <row r="294" spans="1:23" x14ac:dyDescent="0.35">
      <c r="A294" t="s">
        <v>78</v>
      </c>
      <c r="B294" t="s">
        <v>41</v>
      </c>
      <c r="C294" t="str">
        <f t="shared" si="16"/>
        <v>CZECH_REPUBLIC_TO_heat</v>
      </c>
      <c r="D294" t="str">
        <f t="shared" si="17"/>
        <v>PROTRA_CHP_HP_I</v>
      </c>
      <c r="E294" t="s">
        <v>9</v>
      </c>
      <c r="F294" s="1" t="str">
        <f t="shared" si="18"/>
        <v>CZECH_REPUBLICTO_heatPROTRA_CHP_solid_bio_CCS</v>
      </c>
      <c r="G294" s="3">
        <f>'PROTRA_capacity-Original_Data'!H294</f>
        <v>0</v>
      </c>
      <c r="H294" s="3">
        <f>'PROTRA_capacity-Original_Data'!I294</f>
        <v>0</v>
      </c>
      <c r="I294" s="3">
        <f>'PROTRA_capacity-Original_Data'!J294</f>
        <v>0</v>
      </c>
      <c r="J294" s="3">
        <f>'PROTRA_capacity-Original_Data'!K294</f>
        <v>0</v>
      </c>
      <c r="K294" s="3">
        <f>'PROTRA_capacity-Original_Data'!L294</f>
        <v>0</v>
      </c>
      <c r="L294" s="3">
        <f>'PROTRA_capacity-Original_Data'!M294</f>
        <v>0</v>
      </c>
      <c r="M294" s="3">
        <f>'PROTRA_capacity-Original_Data'!N294</f>
        <v>0</v>
      </c>
      <c r="N294" s="3">
        <f>'PROTRA_capacity-Original_Data'!O294</f>
        <v>0</v>
      </c>
      <c r="O294" s="3">
        <f>'PROTRA_capacity-Original_Data'!P294</f>
        <v>0</v>
      </c>
      <c r="P294" s="3">
        <f>'PROTRA_capacity-Original_Data'!Q294</f>
        <v>0</v>
      </c>
      <c r="Q294" s="3">
        <f>'PROTRA_capacity-Original_Data'!R294</f>
        <v>0</v>
      </c>
      <c r="R294" s="3">
        <f>'PROTRA_capacity-Original_Data'!S294</f>
        <v>0</v>
      </c>
      <c r="S294" s="3">
        <f>'PROTRA_capacity-Original_Data'!T294</f>
        <v>0</v>
      </c>
      <c r="T294" s="3">
        <f>'PROTRA_capacity-Original_Data'!U294</f>
        <v>0</v>
      </c>
      <c r="U294" s="3">
        <f>'PROTRA_capacity-Original_Data'!V294</f>
        <v>0</v>
      </c>
      <c r="W294" s="83" t="e">
        <f t="shared" si="19"/>
        <v>#DIV/0!</v>
      </c>
    </row>
    <row r="295" spans="1:23" x14ac:dyDescent="0.35">
      <c r="A295" t="s">
        <v>78</v>
      </c>
      <c r="B295" t="s">
        <v>41</v>
      </c>
      <c r="C295" t="str">
        <f t="shared" si="16"/>
        <v>CZECH_REPUBLIC_TO_heat</v>
      </c>
      <c r="D295" t="str">
        <f t="shared" si="17"/>
        <v>PROTRA_CHP_HP_I</v>
      </c>
      <c r="E295" t="s">
        <v>10</v>
      </c>
      <c r="F295" s="1" t="str">
        <f t="shared" si="18"/>
        <v>CZECH_REPUBLICTO_heatPROTRA_HP_gas_fuels</v>
      </c>
      <c r="G295" s="4">
        <f>'PROTRA_capacity-Original_Data'!H295</f>
        <v>23.375067069028315</v>
      </c>
      <c r="H295" s="4">
        <f>'PROTRA_capacity-Original_Data'!I295</f>
        <v>24.409799083826126</v>
      </c>
      <c r="I295" s="4">
        <f>'PROTRA_capacity-Original_Data'!J295</f>
        <v>24.193894956432128</v>
      </c>
      <c r="J295" s="4">
        <f>'PROTRA_capacity-Original_Data'!K295</f>
        <v>23.725337062938785</v>
      </c>
      <c r="K295" s="4">
        <f>'PROTRA_capacity-Original_Data'!L295</f>
        <v>33.752246298454459</v>
      </c>
      <c r="L295" s="4">
        <f>'PROTRA_capacity-Original_Data'!M295</f>
        <v>28.73592061517277</v>
      </c>
      <c r="M295" s="4">
        <f>'PROTRA_capacity-Original_Data'!N295</f>
        <v>27.717266567308556</v>
      </c>
      <c r="N295" s="4">
        <f>'PROTRA_capacity-Original_Data'!O295</f>
        <v>28.137590560001122</v>
      </c>
      <c r="O295" s="4">
        <f>'PROTRA_capacity-Original_Data'!P295</f>
        <v>23.19820943275877</v>
      </c>
      <c r="P295" s="4">
        <f>'PROTRA_capacity-Original_Data'!Q295</f>
        <v>23.180983039615633</v>
      </c>
      <c r="Q295" s="4">
        <f>'PROTRA_capacity-Original_Data'!R295</f>
        <v>26.143922660235315</v>
      </c>
      <c r="R295" s="4">
        <f>'PROTRA_capacity-Original_Data'!S295</f>
        <v>26.202471725250216</v>
      </c>
      <c r="S295" s="4">
        <f>'PROTRA_capacity-Original_Data'!T295</f>
        <v>25.864593250140707</v>
      </c>
      <c r="T295" s="4">
        <f>'PROTRA_capacity-Original_Data'!U295</f>
        <v>26.450971633749649</v>
      </c>
      <c r="U295" s="4">
        <f>'PROTRA_capacity-Original_Data'!V295</f>
        <v>27.077036411566993</v>
      </c>
      <c r="W295" s="83">
        <f t="shared" si="19"/>
        <v>1.0556477649971363E-2</v>
      </c>
    </row>
    <row r="296" spans="1:23" x14ac:dyDescent="0.35">
      <c r="A296" t="s">
        <v>78</v>
      </c>
      <c r="B296" t="s">
        <v>41</v>
      </c>
      <c r="C296" t="str">
        <f t="shared" si="16"/>
        <v>CZECH_REPUBLIC_TO_heat</v>
      </c>
      <c r="D296" t="str">
        <f t="shared" si="17"/>
        <v>PROTRA_CHP_HP_I</v>
      </c>
      <c r="E296" t="s">
        <v>11</v>
      </c>
      <c r="F296" s="1" t="str">
        <f t="shared" si="18"/>
        <v>CZECH_REPUBLICTO_heatPROTRA_HP_solid_bio</v>
      </c>
      <c r="G296" s="4">
        <f>'PROTRA_capacity-Original_Data'!H296</f>
        <v>0.59029107170485196</v>
      </c>
      <c r="H296" s="4">
        <f>'PROTRA_capacity-Original_Data'!I296</f>
        <v>0.82457001845152456</v>
      </c>
      <c r="I296" s="4">
        <f>'PROTRA_capacity-Original_Data'!J296</f>
        <v>0.92448309868172318</v>
      </c>
      <c r="J296" s="4">
        <f>'PROTRA_capacity-Original_Data'!K296</f>
        <v>0.97616227811113632</v>
      </c>
      <c r="K296" s="4">
        <f>'PROTRA_capacity-Original_Data'!L296</f>
        <v>1.0370288672168895</v>
      </c>
      <c r="L296" s="4">
        <f>'PROTRA_capacity-Original_Data'!M296</f>
        <v>1.4045252542704936</v>
      </c>
      <c r="M296" s="4">
        <f>'PROTRA_capacity-Original_Data'!N296</f>
        <v>1.0749269321317925</v>
      </c>
      <c r="N296" s="4">
        <f>'PROTRA_capacity-Original_Data'!O296</f>
        <v>1.161058897847481</v>
      </c>
      <c r="O296" s="4">
        <f>'PROTRA_capacity-Original_Data'!P296</f>
        <v>1.0381772934264319</v>
      </c>
      <c r="P296" s="4">
        <f>'PROTRA_capacity-Original_Data'!Q296</f>
        <v>1.4412748929758543</v>
      </c>
      <c r="Q296" s="4">
        <f>'PROTRA_capacity-Original_Data'!R296</f>
        <v>1.0978954563226428</v>
      </c>
      <c r="R296" s="4">
        <f>'PROTRA_capacity-Original_Data'!S296</f>
        <v>1.5369135308541355</v>
      </c>
      <c r="S296" s="4">
        <f>'PROTRA_capacity-Original_Data'!T296</f>
        <v>1.565457664292315</v>
      </c>
      <c r="T296" s="4">
        <f>'PROTRA_capacity-Original_Data'!U296</f>
        <v>1.8265282460814047</v>
      </c>
      <c r="U296" s="4">
        <f>'PROTRA_capacity-Original_Data'!V296</f>
        <v>1.950335137499482</v>
      </c>
      <c r="W296" s="83">
        <f t="shared" si="19"/>
        <v>8.9116912738973042E-2</v>
      </c>
    </row>
    <row r="297" spans="1:23" x14ac:dyDescent="0.35">
      <c r="A297" t="s">
        <v>78</v>
      </c>
      <c r="B297" t="s">
        <v>41</v>
      </c>
      <c r="C297" t="str">
        <f t="shared" si="16"/>
        <v>CZECH_REPUBLIC_TO_heat</v>
      </c>
      <c r="D297" t="str">
        <f t="shared" si="17"/>
        <v>PROTRA_CHP_HP_I</v>
      </c>
      <c r="E297" t="s">
        <v>12</v>
      </c>
      <c r="F297" s="1" t="str">
        <f t="shared" si="18"/>
        <v>CZECH_REPUBLICTO_heatPROTRA_HP_geothermal</v>
      </c>
      <c r="G297" s="4">
        <f>INDEX('CHP-geothermal-fix'!H$155:H$226,MATCH(PROTRA_capacity!$F297,'CHP-geothermal-fix'!$F$155:$F$226,0))</f>
        <v>0</v>
      </c>
      <c r="H297" s="4">
        <f>INDEX('CHP-geothermal-fix'!I$155:I$226,MATCH(PROTRA_capacity!$F297,'CHP-geothermal-fix'!$F$155:$F$226,0))</f>
        <v>0</v>
      </c>
      <c r="I297" s="4">
        <f>INDEX('CHP-geothermal-fix'!J$155:J$226,MATCH(PROTRA_capacity!$F297,'CHP-geothermal-fix'!$F$155:$F$226,0))</f>
        <v>0</v>
      </c>
      <c r="J297" s="4">
        <f>INDEX('CHP-geothermal-fix'!K$155:K$226,MATCH(PROTRA_capacity!$F297,'CHP-geothermal-fix'!$F$155:$F$226,0))</f>
        <v>0</v>
      </c>
      <c r="K297" s="4">
        <f>INDEX('CHP-geothermal-fix'!L$155:L$226,MATCH(PROTRA_capacity!$F297,'CHP-geothermal-fix'!$F$155:$F$226,0))</f>
        <v>0</v>
      </c>
      <c r="L297" s="4">
        <f>INDEX('CHP-geothermal-fix'!M$155:M$226,MATCH(PROTRA_capacity!$F297,'CHP-geothermal-fix'!$F$155:$F$226,0))</f>
        <v>0</v>
      </c>
      <c r="M297" s="4">
        <f>INDEX('CHP-geothermal-fix'!N$155:N$226,MATCH(PROTRA_capacity!$F297,'CHP-geothermal-fix'!$F$155:$F$226,0))</f>
        <v>0</v>
      </c>
      <c r="N297" s="4">
        <f>INDEX('CHP-geothermal-fix'!O$155:O$226,MATCH(PROTRA_capacity!$F297,'CHP-geothermal-fix'!$F$155:$F$226,0))</f>
        <v>0</v>
      </c>
      <c r="O297" s="4">
        <f>INDEX('CHP-geothermal-fix'!P$155:P$226,MATCH(PROTRA_capacity!$F297,'CHP-geothermal-fix'!$F$155:$F$226,0))</f>
        <v>0</v>
      </c>
      <c r="P297" s="4">
        <f>INDEX('CHP-geothermal-fix'!Q$155:Q$226,MATCH(PROTRA_capacity!$F297,'CHP-geothermal-fix'!$F$155:$F$226,0))</f>
        <v>0</v>
      </c>
      <c r="Q297" s="4">
        <f>INDEX('CHP-geothermal-fix'!R$155:R$226,MATCH(PROTRA_capacity!$F297,'CHP-geothermal-fix'!$F$155:$F$226,0))</f>
        <v>0</v>
      </c>
      <c r="R297" s="4">
        <f>INDEX('CHP-geothermal-fix'!S$155:S$226,MATCH(PROTRA_capacity!$F297,'CHP-geothermal-fix'!$F$155:$F$226,0))</f>
        <v>0</v>
      </c>
      <c r="S297" s="4">
        <f>INDEX('CHP-geothermal-fix'!T$155:T$226,MATCH(PROTRA_capacity!$F297,'CHP-geothermal-fix'!$F$155:$F$226,0))</f>
        <v>0</v>
      </c>
      <c r="T297" s="4">
        <f>INDEX('CHP-geothermal-fix'!U$155:U$226,MATCH(PROTRA_capacity!$F297,'CHP-geothermal-fix'!$F$155:$F$226,0))</f>
        <v>0</v>
      </c>
      <c r="U297" s="4">
        <f>INDEX('CHP-geothermal-fix'!V$155:V$226,MATCH(PROTRA_capacity!$F297,'CHP-geothermal-fix'!$F$155:$F$226,0))</f>
        <v>0</v>
      </c>
      <c r="W297" s="83" t="e">
        <f t="shared" si="19"/>
        <v>#DIV/0!</v>
      </c>
    </row>
    <row r="298" spans="1:23" x14ac:dyDescent="0.35">
      <c r="A298" t="s">
        <v>78</v>
      </c>
      <c r="B298" t="s">
        <v>41</v>
      </c>
      <c r="C298" t="str">
        <f t="shared" si="16"/>
        <v>CZECH_REPUBLIC_TO_heat</v>
      </c>
      <c r="D298" t="str">
        <f t="shared" si="17"/>
        <v>PROTRA_CHP_HP_I</v>
      </c>
      <c r="E298" t="s">
        <v>13</v>
      </c>
      <c r="F298" s="1" t="str">
        <f t="shared" si="18"/>
        <v>CZECH_REPUBLICTO_heatPROTRA_HP_liquid_fuels</v>
      </c>
      <c r="G298" s="4">
        <f>'PROTRA_capacity-Original_Data'!H298</f>
        <v>2.583958971470655</v>
      </c>
      <c r="H298" s="4">
        <f>'PROTRA_capacity-Original_Data'!I298</f>
        <v>2.1624865525685526</v>
      </c>
      <c r="I298" s="4">
        <f>'PROTRA_capacity-Original_Data'!J298</f>
        <v>2.3209693694854185</v>
      </c>
      <c r="J298" s="4">
        <f>'PROTRA_capacity-Original_Data'!K298</f>
        <v>1.6399526272267089</v>
      </c>
      <c r="K298" s="4">
        <f>'PROTRA_capacity-Original_Data'!L298</f>
        <v>0.92103782005309565</v>
      </c>
      <c r="L298" s="4">
        <f>'PROTRA_capacity-Original_Data'!M298</f>
        <v>0.6775714636300828</v>
      </c>
      <c r="M298" s="4">
        <f>'PROTRA_capacity-Original_Data'!N298</f>
        <v>0.47315159833151543</v>
      </c>
      <c r="N298" s="4">
        <f>'PROTRA_capacity-Original_Data'!O298</f>
        <v>0.37438694431085939</v>
      </c>
      <c r="O298" s="4">
        <f>'PROTRA_capacity-Original_Data'!P298</f>
        <v>0.28251284754745826</v>
      </c>
      <c r="P298" s="4">
        <f>'PROTRA_capacity-Original_Data'!Q298</f>
        <v>0.26298960198523552</v>
      </c>
      <c r="Q298" s="4">
        <f>'PROTRA_capacity-Original_Data'!R298</f>
        <v>0.33878573181504135</v>
      </c>
      <c r="R298" s="4">
        <f>'PROTRA_capacity-Original_Data'!S298</f>
        <v>0.24619616552309539</v>
      </c>
      <c r="S298" s="4">
        <f>'PROTRA_capacity-Original_Data'!T298</f>
        <v>0.26525774374908195</v>
      </c>
      <c r="T298" s="4">
        <f>'PROTRA_capacity-Original_Data'!U298</f>
        <v>0.17432650490371535</v>
      </c>
      <c r="U298" s="4">
        <f>'PROTRA_capacity-Original_Data'!V298</f>
        <v>0.14924108668081537</v>
      </c>
      <c r="W298" s="83">
        <f t="shared" si="19"/>
        <v>-0.18427634526864578</v>
      </c>
    </row>
    <row r="299" spans="1:23" x14ac:dyDescent="0.35">
      <c r="A299" t="s">
        <v>78</v>
      </c>
      <c r="B299" t="s">
        <v>41</v>
      </c>
      <c r="C299" t="str">
        <f t="shared" si="16"/>
        <v>CZECH_REPUBLIC_TO_heat</v>
      </c>
      <c r="D299" t="str">
        <f t="shared" si="17"/>
        <v>PROTRA_CHP_HP_I</v>
      </c>
      <c r="E299" t="s">
        <v>14</v>
      </c>
      <c r="F299" s="1" t="str">
        <f t="shared" si="18"/>
        <v>CZECH_REPUBLICTO_heatPROTRA_HP_solar</v>
      </c>
      <c r="G299" s="4">
        <f>'PROTRA_capacity-Original_Data'!H299</f>
        <v>0</v>
      </c>
      <c r="H299" s="4">
        <f>'PROTRA_capacity-Original_Data'!I299</f>
        <v>0</v>
      </c>
      <c r="I299" s="4">
        <f>'PROTRA_capacity-Original_Data'!J299</f>
        <v>0</v>
      </c>
      <c r="J299" s="4">
        <f>'PROTRA_capacity-Original_Data'!K299</f>
        <v>0</v>
      </c>
      <c r="K299" s="4">
        <f>'PROTRA_capacity-Original_Data'!L299</f>
        <v>0</v>
      </c>
      <c r="L299" s="4">
        <f>'PROTRA_capacity-Original_Data'!M299</f>
        <v>0</v>
      </c>
      <c r="M299" s="4">
        <f>'PROTRA_capacity-Original_Data'!N299</f>
        <v>0</v>
      </c>
      <c r="N299" s="4">
        <f>'PROTRA_capacity-Original_Data'!O299</f>
        <v>0</v>
      </c>
      <c r="O299" s="4">
        <f>'PROTRA_capacity-Original_Data'!P299</f>
        <v>0</v>
      </c>
      <c r="P299" s="4">
        <f>'PROTRA_capacity-Original_Data'!Q299</f>
        <v>0</v>
      </c>
      <c r="Q299" s="4">
        <f>'PROTRA_capacity-Original_Data'!R299</f>
        <v>0</v>
      </c>
      <c r="R299" s="4">
        <f>'PROTRA_capacity-Original_Data'!S299</f>
        <v>0</v>
      </c>
      <c r="S299" s="4">
        <f>'PROTRA_capacity-Original_Data'!T299</f>
        <v>0</v>
      </c>
      <c r="T299" s="4">
        <f>'PROTRA_capacity-Original_Data'!U299</f>
        <v>0</v>
      </c>
      <c r="U299" s="4">
        <f>'PROTRA_capacity-Original_Data'!V299</f>
        <v>0</v>
      </c>
      <c r="W299" s="83" t="e">
        <f t="shared" si="19"/>
        <v>#DIV/0!</v>
      </c>
    </row>
    <row r="300" spans="1:23" x14ac:dyDescent="0.35">
      <c r="A300" t="s">
        <v>78</v>
      </c>
      <c r="B300" t="s">
        <v>41</v>
      </c>
      <c r="C300" t="str">
        <f t="shared" si="16"/>
        <v>CZECH_REPUBLIC_TO_heat</v>
      </c>
      <c r="D300" t="str">
        <f t="shared" si="17"/>
        <v>PROTRA_CHP_HP_I</v>
      </c>
      <c r="E300" t="s">
        <v>15</v>
      </c>
      <c r="F300" s="1" t="str">
        <f t="shared" si="18"/>
        <v>CZECH_REPUBLICTO_heatPROTRA_HP_solid_fossil</v>
      </c>
      <c r="G300" s="4">
        <f>'PROTRA_capacity-Original_Data'!H300</f>
        <v>6.9422364366844924</v>
      </c>
      <c r="H300" s="4">
        <f>'PROTRA_capacity-Original_Data'!I300</f>
        <v>3.5176294798287175</v>
      </c>
      <c r="I300" s="4">
        <f>'PROTRA_capacity-Original_Data'!J300</f>
        <v>3.8414856709197065</v>
      </c>
      <c r="J300" s="4">
        <f>'PROTRA_capacity-Original_Data'!K300</f>
        <v>4.1320375019339632</v>
      </c>
      <c r="K300" s="4">
        <f>'PROTRA_capacity-Original_Data'!L300</f>
        <v>4.7269222784769864</v>
      </c>
      <c r="L300" s="4">
        <f>'PROTRA_capacity-Original_Data'!M300</f>
        <v>4.146967042658015</v>
      </c>
      <c r="M300" s="4">
        <f>'PROTRA_capacity-Original_Data'!N300</f>
        <v>3.1880311576900167</v>
      </c>
      <c r="N300" s="4">
        <f>'PROTRA_capacity-Original_Data'!O300</f>
        <v>3.1512815189846561</v>
      </c>
      <c r="O300" s="4">
        <f>'PROTRA_capacity-Original_Data'!P300</f>
        <v>2.5713262831656869</v>
      </c>
      <c r="P300" s="4">
        <f>'PROTRA_capacity-Original_Data'!Q300</f>
        <v>2.3623127130289494</v>
      </c>
      <c r="Q300" s="4">
        <f>'PROTRA_capacity-Original_Data'!R300</f>
        <v>2.3358989102094716</v>
      </c>
      <c r="R300" s="4">
        <f>'PROTRA_capacity-Original_Data'!S300</f>
        <v>2.0747640165526482</v>
      </c>
      <c r="S300" s="4">
        <f>'PROTRA_capacity-Original_Data'!T300</f>
        <v>1.9415752869009544</v>
      </c>
      <c r="T300" s="4">
        <f>'PROTRA_capacity-Original_Data'!U300</f>
        <v>1.9415844743106312</v>
      </c>
      <c r="U300" s="4">
        <f>'PROTRA_capacity-Original_Data'!V300</f>
        <v>1.8180064642361158</v>
      </c>
      <c r="W300" s="83">
        <f t="shared" si="19"/>
        <v>-9.1268818876172775E-2</v>
      </c>
    </row>
    <row r="301" spans="1:23" x14ac:dyDescent="0.35">
      <c r="A301" t="s">
        <v>78</v>
      </c>
      <c r="B301" t="s">
        <v>41</v>
      </c>
      <c r="C301" t="str">
        <f t="shared" si="16"/>
        <v>CZECH_REPUBLIC_TO_heat</v>
      </c>
      <c r="D301" t="str">
        <f t="shared" si="17"/>
        <v>PROTRA_CHP_HP_I</v>
      </c>
      <c r="E301" t="s">
        <v>16</v>
      </c>
      <c r="F301" s="1" t="str">
        <f t="shared" si="18"/>
        <v>CZECH_REPUBLICTO_heatPROTRA_HP_waste</v>
      </c>
      <c r="G301" s="4">
        <f>'PROTRA_capacity-Original_Data'!H301</f>
        <v>1.5974608574736362</v>
      </c>
      <c r="H301" s="4">
        <f>'PROTRA_capacity-Original_Data'!I301</f>
        <v>1.6812959707702395</v>
      </c>
      <c r="I301" s="4">
        <f>'PROTRA_capacity-Original_Data'!J301</f>
        <v>1.5733439070732433</v>
      </c>
      <c r="J301" s="4">
        <f>'PROTRA_capacity-Original_Data'!K301</f>
        <v>1.5388911207869678</v>
      </c>
      <c r="K301" s="4">
        <f>'PROTRA_capacity-Original_Data'!L301</f>
        <v>0.28825497859517085</v>
      </c>
      <c r="L301" s="4">
        <f>'PROTRA_capacity-Original_Data'!M301</f>
        <v>0.35141842012000912</v>
      </c>
      <c r="M301" s="4">
        <f>'PROTRA_capacity-Original_Data'!N301</f>
        <v>0.30433294552876605</v>
      </c>
      <c r="N301" s="4">
        <f>'PROTRA_capacity-Original_Data'!O301</f>
        <v>0.25839589714706551</v>
      </c>
      <c r="O301" s="4">
        <f>'PROTRA_capacity-Original_Data'!P301</f>
        <v>0.24806006126118285</v>
      </c>
      <c r="P301" s="4">
        <f>'PROTRA_capacity-Original_Data'!Q301</f>
        <v>0.24002107779438528</v>
      </c>
      <c r="Q301" s="4">
        <f>'PROTRA_capacity-Original_Data'!R301</f>
        <v>0.31122350278602112</v>
      </c>
      <c r="R301" s="4">
        <f>'PROTRA_capacity-Original_Data'!S301</f>
        <v>0.27006620428843653</v>
      </c>
      <c r="S301" s="4">
        <f>'PROTRA_capacity-Original_Data'!T301</f>
        <v>0.24711605491693894</v>
      </c>
      <c r="T301" s="4">
        <f>'PROTRA_capacity-Original_Data'!U301</f>
        <v>0.23457294385631558</v>
      </c>
      <c r="U301" s="4">
        <f>'PROTRA_capacity-Original_Data'!V301</f>
        <v>0.22707257228179342</v>
      </c>
      <c r="W301" s="83">
        <f t="shared" si="19"/>
        <v>-0.1300765611580964</v>
      </c>
    </row>
    <row r="302" spans="1:23" x14ac:dyDescent="0.35">
      <c r="A302" t="s">
        <v>78</v>
      </c>
      <c r="B302" t="s">
        <v>42</v>
      </c>
      <c r="C302" t="str">
        <f t="shared" si="16"/>
        <v>CZECH_REPUBLIC_TO_elec</v>
      </c>
      <c r="D302" t="str">
        <f t="shared" si="17"/>
        <v>PROTRA_CHP_PP_I</v>
      </c>
      <c r="E302" t="s">
        <v>0</v>
      </c>
      <c r="F302" s="1" t="str">
        <f t="shared" si="18"/>
        <v>CZECH_REPUBLICTO_elecPROTRA_CHP_gas_fuels</v>
      </c>
      <c r="G302" s="5">
        <f>'PROTRA_capacity-Original_Data'!H302</f>
        <v>1.0084120000000001</v>
      </c>
      <c r="H302" s="5">
        <f>'PROTRA_capacity-Original_Data'!I302</f>
        <v>1.0161519999999999</v>
      </c>
      <c r="I302" s="5">
        <f>'PROTRA_capacity-Original_Data'!J302</f>
        <v>1.019652</v>
      </c>
      <c r="J302" s="5">
        <f>'PROTRA_capacity-Original_Data'!K302</f>
        <v>1.019652</v>
      </c>
      <c r="K302" s="5">
        <f>'PROTRA_capacity-Original_Data'!L302</f>
        <v>1.0290520000000001</v>
      </c>
      <c r="L302" s="5">
        <f>'PROTRA_capacity-Original_Data'!M302</f>
        <v>1.029582</v>
      </c>
      <c r="M302" s="5">
        <f>'PROTRA_capacity-Original_Data'!N302</f>
        <v>1.309582</v>
      </c>
      <c r="N302" s="5">
        <f>'PROTRA_capacity-Original_Data'!O302</f>
        <v>1.5877820000000002</v>
      </c>
      <c r="O302" s="5">
        <f>'PROTRA_capacity-Original_Data'!P302</f>
        <v>1.8677820000000001</v>
      </c>
      <c r="P302" s="5">
        <f>'PROTRA_capacity-Original_Data'!Q302</f>
        <v>1.8667480000000001</v>
      </c>
      <c r="Q302" s="5">
        <f>'PROTRA_capacity-Original_Data'!R302</f>
        <v>1.4276177561904762</v>
      </c>
      <c r="R302" s="5">
        <f>'PROTRA_capacity-Original_Data'!S302</f>
        <v>1.4276177561904762</v>
      </c>
      <c r="S302" s="5">
        <f>'PROTRA_capacity-Original_Data'!T302</f>
        <v>1.4276177561904762</v>
      </c>
      <c r="T302" s="5">
        <f>'PROTRA_capacity-Original_Data'!U302</f>
        <v>1.4276177561904762</v>
      </c>
      <c r="U302" s="5">
        <f>'PROTRA_capacity-Original_Data'!V302</f>
        <v>1.4276177561904762</v>
      </c>
      <c r="W302" s="83">
        <f t="shared" si="19"/>
        <v>2.5141588473011511E-2</v>
      </c>
    </row>
    <row r="303" spans="1:23" x14ac:dyDescent="0.35">
      <c r="A303" t="s">
        <v>78</v>
      </c>
      <c r="B303" t="s">
        <v>42</v>
      </c>
      <c r="C303" t="str">
        <f t="shared" si="16"/>
        <v>CZECH_REPUBLIC_TO_elec</v>
      </c>
      <c r="D303" t="str">
        <f t="shared" si="17"/>
        <v>PROTRA_CHP_PP_I</v>
      </c>
      <c r="E303" t="s">
        <v>1</v>
      </c>
      <c r="F303" s="1" t="str">
        <f t="shared" si="18"/>
        <v>CZECH_REPUBLICTO_elecPROTRA_CHP_gas_fuels_CCS</v>
      </c>
      <c r="G303" s="5">
        <f>'PROTRA_capacity-Original_Data'!H303</f>
        <v>0</v>
      </c>
      <c r="H303" s="5">
        <f>'PROTRA_capacity-Original_Data'!I303</f>
        <v>0</v>
      </c>
      <c r="I303" s="5">
        <f>'PROTRA_capacity-Original_Data'!J303</f>
        <v>0</v>
      </c>
      <c r="J303" s="5">
        <f>'PROTRA_capacity-Original_Data'!K303</f>
        <v>0</v>
      </c>
      <c r="K303" s="5">
        <f>'PROTRA_capacity-Original_Data'!L303</f>
        <v>0</v>
      </c>
      <c r="L303" s="5">
        <f>'PROTRA_capacity-Original_Data'!M303</f>
        <v>0</v>
      </c>
      <c r="M303" s="5">
        <f>'PROTRA_capacity-Original_Data'!N303</f>
        <v>0</v>
      </c>
      <c r="N303" s="5">
        <f>'PROTRA_capacity-Original_Data'!O303</f>
        <v>0</v>
      </c>
      <c r="O303" s="5">
        <f>'PROTRA_capacity-Original_Data'!P303</f>
        <v>0</v>
      </c>
      <c r="P303" s="5">
        <f>'PROTRA_capacity-Original_Data'!Q303</f>
        <v>0</v>
      </c>
      <c r="Q303" s="5">
        <f>'PROTRA_capacity-Original_Data'!R303</f>
        <v>0</v>
      </c>
      <c r="R303" s="5">
        <f>'PROTRA_capacity-Original_Data'!S303</f>
        <v>0</v>
      </c>
      <c r="S303" s="5">
        <f>'PROTRA_capacity-Original_Data'!T303</f>
        <v>0</v>
      </c>
      <c r="T303" s="5">
        <f>'PROTRA_capacity-Original_Data'!U303</f>
        <v>0</v>
      </c>
      <c r="U303" s="5">
        <f>'PROTRA_capacity-Original_Data'!V303</f>
        <v>0</v>
      </c>
      <c r="W303" s="83" t="e">
        <f t="shared" si="19"/>
        <v>#DIV/0!</v>
      </c>
    </row>
    <row r="304" spans="1:23" x14ac:dyDescent="0.35">
      <c r="A304" t="s">
        <v>78</v>
      </c>
      <c r="B304" t="s">
        <v>42</v>
      </c>
      <c r="C304" t="str">
        <f t="shared" si="16"/>
        <v>CZECH_REPUBLIC_TO_elec</v>
      </c>
      <c r="D304" t="str">
        <f t="shared" si="17"/>
        <v>PROTRA_CHP_PP_I</v>
      </c>
      <c r="E304" t="s">
        <v>2</v>
      </c>
      <c r="F304" s="1" t="str">
        <f t="shared" si="18"/>
        <v>CZECH_REPUBLICTO_elecPROTRA_CHP_geothermal</v>
      </c>
      <c r="G304" s="3">
        <v>0</v>
      </c>
      <c r="H304" s="3">
        <v>0</v>
      </c>
      <c r="I304" s="3">
        <v>0</v>
      </c>
      <c r="J304" s="3">
        <v>0</v>
      </c>
      <c r="K304" s="3">
        <v>0</v>
      </c>
      <c r="L304" s="3">
        <v>0</v>
      </c>
      <c r="M304" s="3">
        <v>0</v>
      </c>
      <c r="N304" s="3">
        <v>0</v>
      </c>
      <c r="O304" s="3">
        <v>0</v>
      </c>
      <c r="P304" s="3">
        <v>0</v>
      </c>
      <c r="Q304" s="3">
        <v>0</v>
      </c>
      <c r="R304" s="3">
        <v>0</v>
      </c>
      <c r="S304" s="3">
        <v>0</v>
      </c>
      <c r="T304" s="3">
        <v>0</v>
      </c>
      <c r="U304" s="3">
        <v>0</v>
      </c>
      <c r="W304" s="83" t="e">
        <f t="shared" si="19"/>
        <v>#DIV/0!</v>
      </c>
    </row>
    <row r="305" spans="1:23" x14ac:dyDescent="0.35">
      <c r="A305" t="s">
        <v>78</v>
      </c>
      <c r="B305" t="s">
        <v>42</v>
      </c>
      <c r="C305" t="str">
        <f t="shared" si="16"/>
        <v>CZECH_REPUBLIC_TO_elec</v>
      </c>
      <c r="D305" t="str">
        <f t="shared" si="17"/>
        <v>PROTRA_CHP_PP_I</v>
      </c>
      <c r="E305" t="s">
        <v>3</v>
      </c>
      <c r="F305" s="1" t="str">
        <f t="shared" si="18"/>
        <v>CZECH_REPUBLICTO_elecPROTRA_CHP_liquid_fuels</v>
      </c>
      <c r="G305" s="5">
        <f>'PROTRA_capacity-Original_Data'!H305</f>
        <v>8.7169999999999984E-2</v>
      </c>
      <c r="H305" s="5">
        <f>'PROTRA_capacity-Original_Data'!I305</f>
        <v>8.3970000000000003E-2</v>
      </c>
      <c r="I305" s="5">
        <f>'PROTRA_capacity-Original_Data'!J305</f>
        <v>8.3970000000000003E-2</v>
      </c>
      <c r="J305" s="5">
        <f>'PROTRA_capacity-Original_Data'!K305</f>
        <v>7.077E-2</v>
      </c>
      <c r="K305" s="5">
        <f>'PROTRA_capacity-Original_Data'!L305</f>
        <v>7.8100000000000003E-2</v>
      </c>
      <c r="L305" s="5">
        <f>'PROTRA_capacity-Original_Data'!M305</f>
        <v>7.8100000000000003E-2</v>
      </c>
      <c r="M305" s="5">
        <f>'PROTRA_capacity-Original_Data'!N305</f>
        <v>7.4999999999999997E-2</v>
      </c>
      <c r="N305" s="5">
        <f>'PROTRA_capacity-Original_Data'!O305</f>
        <v>7.4999999999999997E-2</v>
      </c>
      <c r="O305" s="5">
        <f>'PROTRA_capacity-Original_Data'!P305</f>
        <v>7.4999999999999997E-2</v>
      </c>
      <c r="P305" s="5">
        <f>'PROTRA_capacity-Original_Data'!Q305</f>
        <v>7.4999999999999997E-2</v>
      </c>
      <c r="Q305" s="5">
        <f>'PROTRA_capacity-Original_Data'!R305</f>
        <v>7.4291428571428564E-2</v>
      </c>
      <c r="R305" s="5">
        <f>'PROTRA_capacity-Original_Data'!S305</f>
        <v>7.358285714285713E-2</v>
      </c>
      <c r="S305" s="5">
        <f>'PROTRA_capacity-Original_Data'!T305</f>
        <v>7.2874285714285697E-2</v>
      </c>
      <c r="T305" s="5">
        <f>'PROTRA_capacity-Original_Data'!U305</f>
        <v>7.2165714285714264E-2</v>
      </c>
      <c r="U305" s="5">
        <f>'PROTRA_capacity-Original_Data'!V305</f>
        <v>7.145714285714283E-2</v>
      </c>
      <c r="W305" s="83">
        <f t="shared" si="19"/>
        <v>-1.409700525513935E-2</v>
      </c>
    </row>
    <row r="306" spans="1:23" x14ac:dyDescent="0.35">
      <c r="A306" t="s">
        <v>78</v>
      </c>
      <c r="B306" t="s">
        <v>42</v>
      </c>
      <c r="C306" t="str">
        <f t="shared" si="16"/>
        <v>CZECH_REPUBLIC_TO_elec</v>
      </c>
      <c r="D306" t="str">
        <f t="shared" si="17"/>
        <v>PROTRA_CHP_PP_I</v>
      </c>
      <c r="E306" t="s">
        <v>4</v>
      </c>
      <c r="F306" s="1" t="str">
        <f t="shared" si="18"/>
        <v>CZECH_REPUBLICTO_elecPROTRA_CHP_liquid_fuels_CCS</v>
      </c>
      <c r="G306" s="5">
        <f>'PROTRA_capacity-Original_Data'!H306</f>
        <v>0</v>
      </c>
      <c r="H306" s="5">
        <f>'PROTRA_capacity-Original_Data'!I306</f>
        <v>0</v>
      </c>
      <c r="I306" s="5">
        <f>'PROTRA_capacity-Original_Data'!J306</f>
        <v>0</v>
      </c>
      <c r="J306" s="5">
        <f>'PROTRA_capacity-Original_Data'!K306</f>
        <v>0</v>
      </c>
      <c r="K306" s="5">
        <f>'PROTRA_capacity-Original_Data'!L306</f>
        <v>0</v>
      </c>
      <c r="L306" s="5">
        <f>'PROTRA_capacity-Original_Data'!M306</f>
        <v>0</v>
      </c>
      <c r="M306" s="5">
        <f>'PROTRA_capacity-Original_Data'!N306</f>
        <v>0</v>
      </c>
      <c r="N306" s="5">
        <f>'PROTRA_capacity-Original_Data'!O306</f>
        <v>0</v>
      </c>
      <c r="O306" s="5">
        <f>'PROTRA_capacity-Original_Data'!P306</f>
        <v>0</v>
      </c>
      <c r="P306" s="5">
        <f>'PROTRA_capacity-Original_Data'!Q306</f>
        <v>0</v>
      </c>
      <c r="Q306" s="5">
        <f>'PROTRA_capacity-Original_Data'!R306</f>
        <v>0</v>
      </c>
      <c r="R306" s="5">
        <f>'PROTRA_capacity-Original_Data'!S306</f>
        <v>0</v>
      </c>
      <c r="S306" s="5">
        <f>'PROTRA_capacity-Original_Data'!T306</f>
        <v>0</v>
      </c>
      <c r="T306" s="5">
        <f>'PROTRA_capacity-Original_Data'!U306</f>
        <v>0</v>
      </c>
      <c r="U306" s="5">
        <f>'PROTRA_capacity-Original_Data'!V306</f>
        <v>0</v>
      </c>
      <c r="W306" s="83" t="e">
        <f t="shared" si="19"/>
        <v>#DIV/0!</v>
      </c>
    </row>
    <row r="307" spans="1:23" x14ac:dyDescent="0.35">
      <c r="A307" t="s">
        <v>78</v>
      </c>
      <c r="B307" t="s">
        <v>42</v>
      </c>
      <c r="C307" t="str">
        <f t="shared" si="16"/>
        <v>CZECH_REPUBLIC_TO_elec</v>
      </c>
      <c r="D307" t="str">
        <f t="shared" si="17"/>
        <v>PROTRA_CHP_PP_I</v>
      </c>
      <c r="E307" t="s">
        <v>5</v>
      </c>
      <c r="F307" s="1" t="str">
        <f t="shared" si="18"/>
        <v>CZECH_REPUBLICTO_elecPROTRA_CHP_solid_fossil</v>
      </c>
      <c r="G307" s="5">
        <f>'PROTRA_capacity-Original_Data'!H307</f>
        <v>4.7426599999999999</v>
      </c>
      <c r="H307" s="5">
        <f>'PROTRA_capacity-Original_Data'!I307</f>
        <v>4.9452600000000002</v>
      </c>
      <c r="I307" s="5">
        <f>'PROTRA_capacity-Original_Data'!J307</f>
        <v>4.9452600000000002</v>
      </c>
      <c r="J307" s="5">
        <f>'PROTRA_capacity-Original_Data'!K307</f>
        <v>5.1412599999999999</v>
      </c>
      <c r="K307" s="5">
        <f>'PROTRA_capacity-Original_Data'!L307</f>
        <v>5.4749600000000003</v>
      </c>
      <c r="L307" s="5">
        <f>'PROTRA_capacity-Original_Data'!M307</f>
        <v>5.6321599999999998</v>
      </c>
      <c r="M307" s="5">
        <f>'PROTRA_capacity-Original_Data'!N307</f>
        <v>5.5554599999999992</v>
      </c>
      <c r="N307" s="5">
        <f>'PROTRA_capacity-Original_Data'!O307</f>
        <v>5.6854599999999991</v>
      </c>
      <c r="O307" s="5">
        <f>'PROTRA_capacity-Original_Data'!P307</f>
        <v>5.4429600000000002</v>
      </c>
      <c r="P307" s="5">
        <f>'PROTRA_capacity-Original_Data'!Q307</f>
        <v>5.3292999999999999</v>
      </c>
      <c r="Q307" s="5">
        <f>'PROTRA_capacity-Original_Data'!R307</f>
        <v>5.4052708723404246</v>
      </c>
      <c r="R307" s="5">
        <f>'PROTRA_capacity-Original_Data'!S307</f>
        <v>5.1756574148936174</v>
      </c>
      <c r="S307" s="5">
        <f>'PROTRA_capacity-Original_Data'!T307</f>
        <v>5.5231958085106383</v>
      </c>
      <c r="T307" s="5">
        <f>'PROTRA_capacity-Original_Data'!U307</f>
        <v>5.4710367021276598</v>
      </c>
      <c r="U307" s="5">
        <f>'PROTRA_capacity-Original_Data'!V307</f>
        <v>5.3009526595744676</v>
      </c>
      <c r="W307" s="83">
        <f t="shared" si="19"/>
        <v>7.9808493820434645E-3</v>
      </c>
    </row>
    <row r="308" spans="1:23" x14ac:dyDescent="0.35">
      <c r="A308" t="s">
        <v>78</v>
      </c>
      <c r="B308" t="s">
        <v>42</v>
      </c>
      <c r="C308" t="str">
        <f t="shared" si="16"/>
        <v>CZECH_REPUBLIC_TO_elec</v>
      </c>
      <c r="D308" t="str">
        <f t="shared" si="17"/>
        <v>PROTRA_CHP_PP_I</v>
      </c>
      <c r="E308" t="s">
        <v>6</v>
      </c>
      <c r="F308" s="1" t="str">
        <f t="shared" si="18"/>
        <v>CZECH_REPUBLICTO_elecPROTRA_CHP_solid_fossil_CCS</v>
      </c>
      <c r="G308" s="5">
        <f>'PROTRA_capacity-Original_Data'!H308</f>
        <v>0</v>
      </c>
      <c r="H308" s="5">
        <f>'PROTRA_capacity-Original_Data'!I308</f>
        <v>0</v>
      </c>
      <c r="I308" s="5">
        <f>'PROTRA_capacity-Original_Data'!J308</f>
        <v>0</v>
      </c>
      <c r="J308" s="5">
        <f>'PROTRA_capacity-Original_Data'!K308</f>
        <v>0</v>
      </c>
      <c r="K308" s="5">
        <f>'PROTRA_capacity-Original_Data'!L308</f>
        <v>0</v>
      </c>
      <c r="L308" s="5">
        <f>'PROTRA_capacity-Original_Data'!M308</f>
        <v>0</v>
      </c>
      <c r="M308" s="5">
        <f>'PROTRA_capacity-Original_Data'!N308</f>
        <v>0</v>
      </c>
      <c r="N308" s="5">
        <f>'PROTRA_capacity-Original_Data'!O308</f>
        <v>0</v>
      </c>
      <c r="O308" s="5">
        <f>'PROTRA_capacity-Original_Data'!P308</f>
        <v>0</v>
      </c>
      <c r="P308" s="5">
        <f>'PROTRA_capacity-Original_Data'!Q308</f>
        <v>0</v>
      </c>
      <c r="Q308" s="5">
        <f>'PROTRA_capacity-Original_Data'!R308</f>
        <v>0</v>
      </c>
      <c r="R308" s="5">
        <f>'PROTRA_capacity-Original_Data'!S308</f>
        <v>0</v>
      </c>
      <c r="S308" s="5">
        <f>'PROTRA_capacity-Original_Data'!T308</f>
        <v>0</v>
      </c>
      <c r="T308" s="5">
        <f>'PROTRA_capacity-Original_Data'!U308</f>
        <v>0</v>
      </c>
      <c r="U308" s="5">
        <f>'PROTRA_capacity-Original_Data'!V308</f>
        <v>0</v>
      </c>
      <c r="W308" s="83" t="e">
        <f t="shared" si="19"/>
        <v>#DIV/0!</v>
      </c>
    </row>
    <row r="309" spans="1:23" x14ac:dyDescent="0.35">
      <c r="A309" t="s">
        <v>78</v>
      </c>
      <c r="B309" t="s">
        <v>42</v>
      </c>
      <c r="C309" t="str">
        <f t="shared" si="16"/>
        <v>CZECH_REPUBLIC_TO_elec</v>
      </c>
      <c r="D309" t="str">
        <f t="shared" si="17"/>
        <v>PROTRA_CHP_PP_I</v>
      </c>
      <c r="E309" t="s">
        <v>7</v>
      </c>
      <c r="F309" s="1" t="str">
        <f t="shared" si="18"/>
        <v>CZECH_REPUBLICTO_elecPROTRA_CHP_waste</v>
      </c>
      <c r="G309" s="5">
        <f>'PROTRA_capacity-Original_Data'!H309</f>
        <v>4.3742718219097832E-3</v>
      </c>
      <c r="H309" s="5">
        <f>'PROTRA_capacity-Original_Data'!I309</f>
        <v>4.3742718219097832E-3</v>
      </c>
      <c r="I309" s="5">
        <f>'PROTRA_capacity-Original_Data'!J309</f>
        <v>4.437594493263035E-3</v>
      </c>
      <c r="J309" s="5">
        <f>'PROTRA_capacity-Original_Data'!K309</f>
        <v>4.9014536613942589E-3</v>
      </c>
      <c r="K309" s="5">
        <f>'PROTRA_capacity-Original_Data'!L309</f>
        <v>8.0986463971880491E-3</v>
      </c>
      <c r="L309" s="5">
        <f>'PROTRA_capacity-Original_Data'!M309</f>
        <v>8.1549966022261278E-3</v>
      </c>
      <c r="M309" s="5">
        <f>'PROTRA_capacity-Original_Data'!N309</f>
        <v>8.1549966022261278E-3</v>
      </c>
      <c r="N309" s="5">
        <f>'PROTRA_capacity-Original_Data'!O309</f>
        <v>8.4846041007615707E-3</v>
      </c>
      <c r="O309" s="5">
        <f>'PROTRA_capacity-Original_Data'!P309</f>
        <v>8.4846041007615707E-3</v>
      </c>
      <c r="P309" s="5">
        <f>'PROTRA_capacity-Original_Data'!Q309</f>
        <v>8.4846041007615707E-3</v>
      </c>
      <c r="Q309" s="5">
        <f>'PROTRA_capacity-Original_Data'!R309</f>
        <v>8.5774103439618388E-3</v>
      </c>
      <c r="R309" s="5">
        <f>'PROTRA_capacity-Original_Data'!S309</f>
        <v>8.6702165871621068E-3</v>
      </c>
      <c r="S309" s="5">
        <f>'PROTRA_capacity-Original_Data'!T309</f>
        <v>8.7630228303623749E-3</v>
      </c>
      <c r="T309" s="5">
        <f>'PROTRA_capacity-Original_Data'!U309</f>
        <v>8.8558290735626429E-3</v>
      </c>
      <c r="U309" s="5">
        <f>'PROTRA_capacity-Original_Data'!V309</f>
        <v>8.948635316762911E-3</v>
      </c>
      <c r="W309" s="83">
        <f t="shared" si="19"/>
        <v>5.2455267053954202E-2</v>
      </c>
    </row>
    <row r="310" spans="1:23" x14ac:dyDescent="0.35">
      <c r="A310" t="s">
        <v>78</v>
      </c>
      <c r="B310" t="s">
        <v>42</v>
      </c>
      <c r="C310" t="str">
        <f t="shared" si="16"/>
        <v>CZECH_REPUBLIC_TO_elec</v>
      </c>
      <c r="D310" t="str">
        <f t="shared" si="17"/>
        <v>PROTRA_CHP_PP_I</v>
      </c>
      <c r="E310" t="s">
        <v>8</v>
      </c>
      <c r="F310" s="1" t="str">
        <f t="shared" si="18"/>
        <v>CZECH_REPUBLICTO_elecPROTRA_CHP_solid_bio</v>
      </c>
      <c r="G310" s="5">
        <f>'PROTRA_capacity-Original_Data'!H310</f>
        <v>6.4635728178090213E-2</v>
      </c>
      <c r="H310" s="5">
        <f>'PROTRA_capacity-Original_Data'!I310</f>
        <v>6.4635728178090213E-2</v>
      </c>
      <c r="I310" s="5">
        <f>'PROTRA_capacity-Original_Data'!J310</f>
        <v>6.5571405506736971E-2</v>
      </c>
      <c r="J310" s="5">
        <f>'PROTRA_capacity-Original_Data'!K310</f>
        <v>7.2425546338605734E-2</v>
      </c>
      <c r="K310" s="5">
        <f>'PROTRA_capacity-Original_Data'!L310</f>
        <v>0.11966835360281194</v>
      </c>
      <c r="L310" s="5">
        <f>'PROTRA_capacity-Original_Data'!M310</f>
        <v>0.12050100339777386</v>
      </c>
      <c r="M310" s="5">
        <f>'PROTRA_capacity-Original_Data'!N310</f>
        <v>0.12050100339777386</v>
      </c>
      <c r="N310" s="5">
        <f>'PROTRA_capacity-Original_Data'!O310</f>
        <v>0.12537139589923843</v>
      </c>
      <c r="O310" s="5">
        <f>'PROTRA_capacity-Original_Data'!P310</f>
        <v>0.12537139589923843</v>
      </c>
      <c r="P310" s="5">
        <f>'PROTRA_capacity-Original_Data'!Q310</f>
        <v>0.12537139589923843</v>
      </c>
      <c r="Q310" s="5">
        <f>'PROTRA_capacity-Original_Data'!R310</f>
        <v>0.12674273251318102</v>
      </c>
      <c r="R310" s="5">
        <f>'PROTRA_capacity-Original_Data'!S310</f>
        <v>0.12811406912712361</v>
      </c>
      <c r="S310" s="5">
        <f>'PROTRA_capacity-Original_Data'!T310</f>
        <v>0.12948540574106621</v>
      </c>
      <c r="T310" s="5">
        <f>'PROTRA_capacity-Original_Data'!U310</f>
        <v>0.1308567423550088</v>
      </c>
      <c r="U310" s="5">
        <f>'PROTRA_capacity-Original_Data'!V310</f>
        <v>0.13222807896895139</v>
      </c>
      <c r="W310" s="83">
        <f t="shared" si="19"/>
        <v>5.2455267053954202E-2</v>
      </c>
    </row>
    <row r="311" spans="1:23" x14ac:dyDescent="0.35">
      <c r="A311" t="s">
        <v>78</v>
      </c>
      <c r="B311" t="s">
        <v>42</v>
      </c>
      <c r="C311" t="str">
        <f t="shared" si="16"/>
        <v>CZECH_REPUBLIC_TO_elec</v>
      </c>
      <c r="D311" t="str">
        <f t="shared" si="17"/>
        <v>PROTRA_CHP_PP_I</v>
      </c>
      <c r="E311" t="s">
        <v>9</v>
      </c>
      <c r="F311" s="1" t="str">
        <f t="shared" si="18"/>
        <v>CZECH_REPUBLICTO_elecPROTRA_CHP_solid_bio_CCS</v>
      </c>
      <c r="G311" s="5">
        <f>'PROTRA_capacity-Original_Data'!H311</f>
        <v>0</v>
      </c>
      <c r="H311" s="5">
        <f>'PROTRA_capacity-Original_Data'!I311</f>
        <v>0</v>
      </c>
      <c r="I311" s="5">
        <f>'PROTRA_capacity-Original_Data'!J311</f>
        <v>0</v>
      </c>
      <c r="J311" s="5">
        <f>'PROTRA_capacity-Original_Data'!K311</f>
        <v>0</v>
      </c>
      <c r="K311" s="5">
        <f>'PROTRA_capacity-Original_Data'!L311</f>
        <v>0</v>
      </c>
      <c r="L311" s="5">
        <f>'PROTRA_capacity-Original_Data'!M311</f>
        <v>0</v>
      </c>
      <c r="M311" s="5">
        <f>'PROTRA_capacity-Original_Data'!N311</f>
        <v>0</v>
      </c>
      <c r="N311" s="5">
        <f>'PROTRA_capacity-Original_Data'!O311</f>
        <v>0</v>
      </c>
      <c r="O311" s="5">
        <f>'PROTRA_capacity-Original_Data'!P311</f>
        <v>0</v>
      </c>
      <c r="P311" s="5">
        <f>'PROTRA_capacity-Original_Data'!Q311</f>
        <v>0</v>
      </c>
      <c r="Q311" s="5">
        <f>'PROTRA_capacity-Original_Data'!R311</f>
        <v>0</v>
      </c>
      <c r="R311" s="5">
        <f>'PROTRA_capacity-Original_Data'!S311</f>
        <v>0</v>
      </c>
      <c r="S311" s="5">
        <f>'PROTRA_capacity-Original_Data'!T311</f>
        <v>0</v>
      </c>
      <c r="T311" s="5">
        <f>'PROTRA_capacity-Original_Data'!U311</f>
        <v>0</v>
      </c>
      <c r="U311" s="5">
        <f>'PROTRA_capacity-Original_Data'!V311</f>
        <v>0</v>
      </c>
      <c r="W311" s="83" t="e">
        <f t="shared" si="19"/>
        <v>#DIV/0!</v>
      </c>
    </row>
    <row r="312" spans="1:23" x14ac:dyDescent="0.35">
      <c r="A312" t="s">
        <v>78</v>
      </c>
      <c r="B312" t="s">
        <v>42</v>
      </c>
      <c r="C312" t="str">
        <f t="shared" si="16"/>
        <v>CZECH_REPUBLIC_TO_elec</v>
      </c>
      <c r="D312" t="str">
        <f t="shared" si="17"/>
        <v>PROTRA_CHP_PP_I</v>
      </c>
      <c r="E312" t="s">
        <v>17</v>
      </c>
      <c r="F312" s="1" t="str">
        <f t="shared" si="18"/>
        <v>CZECH_REPUBLICTO_elecPROTRA_PP_solid_bio</v>
      </c>
      <c r="G312" s="5">
        <f>'PROTRA_capacity-Original_Data'!H312</f>
        <v>2.4202104276508495E-3</v>
      </c>
      <c r="H312" s="5">
        <f>'PROTRA_capacity-Original_Data'!I312</f>
        <v>2.4202104276508495E-3</v>
      </c>
      <c r="I312" s="5">
        <f>'PROTRA_capacity-Original_Data'!J312</f>
        <v>3.3568243702401875E-3</v>
      </c>
      <c r="J312" s="5">
        <f>'PROTRA_capacity-Original_Data'!K312</f>
        <v>5.2300522554188629E-3</v>
      </c>
      <c r="K312" s="5">
        <f>'PROTRA_capacity-Original_Data'!L312</f>
        <v>6.6349731693028709E-3</v>
      </c>
      <c r="L312" s="5">
        <f>'PROTRA_capacity-Original_Data'!M312</f>
        <v>6.6349731693028709E-3</v>
      </c>
      <c r="M312" s="5">
        <f>'PROTRA_capacity-Original_Data'!N312</f>
        <v>6.6349731693028709E-3</v>
      </c>
      <c r="N312" s="5">
        <f>'PROTRA_capacity-Original_Data'!O312</f>
        <v>6.6349731693028709E-3</v>
      </c>
      <c r="O312" s="5">
        <f>'PROTRA_capacity-Original_Data'!P312</f>
        <v>6.6349731693028709E-3</v>
      </c>
      <c r="P312" s="5">
        <f>'PROTRA_capacity-Original_Data'!Q312</f>
        <v>6.6349731693028709E-3</v>
      </c>
      <c r="Q312" s="5">
        <f>'PROTRA_capacity-Original_Data'!R312</f>
        <v>6.6349731693028709E-3</v>
      </c>
      <c r="R312" s="5">
        <f>'PROTRA_capacity-Original_Data'!S312</f>
        <v>6.6349731693028709E-3</v>
      </c>
      <c r="S312" s="5">
        <f>'PROTRA_capacity-Original_Data'!T312</f>
        <v>6.6349731693028709E-3</v>
      </c>
      <c r="T312" s="5">
        <f>'PROTRA_capacity-Original_Data'!U312</f>
        <v>6.6349731693028709E-3</v>
      </c>
      <c r="U312" s="5">
        <f>'PROTRA_capacity-Original_Data'!V312</f>
        <v>6.6349731693028709E-3</v>
      </c>
      <c r="W312" s="83">
        <f t="shared" si="19"/>
        <v>7.469373558356307E-2</v>
      </c>
    </row>
    <row r="313" spans="1:23" x14ac:dyDescent="0.35">
      <c r="A313" t="s">
        <v>78</v>
      </c>
      <c r="B313" t="s">
        <v>42</v>
      </c>
      <c r="C313" t="str">
        <f t="shared" si="16"/>
        <v>CZECH_REPUBLIC_TO_elec</v>
      </c>
      <c r="D313" t="str">
        <f t="shared" si="17"/>
        <v>PROTRA_CHP_PP_I</v>
      </c>
      <c r="E313" t="s">
        <v>18</v>
      </c>
      <c r="F313" s="1" t="str">
        <f t="shared" si="18"/>
        <v>CZECH_REPUBLICTO_elecPROTRA_PP_solid_bio_CCS</v>
      </c>
      <c r="G313" s="5">
        <f>'PROTRA_capacity-Original_Data'!H313</f>
        <v>0</v>
      </c>
      <c r="H313" s="5">
        <f>'PROTRA_capacity-Original_Data'!I313</f>
        <v>0</v>
      </c>
      <c r="I313" s="5">
        <f>'PROTRA_capacity-Original_Data'!J313</f>
        <v>0</v>
      </c>
      <c r="J313" s="5">
        <f>'PROTRA_capacity-Original_Data'!K313</f>
        <v>0</v>
      </c>
      <c r="K313" s="5">
        <f>'PROTRA_capacity-Original_Data'!L313</f>
        <v>0</v>
      </c>
      <c r="L313" s="5">
        <f>'PROTRA_capacity-Original_Data'!M313</f>
        <v>0</v>
      </c>
      <c r="M313" s="5">
        <f>'PROTRA_capacity-Original_Data'!N313</f>
        <v>0</v>
      </c>
      <c r="N313" s="5">
        <f>'PROTRA_capacity-Original_Data'!O313</f>
        <v>0</v>
      </c>
      <c r="O313" s="5">
        <f>'PROTRA_capacity-Original_Data'!P313</f>
        <v>0</v>
      </c>
      <c r="P313" s="5">
        <f>'PROTRA_capacity-Original_Data'!Q313</f>
        <v>0</v>
      </c>
      <c r="Q313" s="5">
        <f>'PROTRA_capacity-Original_Data'!R313</f>
        <v>0</v>
      </c>
      <c r="R313" s="5">
        <f>'PROTRA_capacity-Original_Data'!S313</f>
        <v>0</v>
      </c>
      <c r="S313" s="5">
        <f>'PROTRA_capacity-Original_Data'!T313</f>
        <v>0</v>
      </c>
      <c r="T313" s="5">
        <f>'PROTRA_capacity-Original_Data'!U313</f>
        <v>0</v>
      </c>
      <c r="U313" s="5">
        <f>'PROTRA_capacity-Original_Data'!V313</f>
        <v>0</v>
      </c>
      <c r="W313" s="83" t="e">
        <f t="shared" si="19"/>
        <v>#DIV/0!</v>
      </c>
    </row>
    <row r="314" spans="1:23" x14ac:dyDescent="0.35">
      <c r="A314" t="s">
        <v>78</v>
      </c>
      <c r="B314" t="s">
        <v>42</v>
      </c>
      <c r="C314" t="str">
        <f t="shared" si="16"/>
        <v>CZECH_REPUBLIC_TO_elec</v>
      </c>
      <c r="D314" t="str">
        <f t="shared" si="17"/>
        <v>PROTRA_CHP_PP_I</v>
      </c>
      <c r="E314" t="s">
        <v>19</v>
      </c>
      <c r="F314" s="1" t="str">
        <f t="shared" si="18"/>
        <v>CZECH_REPUBLICTO_elecPROTRA_PP_gas_fuels</v>
      </c>
      <c r="G314" s="5">
        <f>'PROTRA_capacity-Original_Data'!H314</f>
        <v>0.1016</v>
      </c>
      <c r="H314" s="5">
        <f>'PROTRA_capacity-Original_Data'!I314</f>
        <v>0.10909300000000001</v>
      </c>
      <c r="I314" s="5">
        <f>'PROTRA_capacity-Original_Data'!J314</f>
        <v>0.15555300000000002</v>
      </c>
      <c r="J314" s="5">
        <f>'PROTRA_capacity-Original_Data'!K314</f>
        <v>0.15584000000000003</v>
      </c>
      <c r="K314" s="5">
        <f>'PROTRA_capacity-Original_Data'!L314</f>
        <v>0.20784000000000002</v>
      </c>
      <c r="L314" s="5">
        <f>'PROTRA_capacity-Original_Data'!M314</f>
        <v>0.20820600000000003</v>
      </c>
      <c r="M314" s="5">
        <f>'PROTRA_capacity-Original_Data'!N314</f>
        <v>0.20820600000000003</v>
      </c>
      <c r="N314" s="5">
        <f>'PROTRA_capacity-Original_Data'!O314</f>
        <v>0.20807600000000001</v>
      </c>
      <c r="O314" s="5">
        <f>'PROTRA_capacity-Original_Data'!P314</f>
        <v>1.008076</v>
      </c>
      <c r="P314" s="5">
        <f>'PROTRA_capacity-Original_Data'!Q314</f>
        <v>1.0062719999999998</v>
      </c>
      <c r="Q314" s="5">
        <f>'PROTRA_capacity-Original_Data'!R314</f>
        <v>0.76955849142857125</v>
      </c>
      <c r="R314" s="5">
        <f>'PROTRA_capacity-Original_Data'!S314</f>
        <v>0.76955849142857125</v>
      </c>
      <c r="S314" s="5">
        <f>'PROTRA_capacity-Original_Data'!T314</f>
        <v>0.76955849142857125</v>
      </c>
      <c r="T314" s="5">
        <f>'PROTRA_capacity-Original_Data'!U314</f>
        <v>0.76955849142857125</v>
      </c>
      <c r="U314" s="5">
        <f>'PROTRA_capacity-Original_Data'!V314</f>
        <v>0.76955849142857125</v>
      </c>
      <c r="W314" s="83">
        <f t="shared" si="19"/>
        <v>0.15560807048760283</v>
      </c>
    </row>
    <row r="315" spans="1:23" x14ac:dyDescent="0.35">
      <c r="A315" t="s">
        <v>78</v>
      </c>
      <c r="B315" t="s">
        <v>42</v>
      </c>
      <c r="C315" t="str">
        <f t="shared" si="16"/>
        <v>CZECH_REPUBLIC_TO_elec</v>
      </c>
      <c r="D315" t="str">
        <f t="shared" si="17"/>
        <v>PROTRA_CHP_PP_I</v>
      </c>
      <c r="E315" t="s">
        <v>20</v>
      </c>
      <c r="F315" s="1" t="str">
        <f t="shared" si="18"/>
        <v>CZECH_REPUBLICTO_elecPROTRA_PP_gas_fuels_CCS</v>
      </c>
      <c r="G315" s="6">
        <f>'PROTRA_capacity-Original_Data'!H315</f>
        <v>0</v>
      </c>
      <c r="H315" s="6">
        <f>'PROTRA_capacity-Original_Data'!I315</f>
        <v>0</v>
      </c>
      <c r="I315" s="6">
        <f>'PROTRA_capacity-Original_Data'!J315</f>
        <v>0</v>
      </c>
      <c r="J315" s="6">
        <f>'PROTRA_capacity-Original_Data'!K315</f>
        <v>0</v>
      </c>
      <c r="K315" s="6">
        <f>'PROTRA_capacity-Original_Data'!L315</f>
        <v>0</v>
      </c>
      <c r="L315" s="6">
        <f>'PROTRA_capacity-Original_Data'!M315</f>
        <v>0</v>
      </c>
      <c r="M315" s="6">
        <f>'PROTRA_capacity-Original_Data'!N315</f>
        <v>0</v>
      </c>
      <c r="N315" s="6">
        <f>'PROTRA_capacity-Original_Data'!O315</f>
        <v>0</v>
      </c>
      <c r="O315" s="6">
        <f>'PROTRA_capacity-Original_Data'!P315</f>
        <v>0</v>
      </c>
      <c r="P315" s="6">
        <f>'PROTRA_capacity-Original_Data'!Q315</f>
        <v>0</v>
      </c>
      <c r="Q315" s="6">
        <f>'PROTRA_capacity-Original_Data'!R315</f>
        <v>0</v>
      </c>
      <c r="R315" s="6">
        <f>'PROTRA_capacity-Original_Data'!S315</f>
        <v>0</v>
      </c>
      <c r="S315" s="6">
        <f>'PROTRA_capacity-Original_Data'!T315</f>
        <v>0</v>
      </c>
      <c r="T315" s="6">
        <f>'PROTRA_capacity-Original_Data'!U315</f>
        <v>0</v>
      </c>
      <c r="U315" s="6">
        <f>'PROTRA_capacity-Original_Data'!V315</f>
        <v>0</v>
      </c>
      <c r="W315" s="83" t="e">
        <f t="shared" si="19"/>
        <v>#DIV/0!</v>
      </c>
    </row>
    <row r="316" spans="1:23" x14ac:dyDescent="0.35">
      <c r="A316" t="s">
        <v>78</v>
      </c>
      <c r="B316" t="s">
        <v>42</v>
      </c>
      <c r="C316" t="str">
        <f t="shared" si="16"/>
        <v>CZECH_REPUBLIC_TO_elec</v>
      </c>
      <c r="D316" t="str">
        <f t="shared" si="17"/>
        <v>PROTRA_CHP_PP_I</v>
      </c>
      <c r="E316" t="s">
        <v>21</v>
      </c>
      <c r="F316" s="1" t="str">
        <f t="shared" si="18"/>
        <v>CZECH_REPUBLICTO_elecPROTRA_PP_geothermal</v>
      </c>
      <c r="G316" s="4">
        <f>INDEX('CHP-geothermal-fix'!H$155:H$226,MATCH(PROTRA_capacity!$F316,'CHP-geothermal-fix'!$F$155:$F$226,0))</f>
        <v>7.1628145171791693E-3</v>
      </c>
      <c r="H316" s="4">
        <f>INDEX('CHP-geothermal-fix'!I$155:I$226,MATCH(PROTRA_capacity!$F316,'CHP-geothermal-fix'!$F$155:$F$226,0))</f>
        <v>6.8142340160351313E-3</v>
      </c>
      <c r="I316" s="4">
        <f>INDEX('CHP-geothermal-fix'!J$155:J$226,MATCH(PROTRA_capacity!$F316,'CHP-geothermal-fix'!$F$155:$F$226,0))</f>
        <v>7.0922159346689844E-3</v>
      </c>
      <c r="J316" s="4">
        <f>INDEX('CHP-geothermal-fix'!K$155:K$226,MATCH(PROTRA_capacity!$F316,'CHP-geothermal-fix'!$F$155:$F$226,0))</f>
        <v>7.0069093141358445E-3</v>
      </c>
      <c r="K316" s="4">
        <f>INDEX('CHP-geothermal-fix'!L$155:L$226,MATCH(PROTRA_capacity!$F316,'CHP-geothermal-fix'!$F$155:$F$226,0))</f>
        <v>7.0480918206001185E-3</v>
      </c>
      <c r="L316" s="4">
        <f>INDEX('CHP-geothermal-fix'!M$155:M$226,MATCH(PROTRA_capacity!$F316,'CHP-geothermal-fix'!$F$155:$F$226,0))</f>
        <v>6.193810000000001E-3</v>
      </c>
      <c r="M316" s="4">
        <f>INDEX('CHP-geothermal-fix'!N$155:N$226,MATCH(PROTRA_capacity!$F316,'CHP-geothermal-fix'!$F$155:$F$226,0))</f>
        <v>6.1672099999999994E-3</v>
      </c>
      <c r="N316" s="4">
        <f>INDEX('CHP-geothermal-fix'!O$155:O$226,MATCH(PROTRA_capacity!$F316,'CHP-geothermal-fix'!$F$155:$F$226,0))</f>
        <v>6.1778500000000004E-3</v>
      </c>
      <c r="O316" s="4">
        <f>INDEX('CHP-geothermal-fix'!P$155:P$226,MATCH(PROTRA_capacity!$F316,'CHP-geothermal-fix'!$F$155:$F$226,0))</f>
        <v>6.1565700000000001E-3</v>
      </c>
      <c r="P316" s="4">
        <f>INDEX('CHP-geothermal-fix'!Q$155:Q$226,MATCH(PROTRA_capacity!$F316,'CHP-geothermal-fix'!$F$155:$F$226,0))</f>
        <v>6.1685400000000001E-3</v>
      </c>
      <c r="Q316" s="4">
        <f>INDEX('CHP-geothermal-fix'!R$155:R$226,MATCH(PROTRA_capacity!$F316,'CHP-geothermal-fix'!$F$155:$F$226,0))</f>
        <v>6.0400017399142684E-3</v>
      </c>
      <c r="R316" s="4">
        <f>INDEX('CHP-geothermal-fix'!S$155:S$226,MATCH(PROTRA_capacity!$F316,'CHP-geothermal-fix'!$F$155:$F$226,0))</f>
        <v>5.9114634798285368E-3</v>
      </c>
      <c r="S316" s="4">
        <f>INDEX('CHP-geothermal-fix'!T$155:T$226,MATCH(PROTRA_capacity!$F316,'CHP-geothermal-fix'!$F$155:$F$226,0))</f>
        <v>5.7829252197428051E-3</v>
      </c>
      <c r="T316" s="4">
        <f>INDEX('CHP-geothermal-fix'!U$155:U$226,MATCH(PROTRA_capacity!$F316,'CHP-geothermal-fix'!$F$155:$F$226,0))</f>
        <v>5.6543869596570734E-3</v>
      </c>
      <c r="U316" s="4">
        <f>INDEX('CHP-geothermal-fix'!V$155:V$226,MATCH(PROTRA_capacity!$F316,'CHP-geothermal-fix'!$F$155:$F$226,0))</f>
        <v>5.5258486995713417E-3</v>
      </c>
      <c r="W316" s="83">
        <f t="shared" si="19"/>
        <v>-1.8362610714645289E-2</v>
      </c>
    </row>
    <row r="317" spans="1:23" x14ac:dyDescent="0.35">
      <c r="A317" t="s">
        <v>78</v>
      </c>
      <c r="B317" t="s">
        <v>42</v>
      </c>
      <c r="C317" t="str">
        <f t="shared" si="16"/>
        <v>CZECH_REPUBLIC_TO_elec</v>
      </c>
      <c r="D317" t="str">
        <f t="shared" si="17"/>
        <v>PROTRA_CHP_PP_I</v>
      </c>
      <c r="E317" t="s">
        <v>22</v>
      </c>
      <c r="F317" s="1" t="str">
        <f t="shared" si="18"/>
        <v>CZECH_REPUBLICTO_elecPROTRA_PP_hydropower_dammed</v>
      </c>
      <c r="G317" s="5">
        <f>'PROTRA_capacity-Original_Data'!H317</f>
        <v>1.8821699999999999</v>
      </c>
      <c r="H317" s="5">
        <f>'PROTRA_capacity-Original_Data'!I317</f>
        <v>1.8821699999999999</v>
      </c>
      <c r="I317" s="5">
        <f>'PROTRA_capacity-Original_Data'!J317</f>
        <v>1.8821699999999999</v>
      </c>
      <c r="J317" s="5">
        <f>'PROTRA_capacity-Original_Data'!K317</f>
        <v>1.8821699999999999</v>
      </c>
      <c r="K317" s="5">
        <f>'PROTRA_capacity-Original_Data'!L317</f>
        <v>1.8821699999999999</v>
      </c>
      <c r="L317" s="5">
        <f>'PROTRA_capacity-Original_Data'!M317</f>
        <v>1.8821699999999999</v>
      </c>
      <c r="M317" s="5">
        <f>'PROTRA_capacity-Original_Data'!N317</f>
        <v>1.8821699999999999</v>
      </c>
      <c r="N317" s="5">
        <f>'PROTRA_capacity-Original_Data'!O317</f>
        <v>1.9071699999999998</v>
      </c>
      <c r="O317" s="5">
        <f>'PROTRA_capacity-Original_Data'!P317</f>
        <v>1.9071699999999998</v>
      </c>
      <c r="P317" s="5">
        <f>'PROTRA_capacity-Original_Data'!Q317</f>
        <v>1.9071699999999998</v>
      </c>
      <c r="Q317" s="5">
        <f>'PROTRA_capacity-Original_Data'!R317</f>
        <v>1.9040349260273972</v>
      </c>
      <c r="R317" s="5">
        <f>'PROTRA_capacity-Original_Data'!S317</f>
        <v>2.0116724657534246</v>
      </c>
      <c r="S317" s="5">
        <f>'PROTRA_capacity-Original_Data'!T317</f>
        <v>2.0116724657534246</v>
      </c>
      <c r="T317" s="5">
        <f>'PROTRA_capacity-Original_Data'!U317</f>
        <v>2.0116724657534246</v>
      </c>
      <c r="U317" s="5">
        <f>'PROTRA_capacity-Original_Data'!V317</f>
        <v>2.0127174904109588</v>
      </c>
      <c r="W317" s="83">
        <f t="shared" si="19"/>
        <v>4.8015210871446001E-3</v>
      </c>
    </row>
    <row r="318" spans="1:23" x14ac:dyDescent="0.35">
      <c r="A318" t="s">
        <v>78</v>
      </c>
      <c r="B318" t="s">
        <v>42</v>
      </c>
      <c r="C318" t="str">
        <f t="shared" si="16"/>
        <v>CZECH_REPUBLIC_TO_elec</v>
      </c>
      <c r="D318" t="str">
        <f t="shared" si="17"/>
        <v>PROTRA_CHP_PP_I</v>
      </c>
      <c r="E318" t="s">
        <v>23</v>
      </c>
      <c r="F318" s="1" t="str">
        <f t="shared" si="18"/>
        <v>CZECH_REPUBLICTO_elecPROTRA_PP_hydropower_run_of_river</v>
      </c>
      <c r="G318" s="5">
        <f>'PROTRA_capacity-Original_Data'!H318</f>
        <v>0.31460650000000018</v>
      </c>
      <c r="H318" s="5">
        <f>'PROTRA_capacity-Original_Data'!I318</f>
        <v>0.31460650000000018</v>
      </c>
      <c r="I318" s="5">
        <f>'PROTRA_capacity-Original_Data'!J318</f>
        <v>0.31450650000000013</v>
      </c>
      <c r="J318" s="5">
        <f>'PROTRA_capacity-Original_Data'!K318</f>
        <v>0.31450650000000013</v>
      </c>
      <c r="K318" s="5">
        <f>'PROTRA_capacity-Original_Data'!L318</f>
        <v>0.31450650000000013</v>
      </c>
      <c r="L318" s="5">
        <f>'PROTRA_capacity-Original_Data'!M318</f>
        <v>0.31482999999999994</v>
      </c>
      <c r="M318" s="5">
        <f>'PROTRA_capacity-Original_Data'!N318</f>
        <v>0.3298299999999999</v>
      </c>
      <c r="N318" s="5">
        <f>'PROTRA_capacity-Original_Data'!O318</f>
        <v>0.34482999999999991</v>
      </c>
      <c r="O318" s="5">
        <f>'PROTRA_capacity-Original_Data'!P318</f>
        <v>0.34482999999999991</v>
      </c>
      <c r="P318" s="5">
        <f>'PROTRA_capacity-Original_Data'!Q318</f>
        <v>0.35282999999999992</v>
      </c>
      <c r="Q318" s="5">
        <f>'PROTRA_capacity-Original_Data'!R318</f>
        <v>0.34561302272727262</v>
      </c>
      <c r="R318" s="5">
        <f>'PROTRA_capacity-Original_Data'!S318</f>
        <v>0.26783004545454536</v>
      </c>
      <c r="S318" s="5">
        <f>'PROTRA_capacity-Original_Data'!T318</f>
        <v>0.26783004545454536</v>
      </c>
      <c r="T318" s="5">
        <f>'PROTRA_capacity-Original_Data'!U318</f>
        <v>0.26783004545454536</v>
      </c>
      <c r="U318" s="5">
        <f>'PROTRA_capacity-Original_Data'!V318</f>
        <v>0.26783004545454536</v>
      </c>
      <c r="W318" s="83">
        <f t="shared" si="19"/>
        <v>-1.1432011581393953E-2</v>
      </c>
    </row>
    <row r="319" spans="1:23" x14ac:dyDescent="0.35">
      <c r="A319" t="s">
        <v>78</v>
      </c>
      <c r="B319" t="s">
        <v>42</v>
      </c>
      <c r="C319" t="str">
        <f t="shared" si="16"/>
        <v>CZECH_REPUBLIC_TO_elec</v>
      </c>
      <c r="D319" t="str">
        <f t="shared" si="17"/>
        <v>PROTRA_CHP_PP_I</v>
      </c>
      <c r="E319" t="s">
        <v>24</v>
      </c>
      <c r="F319" s="1" t="str">
        <f t="shared" si="18"/>
        <v>CZECH_REPUBLICTO_elecPROTRA_PP_liquid_fuels</v>
      </c>
      <c r="G319" s="5">
        <f>'PROTRA_capacity-Original_Data'!H319</f>
        <v>6.6799999999999998E-2</v>
      </c>
      <c r="H319" s="5">
        <f>'PROTRA_capacity-Original_Data'!I319</f>
        <v>6.6799999999999998E-2</v>
      </c>
      <c r="I319" s="5">
        <f>'PROTRA_capacity-Original_Data'!J319</f>
        <v>6.6799999999999998E-2</v>
      </c>
      <c r="J319" s="5">
        <f>'PROTRA_capacity-Original_Data'!K319</f>
        <v>6.6799999999999998E-2</v>
      </c>
      <c r="K319" s="5">
        <f>'PROTRA_capacity-Original_Data'!L319</f>
        <v>8.1460000000000005E-2</v>
      </c>
      <c r="L319" s="5">
        <f>'PROTRA_capacity-Original_Data'!M319</f>
        <v>7.8659999999999994E-2</v>
      </c>
      <c r="M319" s="5">
        <f>'PROTRA_capacity-Original_Data'!N319</f>
        <v>7.8659999999999994E-2</v>
      </c>
      <c r="N319" s="5">
        <f>'PROTRA_capacity-Original_Data'!O319</f>
        <v>7.8659999999999994E-2</v>
      </c>
      <c r="O319" s="5">
        <f>'PROTRA_capacity-Original_Data'!P319</f>
        <v>7.8659999999999994E-2</v>
      </c>
      <c r="P319" s="5">
        <f>'PROTRA_capacity-Original_Data'!Q319</f>
        <v>7.8659999999999994E-2</v>
      </c>
      <c r="Q319" s="5">
        <f>'PROTRA_capacity-Original_Data'!R319</f>
        <v>7.8259999999999996E-2</v>
      </c>
      <c r="R319" s="5">
        <f>'PROTRA_capacity-Original_Data'!S319</f>
        <v>7.7859999999999999E-2</v>
      </c>
      <c r="S319" s="5">
        <f>'PROTRA_capacity-Original_Data'!T319</f>
        <v>7.7460000000000001E-2</v>
      </c>
      <c r="T319" s="5">
        <f>'PROTRA_capacity-Original_Data'!U319</f>
        <v>7.7060000000000003E-2</v>
      </c>
      <c r="U319" s="5">
        <f>'PROTRA_capacity-Original_Data'!V319</f>
        <v>7.6660000000000006E-2</v>
      </c>
      <c r="W319" s="83">
        <f t="shared" si="19"/>
        <v>9.8825833213385117E-3</v>
      </c>
    </row>
    <row r="320" spans="1:23" x14ac:dyDescent="0.35">
      <c r="A320" t="s">
        <v>78</v>
      </c>
      <c r="B320" t="s">
        <v>42</v>
      </c>
      <c r="C320" t="str">
        <f t="shared" si="16"/>
        <v>CZECH_REPUBLIC_TO_elec</v>
      </c>
      <c r="D320" t="str">
        <f t="shared" si="17"/>
        <v>PROTRA_CHP_PP_I</v>
      </c>
      <c r="E320" t="s">
        <v>25</v>
      </c>
      <c r="F320" s="1" t="str">
        <f t="shared" si="18"/>
        <v>CZECH_REPUBLICTO_elecPROTRA_PP_liquid_fuels_CCS</v>
      </c>
      <c r="G320" s="5">
        <f>'PROTRA_capacity-Original_Data'!H320</f>
        <v>0</v>
      </c>
      <c r="H320" s="5">
        <f>'PROTRA_capacity-Original_Data'!I320</f>
        <v>0</v>
      </c>
      <c r="I320" s="5">
        <f>'PROTRA_capacity-Original_Data'!J320</f>
        <v>0</v>
      </c>
      <c r="J320" s="5">
        <f>'PROTRA_capacity-Original_Data'!K320</f>
        <v>0</v>
      </c>
      <c r="K320" s="5">
        <f>'PROTRA_capacity-Original_Data'!L320</f>
        <v>0</v>
      </c>
      <c r="L320" s="5">
        <f>'PROTRA_capacity-Original_Data'!M320</f>
        <v>0</v>
      </c>
      <c r="M320" s="5">
        <f>'PROTRA_capacity-Original_Data'!N320</f>
        <v>0</v>
      </c>
      <c r="N320" s="5">
        <f>'PROTRA_capacity-Original_Data'!O320</f>
        <v>0</v>
      </c>
      <c r="O320" s="5">
        <f>'PROTRA_capacity-Original_Data'!P320</f>
        <v>0</v>
      </c>
      <c r="P320" s="5">
        <f>'PROTRA_capacity-Original_Data'!Q320</f>
        <v>0</v>
      </c>
      <c r="Q320" s="5">
        <f>'PROTRA_capacity-Original_Data'!R320</f>
        <v>0</v>
      </c>
      <c r="R320" s="5">
        <f>'PROTRA_capacity-Original_Data'!S320</f>
        <v>0</v>
      </c>
      <c r="S320" s="5">
        <f>'PROTRA_capacity-Original_Data'!T320</f>
        <v>0</v>
      </c>
      <c r="T320" s="5">
        <f>'PROTRA_capacity-Original_Data'!U320</f>
        <v>0</v>
      </c>
      <c r="U320" s="5">
        <f>'PROTRA_capacity-Original_Data'!V320</f>
        <v>0</v>
      </c>
      <c r="W320" s="83" t="e">
        <f t="shared" si="19"/>
        <v>#DIV/0!</v>
      </c>
    </row>
    <row r="321" spans="1:23" x14ac:dyDescent="0.35">
      <c r="A321" t="s">
        <v>78</v>
      </c>
      <c r="B321" t="s">
        <v>42</v>
      </c>
      <c r="C321" t="str">
        <f t="shared" si="16"/>
        <v>CZECH_REPUBLIC_TO_elec</v>
      </c>
      <c r="D321" t="str">
        <f t="shared" si="17"/>
        <v>PROTRA_CHP_PP_I</v>
      </c>
      <c r="E321" t="s">
        <v>26</v>
      </c>
      <c r="F321" s="1" t="str">
        <f t="shared" si="18"/>
        <v>CZECH_REPUBLICTO_elecPROTRA_PP_nuclear</v>
      </c>
      <c r="G321" s="5">
        <f>'PROTRA_capacity-Original_Data'!H321</f>
        <v>4</v>
      </c>
      <c r="H321" s="5">
        <f>'PROTRA_capacity-Original_Data'!I321</f>
        <v>4</v>
      </c>
      <c r="I321" s="5">
        <f>'PROTRA_capacity-Original_Data'!J321</f>
        <v>4</v>
      </c>
      <c r="J321" s="5">
        <f>'PROTRA_capacity-Original_Data'!K321</f>
        <v>4.0739999999999998</v>
      </c>
      <c r="K321" s="5">
        <f>'PROTRA_capacity-Original_Data'!L321</f>
        <v>4.149</v>
      </c>
      <c r="L321" s="5">
        <f>'PROTRA_capacity-Original_Data'!M321</f>
        <v>4.2229999999999999</v>
      </c>
      <c r="M321" s="5">
        <f>'PROTRA_capacity-Original_Data'!N321</f>
        <v>4.2969999999999997</v>
      </c>
      <c r="N321" s="5">
        <f>'PROTRA_capacity-Original_Data'!O321</f>
        <v>4.5629999999999997</v>
      </c>
      <c r="O321" s="5">
        <f>'PROTRA_capacity-Original_Data'!P321</f>
        <v>4.5629999999999997</v>
      </c>
      <c r="P321" s="5">
        <f>'PROTRA_capacity-Original_Data'!Q321</f>
        <v>4.5629999999999997</v>
      </c>
      <c r="Q321" s="5">
        <f>'PROTRA_capacity-Original_Data'!R321</f>
        <v>4.5629999999999997</v>
      </c>
      <c r="R321" s="5">
        <f>'PROTRA_capacity-Original_Data'!S321</f>
        <v>4.5629999999999997</v>
      </c>
      <c r="S321" s="5">
        <f>'PROTRA_capacity-Original_Data'!T321</f>
        <v>4.5629999999999997</v>
      </c>
      <c r="T321" s="5">
        <f>'PROTRA_capacity-Original_Data'!U321</f>
        <v>4.5629999999999997</v>
      </c>
      <c r="U321" s="5">
        <f>'PROTRA_capacity-Original_Data'!V321</f>
        <v>4.5629999999999997</v>
      </c>
      <c r="W321" s="83">
        <f t="shared" si="19"/>
        <v>9.450515381176583E-3</v>
      </c>
    </row>
    <row r="322" spans="1:23" x14ac:dyDescent="0.35">
      <c r="A322" t="s">
        <v>78</v>
      </c>
      <c r="B322" t="s">
        <v>42</v>
      </c>
      <c r="C322" t="str">
        <f t="shared" si="16"/>
        <v>CZECH_REPUBLIC_TO_elec</v>
      </c>
      <c r="D322" t="str">
        <f t="shared" si="17"/>
        <v>PROTRA_CHP_PP_I</v>
      </c>
      <c r="E322" t="s">
        <v>27</v>
      </c>
      <c r="F322" s="1" t="str">
        <f t="shared" si="18"/>
        <v>CZECH_REPUBLICTO_elecPROTRA_PP_oceanic</v>
      </c>
      <c r="G322" s="5">
        <f>'PROTRA_capacity-Original_Data'!H322</f>
        <v>0</v>
      </c>
      <c r="H322" s="5">
        <f>'PROTRA_capacity-Original_Data'!I322</f>
        <v>0</v>
      </c>
      <c r="I322" s="5">
        <f>'PROTRA_capacity-Original_Data'!J322</f>
        <v>0</v>
      </c>
      <c r="J322" s="5">
        <f>'PROTRA_capacity-Original_Data'!K322</f>
        <v>0</v>
      </c>
      <c r="K322" s="5">
        <f>'PROTRA_capacity-Original_Data'!L322</f>
        <v>0</v>
      </c>
      <c r="L322" s="5">
        <f>'PROTRA_capacity-Original_Data'!M322</f>
        <v>0</v>
      </c>
      <c r="M322" s="5">
        <f>'PROTRA_capacity-Original_Data'!N322</f>
        <v>0</v>
      </c>
      <c r="N322" s="5">
        <f>'PROTRA_capacity-Original_Data'!O322</f>
        <v>0</v>
      </c>
      <c r="O322" s="5">
        <f>'PROTRA_capacity-Original_Data'!P322</f>
        <v>0</v>
      </c>
      <c r="P322" s="5">
        <f>'PROTRA_capacity-Original_Data'!Q322</f>
        <v>0</v>
      </c>
      <c r="Q322" s="5">
        <f>'PROTRA_capacity-Original_Data'!R322</f>
        <v>0</v>
      </c>
      <c r="R322" s="5">
        <f>'PROTRA_capacity-Original_Data'!S322</f>
        <v>0</v>
      </c>
      <c r="S322" s="5">
        <f>'PROTRA_capacity-Original_Data'!T322</f>
        <v>0</v>
      </c>
      <c r="T322" s="5">
        <f>'PROTRA_capacity-Original_Data'!U322</f>
        <v>0</v>
      </c>
      <c r="U322" s="5">
        <f>'PROTRA_capacity-Original_Data'!V322</f>
        <v>0</v>
      </c>
      <c r="W322" s="83" t="e">
        <f t="shared" si="19"/>
        <v>#DIV/0!</v>
      </c>
    </row>
    <row r="323" spans="1:23" x14ac:dyDescent="0.35">
      <c r="A323" t="s">
        <v>78</v>
      </c>
      <c r="B323" t="s">
        <v>42</v>
      </c>
      <c r="C323" t="str">
        <f t="shared" si="16"/>
        <v>CZECH_REPUBLIC_TO_elec</v>
      </c>
      <c r="D323" t="str">
        <f t="shared" si="17"/>
        <v>PROTRA_CHP_PP_I</v>
      </c>
      <c r="E323" t="s">
        <v>28</v>
      </c>
      <c r="F323" s="1" t="str">
        <f t="shared" si="18"/>
        <v>CZECH_REPUBLICTO_elecPROTRA_PP_solar_CSP</v>
      </c>
      <c r="G323" s="5">
        <f>'PROTRA_capacity-Original_Data'!H323</f>
        <v>0</v>
      </c>
      <c r="H323" s="5">
        <f>'PROTRA_capacity-Original_Data'!I323</f>
        <v>0</v>
      </c>
      <c r="I323" s="5">
        <f>'PROTRA_capacity-Original_Data'!J323</f>
        <v>0</v>
      </c>
      <c r="J323" s="5">
        <f>'PROTRA_capacity-Original_Data'!K323</f>
        <v>0</v>
      </c>
      <c r="K323" s="5">
        <f>'PROTRA_capacity-Original_Data'!L323</f>
        <v>0</v>
      </c>
      <c r="L323" s="5">
        <f>'PROTRA_capacity-Original_Data'!M323</f>
        <v>0</v>
      </c>
      <c r="M323" s="5">
        <f>'PROTRA_capacity-Original_Data'!N323</f>
        <v>0</v>
      </c>
      <c r="N323" s="5">
        <f>'PROTRA_capacity-Original_Data'!O323</f>
        <v>0</v>
      </c>
      <c r="O323" s="5">
        <f>'PROTRA_capacity-Original_Data'!P323</f>
        <v>0</v>
      </c>
      <c r="P323" s="5">
        <f>'PROTRA_capacity-Original_Data'!Q323</f>
        <v>0</v>
      </c>
      <c r="Q323" s="5">
        <f>'PROTRA_capacity-Original_Data'!R323</f>
        <v>0</v>
      </c>
      <c r="R323" s="5">
        <f>'PROTRA_capacity-Original_Data'!S323</f>
        <v>0</v>
      </c>
      <c r="S323" s="5">
        <f>'PROTRA_capacity-Original_Data'!T323</f>
        <v>0</v>
      </c>
      <c r="T323" s="5">
        <f>'PROTRA_capacity-Original_Data'!U323</f>
        <v>0</v>
      </c>
      <c r="U323" s="5">
        <f>'PROTRA_capacity-Original_Data'!V323</f>
        <v>0</v>
      </c>
      <c r="W323" s="83" t="e">
        <f t="shared" si="19"/>
        <v>#DIV/0!</v>
      </c>
    </row>
    <row r="324" spans="1:23" x14ac:dyDescent="0.35">
      <c r="A324" t="s">
        <v>78</v>
      </c>
      <c r="B324" t="s">
        <v>42</v>
      </c>
      <c r="C324" t="str">
        <f t="shared" ref="C324:C387" si="20">A324&amp;"_"&amp;B324</f>
        <v>CZECH_REPUBLIC_TO_elec</v>
      </c>
      <c r="D324" t="str">
        <f t="shared" ref="D324:D387" si="21">IF(B324="TO_heat","PROTRA_CHP_HP_I","PROTRA_CHP_PP_I")</f>
        <v>PROTRA_CHP_PP_I</v>
      </c>
      <c r="E324" t="s">
        <v>29</v>
      </c>
      <c r="F324" s="1" t="str">
        <f t="shared" ref="F324:F387" si="22">A324&amp;B324&amp;E324</f>
        <v>CZECH_REPUBLICTO_elecPROTRA_PP_solar_PV</v>
      </c>
      <c r="G324" s="5">
        <f>'PROTRA_capacity-Original_Data'!H324</f>
        <v>5.2983000000000001E-4</v>
      </c>
      <c r="H324" s="5">
        <f>'PROTRA_capacity-Original_Data'!I324</f>
        <v>2.4954299999999999E-3</v>
      </c>
      <c r="I324" s="5">
        <f>'PROTRA_capacity-Original_Data'!J324</f>
        <v>2.4885000000000001E-2</v>
      </c>
      <c r="J324" s="5">
        <f>'PROTRA_capacity-Original_Data'!K324</f>
        <v>0.29269800000000001</v>
      </c>
      <c r="K324" s="5">
        <f>'PROTRA_capacity-Original_Data'!L324</f>
        <v>1.0880099999999999</v>
      </c>
      <c r="L324" s="5">
        <f>'PROTRA_capacity-Original_Data'!M324</f>
        <v>1.20519</v>
      </c>
      <c r="M324" s="5">
        <f>'PROTRA_capacity-Original_Data'!N324</f>
        <v>1.27386</v>
      </c>
      <c r="N324" s="5">
        <f>'PROTRA_capacity-Original_Data'!O324</f>
        <v>1.3000050000000001</v>
      </c>
      <c r="O324" s="5">
        <f>'PROTRA_capacity-Original_Data'!P324</f>
        <v>1.302462</v>
      </c>
      <c r="P324" s="5">
        <f>'PROTRA_capacity-Original_Data'!Q324</f>
        <v>1.3071870000000001</v>
      </c>
      <c r="Q324" s="5">
        <f>'PROTRA_capacity-Original_Data'!R324</f>
        <v>1.3180270873170732</v>
      </c>
      <c r="R324" s="5">
        <f>'PROTRA_capacity-Original_Data'!S324</f>
        <v>1.2925209995121951</v>
      </c>
      <c r="S324" s="5">
        <f>'PROTRA_capacity-Original_Data'!T324</f>
        <v>1.3008104780487806</v>
      </c>
      <c r="T324" s="5">
        <f>'PROTRA_capacity-Original_Data'!U324</f>
        <v>1.3065493478048782</v>
      </c>
      <c r="U324" s="5">
        <f>'PROTRA_capacity-Original_Data'!V324</f>
        <v>1.3142011741463415</v>
      </c>
      <c r="W324" s="83">
        <f t="shared" ref="W324:W387" si="23">-1+(U324/G324)^(1/($U$2-$G$2))</f>
        <v>0.74769680888211498</v>
      </c>
    </row>
    <row r="325" spans="1:23" x14ac:dyDescent="0.35">
      <c r="A325" t="s">
        <v>78</v>
      </c>
      <c r="B325" t="s">
        <v>42</v>
      </c>
      <c r="C325" t="str">
        <f t="shared" si="20"/>
        <v>CZECH_REPUBLIC_TO_elec</v>
      </c>
      <c r="D325" t="str">
        <f t="shared" si="21"/>
        <v>PROTRA_CHP_PP_I</v>
      </c>
      <c r="E325" t="s">
        <v>30</v>
      </c>
      <c r="F325" s="1" t="str">
        <f t="shared" si="22"/>
        <v>CZECH_REPUBLICTO_elecPROTRA_PP_solar_urban_PV</v>
      </c>
      <c r="G325" s="5">
        <f>'PROTRA_capacity-Original_Data'!H325</f>
        <v>3.1116999999999999E-4</v>
      </c>
      <c r="H325" s="5">
        <f>'PROTRA_capacity-Original_Data'!I325</f>
        <v>1.46557E-3</v>
      </c>
      <c r="I325" s="5">
        <f>'PROTRA_capacity-Original_Data'!J325</f>
        <v>1.4615E-2</v>
      </c>
      <c r="J325" s="5">
        <f>'PROTRA_capacity-Original_Data'!K325</f>
        <v>0.17190200000000003</v>
      </c>
      <c r="K325" s="5">
        <f>'PROTRA_capacity-Original_Data'!L325</f>
        <v>0.63899000000000006</v>
      </c>
      <c r="L325" s="5">
        <f>'PROTRA_capacity-Original_Data'!M325</f>
        <v>0.70780999999999994</v>
      </c>
      <c r="M325" s="5">
        <f>'PROTRA_capacity-Original_Data'!N325</f>
        <v>0.74814000000000003</v>
      </c>
      <c r="N325" s="5">
        <f>'PROTRA_capacity-Original_Data'!O325</f>
        <v>0.76349500000000003</v>
      </c>
      <c r="O325" s="5">
        <f>'PROTRA_capacity-Original_Data'!P325</f>
        <v>0.76493800000000001</v>
      </c>
      <c r="P325" s="5">
        <f>'PROTRA_capacity-Original_Data'!Q325</f>
        <v>0.76771300000000009</v>
      </c>
      <c r="Q325" s="5">
        <f>'PROTRA_capacity-Original_Data'!R325</f>
        <v>0.77407940048780499</v>
      </c>
      <c r="R325" s="5">
        <f>'PROTRA_capacity-Original_Data'!S325</f>
        <v>0.75909963463414643</v>
      </c>
      <c r="S325" s="5">
        <f>'PROTRA_capacity-Original_Data'!T325</f>
        <v>0.76396805853658545</v>
      </c>
      <c r="T325" s="5">
        <f>'PROTRA_capacity-Original_Data'!U325</f>
        <v>0.76733850585365859</v>
      </c>
      <c r="U325" s="5">
        <f>'PROTRA_capacity-Original_Data'!V325</f>
        <v>0.77183243560975623</v>
      </c>
      <c r="W325" s="83">
        <f t="shared" si="23"/>
        <v>0.74769680888211498</v>
      </c>
    </row>
    <row r="326" spans="1:23" x14ac:dyDescent="0.35">
      <c r="A326" t="s">
        <v>78</v>
      </c>
      <c r="B326" t="s">
        <v>42</v>
      </c>
      <c r="C326" t="str">
        <f t="shared" si="20"/>
        <v>CZECH_REPUBLIC_TO_elec</v>
      </c>
      <c r="D326" t="str">
        <f t="shared" si="21"/>
        <v>PROTRA_CHP_PP_I</v>
      </c>
      <c r="E326" t="s">
        <v>31</v>
      </c>
      <c r="F326" s="1" t="str">
        <f t="shared" si="22"/>
        <v>CZECH_REPUBLICTO_elecPROTRA_PP_solid_fossil</v>
      </c>
      <c r="G326" s="5">
        <f>'PROTRA_capacity-Original_Data'!H326</f>
        <v>1.1084000000000001</v>
      </c>
      <c r="H326" s="5">
        <f>'PROTRA_capacity-Original_Data'!I326</f>
        <v>1.0534000000000001</v>
      </c>
      <c r="I326" s="5">
        <f>'PROTRA_capacity-Original_Data'!J326</f>
        <v>1.0534000000000001</v>
      </c>
      <c r="J326" s="5">
        <f>'PROTRA_capacity-Original_Data'!K326</f>
        <v>0.94340000000000002</v>
      </c>
      <c r="K326" s="5">
        <f>'PROTRA_capacity-Original_Data'!L326</f>
        <v>0.94340000000000002</v>
      </c>
      <c r="L326" s="5">
        <f>'PROTRA_capacity-Original_Data'!M326</f>
        <v>0.94340000000000002</v>
      </c>
      <c r="M326" s="5">
        <f>'PROTRA_capacity-Original_Data'!N326</f>
        <v>0.94340000000000002</v>
      </c>
      <c r="N326" s="5">
        <f>'PROTRA_capacity-Original_Data'!O326</f>
        <v>0.94340000000000002</v>
      </c>
      <c r="O326" s="5">
        <f>'PROTRA_capacity-Original_Data'!P326</f>
        <v>0.94340000000000002</v>
      </c>
      <c r="P326" s="5">
        <f>'PROTRA_capacity-Original_Data'!Q326</f>
        <v>0.94340000000000002</v>
      </c>
      <c r="Q326" s="5">
        <f>'PROTRA_capacity-Original_Data'!R326</f>
        <v>0.95684846808510626</v>
      </c>
      <c r="R326" s="5">
        <f>'PROTRA_capacity-Original_Data'!S326</f>
        <v>0.91620197872340436</v>
      </c>
      <c r="S326" s="5">
        <f>'PROTRA_capacity-Original_Data'!T326</f>
        <v>0.97772370212765958</v>
      </c>
      <c r="T326" s="5">
        <f>'PROTRA_capacity-Original_Data'!U326</f>
        <v>0.968490425531915</v>
      </c>
      <c r="U326" s="5">
        <f>'PROTRA_capacity-Original_Data'!V326</f>
        <v>0.938381914893617</v>
      </c>
      <c r="W326" s="83">
        <f t="shared" si="23"/>
        <v>-1.1823531029556356E-2</v>
      </c>
    </row>
    <row r="327" spans="1:23" x14ac:dyDescent="0.35">
      <c r="A327" t="s">
        <v>78</v>
      </c>
      <c r="B327" t="s">
        <v>42</v>
      </c>
      <c r="C327" t="str">
        <f t="shared" si="20"/>
        <v>CZECH_REPUBLIC_TO_elec</v>
      </c>
      <c r="D327" t="str">
        <f t="shared" si="21"/>
        <v>PROTRA_CHP_PP_I</v>
      </c>
      <c r="E327" t="s">
        <v>32</v>
      </c>
      <c r="F327" s="1" t="str">
        <f t="shared" si="22"/>
        <v>CZECH_REPUBLICTO_elecPROTRA_PP_solid_fossil_CCS</v>
      </c>
      <c r="G327" s="5">
        <f>'PROTRA_capacity-Original_Data'!H327</f>
        <v>0</v>
      </c>
      <c r="H327" s="5">
        <f>'PROTRA_capacity-Original_Data'!I327</f>
        <v>0</v>
      </c>
      <c r="I327" s="5">
        <f>'PROTRA_capacity-Original_Data'!J327</f>
        <v>0</v>
      </c>
      <c r="J327" s="5">
        <f>'PROTRA_capacity-Original_Data'!K327</f>
        <v>0</v>
      </c>
      <c r="K327" s="5">
        <f>'PROTRA_capacity-Original_Data'!L327</f>
        <v>0</v>
      </c>
      <c r="L327" s="5">
        <f>'PROTRA_capacity-Original_Data'!M327</f>
        <v>0</v>
      </c>
      <c r="M327" s="5">
        <f>'PROTRA_capacity-Original_Data'!N327</f>
        <v>0</v>
      </c>
      <c r="N327" s="5">
        <f>'PROTRA_capacity-Original_Data'!O327</f>
        <v>0</v>
      </c>
      <c r="O327" s="5">
        <f>'PROTRA_capacity-Original_Data'!P327</f>
        <v>0</v>
      </c>
      <c r="P327" s="5">
        <f>'PROTRA_capacity-Original_Data'!Q327</f>
        <v>0</v>
      </c>
      <c r="Q327" s="5">
        <f>'PROTRA_capacity-Original_Data'!R327</f>
        <v>0</v>
      </c>
      <c r="R327" s="5">
        <f>'PROTRA_capacity-Original_Data'!S327</f>
        <v>0</v>
      </c>
      <c r="S327" s="5">
        <f>'PROTRA_capacity-Original_Data'!T327</f>
        <v>0</v>
      </c>
      <c r="T327" s="5">
        <f>'PROTRA_capacity-Original_Data'!U327</f>
        <v>0</v>
      </c>
      <c r="U327" s="5">
        <f>'PROTRA_capacity-Original_Data'!V327</f>
        <v>0</v>
      </c>
      <c r="W327" s="83" t="e">
        <f t="shared" si="23"/>
        <v>#DIV/0!</v>
      </c>
    </row>
    <row r="328" spans="1:23" x14ac:dyDescent="0.35">
      <c r="A328" t="s">
        <v>78</v>
      </c>
      <c r="B328" t="s">
        <v>42</v>
      </c>
      <c r="C328" t="str">
        <f t="shared" si="20"/>
        <v>CZECH_REPUBLIC_TO_elec</v>
      </c>
      <c r="D328" t="str">
        <f t="shared" si="21"/>
        <v>PROTRA_CHP_PP_I</v>
      </c>
      <c r="E328" t="s">
        <v>33</v>
      </c>
      <c r="F328" s="1" t="str">
        <f t="shared" si="22"/>
        <v>CZECH_REPUBLICTO_elecPROTRA_PP_waste</v>
      </c>
      <c r="G328" s="5">
        <f>'PROTRA_capacity-Original_Data'!H328</f>
        <v>1.6378957234915056E-4</v>
      </c>
      <c r="H328" s="5">
        <f>'PROTRA_capacity-Original_Data'!I328</f>
        <v>1.6378957234915056E-4</v>
      </c>
      <c r="I328" s="5">
        <f>'PROTRA_capacity-Original_Data'!J328</f>
        <v>2.2717562975981256E-4</v>
      </c>
      <c r="J328" s="5">
        <f>'PROTRA_capacity-Original_Data'!K328</f>
        <v>3.5394774458113651E-4</v>
      </c>
      <c r="K328" s="5">
        <f>'PROTRA_capacity-Original_Data'!L328</f>
        <v>4.4902683069712951E-4</v>
      </c>
      <c r="L328" s="5">
        <f>'PROTRA_capacity-Original_Data'!M328</f>
        <v>4.4902683069712951E-4</v>
      </c>
      <c r="M328" s="5">
        <f>'PROTRA_capacity-Original_Data'!N328</f>
        <v>4.4902683069712951E-4</v>
      </c>
      <c r="N328" s="5">
        <f>'PROTRA_capacity-Original_Data'!O328</f>
        <v>4.4902683069712951E-4</v>
      </c>
      <c r="O328" s="5">
        <f>'PROTRA_capacity-Original_Data'!P328</f>
        <v>4.4902683069712951E-4</v>
      </c>
      <c r="P328" s="5">
        <f>'PROTRA_capacity-Original_Data'!Q328</f>
        <v>4.4902683069712951E-4</v>
      </c>
      <c r="Q328" s="5">
        <f>'PROTRA_capacity-Original_Data'!R328</f>
        <v>4.4902683069712951E-4</v>
      </c>
      <c r="R328" s="5">
        <f>'PROTRA_capacity-Original_Data'!S328</f>
        <v>4.4902683069712951E-4</v>
      </c>
      <c r="S328" s="5">
        <f>'PROTRA_capacity-Original_Data'!T328</f>
        <v>4.4902683069712951E-4</v>
      </c>
      <c r="T328" s="5">
        <f>'PROTRA_capacity-Original_Data'!U328</f>
        <v>4.4902683069712951E-4</v>
      </c>
      <c r="U328" s="5">
        <f>'PROTRA_capacity-Original_Data'!V328</f>
        <v>4.4902683069712951E-4</v>
      </c>
      <c r="W328" s="83">
        <f t="shared" si="23"/>
        <v>7.469373558356307E-2</v>
      </c>
    </row>
    <row r="329" spans="1:23" x14ac:dyDescent="0.35">
      <c r="A329" t="s">
        <v>78</v>
      </c>
      <c r="B329" t="s">
        <v>42</v>
      </c>
      <c r="C329" t="str">
        <f t="shared" si="20"/>
        <v>CZECH_REPUBLIC_TO_elec</v>
      </c>
      <c r="D329" t="str">
        <f t="shared" si="21"/>
        <v>PROTRA_CHP_PP_I</v>
      </c>
      <c r="E329" t="s">
        <v>34</v>
      </c>
      <c r="F329" s="1" t="str">
        <f t="shared" si="22"/>
        <v>CZECH_REPUBLICTO_elecPROTRA_PP_waste_CCS</v>
      </c>
      <c r="G329" s="5">
        <f>'PROTRA_capacity-Original_Data'!H329</f>
        <v>0</v>
      </c>
      <c r="H329" s="5">
        <f>'PROTRA_capacity-Original_Data'!I329</f>
        <v>0</v>
      </c>
      <c r="I329" s="5">
        <f>'PROTRA_capacity-Original_Data'!J329</f>
        <v>0</v>
      </c>
      <c r="J329" s="5">
        <f>'PROTRA_capacity-Original_Data'!K329</f>
        <v>0</v>
      </c>
      <c r="K329" s="5">
        <f>'PROTRA_capacity-Original_Data'!L329</f>
        <v>0</v>
      </c>
      <c r="L329" s="5">
        <f>'PROTRA_capacity-Original_Data'!M329</f>
        <v>0</v>
      </c>
      <c r="M329" s="5">
        <f>'PROTRA_capacity-Original_Data'!N329</f>
        <v>0</v>
      </c>
      <c r="N329" s="5">
        <f>'PROTRA_capacity-Original_Data'!O329</f>
        <v>0</v>
      </c>
      <c r="O329" s="5">
        <f>'PROTRA_capacity-Original_Data'!P329</f>
        <v>0</v>
      </c>
      <c r="P329" s="5">
        <f>'PROTRA_capacity-Original_Data'!Q329</f>
        <v>0</v>
      </c>
      <c r="Q329" s="5">
        <f>'PROTRA_capacity-Original_Data'!R329</f>
        <v>0</v>
      </c>
      <c r="R329" s="5">
        <f>'PROTRA_capacity-Original_Data'!S329</f>
        <v>0</v>
      </c>
      <c r="S329" s="5">
        <f>'PROTRA_capacity-Original_Data'!T329</f>
        <v>0</v>
      </c>
      <c r="T329" s="5">
        <f>'PROTRA_capacity-Original_Data'!U329</f>
        <v>0</v>
      </c>
      <c r="U329" s="5">
        <f>'PROTRA_capacity-Original_Data'!V329</f>
        <v>0</v>
      </c>
      <c r="W329" s="83" t="e">
        <f t="shared" si="23"/>
        <v>#DIV/0!</v>
      </c>
    </row>
    <row r="330" spans="1:23" x14ac:dyDescent="0.35">
      <c r="A330" t="s">
        <v>78</v>
      </c>
      <c r="B330" t="s">
        <v>42</v>
      </c>
      <c r="C330" t="str">
        <f t="shared" si="20"/>
        <v>CZECH_REPUBLIC_TO_elec</v>
      </c>
      <c r="D330" t="str">
        <f t="shared" si="21"/>
        <v>PROTRA_CHP_PP_I</v>
      </c>
      <c r="E330" t="s">
        <v>35</v>
      </c>
      <c r="F330" s="1" t="str">
        <f t="shared" si="22"/>
        <v>CZECH_REPUBLICTO_elecPROTRA_PP_wind_offshore</v>
      </c>
      <c r="G330" s="5">
        <f>'PROTRA_capacity-Original_Data'!H330</f>
        <v>0</v>
      </c>
      <c r="H330" s="5">
        <f>'PROTRA_capacity-Original_Data'!I330</f>
        <v>0</v>
      </c>
      <c r="I330" s="5">
        <f>'PROTRA_capacity-Original_Data'!J330</f>
        <v>0</v>
      </c>
      <c r="J330" s="5">
        <f>'PROTRA_capacity-Original_Data'!K330</f>
        <v>0</v>
      </c>
      <c r="K330" s="5">
        <f>'PROTRA_capacity-Original_Data'!L330</f>
        <v>0</v>
      </c>
      <c r="L330" s="5">
        <f>'PROTRA_capacity-Original_Data'!M330</f>
        <v>0</v>
      </c>
      <c r="M330" s="5">
        <f>'PROTRA_capacity-Original_Data'!N330</f>
        <v>0</v>
      </c>
      <c r="N330" s="5">
        <f>'PROTRA_capacity-Original_Data'!O330</f>
        <v>0</v>
      </c>
      <c r="O330" s="5">
        <f>'PROTRA_capacity-Original_Data'!P330</f>
        <v>0</v>
      </c>
      <c r="P330" s="5">
        <f>'PROTRA_capacity-Original_Data'!Q330</f>
        <v>0</v>
      </c>
      <c r="Q330" s="5">
        <f>'PROTRA_capacity-Original_Data'!R330</f>
        <v>0</v>
      </c>
      <c r="R330" s="5">
        <f>'PROTRA_capacity-Original_Data'!S330</f>
        <v>0</v>
      </c>
      <c r="S330" s="5">
        <f>'PROTRA_capacity-Original_Data'!T330</f>
        <v>0</v>
      </c>
      <c r="T330" s="5">
        <f>'PROTRA_capacity-Original_Data'!U330</f>
        <v>0</v>
      </c>
      <c r="U330" s="5">
        <f>'PROTRA_capacity-Original_Data'!V330</f>
        <v>0</v>
      </c>
      <c r="W330" s="83" t="e">
        <f t="shared" si="23"/>
        <v>#DIV/0!</v>
      </c>
    </row>
    <row r="331" spans="1:23" x14ac:dyDescent="0.35">
      <c r="A331" t="s">
        <v>78</v>
      </c>
      <c r="B331" t="s">
        <v>42</v>
      </c>
      <c r="C331" t="str">
        <f t="shared" si="20"/>
        <v>CZECH_REPUBLIC_TO_elec</v>
      </c>
      <c r="D331" t="str">
        <f t="shared" si="21"/>
        <v>PROTRA_CHP_PP_I</v>
      </c>
      <c r="E331" t="s">
        <v>36</v>
      </c>
      <c r="F331" s="1" t="str">
        <f t="shared" si="22"/>
        <v>CZECH_REPUBLICTO_elecPROTRA_PP_wind_onshore</v>
      </c>
      <c r="G331" s="5">
        <f>'PROTRA_capacity-Original_Data'!H331</f>
        <v>4.3499999999999997E-2</v>
      </c>
      <c r="H331" s="5">
        <f>'PROTRA_capacity-Original_Data'!I331</f>
        <v>0.1138</v>
      </c>
      <c r="I331" s="5">
        <f>'PROTRA_capacity-Original_Data'!J331</f>
        <v>0.15</v>
      </c>
      <c r="J331" s="5">
        <f>'PROTRA_capacity-Original_Data'!K331</f>
        <v>0.193</v>
      </c>
      <c r="K331" s="5">
        <f>'PROTRA_capacity-Original_Data'!L331</f>
        <v>0.21299999999999999</v>
      </c>
      <c r="L331" s="5">
        <f>'PROTRA_capacity-Original_Data'!M331</f>
        <v>0.21299999999999999</v>
      </c>
      <c r="M331" s="5">
        <f>'PROTRA_capacity-Original_Data'!N331</f>
        <v>0.25800000000000001</v>
      </c>
      <c r="N331" s="5">
        <f>'PROTRA_capacity-Original_Data'!O331</f>
        <v>0.26200000000000001</v>
      </c>
      <c r="O331" s="5">
        <f>'PROTRA_capacity-Original_Data'!P331</f>
        <v>0.27800000000000002</v>
      </c>
      <c r="P331" s="5">
        <f>'PROTRA_capacity-Original_Data'!Q331</f>
        <v>0.28100000000000003</v>
      </c>
      <c r="Q331" s="5">
        <f>'PROTRA_capacity-Original_Data'!R331</f>
        <v>0.2882851851851852</v>
      </c>
      <c r="R331" s="5">
        <f>'PROTRA_capacity-Original_Data'!S331</f>
        <v>0.2882851851851852</v>
      </c>
      <c r="S331" s="5">
        <f>'PROTRA_capacity-Original_Data'!T331</f>
        <v>0.32054814814814819</v>
      </c>
      <c r="T331" s="5">
        <f>'PROTRA_capacity-Original_Data'!U331</f>
        <v>0.3288740740740741</v>
      </c>
      <c r="U331" s="5">
        <f>'PROTRA_capacity-Original_Data'!V331</f>
        <v>0.35281111111111113</v>
      </c>
      <c r="W331" s="83">
        <f t="shared" si="23"/>
        <v>0.16126772774284714</v>
      </c>
    </row>
    <row r="332" spans="1:23" x14ac:dyDescent="0.35">
      <c r="A332" t="s">
        <v>48</v>
      </c>
      <c r="B332" t="s">
        <v>41</v>
      </c>
      <c r="C332" t="str">
        <f t="shared" si="20"/>
        <v>DENMARK_TO_heat</v>
      </c>
      <c r="D332" t="str">
        <f t="shared" si="21"/>
        <v>PROTRA_CHP_HP_I</v>
      </c>
      <c r="E332" t="s">
        <v>0</v>
      </c>
      <c r="F332" s="1" t="str">
        <f t="shared" si="22"/>
        <v>DENMARKTO_heatPROTRA_CHP_gas_fuels</v>
      </c>
      <c r="G332" s="3">
        <f>'PROTRA_capacity-Original_Data'!H332</f>
        <v>3.8896850979530924</v>
      </c>
      <c r="H332" s="3">
        <f>'PROTRA_capacity-Original_Data'!I332</f>
        <v>3.3429271637750597</v>
      </c>
      <c r="I332" s="3">
        <f>'PROTRA_capacity-Original_Data'!J332</f>
        <v>3.491271485364182</v>
      </c>
      <c r="J332" s="3">
        <f>'PROTRA_capacity-Original_Data'!K332</f>
        <v>3.1431141956910507</v>
      </c>
      <c r="K332" s="3">
        <f>'PROTRA_capacity-Original_Data'!L332</f>
        <v>4.0016364575984804</v>
      </c>
      <c r="L332" s="3">
        <f>'PROTRA_capacity-Original_Data'!M332</f>
        <v>3.0524068229673227</v>
      </c>
      <c r="M332" s="3">
        <f>'PROTRA_capacity-Original_Data'!N332</f>
        <v>2.3568135761506297</v>
      </c>
      <c r="N332" s="3">
        <f>'PROTRA_capacity-Original_Data'!O332</f>
        <v>2.0772610165518541</v>
      </c>
      <c r="O332" s="3">
        <f>'PROTRA_capacity-Original_Data'!P332</f>
        <v>1.23038797191608</v>
      </c>
      <c r="P332" s="3">
        <f>'PROTRA_capacity-Original_Data'!Q332</f>
        <v>1.0482867206891453</v>
      </c>
      <c r="Q332" s="3">
        <f>'PROTRA_capacity-Original_Data'!R332</f>
        <v>1.2845643982305253</v>
      </c>
      <c r="R332" s="3">
        <f>'PROTRA_capacity-Original_Data'!S332</f>
        <v>1.1662620059878901</v>
      </c>
      <c r="S332" s="3">
        <f>'PROTRA_capacity-Original_Data'!T332</f>
        <v>1.1765935377402892</v>
      </c>
      <c r="T332" s="3">
        <f>'PROTRA_capacity-Original_Data'!U332</f>
        <v>1.1663864344716002</v>
      </c>
      <c r="U332" s="3">
        <f>'PROTRA_capacity-Original_Data'!V332</f>
        <v>1.1792092911790675</v>
      </c>
      <c r="W332" s="83">
        <f t="shared" si="23"/>
        <v>-8.1716270816651226E-2</v>
      </c>
    </row>
    <row r="333" spans="1:23" x14ac:dyDescent="0.35">
      <c r="A333" t="s">
        <v>48</v>
      </c>
      <c r="B333" t="s">
        <v>41</v>
      </c>
      <c r="C333" t="str">
        <f t="shared" si="20"/>
        <v>DENMARK_TO_heat</v>
      </c>
      <c r="D333" t="str">
        <f t="shared" si="21"/>
        <v>PROTRA_CHP_HP_I</v>
      </c>
      <c r="E333" t="s">
        <v>1</v>
      </c>
      <c r="F333" s="1" t="str">
        <f t="shared" si="22"/>
        <v>DENMARKTO_heatPROTRA_CHP_gas_fuels_CCS</v>
      </c>
      <c r="G333" s="3">
        <f>'PROTRA_capacity-Original_Data'!H333</f>
        <v>0</v>
      </c>
      <c r="H333" s="3">
        <f>'PROTRA_capacity-Original_Data'!I333</f>
        <v>0</v>
      </c>
      <c r="I333" s="3">
        <f>'PROTRA_capacity-Original_Data'!J333</f>
        <v>0</v>
      </c>
      <c r="J333" s="3">
        <f>'PROTRA_capacity-Original_Data'!K333</f>
        <v>0</v>
      </c>
      <c r="K333" s="3">
        <f>'PROTRA_capacity-Original_Data'!L333</f>
        <v>0</v>
      </c>
      <c r="L333" s="3">
        <f>'PROTRA_capacity-Original_Data'!M333</f>
        <v>0</v>
      </c>
      <c r="M333" s="3">
        <f>'PROTRA_capacity-Original_Data'!N333</f>
        <v>0</v>
      </c>
      <c r="N333" s="3">
        <f>'PROTRA_capacity-Original_Data'!O333</f>
        <v>0</v>
      </c>
      <c r="O333" s="3">
        <f>'PROTRA_capacity-Original_Data'!P333</f>
        <v>0</v>
      </c>
      <c r="P333" s="3">
        <f>'PROTRA_capacity-Original_Data'!Q333</f>
        <v>0</v>
      </c>
      <c r="Q333" s="3">
        <f>'PROTRA_capacity-Original_Data'!R333</f>
        <v>0</v>
      </c>
      <c r="R333" s="3">
        <f>'PROTRA_capacity-Original_Data'!S333</f>
        <v>0</v>
      </c>
      <c r="S333" s="3">
        <f>'PROTRA_capacity-Original_Data'!T333</f>
        <v>0</v>
      </c>
      <c r="T333" s="3">
        <f>'PROTRA_capacity-Original_Data'!U333</f>
        <v>0</v>
      </c>
      <c r="U333" s="3">
        <f>'PROTRA_capacity-Original_Data'!V333</f>
        <v>0</v>
      </c>
      <c r="W333" s="83" t="e">
        <f t="shared" si="23"/>
        <v>#DIV/0!</v>
      </c>
    </row>
    <row r="334" spans="1:23" x14ac:dyDescent="0.35">
      <c r="A334" t="s">
        <v>48</v>
      </c>
      <c r="B334" t="s">
        <v>41</v>
      </c>
      <c r="C334" t="str">
        <f t="shared" si="20"/>
        <v>DENMARK_TO_heat</v>
      </c>
      <c r="D334" t="str">
        <f t="shared" si="21"/>
        <v>PROTRA_CHP_HP_I</v>
      </c>
      <c r="E334" t="s">
        <v>2</v>
      </c>
      <c r="F334" s="1" t="str">
        <f t="shared" si="22"/>
        <v>DENMARKTO_heatPROTRA_CHP_geothermal</v>
      </c>
      <c r="G334" s="3">
        <v>0</v>
      </c>
      <c r="H334" s="3">
        <v>0</v>
      </c>
      <c r="I334" s="3">
        <v>0</v>
      </c>
      <c r="J334" s="3">
        <v>0</v>
      </c>
      <c r="K334" s="3">
        <v>0</v>
      </c>
      <c r="L334" s="3">
        <v>0</v>
      </c>
      <c r="M334" s="3">
        <v>0</v>
      </c>
      <c r="N334" s="3">
        <v>0</v>
      </c>
      <c r="O334" s="3">
        <v>0</v>
      </c>
      <c r="P334" s="3">
        <v>0</v>
      </c>
      <c r="Q334" s="3">
        <v>0</v>
      </c>
      <c r="R334" s="3">
        <v>0</v>
      </c>
      <c r="S334" s="3">
        <v>0</v>
      </c>
      <c r="T334" s="3">
        <v>0</v>
      </c>
      <c r="U334" s="3">
        <v>0</v>
      </c>
      <c r="W334" s="83" t="e">
        <f t="shared" si="23"/>
        <v>#DIV/0!</v>
      </c>
    </row>
    <row r="335" spans="1:23" x14ac:dyDescent="0.35">
      <c r="A335" t="s">
        <v>48</v>
      </c>
      <c r="B335" t="s">
        <v>41</v>
      </c>
      <c r="C335" t="str">
        <f t="shared" si="20"/>
        <v>DENMARK_TO_heat</v>
      </c>
      <c r="D335" t="str">
        <f t="shared" si="21"/>
        <v>PROTRA_CHP_HP_I</v>
      </c>
      <c r="E335" t="s">
        <v>3</v>
      </c>
      <c r="F335" s="1" t="str">
        <f t="shared" si="22"/>
        <v>DENMARKTO_heatPROTRA_CHP_liquid_fuels</v>
      </c>
      <c r="G335" s="3">
        <f>'PROTRA_capacity-Original_Data'!H335</f>
        <v>0.55381145318375569</v>
      </c>
      <c r="H335" s="3">
        <f>'PROTRA_capacity-Original_Data'!I335</f>
        <v>0.36292559509136457</v>
      </c>
      <c r="I335" s="3">
        <f>'PROTRA_capacity-Original_Data'!J335</f>
        <v>0.35058193683134858</v>
      </c>
      <c r="J335" s="3">
        <f>'PROTRA_capacity-Original_Data'!K335</f>
        <v>0.48261499571973449</v>
      </c>
      <c r="K335" s="3">
        <f>'PROTRA_capacity-Original_Data'!L335</f>
        <v>0.19628620858114804</v>
      </c>
      <c r="L335" s="3">
        <f>'PROTRA_capacity-Original_Data'!M335</f>
        <v>9.9961589659237085E-2</v>
      </c>
      <c r="M335" s="3">
        <f>'PROTRA_capacity-Original_Data'!N335</f>
        <v>0.10470067274120752</v>
      </c>
      <c r="N335" s="3">
        <f>'PROTRA_capacity-Original_Data'!O335</f>
        <v>8.8940466212794209E-2</v>
      </c>
      <c r="O335" s="3">
        <f>'PROTRA_capacity-Original_Data'!P335</f>
        <v>4.529681736488031E-2</v>
      </c>
      <c r="P335" s="3">
        <f>'PROTRA_capacity-Original_Data'!Q335</f>
        <v>5.6999046240313378E-2</v>
      </c>
      <c r="Q335" s="3">
        <f>'PROTRA_capacity-Original_Data'!R335</f>
        <v>5.6653203386563995E-2</v>
      </c>
      <c r="R335" s="3">
        <f>'PROTRA_capacity-Original_Data'!S335</f>
        <v>6.0238925899864196E-2</v>
      </c>
      <c r="S335" s="3">
        <f>'PROTRA_capacity-Original_Data'!T335</f>
        <v>4.0665190236512688E-2</v>
      </c>
      <c r="T335" s="3">
        <f>'PROTRA_capacity-Original_Data'!U335</f>
        <v>5.8894348839398175E-2</v>
      </c>
      <c r="U335" s="3">
        <f>'PROTRA_capacity-Original_Data'!V335</f>
        <v>5.7674608044210006E-2</v>
      </c>
      <c r="W335" s="83">
        <f t="shared" si="23"/>
        <v>-0.14919468517701062</v>
      </c>
    </row>
    <row r="336" spans="1:23" x14ac:dyDescent="0.35">
      <c r="A336" t="s">
        <v>48</v>
      </c>
      <c r="B336" t="s">
        <v>41</v>
      </c>
      <c r="C336" t="str">
        <f t="shared" si="20"/>
        <v>DENMARK_TO_heat</v>
      </c>
      <c r="D336" t="str">
        <f t="shared" si="21"/>
        <v>PROTRA_CHP_HP_I</v>
      </c>
      <c r="E336" t="s">
        <v>4</v>
      </c>
      <c r="F336" s="1" t="str">
        <f t="shared" si="22"/>
        <v>DENMARKTO_heatPROTRA_CHP_liquid_fuels_CCS</v>
      </c>
      <c r="G336" s="3">
        <f>'PROTRA_capacity-Original_Data'!H336</f>
        <v>0</v>
      </c>
      <c r="H336" s="3">
        <f>'PROTRA_capacity-Original_Data'!I336</f>
        <v>0</v>
      </c>
      <c r="I336" s="3">
        <f>'PROTRA_capacity-Original_Data'!J336</f>
        <v>0</v>
      </c>
      <c r="J336" s="3">
        <f>'PROTRA_capacity-Original_Data'!K336</f>
        <v>0</v>
      </c>
      <c r="K336" s="3">
        <f>'PROTRA_capacity-Original_Data'!L336</f>
        <v>0</v>
      </c>
      <c r="L336" s="3">
        <f>'PROTRA_capacity-Original_Data'!M336</f>
        <v>0</v>
      </c>
      <c r="M336" s="3">
        <f>'PROTRA_capacity-Original_Data'!N336</f>
        <v>0</v>
      </c>
      <c r="N336" s="3">
        <f>'PROTRA_capacity-Original_Data'!O336</f>
        <v>0</v>
      </c>
      <c r="O336" s="3">
        <f>'PROTRA_capacity-Original_Data'!P336</f>
        <v>0</v>
      </c>
      <c r="P336" s="3">
        <f>'PROTRA_capacity-Original_Data'!Q336</f>
        <v>0</v>
      </c>
      <c r="Q336" s="3">
        <f>'PROTRA_capacity-Original_Data'!R336</f>
        <v>0</v>
      </c>
      <c r="R336" s="3">
        <f>'PROTRA_capacity-Original_Data'!S336</f>
        <v>0</v>
      </c>
      <c r="S336" s="3">
        <f>'PROTRA_capacity-Original_Data'!T336</f>
        <v>0</v>
      </c>
      <c r="T336" s="3">
        <f>'PROTRA_capacity-Original_Data'!U336</f>
        <v>0</v>
      </c>
      <c r="U336" s="3">
        <f>'PROTRA_capacity-Original_Data'!V336</f>
        <v>0</v>
      </c>
      <c r="W336" s="83" t="e">
        <f t="shared" si="23"/>
        <v>#DIV/0!</v>
      </c>
    </row>
    <row r="337" spans="1:23" x14ac:dyDescent="0.35">
      <c r="A337" t="s">
        <v>48</v>
      </c>
      <c r="B337" t="s">
        <v>41</v>
      </c>
      <c r="C337" t="str">
        <f t="shared" si="20"/>
        <v>DENMARK_TO_heat</v>
      </c>
      <c r="D337" t="str">
        <f t="shared" si="21"/>
        <v>PROTRA_CHP_HP_I</v>
      </c>
      <c r="E337" t="s">
        <v>5</v>
      </c>
      <c r="F337" s="1" t="str">
        <f t="shared" si="22"/>
        <v>DENMARKTO_heatPROTRA_CHP_solid_fossil</v>
      </c>
      <c r="G337" s="3">
        <f>'PROTRA_capacity-Original_Data'!H337</f>
        <v>3.7849844252118845</v>
      </c>
      <c r="H337" s="3">
        <f>'PROTRA_capacity-Original_Data'!I337</f>
        <v>3.6193369398118485</v>
      </c>
      <c r="I337" s="3">
        <f>'PROTRA_capacity-Original_Data'!J337</f>
        <v>3.6262802475831069</v>
      </c>
      <c r="J337" s="3">
        <f>'PROTRA_capacity-Original_Data'!K337</f>
        <v>3.7521414773414845</v>
      </c>
      <c r="K337" s="3">
        <f>'PROTRA_capacity-Original_Data'!L337</f>
        <v>3.9921815460050105</v>
      </c>
      <c r="L337" s="3">
        <f>'PROTRA_capacity-Original_Data'!M337</f>
        <v>3.4151155223492604</v>
      </c>
      <c r="M337" s="3">
        <f>'PROTRA_capacity-Original_Data'!N337</f>
        <v>3.5084644379406322</v>
      </c>
      <c r="N337" s="3">
        <f>'PROTRA_capacity-Original_Data'!O337</f>
        <v>3.5553042125880152</v>
      </c>
      <c r="O337" s="3">
        <f>'PROTRA_capacity-Original_Data'!P337</f>
        <v>2.7086615094322717</v>
      </c>
      <c r="P337" s="3">
        <f>'PROTRA_capacity-Original_Data'!Q337</f>
        <v>2.8630494844857184</v>
      </c>
      <c r="Q337" s="3">
        <f>'PROTRA_capacity-Original_Data'!R337</f>
        <v>2.7413935848007998</v>
      </c>
      <c r="R337" s="3">
        <f>'PROTRA_capacity-Original_Data'!S337</f>
        <v>2.1082724741279244</v>
      </c>
      <c r="S337" s="3">
        <f>'PROTRA_capacity-Original_Data'!T337</f>
        <v>1.8072844906932237</v>
      </c>
      <c r="T337" s="3">
        <f>'PROTRA_capacity-Original_Data'!U337</f>
        <v>1.3317322717229076</v>
      </c>
      <c r="U337" s="3">
        <f>'PROTRA_capacity-Original_Data'!V337</f>
        <v>0.93205791975958785</v>
      </c>
      <c r="W337" s="83">
        <f t="shared" si="23"/>
        <v>-9.5253196413824681E-2</v>
      </c>
    </row>
    <row r="338" spans="1:23" x14ac:dyDescent="0.35">
      <c r="A338" t="s">
        <v>48</v>
      </c>
      <c r="B338" t="s">
        <v>41</v>
      </c>
      <c r="C338" t="str">
        <f t="shared" si="20"/>
        <v>DENMARK_TO_heat</v>
      </c>
      <c r="D338" t="str">
        <f t="shared" si="21"/>
        <v>PROTRA_CHP_HP_I</v>
      </c>
      <c r="E338" t="s">
        <v>6</v>
      </c>
      <c r="F338" s="1" t="str">
        <f t="shared" si="22"/>
        <v>DENMARKTO_heatPROTRA_CHP_solid_fossil_CCS</v>
      </c>
      <c r="G338" s="3">
        <f>'PROTRA_capacity-Original_Data'!H338</f>
        <v>0</v>
      </c>
      <c r="H338" s="3">
        <f>'PROTRA_capacity-Original_Data'!I338</f>
        <v>0</v>
      </c>
      <c r="I338" s="3">
        <f>'PROTRA_capacity-Original_Data'!J338</f>
        <v>0</v>
      </c>
      <c r="J338" s="3">
        <f>'PROTRA_capacity-Original_Data'!K338</f>
        <v>0</v>
      </c>
      <c r="K338" s="3">
        <f>'PROTRA_capacity-Original_Data'!L338</f>
        <v>0</v>
      </c>
      <c r="L338" s="3">
        <f>'PROTRA_capacity-Original_Data'!M338</f>
        <v>0</v>
      </c>
      <c r="M338" s="3">
        <f>'PROTRA_capacity-Original_Data'!N338</f>
        <v>0</v>
      </c>
      <c r="N338" s="3">
        <f>'PROTRA_capacity-Original_Data'!O338</f>
        <v>0</v>
      </c>
      <c r="O338" s="3">
        <f>'PROTRA_capacity-Original_Data'!P338</f>
        <v>0</v>
      </c>
      <c r="P338" s="3">
        <f>'PROTRA_capacity-Original_Data'!Q338</f>
        <v>0</v>
      </c>
      <c r="Q338" s="3">
        <f>'PROTRA_capacity-Original_Data'!R338</f>
        <v>0</v>
      </c>
      <c r="R338" s="3">
        <f>'PROTRA_capacity-Original_Data'!S338</f>
        <v>0</v>
      </c>
      <c r="S338" s="3">
        <f>'PROTRA_capacity-Original_Data'!T338</f>
        <v>0</v>
      </c>
      <c r="T338" s="3">
        <f>'PROTRA_capacity-Original_Data'!U338</f>
        <v>0</v>
      </c>
      <c r="U338" s="3">
        <f>'PROTRA_capacity-Original_Data'!V338</f>
        <v>0</v>
      </c>
      <c r="W338" s="83" t="e">
        <f t="shared" si="23"/>
        <v>#DIV/0!</v>
      </c>
    </row>
    <row r="339" spans="1:23" x14ac:dyDescent="0.35">
      <c r="A339" t="s">
        <v>48</v>
      </c>
      <c r="B339" t="s">
        <v>41</v>
      </c>
      <c r="C339" t="str">
        <f t="shared" si="20"/>
        <v>DENMARK_TO_heat</v>
      </c>
      <c r="D339" t="str">
        <f t="shared" si="21"/>
        <v>PROTRA_CHP_HP_I</v>
      </c>
      <c r="E339" t="s">
        <v>7</v>
      </c>
      <c r="F339" s="1" t="str">
        <f t="shared" si="22"/>
        <v>DENMARKTO_heatPROTRA_CHP_waste</v>
      </c>
      <c r="G339" s="3">
        <f>'PROTRA_capacity-Original_Data'!H339</f>
        <v>2.3603940085246755</v>
      </c>
      <c r="H339" s="3">
        <f>'PROTRA_capacity-Original_Data'!I339</f>
        <v>2.4312598322853041</v>
      </c>
      <c r="I339" s="3">
        <f>'PROTRA_capacity-Original_Data'!J339</f>
        <v>2.4766668608846478</v>
      </c>
      <c r="J339" s="3">
        <f>'PROTRA_capacity-Original_Data'!K339</f>
        <v>2.4479017286894322</v>
      </c>
      <c r="K339" s="3">
        <f>'PROTRA_capacity-Original_Data'!L339</f>
        <v>2.3229807109722698</v>
      </c>
      <c r="L339" s="3">
        <f>'PROTRA_capacity-Original_Data'!M339</f>
        <v>2.3520634719452129</v>
      </c>
      <c r="M339" s="3">
        <f>'PROTRA_capacity-Original_Data'!N339</f>
        <v>2.380692713688334</v>
      </c>
      <c r="N339" s="3">
        <f>'PROTRA_capacity-Original_Data'!O339</f>
        <v>2.361565774369502</v>
      </c>
      <c r="O339" s="3">
        <f>'PROTRA_capacity-Original_Data'!P339</f>
        <v>2.5162485644751413</v>
      </c>
      <c r="P339" s="3">
        <f>'PROTRA_capacity-Original_Data'!Q339</f>
        <v>2.6724999910809131</v>
      </c>
      <c r="Q339" s="3">
        <f>'PROTRA_capacity-Original_Data'!R339</f>
        <v>2.6882082881178935</v>
      </c>
      <c r="R339" s="3">
        <f>'PROTRA_capacity-Original_Data'!S339</f>
        <v>2.7794117216079459</v>
      </c>
      <c r="S339" s="3">
        <f>'PROTRA_capacity-Original_Data'!T339</f>
        <v>2.8173557964655318</v>
      </c>
      <c r="T339" s="3">
        <f>'PROTRA_capacity-Original_Data'!U339</f>
        <v>2.9697044228364495</v>
      </c>
      <c r="U339" s="3">
        <f>'PROTRA_capacity-Original_Data'!V339</f>
        <v>3.0420600600223207</v>
      </c>
      <c r="W339" s="83">
        <f t="shared" si="23"/>
        <v>1.8287081974353248E-2</v>
      </c>
    </row>
    <row r="340" spans="1:23" x14ac:dyDescent="0.35">
      <c r="A340" t="s">
        <v>48</v>
      </c>
      <c r="B340" t="s">
        <v>41</v>
      </c>
      <c r="C340" t="str">
        <f t="shared" si="20"/>
        <v>DENMARK_TO_heat</v>
      </c>
      <c r="D340" t="str">
        <f t="shared" si="21"/>
        <v>PROTRA_CHP_HP_I</v>
      </c>
      <c r="E340" t="s">
        <v>8</v>
      </c>
      <c r="F340" s="1" t="str">
        <f t="shared" si="22"/>
        <v>DENMARKTO_heatPROTRA_CHP_solid_bio</v>
      </c>
      <c r="G340" s="4">
        <f>'PROTRA_capacity-Original_Data'!H340</f>
        <v>0.94671450404944502</v>
      </c>
      <c r="H340" s="4">
        <f>'PROTRA_capacity-Original_Data'!I340</f>
        <v>1.0346630691520593</v>
      </c>
      <c r="I340" s="4">
        <f>'PROTRA_capacity-Original_Data'!J340</f>
        <v>1.0304750422424109</v>
      </c>
      <c r="J340" s="4">
        <f>'PROTRA_capacity-Original_Data'!K340</f>
        <v>1.258612297583779</v>
      </c>
      <c r="K340" s="4">
        <f>'PROTRA_capacity-Original_Data'!L340</f>
        <v>2.2760339212162224</v>
      </c>
      <c r="L340" s="4">
        <f>'PROTRA_capacity-Original_Data'!M340</f>
        <v>2.2331421334098254</v>
      </c>
      <c r="M340" s="4">
        <f>'PROTRA_capacity-Original_Data'!N340</f>
        <v>2.5472127414316255</v>
      </c>
      <c r="N340" s="4">
        <f>'PROTRA_capacity-Original_Data'!O340</f>
        <v>2.7498678368300045</v>
      </c>
      <c r="O340" s="4">
        <f>'PROTRA_capacity-Original_Data'!P340</f>
        <v>2.7312477589784736</v>
      </c>
      <c r="P340" s="4">
        <f>'PROTRA_capacity-Original_Data'!Q340</f>
        <v>2.7783744134691664</v>
      </c>
      <c r="Q340" s="4">
        <f>'PROTRA_capacity-Original_Data'!R340</f>
        <v>3.0722989588870409</v>
      </c>
      <c r="R340" s="4">
        <f>'PROTRA_capacity-Original_Data'!S340</f>
        <v>4.0503870746290067</v>
      </c>
      <c r="S340" s="4">
        <f>'PROTRA_capacity-Original_Data'!T340</f>
        <v>3.9941009848644429</v>
      </c>
      <c r="T340" s="4">
        <f>'PROTRA_capacity-Original_Data'!U340</f>
        <v>4.2793547716220646</v>
      </c>
      <c r="U340" s="4">
        <f>'PROTRA_capacity-Original_Data'!V340</f>
        <v>4.6717310458503842</v>
      </c>
      <c r="W340" s="83">
        <f t="shared" si="23"/>
        <v>0.12077513111560467</v>
      </c>
    </row>
    <row r="341" spans="1:23" x14ac:dyDescent="0.35">
      <c r="A341" t="s">
        <v>48</v>
      </c>
      <c r="B341" t="s">
        <v>41</v>
      </c>
      <c r="C341" t="str">
        <f t="shared" si="20"/>
        <v>DENMARK_TO_heat</v>
      </c>
      <c r="D341" t="str">
        <f t="shared" si="21"/>
        <v>PROTRA_CHP_HP_I</v>
      </c>
      <c r="E341" t="s">
        <v>9</v>
      </c>
      <c r="F341" s="1" t="str">
        <f t="shared" si="22"/>
        <v>DENMARKTO_heatPROTRA_CHP_solid_bio_CCS</v>
      </c>
      <c r="G341" s="3">
        <f>'PROTRA_capacity-Original_Data'!H341</f>
        <v>0</v>
      </c>
      <c r="H341" s="3">
        <f>'PROTRA_capacity-Original_Data'!I341</f>
        <v>0</v>
      </c>
      <c r="I341" s="3">
        <f>'PROTRA_capacity-Original_Data'!J341</f>
        <v>0</v>
      </c>
      <c r="J341" s="3">
        <f>'PROTRA_capacity-Original_Data'!K341</f>
        <v>0</v>
      </c>
      <c r="K341" s="3">
        <f>'PROTRA_capacity-Original_Data'!L341</f>
        <v>0</v>
      </c>
      <c r="L341" s="3">
        <f>'PROTRA_capacity-Original_Data'!M341</f>
        <v>0</v>
      </c>
      <c r="M341" s="3">
        <f>'PROTRA_capacity-Original_Data'!N341</f>
        <v>0</v>
      </c>
      <c r="N341" s="3">
        <f>'PROTRA_capacity-Original_Data'!O341</f>
        <v>0</v>
      </c>
      <c r="O341" s="3">
        <f>'PROTRA_capacity-Original_Data'!P341</f>
        <v>0</v>
      </c>
      <c r="P341" s="3">
        <f>'PROTRA_capacity-Original_Data'!Q341</f>
        <v>0</v>
      </c>
      <c r="Q341" s="3">
        <f>'PROTRA_capacity-Original_Data'!R341</f>
        <v>0</v>
      </c>
      <c r="R341" s="3">
        <f>'PROTRA_capacity-Original_Data'!S341</f>
        <v>0</v>
      </c>
      <c r="S341" s="3">
        <f>'PROTRA_capacity-Original_Data'!T341</f>
        <v>0</v>
      </c>
      <c r="T341" s="3">
        <f>'PROTRA_capacity-Original_Data'!U341</f>
        <v>0</v>
      </c>
      <c r="U341" s="3">
        <f>'PROTRA_capacity-Original_Data'!V341</f>
        <v>0</v>
      </c>
      <c r="W341" s="83" t="e">
        <f t="shared" si="23"/>
        <v>#DIV/0!</v>
      </c>
    </row>
    <row r="342" spans="1:23" x14ac:dyDescent="0.35">
      <c r="A342" t="s">
        <v>48</v>
      </c>
      <c r="B342" t="s">
        <v>41</v>
      </c>
      <c r="C342" t="str">
        <f t="shared" si="20"/>
        <v>DENMARK_TO_heat</v>
      </c>
      <c r="D342" t="str">
        <f t="shared" si="21"/>
        <v>PROTRA_CHP_HP_I</v>
      </c>
      <c r="E342" t="s">
        <v>10</v>
      </c>
      <c r="F342" s="1" t="str">
        <f t="shared" si="22"/>
        <v>DENMARKTO_heatPROTRA_HP_gas_fuels</v>
      </c>
      <c r="G342" s="4">
        <f>'PROTRA_capacity-Original_Data'!H342</f>
        <v>1.8568612496861763</v>
      </c>
      <c r="H342" s="4">
        <f>'PROTRA_capacity-Original_Data'!I342</f>
        <v>2.7299922380051469</v>
      </c>
      <c r="I342" s="4">
        <f>'PROTRA_capacity-Original_Data'!J342</f>
        <v>2.7432641507709348</v>
      </c>
      <c r="J342" s="4">
        <f>'PROTRA_capacity-Original_Data'!K342</f>
        <v>3.5021762534691834</v>
      </c>
      <c r="K342" s="4">
        <f>'PROTRA_capacity-Original_Data'!L342</f>
        <v>3.9865391338275433</v>
      </c>
      <c r="L342" s="4">
        <f>'PROTRA_capacity-Original_Data'!M342</f>
        <v>3.4240955797721795</v>
      </c>
      <c r="M342" s="4">
        <f>'PROTRA_capacity-Original_Data'!N342</f>
        <v>5.1912342751907055</v>
      </c>
      <c r="N342" s="4">
        <f>'PROTRA_capacity-Original_Data'!O342</f>
        <v>5.1218165409171883</v>
      </c>
      <c r="O342" s="4">
        <f>'PROTRA_capacity-Original_Data'!P342</f>
        <v>5.7712180695931723</v>
      </c>
      <c r="P342" s="4">
        <f>'PROTRA_capacity-Original_Data'!Q342</f>
        <v>6.6548668476894406</v>
      </c>
      <c r="Q342" s="4">
        <f>'PROTRA_capacity-Original_Data'!R342</f>
        <v>6.6662758665179238</v>
      </c>
      <c r="R342" s="4">
        <f>'PROTRA_capacity-Original_Data'!S342</f>
        <v>5.3868731281961395</v>
      </c>
      <c r="S342" s="4">
        <f>'PROTRA_capacity-Original_Data'!T342</f>
        <v>5.4496661671036559</v>
      </c>
      <c r="T342" s="4">
        <f>'PROTRA_capacity-Original_Data'!U342</f>
        <v>4.1878330282087282</v>
      </c>
      <c r="U342" s="4">
        <f>'PROTRA_capacity-Original_Data'!V342</f>
        <v>3.572765294371159</v>
      </c>
      <c r="W342" s="83">
        <f t="shared" si="23"/>
        <v>4.7856443078290178E-2</v>
      </c>
    </row>
    <row r="343" spans="1:23" x14ac:dyDescent="0.35">
      <c r="A343" t="s">
        <v>48</v>
      </c>
      <c r="B343" t="s">
        <v>41</v>
      </c>
      <c r="C343" t="str">
        <f t="shared" si="20"/>
        <v>DENMARK_TO_heat</v>
      </c>
      <c r="D343" t="str">
        <f t="shared" si="21"/>
        <v>PROTRA_CHP_HP_I</v>
      </c>
      <c r="E343" t="s">
        <v>11</v>
      </c>
      <c r="F343" s="1" t="str">
        <f t="shared" si="22"/>
        <v>DENMARKTO_heatPROTRA_HP_solid_bio</v>
      </c>
      <c r="G343" s="4">
        <f>'PROTRA_capacity-Original_Data'!H343</f>
        <v>4.5844404126429978</v>
      </c>
      <c r="H343" s="4">
        <f>'PROTRA_capacity-Original_Data'!I343</f>
        <v>4.7119312110295093</v>
      </c>
      <c r="I343" s="4">
        <f>'PROTRA_capacity-Original_Data'!J343</f>
        <v>5.2416011841368721</v>
      </c>
      <c r="J343" s="4">
        <f>'PROTRA_capacity-Original_Data'!K343</f>
        <v>5.6365411337127496</v>
      </c>
      <c r="K343" s="4">
        <f>'PROTRA_capacity-Original_Data'!L343</f>
        <v>5.8664166955038208</v>
      </c>
      <c r="L343" s="4">
        <f>'PROTRA_capacity-Original_Data'!M343</f>
        <v>5.8863406518194914</v>
      </c>
      <c r="M343" s="4">
        <f>'PROTRA_capacity-Original_Data'!N343</f>
        <v>6.4798151444587946</v>
      </c>
      <c r="N343" s="4">
        <f>'PROTRA_capacity-Original_Data'!O343</f>
        <v>6.5772104730217666</v>
      </c>
      <c r="O343" s="4">
        <f>'PROTRA_capacity-Original_Data'!P343</f>
        <v>6.8085728912217824</v>
      </c>
      <c r="P343" s="4">
        <f>'PROTRA_capacity-Original_Data'!Q343</f>
        <v>7.4986114080699107</v>
      </c>
      <c r="Q343" s="4">
        <f>'PROTRA_capacity-Original_Data'!R343</f>
        <v>7.8902217162582744</v>
      </c>
      <c r="R343" s="4">
        <f>'PROTRA_capacity-Original_Data'!S343</f>
        <v>7.9979932675290453</v>
      </c>
      <c r="S343" s="4">
        <f>'PROTRA_capacity-Original_Data'!T343</f>
        <v>8.3799235251610522</v>
      </c>
      <c r="T343" s="4">
        <f>'PROTRA_capacity-Original_Data'!U343</f>
        <v>8.3014338352433565</v>
      </c>
      <c r="U343" s="4">
        <f>'PROTRA_capacity-Original_Data'!V343</f>
        <v>8.510968501568323</v>
      </c>
      <c r="W343" s="83">
        <f t="shared" si="23"/>
        <v>4.5182987823075171E-2</v>
      </c>
    </row>
    <row r="344" spans="1:23" x14ac:dyDescent="0.35">
      <c r="A344" t="s">
        <v>48</v>
      </c>
      <c r="B344" t="s">
        <v>41</v>
      </c>
      <c r="C344" t="str">
        <f t="shared" si="20"/>
        <v>DENMARK_TO_heat</v>
      </c>
      <c r="D344" t="str">
        <f t="shared" si="21"/>
        <v>PROTRA_CHP_HP_I</v>
      </c>
      <c r="E344" t="s">
        <v>12</v>
      </c>
      <c r="F344" s="1" t="str">
        <f t="shared" si="22"/>
        <v>DENMARKTO_heatPROTRA_HP_geothermal</v>
      </c>
      <c r="G344" s="4">
        <f>INDEX('CHP-geothermal-fix'!H$155:H$226,MATCH(PROTRA_capacity!$F344,'CHP-geothermal-fix'!$F$155:$F$226,0))</f>
        <v>8.6315254114142481E-2</v>
      </c>
      <c r="H344" s="4">
        <f>INDEX('CHP-geothermal-fix'!I$155:I$226,MATCH(PROTRA_capacity!$F344,'CHP-geothermal-fix'!$F$155:$F$226,0))</f>
        <v>8.6315254114142481E-2</v>
      </c>
      <c r="I344" s="4">
        <f>INDEX('CHP-geothermal-fix'!J$155:J$226,MATCH(PROTRA_capacity!$F344,'CHP-geothermal-fix'!$F$155:$F$226,0))</f>
        <v>7.4926435862970889E-2</v>
      </c>
      <c r="J344" s="4">
        <f>INDEX('CHP-geothermal-fix'!K$155:K$226,MATCH(PROTRA_capacity!$F344,'CHP-geothermal-fix'!$F$155:$F$226,0))</f>
        <v>7.2528789915355815E-2</v>
      </c>
      <c r="K344" s="4">
        <f>INDEX('CHP-geothermal-fix'!L$155:L$226,MATCH(PROTRA_capacity!$F344,'CHP-geothermal-fix'!$F$155:$F$226,0))</f>
        <v>6.3537617611799324E-2</v>
      </c>
      <c r="L344" s="4">
        <f>INDEX('CHP-geothermal-fix'!M$155:M$226,MATCH(PROTRA_capacity!$F344,'CHP-geothermal-fix'!$F$155:$F$226,0))</f>
        <v>4.9751153413012672E-2</v>
      </c>
      <c r="M344" s="4">
        <f>INDEX('CHP-geothermal-fix'!N$155:N$226,MATCH(PROTRA_capacity!$F344,'CHP-geothermal-fix'!$F$155:$F$226,0))</f>
        <v>8.6315254114142481E-2</v>
      </c>
      <c r="N344" s="4">
        <f>INDEX('CHP-geothermal-fix'!O$155:O$226,MATCH(PROTRA_capacity!$F344,'CHP-geothermal-fix'!$F$155:$F$226,0))</f>
        <v>6.8332909507029457E-2</v>
      </c>
      <c r="O344" s="4">
        <f>INDEX('CHP-geothermal-fix'!P$155:P$226,MATCH(PROTRA_capacity!$F344,'CHP-geothermal-fix'!$F$155:$F$226,0))</f>
        <v>4.9751153413012672E-2</v>
      </c>
      <c r="P344" s="4">
        <f>INDEX('CHP-geothermal-fix'!Q$155:Q$226,MATCH(PROTRA_capacity!$F344,'CHP-geothermal-fix'!$F$155:$F$226,0))</f>
        <v>4.2002561121807669E-2</v>
      </c>
      <c r="Q344" s="4">
        <f>INDEX('CHP-geothermal-fix'!R$155:R$226,MATCH(PROTRA_capacity!$F344,'CHP-geothermal-fix'!$F$155:$F$226,0))</f>
        <v>6.7403821702328615E-2</v>
      </c>
      <c r="R344" s="4">
        <f>INDEX('CHP-geothermal-fix'!S$155:S$226,MATCH(PROTRA_capacity!$F344,'CHP-geothermal-fix'!$F$155:$F$226,0))</f>
        <v>4.5697333527082488E-2</v>
      </c>
      <c r="S344" s="4">
        <f>INDEX('CHP-geothermal-fix'!T$155:T$226,MATCH(PROTRA_capacity!$F344,'CHP-geothermal-fix'!$F$155:$F$226,0))</f>
        <v>3.3000000000000002E-2</v>
      </c>
      <c r="T344" s="4">
        <f>INDEX('CHP-geothermal-fix'!U$155:U$226,MATCH(PROTRA_capacity!$F344,'CHP-geothermal-fix'!$F$155:$F$226,0))</f>
        <v>2.0529244014967123E-2</v>
      </c>
      <c r="U344" s="4">
        <f>INDEX('CHP-geothermal-fix'!V$155:V$226,MATCH(PROTRA_capacity!$F344,'CHP-geothermal-fix'!$F$155:$F$226,0))</f>
        <v>1.2794198423366154E-2</v>
      </c>
      <c r="W344" s="83">
        <f t="shared" si="23"/>
        <v>-0.12746994625826791</v>
      </c>
    </row>
    <row r="345" spans="1:23" x14ac:dyDescent="0.35">
      <c r="A345" t="s">
        <v>48</v>
      </c>
      <c r="B345" t="s">
        <v>41</v>
      </c>
      <c r="C345" t="str">
        <f t="shared" si="20"/>
        <v>DENMARK_TO_heat</v>
      </c>
      <c r="D345" t="str">
        <f t="shared" si="21"/>
        <v>PROTRA_CHP_HP_I</v>
      </c>
      <c r="E345" t="s">
        <v>13</v>
      </c>
      <c r="F345" s="1" t="str">
        <f t="shared" si="22"/>
        <v>DENMARKTO_heatPROTRA_HP_liquid_fuels</v>
      </c>
      <c r="G345" s="4">
        <f>'PROTRA_capacity-Original_Data'!H345</f>
        <v>0.77701016556068714</v>
      </c>
      <c r="H345" s="4">
        <f>'PROTRA_capacity-Original_Data'!I345</f>
        <v>0.80516270779114674</v>
      </c>
      <c r="I345" s="4">
        <f>'PROTRA_capacity-Original_Data'!J345</f>
        <v>1.0062522951515731</v>
      </c>
      <c r="J345" s="4">
        <f>'PROTRA_capacity-Original_Data'!K345</f>
        <v>1.095938251114323</v>
      </c>
      <c r="K345" s="4">
        <f>'PROTRA_capacity-Original_Data'!L345</f>
        <v>1.7406314681918502</v>
      </c>
      <c r="L345" s="4">
        <f>'PROTRA_capacity-Original_Data'!M345</f>
        <v>0.81923897890637654</v>
      </c>
      <c r="M345" s="4">
        <f>'PROTRA_capacity-Original_Data'!N345</f>
        <v>0.81964115808109772</v>
      </c>
      <c r="N345" s="4">
        <f>'PROTRA_capacity-Original_Data'!O345</f>
        <v>0.70180265988788748</v>
      </c>
      <c r="O345" s="4">
        <f>'PROTRA_capacity-Original_Data'!P345</f>
        <v>0.47336488864644349</v>
      </c>
      <c r="P345" s="4">
        <f>'PROTRA_capacity-Original_Data'!Q345</f>
        <v>0.41902806906660794</v>
      </c>
      <c r="Q345" s="4">
        <f>'PROTRA_capacity-Original_Data'!R345</f>
        <v>0.35414088319632037</v>
      </c>
      <c r="R345" s="4">
        <f>'PROTRA_capacity-Original_Data'!S345</f>
        <v>0.25537171057249974</v>
      </c>
      <c r="S345" s="4">
        <f>'PROTRA_capacity-Original_Data'!T345</f>
        <v>0.35251929676384586</v>
      </c>
      <c r="T345" s="4">
        <f>'PROTRA_capacity-Original_Data'!U345</f>
        <v>0.17979017826720994</v>
      </c>
      <c r="U345" s="4">
        <f>'PROTRA_capacity-Original_Data'!V345</f>
        <v>0.13178044146408291</v>
      </c>
      <c r="W345" s="83">
        <f t="shared" si="23"/>
        <v>-0.11903455184290401</v>
      </c>
    </row>
    <row r="346" spans="1:23" x14ac:dyDescent="0.35">
      <c r="A346" t="s">
        <v>48</v>
      </c>
      <c r="B346" t="s">
        <v>41</v>
      </c>
      <c r="C346" t="str">
        <f t="shared" si="20"/>
        <v>DENMARK_TO_heat</v>
      </c>
      <c r="D346" t="str">
        <f t="shared" si="21"/>
        <v>PROTRA_CHP_HP_I</v>
      </c>
      <c r="E346" t="s">
        <v>14</v>
      </c>
      <c r="F346" s="1" t="str">
        <f t="shared" si="22"/>
        <v>DENMARKTO_heatPROTRA_HP_solar</v>
      </c>
      <c r="G346" s="4">
        <f>'PROTRA_capacity-Original_Data'!H346</f>
        <v>2.3728789986091792E-2</v>
      </c>
      <c r="H346" s="4">
        <f>'PROTRA_capacity-Original_Data'!I346</f>
        <v>3.0292072322670373E-2</v>
      </c>
      <c r="I346" s="4">
        <f>'PROTRA_capacity-Original_Data'!J346</f>
        <v>3.3826147426981916E-2</v>
      </c>
      <c r="J346" s="4">
        <f>'PROTRA_capacity-Original_Data'!K346</f>
        <v>5.3011126564673154E-2</v>
      </c>
      <c r="K346" s="4">
        <f>'PROTRA_capacity-Original_Data'!L346</f>
        <v>7.2196105702364399E-2</v>
      </c>
      <c r="L346" s="4">
        <f>'PROTRA_capacity-Original_Data'!M346</f>
        <v>0.10955632823365785</v>
      </c>
      <c r="M346" s="4">
        <f>'PROTRA_capacity-Original_Data'!N346</f>
        <v>0.17417941585535465</v>
      </c>
      <c r="N346" s="4">
        <f>'PROTRA_capacity-Original_Data'!O346</f>
        <v>0.23981223922114045</v>
      </c>
      <c r="O346" s="4">
        <f>'PROTRA_capacity-Original_Data'!P346</f>
        <v>0.37158275382475658</v>
      </c>
      <c r="P346" s="4">
        <f>'PROTRA_capacity-Original_Data'!Q346</f>
        <v>0.48265368567454792</v>
      </c>
      <c r="Q346" s="4">
        <f>'PROTRA_capacity-Original_Data'!R346</f>
        <v>0.70277607788595264</v>
      </c>
      <c r="R346" s="4">
        <f>'PROTRA_capacity-Original_Data'!S346</f>
        <v>0.87493602225312916</v>
      </c>
      <c r="S346" s="4">
        <f>'PROTRA_capacity-Original_Data'!T346</f>
        <v>1.089</v>
      </c>
      <c r="T346" s="4">
        <f>'PROTRA_capacity-Original_Data'!U346</f>
        <v>1.1460500695410292</v>
      </c>
      <c r="U346" s="4">
        <f>'PROTRA_capacity-Original_Data'!V346</f>
        <v>1.3173517385257301</v>
      </c>
      <c r="W346" s="83">
        <f t="shared" si="23"/>
        <v>0.33229951043928985</v>
      </c>
    </row>
    <row r="347" spans="1:23" x14ac:dyDescent="0.35">
      <c r="A347" t="s">
        <v>48</v>
      </c>
      <c r="B347" t="s">
        <v>41</v>
      </c>
      <c r="C347" t="str">
        <f t="shared" si="20"/>
        <v>DENMARK_TO_heat</v>
      </c>
      <c r="D347" t="str">
        <f t="shared" si="21"/>
        <v>PROTRA_CHP_HP_I</v>
      </c>
      <c r="E347" t="s">
        <v>15</v>
      </c>
      <c r="F347" s="1" t="str">
        <f t="shared" si="22"/>
        <v>DENMARKTO_heatPROTRA_HP_solid_fossil</v>
      </c>
      <c r="G347" s="4">
        <f>'PROTRA_capacity-Original_Data'!H347</f>
        <v>4.1424454996247813E-2</v>
      </c>
      <c r="H347" s="4">
        <f>'PROTRA_capacity-Original_Data'!I347</f>
        <v>3.4185229851272467E-2</v>
      </c>
      <c r="I347" s="4">
        <f>'PROTRA_capacity-Original_Data'!J347</f>
        <v>3.4185229851272467E-2</v>
      </c>
      <c r="J347" s="4">
        <f>'PROTRA_capacity-Original_Data'!K347</f>
        <v>3.7402663249039285E-2</v>
      </c>
      <c r="K347" s="4">
        <f>'PROTRA_capacity-Original_Data'!L347</f>
        <v>4.6250605092898051E-2</v>
      </c>
      <c r="L347" s="4">
        <f>'PROTRA_capacity-Original_Data'!M347</f>
        <v>2.8152542230459668E-2</v>
      </c>
      <c r="M347" s="4">
        <f>'PROTRA_capacity-Original_Data'!N347</f>
        <v>3.6598304899597582E-2</v>
      </c>
      <c r="N347" s="4">
        <f>'PROTRA_capacity-Original_Data'!O347</f>
        <v>3.0967796453505642E-2</v>
      </c>
      <c r="O347" s="4">
        <f>'PROTRA_capacity-Original_Data'!P347</f>
        <v>2.855472140518053E-2</v>
      </c>
      <c r="P347" s="4">
        <f>'PROTRA_capacity-Original_Data'!Q347</f>
        <v>2.902647757712809E-2</v>
      </c>
      <c r="Q347" s="4">
        <f>'PROTRA_capacity-Original_Data'!R347</f>
        <v>1.7197583690238379E-2</v>
      </c>
      <c r="R347" s="4">
        <f>'PROTRA_capacity-Original_Data'!S347</f>
        <v>3.7542621601842144E-2</v>
      </c>
      <c r="S347" s="4">
        <f>'PROTRA_capacity-Original_Data'!T347</f>
        <v>3.786114750822106E-2</v>
      </c>
      <c r="T347" s="4">
        <f>'PROTRA_capacity-Original_Data'!U347</f>
        <v>1.5647182971689488E-2</v>
      </c>
      <c r="U347" s="4">
        <f>'PROTRA_capacity-Original_Data'!V347</f>
        <v>1.5037680432400035E-2</v>
      </c>
      <c r="W347" s="83">
        <f t="shared" si="23"/>
        <v>-6.9822128934359018E-2</v>
      </c>
    </row>
    <row r="348" spans="1:23" x14ac:dyDescent="0.35">
      <c r="A348" t="s">
        <v>48</v>
      </c>
      <c r="B348" t="s">
        <v>41</v>
      </c>
      <c r="C348" t="str">
        <f t="shared" si="20"/>
        <v>DENMARK_TO_heat</v>
      </c>
      <c r="D348" t="str">
        <f t="shared" si="21"/>
        <v>PROTRA_CHP_HP_I</v>
      </c>
      <c r="E348" t="s">
        <v>16</v>
      </c>
      <c r="F348" s="1" t="str">
        <f t="shared" si="22"/>
        <v>DENMARKTO_heatPROTRA_HP_waste</v>
      </c>
      <c r="G348" s="4">
        <f>'PROTRA_capacity-Original_Data'!H348</f>
        <v>1.0002196075307601</v>
      </c>
      <c r="H348" s="4">
        <f>'PROTRA_capacity-Original_Data'!I348</f>
        <v>1.3247782015304881</v>
      </c>
      <c r="I348" s="4">
        <f>'PROTRA_capacity-Original_Data'!J348</f>
        <v>1.5113893386009638</v>
      </c>
      <c r="J348" s="4">
        <f>'PROTRA_capacity-Original_Data'!K348</f>
        <v>1.0134915202965484</v>
      </c>
      <c r="K348" s="4">
        <f>'PROTRA_capacity-Original_Data'!L348</f>
        <v>1.0207403977417171</v>
      </c>
      <c r="L348" s="4">
        <f>'PROTRA_capacity-Original_Data'!M348</f>
        <v>1.0949223465189781</v>
      </c>
      <c r="M348" s="4">
        <f>'PROTRA_capacity-Original_Data'!N348</f>
        <v>0.92036250841901313</v>
      </c>
      <c r="N348" s="4">
        <f>'PROTRA_capacity-Original_Data'!O348</f>
        <v>0.98827569039990038</v>
      </c>
      <c r="O348" s="4">
        <f>'PROTRA_capacity-Original_Data'!P348</f>
        <v>1.0023507549776061</v>
      </c>
      <c r="P348" s="4">
        <f>'PROTRA_capacity-Original_Data'!Q348</f>
        <v>1.1914055327136854</v>
      </c>
      <c r="Q348" s="4">
        <f>'PROTRA_capacity-Original_Data'!R348</f>
        <v>1.095213524241476</v>
      </c>
      <c r="R348" s="4">
        <f>'PROTRA_capacity-Original_Data'!S348</f>
        <v>1.0653798730606832</v>
      </c>
      <c r="S348" s="4">
        <f>'PROTRA_capacity-Original_Data'!T348</f>
        <v>1.0480298634632259</v>
      </c>
      <c r="T348" s="4">
        <f>'PROTRA_capacity-Original_Data'!U348</f>
        <v>0.91327731789795585</v>
      </c>
      <c r="U348" s="4">
        <f>'PROTRA_capacity-Original_Data'!V348</f>
        <v>0.85293330885698493</v>
      </c>
      <c r="W348" s="83">
        <f t="shared" si="23"/>
        <v>-1.1313621443919675E-2</v>
      </c>
    </row>
    <row r="349" spans="1:23" x14ac:dyDescent="0.35">
      <c r="A349" t="s">
        <v>48</v>
      </c>
      <c r="B349" t="s">
        <v>42</v>
      </c>
      <c r="C349" t="str">
        <f t="shared" si="20"/>
        <v>DENMARK_TO_elec</v>
      </c>
      <c r="D349" t="str">
        <f t="shared" si="21"/>
        <v>PROTRA_CHP_PP_I</v>
      </c>
      <c r="E349" t="s">
        <v>0</v>
      </c>
      <c r="F349" s="1" t="str">
        <f t="shared" si="22"/>
        <v>DENMARKTO_elecPROTRA_CHP_gas_fuels</v>
      </c>
      <c r="G349" s="5">
        <f>'PROTRA_capacity-Original_Data'!H349</f>
        <v>2.5605920000000011</v>
      </c>
      <c r="H349" s="5">
        <f>'PROTRA_capacity-Original_Data'!I349</f>
        <v>2.5709720000000007</v>
      </c>
      <c r="I349" s="5">
        <f>'PROTRA_capacity-Original_Data'!J349</f>
        <v>2.5619920000000005</v>
      </c>
      <c r="J349" s="5">
        <f>'PROTRA_capacity-Original_Data'!K349</f>
        <v>2.5611020000000004</v>
      </c>
      <c r="K349" s="5">
        <f>'PROTRA_capacity-Original_Data'!L349</f>
        <v>2.5328170000000005</v>
      </c>
      <c r="L349" s="5">
        <f>'PROTRA_capacity-Original_Data'!M349</f>
        <v>2.5204770000000005</v>
      </c>
      <c r="M349" s="5">
        <f>'PROTRA_capacity-Original_Data'!N349</f>
        <v>2.4836270000000003</v>
      </c>
      <c r="N349" s="5">
        <f>'PROTRA_capacity-Original_Data'!O349</f>
        <v>2.3751270000000004</v>
      </c>
      <c r="O349" s="5">
        <f>'PROTRA_capacity-Original_Data'!P349</f>
        <v>2.1101070000000006</v>
      </c>
      <c r="P349" s="5">
        <f>'PROTRA_capacity-Original_Data'!Q349</f>
        <v>1.9289070000000004</v>
      </c>
      <c r="Q349" s="5">
        <f>'PROTRA_capacity-Original_Data'!R349</f>
        <v>1.9289070000000004</v>
      </c>
      <c r="R349" s="5">
        <f>'PROTRA_capacity-Original_Data'!S349</f>
        <v>1.9289070000000004</v>
      </c>
      <c r="S349" s="5">
        <f>'PROTRA_capacity-Original_Data'!T349</f>
        <v>1.1976144787487253</v>
      </c>
      <c r="T349" s="5">
        <f>'PROTRA_capacity-Original_Data'!U349</f>
        <v>1.189744065963958</v>
      </c>
      <c r="U349" s="5">
        <f>'PROTRA_capacity-Original_Data'!V349</f>
        <v>1.1405539860591638</v>
      </c>
      <c r="W349" s="83">
        <f t="shared" si="23"/>
        <v>-5.6129238574741169E-2</v>
      </c>
    </row>
    <row r="350" spans="1:23" x14ac:dyDescent="0.35">
      <c r="A350" t="s">
        <v>48</v>
      </c>
      <c r="B350" t="s">
        <v>42</v>
      </c>
      <c r="C350" t="str">
        <f t="shared" si="20"/>
        <v>DENMARK_TO_elec</v>
      </c>
      <c r="D350" t="str">
        <f t="shared" si="21"/>
        <v>PROTRA_CHP_PP_I</v>
      </c>
      <c r="E350" t="s">
        <v>1</v>
      </c>
      <c r="F350" s="1" t="str">
        <f t="shared" si="22"/>
        <v>DENMARKTO_elecPROTRA_CHP_gas_fuels_CCS</v>
      </c>
      <c r="G350" s="5">
        <f>'PROTRA_capacity-Original_Data'!H350</f>
        <v>0</v>
      </c>
      <c r="H350" s="5">
        <f>'PROTRA_capacity-Original_Data'!I350</f>
        <v>0</v>
      </c>
      <c r="I350" s="5">
        <f>'PROTRA_capacity-Original_Data'!J350</f>
        <v>0</v>
      </c>
      <c r="J350" s="5">
        <f>'PROTRA_capacity-Original_Data'!K350</f>
        <v>0</v>
      </c>
      <c r="K350" s="5">
        <f>'PROTRA_capacity-Original_Data'!L350</f>
        <v>0</v>
      </c>
      <c r="L350" s="5">
        <f>'PROTRA_capacity-Original_Data'!M350</f>
        <v>0</v>
      </c>
      <c r="M350" s="5">
        <f>'PROTRA_capacity-Original_Data'!N350</f>
        <v>0</v>
      </c>
      <c r="N350" s="5">
        <f>'PROTRA_capacity-Original_Data'!O350</f>
        <v>0</v>
      </c>
      <c r="O350" s="5">
        <f>'PROTRA_capacity-Original_Data'!P350</f>
        <v>0</v>
      </c>
      <c r="P350" s="5">
        <f>'PROTRA_capacity-Original_Data'!Q350</f>
        <v>0</v>
      </c>
      <c r="Q350" s="5">
        <f>'PROTRA_capacity-Original_Data'!R350</f>
        <v>0</v>
      </c>
      <c r="R350" s="5">
        <f>'PROTRA_capacity-Original_Data'!S350</f>
        <v>0</v>
      </c>
      <c r="S350" s="5">
        <f>'PROTRA_capacity-Original_Data'!T350</f>
        <v>0</v>
      </c>
      <c r="T350" s="5">
        <f>'PROTRA_capacity-Original_Data'!U350</f>
        <v>0</v>
      </c>
      <c r="U350" s="5">
        <f>'PROTRA_capacity-Original_Data'!V350</f>
        <v>0</v>
      </c>
      <c r="W350" s="83" t="e">
        <f t="shared" si="23"/>
        <v>#DIV/0!</v>
      </c>
    </row>
    <row r="351" spans="1:23" x14ac:dyDescent="0.35">
      <c r="A351" t="s">
        <v>48</v>
      </c>
      <c r="B351" t="s">
        <v>42</v>
      </c>
      <c r="C351" t="str">
        <f t="shared" si="20"/>
        <v>DENMARK_TO_elec</v>
      </c>
      <c r="D351" t="str">
        <f t="shared" si="21"/>
        <v>PROTRA_CHP_PP_I</v>
      </c>
      <c r="E351" t="s">
        <v>2</v>
      </c>
      <c r="F351" s="1" t="str">
        <f t="shared" si="22"/>
        <v>DENMARKTO_elecPROTRA_CHP_geothermal</v>
      </c>
      <c r="G351" s="3">
        <v>0</v>
      </c>
      <c r="H351" s="3">
        <v>0</v>
      </c>
      <c r="I351" s="3">
        <v>0</v>
      </c>
      <c r="J351" s="3">
        <v>0</v>
      </c>
      <c r="K351" s="3">
        <v>0</v>
      </c>
      <c r="L351" s="3">
        <v>0</v>
      </c>
      <c r="M351" s="3">
        <v>0</v>
      </c>
      <c r="N351" s="3">
        <v>0</v>
      </c>
      <c r="O351" s="3">
        <v>0</v>
      </c>
      <c r="P351" s="3">
        <v>0</v>
      </c>
      <c r="Q351" s="3">
        <v>0</v>
      </c>
      <c r="R351" s="3">
        <v>0</v>
      </c>
      <c r="S351" s="3">
        <v>0</v>
      </c>
      <c r="T351" s="3">
        <v>0</v>
      </c>
      <c r="U351" s="3">
        <v>0</v>
      </c>
      <c r="W351" s="83" t="e">
        <f t="shared" si="23"/>
        <v>#DIV/0!</v>
      </c>
    </row>
    <row r="352" spans="1:23" x14ac:dyDescent="0.35">
      <c r="A352" t="s">
        <v>48</v>
      </c>
      <c r="B352" t="s">
        <v>42</v>
      </c>
      <c r="C352" t="str">
        <f t="shared" si="20"/>
        <v>DENMARK_TO_elec</v>
      </c>
      <c r="D352" t="str">
        <f t="shared" si="21"/>
        <v>PROTRA_CHP_PP_I</v>
      </c>
      <c r="E352" t="s">
        <v>3</v>
      </c>
      <c r="F352" s="1" t="str">
        <f t="shared" si="22"/>
        <v>DENMARKTO_elecPROTRA_CHP_liquid_fuels</v>
      </c>
      <c r="G352" s="5">
        <f>'PROTRA_capacity-Original_Data'!H352</f>
        <v>0.54536000000000007</v>
      </c>
      <c r="H352" s="5">
        <f>'PROTRA_capacity-Original_Data'!I352</f>
        <v>0.54536000000000007</v>
      </c>
      <c r="I352" s="5">
        <f>'PROTRA_capacity-Original_Data'!J352</f>
        <v>0.54536000000000007</v>
      </c>
      <c r="J352" s="5">
        <f>'PROTRA_capacity-Original_Data'!K352</f>
        <v>0.54536000000000007</v>
      </c>
      <c r="K352" s="5">
        <f>'PROTRA_capacity-Original_Data'!L352</f>
        <v>0.54482000000000008</v>
      </c>
      <c r="L352" s="5">
        <f>'PROTRA_capacity-Original_Data'!M352</f>
        <v>0.54482000000000008</v>
      </c>
      <c r="M352" s="5">
        <f>'PROTRA_capacity-Original_Data'!N352</f>
        <v>0.54482000000000008</v>
      </c>
      <c r="N352" s="5">
        <f>'PROTRA_capacity-Original_Data'!O352</f>
        <v>0.25982</v>
      </c>
      <c r="O352" s="5">
        <f>'PROTRA_capacity-Original_Data'!P352</f>
        <v>0.25982</v>
      </c>
      <c r="P352" s="5">
        <f>'PROTRA_capacity-Original_Data'!Q352</f>
        <v>0.25898000000000004</v>
      </c>
      <c r="Q352" s="5">
        <f>'PROTRA_capacity-Original_Data'!R352</f>
        <v>0.25898000000000004</v>
      </c>
      <c r="R352" s="5">
        <f>'PROTRA_capacity-Original_Data'!S352</f>
        <v>0.25898000000000004</v>
      </c>
      <c r="S352" s="5">
        <f>'PROTRA_capacity-Original_Data'!T352</f>
        <v>0.24813783063748815</v>
      </c>
      <c r="T352" s="5">
        <f>'PROTRA_capacity-Original_Data'!U352</f>
        <v>0.24813783063748815</v>
      </c>
      <c r="U352" s="5">
        <f>'PROTRA_capacity-Original_Data'!V352</f>
        <v>0.24863065651760233</v>
      </c>
      <c r="W352" s="83">
        <f t="shared" si="23"/>
        <v>-5.4560656374893157E-2</v>
      </c>
    </row>
    <row r="353" spans="1:23" x14ac:dyDescent="0.35">
      <c r="A353" t="s">
        <v>48</v>
      </c>
      <c r="B353" t="s">
        <v>42</v>
      </c>
      <c r="C353" t="str">
        <f t="shared" si="20"/>
        <v>DENMARK_TO_elec</v>
      </c>
      <c r="D353" t="str">
        <f t="shared" si="21"/>
        <v>PROTRA_CHP_PP_I</v>
      </c>
      <c r="E353" t="s">
        <v>4</v>
      </c>
      <c r="F353" s="1" t="str">
        <f t="shared" si="22"/>
        <v>DENMARKTO_elecPROTRA_CHP_liquid_fuels_CCS</v>
      </c>
      <c r="G353" s="5">
        <f>'PROTRA_capacity-Original_Data'!H353</f>
        <v>0</v>
      </c>
      <c r="H353" s="5">
        <f>'PROTRA_capacity-Original_Data'!I353</f>
        <v>0</v>
      </c>
      <c r="I353" s="5">
        <f>'PROTRA_capacity-Original_Data'!J353</f>
        <v>0</v>
      </c>
      <c r="J353" s="5">
        <f>'PROTRA_capacity-Original_Data'!K353</f>
        <v>0</v>
      </c>
      <c r="K353" s="5">
        <f>'PROTRA_capacity-Original_Data'!L353</f>
        <v>0</v>
      </c>
      <c r="L353" s="5">
        <f>'PROTRA_capacity-Original_Data'!M353</f>
        <v>0</v>
      </c>
      <c r="M353" s="5">
        <f>'PROTRA_capacity-Original_Data'!N353</f>
        <v>0</v>
      </c>
      <c r="N353" s="5">
        <f>'PROTRA_capacity-Original_Data'!O353</f>
        <v>0</v>
      </c>
      <c r="O353" s="5">
        <f>'PROTRA_capacity-Original_Data'!P353</f>
        <v>0</v>
      </c>
      <c r="P353" s="5">
        <f>'PROTRA_capacity-Original_Data'!Q353</f>
        <v>0</v>
      </c>
      <c r="Q353" s="5">
        <f>'PROTRA_capacity-Original_Data'!R353</f>
        <v>0</v>
      </c>
      <c r="R353" s="5">
        <f>'PROTRA_capacity-Original_Data'!S353</f>
        <v>0</v>
      </c>
      <c r="S353" s="5">
        <f>'PROTRA_capacity-Original_Data'!T353</f>
        <v>0</v>
      </c>
      <c r="T353" s="5">
        <f>'PROTRA_capacity-Original_Data'!U353</f>
        <v>0</v>
      </c>
      <c r="U353" s="5">
        <f>'PROTRA_capacity-Original_Data'!V353</f>
        <v>0</v>
      </c>
      <c r="W353" s="83" t="e">
        <f t="shared" si="23"/>
        <v>#DIV/0!</v>
      </c>
    </row>
    <row r="354" spans="1:23" x14ac:dyDescent="0.35">
      <c r="A354" t="s">
        <v>48</v>
      </c>
      <c r="B354" t="s">
        <v>42</v>
      </c>
      <c r="C354" t="str">
        <f t="shared" si="20"/>
        <v>DENMARK_TO_elec</v>
      </c>
      <c r="D354" t="str">
        <f t="shared" si="21"/>
        <v>PROTRA_CHP_PP_I</v>
      </c>
      <c r="E354" t="s">
        <v>5</v>
      </c>
      <c r="F354" s="1" t="str">
        <f t="shared" si="22"/>
        <v>DENMARKTO_elecPROTRA_CHP_solid_fossil</v>
      </c>
      <c r="G354" s="5">
        <f>'PROTRA_capacity-Original_Data'!H354</f>
        <v>5.7763999999999998</v>
      </c>
      <c r="H354" s="5">
        <f>'PROTRA_capacity-Original_Data'!I354</f>
        <v>5.7763999999999998</v>
      </c>
      <c r="I354" s="5">
        <f>'PROTRA_capacity-Original_Data'!J354</f>
        <v>5.7763999999999998</v>
      </c>
      <c r="J354" s="5">
        <f>'PROTRA_capacity-Original_Data'!K354</f>
        <v>5.7763999999999998</v>
      </c>
      <c r="K354" s="5">
        <f>'PROTRA_capacity-Original_Data'!L354</f>
        <v>5.5283999999999995</v>
      </c>
      <c r="L354" s="5">
        <f>'PROTRA_capacity-Original_Data'!M354</f>
        <v>5.5283999999999995</v>
      </c>
      <c r="M354" s="5">
        <f>'PROTRA_capacity-Original_Data'!N354</f>
        <v>5.4283999999999999</v>
      </c>
      <c r="N354" s="5">
        <f>'PROTRA_capacity-Original_Data'!O354</f>
        <v>5.1058999999999992</v>
      </c>
      <c r="O354" s="5">
        <f>'PROTRA_capacity-Original_Data'!P354</f>
        <v>5.1058999999999992</v>
      </c>
      <c r="P354" s="5">
        <f>'PROTRA_capacity-Original_Data'!Q354</f>
        <v>5.1058999999999992</v>
      </c>
      <c r="Q354" s="5">
        <f>'PROTRA_capacity-Original_Data'!R354</f>
        <v>5.1058999999999992</v>
      </c>
      <c r="R354" s="5">
        <f>'PROTRA_capacity-Original_Data'!S354</f>
        <v>5.1058999999999992</v>
      </c>
      <c r="S354" s="5">
        <f>'PROTRA_capacity-Original_Data'!T354</f>
        <v>3.8512833505260984</v>
      </c>
      <c r="T354" s="5">
        <f>'PROTRA_capacity-Original_Data'!U354</f>
        <v>3.8512833505260984</v>
      </c>
      <c r="U354" s="5">
        <f>'PROTRA_capacity-Original_Data'!V354</f>
        <v>3.8512833505260984</v>
      </c>
      <c r="W354" s="83">
        <f t="shared" si="23"/>
        <v>-2.8540113684433766E-2</v>
      </c>
    </row>
    <row r="355" spans="1:23" x14ac:dyDescent="0.35">
      <c r="A355" t="s">
        <v>48</v>
      </c>
      <c r="B355" t="s">
        <v>42</v>
      </c>
      <c r="C355" t="str">
        <f t="shared" si="20"/>
        <v>DENMARK_TO_elec</v>
      </c>
      <c r="D355" t="str">
        <f t="shared" si="21"/>
        <v>PROTRA_CHP_PP_I</v>
      </c>
      <c r="E355" t="s">
        <v>6</v>
      </c>
      <c r="F355" s="1" t="str">
        <f t="shared" si="22"/>
        <v>DENMARKTO_elecPROTRA_CHP_solid_fossil_CCS</v>
      </c>
      <c r="G355" s="5">
        <f>'PROTRA_capacity-Original_Data'!H355</f>
        <v>0</v>
      </c>
      <c r="H355" s="5">
        <f>'PROTRA_capacity-Original_Data'!I355</f>
        <v>0</v>
      </c>
      <c r="I355" s="5">
        <f>'PROTRA_capacity-Original_Data'!J355</f>
        <v>0</v>
      </c>
      <c r="J355" s="5">
        <f>'PROTRA_capacity-Original_Data'!K355</f>
        <v>0</v>
      </c>
      <c r="K355" s="5">
        <f>'PROTRA_capacity-Original_Data'!L355</f>
        <v>0</v>
      </c>
      <c r="L355" s="5">
        <f>'PROTRA_capacity-Original_Data'!M355</f>
        <v>0</v>
      </c>
      <c r="M355" s="5">
        <f>'PROTRA_capacity-Original_Data'!N355</f>
        <v>0</v>
      </c>
      <c r="N355" s="5">
        <f>'PROTRA_capacity-Original_Data'!O355</f>
        <v>0</v>
      </c>
      <c r="O355" s="5">
        <f>'PROTRA_capacity-Original_Data'!P355</f>
        <v>0</v>
      </c>
      <c r="P355" s="5">
        <f>'PROTRA_capacity-Original_Data'!Q355</f>
        <v>0</v>
      </c>
      <c r="Q355" s="5">
        <f>'PROTRA_capacity-Original_Data'!R355</f>
        <v>0</v>
      </c>
      <c r="R355" s="5">
        <f>'PROTRA_capacity-Original_Data'!S355</f>
        <v>0</v>
      </c>
      <c r="S355" s="5">
        <f>'PROTRA_capacity-Original_Data'!T355</f>
        <v>0</v>
      </c>
      <c r="T355" s="5">
        <f>'PROTRA_capacity-Original_Data'!U355</f>
        <v>0</v>
      </c>
      <c r="U355" s="5">
        <f>'PROTRA_capacity-Original_Data'!V355</f>
        <v>0</v>
      </c>
      <c r="W355" s="83" t="e">
        <f t="shared" si="23"/>
        <v>#DIV/0!</v>
      </c>
    </row>
    <row r="356" spans="1:23" x14ac:dyDescent="0.35">
      <c r="A356" t="s">
        <v>48</v>
      </c>
      <c r="B356" t="s">
        <v>42</v>
      </c>
      <c r="C356" t="str">
        <f t="shared" si="20"/>
        <v>DENMARK_TO_elec</v>
      </c>
      <c r="D356" t="str">
        <f t="shared" si="21"/>
        <v>PROTRA_CHP_PP_I</v>
      </c>
      <c r="E356" t="s">
        <v>7</v>
      </c>
      <c r="F356" s="1" t="str">
        <f t="shared" si="22"/>
        <v>DENMARKTO_elecPROTRA_CHP_waste</v>
      </c>
      <c r="G356" s="5">
        <f>'PROTRA_capacity-Original_Data'!H356</f>
        <v>5.8061819761571425E-2</v>
      </c>
      <c r="H356" s="5">
        <f>'PROTRA_capacity-Original_Data'!I356</f>
        <v>5.8061819761571425E-2</v>
      </c>
      <c r="I356" s="5">
        <f>'PROTRA_capacity-Original_Data'!J356</f>
        <v>5.8061819761571425E-2</v>
      </c>
      <c r="J356" s="5">
        <f>'PROTRA_capacity-Original_Data'!K356</f>
        <v>6.8020538472016348E-2</v>
      </c>
      <c r="K356" s="5">
        <f>'PROTRA_capacity-Original_Data'!L356</f>
        <v>6.8020538472016348E-2</v>
      </c>
      <c r="L356" s="5">
        <f>'PROTRA_capacity-Original_Data'!M356</f>
        <v>6.8020538472016348E-2</v>
      </c>
      <c r="M356" s="5">
        <f>'PROTRA_capacity-Original_Data'!N356</f>
        <v>7.2377477907835983E-2</v>
      </c>
      <c r="N356" s="5">
        <f>'PROTRA_capacity-Original_Data'!O356</f>
        <v>7.2377477907835983E-2</v>
      </c>
      <c r="O356" s="5">
        <f>'PROTRA_capacity-Original_Data'!P356</f>
        <v>7.2377477907835983E-2</v>
      </c>
      <c r="P356" s="5">
        <f>'PROTRA_capacity-Original_Data'!Q356</f>
        <v>9.4460936648247562E-2</v>
      </c>
      <c r="Q356" s="5">
        <f>'PROTRA_capacity-Original_Data'!R356</f>
        <v>9.4460936648247562E-2</v>
      </c>
      <c r="R356" s="5">
        <f>'PROTRA_capacity-Original_Data'!S356</f>
        <v>9.4460936648247562E-2</v>
      </c>
      <c r="S356" s="5">
        <f>'PROTRA_capacity-Original_Data'!T356</f>
        <v>9.9925618933683374E-2</v>
      </c>
      <c r="T356" s="5">
        <f>'PROTRA_capacity-Original_Data'!U356</f>
        <v>9.9925618933683374E-2</v>
      </c>
      <c r="U356" s="5">
        <f>'PROTRA_capacity-Original_Data'!V356</f>
        <v>9.9925618933683374E-2</v>
      </c>
      <c r="W356" s="83">
        <f t="shared" si="23"/>
        <v>3.9541595775484994E-2</v>
      </c>
    </row>
    <row r="357" spans="1:23" x14ac:dyDescent="0.35">
      <c r="A357" t="s">
        <v>48</v>
      </c>
      <c r="B357" t="s">
        <v>42</v>
      </c>
      <c r="C357" t="str">
        <f t="shared" si="20"/>
        <v>DENMARK_TO_elec</v>
      </c>
      <c r="D357" t="str">
        <f t="shared" si="21"/>
        <v>PROTRA_CHP_PP_I</v>
      </c>
      <c r="E357" t="s">
        <v>8</v>
      </c>
      <c r="F357" s="1" t="str">
        <f t="shared" si="22"/>
        <v>DENMARKTO_elecPROTRA_CHP_solid_bio</v>
      </c>
      <c r="G357" s="5">
        <f>'PROTRA_capacity-Original_Data'!H357</f>
        <v>0.40835818023842863</v>
      </c>
      <c r="H357" s="5">
        <f>'PROTRA_capacity-Original_Data'!I357</f>
        <v>0.40835818023842863</v>
      </c>
      <c r="I357" s="5">
        <f>'PROTRA_capacity-Original_Data'!J357</f>
        <v>0.40835818023842863</v>
      </c>
      <c r="J357" s="5">
        <f>'PROTRA_capacity-Original_Data'!K357</f>
        <v>0.47839946152798385</v>
      </c>
      <c r="K357" s="5">
        <f>'PROTRA_capacity-Original_Data'!L357</f>
        <v>0.47839946152798385</v>
      </c>
      <c r="L357" s="5">
        <f>'PROTRA_capacity-Original_Data'!M357</f>
        <v>0.47839946152798385</v>
      </c>
      <c r="M357" s="5">
        <f>'PROTRA_capacity-Original_Data'!N357</f>
        <v>0.50904252209216416</v>
      </c>
      <c r="N357" s="5">
        <f>'PROTRA_capacity-Original_Data'!O357</f>
        <v>0.50904252209216416</v>
      </c>
      <c r="O357" s="5">
        <f>'PROTRA_capacity-Original_Data'!P357</f>
        <v>0.50904252209216416</v>
      </c>
      <c r="P357" s="5">
        <f>'PROTRA_capacity-Original_Data'!Q357</f>
        <v>0.66435906335175243</v>
      </c>
      <c r="Q357" s="5">
        <f>'PROTRA_capacity-Original_Data'!R357</f>
        <v>0.66435906335175243</v>
      </c>
      <c r="R357" s="5">
        <f>'PROTRA_capacity-Original_Data'!S357</f>
        <v>0.66435906335175243</v>
      </c>
      <c r="S357" s="5">
        <f>'PROTRA_capacity-Original_Data'!T357</f>
        <v>5.7195582306831065</v>
      </c>
      <c r="T357" s="5">
        <f>'PROTRA_capacity-Original_Data'!U357</f>
        <v>5.8072401375214104</v>
      </c>
      <c r="U357" s="5">
        <f>'PROTRA_capacity-Original_Data'!V357</f>
        <v>6.3130972923577691</v>
      </c>
      <c r="W357" s="83">
        <f t="shared" si="23"/>
        <v>0.21602623444420543</v>
      </c>
    </row>
    <row r="358" spans="1:23" x14ac:dyDescent="0.35">
      <c r="A358" t="s">
        <v>48</v>
      </c>
      <c r="B358" t="s">
        <v>42</v>
      </c>
      <c r="C358" t="str">
        <f t="shared" si="20"/>
        <v>DENMARK_TO_elec</v>
      </c>
      <c r="D358" t="str">
        <f t="shared" si="21"/>
        <v>PROTRA_CHP_PP_I</v>
      </c>
      <c r="E358" t="s">
        <v>9</v>
      </c>
      <c r="F358" s="1" t="str">
        <f t="shared" si="22"/>
        <v>DENMARKTO_elecPROTRA_CHP_solid_bio_CCS</v>
      </c>
      <c r="G358" s="5">
        <f>'PROTRA_capacity-Original_Data'!H358</f>
        <v>0</v>
      </c>
      <c r="H358" s="5">
        <f>'PROTRA_capacity-Original_Data'!I358</f>
        <v>0</v>
      </c>
      <c r="I358" s="5">
        <f>'PROTRA_capacity-Original_Data'!J358</f>
        <v>0</v>
      </c>
      <c r="J358" s="5">
        <f>'PROTRA_capacity-Original_Data'!K358</f>
        <v>0</v>
      </c>
      <c r="K358" s="5">
        <f>'PROTRA_capacity-Original_Data'!L358</f>
        <v>0</v>
      </c>
      <c r="L358" s="5">
        <f>'PROTRA_capacity-Original_Data'!M358</f>
        <v>0</v>
      </c>
      <c r="M358" s="5">
        <f>'PROTRA_capacity-Original_Data'!N358</f>
        <v>0</v>
      </c>
      <c r="N358" s="5">
        <f>'PROTRA_capacity-Original_Data'!O358</f>
        <v>0</v>
      </c>
      <c r="O358" s="5">
        <f>'PROTRA_capacity-Original_Data'!P358</f>
        <v>0</v>
      </c>
      <c r="P358" s="5">
        <f>'PROTRA_capacity-Original_Data'!Q358</f>
        <v>0</v>
      </c>
      <c r="Q358" s="5">
        <f>'PROTRA_capacity-Original_Data'!R358</f>
        <v>0</v>
      </c>
      <c r="R358" s="5">
        <f>'PROTRA_capacity-Original_Data'!S358</f>
        <v>0</v>
      </c>
      <c r="S358" s="5">
        <f>'PROTRA_capacity-Original_Data'!T358</f>
        <v>0</v>
      </c>
      <c r="T358" s="5">
        <f>'PROTRA_capacity-Original_Data'!U358</f>
        <v>0</v>
      </c>
      <c r="U358" s="5">
        <f>'PROTRA_capacity-Original_Data'!V358</f>
        <v>0</v>
      </c>
      <c r="W358" s="83" t="e">
        <f t="shared" si="23"/>
        <v>#DIV/0!</v>
      </c>
    </row>
    <row r="359" spans="1:23" x14ac:dyDescent="0.35">
      <c r="A359" t="s">
        <v>48</v>
      </c>
      <c r="B359" t="s">
        <v>42</v>
      </c>
      <c r="C359" t="str">
        <f t="shared" si="20"/>
        <v>DENMARK_TO_elec</v>
      </c>
      <c r="D359" t="str">
        <f t="shared" si="21"/>
        <v>PROTRA_CHP_PP_I</v>
      </c>
      <c r="E359" t="s">
        <v>17</v>
      </c>
      <c r="F359" s="1" t="str">
        <f t="shared" si="22"/>
        <v>DENMARKTO_elecPROTRA_PP_solid_bio</v>
      </c>
      <c r="G359" s="5">
        <f>'PROTRA_capacity-Original_Data'!H359</f>
        <v>9.1053665676421626E-3</v>
      </c>
      <c r="H359" s="5">
        <f>'PROTRA_capacity-Original_Data'!I359</f>
        <v>9.1053665676421626E-3</v>
      </c>
      <c r="I359" s="5">
        <f>'PROTRA_capacity-Original_Data'!J359</f>
        <v>9.1053665676421626E-3</v>
      </c>
      <c r="J359" s="5">
        <f>'PROTRA_capacity-Original_Data'!K359</f>
        <v>9.1053665676421626E-3</v>
      </c>
      <c r="K359" s="5">
        <f>'PROTRA_capacity-Original_Data'!L359</f>
        <v>9.1053665676421626E-3</v>
      </c>
      <c r="L359" s="5">
        <f>'PROTRA_capacity-Original_Data'!M359</f>
        <v>9.1053665676421626E-3</v>
      </c>
      <c r="M359" s="5">
        <f>'PROTRA_capacity-Original_Data'!N359</f>
        <v>9.1053665676421626E-3</v>
      </c>
      <c r="N359" s="5">
        <f>'PROTRA_capacity-Original_Data'!O359</f>
        <v>9.1053665676421626E-3</v>
      </c>
      <c r="O359" s="5">
        <f>'PROTRA_capacity-Original_Data'!P359</f>
        <v>9.1053665676421626E-3</v>
      </c>
      <c r="P359" s="5">
        <f>'PROTRA_capacity-Original_Data'!Q359</f>
        <v>1.2607430632119918E-2</v>
      </c>
      <c r="Q359" s="5">
        <f>'PROTRA_capacity-Original_Data'!R359</f>
        <v>1.2607430632119918E-2</v>
      </c>
      <c r="R359" s="5">
        <f>'PROTRA_capacity-Original_Data'!S359</f>
        <v>1.2607430632119918E-2</v>
      </c>
      <c r="S359" s="5">
        <f>'PROTRA_capacity-Original_Data'!T359</f>
        <v>0.10853909823388518</v>
      </c>
      <c r="T359" s="5">
        <f>'PROTRA_capacity-Original_Data'!U359</f>
        <v>0.11020302308888578</v>
      </c>
      <c r="U359" s="5">
        <f>'PROTRA_capacity-Original_Data'!V359</f>
        <v>0.11980258956004308</v>
      </c>
      <c r="W359" s="83">
        <f t="shared" si="23"/>
        <v>0.20210008123973888</v>
      </c>
    </row>
    <row r="360" spans="1:23" x14ac:dyDescent="0.35">
      <c r="A360" t="s">
        <v>48</v>
      </c>
      <c r="B360" t="s">
        <v>42</v>
      </c>
      <c r="C360" t="str">
        <f t="shared" si="20"/>
        <v>DENMARK_TO_elec</v>
      </c>
      <c r="D360" t="str">
        <f t="shared" si="21"/>
        <v>PROTRA_CHP_PP_I</v>
      </c>
      <c r="E360" t="s">
        <v>18</v>
      </c>
      <c r="F360" s="1" t="str">
        <f t="shared" si="22"/>
        <v>DENMARKTO_elecPROTRA_PP_solid_bio_CCS</v>
      </c>
      <c r="G360" s="5">
        <f>'PROTRA_capacity-Original_Data'!H360</f>
        <v>0</v>
      </c>
      <c r="H360" s="5">
        <f>'PROTRA_capacity-Original_Data'!I360</f>
        <v>0</v>
      </c>
      <c r="I360" s="5">
        <f>'PROTRA_capacity-Original_Data'!J360</f>
        <v>0</v>
      </c>
      <c r="J360" s="5">
        <f>'PROTRA_capacity-Original_Data'!K360</f>
        <v>0</v>
      </c>
      <c r="K360" s="5">
        <f>'PROTRA_capacity-Original_Data'!L360</f>
        <v>0</v>
      </c>
      <c r="L360" s="5">
        <f>'PROTRA_capacity-Original_Data'!M360</f>
        <v>0</v>
      </c>
      <c r="M360" s="5">
        <f>'PROTRA_capacity-Original_Data'!N360</f>
        <v>0</v>
      </c>
      <c r="N360" s="5">
        <f>'PROTRA_capacity-Original_Data'!O360</f>
        <v>0</v>
      </c>
      <c r="O360" s="5">
        <f>'PROTRA_capacity-Original_Data'!P360</f>
        <v>0</v>
      </c>
      <c r="P360" s="5">
        <f>'PROTRA_capacity-Original_Data'!Q360</f>
        <v>0</v>
      </c>
      <c r="Q360" s="5">
        <f>'PROTRA_capacity-Original_Data'!R360</f>
        <v>0</v>
      </c>
      <c r="R360" s="5">
        <f>'PROTRA_capacity-Original_Data'!S360</f>
        <v>0</v>
      </c>
      <c r="S360" s="5">
        <f>'PROTRA_capacity-Original_Data'!T360</f>
        <v>0</v>
      </c>
      <c r="T360" s="5">
        <f>'PROTRA_capacity-Original_Data'!U360</f>
        <v>0</v>
      </c>
      <c r="U360" s="5">
        <f>'PROTRA_capacity-Original_Data'!V360</f>
        <v>0</v>
      </c>
      <c r="W360" s="83" t="e">
        <f t="shared" si="23"/>
        <v>#DIV/0!</v>
      </c>
    </row>
    <row r="361" spans="1:23" x14ac:dyDescent="0.35">
      <c r="A361" t="s">
        <v>48</v>
      </c>
      <c r="B361" t="s">
        <v>42</v>
      </c>
      <c r="C361" t="str">
        <f t="shared" si="20"/>
        <v>DENMARK_TO_elec</v>
      </c>
      <c r="D361" t="str">
        <f t="shared" si="21"/>
        <v>PROTRA_CHP_PP_I</v>
      </c>
      <c r="E361" t="s">
        <v>19</v>
      </c>
      <c r="F361" s="1" t="str">
        <f t="shared" si="22"/>
        <v>DENMARKTO_elecPROTRA_PP_gas_fuels</v>
      </c>
      <c r="G361" s="5">
        <f>'PROTRA_capacity-Original_Data'!H361</f>
        <v>0.35696699999999998</v>
      </c>
      <c r="H361" s="5">
        <f>'PROTRA_capacity-Original_Data'!I361</f>
        <v>0.35696699999999998</v>
      </c>
      <c r="I361" s="5">
        <f>'PROTRA_capacity-Original_Data'!J361</f>
        <v>0.35616699999999996</v>
      </c>
      <c r="J361" s="5">
        <f>'PROTRA_capacity-Original_Data'!K361</f>
        <v>0.35536700000000004</v>
      </c>
      <c r="K361" s="5">
        <f>'PROTRA_capacity-Original_Data'!L361</f>
        <v>0.33906700000000001</v>
      </c>
      <c r="L361" s="5">
        <f>'PROTRA_capacity-Original_Data'!M361</f>
        <v>0.33906700000000001</v>
      </c>
      <c r="M361" s="5">
        <f>'PROTRA_capacity-Original_Data'!N361</f>
        <v>0.33906700000000001</v>
      </c>
      <c r="N361" s="5">
        <f>'PROTRA_capacity-Original_Data'!O361</f>
        <v>0.33856700000000001</v>
      </c>
      <c r="O361" s="5">
        <f>'PROTRA_capacity-Original_Data'!P361</f>
        <v>0.33626699999999998</v>
      </c>
      <c r="P361" s="5">
        <f>'PROTRA_capacity-Original_Data'!Q361</f>
        <v>0.33626699999999998</v>
      </c>
      <c r="Q361" s="5">
        <f>'PROTRA_capacity-Original_Data'!R361</f>
        <v>0.33626699999999998</v>
      </c>
      <c r="R361" s="5">
        <f>'PROTRA_capacity-Original_Data'!S361</f>
        <v>0.33626699999999998</v>
      </c>
      <c r="S361" s="5">
        <f>'PROTRA_capacity-Original_Data'!T361</f>
        <v>0.2087805311118667</v>
      </c>
      <c r="T361" s="5">
        <f>'PROTRA_capacity-Original_Data'!U361</f>
        <v>0.2074084794287657</v>
      </c>
      <c r="U361" s="5">
        <f>'PROTRA_capacity-Original_Data'!V361</f>
        <v>0.19883315640938456</v>
      </c>
      <c r="W361" s="83">
        <f t="shared" si="23"/>
        <v>-4.0936869698436351E-2</v>
      </c>
    </row>
    <row r="362" spans="1:23" x14ac:dyDescent="0.35">
      <c r="A362" t="s">
        <v>48</v>
      </c>
      <c r="B362" t="s">
        <v>42</v>
      </c>
      <c r="C362" t="str">
        <f t="shared" si="20"/>
        <v>DENMARK_TO_elec</v>
      </c>
      <c r="D362" t="str">
        <f t="shared" si="21"/>
        <v>PROTRA_CHP_PP_I</v>
      </c>
      <c r="E362" t="s">
        <v>20</v>
      </c>
      <c r="F362" s="1" t="str">
        <f t="shared" si="22"/>
        <v>DENMARKTO_elecPROTRA_PP_gas_fuels_CCS</v>
      </c>
      <c r="G362" s="6">
        <f>'PROTRA_capacity-Original_Data'!H362</f>
        <v>0</v>
      </c>
      <c r="H362" s="6">
        <f>'PROTRA_capacity-Original_Data'!I362</f>
        <v>0</v>
      </c>
      <c r="I362" s="6">
        <f>'PROTRA_capacity-Original_Data'!J362</f>
        <v>0</v>
      </c>
      <c r="J362" s="6">
        <f>'PROTRA_capacity-Original_Data'!K362</f>
        <v>0</v>
      </c>
      <c r="K362" s="6">
        <f>'PROTRA_capacity-Original_Data'!L362</f>
        <v>0</v>
      </c>
      <c r="L362" s="6">
        <f>'PROTRA_capacity-Original_Data'!M362</f>
        <v>0</v>
      </c>
      <c r="M362" s="6">
        <f>'PROTRA_capacity-Original_Data'!N362</f>
        <v>0</v>
      </c>
      <c r="N362" s="6">
        <f>'PROTRA_capacity-Original_Data'!O362</f>
        <v>0</v>
      </c>
      <c r="O362" s="6">
        <f>'PROTRA_capacity-Original_Data'!P362</f>
        <v>0</v>
      </c>
      <c r="P362" s="6">
        <f>'PROTRA_capacity-Original_Data'!Q362</f>
        <v>0</v>
      </c>
      <c r="Q362" s="6">
        <f>'PROTRA_capacity-Original_Data'!R362</f>
        <v>0</v>
      </c>
      <c r="R362" s="6">
        <f>'PROTRA_capacity-Original_Data'!S362</f>
        <v>0</v>
      </c>
      <c r="S362" s="6">
        <f>'PROTRA_capacity-Original_Data'!T362</f>
        <v>0</v>
      </c>
      <c r="T362" s="6">
        <f>'PROTRA_capacity-Original_Data'!U362</f>
        <v>0</v>
      </c>
      <c r="U362" s="6">
        <f>'PROTRA_capacity-Original_Data'!V362</f>
        <v>0</v>
      </c>
      <c r="W362" s="83" t="e">
        <f t="shared" si="23"/>
        <v>#DIV/0!</v>
      </c>
    </row>
    <row r="363" spans="1:23" x14ac:dyDescent="0.35">
      <c r="A363" t="s">
        <v>48</v>
      </c>
      <c r="B363" t="s">
        <v>42</v>
      </c>
      <c r="C363" t="str">
        <f t="shared" si="20"/>
        <v>DENMARK_TO_elec</v>
      </c>
      <c r="D363" t="str">
        <f t="shared" si="21"/>
        <v>PROTRA_CHP_PP_I</v>
      </c>
      <c r="E363" t="s">
        <v>21</v>
      </c>
      <c r="F363" s="1" t="str">
        <f t="shared" si="22"/>
        <v>DENMARKTO_elecPROTRA_PP_geothermal</v>
      </c>
      <c r="G363" s="4">
        <f>INDEX('CHP-geothermal-fix'!H$155:H$226,MATCH(PROTRA_capacity!$F363,'CHP-geothermal-fix'!$F$155:$F$226,0))</f>
        <v>0.11419565764886219</v>
      </c>
      <c r="H363" s="4">
        <f>INDEX('CHP-geothermal-fix'!I$155:I$226,MATCH(PROTRA_capacity!$F363,'CHP-geothermal-fix'!$F$155:$F$226,0))</f>
        <v>0.1122322937103379</v>
      </c>
      <c r="I363" s="4">
        <f>INDEX('CHP-geothermal-fix'!J$155:J$226,MATCH(PROTRA_capacity!$F363,'CHP-geothermal-fix'!$F$155:$F$226,0))</f>
        <v>0.10748415847125364</v>
      </c>
      <c r="J363" s="4">
        <f>INDEX('CHP-geothermal-fix'!K$155:K$226,MATCH(PROTRA_capacity!$F363,'CHP-geothermal-fix'!$F$155:$F$226,0))</f>
        <v>0.10584134374718229</v>
      </c>
      <c r="K363" s="4">
        <f>INDEX('CHP-geothermal-fix'!L$155:L$226,MATCH(PROTRA_capacity!$F363,'CHP-geothermal-fix'!$F$155:$F$226,0))</f>
        <v>0.11631929619461297</v>
      </c>
      <c r="L363" s="4">
        <f>INDEX('CHP-geothermal-fix'!M$155:M$226,MATCH(PROTRA_capacity!$F363,'CHP-geothermal-fix'!$F$155:$F$226,0))</f>
        <v>0.22613610000000001</v>
      </c>
      <c r="M363" s="4">
        <f>INDEX('CHP-geothermal-fix'!N$155:N$226,MATCH(PROTRA_capacity!$F363,'CHP-geothermal-fix'!$F$155:$F$226,0))</f>
        <v>0.2329904248438498</v>
      </c>
      <c r="N363" s="4">
        <f>INDEX('CHP-geothermal-fix'!O$155:O$226,MATCH(PROTRA_capacity!$F363,'CHP-geothermal-fix'!$F$155:$F$226,0))</f>
        <v>0.25889699999999999</v>
      </c>
      <c r="O363" s="4">
        <f>INDEX('CHP-geothermal-fix'!P$155:P$226,MATCH(PROTRA_capacity!$F363,'CHP-geothermal-fix'!$F$155:$F$226,0))</f>
        <v>0.25223030000000002</v>
      </c>
      <c r="P363" s="4">
        <f>INDEX('CHP-geothermal-fix'!Q$155:Q$226,MATCH(PROTRA_capacity!$F363,'CHP-geothermal-fix'!$F$155:$F$226,0))</f>
        <v>0.2508397</v>
      </c>
      <c r="Q363" s="4">
        <f>INDEX('CHP-geothermal-fix'!R$155:R$226,MATCH(PROTRA_capacity!$F363,'CHP-geothermal-fix'!$F$155:$F$226,0))</f>
        <v>0.2730337341195167</v>
      </c>
      <c r="R363" s="4">
        <f>INDEX('CHP-geothermal-fix'!S$155:S$226,MATCH(PROTRA_capacity!$F363,'CHP-geothermal-fix'!$F$155:$F$226,0))</f>
        <v>0.29522776823903341</v>
      </c>
      <c r="S363" s="4">
        <f>INDEX('CHP-geothermal-fix'!T$155:T$226,MATCH(PROTRA_capacity!$F363,'CHP-geothermal-fix'!$F$155:$F$226,0))</f>
        <v>0.31742180235855011</v>
      </c>
      <c r="T363" s="4">
        <f>INDEX('CHP-geothermal-fix'!U$155:U$226,MATCH(PROTRA_capacity!$F363,'CHP-geothermal-fix'!$F$155:$F$226,0))</f>
        <v>0.33961583647806681</v>
      </c>
      <c r="U363" s="4">
        <f>INDEX('CHP-geothermal-fix'!V$155:V$226,MATCH(PROTRA_capacity!$F363,'CHP-geothermal-fix'!$F$155:$F$226,0))</f>
        <v>0.36180987059758352</v>
      </c>
      <c r="W363" s="83">
        <f t="shared" si="23"/>
        <v>8.5859486969088739E-2</v>
      </c>
    </row>
    <row r="364" spans="1:23" x14ac:dyDescent="0.35">
      <c r="A364" t="s">
        <v>48</v>
      </c>
      <c r="B364" t="s">
        <v>42</v>
      </c>
      <c r="C364" t="str">
        <f t="shared" si="20"/>
        <v>DENMARK_TO_elec</v>
      </c>
      <c r="D364" t="str">
        <f t="shared" si="21"/>
        <v>PROTRA_CHP_PP_I</v>
      </c>
      <c r="E364" t="s">
        <v>22</v>
      </c>
      <c r="F364" s="1" t="str">
        <f t="shared" si="22"/>
        <v>DENMARKTO_elecPROTRA_PP_hydropower_dammed</v>
      </c>
      <c r="G364" s="5">
        <f>'PROTRA_capacity-Original_Data'!H364</f>
        <v>4.1400000000000005E-3</v>
      </c>
      <c r="H364" s="5">
        <f>'PROTRA_capacity-Original_Data'!I364</f>
        <v>4.1400000000000005E-3</v>
      </c>
      <c r="I364" s="5">
        <f>'PROTRA_capacity-Original_Data'!J364</f>
        <v>4.1400000000000005E-3</v>
      </c>
      <c r="J364" s="5">
        <f>'PROTRA_capacity-Original_Data'!K364</f>
        <v>4.1400000000000005E-3</v>
      </c>
      <c r="K364" s="5">
        <f>'PROTRA_capacity-Original_Data'!L364</f>
        <v>4.1400000000000005E-3</v>
      </c>
      <c r="L364" s="5">
        <f>'PROTRA_capacity-Original_Data'!M364</f>
        <v>4.1400000000000005E-3</v>
      </c>
      <c r="M364" s="5">
        <f>'PROTRA_capacity-Original_Data'!N364</f>
        <v>4.1400000000000005E-3</v>
      </c>
      <c r="N364" s="5">
        <f>'PROTRA_capacity-Original_Data'!O364</f>
        <v>4.1400000000000005E-3</v>
      </c>
      <c r="O364" s="5">
        <f>'PROTRA_capacity-Original_Data'!P364</f>
        <v>4.1400000000000005E-3</v>
      </c>
      <c r="P364" s="5">
        <f>'PROTRA_capacity-Original_Data'!Q364</f>
        <v>4.1400000000000005E-3</v>
      </c>
      <c r="Q364" s="5">
        <f>'PROTRA_capacity-Original_Data'!R364</f>
        <v>4.1400000000000005E-3</v>
      </c>
      <c r="R364" s="5">
        <f>'PROTRA_capacity-Original_Data'!S364</f>
        <v>4.1400000000000005E-3</v>
      </c>
      <c r="S364" s="5">
        <f>'PROTRA_capacity-Original_Data'!T364</f>
        <v>4.1400000000000005E-3</v>
      </c>
      <c r="T364" s="5">
        <f>'PROTRA_capacity-Original_Data'!U364</f>
        <v>4.1400000000000005E-3</v>
      </c>
      <c r="U364" s="5">
        <f>'PROTRA_capacity-Original_Data'!V364</f>
        <v>4.1400000000000005E-3</v>
      </c>
      <c r="W364" s="83">
        <f t="shared" si="23"/>
        <v>0</v>
      </c>
    </row>
    <row r="365" spans="1:23" x14ac:dyDescent="0.35">
      <c r="A365" t="s">
        <v>48</v>
      </c>
      <c r="B365" t="s">
        <v>42</v>
      </c>
      <c r="C365" t="str">
        <f t="shared" si="20"/>
        <v>DENMARK_TO_elec</v>
      </c>
      <c r="D365" t="str">
        <f t="shared" si="21"/>
        <v>PROTRA_CHP_PP_I</v>
      </c>
      <c r="E365" t="s">
        <v>23</v>
      </c>
      <c r="F365" s="1" t="str">
        <f t="shared" si="22"/>
        <v>DENMARKTO_elecPROTRA_PP_hydropower_run_of_river</v>
      </c>
      <c r="G365" s="5">
        <f>'PROTRA_capacity-Original_Data'!H365</f>
        <v>4.8599999999999997E-3</v>
      </c>
      <c r="H365" s="5">
        <f>'PROTRA_capacity-Original_Data'!I365</f>
        <v>4.8599999999999997E-3</v>
      </c>
      <c r="I365" s="5">
        <f>'PROTRA_capacity-Original_Data'!J365</f>
        <v>4.8599999999999997E-3</v>
      </c>
      <c r="J365" s="5">
        <f>'PROTRA_capacity-Original_Data'!K365</f>
        <v>4.8599999999999997E-3</v>
      </c>
      <c r="K365" s="5">
        <f>'PROTRA_capacity-Original_Data'!L365</f>
        <v>4.8599999999999997E-3</v>
      </c>
      <c r="L365" s="5">
        <f>'PROTRA_capacity-Original_Data'!M365</f>
        <v>4.8599999999999997E-3</v>
      </c>
      <c r="M365" s="5">
        <f>'PROTRA_capacity-Original_Data'!N365</f>
        <v>4.8599999999999997E-3</v>
      </c>
      <c r="N365" s="5">
        <f>'PROTRA_capacity-Original_Data'!O365</f>
        <v>4.8599999999999997E-3</v>
      </c>
      <c r="O365" s="5">
        <f>'PROTRA_capacity-Original_Data'!P365</f>
        <v>4.8599999999999997E-3</v>
      </c>
      <c r="P365" s="5">
        <f>'PROTRA_capacity-Original_Data'!Q365</f>
        <v>4.8599999999999997E-3</v>
      </c>
      <c r="Q365" s="5">
        <f>'PROTRA_capacity-Original_Data'!R365</f>
        <v>4.8599999999999997E-3</v>
      </c>
      <c r="R365" s="5">
        <f>'PROTRA_capacity-Original_Data'!S365</f>
        <v>4.8599999999999997E-3</v>
      </c>
      <c r="S365" s="5">
        <f>'PROTRA_capacity-Original_Data'!T365</f>
        <v>3.2399999999999998E-3</v>
      </c>
      <c r="T365" s="5">
        <f>'PROTRA_capacity-Original_Data'!U365</f>
        <v>3.7799999999999999E-3</v>
      </c>
      <c r="U365" s="5">
        <f>'PROTRA_capacity-Original_Data'!V365</f>
        <v>3.7799999999999999E-3</v>
      </c>
      <c r="W365" s="83">
        <f t="shared" si="23"/>
        <v>-1.7790870619254551E-2</v>
      </c>
    </row>
    <row r="366" spans="1:23" x14ac:dyDescent="0.35">
      <c r="A366" t="s">
        <v>48</v>
      </c>
      <c r="B366" t="s">
        <v>42</v>
      </c>
      <c r="C366" t="str">
        <f t="shared" si="20"/>
        <v>DENMARK_TO_elec</v>
      </c>
      <c r="D366" t="str">
        <f t="shared" si="21"/>
        <v>PROTRA_CHP_PP_I</v>
      </c>
      <c r="E366" t="s">
        <v>24</v>
      </c>
      <c r="F366" s="1" t="str">
        <f t="shared" si="22"/>
        <v>DENMARKTO_elecPROTRA_PP_liquid_fuels</v>
      </c>
      <c r="G366" s="5">
        <f>'PROTRA_capacity-Original_Data'!H366</f>
        <v>0.11149999999999999</v>
      </c>
      <c r="H366" s="5">
        <f>'PROTRA_capacity-Original_Data'!I366</f>
        <v>0.24255000000000043</v>
      </c>
      <c r="I366" s="5">
        <f>'PROTRA_capacity-Original_Data'!J366</f>
        <v>0.2362500000000004</v>
      </c>
      <c r="J366" s="5">
        <f>'PROTRA_capacity-Original_Data'!K366</f>
        <v>0.23325000000000035</v>
      </c>
      <c r="K366" s="5">
        <f>'PROTRA_capacity-Original_Data'!L366</f>
        <v>0.23005000000000034</v>
      </c>
      <c r="L366" s="5">
        <f>'PROTRA_capacity-Original_Data'!M366</f>
        <v>0.23005000000000034</v>
      </c>
      <c r="M366" s="5">
        <f>'PROTRA_capacity-Original_Data'!N366</f>
        <v>0.2268500000000003</v>
      </c>
      <c r="N366" s="5">
        <f>'PROTRA_capacity-Original_Data'!O366</f>
        <v>0.2019500000000003</v>
      </c>
      <c r="O366" s="5">
        <f>'PROTRA_capacity-Original_Data'!P366</f>
        <v>0.20015000000000024</v>
      </c>
      <c r="P366" s="5">
        <f>'PROTRA_capacity-Original_Data'!Q366</f>
        <v>0.1730500000000002</v>
      </c>
      <c r="Q366" s="5">
        <f>'PROTRA_capacity-Original_Data'!R366</f>
        <v>0.1730500000000002</v>
      </c>
      <c r="R366" s="5">
        <f>'PROTRA_capacity-Original_Data'!S366</f>
        <v>0.1730500000000002</v>
      </c>
      <c r="S366" s="5">
        <f>'PROTRA_capacity-Original_Data'!T366</f>
        <v>0.16580528068506203</v>
      </c>
      <c r="T366" s="5">
        <f>'PROTRA_capacity-Original_Data'!U366</f>
        <v>0.16580528068506203</v>
      </c>
      <c r="U366" s="5">
        <f>'PROTRA_capacity-Original_Data'!V366</f>
        <v>0.16613458610846832</v>
      </c>
      <c r="W366" s="83">
        <f t="shared" si="23"/>
        <v>2.8893374130447125E-2</v>
      </c>
    </row>
    <row r="367" spans="1:23" x14ac:dyDescent="0.35">
      <c r="A367" t="s">
        <v>48</v>
      </c>
      <c r="B367" t="s">
        <v>42</v>
      </c>
      <c r="C367" t="str">
        <f t="shared" si="20"/>
        <v>DENMARK_TO_elec</v>
      </c>
      <c r="D367" t="str">
        <f t="shared" si="21"/>
        <v>PROTRA_CHP_PP_I</v>
      </c>
      <c r="E367" t="s">
        <v>25</v>
      </c>
      <c r="F367" s="1" t="str">
        <f t="shared" si="22"/>
        <v>DENMARKTO_elecPROTRA_PP_liquid_fuels_CCS</v>
      </c>
      <c r="G367" s="5">
        <f>'PROTRA_capacity-Original_Data'!H367</f>
        <v>0</v>
      </c>
      <c r="H367" s="5">
        <f>'PROTRA_capacity-Original_Data'!I367</f>
        <v>0</v>
      </c>
      <c r="I367" s="5">
        <f>'PROTRA_capacity-Original_Data'!J367</f>
        <v>0</v>
      </c>
      <c r="J367" s="5">
        <f>'PROTRA_capacity-Original_Data'!K367</f>
        <v>0</v>
      </c>
      <c r="K367" s="5">
        <f>'PROTRA_capacity-Original_Data'!L367</f>
        <v>0</v>
      </c>
      <c r="L367" s="5">
        <f>'PROTRA_capacity-Original_Data'!M367</f>
        <v>0</v>
      </c>
      <c r="M367" s="5">
        <f>'PROTRA_capacity-Original_Data'!N367</f>
        <v>0</v>
      </c>
      <c r="N367" s="5">
        <f>'PROTRA_capacity-Original_Data'!O367</f>
        <v>0</v>
      </c>
      <c r="O367" s="5">
        <f>'PROTRA_capacity-Original_Data'!P367</f>
        <v>0</v>
      </c>
      <c r="P367" s="5">
        <f>'PROTRA_capacity-Original_Data'!Q367</f>
        <v>0</v>
      </c>
      <c r="Q367" s="5">
        <f>'PROTRA_capacity-Original_Data'!R367</f>
        <v>0</v>
      </c>
      <c r="R367" s="5">
        <f>'PROTRA_capacity-Original_Data'!S367</f>
        <v>0</v>
      </c>
      <c r="S367" s="5">
        <f>'PROTRA_capacity-Original_Data'!T367</f>
        <v>0</v>
      </c>
      <c r="T367" s="5">
        <f>'PROTRA_capacity-Original_Data'!U367</f>
        <v>0</v>
      </c>
      <c r="U367" s="5">
        <f>'PROTRA_capacity-Original_Data'!V367</f>
        <v>0</v>
      </c>
      <c r="W367" s="83" t="e">
        <f t="shared" si="23"/>
        <v>#DIV/0!</v>
      </c>
    </row>
    <row r="368" spans="1:23" x14ac:dyDescent="0.35">
      <c r="A368" t="s">
        <v>48</v>
      </c>
      <c r="B368" t="s">
        <v>42</v>
      </c>
      <c r="C368" t="str">
        <f t="shared" si="20"/>
        <v>DENMARK_TO_elec</v>
      </c>
      <c r="D368" t="str">
        <f t="shared" si="21"/>
        <v>PROTRA_CHP_PP_I</v>
      </c>
      <c r="E368" t="s">
        <v>26</v>
      </c>
      <c r="F368" s="1" t="str">
        <f t="shared" si="22"/>
        <v>DENMARKTO_elecPROTRA_PP_nuclear</v>
      </c>
      <c r="G368" s="5">
        <f>'PROTRA_capacity-Original_Data'!H368</f>
        <v>0</v>
      </c>
      <c r="H368" s="5">
        <f>'PROTRA_capacity-Original_Data'!I368</f>
        <v>0</v>
      </c>
      <c r="I368" s="5">
        <f>'PROTRA_capacity-Original_Data'!J368</f>
        <v>0</v>
      </c>
      <c r="J368" s="5">
        <f>'PROTRA_capacity-Original_Data'!K368</f>
        <v>0</v>
      </c>
      <c r="K368" s="5">
        <f>'PROTRA_capacity-Original_Data'!L368</f>
        <v>0</v>
      </c>
      <c r="L368" s="5">
        <f>'PROTRA_capacity-Original_Data'!M368</f>
        <v>0</v>
      </c>
      <c r="M368" s="5">
        <f>'PROTRA_capacity-Original_Data'!N368</f>
        <v>0</v>
      </c>
      <c r="N368" s="5">
        <f>'PROTRA_capacity-Original_Data'!O368</f>
        <v>0</v>
      </c>
      <c r="O368" s="5">
        <f>'PROTRA_capacity-Original_Data'!P368</f>
        <v>0</v>
      </c>
      <c r="P368" s="5">
        <f>'PROTRA_capacity-Original_Data'!Q368</f>
        <v>0</v>
      </c>
      <c r="Q368" s="5">
        <f>'PROTRA_capacity-Original_Data'!R368</f>
        <v>0</v>
      </c>
      <c r="R368" s="5">
        <f>'PROTRA_capacity-Original_Data'!S368</f>
        <v>0</v>
      </c>
      <c r="S368" s="5">
        <f>'PROTRA_capacity-Original_Data'!T368</f>
        <v>0</v>
      </c>
      <c r="T368" s="5">
        <f>'PROTRA_capacity-Original_Data'!U368</f>
        <v>0</v>
      </c>
      <c r="U368" s="5">
        <f>'PROTRA_capacity-Original_Data'!V368</f>
        <v>0</v>
      </c>
      <c r="W368" s="83" t="e">
        <f t="shared" si="23"/>
        <v>#DIV/0!</v>
      </c>
    </row>
    <row r="369" spans="1:23" x14ac:dyDescent="0.35">
      <c r="A369" t="s">
        <v>48</v>
      </c>
      <c r="B369" t="s">
        <v>42</v>
      </c>
      <c r="C369" t="str">
        <f t="shared" si="20"/>
        <v>DENMARK_TO_elec</v>
      </c>
      <c r="D369" t="str">
        <f t="shared" si="21"/>
        <v>PROTRA_CHP_PP_I</v>
      </c>
      <c r="E369" t="s">
        <v>27</v>
      </c>
      <c r="F369" s="1" t="str">
        <f t="shared" si="22"/>
        <v>DENMARKTO_elecPROTRA_PP_oceanic</v>
      </c>
      <c r="G369" s="5">
        <f>'PROTRA_capacity-Original_Data'!H369</f>
        <v>0</v>
      </c>
      <c r="H369" s="5">
        <f>'PROTRA_capacity-Original_Data'!I369</f>
        <v>0</v>
      </c>
      <c r="I369" s="5">
        <f>'PROTRA_capacity-Original_Data'!J369</f>
        <v>0</v>
      </c>
      <c r="J369" s="5">
        <f>'PROTRA_capacity-Original_Data'!K369</f>
        <v>0</v>
      </c>
      <c r="K369" s="5">
        <f>'PROTRA_capacity-Original_Data'!L369</f>
        <v>0</v>
      </c>
      <c r="L369" s="5">
        <f>'PROTRA_capacity-Original_Data'!M369</f>
        <v>0</v>
      </c>
      <c r="M369" s="5">
        <f>'PROTRA_capacity-Original_Data'!N369</f>
        <v>0</v>
      </c>
      <c r="N369" s="5">
        <f>'PROTRA_capacity-Original_Data'!O369</f>
        <v>0</v>
      </c>
      <c r="O369" s="5">
        <f>'PROTRA_capacity-Original_Data'!P369</f>
        <v>0</v>
      </c>
      <c r="P369" s="5">
        <f>'PROTRA_capacity-Original_Data'!Q369</f>
        <v>0</v>
      </c>
      <c r="Q369" s="5">
        <f>'PROTRA_capacity-Original_Data'!R369</f>
        <v>0</v>
      </c>
      <c r="R369" s="5">
        <f>'PROTRA_capacity-Original_Data'!S369</f>
        <v>0</v>
      </c>
      <c r="S369" s="5">
        <f>'PROTRA_capacity-Original_Data'!T369</f>
        <v>0</v>
      </c>
      <c r="T369" s="5">
        <f>'PROTRA_capacity-Original_Data'!U369</f>
        <v>0</v>
      </c>
      <c r="U369" s="5">
        <f>'PROTRA_capacity-Original_Data'!V369</f>
        <v>0</v>
      </c>
      <c r="W369" s="83" t="e">
        <f t="shared" si="23"/>
        <v>#DIV/0!</v>
      </c>
    </row>
    <row r="370" spans="1:23" x14ac:dyDescent="0.35">
      <c r="A370" t="s">
        <v>48</v>
      </c>
      <c r="B370" t="s">
        <v>42</v>
      </c>
      <c r="C370" t="str">
        <f t="shared" si="20"/>
        <v>DENMARK_TO_elec</v>
      </c>
      <c r="D370" t="str">
        <f t="shared" si="21"/>
        <v>PROTRA_CHP_PP_I</v>
      </c>
      <c r="E370" t="s">
        <v>28</v>
      </c>
      <c r="F370" s="1" t="str">
        <f t="shared" si="22"/>
        <v>DENMARKTO_elecPROTRA_PP_solar_CSP</v>
      </c>
      <c r="G370" s="5">
        <f>'PROTRA_capacity-Original_Data'!H370</f>
        <v>0</v>
      </c>
      <c r="H370" s="5">
        <f>'PROTRA_capacity-Original_Data'!I370</f>
        <v>0</v>
      </c>
      <c r="I370" s="5">
        <f>'PROTRA_capacity-Original_Data'!J370</f>
        <v>0</v>
      </c>
      <c r="J370" s="5">
        <f>'PROTRA_capacity-Original_Data'!K370</f>
        <v>0</v>
      </c>
      <c r="K370" s="5">
        <f>'PROTRA_capacity-Original_Data'!L370</f>
        <v>0</v>
      </c>
      <c r="L370" s="5">
        <f>'PROTRA_capacity-Original_Data'!M370</f>
        <v>0</v>
      </c>
      <c r="M370" s="5">
        <f>'PROTRA_capacity-Original_Data'!N370</f>
        <v>0</v>
      </c>
      <c r="N370" s="5">
        <f>'PROTRA_capacity-Original_Data'!O370</f>
        <v>0</v>
      </c>
      <c r="O370" s="5">
        <f>'PROTRA_capacity-Original_Data'!P370</f>
        <v>0</v>
      </c>
      <c r="P370" s="5">
        <f>'PROTRA_capacity-Original_Data'!Q370</f>
        <v>0</v>
      </c>
      <c r="Q370" s="5">
        <f>'PROTRA_capacity-Original_Data'!R370</f>
        <v>0</v>
      </c>
      <c r="R370" s="5">
        <f>'PROTRA_capacity-Original_Data'!S370</f>
        <v>0</v>
      </c>
      <c r="S370" s="5">
        <f>'PROTRA_capacity-Original_Data'!T370</f>
        <v>0</v>
      </c>
      <c r="T370" s="5">
        <f>'PROTRA_capacity-Original_Data'!U370</f>
        <v>0</v>
      </c>
      <c r="U370" s="5">
        <f>'PROTRA_capacity-Original_Data'!V370</f>
        <v>0</v>
      </c>
      <c r="W370" s="83" t="e">
        <f t="shared" si="23"/>
        <v>#DIV/0!</v>
      </c>
    </row>
    <row r="371" spans="1:23" x14ac:dyDescent="0.35">
      <c r="A371" t="s">
        <v>48</v>
      </c>
      <c r="B371" t="s">
        <v>42</v>
      </c>
      <c r="C371" t="str">
        <f t="shared" si="20"/>
        <v>DENMARK_TO_elec</v>
      </c>
      <c r="D371" t="str">
        <f t="shared" si="21"/>
        <v>PROTRA_CHP_PP_I</v>
      </c>
      <c r="E371" t="s">
        <v>29</v>
      </c>
      <c r="F371" s="1" t="str">
        <f t="shared" si="22"/>
        <v>DENMARKTO_elecPROTRA_PP_solar_PV</v>
      </c>
      <c r="G371" s="5">
        <f>'PROTRA_capacity-Original_Data'!H371</f>
        <v>9.3000000000000016E-4</v>
      </c>
      <c r="H371" s="5">
        <f>'PROTRA_capacity-Original_Data'!I371</f>
        <v>9.3000000000000016E-4</v>
      </c>
      <c r="I371" s="5">
        <f>'PROTRA_capacity-Original_Data'!J371</f>
        <v>9.3000000000000016E-4</v>
      </c>
      <c r="J371" s="5">
        <f>'PROTRA_capacity-Original_Data'!K371</f>
        <v>1.5500000000000002E-3</v>
      </c>
      <c r="K371" s="5">
        <f>'PROTRA_capacity-Original_Data'!L371</f>
        <v>2.1700000000000005E-3</v>
      </c>
      <c r="L371" s="5">
        <f>'PROTRA_capacity-Original_Data'!M371</f>
        <v>5.2700000000000012E-3</v>
      </c>
      <c r="M371" s="5">
        <f>'PROTRA_capacity-Original_Data'!N371</f>
        <v>0.12462000000000002</v>
      </c>
      <c r="N371" s="5">
        <f>'PROTRA_capacity-Original_Data'!O371</f>
        <v>0.17701000000000003</v>
      </c>
      <c r="O371" s="5">
        <f>'PROTRA_capacity-Original_Data'!P371</f>
        <v>0.18817000000000003</v>
      </c>
      <c r="P371" s="5">
        <f>'PROTRA_capacity-Original_Data'!Q371</f>
        <v>0.24245348000000003</v>
      </c>
      <c r="Q371" s="5">
        <f>'PROTRA_capacity-Original_Data'!R371</f>
        <v>0.24245348000000003</v>
      </c>
      <c r="R371" s="5">
        <f>'PROTRA_capacity-Original_Data'!S371</f>
        <v>0.24245348000000003</v>
      </c>
      <c r="S371" s="5">
        <f>'PROTRA_capacity-Original_Data'!T371</f>
        <v>0.40422360559068227</v>
      </c>
      <c r="T371" s="5">
        <f>'PROTRA_capacity-Original_Data'!U371</f>
        <v>0.40906460685524132</v>
      </c>
      <c r="U371" s="5">
        <f>'PROTRA_capacity-Original_Data'!V371</f>
        <v>0.40866119008319474</v>
      </c>
      <c r="W371" s="83">
        <f t="shared" si="23"/>
        <v>0.54446181295236129</v>
      </c>
    </row>
    <row r="372" spans="1:23" x14ac:dyDescent="0.35">
      <c r="A372" t="s">
        <v>48</v>
      </c>
      <c r="B372" t="s">
        <v>42</v>
      </c>
      <c r="C372" t="str">
        <f t="shared" si="20"/>
        <v>DENMARK_TO_elec</v>
      </c>
      <c r="D372" t="str">
        <f t="shared" si="21"/>
        <v>PROTRA_CHP_PP_I</v>
      </c>
      <c r="E372" t="s">
        <v>30</v>
      </c>
      <c r="F372" s="1" t="str">
        <f t="shared" si="22"/>
        <v>DENMARKTO_elecPROTRA_PP_solar_urban_PV</v>
      </c>
      <c r="G372" s="5">
        <f>'PROTRA_capacity-Original_Data'!H372</f>
        <v>2.0699999999999998E-3</v>
      </c>
      <c r="H372" s="5">
        <f>'PROTRA_capacity-Original_Data'!I372</f>
        <v>2.0699999999999998E-3</v>
      </c>
      <c r="I372" s="5">
        <f>'PROTRA_capacity-Original_Data'!J372</f>
        <v>2.0699999999999998E-3</v>
      </c>
      <c r="J372" s="5">
        <f>'PROTRA_capacity-Original_Data'!K372</f>
        <v>3.4499999999999999E-3</v>
      </c>
      <c r="K372" s="5">
        <f>'PROTRA_capacity-Original_Data'!L372</f>
        <v>4.8300000000000001E-3</v>
      </c>
      <c r="L372" s="5">
        <f>'PROTRA_capacity-Original_Data'!M372</f>
        <v>1.1729999999999999E-2</v>
      </c>
      <c r="M372" s="5">
        <f>'PROTRA_capacity-Original_Data'!N372</f>
        <v>0.27738000000000002</v>
      </c>
      <c r="N372" s="5">
        <f>'PROTRA_capacity-Original_Data'!O372</f>
        <v>0.39398999999999995</v>
      </c>
      <c r="O372" s="5">
        <f>'PROTRA_capacity-Original_Data'!P372</f>
        <v>0.41882999999999998</v>
      </c>
      <c r="P372" s="5">
        <f>'PROTRA_capacity-Original_Data'!Q372</f>
        <v>0.53965451999999992</v>
      </c>
      <c r="Q372" s="5">
        <f>'PROTRA_capacity-Original_Data'!R372</f>
        <v>0.53965451999999992</v>
      </c>
      <c r="R372" s="5">
        <f>'PROTRA_capacity-Original_Data'!S372</f>
        <v>0.53965451999999992</v>
      </c>
      <c r="S372" s="5">
        <f>'PROTRA_capacity-Original_Data'!T372</f>
        <v>0.89972350921796995</v>
      </c>
      <c r="T372" s="5">
        <f>'PROTRA_capacity-Original_Data'!U372</f>
        <v>0.91049864106489176</v>
      </c>
      <c r="U372" s="5">
        <f>'PROTRA_capacity-Original_Data'!V372</f>
        <v>0.90960071341098159</v>
      </c>
      <c r="W372" s="83">
        <f t="shared" si="23"/>
        <v>0.54446181295236129</v>
      </c>
    </row>
    <row r="373" spans="1:23" x14ac:dyDescent="0.35">
      <c r="A373" t="s">
        <v>48</v>
      </c>
      <c r="B373" t="s">
        <v>42</v>
      </c>
      <c r="C373" t="str">
        <f t="shared" si="20"/>
        <v>DENMARK_TO_elec</v>
      </c>
      <c r="D373" t="str">
        <f t="shared" si="21"/>
        <v>PROTRA_CHP_PP_I</v>
      </c>
      <c r="E373" t="s">
        <v>31</v>
      </c>
      <c r="F373" s="1" t="str">
        <f t="shared" si="22"/>
        <v>DENMARKTO_elecPROTRA_PP_solid_fossil</v>
      </c>
      <c r="G373" s="5">
        <f>'PROTRA_capacity-Original_Data'!H373</f>
        <v>0.61229999999999996</v>
      </c>
      <c r="H373" s="5">
        <f>'PROTRA_capacity-Original_Data'!I373</f>
        <v>0.61229999999999996</v>
      </c>
      <c r="I373" s="5">
        <f>'PROTRA_capacity-Original_Data'!J373</f>
        <v>0.60580000000000001</v>
      </c>
      <c r="J373" s="5">
        <f>'PROTRA_capacity-Original_Data'!K373</f>
        <v>0.60580000000000001</v>
      </c>
      <c r="K373" s="5">
        <f>'PROTRA_capacity-Original_Data'!L373</f>
        <v>0.59299999999999997</v>
      </c>
      <c r="L373" s="5">
        <f>'PROTRA_capacity-Original_Data'!M373</f>
        <v>0.59299999999999997</v>
      </c>
      <c r="M373" s="5">
        <f>'PROTRA_capacity-Original_Data'!N373</f>
        <v>0.59299999999999997</v>
      </c>
      <c r="N373" s="5">
        <f>'PROTRA_capacity-Original_Data'!O373</f>
        <v>0.59299999999999997</v>
      </c>
      <c r="O373" s="5">
        <f>'PROTRA_capacity-Original_Data'!P373</f>
        <v>0.58550000000000002</v>
      </c>
      <c r="P373" s="5">
        <f>'PROTRA_capacity-Original_Data'!Q373</f>
        <v>0.14549999999999999</v>
      </c>
      <c r="Q373" s="5">
        <f>'PROTRA_capacity-Original_Data'!R373</f>
        <v>0.14549999999999999</v>
      </c>
      <c r="R373" s="5">
        <f>'PROTRA_capacity-Original_Data'!S373</f>
        <v>0.14549999999999999</v>
      </c>
      <c r="S373" s="5">
        <f>'PROTRA_capacity-Original_Data'!T373</f>
        <v>0.10974788528987002</v>
      </c>
      <c r="T373" s="5">
        <f>'PROTRA_capacity-Original_Data'!U373</f>
        <v>0.10974788528987002</v>
      </c>
      <c r="U373" s="5">
        <f>'PROTRA_capacity-Original_Data'!V373</f>
        <v>0.10974788528987002</v>
      </c>
      <c r="W373" s="83">
        <f t="shared" si="23"/>
        <v>-0.11554914270516936</v>
      </c>
    </row>
    <row r="374" spans="1:23" x14ac:dyDescent="0.35">
      <c r="A374" t="s">
        <v>48</v>
      </c>
      <c r="B374" t="s">
        <v>42</v>
      </c>
      <c r="C374" t="str">
        <f t="shared" si="20"/>
        <v>DENMARK_TO_elec</v>
      </c>
      <c r="D374" t="str">
        <f t="shared" si="21"/>
        <v>PROTRA_CHP_PP_I</v>
      </c>
      <c r="E374" t="s">
        <v>32</v>
      </c>
      <c r="F374" s="1" t="str">
        <f t="shared" si="22"/>
        <v>DENMARKTO_elecPROTRA_PP_solid_fossil_CCS</v>
      </c>
      <c r="G374" s="5">
        <f>'PROTRA_capacity-Original_Data'!H374</f>
        <v>0</v>
      </c>
      <c r="H374" s="5">
        <f>'PROTRA_capacity-Original_Data'!I374</f>
        <v>0</v>
      </c>
      <c r="I374" s="5">
        <f>'PROTRA_capacity-Original_Data'!J374</f>
        <v>0</v>
      </c>
      <c r="J374" s="5">
        <f>'PROTRA_capacity-Original_Data'!K374</f>
        <v>0</v>
      </c>
      <c r="K374" s="5">
        <f>'PROTRA_capacity-Original_Data'!L374</f>
        <v>0</v>
      </c>
      <c r="L374" s="5">
        <f>'PROTRA_capacity-Original_Data'!M374</f>
        <v>0</v>
      </c>
      <c r="M374" s="5">
        <f>'PROTRA_capacity-Original_Data'!N374</f>
        <v>0</v>
      </c>
      <c r="N374" s="5">
        <f>'PROTRA_capacity-Original_Data'!O374</f>
        <v>0</v>
      </c>
      <c r="O374" s="5">
        <f>'PROTRA_capacity-Original_Data'!P374</f>
        <v>0</v>
      </c>
      <c r="P374" s="5">
        <f>'PROTRA_capacity-Original_Data'!Q374</f>
        <v>0</v>
      </c>
      <c r="Q374" s="5">
        <f>'PROTRA_capacity-Original_Data'!R374</f>
        <v>0</v>
      </c>
      <c r="R374" s="5">
        <f>'PROTRA_capacity-Original_Data'!S374</f>
        <v>0</v>
      </c>
      <c r="S374" s="5">
        <f>'PROTRA_capacity-Original_Data'!T374</f>
        <v>0</v>
      </c>
      <c r="T374" s="5">
        <f>'PROTRA_capacity-Original_Data'!U374</f>
        <v>0</v>
      </c>
      <c r="U374" s="5">
        <f>'PROTRA_capacity-Original_Data'!V374</f>
        <v>0</v>
      </c>
      <c r="W374" s="83" t="e">
        <f t="shared" si="23"/>
        <v>#DIV/0!</v>
      </c>
    </row>
    <row r="375" spans="1:23" x14ac:dyDescent="0.35">
      <c r="A375" t="s">
        <v>48</v>
      </c>
      <c r="B375" t="s">
        <v>42</v>
      </c>
      <c r="C375" t="str">
        <f t="shared" si="20"/>
        <v>DENMARK_TO_elec</v>
      </c>
      <c r="D375" t="str">
        <f t="shared" si="21"/>
        <v>PROTRA_CHP_PP_I</v>
      </c>
      <c r="E375" t="s">
        <v>33</v>
      </c>
      <c r="F375" s="1" t="str">
        <f t="shared" si="22"/>
        <v>DENMARKTO_elecPROTRA_PP_waste</v>
      </c>
      <c r="G375" s="5">
        <f>'PROTRA_capacity-Original_Data'!H375</f>
        <v>1.294633432357838E-3</v>
      </c>
      <c r="H375" s="5">
        <f>'PROTRA_capacity-Original_Data'!I375</f>
        <v>1.294633432357838E-3</v>
      </c>
      <c r="I375" s="5">
        <f>'PROTRA_capacity-Original_Data'!J375</f>
        <v>1.294633432357838E-3</v>
      </c>
      <c r="J375" s="5">
        <f>'PROTRA_capacity-Original_Data'!K375</f>
        <v>1.294633432357838E-3</v>
      </c>
      <c r="K375" s="5">
        <f>'PROTRA_capacity-Original_Data'!L375</f>
        <v>1.294633432357838E-3</v>
      </c>
      <c r="L375" s="5">
        <f>'PROTRA_capacity-Original_Data'!M375</f>
        <v>1.294633432357838E-3</v>
      </c>
      <c r="M375" s="5">
        <f>'PROTRA_capacity-Original_Data'!N375</f>
        <v>1.294633432357838E-3</v>
      </c>
      <c r="N375" s="5">
        <f>'PROTRA_capacity-Original_Data'!O375</f>
        <v>1.294633432357838E-3</v>
      </c>
      <c r="O375" s="5">
        <f>'PROTRA_capacity-Original_Data'!P375</f>
        <v>1.294633432357838E-3</v>
      </c>
      <c r="P375" s="5">
        <f>'PROTRA_capacity-Original_Data'!Q375</f>
        <v>1.7925693678800835E-3</v>
      </c>
      <c r="Q375" s="5">
        <f>'PROTRA_capacity-Original_Data'!R375</f>
        <v>1.7925693678800835E-3</v>
      </c>
      <c r="R375" s="5">
        <f>'PROTRA_capacity-Original_Data'!S375</f>
        <v>1.7925693678800835E-3</v>
      </c>
      <c r="S375" s="5">
        <f>'PROTRA_capacity-Original_Data'!T375</f>
        <v>1.8962717280053777E-3</v>
      </c>
      <c r="T375" s="5">
        <f>'PROTRA_capacity-Original_Data'!U375</f>
        <v>1.8962717280053777E-3</v>
      </c>
      <c r="U375" s="5">
        <f>'PROTRA_capacity-Original_Data'!V375</f>
        <v>1.8962717280053777E-3</v>
      </c>
      <c r="W375" s="83">
        <f t="shared" si="23"/>
        <v>2.763657669355557E-2</v>
      </c>
    </row>
    <row r="376" spans="1:23" x14ac:dyDescent="0.35">
      <c r="A376" t="s">
        <v>48</v>
      </c>
      <c r="B376" t="s">
        <v>42</v>
      </c>
      <c r="C376" t="str">
        <f t="shared" si="20"/>
        <v>DENMARK_TO_elec</v>
      </c>
      <c r="D376" t="str">
        <f t="shared" si="21"/>
        <v>PROTRA_CHP_PP_I</v>
      </c>
      <c r="E376" t="s">
        <v>34</v>
      </c>
      <c r="F376" s="1" t="str">
        <f t="shared" si="22"/>
        <v>DENMARKTO_elecPROTRA_PP_waste_CCS</v>
      </c>
      <c r="G376" s="5">
        <f>'PROTRA_capacity-Original_Data'!H376</f>
        <v>0</v>
      </c>
      <c r="H376" s="5">
        <f>'PROTRA_capacity-Original_Data'!I376</f>
        <v>0</v>
      </c>
      <c r="I376" s="5">
        <f>'PROTRA_capacity-Original_Data'!J376</f>
        <v>0</v>
      </c>
      <c r="J376" s="5">
        <f>'PROTRA_capacity-Original_Data'!K376</f>
        <v>0</v>
      </c>
      <c r="K376" s="5">
        <f>'PROTRA_capacity-Original_Data'!L376</f>
        <v>0</v>
      </c>
      <c r="L376" s="5">
        <f>'PROTRA_capacity-Original_Data'!M376</f>
        <v>0</v>
      </c>
      <c r="M376" s="5">
        <f>'PROTRA_capacity-Original_Data'!N376</f>
        <v>0</v>
      </c>
      <c r="N376" s="5">
        <f>'PROTRA_capacity-Original_Data'!O376</f>
        <v>0</v>
      </c>
      <c r="O376" s="5">
        <f>'PROTRA_capacity-Original_Data'!P376</f>
        <v>0</v>
      </c>
      <c r="P376" s="5">
        <f>'PROTRA_capacity-Original_Data'!Q376</f>
        <v>0</v>
      </c>
      <c r="Q376" s="5">
        <f>'PROTRA_capacity-Original_Data'!R376</f>
        <v>0</v>
      </c>
      <c r="R376" s="5">
        <f>'PROTRA_capacity-Original_Data'!S376</f>
        <v>0</v>
      </c>
      <c r="S376" s="5">
        <f>'PROTRA_capacity-Original_Data'!T376</f>
        <v>0</v>
      </c>
      <c r="T376" s="5">
        <f>'PROTRA_capacity-Original_Data'!U376</f>
        <v>0</v>
      </c>
      <c r="U376" s="5">
        <f>'PROTRA_capacity-Original_Data'!V376</f>
        <v>0</v>
      </c>
      <c r="W376" s="83" t="e">
        <f t="shared" si="23"/>
        <v>#DIV/0!</v>
      </c>
    </row>
    <row r="377" spans="1:23" x14ac:dyDescent="0.35">
      <c r="A377" t="s">
        <v>48</v>
      </c>
      <c r="B377" t="s">
        <v>42</v>
      </c>
      <c r="C377" t="str">
        <f t="shared" si="20"/>
        <v>DENMARK_TO_elec</v>
      </c>
      <c r="D377" t="str">
        <f t="shared" si="21"/>
        <v>PROTRA_CHP_PP_I</v>
      </c>
      <c r="E377" t="s">
        <v>35</v>
      </c>
      <c r="F377" s="1" t="str">
        <f t="shared" si="22"/>
        <v>DENMARKTO_elecPROTRA_PP_wind_offshore</v>
      </c>
      <c r="G377" s="5">
        <f>'PROTRA_capacity-Original_Data'!H377</f>
        <v>0.42335</v>
      </c>
      <c r="H377" s="5">
        <f>'PROTRA_capacity-Original_Data'!I377</f>
        <v>0.42335</v>
      </c>
      <c r="I377" s="5">
        <f>'PROTRA_capacity-Original_Data'!J377</f>
        <v>0.42335</v>
      </c>
      <c r="J377" s="5">
        <f>'PROTRA_capacity-Original_Data'!K377</f>
        <v>0.66085000000000005</v>
      </c>
      <c r="K377" s="5">
        <f>'PROTRA_capacity-Original_Data'!L377</f>
        <v>0.86785000000000001</v>
      </c>
      <c r="L377" s="5">
        <f>'PROTRA_capacity-Original_Data'!M377</f>
        <v>0.87145000000000006</v>
      </c>
      <c r="M377" s="5">
        <f>'PROTRA_capacity-Original_Data'!N377</f>
        <v>0.92185000000000006</v>
      </c>
      <c r="N377" s="5">
        <f>'PROTRA_capacity-Original_Data'!O377</f>
        <v>1.27105</v>
      </c>
      <c r="O377" s="5">
        <f>'PROTRA_capacity-Original_Data'!P377</f>
        <v>1.27105</v>
      </c>
      <c r="P377" s="5">
        <f>'PROTRA_capacity-Original_Data'!Q377</f>
        <v>1.27105</v>
      </c>
      <c r="Q377" s="5">
        <f>'PROTRA_capacity-Original_Data'!R377</f>
        <v>1.27105</v>
      </c>
      <c r="R377" s="5">
        <f>'PROTRA_capacity-Original_Data'!S377</f>
        <v>1.27105</v>
      </c>
      <c r="S377" s="5">
        <f>'PROTRA_capacity-Original_Data'!T377</f>
        <v>1.7000668764752165</v>
      </c>
      <c r="T377" s="5">
        <f>'PROTRA_capacity-Original_Data'!U377</f>
        <v>1.7000668764752165</v>
      </c>
      <c r="U377" s="5">
        <f>'PROTRA_capacity-Original_Data'!V377</f>
        <v>1.7000668764752165</v>
      </c>
      <c r="W377" s="83">
        <f t="shared" si="23"/>
        <v>0.10439943149062381</v>
      </c>
    </row>
    <row r="378" spans="1:23" x14ac:dyDescent="0.35">
      <c r="A378" t="s">
        <v>48</v>
      </c>
      <c r="B378" t="s">
        <v>42</v>
      </c>
      <c r="C378" t="str">
        <f t="shared" si="20"/>
        <v>DENMARK_TO_elec</v>
      </c>
      <c r="D378" t="str">
        <f t="shared" si="21"/>
        <v>PROTRA_CHP_PP_I</v>
      </c>
      <c r="E378" t="s">
        <v>36</v>
      </c>
      <c r="F378" s="1" t="str">
        <f t="shared" si="22"/>
        <v>DENMARKTO_elecPROTRA_PP_wind_onshore</v>
      </c>
      <c r="G378" s="5">
        <f>'PROTRA_capacity-Original_Data'!H378</f>
        <v>2.7123460000000001</v>
      </c>
      <c r="H378" s="5">
        <f>'PROTRA_capacity-Original_Data'!I378</f>
        <v>2.7008640000000002</v>
      </c>
      <c r="I378" s="5">
        <f>'PROTRA_capacity-Original_Data'!J378</f>
        <v>2.7395200000000002</v>
      </c>
      <c r="J378" s="5">
        <f>'PROTRA_capacity-Original_Data'!K378</f>
        <v>2.821237</v>
      </c>
      <c r="K378" s="5">
        <f>'PROTRA_capacity-Original_Data'!L378</f>
        <v>2.9339789999999999</v>
      </c>
      <c r="L378" s="5">
        <f>'PROTRA_capacity-Original_Data'!M378</f>
        <v>3.0805310000000001</v>
      </c>
      <c r="M378" s="5">
        <f>'PROTRA_capacity-Original_Data'!N378</f>
        <v>3.2400910000000001</v>
      </c>
      <c r="N378" s="5">
        <f>'PROTRA_capacity-Original_Data'!O378</f>
        <v>3.5478730000000001</v>
      </c>
      <c r="O378" s="5">
        <f>'PROTRA_capacity-Original_Data'!P378</f>
        <v>3.6153530000000003</v>
      </c>
      <c r="P378" s="5">
        <f>'PROTRA_capacity-Original_Data'!Q378</f>
        <v>3.8059259999999999</v>
      </c>
      <c r="Q378" s="5">
        <f>'PROTRA_capacity-Original_Data'!R378</f>
        <v>3.8059259999999999</v>
      </c>
      <c r="R378" s="5">
        <f>'PROTRA_capacity-Original_Data'!S378</f>
        <v>3.8059259999999999</v>
      </c>
      <c r="S378" s="5">
        <f>'PROTRA_capacity-Original_Data'!T378</f>
        <v>4.7100197811975377</v>
      </c>
      <c r="T378" s="5">
        <f>'PROTRA_capacity-Original_Data'!U378</f>
        <v>4.7132144588696141</v>
      </c>
      <c r="U378" s="5">
        <f>'PROTRA_capacity-Original_Data'!V378</f>
        <v>4.6876570374930049</v>
      </c>
      <c r="W378" s="83">
        <f t="shared" si="23"/>
        <v>3.9853590553344809E-2</v>
      </c>
    </row>
    <row r="379" spans="1:23" x14ac:dyDescent="0.35">
      <c r="A379" t="s">
        <v>72</v>
      </c>
      <c r="B379" t="s">
        <v>41</v>
      </c>
      <c r="C379" t="str">
        <f t="shared" si="20"/>
        <v>EASOC_TO_heat</v>
      </c>
      <c r="D379" t="str">
        <f t="shared" si="21"/>
        <v>PROTRA_CHP_HP_I</v>
      </c>
      <c r="E379" t="s">
        <v>0</v>
      </c>
      <c r="F379" s="1" t="str">
        <f t="shared" si="22"/>
        <v>EASOCTO_heatPROTRA_CHP_gas_fuels</v>
      </c>
      <c r="G379" s="4">
        <f>'PROTRA_capacity-Original_Data'!H379</f>
        <v>2.7536805577585</v>
      </c>
      <c r="H379" s="4">
        <f>'PROTRA_capacity-Original_Data'!I379</f>
        <v>3.2542361137145002</v>
      </c>
      <c r="I379" s="4">
        <f>'PROTRA_capacity-Original_Data'!J379</f>
        <v>3.8470833364109995</v>
      </c>
      <c r="J379" s="4">
        <f>'PROTRA_capacity-Original_Data'!K379</f>
        <v>3.5836805584225004</v>
      </c>
      <c r="K379" s="4">
        <f>'PROTRA_capacity-Original_Data'!L379</f>
        <v>4.0154861143235001</v>
      </c>
      <c r="L379" s="4">
        <f>'PROTRA_capacity-Original_Data'!M379</f>
        <v>4.5921527814514995</v>
      </c>
      <c r="M379" s="4">
        <f>'PROTRA_capacity-Original_Data'!N379</f>
        <v>5.2795833375570007</v>
      </c>
      <c r="N379" s="4">
        <f>'PROTRA_capacity-Original_Data'!O379</f>
        <v>5.0745138929485005</v>
      </c>
      <c r="O379" s="4">
        <f>'PROTRA_capacity-Original_Data'!P379</f>
        <v>4.872708337231499</v>
      </c>
      <c r="P379" s="4">
        <f>'PROTRA_capacity-Original_Data'!Q379</f>
        <v>4.9567361150764988</v>
      </c>
      <c r="Q379" s="4">
        <f>'PROTRA_capacity-Original_Data'!R379</f>
        <v>4.5477777814160003</v>
      </c>
      <c r="R379" s="4">
        <f>'PROTRA_capacity-Original_Data'!S379</f>
        <v>6.354127018972191</v>
      </c>
      <c r="S379" s="4">
        <f>'PROTRA_capacity-Original_Data'!T379</f>
        <v>7.796943756237555</v>
      </c>
      <c r="T379" s="4">
        <f>'PROTRA_capacity-Original_Data'!U379</f>
        <v>7.6173743116494537</v>
      </c>
      <c r="U379" s="4">
        <f>'PROTRA_capacity-Original_Data'!V379</f>
        <v>8.4744185484462005</v>
      </c>
      <c r="W379" s="83">
        <f t="shared" si="23"/>
        <v>8.3605418352337368E-2</v>
      </c>
    </row>
    <row r="380" spans="1:23" x14ac:dyDescent="0.35">
      <c r="A380" t="s">
        <v>72</v>
      </c>
      <c r="B380" t="s">
        <v>41</v>
      </c>
      <c r="C380" t="str">
        <f t="shared" si="20"/>
        <v>EASOC_TO_heat</v>
      </c>
      <c r="D380" t="str">
        <f t="shared" si="21"/>
        <v>PROTRA_CHP_HP_I</v>
      </c>
      <c r="E380" t="s">
        <v>1</v>
      </c>
      <c r="F380" s="1" t="str">
        <f t="shared" si="22"/>
        <v>EASOCTO_heatPROTRA_CHP_gas_fuels_CCS</v>
      </c>
      <c r="G380" s="4">
        <f>'PROTRA_capacity-Original_Data'!H380</f>
        <v>0</v>
      </c>
      <c r="H380" s="4">
        <f>'PROTRA_capacity-Original_Data'!I380</f>
        <v>0</v>
      </c>
      <c r="I380" s="4">
        <f>'PROTRA_capacity-Original_Data'!J380</f>
        <v>0</v>
      </c>
      <c r="J380" s="4">
        <f>'PROTRA_capacity-Original_Data'!K380</f>
        <v>0</v>
      </c>
      <c r="K380" s="4">
        <f>'PROTRA_capacity-Original_Data'!L380</f>
        <v>0</v>
      </c>
      <c r="L380" s="4">
        <f>'PROTRA_capacity-Original_Data'!M380</f>
        <v>0</v>
      </c>
      <c r="M380" s="4">
        <f>'PROTRA_capacity-Original_Data'!N380</f>
        <v>0</v>
      </c>
      <c r="N380" s="4">
        <f>'PROTRA_capacity-Original_Data'!O380</f>
        <v>0</v>
      </c>
      <c r="O380" s="4">
        <f>'PROTRA_capacity-Original_Data'!P380</f>
        <v>0</v>
      </c>
      <c r="P380" s="4">
        <f>'PROTRA_capacity-Original_Data'!Q380</f>
        <v>0</v>
      </c>
      <c r="Q380" s="4">
        <f>'PROTRA_capacity-Original_Data'!R380</f>
        <v>0</v>
      </c>
      <c r="R380" s="4">
        <f>'PROTRA_capacity-Original_Data'!S380</f>
        <v>0</v>
      </c>
      <c r="S380" s="4">
        <f>'PROTRA_capacity-Original_Data'!T380</f>
        <v>0</v>
      </c>
      <c r="T380" s="4">
        <f>'PROTRA_capacity-Original_Data'!U380</f>
        <v>0</v>
      </c>
      <c r="U380" s="4">
        <f>'PROTRA_capacity-Original_Data'!V380</f>
        <v>0</v>
      </c>
      <c r="W380" s="83" t="e">
        <f t="shared" si="23"/>
        <v>#DIV/0!</v>
      </c>
    </row>
    <row r="381" spans="1:23" x14ac:dyDescent="0.35">
      <c r="A381" t="s">
        <v>72</v>
      </c>
      <c r="B381" t="s">
        <v>41</v>
      </c>
      <c r="C381" t="str">
        <f t="shared" si="20"/>
        <v>EASOC_TO_heat</v>
      </c>
      <c r="D381" t="str">
        <f t="shared" si="21"/>
        <v>PROTRA_CHP_HP_I</v>
      </c>
      <c r="E381" t="s">
        <v>2</v>
      </c>
      <c r="F381" s="1" t="str">
        <f t="shared" si="22"/>
        <v>EASOCTO_heatPROTRA_CHP_geothermal</v>
      </c>
      <c r="G381" s="3">
        <v>0</v>
      </c>
      <c r="H381" s="3">
        <v>0</v>
      </c>
      <c r="I381" s="3">
        <v>0</v>
      </c>
      <c r="J381" s="3">
        <v>0</v>
      </c>
      <c r="K381" s="3">
        <v>0</v>
      </c>
      <c r="L381" s="3">
        <v>0</v>
      </c>
      <c r="M381" s="3">
        <v>0</v>
      </c>
      <c r="N381" s="3">
        <v>0</v>
      </c>
      <c r="O381" s="3">
        <v>0</v>
      </c>
      <c r="P381" s="3">
        <v>0</v>
      </c>
      <c r="Q381" s="3">
        <v>0</v>
      </c>
      <c r="R381" s="3">
        <v>0</v>
      </c>
      <c r="S381" s="3">
        <v>0</v>
      </c>
      <c r="T381" s="3">
        <v>0</v>
      </c>
      <c r="U381" s="3">
        <v>0</v>
      </c>
      <c r="W381" s="83" t="e">
        <f t="shared" si="23"/>
        <v>#DIV/0!</v>
      </c>
    </row>
    <row r="382" spans="1:23" x14ac:dyDescent="0.35">
      <c r="A382" t="s">
        <v>72</v>
      </c>
      <c r="B382" t="s">
        <v>41</v>
      </c>
      <c r="C382" t="str">
        <f t="shared" si="20"/>
        <v>EASOC_TO_heat</v>
      </c>
      <c r="D382" t="str">
        <f t="shared" si="21"/>
        <v>PROTRA_CHP_HP_I</v>
      </c>
      <c r="E382" t="s">
        <v>3</v>
      </c>
      <c r="F382" s="1" t="str">
        <f t="shared" si="22"/>
        <v>EASOCTO_heatPROTRA_CHP_liquid_fuels</v>
      </c>
      <c r="G382" s="4">
        <f>'PROTRA_capacity-Original_Data'!H382</f>
        <v>6.2742361161305</v>
      </c>
      <c r="H382" s="4">
        <f>'PROTRA_capacity-Original_Data'!I382</f>
        <v>7.0282638945114995</v>
      </c>
      <c r="I382" s="4">
        <f>'PROTRA_capacity-Original_Data'!J382</f>
        <v>5.9006250047205002</v>
      </c>
      <c r="J382" s="4">
        <f>'PROTRA_capacity-Original_Data'!K382</f>
        <v>4.4330555591019998</v>
      </c>
      <c r="K382" s="4">
        <f>'PROTRA_capacity-Original_Data'!L382</f>
        <v>3.4425694471984998</v>
      </c>
      <c r="L382" s="4">
        <f>'PROTRA_capacity-Original_Data'!M382</f>
        <v>3.2661805581685002</v>
      </c>
      <c r="M382" s="4">
        <f>'PROTRA_capacity-Original_Data'!N382</f>
        <v>3.1809027803225001</v>
      </c>
      <c r="N382" s="4">
        <f>'PROTRA_capacity-Original_Data'!O382</f>
        <v>1.667083334667</v>
      </c>
      <c r="O382" s="4">
        <f>'PROTRA_capacity-Original_Data'!P382</f>
        <v>1.649583334653</v>
      </c>
      <c r="P382" s="4">
        <f>'PROTRA_capacity-Original_Data'!Q382</f>
        <v>1.7674305569694999</v>
      </c>
      <c r="Q382" s="4">
        <f>'PROTRA_capacity-Original_Data'!R382</f>
        <v>2.3444444463199998</v>
      </c>
      <c r="R382" s="4">
        <f>'PROTRA_capacity-Original_Data'!S382</f>
        <v>2.5137545158998922</v>
      </c>
      <c r="S382" s="4">
        <f>'PROTRA_capacity-Original_Data'!T382</f>
        <v>2.6840382660361191</v>
      </c>
      <c r="T382" s="4">
        <f>'PROTRA_capacity-Original_Data'!U382</f>
        <v>2.0957722933432845</v>
      </c>
      <c r="U382" s="4">
        <f>'PROTRA_capacity-Original_Data'!V382</f>
        <v>2.1954000225896535</v>
      </c>
      <c r="W382" s="83">
        <f t="shared" si="23"/>
        <v>-7.2262310099600602E-2</v>
      </c>
    </row>
    <row r="383" spans="1:23" x14ac:dyDescent="0.35">
      <c r="A383" t="s">
        <v>72</v>
      </c>
      <c r="B383" t="s">
        <v>41</v>
      </c>
      <c r="C383" t="str">
        <f t="shared" si="20"/>
        <v>EASOC_TO_heat</v>
      </c>
      <c r="D383" t="str">
        <f t="shared" si="21"/>
        <v>PROTRA_CHP_HP_I</v>
      </c>
      <c r="E383" t="s">
        <v>4</v>
      </c>
      <c r="F383" s="1" t="str">
        <f t="shared" si="22"/>
        <v>EASOCTO_heatPROTRA_CHP_liquid_fuels_CCS</v>
      </c>
      <c r="G383" s="4">
        <f>'PROTRA_capacity-Original_Data'!H383</f>
        <v>0</v>
      </c>
      <c r="H383" s="4">
        <f>'PROTRA_capacity-Original_Data'!I383</f>
        <v>0</v>
      </c>
      <c r="I383" s="4">
        <f>'PROTRA_capacity-Original_Data'!J383</f>
        <v>0</v>
      </c>
      <c r="J383" s="4">
        <f>'PROTRA_capacity-Original_Data'!K383</f>
        <v>0</v>
      </c>
      <c r="K383" s="4">
        <f>'PROTRA_capacity-Original_Data'!L383</f>
        <v>0</v>
      </c>
      <c r="L383" s="4">
        <f>'PROTRA_capacity-Original_Data'!M383</f>
        <v>0</v>
      </c>
      <c r="M383" s="4">
        <f>'PROTRA_capacity-Original_Data'!N383</f>
        <v>0</v>
      </c>
      <c r="N383" s="4">
        <f>'PROTRA_capacity-Original_Data'!O383</f>
        <v>0</v>
      </c>
      <c r="O383" s="4">
        <f>'PROTRA_capacity-Original_Data'!P383</f>
        <v>0</v>
      </c>
      <c r="P383" s="4">
        <f>'PROTRA_capacity-Original_Data'!Q383</f>
        <v>0</v>
      </c>
      <c r="Q383" s="4">
        <f>'PROTRA_capacity-Original_Data'!R383</f>
        <v>0</v>
      </c>
      <c r="R383" s="4">
        <f>'PROTRA_capacity-Original_Data'!S383</f>
        <v>0</v>
      </c>
      <c r="S383" s="4">
        <f>'PROTRA_capacity-Original_Data'!T383</f>
        <v>0</v>
      </c>
      <c r="T383" s="4">
        <f>'PROTRA_capacity-Original_Data'!U383</f>
        <v>0</v>
      </c>
      <c r="U383" s="4">
        <f>'PROTRA_capacity-Original_Data'!V383</f>
        <v>0</v>
      </c>
      <c r="W383" s="83" t="e">
        <f t="shared" si="23"/>
        <v>#DIV/0!</v>
      </c>
    </row>
    <row r="384" spans="1:23" x14ac:dyDescent="0.35">
      <c r="A384" t="s">
        <v>72</v>
      </c>
      <c r="B384" t="s">
        <v>41</v>
      </c>
      <c r="C384" t="str">
        <f t="shared" si="20"/>
        <v>EASOC_TO_heat</v>
      </c>
      <c r="D384" t="str">
        <f t="shared" si="21"/>
        <v>PROTRA_CHP_HP_I</v>
      </c>
      <c r="E384" t="s">
        <v>5</v>
      </c>
      <c r="F384" s="1" t="str">
        <f t="shared" si="22"/>
        <v>EASOCTO_heatPROTRA_CHP_solid_fossil</v>
      </c>
      <c r="G384" s="4">
        <f>'PROTRA_capacity-Original_Data'!H384</f>
        <v>6.2378472272124998</v>
      </c>
      <c r="H384" s="4">
        <f>'PROTRA_capacity-Original_Data'!I384</f>
        <v>7.4893055615469999</v>
      </c>
      <c r="I384" s="4">
        <f>'PROTRA_capacity-Original_Data'!J384</f>
        <v>7.5004861171114987</v>
      </c>
      <c r="J384" s="4">
        <f>'PROTRA_capacity-Original_Data'!K384</f>
        <v>8.4108333400620001</v>
      </c>
      <c r="K384" s="4">
        <f>'PROTRA_capacity-Original_Data'!L384</f>
        <v>9.1609027851065008</v>
      </c>
      <c r="L384" s="4">
        <f>'PROTRA_capacity-Original_Data'!M384</f>
        <v>9.1668750073335037</v>
      </c>
      <c r="M384" s="4">
        <f>'PROTRA_capacity-Original_Data'!N384</f>
        <v>9.3060416741115013</v>
      </c>
      <c r="N384" s="4">
        <f>'PROTRA_capacity-Original_Data'!O384</f>
        <v>9.1031250072825003</v>
      </c>
      <c r="O384" s="4">
        <f>'PROTRA_capacity-Original_Data'!P384</f>
        <v>9.9616666746360014</v>
      </c>
      <c r="P384" s="4">
        <f>'PROTRA_capacity-Original_Data'!Q384</f>
        <v>10.245277785974002</v>
      </c>
      <c r="Q384" s="4">
        <f>'PROTRA_capacity-Original_Data'!R384</f>
        <v>11.068541675521498</v>
      </c>
      <c r="R384" s="4">
        <f>'PROTRA_capacity-Original_Data'!S384</f>
        <v>9.4602802159015571</v>
      </c>
      <c r="S384" s="4">
        <f>'PROTRA_capacity-Original_Data'!T384</f>
        <v>10.826025078105266</v>
      </c>
      <c r="T384" s="4">
        <f>'PROTRA_capacity-Original_Data'!U384</f>
        <v>10.256939660983328</v>
      </c>
      <c r="U384" s="4">
        <f>'PROTRA_capacity-Original_Data'!V384</f>
        <v>10.23502037624357</v>
      </c>
      <c r="W384" s="83">
        <f t="shared" si="23"/>
        <v>3.6002965111071372E-2</v>
      </c>
    </row>
    <row r="385" spans="1:23" x14ac:dyDescent="0.35">
      <c r="A385" t="s">
        <v>72</v>
      </c>
      <c r="B385" t="s">
        <v>41</v>
      </c>
      <c r="C385" t="str">
        <f t="shared" si="20"/>
        <v>EASOC_TO_heat</v>
      </c>
      <c r="D385" t="str">
        <f t="shared" si="21"/>
        <v>PROTRA_CHP_HP_I</v>
      </c>
      <c r="E385" t="s">
        <v>6</v>
      </c>
      <c r="F385" s="1" t="str">
        <f t="shared" si="22"/>
        <v>EASOCTO_heatPROTRA_CHP_solid_fossil_CCS</v>
      </c>
      <c r="G385" s="4">
        <f>'PROTRA_capacity-Original_Data'!H385</f>
        <v>0</v>
      </c>
      <c r="H385" s="4">
        <f>'PROTRA_capacity-Original_Data'!I385</f>
        <v>0</v>
      </c>
      <c r="I385" s="4">
        <f>'PROTRA_capacity-Original_Data'!J385</f>
        <v>0</v>
      </c>
      <c r="J385" s="4">
        <f>'PROTRA_capacity-Original_Data'!K385</f>
        <v>0</v>
      </c>
      <c r="K385" s="4">
        <f>'PROTRA_capacity-Original_Data'!L385</f>
        <v>0</v>
      </c>
      <c r="L385" s="4">
        <f>'PROTRA_capacity-Original_Data'!M385</f>
        <v>0</v>
      </c>
      <c r="M385" s="4">
        <f>'PROTRA_capacity-Original_Data'!N385</f>
        <v>0</v>
      </c>
      <c r="N385" s="4">
        <f>'PROTRA_capacity-Original_Data'!O385</f>
        <v>0</v>
      </c>
      <c r="O385" s="4">
        <f>'PROTRA_capacity-Original_Data'!P385</f>
        <v>0</v>
      </c>
      <c r="P385" s="4">
        <f>'PROTRA_capacity-Original_Data'!Q385</f>
        <v>0</v>
      </c>
      <c r="Q385" s="4">
        <f>'PROTRA_capacity-Original_Data'!R385</f>
        <v>0</v>
      </c>
      <c r="R385" s="4">
        <f>'PROTRA_capacity-Original_Data'!S385</f>
        <v>0</v>
      </c>
      <c r="S385" s="4">
        <f>'PROTRA_capacity-Original_Data'!T385</f>
        <v>0</v>
      </c>
      <c r="T385" s="4">
        <f>'PROTRA_capacity-Original_Data'!U385</f>
        <v>0</v>
      </c>
      <c r="U385" s="4">
        <f>'PROTRA_capacity-Original_Data'!V385</f>
        <v>0</v>
      </c>
      <c r="W385" s="83" t="e">
        <f t="shared" si="23"/>
        <v>#DIV/0!</v>
      </c>
    </row>
    <row r="386" spans="1:23" x14ac:dyDescent="0.35">
      <c r="A386" t="s">
        <v>72</v>
      </c>
      <c r="B386" t="s">
        <v>41</v>
      </c>
      <c r="C386" t="str">
        <f t="shared" si="20"/>
        <v>EASOC_TO_heat</v>
      </c>
      <c r="D386" t="str">
        <f t="shared" si="21"/>
        <v>PROTRA_CHP_HP_I</v>
      </c>
      <c r="E386" t="s">
        <v>7</v>
      </c>
      <c r="F386" s="1" t="str">
        <f t="shared" si="22"/>
        <v>EASOCTO_heatPROTRA_CHP_waste</v>
      </c>
      <c r="G386" s="4">
        <f>'PROTRA_capacity-Original_Data'!H386</f>
        <v>6.8298611165750006E-2</v>
      </c>
      <c r="H386" s="4">
        <f>'PROTRA_capacity-Original_Data'!I386</f>
        <v>0.10864583342024998</v>
      </c>
      <c r="I386" s="4">
        <f>'PROTRA_capacity-Original_Data'!J386</f>
        <v>0.16246527790775001</v>
      </c>
      <c r="J386" s="4">
        <f>'PROTRA_capacity-Original_Data'!K386</f>
        <v>9.3472222297000002E-2</v>
      </c>
      <c r="K386" s="4">
        <f>'PROTRA_capacity-Original_Data'!L386</f>
        <v>8.3055555621999996E-2</v>
      </c>
      <c r="L386" s="4">
        <f>'PROTRA_capacity-Original_Data'!M386</f>
        <v>0.20222222238399995</v>
      </c>
      <c r="M386" s="4">
        <f>'PROTRA_capacity-Original_Data'!N386</f>
        <v>0.21545138906124997</v>
      </c>
      <c r="N386" s="4">
        <f>'PROTRA_capacity-Original_Data'!O386</f>
        <v>9.1006944517249999E-2</v>
      </c>
      <c r="O386" s="4">
        <f>'PROTRA_capacity-Original_Data'!P386</f>
        <v>0.10642361119624999</v>
      </c>
      <c r="P386" s="4">
        <f>'PROTRA_capacity-Original_Data'!Q386</f>
        <v>7.3611111170000021E-2</v>
      </c>
      <c r="Q386" s="4">
        <f>'PROTRA_capacity-Original_Data'!R386</f>
        <v>8.711805562524999E-2</v>
      </c>
      <c r="R386" s="4">
        <f>'PROTRA_capacity-Original_Data'!S386</f>
        <v>0.3503511808358365</v>
      </c>
      <c r="S386" s="4">
        <f>'PROTRA_capacity-Original_Data'!T386</f>
        <v>0.41119756977340249</v>
      </c>
      <c r="T386" s="4">
        <f>'PROTRA_capacity-Original_Data'!U386</f>
        <v>0.37430145863277453</v>
      </c>
      <c r="U386" s="4">
        <f>'PROTRA_capacity-Original_Data'!V386</f>
        <v>0.46684747954014472</v>
      </c>
      <c r="W386" s="83">
        <f t="shared" si="23"/>
        <v>0.14716513416523047</v>
      </c>
    </row>
    <row r="387" spans="1:23" x14ac:dyDescent="0.35">
      <c r="A387" t="s">
        <v>72</v>
      </c>
      <c r="B387" t="s">
        <v>41</v>
      </c>
      <c r="C387" t="str">
        <f t="shared" si="20"/>
        <v>EASOC_TO_heat</v>
      </c>
      <c r="D387" t="str">
        <f t="shared" si="21"/>
        <v>PROTRA_CHP_HP_I</v>
      </c>
      <c r="E387" t="s">
        <v>8</v>
      </c>
      <c r="F387" s="1" t="str">
        <f t="shared" si="22"/>
        <v>EASOCTO_heatPROTRA_CHP_solid_bio</v>
      </c>
      <c r="G387" s="4">
        <f>'PROTRA_capacity-Original_Data'!H387</f>
        <v>0</v>
      </c>
      <c r="H387" s="4">
        <f>'PROTRA_capacity-Original_Data'!I387</f>
        <v>0</v>
      </c>
      <c r="I387" s="4">
        <f>'PROTRA_capacity-Original_Data'!J387</f>
        <v>2.9305555579000001E-2</v>
      </c>
      <c r="J387" s="4">
        <f>'PROTRA_capacity-Original_Data'!K387</f>
        <v>9.2569444518499994E-2</v>
      </c>
      <c r="K387" s="4">
        <f>'PROTRA_capacity-Original_Data'!L387</f>
        <v>7.4791666726499992E-2</v>
      </c>
      <c r="L387" s="4">
        <f>'PROTRA_capacity-Original_Data'!M387</f>
        <v>6.8611111165999994E-2</v>
      </c>
      <c r="M387" s="4">
        <f>'PROTRA_capacity-Original_Data'!N387</f>
        <v>0.11020833342149999</v>
      </c>
      <c r="N387" s="4">
        <f>'PROTRA_capacity-Original_Data'!O387</f>
        <v>0.11152777786699998</v>
      </c>
      <c r="O387" s="4">
        <f>'PROTRA_capacity-Original_Data'!P387</f>
        <v>0.16062500012850001</v>
      </c>
      <c r="P387" s="4">
        <f>'PROTRA_capacity-Original_Data'!Q387</f>
        <v>0.22479166684649998</v>
      </c>
      <c r="Q387" s="4">
        <f>'PROTRA_capacity-Original_Data'!R387</f>
        <v>0.20666666683199997</v>
      </c>
      <c r="R387" s="4">
        <f>'PROTRA_capacity-Original_Data'!S387</f>
        <v>0.232804027964021</v>
      </c>
      <c r="S387" s="4">
        <f>'PROTRA_capacity-Original_Data'!T387</f>
        <v>0.26956243077120545</v>
      </c>
      <c r="T387" s="4">
        <f>'PROTRA_capacity-Original_Data'!U387</f>
        <v>0.28949326412048348</v>
      </c>
      <c r="U387" s="4">
        <f>'PROTRA_capacity-Original_Data'!V387</f>
        <v>0.30872315996920074</v>
      </c>
      <c r="W387" s="83" t="e">
        <f t="shared" si="23"/>
        <v>#DIV/0!</v>
      </c>
    </row>
    <row r="388" spans="1:23" x14ac:dyDescent="0.35">
      <c r="A388" t="s">
        <v>72</v>
      </c>
      <c r="B388" t="s">
        <v>41</v>
      </c>
      <c r="C388" t="str">
        <f t="shared" ref="C388:C451" si="24">A388&amp;"_"&amp;B388</f>
        <v>EASOC_TO_heat</v>
      </c>
      <c r="D388" t="str">
        <f t="shared" ref="D388:D451" si="25">IF(B388="TO_heat","PROTRA_CHP_HP_I","PROTRA_CHP_PP_I")</f>
        <v>PROTRA_CHP_HP_I</v>
      </c>
      <c r="E388" t="s">
        <v>9</v>
      </c>
      <c r="F388" s="1" t="str">
        <f t="shared" ref="F388:F451" si="26">A388&amp;B388&amp;E388</f>
        <v>EASOCTO_heatPROTRA_CHP_solid_bio_CCS</v>
      </c>
      <c r="G388" s="4">
        <f>'PROTRA_capacity-Original_Data'!H388</f>
        <v>0</v>
      </c>
      <c r="H388" s="4">
        <f>'PROTRA_capacity-Original_Data'!I388</f>
        <v>0</v>
      </c>
      <c r="I388" s="4">
        <f>'PROTRA_capacity-Original_Data'!J388</f>
        <v>0</v>
      </c>
      <c r="J388" s="4">
        <f>'PROTRA_capacity-Original_Data'!K388</f>
        <v>0</v>
      </c>
      <c r="K388" s="4">
        <f>'PROTRA_capacity-Original_Data'!L388</f>
        <v>0</v>
      </c>
      <c r="L388" s="4">
        <f>'PROTRA_capacity-Original_Data'!M388</f>
        <v>0</v>
      </c>
      <c r="M388" s="4">
        <f>'PROTRA_capacity-Original_Data'!N388</f>
        <v>0</v>
      </c>
      <c r="N388" s="4">
        <f>'PROTRA_capacity-Original_Data'!O388</f>
        <v>0</v>
      </c>
      <c r="O388" s="4">
        <f>'PROTRA_capacity-Original_Data'!P388</f>
        <v>0</v>
      </c>
      <c r="P388" s="4">
        <f>'PROTRA_capacity-Original_Data'!Q388</f>
        <v>0</v>
      </c>
      <c r="Q388" s="4">
        <f>'PROTRA_capacity-Original_Data'!R388</f>
        <v>0</v>
      </c>
      <c r="R388" s="4">
        <f>'PROTRA_capacity-Original_Data'!S388</f>
        <v>0</v>
      </c>
      <c r="S388" s="4">
        <f>'PROTRA_capacity-Original_Data'!T388</f>
        <v>0</v>
      </c>
      <c r="T388" s="4">
        <f>'PROTRA_capacity-Original_Data'!U388</f>
        <v>0</v>
      </c>
      <c r="U388" s="4">
        <f>'PROTRA_capacity-Original_Data'!V388</f>
        <v>0</v>
      </c>
      <c r="W388" s="83" t="e">
        <f t="shared" ref="W388:W451" si="27">-1+(U388/G388)^(1/($U$2-$G$2))</f>
        <v>#DIV/0!</v>
      </c>
    </row>
    <row r="389" spans="1:23" x14ac:dyDescent="0.35">
      <c r="A389" t="s">
        <v>72</v>
      </c>
      <c r="B389" t="s">
        <v>41</v>
      </c>
      <c r="C389" t="str">
        <f t="shared" si="24"/>
        <v>EASOC_TO_heat</v>
      </c>
      <c r="D389" t="str">
        <f t="shared" si="25"/>
        <v>PROTRA_CHP_HP_I</v>
      </c>
      <c r="E389" t="s">
        <v>10</v>
      </c>
      <c r="F389" s="1" t="str">
        <f t="shared" si="26"/>
        <v>EASOCTO_heatPROTRA_HP_gas_fuels</v>
      </c>
      <c r="G389" s="4">
        <f>'PROTRA_capacity-Original_Data'!H389</f>
        <v>1.4134352094640814</v>
      </c>
      <c r="H389" s="4">
        <f>'PROTRA_capacity-Original_Data'!I389</f>
        <v>1.2760506260208406</v>
      </c>
      <c r="I389" s="4">
        <f>'PROTRA_capacity-Original_Data'!J389</f>
        <v>1.245443334329688</v>
      </c>
      <c r="J389" s="4">
        <f>'PROTRA_capacity-Original_Data'!K389</f>
        <v>1.2963670843704271</v>
      </c>
      <c r="K389" s="4">
        <f>'PROTRA_capacity-Original_Data'!L389</f>
        <v>1.3860176399977031</v>
      </c>
      <c r="L389" s="4">
        <f>'PROTRA_capacity-Original_Data'!M389</f>
        <v>1.2247109037575463</v>
      </c>
      <c r="M389" s="4">
        <f>'PROTRA_capacity-Original_Data'!N389</f>
        <v>1.3702443760961958</v>
      </c>
      <c r="N389" s="4">
        <f>'PROTRA_capacity-Original_Data'!O389</f>
        <v>1.3300261816195764</v>
      </c>
      <c r="O389" s="4">
        <f>'PROTRA_capacity-Original_Data'!P389</f>
        <v>1.1304588897932561</v>
      </c>
      <c r="P389" s="4">
        <f>'PROTRA_capacity-Original_Data'!Q389</f>
        <v>1.0162109035907465</v>
      </c>
      <c r="Q389" s="4">
        <f>'PROTRA_capacity-Original_Data'!R389</f>
        <v>1.1286402786806899</v>
      </c>
      <c r="R389" s="4">
        <f>'PROTRA_capacity-Original_Data'!S389</f>
        <v>1.0985881953233148</v>
      </c>
      <c r="S389" s="4">
        <f>'PROTRA_capacity-Original_Data'!T389</f>
        <v>1.1291036814588384</v>
      </c>
      <c r="T389" s="4">
        <f>'PROTRA_capacity-Original_Data'!U389</f>
        <v>1.1232439592319285</v>
      </c>
      <c r="U389" s="4">
        <f>'PROTRA_capacity-Original_Data'!V389</f>
        <v>1.1446969106379798</v>
      </c>
      <c r="W389" s="83">
        <f t="shared" si="27"/>
        <v>-1.4950202467757134E-2</v>
      </c>
    </row>
    <row r="390" spans="1:23" x14ac:dyDescent="0.35">
      <c r="A390" t="s">
        <v>72</v>
      </c>
      <c r="B390" t="s">
        <v>41</v>
      </c>
      <c r="C390" t="str">
        <f t="shared" si="24"/>
        <v>EASOC_TO_heat</v>
      </c>
      <c r="D390" t="str">
        <f t="shared" si="25"/>
        <v>PROTRA_CHP_HP_I</v>
      </c>
      <c r="E390" t="s">
        <v>11</v>
      </c>
      <c r="F390" s="1" t="str">
        <f t="shared" si="26"/>
        <v>EASOCTO_heatPROTRA_HP_solid_bio</v>
      </c>
      <c r="G390" s="4">
        <f>'PROTRA_capacity-Original_Data'!H390</f>
        <v>0</v>
      </c>
      <c r="H390" s="4">
        <f>'PROTRA_capacity-Original_Data'!I390</f>
        <v>0</v>
      </c>
      <c r="I390" s="4">
        <f>'PROTRA_capacity-Original_Data'!J390</f>
        <v>0</v>
      </c>
      <c r="J390" s="4">
        <f>'PROTRA_capacity-Original_Data'!K390</f>
        <v>0</v>
      </c>
      <c r="K390" s="4">
        <f>'PROTRA_capacity-Original_Data'!L390</f>
        <v>0</v>
      </c>
      <c r="L390" s="4">
        <f>'PROTRA_capacity-Original_Data'!M390</f>
        <v>3.9166666698000001E-2</v>
      </c>
      <c r="M390" s="4">
        <f>'PROTRA_capacity-Original_Data'!N390</f>
        <v>3.9166666698000001E-2</v>
      </c>
      <c r="N390" s="4">
        <f>'PROTRA_capacity-Original_Data'!O390</f>
        <v>3.9166666698000001E-2</v>
      </c>
      <c r="O390" s="4">
        <f>'PROTRA_capacity-Original_Data'!P390</f>
        <v>0.31194444469400001</v>
      </c>
      <c r="P390" s="4">
        <f>'PROTRA_capacity-Original_Data'!Q390</f>
        <v>4.3333333368E-2</v>
      </c>
      <c r="Q390" s="4">
        <f>'PROTRA_capacity-Original_Data'!R390</f>
        <v>5.5138888932999994E-2</v>
      </c>
      <c r="R390" s="4">
        <f>'PROTRA_capacity-Original_Data'!S390</f>
        <v>4.0658819476971496E-2</v>
      </c>
      <c r="S390" s="4">
        <f>'PROTRA_capacity-Original_Data'!T390</f>
        <v>4.168826392223951E-2</v>
      </c>
      <c r="T390" s="4">
        <f>'PROTRA_capacity-Original_Data'!U390</f>
        <v>3.5852013917570494E-2</v>
      </c>
      <c r="U390" s="4">
        <f>'PROTRA_capacity-Original_Data'!V390</f>
        <v>3.3010687526408546E-2</v>
      </c>
      <c r="W390" s="83" t="e">
        <f t="shared" si="27"/>
        <v>#DIV/0!</v>
      </c>
    </row>
    <row r="391" spans="1:23" x14ac:dyDescent="0.35">
      <c r="A391" t="s">
        <v>72</v>
      </c>
      <c r="B391" t="s">
        <v>41</v>
      </c>
      <c r="C391" t="str">
        <f t="shared" si="24"/>
        <v>EASOC_TO_heat</v>
      </c>
      <c r="D391" t="str">
        <f t="shared" si="25"/>
        <v>PROTRA_CHP_HP_I</v>
      </c>
      <c r="E391" t="s">
        <v>12</v>
      </c>
      <c r="F391" s="1" t="str">
        <f t="shared" si="26"/>
        <v>EASOCTO_heatPROTRA_HP_geothermal</v>
      </c>
      <c r="G391" s="4">
        <f>INDEX('CHP-geothermal-fix'!H$155:H$226,MATCH(PROTRA_capacity!$F391,'CHP-geothermal-fix'!$F$155:$F$226,0))</f>
        <v>0</v>
      </c>
      <c r="H391" s="4">
        <f>INDEX('CHP-geothermal-fix'!I$155:I$226,MATCH(PROTRA_capacity!$F391,'CHP-geothermal-fix'!$F$155:$F$226,0))</f>
        <v>0</v>
      </c>
      <c r="I391" s="4">
        <f>INDEX('CHP-geothermal-fix'!J$155:J$226,MATCH(PROTRA_capacity!$F391,'CHP-geothermal-fix'!$F$155:$F$226,0))</f>
        <v>0</v>
      </c>
      <c r="J391" s="4">
        <f>INDEX('CHP-geothermal-fix'!K$155:K$226,MATCH(PROTRA_capacity!$F391,'CHP-geothermal-fix'!$F$155:$F$226,0))</f>
        <v>0</v>
      </c>
      <c r="K391" s="4">
        <f>INDEX('CHP-geothermal-fix'!L$155:L$226,MATCH(PROTRA_capacity!$F391,'CHP-geothermal-fix'!$F$155:$F$226,0))</f>
        <v>0</v>
      </c>
      <c r="L391" s="4">
        <f>INDEX('CHP-geothermal-fix'!M$155:M$226,MATCH(PROTRA_capacity!$F391,'CHP-geothermal-fix'!$F$155:$F$226,0))</f>
        <v>0</v>
      </c>
      <c r="M391" s="4">
        <f>INDEX('CHP-geothermal-fix'!N$155:N$226,MATCH(PROTRA_capacity!$F391,'CHP-geothermal-fix'!$F$155:$F$226,0))</f>
        <v>0</v>
      </c>
      <c r="N391" s="4">
        <f>INDEX('CHP-geothermal-fix'!O$155:O$226,MATCH(PROTRA_capacity!$F391,'CHP-geothermal-fix'!$F$155:$F$226,0))</f>
        <v>0</v>
      </c>
      <c r="O391" s="4">
        <f>INDEX('CHP-geothermal-fix'!P$155:P$226,MATCH(PROTRA_capacity!$F391,'CHP-geothermal-fix'!$F$155:$F$226,0))</f>
        <v>0</v>
      </c>
      <c r="P391" s="4">
        <f>INDEX('CHP-geothermal-fix'!Q$155:Q$226,MATCH(PROTRA_capacity!$F391,'CHP-geothermal-fix'!$F$155:$F$226,0))</f>
        <v>0</v>
      </c>
      <c r="Q391" s="4">
        <f>INDEX('CHP-geothermal-fix'!R$155:R$226,MATCH(PROTRA_capacity!$F391,'CHP-geothermal-fix'!$F$155:$F$226,0))</f>
        <v>0</v>
      </c>
      <c r="R391" s="4">
        <f>INDEX('CHP-geothermal-fix'!S$155:S$226,MATCH(PROTRA_capacity!$F391,'CHP-geothermal-fix'!$F$155:$F$226,0))</f>
        <v>0</v>
      </c>
      <c r="S391" s="4">
        <f>INDEX('CHP-geothermal-fix'!T$155:T$226,MATCH(PROTRA_capacity!$F391,'CHP-geothermal-fix'!$F$155:$F$226,0))</f>
        <v>0</v>
      </c>
      <c r="T391" s="4">
        <f>INDEX('CHP-geothermal-fix'!U$155:U$226,MATCH(PROTRA_capacity!$F391,'CHP-geothermal-fix'!$F$155:$F$226,0))</f>
        <v>0</v>
      </c>
      <c r="U391" s="4">
        <f>INDEX('CHP-geothermal-fix'!V$155:V$226,MATCH(PROTRA_capacity!$F391,'CHP-geothermal-fix'!$F$155:$F$226,0))</f>
        <v>0</v>
      </c>
      <c r="W391" s="83" t="e">
        <f t="shared" si="27"/>
        <v>#DIV/0!</v>
      </c>
    </row>
    <row r="392" spans="1:23" x14ac:dyDescent="0.35">
      <c r="A392" t="s">
        <v>72</v>
      </c>
      <c r="B392" t="s">
        <v>41</v>
      </c>
      <c r="C392" t="str">
        <f t="shared" si="24"/>
        <v>EASOC_TO_heat</v>
      </c>
      <c r="D392" t="str">
        <f t="shared" si="25"/>
        <v>PROTRA_CHP_HP_I</v>
      </c>
      <c r="E392" t="s">
        <v>13</v>
      </c>
      <c r="F392" s="1" t="str">
        <f t="shared" si="26"/>
        <v>EASOCTO_heatPROTRA_HP_liquid_fuels</v>
      </c>
      <c r="G392" s="4">
        <f>'PROTRA_capacity-Original_Data'!H392</f>
        <v>0.65980604219451144</v>
      </c>
      <c r="H392" s="4">
        <f>'PROTRA_capacity-Original_Data'!I392</f>
        <v>0.32057368081201454</v>
      </c>
      <c r="I392" s="4">
        <f>'PROTRA_capacity-Original_Data'!J392</f>
        <v>0.17191875013753502</v>
      </c>
      <c r="J392" s="4">
        <f>'PROTRA_capacity-Original_Data'!K392</f>
        <v>0.28635798634019749</v>
      </c>
      <c r="K392" s="4">
        <f>'PROTRA_capacity-Original_Data'!L392</f>
        <v>0.25649083353852598</v>
      </c>
      <c r="L392" s="4">
        <f>'PROTRA_capacity-Original_Data'!M392</f>
        <v>0.1831550695909685</v>
      </c>
      <c r="M392" s="4">
        <f>'PROTRA_capacity-Original_Data'!N392</f>
        <v>0.13608145844219852</v>
      </c>
      <c r="N392" s="4">
        <f>'PROTRA_capacity-Original_Data'!O392</f>
        <v>6.1778472271645001E-3</v>
      </c>
      <c r="O392" s="4">
        <f>'PROTRA_capacity-Original_Data'!P392</f>
        <v>5.1540902819010505E-2</v>
      </c>
      <c r="P392" s="4">
        <f>'PROTRA_capacity-Original_Data'!Q392</f>
        <v>0.2406220140813865</v>
      </c>
      <c r="Q392" s="4">
        <f>'PROTRA_capacity-Original_Data'!R392</f>
        <v>8.70164584029465E-2</v>
      </c>
      <c r="R392" s="4">
        <f>'PROTRA_capacity-Original_Data'!S392</f>
        <v>0.2054184029421125</v>
      </c>
      <c r="S392" s="4">
        <f>'PROTRA_capacity-Original_Data'!T392</f>
        <v>0.19149659737541949</v>
      </c>
      <c r="T392" s="4">
        <f>'PROTRA_capacity-Original_Data'!U392</f>
        <v>0.14042847233456501</v>
      </c>
      <c r="U392" s="4">
        <f>'PROTRA_capacity-Original_Data'!V392</f>
        <v>0.13083777788244802</v>
      </c>
      <c r="W392" s="83">
        <f t="shared" si="27"/>
        <v>-0.10914227982126079</v>
      </c>
    </row>
    <row r="393" spans="1:23" x14ac:dyDescent="0.35">
      <c r="A393" t="s">
        <v>72</v>
      </c>
      <c r="B393" t="s">
        <v>41</v>
      </c>
      <c r="C393" t="str">
        <f t="shared" si="24"/>
        <v>EASOC_TO_heat</v>
      </c>
      <c r="D393" t="str">
        <f t="shared" si="25"/>
        <v>PROTRA_CHP_HP_I</v>
      </c>
      <c r="E393" t="s">
        <v>14</v>
      </c>
      <c r="F393" s="1" t="str">
        <f t="shared" si="26"/>
        <v>EASOCTO_heatPROTRA_HP_solar</v>
      </c>
      <c r="G393" s="4">
        <f>'PROTRA_capacity-Original_Data'!H393</f>
        <v>0</v>
      </c>
      <c r="H393" s="4">
        <f>'PROTRA_capacity-Original_Data'!I393</f>
        <v>0</v>
      </c>
      <c r="I393" s="4">
        <f>'PROTRA_capacity-Original_Data'!J393</f>
        <v>0</v>
      </c>
      <c r="J393" s="4">
        <f>'PROTRA_capacity-Original_Data'!K393</f>
        <v>0</v>
      </c>
      <c r="K393" s="4">
        <f>'PROTRA_capacity-Original_Data'!L393</f>
        <v>0</v>
      </c>
      <c r="L393" s="4">
        <f>'PROTRA_capacity-Original_Data'!M393</f>
        <v>0</v>
      </c>
      <c r="M393" s="4">
        <f>'PROTRA_capacity-Original_Data'!N393</f>
        <v>0</v>
      </c>
      <c r="N393" s="4">
        <f>'PROTRA_capacity-Original_Data'!O393</f>
        <v>0</v>
      </c>
      <c r="O393" s="4">
        <f>'PROTRA_capacity-Original_Data'!P393</f>
        <v>0</v>
      </c>
      <c r="P393" s="4">
        <f>'PROTRA_capacity-Original_Data'!Q393</f>
        <v>0</v>
      </c>
      <c r="Q393" s="4">
        <f>'PROTRA_capacity-Original_Data'!R393</f>
        <v>0</v>
      </c>
      <c r="R393" s="4">
        <f>'PROTRA_capacity-Original_Data'!S393</f>
        <v>0</v>
      </c>
      <c r="S393" s="4">
        <f>'PROTRA_capacity-Original_Data'!T393</f>
        <v>0</v>
      </c>
      <c r="T393" s="4">
        <f>'PROTRA_capacity-Original_Data'!U393</f>
        <v>0</v>
      </c>
      <c r="U393" s="4">
        <f>'PROTRA_capacity-Original_Data'!V393</f>
        <v>0</v>
      </c>
      <c r="W393" s="83" t="e">
        <f t="shared" si="27"/>
        <v>#DIV/0!</v>
      </c>
    </row>
    <row r="394" spans="1:23" x14ac:dyDescent="0.35">
      <c r="A394" t="s">
        <v>72</v>
      </c>
      <c r="B394" t="s">
        <v>41</v>
      </c>
      <c r="C394" t="str">
        <f t="shared" si="24"/>
        <v>EASOC_TO_heat</v>
      </c>
      <c r="D394" t="str">
        <f t="shared" si="25"/>
        <v>PROTRA_CHP_HP_I</v>
      </c>
      <c r="E394" t="s">
        <v>15</v>
      </c>
      <c r="F394" s="1" t="str">
        <f t="shared" si="26"/>
        <v>EASOCTO_heatPROTRA_HP_solid_fossil</v>
      </c>
      <c r="G394" s="4">
        <f>'PROTRA_capacity-Original_Data'!H394</f>
        <v>3.8095972252698999E-2</v>
      </c>
      <c r="H394" s="4">
        <f>'PROTRA_capacity-Original_Data'!I394</f>
        <v>3.7719166696841992E-2</v>
      </c>
      <c r="I394" s="4">
        <f>'PROTRA_capacity-Original_Data'!J394</f>
        <v>3.6471666695843993E-2</v>
      </c>
      <c r="J394" s="4">
        <f>'PROTRA_capacity-Original_Data'!K394</f>
        <v>0</v>
      </c>
      <c r="K394" s="4">
        <f>'PROTRA_capacity-Original_Data'!L394</f>
        <v>0</v>
      </c>
      <c r="L394" s="4">
        <f>'PROTRA_capacity-Original_Data'!M394</f>
        <v>0</v>
      </c>
      <c r="M394" s="4">
        <f>'PROTRA_capacity-Original_Data'!N394</f>
        <v>0</v>
      </c>
      <c r="N394" s="4">
        <f>'PROTRA_capacity-Original_Data'!O394</f>
        <v>0</v>
      </c>
      <c r="O394" s="4">
        <f>'PROTRA_capacity-Original_Data'!P394</f>
        <v>0</v>
      </c>
      <c r="P394" s="4">
        <f>'PROTRA_capacity-Original_Data'!Q394</f>
        <v>0</v>
      </c>
      <c r="Q394" s="4">
        <f>'PROTRA_capacity-Original_Data'!R394</f>
        <v>0</v>
      </c>
      <c r="R394" s="4">
        <f>'PROTRA_capacity-Original_Data'!S394</f>
        <v>0</v>
      </c>
      <c r="S394" s="4">
        <f>'PROTRA_capacity-Original_Data'!T394</f>
        <v>0</v>
      </c>
      <c r="T394" s="4">
        <f>'PROTRA_capacity-Original_Data'!U394</f>
        <v>0</v>
      </c>
      <c r="U394" s="4">
        <f>'PROTRA_capacity-Original_Data'!V394</f>
        <v>0</v>
      </c>
      <c r="W394" s="83">
        <f t="shared" si="27"/>
        <v>-1</v>
      </c>
    </row>
    <row r="395" spans="1:23" x14ac:dyDescent="0.35">
      <c r="A395" t="s">
        <v>72</v>
      </c>
      <c r="B395" t="s">
        <v>41</v>
      </c>
      <c r="C395" t="str">
        <f t="shared" si="24"/>
        <v>EASOC_TO_heat</v>
      </c>
      <c r="D395" t="str">
        <f t="shared" si="25"/>
        <v>PROTRA_CHP_HP_I</v>
      </c>
      <c r="E395" t="s">
        <v>16</v>
      </c>
      <c r="F395" s="1" t="str">
        <f t="shared" si="26"/>
        <v>EASOCTO_heatPROTRA_HP_waste</v>
      </c>
      <c r="G395" s="4">
        <f>'PROTRA_capacity-Original_Data'!H395</f>
        <v>0.24009861130319002</v>
      </c>
      <c r="H395" s="4">
        <f>'PROTRA_capacity-Original_Data'!I395</f>
        <v>0.25401895853654849</v>
      </c>
      <c r="I395" s="4">
        <f>'PROTRA_capacity-Original_Data'!J395</f>
        <v>0.28875645856433846</v>
      </c>
      <c r="J395" s="4">
        <f>'PROTRA_capacity-Original_Data'!K395</f>
        <v>0.36166722251155603</v>
      </c>
      <c r="K395" s="4">
        <f>'PROTRA_capacity-Original_Data'!L395</f>
        <v>0.56353572961749521</v>
      </c>
      <c r="L395" s="4">
        <f>'PROTRA_capacity-Original_Data'!M395</f>
        <v>0.53368055598250008</v>
      </c>
      <c r="M395" s="4">
        <f>'PROTRA_capacity-Original_Data'!N395</f>
        <v>0.71072916723524993</v>
      </c>
      <c r="N395" s="4">
        <f>'PROTRA_capacity-Original_Data'!O395</f>
        <v>1.0996527786574999</v>
      </c>
      <c r="O395" s="4">
        <f>'PROTRA_capacity-Original_Data'!P395</f>
        <v>0.85899305624274991</v>
      </c>
      <c r="P395" s="4">
        <f>'PROTRA_capacity-Original_Data'!Q395</f>
        <v>0.55944444489199996</v>
      </c>
      <c r="Q395" s="4">
        <f>'PROTRA_capacity-Original_Data'!R395</f>
        <v>0.6206944449409999</v>
      </c>
      <c r="R395" s="4">
        <f>'PROTRA_capacity-Original_Data'!S395</f>
        <v>0.66151795191810336</v>
      </c>
      <c r="S395" s="4">
        <f>'PROTRA_capacity-Original_Data'!T395</f>
        <v>0.6670944797003423</v>
      </c>
      <c r="T395" s="4">
        <f>'PROTRA_capacity-Original_Data'!U395</f>
        <v>0.64581291718331701</v>
      </c>
      <c r="U395" s="4">
        <f>'PROTRA_capacity-Original_Data'!V395</f>
        <v>0.66772661511751463</v>
      </c>
      <c r="W395" s="83">
        <f t="shared" si="27"/>
        <v>7.5794245989933895E-2</v>
      </c>
    </row>
    <row r="396" spans="1:23" x14ac:dyDescent="0.35">
      <c r="A396" t="s">
        <v>72</v>
      </c>
      <c r="B396" t="s">
        <v>42</v>
      </c>
      <c r="C396" t="str">
        <f t="shared" si="24"/>
        <v>EASOC_TO_elec</v>
      </c>
      <c r="D396" t="str">
        <f t="shared" si="25"/>
        <v>PROTRA_CHP_PP_I</v>
      </c>
      <c r="E396" t="s">
        <v>0</v>
      </c>
      <c r="F396" s="1" t="str">
        <f t="shared" si="26"/>
        <v>EASOCTO_elecPROTRA_CHP_gas_fuels</v>
      </c>
      <c r="G396" s="5">
        <f>'PROTRA_capacity-Original_Data'!H396</f>
        <v>7.758944159726938</v>
      </c>
      <c r="H396" s="5">
        <f>'PROTRA_capacity-Original_Data'!I396</f>
        <v>8.2342883170434682</v>
      </c>
      <c r="I396" s="5">
        <f>'PROTRA_capacity-Original_Data'!J396</f>
        <v>8.7582233190808818</v>
      </c>
      <c r="J396" s="5">
        <f>'PROTRA_capacity-Original_Data'!K396</f>
        <v>9.3046544839825227</v>
      </c>
      <c r="K396" s="5">
        <f>'PROTRA_capacity-Original_Data'!L396</f>
        <v>9.9198459015511915</v>
      </c>
      <c r="L396" s="5">
        <f>'PROTRA_capacity-Original_Data'!M396</f>
        <v>10.590901711936601</v>
      </c>
      <c r="M396" s="5">
        <f>'PROTRA_capacity-Original_Data'!N396</f>
        <v>11.338467145743568</v>
      </c>
      <c r="N396" s="5">
        <f>'PROTRA_capacity-Original_Data'!O396</f>
        <v>12.141081340330135</v>
      </c>
      <c r="O396" s="5">
        <f>'PROTRA_capacity-Original_Data'!P396</f>
        <v>12.986481963199347</v>
      </c>
      <c r="P396" s="5">
        <f>'PROTRA_capacity-Original_Data'!Q396</f>
        <v>13.910003103366957</v>
      </c>
      <c r="Q396" s="5">
        <f>'PROTRA_capacity-Original_Data'!R396</f>
        <v>14.921359321161662</v>
      </c>
      <c r="R396" s="5">
        <f>'PROTRA_capacity-Original_Data'!S396</f>
        <v>16.052996711879448</v>
      </c>
      <c r="S396" s="5">
        <f>'PROTRA_capacity-Original_Data'!T396</f>
        <v>17.277435716257436</v>
      </c>
      <c r="T396" s="5">
        <f>'PROTRA_capacity-Original_Data'!U396</f>
        <v>18.349925827720302</v>
      </c>
      <c r="U396" s="5">
        <f>'PROTRA_capacity-Original_Data'!V396</f>
        <v>19.422415939183168</v>
      </c>
      <c r="W396" s="83">
        <f t="shared" si="27"/>
        <v>6.7737092995639125E-2</v>
      </c>
    </row>
    <row r="397" spans="1:23" x14ac:dyDescent="0.35">
      <c r="A397" t="s">
        <v>72</v>
      </c>
      <c r="B397" t="s">
        <v>42</v>
      </c>
      <c r="C397" t="str">
        <f t="shared" si="24"/>
        <v>EASOC_TO_elec</v>
      </c>
      <c r="D397" t="str">
        <f t="shared" si="25"/>
        <v>PROTRA_CHP_PP_I</v>
      </c>
      <c r="E397" t="s">
        <v>1</v>
      </c>
      <c r="F397" s="1" t="str">
        <f t="shared" si="26"/>
        <v>EASOCTO_elecPROTRA_CHP_gas_fuels_CCS</v>
      </c>
      <c r="G397" s="5">
        <f>'PROTRA_capacity-Original_Data'!H397</f>
        <v>0</v>
      </c>
      <c r="H397" s="5">
        <f>'PROTRA_capacity-Original_Data'!I397</f>
        <v>0</v>
      </c>
      <c r="I397" s="5">
        <f>'PROTRA_capacity-Original_Data'!J397</f>
        <v>0</v>
      </c>
      <c r="J397" s="5">
        <f>'PROTRA_capacity-Original_Data'!K397</f>
        <v>0</v>
      </c>
      <c r="K397" s="5">
        <f>'PROTRA_capacity-Original_Data'!L397</f>
        <v>0</v>
      </c>
      <c r="L397" s="5">
        <f>'PROTRA_capacity-Original_Data'!M397</f>
        <v>0</v>
      </c>
      <c r="M397" s="5">
        <f>'PROTRA_capacity-Original_Data'!N397</f>
        <v>0</v>
      </c>
      <c r="N397" s="5">
        <f>'PROTRA_capacity-Original_Data'!O397</f>
        <v>0</v>
      </c>
      <c r="O397" s="5">
        <f>'PROTRA_capacity-Original_Data'!P397</f>
        <v>0</v>
      </c>
      <c r="P397" s="5">
        <f>'PROTRA_capacity-Original_Data'!Q397</f>
        <v>0</v>
      </c>
      <c r="Q397" s="5">
        <f>'PROTRA_capacity-Original_Data'!R397</f>
        <v>0</v>
      </c>
      <c r="R397" s="5">
        <f>'PROTRA_capacity-Original_Data'!S397</f>
        <v>0</v>
      </c>
      <c r="S397" s="5">
        <f>'PROTRA_capacity-Original_Data'!T397</f>
        <v>0</v>
      </c>
      <c r="T397" s="5">
        <f>'PROTRA_capacity-Original_Data'!U397</f>
        <v>0</v>
      </c>
      <c r="U397" s="5">
        <f>'PROTRA_capacity-Original_Data'!V397</f>
        <v>0</v>
      </c>
      <c r="W397" s="83" t="e">
        <f t="shared" si="27"/>
        <v>#DIV/0!</v>
      </c>
    </row>
    <row r="398" spans="1:23" x14ac:dyDescent="0.35">
      <c r="A398" t="s">
        <v>72</v>
      </c>
      <c r="B398" t="s">
        <v>42</v>
      </c>
      <c r="C398" t="str">
        <f t="shared" si="24"/>
        <v>EASOC_TO_elec</v>
      </c>
      <c r="D398" t="str">
        <f t="shared" si="25"/>
        <v>PROTRA_CHP_PP_I</v>
      </c>
      <c r="E398" t="s">
        <v>2</v>
      </c>
      <c r="F398" s="1" t="str">
        <f t="shared" si="26"/>
        <v>EASOCTO_elecPROTRA_CHP_geothermal</v>
      </c>
      <c r="G398" s="3">
        <v>0</v>
      </c>
      <c r="H398" s="3">
        <v>0</v>
      </c>
      <c r="I398" s="3">
        <v>0</v>
      </c>
      <c r="J398" s="3">
        <v>0</v>
      </c>
      <c r="K398" s="3">
        <v>0</v>
      </c>
      <c r="L398" s="3">
        <v>0</v>
      </c>
      <c r="M398" s="3">
        <v>0</v>
      </c>
      <c r="N398" s="3">
        <v>0</v>
      </c>
      <c r="O398" s="3">
        <v>0</v>
      </c>
      <c r="P398" s="3">
        <v>0</v>
      </c>
      <c r="Q398" s="3">
        <v>0</v>
      </c>
      <c r="R398" s="3">
        <v>0</v>
      </c>
      <c r="S398" s="3">
        <v>0</v>
      </c>
      <c r="T398" s="3">
        <v>0</v>
      </c>
      <c r="U398" s="3">
        <v>0</v>
      </c>
      <c r="W398" s="83" t="e">
        <f t="shared" si="27"/>
        <v>#DIV/0!</v>
      </c>
    </row>
    <row r="399" spans="1:23" x14ac:dyDescent="0.35">
      <c r="A399" t="s">
        <v>72</v>
      </c>
      <c r="B399" t="s">
        <v>42</v>
      </c>
      <c r="C399" t="str">
        <f t="shared" si="24"/>
        <v>EASOC_TO_elec</v>
      </c>
      <c r="D399" t="str">
        <f t="shared" si="25"/>
        <v>PROTRA_CHP_PP_I</v>
      </c>
      <c r="E399" t="s">
        <v>3</v>
      </c>
      <c r="F399" s="1" t="str">
        <f t="shared" si="26"/>
        <v>EASOCTO_elecPROTRA_CHP_liquid_fuels</v>
      </c>
      <c r="G399" s="5">
        <f>'PROTRA_capacity-Original_Data'!H399</f>
        <v>3.4808938230659079</v>
      </c>
      <c r="H399" s="5">
        <f>'PROTRA_capacity-Original_Data'!I399</f>
        <v>3.6941473930067721</v>
      </c>
      <c r="I399" s="5">
        <f>'PROTRA_capacity-Original_Data'!J399</f>
        <v>3.9292002655027933</v>
      </c>
      <c r="J399" s="5">
        <f>'PROTRA_capacity-Original_Data'!K399</f>
        <v>4.1743455877889861</v>
      </c>
      <c r="K399" s="5">
        <f>'PROTRA_capacity-Original_Data'!L399</f>
        <v>4.4503388107500461</v>
      </c>
      <c r="L399" s="5">
        <f>'PROTRA_capacity-Original_Data'!M399</f>
        <v>4.7513944669342347</v>
      </c>
      <c r="M399" s="5">
        <f>'PROTRA_capacity-Original_Data'!N399</f>
        <v>5.0867746227011787</v>
      </c>
      <c r="N399" s="5">
        <f>'PROTRA_capacity-Original_Data'!O399</f>
        <v>5.4468512948265966</v>
      </c>
      <c r="O399" s="5">
        <f>'PROTRA_capacity-Original_Data'!P399</f>
        <v>5.8261232351294989</v>
      </c>
      <c r="P399" s="5">
        <f>'PROTRA_capacity-Original_Data'!Q399</f>
        <v>6.2404423700661971</v>
      </c>
      <c r="Q399" s="5">
        <f>'PROTRA_capacity-Original_Data'!R399</f>
        <v>6.6941669412151645</v>
      </c>
      <c r="R399" s="5">
        <f>'PROTRA_capacity-Original_Data'!S399</f>
        <v>7.2018532348923436</v>
      </c>
      <c r="S399" s="5">
        <f>'PROTRA_capacity-Original_Data'!T399</f>
        <v>7.7511731010131877</v>
      </c>
      <c r="T399" s="5">
        <f>'PROTRA_capacity-Original_Data'!U399</f>
        <v>8.2323241606725404</v>
      </c>
      <c r="U399" s="5">
        <f>'PROTRA_capacity-Original_Data'!V399</f>
        <v>8.7134752203318921</v>
      </c>
      <c r="W399" s="83">
        <f t="shared" si="27"/>
        <v>6.7737092995639125E-2</v>
      </c>
    </row>
    <row r="400" spans="1:23" x14ac:dyDescent="0.35">
      <c r="A400" t="s">
        <v>72</v>
      </c>
      <c r="B400" t="s">
        <v>42</v>
      </c>
      <c r="C400" t="str">
        <f t="shared" si="24"/>
        <v>EASOC_TO_elec</v>
      </c>
      <c r="D400" t="str">
        <f t="shared" si="25"/>
        <v>PROTRA_CHP_PP_I</v>
      </c>
      <c r="E400" t="s">
        <v>4</v>
      </c>
      <c r="F400" s="1" t="str">
        <f t="shared" si="26"/>
        <v>EASOCTO_elecPROTRA_CHP_liquid_fuels_CCS</v>
      </c>
      <c r="G400" s="5">
        <f>'PROTRA_capacity-Original_Data'!H400</f>
        <v>0</v>
      </c>
      <c r="H400" s="5">
        <f>'PROTRA_capacity-Original_Data'!I400</f>
        <v>0</v>
      </c>
      <c r="I400" s="5">
        <f>'PROTRA_capacity-Original_Data'!J400</f>
        <v>0</v>
      </c>
      <c r="J400" s="5">
        <f>'PROTRA_capacity-Original_Data'!K400</f>
        <v>0</v>
      </c>
      <c r="K400" s="5">
        <f>'PROTRA_capacity-Original_Data'!L400</f>
        <v>0</v>
      </c>
      <c r="L400" s="5">
        <f>'PROTRA_capacity-Original_Data'!M400</f>
        <v>0</v>
      </c>
      <c r="M400" s="5">
        <f>'PROTRA_capacity-Original_Data'!N400</f>
        <v>0</v>
      </c>
      <c r="N400" s="5">
        <f>'PROTRA_capacity-Original_Data'!O400</f>
        <v>0</v>
      </c>
      <c r="O400" s="5">
        <f>'PROTRA_capacity-Original_Data'!P400</f>
        <v>0</v>
      </c>
      <c r="P400" s="5">
        <f>'PROTRA_capacity-Original_Data'!Q400</f>
        <v>0</v>
      </c>
      <c r="Q400" s="5">
        <f>'PROTRA_capacity-Original_Data'!R400</f>
        <v>0</v>
      </c>
      <c r="R400" s="5">
        <f>'PROTRA_capacity-Original_Data'!S400</f>
        <v>0</v>
      </c>
      <c r="S400" s="5">
        <f>'PROTRA_capacity-Original_Data'!T400</f>
        <v>0</v>
      </c>
      <c r="T400" s="5">
        <f>'PROTRA_capacity-Original_Data'!U400</f>
        <v>0</v>
      </c>
      <c r="U400" s="5">
        <f>'PROTRA_capacity-Original_Data'!V400</f>
        <v>0</v>
      </c>
      <c r="W400" s="83" t="e">
        <f t="shared" si="27"/>
        <v>#DIV/0!</v>
      </c>
    </row>
    <row r="401" spans="1:23" x14ac:dyDescent="0.35">
      <c r="A401" t="s">
        <v>72</v>
      </c>
      <c r="B401" t="s">
        <v>42</v>
      </c>
      <c r="C401" t="str">
        <f t="shared" si="24"/>
        <v>EASOC_TO_elec</v>
      </c>
      <c r="D401" t="str">
        <f t="shared" si="25"/>
        <v>PROTRA_CHP_PP_I</v>
      </c>
      <c r="E401" t="s">
        <v>5</v>
      </c>
      <c r="F401" s="1" t="str">
        <f t="shared" si="26"/>
        <v>EASOCTO_elecPROTRA_CHP_solid_fossil</v>
      </c>
      <c r="G401" s="5">
        <f>'PROTRA_capacity-Original_Data'!H401</f>
        <v>9.1470189612582313</v>
      </c>
      <c r="H401" s="5">
        <f>'PROTRA_capacity-Original_Data'!I401</f>
        <v>9.7080934634430331</v>
      </c>
      <c r="I401" s="5">
        <f>'PROTRA_capacity-Original_Data'!J401</f>
        <v>10.33043341003831</v>
      </c>
      <c r="J401" s="5">
        <f>'PROTRA_capacity-Original_Data'!K401</f>
        <v>10.982481892213235</v>
      </c>
      <c r="K401" s="5">
        <f>'PROTRA_capacity-Original_Data'!L401</f>
        <v>11.707715243267492</v>
      </c>
      <c r="L401" s="5">
        <f>'PROTRA_capacity-Original_Data'!M401</f>
        <v>12.481917530441045</v>
      </c>
      <c r="M401" s="5">
        <f>'PROTRA_capacity-Original_Data'!N401</f>
        <v>13.365028992348845</v>
      </c>
      <c r="N401" s="5">
        <f>'PROTRA_capacity-Original_Data'!O401</f>
        <v>14.306040840351717</v>
      </c>
      <c r="O401" s="5">
        <f>'PROTRA_capacity-Original_Data'!P401</f>
        <v>15.308888473571301</v>
      </c>
      <c r="P401" s="5">
        <f>'PROTRA_capacity-Original_Data'!Q401</f>
        <v>16.39905761099417</v>
      </c>
      <c r="Q401" s="5">
        <f>'PROTRA_capacity-Original_Data'!R401</f>
        <v>17.592433654039169</v>
      </c>
      <c r="R401" s="5">
        <f>'PROTRA_capacity-Original_Data'!S401</f>
        <v>18.926071540026882</v>
      </c>
      <c r="S401" s="5">
        <f>'PROTRA_capacity-Original_Data'!T401</f>
        <v>20.378069725134964</v>
      </c>
      <c r="T401" s="5">
        <f>'PROTRA_capacity-Original_Data'!U401</f>
        <v>21.644607368350968</v>
      </c>
      <c r="U401" s="5">
        <f>'PROTRA_capacity-Original_Data'!V401</f>
        <v>22.911145011566973</v>
      </c>
      <c r="W401" s="83">
        <f t="shared" si="27"/>
        <v>6.7783910289725524E-2</v>
      </c>
    </row>
    <row r="402" spans="1:23" x14ac:dyDescent="0.35">
      <c r="A402" t="s">
        <v>72</v>
      </c>
      <c r="B402" t="s">
        <v>42</v>
      </c>
      <c r="C402" t="str">
        <f t="shared" si="24"/>
        <v>EASOC_TO_elec</v>
      </c>
      <c r="D402" t="str">
        <f t="shared" si="25"/>
        <v>PROTRA_CHP_PP_I</v>
      </c>
      <c r="E402" t="s">
        <v>6</v>
      </c>
      <c r="F402" s="1" t="str">
        <f t="shared" si="26"/>
        <v>EASOCTO_elecPROTRA_CHP_solid_fossil_CCS</v>
      </c>
      <c r="G402" s="5">
        <f>'PROTRA_capacity-Original_Data'!H402</f>
        <v>0</v>
      </c>
      <c r="H402" s="5">
        <f>'PROTRA_capacity-Original_Data'!I402</f>
        <v>0</v>
      </c>
      <c r="I402" s="5">
        <f>'PROTRA_capacity-Original_Data'!J402</f>
        <v>0</v>
      </c>
      <c r="J402" s="5">
        <f>'PROTRA_capacity-Original_Data'!K402</f>
        <v>0</v>
      </c>
      <c r="K402" s="5">
        <f>'PROTRA_capacity-Original_Data'!L402</f>
        <v>0</v>
      </c>
      <c r="L402" s="5">
        <f>'PROTRA_capacity-Original_Data'!M402</f>
        <v>0</v>
      </c>
      <c r="M402" s="5">
        <f>'PROTRA_capacity-Original_Data'!N402</f>
        <v>0</v>
      </c>
      <c r="N402" s="5">
        <f>'PROTRA_capacity-Original_Data'!O402</f>
        <v>0</v>
      </c>
      <c r="O402" s="5">
        <f>'PROTRA_capacity-Original_Data'!P402</f>
        <v>0</v>
      </c>
      <c r="P402" s="5">
        <f>'PROTRA_capacity-Original_Data'!Q402</f>
        <v>0</v>
      </c>
      <c r="Q402" s="5">
        <f>'PROTRA_capacity-Original_Data'!R402</f>
        <v>0</v>
      </c>
      <c r="R402" s="5">
        <f>'PROTRA_capacity-Original_Data'!S402</f>
        <v>0</v>
      </c>
      <c r="S402" s="5">
        <f>'PROTRA_capacity-Original_Data'!T402</f>
        <v>0</v>
      </c>
      <c r="T402" s="5">
        <f>'PROTRA_capacity-Original_Data'!U402</f>
        <v>0</v>
      </c>
      <c r="U402" s="5">
        <f>'PROTRA_capacity-Original_Data'!V402</f>
        <v>0</v>
      </c>
      <c r="W402" s="83" t="e">
        <f t="shared" si="27"/>
        <v>#DIV/0!</v>
      </c>
    </row>
    <row r="403" spans="1:23" x14ac:dyDescent="0.35">
      <c r="A403" t="s">
        <v>72</v>
      </c>
      <c r="B403" t="s">
        <v>42</v>
      </c>
      <c r="C403" t="str">
        <f t="shared" si="24"/>
        <v>EASOC_TO_elec</v>
      </c>
      <c r="D403" t="str">
        <f t="shared" si="25"/>
        <v>PROTRA_CHP_PP_I</v>
      </c>
      <c r="E403" t="s">
        <v>7</v>
      </c>
      <c r="F403" s="1" t="str">
        <f t="shared" si="26"/>
        <v>EASOCTO_elecPROTRA_CHP_waste</v>
      </c>
      <c r="G403" s="5">
        <f>'PROTRA_capacity-Original_Data'!H403</f>
        <v>4.8593987631210755E-2</v>
      </c>
      <c r="H403" s="5">
        <f>'PROTRA_capacity-Original_Data'!I403</f>
        <v>5.5090785425031617E-2</v>
      </c>
      <c r="I403" s="5">
        <f>'PROTRA_capacity-Original_Data'!J403</f>
        <v>5.8495862145093301E-2</v>
      </c>
      <c r="J403" s="5">
        <f>'PROTRA_capacity-Original_Data'!K403</f>
        <v>6.9938769900724937E-2</v>
      </c>
      <c r="K403" s="5">
        <f>'PROTRA_capacity-Original_Data'!L403</f>
        <v>7.5942083605846727E-2</v>
      </c>
      <c r="L403" s="5">
        <f>'PROTRA_capacity-Original_Data'!M403</f>
        <v>8.442071153919406E-2</v>
      </c>
      <c r="M403" s="5">
        <f>'PROTRA_capacity-Original_Data'!N403</f>
        <v>8.4850225950365454E-2</v>
      </c>
      <c r="N403" s="5">
        <f>'PROTRA_capacity-Original_Data'!O403</f>
        <v>9.1177694998796591E-2</v>
      </c>
      <c r="O403" s="5">
        <f>'PROTRA_capacity-Original_Data'!P403</f>
        <v>0.10789407154064867</v>
      </c>
      <c r="P403" s="5">
        <f>'PROTRA_capacity-Original_Data'!Q403</f>
        <v>0.12756911671783108</v>
      </c>
      <c r="Q403" s="5">
        <f>'PROTRA_capacity-Original_Data'!R403</f>
        <v>0.14946869720697484</v>
      </c>
      <c r="R403" s="5">
        <f>'PROTRA_capacity-Original_Data'!S403</f>
        <v>0.1658636244626441</v>
      </c>
      <c r="S403" s="5">
        <f>'PROTRA_capacity-Original_Data'!T403</f>
        <v>0.18959586322913416</v>
      </c>
      <c r="T403" s="5">
        <f>'PROTRA_capacity-Original_Data'!U403</f>
        <v>0.20976567234131255</v>
      </c>
      <c r="U403" s="5">
        <f>'PROTRA_capacity-Original_Data'!V403</f>
        <v>0.22993548145349094</v>
      </c>
      <c r="W403" s="83">
        <f t="shared" si="27"/>
        <v>0.11741876685782282</v>
      </c>
    </row>
    <row r="404" spans="1:23" x14ac:dyDescent="0.35">
      <c r="A404" t="s">
        <v>72</v>
      </c>
      <c r="B404" t="s">
        <v>42</v>
      </c>
      <c r="C404" t="str">
        <f t="shared" si="24"/>
        <v>EASOC_TO_elec</v>
      </c>
      <c r="D404" t="str">
        <f t="shared" si="25"/>
        <v>PROTRA_CHP_PP_I</v>
      </c>
      <c r="E404" t="s">
        <v>8</v>
      </c>
      <c r="F404" s="1" t="str">
        <f t="shared" si="26"/>
        <v>EASOCTO_elecPROTRA_CHP_solid_bio</v>
      </c>
      <c r="G404" s="5">
        <f>'PROTRA_capacity-Original_Data'!H404</f>
        <v>0.30313396316230762</v>
      </c>
      <c r="H404" s="5">
        <f>'PROTRA_capacity-Original_Data'!I404</f>
        <v>0.34366161193341105</v>
      </c>
      <c r="I404" s="5">
        <f>'PROTRA_capacity-Original_Data'!J404</f>
        <v>0.36490280763147837</v>
      </c>
      <c r="J404" s="5">
        <f>'PROTRA_capacity-Original_Data'!K404</f>
        <v>0.43628476550639533</v>
      </c>
      <c r="K404" s="5">
        <f>'PROTRA_capacity-Original_Data'!L404</f>
        <v>0.47373401312424973</v>
      </c>
      <c r="L404" s="5">
        <f>'PROTRA_capacity-Original_Data'!M404</f>
        <v>0.52662450869583499</v>
      </c>
      <c r="M404" s="5">
        <f>'PROTRA_capacity-Original_Data'!N404</f>
        <v>0.52930386085523851</v>
      </c>
      <c r="N404" s="5">
        <f>'PROTRA_capacity-Original_Data'!O404</f>
        <v>0.56877522064555619</v>
      </c>
      <c r="O404" s="5">
        <f>'PROTRA_capacity-Original_Data'!P404</f>
        <v>0.67305358341960531</v>
      </c>
      <c r="P404" s="5">
        <f>'PROTRA_capacity-Original_Data'!Q404</f>
        <v>0.79578840537371276</v>
      </c>
      <c r="Q404" s="5">
        <f>'PROTRA_capacity-Original_Data'!R404</f>
        <v>0.93240009231010934</v>
      </c>
      <c r="R404" s="5">
        <f>'PROTRA_capacity-Original_Data'!S404</f>
        <v>1.0346732235560154</v>
      </c>
      <c r="S404" s="5">
        <f>'PROTRA_capacity-Original_Data'!T404</f>
        <v>1.1827172088859974</v>
      </c>
      <c r="T404" s="5">
        <f>'PROTRA_capacity-Original_Data'!U404</f>
        <v>1.3085384157975062</v>
      </c>
      <c r="U404" s="5">
        <f>'PROTRA_capacity-Original_Data'!V404</f>
        <v>1.434359622709015</v>
      </c>
      <c r="W404" s="83">
        <f t="shared" si="27"/>
        <v>0.11741876685782282</v>
      </c>
    </row>
    <row r="405" spans="1:23" x14ac:dyDescent="0.35">
      <c r="A405" t="s">
        <v>72</v>
      </c>
      <c r="B405" t="s">
        <v>42</v>
      </c>
      <c r="C405" t="str">
        <f t="shared" si="24"/>
        <v>EASOC_TO_elec</v>
      </c>
      <c r="D405" t="str">
        <f t="shared" si="25"/>
        <v>PROTRA_CHP_PP_I</v>
      </c>
      <c r="E405" t="s">
        <v>9</v>
      </c>
      <c r="F405" s="1" t="str">
        <f t="shared" si="26"/>
        <v>EASOCTO_elecPROTRA_CHP_solid_bio_CCS</v>
      </c>
      <c r="G405" s="6">
        <f>'PROTRA_capacity-Original_Data'!H405</f>
        <v>0</v>
      </c>
      <c r="H405" s="6">
        <f>'PROTRA_capacity-Original_Data'!I405</f>
        <v>0</v>
      </c>
      <c r="I405" s="6">
        <f>'PROTRA_capacity-Original_Data'!J405</f>
        <v>0</v>
      </c>
      <c r="J405" s="6">
        <f>'PROTRA_capacity-Original_Data'!K405</f>
        <v>0</v>
      </c>
      <c r="K405" s="6">
        <f>'PROTRA_capacity-Original_Data'!L405</f>
        <v>0</v>
      </c>
      <c r="L405" s="6">
        <f>'PROTRA_capacity-Original_Data'!M405</f>
        <v>0</v>
      </c>
      <c r="M405" s="6">
        <f>'PROTRA_capacity-Original_Data'!N405</f>
        <v>0</v>
      </c>
      <c r="N405" s="6">
        <f>'PROTRA_capacity-Original_Data'!O405</f>
        <v>0</v>
      </c>
      <c r="O405" s="6">
        <f>'PROTRA_capacity-Original_Data'!P405</f>
        <v>0</v>
      </c>
      <c r="P405" s="6">
        <f>'PROTRA_capacity-Original_Data'!Q405</f>
        <v>0</v>
      </c>
      <c r="Q405" s="6">
        <f>'PROTRA_capacity-Original_Data'!R405</f>
        <v>0</v>
      </c>
      <c r="R405" s="6">
        <f>'PROTRA_capacity-Original_Data'!S405</f>
        <v>0</v>
      </c>
      <c r="S405" s="6">
        <f>'PROTRA_capacity-Original_Data'!T405</f>
        <v>0</v>
      </c>
      <c r="T405" s="6">
        <f>'PROTRA_capacity-Original_Data'!U405</f>
        <v>0</v>
      </c>
      <c r="U405" s="6">
        <f>'PROTRA_capacity-Original_Data'!V405</f>
        <v>0</v>
      </c>
      <c r="W405" s="83" t="e">
        <f t="shared" si="27"/>
        <v>#DIV/0!</v>
      </c>
    </row>
    <row r="406" spans="1:23" x14ac:dyDescent="0.35">
      <c r="A406" t="s">
        <v>72</v>
      </c>
      <c r="B406" t="s">
        <v>42</v>
      </c>
      <c r="C406" t="str">
        <f t="shared" si="24"/>
        <v>EASOC_TO_elec</v>
      </c>
      <c r="D406" t="str">
        <f t="shared" si="25"/>
        <v>PROTRA_CHP_PP_I</v>
      </c>
      <c r="E406" t="s">
        <v>17</v>
      </c>
      <c r="F406" s="1" t="str">
        <f t="shared" si="26"/>
        <v>EASOCTO_elecPROTRA_PP_solid_bio</v>
      </c>
      <c r="G406" s="5">
        <f>'PROTRA_capacity-Original_Data'!H406</f>
        <v>5.1734504137936472</v>
      </c>
      <c r="H406" s="5">
        <f>'PROTRA_capacity-Original_Data'!I406</f>
        <v>5.6587240246849024</v>
      </c>
      <c r="I406" s="5">
        <f>'PROTRA_capacity-Original_Data'!J406</f>
        <v>5.7938985555454119</v>
      </c>
      <c r="J406" s="5">
        <f>'PROTRA_capacity-Original_Data'!K406</f>
        <v>6.6582099701283726</v>
      </c>
      <c r="K406" s="5">
        <f>'PROTRA_capacity-Original_Data'!L406</f>
        <v>7.0094515191269595</v>
      </c>
      <c r="L406" s="5">
        <f>'PROTRA_capacity-Original_Data'!M406</f>
        <v>7.4643756381503605</v>
      </c>
      <c r="M406" s="5">
        <f>'PROTRA_capacity-Original_Data'!N406</f>
        <v>7.2251206237487988</v>
      </c>
      <c r="N406" s="5">
        <f>'PROTRA_capacity-Original_Data'!O406</f>
        <v>7.5091847962197029</v>
      </c>
      <c r="O406" s="5">
        <f>'PROTRA_capacity-Original_Data'!P406</f>
        <v>8.5295586909548717</v>
      </c>
      <c r="P406" s="5">
        <f>'PROTRA_capacity-Original_Data'!Q406</f>
        <v>9.4454341183498887</v>
      </c>
      <c r="Q406" s="5">
        <f>'PROTRA_capacity-Original_Data'!R406</f>
        <v>10.718903871799466</v>
      </c>
      <c r="R406" s="5">
        <f>'PROTRA_capacity-Original_Data'!S406</f>
        <v>11.276250226359233</v>
      </c>
      <c r="S406" s="5">
        <f>'PROTRA_capacity-Original_Data'!T406</f>
        <v>12.11134746962221</v>
      </c>
      <c r="T406" s="5">
        <f>'PROTRA_capacity-Original_Data'!U406</f>
        <v>13.010786836156612</v>
      </c>
      <c r="U406" s="5">
        <f>'PROTRA_capacity-Original_Data'!V406</f>
        <v>13.910226202691014</v>
      </c>
      <c r="W406" s="83">
        <f t="shared" si="27"/>
        <v>7.3204343122322824E-2</v>
      </c>
    </row>
    <row r="407" spans="1:23" x14ac:dyDescent="0.35">
      <c r="A407" t="s">
        <v>72</v>
      </c>
      <c r="B407" t="s">
        <v>42</v>
      </c>
      <c r="C407" t="str">
        <f t="shared" si="24"/>
        <v>EASOC_TO_elec</v>
      </c>
      <c r="D407" t="str">
        <f t="shared" si="25"/>
        <v>PROTRA_CHP_PP_I</v>
      </c>
      <c r="E407" t="s">
        <v>18</v>
      </c>
      <c r="F407" s="1" t="str">
        <f t="shared" si="26"/>
        <v>EASOCTO_elecPROTRA_PP_solid_bio_CCS</v>
      </c>
      <c r="G407" s="6">
        <f>'PROTRA_capacity-Original_Data'!H407</f>
        <v>0</v>
      </c>
      <c r="H407" s="6">
        <f>'PROTRA_capacity-Original_Data'!I407</f>
        <v>0</v>
      </c>
      <c r="I407" s="6">
        <f>'PROTRA_capacity-Original_Data'!J407</f>
        <v>0</v>
      </c>
      <c r="J407" s="6">
        <f>'PROTRA_capacity-Original_Data'!K407</f>
        <v>0</v>
      </c>
      <c r="K407" s="6">
        <f>'PROTRA_capacity-Original_Data'!L407</f>
        <v>0</v>
      </c>
      <c r="L407" s="6">
        <f>'PROTRA_capacity-Original_Data'!M407</f>
        <v>0</v>
      </c>
      <c r="M407" s="6">
        <f>'PROTRA_capacity-Original_Data'!N407</f>
        <v>0</v>
      </c>
      <c r="N407" s="6">
        <f>'PROTRA_capacity-Original_Data'!O407</f>
        <v>0</v>
      </c>
      <c r="O407" s="6">
        <f>'PROTRA_capacity-Original_Data'!P407</f>
        <v>0</v>
      </c>
      <c r="P407" s="6">
        <f>'PROTRA_capacity-Original_Data'!Q407</f>
        <v>0</v>
      </c>
      <c r="Q407" s="6">
        <f>'PROTRA_capacity-Original_Data'!R407</f>
        <v>0</v>
      </c>
      <c r="R407" s="6">
        <f>'PROTRA_capacity-Original_Data'!S407</f>
        <v>0</v>
      </c>
      <c r="S407" s="6">
        <f>'PROTRA_capacity-Original_Data'!T407</f>
        <v>0</v>
      </c>
      <c r="T407" s="6">
        <f>'PROTRA_capacity-Original_Data'!U407</f>
        <v>0</v>
      </c>
      <c r="U407" s="6">
        <f>'PROTRA_capacity-Original_Data'!V407</f>
        <v>0</v>
      </c>
      <c r="W407" s="83" t="e">
        <f t="shared" si="27"/>
        <v>#DIV/0!</v>
      </c>
    </row>
    <row r="408" spans="1:23" x14ac:dyDescent="0.35">
      <c r="A408" t="s">
        <v>72</v>
      </c>
      <c r="B408" t="s">
        <v>42</v>
      </c>
      <c r="C408" t="str">
        <f t="shared" si="24"/>
        <v>EASOC_TO_elec</v>
      </c>
      <c r="D408" t="str">
        <f t="shared" si="25"/>
        <v>PROTRA_CHP_PP_I</v>
      </c>
      <c r="E408" t="s">
        <v>19</v>
      </c>
      <c r="F408" s="1" t="str">
        <f t="shared" si="26"/>
        <v>EASOCTO_elecPROTRA_PP_gas_fuels</v>
      </c>
      <c r="G408" s="5">
        <f>'PROTRA_capacity-Original_Data'!H408</f>
        <v>132.41839500593542</v>
      </c>
      <c r="H408" s="5">
        <f>'PROTRA_capacity-Original_Data'!I408</f>
        <v>135.58559789000989</v>
      </c>
      <c r="I408" s="5">
        <f>'PROTRA_capacity-Original_Data'!J408</f>
        <v>139.06239244071358</v>
      </c>
      <c r="J408" s="5">
        <f>'PROTRA_capacity-Original_Data'!K408</f>
        <v>141.9997858094909</v>
      </c>
      <c r="K408" s="5">
        <f>'PROTRA_capacity-Original_Data'!L408</f>
        <v>146.77577923014044</v>
      </c>
      <c r="L408" s="5">
        <f>'PROTRA_capacity-Original_Data'!M408</f>
        <v>150.11543788647401</v>
      </c>
      <c r="M408" s="5">
        <f>'PROTRA_capacity-Original_Data'!N408</f>
        <v>154.77270973244453</v>
      </c>
      <c r="N408" s="5">
        <f>'PROTRA_capacity-Original_Data'!O408</f>
        <v>160.29113101480905</v>
      </c>
      <c r="O408" s="5">
        <f>'PROTRA_capacity-Original_Data'!P408</f>
        <v>164.57673329863016</v>
      </c>
      <c r="P408" s="5">
        <f>'PROTRA_capacity-Original_Data'!Q408</f>
        <v>165.10169915983442</v>
      </c>
      <c r="Q408" s="5">
        <f>'PROTRA_capacity-Original_Data'!R408</f>
        <v>171.53646542852948</v>
      </c>
      <c r="R408" s="5">
        <f>'PROTRA_capacity-Original_Data'!S408</f>
        <v>174.95147616166628</v>
      </c>
      <c r="S408" s="5">
        <f>'PROTRA_capacity-Original_Data'!T408</f>
        <v>176.9256638624127</v>
      </c>
      <c r="T408" s="5">
        <f>'PROTRA_capacity-Original_Data'!U408</f>
        <v>180.38042767535239</v>
      </c>
      <c r="U408" s="5">
        <f>'PROTRA_capacity-Original_Data'!V408</f>
        <v>183.83519148829208</v>
      </c>
      <c r="W408" s="83">
        <f t="shared" si="27"/>
        <v>2.37105207392867E-2</v>
      </c>
    </row>
    <row r="409" spans="1:23" x14ac:dyDescent="0.35">
      <c r="A409" t="s">
        <v>72</v>
      </c>
      <c r="B409" t="s">
        <v>42</v>
      </c>
      <c r="C409" t="str">
        <f t="shared" si="24"/>
        <v>EASOC_TO_elec</v>
      </c>
      <c r="D409" t="str">
        <f t="shared" si="25"/>
        <v>PROTRA_CHP_PP_I</v>
      </c>
      <c r="E409" t="s">
        <v>20</v>
      </c>
      <c r="F409" s="1" t="str">
        <f t="shared" si="26"/>
        <v>EASOCTO_elecPROTRA_PP_gas_fuels_CCS</v>
      </c>
      <c r="G409" s="6">
        <f>'PROTRA_capacity-Original_Data'!H409</f>
        <v>0</v>
      </c>
      <c r="H409" s="6">
        <f>'PROTRA_capacity-Original_Data'!I409</f>
        <v>0</v>
      </c>
      <c r="I409" s="6">
        <f>'PROTRA_capacity-Original_Data'!J409</f>
        <v>0</v>
      </c>
      <c r="J409" s="6">
        <f>'PROTRA_capacity-Original_Data'!K409</f>
        <v>0</v>
      </c>
      <c r="K409" s="6">
        <f>'PROTRA_capacity-Original_Data'!L409</f>
        <v>0</v>
      </c>
      <c r="L409" s="6">
        <f>'PROTRA_capacity-Original_Data'!M409</f>
        <v>0</v>
      </c>
      <c r="M409" s="6">
        <f>'PROTRA_capacity-Original_Data'!N409</f>
        <v>0</v>
      </c>
      <c r="N409" s="6">
        <f>'PROTRA_capacity-Original_Data'!O409</f>
        <v>0</v>
      </c>
      <c r="O409" s="6">
        <f>'PROTRA_capacity-Original_Data'!P409</f>
        <v>0</v>
      </c>
      <c r="P409" s="6">
        <f>'PROTRA_capacity-Original_Data'!Q409</f>
        <v>0</v>
      </c>
      <c r="Q409" s="6">
        <f>'PROTRA_capacity-Original_Data'!R409</f>
        <v>0</v>
      </c>
      <c r="R409" s="6">
        <f>'PROTRA_capacity-Original_Data'!S409</f>
        <v>0</v>
      </c>
      <c r="S409" s="6">
        <f>'PROTRA_capacity-Original_Data'!T409</f>
        <v>0</v>
      </c>
      <c r="T409" s="6">
        <f>'PROTRA_capacity-Original_Data'!U409</f>
        <v>0</v>
      </c>
      <c r="U409" s="6">
        <f>'PROTRA_capacity-Original_Data'!V409</f>
        <v>0</v>
      </c>
      <c r="W409" s="83" t="e">
        <f t="shared" si="27"/>
        <v>#DIV/0!</v>
      </c>
    </row>
    <row r="410" spans="1:23" x14ac:dyDescent="0.35">
      <c r="A410" t="s">
        <v>72</v>
      </c>
      <c r="B410" t="s">
        <v>42</v>
      </c>
      <c r="C410" t="str">
        <f t="shared" si="24"/>
        <v>EASOC_TO_elec</v>
      </c>
      <c r="D410" t="str">
        <f t="shared" si="25"/>
        <v>PROTRA_CHP_PP_I</v>
      </c>
      <c r="E410" t="s">
        <v>21</v>
      </c>
      <c r="F410" s="1" t="str">
        <f t="shared" si="26"/>
        <v>EASOCTO_elecPROTRA_PP_geothermal</v>
      </c>
      <c r="G410" s="4">
        <f>INDEX('CHP-geothermal-fix'!H$155:H$226,MATCH(PROTRA_capacity!$F410,'CHP-geothermal-fix'!$F$155:$F$226,0))</f>
        <v>3.7737151051554036</v>
      </c>
      <c r="H410" s="4">
        <f>INDEX('CHP-geothermal-fix'!I$155:I$226,MATCH(PROTRA_capacity!$F410,'CHP-geothermal-fix'!$F$155:$F$226,0))</f>
        <v>3.8848895603256981</v>
      </c>
      <c r="I410" s="4">
        <f>INDEX('CHP-geothermal-fix'!J$155:J$226,MATCH(PROTRA_capacity!$F410,'CHP-geothermal-fix'!$F$155:$F$226,0))</f>
        <v>4.0758388038370503</v>
      </c>
      <c r="J410" s="4">
        <f>INDEX('CHP-geothermal-fix'!K$155:K$226,MATCH(PROTRA_capacity!$F410,'CHP-geothermal-fix'!$F$155:$F$226,0))</f>
        <v>4.3015860242210069</v>
      </c>
      <c r="K410" s="4">
        <f>INDEX('CHP-geothermal-fix'!L$155:L$226,MATCH(PROTRA_capacity!$F410,'CHP-geothermal-fix'!$F$155:$F$226,0))</f>
        <v>4.4404109865421333</v>
      </c>
      <c r="L410" s="4">
        <f>INDEX('CHP-geothermal-fix'!M$155:M$226,MATCH(PROTRA_capacity!$F410,'CHP-geothermal-fix'!$F$155:$F$226,0))</f>
        <v>4.2694220115950623</v>
      </c>
      <c r="M410" s="4">
        <f>INDEX('CHP-geothermal-fix'!N$155:N$226,MATCH(PROTRA_capacity!$F410,'CHP-geothermal-fix'!$F$155:$F$226,0))</f>
        <v>4.4455205794175248</v>
      </c>
      <c r="N410" s="4">
        <f>INDEX('CHP-geothermal-fix'!O$155:O$226,MATCH(PROTRA_capacity!$F410,'CHP-geothermal-fix'!$F$155:$F$226,0))</f>
        <v>4.5393247992543708</v>
      </c>
      <c r="O410" s="4">
        <f>INDEX('CHP-geothermal-fix'!P$155:P$226,MATCH(PROTRA_capacity!$F410,'CHP-geothermal-fix'!$F$155:$F$226,0))</f>
        <v>4.7717861826490333</v>
      </c>
      <c r="P410" s="4">
        <f>INDEX('CHP-geothermal-fix'!Q$155:Q$226,MATCH(PROTRA_capacity!$F410,'CHP-geothermal-fix'!$F$155:$F$226,0))</f>
        <v>4.8321011262647247</v>
      </c>
      <c r="Q410" s="4">
        <f>INDEX('CHP-geothermal-fix'!R$155:R$226,MATCH(PROTRA_capacity!$F410,'CHP-geothermal-fix'!$F$155:$F$226,0))</f>
        <v>5.0475159811748069</v>
      </c>
      <c r="R410" s="4">
        <f>INDEX('CHP-geothermal-fix'!S$155:S$226,MATCH(PROTRA_capacity!$F410,'CHP-geothermal-fix'!$F$155:$F$226,0))</f>
        <v>5.164411366018772</v>
      </c>
      <c r="S410" s="4">
        <f>INDEX('CHP-geothermal-fix'!T$155:T$226,MATCH(PROTRA_capacity!$F410,'CHP-geothermal-fix'!$F$155:$F$226,0))</f>
        <v>5.3522027154596943</v>
      </c>
      <c r="T410" s="4">
        <f>INDEX('CHP-geothermal-fix'!U$155:U$226,MATCH(PROTRA_capacity!$F410,'CHP-geothermal-fix'!$F$155:$F$226,0))</f>
        <v>5.5015170459972307</v>
      </c>
      <c r="U410" s="4">
        <f>INDEX('CHP-geothermal-fix'!V$155:V$226,MATCH(PROTRA_capacity!$F410,'CHP-geothermal-fix'!$F$155:$F$226,0))</f>
        <v>5.650831376534768</v>
      </c>
      <c r="W410" s="83">
        <f t="shared" si="27"/>
        <v>2.9258629709694173E-2</v>
      </c>
    </row>
    <row r="411" spans="1:23" x14ac:dyDescent="0.35">
      <c r="A411" t="s">
        <v>72</v>
      </c>
      <c r="B411" t="s">
        <v>42</v>
      </c>
      <c r="C411" t="str">
        <f t="shared" si="24"/>
        <v>EASOC_TO_elec</v>
      </c>
      <c r="D411" t="str">
        <f t="shared" si="25"/>
        <v>PROTRA_CHP_PP_I</v>
      </c>
      <c r="E411" t="s">
        <v>22</v>
      </c>
      <c r="F411" s="1" t="str">
        <f t="shared" si="26"/>
        <v>EASOCTO_elecPROTRA_PP_hydropower_dammed</v>
      </c>
      <c r="G411" s="5">
        <f>'PROTRA_capacity-Original_Data'!H411</f>
        <v>51.944399999999995</v>
      </c>
      <c r="H411" s="5">
        <f>'PROTRA_capacity-Original_Data'!I411</f>
        <v>52.097999999999992</v>
      </c>
      <c r="I411" s="5">
        <f>'PROTRA_capacity-Original_Data'!J411</f>
        <v>52.853999999999992</v>
      </c>
      <c r="J411" s="5">
        <f>'PROTRA_capacity-Original_Data'!K411</f>
        <v>53.545199999999994</v>
      </c>
      <c r="K411" s="5">
        <f>'PROTRA_capacity-Original_Data'!L411</f>
        <v>54.776999999999994</v>
      </c>
      <c r="L411" s="5">
        <f>'PROTRA_capacity-Original_Data'!M411</f>
        <v>56.616036000000001</v>
      </c>
      <c r="M411" s="5">
        <f>'PROTRA_capacity-Original_Data'!N411</f>
        <v>59.410457999999998</v>
      </c>
      <c r="N411" s="5">
        <f>'PROTRA_capacity-Original_Data'!O411</f>
        <v>61.5396</v>
      </c>
      <c r="O411" s="5">
        <f>'PROTRA_capacity-Original_Data'!P411</f>
        <v>62.644199999999998</v>
      </c>
      <c r="P411" s="5">
        <f>'PROTRA_capacity-Original_Data'!Q411</f>
        <v>64.105199999999982</v>
      </c>
      <c r="Q411" s="5">
        <f>'PROTRA_capacity-Original_Data'!R411</f>
        <v>65.362799999999993</v>
      </c>
      <c r="R411" s="5">
        <f>'PROTRA_capacity-Original_Data'!S411</f>
        <v>65.777819999999991</v>
      </c>
      <c r="S411" s="5">
        <f>'PROTRA_capacity-Original_Data'!T411</f>
        <v>65.801820000000006</v>
      </c>
      <c r="T411" s="5">
        <f>'PROTRA_capacity-Original_Data'!U411</f>
        <v>66.600606000000013</v>
      </c>
      <c r="U411" s="5">
        <f>'PROTRA_capacity-Original_Data'!V411</f>
        <v>67.39939200000002</v>
      </c>
      <c r="W411" s="83">
        <f t="shared" si="27"/>
        <v>1.8778575123590269E-2</v>
      </c>
    </row>
    <row r="412" spans="1:23" x14ac:dyDescent="0.35">
      <c r="A412" t="s">
        <v>72</v>
      </c>
      <c r="B412" t="s">
        <v>42</v>
      </c>
      <c r="C412" t="str">
        <f t="shared" si="24"/>
        <v>EASOC_TO_elec</v>
      </c>
      <c r="D412" t="str">
        <f t="shared" si="25"/>
        <v>PROTRA_CHP_PP_I</v>
      </c>
      <c r="E412" t="s">
        <v>23</v>
      </c>
      <c r="F412" s="1" t="str">
        <f t="shared" si="26"/>
        <v>EASOCTO_elecPROTRA_PP_hydropower_run_of_river</v>
      </c>
      <c r="G412" s="5">
        <f>'PROTRA_capacity-Original_Data'!H412</f>
        <v>34.629600000000003</v>
      </c>
      <c r="H412" s="5">
        <f>'PROTRA_capacity-Original_Data'!I412</f>
        <v>34.731999999999992</v>
      </c>
      <c r="I412" s="5">
        <f>'PROTRA_capacity-Original_Data'!J412</f>
        <v>35.235999999999997</v>
      </c>
      <c r="J412" s="5">
        <f>'PROTRA_capacity-Original_Data'!K412</f>
        <v>35.696799999999996</v>
      </c>
      <c r="K412" s="5">
        <f>'PROTRA_capacity-Original_Data'!L412</f>
        <v>36.517999999999994</v>
      </c>
      <c r="L412" s="5">
        <f>'PROTRA_capacity-Original_Data'!M412</f>
        <v>37.744024000000003</v>
      </c>
      <c r="M412" s="5">
        <f>'PROTRA_capacity-Original_Data'!N412</f>
        <v>39.606972000000006</v>
      </c>
      <c r="N412" s="5">
        <f>'PROTRA_capacity-Original_Data'!O412</f>
        <v>41.026400000000002</v>
      </c>
      <c r="O412" s="5">
        <f>'PROTRA_capacity-Original_Data'!P412</f>
        <v>41.762799999999999</v>
      </c>
      <c r="P412" s="5">
        <f>'PROTRA_capacity-Original_Data'!Q412</f>
        <v>42.736799999999995</v>
      </c>
      <c r="Q412" s="5">
        <f>'PROTRA_capacity-Original_Data'!R412</f>
        <v>43.575199999999995</v>
      </c>
      <c r="R412" s="5">
        <f>'PROTRA_capacity-Original_Data'!S412</f>
        <v>43.851879999999994</v>
      </c>
      <c r="S412" s="5">
        <f>'PROTRA_capacity-Original_Data'!T412</f>
        <v>43.867880000000007</v>
      </c>
      <c r="T412" s="5">
        <f>'PROTRA_capacity-Original_Data'!U412</f>
        <v>44.400404000000009</v>
      </c>
      <c r="U412" s="5">
        <f>'PROTRA_capacity-Original_Data'!V412</f>
        <v>44.932928000000011</v>
      </c>
      <c r="W412" s="83">
        <f t="shared" si="27"/>
        <v>1.8778575123590269E-2</v>
      </c>
    </row>
    <row r="413" spans="1:23" x14ac:dyDescent="0.35">
      <c r="A413" t="s">
        <v>72</v>
      </c>
      <c r="B413" t="s">
        <v>42</v>
      </c>
      <c r="C413" t="str">
        <f t="shared" si="24"/>
        <v>EASOC_TO_elec</v>
      </c>
      <c r="D413" t="str">
        <f t="shared" si="25"/>
        <v>PROTRA_CHP_PP_I</v>
      </c>
      <c r="E413" t="s">
        <v>24</v>
      </c>
      <c r="F413" s="1" t="str">
        <f t="shared" si="26"/>
        <v>EASOCTO_elecPROTRA_PP_liquid_fuels</v>
      </c>
      <c r="G413" s="5">
        <f>'PROTRA_capacity-Original_Data'!H413</f>
        <v>59.406842445001423</v>
      </c>
      <c r="H413" s="5">
        <f>'PROTRA_capacity-Original_Data'!I413</f>
        <v>60.827744146136922</v>
      </c>
      <c r="I413" s="5">
        <f>'PROTRA_capacity-Original_Data'!J413</f>
        <v>62.387537904987674</v>
      </c>
      <c r="J413" s="5">
        <f>'PROTRA_capacity-Original_Data'!K413</f>
        <v>63.70534020164083</v>
      </c>
      <c r="K413" s="5">
        <f>'PROTRA_capacity-Original_Data'!L413</f>
        <v>65.847993332621414</v>
      </c>
      <c r="L413" s="5">
        <f>'PROTRA_capacity-Original_Data'!M413</f>
        <v>67.346263838074989</v>
      </c>
      <c r="M413" s="5">
        <f>'PROTRA_capacity-Original_Data'!N413</f>
        <v>69.435654928827205</v>
      </c>
      <c r="N413" s="5">
        <f>'PROTRA_capacity-Original_Data'!O413</f>
        <v>71.911383347464806</v>
      </c>
      <c r="O413" s="5">
        <f>'PROTRA_capacity-Original_Data'!P413</f>
        <v>73.834032384598103</v>
      </c>
      <c r="P413" s="5">
        <f>'PROTRA_capacity-Original_Data'!Q413</f>
        <v>74.069547731270063</v>
      </c>
      <c r="Q413" s="5">
        <f>'PROTRA_capacity-Original_Data'!R413</f>
        <v>76.956375848146436</v>
      </c>
      <c r="R413" s="5">
        <f>'PROTRA_capacity-Original_Data'!S413</f>
        <v>78.488451543236636</v>
      </c>
      <c r="S413" s="5">
        <f>'PROTRA_capacity-Original_Data'!T413</f>
        <v>79.374131041842872</v>
      </c>
      <c r="T413" s="5">
        <f>'PROTRA_capacity-Original_Data'!U413</f>
        <v>80.924041154488478</v>
      </c>
      <c r="U413" s="5">
        <f>'PROTRA_capacity-Original_Data'!V413</f>
        <v>82.473951267134083</v>
      </c>
      <c r="W413" s="83">
        <f t="shared" si="27"/>
        <v>2.3710520739286478E-2</v>
      </c>
    </row>
    <row r="414" spans="1:23" x14ac:dyDescent="0.35">
      <c r="A414" t="s">
        <v>72</v>
      </c>
      <c r="B414" t="s">
        <v>42</v>
      </c>
      <c r="C414" t="str">
        <f t="shared" si="24"/>
        <v>EASOC_TO_elec</v>
      </c>
      <c r="D414" t="str">
        <f t="shared" si="25"/>
        <v>PROTRA_CHP_PP_I</v>
      </c>
      <c r="E414" t="s">
        <v>25</v>
      </c>
      <c r="F414" s="1" t="str">
        <f t="shared" si="26"/>
        <v>EASOCTO_elecPROTRA_PP_liquid_fuels_CCS</v>
      </c>
      <c r="G414" s="5">
        <f>'PROTRA_capacity-Original_Data'!H414</f>
        <v>0</v>
      </c>
      <c r="H414" s="5">
        <f>'PROTRA_capacity-Original_Data'!I414</f>
        <v>0</v>
      </c>
      <c r="I414" s="5">
        <f>'PROTRA_capacity-Original_Data'!J414</f>
        <v>0</v>
      </c>
      <c r="J414" s="5">
        <f>'PROTRA_capacity-Original_Data'!K414</f>
        <v>0</v>
      </c>
      <c r="K414" s="5">
        <f>'PROTRA_capacity-Original_Data'!L414</f>
        <v>0</v>
      </c>
      <c r="L414" s="5">
        <f>'PROTRA_capacity-Original_Data'!M414</f>
        <v>0</v>
      </c>
      <c r="M414" s="5">
        <f>'PROTRA_capacity-Original_Data'!N414</f>
        <v>0</v>
      </c>
      <c r="N414" s="5">
        <f>'PROTRA_capacity-Original_Data'!O414</f>
        <v>0</v>
      </c>
      <c r="O414" s="5">
        <f>'PROTRA_capacity-Original_Data'!P414</f>
        <v>0</v>
      </c>
      <c r="P414" s="5">
        <f>'PROTRA_capacity-Original_Data'!Q414</f>
        <v>0</v>
      </c>
      <c r="Q414" s="5">
        <f>'PROTRA_capacity-Original_Data'!R414</f>
        <v>0</v>
      </c>
      <c r="R414" s="5">
        <f>'PROTRA_capacity-Original_Data'!S414</f>
        <v>0</v>
      </c>
      <c r="S414" s="5">
        <f>'PROTRA_capacity-Original_Data'!T414</f>
        <v>0</v>
      </c>
      <c r="T414" s="5">
        <f>'PROTRA_capacity-Original_Data'!U414</f>
        <v>0</v>
      </c>
      <c r="U414" s="5">
        <f>'PROTRA_capacity-Original_Data'!V414</f>
        <v>0</v>
      </c>
      <c r="W414" s="83" t="e">
        <f t="shared" si="27"/>
        <v>#DIV/0!</v>
      </c>
    </row>
    <row r="415" spans="1:23" x14ac:dyDescent="0.35">
      <c r="A415" t="s">
        <v>72</v>
      </c>
      <c r="B415" t="s">
        <v>42</v>
      </c>
      <c r="C415" t="str">
        <f t="shared" si="24"/>
        <v>EASOC_TO_elec</v>
      </c>
      <c r="D415" t="str">
        <f t="shared" si="25"/>
        <v>PROTRA_CHP_PP_I</v>
      </c>
      <c r="E415" t="s">
        <v>26</v>
      </c>
      <c r="F415" s="1" t="str">
        <f t="shared" si="26"/>
        <v>EASOCTO_elecPROTRA_PP_nuclear</v>
      </c>
      <c r="G415" s="5">
        <f>'PROTRA_capacity-Original_Data'!H415</f>
        <v>65.040999999999997</v>
      </c>
      <c r="H415" s="5">
        <f>'PROTRA_capacity-Original_Data'!I415</f>
        <v>64.924999999999997</v>
      </c>
      <c r="I415" s="5">
        <f>'PROTRA_capacity-Original_Data'!J415</f>
        <v>64.924999999999997</v>
      </c>
      <c r="J415" s="5">
        <f>'PROTRA_capacity-Original_Data'!K415</f>
        <v>64.525999999999996</v>
      </c>
      <c r="K415" s="5">
        <f>'PROTRA_capacity-Original_Data'!L415</f>
        <v>65.519000000000005</v>
      </c>
      <c r="L415" s="5">
        <f>'PROTRA_capacity-Original_Data'!M415</f>
        <v>62.966000000000008</v>
      </c>
      <c r="M415" s="5">
        <f>'PROTRA_capacity-Original_Data'!N415</f>
        <v>64.954000000000008</v>
      </c>
      <c r="N415" s="5">
        <f>'PROTRA_capacity-Original_Data'!O415</f>
        <v>63.108999999999995</v>
      </c>
      <c r="O415" s="5">
        <f>'PROTRA_capacity-Original_Data'!P415</f>
        <v>20.716999999999999</v>
      </c>
      <c r="P415" s="5">
        <f>'PROTRA_capacity-Original_Data'!Q415</f>
        <v>22.896000000000001</v>
      </c>
      <c r="Q415" s="5">
        <f>'PROTRA_capacity-Original_Data'!R415</f>
        <v>24.840000000000003</v>
      </c>
      <c r="R415" s="5">
        <f>'PROTRA_capacity-Original_Data'!S415</f>
        <v>24.533000000000001</v>
      </c>
      <c r="S415" s="5">
        <f>'PROTRA_capacity-Original_Data'!T415</f>
        <v>31.15</v>
      </c>
      <c r="T415" s="5">
        <f>'PROTRA_capacity-Original_Data'!U415</f>
        <v>33.400300000000001</v>
      </c>
      <c r="U415" s="5">
        <f>'PROTRA_capacity-Original_Data'!V415</f>
        <v>35.650600000000004</v>
      </c>
      <c r="W415" s="83">
        <f t="shared" si="27"/>
        <v>-4.2037419372158658E-2</v>
      </c>
    </row>
    <row r="416" spans="1:23" x14ac:dyDescent="0.35">
      <c r="A416" t="s">
        <v>72</v>
      </c>
      <c r="B416" t="s">
        <v>42</v>
      </c>
      <c r="C416" t="str">
        <f t="shared" si="24"/>
        <v>EASOC_TO_elec</v>
      </c>
      <c r="D416" t="str">
        <f t="shared" si="25"/>
        <v>PROTRA_CHP_PP_I</v>
      </c>
      <c r="E416" t="s">
        <v>27</v>
      </c>
      <c r="F416" s="1" t="str">
        <f t="shared" si="26"/>
        <v>EASOCTO_elecPROTRA_PP_oceanic</v>
      </c>
      <c r="G416" s="5">
        <f>'PROTRA_capacity-Original_Data'!H416</f>
        <v>2.2000000000000002E-2</v>
      </c>
      <c r="H416" s="5">
        <f>'PROTRA_capacity-Original_Data'!I416</f>
        <v>2.3000000000000003E-2</v>
      </c>
      <c r="I416" s="5">
        <f>'PROTRA_capacity-Original_Data'!J416</f>
        <v>2.3000000000000003E-2</v>
      </c>
      <c r="J416" s="5">
        <f>'PROTRA_capacity-Original_Data'!K416</f>
        <v>4.1999999999999996E-2</v>
      </c>
      <c r="K416" s="5">
        <f>'PROTRA_capacity-Original_Data'!L416</f>
        <v>5.6999999999999995E-2</v>
      </c>
      <c r="L416" s="5">
        <f>'PROTRA_capacity-Original_Data'!M416</f>
        <v>7.5999999999999998E-2</v>
      </c>
      <c r="M416" s="5">
        <f>'PROTRA_capacity-Original_Data'!N416</f>
        <v>0.107</v>
      </c>
      <c r="N416" s="5">
        <f>'PROTRA_capacity-Original_Data'!O416</f>
        <v>0.39900000000000002</v>
      </c>
      <c r="O416" s="5">
        <f>'PROTRA_capacity-Original_Data'!P416</f>
        <v>0.433</v>
      </c>
      <c r="P416" s="5">
        <f>'PROTRA_capacity-Original_Data'!Q416</f>
        <v>0.44800000000000001</v>
      </c>
      <c r="Q416" s="5">
        <f>'PROTRA_capacity-Original_Data'!R416</f>
        <v>0.48699999999999999</v>
      </c>
      <c r="R416" s="5">
        <f>'PROTRA_capacity-Original_Data'!S416</f>
        <v>0.51900000000000002</v>
      </c>
      <c r="S416" s="5">
        <f>'PROTRA_capacity-Original_Data'!T416</f>
        <v>0.61699999999999999</v>
      </c>
      <c r="T416" s="5">
        <f>'PROTRA_capacity-Original_Data'!U416</f>
        <v>0.66090000000000004</v>
      </c>
      <c r="U416" s="5">
        <f>'PROTRA_capacity-Original_Data'!V416</f>
        <v>0.70480000000000009</v>
      </c>
      <c r="W416" s="83">
        <f t="shared" si="27"/>
        <v>0.28099060302649193</v>
      </c>
    </row>
    <row r="417" spans="1:23" x14ac:dyDescent="0.35">
      <c r="A417" t="s">
        <v>72</v>
      </c>
      <c r="B417" t="s">
        <v>42</v>
      </c>
      <c r="C417" t="str">
        <f t="shared" si="24"/>
        <v>EASOC_TO_elec</v>
      </c>
      <c r="D417" t="str">
        <f t="shared" si="25"/>
        <v>PROTRA_CHP_PP_I</v>
      </c>
      <c r="E417" t="s">
        <v>28</v>
      </c>
      <c r="F417" s="1" t="str">
        <f t="shared" si="26"/>
        <v>EASOCTO_elecPROTRA_PP_solar_CSP</v>
      </c>
      <c r="G417" s="5">
        <f>'PROTRA_capacity-Original_Data'!H417</f>
        <v>4.0000000000000002E-4</v>
      </c>
      <c r="H417" s="5">
        <f>'PROTRA_capacity-Original_Data'!I417</f>
        <v>3.0000000000000001E-3</v>
      </c>
      <c r="I417" s="5">
        <f>'PROTRA_capacity-Original_Data'!J417</f>
        <v>3.0000000000000001E-3</v>
      </c>
      <c r="J417" s="5">
        <f>'PROTRA_capacity-Original_Data'!K417</f>
        <v>3.0000000000000001E-3</v>
      </c>
      <c r="K417" s="5">
        <f>'PROTRA_capacity-Original_Data'!L417</f>
        <v>3.0000000000000001E-3</v>
      </c>
      <c r="L417" s="5">
        <f>'PROTRA_capacity-Original_Data'!M417</f>
        <v>3.2000000000000002E-3</v>
      </c>
      <c r="M417" s="5">
        <f>'PROTRA_capacity-Original_Data'!N417</f>
        <v>3.2000000000000002E-3</v>
      </c>
      <c r="N417" s="5">
        <f>'PROTRA_capacity-Original_Data'!O417</f>
        <v>3.2000000000000002E-3</v>
      </c>
      <c r="O417" s="5">
        <f>'PROTRA_capacity-Original_Data'!P417</f>
        <v>3.2000000000000002E-3</v>
      </c>
      <c r="P417" s="5">
        <f>'PROTRA_capacity-Original_Data'!Q417</f>
        <v>3.2000000000000002E-3</v>
      </c>
      <c r="Q417" s="5">
        <f>'PROTRA_capacity-Original_Data'!R417</f>
        <v>3.2000000000000002E-3</v>
      </c>
      <c r="R417" s="5">
        <f>'PROTRA_capacity-Original_Data'!S417</f>
        <v>2.2000000000000001E-3</v>
      </c>
      <c r="S417" s="5">
        <f>'PROTRA_capacity-Original_Data'!T417</f>
        <v>2E-3</v>
      </c>
      <c r="T417" s="5">
        <f>'PROTRA_capacity-Original_Data'!U417</f>
        <v>1.66E-3</v>
      </c>
      <c r="U417" s="5">
        <f>'PROTRA_capacity-Original_Data'!V417</f>
        <v>1.32E-3</v>
      </c>
      <c r="W417" s="83">
        <f t="shared" si="27"/>
        <v>8.9022142174545404E-2</v>
      </c>
    </row>
    <row r="418" spans="1:23" x14ac:dyDescent="0.35">
      <c r="A418" t="s">
        <v>72</v>
      </c>
      <c r="B418" t="s">
        <v>42</v>
      </c>
      <c r="C418" t="str">
        <f t="shared" si="24"/>
        <v>EASOC_TO_elec</v>
      </c>
      <c r="D418" t="str">
        <f t="shared" si="25"/>
        <v>PROTRA_CHP_PP_I</v>
      </c>
      <c r="E418" t="s">
        <v>29</v>
      </c>
      <c r="F418" s="1" t="str">
        <f t="shared" si="26"/>
        <v>EASOCTO_elecPROTRA_PP_solar_PV</v>
      </c>
      <c r="G418" s="5">
        <f>'PROTRA_capacity-Original_Data'!H418</f>
        <v>0.80287555555555545</v>
      </c>
      <c r="H418" s="5">
        <f>'PROTRA_capacity-Original_Data'!I418</f>
        <v>0.92234177777777782</v>
      </c>
      <c r="I418" s="5">
        <f>'PROTRA_capacity-Original_Data'!J418</f>
        <v>1.152438222222222</v>
      </c>
      <c r="J418" s="5">
        <f>'PROTRA_capacity-Original_Data'!K418</f>
        <v>1.5539413333333332</v>
      </c>
      <c r="K418" s="5">
        <f>'PROTRA_capacity-Original_Data'!L418</f>
        <v>2.3940782222222219</v>
      </c>
      <c r="L418" s="5">
        <f>'PROTRA_capacity-Original_Data'!M418</f>
        <v>3.6628386666666666</v>
      </c>
      <c r="M418" s="5">
        <f>'PROTRA_capacity-Original_Data'!N418</f>
        <v>5.1306084444444444</v>
      </c>
      <c r="N418" s="5">
        <f>'PROTRA_capacity-Original_Data'!O418</f>
        <v>8.3465035555555556</v>
      </c>
      <c r="O418" s="5">
        <f>'PROTRA_capacity-Original_Data'!P418</f>
        <v>12.440607999999996</v>
      </c>
      <c r="P418" s="5">
        <f>'PROTRA_capacity-Original_Data'!Q418</f>
        <v>17.566986666666665</v>
      </c>
      <c r="Q418" s="5">
        <f>'PROTRA_capacity-Original_Data'!R418</f>
        <v>23.157812888888888</v>
      </c>
      <c r="R418" s="5">
        <f>'PROTRA_capacity-Original_Data'!S418</f>
        <v>26.962259555555555</v>
      </c>
      <c r="S418" s="5">
        <f>'PROTRA_capacity-Original_Data'!T418</f>
        <v>33.681983555555554</v>
      </c>
      <c r="T418" s="5">
        <f>'PROTRA_capacity-Original_Data'!U418</f>
        <v>38.869785955555557</v>
      </c>
      <c r="U418" s="5">
        <f>'PROTRA_capacity-Original_Data'!V418</f>
        <v>44.057588355555559</v>
      </c>
      <c r="W418" s="83">
        <f t="shared" si="27"/>
        <v>0.33119259100583087</v>
      </c>
    </row>
    <row r="419" spans="1:23" x14ac:dyDescent="0.35">
      <c r="A419" t="s">
        <v>72</v>
      </c>
      <c r="B419" t="s">
        <v>42</v>
      </c>
      <c r="C419" t="str">
        <f t="shared" si="24"/>
        <v>EASOC_TO_elec</v>
      </c>
      <c r="D419" t="str">
        <f t="shared" si="25"/>
        <v>PROTRA_CHP_PP_I</v>
      </c>
      <c r="E419" t="s">
        <v>30</v>
      </c>
      <c r="F419" s="1" t="str">
        <f t="shared" si="26"/>
        <v>EASOCTO_elecPROTRA_PP_solar_urban_PV</v>
      </c>
      <c r="G419" s="5">
        <f>'PROTRA_capacity-Original_Data'!H419</f>
        <v>1.0035944444444445</v>
      </c>
      <c r="H419" s="5">
        <f>'PROTRA_capacity-Original_Data'!I419</f>
        <v>1.1529272222222224</v>
      </c>
      <c r="I419" s="5">
        <f>'PROTRA_capacity-Original_Data'!J419</f>
        <v>1.4405477777777778</v>
      </c>
      <c r="J419" s="5">
        <f>'PROTRA_capacity-Original_Data'!K419</f>
        <v>1.9424266666666667</v>
      </c>
      <c r="K419" s="5">
        <f>'PROTRA_capacity-Original_Data'!L419</f>
        <v>2.9925977777777777</v>
      </c>
      <c r="L419" s="5">
        <f>'PROTRA_capacity-Original_Data'!M419</f>
        <v>4.5785483333333339</v>
      </c>
      <c r="M419" s="5">
        <f>'PROTRA_capacity-Original_Data'!N419</f>
        <v>6.4132605555555564</v>
      </c>
      <c r="N419" s="5">
        <f>'PROTRA_capacity-Original_Data'!O419</f>
        <v>10.433129444444443</v>
      </c>
      <c r="O419" s="5">
        <f>'PROTRA_capacity-Original_Data'!P419</f>
        <v>15.550759999999999</v>
      </c>
      <c r="P419" s="5">
        <f>'PROTRA_capacity-Original_Data'!Q419</f>
        <v>21.958733333333331</v>
      </c>
      <c r="Q419" s="5">
        <f>'PROTRA_capacity-Original_Data'!R419</f>
        <v>28.947266111111112</v>
      </c>
      <c r="R419" s="5">
        <f>'PROTRA_capacity-Original_Data'!S419</f>
        <v>33.702824444444452</v>
      </c>
      <c r="S419" s="5">
        <f>'PROTRA_capacity-Original_Data'!T419</f>
        <v>42.102479444444448</v>
      </c>
      <c r="T419" s="5">
        <f>'PROTRA_capacity-Original_Data'!U419</f>
        <v>48.587232444444453</v>
      </c>
      <c r="U419" s="5">
        <f>'PROTRA_capacity-Original_Data'!V419</f>
        <v>55.071985444444458</v>
      </c>
      <c r="W419" s="83">
        <f t="shared" si="27"/>
        <v>0.33119259100583087</v>
      </c>
    </row>
    <row r="420" spans="1:23" x14ac:dyDescent="0.35">
      <c r="A420" t="s">
        <v>72</v>
      </c>
      <c r="B420" t="s">
        <v>42</v>
      </c>
      <c r="C420" t="str">
        <f t="shared" si="24"/>
        <v>EASOC_TO_elec</v>
      </c>
      <c r="D420" t="str">
        <f t="shared" si="25"/>
        <v>PROTRA_CHP_PP_I</v>
      </c>
      <c r="E420" t="s">
        <v>31</v>
      </c>
      <c r="F420" s="1" t="str">
        <f t="shared" si="26"/>
        <v>EASOCTO_elecPROTRA_PP_solid_fossil</v>
      </c>
      <c r="G420" s="5">
        <f>'PROTRA_capacity-Original_Data'!H420</f>
        <v>152.53290560501202</v>
      </c>
      <c r="H420" s="5">
        <f>'PROTRA_capacity-Original_Data'!I420</f>
        <v>156.17312879035993</v>
      </c>
      <c r="I420" s="5">
        <f>'PROTRA_capacity-Original_Data'!J420</f>
        <v>160.16521265967677</v>
      </c>
      <c r="J420" s="5">
        <f>'PROTRA_capacity-Original_Data'!K420</f>
        <v>163.53139202488359</v>
      </c>
      <c r="K420" s="5">
        <f>'PROTRA_capacity-Original_Data'!L420</f>
        <v>169.02432748166936</v>
      </c>
      <c r="L420" s="5">
        <f>'PROTRA_capacity-Original_Data'!M420</f>
        <v>172.87606556613918</v>
      </c>
      <c r="M420" s="5">
        <f>'PROTRA_capacity-Original_Data'!N420</f>
        <v>178.22686957793474</v>
      </c>
      <c r="N420" s="5">
        <f>'PROTRA_capacity-Original_Data'!O420</f>
        <v>184.57651216221771</v>
      </c>
      <c r="O420" s="5">
        <f>'PROTRA_capacity-Original_Data'!P420</f>
        <v>189.49174064487158</v>
      </c>
      <c r="P420" s="5">
        <f>'PROTRA_capacity-Original_Data'!Q420</f>
        <v>190.07225002446822</v>
      </c>
      <c r="Q420" s="5">
        <f>'PROTRA_capacity-Original_Data'!R420</f>
        <v>197.4671988069081</v>
      </c>
      <c r="R420" s="5">
        <f>'PROTRA_capacity-Original_Data'!S420</f>
        <v>201.3776448082985</v>
      </c>
      <c r="S420" s="5">
        <f>'PROTRA_capacity-Original_Data'!T420</f>
        <v>203.61492855333887</v>
      </c>
      <c r="T420" s="5">
        <f>'PROTRA_capacity-Original_Data'!U420</f>
        <v>207.57010561341536</v>
      </c>
      <c r="U420" s="5">
        <f>'PROTRA_capacity-Original_Data'!V420</f>
        <v>211.52528267349186</v>
      </c>
      <c r="W420" s="83">
        <f t="shared" si="27"/>
        <v>2.3629438405491809E-2</v>
      </c>
    </row>
    <row r="421" spans="1:23" x14ac:dyDescent="0.35">
      <c r="A421" t="s">
        <v>72</v>
      </c>
      <c r="B421" t="s">
        <v>42</v>
      </c>
      <c r="C421" t="str">
        <f t="shared" si="24"/>
        <v>EASOC_TO_elec</v>
      </c>
      <c r="D421" t="str">
        <f t="shared" si="25"/>
        <v>PROTRA_CHP_PP_I</v>
      </c>
      <c r="E421" t="s">
        <v>32</v>
      </c>
      <c r="F421" s="1" t="str">
        <f t="shared" si="26"/>
        <v>EASOCTO_elecPROTRA_PP_solid_fossil_CCS</v>
      </c>
      <c r="G421" s="5">
        <f>'PROTRA_capacity-Original_Data'!H421</f>
        <v>0</v>
      </c>
      <c r="H421" s="5">
        <f>'PROTRA_capacity-Original_Data'!I421</f>
        <v>0</v>
      </c>
      <c r="I421" s="5">
        <f>'PROTRA_capacity-Original_Data'!J421</f>
        <v>0</v>
      </c>
      <c r="J421" s="5">
        <f>'PROTRA_capacity-Original_Data'!K421</f>
        <v>0</v>
      </c>
      <c r="K421" s="5">
        <f>'PROTRA_capacity-Original_Data'!L421</f>
        <v>0</v>
      </c>
      <c r="L421" s="5">
        <f>'PROTRA_capacity-Original_Data'!M421</f>
        <v>0</v>
      </c>
      <c r="M421" s="5">
        <f>'PROTRA_capacity-Original_Data'!N421</f>
        <v>0</v>
      </c>
      <c r="N421" s="5">
        <f>'PROTRA_capacity-Original_Data'!O421</f>
        <v>0</v>
      </c>
      <c r="O421" s="5">
        <f>'PROTRA_capacity-Original_Data'!P421</f>
        <v>0</v>
      </c>
      <c r="P421" s="5">
        <f>'PROTRA_capacity-Original_Data'!Q421</f>
        <v>0</v>
      </c>
      <c r="Q421" s="5">
        <f>'PROTRA_capacity-Original_Data'!R421</f>
        <v>0</v>
      </c>
      <c r="R421" s="5">
        <f>'PROTRA_capacity-Original_Data'!S421</f>
        <v>0</v>
      </c>
      <c r="S421" s="5">
        <f>'PROTRA_capacity-Original_Data'!T421</f>
        <v>0</v>
      </c>
      <c r="T421" s="5">
        <f>'PROTRA_capacity-Original_Data'!U421</f>
        <v>0</v>
      </c>
      <c r="U421" s="5">
        <f>'PROTRA_capacity-Original_Data'!V421</f>
        <v>0</v>
      </c>
      <c r="W421" s="83" t="e">
        <f t="shared" si="27"/>
        <v>#DIV/0!</v>
      </c>
    </row>
    <row r="422" spans="1:23" x14ac:dyDescent="0.35">
      <c r="A422" t="s">
        <v>72</v>
      </c>
      <c r="B422" t="s">
        <v>42</v>
      </c>
      <c r="C422" t="str">
        <f t="shared" si="24"/>
        <v>EASOC_TO_elec</v>
      </c>
      <c r="D422" t="str">
        <f t="shared" si="25"/>
        <v>PROTRA_CHP_PP_I</v>
      </c>
      <c r="E422" t="s">
        <v>33</v>
      </c>
      <c r="F422" s="1" t="str">
        <f t="shared" si="26"/>
        <v>EASOCTO_elecPROTRA_PP_waste</v>
      </c>
      <c r="G422" s="5">
        <f>'PROTRA_capacity-Original_Data'!H422</f>
        <v>0.82933163541283506</v>
      </c>
      <c r="H422" s="5">
        <f>'PROTRA_capacity-Original_Data'!I422</f>
        <v>0.90712357795665499</v>
      </c>
      <c r="I422" s="5">
        <f>'PROTRA_capacity-Original_Data'!J422</f>
        <v>0.92879277467801746</v>
      </c>
      <c r="J422" s="5">
        <f>'PROTRA_capacity-Original_Data'!K422</f>
        <v>1.0673464944645079</v>
      </c>
      <c r="K422" s="5">
        <f>'PROTRA_capacity-Original_Data'!L422</f>
        <v>1.123652384142946</v>
      </c>
      <c r="L422" s="5">
        <f>'PROTRA_capacity-Original_Data'!M422</f>
        <v>1.1965791416146123</v>
      </c>
      <c r="M422" s="5">
        <f>'PROTRA_capacity-Original_Data'!N422</f>
        <v>1.1582252894455978</v>
      </c>
      <c r="N422" s="5">
        <f>'PROTRA_capacity-Original_Data'!O422</f>
        <v>1.2037622881359431</v>
      </c>
      <c r="O422" s="5">
        <f>'PROTRA_capacity-Original_Data'!P422</f>
        <v>1.3673336540848728</v>
      </c>
      <c r="P422" s="5">
        <f>'PROTRA_capacity-Original_Data'!Q422</f>
        <v>1.5141533595585659</v>
      </c>
      <c r="Q422" s="5">
        <f>'PROTRA_capacity-Original_Data'!R422</f>
        <v>1.7182973386834506</v>
      </c>
      <c r="R422" s="5">
        <f>'PROTRA_capacity-Original_Data'!S422</f>
        <v>1.807642925622108</v>
      </c>
      <c r="S422" s="5">
        <f>'PROTRA_capacity-Original_Data'!T422</f>
        <v>1.941513458262659</v>
      </c>
      <c r="T422" s="5">
        <f>'PROTRA_capacity-Original_Data'!U422</f>
        <v>2.0856983757045704</v>
      </c>
      <c r="U422" s="5">
        <f>'PROTRA_capacity-Original_Data'!V422</f>
        <v>2.2298832931464818</v>
      </c>
      <c r="W422" s="83">
        <f t="shared" si="27"/>
        <v>7.3204343122322824E-2</v>
      </c>
    </row>
    <row r="423" spans="1:23" x14ac:dyDescent="0.35">
      <c r="A423" t="s">
        <v>72</v>
      </c>
      <c r="B423" t="s">
        <v>42</v>
      </c>
      <c r="C423" t="str">
        <f t="shared" si="24"/>
        <v>EASOC_TO_elec</v>
      </c>
      <c r="D423" t="str">
        <f t="shared" si="25"/>
        <v>PROTRA_CHP_PP_I</v>
      </c>
      <c r="E423" t="s">
        <v>34</v>
      </c>
      <c r="F423" s="1" t="str">
        <f t="shared" si="26"/>
        <v>EASOCTO_elecPROTRA_PP_waste_CCS</v>
      </c>
      <c r="G423" s="5">
        <f>'PROTRA_capacity-Original_Data'!H423</f>
        <v>0</v>
      </c>
      <c r="H423" s="5">
        <f>'PROTRA_capacity-Original_Data'!I423</f>
        <v>0</v>
      </c>
      <c r="I423" s="5">
        <f>'PROTRA_capacity-Original_Data'!J423</f>
        <v>0</v>
      </c>
      <c r="J423" s="5">
        <f>'PROTRA_capacity-Original_Data'!K423</f>
        <v>0</v>
      </c>
      <c r="K423" s="5">
        <f>'PROTRA_capacity-Original_Data'!L423</f>
        <v>0</v>
      </c>
      <c r="L423" s="5">
        <f>'PROTRA_capacity-Original_Data'!M423</f>
        <v>0</v>
      </c>
      <c r="M423" s="5">
        <f>'PROTRA_capacity-Original_Data'!N423</f>
        <v>0</v>
      </c>
      <c r="N423" s="5">
        <f>'PROTRA_capacity-Original_Data'!O423</f>
        <v>0</v>
      </c>
      <c r="O423" s="5">
        <f>'PROTRA_capacity-Original_Data'!P423</f>
        <v>0</v>
      </c>
      <c r="P423" s="5">
        <f>'PROTRA_capacity-Original_Data'!Q423</f>
        <v>0</v>
      </c>
      <c r="Q423" s="5">
        <f>'PROTRA_capacity-Original_Data'!R423</f>
        <v>0</v>
      </c>
      <c r="R423" s="5">
        <f>'PROTRA_capacity-Original_Data'!S423</f>
        <v>0</v>
      </c>
      <c r="S423" s="5">
        <f>'PROTRA_capacity-Original_Data'!T423</f>
        <v>0</v>
      </c>
      <c r="T423" s="5">
        <f>'PROTRA_capacity-Original_Data'!U423</f>
        <v>0</v>
      </c>
      <c r="U423" s="5">
        <f>'PROTRA_capacity-Original_Data'!V423</f>
        <v>0</v>
      </c>
      <c r="W423" s="83" t="e">
        <f t="shared" si="27"/>
        <v>#DIV/0!</v>
      </c>
    </row>
    <row r="424" spans="1:23" x14ac:dyDescent="0.35">
      <c r="A424" t="s">
        <v>72</v>
      </c>
      <c r="B424" t="s">
        <v>42</v>
      </c>
      <c r="C424" t="str">
        <f t="shared" si="24"/>
        <v>EASOC_TO_elec</v>
      </c>
      <c r="D424" t="str">
        <f t="shared" si="25"/>
        <v>PROTRA_CHP_PP_I</v>
      </c>
      <c r="E424" t="s">
        <v>35</v>
      </c>
      <c r="F424" s="1" t="str">
        <f t="shared" si="26"/>
        <v>EASOCTO_elecPROTRA_PP_wind_offshore</v>
      </c>
      <c r="G424" s="5">
        <f>'PROTRA_capacity-Original_Data'!H424</f>
        <v>1.1999999999999999E-3</v>
      </c>
      <c r="H424" s="5">
        <f>'PROTRA_capacity-Original_Data'!I424</f>
        <v>1.12E-2</v>
      </c>
      <c r="I424" s="5">
        <f>'PROTRA_capacity-Original_Data'!J424</f>
        <v>1.12E-2</v>
      </c>
      <c r="J424" s="5">
        <f>'PROTRA_capacity-Original_Data'!K424</f>
        <v>1.12E-2</v>
      </c>
      <c r="K424" s="5">
        <f>'PROTRA_capacity-Original_Data'!L424</f>
        <v>2.52E-2</v>
      </c>
      <c r="L424" s="5">
        <f>'PROTRA_capacity-Original_Data'!M424</f>
        <v>2.52E-2</v>
      </c>
      <c r="M424" s="5">
        <f>'PROTRA_capacity-Original_Data'!N424</f>
        <v>2.53E-2</v>
      </c>
      <c r="N424" s="5">
        <f>'PROTRA_capacity-Original_Data'!O424</f>
        <v>6.5700000000000008E-2</v>
      </c>
      <c r="O424" s="5">
        <f>'PROTRA_capacity-Original_Data'!P424</f>
        <v>6.5700000000000008E-2</v>
      </c>
      <c r="P424" s="5">
        <f>'PROTRA_capacity-Original_Data'!Q424</f>
        <v>0.152</v>
      </c>
      <c r="Q424" s="5">
        <f>'PROTRA_capacity-Original_Data'!R424</f>
        <v>0.15919999999999998</v>
      </c>
      <c r="R424" s="5">
        <f>'PROTRA_capacity-Original_Data'!S424</f>
        <v>0.17219999999999999</v>
      </c>
      <c r="S424" s="5">
        <f>'PROTRA_capacity-Original_Data'!T424</f>
        <v>0.17219999999999999</v>
      </c>
      <c r="T424" s="5">
        <f>'PROTRA_capacity-Original_Data'!U424</f>
        <v>0.19552</v>
      </c>
      <c r="U424" s="5">
        <f>'PROTRA_capacity-Original_Data'!V424</f>
        <v>0.21884000000000001</v>
      </c>
      <c r="W424" s="83">
        <f t="shared" si="27"/>
        <v>0.45042776361352121</v>
      </c>
    </row>
    <row r="425" spans="1:23" x14ac:dyDescent="0.35">
      <c r="A425" t="s">
        <v>72</v>
      </c>
      <c r="B425" t="s">
        <v>42</v>
      </c>
      <c r="C425" t="str">
        <f t="shared" si="24"/>
        <v>EASOC_TO_elec</v>
      </c>
      <c r="D425" t="str">
        <f t="shared" si="25"/>
        <v>PROTRA_CHP_PP_I</v>
      </c>
      <c r="E425" t="s">
        <v>36</v>
      </c>
      <c r="F425" s="1" t="str">
        <f t="shared" si="26"/>
        <v>EASOCTO_elecPROTRA_PP_wind_onshore</v>
      </c>
      <c r="G425" s="5">
        <f>'PROTRA_capacity-Original_Data'!H425</f>
        <v>2.75814</v>
      </c>
      <c r="H425" s="5">
        <f>'PROTRA_capacity-Original_Data'!I425</f>
        <v>2.9848400000000002</v>
      </c>
      <c r="I425" s="5">
        <f>'PROTRA_capacity-Original_Data'!J425</f>
        <v>3.4718400000000003</v>
      </c>
      <c r="J425" s="5">
        <f>'PROTRA_capacity-Original_Data'!K425</f>
        <v>4.1113099999999996</v>
      </c>
      <c r="K425" s="5">
        <f>'PROTRA_capacity-Original_Data'!L425</f>
        <v>4.6788899999999991</v>
      </c>
      <c r="L425" s="5">
        <f>'PROTRA_capacity-Original_Data'!M425</f>
        <v>5.1159800000000004</v>
      </c>
      <c r="M425" s="5">
        <f>'PROTRA_capacity-Original_Data'!N425</f>
        <v>5.84558</v>
      </c>
      <c r="N425" s="5">
        <f>'PROTRA_capacity-Original_Data'!O425</f>
        <v>6.7250800000000002</v>
      </c>
      <c r="O425" s="5">
        <f>'PROTRA_capacity-Original_Data'!P425</f>
        <v>7.7372700000000005</v>
      </c>
      <c r="P425" s="5">
        <f>'PROTRA_capacity-Original_Data'!Q425</f>
        <v>8.3348700000000004</v>
      </c>
      <c r="Q425" s="5">
        <f>'PROTRA_capacity-Original_Data'!R425</f>
        <v>9.1923099999999991</v>
      </c>
      <c r="R425" s="5">
        <f>'PROTRA_capacity-Original_Data'!S425</f>
        <v>10.079689999999999</v>
      </c>
      <c r="S425" s="5">
        <f>'PROTRA_capacity-Original_Data'!T425</f>
        <v>11.729880999999999</v>
      </c>
      <c r="T425" s="5">
        <f>'PROTRA_capacity-Original_Data'!U425</f>
        <v>12.702885199999999</v>
      </c>
      <c r="U425" s="5">
        <f>'PROTRA_capacity-Original_Data'!V425</f>
        <v>13.675889399999999</v>
      </c>
      <c r="W425" s="83">
        <f t="shared" si="27"/>
        <v>0.12115869901710696</v>
      </c>
    </row>
    <row r="426" spans="1:23" x14ac:dyDescent="0.35">
      <c r="A426" t="s">
        <v>49</v>
      </c>
      <c r="B426" t="s">
        <v>41</v>
      </c>
      <c r="C426" t="str">
        <f t="shared" si="24"/>
        <v>ESTONIA_TO_heat</v>
      </c>
      <c r="D426" t="str">
        <f t="shared" si="25"/>
        <v>PROTRA_CHP_HP_I</v>
      </c>
      <c r="E426" t="s">
        <v>0</v>
      </c>
      <c r="F426" s="1" t="str">
        <f t="shared" si="26"/>
        <v>ESTONIATO_heatPROTRA_CHP_gas_fuels</v>
      </c>
      <c r="G426" s="3">
        <f>'PROTRA_capacity-Original_Data'!H426</f>
        <v>0.18667113127095813</v>
      </c>
      <c r="H426" s="3">
        <f>'PROTRA_capacity-Original_Data'!I426</f>
        <v>0.14836787850250482</v>
      </c>
      <c r="I426" s="3">
        <f>'PROTRA_capacity-Original_Data'!J426</f>
        <v>0.12429481824663428</v>
      </c>
      <c r="J426" s="3">
        <f>'PROTRA_capacity-Original_Data'!K426</f>
        <v>0.15058061621223617</v>
      </c>
      <c r="K426" s="3">
        <f>'PROTRA_capacity-Original_Data'!L426</f>
        <v>0.1161305791107289</v>
      </c>
      <c r="L426" s="3">
        <f>'PROTRA_capacity-Original_Data'!M426</f>
        <v>9.0989300650160462E-2</v>
      </c>
      <c r="M426" s="3">
        <f>'PROTRA_capacity-Original_Data'!N426</f>
        <v>6.0125424664424686E-2</v>
      </c>
      <c r="N426" s="3">
        <f>'PROTRA_capacity-Original_Data'!O426</f>
        <v>5.8790151908552316E-2</v>
      </c>
      <c r="O426" s="3">
        <f>'PROTRA_capacity-Original_Data'!P426</f>
        <v>6.0278027265095818E-2</v>
      </c>
      <c r="P426" s="3">
        <f>'PROTRA_capacity-Original_Data'!Q426</f>
        <v>5.8830744200330819E-2</v>
      </c>
      <c r="Q426" s="3">
        <f>'PROTRA_capacity-Original_Data'!R426</f>
        <v>7.6839224502930056E-2</v>
      </c>
      <c r="R426" s="3">
        <f>'PROTRA_capacity-Original_Data'!S426</f>
        <v>7.4924481521659231E-2</v>
      </c>
      <c r="S426" s="3">
        <f>'PROTRA_capacity-Original_Data'!T426</f>
        <v>7.8323284794456785E-2</v>
      </c>
      <c r="T426" s="3">
        <f>'PROTRA_capacity-Original_Data'!U426</f>
        <v>7.496503566278756E-2</v>
      </c>
      <c r="U426" s="3">
        <f>'PROTRA_capacity-Original_Data'!V426</f>
        <v>7.834029998443158E-2</v>
      </c>
      <c r="W426" s="83">
        <f t="shared" si="27"/>
        <v>-6.0136330583342557E-2</v>
      </c>
    </row>
    <row r="427" spans="1:23" x14ac:dyDescent="0.35">
      <c r="A427" t="s">
        <v>49</v>
      </c>
      <c r="B427" t="s">
        <v>41</v>
      </c>
      <c r="C427" t="str">
        <f t="shared" si="24"/>
        <v>ESTONIA_TO_heat</v>
      </c>
      <c r="D427" t="str">
        <f t="shared" si="25"/>
        <v>PROTRA_CHP_HP_I</v>
      </c>
      <c r="E427" t="s">
        <v>1</v>
      </c>
      <c r="F427" s="1" t="str">
        <f t="shared" si="26"/>
        <v>ESTONIATO_heatPROTRA_CHP_gas_fuels_CCS</v>
      </c>
      <c r="G427" s="3">
        <f>'PROTRA_capacity-Original_Data'!H427</f>
        <v>0</v>
      </c>
      <c r="H427" s="3">
        <f>'PROTRA_capacity-Original_Data'!I427</f>
        <v>0</v>
      </c>
      <c r="I427" s="3">
        <f>'PROTRA_capacity-Original_Data'!J427</f>
        <v>0</v>
      </c>
      <c r="J427" s="3">
        <f>'PROTRA_capacity-Original_Data'!K427</f>
        <v>0</v>
      </c>
      <c r="K427" s="3">
        <f>'PROTRA_capacity-Original_Data'!L427</f>
        <v>0</v>
      </c>
      <c r="L427" s="3">
        <f>'PROTRA_capacity-Original_Data'!M427</f>
        <v>0</v>
      </c>
      <c r="M427" s="3">
        <f>'PROTRA_capacity-Original_Data'!N427</f>
        <v>0</v>
      </c>
      <c r="N427" s="3">
        <f>'PROTRA_capacity-Original_Data'!O427</f>
        <v>0</v>
      </c>
      <c r="O427" s="3">
        <f>'PROTRA_capacity-Original_Data'!P427</f>
        <v>0</v>
      </c>
      <c r="P427" s="3">
        <f>'PROTRA_capacity-Original_Data'!Q427</f>
        <v>0</v>
      </c>
      <c r="Q427" s="3">
        <f>'PROTRA_capacity-Original_Data'!R427</f>
        <v>0</v>
      </c>
      <c r="R427" s="3">
        <f>'PROTRA_capacity-Original_Data'!S427</f>
        <v>0</v>
      </c>
      <c r="S427" s="3">
        <f>'PROTRA_capacity-Original_Data'!T427</f>
        <v>0</v>
      </c>
      <c r="T427" s="3">
        <f>'PROTRA_capacity-Original_Data'!U427</f>
        <v>0</v>
      </c>
      <c r="U427" s="3">
        <f>'PROTRA_capacity-Original_Data'!V427</f>
        <v>0</v>
      </c>
      <c r="W427" s="83" t="e">
        <f t="shared" si="27"/>
        <v>#DIV/0!</v>
      </c>
    </row>
    <row r="428" spans="1:23" x14ac:dyDescent="0.35">
      <c r="A428" t="s">
        <v>49</v>
      </c>
      <c r="B428" t="s">
        <v>41</v>
      </c>
      <c r="C428" t="str">
        <f t="shared" si="24"/>
        <v>ESTONIA_TO_heat</v>
      </c>
      <c r="D428" t="str">
        <f t="shared" si="25"/>
        <v>PROTRA_CHP_HP_I</v>
      </c>
      <c r="E428" t="s">
        <v>2</v>
      </c>
      <c r="F428" s="1" t="str">
        <f t="shared" si="26"/>
        <v>ESTONIATO_heatPROTRA_CHP_geothermal</v>
      </c>
      <c r="G428" s="3">
        <v>0</v>
      </c>
      <c r="H428" s="3">
        <v>0</v>
      </c>
      <c r="I428" s="3">
        <v>0</v>
      </c>
      <c r="J428" s="3">
        <v>0</v>
      </c>
      <c r="K428" s="3">
        <v>0</v>
      </c>
      <c r="L428" s="3">
        <v>0</v>
      </c>
      <c r="M428" s="3">
        <v>0</v>
      </c>
      <c r="N428" s="3">
        <v>0</v>
      </c>
      <c r="O428" s="3">
        <v>0</v>
      </c>
      <c r="P428" s="3">
        <v>0</v>
      </c>
      <c r="Q428" s="3">
        <v>0</v>
      </c>
      <c r="R428" s="3">
        <v>0</v>
      </c>
      <c r="S428" s="3">
        <v>0</v>
      </c>
      <c r="T428" s="3">
        <v>0</v>
      </c>
      <c r="U428" s="3">
        <v>0</v>
      </c>
      <c r="W428" s="83" t="e">
        <f t="shared" si="27"/>
        <v>#DIV/0!</v>
      </c>
    </row>
    <row r="429" spans="1:23" x14ac:dyDescent="0.35">
      <c r="A429" t="s">
        <v>49</v>
      </c>
      <c r="B429" t="s">
        <v>41</v>
      </c>
      <c r="C429" t="str">
        <f t="shared" si="24"/>
        <v>ESTONIA_TO_heat</v>
      </c>
      <c r="D429" t="str">
        <f t="shared" si="25"/>
        <v>PROTRA_CHP_HP_I</v>
      </c>
      <c r="E429" t="s">
        <v>3</v>
      </c>
      <c r="F429" s="1" t="str">
        <f t="shared" si="26"/>
        <v>ESTONIATO_heatPROTRA_CHP_liquid_fuels</v>
      </c>
      <c r="G429" s="3">
        <f>'PROTRA_capacity-Original_Data'!H429</f>
        <v>1.1445195050334646E-3</v>
      </c>
      <c r="H429" s="3">
        <f>'PROTRA_capacity-Original_Data'!I429</f>
        <v>1.6023273070468506E-3</v>
      </c>
      <c r="I429" s="3">
        <f>'PROTRA_capacity-Original_Data'!J429</f>
        <v>1.4878753565435044E-3</v>
      </c>
      <c r="J429" s="3">
        <f>'PROTRA_capacity-Original_Data'!K429</f>
        <v>1.1063688548656827E-3</v>
      </c>
      <c r="K429" s="3">
        <f>'PROTRA_capacity-Original_Data'!L429</f>
        <v>1.4497247063757219E-3</v>
      </c>
      <c r="L429" s="3">
        <f>'PROTRA_capacity-Original_Data'!M429</f>
        <v>9.9191690436233612E-4</v>
      </c>
      <c r="M429" s="3">
        <f>'PROTRA_capacity-Original_Data'!N429</f>
        <v>1.4878753565435044E-3</v>
      </c>
      <c r="N429" s="3">
        <f>'PROTRA_capacity-Original_Data'!O429</f>
        <v>4.9595845218116806E-4</v>
      </c>
      <c r="O429" s="3">
        <f>'PROTRA_capacity-Original_Data'!P429</f>
        <v>6.8671170302007901E-4</v>
      </c>
      <c r="P429" s="3">
        <f>'PROTRA_capacity-Original_Data'!Q429</f>
        <v>7.6301300335564312E-4</v>
      </c>
      <c r="Q429" s="3">
        <f>'PROTRA_capacity-Original_Data'!R429</f>
        <v>9.5376625419455396E-4</v>
      </c>
      <c r="R429" s="3">
        <f>'PROTRA_capacity-Original_Data'!S429</f>
        <v>9.156156040267719E-4</v>
      </c>
      <c r="S429" s="3">
        <f>'PROTRA_capacity-Original_Data'!T429</f>
        <v>1.3352727558723753E-3</v>
      </c>
      <c r="T429" s="3">
        <f>'PROTRA_capacity-Original_Data'!U429</f>
        <v>8.7746495385898973E-4</v>
      </c>
      <c r="U429" s="3">
        <f>'PROTRA_capacity-Original_Data'!V429</f>
        <v>9.3850599412744124E-4</v>
      </c>
      <c r="W429" s="83">
        <f t="shared" si="27"/>
        <v>-1.4075073816593453E-2</v>
      </c>
    </row>
    <row r="430" spans="1:23" x14ac:dyDescent="0.35">
      <c r="A430" t="s">
        <v>49</v>
      </c>
      <c r="B430" t="s">
        <v>41</v>
      </c>
      <c r="C430" t="str">
        <f t="shared" si="24"/>
        <v>ESTONIA_TO_heat</v>
      </c>
      <c r="D430" t="str">
        <f t="shared" si="25"/>
        <v>PROTRA_CHP_HP_I</v>
      </c>
      <c r="E430" t="s">
        <v>4</v>
      </c>
      <c r="F430" s="1" t="str">
        <f t="shared" si="26"/>
        <v>ESTONIATO_heatPROTRA_CHP_liquid_fuels_CCS</v>
      </c>
      <c r="G430" s="3">
        <f>'PROTRA_capacity-Original_Data'!H430</f>
        <v>0</v>
      </c>
      <c r="H430" s="3">
        <f>'PROTRA_capacity-Original_Data'!I430</f>
        <v>0</v>
      </c>
      <c r="I430" s="3">
        <f>'PROTRA_capacity-Original_Data'!J430</f>
        <v>0</v>
      </c>
      <c r="J430" s="3">
        <f>'PROTRA_capacity-Original_Data'!K430</f>
        <v>0</v>
      </c>
      <c r="K430" s="3">
        <f>'PROTRA_capacity-Original_Data'!L430</f>
        <v>0</v>
      </c>
      <c r="L430" s="3">
        <f>'PROTRA_capacity-Original_Data'!M430</f>
        <v>0</v>
      </c>
      <c r="M430" s="3">
        <f>'PROTRA_capacity-Original_Data'!N430</f>
        <v>0</v>
      </c>
      <c r="N430" s="3">
        <f>'PROTRA_capacity-Original_Data'!O430</f>
        <v>0</v>
      </c>
      <c r="O430" s="3">
        <f>'PROTRA_capacity-Original_Data'!P430</f>
        <v>0</v>
      </c>
      <c r="P430" s="3">
        <f>'PROTRA_capacity-Original_Data'!Q430</f>
        <v>0</v>
      </c>
      <c r="Q430" s="3">
        <f>'PROTRA_capacity-Original_Data'!R430</f>
        <v>0</v>
      </c>
      <c r="R430" s="3">
        <f>'PROTRA_capacity-Original_Data'!S430</f>
        <v>0</v>
      </c>
      <c r="S430" s="3">
        <f>'PROTRA_capacity-Original_Data'!T430</f>
        <v>0</v>
      </c>
      <c r="T430" s="3">
        <f>'PROTRA_capacity-Original_Data'!U430</f>
        <v>0</v>
      </c>
      <c r="U430" s="3">
        <f>'PROTRA_capacity-Original_Data'!V430</f>
        <v>0</v>
      </c>
      <c r="W430" s="83" t="e">
        <f t="shared" si="27"/>
        <v>#DIV/0!</v>
      </c>
    </row>
    <row r="431" spans="1:23" x14ac:dyDescent="0.35">
      <c r="A431" t="s">
        <v>49</v>
      </c>
      <c r="B431" t="s">
        <v>41</v>
      </c>
      <c r="C431" t="str">
        <f t="shared" si="24"/>
        <v>ESTONIA_TO_heat</v>
      </c>
      <c r="D431" t="str">
        <f t="shared" si="25"/>
        <v>PROTRA_CHP_HP_I</v>
      </c>
      <c r="E431" t="s">
        <v>5</v>
      </c>
      <c r="F431" s="1" t="str">
        <f t="shared" si="26"/>
        <v>ESTONIATO_heatPROTRA_CHP_solid_fossil</v>
      </c>
      <c r="G431" s="3">
        <f>'PROTRA_capacity-Original_Data'!H431</f>
        <v>0.16526861652683231</v>
      </c>
      <c r="H431" s="3">
        <f>'PROTRA_capacity-Original_Data'!I431</f>
        <v>0.14863493305367928</v>
      </c>
      <c r="I431" s="3">
        <f>'PROTRA_capacity-Original_Data'!J431</f>
        <v>0.14993205515938388</v>
      </c>
      <c r="J431" s="3">
        <f>'PROTRA_capacity-Original_Data'!K431</f>
        <v>0.15241184742028971</v>
      </c>
      <c r="K431" s="3">
        <f>'PROTRA_capacity-Original_Data'!L431</f>
        <v>0.1605760865561951</v>
      </c>
      <c r="L431" s="3">
        <f>'PROTRA_capacity-Original_Data'!M431</f>
        <v>0.12685091180787567</v>
      </c>
      <c r="M431" s="3">
        <f>'PROTRA_capacity-Original_Data'!N431</f>
        <v>0.13234460543203627</v>
      </c>
      <c r="N431" s="3">
        <f>'PROTRA_capacity-Original_Data'!O431</f>
        <v>0.128720293666097</v>
      </c>
      <c r="O431" s="3">
        <f>'PROTRA_capacity-Original_Data'!P431</f>
        <v>0.12818618456374803</v>
      </c>
      <c r="P431" s="3">
        <f>'PROTRA_capacity-Original_Data'!Q431</f>
        <v>0.10800449062499129</v>
      </c>
      <c r="Q431" s="3">
        <f>'PROTRA_capacity-Original_Data'!R431</f>
        <v>9.6711898175327771E-2</v>
      </c>
      <c r="R431" s="3">
        <f>'PROTRA_capacity-Original_Data'!S431</f>
        <v>8.9882931795294746E-2</v>
      </c>
      <c r="S431" s="3">
        <f>'PROTRA_capacity-Original_Data'!T431</f>
        <v>9.7169705977341134E-2</v>
      </c>
      <c r="T431" s="3">
        <f>'PROTRA_capacity-Original_Data'!U431</f>
        <v>7.4935888566059386E-2</v>
      </c>
      <c r="U431" s="3">
        <f>'PROTRA_capacity-Original_Data'!V431</f>
        <v>6.8367948934474343E-2</v>
      </c>
      <c r="W431" s="83">
        <f t="shared" si="27"/>
        <v>-6.1101326068091155E-2</v>
      </c>
    </row>
    <row r="432" spans="1:23" x14ac:dyDescent="0.35">
      <c r="A432" t="s">
        <v>49</v>
      </c>
      <c r="B432" t="s">
        <v>41</v>
      </c>
      <c r="C432" t="str">
        <f t="shared" si="24"/>
        <v>ESTONIA_TO_heat</v>
      </c>
      <c r="D432" t="str">
        <f t="shared" si="25"/>
        <v>PROTRA_CHP_HP_I</v>
      </c>
      <c r="E432" t="s">
        <v>6</v>
      </c>
      <c r="F432" s="1" t="str">
        <f t="shared" si="26"/>
        <v>ESTONIATO_heatPROTRA_CHP_solid_fossil_CCS</v>
      </c>
      <c r="G432" s="3">
        <f>'PROTRA_capacity-Original_Data'!H432</f>
        <v>0</v>
      </c>
      <c r="H432" s="3">
        <f>'PROTRA_capacity-Original_Data'!I432</f>
        <v>0</v>
      </c>
      <c r="I432" s="3">
        <f>'PROTRA_capacity-Original_Data'!J432</f>
        <v>0</v>
      </c>
      <c r="J432" s="3">
        <f>'PROTRA_capacity-Original_Data'!K432</f>
        <v>0</v>
      </c>
      <c r="K432" s="3">
        <f>'PROTRA_capacity-Original_Data'!L432</f>
        <v>0</v>
      </c>
      <c r="L432" s="3">
        <f>'PROTRA_capacity-Original_Data'!M432</f>
        <v>0</v>
      </c>
      <c r="M432" s="3">
        <f>'PROTRA_capacity-Original_Data'!N432</f>
        <v>0</v>
      </c>
      <c r="N432" s="3">
        <f>'PROTRA_capacity-Original_Data'!O432</f>
        <v>0</v>
      </c>
      <c r="O432" s="3">
        <f>'PROTRA_capacity-Original_Data'!P432</f>
        <v>0</v>
      </c>
      <c r="P432" s="3">
        <f>'PROTRA_capacity-Original_Data'!Q432</f>
        <v>0</v>
      </c>
      <c r="Q432" s="3">
        <f>'PROTRA_capacity-Original_Data'!R432</f>
        <v>0</v>
      </c>
      <c r="R432" s="3">
        <f>'PROTRA_capacity-Original_Data'!S432</f>
        <v>0</v>
      </c>
      <c r="S432" s="3">
        <f>'PROTRA_capacity-Original_Data'!T432</f>
        <v>0</v>
      </c>
      <c r="T432" s="3">
        <f>'PROTRA_capacity-Original_Data'!U432</f>
        <v>0</v>
      </c>
      <c r="U432" s="3">
        <f>'PROTRA_capacity-Original_Data'!V432</f>
        <v>0</v>
      </c>
      <c r="W432" s="83" t="e">
        <f t="shared" si="27"/>
        <v>#DIV/0!</v>
      </c>
    </row>
    <row r="433" spans="1:23" x14ac:dyDescent="0.35">
      <c r="A433" t="s">
        <v>49</v>
      </c>
      <c r="B433" t="s">
        <v>41</v>
      </c>
      <c r="C433" t="str">
        <f t="shared" si="24"/>
        <v>ESTONIA_TO_heat</v>
      </c>
      <c r="D433" t="str">
        <f t="shared" si="25"/>
        <v>PROTRA_CHP_HP_I</v>
      </c>
      <c r="E433" t="s">
        <v>7</v>
      </c>
      <c r="F433" s="1" t="str">
        <f t="shared" si="26"/>
        <v>ESTONIATO_heatPROTRA_CHP_waste</v>
      </c>
      <c r="G433" s="3">
        <f>'PROTRA_capacity-Original_Data'!H433</f>
        <v>0</v>
      </c>
      <c r="H433" s="3">
        <f>'PROTRA_capacity-Original_Data'!I433</f>
        <v>0</v>
      </c>
      <c r="I433" s="3">
        <f>'PROTRA_capacity-Original_Data'!J433</f>
        <v>0</v>
      </c>
      <c r="J433" s="3">
        <f>'PROTRA_capacity-Original_Data'!K433</f>
        <v>0</v>
      </c>
      <c r="K433" s="3">
        <f>'PROTRA_capacity-Original_Data'!L433</f>
        <v>0</v>
      </c>
      <c r="L433" s="3">
        <f>'PROTRA_capacity-Original_Data'!M433</f>
        <v>0</v>
      </c>
      <c r="M433" s="3">
        <f>'PROTRA_capacity-Original_Data'!N433</f>
        <v>0</v>
      </c>
      <c r="N433" s="3">
        <f>'PROTRA_capacity-Original_Data'!O433</f>
        <v>2.4950525209729527E-2</v>
      </c>
      <c r="O433" s="3">
        <f>'PROTRA_capacity-Original_Data'!P433</f>
        <v>3.4068530599829464E-2</v>
      </c>
      <c r="P433" s="3">
        <f>'PROTRA_capacity-Original_Data'!Q433</f>
        <v>3.7006130662748687E-2</v>
      </c>
      <c r="Q433" s="3">
        <f>'PROTRA_capacity-Original_Data'!R433</f>
        <v>4.0943659266565492E-2</v>
      </c>
      <c r="R433" s="3">
        <f>'PROTRA_capacity-Original_Data'!S433</f>
        <v>4.2550564651632476E-2</v>
      </c>
      <c r="S433" s="3">
        <f>'PROTRA_capacity-Original_Data'!T433</f>
        <v>4.0598929991649407E-2</v>
      </c>
      <c r="T433" s="3">
        <f>'PROTRA_capacity-Original_Data'!U433</f>
        <v>4.0228944986322263E-2</v>
      </c>
      <c r="U433" s="3">
        <f>'PROTRA_capacity-Original_Data'!V433</f>
        <v>4.0839034923545368E-2</v>
      </c>
      <c r="W433" s="83" t="e">
        <f t="shared" si="27"/>
        <v>#DIV/0!</v>
      </c>
    </row>
    <row r="434" spans="1:23" x14ac:dyDescent="0.35">
      <c r="A434" t="s">
        <v>49</v>
      </c>
      <c r="B434" t="s">
        <v>41</v>
      </c>
      <c r="C434" t="str">
        <f t="shared" si="24"/>
        <v>ESTONIA_TO_heat</v>
      </c>
      <c r="D434" t="str">
        <f t="shared" si="25"/>
        <v>PROTRA_CHP_HP_I</v>
      </c>
      <c r="E434" t="s">
        <v>8</v>
      </c>
      <c r="F434" s="1" t="str">
        <f t="shared" si="26"/>
        <v>ESTONIATO_heatPROTRA_CHP_solid_bio</v>
      </c>
      <c r="G434" s="4">
        <f>'PROTRA_capacity-Original_Data'!H434</f>
        <v>8.3931430369120757E-4</v>
      </c>
      <c r="H434" s="4">
        <f>'PROTRA_capacity-Original_Data'!I434</f>
        <v>2.4797922609058397E-3</v>
      </c>
      <c r="I434" s="4">
        <f>'PROTRA_capacity-Original_Data'!J434</f>
        <v>2.2890390100669295E-4</v>
      </c>
      <c r="J434" s="4">
        <f>'PROTRA_capacity-Original_Data'!K434</f>
        <v>7.0082744358215834E-2</v>
      </c>
      <c r="K434" s="4">
        <f>'PROTRA_capacity-Original_Data'!L434</f>
        <v>0.12143351948405061</v>
      </c>
      <c r="L434" s="4">
        <f>'PROTRA_capacity-Original_Data'!M434</f>
        <v>0.1246381740981443</v>
      </c>
      <c r="M434" s="4">
        <f>'PROTRA_capacity-Original_Data'!N434</f>
        <v>0.17282244526005316</v>
      </c>
      <c r="N434" s="4">
        <f>'PROTRA_capacity-Original_Data'!O434</f>
        <v>0.19044804563756854</v>
      </c>
      <c r="O434" s="4">
        <f>'PROTRA_capacity-Original_Data'!P434</f>
        <v>0.21200316298236543</v>
      </c>
      <c r="P434" s="4">
        <f>'PROTRA_capacity-Original_Data'!Q434</f>
        <v>0.22379171388421015</v>
      </c>
      <c r="Q434" s="4">
        <f>'PROTRA_capacity-Original_Data'!R434</f>
        <v>0.2401583428061887</v>
      </c>
      <c r="R434" s="4">
        <f>'PROTRA_capacity-Original_Data'!S434</f>
        <v>0.21059158892615751</v>
      </c>
      <c r="S434" s="4">
        <f>'PROTRA_capacity-Original_Data'!T434</f>
        <v>0.3025728064806803</v>
      </c>
      <c r="T434" s="4">
        <f>'PROTRA_capacity-Original_Data'!U434</f>
        <v>0.32028466547822504</v>
      </c>
      <c r="U434" s="4">
        <f>'PROTRA_capacity-Original_Data'!V434</f>
        <v>0.34582470216447719</v>
      </c>
      <c r="W434" s="83">
        <f t="shared" si="27"/>
        <v>0.53737853586062245</v>
      </c>
    </row>
    <row r="435" spans="1:23" x14ac:dyDescent="0.35">
      <c r="A435" t="s">
        <v>49</v>
      </c>
      <c r="B435" t="s">
        <v>41</v>
      </c>
      <c r="C435" t="str">
        <f t="shared" si="24"/>
        <v>ESTONIA_TO_heat</v>
      </c>
      <c r="D435" t="str">
        <f t="shared" si="25"/>
        <v>PROTRA_CHP_HP_I</v>
      </c>
      <c r="E435" t="s">
        <v>9</v>
      </c>
      <c r="F435" s="1" t="str">
        <f t="shared" si="26"/>
        <v>ESTONIATO_heatPROTRA_CHP_solid_bio_CCS</v>
      </c>
      <c r="G435" s="3">
        <f>'PROTRA_capacity-Original_Data'!H435</f>
        <v>0</v>
      </c>
      <c r="H435" s="3">
        <f>'PROTRA_capacity-Original_Data'!I435</f>
        <v>0</v>
      </c>
      <c r="I435" s="3">
        <f>'PROTRA_capacity-Original_Data'!J435</f>
        <v>0</v>
      </c>
      <c r="J435" s="3">
        <f>'PROTRA_capacity-Original_Data'!K435</f>
        <v>0</v>
      </c>
      <c r="K435" s="3">
        <f>'PROTRA_capacity-Original_Data'!L435</f>
        <v>0</v>
      </c>
      <c r="L435" s="3">
        <f>'PROTRA_capacity-Original_Data'!M435</f>
        <v>0</v>
      </c>
      <c r="M435" s="3">
        <f>'PROTRA_capacity-Original_Data'!N435</f>
        <v>0</v>
      </c>
      <c r="N435" s="3">
        <f>'PROTRA_capacity-Original_Data'!O435</f>
        <v>0</v>
      </c>
      <c r="O435" s="3">
        <f>'PROTRA_capacity-Original_Data'!P435</f>
        <v>0</v>
      </c>
      <c r="P435" s="3">
        <f>'PROTRA_capacity-Original_Data'!Q435</f>
        <v>0</v>
      </c>
      <c r="Q435" s="3">
        <f>'PROTRA_capacity-Original_Data'!R435</f>
        <v>0</v>
      </c>
      <c r="R435" s="3">
        <f>'PROTRA_capacity-Original_Data'!S435</f>
        <v>0</v>
      </c>
      <c r="S435" s="3">
        <f>'PROTRA_capacity-Original_Data'!T435</f>
        <v>0</v>
      </c>
      <c r="T435" s="3">
        <f>'PROTRA_capacity-Original_Data'!U435</f>
        <v>0</v>
      </c>
      <c r="U435" s="3">
        <f>'PROTRA_capacity-Original_Data'!V435</f>
        <v>0</v>
      </c>
      <c r="W435" s="83" t="e">
        <f t="shared" si="27"/>
        <v>#DIV/0!</v>
      </c>
    </row>
    <row r="436" spans="1:23" x14ac:dyDescent="0.35">
      <c r="A436" t="s">
        <v>49</v>
      </c>
      <c r="B436" t="s">
        <v>41</v>
      </c>
      <c r="C436" t="str">
        <f t="shared" si="24"/>
        <v>ESTONIA_TO_heat</v>
      </c>
      <c r="D436" t="str">
        <f t="shared" si="25"/>
        <v>PROTRA_CHP_HP_I</v>
      </c>
      <c r="E436" t="s">
        <v>10</v>
      </c>
      <c r="F436" s="1" t="str">
        <f t="shared" si="26"/>
        <v>ESTONIATO_heatPROTRA_HP_gas_fuels</v>
      </c>
      <c r="G436" s="4">
        <f>'PROTRA_capacity-Original_Data'!H436</f>
        <v>4.5635299760191845</v>
      </c>
      <c r="H436" s="4">
        <f>'PROTRA_capacity-Original_Data'!I436</f>
        <v>5.3722733812949643</v>
      </c>
      <c r="I436" s="4">
        <f>'PROTRA_capacity-Original_Data'!J436</f>
        <v>5.1658321342925664</v>
      </c>
      <c r="J436" s="4">
        <f>'PROTRA_capacity-Original_Data'!K436</f>
        <v>3.9175827338129499</v>
      </c>
      <c r="K436" s="4">
        <f>'PROTRA_capacity-Original_Data'!L436</f>
        <v>4.2964220623501204</v>
      </c>
      <c r="L436" s="4">
        <f>'PROTRA_capacity-Original_Data'!M436</f>
        <v>3.6600767386091126</v>
      </c>
      <c r="M436" s="4">
        <f>'PROTRA_capacity-Original_Data'!N436</f>
        <v>4.4792949640287762</v>
      </c>
      <c r="N436" s="4">
        <f>'PROTRA_capacity-Original_Data'!O436</f>
        <v>3.6557122302158276</v>
      </c>
      <c r="O436" s="4">
        <f>'PROTRA_capacity-Original_Data'!P436</f>
        <v>3.2650887290167865</v>
      </c>
      <c r="P436" s="4">
        <f>'PROTRA_capacity-Original_Data'!Q436</f>
        <v>2.418810551558753</v>
      </c>
      <c r="Q436" s="4">
        <f>'PROTRA_capacity-Original_Data'!R436</f>
        <v>2.1265504124700243</v>
      </c>
      <c r="R436" s="4">
        <f>'PROTRA_capacity-Original_Data'!S436</f>
        <v>2.3461323213429259</v>
      </c>
      <c r="S436" s="4">
        <f>'PROTRA_capacity-Original_Data'!T436</f>
        <v>2.0980191846522782</v>
      </c>
      <c r="T436" s="4">
        <f>'PROTRA_capacity-Original_Data'!U436</f>
        <v>1.8871920431654678</v>
      </c>
      <c r="U436" s="4">
        <f>'PROTRA_capacity-Original_Data'!V436</f>
        <v>1.7780152187050362</v>
      </c>
      <c r="W436" s="83">
        <f t="shared" si="27"/>
        <v>-6.5111942810782697E-2</v>
      </c>
    </row>
    <row r="437" spans="1:23" x14ac:dyDescent="0.35">
      <c r="A437" t="s">
        <v>49</v>
      </c>
      <c r="B437" t="s">
        <v>41</v>
      </c>
      <c r="C437" t="str">
        <f t="shared" si="24"/>
        <v>ESTONIA_TO_heat</v>
      </c>
      <c r="D437" t="str">
        <f t="shared" si="25"/>
        <v>PROTRA_CHP_HP_I</v>
      </c>
      <c r="E437" t="s">
        <v>11</v>
      </c>
      <c r="F437" s="1" t="str">
        <f t="shared" si="26"/>
        <v>ESTONIATO_heatPROTRA_HP_solid_bio</v>
      </c>
      <c r="G437" s="4">
        <f>'PROTRA_capacity-Original_Data'!H437</f>
        <v>1.6091942446043168</v>
      </c>
      <c r="H437" s="4">
        <f>'PROTRA_capacity-Original_Data'!I437</f>
        <v>1.4184652278177459</v>
      </c>
      <c r="I437" s="4">
        <f>'PROTRA_capacity-Original_Data'!J437</f>
        <v>1.433304556354916</v>
      </c>
      <c r="J437" s="4">
        <f>'PROTRA_capacity-Original_Data'!K437</f>
        <v>1.5118657074340529</v>
      </c>
      <c r="K437" s="4">
        <f>'PROTRA_capacity-Original_Data'!L437</f>
        <v>1.1823453237410071</v>
      </c>
      <c r="L437" s="4">
        <f>'PROTRA_capacity-Original_Data'!M437</f>
        <v>1.6615683453237411</v>
      </c>
      <c r="M437" s="4">
        <f>'PROTRA_capacity-Original_Data'!N437</f>
        <v>1.2905851318944845</v>
      </c>
      <c r="N437" s="4">
        <f>'PROTRA_capacity-Original_Data'!O437</f>
        <v>1.3455779376498804</v>
      </c>
      <c r="O437" s="4">
        <f>'PROTRA_capacity-Original_Data'!P437</f>
        <v>0.89865227817745796</v>
      </c>
      <c r="P437" s="4">
        <f>'PROTRA_capacity-Original_Data'!Q437</f>
        <v>1.3678369304556355</v>
      </c>
      <c r="Q437" s="4">
        <f>'PROTRA_capacity-Original_Data'!R437</f>
        <v>2.8727194244604322</v>
      </c>
      <c r="R437" s="4">
        <f>'PROTRA_capacity-Original_Data'!S437</f>
        <v>3.0080191846522784</v>
      </c>
      <c r="S437" s="4">
        <f>'PROTRA_capacity-Original_Data'!T437</f>
        <v>2.3123165467625899</v>
      </c>
      <c r="T437" s="4">
        <f>'PROTRA_capacity-Original_Data'!U437</f>
        <v>1.57235648441247</v>
      </c>
      <c r="U437" s="4">
        <f>'PROTRA_capacity-Original_Data'!V437</f>
        <v>1.5572201074340526</v>
      </c>
      <c r="W437" s="83">
        <f t="shared" si="27"/>
        <v>-2.342347790752819E-3</v>
      </c>
    </row>
    <row r="438" spans="1:23" x14ac:dyDescent="0.35">
      <c r="A438" t="s">
        <v>49</v>
      </c>
      <c r="B438" t="s">
        <v>41</v>
      </c>
      <c r="C438" t="str">
        <f t="shared" si="24"/>
        <v>ESTONIA_TO_heat</v>
      </c>
      <c r="D438" t="str">
        <f t="shared" si="25"/>
        <v>PROTRA_CHP_HP_I</v>
      </c>
      <c r="E438" t="s">
        <v>12</v>
      </c>
      <c r="F438" s="1" t="str">
        <f t="shared" si="26"/>
        <v>ESTONIATO_heatPROTRA_HP_geothermal</v>
      </c>
      <c r="G438" s="4">
        <f>INDEX('CHP-geothermal-fix'!H$155:H$226,MATCH(PROTRA_capacity!$F438,'CHP-geothermal-fix'!$F$155:$F$226,0))</f>
        <v>0</v>
      </c>
      <c r="H438" s="4">
        <f>INDEX('CHP-geothermal-fix'!I$155:I$226,MATCH(PROTRA_capacity!$F438,'CHP-geothermal-fix'!$F$155:$F$226,0))</f>
        <v>0</v>
      </c>
      <c r="I438" s="4">
        <f>INDEX('CHP-geothermal-fix'!J$155:J$226,MATCH(PROTRA_capacity!$F438,'CHP-geothermal-fix'!$F$155:$F$226,0))</f>
        <v>0</v>
      </c>
      <c r="J438" s="4">
        <f>INDEX('CHP-geothermal-fix'!K$155:K$226,MATCH(PROTRA_capacity!$F438,'CHP-geothermal-fix'!$F$155:$F$226,0))</f>
        <v>0</v>
      </c>
      <c r="K438" s="4">
        <f>INDEX('CHP-geothermal-fix'!L$155:L$226,MATCH(PROTRA_capacity!$F438,'CHP-geothermal-fix'!$F$155:$F$226,0))</f>
        <v>0</v>
      </c>
      <c r="L438" s="4">
        <f>INDEX('CHP-geothermal-fix'!M$155:M$226,MATCH(PROTRA_capacity!$F438,'CHP-geothermal-fix'!$F$155:$F$226,0))</f>
        <v>0</v>
      </c>
      <c r="M438" s="4">
        <f>INDEX('CHP-geothermal-fix'!N$155:N$226,MATCH(PROTRA_capacity!$F438,'CHP-geothermal-fix'!$F$155:$F$226,0))</f>
        <v>0</v>
      </c>
      <c r="N438" s="4">
        <f>INDEX('CHP-geothermal-fix'!O$155:O$226,MATCH(PROTRA_capacity!$F438,'CHP-geothermal-fix'!$F$155:$F$226,0))</f>
        <v>0</v>
      </c>
      <c r="O438" s="4">
        <f>INDEX('CHP-geothermal-fix'!P$155:P$226,MATCH(PROTRA_capacity!$F438,'CHP-geothermal-fix'!$F$155:$F$226,0))</f>
        <v>0</v>
      </c>
      <c r="P438" s="4">
        <f>INDEX('CHP-geothermal-fix'!Q$155:Q$226,MATCH(PROTRA_capacity!$F438,'CHP-geothermal-fix'!$F$155:$F$226,0))</f>
        <v>0</v>
      </c>
      <c r="Q438" s="4">
        <f>INDEX('CHP-geothermal-fix'!R$155:R$226,MATCH(PROTRA_capacity!$F438,'CHP-geothermal-fix'!$F$155:$F$226,0))</f>
        <v>0</v>
      </c>
      <c r="R438" s="4">
        <f>INDEX('CHP-geothermal-fix'!S$155:S$226,MATCH(PROTRA_capacity!$F438,'CHP-geothermal-fix'!$F$155:$F$226,0))</f>
        <v>0</v>
      </c>
      <c r="S438" s="4">
        <f>INDEX('CHP-geothermal-fix'!T$155:T$226,MATCH(PROTRA_capacity!$F438,'CHP-geothermal-fix'!$F$155:$F$226,0))</f>
        <v>0</v>
      </c>
      <c r="T438" s="4">
        <f>INDEX('CHP-geothermal-fix'!U$155:U$226,MATCH(PROTRA_capacity!$F438,'CHP-geothermal-fix'!$F$155:$F$226,0))</f>
        <v>0</v>
      </c>
      <c r="U438" s="4">
        <f>INDEX('CHP-geothermal-fix'!V$155:V$226,MATCH(PROTRA_capacity!$F438,'CHP-geothermal-fix'!$F$155:$F$226,0))</f>
        <v>0</v>
      </c>
      <c r="W438" s="83" t="e">
        <f t="shared" si="27"/>
        <v>#DIV/0!</v>
      </c>
    </row>
    <row r="439" spans="1:23" x14ac:dyDescent="0.35">
      <c r="A439" t="s">
        <v>49</v>
      </c>
      <c r="B439" t="s">
        <v>41</v>
      </c>
      <c r="C439" t="str">
        <f t="shared" si="24"/>
        <v>ESTONIA_TO_heat</v>
      </c>
      <c r="D439" t="str">
        <f t="shared" si="25"/>
        <v>PROTRA_CHP_HP_I</v>
      </c>
      <c r="E439" t="s">
        <v>13</v>
      </c>
      <c r="F439" s="1" t="str">
        <f t="shared" si="26"/>
        <v>ESTONIATO_heatPROTRA_HP_liquid_fuels</v>
      </c>
      <c r="G439" s="4">
        <f>'PROTRA_capacity-Original_Data'!H439</f>
        <v>0.89647002398081521</v>
      </c>
      <c r="H439" s="4">
        <f>'PROTRA_capacity-Original_Data'!I439</f>
        <v>0.6097218225419665</v>
      </c>
      <c r="I439" s="4">
        <f>'PROTRA_capacity-Original_Data'!J439</f>
        <v>0.67780815347721823</v>
      </c>
      <c r="J439" s="4">
        <f>'PROTRA_capacity-Original_Data'!K439</f>
        <v>0.70486810551558765</v>
      </c>
      <c r="K439" s="4">
        <f>'PROTRA_capacity-Original_Data'!L439</f>
        <v>0.74851318944844125</v>
      </c>
      <c r="L439" s="4">
        <f>'PROTRA_capacity-Original_Data'!M439</f>
        <v>0.53028776978417269</v>
      </c>
      <c r="M439" s="4">
        <f>'PROTRA_capacity-Original_Data'!N439</f>
        <v>0.48053237410071942</v>
      </c>
      <c r="N439" s="4">
        <f>'PROTRA_capacity-Original_Data'!O439</f>
        <v>0.23262829736211035</v>
      </c>
      <c r="O439" s="4">
        <f>'PROTRA_capacity-Original_Data'!P439</f>
        <v>0.1793812949640288</v>
      </c>
      <c r="P439" s="4">
        <f>'PROTRA_capacity-Original_Data'!Q439</f>
        <v>0.26361630695443644</v>
      </c>
      <c r="Q439" s="4">
        <f>'PROTRA_capacity-Original_Data'!R439</f>
        <v>0.26623501199040767</v>
      </c>
      <c r="R439" s="4">
        <f>'PROTRA_capacity-Original_Data'!S439</f>
        <v>0.33824940047961627</v>
      </c>
      <c r="S439" s="4">
        <f>'PROTRA_capacity-Original_Data'!T439</f>
        <v>0.22695443645083932</v>
      </c>
      <c r="T439" s="4">
        <f>'PROTRA_capacity-Original_Data'!U439</f>
        <v>8.6417266187050354E-2</v>
      </c>
      <c r="U439" s="4">
        <f>'PROTRA_capacity-Original_Data'!V439</f>
        <v>4.7049400479616296E-2</v>
      </c>
      <c r="W439" s="83">
        <f t="shared" si="27"/>
        <v>-0.18983638046323592</v>
      </c>
    </row>
    <row r="440" spans="1:23" x14ac:dyDescent="0.35">
      <c r="A440" t="s">
        <v>49</v>
      </c>
      <c r="B440" t="s">
        <v>41</v>
      </c>
      <c r="C440" t="str">
        <f t="shared" si="24"/>
        <v>ESTONIA_TO_heat</v>
      </c>
      <c r="D440" t="str">
        <f t="shared" si="25"/>
        <v>PROTRA_CHP_HP_I</v>
      </c>
      <c r="E440" t="s">
        <v>14</v>
      </c>
      <c r="F440" s="1" t="str">
        <f t="shared" si="26"/>
        <v>ESTONIATO_heatPROTRA_HP_solar</v>
      </c>
      <c r="G440" s="4">
        <f>'PROTRA_capacity-Original_Data'!H440</f>
        <v>0</v>
      </c>
      <c r="H440" s="4">
        <f>'PROTRA_capacity-Original_Data'!I440</f>
        <v>0</v>
      </c>
      <c r="I440" s="4">
        <f>'PROTRA_capacity-Original_Data'!J440</f>
        <v>0</v>
      </c>
      <c r="J440" s="4">
        <f>'PROTRA_capacity-Original_Data'!K440</f>
        <v>0</v>
      </c>
      <c r="K440" s="4">
        <f>'PROTRA_capacity-Original_Data'!L440</f>
        <v>0</v>
      </c>
      <c r="L440" s="4">
        <f>'PROTRA_capacity-Original_Data'!M440</f>
        <v>0</v>
      </c>
      <c r="M440" s="4">
        <f>'PROTRA_capacity-Original_Data'!N440</f>
        <v>0</v>
      </c>
      <c r="N440" s="4">
        <f>'PROTRA_capacity-Original_Data'!O440</f>
        <v>0</v>
      </c>
      <c r="O440" s="4">
        <f>'PROTRA_capacity-Original_Data'!P440</f>
        <v>0</v>
      </c>
      <c r="P440" s="4">
        <f>'PROTRA_capacity-Original_Data'!Q440</f>
        <v>0</v>
      </c>
      <c r="Q440" s="4">
        <f>'PROTRA_capacity-Original_Data'!R440</f>
        <v>0</v>
      </c>
      <c r="R440" s="4">
        <f>'PROTRA_capacity-Original_Data'!S440</f>
        <v>0</v>
      </c>
      <c r="S440" s="4">
        <f>'PROTRA_capacity-Original_Data'!T440</f>
        <v>0</v>
      </c>
      <c r="T440" s="4">
        <f>'PROTRA_capacity-Original_Data'!U440</f>
        <v>0</v>
      </c>
      <c r="U440" s="4">
        <f>'PROTRA_capacity-Original_Data'!V440</f>
        <v>0</v>
      </c>
      <c r="W440" s="83" t="e">
        <f t="shared" si="27"/>
        <v>#DIV/0!</v>
      </c>
    </row>
    <row r="441" spans="1:23" x14ac:dyDescent="0.35">
      <c r="A441" t="s">
        <v>49</v>
      </c>
      <c r="B441" t="s">
        <v>41</v>
      </c>
      <c r="C441" t="str">
        <f t="shared" si="24"/>
        <v>ESTONIA_TO_heat</v>
      </c>
      <c r="D441" t="str">
        <f t="shared" si="25"/>
        <v>PROTRA_CHP_HP_I</v>
      </c>
      <c r="E441" t="s">
        <v>15</v>
      </c>
      <c r="F441" s="1" t="str">
        <f t="shared" si="26"/>
        <v>ESTONIATO_heatPROTRA_HP_solid_fossil</v>
      </c>
      <c r="G441" s="4">
        <f>'PROTRA_capacity-Original_Data'!H441</f>
        <v>0.66122302158273394</v>
      </c>
      <c r="H441" s="4">
        <f>'PROTRA_capacity-Original_Data'!I441</f>
        <v>0.52112230215827349</v>
      </c>
      <c r="I441" s="4">
        <f>'PROTRA_capacity-Original_Data'!J441</f>
        <v>0.54119904076738612</v>
      </c>
      <c r="J441" s="4">
        <f>'PROTRA_capacity-Original_Data'!K441</f>
        <v>0.37665707434052759</v>
      </c>
      <c r="K441" s="4">
        <f>'PROTRA_capacity-Original_Data'!L441</f>
        <v>0.35177937649880103</v>
      </c>
      <c r="L441" s="4">
        <f>'PROTRA_capacity-Original_Data'!M441</f>
        <v>0.20775059952038366</v>
      </c>
      <c r="M441" s="4">
        <f>'PROTRA_capacity-Original_Data'!N441</f>
        <v>0.23481055155875297</v>
      </c>
      <c r="N441" s="4">
        <f>'PROTRA_capacity-Original_Data'!O441</f>
        <v>0.20164028776978415</v>
      </c>
      <c r="O441" s="4">
        <f>'PROTRA_capacity-Original_Data'!P441</f>
        <v>0.1977122302158274</v>
      </c>
      <c r="P441" s="4">
        <f>'PROTRA_capacity-Original_Data'!Q441</f>
        <v>0.16541486810551559</v>
      </c>
      <c r="Q441" s="4">
        <f>'PROTRA_capacity-Original_Data'!R441</f>
        <v>5.3247002398081535E-2</v>
      </c>
      <c r="R441" s="4">
        <f>'PROTRA_capacity-Original_Data'!S441</f>
        <v>0.12307913669064746</v>
      </c>
      <c r="S441" s="4">
        <f>'PROTRA_capacity-Original_Data'!T441</f>
        <v>0.27670983213429257</v>
      </c>
      <c r="T441" s="4">
        <f>'PROTRA_capacity-Original_Data'!U441</f>
        <v>0.18842106474820144</v>
      </c>
      <c r="U441" s="4">
        <f>'PROTRA_capacity-Original_Data'!V441</f>
        <v>0.21536858705035972</v>
      </c>
      <c r="W441" s="83">
        <f t="shared" si="27"/>
        <v>-7.6998394100241563E-2</v>
      </c>
    </row>
    <row r="442" spans="1:23" x14ac:dyDescent="0.35">
      <c r="A442" t="s">
        <v>49</v>
      </c>
      <c r="B442" t="s">
        <v>41</v>
      </c>
      <c r="C442" t="str">
        <f t="shared" si="24"/>
        <v>ESTONIA_TO_heat</v>
      </c>
      <c r="D442" t="str">
        <f t="shared" si="25"/>
        <v>PROTRA_CHP_HP_I</v>
      </c>
      <c r="E442" t="s">
        <v>16</v>
      </c>
      <c r="F442" s="1" t="str">
        <f t="shared" si="26"/>
        <v>ESTONIATO_heatPROTRA_HP_waste</v>
      </c>
      <c r="G442" s="4">
        <f>'PROTRA_capacity-Original_Data'!H442</f>
        <v>0</v>
      </c>
      <c r="H442" s="4">
        <f>'PROTRA_capacity-Original_Data'!I442</f>
        <v>0</v>
      </c>
      <c r="I442" s="4">
        <f>'PROTRA_capacity-Original_Data'!J442</f>
        <v>0</v>
      </c>
      <c r="J442" s="4">
        <f>'PROTRA_capacity-Original_Data'!K442</f>
        <v>0</v>
      </c>
      <c r="K442" s="4">
        <f>'PROTRA_capacity-Original_Data'!L442</f>
        <v>0</v>
      </c>
      <c r="L442" s="4">
        <f>'PROTRA_capacity-Original_Data'!M442</f>
        <v>0</v>
      </c>
      <c r="M442" s="4">
        <f>'PROTRA_capacity-Original_Data'!N442</f>
        <v>0</v>
      </c>
      <c r="N442" s="4">
        <f>'PROTRA_capacity-Original_Data'!O442</f>
        <v>0</v>
      </c>
      <c r="O442" s="4">
        <f>'PROTRA_capacity-Original_Data'!P442</f>
        <v>0</v>
      </c>
      <c r="P442" s="4">
        <f>'PROTRA_capacity-Original_Data'!Q442</f>
        <v>0</v>
      </c>
      <c r="Q442" s="4">
        <f>'PROTRA_capacity-Original_Data'!R442</f>
        <v>0</v>
      </c>
      <c r="R442" s="4">
        <f>'PROTRA_capacity-Original_Data'!S442</f>
        <v>0</v>
      </c>
      <c r="S442" s="4">
        <f>'PROTRA_capacity-Original_Data'!T442</f>
        <v>0</v>
      </c>
      <c r="T442" s="4">
        <f>'PROTRA_capacity-Original_Data'!U442</f>
        <v>0</v>
      </c>
      <c r="U442" s="4">
        <f>'PROTRA_capacity-Original_Data'!V442</f>
        <v>0</v>
      </c>
      <c r="W442" s="83" t="e">
        <f t="shared" si="27"/>
        <v>#DIV/0!</v>
      </c>
    </row>
    <row r="443" spans="1:23" x14ac:dyDescent="0.35">
      <c r="A443" t="s">
        <v>49</v>
      </c>
      <c r="B443" t="s">
        <v>42</v>
      </c>
      <c r="C443" t="str">
        <f t="shared" si="24"/>
        <v>ESTONIA_TO_elec</v>
      </c>
      <c r="D443" t="str">
        <f t="shared" si="25"/>
        <v>PROTRA_CHP_PP_I</v>
      </c>
      <c r="E443" t="s">
        <v>0</v>
      </c>
      <c r="F443" s="1" t="str">
        <f t="shared" si="26"/>
        <v>ESTONIATO_elecPROTRA_CHP_gas_fuels</v>
      </c>
      <c r="G443" s="5">
        <f>'PROTRA_capacity-Original_Data'!H443</f>
        <v>0.2263</v>
      </c>
      <c r="H443" s="5">
        <f>'PROTRA_capacity-Original_Data'!I443</f>
        <v>0.2263</v>
      </c>
      <c r="I443" s="5">
        <f>'PROTRA_capacity-Original_Data'!J443</f>
        <v>0.2263</v>
      </c>
      <c r="J443" s="5">
        <f>'PROTRA_capacity-Original_Data'!K443</f>
        <v>0.2263</v>
      </c>
      <c r="K443" s="5">
        <f>'PROTRA_capacity-Original_Data'!L443</f>
        <v>0.2263</v>
      </c>
      <c r="L443" s="5">
        <f>'PROTRA_capacity-Original_Data'!M443</f>
        <v>0.2263</v>
      </c>
      <c r="M443" s="5">
        <f>'PROTRA_capacity-Original_Data'!N443</f>
        <v>0.2263</v>
      </c>
      <c r="N443" s="5">
        <f>'PROTRA_capacity-Original_Data'!O443</f>
        <v>0.20630000000000001</v>
      </c>
      <c r="O443" s="5">
        <f>'PROTRA_capacity-Original_Data'!P443</f>
        <v>0.20630000000000001</v>
      </c>
      <c r="P443" s="5">
        <f>'PROTRA_capacity-Original_Data'!Q443</f>
        <v>0.20419999999999999</v>
      </c>
      <c r="Q443" s="5">
        <f>'PROTRA_capacity-Original_Data'!R443</f>
        <v>0.15678277153558051</v>
      </c>
      <c r="R443" s="5">
        <f>'PROTRA_capacity-Original_Data'!S443</f>
        <v>0.16366591760299623</v>
      </c>
      <c r="S443" s="5">
        <f>'PROTRA_capacity-Original_Data'!T443</f>
        <v>0.15601797752808988</v>
      </c>
      <c r="T443" s="5">
        <f>'PROTRA_capacity-Original_Data'!U443</f>
        <v>0.13460374531835204</v>
      </c>
      <c r="U443" s="5">
        <f>'PROTRA_capacity-Original_Data'!V443</f>
        <v>0.16213632958801499</v>
      </c>
      <c r="W443" s="83">
        <f t="shared" si="27"/>
        <v>-2.3534639280783365E-2</v>
      </c>
    </row>
    <row r="444" spans="1:23" x14ac:dyDescent="0.35">
      <c r="A444" t="s">
        <v>49</v>
      </c>
      <c r="B444" t="s">
        <v>42</v>
      </c>
      <c r="C444" t="str">
        <f t="shared" si="24"/>
        <v>ESTONIA_TO_elec</v>
      </c>
      <c r="D444" t="str">
        <f t="shared" si="25"/>
        <v>PROTRA_CHP_PP_I</v>
      </c>
      <c r="E444" t="s">
        <v>1</v>
      </c>
      <c r="F444" s="1" t="str">
        <f t="shared" si="26"/>
        <v>ESTONIATO_elecPROTRA_CHP_gas_fuels_CCS</v>
      </c>
      <c r="G444" s="5">
        <f>'PROTRA_capacity-Original_Data'!H444</f>
        <v>0</v>
      </c>
      <c r="H444" s="5">
        <f>'PROTRA_capacity-Original_Data'!I444</f>
        <v>0</v>
      </c>
      <c r="I444" s="5">
        <f>'PROTRA_capacity-Original_Data'!J444</f>
        <v>0</v>
      </c>
      <c r="J444" s="5">
        <f>'PROTRA_capacity-Original_Data'!K444</f>
        <v>0</v>
      </c>
      <c r="K444" s="5">
        <f>'PROTRA_capacity-Original_Data'!L444</f>
        <v>0</v>
      </c>
      <c r="L444" s="5">
        <f>'PROTRA_capacity-Original_Data'!M444</f>
        <v>0</v>
      </c>
      <c r="M444" s="5">
        <f>'PROTRA_capacity-Original_Data'!N444</f>
        <v>0</v>
      </c>
      <c r="N444" s="5">
        <f>'PROTRA_capacity-Original_Data'!O444</f>
        <v>0</v>
      </c>
      <c r="O444" s="5">
        <f>'PROTRA_capacity-Original_Data'!P444</f>
        <v>0</v>
      </c>
      <c r="P444" s="5">
        <f>'PROTRA_capacity-Original_Data'!Q444</f>
        <v>0</v>
      </c>
      <c r="Q444" s="5">
        <f>'PROTRA_capacity-Original_Data'!R444</f>
        <v>0</v>
      </c>
      <c r="R444" s="5">
        <f>'PROTRA_capacity-Original_Data'!S444</f>
        <v>0</v>
      </c>
      <c r="S444" s="5">
        <f>'PROTRA_capacity-Original_Data'!T444</f>
        <v>0</v>
      </c>
      <c r="T444" s="5">
        <f>'PROTRA_capacity-Original_Data'!U444</f>
        <v>0</v>
      </c>
      <c r="U444" s="5">
        <f>'PROTRA_capacity-Original_Data'!V444</f>
        <v>0</v>
      </c>
      <c r="W444" s="83" t="e">
        <f t="shared" si="27"/>
        <v>#DIV/0!</v>
      </c>
    </row>
    <row r="445" spans="1:23" x14ac:dyDescent="0.35">
      <c r="A445" t="s">
        <v>49</v>
      </c>
      <c r="B445" t="s">
        <v>42</v>
      </c>
      <c r="C445" t="str">
        <f t="shared" si="24"/>
        <v>ESTONIA_TO_elec</v>
      </c>
      <c r="D445" t="str">
        <f t="shared" si="25"/>
        <v>PROTRA_CHP_PP_I</v>
      </c>
      <c r="E445" t="s">
        <v>2</v>
      </c>
      <c r="F445" s="1" t="str">
        <f t="shared" si="26"/>
        <v>ESTONIATO_elecPROTRA_CHP_geothermal</v>
      </c>
      <c r="G445" s="3">
        <v>0</v>
      </c>
      <c r="H445" s="3">
        <v>0</v>
      </c>
      <c r="I445" s="3">
        <v>0</v>
      </c>
      <c r="J445" s="3">
        <v>0</v>
      </c>
      <c r="K445" s="3">
        <v>0</v>
      </c>
      <c r="L445" s="3">
        <v>0</v>
      </c>
      <c r="M445" s="3">
        <v>0</v>
      </c>
      <c r="N445" s="3">
        <v>0</v>
      </c>
      <c r="O445" s="3">
        <v>0</v>
      </c>
      <c r="P445" s="3">
        <v>0</v>
      </c>
      <c r="Q445" s="3">
        <v>0</v>
      </c>
      <c r="R445" s="3">
        <v>0</v>
      </c>
      <c r="S445" s="3">
        <v>0</v>
      </c>
      <c r="T445" s="3">
        <v>0</v>
      </c>
      <c r="U445" s="3">
        <v>0</v>
      </c>
      <c r="W445" s="83" t="e">
        <f t="shared" si="27"/>
        <v>#DIV/0!</v>
      </c>
    </row>
    <row r="446" spans="1:23" x14ac:dyDescent="0.35">
      <c r="A446" t="s">
        <v>49</v>
      </c>
      <c r="B446" t="s">
        <v>42</v>
      </c>
      <c r="C446" t="str">
        <f t="shared" si="24"/>
        <v>ESTONIA_TO_elec</v>
      </c>
      <c r="D446" t="str">
        <f t="shared" si="25"/>
        <v>PROTRA_CHP_PP_I</v>
      </c>
      <c r="E446" t="s">
        <v>3</v>
      </c>
      <c r="F446" s="1" t="str">
        <f t="shared" si="26"/>
        <v>ESTONIATO_elecPROTRA_CHP_liquid_fuels</v>
      </c>
      <c r="G446" s="5">
        <f>'PROTRA_capacity-Original_Data'!H446</f>
        <v>8.5714285714285719E-3</v>
      </c>
      <c r="H446" s="5">
        <f>'PROTRA_capacity-Original_Data'!I446</f>
        <v>8.5714285714285719E-3</v>
      </c>
      <c r="I446" s="5">
        <f>'PROTRA_capacity-Original_Data'!J446</f>
        <v>8.5714285714285719E-3</v>
      </c>
      <c r="J446" s="5">
        <f>'PROTRA_capacity-Original_Data'!K446</f>
        <v>8.5714285714285719E-3</v>
      </c>
      <c r="K446" s="5">
        <f>'PROTRA_capacity-Original_Data'!L446</f>
        <v>8.5714285714285719E-3</v>
      </c>
      <c r="L446" s="5">
        <f>'PROTRA_capacity-Original_Data'!M446</f>
        <v>8.5714285714285719E-3</v>
      </c>
      <c r="M446" s="5">
        <f>'PROTRA_capacity-Original_Data'!N446</f>
        <v>8.5714285714285719E-3</v>
      </c>
      <c r="N446" s="5">
        <f>'PROTRA_capacity-Original_Data'!O446</f>
        <v>8.5714285714285719E-3</v>
      </c>
      <c r="O446" s="5">
        <f>'PROTRA_capacity-Original_Data'!P446</f>
        <v>8.5714285714285719E-3</v>
      </c>
      <c r="P446" s="5">
        <f>'PROTRA_capacity-Original_Data'!Q446</f>
        <v>8.5714285714285719E-3</v>
      </c>
      <c r="Q446" s="5">
        <f>'PROTRA_capacity-Original_Data'!R446</f>
        <v>9.9697122665320555E-3</v>
      </c>
      <c r="R446" s="5">
        <f>'PROTRA_capacity-Original_Data'!S446</f>
        <v>9.9747602221100466E-3</v>
      </c>
      <c r="S446" s="5">
        <f>'PROTRA_capacity-Original_Data'!T446</f>
        <v>9.9747602221100466E-3</v>
      </c>
      <c r="T446" s="5">
        <f>'PROTRA_capacity-Original_Data'!U446</f>
        <v>9.9848561332660287E-3</v>
      </c>
      <c r="U446" s="5">
        <f>'PROTRA_capacity-Original_Data'!V446</f>
        <v>9.9848561332660287E-3</v>
      </c>
      <c r="W446" s="83">
        <f t="shared" si="27"/>
        <v>1.096215932298672E-2</v>
      </c>
    </row>
    <row r="447" spans="1:23" x14ac:dyDescent="0.35">
      <c r="A447" t="s">
        <v>49</v>
      </c>
      <c r="B447" t="s">
        <v>42</v>
      </c>
      <c r="C447" t="str">
        <f t="shared" si="24"/>
        <v>ESTONIA_TO_elec</v>
      </c>
      <c r="D447" t="str">
        <f t="shared" si="25"/>
        <v>PROTRA_CHP_PP_I</v>
      </c>
      <c r="E447" t="s">
        <v>4</v>
      </c>
      <c r="F447" s="1" t="str">
        <f t="shared" si="26"/>
        <v>ESTONIATO_elecPROTRA_CHP_liquid_fuels_CCS</v>
      </c>
      <c r="G447" s="5">
        <f>'PROTRA_capacity-Original_Data'!H447</f>
        <v>0</v>
      </c>
      <c r="H447" s="5">
        <f>'PROTRA_capacity-Original_Data'!I447</f>
        <v>0</v>
      </c>
      <c r="I447" s="5">
        <f>'PROTRA_capacity-Original_Data'!J447</f>
        <v>0</v>
      </c>
      <c r="J447" s="5">
        <f>'PROTRA_capacity-Original_Data'!K447</f>
        <v>0</v>
      </c>
      <c r="K447" s="5">
        <f>'PROTRA_capacity-Original_Data'!L447</f>
        <v>0</v>
      </c>
      <c r="L447" s="5">
        <f>'PROTRA_capacity-Original_Data'!M447</f>
        <v>0</v>
      </c>
      <c r="M447" s="5">
        <f>'PROTRA_capacity-Original_Data'!N447</f>
        <v>0</v>
      </c>
      <c r="N447" s="5">
        <f>'PROTRA_capacity-Original_Data'!O447</f>
        <v>0</v>
      </c>
      <c r="O447" s="5">
        <f>'PROTRA_capacity-Original_Data'!P447</f>
        <v>0</v>
      </c>
      <c r="P447" s="5">
        <f>'PROTRA_capacity-Original_Data'!Q447</f>
        <v>0</v>
      </c>
      <c r="Q447" s="5">
        <f>'PROTRA_capacity-Original_Data'!R447</f>
        <v>0</v>
      </c>
      <c r="R447" s="5">
        <f>'PROTRA_capacity-Original_Data'!S447</f>
        <v>0</v>
      </c>
      <c r="S447" s="5">
        <f>'PROTRA_capacity-Original_Data'!T447</f>
        <v>0</v>
      </c>
      <c r="T447" s="5">
        <f>'PROTRA_capacity-Original_Data'!U447</f>
        <v>0</v>
      </c>
      <c r="U447" s="5">
        <f>'PROTRA_capacity-Original_Data'!V447</f>
        <v>0</v>
      </c>
      <c r="W447" s="83" t="e">
        <f t="shared" si="27"/>
        <v>#DIV/0!</v>
      </c>
    </row>
    <row r="448" spans="1:23" x14ac:dyDescent="0.35">
      <c r="A448" t="s">
        <v>49</v>
      </c>
      <c r="B448" t="s">
        <v>42</v>
      </c>
      <c r="C448" t="str">
        <f t="shared" si="24"/>
        <v>ESTONIA_TO_elec</v>
      </c>
      <c r="D448" t="str">
        <f t="shared" si="25"/>
        <v>PROTRA_CHP_PP_I</v>
      </c>
      <c r="E448" t="s">
        <v>5</v>
      </c>
      <c r="F448" s="1" t="str">
        <f t="shared" si="26"/>
        <v>ESTONIATO_elecPROTRA_CHP_solid_fossil</v>
      </c>
      <c r="G448" s="5">
        <f>'PROTRA_capacity-Original_Data'!H448</f>
        <v>0.2235</v>
      </c>
      <c r="H448" s="5">
        <f>'PROTRA_capacity-Original_Data'!I448</f>
        <v>0.2235</v>
      </c>
      <c r="I448" s="5">
        <f>'PROTRA_capacity-Original_Data'!J448</f>
        <v>0.2235</v>
      </c>
      <c r="J448" s="5">
        <f>'PROTRA_capacity-Original_Data'!K448</f>
        <v>0.21249999999999999</v>
      </c>
      <c r="K448" s="5">
        <f>'PROTRA_capacity-Original_Data'!L448</f>
        <v>0.21249999999999999</v>
      </c>
      <c r="L448" s="5">
        <f>'PROTRA_capacity-Original_Data'!M448</f>
        <v>0.21249999999999999</v>
      </c>
      <c r="M448" s="5">
        <f>'PROTRA_capacity-Original_Data'!N448</f>
        <v>0.21249999999999999</v>
      </c>
      <c r="N448" s="5">
        <f>'PROTRA_capacity-Original_Data'!O448</f>
        <v>0.21249999999999999</v>
      </c>
      <c r="O448" s="5">
        <f>'PROTRA_capacity-Original_Data'!P448</f>
        <v>0.21249999999999999</v>
      </c>
      <c r="P448" s="5">
        <f>'PROTRA_capacity-Original_Data'!Q448</f>
        <v>0.21</v>
      </c>
      <c r="Q448" s="5">
        <f>'PROTRA_capacity-Original_Data'!R448</f>
        <v>0.20964285714285713</v>
      </c>
      <c r="R448" s="5">
        <f>'PROTRA_capacity-Original_Data'!S448</f>
        <v>0.20928571428571427</v>
      </c>
      <c r="S448" s="5">
        <f>'PROTRA_capacity-Original_Data'!T448</f>
        <v>0.20892857142857141</v>
      </c>
      <c r="T448" s="5">
        <f>'PROTRA_capacity-Original_Data'!U448</f>
        <v>0.20857142857142855</v>
      </c>
      <c r="U448" s="5">
        <f>'PROTRA_capacity-Original_Data'!V448</f>
        <v>0.20821428571428569</v>
      </c>
      <c r="W448" s="83">
        <f t="shared" si="27"/>
        <v>-5.0474787998887605E-3</v>
      </c>
    </row>
    <row r="449" spans="1:23" x14ac:dyDescent="0.35">
      <c r="A449" t="s">
        <v>49</v>
      </c>
      <c r="B449" t="s">
        <v>42</v>
      </c>
      <c r="C449" t="str">
        <f t="shared" si="24"/>
        <v>ESTONIA_TO_elec</v>
      </c>
      <c r="D449" t="str">
        <f t="shared" si="25"/>
        <v>PROTRA_CHP_PP_I</v>
      </c>
      <c r="E449" t="s">
        <v>6</v>
      </c>
      <c r="F449" s="1" t="str">
        <f t="shared" si="26"/>
        <v>ESTONIATO_elecPROTRA_CHP_solid_fossil_CCS</v>
      </c>
      <c r="G449" s="5">
        <f>'PROTRA_capacity-Original_Data'!H449</f>
        <v>0</v>
      </c>
      <c r="H449" s="5">
        <f>'PROTRA_capacity-Original_Data'!I449</f>
        <v>0</v>
      </c>
      <c r="I449" s="5">
        <f>'PROTRA_capacity-Original_Data'!J449</f>
        <v>0</v>
      </c>
      <c r="J449" s="5">
        <f>'PROTRA_capacity-Original_Data'!K449</f>
        <v>0</v>
      </c>
      <c r="K449" s="5">
        <f>'PROTRA_capacity-Original_Data'!L449</f>
        <v>0</v>
      </c>
      <c r="L449" s="5">
        <f>'PROTRA_capacity-Original_Data'!M449</f>
        <v>0</v>
      </c>
      <c r="M449" s="5">
        <f>'PROTRA_capacity-Original_Data'!N449</f>
        <v>0</v>
      </c>
      <c r="N449" s="5">
        <f>'PROTRA_capacity-Original_Data'!O449</f>
        <v>0</v>
      </c>
      <c r="O449" s="5">
        <f>'PROTRA_capacity-Original_Data'!P449</f>
        <v>0</v>
      </c>
      <c r="P449" s="5">
        <f>'PROTRA_capacity-Original_Data'!Q449</f>
        <v>0</v>
      </c>
      <c r="Q449" s="5">
        <f>'PROTRA_capacity-Original_Data'!R449</f>
        <v>0</v>
      </c>
      <c r="R449" s="5">
        <f>'PROTRA_capacity-Original_Data'!S449</f>
        <v>0</v>
      </c>
      <c r="S449" s="5">
        <f>'PROTRA_capacity-Original_Data'!T449</f>
        <v>0</v>
      </c>
      <c r="T449" s="5">
        <f>'PROTRA_capacity-Original_Data'!U449</f>
        <v>0</v>
      </c>
      <c r="U449" s="5">
        <f>'PROTRA_capacity-Original_Data'!V449</f>
        <v>0</v>
      </c>
      <c r="W449" s="83" t="e">
        <f t="shared" si="27"/>
        <v>#DIV/0!</v>
      </c>
    </row>
    <row r="450" spans="1:23" x14ac:dyDescent="0.35">
      <c r="A450" t="s">
        <v>49</v>
      </c>
      <c r="B450" t="s">
        <v>42</v>
      </c>
      <c r="C450" t="str">
        <f t="shared" si="24"/>
        <v>ESTONIA_TO_elec</v>
      </c>
      <c r="D450" t="str">
        <f t="shared" si="25"/>
        <v>PROTRA_CHP_PP_I</v>
      </c>
      <c r="E450" t="s">
        <v>7</v>
      </c>
      <c r="F450" s="1" t="str">
        <f t="shared" si="26"/>
        <v>ESTONIATO_elecPROTRA_CHP_waste</v>
      </c>
      <c r="G450" s="5">
        <f>'PROTRA_capacity-Original_Data'!H450</f>
        <v>0</v>
      </c>
      <c r="H450" s="5">
        <f>'PROTRA_capacity-Original_Data'!I450</f>
        <v>7.1018984889577681E-3</v>
      </c>
      <c r="I450" s="5">
        <f>'PROTRA_capacity-Original_Data'!J450</f>
        <v>1.4657109647423479E-2</v>
      </c>
      <c r="J450" s="5">
        <f>'PROTRA_capacity-Original_Data'!K450</f>
        <v>1.4657109647423479E-2</v>
      </c>
      <c r="K450" s="5">
        <f>'PROTRA_capacity-Original_Data'!L450</f>
        <v>1.4657109647423479E-2</v>
      </c>
      <c r="L450" s="5">
        <f>'PROTRA_capacity-Original_Data'!M450</f>
        <v>1.4657109647423479E-2</v>
      </c>
      <c r="M450" s="5">
        <f>'PROTRA_capacity-Original_Data'!N450</f>
        <v>1.5261526540100736E-2</v>
      </c>
      <c r="N450" s="5">
        <f>'PROTRA_capacity-Original_Data'!O450</f>
        <v>2.0399070127857421E-2</v>
      </c>
      <c r="O450" s="5">
        <f>'PROTRA_capacity-Original_Data'!P450</f>
        <v>2.0399070127857421E-2</v>
      </c>
      <c r="P450" s="5">
        <f>'PROTRA_capacity-Original_Data'!Q450</f>
        <v>2.0399070127857421E-2</v>
      </c>
      <c r="Q450" s="5">
        <f>'PROTRA_capacity-Original_Data'!R450</f>
        <v>2.0399070127857421E-2</v>
      </c>
      <c r="R450" s="5">
        <f>'PROTRA_capacity-Original_Data'!S450</f>
        <v>2.0399070127857421E-2</v>
      </c>
      <c r="S450" s="5">
        <f>'PROTRA_capacity-Original_Data'!T450</f>
        <v>1.9379116621464548E-2</v>
      </c>
      <c r="T450" s="5">
        <f>'PROTRA_capacity-Original_Data'!U450</f>
        <v>1.9379116621464548E-2</v>
      </c>
      <c r="U450" s="5">
        <f>'PROTRA_capacity-Original_Data'!V450</f>
        <v>1.9379116621464548E-2</v>
      </c>
      <c r="W450" s="83" t="e">
        <f t="shared" si="27"/>
        <v>#DIV/0!</v>
      </c>
    </row>
    <row r="451" spans="1:23" x14ac:dyDescent="0.35">
      <c r="A451" t="s">
        <v>49</v>
      </c>
      <c r="B451" t="s">
        <v>42</v>
      </c>
      <c r="C451" t="str">
        <f t="shared" si="24"/>
        <v>ESTONIA_TO_elec</v>
      </c>
      <c r="D451" t="str">
        <f t="shared" si="25"/>
        <v>PROTRA_CHP_PP_I</v>
      </c>
      <c r="E451" t="s">
        <v>8</v>
      </c>
      <c r="F451" s="1" t="str">
        <f t="shared" si="26"/>
        <v>ESTONIATO_elecPROTRA_CHP_solid_bio</v>
      </c>
      <c r="G451" s="5">
        <f>'PROTRA_capacity-Original_Data'!H451</f>
        <v>0</v>
      </c>
      <c r="H451" s="5">
        <f>'PROTRA_capacity-Original_Data'!I451</f>
        <v>1.6398101511042231E-2</v>
      </c>
      <c r="I451" s="5">
        <f>'PROTRA_capacity-Original_Data'!J451</f>
        <v>3.3842890352576524E-2</v>
      </c>
      <c r="J451" s="5">
        <f>'PROTRA_capacity-Original_Data'!K451</f>
        <v>3.3842890352576524E-2</v>
      </c>
      <c r="K451" s="5">
        <f>'PROTRA_capacity-Original_Data'!L451</f>
        <v>3.3842890352576524E-2</v>
      </c>
      <c r="L451" s="5">
        <f>'PROTRA_capacity-Original_Data'!M451</f>
        <v>3.3842890352576524E-2</v>
      </c>
      <c r="M451" s="5">
        <f>'PROTRA_capacity-Original_Data'!N451</f>
        <v>3.5238473459899264E-2</v>
      </c>
      <c r="N451" s="5">
        <f>'PROTRA_capacity-Original_Data'!O451</f>
        <v>4.7100929872142587E-2</v>
      </c>
      <c r="O451" s="5">
        <f>'PROTRA_capacity-Original_Data'!P451</f>
        <v>4.7100929872142587E-2</v>
      </c>
      <c r="P451" s="5">
        <f>'PROTRA_capacity-Original_Data'!Q451</f>
        <v>4.7100929872142587E-2</v>
      </c>
      <c r="Q451" s="5">
        <f>'PROTRA_capacity-Original_Data'!R451</f>
        <v>4.7100929872142587E-2</v>
      </c>
      <c r="R451" s="5">
        <f>'PROTRA_capacity-Original_Data'!S451</f>
        <v>5.2606233363691718E-2</v>
      </c>
      <c r="S451" s="5">
        <f>'PROTRA_capacity-Original_Data'!T451</f>
        <v>6.2393439570890177E-2</v>
      </c>
      <c r="T451" s="5">
        <f>'PROTRA_capacity-Original_Data'!U451</f>
        <v>9.6036960908134877E-2</v>
      </c>
      <c r="U451" s="5">
        <f>'PROTRA_capacity-Original_Data'!V451</f>
        <v>9.6036960908134877E-2</v>
      </c>
      <c r="W451" s="83" t="e">
        <f t="shared" si="27"/>
        <v>#DIV/0!</v>
      </c>
    </row>
    <row r="452" spans="1:23" x14ac:dyDescent="0.35">
      <c r="A452" t="s">
        <v>49</v>
      </c>
      <c r="B452" t="s">
        <v>42</v>
      </c>
      <c r="C452" t="str">
        <f t="shared" ref="C452:C515" si="28">A452&amp;"_"&amp;B452</f>
        <v>ESTONIA_TO_elec</v>
      </c>
      <c r="D452" t="str">
        <f t="shared" ref="D452:D515" si="29">IF(B452="TO_heat","PROTRA_CHP_HP_I","PROTRA_CHP_PP_I")</f>
        <v>PROTRA_CHP_PP_I</v>
      </c>
      <c r="E452" t="s">
        <v>9</v>
      </c>
      <c r="F452" s="1" t="str">
        <f t="shared" ref="F452:F515" si="30">A452&amp;B452&amp;E452</f>
        <v>ESTONIATO_elecPROTRA_CHP_solid_bio_CCS</v>
      </c>
      <c r="G452" s="5">
        <f>'PROTRA_capacity-Original_Data'!H452</f>
        <v>0</v>
      </c>
      <c r="H452" s="5">
        <f>'PROTRA_capacity-Original_Data'!I452</f>
        <v>0</v>
      </c>
      <c r="I452" s="5">
        <f>'PROTRA_capacity-Original_Data'!J452</f>
        <v>0</v>
      </c>
      <c r="J452" s="5">
        <f>'PROTRA_capacity-Original_Data'!K452</f>
        <v>0</v>
      </c>
      <c r="K452" s="5">
        <f>'PROTRA_capacity-Original_Data'!L452</f>
        <v>0</v>
      </c>
      <c r="L452" s="5">
        <f>'PROTRA_capacity-Original_Data'!M452</f>
        <v>0</v>
      </c>
      <c r="M452" s="5">
        <f>'PROTRA_capacity-Original_Data'!N452</f>
        <v>0</v>
      </c>
      <c r="N452" s="5">
        <f>'PROTRA_capacity-Original_Data'!O452</f>
        <v>0</v>
      </c>
      <c r="O452" s="5">
        <f>'PROTRA_capacity-Original_Data'!P452</f>
        <v>0</v>
      </c>
      <c r="P452" s="5">
        <f>'PROTRA_capacity-Original_Data'!Q452</f>
        <v>0</v>
      </c>
      <c r="Q452" s="5">
        <f>'PROTRA_capacity-Original_Data'!R452</f>
        <v>0</v>
      </c>
      <c r="R452" s="5">
        <f>'PROTRA_capacity-Original_Data'!S452</f>
        <v>0</v>
      </c>
      <c r="S452" s="5">
        <f>'PROTRA_capacity-Original_Data'!T452</f>
        <v>0</v>
      </c>
      <c r="T452" s="5">
        <f>'PROTRA_capacity-Original_Data'!U452</f>
        <v>0</v>
      </c>
      <c r="U452" s="5">
        <f>'PROTRA_capacity-Original_Data'!V452</f>
        <v>0</v>
      </c>
      <c r="W452" s="83" t="e">
        <f t="shared" ref="W452:W515" si="31">-1+(U452/G452)^(1/($U$2-$G$2))</f>
        <v>#DIV/0!</v>
      </c>
    </row>
    <row r="453" spans="1:23" x14ac:dyDescent="0.35">
      <c r="A453" t="s">
        <v>49</v>
      </c>
      <c r="B453" t="s">
        <v>42</v>
      </c>
      <c r="C453" t="str">
        <f t="shared" si="28"/>
        <v>ESTONIA_TO_elec</v>
      </c>
      <c r="D453" t="str">
        <f t="shared" si="29"/>
        <v>PROTRA_CHP_PP_I</v>
      </c>
      <c r="E453" t="s">
        <v>17</v>
      </c>
      <c r="F453" s="1" t="str">
        <f t="shared" si="30"/>
        <v>ESTONIATO_elecPROTRA_PP_solid_bio</v>
      </c>
      <c r="G453" s="5">
        <f>'PROTRA_capacity-Original_Data'!H453</f>
        <v>1.3955831073227431E-3</v>
      </c>
      <c r="H453" s="5">
        <f>'PROTRA_capacity-Original_Data'!I453</f>
        <v>1.3955831073227431E-3</v>
      </c>
      <c r="I453" s="5">
        <f>'PROTRA_capacity-Original_Data'!J453</f>
        <v>1.3955831073227431E-3</v>
      </c>
      <c r="J453" s="5">
        <f>'PROTRA_capacity-Original_Data'!K453</f>
        <v>1.3955831073227431E-3</v>
      </c>
      <c r="K453" s="5">
        <f>'PROTRA_capacity-Original_Data'!L453</f>
        <v>1.8840371948857033E-2</v>
      </c>
      <c r="L453" s="5">
        <f>'PROTRA_capacity-Original_Data'!M453</f>
        <v>1.8840371948857033E-2</v>
      </c>
      <c r="M453" s="5">
        <f>'PROTRA_capacity-Original_Data'!N453</f>
        <v>2.0375513366912051E-2</v>
      </c>
      <c r="N453" s="5">
        <f>'PROTRA_capacity-Original_Data'!O453</f>
        <v>2.1099123208058894E-2</v>
      </c>
      <c r="O453" s="5">
        <f>'PROTRA_capacity-Original_Data'!P453</f>
        <v>2.1099123208058894E-2</v>
      </c>
      <c r="P453" s="5">
        <f>'PROTRA_capacity-Original_Data'!Q453</f>
        <v>2.1099123208058894E-2</v>
      </c>
      <c r="Q453" s="5">
        <f>'PROTRA_capacity-Original_Data'!R453</f>
        <v>2.1099123208058894E-2</v>
      </c>
      <c r="R453" s="5">
        <f>'PROTRA_capacity-Original_Data'!S453</f>
        <v>2.3565254492117726E-2</v>
      </c>
      <c r="S453" s="5">
        <f>'PROTRA_capacity-Original_Data'!T453</f>
        <v>2.7949487886000095E-2</v>
      </c>
      <c r="T453" s="5">
        <f>'PROTRA_capacity-Original_Data'!U453</f>
        <v>4.3020290177470728E-2</v>
      </c>
      <c r="U453" s="5">
        <f>'PROTRA_capacity-Original_Data'!V453</f>
        <v>4.3020290177470728E-2</v>
      </c>
      <c r="W453" s="83">
        <f t="shared" si="31"/>
        <v>0.2774716160570585</v>
      </c>
    </row>
    <row r="454" spans="1:23" x14ac:dyDescent="0.35">
      <c r="A454" t="s">
        <v>49</v>
      </c>
      <c r="B454" t="s">
        <v>42</v>
      </c>
      <c r="C454" t="str">
        <f t="shared" si="28"/>
        <v>ESTONIA_TO_elec</v>
      </c>
      <c r="D454" t="str">
        <f t="shared" si="29"/>
        <v>PROTRA_CHP_PP_I</v>
      </c>
      <c r="E454" t="s">
        <v>18</v>
      </c>
      <c r="F454" s="1" t="str">
        <f t="shared" si="30"/>
        <v>ESTONIATO_elecPROTRA_PP_solid_bio_CCS</v>
      </c>
      <c r="G454" s="5">
        <f>'PROTRA_capacity-Original_Data'!H454</f>
        <v>0</v>
      </c>
      <c r="H454" s="5">
        <f>'PROTRA_capacity-Original_Data'!I454</f>
        <v>0</v>
      </c>
      <c r="I454" s="5">
        <f>'PROTRA_capacity-Original_Data'!J454</f>
        <v>0</v>
      </c>
      <c r="J454" s="5">
        <f>'PROTRA_capacity-Original_Data'!K454</f>
        <v>0</v>
      </c>
      <c r="K454" s="5">
        <f>'PROTRA_capacity-Original_Data'!L454</f>
        <v>0</v>
      </c>
      <c r="L454" s="5">
        <f>'PROTRA_capacity-Original_Data'!M454</f>
        <v>0</v>
      </c>
      <c r="M454" s="5">
        <f>'PROTRA_capacity-Original_Data'!N454</f>
        <v>0</v>
      </c>
      <c r="N454" s="5">
        <f>'PROTRA_capacity-Original_Data'!O454</f>
        <v>0</v>
      </c>
      <c r="O454" s="5">
        <f>'PROTRA_capacity-Original_Data'!P454</f>
        <v>0</v>
      </c>
      <c r="P454" s="5">
        <f>'PROTRA_capacity-Original_Data'!Q454</f>
        <v>0</v>
      </c>
      <c r="Q454" s="5">
        <f>'PROTRA_capacity-Original_Data'!R454</f>
        <v>0</v>
      </c>
      <c r="R454" s="5">
        <f>'PROTRA_capacity-Original_Data'!S454</f>
        <v>0</v>
      </c>
      <c r="S454" s="5">
        <f>'PROTRA_capacity-Original_Data'!T454</f>
        <v>0</v>
      </c>
      <c r="T454" s="5">
        <f>'PROTRA_capacity-Original_Data'!U454</f>
        <v>0</v>
      </c>
      <c r="U454" s="5">
        <f>'PROTRA_capacity-Original_Data'!V454</f>
        <v>0</v>
      </c>
      <c r="W454" s="83" t="e">
        <f t="shared" si="31"/>
        <v>#DIV/0!</v>
      </c>
    </row>
    <row r="455" spans="1:23" x14ac:dyDescent="0.35">
      <c r="A455" t="s">
        <v>49</v>
      </c>
      <c r="B455" t="s">
        <v>42</v>
      </c>
      <c r="C455" t="str">
        <f t="shared" si="28"/>
        <v>ESTONIA_TO_elec</v>
      </c>
      <c r="D455" t="str">
        <f t="shared" si="29"/>
        <v>PROTRA_CHP_PP_I</v>
      </c>
      <c r="E455" t="s">
        <v>19</v>
      </c>
      <c r="F455" s="1" t="str">
        <f t="shared" si="30"/>
        <v>ESTONIATO_elecPROTRA_PP_gas_fuels</v>
      </c>
      <c r="G455" s="5">
        <f>'PROTRA_capacity-Original_Data'!H455</f>
        <v>9.2421052631578945E-2</v>
      </c>
      <c r="H455" s="5">
        <f>'PROTRA_capacity-Original_Data'!I455</f>
        <v>9.2421052631578945E-2</v>
      </c>
      <c r="I455" s="5">
        <f>'PROTRA_capacity-Original_Data'!J455</f>
        <v>9.2421052631578945E-2</v>
      </c>
      <c r="J455" s="5">
        <f>'PROTRA_capacity-Original_Data'!K455</f>
        <v>9.2421052631578945E-2</v>
      </c>
      <c r="K455" s="5">
        <f>'PROTRA_capacity-Original_Data'!L455</f>
        <v>9.2421052631578945E-2</v>
      </c>
      <c r="L455" s="5">
        <f>'PROTRA_capacity-Original_Data'!M455</f>
        <v>9.2421052631578945E-2</v>
      </c>
      <c r="M455" s="5">
        <f>'PROTRA_capacity-Original_Data'!N455</f>
        <v>0.19242105263157896</v>
      </c>
      <c r="N455" s="5">
        <f>'PROTRA_capacity-Original_Data'!O455</f>
        <v>0.19242105263157896</v>
      </c>
      <c r="O455" s="5">
        <f>'PROTRA_capacity-Original_Data'!P455</f>
        <v>0.19242105263157896</v>
      </c>
      <c r="P455" s="5">
        <f>'PROTRA_capacity-Original_Data'!Q455</f>
        <v>0.19242105263157896</v>
      </c>
      <c r="Q455" s="5">
        <f>'PROTRA_capacity-Original_Data'!R455</f>
        <v>0.14773901044746698</v>
      </c>
      <c r="R455" s="5">
        <f>'PROTRA_capacity-Original_Data'!S455</f>
        <v>0.15422511334516065</v>
      </c>
      <c r="S455" s="5">
        <f>'PROTRA_capacity-Original_Data'!T455</f>
        <v>0.14701833234772324</v>
      </c>
      <c r="T455" s="5">
        <f>'PROTRA_capacity-Original_Data'!U455</f>
        <v>0.12683934555489848</v>
      </c>
      <c r="U455" s="5">
        <f>'PROTRA_capacity-Original_Data'!V455</f>
        <v>0.15278375714567319</v>
      </c>
      <c r="W455" s="83">
        <f t="shared" si="31"/>
        <v>3.6557278138643623E-2</v>
      </c>
    </row>
    <row r="456" spans="1:23" x14ac:dyDescent="0.35">
      <c r="A456" t="s">
        <v>49</v>
      </c>
      <c r="B456" t="s">
        <v>42</v>
      </c>
      <c r="C456" t="str">
        <f t="shared" si="28"/>
        <v>ESTONIA_TO_elec</v>
      </c>
      <c r="D456" t="str">
        <f t="shared" si="29"/>
        <v>PROTRA_CHP_PP_I</v>
      </c>
      <c r="E456" t="s">
        <v>20</v>
      </c>
      <c r="F456" s="1" t="str">
        <f t="shared" si="30"/>
        <v>ESTONIATO_elecPROTRA_PP_gas_fuels_CCS</v>
      </c>
      <c r="G456" s="6">
        <f>'PROTRA_capacity-Original_Data'!H456</f>
        <v>0</v>
      </c>
      <c r="H456" s="6">
        <f>'PROTRA_capacity-Original_Data'!I456</f>
        <v>0</v>
      </c>
      <c r="I456" s="6">
        <f>'PROTRA_capacity-Original_Data'!J456</f>
        <v>0</v>
      </c>
      <c r="J456" s="6">
        <f>'PROTRA_capacity-Original_Data'!K456</f>
        <v>0</v>
      </c>
      <c r="K456" s="6">
        <f>'PROTRA_capacity-Original_Data'!L456</f>
        <v>0</v>
      </c>
      <c r="L456" s="6">
        <f>'PROTRA_capacity-Original_Data'!M456</f>
        <v>0</v>
      </c>
      <c r="M456" s="6">
        <f>'PROTRA_capacity-Original_Data'!N456</f>
        <v>0</v>
      </c>
      <c r="N456" s="6">
        <f>'PROTRA_capacity-Original_Data'!O456</f>
        <v>0</v>
      </c>
      <c r="O456" s="6">
        <f>'PROTRA_capacity-Original_Data'!P456</f>
        <v>0</v>
      </c>
      <c r="P456" s="6">
        <f>'PROTRA_capacity-Original_Data'!Q456</f>
        <v>0</v>
      </c>
      <c r="Q456" s="6">
        <f>'PROTRA_capacity-Original_Data'!R456</f>
        <v>0</v>
      </c>
      <c r="R456" s="6">
        <f>'PROTRA_capacity-Original_Data'!S456</f>
        <v>0</v>
      </c>
      <c r="S456" s="6">
        <f>'PROTRA_capacity-Original_Data'!T456</f>
        <v>0</v>
      </c>
      <c r="T456" s="6">
        <f>'PROTRA_capacity-Original_Data'!U456</f>
        <v>0</v>
      </c>
      <c r="U456" s="6">
        <f>'PROTRA_capacity-Original_Data'!V456</f>
        <v>0</v>
      </c>
      <c r="W456" s="83" t="e">
        <f t="shared" si="31"/>
        <v>#DIV/0!</v>
      </c>
    </row>
    <row r="457" spans="1:23" x14ac:dyDescent="0.35">
      <c r="A457" t="s">
        <v>49</v>
      </c>
      <c r="B457" t="s">
        <v>42</v>
      </c>
      <c r="C457" t="str">
        <f t="shared" si="28"/>
        <v>ESTONIA_TO_elec</v>
      </c>
      <c r="D457" t="str">
        <f t="shared" si="29"/>
        <v>PROTRA_CHP_PP_I</v>
      </c>
      <c r="E457" t="s">
        <v>21</v>
      </c>
      <c r="F457" s="1" t="str">
        <f t="shared" si="30"/>
        <v>ESTONIATO_elecPROTRA_PP_geothermal</v>
      </c>
      <c r="G457" s="4">
        <f>INDEX('CHP-geothermal-fix'!H$155:H$226,MATCH(PROTRA_capacity!$F457,'CHP-geothermal-fix'!$F$155:$F$226,0))</f>
        <v>5.6900181488203274E-3</v>
      </c>
      <c r="H457" s="4">
        <f>INDEX('CHP-geothermal-fix'!I$155:I$226,MATCH(PROTRA_capacity!$F457,'CHP-geothermal-fix'!$F$155:$F$226,0))</f>
        <v>5.707799455535391E-3</v>
      </c>
      <c r="I457" s="4">
        <f>INDEX('CHP-geothermal-fix'!J$155:J$226,MATCH(PROTRA_capacity!$F457,'CHP-geothermal-fix'!$F$155:$F$226,0))</f>
        <v>5.7149119782214167E-3</v>
      </c>
      <c r="J457" s="4">
        <f>INDEX('CHP-geothermal-fix'!K$155:K$226,MATCH(PROTRA_capacity!$F457,'CHP-geothermal-fix'!$F$155:$F$226,0))</f>
        <v>1.4758484573502723E-3</v>
      </c>
      <c r="K457" s="4">
        <f>INDEX('CHP-geothermal-fix'!L$155:L$226,MATCH(PROTRA_capacity!$F457,'CHP-geothermal-fix'!$F$155:$F$226,0))</f>
        <v>1.5896488203266789E-3</v>
      </c>
      <c r="L457" s="4">
        <f>INDEX('CHP-geothermal-fix'!M$155:M$226,MATCH(PROTRA_capacity!$F457,'CHP-geothermal-fix'!$F$155:$F$226,0))</f>
        <v>2.29758E-3</v>
      </c>
      <c r="M457" s="4">
        <f>INDEX('CHP-geothermal-fix'!N$155:N$226,MATCH(PROTRA_capacity!$F457,'CHP-geothermal-fix'!$F$155:$F$226,0))</f>
        <v>2.5545800000000003E-3</v>
      </c>
      <c r="N457" s="4">
        <f>INDEX('CHP-geothermal-fix'!O$155:O$226,MATCH(PROTRA_capacity!$F457,'CHP-geothermal-fix'!$F$155:$F$226,0))</f>
        <v>2.3952400000000003E-3</v>
      </c>
      <c r="O457" s="4">
        <f>INDEX('CHP-geothermal-fix'!P$155:P$226,MATCH(PROTRA_capacity!$F457,'CHP-geothermal-fix'!$F$155:$F$226,0))</f>
        <v>2.3985809999999999E-3</v>
      </c>
      <c r="P457" s="4">
        <f>INDEX('CHP-geothermal-fix'!Q$155:Q$226,MATCH(PROTRA_capacity!$F457,'CHP-geothermal-fix'!$F$155:$F$226,0))</f>
        <v>2.20506E-3</v>
      </c>
      <c r="Q457" s="4">
        <f>INDEX('CHP-geothermal-fix'!R$155:R$226,MATCH(PROTRA_capacity!$F457,'CHP-geothermal-fix'!$F$155:$F$226,0))</f>
        <v>2.2970805399533316E-3</v>
      </c>
      <c r="R457" s="4">
        <f>INDEX('CHP-geothermal-fix'!S$155:S$226,MATCH(PROTRA_capacity!$F457,'CHP-geothermal-fix'!$F$155:$F$226,0))</f>
        <v>2.3891010799066631E-3</v>
      </c>
      <c r="S457" s="4">
        <f>INDEX('CHP-geothermal-fix'!T$155:T$226,MATCH(PROTRA_capacity!$F457,'CHP-geothermal-fix'!$F$155:$F$226,0))</f>
        <v>2.4811216198599947E-3</v>
      </c>
      <c r="T457" s="4">
        <f>INDEX('CHP-geothermal-fix'!U$155:U$226,MATCH(PROTRA_capacity!$F457,'CHP-geothermal-fix'!$F$155:$F$226,0))</f>
        <v>2.5731421598133263E-3</v>
      </c>
      <c r="U457" s="4">
        <f>INDEX('CHP-geothermal-fix'!V$155:V$226,MATCH(PROTRA_capacity!$F457,'CHP-geothermal-fix'!$F$155:$F$226,0))</f>
        <v>2.6651626997666578E-3</v>
      </c>
      <c r="W457" s="83">
        <f t="shared" si="31"/>
        <v>-5.2733566710128077E-2</v>
      </c>
    </row>
    <row r="458" spans="1:23" x14ac:dyDescent="0.35">
      <c r="A458" t="s">
        <v>49</v>
      </c>
      <c r="B458" t="s">
        <v>42</v>
      </c>
      <c r="C458" t="str">
        <f t="shared" si="28"/>
        <v>ESTONIA_TO_elec</v>
      </c>
      <c r="D458" t="str">
        <f t="shared" si="29"/>
        <v>PROTRA_CHP_PP_I</v>
      </c>
      <c r="E458" t="s">
        <v>22</v>
      </c>
      <c r="F458" s="1" t="str">
        <f t="shared" si="30"/>
        <v>ESTONIATO_elecPROTRA_PP_hydropower_dammed</v>
      </c>
      <c r="G458" s="5">
        <f>'PROTRA_capacity-Original_Data'!H458</f>
        <v>0</v>
      </c>
      <c r="H458" s="5">
        <f>'PROTRA_capacity-Original_Data'!I458</f>
        <v>0</v>
      </c>
      <c r="I458" s="5">
        <f>'PROTRA_capacity-Original_Data'!J458</f>
        <v>0</v>
      </c>
      <c r="J458" s="5">
        <f>'PROTRA_capacity-Original_Data'!K458</f>
        <v>0</v>
      </c>
      <c r="K458" s="5">
        <f>'PROTRA_capacity-Original_Data'!L458</f>
        <v>0</v>
      </c>
      <c r="L458" s="5">
        <f>'PROTRA_capacity-Original_Data'!M458</f>
        <v>0</v>
      </c>
      <c r="M458" s="5">
        <f>'PROTRA_capacity-Original_Data'!N458</f>
        <v>0</v>
      </c>
      <c r="N458" s="5">
        <f>'PROTRA_capacity-Original_Data'!O458</f>
        <v>0</v>
      </c>
      <c r="O458" s="5">
        <f>'PROTRA_capacity-Original_Data'!P458</f>
        <v>0</v>
      </c>
      <c r="P458" s="5">
        <f>'PROTRA_capacity-Original_Data'!Q458</f>
        <v>0</v>
      </c>
      <c r="Q458" s="5">
        <f>'PROTRA_capacity-Original_Data'!R458</f>
        <v>0</v>
      </c>
      <c r="R458" s="5">
        <f>'PROTRA_capacity-Original_Data'!S458</f>
        <v>0</v>
      </c>
      <c r="S458" s="5">
        <f>'PROTRA_capacity-Original_Data'!T458</f>
        <v>0</v>
      </c>
      <c r="T458" s="5">
        <f>'PROTRA_capacity-Original_Data'!U458</f>
        <v>0</v>
      </c>
      <c r="U458" s="5">
        <f>'PROTRA_capacity-Original_Data'!V458</f>
        <v>0</v>
      </c>
      <c r="W458" s="83" t="e">
        <f t="shared" si="31"/>
        <v>#DIV/0!</v>
      </c>
    </row>
    <row r="459" spans="1:23" x14ac:dyDescent="0.35">
      <c r="A459" t="s">
        <v>49</v>
      </c>
      <c r="B459" t="s">
        <v>42</v>
      </c>
      <c r="C459" t="str">
        <f t="shared" si="28"/>
        <v>ESTONIA_TO_elec</v>
      </c>
      <c r="D459" t="str">
        <f t="shared" si="29"/>
        <v>PROTRA_CHP_PP_I</v>
      </c>
      <c r="E459" t="s">
        <v>23</v>
      </c>
      <c r="F459" s="1" t="str">
        <f t="shared" si="30"/>
        <v>ESTONIATO_elecPROTRA_PP_hydropower_run_of_river</v>
      </c>
      <c r="G459" s="5">
        <f>'PROTRA_capacity-Original_Data'!H459</f>
        <v>5.0820000000000006E-3</v>
      </c>
      <c r="H459" s="5">
        <f>'PROTRA_capacity-Original_Data'!I459</f>
        <v>5.0820000000000006E-3</v>
      </c>
      <c r="I459" s="5">
        <f>'PROTRA_capacity-Original_Data'!J459</f>
        <v>5.2669999999999991E-3</v>
      </c>
      <c r="J459" s="5">
        <f>'PROTRA_capacity-Original_Data'!K459</f>
        <v>7.0000000000000001E-3</v>
      </c>
      <c r="K459" s="5">
        <f>'PROTRA_capacity-Original_Data'!L459</f>
        <v>7.0000000000000001E-3</v>
      </c>
      <c r="L459" s="5">
        <f>'PROTRA_capacity-Original_Data'!M459</f>
        <v>7.0000000000000001E-3</v>
      </c>
      <c r="M459" s="5">
        <f>'PROTRA_capacity-Original_Data'!N459</f>
        <v>8.0000000000000002E-3</v>
      </c>
      <c r="N459" s="5">
        <f>'PROTRA_capacity-Original_Data'!O459</f>
        <v>8.0000000000000002E-3</v>
      </c>
      <c r="O459" s="5">
        <f>'PROTRA_capacity-Original_Data'!P459</f>
        <v>8.0000000000000002E-3</v>
      </c>
      <c r="P459" s="5">
        <f>'PROTRA_capacity-Original_Data'!Q459</f>
        <v>8.0000000000000002E-3</v>
      </c>
      <c r="Q459" s="5">
        <f>'PROTRA_capacity-Original_Data'!R459</f>
        <v>8.0000000000000002E-3</v>
      </c>
      <c r="R459" s="5">
        <f>'PROTRA_capacity-Original_Data'!S459</f>
        <v>8.0000000000000002E-3</v>
      </c>
      <c r="S459" s="5">
        <f>'PROTRA_capacity-Original_Data'!T459</f>
        <v>8.0000000000000002E-3</v>
      </c>
      <c r="T459" s="5">
        <f>'PROTRA_capacity-Original_Data'!U459</f>
        <v>7.0000000000000001E-3</v>
      </c>
      <c r="U459" s="5">
        <f>'PROTRA_capacity-Original_Data'!V459</f>
        <v>8.0000000000000002E-3</v>
      </c>
      <c r="W459" s="83">
        <f t="shared" si="31"/>
        <v>3.2940677609649915E-2</v>
      </c>
    </row>
    <row r="460" spans="1:23" x14ac:dyDescent="0.35">
      <c r="A460" t="s">
        <v>49</v>
      </c>
      <c r="B460" t="s">
        <v>42</v>
      </c>
      <c r="C460" t="str">
        <f t="shared" si="28"/>
        <v>ESTONIA_TO_elec</v>
      </c>
      <c r="D460" t="str">
        <f t="shared" si="29"/>
        <v>PROTRA_CHP_PP_I</v>
      </c>
      <c r="E460" t="s">
        <v>24</v>
      </c>
      <c r="F460" s="1" t="str">
        <f t="shared" si="30"/>
        <v>ESTONIATO_elecPROTRA_PP_liquid_fuels</v>
      </c>
      <c r="G460" s="5">
        <f>'PROTRA_capacity-Original_Data'!H460</f>
        <v>1.6E-2</v>
      </c>
      <c r="H460" s="5">
        <f>'PROTRA_capacity-Original_Data'!I460</f>
        <v>1.6E-2</v>
      </c>
      <c r="I460" s="5">
        <f>'PROTRA_capacity-Original_Data'!J460</f>
        <v>1.6E-2</v>
      </c>
      <c r="J460" s="5">
        <f>'PROTRA_capacity-Original_Data'!K460</f>
        <v>1.6E-2</v>
      </c>
      <c r="K460" s="5">
        <f>'PROTRA_capacity-Original_Data'!L460</f>
        <v>3.5000000000000003E-2</v>
      </c>
      <c r="L460" s="5">
        <f>'PROTRA_capacity-Original_Data'!M460</f>
        <v>3.5000000000000003E-2</v>
      </c>
      <c r="M460" s="5">
        <f>'PROTRA_capacity-Original_Data'!N460</f>
        <v>3.5000000000000003E-2</v>
      </c>
      <c r="N460" s="5">
        <f>'PROTRA_capacity-Original_Data'!O460</f>
        <v>3.5000000000000003E-2</v>
      </c>
      <c r="O460" s="5">
        <f>'PROTRA_capacity-Original_Data'!P460</f>
        <v>0.28081052631578951</v>
      </c>
      <c r="P460" s="5">
        <f>'PROTRA_capacity-Original_Data'!Q460</f>
        <v>0.28081052631578951</v>
      </c>
      <c r="Q460" s="5">
        <f>'PROTRA_capacity-Original_Data'!R460</f>
        <v>0.32662001735788238</v>
      </c>
      <c r="R460" s="5">
        <f>'PROTRA_capacity-Original_Data'!S460</f>
        <v>0.32678539458186107</v>
      </c>
      <c r="S460" s="5">
        <f>'PROTRA_capacity-Original_Data'!T460</f>
        <v>0.32678539458186107</v>
      </c>
      <c r="T460" s="5">
        <f>'PROTRA_capacity-Original_Data'!U460</f>
        <v>0.32711614902981845</v>
      </c>
      <c r="U460" s="5">
        <f>'PROTRA_capacity-Original_Data'!V460</f>
        <v>0.32711614902981845</v>
      </c>
      <c r="W460" s="83">
        <f t="shared" si="31"/>
        <v>0.24054636396061047</v>
      </c>
    </row>
    <row r="461" spans="1:23" x14ac:dyDescent="0.35">
      <c r="A461" t="s">
        <v>49</v>
      </c>
      <c r="B461" t="s">
        <v>42</v>
      </c>
      <c r="C461" t="str">
        <f t="shared" si="28"/>
        <v>ESTONIA_TO_elec</v>
      </c>
      <c r="D461" t="str">
        <f t="shared" si="29"/>
        <v>PROTRA_CHP_PP_I</v>
      </c>
      <c r="E461" t="s">
        <v>25</v>
      </c>
      <c r="F461" s="1" t="str">
        <f t="shared" si="30"/>
        <v>ESTONIATO_elecPROTRA_PP_liquid_fuels_CCS</v>
      </c>
      <c r="G461" s="5">
        <f>'PROTRA_capacity-Original_Data'!H461</f>
        <v>0</v>
      </c>
      <c r="H461" s="5">
        <f>'PROTRA_capacity-Original_Data'!I461</f>
        <v>0</v>
      </c>
      <c r="I461" s="5">
        <f>'PROTRA_capacity-Original_Data'!J461</f>
        <v>0</v>
      </c>
      <c r="J461" s="5">
        <f>'PROTRA_capacity-Original_Data'!K461</f>
        <v>0</v>
      </c>
      <c r="K461" s="5">
        <f>'PROTRA_capacity-Original_Data'!L461</f>
        <v>0</v>
      </c>
      <c r="L461" s="5">
        <f>'PROTRA_capacity-Original_Data'!M461</f>
        <v>0</v>
      </c>
      <c r="M461" s="5">
        <f>'PROTRA_capacity-Original_Data'!N461</f>
        <v>0</v>
      </c>
      <c r="N461" s="5">
        <f>'PROTRA_capacity-Original_Data'!O461</f>
        <v>0</v>
      </c>
      <c r="O461" s="5">
        <f>'PROTRA_capacity-Original_Data'!P461</f>
        <v>0</v>
      </c>
      <c r="P461" s="5">
        <f>'PROTRA_capacity-Original_Data'!Q461</f>
        <v>0</v>
      </c>
      <c r="Q461" s="5">
        <f>'PROTRA_capacity-Original_Data'!R461</f>
        <v>0</v>
      </c>
      <c r="R461" s="5">
        <f>'PROTRA_capacity-Original_Data'!S461</f>
        <v>0</v>
      </c>
      <c r="S461" s="5">
        <f>'PROTRA_capacity-Original_Data'!T461</f>
        <v>0</v>
      </c>
      <c r="T461" s="5">
        <f>'PROTRA_capacity-Original_Data'!U461</f>
        <v>0</v>
      </c>
      <c r="U461" s="5">
        <f>'PROTRA_capacity-Original_Data'!V461</f>
        <v>0</v>
      </c>
      <c r="W461" s="83" t="e">
        <f t="shared" si="31"/>
        <v>#DIV/0!</v>
      </c>
    </row>
    <row r="462" spans="1:23" x14ac:dyDescent="0.35">
      <c r="A462" t="s">
        <v>49</v>
      </c>
      <c r="B462" t="s">
        <v>42</v>
      </c>
      <c r="C462" t="str">
        <f t="shared" si="28"/>
        <v>ESTONIA_TO_elec</v>
      </c>
      <c r="D462" t="str">
        <f t="shared" si="29"/>
        <v>PROTRA_CHP_PP_I</v>
      </c>
      <c r="E462" t="s">
        <v>26</v>
      </c>
      <c r="F462" s="1" t="str">
        <f t="shared" si="30"/>
        <v>ESTONIATO_elecPROTRA_PP_nuclear</v>
      </c>
      <c r="G462" s="5">
        <f>'PROTRA_capacity-Original_Data'!H462</f>
        <v>0</v>
      </c>
      <c r="H462" s="5">
        <f>'PROTRA_capacity-Original_Data'!I462</f>
        <v>0</v>
      </c>
      <c r="I462" s="5">
        <f>'PROTRA_capacity-Original_Data'!J462</f>
        <v>0</v>
      </c>
      <c r="J462" s="5">
        <f>'PROTRA_capacity-Original_Data'!K462</f>
        <v>0</v>
      </c>
      <c r="K462" s="5">
        <f>'PROTRA_capacity-Original_Data'!L462</f>
        <v>0</v>
      </c>
      <c r="L462" s="5">
        <f>'PROTRA_capacity-Original_Data'!M462</f>
        <v>0</v>
      </c>
      <c r="M462" s="5">
        <f>'PROTRA_capacity-Original_Data'!N462</f>
        <v>0</v>
      </c>
      <c r="N462" s="5">
        <f>'PROTRA_capacity-Original_Data'!O462</f>
        <v>0</v>
      </c>
      <c r="O462" s="5">
        <f>'PROTRA_capacity-Original_Data'!P462</f>
        <v>0</v>
      </c>
      <c r="P462" s="5">
        <f>'PROTRA_capacity-Original_Data'!Q462</f>
        <v>0</v>
      </c>
      <c r="Q462" s="5">
        <f>'PROTRA_capacity-Original_Data'!R462</f>
        <v>0</v>
      </c>
      <c r="R462" s="5">
        <f>'PROTRA_capacity-Original_Data'!S462</f>
        <v>0</v>
      </c>
      <c r="S462" s="5">
        <f>'PROTRA_capacity-Original_Data'!T462</f>
        <v>0</v>
      </c>
      <c r="T462" s="5">
        <f>'PROTRA_capacity-Original_Data'!U462</f>
        <v>0</v>
      </c>
      <c r="U462" s="5">
        <f>'PROTRA_capacity-Original_Data'!V462</f>
        <v>0</v>
      </c>
      <c r="W462" s="83" t="e">
        <f t="shared" si="31"/>
        <v>#DIV/0!</v>
      </c>
    </row>
    <row r="463" spans="1:23" x14ac:dyDescent="0.35">
      <c r="A463" t="s">
        <v>49</v>
      </c>
      <c r="B463" t="s">
        <v>42</v>
      </c>
      <c r="C463" t="str">
        <f t="shared" si="28"/>
        <v>ESTONIA_TO_elec</v>
      </c>
      <c r="D463" t="str">
        <f t="shared" si="29"/>
        <v>PROTRA_CHP_PP_I</v>
      </c>
      <c r="E463" t="s">
        <v>27</v>
      </c>
      <c r="F463" s="1" t="str">
        <f t="shared" si="30"/>
        <v>ESTONIATO_elecPROTRA_PP_oceanic</v>
      </c>
      <c r="G463" s="5">
        <f>'PROTRA_capacity-Original_Data'!H463</f>
        <v>0</v>
      </c>
      <c r="H463" s="5">
        <f>'PROTRA_capacity-Original_Data'!I463</f>
        <v>0</v>
      </c>
      <c r="I463" s="5">
        <f>'PROTRA_capacity-Original_Data'!J463</f>
        <v>0</v>
      </c>
      <c r="J463" s="5">
        <f>'PROTRA_capacity-Original_Data'!K463</f>
        <v>0</v>
      </c>
      <c r="K463" s="5">
        <f>'PROTRA_capacity-Original_Data'!L463</f>
        <v>0</v>
      </c>
      <c r="L463" s="5">
        <f>'PROTRA_capacity-Original_Data'!M463</f>
        <v>0</v>
      </c>
      <c r="M463" s="5">
        <f>'PROTRA_capacity-Original_Data'!N463</f>
        <v>0</v>
      </c>
      <c r="N463" s="5">
        <f>'PROTRA_capacity-Original_Data'!O463</f>
        <v>0</v>
      </c>
      <c r="O463" s="5">
        <f>'PROTRA_capacity-Original_Data'!P463</f>
        <v>0</v>
      </c>
      <c r="P463" s="5">
        <f>'PROTRA_capacity-Original_Data'!Q463</f>
        <v>0</v>
      </c>
      <c r="Q463" s="5">
        <f>'PROTRA_capacity-Original_Data'!R463</f>
        <v>0</v>
      </c>
      <c r="R463" s="5">
        <f>'PROTRA_capacity-Original_Data'!S463</f>
        <v>0</v>
      </c>
      <c r="S463" s="5">
        <f>'PROTRA_capacity-Original_Data'!T463</f>
        <v>0</v>
      </c>
      <c r="T463" s="5">
        <f>'PROTRA_capacity-Original_Data'!U463</f>
        <v>0</v>
      </c>
      <c r="U463" s="5">
        <f>'PROTRA_capacity-Original_Data'!V463</f>
        <v>0</v>
      </c>
      <c r="W463" s="83" t="e">
        <f t="shared" si="31"/>
        <v>#DIV/0!</v>
      </c>
    </row>
    <row r="464" spans="1:23" x14ac:dyDescent="0.35">
      <c r="A464" t="s">
        <v>49</v>
      </c>
      <c r="B464" t="s">
        <v>42</v>
      </c>
      <c r="C464" t="str">
        <f t="shared" si="28"/>
        <v>ESTONIA_TO_elec</v>
      </c>
      <c r="D464" t="str">
        <f t="shared" si="29"/>
        <v>PROTRA_CHP_PP_I</v>
      </c>
      <c r="E464" t="s">
        <v>28</v>
      </c>
      <c r="F464" s="1" t="str">
        <f t="shared" si="30"/>
        <v>ESTONIATO_elecPROTRA_PP_solar_CSP</v>
      </c>
      <c r="G464" s="5">
        <f>'PROTRA_capacity-Original_Data'!H464</f>
        <v>0</v>
      </c>
      <c r="H464" s="5">
        <f>'PROTRA_capacity-Original_Data'!I464</f>
        <v>0</v>
      </c>
      <c r="I464" s="5">
        <f>'PROTRA_capacity-Original_Data'!J464</f>
        <v>0</v>
      </c>
      <c r="J464" s="5">
        <f>'PROTRA_capacity-Original_Data'!K464</f>
        <v>0</v>
      </c>
      <c r="K464" s="5">
        <f>'PROTRA_capacity-Original_Data'!L464</f>
        <v>0</v>
      </c>
      <c r="L464" s="5">
        <f>'PROTRA_capacity-Original_Data'!M464</f>
        <v>0</v>
      </c>
      <c r="M464" s="5">
        <f>'PROTRA_capacity-Original_Data'!N464</f>
        <v>0</v>
      </c>
      <c r="N464" s="5">
        <f>'PROTRA_capacity-Original_Data'!O464</f>
        <v>0</v>
      </c>
      <c r="O464" s="5">
        <f>'PROTRA_capacity-Original_Data'!P464</f>
        <v>0</v>
      </c>
      <c r="P464" s="5">
        <f>'PROTRA_capacity-Original_Data'!Q464</f>
        <v>0</v>
      </c>
      <c r="Q464" s="5">
        <f>'PROTRA_capacity-Original_Data'!R464</f>
        <v>0</v>
      </c>
      <c r="R464" s="5">
        <f>'PROTRA_capacity-Original_Data'!S464</f>
        <v>0</v>
      </c>
      <c r="S464" s="5">
        <f>'PROTRA_capacity-Original_Data'!T464</f>
        <v>0</v>
      </c>
      <c r="T464" s="5">
        <f>'PROTRA_capacity-Original_Data'!U464</f>
        <v>0</v>
      </c>
      <c r="U464" s="5">
        <f>'PROTRA_capacity-Original_Data'!V464</f>
        <v>0</v>
      </c>
      <c r="W464" s="83" t="e">
        <f t="shared" si="31"/>
        <v>#DIV/0!</v>
      </c>
    </row>
    <row r="465" spans="1:23" x14ac:dyDescent="0.35">
      <c r="A465" t="s">
        <v>49</v>
      </c>
      <c r="B465" t="s">
        <v>42</v>
      </c>
      <c r="C465" t="str">
        <f t="shared" si="28"/>
        <v>ESTONIA_TO_elec</v>
      </c>
      <c r="D465" t="str">
        <f t="shared" si="29"/>
        <v>PROTRA_CHP_PP_I</v>
      </c>
      <c r="E465" t="s">
        <v>29</v>
      </c>
      <c r="F465" s="1" t="str">
        <f t="shared" si="30"/>
        <v>ESTONIATO_elecPROTRA_PP_solar_PV</v>
      </c>
      <c r="G465" s="5">
        <f>'PROTRA_capacity-Original_Data'!H465</f>
        <v>0</v>
      </c>
      <c r="H465" s="5">
        <f>'PROTRA_capacity-Original_Data'!I465</f>
        <v>0</v>
      </c>
      <c r="I465" s="5">
        <f>'PROTRA_capacity-Original_Data'!J465</f>
        <v>0</v>
      </c>
      <c r="J465" s="5">
        <f>'PROTRA_capacity-Original_Data'!K465</f>
        <v>5.9999999999999995E-5</v>
      </c>
      <c r="K465" s="5">
        <f>'PROTRA_capacity-Original_Data'!L465</f>
        <v>5.9999999999999995E-5</v>
      </c>
      <c r="L465" s="5">
        <f>'PROTRA_capacity-Original_Data'!M465</f>
        <v>1.1999999999999999E-4</v>
      </c>
      <c r="M465" s="5">
        <f>'PROTRA_capacity-Original_Data'!N465</f>
        <v>2.2799999999999999E-4</v>
      </c>
      <c r="N465" s="5">
        <f>'PROTRA_capacity-Original_Data'!O465</f>
        <v>8.9999999999999987E-4</v>
      </c>
      <c r="O465" s="5">
        <f>'PROTRA_capacity-Original_Data'!P465</f>
        <v>2.0040000000000001E-3</v>
      </c>
      <c r="P465" s="5">
        <f>'PROTRA_capacity-Original_Data'!Q465</f>
        <v>3.8999999999999998E-3</v>
      </c>
      <c r="Q465" s="5">
        <f>'PROTRA_capacity-Original_Data'!R465</f>
        <v>3.8999999999999998E-3</v>
      </c>
      <c r="R465" s="5">
        <f>'PROTRA_capacity-Original_Data'!S465</f>
        <v>3.8999999999999998E-3</v>
      </c>
      <c r="S465" s="5">
        <f>'PROTRA_capacity-Original_Data'!T465</f>
        <v>3.8999999999999998E-3</v>
      </c>
      <c r="T465" s="5">
        <f>'PROTRA_capacity-Original_Data'!U465</f>
        <v>3.9E-2</v>
      </c>
      <c r="U465" s="5">
        <f>'PROTRA_capacity-Original_Data'!V465</f>
        <v>3.9E-2</v>
      </c>
      <c r="W465" s="83" t="e">
        <f t="shared" si="31"/>
        <v>#DIV/0!</v>
      </c>
    </row>
    <row r="466" spans="1:23" x14ac:dyDescent="0.35">
      <c r="A466" t="s">
        <v>49</v>
      </c>
      <c r="B466" t="s">
        <v>42</v>
      </c>
      <c r="C466" t="str">
        <f t="shared" si="28"/>
        <v>ESTONIA_TO_elec</v>
      </c>
      <c r="D466" t="str">
        <f t="shared" si="29"/>
        <v>PROTRA_CHP_PP_I</v>
      </c>
      <c r="E466" t="s">
        <v>30</v>
      </c>
      <c r="F466" s="1" t="str">
        <f t="shared" si="30"/>
        <v>ESTONIATO_elecPROTRA_PP_solar_urban_PV</v>
      </c>
      <c r="G466" s="5">
        <f>'PROTRA_capacity-Original_Data'!H466</f>
        <v>0</v>
      </c>
      <c r="H466" s="5">
        <f>'PROTRA_capacity-Original_Data'!I466</f>
        <v>0</v>
      </c>
      <c r="I466" s="5">
        <f>'PROTRA_capacity-Original_Data'!J466</f>
        <v>0</v>
      </c>
      <c r="J466" s="5">
        <f>'PROTRA_capacity-Original_Data'!K466</f>
        <v>4.000000000000001E-5</v>
      </c>
      <c r="K466" s="5">
        <f>'PROTRA_capacity-Original_Data'!L466</f>
        <v>4.000000000000001E-5</v>
      </c>
      <c r="L466" s="5">
        <f>'PROTRA_capacity-Original_Data'!M466</f>
        <v>8.000000000000002E-5</v>
      </c>
      <c r="M466" s="5">
        <f>'PROTRA_capacity-Original_Data'!N466</f>
        <v>1.5200000000000004E-4</v>
      </c>
      <c r="N466" s="5">
        <f>'PROTRA_capacity-Original_Data'!O466</f>
        <v>6.0000000000000006E-4</v>
      </c>
      <c r="O466" s="5">
        <f>'PROTRA_capacity-Original_Data'!P466</f>
        <v>1.3360000000000002E-3</v>
      </c>
      <c r="P466" s="5">
        <f>'PROTRA_capacity-Original_Data'!Q466</f>
        <v>2.5999999999999999E-3</v>
      </c>
      <c r="Q466" s="5">
        <f>'PROTRA_capacity-Original_Data'!R466</f>
        <v>2.5999999999999999E-3</v>
      </c>
      <c r="R466" s="5">
        <f>'PROTRA_capacity-Original_Data'!S466</f>
        <v>2.5999999999999999E-3</v>
      </c>
      <c r="S466" s="5">
        <f>'PROTRA_capacity-Original_Data'!T466</f>
        <v>2.5999999999999999E-3</v>
      </c>
      <c r="T466" s="5">
        <f>'PROTRA_capacity-Original_Data'!U466</f>
        <v>2.5999999999999999E-2</v>
      </c>
      <c r="U466" s="5">
        <f>'PROTRA_capacity-Original_Data'!V466</f>
        <v>2.5999999999999999E-2</v>
      </c>
      <c r="W466" s="83" t="e">
        <f t="shared" si="31"/>
        <v>#DIV/0!</v>
      </c>
    </row>
    <row r="467" spans="1:23" x14ac:dyDescent="0.35">
      <c r="A467" t="s">
        <v>49</v>
      </c>
      <c r="B467" t="s">
        <v>42</v>
      </c>
      <c r="C467" t="str">
        <f t="shared" si="28"/>
        <v>ESTONIA_TO_elec</v>
      </c>
      <c r="D467" t="str">
        <f t="shared" si="29"/>
        <v>PROTRA_CHP_PP_I</v>
      </c>
      <c r="E467" t="s">
        <v>31</v>
      </c>
      <c r="F467" s="1" t="str">
        <f t="shared" si="30"/>
        <v>ESTONIATO_elecPROTRA_PP_solid_fossil</v>
      </c>
      <c r="G467" s="5">
        <f>'PROTRA_capacity-Original_Data'!H467</f>
        <v>0</v>
      </c>
      <c r="H467" s="5">
        <f>'PROTRA_capacity-Original_Data'!I467</f>
        <v>0</v>
      </c>
      <c r="I467" s="5">
        <f>'PROTRA_capacity-Original_Data'!J467</f>
        <v>0</v>
      </c>
      <c r="J467" s="5">
        <f>'PROTRA_capacity-Original_Data'!K467</f>
        <v>0</v>
      </c>
      <c r="K467" s="5">
        <f>'PROTRA_capacity-Original_Data'!L467</f>
        <v>0</v>
      </c>
      <c r="L467" s="5">
        <f>'PROTRA_capacity-Original_Data'!M467</f>
        <v>0</v>
      </c>
      <c r="M467" s="5">
        <f>'PROTRA_capacity-Original_Data'!N467</f>
        <v>0</v>
      </c>
      <c r="N467" s="5">
        <f>'PROTRA_capacity-Original_Data'!O467</f>
        <v>0</v>
      </c>
      <c r="O467" s="5">
        <f>'PROTRA_capacity-Original_Data'!P467</f>
        <v>0</v>
      </c>
      <c r="P467" s="5">
        <f>'PROTRA_capacity-Original_Data'!Q467</f>
        <v>0</v>
      </c>
      <c r="Q467" s="5">
        <f>'PROTRA_capacity-Original_Data'!R467</f>
        <v>0</v>
      </c>
      <c r="R467" s="5">
        <f>'PROTRA_capacity-Original_Data'!S467</f>
        <v>0</v>
      </c>
      <c r="S467" s="5">
        <f>'PROTRA_capacity-Original_Data'!T467</f>
        <v>0</v>
      </c>
      <c r="T467" s="5">
        <f>'PROTRA_capacity-Original_Data'!U467</f>
        <v>0</v>
      </c>
      <c r="U467" s="5">
        <f>'PROTRA_capacity-Original_Data'!V467</f>
        <v>0</v>
      </c>
      <c r="W467" s="83" t="e">
        <f t="shared" si="31"/>
        <v>#DIV/0!</v>
      </c>
    </row>
    <row r="468" spans="1:23" x14ac:dyDescent="0.35">
      <c r="A468" t="s">
        <v>49</v>
      </c>
      <c r="B468" t="s">
        <v>42</v>
      </c>
      <c r="C468" t="str">
        <f t="shared" si="28"/>
        <v>ESTONIA_TO_elec</v>
      </c>
      <c r="D468" t="str">
        <f t="shared" si="29"/>
        <v>PROTRA_CHP_PP_I</v>
      </c>
      <c r="E468" t="s">
        <v>32</v>
      </c>
      <c r="F468" s="1" t="str">
        <f t="shared" si="30"/>
        <v>ESTONIATO_elecPROTRA_PP_solid_fossil_CCS</v>
      </c>
      <c r="G468" s="5">
        <f>'PROTRA_capacity-Original_Data'!H468</f>
        <v>0</v>
      </c>
      <c r="H468" s="5">
        <f>'PROTRA_capacity-Original_Data'!I468</f>
        <v>0</v>
      </c>
      <c r="I468" s="5">
        <f>'PROTRA_capacity-Original_Data'!J468</f>
        <v>0</v>
      </c>
      <c r="J468" s="5">
        <f>'PROTRA_capacity-Original_Data'!K468</f>
        <v>0</v>
      </c>
      <c r="K468" s="5">
        <f>'PROTRA_capacity-Original_Data'!L468</f>
        <v>0</v>
      </c>
      <c r="L468" s="5">
        <f>'PROTRA_capacity-Original_Data'!M468</f>
        <v>0</v>
      </c>
      <c r="M468" s="5">
        <f>'PROTRA_capacity-Original_Data'!N468</f>
        <v>0</v>
      </c>
      <c r="N468" s="5">
        <f>'PROTRA_capacity-Original_Data'!O468</f>
        <v>0</v>
      </c>
      <c r="O468" s="5">
        <f>'PROTRA_capacity-Original_Data'!P468</f>
        <v>0</v>
      </c>
      <c r="P468" s="5">
        <f>'PROTRA_capacity-Original_Data'!Q468</f>
        <v>0</v>
      </c>
      <c r="Q468" s="5">
        <f>'PROTRA_capacity-Original_Data'!R468</f>
        <v>0</v>
      </c>
      <c r="R468" s="5">
        <f>'PROTRA_capacity-Original_Data'!S468</f>
        <v>0</v>
      </c>
      <c r="S468" s="5">
        <f>'PROTRA_capacity-Original_Data'!T468</f>
        <v>0</v>
      </c>
      <c r="T468" s="5">
        <f>'PROTRA_capacity-Original_Data'!U468</f>
        <v>0</v>
      </c>
      <c r="U468" s="5">
        <f>'PROTRA_capacity-Original_Data'!V468</f>
        <v>0</v>
      </c>
      <c r="W468" s="83" t="e">
        <f t="shared" si="31"/>
        <v>#DIV/0!</v>
      </c>
    </row>
    <row r="469" spans="1:23" x14ac:dyDescent="0.35">
      <c r="A469" t="s">
        <v>49</v>
      </c>
      <c r="B469" t="s">
        <v>42</v>
      </c>
      <c r="C469" t="str">
        <f t="shared" si="28"/>
        <v>ESTONIA_TO_elec</v>
      </c>
      <c r="D469" t="str">
        <f t="shared" si="29"/>
        <v>PROTRA_CHP_PP_I</v>
      </c>
      <c r="E469" t="s">
        <v>33</v>
      </c>
      <c r="F469" s="1" t="str">
        <f t="shared" si="30"/>
        <v>ESTONIATO_elecPROTRA_PP_waste</v>
      </c>
      <c r="G469" s="5">
        <f>'PROTRA_capacity-Original_Data'!H469</f>
        <v>6.0441689267725686E-4</v>
      </c>
      <c r="H469" s="5">
        <f>'PROTRA_capacity-Original_Data'!I469</f>
        <v>6.0441689267725686E-4</v>
      </c>
      <c r="I469" s="5">
        <f>'PROTRA_capacity-Original_Data'!J469</f>
        <v>6.0441689267725686E-4</v>
      </c>
      <c r="J469" s="5">
        <f>'PROTRA_capacity-Original_Data'!K469</f>
        <v>6.0441689267725686E-4</v>
      </c>
      <c r="K469" s="5">
        <f>'PROTRA_capacity-Original_Data'!L469</f>
        <v>8.159628051142967E-3</v>
      </c>
      <c r="L469" s="5">
        <f>'PROTRA_capacity-Original_Data'!M469</f>
        <v>8.159628051142967E-3</v>
      </c>
      <c r="M469" s="5">
        <f>'PROTRA_capacity-Original_Data'!N469</f>
        <v>8.8244866330879496E-3</v>
      </c>
      <c r="N469" s="5">
        <f>'PROTRA_capacity-Original_Data'!O469</f>
        <v>9.1378767919411078E-3</v>
      </c>
      <c r="O469" s="5">
        <f>'PROTRA_capacity-Original_Data'!P469</f>
        <v>9.1378767919411078E-3</v>
      </c>
      <c r="P469" s="5">
        <f>'PROTRA_capacity-Original_Data'!Q469</f>
        <v>9.1378767919411078E-3</v>
      </c>
      <c r="Q469" s="5">
        <f>'PROTRA_capacity-Original_Data'!R469</f>
        <v>9.1378767919411078E-3</v>
      </c>
      <c r="R469" s="5">
        <f>'PROTRA_capacity-Original_Data'!S469</f>
        <v>9.1378767919411078E-3</v>
      </c>
      <c r="S469" s="5">
        <f>'PROTRA_capacity-Original_Data'!T469</f>
        <v>8.6809829523440529E-3</v>
      </c>
      <c r="T469" s="5">
        <f>'PROTRA_capacity-Original_Data'!U469</f>
        <v>8.6809829523440529E-3</v>
      </c>
      <c r="U469" s="5">
        <f>'PROTRA_capacity-Original_Data'!V469</f>
        <v>8.6809829523440529E-3</v>
      </c>
      <c r="W469" s="83">
        <f t="shared" si="31"/>
        <v>0.20964922263994312</v>
      </c>
    </row>
    <row r="470" spans="1:23" x14ac:dyDescent="0.35">
      <c r="A470" t="s">
        <v>49</v>
      </c>
      <c r="B470" t="s">
        <v>42</v>
      </c>
      <c r="C470" t="str">
        <f t="shared" si="28"/>
        <v>ESTONIA_TO_elec</v>
      </c>
      <c r="D470" t="str">
        <f t="shared" si="29"/>
        <v>PROTRA_CHP_PP_I</v>
      </c>
      <c r="E470" t="s">
        <v>34</v>
      </c>
      <c r="F470" s="1" t="str">
        <f t="shared" si="30"/>
        <v>ESTONIATO_elecPROTRA_PP_waste_CCS</v>
      </c>
      <c r="G470" s="5">
        <f>'PROTRA_capacity-Original_Data'!H470</f>
        <v>0</v>
      </c>
      <c r="H470" s="5">
        <f>'PROTRA_capacity-Original_Data'!I470</f>
        <v>0</v>
      </c>
      <c r="I470" s="5">
        <f>'PROTRA_capacity-Original_Data'!J470</f>
        <v>0</v>
      </c>
      <c r="J470" s="5">
        <f>'PROTRA_capacity-Original_Data'!K470</f>
        <v>0</v>
      </c>
      <c r="K470" s="5">
        <f>'PROTRA_capacity-Original_Data'!L470</f>
        <v>0</v>
      </c>
      <c r="L470" s="5">
        <f>'PROTRA_capacity-Original_Data'!M470</f>
        <v>0</v>
      </c>
      <c r="M470" s="5">
        <f>'PROTRA_capacity-Original_Data'!N470</f>
        <v>0</v>
      </c>
      <c r="N470" s="5">
        <f>'PROTRA_capacity-Original_Data'!O470</f>
        <v>0</v>
      </c>
      <c r="O470" s="5">
        <f>'PROTRA_capacity-Original_Data'!P470</f>
        <v>0</v>
      </c>
      <c r="P470" s="5">
        <f>'PROTRA_capacity-Original_Data'!Q470</f>
        <v>0</v>
      </c>
      <c r="Q470" s="5">
        <f>'PROTRA_capacity-Original_Data'!R470</f>
        <v>0</v>
      </c>
      <c r="R470" s="5">
        <f>'PROTRA_capacity-Original_Data'!S470</f>
        <v>0</v>
      </c>
      <c r="S470" s="5">
        <f>'PROTRA_capacity-Original_Data'!T470</f>
        <v>0</v>
      </c>
      <c r="T470" s="5">
        <f>'PROTRA_capacity-Original_Data'!U470</f>
        <v>0</v>
      </c>
      <c r="U470" s="5">
        <f>'PROTRA_capacity-Original_Data'!V470</f>
        <v>0</v>
      </c>
      <c r="W470" s="83" t="e">
        <f t="shared" si="31"/>
        <v>#DIV/0!</v>
      </c>
    </row>
    <row r="471" spans="1:23" x14ac:dyDescent="0.35">
      <c r="A471" t="s">
        <v>49</v>
      </c>
      <c r="B471" t="s">
        <v>42</v>
      </c>
      <c r="C471" t="str">
        <f t="shared" si="28"/>
        <v>ESTONIA_TO_elec</v>
      </c>
      <c r="D471" t="str">
        <f t="shared" si="29"/>
        <v>PROTRA_CHP_PP_I</v>
      </c>
      <c r="E471" t="s">
        <v>35</v>
      </c>
      <c r="F471" s="1" t="str">
        <f t="shared" si="30"/>
        <v>ESTONIATO_elecPROTRA_PP_wind_offshore</v>
      </c>
      <c r="G471" s="5">
        <f>'PROTRA_capacity-Original_Data'!H471</f>
        <v>0</v>
      </c>
      <c r="H471" s="5">
        <f>'PROTRA_capacity-Original_Data'!I471</f>
        <v>0</v>
      </c>
      <c r="I471" s="5">
        <f>'PROTRA_capacity-Original_Data'!J471</f>
        <v>0</v>
      </c>
      <c r="J471" s="5">
        <f>'PROTRA_capacity-Original_Data'!K471</f>
        <v>0</v>
      </c>
      <c r="K471" s="5">
        <f>'PROTRA_capacity-Original_Data'!L471</f>
        <v>0</v>
      </c>
      <c r="L471" s="5">
        <f>'PROTRA_capacity-Original_Data'!M471</f>
        <v>0</v>
      </c>
      <c r="M471" s="5">
        <f>'PROTRA_capacity-Original_Data'!N471</f>
        <v>0</v>
      </c>
      <c r="N471" s="5">
        <f>'PROTRA_capacity-Original_Data'!O471</f>
        <v>0</v>
      </c>
      <c r="O471" s="5">
        <f>'PROTRA_capacity-Original_Data'!P471</f>
        <v>0</v>
      </c>
      <c r="P471" s="5">
        <f>'PROTRA_capacity-Original_Data'!Q471</f>
        <v>0</v>
      </c>
      <c r="Q471" s="5">
        <f>'PROTRA_capacity-Original_Data'!R471</f>
        <v>0</v>
      </c>
      <c r="R471" s="5">
        <f>'PROTRA_capacity-Original_Data'!S471</f>
        <v>0</v>
      </c>
      <c r="S471" s="5">
        <f>'PROTRA_capacity-Original_Data'!T471</f>
        <v>0</v>
      </c>
      <c r="T471" s="5">
        <f>'PROTRA_capacity-Original_Data'!U471</f>
        <v>0</v>
      </c>
      <c r="U471" s="5">
        <f>'PROTRA_capacity-Original_Data'!V471</f>
        <v>0</v>
      </c>
      <c r="W471" s="83" t="e">
        <f t="shared" si="31"/>
        <v>#DIV/0!</v>
      </c>
    </row>
    <row r="472" spans="1:23" x14ac:dyDescent="0.35">
      <c r="A472" t="s">
        <v>49</v>
      </c>
      <c r="B472" t="s">
        <v>42</v>
      </c>
      <c r="C472" t="str">
        <f t="shared" si="28"/>
        <v>ESTONIA_TO_elec</v>
      </c>
      <c r="D472" t="str">
        <f t="shared" si="29"/>
        <v>PROTRA_CHP_PP_I</v>
      </c>
      <c r="E472" t="s">
        <v>36</v>
      </c>
      <c r="F472" s="1" t="str">
        <f t="shared" si="30"/>
        <v>ESTONIATO_elecPROTRA_PP_wind_onshore</v>
      </c>
      <c r="G472" s="5">
        <f>'PROTRA_capacity-Original_Data'!H472</f>
        <v>3.1E-2</v>
      </c>
      <c r="H472" s="5">
        <f>'PROTRA_capacity-Original_Data'!I472</f>
        <v>0.05</v>
      </c>
      <c r="I472" s="5">
        <f>'PROTRA_capacity-Original_Data'!J472</f>
        <v>7.6999999999999999E-2</v>
      </c>
      <c r="J472" s="5">
        <f>'PROTRA_capacity-Original_Data'!K472</f>
        <v>0.104</v>
      </c>
      <c r="K472" s="5">
        <f>'PROTRA_capacity-Original_Data'!L472</f>
        <v>0.108</v>
      </c>
      <c r="L472" s="5">
        <f>'PROTRA_capacity-Original_Data'!M472</f>
        <v>0.18</v>
      </c>
      <c r="M472" s="5">
        <f>'PROTRA_capacity-Original_Data'!N472</f>
        <v>0.26600000000000001</v>
      </c>
      <c r="N472" s="5">
        <f>'PROTRA_capacity-Original_Data'!O472</f>
        <v>0.248</v>
      </c>
      <c r="O472" s="5">
        <f>'PROTRA_capacity-Original_Data'!P472</f>
        <v>0.27500000000000002</v>
      </c>
      <c r="P472" s="5">
        <f>'PROTRA_capacity-Original_Data'!Q472</f>
        <v>0.3</v>
      </c>
      <c r="Q472" s="5">
        <f>'PROTRA_capacity-Original_Data'!R472</f>
        <v>0.36644951140065146</v>
      </c>
      <c r="R472" s="5">
        <f>'PROTRA_capacity-Original_Data'!S472</f>
        <v>0.37524429967426703</v>
      </c>
      <c r="S472" s="5">
        <f>'PROTRA_capacity-Original_Data'!T472</f>
        <v>0.47589576547231272</v>
      </c>
      <c r="T472" s="5">
        <f>'PROTRA_capacity-Original_Data'!U472</f>
        <v>0.45146579804560261</v>
      </c>
      <c r="U472" s="5">
        <f>'PROTRA_capacity-Original_Data'!V472</f>
        <v>0.32149837133550491</v>
      </c>
      <c r="W472" s="83">
        <f t="shared" si="31"/>
        <v>0.18183912450272488</v>
      </c>
    </row>
    <row r="473" spans="1:23" x14ac:dyDescent="0.35">
      <c r="A473" t="s">
        <v>69</v>
      </c>
      <c r="B473" t="s">
        <v>41</v>
      </c>
      <c r="C473" t="str">
        <f t="shared" si="28"/>
        <v>EU27_TO_heat</v>
      </c>
      <c r="D473" t="str">
        <f t="shared" si="29"/>
        <v>PROTRA_CHP_HP_I</v>
      </c>
      <c r="E473" t="s">
        <v>0</v>
      </c>
      <c r="F473" s="1" t="str">
        <f t="shared" si="30"/>
        <v>EU27TO_heatPROTRA_CHP_gas_fuels</v>
      </c>
      <c r="G473" s="3">
        <f>'PROTRA_capacity-Original_Data'!H473</f>
        <v>77.210733408985604</v>
      </c>
      <c r="H473" s="3">
        <f>'PROTRA_capacity-Original_Data'!I473</f>
        <v>73.720140732546511</v>
      </c>
      <c r="I473" s="3">
        <f>'PROTRA_capacity-Original_Data'!J473</f>
        <v>72.890048000354355</v>
      </c>
      <c r="J473" s="3">
        <f>'PROTRA_capacity-Original_Data'!K473</f>
        <v>67.024532232809761</v>
      </c>
      <c r="K473" s="3">
        <f>'PROTRA_capacity-Original_Data'!L473</f>
        <v>73.792016332666279</v>
      </c>
      <c r="L473" s="3">
        <f>'PROTRA_capacity-Original_Data'!M473</f>
        <v>70.332838541534784</v>
      </c>
      <c r="M473" s="3">
        <f>'PROTRA_capacity-Original_Data'!N473</f>
        <v>67.872046197932434</v>
      </c>
      <c r="N473" s="3">
        <f>'PROTRA_capacity-Original_Data'!O473</f>
        <v>64.809318225112648</v>
      </c>
      <c r="O473" s="3">
        <f>'PROTRA_capacity-Original_Data'!P473</f>
        <v>58.001758066862017</v>
      </c>
      <c r="P473" s="3">
        <f>'PROTRA_capacity-Original_Data'!Q473</f>
        <v>57.488315195025045</v>
      </c>
      <c r="Q473" s="3">
        <f>'PROTRA_capacity-Original_Data'!R473</f>
        <v>60.742694067934877</v>
      </c>
      <c r="R473" s="3">
        <f>'PROTRA_capacity-Original_Data'!S473</f>
        <v>60.039086036867964</v>
      </c>
      <c r="S473" s="3">
        <f>'PROTRA_capacity-Original_Data'!T473</f>
        <v>59.101012798944659</v>
      </c>
      <c r="T473" s="3">
        <f>'PROTRA_capacity-Original_Data'!U473</f>
        <v>59.185220666790073</v>
      </c>
      <c r="U473" s="3">
        <f>'PROTRA_capacity-Original_Data'!V473</f>
        <v>59.36043363424406</v>
      </c>
      <c r="W473" s="83">
        <f t="shared" si="31"/>
        <v>-1.860409401381613E-2</v>
      </c>
    </row>
    <row r="474" spans="1:23" x14ac:dyDescent="0.35">
      <c r="A474" t="s">
        <v>69</v>
      </c>
      <c r="B474" t="s">
        <v>41</v>
      </c>
      <c r="C474" t="str">
        <f t="shared" si="28"/>
        <v>EU27_TO_heat</v>
      </c>
      <c r="D474" t="str">
        <f t="shared" si="29"/>
        <v>PROTRA_CHP_HP_I</v>
      </c>
      <c r="E474" t="s">
        <v>1</v>
      </c>
      <c r="F474" s="1" t="str">
        <f t="shared" si="30"/>
        <v>EU27TO_heatPROTRA_CHP_gas_fuels_CCS</v>
      </c>
      <c r="G474" s="3">
        <f>'PROTRA_capacity-Original_Data'!H474</f>
        <v>0</v>
      </c>
      <c r="H474" s="3">
        <f>'PROTRA_capacity-Original_Data'!I474</f>
        <v>0</v>
      </c>
      <c r="I474" s="3">
        <f>'PROTRA_capacity-Original_Data'!J474</f>
        <v>0</v>
      </c>
      <c r="J474" s="3">
        <f>'PROTRA_capacity-Original_Data'!K474</f>
        <v>0</v>
      </c>
      <c r="K474" s="3">
        <f>'PROTRA_capacity-Original_Data'!L474</f>
        <v>0</v>
      </c>
      <c r="L474" s="3">
        <f>'PROTRA_capacity-Original_Data'!M474</f>
        <v>0</v>
      </c>
      <c r="M474" s="3">
        <f>'PROTRA_capacity-Original_Data'!N474</f>
        <v>0</v>
      </c>
      <c r="N474" s="3">
        <f>'PROTRA_capacity-Original_Data'!O474</f>
        <v>0</v>
      </c>
      <c r="O474" s="3">
        <f>'PROTRA_capacity-Original_Data'!P474</f>
        <v>0</v>
      </c>
      <c r="P474" s="3">
        <f>'PROTRA_capacity-Original_Data'!Q474</f>
        <v>0</v>
      </c>
      <c r="Q474" s="3">
        <f>'PROTRA_capacity-Original_Data'!R474</f>
        <v>0</v>
      </c>
      <c r="R474" s="3">
        <f>'PROTRA_capacity-Original_Data'!S474</f>
        <v>0</v>
      </c>
      <c r="S474" s="3">
        <f>'PROTRA_capacity-Original_Data'!T474</f>
        <v>0</v>
      </c>
      <c r="T474" s="3">
        <f>'PROTRA_capacity-Original_Data'!U474</f>
        <v>0</v>
      </c>
      <c r="U474" s="3">
        <f>'PROTRA_capacity-Original_Data'!V474</f>
        <v>0</v>
      </c>
      <c r="W474" s="83" t="e">
        <f t="shared" si="31"/>
        <v>#DIV/0!</v>
      </c>
    </row>
    <row r="475" spans="1:23" x14ac:dyDescent="0.35">
      <c r="A475" t="s">
        <v>69</v>
      </c>
      <c r="B475" t="s">
        <v>41</v>
      </c>
      <c r="C475" t="str">
        <f t="shared" si="28"/>
        <v>EU27_TO_heat</v>
      </c>
      <c r="D475" t="str">
        <f t="shared" si="29"/>
        <v>PROTRA_CHP_HP_I</v>
      </c>
      <c r="E475" t="s">
        <v>2</v>
      </c>
      <c r="F475" s="1" t="str">
        <f t="shared" si="30"/>
        <v>EU27TO_heatPROTRA_CHP_geothermal</v>
      </c>
      <c r="G475" s="3">
        <v>0</v>
      </c>
      <c r="H475" s="3">
        <v>0</v>
      </c>
      <c r="I475" s="3">
        <v>0</v>
      </c>
      <c r="J475" s="3">
        <v>0</v>
      </c>
      <c r="K475" s="3">
        <v>0</v>
      </c>
      <c r="L475" s="3">
        <v>0</v>
      </c>
      <c r="M475" s="3">
        <v>0</v>
      </c>
      <c r="N475" s="3">
        <v>0</v>
      </c>
      <c r="O475" s="3">
        <v>0</v>
      </c>
      <c r="P475" s="3">
        <v>0</v>
      </c>
      <c r="Q475" s="3">
        <v>0</v>
      </c>
      <c r="R475" s="3">
        <v>0</v>
      </c>
      <c r="S475" s="3">
        <v>0</v>
      </c>
      <c r="T475" s="3">
        <v>0</v>
      </c>
      <c r="U475" s="3">
        <v>0</v>
      </c>
      <c r="W475" s="83" t="e">
        <f t="shared" si="31"/>
        <v>#DIV/0!</v>
      </c>
    </row>
    <row r="476" spans="1:23" x14ac:dyDescent="0.35">
      <c r="A476" t="s">
        <v>69</v>
      </c>
      <c r="B476" t="s">
        <v>41</v>
      </c>
      <c r="C476" t="str">
        <f t="shared" si="28"/>
        <v>EU27_TO_heat</v>
      </c>
      <c r="D476" t="str">
        <f t="shared" si="29"/>
        <v>PROTRA_CHP_HP_I</v>
      </c>
      <c r="E476" t="s">
        <v>3</v>
      </c>
      <c r="F476" s="1" t="str">
        <f t="shared" si="30"/>
        <v>EU27TO_heatPROTRA_CHP_liquid_fuels</v>
      </c>
      <c r="G476" s="3">
        <f>'PROTRA_capacity-Original_Data'!H476</f>
        <v>10.810802608593811</v>
      </c>
      <c r="H476" s="3">
        <f>'PROTRA_capacity-Original_Data'!I476</f>
        <v>7.9506362737783274</v>
      </c>
      <c r="I476" s="3">
        <f>'PROTRA_capacity-Original_Data'!J476</f>
        <v>7.1377983659643629</v>
      </c>
      <c r="J476" s="3">
        <f>'PROTRA_capacity-Original_Data'!K476</f>
        <v>8.4742954981044054</v>
      </c>
      <c r="K476" s="3">
        <f>'PROTRA_capacity-Original_Data'!L476</f>
        <v>7.4412176137860406</v>
      </c>
      <c r="L476" s="3">
        <f>'PROTRA_capacity-Original_Data'!M476</f>
        <v>5.6322015676959154</v>
      </c>
      <c r="M476" s="3">
        <f>'PROTRA_capacity-Original_Data'!N476</f>
        <v>4.9530485367041859</v>
      </c>
      <c r="N476" s="3">
        <f>'PROTRA_capacity-Original_Data'!O476</f>
        <v>4.3488392961875668</v>
      </c>
      <c r="O476" s="3">
        <f>'PROTRA_capacity-Original_Data'!P476</f>
        <v>3.5780176310879788</v>
      </c>
      <c r="P476" s="3">
        <f>'PROTRA_capacity-Original_Data'!Q476</f>
        <v>3.5535730860003798</v>
      </c>
      <c r="Q476" s="3">
        <f>'PROTRA_capacity-Original_Data'!R476</f>
        <v>3.3487089112312365</v>
      </c>
      <c r="R476" s="3">
        <f>'PROTRA_capacity-Original_Data'!S476</f>
        <v>3.3196909189513844</v>
      </c>
      <c r="S476" s="3">
        <f>'PROTRA_capacity-Original_Data'!T476</f>
        <v>2.5014852462637274</v>
      </c>
      <c r="T476" s="3">
        <f>'PROTRA_capacity-Original_Data'!U476</f>
        <v>2.1240264772677659</v>
      </c>
      <c r="U476" s="3">
        <f>'PROTRA_capacity-Original_Data'!V476</f>
        <v>1.7533947890244923</v>
      </c>
      <c r="W476" s="83">
        <f t="shared" si="31"/>
        <v>-0.12184134942187519</v>
      </c>
    </row>
    <row r="477" spans="1:23" x14ac:dyDescent="0.35">
      <c r="A477" t="s">
        <v>69</v>
      </c>
      <c r="B477" t="s">
        <v>41</v>
      </c>
      <c r="C477" t="str">
        <f t="shared" si="28"/>
        <v>EU27_TO_heat</v>
      </c>
      <c r="D477" t="str">
        <f t="shared" si="29"/>
        <v>PROTRA_CHP_HP_I</v>
      </c>
      <c r="E477" t="s">
        <v>4</v>
      </c>
      <c r="F477" s="1" t="str">
        <f t="shared" si="30"/>
        <v>EU27TO_heatPROTRA_CHP_liquid_fuels_CCS</v>
      </c>
      <c r="G477" s="3">
        <f>'PROTRA_capacity-Original_Data'!H477</f>
        <v>0</v>
      </c>
      <c r="H477" s="3">
        <f>'PROTRA_capacity-Original_Data'!I477</f>
        <v>0</v>
      </c>
      <c r="I477" s="3">
        <f>'PROTRA_capacity-Original_Data'!J477</f>
        <v>0</v>
      </c>
      <c r="J477" s="3">
        <f>'PROTRA_capacity-Original_Data'!K477</f>
        <v>0</v>
      </c>
      <c r="K477" s="3">
        <f>'PROTRA_capacity-Original_Data'!L477</f>
        <v>0</v>
      </c>
      <c r="L477" s="3">
        <f>'PROTRA_capacity-Original_Data'!M477</f>
        <v>0</v>
      </c>
      <c r="M477" s="3">
        <f>'PROTRA_capacity-Original_Data'!N477</f>
        <v>0</v>
      </c>
      <c r="N477" s="3">
        <f>'PROTRA_capacity-Original_Data'!O477</f>
        <v>0</v>
      </c>
      <c r="O477" s="3">
        <f>'PROTRA_capacity-Original_Data'!P477</f>
        <v>0</v>
      </c>
      <c r="P477" s="3">
        <f>'PROTRA_capacity-Original_Data'!Q477</f>
        <v>0</v>
      </c>
      <c r="Q477" s="3">
        <f>'PROTRA_capacity-Original_Data'!R477</f>
        <v>0</v>
      </c>
      <c r="R477" s="3">
        <f>'PROTRA_capacity-Original_Data'!S477</f>
        <v>0</v>
      </c>
      <c r="S477" s="3">
        <f>'PROTRA_capacity-Original_Data'!T477</f>
        <v>0</v>
      </c>
      <c r="T477" s="3">
        <f>'PROTRA_capacity-Original_Data'!U477</f>
        <v>0</v>
      </c>
      <c r="U477" s="3">
        <f>'PROTRA_capacity-Original_Data'!V477</f>
        <v>0</v>
      </c>
      <c r="W477" s="83" t="e">
        <f t="shared" si="31"/>
        <v>#DIV/0!</v>
      </c>
    </row>
    <row r="478" spans="1:23" x14ac:dyDescent="0.35">
      <c r="A478" t="s">
        <v>69</v>
      </c>
      <c r="B478" t="s">
        <v>41</v>
      </c>
      <c r="C478" t="str">
        <f t="shared" si="28"/>
        <v>EU27_TO_heat</v>
      </c>
      <c r="D478" t="str">
        <f t="shared" si="29"/>
        <v>PROTRA_CHP_HP_I</v>
      </c>
      <c r="E478" t="s">
        <v>5</v>
      </c>
      <c r="F478" s="1" t="str">
        <f t="shared" si="30"/>
        <v>EU27TO_heatPROTRA_CHP_solid_fossil</v>
      </c>
      <c r="G478" s="3">
        <f>'PROTRA_capacity-Original_Data'!H478</f>
        <v>56.890926962655847</v>
      </c>
      <c r="H478" s="3">
        <f>'PROTRA_capacity-Original_Data'!I478</f>
        <v>54.009808484229168</v>
      </c>
      <c r="I478" s="3">
        <f>'PROTRA_capacity-Original_Data'!J478</f>
        <v>53.365349545399695</v>
      </c>
      <c r="J478" s="3">
        <f>'PROTRA_capacity-Original_Data'!K478</f>
        <v>51.00567644767893</v>
      </c>
      <c r="K478" s="3">
        <f>'PROTRA_capacity-Original_Data'!L478</f>
        <v>54.24180579126714</v>
      </c>
      <c r="L478" s="3">
        <f>'PROTRA_capacity-Original_Data'!M478</f>
        <v>49.632586510507046</v>
      </c>
      <c r="M478" s="3">
        <f>'PROTRA_capacity-Original_Data'!N478</f>
        <v>48.480412464786674</v>
      </c>
      <c r="N478" s="3">
        <f>'PROTRA_capacity-Original_Data'!O478</f>
        <v>49.30556260160008</v>
      </c>
      <c r="O478" s="3">
        <f>'PROTRA_capacity-Original_Data'!P478</f>
        <v>43.837248017474664</v>
      </c>
      <c r="P478" s="3">
        <f>'PROTRA_capacity-Original_Data'!Q478</f>
        <v>44.057732466438644</v>
      </c>
      <c r="Q478" s="3">
        <f>'PROTRA_capacity-Original_Data'!R478</f>
        <v>43.864482911622623</v>
      </c>
      <c r="R478" s="3">
        <f>'PROTRA_capacity-Original_Data'!S478</f>
        <v>41.372502817317844</v>
      </c>
      <c r="S478" s="3">
        <f>'PROTRA_capacity-Original_Data'!T478</f>
        <v>39.377641612866093</v>
      </c>
      <c r="T478" s="3">
        <f>'PROTRA_capacity-Original_Data'!U478</f>
        <v>35.84277127989894</v>
      </c>
      <c r="U478" s="3">
        <f>'PROTRA_capacity-Original_Data'!V478</f>
        <v>33.751094912715345</v>
      </c>
      <c r="W478" s="83">
        <f t="shared" si="31"/>
        <v>-3.6607626445304575E-2</v>
      </c>
    </row>
    <row r="479" spans="1:23" x14ac:dyDescent="0.35">
      <c r="A479" t="s">
        <v>69</v>
      </c>
      <c r="B479" t="s">
        <v>41</v>
      </c>
      <c r="C479" t="str">
        <f t="shared" si="28"/>
        <v>EU27_TO_heat</v>
      </c>
      <c r="D479" t="str">
        <f t="shared" si="29"/>
        <v>PROTRA_CHP_HP_I</v>
      </c>
      <c r="E479" t="s">
        <v>6</v>
      </c>
      <c r="F479" s="1" t="str">
        <f t="shared" si="30"/>
        <v>EU27TO_heatPROTRA_CHP_solid_fossil_CCS</v>
      </c>
      <c r="G479" s="3">
        <f>'PROTRA_capacity-Original_Data'!H479</f>
        <v>0</v>
      </c>
      <c r="H479" s="3">
        <f>'PROTRA_capacity-Original_Data'!I479</f>
        <v>0</v>
      </c>
      <c r="I479" s="3">
        <f>'PROTRA_capacity-Original_Data'!J479</f>
        <v>0</v>
      </c>
      <c r="J479" s="3">
        <f>'PROTRA_capacity-Original_Data'!K479</f>
        <v>0</v>
      </c>
      <c r="K479" s="3">
        <f>'PROTRA_capacity-Original_Data'!L479</f>
        <v>0</v>
      </c>
      <c r="L479" s="3">
        <f>'PROTRA_capacity-Original_Data'!M479</f>
        <v>0</v>
      </c>
      <c r="M479" s="3">
        <f>'PROTRA_capacity-Original_Data'!N479</f>
        <v>0</v>
      </c>
      <c r="N479" s="3">
        <f>'PROTRA_capacity-Original_Data'!O479</f>
        <v>0</v>
      </c>
      <c r="O479" s="3">
        <f>'PROTRA_capacity-Original_Data'!P479</f>
        <v>0</v>
      </c>
      <c r="P479" s="3">
        <f>'PROTRA_capacity-Original_Data'!Q479</f>
        <v>0</v>
      </c>
      <c r="Q479" s="3">
        <f>'PROTRA_capacity-Original_Data'!R479</f>
        <v>0</v>
      </c>
      <c r="R479" s="3">
        <f>'PROTRA_capacity-Original_Data'!S479</f>
        <v>0</v>
      </c>
      <c r="S479" s="3">
        <f>'PROTRA_capacity-Original_Data'!T479</f>
        <v>0</v>
      </c>
      <c r="T479" s="3">
        <f>'PROTRA_capacity-Original_Data'!U479</f>
        <v>0</v>
      </c>
      <c r="U479" s="3">
        <f>'PROTRA_capacity-Original_Data'!V479</f>
        <v>0</v>
      </c>
      <c r="W479" s="83" t="e">
        <f t="shared" si="31"/>
        <v>#DIV/0!</v>
      </c>
    </row>
    <row r="480" spans="1:23" x14ac:dyDescent="0.35">
      <c r="A480" t="s">
        <v>69</v>
      </c>
      <c r="B480" t="s">
        <v>41</v>
      </c>
      <c r="C480" t="str">
        <f t="shared" si="28"/>
        <v>EU27_TO_heat</v>
      </c>
      <c r="D480" t="str">
        <f t="shared" si="29"/>
        <v>PROTRA_CHP_HP_I</v>
      </c>
      <c r="E480" t="s">
        <v>7</v>
      </c>
      <c r="F480" s="1" t="str">
        <f t="shared" si="30"/>
        <v>EU27TO_heatPROTRA_CHP_waste</v>
      </c>
      <c r="G480" s="3">
        <f>'PROTRA_capacity-Original_Data'!H480</f>
        <v>8.5922414366227482</v>
      </c>
      <c r="H480" s="3">
        <f>'PROTRA_capacity-Original_Data'!I480</f>
        <v>8.6862363925921944</v>
      </c>
      <c r="I480" s="3">
        <f>'PROTRA_capacity-Original_Data'!J480</f>
        <v>9.6726287496177754</v>
      </c>
      <c r="J480" s="3">
        <f>'PROTRA_capacity-Original_Data'!K480</f>
        <v>10.324387360776029</v>
      </c>
      <c r="K480" s="3">
        <f>'PROTRA_capacity-Original_Data'!L480</f>
        <v>10.567596073746126</v>
      </c>
      <c r="L480" s="3">
        <f>'PROTRA_capacity-Original_Data'!M480</f>
        <v>11.201103151710173</v>
      </c>
      <c r="M480" s="3">
        <f>'PROTRA_capacity-Original_Data'!N480</f>
        <v>12.641974951489718</v>
      </c>
      <c r="N480" s="3">
        <f>'PROTRA_capacity-Original_Data'!O480</f>
        <v>13.889428174154023</v>
      </c>
      <c r="O480" s="3">
        <f>'PROTRA_capacity-Original_Data'!P480</f>
        <v>14.933492595046609</v>
      </c>
      <c r="P480" s="3">
        <f>'PROTRA_capacity-Original_Data'!Q480</f>
        <v>15.758793719305661</v>
      </c>
      <c r="Q480" s="3">
        <f>'PROTRA_capacity-Original_Data'!R480</f>
        <v>16.550922387719893</v>
      </c>
      <c r="R480" s="3">
        <f>'PROTRA_capacity-Original_Data'!S480</f>
        <v>17.258714679066369</v>
      </c>
      <c r="S480" s="3">
        <f>'PROTRA_capacity-Original_Data'!T480</f>
        <v>17.15161003991977</v>
      </c>
      <c r="T480" s="3">
        <f>'PROTRA_capacity-Original_Data'!U480</f>
        <v>17.88854813576927</v>
      </c>
      <c r="U480" s="3">
        <f>'PROTRA_capacity-Original_Data'!V480</f>
        <v>18.374567784281979</v>
      </c>
      <c r="W480" s="83">
        <f t="shared" si="31"/>
        <v>5.5794348290413076E-2</v>
      </c>
    </row>
    <row r="481" spans="1:23" x14ac:dyDescent="0.35">
      <c r="A481" t="s">
        <v>69</v>
      </c>
      <c r="B481" t="s">
        <v>41</v>
      </c>
      <c r="C481" t="str">
        <f t="shared" si="28"/>
        <v>EU27_TO_heat</v>
      </c>
      <c r="D481" t="str">
        <f t="shared" si="29"/>
        <v>PROTRA_CHP_HP_I</v>
      </c>
      <c r="E481" t="s">
        <v>8</v>
      </c>
      <c r="F481" s="1" t="str">
        <f t="shared" si="30"/>
        <v>EU27TO_heatPROTRA_CHP_solid_bio</v>
      </c>
      <c r="G481" s="4">
        <f>'PROTRA_capacity-Original_Data'!H481</f>
        <v>10.523623267230933</v>
      </c>
      <c r="H481" s="4">
        <f>'PROTRA_capacity-Original_Data'!I481</f>
        <v>11.291616335440576</v>
      </c>
      <c r="I481" s="4">
        <f>'PROTRA_capacity-Original_Data'!J481</f>
        <v>12.329944540272145</v>
      </c>
      <c r="J481" s="4">
        <f>'PROTRA_capacity-Original_Data'!K481</f>
        <v>12.963158007334966</v>
      </c>
      <c r="K481" s="4">
        <f>'PROTRA_capacity-Original_Data'!L481</f>
        <v>17.296034628484421</v>
      </c>
      <c r="L481" s="4">
        <f>'PROTRA_capacity-Original_Data'!M481</f>
        <v>16.681014582309835</v>
      </c>
      <c r="M481" s="4">
        <f>'PROTRA_capacity-Original_Data'!N481</f>
        <v>20.152435773772531</v>
      </c>
      <c r="N481" s="4">
        <f>'PROTRA_capacity-Original_Data'!O481</f>
        <v>21.460782677601912</v>
      </c>
      <c r="O481" s="4">
        <f>'PROTRA_capacity-Original_Data'!P481</f>
        <v>21.11005931572226</v>
      </c>
      <c r="P481" s="4">
        <f>'PROTRA_capacity-Original_Data'!Q481</f>
        <v>21.422641663159201</v>
      </c>
      <c r="Q481" s="4">
        <f>'PROTRA_capacity-Original_Data'!R481</f>
        <v>23.140089443022241</v>
      </c>
      <c r="R481" s="4">
        <f>'PROTRA_capacity-Original_Data'!S481</f>
        <v>24.119933144326897</v>
      </c>
      <c r="S481" s="4">
        <f>'PROTRA_capacity-Original_Data'!T481</f>
        <v>24.620250302005747</v>
      </c>
      <c r="T481" s="4">
        <f>'PROTRA_capacity-Original_Data'!U481</f>
        <v>26.043389310224889</v>
      </c>
      <c r="U481" s="4">
        <f>'PROTRA_capacity-Original_Data'!V481</f>
        <v>27.115554925536376</v>
      </c>
      <c r="W481" s="83">
        <f t="shared" si="31"/>
        <v>6.9943742562746269E-2</v>
      </c>
    </row>
    <row r="482" spans="1:23" x14ac:dyDescent="0.35">
      <c r="A482" t="s">
        <v>69</v>
      </c>
      <c r="B482" t="s">
        <v>41</v>
      </c>
      <c r="C482" t="str">
        <f t="shared" si="28"/>
        <v>EU27_TO_heat</v>
      </c>
      <c r="D482" t="str">
        <f t="shared" si="29"/>
        <v>PROTRA_CHP_HP_I</v>
      </c>
      <c r="E482" t="s">
        <v>9</v>
      </c>
      <c r="F482" s="1" t="str">
        <f t="shared" si="30"/>
        <v>EU27TO_heatPROTRA_CHP_solid_bio_CCS</v>
      </c>
      <c r="G482" s="3">
        <f>'PROTRA_capacity-Original_Data'!H482</f>
        <v>0</v>
      </c>
      <c r="H482" s="3">
        <f>'PROTRA_capacity-Original_Data'!I482</f>
        <v>0</v>
      </c>
      <c r="I482" s="3">
        <f>'PROTRA_capacity-Original_Data'!J482</f>
        <v>0</v>
      </c>
      <c r="J482" s="3">
        <f>'PROTRA_capacity-Original_Data'!K482</f>
        <v>0</v>
      </c>
      <c r="K482" s="3">
        <f>'PROTRA_capacity-Original_Data'!L482</f>
        <v>0</v>
      </c>
      <c r="L482" s="3">
        <f>'PROTRA_capacity-Original_Data'!M482</f>
        <v>0</v>
      </c>
      <c r="M482" s="3">
        <f>'PROTRA_capacity-Original_Data'!N482</f>
        <v>0</v>
      </c>
      <c r="N482" s="3">
        <f>'PROTRA_capacity-Original_Data'!O482</f>
        <v>0</v>
      </c>
      <c r="O482" s="3">
        <f>'PROTRA_capacity-Original_Data'!P482</f>
        <v>0</v>
      </c>
      <c r="P482" s="3">
        <f>'PROTRA_capacity-Original_Data'!Q482</f>
        <v>0</v>
      </c>
      <c r="Q482" s="3">
        <f>'PROTRA_capacity-Original_Data'!R482</f>
        <v>0</v>
      </c>
      <c r="R482" s="3">
        <f>'PROTRA_capacity-Original_Data'!S482</f>
        <v>0</v>
      </c>
      <c r="S482" s="3">
        <f>'PROTRA_capacity-Original_Data'!T482</f>
        <v>0</v>
      </c>
      <c r="T482" s="3">
        <f>'PROTRA_capacity-Original_Data'!U482</f>
        <v>0</v>
      </c>
      <c r="U482" s="3">
        <f>'PROTRA_capacity-Original_Data'!V482</f>
        <v>0</v>
      </c>
      <c r="W482" s="83" t="e">
        <f t="shared" si="31"/>
        <v>#DIV/0!</v>
      </c>
    </row>
    <row r="483" spans="1:23" x14ac:dyDescent="0.35">
      <c r="A483" t="s">
        <v>69</v>
      </c>
      <c r="B483" t="s">
        <v>41</v>
      </c>
      <c r="C483" t="str">
        <f t="shared" si="28"/>
        <v>EU27_TO_heat</v>
      </c>
      <c r="D483" t="str">
        <f t="shared" si="29"/>
        <v>PROTRA_CHP_HP_I</v>
      </c>
      <c r="E483" t="s">
        <v>10</v>
      </c>
      <c r="F483" s="1" t="str">
        <f t="shared" si="30"/>
        <v>EU27TO_heatPROTRA_HP_gas_fuels</v>
      </c>
      <c r="G483" s="4">
        <f>'PROTRA_capacity-Original_Data'!H483</f>
        <v>92.419400603927841</v>
      </c>
      <c r="H483" s="4">
        <f>'PROTRA_capacity-Original_Data'!I483</f>
        <v>89.62200678541268</v>
      </c>
      <c r="I483" s="4">
        <f>'PROTRA_capacity-Original_Data'!J483</f>
        <v>89.856980191835461</v>
      </c>
      <c r="J483" s="4">
        <f>'PROTRA_capacity-Original_Data'!K483</f>
        <v>93.52614740135121</v>
      </c>
      <c r="K483" s="4">
        <f>'PROTRA_capacity-Original_Data'!L483</f>
        <v>108.63841923599577</v>
      </c>
      <c r="L483" s="4">
        <f>'PROTRA_capacity-Original_Data'!M483</f>
        <v>93.064837961884905</v>
      </c>
      <c r="M483" s="4">
        <f>'PROTRA_capacity-Original_Data'!N483</f>
        <v>97.157981332866882</v>
      </c>
      <c r="N483" s="4">
        <f>'PROTRA_capacity-Original_Data'!O483</f>
        <v>98.779607567130299</v>
      </c>
      <c r="O483" s="4">
        <f>'PROTRA_capacity-Original_Data'!P483</f>
        <v>88.599921172989681</v>
      </c>
      <c r="P483" s="4">
        <f>'PROTRA_capacity-Original_Data'!Q483</f>
        <v>88.994210179741941</v>
      </c>
      <c r="Q483" s="4">
        <f>'PROTRA_capacity-Original_Data'!R483</f>
        <v>91.416554384521206</v>
      </c>
      <c r="R483" s="4">
        <f>'PROTRA_capacity-Original_Data'!S483</f>
        <v>95.112072920808089</v>
      </c>
      <c r="S483" s="4">
        <f>'PROTRA_capacity-Original_Data'!T483</f>
        <v>91.341074760631187</v>
      </c>
      <c r="T483" s="4">
        <f>'PROTRA_capacity-Original_Data'!U483</f>
        <v>84.567175498599369</v>
      </c>
      <c r="U483" s="4">
        <f>'PROTRA_capacity-Original_Data'!V483</f>
        <v>83.674220599981851</v>
      </c>
      <c r="W483" s="83">
        <f t="shared" si="31"/>
        <v>-7.0752791924864056E-3</v>
      </c>
    </row>
    <row r="484" spans="1:23" x14ac:dyDescent="0.35">
      <c r="A484" t="s">
        <v>69</v>
      </c>
      <c r="B484" t="s">
        <v>41</v>
      </c>
      <c r="C484" t="str">
        <f t="shared" si="28"/>
        <v>EU27_TO_heat</v>
      </c>
      <c r="D484" t="str">
        <f t="shared" si="29"/>
        <v>PROTRA_CHP_HP_I</v>
      </c>
      <c r="E484" t="s">
        <v>11</v>
      </c>
      <c r="F484" s="1" t="str">
        <f t="shared" si="30"/>
        <v>EU27TO_heatPROTRA_HP_solid_bio</v>
      </c>
      <c r="G484" s="4">
        <f>'PROTRA_capacity-Original_Data'!H484</f>
        <v>33.928243232550649</v>
      </c>
      <c r="H484" s="4">
        <f>'PROTRA_capacity-Original_Data'!I484</f>
        <v>31.306036442367773</v>
      </c>
      <c r="I484" s="4">
        <f>'PROTRA_capacity-Original_Data'!J484</f>
        <v>34.666362474207709</v>
      </c>
      <c r="J484" s="4">
        <f>'PROTRA_capacity-Original_Data'!K484</f>
        <v>37.08082916879146</v>
      </c>
      <c r="K484" s="4">
        <f>'PROTRA_capacity-Original_Data'!L484</f>
        <v>42.172745564003073</v>
      </c>
      <c r="L484" s="4">
        <f>'PROTRA_capacity-Original_Data'!M484</f>
        <v>40.739948187522536</v>
      </c>
      <c r="M484" s="4">
        <f>'PROTRA_capacity-Original_Data'!N484</f>
        <v>46.905950475164431</v>
      </c>
      <c r="N484" s="4">
        <f>'PROTRA_capacity-Original_Data'!O484</f>
        <v>48.300642569789979</v>
      </c>
      <c r="O484" s="4">
        <f>'PROTRA_capacity-Original_Data'!P484</f>
        <v>50.888723718711155</v>
      </c>
      <c r="P484" s="4">
        <f>'PROTRA_capacity-Original_Data'!Q484</f>
        <v>54.625720500966516</v>
      </c>
      <c r="Q484" s="4">
        <f>'PROTRA_capacity-Original_Data'!R484</f>
        <v>60.993167589128142</v>
      </c>
      <c r="R484" s="4">
        <f>'PROTRA_capacity-Original_Data'!S484</f>
        <v>63.535055626724727</v>
      </c>
      <c r="S484" s="4">
        <f>'PROTRA_capacity-Original_Data'!T484</f>
        <v>61.817345264205649</v>
      </c>
      <c r="T484" s="4">
        <f>'PROTRA_capacity-Original_Data'!U484</f>
        <v>63.453130020601428</v>
      </c>
      <c r="U484" s="4">
        <f>'PROTRA_capacity-Original_Data'!V484</f>
        <v>65.301029692036167</v>
      </c>
      <c r="W484" s="83">
        <f t="shared" si="31"/>
        <v>4.7879472033656834E-2</v>
      </c>
    </row>
    <row r="485" spans="1:23" x14ac:dyDescent="0.35">
      <c r="A485" t="s">
        <v>69</v>
      </c>
      <c r="B485" t="s">
        <v>41</v>
      </c>
      <c r="C485" t="str">
        <f t="shared" si="28"/>
        <v>EU27_TO_heat</v>
      </c>
      <c r="D485" t="str">
        <f t="shared" si="29"/>
        <v>PROTRA_CHP_HP_I</v>
      </c>
      <c r="E485" t="s">
        <v>12</v>
      </c>
      <c r="F485" s="1" t="str">
        <f t="shared" si="30"/>
        <v>EU27TO_heatPROTRA_HP_geothermal</v>
      </c>
      <c r="G485" s="4">
        <f>INDEX('CHP-geothermal-fix'!H$155:H$226,MATCH(PROTRA_capacity!$F485,'CHP-geothermal-fix'!$F$155:$F$226,0))</f>
        <v>0.69470137922909603</v>
      </c>
      <c r="H485" s="4">
        <f>INDEX('CHP-geothermal-fix'!I$155:I$226,MATCH(PROTRA_capacity!$F485,'CHP-geothermal-fix'!$F$155:$F$226,0))</f>
        <v>0.66803883697666622</v>
      </c>
      <c r="I485" s="4">
        <f>INDEX('CHP-geothermal-fix'!J$155:J$226,MATCH(PROTRA_capacity!$F485,'CHP-geothermal-fix'!$F$155:$F$226,0))</f>
        <v>0.69174307364178877</v>
      </c>
      <c r="J485" s="4">
        <f>INDEX('CHP-geothermal-fix'!K$155:K$226,MATCH(PROTRA_capacity!$F485,'CHP-geothermal-fix'!$F$155:$F$226,0))</f>
        <v>0.66350395586196631</v>
      </c>
      <c r="K485" s="4">
        <f>INDEX('CHP-geothermal-fix'!L$155:L$226,MATCH(PROTRA_capacity!$F485,'CHP-geothermal-fix'!$F$155:$F$226,0))</f>
        <v>0.80867157338864348</v>
      </c>
      <c r="L485" s="4">
        <f>INDEX('CHP-geothermal-fix'!M$155:M$226,MATCH(PROTRA_capacity!$F485,'CHP-geothermal-fix'!$F$155:$F$226,0))</f>
        <v>0.73517053500813068</v>
      </c>
      <c r="M485" s="4">
        <f>INDEX('CHP-geothermal-fix'!N$155:N$226,MATCH(PROTRA_capacity!$F485,'CHP-geothermal-fix'!$F$155:$F$226,0))</f>
        <v>0.81730486938008373</v>
      </c>
      <c r="N485" s="4">
        <f>INDEX('CHP-geothermal-fix'!O$155:O$226,MATCH(PROTRA_capacity!$F485,'CHP-geothermal-fix'!$F$155:$F$226,0))</f>
        <v>0.96554974425799756</v>
      </c>
      <c r="O485" s="4">
        <f>INDEX('CHP-geothermal-fix'!P$155:P$226,MATCH(PROTRA_capacity!$F485,'CHP-geothermal-fix'!$F$155:$F$226,0))</f>
        <v>1.0943187459542176</v>
      </c>
      <c r="P485" s="4">
        <f>INDEX('CHP-geothermal-fix'!Q$155:Q$226,MATCH(PROTRA_capacity!$F485,'CHP-geothermal-fix'!$F$155:$F$226,0))</f>
        <v>1.2631033998294912</v>
      </c>
      <c r="Q485" s="4">
        <f>INDEX('CHP-geothermal-fix'!R$155:R$226,MATCH(PROTRA_capacity!$F485,'CHP-geothermal-fix'!$F$155:$F$226,0))</f>
        <v>1.5350195428017903</v>
      </c>
      <c r="R485" s="4">
        <f>INDEX('CHP-geothermal-fix'!S$155:S$226,MATCH(PROTRA_capacity!$F485,'CHP-geothermal-fix'!$F$155:$F$226,0))</f>
        <v>1.6970403639546707</v>
      </c>
      <c r="S485" s="4">
        <f>INDEX('CHP-geothermal-fix'!T$155:T$226,MATCH(PROTRA_capacity!$F485,'CHP-geothermal-fix'!$F$155:$F$226,0))</f>
        <v>1.8340000000000001</v>
      </c>
      <c r="T485" s="4">
        <f>INDEX('CHP-geothermal-fix'!U$155:U$226,MATCH(PROTRA_capacity!$F485,'CHP-geothermal-fix'!$F$155:$F$226,0))</f>
        <v>2.0040065425024074</v>
      </c>
      <c r="U485" s="4">
        <f>INDEX('CHP-geothermal-fix'!V$155:V$226,MATCH(PROTRA_capacity!$F485,'CHP-geothermal-fix'!$F$155:$F$226,0))</f>
        <v>2.1820852167568114</v>
      </c>
      <c r="W485" s="83">
        <f t="shared" si="31"/>
        <v>8.5188676133737484E-2</v>
      </c>
    </row>
    <row r="486" spans="1:23" x14ac:dyDescent="0.35">
      <c r="A486" t="s">
        <v>69</v>
      </c>
      <c r="B486" t="s">
        <v>41</v>
      </c>
      <c r="C486" t="str">
        <f t="shared" si="28"/>
        <v>EU27_TO_heat</v>
      </c>
      <c r="D486" t="str">
        <f t="shared" si="29"/>
        <v>PROTRA_CHP_HP_I</v>
      </c>
      <c r="E486" t="s">
        <v>13</v>
      </c>
      <c r="F486" s="1" t="str">
        <f t="shared" si="30"/>
        <v>EU27TO_heatPROTRA_HP_liquid_fuels</v>
      </c>
      <c r="G486" s="4">
        <f>'PROTRA_capacity-Original_Data'!H486</f>
        <v>16.267031058674949</v>
      </c>
      <c r="H486" s="4">
        <f>'PROTRA_capacity-Original_Data'!I486</f>
        <v>16.663160448344922</v>
      </c>
      <c r="I486" s="4">
        <f>'PROTRA_capacity-Original_Data'!J486</f>
        <v>14.208404936488646</v>
      </c>
      <c r="J486" s="4">
        <f>'PROTRA_capacity-Original_Data'!K486</f>
        <v>17.546399989107016</v>
      </c>
      <c r="K486" s="4">
        <f>'PROTRA_capacity-Original_Data'!L486</f>
        <v>19.385037149720915</v>
      </c>
      <c r="L486" s="4">
        <f>'PROTRA_capacity-Original_Data'!M486</f>
        <v>12.103932783341758</v>
      </c>
      <c r="M486" s="4">
        <f>'PROTRA_capacity-Original_Data'!N486</f>
        <v>12.860178047053308</v>
      </c>
      <c r="N486" s="4">
        <f>'PROTRA_capacity-Original_Data'!O486</f>
        <v>9.4695649685122927</v>
      </c>
      <c r="O486" s="4">
        <f>'PROTRA_capacity-Original_Data'!P486</f>
        <v>6.6129650245727758</v>
      </c>
      <c r="P486" s="4">
        <f>'PROTRA_capacity-Original_Data'!Q486</f>
        <v>6.9957525307857473</v>
      </c>
      <c r="Q486" s="4">
        <f>'PROTRA_capacity-Original_Data'!R486</f>
        <v>7.902242885149688</v>
      </c>
      <c r="R486" s="4">
        <f>'PROTRA_capacity-Original_Data'!S486</f>
        <v>5.9465957212070411</v>
      </c>
      <c r="S486" s="4">
        <f>'PROTRA_capacity-Original_Data'!T486</f>
        <v>6.5284820217757025</v>
      </c>
      <c r="T486" s="4">
        <f>'PROTRA_capacity-Original_Data'!U486</f>
        <v>6.1642768840217421</v>
      </c>
      <c r="U486" s="4">
        <f>'PROTRA_capacity-Original_Data'!V486</f>
        <v>5.8606056683315426</v>
      </c>
      <c r="W486" s="83">
        <f t="shared" si="31"/>
        <v>-7.0325295012176658E-2</v>
      </c>
    </row>
    <row r="487" spans="1:23" x14ac:dyDescent="0.35">
      <c r="A487" t="s">
        <v>69</v>
      </c>
      <c r="B487" t="s">
        <v>41</v>
      </c>
      <c r="C487" t="str">
        <f t="shared" si="28"/>
        <v>EU27_TO_heat</v>
      </c>
      <c r="D487" t="str">
        <f t="shared" si="29"/>
        <v>PROTRA_CHP_HP_I</v>
      </c>
      <c r="E487" t="s">
        <v>14</v>
      </c>
      <c r="F487" s="1" t="str">
        <f t="shared" si="30"/>
        <v>EU27TO_heatPROTRA_HP_solar</v>
      </c>
      <c r="G487" s="4">
        <f>'PROTRA_capacity-Original_Data'!H487</f>
        <v>2.7890919632586438E-2</v>
      </c>
      <c r="H487" s="4">
        <f>'PROTRA_capacity-Original_Data'!I487</f>
        <v>3.5290551371844066E-2</v>
      </c>
      <c r="I487" s="4">
        <f>'PROTRA_capacity-Original_Data'!J487</f>
        <v>3.9274968462213559E-2</v>
      </c>
      <c r="J487" s="4">
        <f>'PROTRA_capacity-Original_Data'!K487</f>
        <v>9.3463040891238622E-2</v>
      </c>
      <c r="K487" s="4">
        <f>'PROTRA_capacity-Original_Data'!L487</f>
        <v>0.11742589447516223</v>
      </c>
      <c r="L487" s="4">
        <f>'PROTRA_capacity-Original_Data'!M487</f>
        <v>0.16949368780966928</v>
      </c>
      <c r="M487" s="4">
        <f>'PROTRA_capacity-Original_Data'!N487</f>
        <v>0.25875203026568516</v>
      </c>
      <c r="N487" s="4">
        <f>'PROTRA_capacity-Original_Data'!O487</f>
        <v>0.32987330612633914</v>
      </c>
      <c r="O487" s="4">
        <f>'PROTRA_capacity-Original_Data'!P487</f>
        <v>0.47223880557500697</v>
      </c>
      <c r="P487" s="4">
        <f>'PROTRA_capacity-Original_Data'!Q487</f>
        <v>0.60452316058259836</v>
      </c>
      <c r="Q487" s="4">
        <f>'PROTRA_capacity-Original_Data'!R487</f>
        <v>0.84998772905434272</v>
      </c>
      <c r="R487" s="4">
        <f>'PROTRA_capacity-Original_Data'!S487</f>
        <v>1.0463153275627677</v>
      </c>
      <c r="S487" s="4">
        <f>'PROTRA_capacity-Original_Data'!T487</f>
        <v>1.29</v>
      </c>
      <c r="T487" s="4">
        <f>'PROTRA_capacity-Original_Data'!U487</f>
        <v>1.3574874874742369</v>
      </c>
      <c r="U487" s="4">
        <f>'PROTRA_capacity-Original_Data'!V487</f>
        <v>1.5520815799471304</v>
      </c>
      <c r="W487" s="83">
        <f t="shared" si="31"/>
        <v>0.33252425270055608</v>
      </c>
    </row>
    <row r="488" spans="1:23" x14ac:dyDescent="0.35">
      <c r="A488" t="s">
        <v>69</v>
      </c>
      <c r="B488" t="s">
        <v>41</v>
      </c>
      <c r="C488" t="str">
        <f t="shared" si="28"/>
        <v>EU27_TO_heat</v>
      </c>
      <c r="D488" t="str">
        <f t="shared" si="29"/>
        <v>PROTRA_CHP_HP_I</v>
      </c>
      <c r="E488" t="s">
        <v>15</v>
      </c>
      <c r="F488" s="1" t="str">
        <f t="shared" si="30"/>
        <v>EU27TO_heatPROTRA_HP_solid_fossil</v>
      </c>
      <c r="G488" s="4">
        <f>'PROTRA_capacity-Original_Data'!H488</f>
        <v>49.454309847572361</v>
      </c>
      <c r="H488" s="4">
        <f>'PROTRA_capacity-Original_Data'!I488</f>
        <v>52.53911156005119</v>
      </c>
      <c r="I488" s="4">
        <f>'PROTRA_capacity-Original_Data'!J488</f>
        <v>51.204708967212525</v>
      </c>
      <c r="J488" s="4">
        <f>'PROTRA_capacity-Original_Data'!K488</f>
        <v>51.929578451682033</v>
      </c>
      <c r="K488" s="4">
        <f>'PROTRA_capacity-Original_Data'!L488</f>
        <v>59.609981279984687</v>
      </c>
      <c r="L488" s="4">
        <f>'PROTRA_capacity-Original_Data'!M488</f>
        <v>49.236779371911602</v>
      </c>
      <c r="M488" s="4">
        <f>'PROTRA_capacity-Original_Data'!N488</f>
        <v>51.930209409504194</v>
      </c>
      <c r="N488" s="4">
        <f>'PROTRA_capacity-Original_Data'!O488</f>
        <v>49.732066622114232</v>
      </c>
      <c r="O488" s="4">
        <f>'PROTRA_capacity-Original_Data'!P488</f>
        <v>45.236350735857464</v>
      </c>
      <c r="P488" s="4">
        <f>'PROTRA_capacity-Original_Data'!Q488</f>
        <v>42.261619918977487</v>
      </c>
      <c r="Q488" s="4">
        <f>'PROTRA_capacity-Original_Data'!R488</f>
        <v>44.534229298371997</v>
      </c>
      <c r="R488" s="4">
        <f>'PROTRA_capacity-Original_Data'!S488</f>
        <v>43.885972090996788</v>
      </c>
      <c r="S488" s="4">
        <f>'PROTRA_capacity-Original_Data'!T488</f>
        <v>41.876849198421297</v>
      </c>
      <c r="T488" s="4">
        <f>'PROTRA_capacity-Original_Data'!U488</f>
        <v>38.714433246398251</v>
      </c>
      <c r="U488" s="4">
        <f>'PROTRA_capacity-Original_Data'!V488</f>
        <v>37.739257901887335</v>
      </c>
      <c r="W488" s="83">
        <f t="shared" si="31"/>
        <v>-1.9125340093234744E-2</v>
      </c>
    </row>
    <row r="489" spans="1:23" x14ac:dyDescent="0.35">
      <c r="A489" t="s">
        <v>69</v>
      </c>
      <c r="B489" t="s">
        <v>41</v>
      </c>
      <c r="C489" t="str">
        <f t="shared" si="28"/>
        <v>EU27_TO_heat</v>
      </c>
      <c r="D489" t="str">
        <f t="shared" si="29"/>
        <v>PROTRA_CHP_HP_I</v>
      </c>
      <c r="E489" t="s">
        <v>16</v>
      </c>
      <c r="F489" s="1" t="str">
        <f t="shared" si="30"/>
        <v>EU27TO_heatPROTRA_HP_waste</v>
      </c>
      <c r="G489" s="4">
        <f>'PROTRA_capacity-Original_Data'!H489</f>
        <v>12.914153328596873</v>
      </c>
      <c r="H489" s="4">
        <f>'PROTRA_capacity-Original_Data'!I489</f>
        <v>14.757107211968288</v>
      </c>
      <c r="I489" s="4">
        <f>'PROTRA_capacity-Original_Data'!J489</f>
        <v>16.278585049763116</v>
      </c>
      <c r="J489" s="4">
        <f>'PROTRA_capacity-Original_Data'!K489</f>
        <v>16.968079832154814</v>
      </c>
      <c r="K489" s="4">
        <f>'PROTRA_capacity-Original_Data'!L489</f>
        <v>17.862542709255017</v>
      </c>
      <c r="L489" s="4">
        <f>'PROTRA_capacity-Original_Data'!M489</f>
        <v>16.646898733471907</v>
      </c>
      <c r="M489" s="4">
        <f>'PROTRA_capacity-Original_Data'!N489</f>
        <v>15.092805339661586</v>
      </c>
      <c r="N489" s="4">
        <f>'PROTRA_capacity-Original_Data'!O489</f>
        <v>15.003077923998307</v>
      </c>
      <c r="O489" s="4">
        <f>'PROTRA_capacity-Original_Data'!P489</f>
        <v>13.684022210752246</v>
      </c>
      <c r="P489" s="4">
        <f>'PROTRA_capacity-Original_Data'!Q489</f>
        <v>16.372094284495372</v>
      </c>
      <c r="Q489" s="4">
        <f>'PROTRA_capacity-Original_Data'!R489</f>
        <v>15.871135555464248</v>
      </c>
      <c r="R489" s="4">
        <f>'PROTRA_capacity-Original_Data'!S489</f>
        <v>16.465777059409621</v>
      </c>
      <c r="S489" s="4">
        <f>'PROTRA_capacity-Original_Data'!T489</f>
        <v>15.024248754966141</v>
      </c>
      <c r="T489" s="4">
        <f>'PROTRA_capacity-Original_Data'!U489</f>
        <v>16.196887616842073</v>
      </c>
      <c r="U489" s="4">
        <f>'PROTRA_capacity-Original_Data'!V489</f>
        <v>16.077157603261604</v>
      </c>
      <c r="W489" s="83">
        <f t="shared" si="31"/>
        <v>1.5771333337363913E-2</v>
      </c>
    </row>
    <row r="490" spans="1:23" x14ac:dyDescent="0.35">
      <c r="A490" t="s">
        <v>69</v>
      </c>
      <c r="B490" t="s">
        <v>42</v>
      </c>
      <c r="C490" t="str">
        <f t="shared" si="28"/>
        <v>EU27_TO_elec</v>
      </c>
      <c r="D490" t="str">
        <f t="shared" si="29"/>
        <v>PROTRA_CHP_PP_I</v>
      </c>
      <c r="E490" t="s">
        <v>0</v>
      </c>
      <c r="F490" s="1" t="str">
        <f t="shared" si="30"/>
        <v>EU27TO_elecPROTRA_CHP_gas_fuels</v>
      </c>
      <c r="G490" s="5">
        <f>'PROTRA_capacity-Original_Data'!H490</f>
        <v>65.047797949330089</v>
      </c>
      <c r="H490" s="5">
        <f>'PROTRA_capacity-Original_Data'!I490</f>
        <v>69.24442094933012</v>
      </c>
      <c r="I490" s="5">
        <f>'PROTRA_capacity-Original_Data'!J490</f>
        <v>72.563157710388168</v>
      </c>
      <c r="J490" s="5">
        <f>'PROTRA_capacity-Original_Data'!K490</f>
        <v>74.611343210388171</v>
      </c>
      <c r="K490" s="5">
        <f>'PROTRA_capacity-Original_Data'!L490</f>
        <v>77.130579924673896</v>
      </c>
      <c r="L490" s="5">
        <f>'PROTRA_capacity-Original_Data'!M490</f>
        <v>79.582335274673881</v>
      </c>
      <c r="M490" s="5">
        <f>'PROTRA_capacity-Original_Data'!N490</f>
        <v>81.084708774673857</v>
      </c>
      <c r="N490" s="5">
        <f>'PROTRA_capacity-Original_Data'!O490</f>
        <v>81.431336076109233</v>
      </c>
      <c r="O490" s="5">
        <f>'PROTRA_capacity-Original_Data'!P490</f>
        <v>82.940282620710207</v>
      </c>
      <c r="P490" s="5">
        <f>'PROTRA_capacity-Original_Data'!Q490</f>
        <v>82.713245869217673</v>
      </c>
      <c r="Q490" s="5">
        <f>'PROTRA_capacity-Original_Data'!R490</f>
        <v>92.572512832679479</v>
      </c>
      <c r="R490" s="5">
        <f>'PROTRA_capacity-Original_Data'!S490</f>
        <v>93.667986939730767</v>
      </c>
      <c r="S490" s="5">
        <f>'PROTRA_capacity-Original_Data'!T490</f>
        <v>94.826921132687687</v>
      </c>
      <c r="T490" s="5">
        <f>'PROTRA_capacity-Original_Data'!U490</f>
        <v>92.468996380493024</v>
      </c>
      <c r="U490" s="5">
        <f>'PROTRA_capacity-Original_Data'!V490</f>
        <v>94.06765045947671</v>
      </c>
      <c r="W490" s="83">
        <f t="shared" si="31"/>
        <v>2.6699633462145655E-2</v>
      </c>
    </row>
    <row r="491" spans="1:23" x14ac:dyDescent="0.35">
      <c r="A491" t="s">
        <v>69</v>
      </c>
      <c r="B491" t="s">
        <v>42</v>
      </c>
      <c r="C491" t="str">
        <f t="shared" si="28"/>
        <v>EU27_TO_elec</v>
      </c>
      <c r="D491" t="str">
        <f t="shared" si="29"/>
        <v>PROTRA_CHP_PP_I</v>
      </c>
      <c r="E491" t="s">
        <v>1</v>
      </c>
      <c r="F491" s="1" t="str">
        <f t="shared" si="30"/>
        <v>EU27TO_elecPROTRA_CHP_gas_fuels_CCS</v>
      </c>
      <c r="G491" s="5">
        <f>'PROTRA_capacity-Original_Data'!H491</f>
        <v>0</v>
      </c>
      <c r="H491" s="5">
        <f>'PROTRA_capacity-Original_Data'!I491</f>
        <v>0</v>
      </c>
      <c r="I491" s="5">
        <f>'PROTRA_capacity-Original_Data'!J491</f>
        <v>0</v>
      </c>
      <c r="J491" s="5">
        <f>'PROTRA_capacity-Original_Data'!K491</f>
        <v>0</v>
      </c>
      <c r="K491" s="5">
        <f>'PROTRA_capacity-Original_Data'!L491</f>
        <v>0</v>
      </c>
      <c r="L491" s="5">
        <f>'PROTRA_capacity-Original_Data'!M491</f>
        <v>0</v>
      </c>
      <c r="M491" s="5">
        <f>'PROTRA_capacity-Original_Data'!N491</f>
        <v>0</v>
      </c>
      <c r="N491" s="5">
        <f>'PROTRA_capacity-Original_Data'!O491</f>
        <v>0</v>
      </c>
      <c r="O491" s="5">
        <f>'PROTRA_capacity-Original_Data'!P491</f>
        <v>0</v>
      </c>
      <c r="P491" s="5">
        <f>'PROTRA_capacity-Original_Data'!Q491</f>
        <v>0</v>
      </c>
      <c r="Q491" s="5">
        <f>'PROTRA_capacity-Original_Data'!R491</f>
        <v>0</v>
      </c>
      <c r="R491" s="5">
        <f>'PROTRA_capacity-Original_Data'!S491</f>
        <v>0</v>
      </c>
      <c r="S491" s="5">
        <f>'PROTRA_capacity-Original_Data'!T491</f>
        <v>0</v>
      </c>
      <c r="T491" s="5">
        <f>'PROTRA_capacity-Original_Data'!U491</f>
        <v>0</v>
      </c>
      <c r="U491" s="5">
        <f>'PROTRA_capacity-Original_Data'!V491</f>
        <v>0</v>
      </c>
      <c r="W491" s="83" t="e">
        <f t="shared" si="31"/>
        <v>#DIV/0!</v>
      </c>
    </row>
    <row r="492" spans="1:23" x14ac:dyDescent="0.35">
      <c r="A492" t="s">
        <v>69</v>
      </c>
      <c r="B492" t="s">
        <v>42</v>
      </c>
      <c r="C492" t="str">
        <f t="shared" si="28"/>
        <v>EU27_TO_elec</v>
      </c>
      <c r="D492" t="str">
        <f t="shared" si="29"/>
        <v>PROTRA_CHP_PP_I</v>
      </c>
      <c r="E492" t="s">
        <v>2</v>
      </c>
      <c r="F492" s="1" t="str">
        <f t="shared" si="30"/>
        <v>EU27TO_elecPROTRA_CHP_geothermal</v>
      </c>
      <c r="G492" s="3">
        <v>0</v>
      </c>
      <c r="H492" s="3">
        <v>0</v>
      </c>
      <c r="I492" s="3">
        <v>0</v>
      </c>
      <c r="J492" s="3">
        <v>0</v>
      </c>
      <c r="K492" s="3">
        <v>0</v>
      </c>
      <c r="L492" s="3">
        <v>0</v>
      </c>
      <c r="M492" s="3">
        <v>0</v>
      </c>
      <c r="N492" s="3">
        <v>0</v>
      </c>
      <c r="O492" s="3">
        <v>0</v>
      </c>
      <c r="P492" s="3">
        <v>0</v>
      </c>
      <c r="Q492" s="3">
        <v>0</v>
      </c>
      <c r="R492" s="3">
        <v>0</v>
      </c>
      <c r="S492" s="3">
        <v>0</v>
      </c>
      <c r="T492" s="3">
        <v>0</v>
      </c>
      <c r="U492" s="3">
        <v>0</v>
      </c>
      <c r="W492" s="83" t="e">
        <f t="shared" si="31"/>
        <v>#DIV/0!</v>
      </c>
    </row>
    <row r="493" spans="1:23" x14ac:dyDescent="0.35">
      <c r="A493" t="s">
        <v>69</v>
      </c>
      <c r="B493" t="s">
        <v>42</v>
      </c>
      <c r="C493" t="str">
        <f t="shared" si="28"/>
        <v>EU27_TO_elec</v>
      </c>
      <c r="D493" t="str">
        <f t="shared" si="29"/>
        <v>PROTRA_CHP_PP_I</v>
      </c>
      <c r="E493" t="s">
        <v>3</v>
      </c>
      <c r="F493" s="1" t="str">
        <f t="shared" si="30"/>
        <v>EU27TO_elecPROTRA_CHP_liquid_fuels</v>
      </c>
      <c r="G493" s="5">
        <f>'PROTRA_capacity-Original_Data'!H493</f>
        <v>12.646592667701864</v>
      </c>
      <c r="H493" s="5">
        <f>'PROTRA_capacity-Original_Data'!I493</f>
        <v>12.295115667701864</v>
      </c>
      <c r="I493" s="5">
        <f>'PROTRA_capacity-Original_Data'!J493</f>
        <v>12.048815667701863</v>
      </c>
      <c r="J493" s="5">
        <f>'PROTRA_capacity-Original_Data'!K493</f>
        <v>11.806893667701862</v>
      </c>
      <c r="K493" s="5">
        <f>'PROTRA_capacity-Original_Data'!L493</f>
        <v>11.642126667701863</v>
      </c>
      <c r="L493" s="5">
        <f>'PROTRA_capacity-Original_Data'!M493</f>
        <v>11.022606667701863</v>
      </c>
      <c r="M493" s="5">
        <f>'PROTRA_capacity-Original_Data'!N493</f>
        <v>10.871606667701865</v>
      </c>
      <c r="N493" s="5">
        <f>'PROTRA_capacity-Original_Data'!O493</f>
        <v>9.9792349285714277</v>
      </c>
      <c r="O493" s="5">
        <f>'PROTRA_capacity-Original_Data'!P493</f>
        <v>9.2831709285714279</v>
      </c>
      <c r="P493" s="5">
        <f>'PROTRA_capacity-Original_Data'!Q493</f>
        <v>8.4686689285714269</v>
      </c>
      <c r="Q493" s="5">
        <f>'PROTRA_capacity-Original_Data'!R493</f>
        <v>8.2877369276800579</v>
      </c>
      <c r="R493" s="5">
        <f>'PROTRA_capacity-Original_Data'!S493</f>
        <v>7.6420254749576468</v>
      </c>
      <c r="S493" s="5">
        <f>'PROTRA_capacity-Original_Data'!T493</f>
        <v>6.5890786930118477</v>
      </c>
      <c r="T493" s="5">
        <f>'PROTRA_capacity-Original_Data'!U493</f>
        <v>6.3782680130741971</v>
      </c>
      <c r="U493" s="5">
        <f>'PROTRA_capacity-Original_Data'!V493</f>
        <v>5.7759913067431397</v>
      </c>
      <c r="W493" s="83">
        <f t="shared" si="31"/>
        <v>-5.4439111598868717E-2</v>
      </c>
    </row>
    <row r="494" spans="1:23" x14ac:dyDescent="0.35">
      <c r="A494" t="s">
        <v>69</v>
      </c>
      <c r="B494" t="s">
        <v>42</v>
      </c>
      <c r="C494" t="str">
        <f t="shared" si="28"/>
        <v>EU27_TO_elec</v>
      </c>
      <c r="D494" t="str">
        <f t="shared" si="29"/>
        <v>PROTRA_CHP_PP_I</v>
      </c>
      <c r="E494" t="s">
        <v>4</v>
      </c>
      <c r="F494" s="1" t="str">
        <f t="shared" si="30"/>
        <v>EU27TO_elecPROTRA_CHP_liquid_fuels_CCS</v>
      </c>
      <c r="G494" s="5">
        <f>'PROTRA_capacity-Original_Data'!H494</f>
        <v>0</v>
      </c>
      <c r="H494" s="5">
        <f>'PROTRA_capacity-Original_Data'!I494</f>
        <v>0</v>
      </c>
      <c r="I494" s="5">
        <f>'PROTRA_capacity-Original_Data'!J494</f>
        <v>0</v>
      </c>
      <c r="J494" s="5">
        <f>'PROTRA_capacity-Original_Data'!K494</f>
        <v>0</v>
      </c>
      <c r="K494" s="5">
        <f>'PROTRA_capacity-Original_Data'!L494</f>
        <v>0</v>
      </c>
      <c r="L494" s="5">
        <f>'PROTRA_capacity-Original_Data'!M494</f>
        <v>0</v>
      </c>
      <c r="M494" s="5">
        <f>'PROTRA_capacity-Original_Data'!N494</f>
        <v>0</v>
      </c>
      <c r="N494" s="5">
        <f>'PROTRA_capacity-Original_Data'!O494</f>
        <v>0</v>
      </c>
      <c r="O494" s="5">
        <f>'PROTRA_capacity-Original_Data'!P494</f>
        <v>0</v>
      </c>
      <c r="P494" s="5">
        <f>'PROTRA_capacity-Original_Data'!Q494</f>
        <v>0</v>
      </c>
      <c r="Q494" s="5">
        <f>'PROTRA_capacity-Original_Data'!R494</f>
        <v>0</v>
      </c>
      <c r="R494" s="5">
        <f>'PROTRA_capacity-Original_Data'!S494</f>
        <v>0</v>
      </c>
      <c r="S494" s="5">
        <f>'PROTRA_capacity-Original_Data'!T494</f>
        <v>0</v>
      </c>
      <c r="T494" s="5">
        <f>'PROTRA_capacity-Original_Data'!U494</f>
        <v>0</v>
      </c>
      <c r="U494" s="5">
        <f>'PROTRA_capacity-Original_Data'!V494</f>
        <v>0</v>
      </c>
      <c r="W494" s="83" t="e">
        <f t="shared" si="31"/>
        <v>#DIV/0!</v>
      </c>
    </row>
    <row r="495" spans="1:23" x14ac:dyDescent="0.35">
      <c r="A495" t="s">
        <v>69</v>
      </c>
      <c r="B495" t="s">
        <v>42</v>
      </c>
      <c r="C495" t="str">
        <f t="shared" si="28"/>
        <v>EU27_TO_elec</v>
      </c>
      <c r="D495" t="str">
        <f t="shared" si="29"/>
        <v>PROTRA_CHP_PP_I</v>
      </c>
      <c r="E495" t="s">
        <v>5</v>
      </c>
      <c r="F495" s="1" t="str">
        <f t="shared" si="30"/>
        <v>EU27TO_elecPROTRA_CHP_solid_fossil</v>
      </c>
      <c r="G495" s="5">
        <f>'PROTRA_capacity-Original_Data'!H495</f>
        <v>49.136037564608806</v>
      </c>
      <c r="H495" s="5">
        <f>'PROTRA_capacity-Original_Data'!I495</f>
        <v>48.876137564608811</v>
      </c>
      <c r="I495" s="5">
        <f>'PROTRA_capacity-Original_Data'!J495</f>
        <v>48.421537564608805</v>
      </c>
      <c r="J495" s="5">
        <f>'PROTRA_capacity-Original_Data'!K495</f>
        <v>48.547837564608812</v>
      </c>
      <c r="K495" s="5">
        <f>'PROTRA_capacity-Original_Data'!L495</f>
        <v>48.093237564608806</v>
      </c>
      <c r="L495" s="5">
        <f>'PROTRA_capacity-Original_Data'!M495</f>
        <v>50.468437564608813</v>
      </c>
      <c r="M495" s="5">
        <f>'PROTRA_capacity-Original_Data'!N495</f>
        <v>50.107897564608805</v>
      </c>
      <c r="N495" s="5">
        <f>'PROTRA_capacity-Original_Data'!O495</f>
        <v>50.213397564608805</v>
      </c>
      <c r="O495" s="5">
        <f>'PROTRA_capacity-Original_Data'!P495</f>
        <v>49.568997564608814</v>
      </c>
      <c r="P495" s="5">
        <f>'PROTRA_capacity-Original_Data'!Q495</f>
        <v>47.715437564608806</v>
      </c>
      <c r="Q495" s="5">
        <f>'PROTRA_capacity-Original_Data'!R495</f>
        <v>47.393839465599349</v>
      </c>
      <c r="R495" s="5">
        <f>'PROTRA_capacity-Original_Data'!S495</f>
        <v>46.258680902295076</v>
      </c>
      <c r="S495" s="5">
        <f>'PROTRA_capacity-Original_Data'!T495</f>
        <v>46.016448250549203</v>
      </c>
      <c r="T495" s="5">
        <f>'PROTRA_capacity-Original_Data'!U495</f>
        <v>44.443099351375935</v>
      </c>
      <c r="U495" s="5">
        <f>'PROTRA_capacity-Original_Data'!V495</f>
        <v>42.580725794089659</v>
      </c>
      <c r="W495" s="83">
        <f t="shared" si="31"/>
        <v>-1.0175802838330972E-2</v>
      </c>
    </row>
    <row r="496" spans="1:23" x14ac:dyDescent="0.35">
      <c r="A496" t="s">
        <v>69</v>
      </c>
      <c r="B496" t="s">
        <v>42</v>
      </c>
      <c r="C496" t="str">
        <f t="shared" si="28"/>
        <v>EU27_TO_elec</v>
      </c>
      <c r="D496" t="str">
        <f t="shared" si="29"/>
        <v>PROTRA_CHP_PP_I</v>
      </c>
      <c r="E496" t="s">
        <v>6</v>
      </c>
      <c r="F496" s="1" t="str">
        <f t="shared" si="30"/>
        <v>EU27TO_elecPROTRA_CHP_solid_fossil_CCS</v>
      </c>
      <c r="G496" s="5">
        <f>'PROTRA_capacity-Original_Data'!H496</f>
        <v>0</v>
      </c>
      <c r="H496" s="5">
        <f>'PROTRA_capacity-Original_Data'!I496</f>
        <v>0</v>
      </c>
      <c r="I496" s="5">
        <f>'PROTRA_capacity-Original_Data'!J496</f>
        <v>0</v>
      </c>
      <c r="J496" s="5">
        <f>'PROTRA_capacity-Original_Data'!K496</f>
        <v>0</v>
      </c>
      <c r="K496" s="5">
        <f>'PROTRA_capacity-Original_Data'!L496</f>
        <v>0</v>
      </c>
      <c r="L496" s="5">
        <f>'PROTRA_capacity-Original_Data'!M496</f>
        <v>0</v>
      </c>
      <c r="M496" s="5">
        <f>'PROTRA_capacity-Original_Data'!N496</f>
        <v>0</v>
      </c>
      <c r="N496" s="5">
        <f>'PROTRA_capacity-Original_Data'!O496</f>
        <v>0</v>
      </c>
      <c r="O496" s="5">
        <f>'PROTRA_capacity-Original_Data'!P496</f>
        <v>0</v>
      </c>
      <c r="P496" s="5">
        <f>'PROTRA_capacity-Original_Data'!Q496</f>
        <v>0</v>
      </c>
      <c r="Q496" s="5">
        <f>'PROTRA_capacity-Original_Data'!R496</f>
        <v>0</v>
      </c>
      <c r="R496" s="5">
        <f>'PROTRA_capacity-Original_Data'!S496</f>
        <v>0</v>
      </c>
      <c r="S496" s="5">
        <f>'PROTRA_capacity-Original_Data'!T496</f>
        <v>0</v>
      </c>
      <c r="T496" s="5">
        <f>'PROTRA_capacity-Original_Data'!U496</f>
        <v>0</v>
      </c>
      <c r="U496" s="5">
        <f>'PROTRA_capacity-Original_Data'!V496</f>
        <v>0</v>
      </c>
      <c r="W496" s="83" t="e">
        <f t="shared" si="31"/>
        <v>#DIV/0!</v>
      </c>
    </row>
    <row r="497" spans="1:23" x14ac:dyDescent="0.35">
      <c r="A497" t="s">
        <v>69</v>
      </c>
      <c r="B497" t="s">
        <v>42</v>
      </c>
      <c r="C497" t="str">
        <f t="shared" si="28"/>
        <v>EU27_TO_elec</v>
      </c>
      <c r="D497" t="str">
        <f t="shared" si="29"/>
        <v>PROTRA_CHP_PP_I</v>
      </c>
      <c r="E497" t="s">
        <v>7</v>
      </c>
      <c r="F497" s="1" t="str">
        <f t="shared" si="30"/>
        <v>EU27TO_elecPROTRA_CHP_waste</v>
      </c>
      <c r="G497" s="5">
        <f>'PROTRA_capacity-Original_Data'!H497</f>
        <v>1.8296294594715437</v>
      </c>
      <c r="H497" s="5">
        <f>'PROTRA_capacity-Original_Data'!I497</f>
        <v>1.8808563182376887</v>
      </c>
      <c r="I497" s="5">
        <f>'PROTRA_capacity-Original_Data'!J497</f>
        <v>1.9907580097377302</v>
      </c>
      <c r="J497" s="5">
        <f>'PROTRA_capacity-Original_Data'!K497</f>
        <v>2.1896769064961981</v>
      </c>
      <c r="K497" s="5">
        <f>'PROTRA_capacity-Original_Data'!L497</f>
        <v>2.4188856275111443</v>
      </c>
      <c r="L497" s="5">
        <f>'PROTRA_capacity-Original_Data'!M497</f>
        <v>2.4157849860877292</v>
      </c>
      <c r="M497" s="5">
        <f>'PROTRA_capacity-Original_Data'!N497</f>
        <v>2.4956303433781639</v>
      </c>
      <c r="N497" s="5">
        <f>'PROTRA_capacity-Original_Data'!O497</f>
        <v>2.573872808113697</v>
      </c>
      <c r="O497" s="5">
        <f>'PROTRA_capacity-Original_Data'!P497</f>
        <v>2.6552542208908356</v>
      </c>
      <c r="P497" s="5">
        <f>'PROTRA_capacity-Original_Data'!Q497</f>
        <v>2.6882376157481507</v>
      </c>
      <c r="Q497" s="5">
        <f>'PROTRA_capacity-Original_Data'!R497</f>
        <v>2.8594659460721688</v>
      </c>
      <c r="R497" s="5">
        <f>'PROTRA_capacity-Original_Data'!S497</f>
        <v>2.8509752850643664</v>
      </c>
      <c r="S497" s="5">
        <f>'PROTRA_capacity-Original_Data'!T497</f>
        <v>2.8891832595994775</v>
      </c>
      <c r="T497" s="5">
        <f>'PROTRA_capacity-Original_Data'!U497</f>
        <v>2.8821077087596421</v>
      </c>
      <c r="U497" s="5">
        <f>'PROTRA_capacity-Original_Data'!V497</f>
        <v>2.8387109969419848</v>
      </c>
      <c r="W497" s="83">
        <f t="shared" si="31"/>
        <v>3.1871396547331177E-2</v>
      </c>
    </row>
    <row r="498" spans="1:23" x14ac:dyDescent="0.35">
      <c r="A498" t="s">
        <v>69</v>
      </c>
      <c r="B498" t="s">
        <v>42</v>
      </c>
      <c r="C498" t="str">
        <f t="shared" si="28"/>
        <v>EU27_TO_elec</v>
      </c>
      <c r="D498" t="str">
        <f t="shared" si="29"/>
        <v>PROTRA_CHP_PP_I</v>
      </c>
      <c r="E498" t="s">
        <v>8</v>
      </c>
      <c r="F498" s="1" t="str">
        <f t="shared" si="30"/>
        <v>EU27TO_elecPROTRA_CHP_solid_bio</v>
      </c>
      <c r="G498" s="6">
        <f>'PROTRA_capacity-Original_Data'!H498</f>
        <v>7.3408186984231936</v>
      </c>
      <c r="H498" s="6">
        <f>'PROTRA_capacity-Original_Data'!I498</f>
        <v>7.5463505238675745</v>
      </c>
      <c r="I498" s="6">
        <f>'PROTRA_capacity-Original_Data'!J498</f>
        <v>7.9872968519753771</v>
      </c>
      <c r="J498" s="6">
        <f>'PROTRA_capacity-Original_Data'!K498</f>
        <v>8.7853970078484878</v>
      </c>
      <c r="K498" s="6">
        <f>'PROTRA_capacity-Original_Data'!L498</f>
        <v>9.7050256552545946</v>
      </c>
      <c r="L498" s="6">
        <f>'PROTRA_capacity-Original_Data'!M498</f>
        <v>9.6925852966780095</v>
      </c>
      <c r="M498" s="6">
        <f>'PROTRA_capacity-Original_Data'!N498</f>
        <v>10.012939939387575</v>
      </c>
      <c r="N498" s="6">
        <f>'PROTRA_capacity-Original_Data'!O498</f>
        <v>10.32686347465204</v>
      </c>
      <c r="O498" s="6">
        <f>'PROTRA_capacity-Original_Data'!P498</f>
        <v>10.653381061874901</v>
      </c>
      <c r="P498" s="6">
        <f>'PROTRA_capacity-Original_Data'!Q498</f>
        <v>10.785716667017589</v>
      </c>
      <c r="Q498" s="6">
        <f>'PROTRA_capacity-Original_Data'!R498</f>
        <v>11.712569217713311</v>
      </c>
      <c r="R498" s="6">
        <f>'PROTRA_capacity-Original_Data'!S498</f>
        <v>13.709148822966943</v>
      </c>
      <c r="S498" s="6">
        <f>'PROTRA_capacity-Original_Data'!T498</f>
        <v>14.455969031799691</v>
      </c>
      <c r="T498" s="6">
        <f>'PROTRA_capacity-Original_Data'!U498</f>
        <v>14.651701868592577</v>
      </c>
      <c r="U498" s="6">
        <f>'PROTRA_capacity-Original_Data'!V498</f>
        <v>15.240470428464224</v>
      </c>
      <c r="W498" s="83">
        <f t="shared" si="31"/>
        <v>5.3564166306211192E-2</v>
      </c>
    </row>
    <row r="499" spans="1:23" x14ac:dyDescent="0.35">
      <c r="A499" t="s">
        <v>69</v>
      </c>
      <c r="B499" t="s">
        <v>42</v>
      </c>
      <c r="C499" t="str">
        <f t="shared" si="28"/>
        <v>EU27_TO_elec</v>
      </c>
      <c r="D499" t="str">
        <f t="shared" si="29"/>
        <v>PROTRA_CHP_PP_I</v>
      </c>
      <c r="E499" t="s">
        <v>9</v>
      </c>
      <c r="F499" s="1" t="str">
        <f t="shared" si="30"/>
        <v>EU27TO_elecPROTRA_CHP_solid_bio_CCS</v>
      </c>
      <c r="G499" s="5">
        <f>'PROTRA_capacity-Original_Data'!H499</f>
        <v>0</v>
      </c>
      <c r="H499" s="5">
        <f>'PROTRA_capacity-Original_Data'!I499</f>
        <v>0</v>
      </c>
      <c r="I499" s="5">
        <f>'PROTRA_capacity-Original_Data'!J499</f>
        <v>0</v>
      </c>
      <c r="J499" s="5">
        <f>'PROTRA_capacity-Original_Data'!K499</f>
        <v>0</v>
      </c>
      <c r="K499" s="5">
        <f>'PROTRA_capacity-Original_Data'!L499</f>
        <v>0</v>
      </c>
      <c r="L499" s="5">
        <f>'PROTRA_capacity-Original_Data'!M499</f>
        <v>0</v>
      </c>
      <c r="M499" s="5">
        <f>'PROTRA_capacity-Original_Data'!N499</f>
        <v>0</v>
      </c>
      <c r="N499" s="5">
        <f>'PROTRA_capacity-Original_Data'!O499</f>
        <v>0</v>
      </c>
      <c r="O499" s="5">
        <f>'PROTRA_capacity-Original_Data'!P499</f>
        <v>0</v>
      </c>
      <c r="P499" s="5">
        <f>'PROTRA_capacity-Original_Data'!Q499</f>
        <v>0</v>
      </c>
      <c r="Q499" s="5">
        <f>'PROTRA_capacity-Original_Data'!R499</f>
        <v>0</v>
      </c>
      <c r="R499" s="5">
        <f>'PROTRA_capacity-Original_Data'!S499</f>
        <v>0</v>
      </c>
      <c r="S499" s="5">
        <f>'PROTRA_capacity-Original_Data'!T499</f>
        <v>0</v>
      </c>
      <c r="T499" s="5">
        <f>'PROTRA_capacity-Original_Data'!U499</f>
        <v>0</v>
      </c>
      <c r="U499" s="5">
        <f>'PROTRA_capacity-Original_Data'!V499</f>
        <v>0</v>
      </c>
      <c r="W499" s="83" t="e">
        <f t="shared" si="31"/>
        <v>#DIV/0!</v>
      </c>
    </row>
    <row r="500" spans="1:23" x14ac:dyDescent="0.35">
      <c r="A500" t="s">
        <v>69</v>
      </c>
      <c r="B500" t="s">
        <v>42</v>
      </c>
      <c r="C500" t="str">
        <f t="shared" si="28"/>
        <v>EU27_TO_elec</v>
      </c>
      <c r="D500" t="str">
        <f t="shared" si="29"/>
        <v>PROTRA_CHP_PP_I</v>
      </c>
      <c r="E500" t="s">
        <v>17</v>
      </c>
      <c r="F500" s="1" t="str">
        <f t="shared" si="30"/>
        <v>EU27TO_elecPROTRA_PP_solid_bio</v>
      </c>
      <c r="G500" s="5">
        <f>'PROTRA_capacity-Original_Data'!H500</f>
        <v>2.7586732471985198</v>
      </c>
      <c r="H500" s="5">
        <f>'PROTRA_capacity-Original_Data'!I500</f>
        <v>2.9788622307454404</v>
      </c>
      <c r="I500" s="5">
        <f>'PROTRA_capacity-Original_Data'!J500</f>
        <v>3.2435413195018636</v>
      </c>
      <c r="J500" s="5">
        <f>'PROTRA_capacity-Original_Data'!K500</f>
        <v>3.278842768136276</v>
      </c>
      <c r="K500" s="5">
        <f>'PROTRA_capacity-Original_Data'!L500</f>
        <v>3.5080460286236081</v>
      </c>
      <c r="L500" s="5">
        <f>'PROTRA_capacity-Original_Data'!M500</f>
        <v>3.7153719967939662</v>
      </c>
      <c r="M500" s="5">
        <f>'PROTRA_capacity-Original_Data'!N500</f>
        <v>3.7409731516743689</v>
      </c>
      <c r="N500" s="5">
        <f>'PROTRA_capacity-Original_Data'!O500</f>
        <v>3.7639190932867361</v>
      </c>
      <c r="O500" s="5">
        <f>'PROTRA_capacity-Original_Data'!P500</f>
        <v>5.3053212262651739</v>
      </c>
      <c r="P500" s="5">
        <f>'PROTRA_capacity-Original_Data'!Q500</f>
        <v>5.2299154108147974</v>
      </c>
      <c r="Q500" s="5">
        <f>'PROTRA_capacity-Original_Data'!R500</f>
        <v>5.6361983745898794</v>
      </c>
      <c r="R500" s="5">
        <f>'PROTRA_capacity-Original_Data'!S500</f>
        <v>6.5092696359298765</v>
      </c>
      <c r="S500" s="5">
        <f>'PROTRA_capacity-Original_Data'!T500</f>
        <v>7.2889372260962135</v>
      </c>
      <c r="T500" s="5">
        <f>'PROTRA_capacity-Original_Data'!U500</f>
        <v>7.4154692929570825</v>
      </c>
      <c r="U500" s="5">
        <f>'PROTRA_capacity-Original_Data'!V500</f>
        <v>7.7412318505479751</v>
      </c>
      <c r="W500" s="83">
        <f t="shared" si="31"/>
        <v>7.6484655572884197E-2</v>
      </c>
    </row>
    <row r="501" spans="1:23" x14ac:dyDescent="0.35">
      <c r="A501" t="s">
        <v>69</v>
      </c>
      <c r="B501" t="s">
        <v>42</v>
      </c>
      <c r="C501" t="str">
        <f t="shared" si="28"/>
        <v>EU27_TO_elec</v>
      </c>
      <c r="D501" t="str">
        <f t="shared" si="29"/>
        <v>PROTRA_CHP_PP_I</v>
      </c>
      <c r="E501" t="s">
        <v>18</v>
      </c>
      <c r="F501" s="1" t="str">
        <f t="shared" si="30"/>
        <v>EU27TO_elecPROTRA_PP_solid_bio_CCS</v>
      </c>
      <c r="G501" s="5">
        <f>'PROTRA_capacity-Original_Data'!H501</f>
        <v>0</v>
      </c>
      <c r="H501" s="5">
        <f>'PROTRA_capacity-Original_Data'!I501</f>
        <v>0</v>
      </c>
      <c r="I501" s="5">
        <f>'PROTRA_capacity-Original_Data'!J501</f>
        <v>0</v>
      </c>
      <c r="J501" s="5">
        <f>'PROTRA_capacity-Original_Data'!K501</f>
        <v>0</v>
      </c>
      <c r="K501" s="5">
        <f>'PROTRA_capacity-Original_Data'!L501</f>
        <v>0</v>
      </c>
      <c r="L501" s="5">
        <f>'PROTRA_capacity-Original_Data'!M501</f>
        <v>0</v>
      </c>
      <c r="M501" s="5">
        <f>'PROTRA_capacity-Original_Data'!N501</f>
        <v>0</v>
      </c>
      <c r="N501" s="5">
        <f>'PROTRA_capacity-Original_Data'!O501</f>
        <v>0</v>
      </c>
      <c r="O501" s="5">
        <f>'PROTRA_capacity-Original_Data'!P501</f>
        <v>0</v>
      </c>
      <c r="P501" s="5">
        <f>'PROTRA_capacity-Original_Data'!Q501</f>
        <v>0</v>
      </c>
      <c r="Q501" s="5">
        <f>'PROTRA_capacity-Original_Data'!R501</f>
        <v>0</v>
      </c>
      <c r="R501" s="5">
        <f>'PROTRA_capacity-Original_Data'!S501</f>
        <v>0</v>
      </c>
      <c r="S501" s="5">
        <f>'PROTRA_capacity-Original_Data'!T501</f>
        <v>0</v>
      </c>
      <c r="T501" s="5">
        <f>'PROTRA_capacity-Original_Data'!U501</f>
        <v>0</v>
      </c>
      <c r="U501" s="5">
        <f>'PROTRA_capacity-Original_Data'!V501</f>
        <v>0</v>
      </c>
      <c r="W501" s="83" t="e">
        <f t="shared" si="31"/>
        <v>#DIV/0!</v>
      </c>
    </row>
    <row r="502" spans="1:23" x14ac:dyDescent="0.35">
      <c r="A502" t="s">
        <v>69</v>
      </c>
      <c r="B502" t="s">
        <v>42</v>
      </c>
      <c r="C502" t="str">
        <f t="shared" si="28"/>
        <v>EU27_TO_elec</v>
      </c>
      <c r="D502" t="str">
        <f t="shared" si="29"/>
        <v>PROTRA_CHP_PP_I</v>
      </c>
      <c r="E502" t="s">
        <v>19</v>
      </c>
      <c r="F502" s="1" t="str">
        <f t="shared" si="30"/>
        <v>EU27TO_elecPROTRA_PP_gas_fuels</v>
      </c>
      <c r="G502" s="5">
        <f>'PROTRA_capacity-Original_Data'!H502</f>
        <v>97.518097125069204</v>
      </c>
      <c r="H502" s="5">
        <f>'PROTRA_capacity-Original_Data'!I502</f>
        <v>105.65941854612183</v>
      </c>
      <c r="I502" s="5">
        <f>'PROTRA_capacity-Original_Data'!J502</f>
        <v>110.27138054612185</v>
      </c>
      <c r="J502" s="5">
        <f>'PROTRA_capacity-Original_Data'!K502</f>
        <v>113.88287355086116</v>
      </c>
      <c r="K502" s="5">
        <f>'PROTRA_capacity-Original_Data'!L502</f>
        <v>123.85039796010891</v>
      </c>
      <c r="L502" s="5">
        <f>'PROTRA_capacity-Original_Data'!M502</f>
        <v>128.13346377115187</v>
      </c>
      <c r="M502" s="5">
        <f>'PROTRA_capacity-Original_Data'!N502</f>
        <v>128.14861764281724</v>
      </c>
      <c r="N502" s="5">
        <f>'PROTRA_capacity-Original_Data'!O502</f>
        <v>128.29621570212441</v>
      </c>
      <c r="O502" s="5">
        <f>'PROTRA_capacity-Original_Data'!P502</f>
        <v>129.49334050212445</v>
      </c>
      <c r="P502" s="5">
        <f>'PROTRA_capacity-Original_Data'!Q502</f>
        <v>128.37909616879108</v>
      </c>
      <c r="Q502" s="5">
        <f>'PROTRA_capacity-Original_Data'!R502</f>
        <v>140.88685983728573</v>
      </c>
      <c r="R502" s="5">
        <f>'PROTRA_capacity-Original_Data'!S502</f>
        <v>142.05751359068532</v>
      </c>
      <c r="S502" s="5">
        <f>'PROTRA_capacity-Original_Data'!T502</f>
        <v>148.96509039993546</v>
      </c>
      <c r="T502" s="5">
        <f>'PROTRA_capacity-Original_Data'!U502</f>
        <v>147.09756181997324</v>
      </c>
      <c r="U502" s="5">
        <f>'PROTRA_capacity-Original_Data'!V502</f>
        <v>150.15613463879384</v>
      </c>
      <c r="W502" s="83">
        <f t="shared" si="31"/>
        <v>3.1311468506670881E-2</v>
      </c>
    </row>
    <row r="503" spans="1:23" x14ac:dyDescent="0.35">
      <c r="A503" t="s">
        <v>69</v>
      </c>
      <c r="B503" t="s">
        <v>42</v>
      </c>
      <c r="C503" t="str">
        <f t="shared" si="28"/>
        <v>EU27_TO_elec</v>
      </c>
      <c r="D503" t="str">
        <f t="shared" si="29"/>
        <v>PROTRA_CHP_PP_I</v>
      </c>
      <c r="E503" t="s">
        <v>20</v>
      </c>
      <c r="F503" s="1" t="str">
        <f t="shared" si="30"/>
        <v>EU27TO_elecPROTRA_PP_gas_fuels_CCS</v>
      </c>
      <c r="G503" s="6">
        <f>'PROTRA_capacity-Original_Data'!H503</f>
        <v>0</v>
      </c>
      <c r="H503" s="6">
        <f>'PROTRA_capacity-Original_Data'!I503</f>
        <v>0</v>
      </c>
      <c r="I503" s="6">
        <f>'PROTRA_capacity-Original_Data'!J503</f>
        <v>0</v>
      </c>
      <c r="J503" s="6">
        <f>'PROTRA_capacity-Original_Data'!K503</f>
        <v>0</v>
      </c>
      <c r="K503" s="6">
        <f>'PROTRA_capacity-Original_Data'!L503</f>
        <v>0</v>
      </c>
      <c r="L503" s="6">
        <f>'PROTRA_capacity-Original_Data'!M503</f>
        <v>0</v>
      </c>
      <c r="M503" s="6">
        <f>'PROTRA_capacity-Original_Data'!N503</f>
        <v>0</v>
      </c>
      <c r="N503" s="6">
        <f>'PROTRA_capacity-Original_Data'!O503</f>
        <v>0</v>
      </c>
      <c r="O503" s="6">
        <f>'PROTRA_capacity-Original_Data'!P503</f>
        <v>0</v>
      </c>
      <c r="P503" s="6">
        <f>'PROTRA_capacity-Original_Data'!Q503</f>
        <v>0</v>
      </c>
      <c r="Q503" s="6">
        <f>'PROTRA_capacity-Original_Data'!R503</f>
        <v>0</v>
      </c>
      <c r="R503" s="6">
        <f>'PROTRA_capacity-Original_Data'!S503</f>
        <v>0</v>
      </c>
      <c r="S503" s="6">
        <f>'PROTRA_capacity-Original_Data'!T503</f>
        <v>0</v>
      </c>
      <c r="T503" s="6">
        <f>'PROTRA_capacity-Original_Data'!U503</f>
        <v>0</v>
      </c>
      <c r="U503" s="6">
        <f>'PROTRA_capacity-Original_Data'!V503</f>
        <v>0</v>
      </c>
      <c r="W503" s="83" t="e">
        <f t="shared" si="31"/>
        <v>#DIV/0!</v>
      </c>
    </row>
    <row r="504" spans="1:23" x14ac:dyDescent="0.35">
      <c r="A504" t="s">
        <v>69</v>
      </c>
      <c r="B504" t="s">
        <v>42</v>
      </c>
      <c r="C504" t="str">
        <f t="shared" si="28"/>
        <v>EU27_TO_elec</v>
      </c>
      <c r="D504" t="str">
        <f t="shared" si="29"/>
        <v>PROTRA_CHP_PP_I</v>
      </c>
      <c r="E504" t="s">
        <v>21</v>
      </c>
      <c r="F504" s="1" t="str">
        <f t="shared" si="30"/>
        <v>EU27TO_elecPROTRA_PP_geothermal</v>
      </c>
      <c r="G504" s="4">
        <f>INDEX('CHP-geothermal-fix'!H$155:H$226,MATCH(PROTRA_capacity!$F504,'CHP-geothermal-fix'!$F$155:$F$226,0))</f>
        <v>0.69899999999999995</v>
      </c>
      <c r="H504" s="4">
        <f>INDEX('CHP-geothermal-fix'!I$155:I$226,MATCH(PROTRA_capacity!$F504,'CHP-geothermal-fix'!$F$155:$F$226,0))</f>
        <v>0.70099999999999996</v>
      </c>
      <c r="I504" s="4">
        <f>INDEX('CHP-geothermal-fix'!J$155:J$226,MATCH(PROTRA_capacity!$F504,'CHP-geothermal-fix'!$F$155:$F$226,0))</f>
        <v>0.70150000000000001</v>
      </c>
      <c r="J504" s="4">
        <f>INDEX('CHP-geothermal-fix'!K$155:K$226,MATCH(PROTRA_capacity!$F504,'CHP-geothermal-fix'!$F$155:$F$226,0))</f>
        <v>0.73050000000000004</v>
      </c>
      <c r="K504" s="4">
        <f>INDEX('CHP-geothermal-fix'!L$155:L$226,MATCH(PROTRA_capacity!$F504,'CHP-geothermal-fix'!$F$155:$F$226,0))</f>
        <v>0.76349999999999996</v>
      </c>
      <c r="L504" s="4">
        <f>INDEX('CHP-geothermal-fix'!M$155:M$226,MATCH(PROTRA_capacity!$F504,'CHP-geothermal-fix'!$F$155:$F$226,0))</f>
        <v>0.77800000000000002</v>
      </c>
      <c r="M504" s="4">
        <f>INDEX('CHP-geothermal-fix'!N$155:N$226,MATCH(PROTRA_capacity!$F504,'CHP-geothermal-fix'!$F$155:$F$226,0))</f>
        <v>0.78099999999999992</v>
      </c>
      <c r="N504" s="4">
        <f>INDEX('CHP-geothermal-fix'!O$155:O$226,MATCH(PROTRA_capacity!$F504,'CHP-geothermal-fix'!$F$155:$F$226,0))</f>
        <v>0.79500000000000004</v>
      </c>
      <c r="O504" s="4">
        <f>INDEX('CHP-geothermal-fix'!P$155:P$226,MATCH(PROTRA_capacity!$F504,'CHP-geothermal-fix'!$F$155:$F$226,0))</f>
        <v>0.83399999999999996</v>
      </c>
      <c r="P504" s="4">
        <f>INDEX('CHP-geothermal-fix'!Q$155:Q$226,MATCH(PROTRA_capacity!$F504,'CHP-geothermal-fix'!$F$155:$F$226,0))</f>
        <v>0.83599999999999985</v>
      </c>
      <c r="Q504" s="4">
        <f>INDEX('CHP-geothermal-fix'!R$155:R$226,MATCH(PROTRA_capacity!$F504,'CHP-geothermal-fix'!$F$155:$F$226,0))</f>
        <v>0.8618464818763325</v>
      </c>
      <c r="R504" s="4">
        <f>INDEX('CHP-geothermal-fix'!S$155:S$226,MATCH(PROTRA_capacity!$F504,'CHP-geothermal-fix'!$F$155:$F$226,0))</f>
        <v>0.85828144989339017</v>
      </c>
      <c r="S504" s="4">
        <f>INDEX('CHP-geothermal-fix'!T$155:T$226,MATCH(PROTRA_capacity!$F504,'CHP-geothermal-fix'!$F$155:$F$226,0))</f>
        <v>0.87699786780383782</v>
      </c>
      <c r="T504" s="4">
        <f>INDEX('CHP-geothermal-fix'!U$155:U$226,MATCH(PROTRA_capacity!$F504,'CHP-geothermal-fix'!$F$155:$F$226,0))</f>
        <v>0.88501918976545846</v>
      </c>
      <c r="U504" s="4">
        <f>INDEX('CHP-geothermal-fix'!V$155:V$226,MATCH(PROTRA_capacity!$F504,'CHP-geothermal-fix'!$F$155:$F$226,0))</f>
        <v>0.88056289978678015</v>
      </c>
      <c r="W504" s="83">
        <f t="shared" si="31"/>
        <v>1.6630386276896392E-2</v>
      </c>
    </row>
    <row r="505" spans="1:23" x14ac:dyDescent="0.35">
      <c r="A505" t="s">
        <v>69</v>
      </c>
      <c r="B505" t="s">
        <v>42</v>
      </c>
      <c r="C505" t="str">
        <f t="shared" si="28"/>
        <v>EU27_TO_elec</v>
      </c>
      <c r="D505" t="str">
        <f t="shared" si="29"/>
        <v>PROTRA_CHP_PP_I</v>
      </c>
      <c r="E505" t="s">
        <v>22</v>
      </c>
      <c r="F505" s="1" t="str">
        <f t="shared" si="30"/>
        <v>EU27TO_elecPROTRA_PP_hydropower_dammed</v>
      </c>
      <c r="G505" s="5">
        <f>'PROTRA_capacity-Original_Data'!H505</f>
        <v>91.169738888888887</v>
      </c>
      <c r="H505" s="5">
        <f>'PROTRA_capacity-Original_Data'!I505</f>
        <v>91.272658888888898</v>
      </c>
      <c r="I505" s="5">
        <f>'PROTRA_capacity-Original_Data'!J505</f>
        <v>91.650318888888904</v>
      </c>
      <c r="J505" s="5">
        <f>'PROTRA_capacity-Original_Data'!K505</f>
        <v>92.250945888888893</v>
      </c>
      <c r="K505" s="5">
        <f>'PROTRA_capacity-Original_Data'!L505</f>
        <v>92.688545888888882</v>
      </c>
      <c r="L505" s="5">
        <f>'PROTRA_capacity-Original_Data'!M505</f>
        <v>93.475045888888886</v>
      </c>
      <c r="M505" s="5">
        <f>'PROTRA_capacity-Original_Data'!N505</f>
        <v>93.693345888888899</v>
      </c>
      <c r="N505" s="5">
        <f>'PROTRA_capacity-Original_Data'!O505</f>
        <v>94.1488458888889</v>
      </c>
      <c r="O505" s="5">
        <f>'PROTRA_capacity-Original_Data'!P505</f>
        <v>94.684145888888892</v>
      </c>
      <c r="P505" s="5">
        <f>'PROTRA_capacity-Original_Data'!Q505</f>
        <v>95.751145888888885</v>
      </c>
      <c r="Q505" s="5">
        <f>'PROTRA_capacity-Original_Data'!R505</f>
        <v>99.255663991818679</v>
      </c>
      <c r="R505" s="5">
        <f>'PROTRA_capacity-Original_Data'!S505</f>
        <v>99.614550054913394</v>
      </c>
      <c r="S505" s="5">
        <f>'PROTRA_capacity-Original_Data'!T505</f>
        <v>99.476847968354264</v>
      </c>
      <c r="T505" s="5">
        <f>'PROTRA_capacity-Original_Data'!U505</f>
        <v>98.487114221210533</v>
      </c>
      <c r="U505" s="5">
        <f>'PROTRA_capacity-Original_Data'!V505</f>
        <v>98.595554614375843</v>
      </c>
      <c r="W505" s="83">
        <f t="shared" si="31"/>
        <v>5.6087521944050422E-3</v>
      </c>
    </row>
    <row r="506" spans="1:23" x14ac:dyDescent="0.35">
      <c r="A506" t="s">
        <v>69</v>
      </c>
      <c r="B506" t="s">
        <v>42</v>
      </c>
      <c r="C506" t="str">
        <f t="shared" si="28"/>
        <v>EU27_TO_elec</v>
      </c>
      <c r="D506" t="str">
        <f t="shared" si="29"/>
        <v>PROTRA_CHP_PP_I</v>
      </c>
      <c r="E506" t="s">
        <v>23</v>
      </c>
      <c r="F506" s="1" t="str">
        <f t="shared" si="30"/>
        <v>EU27TO_elecPROTRA_PP_hydropower_run_of_river</v>
      </c>
      <c r="G506" s="5">
        <f>'PROTRA_capacity-Original_Data'!H506</f>
        <v>49.606984499999982</v>
      </c>
      <c r="H506" s="5">
        <f>'PROTRA_capacity-Original_Data'!I506</f>
        <v>49.912596499999985</v>
      </c>
      <c r="I506" s="5">
        <f>'PROTRA_capacity-Original_Data'!J506</f>
        <v>49.847550499999983</v>
      </c>
      <c r="J506" s="5">
        <f>'PROTRA_capacity-Original_Data'!K506</f>
        <v>50.471616611111124</v>
      </c>
      <c r="K506" s="5">
        <f>'PROTRA_capacity-Original_Data'!L506</f>
        <v>51.454772611111125</v>
      </c>
      <c r="L506" s="5">
        <f>'PROTRA_capacity-Original_Data'!M506</f>
        <v>51.704035011111117</v>
      </c>
      <c r="M506" s="5">
        <f>'PROTRA_capacity-Original_Data'!N506</f>
        <v>51.746756011111124</v>
      </c>
      <c r="N506" s="5">
        <f>'PROTRA_capacity-Original_Data'!O506</f>
        <v>52.55393001111112</v>
      </c>
      <c r="O506" s="5">
        <f>'PROTRA_capacity-Original_Data'!P506</f>
        <v>52.550647011111124</v>
      </c>
      <c r="P506" s="5">
        <f>'PROTRA_capacity-Original_Data'!Q506</f>
        <v>52.828523111111146</v>
      </c>
      <c r="Q506" s="5">
        <f>'PROTRA_capacity-Original_Data'!R506</f>
        <v>52.78668075725129</v>
      </c>
      <c r="R506" s="5">
        <f>'PROTRA_capacity-Original_Data'!S506</f>
        <v>54.212382424134745</v>
      </c>
      <c r="S506" s="5">
        <f>'PROTRA_capacity-Original_Data'!T506</f>
        <v>54.186868793732394</v>
      </c>
      <c r="T506" s="5">
        <f>'PROTRA_capacity-Original_Data'!U506</f>
        <v>51.754909543780151</v>
      </c>
      <c r="U506" s="5">
        <f>'PROTRA_capacity-Original_Data'!V506</f>
        <v>51.540595048400384</v>
      </c>
      <c r="W506" s="83">
        <f t="shared" si="31"/>
        <v>2.7350269647297143E-3</v>
      </c>
    </row>
    <row r="507" spans="1:23" x14ac:dyDescent="0.35">
      <c r="A507" t="s">
        <v>69</v>
      </c>
      <c r="B507" t="s">
        <v>42</v>
      </c>
      <c r="C507" t="str">
        <f t="shared" si="28"/>
        <v>EU27_TO_elec</v>
      </c>
      <c r="D507" t="str">
        <f t="shared" si="29"/>
        <v>PROTRA_CHP_PP_I</v>
      </c>
      <c r="E507" t="s">
        <v>24</v>
      </c>
      <c r="F507" s="1" t="str">
        <f t="shared" si="30"/>
        <v>EU27TO_elecPROTRA_PP_liquid_fuels</v>
      </c>
      <c r="G507" s="5">
        <f>'PROTRA_capacity-Original_Data'!H507</f>
        <v>45.381057921052623</v>
      </c>
      <c r="H507" s="5">
        <f>'PROTRA_capacity-Original_Data'!I507</f>
        <v>44.054347921052624</v>
      </c>
      <c r="I507" s="5">
        <f>'PROTRA_capacity-Original_Data'!J507</f>
        <v>41.063967921052637</v>
      </c>
      <c r="J507" s="5">
        <f>'PROTRA_capacity-Original_Data'!K507</f>
        <v>41.597677921052629</v>
      </c>
      <c r="K507" s="5">
        <f>'PROTRA_capacity-Original_Data'!L507</f>
        <v>41.30587392105263</v>
      </c>
      <c r="L507" s="5">
        <f>'PROTRA_capacity-Original_Data'!M507</f>
        <v>39.583193921052633</v>
      </c>
      <c r="M507" s="5">
        <f>'PROTRA_capacity-Original_Data'!N507</f>
        <v>38.953198206766913</v>
      </c>
      <c r="N507" s="5">
        <f>'PROTRA_capacity-Original_Data'!O507</f>
        <v>36.945949873433577</v>
      </c>
      <c r="O507" s="5">
        <f>'PROTRA_capacity-Original_Data'!P507</f>
        <v>34.30192039974937</v>
      </c>
      <c r="P507" s="5">
        <f>'PROTRA_capacity-Original_Data'!Q507</f>
        <v>31.212730399749372</v>
      </c>
      <c r="Q507" s="5">
        <f>'PROTRA_capacity-Original_Data'!R507</f>
        <v>31.06756422250449</v>
      </c>
      <c r="R507" s="5">
        <f>'PROTRA_capacity-Original_Data'!S507</f>
        <v>27.97101948996368</v>
      </c>
      <c r="S507" s="5">
        <f>'PROTRA_capacity-Original_Data'!T507</f>
        <v>24.160657623798041</v>
      </c>
      <c r="T507" s="5">
        <f>'PROTRA_capacity-Original_Data'!U507</f>
        <v>23.397784333724946</v>
      </c>
      <c r="U507" s="5">
        <f>'PROTRA_capacity-Original_Data'!V507</f>
        <v>21.218289382951795</v>
      </c>
      <c r="W507" s="83">
        <f t="shared" si="31"/>
        <v>-5.2854196363291361E-2</v>
      </c>
    </row>
    <row r="508" spans="1:23" x14ac:dyDescent="0.35">
      <c r="A508" t="s">
        <v>69</v>
      </c>
      <c r="B508" t="s">
        <v>42</v>
      </c>
      <c r="C508" t="str">
        <f t="shared" si="28"/>
        <v>EU27_TO_elec</v>
      </c>
      <c r="D508" t="str">
        <f t="shared" si="29"/>
        <v>PROTRA_CHP_PP_I</v>
      </c>
      <c r="E508" t="s">
        <v>25</v>
      </c>
      <c r="F508" s="1" t="str">
        <f t="shared" si="30"/>
        <v>EU27TO_elecPROTRA_PP_liquid_fuels_CCS</v>
      </c>
      <c r="G508" s="5">
        <f>'PROTRA_capacity-Original_Data'!H508</f>
        <v>0</v>
      </c>
      <c r="H508" s="5">
        <f>'PROTRA_capacity-Original_Data'!I508</f>
        <v>0</v>
      </c>
      <c r="I508" s="5">
        <f>'PROTRA_capacity-Original_Data'!J508</f>
        <v>0</v>
      </c>
      <c r="J508" s="5">
        <f>'PROTRA_capacity-Original_Data'!K508</f>
        <v>0</v>
      </c>
      <c r="K508" s="5">
        <f>'PROTRA_capacity-Original_Data'!L508</f>
        <v>0</v>
      </c>
      <c r="L508" s="5">
        <f>'PROTRA_capacity-Original_Data'!M508</f>
        <v>0</v>
      </c>
      <c r="M508" s="5">
        <f>'PROTRA_capacity-Original_Data'!N508</f>
        <v>0</v>
      </c>
      <c r="N508" s="5">
        <f>'PROTRA_capacity-Original_Data'!O508</f>
        <v>0</v>
      </c>
      <c r="O508" s="5">
        <f>'PROTRA_capacity-Original_Data'!P508</f>
        <v>0</v>
      </c>
      <c r="P508" s="5">
        <f>'PROTRA_capacity-Original_Data'!Q508</f>
        <v>0</v>
      </c>
      <c r="Q508" s="5">
        <f>'PROTRA_capacity-Original_Data'!R508</f>
        <v>0</v>
      </c>
      <c r="R508" s="5">
        <f>'PROTRA_capacity-Original_Data'!S508</f>
        <v>0</v>
      </c>
      <c r="S508" s="5">
        <f>'PROTRA_capacity-Original_Data'!T508</f>
        <v>0</v>
      </c>
      <c r="T508" s="5">
        <f>'PROTRA_capacity-Original_Data'!U508</f>
        <v>0</v>
      </c>
      <c r="U508" s="5">
        <f>'PROTRA_capacity-Original_Data'!V508</f>
        <v>0</v>
      </c>
      <c r="W508" s="83" t="e">
        <f t="shared" si="31"/>
        <v>#DIV/0!</v>
      </c>
    </row>
    <row r="509" spans="1:23" x14ac:dyDescent="0.35">
      <c r="A509" t="s">
        <v>69</v>
      </c>
      <c r="B509" t="s">
        <v>42</v>
      </c>
      <c r="C509" t="str">
        <f t="shared" si="28"/>
        <v>EU27_TO_elec</v>
      </c>
      <c r="D509" t="str">
        <f t="shared" si="29"/>
        <v>PROTRA_CHP_PP_I</v>
      </c>
      <c r="E509" t="s">
        <v>26</v>
      </c>
      <c r="F509" s="1" t="str">
        <f t="shared" si="30"/>
        <v>EU27TO_elecPROTRA_PP_nuclear</v>
      </c>
      <c r="G509" s="5">
        <f>'PROTRA_capacity-Original_Data'!H509</f>
        <v>128.70520000000002</v>
      </c>
      <c r="H509" s="5">
        <f>'PROTRA_capacity-Original_Data'!I509</f>
        <v>127.62120000000002</v>
      </c>
      <c r="I509" s="5">
        <f>'PROTRA_capacity-Original_Data'!J509</f>
        <v>127.9552</v>
      </c>
      <c r="J509" s="5">
        <f>'PROTRA_capacity-Original_Data'!K509</f>
        <v>127.42420000000001</v>
      </c>
      <c r="K509" s="5">
        <f>'PROTRA_capacity-Original_Data'!L509</f>
        <v>126.44220000000001</v>
      </c>
      <c r="L509" s="5">
        <f>'PROTRA_capacity-Original_Data'!M509</f>
        <v>127.00120000000001</v>
      </c>
      <c r="M509" s="5">
        <f>'PROTRA_capacity-Original_Data'!N509</f>
        <v>118.42619999999999</v>
      </c>
      <c r="N509" s="5">
        <f>'PROTRA_capacity-Original_Data'!O509</f>
        <v>118.7092</v>
      </c>
      <c r="O509" s="5">
        <f>'PROTRA_capacity-Original_Data'!P509</f>
        <v>118.81819999999999</v>
      </c>
      <c r="P509" s="5">
        <f>'PROTRA_capacity-Original_Data'!Q509</f>
        <v>117.6602</v>
      </c>
      <c r="Q509" s="5">
        <f>'PROTRA_capacity-Original_Data'!R509</f>
        <v>115.05827199374977</v>
      </c>
      <c r="R509" s="5">
        <f>'PROTRA_capacity-Original_Data'!S509</f>
        <v>112.01072441980727</v>
      </c>
      <c r="S509" s="5">
        <f>'PROTRA_capacity-Original_Data'!T509</f>
        <v>112.22171521708397</v>
      </c>
      <c r="T509" s="5">
        <f>'PROTRA_capacity-Original_Data'!U509</f>
        <v>106.41552862978534</v>
      </c>
      <c r="U509" s="5">
        <f>'PROTRA_capacity-Original_Data'!V509</f>
        <v>104.19093271327058</v>
      </c>
      <c r="W509" s="83">
        <f t="shared" si="31"/>
        <v>-1.4979489346708785E-2</v>
      </c>
    </row>
    <row r="510" spans="1:23" x14ac:dyDescent="0.35">
      <c r="A510" t="s">
        <v>69</v>
      </c>
      <c r="B510" t="s">
        <v>42</v>
      </c>
      <c r="C510" t="str">
        <f t="shared" si="28"/>
        <v>EU27_TO_elec</v>
      </c>
      <c r="D510" t="str">
        <f t="shared" si="29"/>
        <v>PROTRA_CHP_PP_I</v>
      </c>
      <c r="E510" t="s">
        <v>27</v>
      </c>
      <c r="F510" s="1" t="str">
        <f t="shared" si="30"/>
        <v>EU27TO_elecPROTRA_PP_oceanic</v>
      </c>
      <c r="G510" s="5">
        <f>'PROTRA_capacity-Original_Data'!H510</f>
        <v>0.2404</v>
      </c>
      <c r="H510" s="5">
        <f>'PROTRA_capacity-Original_Data'!I510</f>
        <v>0.2404</v>
      </c>
      <c r="I510" s="5">
        <f>'PROTRA_capacity-Original_Data'!J510</f>
        <v>0.24043999999999999</v>
      </c>
      <c r="J510" s="5">
        <f>'PROTRA_capacity-Original_Data'!K510</f>
        <v>0.24043999999999999</v>
      </c>
      <c r="K510" s="5">
        <f>'PROTRA_capacity-Original_Data'!L510</f>
        <v>0.24043999999999999</v>
      </c>
      <c r="L510" s="5">
        <f>'PROTRA_capacity-Original_Data'!M510</f>
        <v>0.24077999999999999</v>
      </c>
      <c r="M510" s="5">
        <f>'PROTRA_capacity-Original_Data'!N510</f>
        <v>0.24107999999999999</v>
      </c>
      <c r="N510" s="5">
        <f>'PROTRA_capacity-Original_Data'!O510</f>
        <v>0.24107999999999999</v>
      </c>
      <c r="O510" s="5">
        <f>'PROTRA_capacity-Original_Data'!P510</f>
        <v>0.24107999999999999</v>
      </c>
      <c r="P510" s="5">
        <f>'PROTRA_capacity-Original_Data'!Q510</f>
        <v>0.24227999999999997</v>
      </c>
      <c r="Q510" s="5">
        <f>'PROTRA_capacity-Original_Data'!R510</f>
        <v>0.24227999999999997</v>
      </c>
      <c r="R510" s="5">
        <f>'PROTRA_capacity-Original_Data'!S510</f>
        <v>0.24227999999999997</v>
      </c>
      <c r="S510" s="5">
        <f>'PROTRA_capacity-Original_Data'!T510</f>
        <v>0.24227999999999997</v>
      </c>
      <c r="T510" s="5">
        <f>'PROTRA_capacity-Original_Data'!U510</f>
        <v>0.24833699999999995</v>
      </c>
      <c r="U510" s="5">
        <f>'PROTRA_capacity-Original_Data'!V510</f>
        <v>0.24833699999999995</v>
      </c>
      <c r="W510" s="83">
        <f t="shared" si="31"/>
        <v>2.3228716988692444E-3</v>
      </c>
    </row>
    <row r="511" spans="1:23" x14ac:dyDescent="0.35">
      <c r="A511" t="s">
        <v>69</v>
      </c>
      <c r="B511" t="s">
        <v>42</v>
      </c>
      <c r="C511" t="str">
        <f t="shared" si="28"/>
        <v>EU27_TO_elec</v>
      </c>
      <c r="D511" t="str">
        <f t="shared" si="29"/>
        <v>PROTRA_CHP_PP_I</v>
      </c>
      <c r="E511" t="s">
        <v>28</v>
      </c>
      <c r="F511" s="1" t="str">
        <f t="shared" si="30"/>
        <v>EU27TO_elecPROTRA_PP_solar_CSP</v>
      </c>
      <c r="G511" s="5">
        <f>'PROTRA_capacity-Original_Data'!H511</f>
        <v>1.0999999999999999E-2</v>
      </c>
      <c r="H511" s="5">
        <f>'PROTRA_capacity-Original_Data'!I511</f>
        <v>1.0999999999999999E-2</v>
      </c>
      <c r="I511" s="5">
        <f>'PROTRA_capacity-Original_Data'!J511</f>
        <v>6.0999999999999999E-2</v>
      </c>
      <c r="J511" s="5">
        <f>'PROTRA_capacity-Original_Data'!K511</f>
        <v>0.28399999999999997</v>
      </c>
      <c r="K511" s="5">
        <f>'PROTRA_capacity-Original_Data'!L511</f>
        <v>0.73872000000000004</v>
      </c>
      <c r="L511" s="5">
        <f>'PROTRA_capacity-Original_Data'!M511</f>
        <v>1.1557200000000001</v>
      </c>
      <c r="M511" s="5">
        <f>'PROTRA_capacity-Original_Data'!N511</f>
        <v>2.0067200000000001</v>
      </c>
      <c r="N511" s="5">
        <f>'PROTRA_capacity-Original_Data'!O511</f>
        <v>2.3111330000000003</v>
      </c>
      <c r="O511" s="5">
        <f>'PROTRA_capacity-Original_Data'!P511</f>
        <v>2.3121330000000002</v>
      </c>
      <c r="P511" s="5">
        <f>'PROTRA_capacity-Original_Data'!Q511</f>
        <v>2.3121330000000002</v>
      </c>
      <c r="Q511" s="5">
        <f>'PROTRA_capacity-Original_Data'!R511</f>
        <v>0</v>
      </c>
      <c r="R511" s="5">
        <f>'PROTRA_capacity-Original_Data'!S511</f>
        <v>0</v>
      </c>
      <c r="S511" s="5">
        <f>'PROTRA_capacity-Original_Data'!T511</f>
        <v>0</v>
      </c>
      <c r="T511" s="5">
        <f>'PROTRA_capacity-Original_Data'!U511</f>
        <v>0</v>
      </c>
      <c r="U511" s="5">
        <f>'PROTRA_capacity-Original_Data'!V511</f>
        <v>0</v>
      </c>
      <c r="W511" s="83">
        <f t="shared" si="31"/>
        <v>-1</v>
      </c>
    </row>
    <row r="512" spans="1:23" x14ac:dyDescent="0.35">
      <c r="A512" t="s">
        <v>69</v>
      </c>
      <c r="B512" t="s">
        <v>42</v>
      </c>
      <c r="C512" t="str">
        <f t="shared" si="28"/>
        <v>EU27_TO_elec</v>
      </c>
      <c r="D512" t="str">
        <f t="shared" si="29"/>
        <v>PROTRA_CHP_PP_I</v>
      </c>
      <c r="E512" t="s">
        <v>29</v>
      </c>
      <c r="F512" s="1" t="str">
        <f t="shared" si="30"/>
        <v>EU27TO_elecPROTRA_PP_solar_PV</v>
      </c>
      <c r="G512" s="5">
        <f>'PROTRA_capacity-Original_Data'!H512</f>
        <v>1.456683911931818</v>
      </c>
      <c r="H512" s="5">
        <f>'PROTRA_capacity-Original_Data'!I512</f>
        <v>2.2476539261363637</v>
      </c>
      <c r="I512" s="5">
        <f>'PROTRA_capacity-Original_Data'!J512</f>
        <v>4.6639410170454552</v>
      </c>
      <c r="J512" s="5">
        <f>'PROTRA_capacity-Original_Data'!K512</f>
        <v>7.508318045454546</v>
      </c>
      <c r="K512" s="5">
        <f>'PROTRA_capacity-Original_Data'!L512</f>
        <v>13.433112235795452</v>
      </c>
      <c r="L512" s="5">
        <f>'PROTRA_capacity-Original_Data'!M512</f>
        <v>23.890396517045453</v>
      </c>
      <c r="M512" s="5">
        <f>'PROTRA_capacity-Original_Data'!N512</f>
        <v>32.021790025568194</v>
      </c>
      <c r="N512" s="5">
        <f>'PROTRA_capacity-Original_Data'!O512</f>
        <v>36.551651704545449</v>
      </c>
      <c r="O512" s="5">
        <f>'PROTRA_capacity-Original_Data'!P512</f>
        <v>39.612433607954557</v>
      </c>
      <c r="P512" s="5">
        <f>'PROTRA_capacity-Original_Data'!Q512</f>
        <v>43.388962900568181</v>
      </c>
      <c r="Q512" s="5">
        <f>'PROTRA_capacity-Original_Data'!R512</f>
        <v>48.187912911385162</v>
      </c>
      <c r="R512" s="5">
        <f>'PROTRA_capacity-Original_Data'!S512</f>
        <v>55.658197530299525</v>
      </c>
      <c r="S512" s="5">
        <f>'PROTRA_capacity-Original_Data'!T512</f>
        <v>59.789100999818316</v>
      </c>
      <c r="T512" s="5">
        <f>'PROTRA_capacity-Original_Data'!U512</f>
        <v>65.096004818008609</v>
      </c>
      <c r="U512" s="5">
        <f>'PROTRA_capacity-Original_Data'!V512</f>
        <v>74.095685980162671</v>
      </c>
      <c r="W512" s="83">
        <f t="shared" si="31"/>
        <v>0.32399908712922287</v>
      </c>
    </row>
    <row r="513" spans="1:23" x14ac:dyDescent="0.35">
      <c r="A513" t="s">
        <v>69</v>
      </c>
      <c r="B513" t="s">
        <v>42</v>
      </c>
      <c r="C513" t="str">
        <f t="shared" si="28"/>
        <v>EU27_TO_elec</v>
      </c>
      <c r="D513" t="str">
        <f t="shared" si="29"/>
        <v>PROTRA_CHP_PP_I</v>
      </c>
      <c r="E513" t="s">
        <v>30</v>
      </c>
      <c r="F513" s="1" t="str">
        <f t="shared" si="30"/>
        <v>EU27TO_elecPROTRA_PP_solar_urban_PV</v>
      </c>
      <c r="G513" s="5">
        <f>'PROTRA_capacity-Original_Data'!H513</f>
        <v>1.8092570880681818</v>
      </c>
      <c r="H513" s="5">
        <f>'PROTRA_capacity-Original_Data'!I513</f>
        <v>2.7916720738636362</v>
      </c>
      <c r="I513" s="5">
        <f>'PROTRA_capacity-Original_Data'!J513</f>
        <v>5.7927929829545457</v>
      </c>
      <c r="J513" s="5">
        <f>'PROTRA_capacity-Original_Data'!K513</f>
        <v>9.3256179545454536</v>
      </c>
      <c r="K513" s="5">
        <f>'PROTRA_capacity-Original_Data'!L513</f>
        <v>16.68443876420454</v>
      </c>
      <c r="L513" s="5">
        <f>'PROTRA_capacity-Original_Data'!M513</f>
        <v>29.672785482954538</v>
      </c>
      <c r="M513" s="5">
        <f>'PROTRA_capacity-Original_Data'!N513</f>
        <v>39.772286974431829</v>
      </c>
      <c r="N513" s="5">
        <f>'PROTRA_capacity-Original_Data'!O513</f>
        <v>45.398548295454539</v>
      </c>
      <c r="O513" s="5">
        <f>'PROTRA_capacity-Original_Data'!P513</f>
        <v>49.200156392045457</v>
      </c>
      <c r="P513" s="5">
        <f>'PROTRA_capacity-Original_Data'!Q513</f>
        <v>53.890750099431813</v>
      </c>
      <c r="Q513" s="5">
        <f>'PROTRA_capacity-Original_Data'!R513</f>
        <v>59.851229412229969</v>
      </c>
      <c r="R513" s="5">
        <f>'PROTRA_capacity-Original_Data'!S513</f>
        <v>69.129608397505777</v>
      </c>
      <c r="S513" s="5">
        <f>'PROTRA_capacity-Original_Data'!T513</f>
        <v>74.260348375570516</v>
      </c>
      <c r="T513" s="5">
        <f>'PROTRA_capacity-Original_Data'!U513</f>
        <v>80.85172572937374</v>
      </c>
      <c r="U513" s="5">
        <f>'PROTRA_capacity-Original_Data'!V513</f>
        <v>92.029673669628792</v>
      </c>
      <c r="W513" s="83">
        <f t="shared" si="31"/>
        <v>0.32399908712922287</v>
      </c>
    </row>
    <row r="514" spans="1:23" x14ac:dyDescent="0.35">
      <c r="A514" t="s">
        <v>69</v>
      </c>
      <c r="B514" t="s">
        <v>42</v>
      </c>
      <c r="C514" t="str">
        <f t="shared" si="28"/>
        <v>EU27_TO_elec</v>
      </c>
      <c r="D514" t="str">
        <f t="shared" si="29"/>
        <v>PROTRA_CHP_PP_I</v>
      </c>
      <c r="E514" t="s">
        <v>31</v>
      </c>
      <c r="F514" s="1" t="str">
        <f t="shared" si="30"/>
        <v>EU27TO_elecPROTRA_PP_solid_fossil</v>
      </c>
      <c r="G514" s="5">
        <f>'PROTRA_capacity-Original_Data'!H514</f>
        <v>119.25336004298603</v>
      </c>
      <c r="H514" s="5">
        <f>'PROTRA_capacity-Original_Data'!I514</f>
        <v>118.74926004298605</v>
      </c>
      <c r="I514" s="5">
        <f>'PROTRA_capacity-Original_Data'!J514</f>
        <v>121.41996004298605</v>
      </c>
      <c r="J514" s="5">
        <f>'PROTRA_capacity-Original_Data'!K514</f>
        <v>121.96796004298605</v>
      </c>
      <c r="K514" s="5">
        <f>'PROTRA_capacity-Original_Data'!L514</f>
        <v>121.91496004298604</v>
      </c>
      <c r="L514" s="5">
        <f>'PROTRA_capacity-Original_Data'!M514</f>
        <v>122.20076004298605</v>
      </c>
      <c r="M514" s="5">
        <f>'PROTRA_capacity-Original_Data'!N514</f>
        <v>122.79056004298604</v>
      </c>
      <c r="N514" s="5">
        <f>'PROTRA_capacity-Original_Data'!O514</f>
        <v>118.69956004298605</v>
      </c>
      <c r="O514" s="5">
        <f>'PROTRA_capacity-Original_Data'!P514</f>
        <v>116.75232763191886</v>
      </c>
      <c r="P514" s="5">
        <f>'PROTRA_capacity-Original_Data'!Q514</f>
        <v>116.53552763191884</v>
      </c>
      <c r="Q514" s="5">
        <f>'PROTRA_capacity-Original_Data'!R514</f>
        <v>112.86090051488245</v>
      </c>
      <c r="R514" s="5">
        <f>'PROTRA_capacity-Original_Data'!S514</f>
        <v>110.21218158303408</v>
      </c>
      <c r="S514" s="5">
        <f>'PROTRA_capacity-Original_Data'!T514</f>
        <v>108.14531238375568</v>
      </c>
      <c r="T514" s="5">
        <f>'PROTRA_capacity-Original_Data'!U514</f>
        <v>103.75336007402856</v>
      </c>
      <c r="U514" s="5">
        <f>'PROTRA_capacity-Original_Data'!V514</f>
        <v>98.691556878148731</v>
      </c>
      <c r="W514" s="83">
        <f t="shared" si="31"/>
        <v>-1.342696508519392E-2</v>
      </c>
    </row>
    <row r="515" spans="1:23" x14ac:dyDescent="0.35">
      <c r="A515" t="s">
        <v>69</v>
      </c>
      <c r="B515" t="s">
        <v>42</v>
      </c>
      <c r="C515" t="str">
        <f t="shared" si="28"/>
        <v>EU27_TO_elec</v>
      </c>
      <c r="D515" t="str">
        <f t="shared" si="29"/>
        <v>PROTRA_CHP_PP_I</v>
      </c>
      <c r="E515" t="s">
        <v>32</v>
      </c>
      <c r="F515" s="1" t="str">
        <f t="shared" si="30"/>
        <v>EU27TO_elecPROTRA_PP_solid_fossil_CCS</v>
      </c>
      <c r="G515" s="5">
        <f>'PROTRA_capacity-Original_Data'!H515</f>
        <v>0</v>
      </c>
      <c r="H515" s="5">
        <f>'PROTRA_capacity-Original_Data'!I515</f>
        <v>0</v>
      </c>
      <c r="I515" s="5">
        <f>'PROTRA_capacity-Original_Data'!J515</f>
        <v>0</v>
      </c>
      <c r="J515" s="5">
        <f>'PROTRA_capacity-Original_Data'!K515</f>
        <v>0</v>
      </c>
      <c r="K515" s="5">
        <f>'PROTRA_capacity-Original_Data'!L515</f>
        <v>0</v>
      </c>
      <c r="L515" s="5">
        <f>'PROTRA_capacity-Original_Data'!M515</f>
        <v>0</v>
      </c>
      <c r="M515" s="5">
        <f>'PROTRA_capacity-Original_Data'!N515</f>
        <v>0</v>
      </c>
      <c r="N515" s="5">
        <f>'PROTRA_capacity-Original_Data'!O515</f>
        <v>0</v>
      </c>
      <c r="O515" s="5">
        <f>'PROTRA_capacity-Original_Data'!P515</f>
        <v>0</v>
      </c>
      <c r="P515" s="5">
        <f>'PROTRA_capacity-Original_Data'!Q515</f>
        <v>0</v>
      </c>
      <c r="Q515" s="5">
        <f>'PROTRA_capacity-Original_Data'!R515</f>
        <v>0</v>
      </c>
      <c r="R515" s="5">
        <f>'PROTRA_capacity-Original_Data'!S515</f>
        <v>0</v>
      </c>
      <c r="S515" s="5">
        <f>'PROTRA_capacity-Original_Data'!T515</f>
        <v>0</v>
      </c>
      <c r="T515" s="5">
        <f>'PROTRA_capacity-Original_Data'!U515</f>
        <v>0</v>
      </c>
      <c r="U515" s="5">
        <f>'PROTRA_capacity-Original_Data'!V515</f>
        <v>0</v>
      </c>
      <c r="W515" s="83" t="e">
        <f t="shared" si="31"/>
        <v>#DIV/0!</v>
      </c>
    </row>
    <row r="516" spans="1:23" x14ac:dyDescent="0.35">
      <c r="A516" t="s">
        <v>69</v>
      </c>
      <c r="B516" t="s">
        <v>42</v>
      </c>
      <c r="C516" t="str">
        <f t="shared" ref="C516:C579" si="32">A516&amp;"_"&amp;B516</f>
        <v>EU27_TO_elec</v>
      </c>
      <c r="D516" t="str">
        <f t="shared" ref="D516:D579" si="33">IF(B516="TO_heat","PROTRA_CHP_HP_I","PROTRA_CHP_PP_I")</f>
        <v>PROTRA_CHP_PP_I</v>
      </c>
      <c r="E516" t="s">
        <v>33</v>
      </c>
      <c r="F516" s="1" t="str">
        <f t="shared" ref="F516:F579" si="34">A516&amp;B516&amp;E516</f>
        <v>EU27TO_elecPROTRA_PP_waste</v>
      </c>
      <c r="G516" s="5">
        <f>'PROTRA_capacity-Original_Data'!H516</f>
        <v>0.68757315082779602</v>
      </c>
      <c r="H516" s="5">
        <f>'PROTRA_capacity-Original_Data'!I516</f>
        <v>0.74245316728087596</v>
      </c>
      <c r="I516" s="5">
        <f>'PROTRA_capacity-Original_Data'!J516</f>
        <v>0.8084219206297163</v>
      </c>
      <c r="J516" s="5">
        <f>'PROTRA_capacity-Original_Data'!K516</f>
        <v>0.8172204719953039</v>
      </c>
      <c r="K516" s="5">
        <f>'PROTRA_capacity-Original_Data'!L516</f>
        <v>0.87434721150797312</v>
      </c>
      <c r="L516" s="5">
        <f>'PROTRA_capacity-Original_Data'!M516</f>
        <v>0.92602124333761449</v>
      </c>
      <c r="M516" s="5">
        <f>'PROTRA_capacity-Original_Data'!N516</f>
        <v>0.93240208845721129</v>
      </c>
      <c r="N516" s="5">
        <f>'PROTRA_capacity-Original_Data'!O516</f>
        <v>0.93812114684484305</v>
      </c>
      <c r="O516" s="5">
        <f>'PROTRA_capacity-Original_Data'!P516</f>
        <v>1.3223010138664058</v>
      </c>
      <c r="P516" s="5">
        <f>'PROTRA_capacity-Original_Data'!Q516</f>
        <v>1.3035068293167835</v>
      </c>
      <c r="Q516" s="5">
        <f>'PROTRA_capacity-Original_Data'!R516</f>
        <v>1.3865341988626674</v>
      </c>
      <c r="R516" s="5">
        <f>'PROTRA_capacity-Original_Data'!S516</f>
        <v>1.382417139215764</v>
      </c>
      <c r="S516" s="5">
        <f>'PROTRA_capacity-Original_Data'!T516</f>
        <v>1.4009439076268291</v>
      </c>
      <c r="T516" s="5">
        <f>'PROTRA_capacity-Original_Data'!U516</f>
        <v>1.397513024587743</v>
      </c>
      <c r="U516" s="5">
        <f>'PROTRA_capacity-Original_Data'!V516</f>
        <v>1.3764702752813482</v>
      </c>
      <c r="W516" s="83">
        <f t="shared" ref="W516:W579" si="35">-1+(U516/G516)^(1/($U$2-$G$2))</f>
        <v>5.0828867466412575E-2</v>
      </c>
    </row>
    <row r="517" spans="1:23" x14ac:dyDescent="0.35">
      <c r="A517" t="s">
        <v>69</v>
      </c>
      <c r="B517" t="s">
        <v>42</v>
      </c>
      <c r="C517" t="str">
        <f t="shared" si="32"/>
        <v>EU27_TO_elec</v>
      </c>
      <c r="D517" t="str">
        <f t="shared" si="33"/>
        <v>PROTRA_CHP_PP_I</v>
      </c>
      <c r="E517" t="s">
        <v>34</v>
      </c>
      <c r="F517" s="1" t="str">
        <f t="shared" si="34"/>
        <v>EU27TO_elecPROTRA_PP_waste_CCS</v>
      </c>
      <c r="G517" s="5">
        <f>'PROTRA_capacity-Original_Data'!H517</f>
        <v>0</v>
      </c>
      <c r="H517" s="5">
        <f>'PROTRA_capacity-Original_Data'!I517</f>
        <v>0</v>
      </c>
      <c r="I517" s="5">
        <f>'PROTRA_capacity-Original_Data'!J517</f>
        <v>0</v>
      </c>
      <c r="J517" s="5">
        <f>'PROTRA_capacity-Original_Data'!K517</f>
        <v>0</v>
      </c>
      <c r="K517" s="5">
        <f>'PROTRA_capacity-Original_Data'!L517</f>
        <v>0</v>
      </c>
      <c r="L517" s="5">
        <f>'PROTRA_capacity-Original_Data'!M517</f>
        <v>0</v>
      </c>
      <c r="M517" s="5">
        <f>'PROTRA_capacity-Original_Data'!N517</f>
        <v>0</v>
      </c>
      <c r="N517" s="5">
        <f>'PROTRA_capacity-Original_Data'!O517</f>
        <v>0</v>
      </c>
      <c r="O517" s="5">
        <f>'PROTRA_capacity-Original_Data'!P517</f>
        <v>0</v>
      </c>
      <c r="P517" s="5">
        <f>'PROTRA_capacity-Original_Data'!Q517</f>
        <v>0</v>
      </c>
      <c r="Q517" s="5">
        <f>'PROTRA_capacity-Original_Data'!R517</f>
        <v>0</v>
      </c>
      <c r="R517" s="5">
        <f>'PROTRA_capacity-Original_Data'!S517</f>
        <v>0</v>
      </c>
      <c r="S517" s="5">
        <f>'PROTRA_capacity-Original_Data'!T517</f>
        <v>0</v>
      </c>
      <c r="T517" s="5">
        <f>'PROTRA_capacity-Original_Data'!U517</f>
        <v>0</v>
      </c>
      <c r="U517" s="5">
        <f>'PROTRA_capacity-Original_Data'!V517</f>
        <v>0</v>
      </c>
      <c r="W517" s="83" t="e">
        <f t="shared" si="35"/>
        <v>#DIV/0!</v>
      </c>
    </row>
    <row r="518" spans="1:23" x14ac:dyDescent="0.35">
      <c r="A518" t="s">
        <v>69</v>
      </c>
      <c r="B518" t="s">
        <v>42</v>
      </c>
      <c r="C518" t="str">
        <f t="shared" si="32"/>
        <v>EU27_TO_elec</v>
      </c>
      <c r="D518" t="str">
        <f t="shared" si="33"/>
        <v>PROTRA_CHP_PP_I</v>
      </c>
      <c r="E518" t="s">
        <v>35</v>
      </c>
      <c r="F518" s="1" t="str">
        <f t="shared" si="34"/>
        <v>EU27TO_elecPROTRA_PP_wind_offshore</v>
      </c>
      <c r="G518" s="5">
        <f>'PROTRA_capacity-Original_Data'!H518</f>
        <v>0.88234999999999986</v>
      </c>
      <c r="H518" s="5">
        <f>'PROTRA_capacity-Original_Data'!I518</f>
        <v>1.0813499999999998</v>
      </c>
      <c r="I518" s="5">
        <f>'PROTRA_capacity-Original_Data'!J518</f>
        <v>1.4297500000000001</v>
      </c>
      <c r="J518" s="5">
        <f>'PROTRA_capacity-Original_Data'!K518</f>
        <v>2.1210500000000003</v>
      </c>
      <c r="K518" s="5">
        <f>'PROTRA_capacity-Original_Data'!L518</f>
        <v>2.9306000000000001</v>
      </c>
      <c r="L518" s="5">
        <f>'PROTRA_capacity-Original_Data'!M518</f>
        <v>3.5408599999999995</v>
      </c>
      <c r="M518" s="5">
        <f>'PROTRA_capacity-Original_Data'!N518</f>
        <v>5.0130999999999997</v>
      </c>
      <c r="N518" s="5">
        <f>'PROTRA_capacity-Original_Data'!O518</f>
        <v>6.6835000000000004</v>
      </c>
      <c r="O518" s="5">
        <f>'PROTRA_capacity-Original_Data'!P518</f>
        <v>7.9758500000000003</v>
      </c>
      <c r="P518" s="5">
        <f>'PROTRA_capacity-Original_Data'!Q518</f>
        <v>10.995950000000001</v>
      </c>
      <c r="Q518" s="5">
        <f>'PROTRA_capacity-Original_Data'!R518</f>
        <v>19.662491670274953</v>
      </c>
      <c r="R518" s="5">
        <f>'PROTRA_capacity-Original_Data'!S518</f>
        <v>23.815432734358087</v>
      </c>
      <c r="S518" s="5">
        <f>'PROTRA_capacity-Original_Data'!T518</f>
        <v>31.388092823121891</v>
      </c>
      <c r="T518" s="5">
        <f>'PROTRA_capacity-Original_Data'!U518</f>
        <v>36.958675849751032</v>
      </c>
      <c r="U518" s="5">
        <f>'PROTRA_capacity-Original_Data'!V518</f>
        <v>40.534323587356575</v>
      </c>
      <c r="W518" s="83">
        <f t="shared" si="35"/>
        <v>0.31439920751981165</v>
      </c>
    </row>
    <row r="519" spans="1:23" x14ac:dyDescent="0.35">
      <c r="A519" t="s">
        <v>69</v>
      </c>
      <c r="B519" t="s">
        <v>42</v>
      </c>
      <c r="C519" t="str">
        <f t="shared" si="32"/>
        <v>EU27_TO_elec</v>
      </c>
      <c r="D519" t="str">
        <f t="shared" si="33"/>
        <v>PROTRA_CHP_PP_I</v>
      </c>
      <c r="E519" t="s">
        <v>36</v>
      </c>
      <c r="F519" s="1" t="str">
        <f t="shared" si="34"/>
        <v>EU27TO_elecPROTRA_PP_wind_onshore</v>
      </c>
      <c r="G519" s="5">
        <f>'PROTRA_capacity-Original_Data'!H519</f>
        <v>47.036549999999998</v>
      </c>
      <c r="H519" s="5">
        <f>'PROTRA_capacity-Original_Data'!I519</f>
        <v>55.259458000000002</v>
      </c>
      <c r="I519" s="5">
        <f>'PROTRA_capacity-Original_Data'!J519</f>
        <v>62.625544000000005</v>
      </c>
      <c r="J519" s="5">
        <f>'PROTRA_capacity-Original_Data'!K519</f>
        <v>73.686487</v>
      </c>
      <c r="K519" s="5">
        <f>'PROTRA_capacity-Original_Data'!L519</f>
        <v>81.989650999999995</v>
      </c>
      <c r="L519" s="5">
        <f>'PROTRA_capacity-Original_Data'!M519</f>
        <v>91.173365000000004</v>
      </c>
      <c r="M519" s="5">
        <f>'PROTRA_capacity-Original_Data'!N519</f>
        <v>102.17787199999999</v>
      </c>
      <c r="N519" s="5">
        <f>'PROTRA_capacity-Original_Data'!O519</f>
        <v>111.57924799999999</v>
      </c>
      <c r="O519" s="5">
        <f>'PROTRA_capacity-Original_Data'!P519</f>
        <v>122.22860399999999</v>
      </c>
      <c r="P519" s="5">
        <f>'PROTRA_capacity-Original_Data'!Q519</f>
        <v>132.037419</v>
      </c>
      <c r="Q519" s="5">
        <f>'PROTRA_capacity-Original_Data'!R519</f>
        <v>160.99880382525083</v>
      </c>
      <c r="R519" s="5">
        <f>'PROTRA_capacity-Original_Data'!S519</f>
        <v>172.17993005502839</v>
      </c>
      <c r="S519" s="5">
        <f>'PROTRA_capacity-Original_Data'!T519</f>
        <v>177.53471817747143</v>
      </c>
      <c r="T519" s="5">
        <f>'PROTRA_capacity-Original_Data'!U519</f>
        <v>185.31828825476393</v>
      </c>
      <c r="U519" s="5">
        <f>'PROTRA_capacity-Original_Data'!V519</f>
        <v>192.07146598757487</v>
      </c>
      <c r="W519" s="83">
        <f t="shared" si="35"/>
        <v>0.10571910527623252</v>
      </c>
    </row>
    <row r="520" spans="1:23" x14ac:dyDescent="0.35">
      <c r="A520" t="s">
        <v>50</v>
      </c>
      <c r="B520" t="s">
        <v>41</v>
      </c>
      <c r="C520" t="str">
        <f t="shared" si="32"/>
        <v>FINLAND_TO_heat</v>
      </c>
      <c r="D520" t="str">
        <f t="shared" si="33"/>
        <v>PROTRA_CHP_HP_I</v>
      </c>
      <c r="E520" t="s">
        <v>0</v>
      </c>
      <c r="F520" s="1" t="str">
        <f t="shared" si="34"/>
        <v>FINLANDTO_heatPROTRA_CHP_gas_fuels</v>
      </c>
      <c r="G520" s="3">
        <f>'PROTRA_capacity-Original_Data'!H520</f>
        <v>2.5842441964404248</v>
      </c>
      <c r="H520" s="3">
        <f>'PROTRA_capacity-Original_Data'!I520</f>
        <v>2.3636451752794478</v>
      </c>
      <c r="I520" s="3">
        <f>'PROTRA_capacity-Original_Data'!J520</f>
        <v>2.5694294943845084</v>
      </c>
      <c r="J520" s="3">
        <f>'PROTRA_capacity-Original_Data'!K520</f>
        <v>2.4156808949385353</v>
      </c>
      <c r="K520" s="3">
        <f>'PROTRA_capacity-Original_Data'!L520</f>
        <v>2.7197876645042522</v>
      </c>
      <c r="L520" s="3">
        <f>'PROTRA_capacity-Original_Data'!M520</f>
        <v>2.2603844908001527</v>
      </c>
      <c r="M520" s="3">
        <f>'PROTRA_capacity-Original_Data'!N520</f>
        <v>1.877634501862981</v>
      </c>
      <c r="N520" s="3">
        <f>'PROTRA_capacity-Original_Data'!O520</f>
        <v>1.7190950783690739</v>
      </c>
      <c r="O520" s="3">
        <f>'PROTRA_capacity-Original_Data'!P520</f>
        <v>1.3893389739005766</v>
      </c>
      <c r="P520" s="3">
        <f>'PROTRA_capacity-Original_Data'!Q520</f>
        <v>1.3201299926542827</v>
      </c>
      <c r="Q520" s="3">
        <f>'PROTRA_capacity-Original_Data'!R520</f>
        <v>1.1295289005319009</v>
      </c>
      <c r="R520" s="3">
        <f>'PROTRA_capacity-Original_Data'!S520</f>
        <v>1.1110289492083443</v>
      </c>
      <c r="S520" s="3">
        <f>'PROTRA_capacity-Original_Data'!T520</f>
        <v>1.2412656583267694</v>
      </c>
      <c r="T520" s="3">
        <f>'PROTRA_capacity-Original_Data'!U520</f>
        <v>1.0923078829287289</v>
      </c>
      <c r="U520" s="3">
        <f>'PROTRA_capacity-Original_Data'!V520</f>
        <v>1.0579171367631051</v>
      </c>
      <c r="W520" s="83">
        <f t="shared" si="35"/>
        <v>-6.1802761772836501E-2</v>
      </c>
    </row>
    <row r="521" spans="1:23" x14ac:dyDescent="0.35">
      <c r="A521" t="s">
        <v>50</v>
      </c>
      <c r="B521" t="s">
        <v>41</v>
      </c>
      <c r="C521" t="str">
        <f t="shared" si="32"/>
        <v>FINLAND_TO_heat</v>
      </c>
      <c r="D521" t="str">
        <f t="shared" si="33"/>
        <v>PROTRA_CHP_HP_I</v>
      </c>
      <c r="E521" t="s">
        <v>1</v>
      </c>
      <c r="F521" s="1" t="str">
        <f t="shared" si="34"/>
        <v>FINLANDTO_heatPROTRA_CHP_gas_fuels_CCS</v>
      </c>
      <c r="G521" s="3">
        <f>'PROTRA_capacity-Original_Data'!H521</f>
        <v>0</v>
      </c>
      <c r="H521" s="3">
        <f>'PROTRA_capacity-Original_Data'!I521</f>
        <v>0</v>
      </c>
      <c r="I521" s="3">
        <f>'PROTRA_capacity-Original_Data'!J521</f>
        <v>0</v>
      </c>
      <c r="J521" s="3">
        <f>'PROTRA_capacity-Original_Data'!K521</f>
        <v>0</v>
      </c>
      <c r="K521" s="3">
        <f>'PROTRA_capacity-Original_Data'!L521</f>
        <v>0</v>
      </c>
      <c r="L521" s="3">
        <f>'PROTRA_capacity-Original_Data'!M521</f>
        <v>0</v>
      </c>
      <c r="M521" s="3">
        <f>'PROTRA_capacity-Original_Data'!N521</f>
        <v>0</v>
      </c>
      <c r="N521" s="3">
        <f>'PROTRA_capacity-Original_Data'!O521</f>
        <v>0</v>
      </c>
      <c r="O521" s="3">
        <f>'PROTRA_capacity-Original_Data'!P521</f>
        <v>0</v>
      </c>
      <c r="P521" s="3">
        <f>'PROTRA_capacity-Original_Data'!Q521</f>
        <v>0</v>
      </c>
      <c r="Q521" s="3">
        <f>'PROTRA_capacity-Original_Data'!R521</f>
        <v>0</v>
      </c>
      <c r="R521" s="3">
        <f>'PROTRA_capacity-Original_Data'!S521</f>
        <v>0</v>
      </c>
      <c r="S521" s="3">
        <f>'PROTRA_capacity-Original_Data'!T521</f>
        <v>0</v>
      </c>
      <c r="T521" s="3">
        <f>'PROTRA_capacity-Original_Data'!U521</f>
        <v>0</v>
      </c>
      <c r="U521" s="3">
        <f>'PROTRA_capacity-Original_Data'!V521</f>
        <v>0</v>
      </c>
      <c r="W521" s="83" t="e">
        <f t="shared" si="35"/>
        <v>#DIV/0!</v>
      </c>
    </row>
    <row r="522" spans="1:23" x14ac:dyDescent="0.35">
      <c r="A522" t="s">
        <v>50</v>
      </c>
      <c r="B522" t="s">
        <v>41</v>
      </c>
      <c r="C522" t="str">
        <f t="shared" si="32"/>
        <v>FINLAND_TO_heat</v>
      </c>
      <c r="D522" t="str">
        <f t="shared" si="33"/>
        <v>PROTRA_CHP_HP_I</v>
      </c>
      <c r="E522" t="s">
        <v>2</v>
      </c>
      <c r="F522" s="1" t="str">
        <f t="shared" si="34"/>
        <v>FINLANDTO_heatPROTRA_CHP_geothermal</v>
      </c>
      <c r="G522" s="3">
        <v>0</v>
      </c>
      <c r="H522" s="3">
        <v>0</v>
      </c>
      <c r="I522" s="3">
        <v>0</v>
      </c>
      <c r="J522" s="3">
        <v>0</v>
      </c>
      <c r="K522" s="3">
        <v>0</v>
      </c>
      <c r="L522" s="3">
        <v>0</v>
      </c>
      <c r="M522" s="3">
        <v>0</v>
      </c>
      <c r="N522" s="3">
        <v>0</v>
      </c>
      <c r="O522" s="3">
        <v>0</v>
      </c>
      <c r="P522" s="3">
        <v>0</v>
      </c>
      <c r="Q522" s="3">
        <v>0</v>
      </c>
      <c r="R522" s="3">
        <v>0</v>
      </c>
      <c r="S522" s="3">
        <v>0</v>
      </c>
      <c r="T522" s="3">
        <v>0</v>
      </c>
      <c r="U522" s="3">
        <v>0</v>
      </c>
      <c r="W522" s="83" t="e">
        <f t="shared" si="35"/>
        <v>#DIV/0!</v>
      </c>
    </row>
    <row r="523" spans="1:23" x14ac:dyDescent="0.35">
      <c r="A523" t="s">
        <v>50</v>
      </c>
      <c r="B523" t="s">
        <v>41</v>
      </c>
      <c r="C523" t="str">
        <f t="shared" si="32"/>
        <v>FINLAND_TO_heat</v>
      </c>
      <c r="D523" t="str">
        <f t="shared" si="33"/>
        <v>PROTRA_CHP_HP_I</v>
      </c>
      <c r="E523" t="s">
        <v>3</v>
      </c>
      <c r="F523" s="1" t="str">
        <f t="shared" si="34"/>
        <v>FINLANDTO_heatPROTRA_CHP_liquid_fuels</v>
      </c>
      <c r="G523" s="3">
        <f>'PROTRA_capacity-Original_Data'!H523</f>
        <v>0.18227242877751326</v>
      </c>
      <c r="H523" s="3">
        <f>'PROTRA_capacity-Original_Data'!I523</f>
        <v>0.19207519182943777</v>
      </c>
      <c r="I523" s="3">
        <f>'PROTRA_capacity-Original_Data'!J523</f>
        <v>0.18853735253250264</v>
      </c>
      <c r="J523" s="3">
        <f>'PROTRA_capacity-Original_Data'!K523</f>
        <v>0.17276448566700009</v>
      </c>
      <c r="K523" s="3">
        <f>'PROTRA_capacity-Original_Data'!L523</f>
        <v>0.15868683346461224</v>
      </c>
      <c r="L523" s="3">
        <f>'PROTRA_capacity-Original_Data'!M523</f>
        <v>8.2475878609800782E-2</v>
      </c>
      <c r="M523" s="3">
        <f>'PROTRA_capacity-Original_Data'!N523</f>
        <v>9.8175040489950516E-2</v>
      </c>
      <c r="N523" s="3">
        <f>'PROTRA_capacity-Original_Data'!O523</f>
        <v>8.9920082130435189E-2</v>
      </c>
      <c r="O523" s="3">
        <f>'PROTRA_capacity-Original_Data'!P523</f>
        <v>0.10318697949394204</v>
      </c>
      <c r="P523" s="3">
        <f>'PROTRA_capacity-Original_Data'!Q523</f>
        <v>0.13311120354718523</v>
      </c>
      <c r="Q523" s="3">
        <f>'PROTRA_capacity-Original_Data'!R523</f>
        <v>4.9750865113150612E-2</v>
      </c>
      <c r="R523" s="3">
        <f>'PROTRA_capacity-Original_Data'!S523</f>
        <v>0.2410890070890602</v>
      </c>
      <c r="S523" s="3">
        <f>'PROTRA_capacity-Original_Data'!T523</f>
        <v>4.083256188545991E-2</v>
      </c>
      <c r="T523" s="3">
        <f>'PROTRA_capacity-Original_Data'!U523</f>
        <v>4.4370401182395061E-2</v>
      </c>
      <c r="U523" s="3">
        <f>'PROTRA_capacity-Original_Data'!V523</f>
        <v>2.573041038666796E-2</v>
      </c>
      <c r="W523" s="83">
        <f t="shared" si="35"/>
        <v>-0.1305069324201702</v>
      </c>
    </row>
    <row r="524" spans="1:23" x14ac:dyDescent="0.35">
      <c r="A524" t="s">
        <v>50</v>
      </c>
      <c r="B524" t="s">
        <v>41</v>
      </c>
      <c r="C524" t="str">
        <f t="shared" si="32"/>
        <v>FINLAND_TO_heat</v>
      </c>
      <c r="D524" t="str">
        <f t="shared" si="33"/>
        <v>PROTRA_CHP_HP_I</v>
      </c>
      <c r="E524" t="s">
        <v>4</v>
      </c>
      <c r="F524" s="1" t="str">
        <f t="shared" si="34"/>
        <v>FINLANDTO_heatPROTRA_CHP_liquid_fuels_CCS</v>
      </c>
      <c r="G524" s="3">
        <f>'PROTRA_capacity-Original_Data'!H524</f>
        <v>0</v>
      </c>
      <c r="H524" s="3">
        <f>'PROTRA_capacity-Original_Data'!I524</f>
        <v>0</v>
      </c>
      <c r="I524" s="3">
        <f>'PROTRA_capacity-Original_Data'!J524</f>
        <v>0</v>
      </c>
      <c r="J524" s="3">
        <f>'PROTRA_capacity-Original_Data'!K524</f>
        <v>0</v>
      </c>
      <c r="K524" s="3">
        <f>'PROTRA_capacity-Original_Data'!L524</f>
        <v>0</v>
      </c>
      <c r="L524" s="3">
        <f>'PROTRA_capacity-Original_Data'!M524</f>
        <v>0</v>
      </c>
      <c r="M524" s="3">
        <f>'PROTRA_capacity-Original_Data'!N524</f>
        <v>0</v>
      </c>
      <c r="N524" s="3">
        <f>'PROTRA_capacity-Original_Data'!O524</f>
        <v>0</v>
      </c>
      <c r="O524" s="3">
        <f>'PROTRA_capacity-Original_Data'!P524</f>
        <v>0</v>
      </c>
      <c r="P524" s="3">
        <f>'PROTRA_capacity-Original_Data'!Q524</f>
        <v>0</v>
      </c>
      <c r="Q524" s="3">
        <f>'PROTRA_capacity-Original_Data'!R524</f>
        <v>0</v>
      </c>
      <c r="R524" s="3">
        <f>'PROTRA_capacity-Original_Data'!S524</f>
        <v>0</v>
      </c>
      <c r="S524" s="3">
        <f>'PROTRA_capacity-Original_Data'!T524</f>
        <v>0</v>
      </c>
      <c r="T524" s="3">
        <f>'PROTRA_capacity-Original_Data'!U524</f>
        <v>0</v>
      </c>
      <c r="U524" s="3">
        <f>'PROTRA_capacity-Original_Data'!V524</f>
        <v>0</v>
      </c>
      <c r="W524" s="83" t="e">
        <f t="shared" si="35"/>
        <v>#DIV/0!</v>
      </c>
    </row>
    <row r="525" spans="1:23" x14ac:dyDescent="0.35">
      <c r="A525" t="s">
        <v>50</v>
      </c>
      <c r="B525" t="s">
        <v>41</v>
      </c>
      <c r="C525" t="str">
        <f t="shared" si="32"/>
        <v>FINLAND_TO_heat</v>
      </c>
      <c r="D525" t="str">
        <f t="shared" si="33"/>
        <v>PROTRA_CHP_HP_I</v>
      </c>
      <c r="E525" t="s">
        <v>5</v>
      </c>
      <c r="F525" s="1" t="str">
        <f t="shared" si="34"/>
        <v>FINLANDTO_heatPROTRA_CHP_solid_fossil</v>
      </c>
      <c r="G525" s="3">
        <f>'PROTRA_capacity-Original_Data'!H525</f>
        <v>4.5284343000769987</v>
      </c>
      <c r="H525" s="3">
        <f>'PROTRA_capacity-Original_Data'!I525</f>
        <v>4.5714043065376897</v>
      </c>
      <c r="I525" s="3">
        <f>'PROTRA_capacity-Original_Data'!J525</f>
        <v>4.0221547556885069</v>
      </c>
      <c r="J525" s="3">
        <f>'PROTRA_capacity-Original_Data'!K525</f>
        <v>4.2052379393049018</v>
      </c>
      <c r="K525" s="3">
        <f>'PROTRA_capacity-Original_Data'!L525</f>
        <v>4.4689543768972761</v>
      </c>
      <c r="L525" s="3">
        <f>'PROTRA_capacity-Original_Data'!M525</f>
        <v>3.9581788284022634</v>
      </c>
      <c r="M525" s="3">
        <f>'PROTRA_capacity-Original_Data'!N525</f>
        <v>3.8851371879176226</v>
      </c>
      <c r="N525" s="3">
        <f>'PROTRA_capacity-Original_Data'!O525</f>
        <v>3.4923633209724683</v>
      </c>
      <c r="O525" s="3">
        <f>'PROTRA_capacity-Original_Data'!P525</f>
        <v>3.4952378154012282</v>
      </c>
      <c r="P525" s="3">
        <f>'PROTRA_capacity-Original_Data'!Q525</f>
        <v>3.2542962182828723</v>
      </c>
      <c r="Q525" s="3">
        <f>'PROTRA_capacity-Original_Data'!R525</f>
        <v>3.7147312617819126</v>
      </c>
      <c r="R525" s="3">
        <f>'PROTRA_capacity-Original_Data'!S525</f>
        <v>3.5830204529564305</v>
      </c>
      <c r="S525" s="3">
        <f>'PROTRA_capacity-Original_Data'!T525</f>
        <v>3.4482877397314837</v>
      </c>
      <c r="T525" s="3">
        <f>'PROTRA_capacity-Original_Data'!U525</f>
        <v>3.1497825490525813</v>
      </c>
      <c r="U525" s="3">
        <f>'PROTRA_capacity-Original_Data'!V525</f>
        <v>3.1022354630014801</v>
      </c>
      <c r="W525" s="83">
        <f t="shared" si="35"/>
        <v>-2.6656367945306236E-2</v>
      </c>
    </row>
    <row r="526" spans="1:23" x14ac:dyDescent="0.35">
      <c r="A526" t="s">
        <v>50</v>
      </c>
      <c r="B526" t="s">
        <v>41</v>
      </c>
      <c r="C526" t="str">
        <f t="shared" si="32"/>
        <v>FINLAND_TO_heat</v>
      </c>
      <c r="D526" t="str">
        <f t="shared" si="33"/>
        <v>PROTRA_CHP_HP_I</v>
      </c>
      <c r="E526" t="s">
        <v>6</v>
      </c>
      <c r="F526" s="1" t="str">
        <f t="shared" si="34"/>
        <v>FINLANDTO_heatPROTRA_CHP_solid_fossil_CCS</v>
      </c>
      <c r="G526" s="3">
        <f>'PROTRA_capacity-Original_Data'!H526</f>
        <v>0</v>
      </c>
      <c r="H526" s="3">
        <f>'PROTRA_capacity-Original_Data'!I526</f>
        <v>0</v>
      </c>
      <c r="I526" s="3">
        <f>'PROTRA_capacity-Original_Data'!J526</f>
        <v>0</v>
      </c>
      <c r="J526" s="3">
        <f>'PROTRA_capacity-Original_Data'!K526</f>
        <v>0</v>
      </c>
      <c r="K526" s="3">
        <f>'PROTRA_capacity-Original_Data'!L526</f>
        <v>0</v>
      </c>
      <c r="L526" s="3">
        <f>'PROTRA_capacity-Original_Data'!M526</f>
        <v>0</v>
      </c>
      <c r="M526" s="3">
        <f>'PROTRA_capacity-Original_Data'!N526</f>
        <v>0</v>
      </c>
      <c r="N526" s="3">
        <f>'PROTRA_capacity-Original_Data'!O526</f>
        <v>0</v>
      </c>
      <c r="O526" s="3">
        <f>'PROTRA_capacity-Original_Data'!P526</f>
        <v>0</v>
      </c>
      <c r="P526" s="3">
        <f>'PROTRA_capacity-Original_Data'!Q526</f>
        <v>0</v>
      </c>
      <c r="Q526" s="3">
        <f>'PROTRA_capacity-Original_Data'!R526</f>
        <v>0</v>
      </c>
      <c r="R526" s="3">
        <f>'PROTRA_capacity-Original_Data'!S526</f>
        <v>0</v>
      </c>
      <c r="S526" s="3">
        <f>'PROTRA_capacity-Original_Data'!T526</f>
        <v>0</v>
      </c>
      <c r="T526" s="3">
        <f>'PROTRA_capacity-Original_Data'!U526</f>
        <v>0</v>
      </c>
      <c r="U526" s="3">
        <f>'PROTRA_capacity-Original_Data'!V526</f>
        <v>0</v>
      </c>
      <c r="W526" s="83" t="e">
        <f t="shared" si="35"/>
        <v>#DIV/0!</v>
      </c>
    </row>
    <row r="527" spans="1:23" x14ac:dyDescent="0.35">
      <c r="A527" t="s">
        <v>50</v>
      </c>
      <c r="B527" t="s">
        <v>41</v>
      </c>
      <c r="C527" t="str">
        <f t="shared" si="32"/>
        <v>FINLAND_TO_heat</v>
      </c>
      <c r="D527" t="str">
        <f t="shared" si="33"/>
        <v>PROTRA_CHP_HP_I</v>
      </c>
      <c r="E527" t="s">
        <v>7</v>
      </c>
      <c r="F527" s="1" t="str">
        <f t="shared" si="34"/>
        <v>FINLANDTO_heatPROTRA_CHP_waste</v>
      </c>
      <c r="G527" s="3">
        <f>'PROTRA_capacity-Original_Data'!H527</f>
        <v>0.1791031144073422</v>
      </c>
      <c r="H527" s="3">
        <f>'PROTRA_capacity-Original_Data'!I527</f>
        <v>0.20718471382676498</v>
      </c>
      <c r="I527" s="3">
        <f>'PROTRA_capacity-Original_Data'!J527</f>
        <v>0.20313093963236012</v>
      </c>
      <c r="J527" s="3">
        <f>'PROTRA_capacity-Original_Data'!K527</f>
        <v>0.25435590445256706</v>
      </c>
      <c r="K527" s="3">
        <f>'PROTRA_capacity-Original_Data'!L527</f>
        <v>0.24064677717694333</v>
      </c>
      <c r="L527" s="3">
        <f>'PROTRA_capacity-Original_Data'!M527</f>
        <v>0.26025230328079224</v>
      </c>
      <c r="M527" s="3">
        <f>'PROTRA_capacity-Original_Data'!N527</f>
        <v>0.41385349275606026</v>
      </c>
      <c r="N527" s="3">
        <f>'PROTRA_capacity-Original_Data'!O527</f>
        <v>0.52942290978927531</v>
      </c>
      <c r="O527" s="3">
        <f>'PROTRA_capacity-Original_Data'!P527</f>
        <v>0.60423346992238336</v>
      </c>
      <c r="P527" s="3">
        <f>'PROTRA_capacity-Original_Data'!Q527</f>
        <v>0.70882084413802871</v>
      </c>
      <c r="Q527" s="3">
        <f>'PROTRA_capacity-Original_Data'!R527</f>
        <v>0.81805163243090184</v>
      </c>
      <c r="R527" s="3">
        <f>'PROTRA_capacity-Original_Data'!S527</f>
        <v>0.80124689577045982</v>
      </c>
      <c r="S527" s="3">
        <f>'PROTRA_capacity-Original_Data'!T527</f>
        <v>0.81112336380773709</v>
      </c>
      <c r="T527" s="3">
        <f>'PROTRA_capacity-Original_Data'!U527</f>
        <v>0.77390234620456511</v>
      </c>
      <c r="U527" s="3">
        <f>'PROTRA_capacity-Original_Data'!V527</f>
        <v>0.78622581975555594</v>
      </c>
      <c r="W527" s="83">
        <f t="shared" si="35"/>
        <v>0.11144728388644598</v>
      </c>
    </row>
    <row r="528" spans="1:23" x14ac:dyDescent="0.35">
      <c r="A528" t="s">
        <v>50</v>
      </c>
      <c r="B528" t="s">
        <v>41</v>
      </c>
      <c r="C528" t="str">
        <f t="shared" si="32"/>
        <v>FINLAND_TO_heat</v>
      </c>
      <c r="D528" t="str">
        <f t="shared" si="33"/>
        <v>PROTRA_CHP_HP_I</v>
      </c>
      <c r="E528" t="s">
        <v>8</v>
      </c>
      <c r="F528" s="1" t="str">
        <f t="shared" si="34"/>
        <v>FINLANDTO_heatPROTRA_CHP_solid_bio</v>
      </c>
      <c r="G528" s="4">
        <f>'PROTRA_capacity-Original_Data'!H528</f>
        <v>2.7640106557159423</v>
      </c>
      <c r="H528" s="4">
        <f>'PROTRA_capacity-Original_Data'!I528</f>
        <v>2.4107426609198965</v>
      </c>
      <c r="I528" s="4">
        <f>'PROTRA_capacity-Original_Data'!J528</f>
        <v>2.5365570709171528</v>
      </c>
      <c r="J528" s="4">
        <f>'PROTRA_capacity-Original_Data'!K528</f>
        <v>2.4318222867308021</v>
      </c>
      <c r="K528" s="4">
        <f>'PROTRA_capacity-Original_Data'!L528</f>
        <v>3.2108839819100639</v>
      </c>
      <c r="L528" s="4">
        <f>'PROTRA_capacity-Original_Data'!M528</f>
        <v>3.1366630616597782</v>
      </c>
      <c r="M528" s="4">
        <f>'PROTRA_capacity-Original_Data'!N528</f>
        <v>3.52567797435194</v>
      </c>
      <c r="N528" s="4">
        <f>'PROTRA_capacity-Original_Data'!O528</f>
        <v>3.6437533608871502</v>
      </c>
      <c r="O528" s="4">
        <f>'PROTRA_capacity-Original_Data'!P528</f>
        <v>3.2546647432096369</v>
      </c>
      <c r="P528" s="4">
        <f>'PROTRA_capacity-Original_Data'!Q528</f>
        <v>3.1238383942083883</v>
      </c>
      <c r="Q528" s="4">
        <f>'PROTRA_capacity-Original_Data'!R528</f>
        <v>3.3697919303307344</v>
      </c>
      <c r="R528" s="4">
        <f>'PROTRA_capacity-Original_Data'!S528</f>
        <v>3.0719500845200063</v>
      </c>
      <c r="S528" s="4">
        <f>'PROTRA_capacity-Original_Data'!T528</f>
        <v>2.7864906762485511</v>
      </c>
      <c r="T528" s="4">
        <f>'PROTRA_capacity-Original_Data'!U528</f>
        <v>2.7579668469170113</v>
      </c>
      <c r="U528" s="4">
        <f>'PROTRA_capacity-Original_Data'!V528</f>
        <v>2.6264624120505178</v>
      </c>
      <c r="W528" s="83">
        <f t="shared" si="35"/>
        <v>-3.6394262335663896E-3</v>
      </c>
    </row>
    <row r="529" spans="1:23" x14ac:dyDescent="0.35">
      <c r="A529" t="s">
        <v>50</v>
      </c>
      <c r="B529" t="s">
        <v>41</v>
      </c>
      <c r="C529" t="str">
        <f t="shared" si="32"/>
        <v>FINLAND_TO_heat</v>
      </c>
      <c r="D529" t="str">
        <f t="shared" si="33"/>
        <v>PROTRA_CHP_HP_I</v>
      </c>
      <c r="E529" t="s">
        <v>9</v>
      </c>
      <c r="F529" s="1" t="str">
        <f t="shared" si="34"/>
        <v>FINLANDTO_heatPROTRA_CHP_solid_bio_CCS</v>
      </c>
      <c r="G529" s="3">
        <f>'PROTRA_capacity-Original_Data'!H529</f>
        <v>0</v>
      </c>
      <c r="H529" s="3">
        <f>'PROTRA_capacity-Original_Data'!I529</f>
        <v>0</v>
      </c>
      <c r="I529" s="3">
        <f>'PROTRA_capacity-Original_Data'!J529</f>
        <v>0</v>
      </c>
      <c r="J529" s="3">
        <f>'PROTRA_capacity-Original_Data'!K529</f>
        <v>0</v>
      </c>
      <c r="K529" s="3">
        <f>'PROTRA_capacity-Original_Data'!L529</f>
        <v>0</v>
      </c>
      <c r="L529" s="3">
        <f>'PROTRA_capacity-Original_Data'!M529</f>
        <v>0</v>
      </c>
      <c r="M529" s="3">
        <f>'PROTRA_capacity-Original_Data'!N529</f>
        <v>0</v>
      </c>
      <c r="N529" s="3">
        <f>'PROTRA_capacity-Original_Data'!O529</f>
        <v>0</v>
      </c>
      <c r="O529" s="3">
        <f>'PROTRA_capacity-Original_Data'!P529</f>
        <v>0</v>
      </c>
      <c r="P529" s="3">
        <f>'PROTRA_capacity-Original_Data'!Q529</f>
        <v>0</v>
      </c>
      <c r="Q529" s="3">
        <f>'PROTRA_capacity-Original_Data'!R529</f>
        <v>0</v>
      </c>
      <c r="R529" s="3">
        <f>'PROTRA_capacity-Original_Data'!S529</f>
        <v>0</v>
      </c>
      <c r="S529" s="3">
        <f>'PROTRA_capacity-Original_Data'!T529</f>
        <v>0</v>
      </c>
      <c r="T529" s="3">
        <f>'PROTRA_capacity-Original_Data'!U529</f>
        <v>0</v>
      </c>
      <c r="U529" s="3">
        <f>'PROTRA_capacity-Original_Data'!V529</f>
        <v>0</v>
      </c>
      <c r="W529" s="83" t="e">
        <f t="shared" si="35"/>
        <v>#DIV/0!</v>
      </c>
    </row>
    <row r="530" spans="1:23" x14ac:dyDescent="0.35">
      <c r="A530" t="s">
        <v>50</v>
      </c>
      <c r="B530" t="s">
        <v>41</v>
      </c>
      <c r="C530" t="str">
        <f t="shared" si="32"/>
        <v>FINLAND_TO_heat</v>
      </c>
      <c r="D530" t="str">
        <f t="shared" si="33"/>
        <v>PROTRA_CHP_HP_I</v>
      </c>
      <c r="E530" t="s">
        <v>10</v>
      </c>
      <c r="F530" s="1" t="str">
        <f t="shared" si="34"/>
        <v>FINLANDTO_heatPROTRA_HP_gas_fuels</v>
      </c>
      <c r="G530" s="4">
        <f>'PROTRA_capacity-Original_Data'!H530</f>
        <v>3.4939148080755569</v>
      </c>
      <c r="H530" s="4">
        <f>'PROTRA_capacity-Original_Data'!I530</f>
        <v>3.9121094532536178</v>
      </c>
      <c r="I530" s="4">
        <f>'PROTRA_capacity-Original_Data'!J530</f>
        <v>4.0312171908846715</v>
      </c>
      <c r="J530" s="4">
        <f>'PROTRA_capacity-Original_Data'!K530</f>
        <v>3.9287107529676799</v>
      </c>
      <c r="K530" s="4">
        <f>'PROTRA_capacity-Original_Data'!L530</f>
        <v>3.9410958495797592</v>
      </c>
      <c r="L530" s="4">
        <f>'PROTRA_capacity-Original_Data'!M530</f>
        <v>3.4182866649337145</v>
      </c>
      <c r="M530" s="4">
        <f>'PROTRA_capacity-Original_Data'!N530</f>
        <v>4.3848512260635992</v>
      </c>
      <c r="N530" s="4">
        <f>'PROTRA_capacity-Original_Data'!O530</f>
        <v>3.4564960055454468</v>
      </c>
      <c r="O530" s="4">
        <f>'PROTRA_capacity-Original_Data'!P530</f>
        <v>3.8103935534182476</v>
      </c>
      <c r="P530" s="4">
        <f>'PROTRA_capacity-Original_Data'!Q530</f>
        <v>2.8095723420847416</v>
      </c>
      <c r="Q530" s="4">
        <f>'PROTRA_capacity-Original_Data'!R530</f>
        <v>3.7323937960315399</v>
      </c>
      <c r="R530" s="4">
        <f>'PROTRA_capacity-Original_Data'!S530</f>
        <v>2.2377497963781301</v>
      </c>
      <c r="S530" s="4">
        <f>'PROTRA_capacity-Original_Data'!T530</f>
        <v>3.265976327874534</v>
      </c>
      <c r="T530" s="4">
        <f>'PROTRA_capacity-Original_Data'!U530</f>
        <v>2.7210320769430729</v>
      </c>
      <c r="U530" s="4">
        <f>'PROTRA_capacity-Original_Data'!V530</f>
        <v>2.6566822770990388</v>
      </c>
      <c r="W530" s="83">
        <f t="shared" si="35"/>
        <v>-1.9377281496706922E-2</v>
      </c>
    </row>
    <row r="531" spans="1:23" x14ac:dyDescent="0.35">
      <c r="A531" t="s">
        <v>50</v>
      </c>
      <c r="B531" t="s">
        <v>41</v>
      </c>
      <c r="C531" t="str">
        <f t="shared" si="32"/>
        <v>FINLAND_TO_heat</v>
      </c>
      <c r="D531" t="str">
        <f t="shared" si="33"/>
        <v>PROTRA_CHP_HP_I</v>
      </c>
      <c r="E531" t="s">
        <v>11</v>
      </c>
      <c r="F531" s="1" t="str">
        <f t="shared" si="34"/>
        <v>FINLANDTO_heatPROTRA_HP_solid_bio</v>
      </c>
      <c r="G531" s="4">
        <f>'PROTRA_capacity-Original_Data'!H531</f>
        <v>3.9961700025994285</v>
      </c>
      <c r="H531" s="4">
        <f>'PROTRA_capacity-Original_Data'!I531</f>
        <v>3.9076297374577593</v>
      </c>
      <c r="I531" s="4">
        <f>'PROTRA_capacity-Original_Data'!J531</f>
        <v>4.7711608352829042</v>
      </c>
      <c r="J531" s="4">
        <f>'PROTRA_capacity-Original_Data'!K531</f>
        <v>4.8106877393640071</v>
      </c>
      <c r="K531" s="4">
        <f>'PROTRA_capacity-Original_Data'!L531</f>
        <v>5.3269091066632006</v>
      </c>
      <c r="L531" s="4">
        <f>'PROTRA_capacity-Original_Data'!M531</f>
        <v>4.9329576293215496</v>
      </c>
      <c r="M531" s="4">
        <f>'PROTRA_capacity-Original_Data'!N531</f>
        <v>5.7833130924529943</v>
      </c>
      <c r="N531" s="4">
        <f>'PROTRA_capacity-Original_Data'!O531</f>
        <v>5.9991299887358114</v>
      </c>
      <c r="O531" s="4">
        <f>'PROTRA_capacity-Original_Data'!P531</f>
        <v>6.9551540421107356</v>
      </c>
      <c r="P531" s="4">
        <f>'PROTRA_capacity-Original_Data'!Q531</f>
        <v>6.6139051035438872</v>
      </c>
      <c r="Q531" s="4">
        <f>'PROTRA_capacity-Original_Data'!R531</f>
        <v>7.3657068191664505</v>
      </c>
      <c r="R531" s="4">
        <f>'PROTRA_capacity-Original_Data'!S531</f>
        <v>7.8405566935274251</v>
      </c>
      <c r="S531" s="4">
        <f>'PROTRA_capacity-Original_Data'!T531</f>
        <v>7.6289560003465899</v>
      </c>
      <c r="T531" s="4">
        <f>'PROTRA_capacity-Original_Data'!U531</f>
        <v>8.2400419374404308</v>
      </c>
      <c r="U531" s="4">
        <f>'PROTRA_capacity-Original_Data'!V531</f>
        <v>8.5915942223377542</v>
      </c>
      <c r="W531" s="83">
        <f t="shared" si="35"/>
        <v>5.619713680603855E-2</v>
      </c>
    </row>
    <row r="532" spans="1:23" x14ac:dyDescent="0.35">
      <c r="A532" t="s">
        <v>50</v>
      </c>
      <c r="B532" t="s">
        <v>41</v>
      </c>
      <c r="C532" t="str">
        <f t="shared" si="32"/>
        <v>FINLAND_TO_heat</v>
      </c>
      <c r="D532" t="str">
        <f t="shared" si="33"/>
        <v>PROTRA_CHP_HP_I</v>
      </c>
      <c r="E532" t="s">
        <v>12</v>
      </c>
      <c r="F532" s="1" t="str">
        <f t="shared" si="34"/>
        <v>FINLANDTO_heatPROTRA_HP_geothermal</v>
      </c>
      <c r="G532" s="4">
        <f>INDEX('CHP-geothermal-fix'!H$155:H$226,MATCH(PROTRA_capacity!$F532,'CHP-geothermal-fix'!$F$155:$F$226,0))</f>
        <v>0</v>
      </c>
      <c r="H532" s="4">
        <f>INDEX('CHP-geothermal-fix'!I$155:I$226,MATCH(PROTRA_capacity!$F532,'CHP-geothermal-fix'!$F$155:$F$226,0))</f>
        <v>0</v>
      </c>
      <c r="I532" s="4">
        <f>INDEX('CHP-geothermal-fix'!J$155:J$226,MATCH(PROTRA_capacity!$F532,'CHP-geothermal-fix'!$F$155:$F$226,0))</f>
        <v>0</v>
      </c>
      <c r="J532" s="4">
        <f>INDEX('CHP-geothermal-fix'!K$155:K$226,MATCH(PROTRA_capacity!$F532,'CHP-geothermal-fix'!$F$155:$F$226,0))</f>
        <v>0</v>
      </c>
      <c r="K532" s="4">
        <f>INDEX('CHP-geothermal-fix'!L$155:L$226,MATCH(PROTRA_capacity!$F532,'CHP-geothermal-fix'!$F$155:$F$226,0))</f>
        <v>0</v>
      </c>
      <c r="L532" s="4">
        <f>INDEX('CHP-geothermal-fix'!M$155:M$226,MATCH(PROTRA_capacity!$F532,'CHP-geothermal-fix'!$F$155:$F$226,0))</f>
        <v>0</v>
      </c>
      <c r="M532" s="4">
        <f>INDEX('CHP-geothermal-fix'!N$155:N$226,MATCH(PROTRA_capacity!$F532,'CHP-geothermal-fix'!$F$155:$F$226,0))</f>
        <v>0</v>
      </c>
      <c r="N532" s="4">
        <f>INDEX('CHP-geothermal-fix'!O$155:O$226,MATCH(PROTRA_capacity!$F532,'CHP-geothermal-fix'!$F$155:$F$226,0))</f>
        <v>0</v>
      </c>
      <c r="O532" s="4">
        <f>INDEX('CHP-geothermal-fix'!P$155:P$226,MATCH(PROTRA_capacity!$F532,'CHP-geothermal-fix'!$F$155:$F$226,0))</f>
        <v>0</v>
      </c>
      <c r="P532" s="4">
        <f>INDEX('CHP-geothermal-fix'!Q$155:Q$226,MATCH(PROTRA_capacity!$F532,'CHP-geothermal-fix'!$F$155:$F$226,0))</f>
        <v>0</v>
      </c>
      <c r="Q532" s="4">
        <f>INDEX('CHP-geothermal-fix'!R$155:R$226,MATCH(PROTRA_capacity!$F532,'CHP-geothermal-fix'!$F$155:$F$226,0))</f>
        <v>0</v>
      </c>
      <c r="R532" s="4">
        <f>INDEX('CHP-geothermal-fix'!S$155:S$226,MATCH(PROTRA_capacity!$F532,'CHP-geothermal-fix'!$F$155:$F$226,0))</f>
        <v>0</v>
      </c>
      <c r="S532" s="4">
        <f>INDEX('CHP-geothermal-fix'!T$155:T$226,MATCH(PROTRA_capacity!$F532,'CHP-geothermal-fix'!$F$155:$F$226,0))</f>
        <v>0</v>
      </c>
      <c r="T532" s="4">
        <f>INDEX('CHP-geothermal-fix'!U$155:U$226,MATCH(PROTRA_capacity!$F532,'CHP-geothermal-fix'!$F$155:$F$226,0))</f>
        <v>0</v>
      </c>
      <c r="U532" s="4">
        <f>INDEX('CHP-geothermal-fix'!V$155:V$226,MATCH(PROTRA_capacity!$F532,'CHP-geothermal-fix'!$F$155:$F$226,0))</f>
        <v>0</v>
      </c>
      <c r="W532" s="83" t="e">
        <f t="shared" si="35"/>
        <v>#DIV/0!</v>
      </c>
    </row>
    <row r="533" spans="1:23" x14ac:dyDescent="0.35">
      <c r="A533" t="s">
        <v>50</v>
      </c>
      <c r="B533" t="s">
        <v>41</v>
      </c>
      <c r="C533" t="str">
        <f t="shared" si="32"/>
        <v>FINLAND_TO_heat</v>
      </c>
      <c r="D533" t="str">
        <f t="shared" si="33"/>
        <v>PROTRA_CHP_HP_I</v>
      </c>
      <c r="E533" t="s">
        <v>13</v>
      </c>
      <c r="F533" s="1" t="str">
        <f t="shared" si="34"/>
        <v>FINLANDTO_heatPROTRA_HP_liquid_fuels</v>
      </c>
      <c r="G533" s="4">
        <f>'PROTRA_capacity-Original_Data'!H533</f>
        <v>3.0852066198769603</v>
      </c>
      <c r="H533" s="4">
        <f>'PROTRA_capacity-Original_Data'!I533</f>
        <v>3.0780917771423626</v>
      </c>
      <c r="I533" s="4">
        <f>'PROTRA_capacity-Original_Data'!J533</f>
        <v>2.400864153886145</v>
      </c>
      <c r="J533" s="4">
        <f>'PROTRA_capacity-Original_Data'!K533</f>
        <v>3.1054970973052596</v>
      </c>
      <c r="K533" s="4">
        <f>'PROTRA_capacity-Original_Data'!L533</f>
        <v>3.1466050775496064</v>
      </c>
      <c r="L533" s="4">
        <f>'PROTRA_capacity-Original_Data'!M533</f>
        <v>2.1984864049909025</v>
      </c>
      <c r="M533" s="4">
        <f>'PROTRA_capacity-Original_Data'!N533</f>
        <v>2.2941415128671698</v>
      </c>
      <c r="N533" s="4">
        <f>'PROTRA_capacity-Original_Data'!O533</f>
        <v>1.3201985963088121</v>
      </c>
      <c r="O533" s="4">
        <f>'PROTRA_capacity-Original_Data'!P533</f>
        <v>1.2408812754527336</v>
      </c>
      <c r="P533" s="4">
        <f>'PROTRA_capacity-Original_Data'!Q533</f>
        <v>1.3721105970019931</v>
      </c>
      <c r="Q533" s="4">
        <f>'PROTRA_capacity-Original_Data'!R533</f>
        <v>2.0485476821765882</v>
      </c>
      <c r="R533" s="4">
        <f>'PROTRA_capacity-Original_Data'!S533</f>
        <v>1.0972668572913957</v>
      </c>
      <c r="S533" s="4">
        <f>'PROTRA_capacity-Original_Data'!T533</f>
        <v>1.2943743523091586</v>
      </c>
      <c r="T533" s="4">
        <f>'PROTRA_capacity-Original_Data'!U533</f>
        <v>1.4870021315310633</v>
      </c>
      <c r="U533" s="4">
        <f>'PROTRA_capacity-Original_Data'!V533</f>
        <v>1.4345631054501344</v>
      </c>
      <c r="W533" s="83">
        <f t="shared" si="35"/>
        <v>-5.3228042803049269E-2</v>
      </c>
    </row>
    <row r="534" spans="1:23" x14ac:dyDescent="0.35">
      <c r="A534" t="s">
        <v>50</v>
      </c>
      <c r="B534" t="s">
        <v>41</v>
      </c>
      <c r="C534" t="str">
        <f t="shared" si="32"/>
        <v>FINLAND_TO_heat</v>
      </c>
      <c r="D534" t="str">
        <f t="shared" si="33"/>
        <v>PROTRA_CHP_HP_I</v>
      </c>
      <c r="E534" t="s">
        <v>14</v>
      </c>
      <c r="F534" s="1" t="str">
        <f t="shared" si="34"/>
        <v>FINLANDTO_heatPROTRA_HP_solar</v>
      </c>
      <c r="G534" s="4">
        <f>'PROTRA_capacity-Original_Data'!H534</f>
        <v>0</v>
      </c>
      <c r="H534" s="4">
        <f>'PROTRA_capacity-Original_Data'!I534</f>
        <v>0</v>
      </c>
      <c r="I534" s="4">
        <f>'PROTRA_capacity-Original_Data'!J534</f>
        <v>0</v>
      </c>
      <c r="J534" s="4">
        <f>'PROTRA_capacity-Original_Data'!K534</f>
        <v>0</v>
      </c>
      <c r="K534" s="4">
        <f>'PROTRA_capacity-Original_Data'!L534</f>
        <v>0</v>
      </c>
      <c r="L534" s="4">
        <f>'PROTRA_capacity-Original_Data'!M534</f>
        <v>0</v>
      </c>
      <c r="M534" s="4">
        <f>'PROTRA_capacity-Original_Data'!N534</f>
        <v>0</v>
      </c>
      <c r="N534" s="4">
        <f>'PROTRA_capacity-Original_Data'!O534</f>
        <v>0</v>
      </c>
      <c r="O534" s="4">
        <f>'PROTRA_capacity-Original_Data'!P534</f>
        <v>0</v>
      </c>
      <c r="P534" s="4">
        <f>'PROTRA_capacity-Original_Data'!Q534</f>
        <v>0</v>
      </c>
      <c r="Q534" s="4">
        <f>'PROTRA_capacity-Original_Data'!R534</f>
        <v>0</v>
      </c>
      <c r="R534" s="4">
        <f>'PROTRA_capacity-Original_Data'!S534</f>
        <v>0</v>
      </c>
      <c r="S534" s="4">
        <f>'PROTRA_capacity-Original_Data'!T534</f>
        <v>0</v>
      </c>
      <c r="T534" s="4">
        <f>'PROTRA_capacity-Original_Data'!U534</f>
        <v>0</v>
      </c>
      <c r="U534" s="4">
        <f>'PROTRA_capacity-Original_Data'!V534</f>
        <v>0</v>
      </c>
      <c r="W534" s="83" t="e">
        <f t="shared" si="35"/>
        <v>#DIV/0!</v>
      </c>
    </row>
    <row r="535" spans="1:23" x14ac:dyDescent="0.35">
      <c r="A535" t="s">
        <v>50</v>
      </c>
      <c r="B535" t="s">
        <v>41</v>
      </c>
      <c r="C535" t="str">
        <f t="shared" si="32"/>
        <v>FINLAND_TO_heat</v>
      </c>
      <c r="D535" t="str">
        <f t="shared" si="33"/>
        <v>PROTRA_CHP_HP_I</v>
      </c>
      <c r="E535" t="s">
        <v>15</v>
      </c>
      <c r="F535" s="1" t="str">
        <f t="shared" si="34"/>
        <v>FINLANDTO_heatPROTRA_HP_solid_fossil</v>
      </c>
      <c r="G535" s="4">
        <f>'PROTRA_capacity-Original_Data'!H535</f>
        <v>2.1531622216445712</v>
      </c>
      <c r="H535" s="4">
        <f>'PROTRA_capacity-Original_Data'!I535</f>
        <v>2.5326205008231524</v>
      </c>
      <c r="I535" s="4">
        <f>'PROTRA_capacity-Original_Data'!J535</f>
        <v>2.239594385235248</v>
      </c>
      <c r="J535" s="4">
        <f>'PROTRA_capacity-Original_Data'!K535</f>
        <v>2.2519794818473273</v>
      </c>
      <c r="K535" s="4">
        <f>'PROTRA_capacity-Original_Data'!L535</f>
        <v>2.7639846460445368</v>
      </c>
      <c r="L535" s="4">
        <f>'PROTRA_capacity-Original_Data'!M535</f>
        <v>2.4493504895589631</v>
      </c>
      <c r="M535" s="4">
        <f>'PROTRA_capacity-Original_Data'!N535</f>
        <v>2.9908690754700631</v>
      </c>
      <c r="N535" s="4">
        <f>'PROTRA_capacity-Original_Data'!O535</f>
        <v>2.9297341304912914</v>
      </c>
      <c r="O535" s="4">
        <f>'PROTRA_capacity-Original_Data'!P535</f>
        <v>2.6675390000866472</v>
      </c>
      <c r="P535" s="4">
        <f>'PROTRA_capacity-Original_Data'!Q535</f>
        <v>2.704694289922883</v>
      </c>
      <c r="Q535" s="4">
        <f>'PROTRA_capacity-Original_Data'!R535</f>
        <v>2.8643829824105356</v>
      </c>
      <c r="R535" s="4">
        <f>'PROTRA_capacity-Original_Data'!S535</f>
        <v>2.6119378216792306</v>
      </c>
      <c r="S535" s="4">
        <f>'PROTRA_capacity-Original_Data'!T535</f>
        <v>2.5919108569448057</v>
      </c>
      <c r="T535" s="4">
        <f>'PROTRA_capacity-Original_Data'!U535</f>
        <v>2.5934919331080497</v>
      </c>
      <c r="U535" s="4">
        <f>'PROTRA_capacity-Original_Data'!V535</f>
        <v>2.54400424919851</v>
      </c>
      <c r="W535" s="83">
        <f t="shared" si="35"/>
        <v>1.1985670276049465E-2</v>
      </c>
    </row>
    <row r="536" spans="1:23" x14ac:dyDescent="0.35">
      <c r="A536" t="s">
        <v>50</v>
      </c>
      <c r="B536" t="s">
        <v>41</v>
      </c>
      <c r="C536" t="str">
        <f t="shared" si="32"/>
        <v>FINLAND_TO_heat</v>
      </c>
      <c r="D536" t="str">
        <f t="shared" si="33"/>
        <v>PROTRA_CHP_HP_I</v>
      </c>
      <c r="E536" t="s">
        <v>16</v>
      </c>
      <c r="F536" s="1" t="str">
        <f t="shared" si="34"/>
        <v>FINLANDTO_heatPROTRA_HP_waste</v>
      </c>
      <c r="G536" s="4">
        <f>'PROTRA_capacity-Original_Data'!H536</f>
        <v>0.11963476301880255</v>
      </c>
      <c r="H536" s="4">
        <f>'PROTRA_capacity-Original_Data'!I536</f>
        <v>0.13913470236547959</v>
      </c>
      <c r="I536" s="4">
        <f>'PROTRA_capacity-Original_Data'!J536</f>
        <v>0.37524207607659649</v>
      </c>
      <c r="J536" s="4">
        <f>'PROTRA_capacity-Original_Data'!K536</f>
        <v>0.38262043150506886</v>
      </c>
      <c r="K536" s="4">
        <f>'PROTRA_capacity-Original_Data'!L536</f>
        <v>0.37181641105623425</v>
      </c>
      <c r="L536" s="4">
        <f>'PROTRA_capacity-Original_Data'!M536</f>
        <v>0.37287046183173034</v>
      </c>
      <c r="M536" s="4">
        <f>'PROTRA_capacity-Original_Data'!N536</f>
        <v>0.41476898015769859</v>
      </c>
      <c r="N536" s="4">
        <f>'PROTRA_capacity-Original_Data'!O536</f>
        <v>0.12938473269214107</v>
      </c>
      <c r="O536" s="4">
        <f>'PROTRA_capacity-Original_Data'!P536</f>
        <v>0.30883687722034486</v>
      </c>
      <c r="P536" s="4">
        <f>'PROTRA_capacity-Original_Data'!Q536</f>
        <v>0.36865425872974611</v>
      </c>
      <c r="Q536" s="4">
        <f>'PROTRA_capacity-Original_Data'!R536</f>
        <v>0.42267436097391908</v>
      </c>
      <c r="R536" s="4">
        <f>'PROTRA_capacity-Original_Data'!S536</f>
        <v>0.48881604713629662</v>
      </c>
      <c r="S536" s="4">
        <f>'PROTRA_capacity-Original_Data'!T536</f>
        <v>0.42478246252491125</v>
      </c>
      <c r="T536" s="4">
        <f>'PROTRA_capacity-Original_Data'!U536</f>
        <v>0.71095724807209071</v>
      </c>
      <c r="U536" s="4">
        <f>'PROTRA_capacity-Original_Data'!V536</f>
        <v>0.7796286560956589</v>
      </c>
      <c r="W536" s="83">
        <f t="shared" si="35"/>
        <v>0.14326005203979775</v>
      </c>
    </row>
    <row r="537" spans="1:23" x14ac:dyDescent="0.35">
      <c r="A537" t="s">
        <v>50</v>
      </c>
      <c r="B537" t="s">
        <v>42</v>
      </c>
      <c r="C537" t="str">
        <f t="shared" si="32"/>
        <v>FINLAND_TO_elec</v>
      </c>
      <c r="D537" t="str">
        <f t="shared" si="33"/>
        <v>PROTRA_CHP_PP_I</v>
      </c>
      <c r="E537" t="s">
        <v>0</v>
      </c>
      <c r="F537" s="1" t="str">
        <f t="shared" si="34"/>
        <v>FINLANDTO_elecPROTRA_CHP_gas_fuels</v>
      </c>
      <c r="G537" s="5">
        <f>'PROTRA_capacity-Original_Data'!H537</f>
        <v>2.375084444444445</v>
      </c>
      <c r="H537" s="5">
        <f>'PROTRA_capacity-Original_Data'!I537</f>
        <v>2.375084444444445</v>
      </c>
      <c r="I537" s="5">
        <f>'PROTRA_capacity-Original_Data'!J537</f>
        <v>2.3639054444444452</v>
      </c>
      <c r="J537" s="5">
        <f>'PROTRA_capacity-Original_Data'!K537</f>
        <v>2.3629854444444449</v>
      </c>
      <c r="K537" s="5">
        <f>'PROTRA_capacity-Original_Data'!L537</f>
        <v>2.305585444444445</v>
      </c>
      <c r="L537" s="5">
        <f>'PROTRA_capacity-Original_Data'!M537</f>
        <v>2.3252854444444448</v>
      </c>
      <c r="M537" s="5">
        <f>'PROTRA_capacity-Original_Data'!N537</f>
        <v>2.3252854444444448</v>
      </c>
      <c r="N537" s="5">
        <f>'PROTRA_capacity-Original_Data'!O537</f>
        <v>2.2847854444444446</v>
      </c>
      <c r="O537" s="5">
        <f>'PROTRA_capacity-Original_Data'!P537</f>
        <v>2.0298354444444446</v>
      </c>
      <c r="P537" s="5">
        <f>'PROTRA_capacity-Original_Data'!Q537</f>
        <v>2.1506354444444447</v>
      </c>
      <c r="Q537" s="5">
        <f>'PROTRA_capacity-Original_Data'!R537</f>
        <v>0.64345517332229818</v>
      </c>
      <c r="R537" s="5">
        <f>'PROTRA_capacity-Original_Data'!S537</f>
        <v>2.3962697844678948</v>
      </c>
      <c r="S537" s="5">
        <f>'PROTRA_capacity-Original_Data'!T537</f>
        <v>2.4897176312159459</v>
      </c>
      <c r="T537" s="5">
        <f>'PROTRA_capacity-Original_Data'!U537</f>
        <v>2.5524611854610666</v>
      </c>
      <c r="U537" s="5">
        <f>'PROTRA_capacity-Original_Data'!V537</f>
        <v>2.4683581233878198</v>
      </c>
      <c r="W537" s="83">
        <f t="shared" si="35"/>
        <v>2.7552322539159402E-3</v>
      </c>
    </row>
    <row r="538" spans="1:23" x14ac:dyDescent="0.35">
      <c r="A538" t="s">
        <v>50</v>
      </c>
      <c r="B538" t="s">
        <v>42</v>
      </c>
      <c r="C538" t="str">
        <f t="shared" si="32"/>
        <v>FINLAND_TO_elec</v>
      </c>
      <c r="D538" t="str">
        <f t="shared" si="33"/>
        <v>PROTRA_CHP_PP_I</v>
      </c>
      <c r="E538" t="s">
        <v>1</v>
      </c>
      <c r="F538" s="1" t="str">
        <f t="shared" si="34"/>
        <v>FINLANDTO_elecPROTRA_CHP_gas_fuels_CCS</v>
      </c>
      <c r="G538" s="5">
        <f>'PROTRA_capacity-Original_Data'!H538</f>
        <v>0</v>
      </c>
      <c r="H538" s="5">
        <f>'PROTRA_capacity-Original_Data'!I538</f>
        <v>0</v>
      </c>
      <c r="I538" s="5">
        <f>'PROTRA_capacity-Original_Data'!J538</f>
        <v>0</v>
      </c>
      <c r="J538" s="5">
        <f>'PROTRA_capacity-Original_Data'!K538</f>
        <v>0</v>
      </c>
      <c r="K538" s="5">
        <f>'PROTRA_capacity-Original_Data'!L538</f>
        <v>0</v>
      </c>
      <c r="L538" s="5">
        <f>'PROTRA_capacity-Original_Data'!M538</f>
        <v>0</v>
      </c>
      <c r="M538" s="5">
        <f>'PROTRA_capacity-Original_Data'!N538</f>
        <v>0</v>
      </c>
      <c r="N538" s="5">
        <f>'PROTRA_capacity-Original_Data'!O538</f>
        <v>0</v>
      </c>
      <c r="O538" s="5">
        <f>'PROTRA_capacity-Original_Data'!P538</f>
        <v>0</v>
      </c>
      <c r="P538" s="5">
        <f>'PROTRA_capacity-Original_Data'!Q538</f>
        <v>0</v>
      </c>
      <c r="Q538" s="5">
        <f>'PROTRA_capacity-Original_Data'!R538</f>
        <v>0</v>
      </c>
      <c r="R538" s="5">
        <f>'PROTRA_capacity-Original_Data'!S538</f>
        <v>0</v>
      </c>
      <c r="S538" s="5">
        <f>'PROTRA_capacity-Original_Data'!T538</f>
        <v>0</v>
      </c>
      <c r="T538" s="5">
        <f>'PROTRA_capacity-Original_Data'!U538</f>
        <v>0</v>
      </c>
      <c r="U538" s="5">
        <f>'PROTRA_capacity-Original_Data'!V538</f>
        <v>0</v>
      </c>
      <c r="W538" s="83" t="e">
        <f t="shared" si="35"/>
        <v>#DIV/0!</v>
      </c>
    </row>
    <row r="539" spans="1:23" x14ac:dyDescent="0.35">
      <c r="A539" t="s">
        <v>50</v>
      </c>
      <c r="B539" t="s">
        <v>42</v>
      </c>
      <c r="C539" t="str">
        <f t="shared" si="32"/>
        <v>FINLAND_TO_elec</v>
      </c>
      <c r="D539" t="str">
        <f t="shared" si="33"/>
        <v>PROTRA_CHP_PP_I</v>
      </c>
      <c r="E539" t="s">
        <v>2</v>
      </c>
      <c r="F539" s="1" t="str">
        <f t="shared" si="34"/>
        <v>FINLANDTO_elecPROTRA_CHP_geothermal</v>
      </c>
      <c r="G539" s="3">
        <v>0</v>
      </c>
      <c r="H539" s="3">
        <v>0</v>
      </c>
      <c r="I539" s="3">
        <v>0</v>
      </c>
      <c r="J539" s="3">
        <v>0</v>
      </c>
      <c r="K539" s="3">
        <v>0</v>
      </c>
      <c r="L539" s="3">
        <v>0</v>
      </c>
      <c r="M539" s="3">
        <v>0</v>
      </c>
      <c r="N539" s="3">
        <v>0</v>
      </c>
      <c r="O539" s="3">
        <v>0</v>
      </c>
      <c r="P539" s="3">
        <v>0</v>
      </c>
      <c r="Q539" s="3">
        <v>0</v>
      </c>
      <c r="R539" s="3">
        <v>0</v>
      </c>
      <c r="S539" s="3">
        <v>0</v>
      </c>
      <c r="T539" s="3">
        <v>0</v>
      </c>
      <c r="U539" s="3">
        <v>0</v>
      </c>
      <c r="W539" s="83" t="e">
        <f t="shared" si="35"/>
        <v>#DIV/0!</v>
      </c>
    </row>
    <row r="540" spans="1:23" x14ac:dyDescent="0.35">
      <c r="A540" t="s">
        <v>50</v>
      </c>
      <c r="B540" t="s">
        <v>42</v>
      </c>
      <c r="C540" t="str">
        <f t="shared" si="32"/>
        <v>FINLAND_TO_elec</v>
      </c>
      <c r="D540" t="str">
        <f t="shared" si="33"/>
        <v>PROTRA_CHP_PP_I</v>
      </c>
      <c r="E540" t="s">
        <v>3</v>
      </c>
      <c r="F540" s="1" t="str">
        <f t="shared" si="34"/>
        <v>FINLANDTO_elecPROTRA_CHP_liquid_fuels</v>
      </c>
      <c r="G540" s="5">
        <f>'PROTRA_capacity-Original_Data'!H540</f>
        <v>0.20710000000000001</v>
      </c>
      <c r="H540" s="5">
        <f>'PROTRA_capacity-Original_Data'!I540</f>
        <v>0.20710000000000001</v>
      </c>
      <c r="I540" s="5">
        <f>'PROTRA_capacity-Original_Data'!J540</f>
        <v>0.19120000000000001</v>
      </c>
      <c r="J540" s="5">
        <f>'PROTRA_capacity-Original_Data'!K540</f>
        <v>0.18380000000000002</v>
      </c>
      <c r="K540" s="5">
        <f>'PROTRA_capacity-Original_Data'!L540</f>
        <v>0.1784</v>
      </c>
      <c r="L540" s="5">
        <f>'PROTRA_capacity-Original_Data'!M540</f>
        <v>0.16689999999999999</v>
      </c>
      <c r="M540" s="5">
        <f>'PROTRA_capacity-Original_Data'!N540</f>
        <v>0.16689999999999999</v>
      </c>
      <c r="N540" s="5">
        <f>'PROTRA_capacity-Original_Data'!O540</f>
        <v>0.16689999999999999</v>
      </c>
      <c r="O540" s="5">
        <f>'PROTRA_capacity-Original_Data'!P540</f>
        <v>0.16689999999999999</v>
      </c>
      <c r="P540" s="5">
        <f>'PROTRA_capacity-Original_Data'!Q540</f>
        <v>0.16689999999999999</v>
      </c>
      <c r="Q540" s="5">
        <f>'PROTRA_capacity-Original_Data'!R540</f>
        <v>8.741448680351907E-2</v>
      </c>
      <c r="R540" s="5">
        <f>'PROTRA_capacity-Original_Data'!S540</f>
        <v>0.13968697947214076</v>
      </c>
      <c r="S540" s="5">
        <f>'PROTRA_capacity-Original_Data'!T540</f>
        <v>0.13567354838709678</v>
      </c>
      <c r="T540" s="5">
        <f>'PROTRA_capacity-Original_Data'!U540</f>
        <v>0.14037219941348972</v>
      </c>
      <c r="U540" s="5">
        <f>'PROTRA_capacity-Original_Data'!V540</f>
        <v>0.12725513196480936</v>
      </c>
      <c r="W540" s="83">
        <f t="shared" si="35"/>
        <v>-3.4188183116636295E-2</v>
      </c>
    </row>
    <row r="541" spans="1:23" x14ac:dyDescent="0.35">
      <c r="A541" t="s">
        <v>50</v>
      </c>
      <c r="B541" t="s">
        <v>42</v>
      </c>
      <c r="C541" t="str">
        <f t="shared" si="32"/>
        <v>FINLAND_TO_elec</v>
      </c>
      <c r="D541" t="str">
        <f t="shared" si="33"/>
        <v>PROTRA_CHP_PP_I</v>
      </c>
      <c r="E541" t="s">
        <v>4</v>
      </c>
      <c r="F541" s="1" t="str">
        <f t="shared" si="34"/>
        <v>FINLANDTO_elecPROTRA_CHP_liquid_fuels_CCS</v>
      </c>
      <c r="G541" s="5">
        <f>'PROTRA_capacity-Original_Data'!H541</f>
        <v>0</v>
      </c>
      <c r="H541" s="5">
        <f>'PROTRA_capacity-Original_Data'!I541</f>
        <v>0</v>
      </c>
      <c r="I541" s="5">
        <f>'PROTRA_capacity-Original_Data'!J541</f>
        <v>0</v>
      </c>
      <c r="J541" s="5">
        <f>'PROTRA_capacity-Original_Data'!K541</f>
        <v>0</v>
      </c>
      <c r="K541" s="5">
        <f>'PROTRA_capacity-Original_Data'!L541</f>
        <v>0</v>
      </c>
      <c r="L541" s="5">
        <f>'PROTRA_capacity-Original_Data'!M541</f>
        <v>0</v>
      </c>
      <c r="M541" s="5">
        <f>'PROTRA_capacity-Original_Data'!N541</f>
        <v>0</v>
      </c>
      <c r="N541" s="5">
        <f>'PROTRA_capacity-Original_Data'!O541</f>
        <v>0</v>
      </c>
      <c r="O541" s="5">
        <f>'PROTRA_capacity-Original_Data'!P541</f>
        <v>0</v>
      </c>
      <c r="P541" s="5">
        <f>'PROTRA_capacity-Original_Data'!Q541</f>
        <v>0</v>
      </c>
      <c r="Q541" s="5">
        <f>'PROTRA_capacity-Original_Data'!R541</f>
        <v>0</v>
      </c>
      <c r="R541" s="5">
        <f>'PROTRA_capacity-Original_Data'!S541</f>
        <v>0</v>
      </c>
      <c r="S541" s="5">
        <f>'PROTRA_capacity-Original_Data'!T541</f>
        <v>0</v>
      </c>
      <c r="T541" s="5">
        <f>'PROTRA_capacity-Original_Data'!U541</f>
        <v>0</v>
      </c>
      <c r="U541" s="5">
        <f>'PROTRA_capacity-Original_Data'!V541</f>
        <v>0</v>
      </c>
      <c r="W541" s="83" t="e">
        <f t="shared" si="35"/>
        <v>#DIV/0!</v>
      </c>
    </row>
    <row r="542" spans="1:23" x14ac:dyDescent="0.35">
      <c r="A542" t="s">
        <v>50</v>
      </c>
      <c r="B542" t="s">
        <v>42</v>
      </c>
      <c r="C542" t="str">
        <f t="shared" si="32"/>
        <v>FINLAND_TO_elec</v>
      </c>
      <c r="D542" t="str">
        <f t="shared" si="33"/>
        <v>PROTRA_CHP_PP_I</v>
      </c>
      <c r="E542" t="s">
        <v>5</v>
      </c>
      <c r="F542" s="1" t="str">
        <f t="shared" si="34"/>
        <v>FINLANDTO_elecPROTRA_CHP_solid_fossil</v>
      </c>
      <c r="G542" s="5">
        <f>'PROTRA_capacity-Original_Data'!H542</f>
        <v>2.1956088235294118</v>
      </c>
      <c r="H542" s="5">
        <f>'PROTRA_capacity-Original_Data'!I542</f>
        <v>2.1933088235294118</v>
      </c>
      <c r="I542" s="5">
        <f>'PROTRA_capacity-Original_Data'!J542</f>
        <v>2.0488088235294115</v>
      </c>
      <c r="J542" s="5">
        <f>'PROTRA_capacity-Original_Data'!K542</f>
        <v>2.0227088235294119</v>
      </c>
      <c r="K542" s="5">
        <f>'PROTRA_capacity-Original_Data'!L542</f>
        <v>2.0103088235294115</v>
      </c>
      <c r="L542" s="5">
        <f>'PROTRA_capacity-Original_Data'!M542</f>
        <v>2.1524088235294117</v>
      </c>
      <c r="M542" s="5">
        <f>'PROTRA_capacity-Original_Data'!N542</f>
        <v>2.1984088235294119</v>
      </c>
      <c r="N542" s="5">
        <f>'PROTRA_capacity-Original_Data'!O542</f>
        <v>2.1984088235294119</v>
      </c>
      <c r="O542" s="5">
        <f>'PROTRA_capacity-Original_Data'!P542</f>
        <v>2.1938088235294115</v>
      </c>
      <c r="P542" s="5">
        <f>'PROTRA_capacity-Original_Data'!Q542</f>
        <v>2.1138088235294119</v>
      </c>
      <c r="Q542" s="5">
        <f>'PROTRA_capacity-Original_Data'!R542</f>
        <v>2.0963393291200778</v>
      </c>
      <c r="R542" s="5">
        <f>'PROTRA_capacity-Original_Data'!S542</f>
        <v>1.8560157438673481</v>
      </c>
      <c r="S542" s="5">
        <f>'PROTRA_capacity-Original_Data'!T542</f>
        <v>1.6114428221366726</v>
      </c>
      <c r="T542" s="5">
        <f>'PROTRA_capacity-Original_Data'!U542</f>
        <v>1.6114428221366726</v>
      </c>
      <c r="U542" s="5">
        <f>'PROTRA_capacity-Original_Data'!V542</f>
        <v>1.5571457449184722</v>
      </c>
      <c r="W542" s="83">
        <f t="shared" si="35"/>
        <v>-2.4244470325831324E-2</v>
      </c>
    </row>
    <row r="543" spans="1:23" x14ac:dyDescent="0.35">
      <c r="A543" t="s">
        <v>50</v>
      </c>
      <c r="B543" t="s">
        <v>42</v>
      </c>
      <c r="C543" t="str">
        <f t="shared" si="32"/>
        <v>FINLAND_TO_elec</v>
      </c>
      <c r="D543" t="str">
        <f t="shared" si="33"/>
        <v>PROTRA_CHP_PP_I</v>
      </c>
      <c r="E543" t="s">
        <v>6</v>
      </c>
      <c r="F543" s="1" t="str">
        <f t="shared" si="34"/>
        <v>FINLANDTO_elecPROTRA_CHP_solid_fossil_CCS</v>
      </c>
      <c r="G543" s="5">
        <f>'PROTRA_capacity-Original_Data'!H543</f>
        <v>0</v>
      </c>
      <c r="H543" s="5">
        <f>'PROTRA_capacity-Original_Data'!I543</f>
        <v>0</v>
      </c>
      <c r="I543" s="5">
        <f>'PROTRA_capacity-Original_Data'!J543</f>
        <v>0</v>
      </c>
      <c r="J543" s="5">
        <f>'PROTRA_capacity-Original_Data'!K543</f>
        <v>0</v>
      </c>
      <c r="K543" s="5">
        <f>'PROTRA_capacity-Original_Data'!L543</f>
        <v>0</v>
      </c>
      <c r="L543" s="5">
        <f>'PROTRA_capacity-Original_Data'!M543</f>
        <v>0</v>
      </c>
      <c r="M543" s="5">
        <f>'PROTRA_capacity-Original_Data'!N543</f>
        <v>0</v>
      </c>
      <c r="N543" s="5">
        <f>'PROTRA_capacity-Original_Data'!O543</f>
        <v>0</v>
      </c>
      <c r="O543" s="5">
        <f>'PROTRA_capacity-Original_Data'!P543</f>
        <v>0</v>
      </c>
      <c r="P543" s="5">
        <f>'PROTRA_capacity-Original_Data'!Q543</f>
        <v>0</v>
      </c>
      <c r="Q543" s="5">
        <f>'PROTRA_capacity-Original_Data'!R543</f>
        <v>0</v>
      </c>
      <c r="R543" s="5">
        <f>'PROTRA_capacity-Original_Data'!S543</f>
        <v>0</v>
      </c>
      <c r="S543" s="5">
        <f>'PROTRA_capacity-Original_Data'!T543</f>
        <v>0</v>
      </c>
      <c r="T543" s="5">
        <f>'PROTRA_capacity-Original_Data'!U543</f>
        <v>0</v>
      </c>
      <c r="U543" s="5">
        <f>'PROTRA_capacity-Original_Data'!V543</f>
        <v>0</v>
      </c>
      <c r="W543" s="83" t="e">
        <f t="shared" si="35"/>
        <v>#DIV/0!</v>
      </c>
    </row>
    <row r="544" spans="1:23" x14ac:dyDescent="0.35">
      <c r="A544" t="s">
        <v>50</v>
      </c>
      <c r="B544" t="s">
        <v>42</v>
      </c>
      <c r="C544" t="str">
        <f t="shared" si="32"/>
        <v>FINLAND_TO_elec</v>
      </c>
      <c r="D544" t="str">
        <f t="shared" si="33"/>
        <v>PROTRA_CHP_PP_I</v>
      </c>
      <c r="E544" t="s">
        <v>7</v>
      </c>
      <c r="F544" s="1" t="str">
        <f t="shared" si="34"/>
        <v>FINLANDTO_elecPROTRA_CHP_waste</v>
      </c>
      <c r="G544" s="5">
        <f>'PROTRA_capacity-Original_Data'!H544</f>
        <v>9.5839400320439458E-2</v>
      </c>
      <c r="H544" s="5">
        <f>'PROTRA_capacity-Original_Data'!I544</f>
        <v>0.10085290455481803</v>
      </c>
      <c r="I544" s="5">
        <f>'PROTRA_capacity-Original_Data'!J544</f>
        <v>0.10144825818265049</v>
      </c>
      <c r="J544" s="5">
        <f>'PROTRA_capacity-Original_Data'!K544</f>
        <v>0.10709471732661935</v>
      </c>
      <c r="K544" s="5">
        <f>'PROTRA_capacity-Original_Data'!L544</f>
        <v>0.11935273517967498</v>
      </c>
      <c r="L544" s="5">
        <f>'PROTRA_capacity-Original_Data'!M544</f>
        <v>0.11640730144197757</v>
      </c>
      <c r="M544" s="5">
        <f>'PROTRA_capacity-Original_Data'!N544</f>
        <v>0.1222981689173724</v>
      </c>
      <c r="N544" s="5">
        <f>'PROTRA_capacity-Original_Data'!O544</f>
        <v>0.13768336003662165</v>
      </c>
      <c r="O544" s="5">
        <f>'PROTRA_capacity-Original_Data'!P544</f>
        <v>0.13614170748455021</v>
      </c>
      <c r="P544" s="5">
        <f>'PROTRA_capacity-Original_Data'!Q544</f>
        <v>0.13614170748455021</v>
      </c>
      <c r="Q544" s="5">
        <f>'PROTRA_capacity-Original_Data'!R544</f>
        <v>8.8870281274636947E-2</v>
      </c>
      <c r="R544" s="5">
        <f>'PROTRA_capacity-Original_Data'!S544</f>
        <v>0.23824798809796285</v>
      </c>
      <c r="S544" s="5">
        <f>'PROTRA_capacity-Original_Data'!T544</f>
        <v>0.29686455659825528</v>
      </c>
      <c r="T544" s="5">
        <f>'PROTRA_capacity-Original_Data'!U544</f>
        <v>0.29686455659825528</v>
      </c>
      <c r="U544" s="5">
        <f>'PROTRA_capacity-Original_Data'!V544</f>
        <v>0.30820969888863448</v>
      </c>
      <c r="W544" s="83">
        <f t="shared" si="35"/>
        <v>8.7015839308749454E-2</v>
      </c>
    </row>
    <row r="545" spans="1:23" x14ac:dyDescent="0.35">
      <c r="A545" t="s">
        <v>50</v>
      </c>
      <c r="B545" t="s">
        <v>42</v>
      </c>
      <c r="C545" t="str">
        <f t="shared" si="32"/>
        <v>FINLAND_TO_elec</v>
      </c>
      <c r="D545" t="str">
        <f t="shared" si="33"/>
        <v>PROTRA_CHP_PP_I</v>
      </c>
      <c r="E545" t="s">
        <v>8</v>
      </c>
      <c r="F545" s="1" t="str">
        <f t="shared" si="34"/>
        <v>FINLANDTO_elecPROTRA_CHP_solid_bio</v>
      </c>
      <c r="G545" s="5">
        <f>'PROTRA_capacity-Original_Data'!H545</f>
        <v>1.4334605996795604</v>
      </c>
      <c r="H545" s="5">
        <f>'PROTRA_capacity-Original_Data'!I545</f>
        <v>1.5084470954451819</v>
      </c>
      <c r="I545" s="5">
        <f>'PROTRA_capacity-Original_Data'!J545</f>
        <v>1.5173517418173494</v>
      </c>
      <c r="J545" s="5">
        <f>'PROTRA_capacity-Original_Data'!K545</f>
        <v>1.6018052826733804</v>
      </c>
      <c r="K545" s="5">
        <f>'PROTRA_capacity-Original_Data'!L545</f>
        <v>1.785147264820325</v>
      </c>
      <c r="L545" s="5">
        <f>'PROTRA_capacity-Original_Data'!M545</f>
        <v>1.7410926985580224</v>
      </c>
      <c r="M545" s="5">
        <f>'PROTRA_capacity-Original_Data'!N545</f>
        <v>1.8292018310826277</v>
      </c>
      <c r="N545" s="5">
        <f>'PROTRA_capacity-Original_Data'!O545</f>
        <v>2.0593166399633782</v>
      </c>
      <c r="O545" s="5">
        <f>'PROTRA_capacity-Original_Data'!P545</f>
        <v>2.0362582925154493</v>
      </c>
      <c r="P545" s="5">
        <f>'PROTRA_capacity-Original_Data'!Q545</f>
        <v>2.0362582925154493</v>
      </c>
      <c r="Q545" s="5">
        <f>'PROTRA_capacity-Original_Data'!R545</f>
        <v>1.5229742665620181</v>
      </c>
      <c r="R545" s="5">
        <f>'PROTRA_capacity-Original_Data'!S545</f>
        <v>1.6510470699430482</v>
      </c>
      <c r="S545" s="5">
        <f>'PROTRA_capacity-Original_Data'!T545</f>
        <v>1.7999689343395953</v>
      </c>
      <c r="T545" s="5">
        <f>'PROTRA_capacity-Original_Data'!U545</f>
        <v>1.7910336224758023</v>
      </c>
      <c r="U545" s="5">
        <f>'PROTRA_capacity-Original_Data'!V545</f>
        <v>1.8466311185171798</v>
      </c>
      <c r="W545" s="83">
        <f t="shared" si="35"/>
        <v>1.8255447346020581E-2</v>
      </c>
    </row>
    <row r="546" spans="1:23" x14ac:dyDescent="0.35">
      <c r="A546" t="s">
        <v>50</v>
      </c>
      <c r="B546" t="s">
        <v>42</v>
      </c>
      <c r="C546" t="str">
        <f t="shared" si="32"/>
        <v>FINLAND_TO_elec</v>
      </c>
      <c r="D546" t="str">
        <f t="shared" si="33"/>
        <v>PROTRA_CHP_PP_I</v>
      </c>
      <c r="E546" t="s">
        <v>9</v>
      </c>
      <c r="F546" s="1" t="str">
        <f t="shared" si="34"/>
        <v>FINLANDTO_elecPROTRA_CHP_solid_bio_CCS</v>
      </c>
      <c r="G546" s="5">
        <f>'PROTRA_capacity-Original_Data'!H546</f>
        <v>0</v>
      </c>
      <c r="H546" s="5">
        <f>'PROTRA_capacity-Original_Data'!I546</f>
        <v>0</v>
      </c>
      <c r="I546" s="5">
        <f>'PROTRA_capacity-Original_Data'!J546</f>
        <v>0</v>
      </c>
      <c r="J546" s="5">
        <f>'PROTRA_capacity-Original_Data'!K546</f>
        <v>0</v>
      </c>
      <c r="K546" s="5">
        <f>'PROTRA_capacity-Original_Data'!L546</f>
        <v>0</v>
      </c>
      <c r="L546" s="5">
        <f>'PROTRA_capacity-Original_Data'!M546</f>
        <v>0</v>
      </c>
      <c r="M546" s="5">
        <f>'PROTRA_capacity-Original_Data'!N546</f>
        <v>0</v>
      </c>
      <c r="N546" s="5">
        <f>'PROTRA_capacity-Original_Data'!O546</f>
        <v>0</v>
      </c>
      <c r="O546" s="5">
        <f>'PROTRA_capacity-Original_Data'!P546</f>
        <v>0</v>
      </c>
      <c r="P546" s="5">
        <f>'PROTRA_capacity-Original_Data'!Q546</f>
        <v>0</v>
      </c>
      <c r="Q546" s="5">
        <f>'PROTRA_capacity-Original_Data'!R546</f>
        <v>0</v>
      </c>
      <c r="R546" s="5">
        <f>'PROTRA_capacity-Original_Data'!S546</f>
        <v>0</v>
      </c>
      <c r="S546" s="5">
        <f>'PROTRA_capacity-Original_Data'!T546</f>
        <v>0</v>
      </c>
      <c r="T546" s="5">
        <f>'PROTRA_capacity-Original_Data'!U546</f>
        <v>0</v>
      </c>
      <c r="U546" s="5">
        <f>'PROTRA_capacity-Original_Data'!V546</f>
        <v>0</v>
      </c>
      <c r="W546" s="83" t="e">
        <f t="shared" si="35"/>
        <v>#DIV/0!</v>
      </c>
    </row>
    <row r="547" spans="1:23" x14ac:dyDescent="0.35">
      <c r="A547" t="s">
        <v>50</v>
      </c>
      <c r="B547" t="s">
        <v>42</v>
      </c>
      <c r="C547" t="str">
        <f t="shared" si="32"/>
        <v>FINLAND_TO_elec</v>
      </c>
      <c r="D547" t="str">
        <f t="shared" si="33"/>
        <v>PROTRA_CHP_PP_I</v>
      </c>
      <c r="E547" t="s">
        <v>17</v>
      </c>
      <c r="F547" s="1" t="str">
        <f t="shared" si="34"/>
        <v>FINLANDTO_elecPROTRA_PP_solid_bio</v>
      </c>
      <c r="G547" s="5">
        <f>'PROTRA_capacity-Original_Data'!H547</f>
        <v>0.18324824902723735</v>
      </c>
      <c r="H547" s="5">
        <f>'PROTRA_capacity-Original_Data'!I547</f>
        <v>0.18324824902723735</v>
      </c>
      <c r="I547" s="5">
        <f>'PROTRA_capacity-Original_Data'!J547</f>
        <v>0.16975067978942551</v>
      </c>
      <c r="J547" s="5">
        <f>'PROTRA_capacity-Original_Data'!K547</f>
        <v>0.16975067978942551</v>
      </c>
      <c r="K547" s="5">
        <f>'PROTRA_capacity-Original_Data'!L547</f>
        <v>0.16975067978942551</v>
      </c>
      <c r="L547" s="5">
        <f>'PROTRA_capacity-Original_Data'!M547</f>
        <v>0.16975067978942551</v>
      </c>
      <c r="M547" s="5">
        <f>'PROTRA_capacity-Original_Data'!N547</f>
        <v>0.16975067978942551</v>
      </c>
      <c r="N547" s="5">
        <f>'PROTRA_capacity-Original_Data'!O547</f>
        <v>0.16975067978942551</v>
      </c>
      <c r="O547" s="5">
        <f>'PROTRA_capacity-Original_Data'!P547</f>
        <v>0.15100405584802015</v>
      </c>
      <c r="P547" s="5">
        <f>'PROTRA_capacity-Original_Data'!Q547</f>
        <v>0.15100405584802015</v>
      </c>
      <c r="Q547" s="5">
        <f>'PROTRA_capacity-Original_Data'!R547</f>
        <v>0.11294013733342902</v>
      </c>
      <c r="R547" s="5">
        <f>'PROTRA_capacity-Original_Data'!S547</f>
        <v>0.12243771081192467</v>
      </c>
      <c r="S547" s="5">
        <f>'PROTRA_capacity-Original_Data'!T547</f>
        <v>0.13348140090319871</v>
      </c>
      <c r="T547" s="5">
        <f>'PROTRA_capacity-Original_Data'!U547</f>
        <v>0.13281877949772228</v>
      </c>
      <c r="U547" s="5">
        <f>'PROTRA_capacity-Original_Data'!V547</f>
        <v>0.1369417571317979</v>
      </c>
      <c r="W547" s="83">
        <f t="shared" si="35"/>
        <v>-2.059119407796417E-2</v>
      </c>
    </row>
    <row r="548" spans="1:23" x14ac:dyDescent="0.35">
      <c r="A548" t="s">
        <v>50</v>
      </c>
      <c r="B548" t="s">
        <v>42</v>
      </c>
      <c r="C548" t="str">
        <f t="shared" si="32"/>
        <v>FINLAND_TO_elec</v>
      </c>
      <c r="D548" t="str">
        <f t="shared" si="33"/>
        <v>PROTRA_CHP_PP_I</v>
      </c>
      <c r="E548" t="s">
        <v>18</v>
      </c>
      <c r="F548" s="1" t="str">
        <f t="shared" si="34"/>
        <v>FINLANDTO_elecPROTRA_PP_solid_bio_CCS</v>
      </c>
      <c r="G548" s="5">
        <f>'PROTRA_capacity-Original_Data'!H548</f>
        <v>0</v>
      </c>
      <c r="H548" s="5">
        <f>'PROTRA_capacity-Original_Data'!I548</f>
        <v>0</v>
      </c>
      <c r="I548" s="5">
        <f>'PROTRA_capacity-Original_Data'!J548</f>
        <v>0</v>
      </c>
      <c r="J548" s="5">
        <f>'PROTRA_capacity-Original_Data'!K548</f>
        <v>0</v>
      </c>
      <c r="K548" s="5">
        <f>'PROTRA_capacity-Original_Data'!L548</f>
        <v>0</v>
      </c>
      <c r="L548" s="5">
        <f>'PROTRA_capacity-Original_Data'!M548</f>
        <v>0</v>
      </c>
      <c r="M548" s="5">
        <f>'PROTRA_capacity-Original_Data'!N548</f>
        <v>0</v>
      </c>
      <c r="N548" s="5">
        <f>'PROTRA_capacity-Original_Data'!O548</f>
        <v>0</v>
      </c>
      <c r="O548" s="5">
        <f>'PROTRA_capacity-Original_Data'!P548</f>
        <v>0</v>
      </c>
      <c r="P548" s="5">
        <f>'PROTRA_capacity-Original_Data'!Q548</f>
        <v>0</v>
      </c>
      <c r="Q548" s="5">
        <f>'PROTRA_capacity-Original_Data'!R548</f>
        <v>0</v>
      </c>
      <c r="R548" s="5">
        <f>'PROTRA_capacity-Original_Data'!S548</f>
        <v>0</v>
      </c>
      <c r="S548" s="5">
        <f>'PROTRA_capacity-Original_Data'!T548</f>
        <v>0</v>
      </c>
      <c r="T548" s="5">
        <f>'PROTRA_capacity-Original_Data'!U548</f>
        <v>0</v>
      </c>
      <c r="U548" s="5">
        <f>'PROTRA_capacity-Original_Data'!V548</f>
        <v>0</v>
      </c>
      <c r="W548" s="83" t="e">
        <f t="shared" si="35"/>
        <v>#DIV/0!</v>
      </c>
    </row>
    <row r="549" spans="1:23" x14ac:dyDescent="0.35">
      <c r="A549" t="s">
        <v>50</v>
      </c>
      <c r="B549" t="s">
        <v>42</v>
      </c>
      <c r="C549" t="str">
        <f t="shared" si="32"/>
        <v>FINLAND_TO_elec</v>
      </c>
      <c r="D549" t="str">
        <f t="shared" si="33"/>
        <v>PROTRA_CHP_PP_I</v>
      </c>
      <c r="E549" t="s">
        <v>19</v>
      </c>
      <c r="F549" s="1" t="str">
        <f t="shared" si="34"/>
        <v>FINLANDTO_elecPROTRA_PP_gas_fuels</v>
      </c>
      <c r="G549" s="5">
        <f>'PROTRA_capacity-Original_Data'!H549</f>
        <v>0.53410000000000002</v>
      </c>
      <c r="H549" s="5">
        <f>'PROTRA_capacity-Original_Data'!I549</f>
        <v>0.53410000000000002</v>
      </c>
      <c r="I549" s="5">
        <f>'PROTRA_capacity-Original_Data'!J549</f>
        <v>0.53410000000000002</v>
      </c>
      <c r="J549" s="5">
        <f>'PROTRA_capacity-Original_Data'!K549</f>
        <v>0.53410000000000002</v>
      </c>
      <c r="K549" s="5">
        <f>'PROTRA_capacity-Original_Data'!L549</f>
        <v>0.503</v>
      </c>
      <c r="L549" s="5">
        <f>'PROTRA_capacity-Original_Data'!M549</f>
        <v>0.47220000000000001</v>
      </c>
      <c r="M549" s="5">
        <f>'PROTRA_capacity-Original_Data'!N549</f>
        <v>0.49347659574468083</v>
      </c>
      <c r="N549" s="5">
        <f>'PROTRA_capacity-Original_Data'!O549</f>
        <v>0.47322659574468084</v>
      </c>
      <c r="O549" s="5">
        <f>'PROTRA_capacity-Original_Data'!P549</f>
        <v>0.29352659574468082</v>
      </c>
      <c r="P549" s="5">
        <f>'PROTRA_capacity-Original_Data'!Q549</f>
        <v>0.25452659574468084</v>
      </c>
      <c r="Q549" s="5">
        <f>'PROTRA_capacity-Original_Data'!R549</f>
        <v>7.615258792609321E-2</v>
      </c>
      <c r="R549" s="5">
        <f>'PROTRA_capacity-Original_Data'!S549</f>
        <v>0.28359729321024341</v>
      </c>
      <c r="S549" s="5">
        <f>'PROTRA_capacity-Original_Data'!T549</f>
        <v>0.29465679768083786</v>
      </c>
      <c r="T549" s="5">
        <f>'PROTRA_capacity-Original_Data'!U549</f>
        <v>0.30208246496823699</v>
      </c>
      <c r="U549" s="5">
        <f>'PROTRA_capacity-Original_Data'!V549</f>
        <v>0.29212891094470195</v>
      </c>
      <c r="W549" s="83">
        <f t="shared" si="35"/>
        <v>-4.2183568911607461E-2</v>
      </c>
    </row>
    <row r="550" spans="1:23" x14ac:dyDescent="0.35">
      <c r="A550" t="s">
        <v>50</v>
      </c>
      <c r="B550" t="s">
        <v>42</v>
      </c>
      <c r="C550" t="str">
        <f t="shared" si="32"/>
        <v>FINLAND_TO_elec</v>
      </c>
      <c r="D550" t="str">
        <f t="shared" si="33"/>
        <v>PROTRA_CHP_PP_I</v>
      </c>
      <c r="E550" t="s">
        <v>20</v>
      </c>
      <c r="F550" s="1" t="str">
        <f t="shared" si="34"/>
        <v>FINLANDTO_elecPROTRA_PP_gas_fuels_CCS</v>
      </c>
      <c r="G550" s="6">
        <f>'PROTRA_capacity-Original_Data'!H550</f>
        <v>0</v>
      </c>
      <c r="H550" s="6">
        <f>'PROTRA_capacity-Original_Data'!I550</f>
        <v>0</v>
      </c>
      <c r="I550" s="6">
        <f>'PROTRA_capacity-Original_Data'!J550</f>
        <v>0</v>
      </c>
      <c r="J550" s="6">
        <f>'PROTRA_capacity-Original_Data'!K550</f>
        <v>0</v>
      </c>
      <c r="K550" s="6">
        <f>'PROTRA_capacity-Original_Data'!L550</f>
        <v>0</v>
      </c>
      <c r="L550" s="6">
        <f>'PROTRA_capacity-Original_Data'!M550</f>
        <v>0</v>
      </c>
      <c r="M550" s="6">
        <f>'PROTRA_capacity-Original_Data'!N550</f>
        <v>0</v>
      </c>
      <c r="N550" s="6">
        <f>'PROTRA_capacity-Original_Data'!O550</f>
        <v>0</v>
      </c>
      <c r="O550" s="6">
        <f>'PROTRA_capacity-Original_Data'!P550</f>
        <v>0</v>
      </c>
      <c r="P550" s="6">
        <f>'PROTRA_capacity-Original_Data'!Q550</f>
        <v>0</v>
      </c>
      <c r="Q550" s="6">
        <f>'PROTRA_capacity-Original_Data'!R550</f>
        <v>0</v>
      </c>
      <c r="R550" s="6">
        <f>'PROTRA_capacity-Original_Data'!S550</f>
        <v>0</v>
      </c>
      <c r="S550" s="6">
        <f>'PROTRA_capacity-Original_Data'!T550</f>
        <v>0</v>
      </c>
      <c r="T550" s="6">
        <f>'PROTRA_capacity-Original_Data'!U550</f>
        <v>0</v>
      </c>
      <c r="U550" s="6">
        <f>'PROTRA_capacity-Original_Data'!V550</f>
        <v>0</v>
      </c>
      <c r="W550" s="83" t="e">
        <f t="shared" si="35"/>
        <v>#DIV/0!</v>
      </c>
    </row>
    <row r="551" spans="1:23" x14ac:dyDescent="0.35">
      <c r="A551" t="s">
        <v>50</v>
      </c>
      <c r="B551" t="s">
        <v>42</v>
      </c>
      <c r="C551" t="str">
        <f t="shared" si="32"/>
        <v>FINLAND_TO_elec</v>
      </c>
      <c r="D551" t="str">
        <f t="shared" si="33"/>
        <v>PROTRA_CHP_PP_I</v>
      </c>
      <c r="E551" t="s">
        <v>21</v>
      </c>
      <c r="F551" s="1" t="str">
        <f t="shared" si="34"/>
        <v>FINLANDTO_elecPROTRA_PP_geothermal</v>
      </c>
      <c r="G551" s="4">
        <f>INDEX('CHP-geothermal-fix'!H$155:H$226,MATCH(PROTRA_capacity!$F551,'CHP-geothermal-fix'!$F$155:$F$226,0))</f>
        <v>2.7446657500709622E-2</v>
      </c>
      <c r="H551" s="4">
        <f>INDEX('CHP-geothermal-fix'!I$155:I$226,MATCH(PROTRA_capacity!$F551,'CHP-geothermal-fix'!$F$155:$F$226,0))</f>
        <v>2.7047129310956569E-2</v>
      </c>
      <c r="I551" s="4">
        <f>INDEX('CHP-geothermal-fix'!J$155:J$226,MATCH(PROTRA_capacity!$F551,'CHP-geothermal-fix'!$F$155:$F$226,0))</f>
        <v>2.6392088906826566E-2</v>
      </c>
      <c r="J551" s="4">
        <f>INDEX('CHP-geothermal-fix'!K$155:K$226,MATCH(PROTRA_capacity!$F551,'CHP-geothermal-fix'!$F$155:$F$226,0))</f>
        <v>2.6884530629080326E-2</v>
      </c>
      <c r="K551" s="4">
        <f>INDEX('CHP-geothermal-fix'!L$155:L$226,MATCH(PROTRA_capacity!$F551,'CHP-geothermal-fix'!$F$155:$F$226,0))</f>
        <v>2.8654533423218848E-2</v>
      </c>
      <c r="L551" s="4">
        <f>INDEX('CHP-geothermal-fix'!M$155:M$226,MATCH(PROTRA_capacity!$F551,'CHP-geothermal-fix'!$F$155:$F$226,0))</f>
        <v>3.6887400000000001E-2</v>
      </c>
      <c r="M551" s="4">
        <f>INDEX('CHP-geothermal-fix'!N$155:N$226,MATCH(PROTRA_capacity!$F551,'CHP-geothermal-fix'!$F$155:$F$226,0))</f>
        <v>3.7225979999999999E-2</v>
      </c>
      <c r="N551" s="4">
        <f>INDEX('CHP-geothermal-fix'!O$155:O$226,MATCH(PROTRA_capacity!$F551,'CHP-geothermal-fix'!$F$155:$F$226,0))</f>
        <v>3.6210239999999998E-2</v>
      </c>
      <c r="O551" s="4">
        <f>INDEX('CHP-geothermal-fix'!P$155:P$226,MATCH(PROTRA_capacity!$F551,'CHP-geothermal-fix'!$F$155:$F$226,0))</f>
        <v>3.5705340000000002E-2</v>
      </c>
      <c r="P551" s="4">
        <f>INDEX('CHP-geothermal-fix'!Q$155:Q$226,MATCH(PROTRA_capacity!$F551,'CHP-geothermal-fix'!$F$155:$F$226,0))</f>
        <v>3.4737120000000003E-2</v>
      </c>
      <c r="Q551" s="4">
        <f>INDEX('CHP-geothermal-fix'!R$155:R$226,MATCH(PROTRA_capacity!$F551,'CHP-geothermal-fix'!$F$155:$F$226,0))</f>
        <v>3.5475720368111599E-2</v>
      </c>
      <c r="R551" s="4">
        <f>INDEX('CHP-geothermal-fix'!S$155:S$226,MATCH(PROTRA_capacity!$F551,'CHP-geothermal-fix'!$F$155:$F$226,0))</f>
        <v>3.6214320736223195E-2</v>
      </c>
      <c r="S551" s="4">
        <f>INDEX('CHP-geothermal-fix'!T$155:T$226,MATCH(PROTRA_capacity!$F551,'CHP-geothermal-fix'!$F$155:$F$226,0))</f>
        <v>3.695292110433479E-2</v>
      </c>
      <c r="T551" s="4">
        <f>INDEX('CHP-geothermal-fix'!U$155:U$226,MATCH(PROTRA_capacity!$F551,'CHP-geothermal-fix'!$F$155:$F$226,0))</f>
        <v>3.7691521472446386E-2</v>
      </c>
      <c r="U551" s="4">
        <f>INDEX('CHP-geothermal-fix'!V$155:V$226,MATCH(PROTRA_capacity!$F551,'CHP-geothermal-fix'!$F$155:$F$226,0))</f>
        <v>3.8430121840557982E-2</v>
      </c>
      <c r="W551" s="83">
        <f t="shared" si="35"/>
        <v>2.4334010753307433E-2</v>
      </c>
    </row>
    <row r="552" spans="1:23" x14ac:dyDescent="0.35">
      <c r="A552" t="s">
        <v>50</v>
      </c>
      <c r="B552" t="s">
        <v>42</v>
      </c>
      <c r="C552" t="str">
        <f t="shared" si="32"/>
        <v>FINLAND_TO_elec</v>
      </c>
      <c r="D552" t="str">
        <f t="shared" si="33"/>
        <v>PROTRA_CHP_PP_I</v>
      </c>
      <c r="E552" t="s">
        <v>22</v>
      </c>
      <c r="F552" s="1" t="str">
        <f t="shared" si="34"/>
        <v>FINLANDTO_elecPROTRA_PP_hydropower_dammed</v>
      </c>
      <c r="G552" s="5">
        <f>'PROTRA_capacity-Original_Data'!H552</f>
        <v>1.34599</v>
      </c>
      <c r="H552" s="5">
        <f>'PROTRA_capacity-Original_Data'!I552</f>
        <v>1.34599</v>
      </c>
      <c r="I552" s="5">
        <f>'PROTRA_capacity-Original_Data'!J552</f>
        <v>1.34599</v>
      </c>
      <c r="J552" s="5">
        <f>'PROTRA_capacity-Original_Data'!K552</f>
        <v>1.3461719999999999</v>
      </c>
      <c r="K552" s="5">
        <f>'PROTRA_capacity-Original_Data'!L552</f>
        <v>1.3461719999999999</v>
      </c>
      <c r="L552" s="5">
        <f>'PROTRA_capacity-Original_Data'!M552</f>
        <v>1.3461719999999999</v>
      </c>
      <c r="M552" s="5">
        <f>'PROTRA_capacity-Original_Data'!N552</f>
        <v>1.3461719999999999</v>
      </c>
      <c r="N552" s="5">
        <f>'PROTRA_capacity-Original_Data'!O552</f>
        <v>1.3461719999999999</v>
      </c>
      <c r="O552" s="5">
        <f>'PROTRA_capacity-Original_Data'!P552</f>
        <v>1.3641720000000002</v>
      </c>
      <c r="P552" s="5">
        <f>'PROTRA_capacity-Original_Data'!Q552</f>
        <v>1.3641720000000002</v>
      </c>
      <c r="Q552" s="5">
        <f>'PROTRA_capacity-Original_Data'!R552</f>
        <v>1.3682862857142859</v>
      </c>
      <c r="R552" s="5">
        <f>'PROTRA_capacity-Original_Data'!S552</f>
        <v>1.3724005714285716</v>
      </c>
      <c r="S552" s="5">
        <f>'PROTRA_capacity-Original_Data'!T552</f>
        <v>1.3765148571428574</v>
      </c>
      <c r="T552" s="5">
        <f>'PROTRA_capacity-Original_Data'!U552</f>
        <v>1.3806291428571431</v>
      </c>
      <c r="U552" s="5">
        <f>'PROTRA_capacity-Original_Data'!V552</f>
        <v>1.3847434285714288</v>
      </c>
      <c r="W552" s="83">
        <f t="shared" si="35"/>
        <v>2.0295618192258669E-3</v>
      </c>
    </row>
    <row r="553" spans="1:23" x14ac:dyDescent="0.35">
      <c r="A553" t="s">
        <v>50</v>
      </c>
      <c r="B553" t="s">
        <v>42</v>
      </c>
      <c r="C553" t="str">
        <f t="shared" si="32"/>
        <v>FINLAND_TO_elec</v>
      </c>
      <c r="D553" t="str">
        <f t="shared" si="33"/>
        <v>PROTRA_CHP_PP_I</v>
      </c>
      <c r="E553" t="s">
        <v>23</v>
      </c>
      <c r="F553" s="1" t="str">
        <f t="shared" si="34"/>
        <v>FINLANDTO_elecPROTRA_PP_hydropower_run_of_river</v>
      </c>
      <c r="G553" s="5">
        <f>'PROTRA_capacity-Original_Data'!H553</f>
        <v>1.8219449999999999</v>
      </c>
      <c r="H553" s="5">
        <f>'PROTRA_capacity-Original_Data'!I553</f>
        <v>1.824225</v>
      </c>
      <c r="I553" s="5">
        <f>'PROTRA_capacity-Original_Data'!J553</f>
        <v>1.8252169999999999</v>
      </c>
      <c r="J553" s="5">
        <f>'PROTRA_capacity-Original_Data'!K553</f>
        <v>1.842417</v>
      </c>
      <c r="K553" s="5">
        <f>'PROTRA_capacity-Original_Data'!L553</f>
        <v>1.845067</v>
      </c>
      <c r="L553" s="5">
        <f>'PROTRA_capacity-Original_Data'!M553</f>
        <v>1.865551</v>
      </c>
      <c r="M553" s="5">
        <f>'PROTRA_capacity-Original_Data'!N553</f>
        <v>1.8738309999999998</v>
      </c>
      <c r="N553" s="5">
        <f>'PROTRA_capacity-Original_Data'!O553</f>
        <v>1.8838309999999998</v>
      </c>
      <c r="O553" s="5">
        <f>'PROTRA_capacity-Original_Data'!P553</f>
        <v>1.8948310000000002</v>
      </c>
      <c r="P553" s="5">
        <f>'PROTRA_capacity-Original_Data'!Q553</f>
        <v>1.8872310000000003</v>
      </c>
      <c r="Q553" s="5">
        <f>'PROTRA_capacity-Original_Data'!R553</f>
        <v>1.7993452426470593</v>
      </c>
      <c r="R553" s="5">
        <f>'PROTRA_capacity-Original_Data'!S553</f>
        <v>1.7964542637867651</v>
      </c>
      <c r="S553" s="5">
        <f>'PROTRA_capacity-Original_Data'!T553</f>
        <v>1.8207384862132354</v>
      </c>
      <c r="T553" s="5">
        <f>'PROTRA_capacity-Original_Data'!U553</f>
        <v>1.8201602904411769</v>
      </c>
      <c r="U553" s="5">
        <f>'PROTRA_capacity-Original_Data'!V553</f>
        <v>1.8201602904411769</v>
      </c>
      <c r="W553" s="83">
        <f t="shared" si="35"/>
        <v>-7.0000613586973515E-5</v>
      </c>
    </row>
    <row r="554" spans="1:23" x14ac:dyDescent="0.35">
      <c r="A554" t="s">
        <v>50</v>
      </c>
      <c r="B554" t="s">
        <v>42</v>
      </c>
      <c r="C554" t="str">
        <f t="shared" si="32"/>
        <v>FINLAND_TO_elec</v>
      </c>
      <c r="D554" t="str">
        <f t="shared" si="33"/>
        <v>PROTRA_CHP_PP_I</v>
      </c>
      <c r="E554" t="s">
        <v>24</v>
      </c>
      <c r="F554" s="1" t="str">
        <f t="shared" si="34"/>
        <v>FINLANDTO_elecPROTRA_PP_liquid_fuels</v>
      </c>
      <c r="G554" s="5">
        <f>'PROTRA_capacity-Original_Data'!H554</f>
        <v>0.73299999999999998</v>
      </c>
      <c r="H554" s="5">
        <f>'PROTRA_capacity-Original_Data'!I554</f>
        <v>0.73299999999999998</v>
      </c>
      <c r="I554" s="5">
        <f>'PROTRA_capacity-Original_Data'!J554</f>
        <v>0.30380000000000001</v>
      </c>
      <c r="J554" s="5">
        <f>'PROTRA_capacity-Original_Data'!K554</f>
        <v>0.30249999999999999</v>
      </c>
      <c r="K554" s="5">
        <f>'PROTRA_capacity-Original_Data'!L554</f>
        <v>0.39639999999999997</v>
      </c>
      <c r="L554" s="5">
        <f>'PROTRA_capacity-Original_Data'!M554</f>
        <v>0.28639999999999999</v>
      </c>
      <c r="M554" s="5">
        <f>'PROTRA_capacity-Original_Data'!N554</f>
        <v>0.43639999999999995</v>
      </c>
      <c r="N554" s="5">
        <f>'PROTRA_capacity-Original_Data'!O554</f>
        <v>0.58640000000000003</v>
      </c>
      <c r="O554" s="5">
        <f>'PROTRA_capacity-Original_Data'!P554</f>
        <v>0.505</v>
      </c>
      <c r="P554" s="5">
        <f>'PROTRA_capacity-Original_Data'!Q554</f>
        <v>0.45879999999999999</v>
      </c>
      <c r="Q554" s="5">
        <f>'PROTRA_capacity-Original_Data'!R554</f>
        <v>0.24029818181818183</v>
      </c>
      <c r="R554" s="5">
        <f>'PROTRA_capacity-Original_Data'!S554</f>
        <v>0.38399272727272726</v>
      </c>
      <c r="S554" s="5">
        <f>'PROTRA_capacity-Original_Data'!T554</f>
        <v>0.37295999999999996</v>
      </c>
      <c r="T554" s="5">
        <f>'PROTRA_capacity-Original_Data'!U554</f>
        <v>0.38587636363636363</v>
      </c>
      <c r="U554" s="5">
        <f>'PROTRA_capacity-Original_Data'!V554</f>
        <v>0.34981818181818181</v>
      </c>
      <c r="W554" s="83">
        <f t="shared" si="35"/>
        <v>-5.1466348547192786E-2</v>
      </c>
    </row>
    <row r="555" spans="1:23" x14ac:dyDescent="0.35">
      <c r="A555" t="s">
        <v>50</v>
      </c>
      <c r="B555" t="s">
        <v>42</v>
      </c>
      <c r="C555" t="str">
        <f t="shared" si="32"/>
        <v>FINLAND_TO_elec</v>
      </c>
      <c r="D555" t="str">
        <f t="shared" si="33"/>
        <v>PROTRA_CHP_PP_I</v>
      </c>
      <c r="E555" t="s">
        <v>25</v>
      </c>
      <c r="F555" s="1" t="str">
        <f t="shared" si="34"/>
        <v>FINLANDTO_elecPROTRA_PP_liquid_fuels_CCS</v>
      </c>
      <c r="G555" s="5">
        <f>'PROTRA_capacity-Original_Data'!H555</f>
        <v>0</v>
      </c>
      <c r="H555" s="5">
        <f>'PROTRA_capacity-Original_Data'!I555</f>
        <v>0</v>
      </c>
      <c r="I555" s="5">
        <f>'PROTRA_capacity-Original_Data'!J555</f>
        <v>0</v>
      </c>
      <c r="J555" s="5">
        <f>'PROTRA_capacity-Original_Data'!K555</f>
        <v>0</v>
      </c>
      <c r="K555" s="5">
        <f>'PROTRA_capacity-Original_Data'!L555</f>
        <v>0</v>
      </c>
      <c r="L555" s="5">
        <f>'PROTRA_capacity-Original_Data'!M555</f>
        <v>0</v>
      </c>
      <c r="M555" s="5">
        <f>'PROTRA_capacity-Original_Data'!N555</f>
        <v>0</v>
      </c>
      <c r="N555" s="5">
        <f>'PROTRA_capacity-Original_Data'!O555</f>
        <v>0</v>
      </c>
      <c r="O555" s="5">
        <f>'PROTRA_capacity-Original_Data'!P555</f>
        <v>0</v>
      </c>
      <c r="P555" s="5">
        <f>'PROTRA_capacity-Original_Data'!Q555</f>
        <v>0</v>
      </c>
      <c r="Q555" s="5">
        <f>'PROTRA_capacity-Original_Data'!R555</f>
        <v>0</v>
      </c>
      <c r="R555" s="5">
        <f>'PROTRA_capacity-Original_Data'!S555</f>
        <v>0</v>
      </c>
      <c r="S555" s="5">
        <f>'PROTRA_capacity-Original_Data'!T555</f>
        <v>0</v>
      </c>
      <c r="T555" s="5">
        <f>'PROTRA_capacity-Original_Data'!U555</f>
        <v>0</v>
      </c>
      <c r="U555" s="5">
        <f>'PROTRA_capacity-Original_Data'!V555</f>
        <v>0</v>
      </c>
      <c r="W555" s="83" t="e">
        <f t="shared" si="35"/>
        <v>#DIV/0!</v>
      </c>
    </row>
    <row r="556" spans="1:23" x14ac:dyDescent="0.35">
      <c r="A556" t="s">
        <v>50</v>
      </c>
      <c r="B556" t="s">
        <v>42</v>
      </c>
      <c r="C556" t="str">
        <f t="shared" si="32"/>
        <v>FINLAND_TO_elec</v>
      </c>
      <c r="D556" t="str">
        <f t="shared" si="33"/>
        <v>PROTRA_CHP_PP_I</v>
      </c>
      <c r="E556" t="s">
        <v>26</v>
      </c>
      <c r="F556" s="1" t="str">
        <f t="shared" si="34"/>
        <v>FINLANDTO_elecPROTRA_PP_nuclear</v>
      </c>
      <c r="G556" s="5">
        <f>'PROTRA_capacity-Original_Data'!H556</f>
        <v>2.7589999999999999</v>
      </c>
      <c r="H556" s="5">
        <f>'PROTRA_capacity-Original_Data'!I556</f>
        <v>2.7589999999999999</v>
      </c>
      <c r="I556" s="5">
        <f>'PROTRA_capacity-Original_Data'!J556</f>
        <v>2.806</v>
      </c>
      <c r="J556" s="5">
        <f>'PROTRA_capacity-Original_Data'!K556</f>
        <v>2.806</v>
      </c>
      <c r="K556" s="5">
        <f>'PROTRA_capacity-Original_Data'!L556</f>
        <v>2.806</v>
      </c>
      <c r="L556" s="5">
        <f>'PROTRA_capacity-Original_Data'!M556</f>
        <v>2.806</v>
      </c>
      <c r="M556" s="5">
        <f>'PROTRA_capacity-Original_Data'!N556</f>
        <v>2.823</v>
      </c>
      <c r="N556" s="5">
        <f>'PROTRA_capacity-Original_Data'!O556</f>
        <v>2.8439999999999999</v>
      </c>
      <c r="O556" s="5">
        <f>'PROTRA_capacity-Original_Data'!P556</f>
        <v>2.8439999999999999</v>
      </c>
      <c r="P556" s="5">
        <f>'PROTRA_capacity-Original_Data'!Q556</f>
        <v>2.8439999999999999</v>
      </c>
      <c r="Q556" s="5">
        <f>'PROTRA_capacity-Original_Data'!R556</f>
        <v>2.8750029069767438</v>
      </c>
      <c r="R556" s="5">
        <f>'PROTRA_capacity-Original_Data'!S556</f>
        <v>2.8750029069767438</v>
      </c>
      <c r="S556" s="5">
        <f>'PROTRA_capacity-Original_Data'!T556</f>
        <v>2.8750029069767438</v>
      </c>
      <c r="T556" s="5">
        <f>'PROTRA_capacity-Original_Data'!U556</f>
        <v>2.8781031976744185</v>
      </c>
      <c r="U556" s="5">
        <f>'PROTRA_capacity-Original_Data'!V556</f>
        <v>2.8874040697674421</v>
      </c>
      <c r="W556" s="83">
        <f t="shared" si="35"/>
        <v>3.2545386531481757E-3</v>
      </c>
    </row>
    <row r="557" spans="1:23" x14ac:dyDescent="0.35">
      <c r="A557" t="s">
        <v>50</v>
      </c>
      <c r="B557" t="s">
        <v>42</v>
      </c>
      <c r="C557" t="str">
        <f t="shared" si="32"/>
        <v>FINLAND_TO_elec</v>
      </c>
      <c r="D557" t="str">
        <f t="shared" si="33"/>
        <v>PROTRA_CHP_PP_I</v>
      </c>
      <c r="E557" t="s">
        <v>27</v>
      </c>
      <c r="F557" s="1" t="str">
        <f t="shared" si="34"/>
        <v>FINLANDTO_elecPROTRA_PP_oceanic</v>
      </c>
      <c r="G557" s="5">
        <f>'PROTRA_capacity-Original_Data'!H557</f>
        <v>0</v>
      </c>
      <c r="H557" s="5">
        <f>'PROTRA_capacity-Original_Data'!I557</f>
        <v>0</v>
      </c>
      <c r="I557" s="5">
        <f>'PROTRA_capacity-Original_Data'!J557</f>
        <v>0</v>
      </c>
      <c r="J557" s="5">
        <f>'PROTRA_capacity-Original_Data'!K557</f>
        <v>0</v>
      </c>
      <c r="K557" s="5">
        <f>'PROTRA_capacity-Original_Data'!L557</f>
        <v>0</v>
      </c>
      <c r="L557" s="5">
        <f>'PROTRA_capacity-Original_Data'!M557</f>
        <v>0</v>
      </c>
      <c r="M557" s="5">
        <f>'PROTRA_capacity-Original_Data'!N557</f>
        <v>0</v>
      </c>
      <c r="N557" s="5">
        <f>'PROTRA_capacity-Original_Data'!O557</f>
        <v>0</v>
      </c>
      <c r="O557" s="5">
        <f>'PROTRA_capacity-Original_Data'!P557</f>
        <v>0</v>
      </c>
      <c r="P557" s="5">
        <f>'PROTRA_capacity-Original_Data'!Q557</f>
        <v>0</v>
      </c>
      <c r="Q557" s="5">
        <f>'PROTRA_capacity-Original_Data'!R557</f>
        <v>0</v>
      </c>
      <c r="R557" s="5">
        <f>'PROTRA_capacity-Original_Data'!S557</f>
        <v>0</v>
      </c>
      <c r="S557" s="5">
        <f>'PROTRA_capacity-Original_Data'!T557</f>
        <v>0</v>
      </c>
      <c r="T557" s="5">
        <f>'PROTRA_capacity-Original_Data'!U557</f>
        <v>0</v>
      </c>
      <c r="U557" s="5">
        <f>'PROTRA_capacity-Original_Data'!V557</f>
        <v>0</v>
      </c>
      <c r="W557" s="83" t="e">
        <f t="shared" si="35"/>
        <v>#DIV/0!</v>
      </c>
    </row>
    <row r="558" spans="1:23" x14ac:dyDescent="0.35">
      <c r="A558" t="s">
        <v>50</v>
      </c>
      <c r="B558" t="s">
        <v>42</v>
      </c>
      <c r="C558" t="str">
        <f t="shared" si="32"/>
        <v>FINLAND_TO_elec</v>
      </c>
      <c r="D558" t="str">
        <f t="shared" si="33"/>
        <v>PROTRA_CHP_PP_I</v>
      </c>
      <c r="E558" t="s">
        <v>28</v>
      </c>
      <c r="F558" s="1" t="str">
        <f t="shared" si="34"/>
        <v>FINLANDTO_elecPROTRA_PP_solar_CSP</v>
      </c>
      <c r="G558" s="5">
        <f>'PROTRA_capacity-Original_Data'!H558</f>
        <v>0</v>
      </c>
      <c r="H558" s="5">
        <f>'PROTRA_capacity-Original_Data'!I558</f>
        <v>0</v>
      </c>
      <c r="I558" s="5">
        <f>'PROTRA_capacity-Original_Data'!J558</f>
        <v>0</v>
      </c>
      <c r="J558" s="5">
        <f>'PROTRA_capacity-Original_Data'!K558</f>
        <v>0</v>
      </c>
      <c r="K558" s="5">
        <f>'PROTRA_capacity-Original_Data'!L558</f>
        <v>0</v>
      </c>
      <c r="L558" s="5">
        <f>'PROTRA_capacity-Original_Data'!M558</f>
        <v>0</v>
      </c>
      <c r="M558" s="5">
        <f>'PROTRA_capacity-Original_Data'!N558</f>
        <v>0</v>
      </c>
      <c r="N558" s="5">
        <f>'PROTRA_capacity-Original_Data'!O558</f>
        <v>0</v>
      </c>
      <c r="O558" s="5">
        <f>'PROTRA_capacity-Original_Data'!P558</f>
        <v>0</v>
      </c>
      <c r="P558" s="5">
        <f>'PROTRA_capacity-Original_Data'!Q558</f>
        <v>0</v>
      </c>
      <c r="Q558" s="5">
        <f>'PROTRA_capacity-Original_Data'!R558</f>
        <v>0</v>
      </c>
      <c r="R558" s="5">
        <f>'PROTRA_capacity-Original_Data'!S558</f>
        <v>0</v>
      </c>
      <c r="S558" s="5">
        <f>'PROTRA_capacity-Original_Data'!T558</f>
        <v>0</v>
      </c>
      <c r="T558" s="5">
        <f>'PROTRA_capacity-Original_Data'!U558</f>
        <v>0</v>
      </c>
      <c r="U558" s="5">
        <f>'PROTRA_capacity-Original_Data'!V558</f>
        <v>0</v>
      </c>
      <c r="W558" s="83" t="e">
        <f t="shared" si="35"/>
        <v>#DIV/0!</v>
      </c>
    </row>
    <row r="559" spans="1:23" x14ac:dyDescent="0.35">
      <c r="A559" t="s">
        <v>50</v>
      </c>
      <c r="B559" t="s">
        <v>42</v>
      </c>
      <c r="C559" t="str">
        <f t="shared" si="32"/>
        <v>FINLAND_TO_elec</v>
      </c>
      <c r="D559" t="str">
        <f t="shared" si="33"/>
        <v>PROTRA_CHP_PP_I</v>
      </c>
      <c r="E559" t="s">
        <v>29</v>
      </c>
      <c r="F559" s="1" t="str">
        <f t="shared" si="34"/>
        <v>FINLANDTO_elecPROTRA_PP_solar_PV</v>
      </c>
      <c r="G559" s="5">
        <f>'PROTRA_capacity-Original_Data'!H559</f>
        <v>3.0000000000000001E-3</v>
      </c>
      <c r="H559" s="5">
        <f>'PROTRA_capacity-Original_Data'!I559</f>
        <v>3.0000000000000001E-3</v>
      </c>
      <c r="I559" s="5">
        <f>'PROTRA_capacity-Original_Data'!J559</f>
        <v>3.5999999999999995E-3</v>
      </c>
      <c r="J559" s="5">
        <f>'PROTRA_capacity-Original_Data'!K559</f>
        <v>3.5999999999999995E-3</v>
      </c>
      <c r="K559" s="5">
        <f>'PROTRA_capacity-Original_Data'!L559</f>
        <v>4.2000000000000006E-3</v>
      </c>
      <c r="L559" s="5">
        <f>'PROTRA_capacity-Original_Data'!M559</f>
        <v>4.2000000000000006E-3</v>
      </c>
      <c r="M559" s="5">
        <f>'PROTRA_capacity-Original_Data'!N559</f>
        <v>4.7999999999999996E-3</v>
      </c>
      <c r="N559" s="5">
        <f>'PROTRA_capacity-Original_Data'!O559</f>
        <v>5.3999999999999994E-3</v>
      </c>
      <c r="O559" s="5">
        <f>'PROTRA_capacity-Original_Data'!P559</f>
        <v>6.6E-3</v>
      </c>
      <c r="P559" s="5">
        <f>'PROTRA_capacity-Original_Data'!Q559</f>
        <v>1.0199999999999999E-2</v>
      </c>
      <c r="Q559" s="5">
        <f>'PROTRA_capacity-Original_Data'!R559</f>
        <v>1.1279999999999998E-2</v>
      </c>
      <c r="R559" s="5">
        <f>'PROTRA_capacity-Original_Data'!S559</f>
        <v>1.2359999999999998E-2</v>
      </c>
      <c r="S559" s="5">
        <f>'PROTRA_capacity-Original_Data'!T559</f>
        <v>1.3439999999999997E-2</v>
      </c>
      <c r="T559" s="5">
        <f>'PROTRA_capacity-Original_Data'!U559</f>
        <v>1.4519999999999996E-2</v>
      </c>
      <c r="U559" s="5">
        <f>'PROTRA_capacity-Original_Data'!V559</f>
        <v>1.5599999999999996E-2</v>
      </c>
      <c r="W559" s="83">
        <f t="shared" si="35"/>
        <v>0.12497558185055668</v>
      </c>
    </row>
    <row r="560" spans="1:23" x14ac:dyDescent="0.35">
      <c r="A560" t="s">
        <v>50</v>
      </c>
      <c r="B560" t="s">
        <v>42</v>
      </c>
      <c r="C560" t="str">
        <f t="shared" si="32"/>
        <v>FINLAND_TO_elec</v>
      </c>
      <c r="D560" t="str">
        <f t="shared" si="33"/>
        <v>PROTRA_CHP_PP_I</v>
      </c>
      <c r="E560" t="s">
        <v>30</v>
      </c>
      <c r="F560" s="1" t="str">
        <f t="shared" si="34"/>
        <v>FINLANDTO_elecPROTRA_PP_solar_urban_PV</v>
      </c>
      <c r="G560" s="5">
        <f>'PROTRA_capacity-Original_Data'!H560</f>
        <v>2E-3</v>
      </c>
      <c r="H560" s="5">
        <f>'PROTRA_capacity-Original_Data'!I560</f>
        <v>2E-3</v>
      </c>
      <c r="I560" s="5">
        <f>'PROTRA_capacity-Original_Data'!J560</f>
        <v>2.4000000000000002E-3</v>
      </c>
      <c r="J560" s="5">
        <f>'PROTRA_capacity-Original_Data'!K560</f>
        <v>2.4000000000000002E-3</v>
      </c>
      <c r="K560" s="5">
        <f>'PROTRA_capacity-Original_Data'!L560</f>
        <v>2.8000000000000004E-3</v>
      </c>
      <c r="L560" s="5">
        <f>'PROTRA_capacity-Original_Data'!M560</f>
        <v>2.8000000000000004E-3</v>
      </c>
      <c r="M560" s="5">
        <f>'PROTRA_capacity-Original_Data'!N560</f>
        <v>3.2000000000000002E-3</v>
      </c>
      <c r="N560" s="5">
        <f>'PROTRA_capacity-Original_Data'!O560</f>
        <v>3.5999999999999999E-3</v>
      </c>
      <c r="O560" s="5">
        <f>'PROTRA_capacity-Original_Data'!P560</f>
        <v>4.4000000000000003E-3</v>
      </c>
      <c r="P560" s="5">
        <f>'PROTRA_capacity-Original_Data'!Q560</f>
        <v>6.8000000000000005E-3</v>
      </c>
      <c r="Q560" s="5">
        <f>'PROTRA_capacity-Original_Data'!R560</f>
        <v>7.5200000000000006E-3</v>
      </c>
      <c r="R560" s="5">
        <f>'PROTRA_capacity-Original_Data'!S560</f>
        <v>8.2400000000000008E-3</v>
      </c>
      <c r="S560" s="5">
        <f>'PROTRA_capacity-Original_Data'!T560</f>
        <v>8.9600000000000009E-3</v>
      </c>
      <c r="T560" s="5">
        <f>'PROTRA_capacity-Original_Data'!U560</f>
        <v>9.6800000000000011E-3</v>
      </c>
      <c r="U560" s="5">
        <f>'PROTRA_capacity-Original_Data'!V560</f>
        <v>1.0400000000000001E-2</v>
      </c>
      <c r="W560" s="83">
        <f t="shared" si="35"/>
        <v>0.12497558185055668</v>
      </c>
    </row>
    <row r="561" spans="1:23" x14ac:dyDescent="0.35">
      <c r="A561" t="s">
        <v>50</v>
      </c>
      <c r="B561" t="s">
        <v>42</v>
      </c>
      <c r="C561" t="str">
        <f t="shared" si="32"/>
        <v>FINLAND_TO_elec</v>
      </c>
      <c r="D561" t="str">
        <f t="shared" si="33"/>
        <v>PROTRA_CHP_PP_I</v>
      </c>
      <c r="E561" t="s">
        <v>31</v>
      </c>
      <c r="F561" s="1" t="str">
        <f t="shared" si="34"/>
        <v>FINLANDTO_elecPROTRA_PP_solid_fossil</v>
      </c>
      <c r="G561" s="5">
        <f>'PROTRA_capacity-Original_Data'!H561</f>
        <v>3.0708000000000002</v>
      </c>
      <c r="H561" s="5">
        <f>'PROTRA_capacity-Original_Data'!I561</f>
        <v>3.0188000000000001</v>
      </c>
      <c r="I561" s="5">
        <f>'PROTRA_capacity-Original_Data'!J561</f>
        <v>3.0188000000000001</v>
      </c>
      <c r="J561" s="5">
        <f>'PROTRA_capacity-Original_Data'!K561</f>
        <v>3.0113000000000003</v>
      </c>
      <c r="K561" s="5">
        <f>'PROTRA_capacity-Original_Data'!L561</f>
        <v>2.3863000000000003</v>
      </c>
      <c r="L561" s="5">
        <f>'PROTRA_capacity-Original_Data'!M561</f>
        <v>2.1013000000000002</v>
      </c>
      <c r="M561" s="5">
        <f>'PROTRA_capacity-Original_Data'!N561</f>
        <v>2.1013000000000002</v>
      </c>
      <c r="N561" s="5">
        <f>'PROTRA_capacity-Original_Data'!O561</f>
        <v>2.1013000000000002</v>
      </c>
      <c r="O561" s="5">
        <f>'PROTRA_capacity-Original_Data'!P561</f>
        <v>2.1013000000000002</v>
      </c>
      <c r="P561" s="5">
        <f>'PROTRA_capacity-Original_Data'!Q561</f>
        <v>2.1013000000000002</v>
      </c>
      <c r="Q561" s="5">
        <f>'PROTRA_capacity-Original_Data'!R561</f>
        <v>2.083933884297521</v>
      </c>
      <c r="R561" s="5">
        <f>'PROTRA_capacity-Original_Data'!S561</f>
        <v>1.8450324547688184</v>
      </c>
      <c r="S561" s="5">
        <f>'PROTRA_capacity-Original_Data'!T561</f>
        <v>1.6019068349341079</v>
      </c>
      <c r="T561" s="5">
        <f>'PROTRA_capacity-Original_Data'!U561</f>
        <v>1.6019068349341079</v>
      </c>
      <c r="U561" s="5">
        <f>'PROTRA_capacity-Original_Data'!V561</f>
        <v>1.5479310699128883</v>
      </c>
      <c r="W561" s="83">
        <f t="shared" si="35"/>
        <v>-4.7752138312221359E-2</v>
      </c>
    </row>
    <row r="562" spans="1:23" x14ac:dyDescent="0.35">
      <c r="A562" t="s">
        <v>50</v>
      </c>
      <c r="B562" t="s">
        <v>42</v>
      </c>
      <c r="C562" t="str">
        <f t="shared" si="32"/>
        <v>FINLAND_TO_elec</v>
      </c>
      <c r="D562" t="str">
        <f t="shared" si="33"/>
        <v>PROTRA_CHP_PP_I</v>
      </c>
      <c r="E562" t="s">
        <v>32</v>
      </c>
      <c r="F562" s="1" t="str">
        <f t="shared" si="34"/>
        <v>FINLANDTO_elecPROTRA_PP_solid_fossil_CCS</v>
      </c>
      <c r="G562" s="5">
        <f>'PROTRA_capacity-Original_Data'!H562</f>
        <v>0</v>
      </c>
      <c r="H562" s="5">
        <f>'PROTRA_capacity-Original_Data'!I562</f>
        <v>0</v>
      </c>
      <c r="I562" s="5">
        <f>'PROTRA_capacity-Original_Data'!J562</f>
        <v>0</v>
      </c>
      <c r="J562" s="5">
        <f>'PROTRA_capacity-Original_Data'!K562</f>
        <v>0</v>
      </c>
      <c r="K562" s="5">
        <f>'PROTRA_capacity-Original_Data'!L562</f>
        <v>0</v>
      </c>
      <c r="L562" s="5">
        <f>'PROTRA_capacity-Original_Data'!M562</f>
        <v>0</v>
      </c>
      <c r="M562" s="5">
        <f>'PROTRA_capacity-Original_Data'!N562</f>
        <v>0</v>
      </c>
      <c r="N562" s="5">
        <f>'PROTRA_capacity-Original_Data'!O562</f>
        <v>0</v>
      </c>
      <c r="O562" s="5">
        <f>'PROTRA_capacity-Original_Data'!P562</f>
        <v>0</v>
      </c>
      <c r="P562" s="5">
        <f>'PROTRA_capacity-Original_Data'!Q562</f>
        <v>0</v>
      </c>
      <c r="Q562" s="5">
        <f>'PROTRA_capacity-Original_Data'!R562</f>
        <v>0</v>
      </c>
      <c r="R562" s="5">
        <f>'PROTRA_capacity-Original_Data'!S562</f>
        <v>0</v>
      </c>
      <c r="S562" s="5">
        <f>'PROTRA_capacity-Original_Data'!T562</f>
        <v>0</v>
      </c>
      <c r="T562" s="5">
        <f>'PROTRA_capacity-Original_Data'!U562</f>
        <v>0</v>
      </c>
      <c r="U562" s="5">
        <f>'PROTRA_capacity-Original_Data'!V562</f>
        <v>0</v>
      </c>
      <c r="W562" s="83" t="e">
        <f t="shared" si="35"/>
        <v>#DIV/0!</v>
      </c>
    </row>
    <row r="563" spans="1:23" x14ac:dyDescent="0.35">
      <c r="A563" t="s">
        <v>50</v>
      </c>
      <c r="B563" t="s">
        <v>42</v>
      </c>
      <c r="C563" t="str">
        <f t="shared" si="32"/>
        <v>FINLAND_TO_elec</v>
      </c>
      <c r="D563" t="str">
        <f t="shared" si="33"/>
        <v>PROTRA_CHP_PP_I</v>
      </c>
      <c r="E563" t="s">
        <v>33</v>
      </c>
      <c r="F563" s="1" t="str">
        <f t="shared" si="34"/>
        <v>FINLANDTO_elecPROTRA_PP_waste</v>
      </c>
      <c r="G563" s="5">
        <f>'PROTRA_capacity-Original_Data'!H563</f>
        <v>1.2251750972762647E-2</v>
      </c>
      <c r="H563" s="5">
        <f>'PROTRA_capacity-Original_Data'!I563</f>
        <v>1.2251750972762647E-2</v>
      </c>
      <c r="I563" s="5">
        <f>'PROTRA_capacity-Original_Data'!J563</f>
        <v>1.1349320210574504E-2</v>
      </c>
      <c r="J563" s="5">
        <f>'PROTRA_capacity-Original_Data'!K563</f>
        <v>1.1349320210574504E-2</v>
      </c>
      <c r="K563" s="5">
        <f>'PROTRA_capacity-Original_Data'!L563</f>
        <v>1.1349320210574504E-2</v>
      </c>
      <c r="L563" s="5">
        <f>'PROTRA_capacity-Original_Data'!M563</f>
        <v>1.1349320210574504E-2</v>
      </c>
      <c r="M563" s="5">
        <f>'PROTRA_capacity-Original_Data'!N563</f>
        <v>1.1349320210574504E-2</v>
      </c>
      <c r="N563" s="5">
        <f>'PROTRA_capacity-Original_Data'!O563</f>
        <v>1.1349320210574504E-2</v>
      </c>
      <c r="O563" s="5">
        <f>'PROTRA_capacity-Original_Data'!P563</f>
        <v>1.009594415197986E-2</v>
      </c>
      <c r="P563" s="5">
        <f>'PROTRA_capacity-Original_Data'!Q563</f>
        <v>1.009594415197986E-2</v>
      </c>
      <c r="Q563" s="5">
        <f>'PROTRA_capacity-Original_Data'!R563</f>
        <v>6.5904079880979641E-3</v>
      </c>
      <c r="R563" s="5">
        <f>'PROTRA_capacity-Original_Data'!S563</f>
        <v>1.7667902265964756E-2</v>
      </c>
      <c r="S563" s="5">
        <f>'PROTRA_capacity-Original_Data'!T563</f>
        <v>2.2014767109178303E-2</v>
      </c>
      <c r="T563" s="5">
        <f>'PROTRA_capacity-Original_Data'!U563</f>
        <v>2.2014767109178303E-2</v>
      </c>
      <c r="U563" s="5">
        <f>'PROTRA_capacity-Original_Data'!V563</f>
        <v>2.2856095788509962E-2</v>
      </c>
      <c r="W563" s="83">
        <f t="shared" si="35"/>
        <v>4.5545975688693341E-2</v>
      </c>
    </row>
    <row r="564" spans="1:23" x14ac:dyDescent="0.35">
      <c r="A564" t="s">
        <v>50</v>
      </c>
      <c r="B564" t="s">
        <v>42</v>
      </c>
      <c r="C564" t="str">
        <f t="shared" si="32"/>
        <v>FINLAND_TO_elec</v>
      </c>
      <c r="D564" t="str">
        <f t="shared" si="33"/>
        <v>PROTRA_CHP_PP_I</v>
      </c>
      <c r="E564" t="s">
        <v>34</v>
      </c>
      <c r="F564" s="1" t="str">
        <f t="shared" si="34"/>
        <v>FINLANDTO_elecPROTRA_PP_waste_CCS</v>
      </c>
      <c r="G564" s="5">
        <f>'PROTRA_capacity-Original_Data'!H564</f>
        <v>0</v>
      </c>
      <c r="H564" s="5">
        <f>'PROTRA_capacity-Original_Data'!I564</f>
        <v>0</v>
      </c>
      <c r="I564" s="5">
        <f>'PROTRA_capacity-Original_Data'!J564</f>
        <v>0</v>
      </c>
      <c r="J564" s="5">
        <f>'PROTRA_capacity-Original_Data'!K564</f>
        <v>0</v>
      </c>
      <c r="K564" s="5">
        <f>'PROTRA_capacity-Original_Data'!L564</f>
        <v>0</v>
      </c>
      <c r="L564" s="5">
        <f>'PROTRA_capacity-Original_Data'!M564</f>
        <v>0</v>
      </c>
      <c r="M564" s="5">
        <f>'PROTRA_capacity-Original_Data'!N564</f>
        <v>0</v>
      </c>
      <c r="N564" s="5">
        <f>'PROTRA_capacity-Original_Data'!O564</f>
        <v>0</v>
      </c>
      <c r="O564" s="5">
        <f>'PROTRA_capacity-Original_Data'!P564</f>
        <v>0</v>
      </c>
      <c r="P564" s="5">
        <f>'PROTRA_capacity-Original_Data'!Q564</f>
        <v>0</v>
      </c>
      <c r="Q564" s="5">
        <f>'PROTRA_capacity-Original_Data'!R564</f>
        <v>0</v>
      </c>
      <c r="R564" s="5">
        <f>'PROTRA_capacity-Original_Data'!S564</f>
        <v>0</v>
      </c>
      <c r="S564" s="5">
        <f>'PROTRA_capacity-Original_Data'!T564</f>
        <v>0</v>
      </c>
      <c r="T564" s="5">
        <f>'PROTRA_capacity-Original_Data'!U564</f>
        <v>0</v>
      </c>
      <c r="U564" s="5">
        <f>'PROTRA_capacity-Original_Data'!V564</f>
        <v>0</v>
      </c>
      <c r="W564" s="83" t="e">
        <f t="shared" si="35"/>
        <v>#DIV/0!</v>
      </c>
    </row>
    <row r="565" spans="1:23" x14ac:dyDescent="0.35">
      <c r="A565" t="s">
        <v>50</v>
      </c>
      <c r="B565" t="s">
        <v>42</v>
      </c>
      <c r="C565" t="str">
        <f t="shared" si="32"/>
        <v>FINLAND_TO_elec</v>
      </c>
      <c r="D565" t="str">
        <f t="shared" si="33"/>
        <v>PROTRA_CHP_PP_I</v>
      </c>
      <c r="E565" t="s">
        <v>35</v>
      </c>
      <c r="F565" s="1" t="str">
        <f t="shared" si="34"/>
        <v>FINLANDTO_elecPROTRA_PP_wind_offshore</v>
      </c>
      <c r="G565" s="5">
        <f>'PROTRA_capacity-Original_Data'!H565</f>
        <v>0</v>
      </c>
      <c r="H565" s="5">
        <f>'PROTRA_capacity-Original_Data'!I565</f>
        <v>0</v>
      </c>
      <c r="I565" s="5">
        <f>'PROTRA_capacity-Original_Data'!J565</f>
        <v>2.4E-2</v>
      </c>
      <c r="J565" s="5">
        <f>'PROTRA_capacity-Original_Data'!K565</f>
        <v>2.4E-2</v>
      </c>
      <c r="K565" s="5">
        <f>'PROTRA_capacity-Original_Data'!L565</f>
        <v>2.63E-2</v>
      </c>
      <c r="L565" s="5">
        <f>'PROTRA_capacity-Original_Data'!M565</f>
        <v>2.63E-2</v>
      </c>
      <c r="M565" s="5">
        <f>'PROTRA_capacity-Original_Data'!N565</f>
        <v>2.63E-2</v>
      </c>
      <c r="N565" s="5">
        <f>'PROTRA_capacity-Original_Data'!O565</f>
        <v>2.63E-2</v>
      </c>
      <c r="O565" s="5">
        <f>'PROTRA_capacity-Original_Data'!P565</f>
        <v>2.63E-2</v>
      </c>
      <c r="P565" s="5">
        <f>'PROTRA_capacity-Original_Data'!Q565</f>
        <v>3.2000000000000001E-2</v>
      </c>
      <c r="Q565" s="5">
        <f>'PROTRA_capacity-Original_Data'!R565</f>
        <v>3.2814285714285713E-2</v>
      </c>
      <c r="R565" s="5">
        <f>'PROTRA_capacity-Original_Data'!S565</f>
        <v>3.3628571428571424E-2</v>
      </c>
      <c r="S565" s="5">
        <f>'PROTRA_capacity-Original_Data'!T565</f>
        <v>3.4442857142857136E-2</v>
      </c>
      <c r="T565" s="5">
        <f>'PROTRA_capacity-Original_Data'!U565</f>
        <v>3.5257142857142848E-2</v>
      </c>
      <c r="U565" s="5">
        <f>'PROTRA_capacity-Original_Data'!V565</f>
        <v>3.607142857142856E-2</v>
      </c>
      <c r="W565" s="83" t="e">
        <f t="shared" si="35"/>
        <v>#DIV/0!</v>
      </c>
    </row>
    <row r="566" spans="1:23" x14ac:dyDescent="0.35">
      <c r="A566" t="s">
        <v>50</v>
      </c>
      <c r="B566" t="s">
        <v>42</v>
      </c>
      <c r="C566" t="str">
        <f t="shared" si="32"/>
        <v>FINLAND_TO_elec</v>
      </c>
      <c r="D566" t="str">
        <f t="shared" si="33"/>
        <v>PROTRA_CHP_PP_I</v>
      </c>
      <c r="E566" t="s">
        <v>36</v>
      </c>
      <c r="F566" s="1" t="str">
        <f t="shared" si="34"/>
        <v>FINLANDTO_elecPROTRA_PP_wind_onshore</v>
      </c>
      <c r="G566" s="5">
        <f>'PROTRA_capacity-Original_Data'!H566</f>
        <v>8.5999999999999993E-2</v>
      </c>
      <c r="H566" s="5">
        <f>'PROTRA_capacity-Original_Data'!I566</f>
        <v>0.11</v>
      </c>
      <c r="I566" s="5">
        <f>'PROTRA_capacity-Original_Data'!J566</f>
        <v>0.11899999999999999</v>
      </c>
      <c r="J566" s="5">
        <f>'PROTRA_capacity-Original_Data'!K566</f>
        <v>0.123</v>
      </c>
      <c r="K566" s="5">
        <f>'PROTRA_capacity-Original_Data'!L566</f>
        <v>0.17069999999999999</v>
      </c>
      <c r="L566" s="5">
        <f>'PROTRA_capacity-Original_Data'!M566</f>
        <v>0.17269999999999999</v>
      </c>
      <c r="M566" s="5">
        <f>'PROTRA_capacity-Original_Data'!N566</f>
        <v>0.23069999999999999</v>
      </c>
      <c r="N566" s="5">
        <f>'PROTRA_capacity-Original_Data'!O566</f>
        <v>0.42069999999999996</v>
      </c>
      <c r="O566" s="5">
        <f>'PROTRA_capacity-Original_Data'!P566</f>
        <v>0.60070000000000001</v>
      </c>
      <c r="P566" s="5">
        <f>'PROTRA_capacity-Original_Data'!Q566</f>
        <v>0.97299999999999998</v>
      </c>
      <c r="Q566" s="5">
        <f>'PROTRA_capacity-Original_Data'!R566</f>
        <v>2.1225524193548386</v>
      </c>
      <c r="R566" s="5">
        <f>'PROTRA_capacity-Original_Data'!S566</f>
        <v>2.8091451612903224</v>
      </c>
      <c r="S566" s="5">
        <f>'PROTRA_capacity-Original_Data'!T566</f>
        <v>3.7429112903225805</v>
      </c>
      <c r="T566" s="5">
        <f>'PROTRA_capacity-Original_Data'!U566</f>
        <v>3.9488891129032258</v>
      </c>
      <c r="U566" s="5">
        <f>'PROTRA_capacity-Original_Data'!V566</f>
        <v>4.2078326612903219</v>
      </c>
      <c r="W566" s="83">
        <f t="shared" si="35"/>
        <v>0.3203311143232348</v>
      </c>
    </row>
    <row r="567" spans="1:23" x14ac:dyDescent="0.35">
      <c r="A567" t="s">
        <v>51</v>
      </c>
      <c r="B567" t="s">
        <v>41</v>
      </c>
      <c r="C567" t="str">
        <f t="shared" si="32"/>
        <v>FRANCE_TO_heat</v>
      </c>
      <c r="D567" t="str">
        <f t="shared" si="33"/>
        <v>PROTRA_CHP_HP_I</v>
      </c>
      <c r="E567" t="s">
        <v>0</v>
      </c>
      <c r="F567" s="1" t="str">
        <f t="shared" si="34"/>
        <v>FRANCETO_heatPROTRA_CHP_gas_fuels</v>
      </c>
      <c r="G567" s="3">
        <f>'PROTRA_capacity-Original_Data'!H567</f>
        <v>5.5383889490274454</v>
      </c>
      <c r="H567" s="3">
        <f>'PROTRA_capacity-Original_Data'!I567</f>
        <v>5.1545113295230047</v>
      </c>
      <c r="I567" s="3">
        <f>'PROTRA_capacity-Original_Data'!J567</f>
        <v>5.0779168562483736</v>
      </c>
      <c r="J567" s="3">
        <f>'PROTRA_capacity-Original_Data'!K567</f>
        <v>3.165469032732672</v>
      </c>
      <c r="K567" s="3">
        <f>'PROTRA_capacity-Original_Data'!L567</f>
        <v>2.8753354041566048</v>
      </c>
      <c r="L567" s="3">
        <f>'PROTRA_capacity-Original_Data'!M567</f>
        <v>2.769862400449087</v>
      </c>
      <c r="M567" s="3">
        <f>'PROTRA_capacity-Original_Data'!N567</f>
        <v>2.6171321154863407</v>
      </c>
      <c r="N567" s="3">
        <f>'PROTRA_capacity-Original_Data'!O567</f>
        <v>2.1462496619893598</v>
      </c>
      <c r="O567" s="3">
        <f>'PROTRA_capacity-Original_Data'!P567</f>
        <v>1.7549793933719819</v>
      </c>
      <c r="P567" s="3">
        <f>'PROTRA_capacity-Original_Data'!Q567</f>
        <v>1.9983203870083706</v>
      </c>
      <c r="Q567" s="3">
        <f>'PROTRA_capacity-Original_Data'!R567</f>
        <v>2.2346512512716283</v>
      </c>
      <c r="R567" s="3">
        <f>'PROTRA_capacity-Original_Data'!S567</f>
        <v>2.3626786870368925</v>
      </c>
      <c r="S567" s="3">
        <f>'PROTRA_capacity-Original_Data'!T567</f>
        <v>1.994598740510146</v>
      </c>
      <c r="T567" s="3">
        <f>'PROTRA_capacity-Original_Data'!U567</f>
        <v>2.1240474236915232</v>
      </c>
      <c r="U567" s="3">
        <f>'PROTRA_capacity-Original_Data'!V567</f>
        <v>2.1251875799520055</v>
      </c>
      <c r="W567" s="83">
        <f t="shared" si="35"/>
        <v>-6.6129404280025117E-2</v>
      </c>
    </row>
    <row r="568" spans="1:23" x14ac:dyDescent="0.35">
      <c r="A568" t="s">
        <v>51</v>
      </c>
      <c r="B568" t="s">
        <v>41</v>
      </c>
      <c r="C568" t="str">
        <f t="shared" si="32"/>
        <v>FRANCE_TO_heat</v>
      </c>
      <c r="D568" t="str">
        <f t="shared" si="33"/>
        <v>PROTRA_CHP_HP_I</v>
      </c>
      <c r="E568" t="s">
        <v>1</v>
      </c>
      <c r="F568" s="1" t="str">
        <f t="shared" si="34"/>
        <v>FRANCETO_heatPROTRA_CHP_gas_fuels_CCS</v>
      </c>
      <c r="G568" s="3">
        <f>'PROTRA_capacity-Original_Data'!H568</f>
        <v>0</v>
      </c>
      <c r="H568" s="3">
        <f>'PROTRA_capacity-Original_Data'!I568</f>
        <v>0</v>
      </c>
      <c r="I568" s="3">
        <f>'PROTRA_capacity-Original_Data'!J568</f>
        <v>0</v>
      </c>
      <c r="J568" s="3">
        <f>'PROTRA_capacity-Original_Data'!K568</f>
        <v>0</v>
      </c>
      <c r="K568" s="3">
        <f>'PROTRA_capacity-Original_Data'!L568</f>
        <v>0</v>
      </c>
      <c r="L568" s="3">
        <f>'PROTRA_capacity-Original_Data'!M568</f>
        <v>0</v>
      </c>
      <c r="M568" s="3">
        <f>'PROTRA_capacity-Original_Data'!N568</f>
        <v>0</v>
      </c>
      <c r="N568" s="3">
        <f>'PROTRA_capacity-Original_Data'!O568</f>
        <v>0</v>
      </c>
      <c r="O568" s="3">
        <f>'PROTRA_capacity-Original_Data'!P568</f>
        <v>0</v>
      </c>
      <c r="P568" s="3">
        <f>'PROTRA_capacity-Original_Data'!Q568</f>
        <v>0</v>
      </c>
      <c r="Q568" s="3">
        <f>'PROTRA_capacity-Original_Data'!R568</f>
        <v>0</v>
      </c>
      <c r="R568" s="3">
        <f>'PROTRA_capacity-Original_Data'!S568</f>
        <v>0</v>
      </c>
      <c r="S568" s="3">
        <f>'PROTRA_capacity-Original_Data'!T568</f>
        <v>0</v>
      </c>
      <c r="T568" s="3">
        <f>'PROTRA_capacity-Original_Data'!U568</f>
        <v>0</v>
      </c>
      <c r="U568" s="3">
        <f>'PROTRA_capacity-Original_Data'!V568</f>
        <v>0</v>
      </c>
      <c r="W568" s="83" t="e">
        <f t="shared" si="35"/>
        <v>#DIV/0!</v>
      </c>
    </row>
    <row r="569" spans="1:23" x14ac:dyDescent="0.35">
      <c r="A569" t="s">
        <v>51</v>
      </c>
      <c r="B569" t="s">
        <v>41</v>
      </c>
      <c r="C569" t="str">
        <f t="shared" si="32"/>
        <v>FRANCE_TO_heat</v>
      </c>
      <c r="D569" t="str">
        <f t="shared" si="33"/>
        <v>PROTRA_CHP_HP_I</v>
      </c>
      <c r="E569" t="s">
        <v>2</v>
      </c>
      <c r="F569" s="1" t="str">
        <f t="shared" si="34"/>
        <v>FRANCETO_heatPROTRA_CHP_geothermal</v>
      </c>
      <c r="G569" s="3">
        <v>0</v>
      </c>
      <c r="H569" s="3">
        <v>0</v>
      </c>
      <c r="I569" s="3">
        <v>0</v>
      </c>
      <c r="J569" s="3">
        <v>0</v>
      </c>
      <c r="K569" s="3">
        <v>0</v>
      </c>
      <c r="L569" s="3">
        <v>0</v>
      </c>
      <c r="M569" s="3">
        <v>0</v>
      </c>
      <c r="N569" s="3">
        <v>0</v>
      </c>
      <c r="O569" s="3">
        <v>0</v>
      </c>
      <c r="P569" s="3">
        <v>0</v>
      </c>
      <c r="Q569" s="3">
        <v>0</v>
      </c>
      <c r="R569" s="3">
        <v>0</v>
      </c>
      <c r="S569" s="3">
        <v>0</v>
      </c>
      <c r="T569" s="3">
        <v>0</v>
      </c>
      <c r="U569" s="3">
        <v>0</v>
      </c>
      <c r="W569" s="83" t="e">
        <f t="shared" si="35"/>
        <v>#DIV/0!</v>
      </c>
    </row>
    <row r="570" spans="1:23" x14ac:dyDescent="0.35">
      <c r="A570" t="s">
        <v>51</v>
      </c>
      <c r="B570" t="s">
        <v>41</v>
      </c>
      <c r="C570" t="str">
        <f t="shared" si="32"/>
        <v>FRANCE_TO_heat</v>
      </c>
      <c r="D570" t="str">
        <f t="shared" si="33"/>
        <v>PROTRA_CHP_HP_I</v>
      </c>
      <c r="E570" t="s">
        <v>3</v>
      </c>
      <c r="F570" s="1" t="str">
        <f t="shared" si="34"/>
        <v>FRANCETO_heatPROTRA_CHP_liquid_fuels</v>
      </c>
      <c r="G570" s="3">
        <f>'PROTRA_capacity-Original_Data'!H570</f>
        <v>1.0600514167319</v>
      </c>
      <c r="H570" s="3">
        <f>'PROTRA_capacity-Original_Data'!I570</f>
        <v>0.45483940662886913</v>
      </c>
      <c r="I570" s="3">
        <f>'PROTRA_capacity-Original_Data'!J570</f>
        <v>0.26735142477212165</v>
      </c>
      <c r="J570" s="3">
        <f>'PROTRA_capacity-Original_Data'!K570</f>
        <v>0.25357146044037571</v>
      </c>
      <c r="K570" s="3">
        <f>'PROTRA_capacity-Original_Data'!L570</f>
        <v>0.21097427142946767</v>
      </c>
      <c r="L570" s="3">
        <f>'PROTRA_capacity-Original_Data'!M570</f>
        <v>0.17284601537665806</v>
      </c>
      <c r="M570" s="3">
        <f>'PROTRA_capacity-Original_Data'!N570</f>
        <v>0.12889597585288878</v>
      </c>
      <c r="N570" s="3">
        <f>'PROTRA_capacity-Original_Data'!O570</f>
        <v>0.18001129507812211</v>
      </c>
      <c r="O570" s="3">
        <f>'PROTRA_capacity-Original_Data'!P570</f>
        <v>0.14190642473120391</v>
      </c>
      <c r="P570" s="3">
        <f>'PROTRA_capacity-Original_Data'!Q570</f>
        <v>0.10263810294322509</v>
      </c>
      <c r="Q570" s="3">
        <f>'PROTRA_capacity-Original_Data'!R570</f>
        <v>0.11360373587349475</v>
      </c>
      <c r="R570" s="3">
        <f>'PROTRA_capacity-Original_Data'!S570</f>
        <v>9.0770988769719854E-2</v>
      </c>
      <c r="S570" s="3">
        <f>'PROTRA_capacity-Original_Data'!T570</f>
        <v>3.6161845084301419E-3</v>
      </c>
      <c r="T570" s="3">
        <f>'PROTRA_capacity-Original_Data'!U570</f>
        <v>3.7389468914001849E-3</v>
      </c>
      <c r="U570" s="3">
        <f>'PROTRA_capacity-Original_Data'!V570</f>
        <v>0</v>
      </c>
      <c r="W570" s="83">
        <f t="shared" si="35"/>
        <v>-1</v>
      </c>
    </row>
    <row r="571" spans="1:23" x14ac:dyDescent="0.35">
      <c r="A571" t="s">
        <v>51</v>
      </c>
      <c r="B571" t="s">
        <v>41</v>
      </c>
      <c r="C571" t="str">
        <f t="shared" si="32"/>
        <v>FRANCE_TO_heat</v>
      </c>
      <c r="D571" t="str">
        <f t="shared" si="33"/>
        <v>PROTRA_CHP_HP_I</v>
      </c>
      <c r="E571" t="s">
        <v>4</v>
      </c>
      <c r="F571" s="1" t="str">
        <f t="shared" si="34"/>
        <v>FRANCETO_heatPROTRA_CHP_liquid_fuels_CCS</v>
      </c>
      <c r="G571" s="3">
        <f>'PROTRA_capacity-Original_Data'!H571</f>
        <v>0</v>
      </c>
      <c r="H571" s="3">
        <f>'PROTRA_capacity-Original_Data'!I571</f>
        <v>0</v>
      </c>
      <c r="I571" s="3">
        <f>'PROTRA_capacity-Original_Data'!J571</f>
        <v>0</v>
      </c>
      <c r="J571" s="3">
        <f>'PROTRA_capacity-Original_Data'!K571</f>
        <v>0</v>
      </c>
      <c r="K571" s="3">
        <f>'PROTRA_capacity-Original_Data'!L571</f>
        <v>0</v>
      </c>
      <c r="L571" s="3">
        <f>'PROTRA_capacity-Original_Data'!M571</f>
        <v>0</v>
      </c>
      <c r="M571" s="3">
        <f>'PROTRA_capacity-Original_Data'!N571</f>
        <v>0</v>
      </c>
      <c r="N571" s="3">
        <f>'PROTRA_capacity-Original_Data'!O571</f>
        <v>0</v>
      </c>
      <c r="O571" s="3">
        <f>'PROTRA_capacity-Original_Data'!P571</f>
        <v>0</v>
      </c>
      <c r="P571" s="3">
        <f>'PROTRA_capacity-Original_Data'!Q571</f>
        <v>0</v>
      </c>
      <c r="Q571" s="3">
        <f>'PROTRA_capacity-Original_Data'!R571</f>
        <v>0</v>
      </c>
      <c r="R571" s="3">
        <f>'PROTRA_capacity-Original_Data'!S571</f>
        <v>0</v>
      </c>
      <c r="S571" s="3">
        <f>'PROTRA_capacity-Original_Data'!T571</f>
        <v>0</v>
      </c>
      <c r="T571" s="3">
        <f>'PROTRA_capacity-Original_Data'!U571</f>
        <v>0</v>
      </c>
      <c r="U571" s="3">
        <f>'PROTRA_capacity-Original_Data'!V571</f>
        <v>0</v>
      </c>
      <c r="W571" s="83" t="e">
        <f t="shared" si="35"/>
        <v>#DIV/0!</v>
      </c>
    </row>
    <row r="572" spans="1:23" x14ac:dyDescent="0.35">
      <c r="A572" t="s">
        <v>51</v>
      </c>
      <c r="B572" t="s">
        <v>41</v>
      </c>
      <c r="C572" t="str">
        <f t="shared" si="32"/>
        <v>FRANCE_TO_heat</v>
      </c>
      <c r="D572" t="str">
        <f t="shared" si="33"/>
        <v>PROTRA_CHP_HP_I</v>
      </c>
      <c r="E572" t="s">
        <v>5</v>
      </c>
      <c r="F572" s="1" t="str">
        <f t="shared" si="34"/>
        <v>FRANCETO_heatPROTRA_CHP_solid_fossil</v>
      </c>
      <c r="G572" s="3">
        <f>'PROTRA_capacity-Original_Data'!H572</f>
        <v>0.61104586361574076</v>
      </c>
      <c r="H572" s="3">
        <f>'PROTRA_capacity-Original_Data'!I572</f>
        <v>4.5564407607889809E-2</v>
      </c>
      <c r="I572" s="3">
        <f>'PROTRA_capacity-Original_Data'!J572</f>
        <v>0.26513858378454203</v>
      </c>
      <c r="J572" s="3">
        <f>'PROTRA_capacity-Original_Data'!K572</f>
        <v>6.5178225452345695E-2</v>
      </c>
      <c r="K572" s="3">
        <f>'PROTRA_capacity-Original_Data'!L572</f>
        <v>3.8121215195121939E-2</v>
      </c>
      <c r="L572" s="3">
        <f>'PROTRA_capacity-Original_Data'!M572</f>
        <v>0.11515805549990688</v>
      </c>
      <c r="M572" s="3">
        <f>'PROTRA_capacity-Original_Data'!N572</f>
        <v>0.1258879705731587</v>
      </c>
      <c r="N572" s="3">
        <f>'PROTRA_capacity-Original_Data'!O572</f>
        <v>0.10047650934124416</v>
      </c>
      <c r="O572" s="3">
        <f>'PROTRA_capacity-Original_Data'!P572</f>
        <v>9.6693104462729884E-2</v>
      </c>
      <c r="P572" s="3">
        <f>'PROTRA_capacity-Original_Data'!Q572</f>
        <v>0.11287309601286843</v>
      </c>
      <c r="Q572" s="3">
        <f>'PROTRA_capacity-Original_Data'!R572</f>
        <v>8.691546539174673E-2</v>
      </c>
      <c r="R572" s="3">
        <f>'PROTRA_capacity-Original_Data'!S572</f>
        <v>8.0981883159073814E-2</v>
      </c>
      <c r="S572" s="3">
        <f>'PROTRA_capacity-Original_Data'!T572</f>
        <v>8.3343034784661929E-2</v>
      </c>
      <c r="T572" s="3">
        <f>'PROTRA_capacity-Original_Data'!U572</f>
        <v>7.714516892949512E-2</v>
      </c>
      <c r="U572" s="3">
        <f>'PROTRA_capacity-Original_Data'!V572</f>
        <v>6.9642340452111984E-2</v>
      </c>
      <c r="W572" s="83">
        <f t="shared" si="35"/>
        <v>-0.14369488298360222</v>
      </c>
    </row>
    <row r="573" spans="1:23" x14ac:dyDescent="0.35">
      <c r="A573" t="s">
        <v>51</v>
      </c>
      <c r="B573" t="s">
        <v>41</v>
      </c>
      <c r="C573" t="str">
        <f t="shared" si="32"/>
        <v>FRANCE_TO_heat</v>
      </c>
      <c r="D573" t="str">
        <f t="shared" si="33"/>
        <v>PROTRA_CHP_HP_I</v>
      </c>
      <c r="E573" t="s">
        <v>6</v>
      </c>
      <c r="F573" s="1" t="str">
        <f t="shared" si="34"/>
        <v>FRANCETO_heatPROTRA_CHP_solid_fossil_CCS</v>
      </c>
      <c r="G573" s="3">
        <f>'PROTRA_capacity-Original_Data'!H573</f>
        <v>0</v>
      </c>
      <c r="H573" s="3">
        <f>'PROTRA_capacity-Original_Data'!I573</f>
        <v>0</v>
      </c>
      <c r="I573" s="3">
        <f>'PROTRA_capacity-Original_Data'!J573</f>
        <v>0</v>
      </c>
      <c r="J573" s="3">
        <f>'PROTRA_capacity-Original_Data'!K573</f>
        <v>0</v>
      </c>
      <c r="K573" s="3">
        <f>'PROTRA_capacity-Original_Data'!L573</f>
        <v>0</v>
      </c>
      <c r="L573" s="3">
        <f>'PROTRA_capacity-Original_Data'!M573</f>
        <v>0</v>
      </c>
      <c r="M573" s="3">
        <f>'PROTRA_capacity-Original_Data'!N573</f>
        <v>0</v>
      </c>
      <c r="N573" s="3">
        <f>'PROTRA_capacity-Original_Data'!O573</f>
        <v>0</v>
      </c>
      <c r="O573" s="3">
        <f>'PROTRA_capacity-Original_Data'!P573</f>
        <v>0</v>
      </c>
      <c r="P573" s="3">
        <f>'PROTRA_capacity-Original_Data'!Q573</f>
        <v>0</v>
      </c>
      <c r="Q573" s="3">
        <f>'PROTRA_capacity-Original_Data'!R573</f>
        <v>0</v>
      </c>
      <c r="R573" s="3">
        <f>'PROTRA_capacity-Original_Data'!S573</f>
        <v>0</v>
      </c>
      <c r="S573" s="3">
        <f>'PROTRA_capacity-Original_Data'!T573</f>
        <v>0</v>
      </c>
      <c r="T573" s="3">
        <f>'PROTRA_capacity-Original_Data'!U573</f>
        <v>0</v>
      </c>
      <c r="U573" s="3">
        <f>'PROTRA_capacity-Original_Data'!V573</f>
        <v>0</v>
      </c>
      <c r="W573" s="83" t="e">
        <f t="shared" si="35"/>
        <v>#DIV/0!</v>
      </c>
    </row>
    <row r="574" spans="1:23" x14ac:dyDescent="0.35">
      <c r="A574" t="s">
        <v>51</v>
      </c>
      <c r="B574" t="s">
        <v>41</v>
      </c>
      <c r="C574" t="str">
        <f t="shared" si="32"/>
        <v>FRANCE_TO_heat</v>
      </c>
      <c r="D574" t="str">
        <f t="shared" si="33"/>
        <v>PROTRA_CHP_HP_I</v>
      </c>
      <c r="E574" t="s">
        <v>7</v>
      </c>
      <c r="F574" s="1" t="str">
        <f t="shared" si="34"/>
        <v>FRANCETO_heatPROTRA_CHP_waste</v>
      </c>
      <c r="G574" s="3">
        <f>'PROTRA_capacity-Original_Data'!H574</f>
        <v>0.68759004504974541</v>
      </c>
      <c r="H574" s="3">
        <f>'PROTRA_capacity-Original_Data'!I574</f>
        <v>0.70396064267585967</v>
      </c>
      <c r="I574" s="3">
        <f>'PROTRA_capacity-Original_Data'!J574</f>
        <v>0.83367401181445611</v>
      </c>
      <c r="J574" s="3">
        <f>'PROTRA_capacity-Original_Data'!K574</f>
        <v>0.87222160123441195</v>
      </c>
      <c r="K574" s="3">
        <f>'PROTRA_capacity-Original_Data'!L574</f>
        <v>0.82230222197928426</v>
      </c>
      <c r="L574" s="3">
        <f>'PROTRA_capacity-Original_Data'!M574</f>
        <v>0.81487839192515754</v>
      </c>
      <c r="M574" s="3">
        <f>'PROTRA_capacity-Original_Data'!N574</f>
        <v>0.91447756010666714</v>
      </c>
      <c r="N574" s="3">
        <f>'PROTRA_capacity-Original_Data'!O574</f>
        <v>0.98282633406764863</v>
      </c>
      <c r="O574" s="3">
        <f>'PROTRA_capacity-Original_Data'!P574</f>
        <v>1.0023361483856883</v>
      </c>
      <c r="P574" s="3">
        <f>'PROTRA_capacity-Original_Data'!Q574</f>
        <v>0.89870905639653709</v>
      </c>
      <c r="Q574" s="3">
        <f>'PROTRA_capacity-Original_Data'!R574</f>
        <v>1.069701565986894</v>
      </c>
      <c r="R574" s="3">
        <f>'PROTRA_capacity-Original_Data'!S574</f>
        <v>1.0923562799748499</v>
      </c>
      <c r="S574" s="3">
        <f>'PROTRA_capacity-Original_Data'!T574</f>
        <v>1.1063232796618869</v>
      </c>
      <c r="T574" s="3">
        <f>'PROTRA_capacity-Original_Data'!U574</f>
        <v>1.1830036011084684</v>
      </c>
      <c r="U574" s="3">
        <f>'PROTRA_capacity-Original_Data'!V574</f>
        <v>1.2435246814183538</v>
      </c>
      <c r="W574" s="83">
        <f t="shared" si="35"/>
        <v>4.3230666443397459E-2</v>
      </c>
    </row>
    <row r="575" spans="1:23" x14ac:dyDescent="0.35">
      <c r="A575" t="s">
        <v>51</v>
      </c>
      <c r="B575" t="s">
        <v>41</v>
      </c>
      <c r="C575" t="str">
        <f t="shared" si="32"/>
        <v>FRANCE_TO_heat</v>
      </c>
      <c r="D575" t="str">
        <f t="shared" si="33"/>
        <v>PROTRA_CHP_HP_I</v>
      </c>
      <c r="E575" t="s">
        <v>8</v>
      </c>
      <c r="F575" s="1" t="str">
        <f t="shared" si="34"/>
        <v>FRANCETO_heatPROTRA_CHP_solid_bio</v>
      </c>
      <c r="G575" s="4">
        <f>'PROTRA_capacity-Original_Data'!H575</f>
        <v>1.9362358641321829E-2</v>
      </c>
      <c r="H575" s="4">
        <f>'PROTRA_capacity-Original_Data'!I575</f>
        <v>0.32654492118987694</v>
      </c>
      <c r="I575" s="4">
        <f>'PROTRA_capacity-Original_Data'!J575</f>
        <v>0.3323284828619601</v>
      </c>
      <c r="J575" s="4">
        <f>'PROTRA_capacity-Original_Data'!K575</f>
        <v>0.40630778042399751</v>
      </c>
      <c r="K575" s="4">
        <f>'PROTRA_capacity-Original_Data'!L575</f>
        <v>0.46826732807622734</v>
      </c>
      <c r="L575" s="4">
        <f>'PROTRA_capacity-Original_Data'!M575</f>
        <v>0.62424385076775324</v>
      </c>
      <c r="M575" s="4">
        <f>'PROTRA_capacity-Original_Data'!N575</f>
        <v>0.69887799838659237</v>
      </c>
      <c r="N575" s="4">
        <f>'PROTRA_capacity-Original_Data'!O575</f>
        <v>0.78812891627336679</v>
      </c>
      <c r="O575" s="4">
        <f>'PROTRA_capacity-Original_Data'!P575</f>
        <v>0.86742265321812051</v>
      </c>
      <c r="P575" s="4">
        <f>'PROTRA_capacity-Original_Data'!Q575</f>
        <v>0.93714087399937029</v>
      </c>
      <c r="Q575" s="4">
        <f>'PROTRA_capacity-Original_Data'!R575</f>
        <v>1.1409882886936127</v>
      </c>
      <c r="R575" s="4">
        <f>'PROTRA_capacity-Original_Data'!S575</f>
        <v>1.1868170805076779</v>
      </c>
      <c r="S575" s="4">
        <f>'PROTRA_capacity-Original_Data'!T575</f>
        <v>1.1631187605348747</v>
      </c>
      <c r="T575" s="4">
        <f>'PROTRA_capacity-Original_Data'!U575</f>
        <v>1.2897465743754941</v>
      </c>
      <c r="U575" s="4">
        <f>'PROTRA_capacity-Original_Data'!V575</f>
        <v>1.3624807616348451</v>
      </c>
      <c r="W575" s="83">
        <f t="shared" si="35"/>
        <v>0.35504947203236692</v>
      </c>
    </row>
    <row r="576" spans="1:23" x14ac:dyDescent="0.35">
      <c r="A576" t="s">
        <v>51</v>
      </c>
      <c r="B576" t="s">
        <v>41</v>
      </c>
      <c r="C576" t="str">
        <f t="shared" si="32"/>
        <v>FRANCE_TO_heat</v>
      </c>
      <c r="D576" t="str">
        <f t="shared" si="33"/>
        <v>PROTRA_CHP_HP_I</v>
      </c>
      <c r="E576" t="s">
        <v>9</v>
      </c>
      <c r="F576" s="1" t="str">
        <f t="shared" si="34"/>
        <v>FRANCETO_heatPROTRA_CHP_solid_bio_CCS</v>
      </c>
      <c r="G576" s="3">
        <f>'PROTRA_capacity-Original_Data'!H576</f>
        <v>0</v>
      </c>
      <c r="H576" s="3">
        <f>'PROTRA_capacity-Original_Data'!I576</f>
        <v>0</v>
      </c>
      <c r="I576" s="3">
        <f>'PROTRA_capacity-Original_Data'!J576</f>
        <v>0</v>
      </c>
      <c r="J576" s="3">
        <f>'PROTRA_capacity-Original_Data'!K576</f>
        <v>0</v>
      </c>
      <c r="K576" s="3">
        <f>'PROTRA_capacity-Original_Data'!L576</f>
        <v>0</v>
      </c>
      <c r="L576" s="3">
        <f>'PROTRA_capacity-Original_Data'!M576</f>
        <v>0</v>
      </c>
      <c r="M576" s="3">
        <f>'PROTRA_capacity-Original_Data'!N576</f>
        <v>0</v>
      </c>
      <c r="N576" s="3">
        <f>'PROTRA_capacity-Original_Data'!O576</f>
        <v>0</v>
      </c>
      <c r="O576" s="3">
        <f>'PROTRA_capacity-Original_Data'!P576</f>
        <v>0</v>
      </c>
      <c r="P576" s="3">
        <f>'PROTRA_capacity-Original_Data'!Q576</f>
        <v>0</v>
      </c>
      <c r="Q576" s="3">
        <f>'PROTRA_capacity-Original_Data'!R576</f>
        <v>0</v>
      </c>
      <c r="R576" s="3">
        <f>'PROTRA_capacity-Original_Data'!S576</f>
        <v>0</v>
      </c>
      <c r="S576" s="3">
        <f>'PROTRA_capacity-Original_Data'!T576</f>
        <v>0</v>
      </c>
      <c r="T576" s="3">
        <f>'PROTRA_capacity-Original_Data'!U576</f>
        <v>0</v>
      </c>
      <c r="U576" s="3">
        <f>'PROTRA_capacity-Original_Data'!V576</f>
        <v>0</v>
      </c>
      <c r="W576" s="83" t="e">
        <f t="shared" si="35"/>
        <v>#DIV/0!</v>
      </c>
    </row>
    <row r="577" spans="1:23" x14ac:dyDescent="0.35">
      <c r="A577" t="s">
        <v>51</v>
      </c>
      <c r="B577" t="s">
        <v>41</v>
      </c>
      <c r="C577" t="str">
        <f t="shared" si="32"/>
        <v>FRANCE_TO_heat</v>
      </c>
      <c r="D577" t="str">
        <f t="shared" si="33"/>
        <v>PROTRA_CHP_HP_I</v>
      </c>
      <c r="E577" t="s">
        <v>10</v>
      </c>
      <c r="F577" s="1" t="str">
        <f t="shared" si="34"/>
        <v>FRANCETO_heatPROTRA_HP_gas_fuels</v>
      </c>
      <c r="G577" s="4">
        <f>'PROTRA_capacity-Original_Data'!H577</f>
        <v>2.3597683899873077E-2</v>
      </c>
      <c r="H577" s="4">
        <f>'PROTRA_capacity-Original_Data'!I577</f>
        <v>1.8260112541568455E-2</v>
      </c>
      <c r="I577" s="4">
        <f>'PROTRA_capacity-Original_Data'!J577</f>
        <v>1.2641616374932009E-2</v>
      </c>
      <c r="J577" s="4">
        <f>'PROTRA_capacity-Original_Data'!K577</f>
        <v>6.3691272544990749</v>
      </c>
      <c r="K577" s="4">
        <f>'PROTRA_capacity-Original_Data'!L577</f>
        <v>7.5060299538179613</v>
      </c>
      <c r="L577" s="4">
        <f>'PROTRA_capacity-Original_Data'!M577</f>
        <v>5.6477123467029573</v>
      </c>
      <c r="M577" s="4">
        <f>'PROTRA_capacity-Original_Data'!N577</f>
        <v>6.9166497059377976</v>
      </c>
      <c r="N577" s="4">
        <f>'PROTRA_capacity-Original_Data'!O577</f>
        <v>7.66746732787316</v>
      </c>
      <c r="O577" s="4">
        <f>'PROTRA_capacity-Original_Data'!P577</f>
        <v>5.8682062958152876</v>
      </c>
      <c r="P577" s="4">
        <f>'PROTRA_capacity-Original_Data'!Q577</f>
        <v>6.992538733660556</v>
      </c>
      <c r="Q577" s="4">
        <f>'PROTRA_capacity-Original_Data'!R577</f>
        <v>7.6486880662857955</v>
      </c>
      <c r="R577" s="4">
        <f>'PROTRA_capacity-Original_Data'!S577</f>
        <v>7.2309084901766578</v>
      </c>
      <c r="S577" s="4">
        <f>'PROTRA_capacity-Original_Data'!T577</f>
        <v>7.5540565781255617</v>
      </c>
      <c r="T577" s="4">
        <f>'PROTRA_capacity-Original_Data'!U577</f>
        <v>7.3112524235099414</v>
      </c>
      <c r="U577" s="4">
        <f>'PROTRA_capacity-Original_Data'!V577</f>
        <v>7.3655320126637953</v>
      </c>
      <c r="W577" s="83">
        <f t="shared" si="35"/>
        <v>0.50718570819504394</v>
      </c>
    </row>
    <row r="578" spans="1:23" x14ac:dyDescent="0.35">
      <c r="A578" t="s">
        <v>51</v>
      </c>
      <c r="B578" t="s">
        <v>41</v>
      </c>
      <c r="C578" t="str">
        <f t="shared" si="32"/>
        <v>FRANCE_TO_heat</v>
      </c>
      <c r="D578" t="str">
        <f t="shared" si="33"/>
        <v>PROTRA_CHP_HP_I</v>
      </c>
      <c r="E578" t="s">
        <v>11</v>
      </c>
      <c r="F578" s="1" t="str">
        <f t="shared" si="34"/>
        <v>FRANCETO_heatPROTRA_HP_solid_bio</v>
      </c>
      <c r="G578" s="4">
        <f>'PROTRA_capacity-Original_Data'!H578</f>
        <v>0</v>
      </c>
      <c r="H578" s="4">
        <f>'PROTRA_capacity-Original_Data'!I578</f>
        <v>0.34862768713979159</v>
      </c>
      <c r="I578" s="4">
        <f>'PROTRA_capacity-Original_Data'!J578</f>
        <v>0.56437793993863128</v>
      </c>
      <c r="J578" s="4">
        <f>'PROTRA_capacity-Original_Data'!K578</f>
        <v>0.85316864290374461</v>
      </c>
      <c r="K578" s="4">
        <f>'PROTRA_capacity-Original_Data'!L578</f>
        <v>1.2383165551266733</v>
      </c>
      <c r="L578" s="4">
        <f>'PROTRA_capacity-Original_Data'!M578</f>
        <v>1.469223825034248</v>
      </c>
      <c r="M578" s="4">
        <f>'PROTRA_capacity-Original_Data'!N578</f>
        <v>1.8516119319401243</v>
      </c>
      <c r="N578" s="4">
        <f>'PROTRA_capacity-Original_Data'!O578</f>
        <v>3.5825211488827815</v>
      </c>
      <c r="O578" s="4">
        <f>'PROTRA_capacity-Original_Data'!P578</f>
        <v>4.1481286967074809</v>
      </c>
      <c r="P578" s="4">
        <f>'PROTRA_capacity-Original_Data'!Q578</f>
        <v>5.027431774530335</v>
      </c>
      <c r="Q578" s="4">
        <f>'PROTRA_capacity-Original_Data'!R578</f>
        <v>6.1499859583388634</v>
      </c>
      <c r="R578" s="4">
        <f>'PROTRA_capacity-Original_Data'!S578</f>
        <v>6.6086656582178396</v>
      </c>
      <c r="S578" s="4">
        <f>'PROTRA_capacity-Original_Data'!T578</f>
        <v>6.7466028292816551</v>
      </c>
      <c r="T578" s="4">
        <f>'PROTRA_capacity-Original_Data'!U578</f>
        <v>7.0587965352544693</v>
      </c>
      <c r="U578" s="4">
        <f>'PROTRA_capacity-Original_Data'!V578</f>
        <v>7.5247311744935752</v>
      </c>
      <c r="W578" s="83" t="e">
        <f t="shared" si="35"/>
        <v>#DIV/0!</v>
      </c>
    </row>
    <row r="579" spans="1:23" x14ac:dyDescent="0.35">
      <c r="A579" t="s">
        <v>51</v>
      </c>
      <c r="B579" t="s">
        <v>41</v>
      </c>
      <c r="C579" t="str">
        <f t="shared" si="32"/>
        <v>FRANCE_TO_heat</v>
      </c>
      <c r="D579" t="str">
        <f t="shared" si="33"/>
        <v>PROTRA_CHP_HP_I</v>
      </c>
      <c r="E579" t="s">
        <v>12</v>
      </c>
      <c r="F579" s="1" t="str">
        <f t="shared" si="34"/>
        <v>FRANCETO_heatPROTRA_HP_geothermal</v>
      </c>
      <c r="G579" s="4">
        <f>INDEX('CHP-geothermal-fix'!H$155:H$226,MATCH(PROTRA_capacity!$F579,'CHP-geothermal-fix'!$F$155:$F$226,0))</f>
        <v>0.21803423190067772</v>
      </c>
      <c r="H579" s="4">
        <f>INDEX('CHP-geothermal-fix'!I$155:I$226,MATCH(PROTRA_capacity!$F579,'CHP-geothermal-fix'!$F$155:$F$226,0))</f>
        <v>0.20646800081797292</v>
      </c>
      <c r="I579" s="4">
        <f>INDEX('CHP-geothermal-fix'!J$155:J$226,MATCH(PROTRA_capacity!$F579,'CHP-geothermal-fix'!$F$155:$F$226,0))</f>
        <v>0.22234462857746215</v>
      </c>
      <c r="J579" s="4">
        <f>INDEX('CHP-geothermal-fix'!K$155:K$226,MATCH(PROTRA_capacity!$F579,'CHP-geothermal-fix'!$F$155:$F$226,0))</f>
        <v>0.20496008038054456</v>
      </c>
      <c r="K579" s="4">
        <f>INDEX('CHP-geothermal-fix'!L$155:L$226,MATCH(PROTRA_capacity!$F579,'CHP-geothermal-fix'!$F$155:$F$226,0))</f>
        <v>0.22982625592930145</v>
      </c>
      <c r="L579" s="4">
        <f>INDEX('CHP-geothermal-fix'!M$155:M$226,MATCH(PROTRA_capacity!$F579,'CHP-geothermal-fix'!$F$155:$F$226,0))</f>
        <v>0.21484992635570324</v>
      </c>
      <c r="M579" s="4">
        <f>INDEX('CHP-geothermal-fix'!N$155:N$226,MATCH(PROTRA_capacity!$F579,'CHP-geothermal-fix'!$F$155:$F$226,0))</f>
        <v>0.22870979135006969</v>
      </c>
      <c r="N579" s="4">
        <f>INDEX('CHP-geothermal-fix'!O$155:O$226,MATCH(PROTRA_capacity!$F579,'CHP-geothermal-fix'!$F$155:$F$226,0))</f>
        <v>0.27868136946314509</v>
      </c>
      <c r="O579" s="4">
        <f>INDEX('CHP-geothermal-fix'!P$155:P$226,MATCH(PROTRA_capacity!$F579,'CHP-geothermal-fix'!$F$155:$F$226,0))</f>
        <v>0.27222798723855274</v>
      </c>
      <c r="P579" s="4">
        <f>INDEX('CHP-geothermal-fix'!Q$155:Q$226,MATCH(PROTRA_capacity!$F579,'CHP-geothermal-fix'!$F$155:$F$226,0))</f>
        <v>0.27707172366414456</v>
      </c>
      <c r="Q579" s="4">
        <f>INDEX('CHP-geothermal-fix'!R$155:R$226,MATCH(PROTRA_capacity!$F579,'CHP-geothermal-fix'!$F$155:$F$226,0))</f>
        <v>0.31589848380961544</v>
      </c>
      <c r="R579" s="4">
        <f>INDEX('CHP-geothermal-fix'!S$155:S$226,MATCH(PROTRA_capacity!$F579,'CHP-geothermal-fix'!$F$155:$F$226,0))</f>
        <v>0.40324508046742069</v>
      </c>
      <c r="S579" s="4">
        <f>INDEX('CHP-geothermal-fix'!T$155:T$226,MATCH(PROTRA_capacity!$F579,'CHP-geothermal-fix'!$F$155:$F$226,0))</f>
        <v>0.43</v>
      </c>
      <c r="T579" s="4">
        <f>INDEX('CHP-geothermal-fix'!U$155:U$226,MATCH(PROTRA_capacity!$F579,'CHP-geothermal-fix'!$F$155:$F$226,0))</f>
        <v>0.46558577288419661</v>
      </c>
      <c r="U579" s="4">
        <f>INDEX('CHP-geothermal-fix'!V$155:V$226,MATCH(PROTRA_capacity!$F579,'CHP-geothermal-fix'!$F$155:$F$226,0))</f>
        <v>0.51469873434724545</v>
      </c>
      <c r="W579" s="83">
        <f t="shared" si="35"/>
        <v>6.3273247303550662E-2</v>
      </c>
    </row>
    <row r="580" spans="1:23" x14ac:dyDescent="0.35">
      <c r="A580" t="s">
        <v>51</v>
      </c>
      <c r="B580" t="s">
        <v>41</v>
      </c>
      <c r="C580" t="str">
        <f t="shared" ref="C580:C643" si="36">A580&amp;"_"&amp;B580</f>
        <v>FRANCE_TO_heat</v>
      </c>
      <c r="D580" t="str">
        <f t="shared" ref="D580:D643" si="37">IF(B580="TO_heat","PROTRA_CHP_HP_I","PROTRA_CHP_PP_I")</f>
        <v>PROTRA_CHP_HP_I</v>
      </c>
      <c r="E580" t="s">
        <v>13</v>
      </c>
      <c r="F580" s="1" t="str">
        <f t="shared" ref="F580:F643" si="38">A580&amp;B580&amp;E580</f>
        <v>FRANCETO_heatPROTRA_HP_liquid_fuels</v>
      </c>
      <c r="G580" s="4">
        <f>'PROTRA_capacity-Original_Data'!H580</f>
        <v>0</v>
      </c>
      <c r="H580" s="4">
        <f>'PROTRA_capacity-Original_Data'!I580</f>
        <v>2.7260943400520046</v>
      </c>
      <c r="I580" s="4">
        <f>'PROTRA_capacity-Original_Data'!J580</f>
        <v>2.0558077473722762</v>
      </c>
      <c r="J580" s="4">
        <f>'PROTRA_capacity-Original_Data'!K580</f>
        <v>2.5123105609114869</v>
      </c>
      <c r="K580" s="4">
        <f>'PROTRA_capacity-Original_Data'!L580</f>
        <v>2.8938064506261019</v>
      </c>
      <c r="L580" s="4">
        <f>'PROTRA_capacity-Original_Data'!M580</f>
        <v>1.5821685205248237</v>
      </c>
      <c r="M580" s="4">
        <f>'PROTRA_capacity-Original_Data'!N580</f>
        <v>1.4936772059002992</v>
      </c>
      <c r="N580" s="4">
        <f>'PROTRA_capacity-Original_Data'!O580</f>
        <v>1.5200841378834906</v>
      </c>
      <c r="O580" s="4">
        <f>'PROTRA_capacity-Original_Data'!P580</f>
        <v>0.67197214152971896</v>
      </c>
      <c r="P580" s="4">
        <f>'PROTRA_capacity-Original_Data'!Q580</f>
        <v>0.74697906535431557</v>
      </c>
      <c r="Q580" s="4">
        <f>'PROTRA_capacity-Original_Data'!R580</f>
        <v>0.29047625181510434</v>
      </c>
      <c r="R580" s="4">
        <f>'PROTRA_capacity-Original_Data'!S580</f>
        <v>0.28766700373178605</v>
      </c>
      <c r="S580" s="4">
        <f>'PROTRA_capacity-Original_Data'!T580</f>
        <v>0.19777668356176958</v>
      </c>
      <c r="T580" s="4">
        <f>'PROTRA_capacity-Original_Data'!U580</f>
        <v>0.17224483235653187</v>
      </c>
      <c r="U580" s="4">
        <f>'PROTRA_capacity-Original_Data'!V580</f>
        <v>4.8028028931641639E-2</v>
      </c>
      <c r="W580" s="83" t="e">
        <f t="shared" ref="W580:W643" si="39">-1+(U580/G580)^(1/($U$2-$G$2))</f>
        <v>#DIV/0!</v>
      </c>
    </row>
    <row r="581" spans="1:23" x14ac:dyDescent="0.35">
      <c r="A581" t="s">
        <v>51</v>
      </c>
      <c r="B581" t="s">
        <v>41</v>
      </c>
      <c r="C581" t="str">
        <f t="shared" si="36"/>
        <v>FRANCE_TO_heat</v>
      </c>
      <c r="D581" t="str">
        <f t="shared" si="37"/>
        <v>PROTRA_CHP_HP_I</v>
      </c>
      <c r="E581" t="s">
        <v>14</v>
      </c>
      <c r="F581" s="1" t="str">
        <f t="shared" si="38"/>
        <v>FRANCETO_heatPROTRA_HP_solar</v>
      </c>
      <c r="G581" s="4">
        <f>'PROTRA_capacity-Original_Data'!H581</f>
        <v>0</v>
      </c>
      <c r="H581" s="4">
        <f>'PROTRA_capacity-Original_Data'!I581</f>
        <v>0</v>
      </c>
      <c r="I581" s="4">
        <f>'PROTRA_capacity-Original_Data'!J581</f>
        <v>0</v>
      </c>
      <c r="J581" s="4">
        <f>'PROTRA_capacity-Original_Data'!K581</f>
        <v>0</v>
      </c>
      <c r="K581" s="4">
        <f>'PROTRA_capacity-Original_Data'!L581</f>
        <v>0</v>
      </c>
      <c r="L581" s="4">
        <f>'PROTRA_capacity-Original_Data'!M581</f>
        <v>0</v>
      </c>
      <c r="M581" s="4">
        <f>'PROTRA_capacity-Original_Data'!N581</f>
        <v>0</v>
      </c>
      <c r="N581" s="4">
        <f>'PROTRA_capacity-Original_Data'!O581</f>
        <v>0</v>
      </c>
      <c r="O581" s="4">
        <f>'PROTRA_capacity-Original_Data'!P581</f>
        <v>0</v>
      </c>
      <c r="P581" s="4">
        <f>'PROTRA_capacity-Original_Data'!Q581</f>
        <v>0</v>
      </c>
      <c r="Q581" s="4">
        <f>'PROTRA_capacity-Original_Data'!R581</f>
        <v>0</v>
      </c>
      <c r="R581" s="4">
        <f>'PROTRA_capacity-Original_Data'!S581</f>
        <v>0</v>
      </c>
      <c r="S581" s="4">
        <f>'PROTRA_capacity-Original_Data'!T581</f>
        <v>0</v>
      </c>
      <c r="T581" s="4">
        <f>'PROTRA_capacity-Original_Data'!U581</f>
        <v>0</v>
      </c>
      <c r="U581" s="4">
        <f>'PROTRA_capacity-Original_Data'!V581</f>
        <v>0</v>
      </c>
      <c r="W581" s="83" t="e">
        <f t="shared" si="39"/>
        <v>#DIV/0!</v>
      </c>
    </row>
    <row r="582" spans="1:23" x14ac:dyDescent="0.35">
      <c r="A582" t="s">
        <v>51</v>
      </c>
      <c r="B582" t="s">
        <v>41</v>
      </c>
      <c r="C582" t="str">
        <f t="shared" si="36"/>
        <v>FRANCE_TO_heat</v>
      </c>
      <c r="D582" t="str">
        <f t="shared" si="37"/>
        <v>PROTRA_CHP_HP_I</v>
      </c>
      <c r="E582" t="s">
        <v>15</v>
      </c>
      <c r="F582" s="1" t="str">
        <f t="shared" si="38"/>
        <v>FRANCETO_heatPROTRA_HP_solid_fossil</v>
      </c>
      <c r="G582" s="4">
        <f>'PROTRA_capacity-Original_Data'!H582</f>
        <v>0</v>
      </c>
      <c r="H582" s="4">
        <f>'PROTRA_capacity-Original_Data'!I582</f>
        <v>2.430561441686927</v>
      </c>
      <c r="I582" s="4">
        <f>'PROTRA_capacity-Original_Data'!J582</f>
        <v>2.5609105527528926</v>
      </c>
      <c r="J582" s="4">
        <f>'PROTRA_capacity-Original_Data'!K582</f>
        <v>2.2695915265127935</v>
      </c>
      <c r="K582" s="4">
        <f>'PROTRA_capacity-Original_Data'!L582</f>
        <v>2.7196330694603725</v>
      </c>
      <c r="L582" s="4">
        <f>'PROTRA_capacity-Original_Data'!M582</f>
        <v>1.9866454641850231</v>
      </c>
      <c r="M582" s="4">
        <f>'PROTRA_capacity-Original_Data'!N582</f>
        <v>2.1405815840081455</v>
      </c>
      <c r="N582" s="4">
        <f>'PROTRA_capacity-Original_Data'!O582</f>
        <v>2.7401009700706211</v>
      </c>
      <c r="O582" s="4">
        <f>'PROTRA_capacity-Original_Data'!P582</f>
        <v>2.4871925119489231</v>
      </c>
      <c r="P582" s="4">
        <f>'PROTRA_capacity-Original_Data'!Q582</f>
        <v>1.8422119069285332</v>
      </c>
      <c r="Q582" s="4">
        <f>'PROTRA_capacity-Original_Data'!R582</f>
        <v>2.0407875406451987</v>
      </c>
      <c r="R582" s="4">
        <f>'PROTRA_capacity-Original_Data'!S582</f>
        <v>1.9993795048218965</v>
      </c>
      <c r="S582" s="4">
        <f>'PROTRA_capacity-Original_Data'!T582</f>
        <v>1.3738189508766778</v>
      </c>
      <c r="T582" s="4">
        <f>'PROTRA_capacity-Original_Data'!U582</f>
        <v>1.0139871396061881</v>
      </c>
      <c r="U582" s="4">
        <f>'PROTRA_capacity-Original_Data'!V582</f>
        <v>0.78164532716486701</v>
      </c>
      <c r="W582" s="83" t="e">
        <f t="shared" si="39"/>
        <v>#DIV/0!</v>
      </c>
    </row>
    <row r="583" spans="1:23" x14ac:dyDescent="0.35">
      <c r="A583" t="s">
        <v>51</v>
      </c>
      <c r="B583" t="s">
        <v>41</v>
      </c>
      <c r="C583" t="str">
        <f t="shared" si="36"/>
        <v>FRANCE_TO_heat</v>
      </c>
      <c r="D583" t="str">
        <f t="shared" si="37"/>
        <v>PROTRA_CHP_HP_I</v>
      </c>
      <c r="E583" t="s">
        <v>16</v>
      </c>
      <c r="F583" s="1" t="str">
        <f t="shared" si="38"/>
        <v>FRANCETO_heatPROTRA_HP_waste</v>
      </c>
      <c r="G583" s="4">
        <f>'PROTRA_capacity-Original_Data'!H583</f>
        <v>1.4360876201922759</v>
      </c>
      <c r="H583" s="4">
        <f>'PROTRA_capacity-Original_Data'!I583</f>
        <v>2.6208565357532039</v>
      </c>
      <c r="I583" s="4">
        <f>'PROTRA_capacity-Original_Data'!J583</f>
        <v>2.605851779890584</v>
      </c>
      <c r="J583" s="4">
        <f>'PROTRA_capacity-Original_Data'!K583</f>
        <v>2.6789006578011079</v>
      </c>
      <c r="K583" s="4">
        <f>'PROTRA_capacity-Original_Data'!L583</f>
        <v>3.0061128849521483</v>
      </c>
      <c r="L583" s="4">
        <f>'PROTRA_capacity-Original_Data'!M583</f>
        <v>1.6621433186599601</v>
      </c>
      <c r="M583" s="4">
        <f>'PROTRA_capacity-Original_Data'!N583</f>
        <v>1.9261384743424736</v>
      </c>
      <c r="N583" s="4">
        <f>'PROTRA_capacity-Original_Data'!O583</f>
        <v>2.1188169344826373</v>
      </c>
      <c r="O583" s="4">
        <f>'PROTRA_capacity-Original_Data'!P583</f>
        <v>2.0339953406293523</v>
      </c>
      <c r="P583" s="4">
        <f>'PROTRA_capacity-Original_Data'!Q583</f>
        <v>2.6371181492082996</v>
      </c>
      <c r="Q583" s="4">
        <f>'PROTRA_capacity-Original_Data'!R583</f>
        <v>2.3323476003708477</v>
      </c>
      <c r="R583" s="4">
        <f>'PROTRA_capacity-Original_Data'!S583</f>
        <v>2.3643609487539163</v>
      </c>
      <c r="S583" s="4">
        <f>'PROTRA_capacity-Original_Data'!T583</f>
        <v>2.1637449581543375</v>
      </c>
      <c r="T583" s="4">
        <f>'PROTRA_capacity-Original_Data'!U583</f>
        <v>2.2735747593701294</v>
      </c>
      <c r="U583" s="4">
        <f>'PROTRA_capacity-Original_Data'!V583</f>
        <v>2.1840058171808443</v>
      </c>
      <c r="W583" s="83">
        <f t="shared" si="39"/>
        <v>3.0398466667357793E-2</v>
      </c>
    </row>
    <row r="584" spans="1:23" x14ac:dyDescent="0.35">
      <c r="A584" t="s">
        <v>51</v>
      </c>
      <c r="B584" t="s">
        <v>42</v>
      </c>
      <c r="C584" t="str">
        <f t="shared" si="36"/>
        <v>FRANCE_TO_elec</v>
      </c>
      <c r="D584" t="str">
        <f t="shared" si="37"/>
        <v>PROTRA_CHP_PP_I</v>
      </c>
      <c r="E584" t="s">
        <v>0</v>
      </c>
      <c r="F584" s="1" t="str">
        <f t="shared" si="38"/>
        <v>FRANCETO_elecPROTRA_CHP_gas_fuels</v>
      </c>
      <c r="G584" s="5">
        <f>'PROTRA_capacity-Original_Data'!H584</f>
        <v>3.753455999999999</v>
      </c>
      <c r="H584" s="5">
        <f>'PROTRA_capacity-Original_Data'!I584</f>
        <v>3.7517559999999994</v>
      </c>
      <c r="I584" s="5">
        <f>'PROTRA_capacity-Original_Data'!J584</f>
        <v>3.7521029999999991</v>
      </c>
      <c r="J584" s="5">
        <f>'PROTRA_capacity-Original_Data'!K584</f>
        <v>3.6917029999999986</v>
      </c>
      <c r="K584" s="5">
        <f>'PROTRA_capacity-Original_Data'!L584</f>
        <v>3.7042699999999993</v>
      </c>
      <c r="L584" s="5">
        <f>'PROTRA_capacity-Original_Data'!M584</f>
        <v>3.5999599999999985</v>
      </c>
      <c r="M584" s="5">
        <f>'PROTRA_capacity-Original_Data'!N584</f>
        <v>3.5440299999999989</v>
      </c>
      <c r="N584" s="5">
        <f>'PROTRA_capacity-Original_Data'!O584</f>
        <v>3.5614609999999987</v>
      </c>
      <c r="O584" s="5">
        <f>'PROTRA_capacity-Original_Data'!P584</f>
        <v>3.4352729999999991</v>
      </c>
      <c r="P584" s="5">
        <f>'PROTRA_capacity-Original_Data'!Q584</f>
        <v>3.410172999999999</v>
      </c>
      <c r="Q584" s="5">
        <f>'PROTRA_capacity-Original_Data'!R584</f>
        <v>3.410172999999999</v>
      </c>
      <c r="R584" s="5">
        <f>'PROTRA_capacity-Original_Data'!S584</f>
        <v>3.7305208965855243</v>
      </c>
      <c r="S584" s="5">
        <f>'PROTRA_capacity-Original_Data'!T584</f>
        <v>6.5807814860316922</v>
      </c>
      <c r="T584" s="5">
        <f>'PROTRA_capacity-Original_Data'!U584</f>
        <v>6.658779234765559</v>
      </c>
      <c r="U584" s="5">
        <f>'PROTRA_capacity-Original_Data'!V584</f>
        <v>6.8181174928933155</v>
      </c>
      <c r="W584" s="83">
        <f t="shared" si="39"/>
        <v>4.3558148813319431E-2</v>
      </c>
    </row>
    <row r="585" spans="1:23" x14ac:dyDescent="0.35">
      <c r="A585" t="s">
        <v>51</v>
      </c>
      <c r="B585" t="s">
        <v>42</v>
      </c>
      <c r="C585" t="str">
        <f t="shared" si="36"/>
        <v>FRANCE_TO_elec</v>
      </c>
      <c r="D585" t="str">
        <f t="shared" si="37"/>
        <v>PROTRA_CHP_PP_I</v>
      </c>
      <c r="E585" t="s">
        <v>1</v>
      </c>
      <c r="F585" s="1" t="str">
        <f t="shared" si="38"/>
        <v>FRANCETO_elecPROTRA_CHP_gas_fuels_CCS</v>
      </c>
      <c r="G585" s="5">
        <f>'PROTRA_capacity-Original_Data'!H585</f>
        <v>0</v>
      </c>
      <c r="H585" s="5">
        <f>'PROTRA_capacity-Original_Data'!I585</f>
        <v>0</v>
      </c>
      <c r="I585" s="5">
        <f>'PROTRA_capacity-Original_Data'!J585</f>
        <v>0</v>
      </c>
      <c r="J585" s="5">
        <f>'PROTRA_capacity-Original_Data'!K585</f>
        <v>0</v>
      </c>
      <c r="K585" s="5">
        <f>'PROTRA_capacity-Original_Data'!L585</f>
        <v>0</v>
      </c>
      <c r="L585" s="5">
        <f>'PROTRA_capacity-Original_Data'!M585</f>
        <v>0</v>
      </c>
      <c r="M585" s="5">
        <f>'PROTRA_capacity-Original_Data'!N585</f>
        <v>0</v>
      </c>
      <c r="N585" s="5">
        <f>'PROTRA_capacity-Original_Data'!O585</f>
        <v>0</v>
      </c>
      <c r="O585" s="5">
        <f>'PROTRA_capacity-Original_Data'!P585</f>
        <v>0</v>
      </c>
      <c r="P585" s="5">
        <f>'PROTRA_capacity-Original_Data'!Q585</f>
        <v>0</v>
      </c>
      <c r="Q585" s="5">
        <f>'PROTRA_capacity-Original_Data'!R585</f>
        <v>0</v>
      </c>
      <c r="R585" s="5">
        <f>'PROTRA_capacity-Original_Data'!S585</f>
        <v>0</v>
      </c>
      <c r="S585" s="5">
        <f>'PROTRA_capacity-Original_Data'!T585</f>
        <v>0</v>
      </c>
      <c r="T585" s="5">
        <f>'PROTRA_capacity-Original_Data'!U585</f>
        <v>0</v>
      </c>
      <c r="U585" s="5">
        <f>'PROTRA_capacity-Original_Data'!V585</f>
        <v>0</v>
      </c>
      <c r="W585" s="83" t="e">
        <f t="shared" si="39"/>
        <v>#DIV/0!</v>
      </c>
    </row>
    <row r="586" spans="1:23" x14ac:dyDescent="0.35">
      <c r="A586" t="s">
        <v>51</v>
      </c>
      <c r="B586" t="s">
        <v>42</v>
      </c>
      <c r="C586" t="str">
        <f t="shared" si="36"/>
        <v>FRANCE_TO_elec</v>
      </c>
      <c r="D586" t="str">
        <f t="shared" si="37"/>
        <v>PROTRA_CHP_PP_I</v>
      </c>
      <c r="E586" t="s">
        <v>2</v>
      </c>
      <c r="F586" s="1" t="str">
        <f t="shared" si="38"/>
        <v>FRANCETO_elecPROTRA_CHP_geothermal</v>
      </c>
      <c r="G586" s="3">
        <v>0</v>
      </c>
      <c r="H586" s="3">
        <v>0</v>
      </c>
      <c r="I586" s="3">
        <v>0</v>
      </c>
      <c r="J586" s="3">
        <v>0</v>
      </c>
      <c r="K586" s="3">
        <v>0</v>
      </c>
      <c r="L586" s="3">
        <v>0</v>
      </c>
      <c r="M586" s="3">
        <v>0</v>
      </c>
      <c r="N586" s="3">
        <v>0</v>
      </c>
      <c r="O586" s="3">
        <v>0</v>
      </c>
      <c r="P586" s="3">
        <v>0</v>
      </c>
      <c r="Q586" s="3">
        <v>0</v>
      </c>
      <c r="R586" s="3">
        <v>0</v>
      </c>
      <c r="S586" s="3">
        <v>0</v>
      </c>
      <c r="T586" s="3">
        <v>0</v>
      </c>
      <c r="U586" s="3">
        <v>0</v>
      </c>
      <c r="W586" s="83" t="e">
        <f t="shared" si="39"/>
        <v>#DIV/0!</v>
      </c>
    </row>
    <row r="587" spans="1:23" x14ac:dyDescent="0.35">
      <c r="A587" t="s">
        <v>51</v>
      </c>
      <c r="B587" t="s">
        <v>42</v>
      </c>
      <c r="C587" t="str">
        <f t="shared" si="36"/>
        <v>FRANCE_TO_elec</v>
      </c>
      <c r="D587" t="str">
        <f t="shared" si="37"/>
        <v>PROTRA_CHP_PP_I</v>
      </c>
      <c r="E587" t="s">
        <v>3</v>
      </c>
      <c r="F587" s="1" t="str">
        <f t="shared" si="38"/>
        <v>FRANCETO_elecPROTRA_CHP_liquid_fuels</v>
      </c>
      <c r="G587" s="5">
        <f>'PROTRA_capacity-Original_Data'!H587</f>
        <v>0.32388</v>
      </c>
      <c r="H587" s="5">
        <f>'PROTRA_capacity-Original_Data'!I587</f>
        <v>0.32277999999999996</v>
      </c>
      <c r="I587" s="5">
        <f>'PROTRA_capacity-Original_Data'!J587</f>
        <v>0.32277999999999996</v>
      </c>
      <c r="J587" s="5">
        <f>'PROTRA_capacity-Original_Data'!K587</f>
        <v>0.31337999999999999</v>
      </c>
      <c r="K587" s="5">
        <f>'PROTRA_capacity-Original_Data'!L587</f>
        <v>0.29427999999999999</v>
      </c>
      <c r="L587" s="5">
        <f>'PROTRA_capacity-Original_Data'!M587</f>
        <v>0.29368</v>
      </c>
      <c r="M587" s="5">
        <f>'PROTRA_capacity-Original_Data'!N587</f>
        <v>0.24827999999999997</v>
      </c>
      <c r="N587" s="5">
        <f>'PROTRA_capacity-Original_Data'!O587</f>
        <v>0.24827999999999997</v>
      </c>
      <c r="O587" s="5">
        <f>'PROTRA_capacity-Original_Data'!P587</f>
        <v>0.24827999999999997</v>
      </c>
      <c r="P587" s="5">
        <f>'PROTRA_capacity-Original_Data'!Q587</f>
        <v>0.21637999999999999</v>
      </c>
      <c r="Q587" s="5">
        <f>'PROTRA_capacity-Original_Data'!R587</f>
        <v>0.21637999999999999</v>
      </c>
      <c r="R587" s="5">
        <f>'PROTRA_capacity-Original_Data'!S587</f>
        <v>0.17193613193403298</v>
      </c>
      <c r="S587" s="5">
        <f>'PROTRA_capacity-Original_Data'!T587</f>
        <v>0.20317660269865068</v>
      </c>
      <c r="T587" s="5">
        <f>'PROTRA_capacity-Original_Data'!U587</f>
        <v>0.10611379010494752</v>
      </c>
      <c r="U587" s="5">
        <f>'PROTRA_capacity-Original_Data'!V587</f>
        <v>9.3234800599700143E-2</v>
      </c>
      <c r="W587" s="83">
        <f t="shared" si="39"/>
        <v>-8.5105548046312429E-2</v>
      </c>
    </row>
    <row r="588" spans="1:23" x14ac:dyDescent="0.35">
      <c r="A588" t="s">
        <v>51</v>
      </c>
      <c r="B588" t="s">
        <v>42</v>
      </c>
      <c r="C588" t="str">
        <f t="shared" si="36"/>
        <v>FRANCE_TO_elec</v>
      </c>
      <c r="D588" t="str">
        <f t="shared" si="37"/>
        <v>PROTRA_CHP_PP_I</v>
      </c>
      <c r="E588" t="s">
        <v>4</v>
      </c>
      <c r="F588" s="1" t="str">
        <f t="shared" si="38"/>
        <v>FRANCETO_elecPROTRA_CHP_liquid_fuels_CCS</v>
      </c>
      <c r="G588" s="5">
        <f>'PROTRA_capacity-Original_Data'!H588</f>
        <v>0</v>
      </c>
      <c r="H588" s="5">
        <f>'PROTRA_capacity-Original_Data'!I588</f>
        <v>0</v>
      </c>
      <c r="I588" s="5">
        <f>'PROTRA_capacity-Original_Data'!J588</f>
        <v>0</v>
      </c>
      <c r="J588" s="5">
        <f>'PROTRA_capacity-Original_Data'!K588</f>
        <v>0</v>
      </c>
      <c r="K588" s="5">
        <f>'PROTRA_capacity-Original_Data'!L588</f>
        <v>0</v>
      </c>
      <c r="L588" s="5">
        <f>'PROTRA_capacity-Original_Data'!M588</f>
        <v>0</v>
      </c>
      <c r="M588" s="5">
        <f>'PROTRA_capacity-Original_Data'!N588</f>
        <v>0</v>
      </c>
      <c r="N588" s="5">
        <f>'PROTRA_capacity-Original_Data'!O588</f>
        <v>0</v>
      </c>
      <c r="O588" s="5">
        <f>'PROTRA_capacity-Original_Data'!P588</f>
        <v>0</v>
      </c>
      <c r="P588" s="5">
        <f>'PROTRA_capacity-Original_Data'!Q588</f>
        <v>0</v>
      </c>
      <c r="Q588" s="5">
        <f>'PROTRA_capacity-Original_Data'!R588</f>
        <v>0</v>
      </c>
      <c r="R588" s="5">
        <f>'PROTRA_capacity-Original_Data'!S588</f>
        <v>0</v>
      </c>
      <c r="S588" s="5">
        <f>'PROTRA_capacity-Original_Data'!T588</f>
        <v>0</v>
      </c>
      <c r="T588" s="5">
        <f>'PROTRA_capacity-Original_Data'!U588</f>
        <v>0</v>
      </c>
      <c r="U588" s="5">
        <f>'PROTRA_capacity-Original_Data'!V588</f>
        <v>0</v>
      </c>
      <c r="W588" s="83" t="e">
        <f t="shared" si="39"/>
        <v>#DIV/0!</v>
      </c>
    </row>
    <row r="589" spans="1:23" x14ac:dyDescent="0.35">
      <c r="A589" t="s">
        <v>51</v>
      </c>
      <c r="B589" t="s">
        <v>42</v>
      </c>
      <c r="C589" t="str">
        <f t="shared" si="36"/>
        <v>FRANCE_TO_elec</v>
      </c>
      <c r="D589" t="str">
        <f t="shared" si="37"/>
        <v>PROTRA_CHP_PP_I</v>
      </c>
      <c r="E589" t="s">
        <v>5</v>
      </c>
      <c r="F589" s="1" t="str">
        <f t="shared" si="38"/>
        <v>FRANCETO_elecPROTRA_CHP_solid_fossil</v>
      </c>
      <c r="G589" s="5">
        <f>'PROTRA_capacity-Original_Data'!H589</f>
        <v>0.43860000000000005</v>
      </c>
      <c r="H589" s="5">
        <f>'PROTRA_capacity-Original_Data'!I589</f>
        <v>0.42750000000000005</v>
      </c>
      <c r="I589" s="5">
        <f>'PROTRA_capacity-Original_Data'!J589</f>
        <v>0.42750000000000005</v>
      </c>
      <c r="J589" s="5">
        <f>'PROTRA_capacity-Original_Data'!K589</f>
        <v>0.42240000000000005</v>
      </c>
      <c r="K589" s="5">
        <f>'PROTRA_capacity-Original_Data'!L589</f>
        <v>0.35890000000000005</v>
      </c>
      <c r="L589" s="5">
        <f>'PROTRA_capacity-Original_Data'!M589</f>
        <v>0.2863</v>
      </c>
      <c r="M589" s="5">
        <f>'PROTRA_capacity-Original_Data'!N589</f>
        <v>0.25700000000000001</v>
      </c>
      <c r="N589" s="5">
        <f>'PROTRA_capacity-Original_Data'!O589</f>
        <v>0.25220000000000004</v>
      </c>
      <c r="O589" s="5">
        <f>'PROTRA_capacity-Original_Data'!P589</f>
        <v>0.25220000000000004</v>
      </c>
      <c r="P589" s="5">
        <f>'PROTRA_capacity-Original_Data'!Q589</f>
        <v>0.19850000000000004</v>
      </c>
      <c r="Q589" s="5">
        <f>'PROTRA_capacity-Original_Data'!R589</f>
        <v>0.12091580041580044</v>
      </c>
      <c r="R589" s="5">
        <f>'PROTRA_capacity-Original_Data'!S589</f>
        <v>0.12091580041580044</v>
      </c>
      <c r="S589" s="5">
        <f>'PROTRA_capacity-Original_Data'!T589</f>
        <v>0.16391725571725577</v>
      </c>
      <c r="T589" s="5">
        <f>'PROTRA_capacity-Original_Data'!U589</f>
        <v>0.16366964656964661</v>
      </c>
      <c r="U589" s="5">
        <f>'PROTRA_capacity-Original_Data'!V589</f>
        <v>0.12285540540540543</v>
      </c>
      <c r="W589" s="83">
        <f t="shared" si="39"/>
        <v>-8.6889661229935022E-2</v>
      </c>
    </row>
    <row r="590" spans="1:23" x14ac:dyDescent="0.35">
      <c r="A590" t="s">
        <v>51</v>
      </c>
      <c r="B590" t="s">
        <v>42</v>
      </c>
      <c r="C590" t="str">
        <f t="shared" si="36"/>
        <v>FRANCE_TO_elec</v>
      </c>
      <c r="D590" t="str">
        <f t="shared" si="37"/>
        <v>PROTRA_CHP_PP_I</v>
      </c>
      <c r="E590" t="s">
        <v>6</v>
      </c>
      <c r="F590" s="1" t="str">
        <f t="shared" si="38"/>
        <v>FRANCETO_elecPROTRA_CHP_solid_fossil_CCS</v>
      </c>
      <c r="G590" s="5">
        <f>'PROTRA_capacity-Original_Data'!H590</f>
        <v>0</v>
      </c>
      <c r="H590" s="5">
        <f>'PROTRA_capacity-Original_Data'!I590</f>
        <v>0</v>
      </c>
      <c r="I590" s="5">
        <f>'PROTRA_capacity-Original_Data'!J590</f>
        <v>0</v>
      </c>
      <c r="J590" s="5">
        <f>'PROTRA_capacity-Original_Data'!K590</f>
        <v>0</v>
      </c>
      <c r="K590" s="5">
        <f>'PROTRA_capacity-Original_Data'!L590</f>
        <v>0</v>
      </c>
      <c r="L590" s="5">
        <f>'PROTRA_capacity-Original_Data'!M590</f>
        <v>0</v>
      </c>
      <c r="M590" s="5">
        <f>'PROTRA_capacity-Original_Data'!N590</f>
        <v>0</v>
      </c>
      <c r="N590" s="5">
        <f>'PROTRA_capacity-Original_Data'!O590</f>
        <v>0</v>
      </c>
      <c r="O590" s="5">
        <f>'PROTRA_capacity-Original_Data'!P590</f>
        <v>0</v>
      </c>
      <c r="P590" s="5">
        <f>'PROTRA_capacity-Original_Data'!Q590</f>
        <v>0</v>
      </c>
      <c r="Q590" s="5">
        <f>'PROTRA_capacity-Original_Data'!R590</f>
        <v>0</v>
      </c>
      <c r="R590" s="5">
        <f>'PROTRA_capacity-Original_Data'!S590</f>
        <v>0</v>
      </c>
      <c r="S590" s="5">
        <f>'PROTRA_capacity-Original_Data'!T590</f>
        <v>0</v>
      </c>
      <c r="T590" s="5">
        <f>'PROTRA_capacity-Original_Data'!U590</f>
        <v>0</v>
      </c>
      <c r="U590" s="5">
        <f>'PROTRA_capacity-Original_Data'!V590</f>
        <v>0</v>
      </c>
      <c r="W590" s="83" t="e">
        <f t="shared" si="39"/>
        <v>#DIV/0!</v>
      </c>
    </row>
    <row r="591" spans="1:23" x14ac:dyDescent="0.35">
      <c r="A591" t="s">
        <v>51</v>
      </c>
      <c r="B591" t="s">
        <v>42</v>
      </c>
      <c r="C591" t="str">
        <f t="shared" si="36"/>
        <v>FRANCE_TO_elec</v>
      </c>
      <c r="D591" t="str">
        <f t="shared" si="37"/>
        <v>PROTRA_CHP_PP_I</v>
      </c>
      <c r="E591" t="s">
        <v>7</v>
      </c>
      <c r="F591" s="1" t="str">
        <f t="shared" si="38"/>
        <v>FRANCETO_elecPROTRA_CHP_waste</v>
      </c>
      <c r="G591" s="5">
        <f>'PROTRA_capacity-Original_Data'!H591</f>
        <v>0.19869377484495296</v>
      </c>
      <c r="H591" s="5">
        <f>'PROTRA_capacity-Original_Data'!I591</f>
        <v>0.23089111964218539</v>
      </c>
      <c r="I591" s="5">
        <f>'PROTRA_capacity-Original_Data'!J591</f>
        <v>0.22348745212196613</v>
      </c>
      <c r="J591" s="5">
        <f>'PROTRA_capacity-Original_Data'!K591</f>
        <v>0.22348745212196613</v>
      </c>
      <c r="K591" s="5">
        <f>'PROTRA_capacity-Original_Data'!L591</f>
        <v>0.2742800548769585</v>
      </c>
      <c r="L591" s="5">
        <f>'PROTRA_capacity-Original_Data'!M591</f>
        <v>0.26939449520518588</v>
      </c>
      <c r="M591" s="5">
        <f>'PROTRA_capacity-Original_Data'!N591</f>
        <v>0.26939449520518588</v>
      </c>
      <c r="N591" s="5">
        <f>'PROTRA_capacity-Original_Data'!O591</f>
        <v>0.34704691501027585</v>
      </c>
      <c r="O591" s="5">
        <f>'PROTRA_capacity-Original_Data'!P591</f>
        <v>0.38062168632289783</v>
      </c>
      <c r="P591" s="5">
        <f>'PROTRA_capacity-Original_Data'!Q591</f>
        <v>0.38647574901330373</v>
      </c>
      <c r="Q591" s="5">
        <f>'PROTRA_capacity-Original_Data'!R591</f>
        <v>0.41425610512301664</v>
      </c>
      <c r="R591" s="5">
        <f>'PROTRA_capacity-Original_Data'!S591</f>
        <v>0.44203646123272955</v>
      </c>
      <c r="S591" s="5">
        <f>'PROTRA_capacity-Original_Data'!T591</f>
        <v>0.46981681734244246</v>
      </c>
      <c r="T591" s="5">
        <f>'PROTRA_capacity-Original_Data'!U591</f>
        <v>0.49759717345215537</v>
      </c>
      <c r="U591" s="5">
        <f>'PROTRA_capacity-Original_Data'!V591</f>
        <v>0.52537752956186834</v>
      </c>
      <c r="W591" s="83">
        <f t="shared" si="39"/>
        <v>7.1922467444927918E-2</v>
      </c>
    </row>
    <row r="592" spans="1:23" x14ac:dyDescent="0.35">
      <c r="A592" t="s">
        <v>51</v>
      </c>
      <c r="B592" t="s">
        <v>42</v>
      </c>
      <c r="C592" t="str">
        <f t="shared" si="36"/>
        <v>FRANCE_TO_elec</v>
      </c>
      <c r="D592" t="str">
        <f t="shared" si="37"/>
        <v>PROTRA_CHP_PP_I</v>
      </c>
      <c r="E592" t="s">
        <v>8</v>
      </c>
      <c r="F592" s="1" t="str">
        <f t="shared" si="38"/>
        <v>FRANCETO_elecPROTRA_CHP_solid_bio</v>
      </c>
      <c r="G592" s="5">
        <f>'PROTRA_capacity-Original_Data'!H592</f>
        <v>0.26290622515504708</v>
      </c>
      <c r="H592" s="5">
        <f>'PROTRA_capacity-Original_Data'!I592</f>
        <v>0.3055088803578147</v>
      </c>
      <c r="I592" s="5">
        <f>'PROTRA_capacity-Original_Data'!J592</f>
        <v>0.29571254787803386</v>
      </c>
      <c r="J592" s="5">
        <f>'PROTRA_capacity-Original_Data'!K592</f>
        <v>0.29571254787803386</v>
      </c>
      <c r="K592" s="5">
        <f>'PROTRA_capacity-Original_Data'!L592</f>
        <v>0.36291994512304165</v>
      </c>
      <c r="L592" s="5">
        <f>'PROTRA_capacity-Original_Data'!M592</f>
        <v>0.35645550479481414</v>
      </c>
      <c r="M592" s="5">
        <f>'PROTRA_capacity-Original_Data'!N592</f>
        <v>0.35645550479481414</v>
      </c>
      <c r="N592" s="5">
        <f>'PROTRA_capacity-Original_Data'!O592</f>
        <v>0.45920308498972423</v>
      </c>
      <c r="O592" s="5">
        <f>'PROTRA_capacity-Original_Data'!P592</f>
        <v>0.50362831367710215</v>
      </c>
      <c r="P592" s="5">
        <f>'PROTRA_capacity-Original_Data'!Q592</f>
        <v>0.51137425098669631</v>
      </c>
      <c r="Q592" s="5">
        <f>'PROTRA_capacity-Original_Data'!R592</f>
        <v>0.54813246630555479</v>
      </c>
      <c r="R592" s="5">
        <f>'PROTRA_capacity-Original_Data'!S592</f>
        <v>0.58489068162441327</v>
      </c>
      <c r="S592" s="5">
        <f>'PROTRA_capacity-Original_Data'!T592</f>
        <v>0.62164889694327174</v>
      </c>
      <c r="T592" s="5">
        <f>'PROTRA_capacity-Original_Data'!U592</f>
        <v>0.65840711226213022</v>
      </c>
      <c r="U592" s="5">
        <f>'PROTRA_capacity-Original_Data'!V592</f>
        <v>0.6951653275809887</v>
      </c>
      <c r="W592" s="83">
        <f t="shared" si="39"/>
        <v>7.1922467444927696E-2</v>
      </c>
    </row>
    <row r="593" spans="1:23" x14ac:dyDescent="0.35">
      <c r="A593" t="s">
        <v>51</v>
      </c>
      <c r="B593" t="s">
        <v>42</v>
      </c>
      <c r="C593" t="str">
        <f t="shared" si="36"/>
        <v>FRANCE_TO_elec</v>
      </c>
      <c r="D593" t="str">
        <f t="shared" si="37"/>
        <v>PROTRA_CHP_PP_I</v>
      </c>
      <c r="E593" t="s">
        <v>9</v>
      </c>
      <c r="F593" s="1" t="str">
        <f t="shared" si="38"/>
        <v>FRANCETO_elecPROTRA_CHP_solid_bio_CCS</v>
      </c>
      <c r="G593" s="5">
        <f>'PROTRA_capacity-Original_Data'!H593</f>
        <v>0</v>
      </c>
      <c r="H593" s="5">
        <f>'PROTRA_capacity-Original_Data'!I593</f>
        <v>0</v>
      </c>
      <c r="I593" s="5">
        <f>'PROTRA_capacity-Original_Data'!J593</f>
        <v>0</v>
      </c>
      <c r="J593" s="5">
        <f>'PROTRA_capacity-Original_Data'!K593</f>
        <v>0</v>
      </c>
      <c r="K593" s="5">
        <f>'PROTRA_capacity-Original_Data'!L593</f>
        <v>0</v>
      </c>
      <c r="L593" s="5">
        <f>'PROTRA_capacity-Original_Data'!M593</f>
        <v>0</v>
      </c>
      <c r="M593" s="5">
        <f>'PROTRA_capacity-Original_Data'!N593</f>
        <v>0</v>
      </c>
      <c r="N593" s="5">
        <f>'PROTRA_capacity-Original_Data'!O593</f>
        <v>0</v>
      </c>
      <c r="O593" s="5">
        <f>'PROTRA_capacity-Original_Data'!P593</f>
        <v>0</v>
      </c>
      <c r="P593" s="5">
        <f>'PROTRA_capacity-Original_Data'!Q593</f>
        <v>0</v>
      </c>
      <c r="Q593" s="5">
        <f>'PROTRA_capacity-Original_Data'!R593</f>
        <v>0</v>
      </c>
      <c r="R593" s="5">
        <f>'PROTRA_capacity-Original_Data'!S593</f>
        <v>0</v>
      </c>
      <c r="S593" s="5">
        <f>'PROTRA_capacity-Original_Data'!T593</f>
        <v>0</v>
      </c>
      <c r="T593" s="5">
        <f>'PROTRA_capacity-Original_Data'!U593</f>
        <v>0</v>
      </c>
      <c r="U593" s="5">
        <f>'PROTRA_capacity-Original_Data'!V593</f>
        <v>0</v>
      </c>
      <c r="W593" s="83" t="e">
        <f t="shared" si="39"/>
        <v>#DIV/0!</v>
      </c>
    </row>
    <row r="594" spans="1:23" x14ac:dyDescent="0.35">
      <c r="A594" t="s">
        <v>51</v>
      </c>
      <c r="B594" t="s">
        <v>42</v>
      </c>
      <c r="C594" t="str">
        <f t="shared" si="36"/>
        <v>FRANCE_TO_elec</v>
      </c>
      <c r="D594" t="str">
        <f t="shared" si="37"/>
        <v>PROTRA_CHP_PP_I</v>
      </c>
      <c r="E594" t="s">
        <v>17</v>
      </c>
      <c r="F594" s="1" t="str">
        <f t="shared" si="38"/>
        <v>FRANCETO_elecPROTRA_PP_solid_bio</v>
      </c>
      <c r="G594" s="5">
        <f>'PROTRA_capacity-Original_Data'!H594</f>
        <v>0.25477868652211266</v>
      </c>
      <c r="H594" s="5">
        <f>'PROTRA_capacity-Original_Data'!I594</f>
        <v>0.25544506495242336</v>
      </c>
      <c r="I594" s="5">
        <f>'PROTRA_capacity-Original_Data'!J594</f>
        <v>0.36362049680618869</v>
      </c>
      <c r="J594" s="5">
        <f>'PROTRA_capacity-Original_Data'!K594</f>
        <v>0.36362049680618869</v>
      </c>
      <c r="K594" s="5">
        <f>'PROTRA_capacity-Original_Data'!L594</f>
        <v>0.35052074988555154</v>
      </c>
      <c r="L594" s="5">
        <f>'PROTRA_capacity-Original_Data'!M594</f>
        <v>0.34146483788389381</v>
      </c>
      <c r="M594" s="5">
        <f>'PROTRA_capacity-Original_Data'!N594</f>
        <v>0.34146483788389381</v>
      </c>
      <c r="N594" s="5">
        <f>'PROTRA_capacity-Original_Data'!O594</f>
        <v>0.34659082580936051</v>
      </c>
      <c r="O594" s="5">
        <f>'PROTRA_capacity-Original_Data'!P594</f>
        <v>0.35627324744635308</v>
      </c>
      <c r="P594" s="5">
        <f>'PROTRA_capacity-Original_Data'!Q594</f>
        <v>0.35627324744635308</v>
      </c>
      <c r="Q594" s="5">
        <f>'PROTRA_capacity-Original_Data'!R594</f>
        <v>0.35851078185826313</v>
      </c>
      <c r="R594" s="5">
        <f>'PROTRA_capacity-Original_Data'!S594</f>
        <v>0.36074831627017317</v>
      </c>
      <c r="S594" s="5">
        <f>'PROTRA_capacity-Original_Data'!T594</f>
        <v>0.36298585068208322</v>
      </c>
      <c r="T594" s="5">
        <f>'PROTRA_capacity-Original_Data'!U594</f>
        <v>0.36522338509399327</v>
      </c>
      <c r="U594" s="5">
        <f>'PROTRA_capacity-Original_Data'!V594</f>
        <v>0.36746091950590332</v>
      </c>
      <c r="W594" s="83">
        <f t="shared" si="39"/>
        <v>2.6503834315696695E-2</v>
      </c>
    </row>
    <row r="595" spans="1:23" x14ac:dyDescent="0.35">
      <c r="A595" t="s">
        <v>51</v>
      </c>
      <c r="B595" t="s">
        <v>42</v>
      </c>
      <c r="C595" t="str">
        <f t="shared" si="36"/>
        <v>FRANCE_TO_elec</v>
      </c>
      <c r="D595" t="str">
        <f t="shared" si="37"/>
        <v>PROTRA_CHP_PP_I</v>
      </c>
      <c r="E595" t="s">
        <v>18</v>
      </c>
      <c r="F595" s="1" t="str">
        <f t="shared" si="38"/>
        <v>FRANCETO_elecPROTRA_PP_solid_bio_CCS</v>
      </c>
      <c r="G595" s="5">
        <f>'PROTRA_capacity-Original_Data'!H595</f>
        <v>0</v>
      </c>
      <c r="H595" s="5">
        <f>'PROTRA_capacity-Original_Data'!I595</f>
        <v>0</v>
      </c>
      <c r="I595" s="5">
        <f>'PROTRA_capacity-Original_Data'!J595</f>
        <v>0</v>
      </c>
      <c r="J595" s="5">
        <f>'PROTRA_capacity-Original_Data'!K595</f>
        <v>0</v>
      </c>
      <c r="K595" s="5">
        <f>'PROTRA_capacity-Original_Data'!L595</f>
        <v>0</v>
      </c>
      <c r="L595" s="5">
        <f>'PROTRA_capacity-Original_Data'!M595</f>
        <v>0</v>
      </c>
      <c r="M595" s="5">
        <f>'PROTRA_capacity-Original_Data'!N595</f>
        <v>0</v>
      </c>
      <c r="N595" s="5">
        <f>'PROTRA_capacity-Original_Data'!O595</f>
        <v>0</v>
      </c>
      <c r="O595" s="5">
        <f>'PROTRA_capacity-Original_Data'!P595</f>
        <v>0</v>
      </c>
      <c r="P595" s="5">
        <f>'PROTRA_capacity-Original_Data'!Q595</f>
        <v>0</v>
      </c>
      <c r="Q595" s="5">
        <f>'PROTRA_capacity-Original_Data'!R595</f>
        <v>0</v>
      </c>
      <c r="R595" s="5">
        <f>'PROTRA_capacity-Original_Data'!S595</f>
        <v>0</v>
      </c>
      <c r="S595" s="5">
        <f>'PROTRA_capacity-Original_Data'!T595</f>
        <v>0</v>
      </c>
      <c r="T595" s="5">
        <f>'PROTRA_capacity-Original_Data'!U595</f>
        <v>0</v>
      </c>
      <c r="U595" s="5">
        <f>'PROTRA_capacity-Original_Data'!V595</f>
        <v>0</v>
      </c>
      <c r="W595" s="83" t="e">
        <f t="shared" si="39"/>
        <v>#DIV/0!</v>
      </c>
    </row>
    <row r="596" spans="1:23" x14ac:dyDescent="0.35">
      <c r="A596" t="s">
        <v>51</v>
      </c>
      <c r="B596" t="s">
        <v>42</v>
      </c>
      <c r="C596" t="str">
        <f t="shared" si="36"/>
        <v>FRANCE_TO_elec</v>
      </c>
      <c r="D596" t="str">
        <f t="shared" si="37"/>
        <v>PROTRA_CHP_PP_I</v>
      </c>
      <c r="E596" t="s">
        <v>19</v>
      </c>
      <c r="F596" s="1" t="str">
        <f t="shared" si="38"/>
        <v>FRANCETO_elecPROTRA_PP_gas_fuels</v>
      </c>
      <c r="G596" s="5">
        <f>'PROTRA_capacity-Original_Data'!H596</f>
        <v>2.5712100000000002</v>
      </c>
      <c r="H596" s="5">
        <f>'PROTRA_capacity-Original_Data'!I596</f>
        <v>2.5064600000000001</v>
      </c>
      <c r="I596" s="5">
        <f>'PROTRA_capacity-Original_Data'!J596</f>
        <v>2.45336</v>
      </c>
      <c r="J596" s="5">
        <f>'PROTRA_capacity-Original_Data'!K596</f>
        <v>3.67096</v>
      </c>
      <c r="K596" s="5">
        <f>'PROTRA_capacity-Original_Data'!L596</f>
        <v>5.83596</v>
      </c>
      <c r="L596" s="5">
        <f>'PROTRA_capacity-Original_Data'!M596</f>
        <v>6.1836599999999997</v>
      </c>
      <c r="M596" s="5">
        <f>'PROTRA_capacity-Original_Data'!N596</f>
        <v>6.9344599999999996</v>
      </c>
      <c r="N596" s="5">
        <f>'PROTRA_capacity-Original_Data'!O596</f>
        <v>7.3594600000000003</v>
      </c>
      <c r="O596" s="5">
        <f>'PROTRA_capacity-Original_Data'!P596</f>
        <v>7.3599570000000005</v>
      </c>
      <c r="P596" s="5">
        <f>'PROTRA_capacity-Original_Data'!Q596</f>
        <v>7.3599570000000005</v>
      </c>
      <c r="Q596" s="5">
        <f>'PROTRA_capacity-Original_Data'!R596</f>
        <v>7.3599570000000005</v>
      </c>
      <c r="R596" s="5">
        <f>'PROTRA_capacity-Original_Data'!S596</f>
        <v>8.0513432563306662</v>
      </c>
      <c r="S596" s="5">
        <f>'PROTRA_capacity-Original_Data'!T596</f>
        <v>14.202877321352721</v>
      </c>
      <c r="T596" s="5">
        <f>'PROTRA_capacity-Original_Data'!U596</f>
        <v>14.371214844633231</v>
      </c>
      <c r="U596" s="5">
        <f>'PROTRA_capacity-Original_Data'!V596</f>
        <v>14.715104356477699</v>
      </c>
      <c r="W596" s="83">
        <f t="shared" si="39"/>
        <v>0.1327032025626631</v>
      </c>
    </row>
    <row r="597" spans="1:23" x14ac:dyDescent="0.35">
      <c r="A597" t="s">
        <v>51</v>
      </c>
      <c r="B597" t="s">
        <v>42</v>
      </c>
      <c r="C597" t="str">
        <f t="shared" si="36"/>
        <v>FRANCE_TO_elec</v>
      </c>
      <c r="D597" t="str">
        <f t="shared" si="37"/>
        <v>PROTRA_CHP_PP_I</v>
      </c>
      <c r="E597" t="s">
        <v>20</v>
      </c>
      <c r="F597" s="1" t="str">
        <f t="shared" si="38"/>
        <v>FRANCETO_elecPROTRA_PP_gas_fuels_CCS</v>
      </c>
      <c r="G597" s="6">
        <f>'PROTRA_capacity-Original_Data'!H597</f>
        <v>0</v>
      </c>
      <c r="H597" s="6">
        <f>'PROTRA_capacity-Original_Data'!I597</f>
        <v>0</v>
      </c>
      <c r="I597" s="6">
        <f>'PROTRA_capacity-Original_Data'!J597</f>
        <v>0</v>
      </c>
      <c r="J597" s="6">
        <f>'PROTRA_capacity-Original_Data'!K597</f>
        <v>0</v>
      </c>
      <c r="K597" s="6">
        <f>'PROTRA_capacity-Original_Data'!L597</f>
        <v>0</v>
      </c>
      <c r="L597" s="6">
        <f>'PROTRA_capacity-Original_Data'!M597</f>
        <v>0</v>
      </c>
      <c r="M597" s="6">
        <f>'PROTRA_capacity-Original_Data'!N597</f>
        <v>0</v>
      </c>
      <c r="N597" s="6">
        <f>'PROTRA_capacity-Original_Data'!O597</f>
        <v>0</v>
      </c>
      <c r="O597" s="6">
        <f>'PROTRA_capacity-Original_Data'!P597</f>
        <v>0</v>
      </c>
      <c r="P597" s="6">
        <f>'PROTRA_capacity-Original_Data'!Q597</f>
        <v>0</v>
      </c>
      <c r="Q597" s="6">
        <f>'PROTRA_capacity-Original_Data'!R597</f>
        <v>0</v>
      </c>
      <c r="R597" s="6">
        <f>'PROTRA_capacity-Original_Data'!S597</f>
        <v>0</v>
      </c>
      <c r="S597" s="6">
        <f>'PROTRA_capacity-Original_Data'!T597</f>
        <v>0</v>
      </c>
      <c r="T597" s="6">
        <f>'PROTRA_capacity-Original_Data'!U597</f>
        <v>0</v>
      </c>
      <c r="U597" s="6">
        <f>'PROTRA_capacity-Original_Data'!V597</f>
        <v>0</v>
      </c>
      <c r="W597" s="83" t="e">
        <f t="shared" si="39"/>
        <v>#DIV/0!</v>
      </c>
    </row>
    <row r="598" spans="1:23" x14ac:dyDescent="0.35">
      <c r="A598" t="s">
        <v>51</v>
      </c>
      <c r="B598" t="s">
        <v>42</v>
      </c>
      <c r="C598" t="str">
        <f t="shared" si="36"/>
        <v>FRANCE_TO_elec</v>
      </c>
      <c r="D598" t="str">
        <f t="shared" si="37"/>
        <v>PROTRA_CHP_PP_I</v>
      </c>
      <c r="E598" t="s">
        <v>21</v>
      </c>
      <c r="F598" s="1" t="str">
        <f t="shared" si="38"/>
        <v>FRANCETO_elecPROTRA_PP_geothermal</v>
      </c>
      <c r="G598" s="4">
        <f>INDEX('CHP-geothermal-fix'!H$155:H$226,MATCH(PROTRA_capacity!$F598,'CHP-geothermal-fix'!$F$155:$F$226,0))</f>
        <v>1.3307543291967427E-2</v>
      </c>
      <c r="H598" s="4">
        <f>INDEX('CHP-geothermal-fix'!I$155:I$226,MATCH(PROTRA_capacity!$F598,'CHP-geothermal-fix'!$F$155:$F$226,0))</f>
        <v>1.2305850727162821E-2</v>
      </c>
      <c r="I598" s="4">
        <f>INDEX('CHP-geothermal-fix'!J$155:J$226,MATCH(PROTRA_capacity!$F598,'CHP-geothermal-fix'!$F$155:$F$226,0))</f>
        <v>1.1771614692600364E-2</v>
      </c>
      <c r="J598" s="4">
        <f>INDEX('CHP-geothermal-fix'!K$155:K$226,MATCH(PROTRA_capacity!$F598,'CHP-geothermal-fix'!$F$155:$F$226,0))</f>
        <v>1.3074966397610497E-2</v>
      </c>
      <c r="K598" s="4">
        <f>INDEX('CHP-geothermal-fix'!L$155:L$226,MATCH(PROTRA_capacity!$F598,'CHP-geothermal-fix'!$F$155:$F$226,0))</f>
        <v>1.0606427479287415E-2</v>
      </c>
      <c r="L598" s="4">
        <f>INDEX('CHP-geothermal-fix'!M$155:M$226,MATCH(PROTRA_capacity!$F598,'CHP-geothermal-fix'!$F$155:$F$226,0))</f>
        <v>1.1238639999999999E-2</v>
      </c>
      <c r="M598" s="4">
        <f>INDEX('CHP-geothermal-fix'!N$155:N$226,MATCH(PROTRA_capacity!$F598,'CHP-geothermal-fix'!$F$155:$F$226,0))</f>
        <v>1.33163E-2</v>
      </c>
      <c r="N598" s="4">
        <f>INDEX('CHP-geothermal-fix'!O$155:O$226,MATCH(PROTRA_capacity!$F598,'CHP-geothermal-fix'!$F$155:$F$226,0))</f>
        <v>1.1703191599999998E-2</v>
      </c>
      <c r="O598" s="4">
        <f>INDEX('CHP-geothermal-fix'!P$155:P$226,MATCH(PROTRA_capacity!$F598,'CHP-geothermal-fix'!$F$155:$F$226,0))</f>
        <v>1.5057849999999999E-2</v>
      </c>
      <c r="P598" s="4">
        <f>INDEX('CHP-geothermal-fix'!Q$155:Q$226,MATCH(PROTRA_capacity!$F598,'CHP-geothermal-fix'!$F$155:$F$226,0))</f>
        <v>1.3629840000000001E-2</v>
      </c>
      <c r="Q598" s="4">
        <f>INDEX('CHP-geothermal-fix'!R$155:R$226,MATCH(PROTRA_capacity!$F598,'CHP-geothermal-fix'!$F$155:$F$226,0))</f>
        <v>1.4343028120101799E-2</v>
      </c>
      <c r="R598" s="4">
        <f>INDEX('CHP-geothermal-fix'!S$155:S$226,MATCH(PROTRA_capacity!$F598,'CHP-geothermal-fix'!$F$155:$F$226,0))</f>
        <v>1.5056216240203597E-2</v>
      </c>
      <c r="S598" s="4">
        <f>INDEX('CHP-geothermal-fix'!T$155:T$226,MATCH(PROTRA_capacity!$F598,'CHP-geothermal-fix'!$F$155:$F$226,0))</f>
        <v>1.5769404360305394E-2</v>
      </c>
      <c r="T598" s="4">
        <f>INDEX('CHP-geothermal-fix'!U$155:U$226,MATCH(PROTRA_capacity!$F598,'CHP-geothermal-fix'!$F$155:$F$226,0))</f>
        <v>1.648259248040719E-2</v>
      </c>
      <c r="U598" s="4">
        <f>INDEX('CHP-geothermal-fix'!V$155:V$226,MATCH(PROTRA_capacity!$F598,'CHP-geothermal-fix'!$F$155:$F$226,0))</f>
        <v>1.7195780600508987E-2</v>
      </c>
      <c r="W598" s="83">
        <f t="shared" si="39"/>
        <v>1.8478146640418469E-2</v>
      </c>
    </row>
    <row r="599" spans="1:23" x14ac:dyDescent="0.35">
      <c r="A599" t="s">
        <v>51</v>
      </c>
      <c r="B599" t="s">
        <v>42</v>
      </c>
      <c r="C599" t="str">
        <f t="shared" si="36"/>
        <v>FRANCE_TO_elec</v>
      </c>
      <c r="D599" t="str">
        <f t="shared" si="37"/>
        <v>PROTRA_CHP_PP_I</v>
      </c>
      <c r="E599" t="s">
        <v>22</v>
      </c>
      <c r="F599" s="1" t="str">
        <f t="shared" si="38"/>
        <v>FRANCETO_elecPROTRA_PP_hydropower_dammed</v>
      </c>
      <c r="G599" s="5">
        <f>'PROTRA_capacity-Original_Data'!H599</f>
        <v>16.864608888888892</v>
      </c>
      <c r="H599" s="5">
        <f>'PROTRA_capacity-Original_Data'!I599</f>
        <v>16.864608888888892</v>
      </c>
      <c r="I599" s="5">
        <f>'PROTRA_capacity-Original_Data'!J599</f>
        <v>16.723908888888889</v>
      </c>
      <c r="J599" s="5">
        <f>'PROTRA_capacity-Original_Data'!K599</f>
        <v>16.727908888888891</v>
      </c>
      <c r="K599" s="5">
        <f>'PROTRA_capacity-Original_Data'!L599</f>
        <v>16.727908888888891</v>
      </c>
      <c r="L599" s="5">
        <f>'PROTRA_capacity-Original_Data'!M599</f>
        <v>16.727908888888891</v>
      </c>
      <c r="M599" s="5">
        <f>'PROTRA_capacity-Original_Data'!N599</f>
        <v>16.727908888888891</v>
      </c>
      <c r="N599" s="5">
        <f>'PROTRA_capacity-Original_Data'!O599</f>
        <v>16.721108888888892</v>
      </c>
      <c r="O599" s="5">
        <f>'PROTRA_capacity-Original_Data'!P599</f>
        <v>16.66890888888889</v>
      </c>
      <c r="P599" s="5">
        <f>'PROTRA_capacity-Original_Data'!Q599</f>
        <v>16.66890888888889</v>
      </c>
      <c r="Q599" s="5">
        <f>'PROTRA_capacity-Original_Data'!R599</f>
        <v>16.656260805658835</v>
      </c>
      <c r="R599" s="5">
        <f>'PROTRA_capacity-Original_Data'!S599</f>
        <v>16.690410630379983</v>
      </c>
      <c r="S599" s="5">
        <f>'PROTRA_capacity-Original_Data'!T599</f>
        <v>17.198863576228177</v>
      </c>
      <c r="T599" s="5">
        <f>'PROTRA_capacity-Original_Data'!U599</f>
        <v>16.824480312618558</v>
      </c>
      <c r="U599" s="5">
        <f>'PROTRA_capacity-Original_Data'!V599</f>
        <v>14.980389777676608</v>
      </c>
      <c r="W599" s="83">
        <f t="shared" si="39"/>
        <v>-8.4268136651576286E-3</v>
      </c>
    </row>
    <row r="600" spans="1:23" x14ac:dyDescent="0.35">
      <c r="A600" t="s">
        <v>51</v>
      </c>
      <c r="B600" t="s">
        <v>42</v>
      </c>
      <c r="C600" t="str">
        <f t="shared" si="36"/>
        <v>FRANCE_TO_elec</v>
      </c>
      <c r="D600" t="str">
        <f t="shared" si="37"/>
        <v>PROTRA_CHP_PP_I</v>
      </c>
      <c r="E600" t="s">
        <v>23</v>
      </c>
      <c r="F600" s="1" t="str">
        <f t="shared" si="38"/>
        <v>FRANCETO_elecPROTRA_PP_hydropower_run_of_river</v>
      </c>
      <c r="G600" s="5">
        <f>'PROTRA_capacity-Original_Data'!H600</f>
        <v>8.5596219999999956</v>
      </c>
      <c r="H600" s="5">
        <f>'PROTRA_capacity-Original_Data'!I600</f>
        <v>8.5385219999999951</v>
      </c>
      <c r="I600" s="5">
        <f>'PROTRA_capacity-Original_Data'!J600</f>
        <v>8.4529419999999931</v>
      </c>
      <c r="J600" s="5">
        <f>'PROTRA_capacity-Original_Data'!K600</f>
        <v>8.4800911111111308</v>
      </c>
      <c r="K600" s="5">
        <f>'PROTRA_capacity-Original_Data'!L600</f>
        <v>8.6970911111111295</v>
      </c>
      <c r="L600" s="5">
        <f>'PROTRA_capacity-Original_Data'!M600</f>
        <v>8.6992001111111286</v>
      </c>
      <c r="M600" s="5">
        <f>'PROTRA_capacity-Original_Data'!N600</f>
        <v>8.6697311111111279</v>
      </c>
      <c r="N600" s="5">
        <f>'PROTRA_capacity-Original_Data'!O600</f>
        <v>8.6740821111111295</v>
      </c>
      <c r="O600" s="5">
        <f>'PROTRA_capacity-Original_Data'!P600</f>
        <v>8.6648401111111291</v>
      </c>
      <c r="P600" s="5">
        <f>'PROTRA_capacity-Original_Data'!Q600</f>
        <v>8.6616831111111292</v>
      </c>
      <c r="Q600" s="5">
        <f>'PROTRA_capacity-Original_Data'!R600</f>
        <v>8.6717606947191701</v>
      </c>
      <c r="R600" s="5">
        <f>'PROTRA_capacity-Original_Data'!S600</f>
        <v>8.6726004933531726</v>
      </c>
      <c r="S600" s="5">
        <f>'PROTRA_capacity-Original_Data'!T600</f>
        <v>9.4242202707862219</v>
      </c>
      <c r="T600" s="5">
        <f>'PROTRA_capacity-Original_Data'!U600</f>
        <v>9.1999940355073129</v>
      </c>
      <c r="U600" s="5">
        <f>'PROTRA_capacity-Original_Data'!V600</f>
        <v>8.1955948692392386</v>
      </c>
      <c r="W600" s="83">
        <f t="shared" si="39"/>
        <v>-3.0994176748762037E-3</v>
      </c>
    </row>
    <row r="601" spans="1:23" x14ac:dyDescent="0.35">
      <c r="A601" t="s">
        <v>51</v>
      </c>
      <c r="B601" t="s">
        <v>42</v>
      </c>
      <c r="C601" t="str">
        <f t="shared" si="36"/>
        <v>FRANCE_TO_elec</v>
      </c>
      <c r="D601" t="str">
        <f t="shared" si="37"/>
        <v>PROTRA_CHP_PP_I</v>
      </c>
      <c r="E601" t="s">
        <v>24</v>
      </c>
      <c r="F601" s="1" t="str">
        <f t="shared" si="38"/>
        <v>FRANCETO_elecPROTRA_PP_liquid_fuels</v>
      </c>
      <c r="G601" s="5">
        <f>'PROTRA_capacity-Original_Data'!H601</f>
        <v>9.6423400000000008</v>
      </c>
      <c r="H601" s="5">
        <f>'PROTRA_capacity-Original_Data'!I601</f>
        <v>9.63964</v>
      </c>
      <c r="I601" s="5">
        <f>'PROTRA_capacity-Original_Data'!J601</f>
        <v>9.8917400000000004</v>
      </c>
      <c r="J601" s="5">
        <f>'PROTRA_capacity-Original_Data'!K601</f>
        <v>10.26024</v>
      </c>
      <c r="K601" s="5">
        <f>'PROTRA_capacity-Original_Data'!L601</f>
        <v>10.10164</v>
      </c>
      <c r="L601" s="5">
        <f>'PROTRA_capacity-Original_Data'!M601</f>
        <v>9.2841399999999989</v>
      </c>
      <c r="M601" s="5">
        <f>'PROTRA_capacity-Original_Data'!N601</f>
        <v>9.2355400000000003</v>
      </c>
      <c r="N601" s="5">
        <f>'PROTRA_capacity-Original_Data'!O601</f>
        <v>8.7495400000000014</v>
      </c>
      <c r="O601" s="5">
        <f>'PROTRA_capacity-Original_Data'!P601</f>
        <v>8.1764400000000013</v>
      </c>
      <c r="P601" s="5">
        <f>'PROTRA_capacity-Original_Data'!Q601</f>
        <v>8.1316400000000009</v>
      </c>
      <c r="Q601" s="5">
        <f>'PROTRA_capacity-Original_Data'!R601</f>
        <v>8.1316400000000009</v>
      </c>
      <c r="R601" s="5">
        <f>'PROTRA_capacity-Original_Data'!S601</f>
        <v>6.4614230884557733</v>
      </c>
      <c r="S601" s="5">
        <f>'PROTRA_capacity-Original_Data'!T601</f>
        <v>7.6354514722638696</v>
      </c>
      <c r="T601" s="5">
        <f>'PROTRA_capacity-Original_Data'!U601</f>
        <v>3.9877952683658178</v>
      </c>
      <c r="U601" s="5">
        <f>'PROTRA_capacity-Original_Data'!V601</f>
        <v>3.5037981049475264</v>
      </c>
      <c r="W601" s="83">
        <f t="shared" si="39"/>
        <v>-6.9755946950744274E-2</v>
      </c>
    </row>
    <row r="602" spans="1:23" x14ac:dyDescent="0.35">
      <c r="A602" t="s">
        <v>51</v>
      </c>
      <c r="B602" t="s">
        <v>42</v>
      </c>
      <c r="C602" t="str">
        <f t="shared" si="36"/>
        <v>FRANCE_TO_elec</v>
      </c>
      <c r="D602" t="str">
        <f t="shared" si="37"/>
        <v>PROTRA_CHP_PP_I</v>
      </c>
      <c r="E602" t="s">
        <v>25</v>
      </c>
      <c r="F602" s="1" t="str">
        <f t="shared" si="38"/>
        <v>FRANCETO_elecPROTRA_PP_liquid_fuels_CCS</v>
      </c>
      <c r="G602" s="5">
        <f>'PROTRA_capacity-Original_Data'!H602</f>
        <v>0</v>
      </c>
      <c r="H602" s="5">
        <f>'PROTRA_capacity-Original_Data'!I602</f>
        <v>0</v>
      </c>
      <c r="I602" s="5">
        <f>'PROTRA_capacity-Original_Data'!J602</f>
        <v>0</v>
      </c>
      <c r="J602" s="5">
        <f>'PROTRA_capacity-Original_Data'!K602</f>
        <v>0</v>
      </c>
      <c r="K602" s="5">
        <f>'PROTRA_capacity-Original_Data'!L602</f>
        <v>0</v>
      </c>
      <c r="L602" s="5">
        <f>'PROTRA_capacity-Original_Data'!M602</f>
        <v>0</v>
      </c>
      <c r="M602" s="5">
        <f>'PROTRA_capacity-Original_Data'!N602</f>
        <v>0</v>
      </c>
      <c r="N602" s="5">
        <f>'PROTRA_capacity-Original_Data'!O602</f>
        <v>0</v>
      </c>
      <c r="O602" s="5">
        <f>'PROTRA_capacity-Original_Data'!P602</f>
        <v>0</v>
      </c>
      <c r="P602" s="5">
        <f>'PROTRA_capacity-Original_Data'!Q602</f>
        <v>0</v>
      </c>
      <c r="Q602" s="5">
        <f>'PROTRA_capacity-Original_Data'!R602</f>
        <v>0</v>
      </c>
      <c r="R602" s="5">
        <f>'PROTRA_capacity-Original_Data'!S602</f>
        <v>0</v>
      </c>
      <c r="S602" s="5">
        <f>'PROTRA_capacity-Original_Data'!T602</f>
        <v>0</v>
      </c>
      <c r="T602" s="5">
        <f>'PROTRA_capacity-Original_Data'!U602</f>
        <v>0</v>
      </c>
      <c r="U602" s="5">
        <f>'PROTRA_capacity-Original_Data'!V602</f>
        <v>0</v>
      </c>
      <c r="W602" s="83" t="e">
        <f t="shared" si="39"/>
        <v>#DIV/0!</v>
      </c>
    </row>
    <row r="603" spans="1:23" x14ac:dyDescent="0.35">
      <c r="A603" t="s">
        <v>51</v>
      </c>
      <c r="B603" t="s">
        <v>42</v>
      </c>
      <c r="C603" t="str">
        <f t="shared" si="36"/>
        <v>FRANCE_TO_elec</v>
      </c>
      <c r="D603" t="str">
        <f t="shared" si="37"/>
        <v>PROTRA_CHP_PP_I</v>
      </c>
      <c r="E603" t="s">
        <v>26</v>
      </c>
      <c r="F603" s="1" t="str">
        <f t="shared" si="38"/>
        <v>FRANCETO_elecPROTRA_PP_nuclear</v>
      </c>
      <c r="G603" s="5">
        <f>'PROTRA_capacity-Original_Data'!H603</f>
        <v>66.128</v>
      </c>
      <c r="H603" s="5">
        <f>'PROTRA_capacity-Original_Data'!I603</f>
        <v>66.128</v>
      </c>
      <c r="I603" s="5">
        <f>'PROTRA_capacity-Original_Data'!J603</f>
        <v>66.128</v>
      </c>
      <c r="J603" s="5">
        <f>'PROTRA_capacity-Original_Data'!K603</f>
        <v>65.878</v>
      </c>
      <c r="K603" s="5">
        <f>'PROTRA_capacity-Original_Data'!L603</f>
        <v>65.878</v>
      </c>
      <c r="L603" s="5">
        <f>'PROTRA_capacity-Original_Data'!M603</f>
        <v>65.878</v>
      </c>
      <c r="M603" s="5">
        <f>'PROTRA_capacity-Original_Data'!N603</f>
        <v>65.878</v>
      </c>
      <c r="N603" s="5">
        <f>'PROTRA_capacity-Original_Data'!O603</f>
        <v>65.878</v>
      </c>
      <c r="O603" s="5">
        <f>'PROTRA_capacity-Original_Data'!P603</f>
        <v>65.878</v>
      </c>
      <c r="P603" s="5">
        <f>'PROTRA_capacity-Original_Data'!Q603</f>
        <v>65.878</v>
      </c>
      <c r="Q603" s="5">
        <f>'PROTRA_capacity-Original_Data'!R603</f>
        <v>65.878</v>
      </c>
      <c r="R603" s="5">
        <f>'PROTRA_capacity-Original_Data'!S603</f>
        <v>65.878</v>
      </c>
      <c r="S603" s="5">
        <f>'PROTRA_capacity-Original_Data'!T603</f>
        <v>65.878</v>
      </c>
      <c r="T603" s="5">
        <f>'PROTRA_capacity-Original_Data'!U603</f>
        <v>65.878</v>
      </c>
      <c r="U603" s="5">
        <f>'PROTRA_capacity-Original_Data'!V603</f>
        <v>65.878</v>
      </c>
      <c r="W603" s="83">
        <f t="shared" si="39"/>
        <v>-2.705142007077832E-4</v>
      </c>
    </row>
    <row r="604" spans="1:23" x14ac:dyDescent="0.35">
      <c r="A604" t="s">
        <v>51</v>
      </c>
      <c r="B604" t="s">
        <v>42</v>
      </c>
      <c r="C604" t="str">
        <f t="shared" si="36"/>
        <v>FRANCE_TO_elec</v>
      </c>
      <c r="D604" t="str">
        <f t="shared" si="37"/>
        <v>PROTRA_CHP_PP_I</v>
      </c>
      <c r="E604" t="s">
        <v>27</v>
      </c>
      <c r="F604" s="1" t="str">
        <f t="shared" si="38"/>
        <v>FRANCETO_elecPROTRA_PP_oceanic</v>
      </c>
      <c r="G604" s="5">
        <f>'PROTRA_capacity-Original_Data'!H604</f>
        <v>0.24</v>
      </c>
      <c r="H604" s="5">
        <f>'PROTRA_capacity-Original_Data'!I604</f>
        <v>0.24</v>
      </c>
      <c r="I604" s="5">
        <f>'PROTRA_capacity-Original_Data'!J604</f>
        <v>0.24</v>
      </c>
      <c r="J604" s="5">
        <f>'PROTRA_capacity-Original_Data'!K604</f>
        <v>0.24</v>
      </c>
      <c r="K604" s="5">
        <f>'PROTRA_capacity-Original_Data'!L604</f>
        <v>0.24</v>
      </c>
      <c r="L604" s="5">
        <f>'PROTRA_capacity-Original_Data'!M604</f>
        <v>0.24</v>
      </c>
      <c r="M604" s="5">
        <f>'PROTRA_capacity-Original_Data'!N604</f>
        <v>0.24</v>
      </c>
      <c r="N604" s="5">
        <f>'PROTRA_capacity-Original_Data'!O604</f>
        <v>0.24</v>
      </c>
      <c r="O604" s="5">
        <f>'PROTRA_capacity-Original_Data'!P604</f>
        <v>0.24</v>
      </c>
      <c r="P604" s="5">
        <f>'PROTRA_capacity-Original_Data'!Q604</f>
        <v>0.24</v>
      </c>
      <c r="Q604" s="5">
        <f>'PROTRA_capacity-Original_Data'!R604</f>
        <v>0.24</v>
      </c>
      <c r="R604" s="5">
        <f>'PROTRA_capacity-Original_Data'!S604</f>
        <v>0.24</v>
      </c>
      <c r="S604" s="5">
        <f>'PROTRA_capacity-Original_Data'!T604</f>
        <v>0.24</v>
      </c>
      <c r="T604" s="5">
        <f>'PROTRA_capacity-Original_Data'!U604</f>
        <v>0.24</v>
      </c>
      <c r="U604" s="5">
        <f>'PROTRA_capacity-Original_Data'!V604</f>
        <v>0.24599999999999997</v>
      </c>
      <c r="W604" s="83">
        <f t="shared" si="39"/>
        <v>1.7653143782505598E-3</v>
      </c>
    </row>
    <row r="605" spans="1:23" x14ac:dyDescent="0.35">
      <c r="A605" t="s">
        <v>51</v>
      </c>
      <c r="B605" t="s">
        <v>42</v>
      </c>
      <c r="C605" t="str">
        <f t="shared" si="36"/>
        <v>FRANCE_TO_elec</v>
      </c>
      <c r="D605" t="str">
        <f t="shared" si="37"/>
        <v>PROTRA_CHP_PP_I</v>
      </c>
      <c r="E605" t="s">
        <v>28</v>
      </c>
      <c r="F605" s="1" t="str">
        <f t="shared" si="38"/>
        <v>FRANCETO_elecPROTRA_PP_solar_CSP</v>
      </c>
      <c r="G605" s="5">
        <f>'PROTRA_capacity-Original_Data'!H605</f>
        <v>0</v>
      </c>
      <c r="H605" s="5">
        <f>'PROTRA_capacity-Original_Data'!I605</f>
        <v>0</v>
      </c>
      <c r="I605" s="5">
        <f>'PROTRA_capacity-Original_Data'!J605</f>
        <v>0</v>
      </c>
      <c r="J605" s="5">
        <f>'PROTRA_capacity-Original_Data'!K605</f>
        <v>0</v>
      </c>
      <c r="K605" s="5">
        <f>'PROTRA_capacity-Original_Data'!L605</f>
        <v>0</v>
      </c>
      <c r="L605" s="5">
        <f>'PROTRA_capacity-Original_Data'!M605</f>
        <v>0</v>
      </c>
      <c r="M605" s="5">
        <f>'PROTRA_capacity-Original_Data'!N605</f>
        <v>0</v>
      </c>
      <c r="N605" s="5">
        <f>'PROTRA_capacity-Original_Data'!O605</f>
        <v>0</v>
      </c>
      <c r="O605" s="5">
        <f>'PROTRA_capacity-Original_Data'!P605</f>
        <v>0</v>
      </c>
      <c r="P605" s="5">
        <f>'PROTRA_capacity-Original_Data'!Q605</f>
        <v>0</v>
      </c>
      <c r="Q605" s="5">
        <f>'PROTRA_capacity-Original_Data'!R605</f>
        <v>0</v>
      </c>
      <c r="R605" s="5">
        <f>'PROTRA_capacity-Original_Data'!S605</f>
        <v>0</v>
      </c>
      <c r="S605" s="5">
        <f>'PROTRA_capacity-Original_Data'!T605</f>
        <v>0</v>
      </c>
      <c r="T605" s="5">
        <f>'PROTRA_capacity-Original_Data'!U605</f>
        <v>0</v>
      </c>
      <c r="U605" s="5">
        <f>'PROTRA_capacity-Original_Data'!V605</f>
        <v>0</v>
      </c>
      <c r="W605" s="83" t="e">
        <f t="shared" si="39"/>
        <v>#DIV/0!</v>
      </c>
    </row>
    <row r="606" spans="1:23" x14ac:dyDescent="0.35">
      <c r="A606" t="s">
        <v>51</v>
      </c>
      <c r="B606" t="s">
        <v>42</v>
      </c>
      <c r="C606" t="str">
        <f t="shared" si="36"/>
        <v>FRANCE_TO_elec</v>
      </c>
      <c r="D606" t="str">
        <f t="shared" si="37"/>
        <v>PROTRA_CHP_PP_I</v>
      </c>
      <c r="E606" t="s">
        <v>29</v>
      </c>
      <c r="F606" s="1" t="str">
        <f t="shared" si="38"/>
        <v>FRANCETO_elecPROTRA_PP_solar_PV</v>
      </c>
      <c r="G606" s="5">
        <f>'PROTRA_capacity-Original_Data'!H606</f>
        <v>6.3000000000000009E-3</v>
      </c>
      <c r="H606" s="5">
        <f>'PROTRA_capacity-Original_Data'!I606</f>
        <v>1.0920000000000001E-2</v>
      </c>
      <c r="I606" s="5">
        <f>'PROTRA_capacity-Original_Data'!J606</f>
        <v>3.3600000000000005E-2</v>
      </c>
      <c r="J606" s="5">
        <f>'PROTRA_capacity-Original_Data'!K606</f>
        <v>0.11634000000000001</v>
      </c>
      <c r="K606" s="5">
        <f>'PROTRA_capacity-Original_Data'!L606</f>
        <v>0.43848000000000004</v>
      </c>
      <c r="L606" s="5">
        <f>'PROTRA_capacity-Original_Data'!M606</f>
        <v>1.2615015000000001</v>
      </c>
      <c r="M606" s="5">
        <f>'PROTRA_capacity-Original_Data'!N606</f>
        <v>1.8306766800000001</v>
      </c>
      <c r="N606" s="5">
        <f>'PROTRA_capacity-Original_Data'!O606</f>
        <v>2.2164613800000001</v>
      </c>
      <c r="O606" s="5">
        <f>'PROTRA_capacity-Original_Data'!P606</f>
        <v>2.5344551400000004</v>
      </c>
      <c r="P606" s="5">
        <f>'PROTRA_capacity-Original_Data'!Q606</f>
        <v>2.99775714</v>
      </c>
      <c r="Q606" s="5">
        <f>'PROTRA_capacity-Original_Data'!R606</f>
        <v>3.2790843728121466</v>
      </c>
      <c r="R606" s="5">
        <f>'PROTRA_capacity-Original_Data'!S606</f>
        <v>3.7090647217573895</v>
      </c>
      <c r="S606" s="5">
        <f>'PROTRA_capacity-Original_Data'!T606</f>
        <v>3.471800790470037</v>
      </c>
      <c r="T606" s="5">
        <f>'PROTRA_capacity-Original_Data'!U606</f>
        <v>3.9647287130221289</v>
      </c>
      <c r="U606" s="5">
        <f>'PROTRA_capacity-Original_Data'!V606</f>
        <v>4.5699938438572119</v>
      </c>
      <c r="W606" s="83">
        <f t="shared" si="39"/>
        <v>0.60076208931873554</v>
      </c>
    </row>
    <row r="607" spans="1:23" x14ac:dyDescent="0.35">
      <c r="A607" t="s">
        <v>51</v>
      </c>
      <c r="B607" t="s">
        <v>42</v>
      </c>
      <c r="C607" t="str">
        <f t="shared" si="36"/>
        <v>FRANCE_TO_elec</v>
      </c>
      <c r="D607" t="str">
        <f t="shared" si="37"/>
        <v>PROTRA_CHP_PP_I</v>
      </c>
      <c r="E607" t="s">
        <v>30</v>
      </c>
      <c r="F607" s="1" t="str">
        <f t="shared" si="38"/>
        <v>FRANCETO_elecPROTRA_PP_solar_urban_PV</v>
      </c>
      <c r="G607" s="5">
        <f>'PROTRA_capacity-Original_Data'!H607</f>
        <v>8.6999999999999994E-3</v>
      </c>
      <c r="H607" s="5">
        <f>'PROTRA_capacity-Original_Data'!I607</f>
        <v>1.5079999999999998E-2</v>
      </c>
      <c r="I607" s="5">
        <f>'PROTRA_capacity-Original_Data'!J607</f>
        <v>4.6399999999999997E-2</v>
      </c>
      <c r="J607" s="5">
        <f>'PROTRA_capacity-Original_Data'!K607</f>
        <v>0.16066</v>
      </c>
      <c r="K607" s="5">
        <f>'PROTRA_capacity-Original_Data'!L607</f>
        <v>0.60551999999999995</v>
      </c>
      <c r="L607" s="5">
        <f>'PROTRA_capacity-Original_Data'!M607</f>
        <v>1.7420734999999998</v>
      </c>
      <c r="M607" s="5">
        <f>'PROTRA_capacity-Original_Data'!N607</f>
        <v>2.52807732</v>
      </c>
      <c r="N607" s="5">
        <f>'PROTRA_capacity-Original_Data'!O607</f>
        <v>3.0608276199999995</v>
      </c>
      <c r="O607" s="5">
        <f>'PROTRA_capacity-Original_Data'!P607</f>
        <v>3.49996186</v>
      </c>
      <c r="P607" s="5">
        <f>'PROTRA_capacity-Original_Data'!Q607</f>
        <v>4.139759859999999</v>
      </c>
      <c r="Q607" s="5">
        <f>'PROTRA_capacity-Original_Data'!R607</f>
        <v>4.5282593719786774</v>
      </c>
      <c r="R607" s="5">
        <f>'PROTRA_capacity-Original_Data'!S607</f>
        <v>5.1220417586173461</v>
      </c>
      <c r="S607" s="5">
        <f>'PROTRA_capacity-Original_Data'!T607</f>
        <v>4.7943915677919549</v>
      </c>
      <c r="T607" s="5">
        <f>'PROTRA_capacity-Original_Data'!U607</f>
        <v>5.4751015560781768</v>
      </c>
      <c r="U607" s="5">
        <f>'PROTRA_capacity-Original_Data'!V607</f>
        <v>6.3109438796123385</v>
      </c>
      <c r="W607" s="83">
        <f t="shared" si="39"/>
        <v>0.60076208931873554</v>
      </c>
    </row>
    <row r="608" spans="1:23" x14ac:dyDescent="0.35">
      <c r="A608" t="s">
        <v>51</v>
      </c>
      <c r="B608" t="s">
        <v>42</v>
      </c>
      <c r="C608" t="str">
        <f t="shared" si="36"/>
        <v>FRANCE_TO_elec</v>
      </c>
      <c r="D608" t="str">
        <f t="shared" si="37"/>
        <v>PROTRA_CHP_PP_I</v>
      </c>
      <c r="E608" t="s">
        <v>31</v>
      </c>
      <c r="F608" s="1" t="str">
        <f t="shared" si="38"/>
        <v>FRANCETO_elecPROTRA_PP_solid_fossil</v>
      </c>
      <c r="G608" s="5">
        <f>'PROTRA_capacity-Original_Data'!H608</f>
        <v>11.03</v>
      </c>
      <c r="H608" s="5">
        <f>'PROTRA_capacity-Original_Data'!I608</f>
        <v>9.6059999999999999</v>
      </c>
      <c r="I608" s="5">
        <f>'PROTRA_capacity-Original_Data'!J608</f>
        <v>9.1539999999999999</v>
      </c>
      <c r="J608" s="5">
        <f>'PROTRA_capacity-Original_Data'!K608</f>
        <v>9.1539999999999999</v>
      </c>
      <c r="K608" s="5">
        <f>'PROTRA_capacity-Original_Data'!L608</f>
        <v>8.7639999999999993</v>
      </c>
      <c r="L608" s="5">
        <f>'PROTRA_capacity-Original_Data'!M608</f>
        <v>8.7639999999999993</v>
      </c>
      <c r="M608" s="5">
        <f>'PROTRA_capacity-Original_Data'!N608</f>
        <v>8.4954999999999998</v>
      </c>
      <c r="N608" s="5">
        <f>'PROTRA_capacity-Original_Data'!O608</f>
        <v>7.4465000000000003</v>
      </c>
      <c r="O608" s="5">
        <f>'PROTRA_capacity-Original_Data'!P608</f>
        <v>7.4428000000000001</v>
      </c>
      <c r="P608" s="5">
        <f>'PROTRA_capacity-Original_Data'!Q608</f>
        <v>5.7948000000000004</v>
      </c>
      <c r="Q608" s="5">
        <f>'PROTRA_capacity-Original_Data'!R608</f>
        <v>3.5298885654885654</v>
      </c>
      <c r="R608" s="5">
        <f>'PROTRA_capacity-Original_Data'!S608</f>
        <v>3.5298885654885654</v>
      </c>
      <c r="S608" s="5">
        <f>'PROTRA_capacity-Original_Data'!T608</f>
        <v>4.7852277754677761</v>
      </c>
      <c r="T608" s="5">
        <f>'PROTRA_capacity-Original_Data'!U608</f>
        <v>4.7779993347193352</v>
      </c>
      <c r="U608" s="5">
        <f>'PROTRA_capacity-Original_Data'!V608</f>
        <v>3.5865113513513518</v>
      </c>
      <c r="W608" s="83">
        <f t="shared" si="39"/>
        <v>-7.7110374241843416E-2</v>
      </c>
    </row>
    <row r="609" spans="1:23" x14ac:dyDescent="0.35">
      <c r="A609" t="s">
        <v>51</v>
      </c>
      <c r="B609" t="s">
        <v>42</v>
      </c>
      <c r="C609" t="str">
        <f t="shared" si="36"/>
        <v>FRANCE_TO_elec</v>
      </c>
      <c r="D609" t="str">
        <f t="shared" si="37"/>
        <v>PROTRA_CHP_PP_I</v>
      </c>
      <c r="E609" t="s">
        <v>32</v>
      </c>
      <c r="F609" s="1" t="str">
        <f t="shared" si="38"/>
        <v>FRANCETO_elecPROTRA_PP_solid_fossil_CCS</v>
      </c>
      <c r="G609" s="5">
        <f>'PROTRA_capacity-Original_Data'!H609</f>
        <v>0</v>
      </c>
      <c r="H609" s="5">
        <f>'PROTRA_capacity-Original_Data'!I609</f>
        <v>0</v>
      </c>
      <c r="I609" s="5">
        <f>'PROTRA_capacity-Original_Data'!J609</f>
        <v>0</v>
      </c>
      <c r="J609" s="5">
        <f>'PROTRA_capacity-Original_Data'!K609</f>
        <v>0</v>
      </c>
      <c r="K609" s="5">
        <f>'PROTRA_capacity-Original_Data'!L609</f>
        <v>0</v>
      </c>
      <c r="L609" s="5">
        <f>'PROTRA_capacity-Original_Data'!M609</f>
        <v>0</v>
      </c>
      <c r="M609" s="5">
        <f>'PROTRA_capacity-Original_Data'!N609</f>
        <v>0</v>
      </c>
      <c r="N609" s="5">
        <f>'PROTRA_capacity-Original_Data'!O609</f>
        <v>0</v>
      </c>
      <c r="O609" s="5">
        <f>'PROTRA_capacity-Original_Data'!P609</f>
        <v>0</v>
      </c>
      <c r="P609" s="5">
        <f>'PROTRA_capacity-Original_Data'!Q609</f>
        <v>0</v>
      </c>
      <c r="Q609" s="5">
        <f>'PROTRA_capacity-Original_Data'!R609</f>
        <v>0</v>
      </c>
      <c r="R609" s="5">
        <f>'PROTRA_capacity-Original_Data'!S609</f>
        <v>0</v>
      </c>
      <c r="S609" s="5">
        <f>'PROTRA_capacity-Original_Data'!T609</f>
        <v>0</v>
      </c>
      <c r="T609" s="5">
        <f>'PROTRA_capacity-Original_Data'!U609</f>
        <v>0</v>
      </c>
      <c r="U609" s="5">
        <f>'PROTRA_capacity-Original_Data'!V609</f>
        <v>0</v>
      </c>
      <c r="W609" s="83" t="e">
        <f t="shared" si="39"/>
        <v>#DIV/0!</v>
      </c>
    </row>
    <row r="610" spans="1:23" x14ac:dyDescent="0.35">
      <c r="A610" t="s">
        <v>51</v>
      </c>
      <c r="B610" t="s">
        <v>42</v>
      </c>
      <c r="C610" t="str">
        <f t="shared" si="36"/>
        <v>FRANCE_TO_elec</v>
      </c>
      <c r="D610" t="str">
        <f t="shared" si="37"/>
        <v>PROTRA_CHP_PP_I</v>
      </c>
      <c r="E610" t="s">
        <v>33</v>
      </c>
      <c r="F610" s="1" t="str">
        <f t="shared" si="38"/>
        <v>FRANCETO_elecPROTRA_PP_waste</v>
      </c>
      <c r="G610" s="5">
        <f>'PROTRA_capacity-Original_Data'!H610</f>
        <v>0.19255131347788734</v>
      </c>
      <c r="H610" s="5">
        <f>'PROTRA_capacity-Original_Data'!I610</f>
        <v>0.19305493504757668</v>
      </c>
      <c r="I610" s="5">
        <f>'PROTRA_capacity-Original_Data'!J610</f>
        <v>0.27480950319381131</v>
      </c>
      <c r="J610" s="5">
        <f>'PROTRA_capacity-Original_Data'!K610</f>
        <v>0.27480950319381131</v>
      </c>
      <c r="K610" s="5">
        <f>'PROTRA_capacity-Original_Data'!L610</f>
        <v>0.26490925011444838</v>
      </c>
      <c r="L610" s="5">
        <f>'PROTRA_capacity-Original_Data'!M610</f>
        <v>0.25806516211610625</v>
      </c>
      <c r="M610" s="5">
        <f>'PROTRA_capacity-Original_Data'!N610</f>
        <v>0.25806516211610625</v>
      </c>
      <c r="N610" s="5">
        <f>'PROTRA_capacity-Original_Data'!O610</f>
        <v>0.26193917419063956</v>
      </c>
      <c r="O610" s="5">
        <f>'PROTRA_capacity-Original_Data'!P610</f>
        <v>0.26925675255364689</v>
      </c>
      <c r="P610" s="5">
        <f>'PROTRA_capacity-Original_Data'!Q610</f>
        <v>0.26925675255364689</v>
      </c>
      <c r="Q610" s="5">
        <f>'PROTRA_capacity-Original_Data'!R610</f>
        <v>0.27094778957030824</v>
      </c>
      <c r="R610" s="5">
        <f>'PROTRA_capacity-Original_Data'!S610</f>
        <v>0.27263882658696958</v>
      </c>
      <c r="S610" s="5">
        <f>'PROTRA_capacity-Original_Data'!T610</f>
        <v>0.27432986360363093</v>
      </c>
      <c r="T610" s="5">
        <f>'PROTRA_capacity-Original_Data'!U610</f>
        <v>0.27602090062029228</v>
      </c>
      <c r="U610" s="5">
        <f>'PROTRA_capacity-Original_Data'!V610</f>
        <v>0.27771193763695362</v>
      </c>
      <c r="W610" s="83">
        <f t="shared" si="39"/>
        <v>2.6503834315696695E-2</v>
      </c>
    </row>
    <row r="611" spans="1:23" x14ac:dyDescent="0.35">
      <c r="A611" t="s">
        <v>51</v>
      </c>
      <c r="B611" t="s">
        <v>42</v>
      </c>
      <c r="C611" t="str">
        <f t="shared" si="36"/>
        <v>FRANCE_TO_elec</v>
      </c>
      <c r="D611" t="str">
        <f t="shared" si="37"/>
        <v>PROTRA_CHP_PP_I</v>
      </c>
      <c r="E611" t="s">
        <v>34</v>
      </c>
      <c r="F611" s="1" t="str">
        <f t="shared" si="38"/>
        <v>FRANCETO_elecPROTRA_PP_waste_CCS</v>
      </c>
      <c r="G611" s="5">
        <f>'PROTRA_capacity-Original_Data'!H611</f>
        <v>0</v>
      </c>
      <c r="H611" s="5">
        <f>'PROTRA_capacity-Original_Data'!I611</f>
        <v>0</v>
      </c>
      <c r="I611" s="5">
        <f>'PROTRA_capacity-Original_Data'!J611</f>
        <v>0</v>
      </c>
      <c r="J611" s="5">
        <f>'PROTRA_capacity-Original_Data'!K611</f>
        <v>0</v>
      </c>
      <c r="K611" s="5">
        <f>'PROTRA_capacity-Original_Data'!L611</f>
        <v>0</v>
      </c>
      <c r="L611" s="5">
        <f>'PROTRA_capacity-Original_Data'!M611</f>
        <v>0</v>
      </c>
      <c r="M611" s="5">
        <f>'PROTRA_capacity-Original_Data'!N611</f>
        <v>0</v>
      </c>
      <c r="N611" s="5">
        <f>'PROTRA_capacity-Original_Data'!O611</f>
        <v>0</v>
      </c>
      <c r="O611" s="5">
        <f>'PROTRA_capacity-Original_Data'!P611</f>
        <v>0</v>
      </c>
      <c r="P611" s="5">
        <f>'PROTRA_capacity-Original_Data'!Q611</f>
        <v>0</v>
      </c>
      <c r="Q611" s="5">
        <f>'PROTRA_capacity-Original_Data'!R611</f>
        <v>0</v>
      </c>
      <c r="R611" s="5">
        <f>'PROTRA_capacity-Original_Data'!S611</f>
        <v>0</v>
      </c>
      <c r="S611" s="5">
        <f>'PROTRA_capacity-Original_Data'!T611</f>
        <v>0</v>
      </c>
      <c r="T611" s="5">
        <f>'PROTRA_capacity-Original_Data'!U611</f>
        <v>0</v>
      </c>
      <c r="U611" s="5">
        <f>'PROTRA_capacity-Original_Data'!V611</f>
        <v>0</v>
      </c>
      <c r="W611" s="83" t="e">
        <f t="shared" si="39"/>
        <v>#DIV/0!</v>
      </c>
    </row>
    <row r="612" spans="1:23" x14ac:dyDescent="0.35">
      <c r="A612" t="s">
        <v>51</v>
      </c>
      <c r="B612" t="s">
        <v>42</v>
      </c>
      <c r="C612" t="str">
        <f t="shared" si="36"/>
        <v>FRANCE_TO_elec</v>
      </c>
      <c r="D612" t="str">
        <f t="shared" si="37"/>
        <v>PROTRA_CHP_PP_I</v>
      </c>
      <c r="E612" t="s">
        <v>35</v>
      </c>
      <c r="F612" s="1" t="str">
        <f t="shared" si="38"/>
        <v>FRANCETO_elecPROTRA_PP_wind_offshore</v>
      </c>
      <c r="G612" s="5">
        <f>'PROTRA_capacity-Original_Data'!H612</f>
        <v>0</v>
      </c>
      <c r="H612" s="5">
        <f>'PROTRA_capacity-Original_Data'!I612</f>
        <v>0</v>
      </c>
      <c r="I612" s="5">
        <f>'PROTRA_capacity-Original_Data'!J612</f>
        <v>0</v>
      </c>
      <c r="J612" s="5">
        <f>'PROTRA_capacity-Original_Data'!K612</f>
        <v>0</v>
      </c>
      <c r="K612" s="5">
        <f>'PROTRA_capacity-Original_Data'!L612</f>
        <v>0</v>
      </c>
      <c r="L612" s="5">
        <f>'PROTRA_capacity-Original_Data'!M612</f>
        <v>0</v>
      </c>
      <c r="M612" s="5">
        <f>'PROTRA_capacity-Original_Data'!N612</f>
        <v>0</v>
      </c>
      <c r="N612" s="5">
        <f>'PROTRA_capacity-Original_Data'!O612</f>
        <v>0</v>
      </c>
      <c r="O612" s="5">
        <f>'PROTRA_capacity-Original_Data'!P612</f>
        <v>0</v>
      </c>
      <c r="P612" s="5">
        <f>'PROTRA_capacity-Original_Data'!Q612</f>
        <v>0</v>
      </c>
      <c r="Q612" s="5">
        <f>'PROTRA_capacity-Original_Data'!R612</f>
        <v>0</v>
      </c>
      <c r="R612" s="5">
        <f>'PROTRA_capacity-Original_Data'!S612</f>
        <v>0</v>
      </c>
      <c r="S612" s="5">
        <f>'PROTRA_capacity-Original_Data'!T612</f>
        <v>0</v>
      </c>
      <c r="T612" s="5">
        <f>'PROTRA_capacity-Original_Data'!U612</f>
        <v>0</v>
      </c>
      <c r="U612" s="5">
        <f>'PROTRA_capacity-Original_Data'!V612</f>
        <v>0</v>
      </c>
      <c r="W612" s="83" t="e">
        <f t="shared" si="39"/>
        <v>#DIV/0!</v>
      </c>
    </row>
    <row r="613" spans="1:23" x14ac:dyDescent="0.35">
      <c r="A613" t="s">
        <v>51</v>
      </c>
      <c r="B613" t="s">
        <v>42</v>
      </c>
      <c r="C613" t="str">
        <f t="shared" si="36"/>
        <v>FRANCE_TO_elec</v>
      </c>
      <c r="D613" t="str">
        <f t="shared" si="37"/>
        <v>PROTRA_CHP_PP_I</v>
      </c>
      <c r="E613" t="s">
        <v>36</v>
      </c>
      <c r="F613" s="1" t="str">
        <f t="shared" si="38"/>
        <v>FRANCETO_elecPROTRA_PP_wind_onshore</v>
      </c>
      <c r="G613" s="5">
        <f>'PROTRA_capacity-Original_Data'!H613</f>
        <v>1.4119999999999999</v>
      </c>
      <c r="H613" s="5">
        <f>'PROTRA_capacity-Original_Data'!I613</f>
        <v>2.2229999999999999</v>
      </c>
      <c r="I613" s="5">
        <f>'PROTRA_capacity-Original_Data'!J613</f>
        <v>3.403</v>
      </c>
      <c r="J613" s="5">
        <f>'PROTRA_capacity-Original_Data'!K613</f>
        <v>4.5819999999999999</v>
      </c>
      <c r="K613" s="5">
        <f>'PROTRA_capacity-Original_Data'!L613</f>
        <v>5.9119999999999999</v>
      </c>
      <c r="L613" s="5">
        <f>'PROTRA_capacity-Original_Data'!M613</f>
        <v>6.7580159999999996</v>
      </c>
      <c r="M613" s="5">
        <f>'PROTRA_capacity-Original_Data'!N613</f>
        <v>7.6074960000000003</v>
      </c>
      <c r="N613" s="5">
        <f>'PROTRA_capacity-Original_Data'!O613</f>
        <v>8.1559609999999996</v>
      </c>
      <c r="O613" s="5">
        <f>'PROTRA_capacity-Original_Data'!P613</f>
        <v>9.2014249999999986</v>
      </c>
      <c r="P613" s="5">
        <f>'PROTRA_capacity-Original_Data'!Q613</f>
        <v>10.29818</v>
      </c>
      <c r="Q613" s="5">
        <f>'PROTRA_capacity-Original_Data'!R613</f>
        <v>11.733859230769232</v>
      </c>
      <c r="R613" s="5">
        <f>'PROTRA_capacity-Original_Data'!S613</f>
        <v>13.537686923076924</v>
      </c>
      <c r="S613" s="5">
        <f>'PROTRA_capacity-Original_Data'!T613</f>
        <v>12.489112307692308</v>
      </c>
      <c r="T613" s="5">
        <f>'PROTRA_capacity-Original_Data'!U613</f>
        <v>13.578592307692308</v>
      </c>
      <c r="U613" s="5">
        <f>'PROTRA_capacity-Original_Data'!V613</f>
        <v>16.539743076923077</v>
      </c>
      <c r="W613" s="83">
        <f t="shared" si="39"/>
        <v>0.19216204263499903</v>
      </c>
    </row>
    <row r="614" spans="1:23" x14ac:dyDescent="0.35">
      <c r="A614" t="s">
        <v>52</v>
      </c>
      <c r="B614" t="s">
        <v>41</v>
      </c>
      <c r="C614" t="str">
        <f t="shared" si="36"/>
        <v>GERMANY_TO_heat</v>
      </c>
      <c r="D614" t="str">
        <f t="shared" si="37"/>
        <v>PROTRA_CHP_HP_I</v>
      </c>
      <c r="E614" t="s">
        <v>0</v>
      </c>
      <c r="F614" s="1" t="str">
        <f t="shared" si="38"/>
        <v>GERMANYTO_heatPROTRA_CHP_gas_fuels</v>
      </c>
      <c r="G614" s="3">
        <f>'PROTRA_capacity-Original_Data'!H614</f>
        <v>25.960260556576753</v>
      </c>
      <c r="H614" s="3">
        <f>'PROTRA_capacity-Original_Data'!I614</f>
        <v>24.868581293549351</v>
      </c>
      <c r="I614" s="3">
        <f>'PROTRA_capacity-Original_Data'!J614</f>
        <v>24.49078507815728</v>
      </c>
      <c r="J614" s="3">
        <f>'PROTRA_capacity-Original_Data'!K614</f>
        <v>22.489302161615296</v>
      </c>
      <c r="K614" s="3">
        <f>'PROTRA_capacity-Original_Data'!L614</f>
        <v>23.143742244831074</v>
      </c>
      <c r="L614" s="3">
        <f>'PROTRA_capacity-Original_Data'!M614</f>
        <v>21.008335322532378</v>
      </c>
      <c r="M614" s="3">
        <f>'PROTRA_capacity-Original_Data'!N614</f>
        <v>21.198439313754822</v>
      </c>
      <c r="N614" s="3">
        <f>'PROTRA_capacity-Original_Data'!O614</f>
        <v>19.304209096738337</v>
      </c>
      <c r="O614" s="3">
        <f>'PROTRA_capacity-Original_Data'!P614</f>
        <v>17.476373407999546</v>
      </c>
      <c r="P614" s="3">
        <f>'PROTRA_capacity-Original_Data'!Q614</f>
        <v>17.884955120477628</v>
      </c>
      <c r="Q614" s="3">
        <f>'PROTRA_capacity-Original_Data'!R614</f>
        <v>20.715802165890075</v>
      </c>
      <c r="R614" s="3">
        <f>'PROTRA_capacity-Original_Data'!S614</f>
        <v>21.750875837501244</v>
      </c>
      <c r="S614" s="3">
        <f>'PROTRA_capacity-Original_Data'!T614</f>
        <v>21.865080100884878</v>
      </c>
      <c r="T614" s="3">
        <f>'PROTRA_capacity-Original_Data'!U614</f>
        <v>22.976620974935521</v>
      </c>
      <c r="U614" s="3">
        <f>'PROTRA_capacity-Original_Data'!V614</f>
        <v>24.109881939326581</v>
      </c>
      <c r="W614" s="83">
        <f t="shared" si="39"/>
        <v>-5.2678710740553525E-3</v>
      </c>
    </row>
    <row r="615" spans="1:23" x14ac:dyDescent="0.35">
      <c r="A615" t="s">
        <v>52</v>
      </c>
      <c r="B615" t="s">
        <v>41</v>
      </c>
      <c r="C615" t="str">
        <f t="shared" si="36"/>
        <v>GERMANY_TO_heat</v>
      </c>
      <c r="D615" t="str">
        <f t="shared" si="37"/>
        <v>PROTRA_CHP_HP_I</v>
      </c>
      <c r="E615" t="s">
        <v>1</v>
      </c>
      <c r="F615" s="1" t="str">
        <f t="shared" si="38"/>
        <v>GERMANYTO_heatPROTRA_CHP_gas_fuels_CCS</v>
      </c>
      <c r="G615" s="3">
        <f>'PROTRA_capacity-Original_Data'!H615</f>
        <v>0</v>
      </c>
      <c r="H615" s="3">
        <f>'PROTRA_capacity-Original_Data'!I615</f>
        <v>0</v>
      </c>
      <c r="I615" s="3">
        <f>'PROTRA_capacity-Original_Data'!J615</f>
        <v>0</v>
      </c>
      <c r="J615" s="3">
        <f>'PROTRA_capacity-Original_Data'!K615</f>
        <v>0</v>
      </c>
      <c r="K615" s="3">
        <f>'PROTRA_capacity-Original_Data'!L615</f>
        <v>0</v>
      </c>
      <c r="L615" s="3">
        <f>'PROTRA_capacity-Original_Data'!M615</f>
        <v>0</v>
      </c>
      <c r="M615" s="3">
        <f>'PROTRA_capacity-Original_Data'!N615</f>
        <v>0</v>
      </c>
      <c r="N615" s="3">
        <f>'PROTRA_capacity-Original_Data'!O615</f>
        <v>0</v>
      </c>
      <c r="O615" s="3">
        <f>'PROTRA_capacity-Original_Data'!P615</f>
        <v>0</v>
      </c>
      <c r="P615" s="3">
        <f>'PROTRA_capacity-Original_Data'!Q615</f>
        <v>0</v>
      </c>
      <c r="Q615" s="3">
        <f>'PROTRA_capacity-Original_Data'!R615</f>
        <v>0</v>
      </c>
      <c r="R615" s="3">
        <f>'PROTRA_capacity-Original_Data'!S615</f>
        <v>0</v>
      </c>
      <c r="S615" s="3">
        <f>'PROTRA_capacity-Original_Data'!T615</f>
        <v>0</v>
      </c>
      <c r="T615" s="3">
        <f>'PROTRA_capacity-Original_Data'!U615</f>
        <v>0</v>
      </c>
      <c r="U615" s="3">
        <f>'PROTRA_capacity-Original_Data'!V615</f>
        <v>0</v>
      </c>
      <c r="W615" s="83" t="e">
        <f t="shared" si="39"/>
        <v>#DIV/0!</v>
      </c>
    </row>
    <row r="616" spans="1:23" x14ac:dyDescent="0.35">
      <c r="A616" t="s">
        <v>52</v>
      </c>
      <c r="B616" t="s">
        <v>41</v>
      </c>
      <c r="C616" t="str">
        <f t="shared" si="36"/>
        <v>GERMANY_TO_heat</v>
      </c>
      <c r="D616" t="str">
        <f t="shared" si="37"/>
        <v>PROTRA_CHP_HP_I</v>
      </c>
      <c r="E616" t="s">
        <v>2</v>
      </c>
      <c r="F616" s="1" t="str">
        <f t="shared" si="38"/>
        <v>GERMANYTO_heatPROTRA_CHP_geothermal</v>
      </c>
      <c r="G616" s="3">
        <v>0</v>
      </c>
      <c r="H616" s="3">
        <v>0</v>
      </c>
      <c r="I616" s="3">
        <v>0</v>
      </c>
      <c r="J616" s="3">
        <v>0</v>
      </c>
      <c r="K616" s="3">
        <v>0</v>
      </c>
      <c r="L616" s="3">
        <v>0</v>
      </c>
      <c r="M616" s="3">
        <v>0</v>
      </c>
      <c r="N616" s="3">
        <v>0</v>
      </c>
      <c r="O616" s="3">
        <v>0</v>
      </c>
      <c r="P616" s="3">
        <v>0</v>
      </c>
      <c r="Q616" s="3">
        <v>0</v>
      </c>
      <c r="R616" s="3">
        <v>0</v>
      </c>
      <c r="S616" s="3">
        <v>0</v>
      </c>
      <c r="T616" s="3">
        <v>0</v>
      </c>
      <c r="U616" s="3">
        <v>0</v>
      </c>
      <c r="W616" s="83" t="e">
        <f t="shared" si="39"/>
        <v>#DIV/0!</v>
      </c>
    </row>
    <row r="617" spans="1:23" x14ac:dyDescent="0.35">
      <c r="A617" t="s">
        <v>52</v>
      </c>
      <c r="B617" t="s">
        <v>41</v>
      </c>
      <c r="C617" t="str">
        <f t="shared" si="36"/>
        <v>GERMANY_TO_heat</v>
      </c>
      <c r="D617" t="str">
        <f t="shared" si="37"/>
        <v>PROTRA_CHP_HP_I</v>
      </c>
      <c r="E617" t="s">
        <v>3</v>
      </c>
      <c r="F617" s="1" t="str">
        <f t="shared" si="38"/>
        <v>GERMANYTO_heatPROTRA_CHP_liquid_fuels</v>
      </c>
      <c r="G617" s="3">
        <f>'PROTRA_capacity-Original_Data'!H617</f>
        <v>0.28629093603499622</v>
      </c>
      <c r="H617" s="3">
        <f>'PROTRA_capacity-Original_Data'!I617</f>
        <v>0.19166454637427149</v>
      </c>
      <c r="I617" s="3">
        <f>'PROTRA_capacity-Original_Data'!J617</f>
        <v>0.16981677424870686</v>
      </c>
      <c r="J617" s="3">
        <f>'PROTRA_capacity-Original_Data'!K617</f>
        <v>0.30558507245757266</v>
      </c>
      <c r="K617" s="3">
        <f>'PROTRA_capacity-Original_Data'!L617</f>
        <v>0.30998300061271883</v>
      </c>
      <c r="L617" s="3">
        <f>'PROTRA_capacity-Original_Data'!M617</f>
        <v>0.18357803331480924</v>
      </c>
      <c r="M617" s="3">
        <f>'PROTRA_capacity-Original_Data'!N617</f>
        <v>0.24472342153635701</v>
      </c>
      <c r="N617" s="3">
        <f>'PROTRA_capacity-Original_Data'!O617</f>
        <v>0.19123894042377343</v>
      </c>
      <c r="O617" s="3">
        <f>'PROTRA_capacity-Original_Data'!P617</f>
        <v>0.14130117556534</v>
      </c>
      <c r="P617" s="3">
        <f>'PROTRA_capacity-Original_Data'!Q617</f>
        <v>0.13633577280952988</v>
      </c>
      <c r="Q617" s="3">
        <f>'PROTRA_capacity-Original_Data'!R617</f>
        <v>0.16343268499123667</v>
      </c>
      <c r="R617" s="3">
        <f>'PROTRA_capacity-Original_Data'!S617</f>
        <v>0.13605203550919789</v>
      </c>
      <c r="S617" s="3">
        <f>'PROTRA_capacity-Original_Data'!T617</f>
        <v>0.11846032288861338</v>
      </c>
      <c r="T617" s="3">
        <f>'PROTRA_capacity-Original_Data'!U617</f>
        <v>0.1117924963308112</v>
      </c>
      <c r="U617" s="3">
        <f>'PROTRA_capacity-Original_Data'!V617</f>
        <v>0.10238660482480513</v>
      </c>
      <c r="W617" s="83">
        <f t="shared" si="39"/>
        <v>-7.0814254325275994E-2</v>
      </c>
    </row>
    <row r="618" spans="1:23" x14ac:dyDescent="0.35">
      <c r="A618" t="s">
        <v>52</v>
      </c>
      <c r="B618" t="s">
        <v>41</v>
      </c>
      <c r="C618" t="str">
        <f t="shared" si="36"/>
        <v>GERMANY_TO_heat</v>
      </c>
      <c r="D618" t="str">
        <f t="shared" si="37"/>
        <v>PROTRA_CHP_HP_I</v>
      </c>
      <c r="E618" t="s">
        <v>4</v>
      </c>
      <c r="F618" s="1" t="str">
        <f t="shared" si="38"/>
        <v>GERMANYTO_heatPROTRA_CHP_liquid_fuels_CCS</v>
      </c>
      <c r="G618" s="3">
        <f>'PROTRA_capacity-Original_Data'!H618</f>
        <v>0</v>
      </c>
      <c r="H618" s="3">
        <f>'PROTRA_capacity-Original_Data'!I618</f>
        <v>0</v>
      </c>
      <c r="I618" s="3">
        <f>'PROTRA_capacity-Original_Data'!J618</f>
        <v>0</v>
      </c>
      <c r="J618" s="3">
        <f>'PROTRA_capacity-Original_Data'!K618</f>
        <v>0</v>
      </c>
      <c r="K618" s="3">
        <f>'PROTRA_capacity-Original_Data'!L618</f>
        <v>0</v>
      </c>
      <c r="L618" s="3">
        <f>'PROTRA_capacity-Original_Data'!M618</f>
        <v>0</v>
      </c>
      <c r="M618" s="3">
        <f>'PROTRA_capacity-Original_Data'!N618</f>
        <v>0</v>
      </c>
      <c r="N618" s="3">
        <f>'PROTRA_capacity-Original_Data'!O618</f>
        <v>0</v>
      </c>
      <c r="O618" s="3">
        <f>'PROTRA_capacity-Original_Data'!P618</f>
        <v>0</v>
      </c>
      <c r="P618" s="3">
        <f>'PROTRA_capacity-Original_Data'!Q618</f>
        <v>0</v>
      </c>
      <c r="Q618" s="3">
        <f>'PROTRA_capacity-Original_Data'!R618</f>
        <v>0</v>
      </c>
      <c r="R618" s="3">
        <f>'PROTRA_capacity-Original_Data'!S618</f>
        <v>0</v>
      </c>
      <c r="S618" s="3">
        <f>'PROTRA_capacity-Original_Data'!T618</f>
        <v>0</v>
      </c>
      <c r="T618" s="3">
        <f>'PROTRA_capacity-Original_Data'!U618</f>
        <v>0</v>
      </c>
      <c r="U618" s="3">
        <f>'PROTRA_capacity-Original_Data'!V618</f>
        <v>0</v>
      </c>
      <c r="W618" s="83" t="e">
        <f t="shared" si="39"/>
        <v>#DIV/0!</v>
      </c>
    </row>
    <row r="619" spans="1:23" x14ac:dyDescent="0.35">
      <c r="A619" t="s">
        <v>52</v>
      </c>
      <c r="B619" t="s">
        <v>41</v>
      </c>
      <c r="C619" t="str">
        <f t="shared" si="36"/>
        <v>GERMANY_TO_heat</v>
      </c>
      <c r="D619" t="str">
        <f t="shared" si="37"/>
        <v>PROTRA_CHP_HP_I</v>
      </c>
      <c r="E619" t="s">
        <v>5</v>
      </c>
      <c r="F619" s="1" t="str">
        <f t="shared" si="38"/>
        <v>GERMANYTO_heatPROTRA_CHP_solid_fossil</v>
      </c>
      <c r="G619" s="3">
        <f>'PROTRA_capacity-Original_Data'!H619</f>
        <v>21.09132848287949</v>
      </c>
      <c r="H619" s="3">
        <f>'PROTRA_capacity-Original_Data'!I619</f>
        <v>19.497008592313939</v>
      </c>
      <c r="I619" s="3">
        <f>'PROTRA_capacity-Original_Data'!J619</f>
        <v>20.323819085481411</v>
      </c>
      <c r="J619" s="3">
        <f>'PROTRA_capacity-Original_Data'!K619</f>
        <v>19.80372861397284</v>
      </c>
      <c r="K619" s="3">
        <f>'PROTRA_capacity-Original_Data'!L619</f>
        <v>21.137719531483778</v>
      </c>
      <c r="L619" s="3">
        <f>'PROTRA_capacity-Original_Data'!M619</f>
        <v>19.24916406047393</v>
      </c>
      <c r="M619" s="3">
        <f>'PROTRA_capacity-Original_Data'!N619</f>
        <v>20.115839644338045</v>
      </c>
      <c r="N619" s="3">
        <f>'PROTRA_capacity-Original_Data'!O619</f>
        <v>22.024966069621964</v>
      </c>
      <c r="O619" s="3">
        <f>'PROTRA_capacity-Original_Data'!P619</f>
        <v>18.903430160019376</v>
      </c>
      <c r="P619" s="3">
        <f>'PROTRA_capacity-Original_Data'!Q619</f>
        <v>19.779894680744945</v>
      </c>
      <c r="Q619" s="3">
        <f>'PROTRA_capacity-Original_Data'!R619</f>
        <v>18.48236400632668</v>
      </c>
      <c r="R619" s="3">
        <f>'PROTRA_capacity-Original_Data'!S619</f>
        <v>17.129504558343662</v>
      </c>
      <c r="S619" s="3">
        <f>'PROTRA_capacity-Original_Data'!T619</f>
        <v>17.608027515353594</v>
      </c>
      <c r="T619" s="3">
        <f>'PROTRA_capacity-Original_Data'!U619</f>
        <v>15.457298778836973</v>
      </c>
      <c r="U619" s="3">
        <f>'PROTRA_capacity-Original_Data'!V619</f>
        <v>14.50534594935807</v>
      </c>
      <c r="W619" s="83">
        <f t="shared" si="39"/>
        <v>-2.6384588740662185E-2</v>
      </c>
    </row>
    <row r="620" spans="1:23" x14ac:dyDescent="0.35">
      <c r="A620" t="s">
        <v>52</v>
      </c>
      <c r="B620" t="s">
        <v>41</v>
      </c>
      <c r="C620" t="str">
        <f t="shared" si="36"/>
        <v>GERMANY_TO_heat</v>
      </c>
      <c r="D620" t="str">
        <f t="shared" si="37"/>
        <v>PROTRA_CHP_HP_I</v>
      </c>
      <c r="E620" t="s">
        <v>6</v>
      </c>
      <c r="F620" s="1" t="str">
        <f t="shared" si="38"/>
        <v>GERMANYTO_heatPROTRA_CHP_solid_fossil_CCS</v>
      </c>
      <c r="G620" s="3">
        <f>'PROTRA_capacity-Original_Data'!H620</f>
        <v>0</v>
      </c>
      <c r="H620" s="3">
        <f>'PROTRA_capacity-Original_Data'!I620</f>
        <v>0</v>
      </c>
      <c r="I620" s="3">
        <f>'PROTRA_capacity-Original_Data'!J620</f>
        <v>0</v>
      </c>
      <c r="J620" s="3">
        <f>'PROTRA_capacity-Original_Data'!K620</f>
        <v>0</v>
      </c>
      <c r="K620" s="3">
        <f>'PROTRA_capacity-Original_Data'!L620</f>
        <v>0</v>
      </c>
      <c r="L620" s="3">
        <f>'PROTRA_capacity-Original_Data'!M620</f>
        <v>0</v>
      </c>
      <c r="M620" s="3">
        <f>'PROTRA_capacity-Original_Data'!N620</f>
        <v>0</v>
      </c>
      <c r="N620" s="3">
        <f>'PROTRA_capacity-Original_Data'!O620</f>
        <v>0</v>
      </c>
      <c r="O620" s="3">
        <f>'PROTRA_capacity-Original_Data'!P620</f>
        <v>0</v>
      </c>
      <c r="P620" s="3">
        <f>'PROTRA_capacity-Original_Data'!Q620</f>
        <v>0</v>
      </c>
      <c r="Q620" s="3">
        <f>'PROTRA_capacity-Original_Data'!R620</f>
        <v>0</v>
      </c>
      <c r="R620" s="3">
        <f>'PROTRA_capacity-Original_Data'!S620</f>
        <v>0</v>
      </c>
      <c r="S620" s="3">
        <f>'PROTRA_capacity-Original_Data'!T620</f>
        <v>0</v>
      </c>
      <c r="T620" s="3">
        <f>'PROTRA_capacity-Original_Data'!U620</f>
        <v>0</v>
      </c>
      <c r="U620" s="3">
        <f>'PROTRA_capacity-Original_Data'!V620</f>
        <v>0</v>
      </c>
      <c r="W620" s="83" t="e">
        <f t="shared" si="39"/>
        <v>#DIV/0!</v>
      </c>
    </row>
    <row r="621" spans="1:23" x14ac:dyDescent="0.35">
      <c r="A621" t="s">
        <v>52</v>
      </c>
      <c r="B621" t="s">
        <v>41</v>
      </c>
      <c r="C621" t="str">
        <f t="shared" si="36"/>
        <v>GERMANY_TO_heat</v>
      </c>
      <c r="D621" t="str">
        <f t="shared" si="37"/>
        <v>PROTRA_CHP_HP_I</v>
      </c>
      <c r="E621" t="s">
        <v>7</v>
      </c>
      <c r="F621" s="1" t="str">
        <f t="shared" si="38"/>
        <v>GERMANYTO_heatPROTRA_CHP_waste</v>
      </c>
      <c r="G621" s="3">
        <f>'PROTRA_capacity-Original_Data'!H621</f>
        <v>3.5546608985593977</v>
      </c>
      <c r="H621" s="3">
        <f>'PROTRA_capacity-Original_Data'!I621</f>
        <v>3.7964050784422683</v>
      </c>
      <c r="I621" s="3">
        <f>'PROTRA_capacity-Original_Data'!J621</f>
        <v>4.2912429302212907</v>
      </c>
      <c r="J621" s="3">
        <f>'PROTRA_capacity-Original_Data'!K621</f>
        <v>4.8001257783667466</v>
      </c>
      <c r="K621" s="3">
        <f>'PROTRA_capacity-Original_Data'!L621</f>
        <v>5.2245967796634316</v>
      </c>
      <c r="L621" s="3">
        <f>'PROTRA_capacity-Original_Data'!M621</f>
        <v>5.0110844611635956</v>
      </c>
      <c r="M621" s="3">
        <f>'PROTRA_capacity-Original_Data'!N621</f>
        <v>5.2827629262314932</v>
      </c>
      <c r="N621" s="3">
        <f>'PROTRA_capacity-Original_Data'!O621</f>
        <v>5.6642477265278792</v>
      </c>
      <c r="O621" s="3">
        <f>'PROTRA_capacity-Original_Data'!P621</f>
        <v>6.131988666125193</v>
      </c>
      <c r="P621" s="3">
        <f>'PROTRA_capacity-Original_Data'!Q621</f>
        <v>5.9821753715498929</v>
      </c>
      <c r="Q621" s="3">
        <f>'PROTRA_capacity-Original_Data'!R621</f>
        <v>6.1759679476766545</v>
      </c>
      <c r="R621" s="3">
        <f>'PROTRA_capacity-Original_Data'!S621</f>
        <v>6.4951724105501656</v>
      </c>
      <c r="S621" s="3">
        <f>'PROTRA_capacity-Original_Data'!T621</f>
        <v>7.6803431140369627</v>
      </c>
      <c r="T621" s="3">
        <f>'PROTRA_capacity-Original_Data'!U621</f>
        <v>7.9097447213553913</v>
      </c>
      <c r="U621" s="3">
        <f>'PROTRA_capacity-Original_Data'!V621</f>
        <v>8.4456961079525215</v>
      </c>
      <c r="W621" s="83">
        <f t="shared" si="39"/>
        <v>6.3764565198655587E-2</v>
      </c>
    </row>
    <row r="622" spans="1:23" x14ac:dyDescent="0.35">
      <c r="A622" t="s">
        <v>52</v>
      </c>
      <c r="B622" t="s">
        <v>41</v>
      </c>
      <c r="C622" t="str">
        <f t="shared" si="36"/>
        <v>GERMANY_TO_heat</v>
      </c>
      <c r="D622" t="str">
        <f t="shared" si="37"/>
        <v>PROTRA_CHP_HP_I</v>
      </c>
      <c r="E622" t="s">
        <v>8</v>
      </c>
      <c r="F622" s="1" t="str">
        <f t="shared" si="38"/>
        <v>GERMANYTO_heatPROTRA_CHP_solid_bio</v>
      </c>
      <c r="G622" s="4">
        <f>'PROTRA_capacity-Original_Data'!H622</f>
        <v>0.53073062027102125</v>
      </c>
      <c r="H622" s="4">
        <f>'PROTRA_capacity-Original_Data'!I622</f>
        <v>0.67146432123569733</v>
      </c>
      <c r="I622" s="4">
        <f>'PROTRA_capacity-Original_Data'!J622</f>
        <v>0.89150259764316953</v>
      </c>
      <c r="J622" s="4">
        <f>'PROTRA_capacity-Original_Data'!K622</f>
        <v>1.1702744952193675</v>
      </c>
      <c r="K622" s="4">
        <f>'PROTRA_capacity-Original_Data'!L622</f>
        <v>1.3823681272175437</v>
      </c>
      <c r="L622" s="4">
        <f>'PROTRA_capacity-Original_Data'!M622</f>
        <v>1.7621505037119367</v>
      </c>
      <c r="M622" s="4">
        <f>'PROTRA_capacity-Original_Data'!N622</f>
        <v>1.8125138745208678</v>
      </c>
      <c r="N622" s="4">
        <f>'PROTRA_capacity-Original_Data'!O622</f>
        <v>2.0799362800837859</v>
      </c>
      <c r="O622" s="4">
        <f>'PROTRA_capacity-Original_Data'!P622</f>
        <v>2.1337044984967011</v>
      </c>
      <c r="P622" s="4">
        <f>'PROTRA_capacity-Original_Data'!Q622</f>
        <v>2.3719019621254218</v>
      </c>
      <c r="Q622" s="4">
        <f>'PROTRA_capacity-Original_Data'!R622</f>
        <v>2.3761580216304021</v>
      </c>
      <c r="R622" s="4">
        <f>'PROTRA_capacity-Original_Data'!S622</f>
        <v>2.3832514541387027</v>
      </c>
      <c r="S622" s="4">
        <f>'PROTRA_capacity-Original_Data'!T622</f>
        <v>2.5090889468359476</v>
      </c>
      <c r="T622" s="4">
        <f>'PROTRA_capacity-Original_Data'!U622</f>
        <v>2.5956288234372105</v>
      </c>
      <c r="U622" s="4">
        <f>'PROTRA_capacity-Original_Data'!V622</f>
        <v>2.6536672882201229</v>
      </c>
      <c r="W622" s="83">
        <f t="shared" si="39"/>
        <v>0.12182882464427669</v>
      </c>
    </row>
    <row r="623" spans="1:23" x14ac:dyDescent="0.35">
      <c r="A623" t="s">
        <v>52</v>
      </c>
      <c r="B623" t="s">
        <v>41</v>
      </c>
      <c r="C623" t="str">
        <f t="shared" si="36"/>
        <v>GERMANY_TO_heat</v>
      </c>
      <c r="D623" t="str">
        <f t="shared" si="37"/>
        <v>PROTRA_CHP_HP_I</v>
      </c>
      <c r="E623" t="s">
        <v>9</v>
      </c>
      <c r="F623" s="1" t="str">
        <f t="shared" si="38"/>
        <v>GERMANYTO_heatPROTRA_CHP_solid_bio_CCS</v>
      </c>
      <c r="G623" s="3">
        <f>'PROTRA_capacity-Original_Data'!H623</f>
        <v>0</v>
      </c>
      <c r="H623" s="3">
        <f>'PROTRA_capacity-Original_Data'!I623</f>
        <v>0</v>
      </c>
      <c r="I623" s="3">
        <f>'PROTRA_capacity-Original_Data'!J623</f>
        <v>0</v>
      </c>
      <c r="J623" s="3">
        <f>'PROTRA_capacity-Original_Data'!K623</f>
        <v>0</v>
      </c>
      <c r="K623" s="3">
        <f>'PROTRA_capacity-Original_Data'!L623</f>
        <v>0</v>
      </c>
      <c r="L623" s="3">
        <f>'PROTRA_capacity-Original_Data'!M623</f>
        <v>0</v>
      </c>
      <c r="M623" s="3">
        <f>'PROTRA_capacity-Original_Data'!N623</f>
        <v>0</v>
      </c>
      <c r="N623" s="3">
        <f>'PROTRA_capacity-Original_Data'!O623</f>
        <v>0</v>
      </c>
      <c r="O623" s="3">
        <f>'PROTRA_capacity-Original_Data'!P623</f>
        <v>0</v>
      </c>
      <c r="P623" s="3">
        <f>'PROTRA_capacity-Original_Data'!Q623</f>
        <v>0</v>
      </c>
      <c r="Q623" s="3">
        <f>'PROTRA_capacity-Original_Data'!R623</f>
        <v>0</v>
      </c>
      <c r="R623" s="3">
        <f>'PROTRA_capacity-Original_Data'!S623</f>
        <v>0</v>
      </c>
      <c r="S623" s="3">
        <f>'PROTRA_capacity-Original_Data'!T623</f>
        <v>0</v>
      </c>
      <c r="T623" s="3">
        <f>'PROTRA_capacity-Original_Data'!U623</f>
        <v>0</v>
      </c>
      <c r="U623" s="3">
        <f>'PROTRA_capacity-Original_Data'!V623</f>
        <v>0</v>
      </c>
      <c r="W623" s="83" t="e">
        <f t="shared" si="39"/>
        <v>#DIV/0!</v>
      </c>
    </row>
    <row r="624" spans="1:23" x14ac:dyDescent="0.35">
      <c r="A624" t="s">
        <v>52</v>
      </c>
      <c r="B624" t="s">
        <v>41</v>
      </c>
      <c r="C624" t="str">
        <f t="shared" si="36"/>
        <v>GERMANY_TO_heat</v>
      </c>
      <c r="D624" t="str">
        <f t="shared" si="37"/>
        <v>PROTRA_CHP_HP_I</v>
      </c>
      <c r="E624" t="s">
        <v>10</v>
      </c>
      <c r="F624" s="1" t="str">
        <f t="shared" si="38"/>
        <v>GERMANYTO_heatPROTRA_HP_gas_fuels</v>
      </c>
      <c r="G624" s="4">
        <f>'PROTRA_capacity-Original_Data'!H624</f>
        <v>35.188913784616503</v>
      </c>
      <c r="H624" s="4">
        <f>'PROTRA_capacity-Original_Data'!I624</f>
        <v>31.385332081457044</v>
      </c>
      <c r="I624" s="4">
        <f>'PROTRA_capacity-Original_Data'!J624</f>
        <v>32.787716951377369</v>
      </c>
      <c r="J624" s="4">
        <f>'PROTRA_capacity-Original_Data'!K624</f>
        <v>31.074700734717691</v>
      </c>
      <c r="K624" s="4">
        <f>'PROTRA_capacity-Original_Data'!L624</f>
        <v>39.469595495068461</v>
      </c>
      <c r="L624" s="4">
        <f>'PROTRA_capacity-Original_Data'!M624</f>
        <v>31.631110873092556</v>
      </c>
      <c r="M624" s="4">
        <f>'PROTRA_capacity-Original_Data'!N624</f>
        <v>29.909420110845751</v>
      </c>
      <c r="N624" s="4">
        <f>'PROTRA_capacity-Original_Data'!O624</f>
        <v>34.108726322218374</v>
      </c>
      <c r="O624" s="4">
        <f>'PROTRA_capacity-Original_Data'!P624</f>
        <v>29.117558020820042</v>
      </c>
      <c r="P624" s="4">
        <f>'PROTRA_capacity-Original_Data'!Q624</f>
        <v>30.532335098721997</v>
      </c>
      <c r="Q624" s="4">
        <f>'PROTRA_capacity-Original_Data'!R624</f>
        <v>31.197383593735765</v>
      </c>
      <c r="R624" s="4">
        <f>'PROTRA_capacity-Original_Data'!S624</f>
        <v>31.278759092815079</v>
      </c>
      <c r="S624" s="4">
        <f>'PROTRA_capacity-Original_Data'!T624</f>
        <v>27.734587610070918</v>
      </c>
      <c r="T624" s="4">
        <f>'PROTRA_capacity-Original_Data'!U624</f>
        <v>25.547362901314475</v>
      </c>
      <c r="U624" s="4">
        <f>'PROTRA_capacity-Original_Data'!V624</f>
        <v>24.204088863466485</v>
      </c>
      <c r="W624" s="83">
        <f t="shared" si="39"/>
        <v>-2.6375185483718977E-2</v>
      </c>
    </row>
    <row r="625" spans="1:23" x14ac:dyDescent="0.35">
      <c r="A625" t="s">
        <v>52</v>
      </c>
      <c r="B625" t="s">
        <v>41</v>
      </c>
      <c r="C625" t="str">
        <f t="shared" si="36"/>
        <v>GERMANY_TO_heat</v>
      </c>
      <c r="D625" t="str">
        <f t="shared" si="37"/>
        <v>PROTRA_CHP_HP_I</v>
      </c>
      <c r="E625" t="s">
        <v>11</v>
      </c>
      <c r="F625" s="1" t="str">
        <f t="shared" si="38"/>
        <v>GERMANYTO_heatPROTRA_HP_solid_bio</v>
      </c>
      <c r="G625" s="4">
        <f>'PROTRA_capacity-Original_Data'!H625</f>
        <v>1.8955947475889228</v>
      </c>
      <c r="H625" s="4">
        <f>'PROTRA_capacity-Original_Data'!I625</f>
        <v>1.6696434887239975</v>
      </c>
      <c r="I625" s="4">
        <f>'PROTRA_capacity-Original_Data'!J625</f>
        <v>1.9067477347723836</v>
      </c>
      <c r="J625" s="4">
        <f>'PROTRA_capacity-Original_Data'!K625</f>
        <v>2.435481941988296</v>
      </c>
      <c r="K625" s="4">
        <f>'PROTRA_capacity-Original_Data'!L625</f>
        <v>2.559817095403913</v>
      </c>
      <c r="L625" s="4">
        <f>'PROTRA_capacity-Original_Data'!M625</f>
        <v>2.5784054073763474</v>
      </c>
      <c r="M625" s="4">
        <f>'PROTRA_capacity-Original_Data'!N625</f>
        <v>4.3401643087637423</v>
      </c>
      <c r="N625" s="4">
        <f>'PROTRA_capacity-Original_Data'!O625</f>
        <v>3.17942749448506</v>
      </c>
      <c r="O625" s="4">
        <f>'PROTRA_capacity-Original_Data'!P625</f>
        <v>3.0819421250296255</v>
      </c>
      <c r="P625" s="4">
        <f>'PROTRA_capacity-Original_Data'!Q625</f>
        <v>3.179840568084447</v>
      </c>
      <c r="Q625" s="4">
        <f>'PROTRA_capacity-Original_Data'!R625</f>
        <v>3.742033736850741</v>
      </c>
      <c r="R625" s="4">
        <f>'PROTRA_capacity-Original_Data'!S625</f>
        <v>3.594566461869428</v>
      </c>
      <c r="S625" s="4">
        <f>'PROTRA_capacity-Original_Data'!T625</f>
        <v>2.5928629833549071</v>
      </c>
      <c r="T625" s="4">
        <f>'PROTRA_capacity-Original_Data'!U625</f>
        <v>2.6961313832017648</v>
      </c>
      <c r="U625" s="4">
        <f>'PROTRA_capacity-Original_Data'!V625</f>
        <v>2.4844724708756449</v>
      </c>
      <c r="W625" s="83">
        <f t="shared" si="39"/>
        <v>1.9511313376632922E-2</v>
      </c>
    </row>
    <row r="626" spans="1:23" x14ac:dyDescent="0.35">
      <c r="A626" t="s">
        <v>52</v>
      </c>
      <c r="B626" t="s">
        <v>41</v>
      </c>
      <c r="C626" t="str">
        <f t="shared" si="36"/>
        <v>GERMANY_TO_heat</v>
      </c>
      <c r="D626" t="str">
        <f t="shared" si="37"/>
        <v>PROTRA_CHP_HP_I</v>
      </c>
      <c r="E626" t="s">
        <v>12</v>
      </c>
      <c r="F626" s="1" t="str">
        <f t="shared" si="38"/>
        <v>GERMANYTO_heatPROTRA_HP_geothermal</v>
      </c>
      <c r="G626" s="4">
        <f>INDEX('CHP-geothermal-fix'!H$155:H$226,MATCH(PROTRA_capacity!$F626,'CHP-geothermal-fix'!$F$155:$F$226,0))</f>
        <v>3.5686421605401357E-2</v>
      </c>
      <c r="H626" s="4">
        <f>INDEX('CHP-geothermal-fix'!I$155:I$226,MATCH(PROTRA_capacity!$F626,'CHP-geothermal-fix'!$F$155:$F$226,0))</f>
        <v>3.2921980495123786E-2</v>
      </c>
      <c r="I626" s="4">
        <f>INDEX('CHP-geothermal-fix'!J$155:J$226,MATCH(PROTRA_capacity!$F626,'CHP-geothermal-fix'!$F$155:$F$226,0))</f>
        <v>5.8807201800450112E-2</v>
      </c>
      <c r="J626" s="4">
        <f>INDEX('CHP-geothermal-fix'!K$155:K$226,MATCH(PROTRA_capacity!$F626,'CHP-geothermal-fix'!$F$155:$F$226,0))</f>
        <v>5.7550637659414858E-2</v>
      </c>
      <c r="K626" s="4">
        <f>INDEX('CHP-geothermal-fix'!L$155:L$226,MATCH(PROTRA_capacity!$F626,'CHP-geothermal-fix'!$F$155:$F$226,0))</f>
        <v>5.6545386346586644E-2</v>
      </c>
      <c r="L626" s="4">
        <f>INDEX('CHP-geothermal-fix'!M$155:M$226,MATCH(PROTRA_capacity!$F626,'CHP-geothermal-fix'!$F$155:$F$226,0))</f>
        <v>1.2816954238559641E-2</v>
      </c>
      <c r="M626" s="4">
        <f>INDEX('CHP-geothermal-fix'!N$155:N$226,MATCH(PROTRA_capacity!$F626,'CHP-geothermal-fix'!$F$155:$F$226,0))</f>
        <v>2.1361590397599401E-2</v>
      </c>
      <c r="N626" s="4">
        <f>INDEX('CHP-geothermal-fix'!O$155:O$226,MATCH(PROTRA_capacity!$F626,'CHP-geothermal-fix'!$F$155:$F$226,0))</f>
        <v>5.2021755438859722E-2</v>
      </c>
      <c r="O626" s="4">
        <f>INDEX('CHP-geothermal-fix'!P$155:P$226,MATCH(PROTRA_capacity!$F626,'CHP-geothermal-fix'!$F$155:$F$226,0))</f>
        <v>7.5896474118529636E-2</v>
      </c>
      <c r="P626" s="4">
        <f>INDEX('CHP-geothermal-fix'!Q$155:Q$226,MATCH(PROTRA_capacity!$F626,'CHP-geothermal-fix'!$F$155:$F$226,0))</f>
        <v>0.15732183045761439</v>
      </c>
      <c r="Q626" s="4">
        <f>INDEX('CHP-geothermal-fix'!R$155:R$226,MATCH(PROTRA_capacity!$F626,'CHP-geothermal-fix'!$F$155:$F$226,0))</f>
        <v>0.20029632408102027</v>
      </c>
      <c r="R626" s="4">
        <f>INDEX('CHP-geothermal-fix'!S$155:S$226,MATCH(PROTRA_capacity!$F626,'CHP-geothermal-fix'!$F$155:$F$226,0))</f>
        <v>0.16109152288072015</v>
      </c>
      <c r="S626" s="4">
        <f>INDEX('CHP-geothermal-fix'!T$155:T$226,MATCH(PROTRA_capacity!$F626,'CHP-geothermal-fix'!$F$155:$F$226,0))</f>
        <v>0.33500000000000002</v>
      </c>
      <c r="T626" s="4">
        <f>INDEX('CHP-geothermal-fix'!U$155:U$226,MATCH(PROTRA_capacity!$F626,'CHP-geothermal-fix'!$F$155:$F$226,0))</f>
        <v>0.43527381845461371</v>
      </c>
      <c r="U626" s="4">
        <f>INDEX('CHP-geothermal-fix'!V$155:V$226,MATCH(PROTRA_capacity!$F626,'CHP-geothermal-fix'!$F$155:$F$226,0))</f>
        <v>0.50433458364591155</v>
      </c>
      <c r="W626" s="83">
        <f t="shared" si="39"/>
        <v>0.20825407272470375</v>
      </c>
    </row>
    <row r="627" spans="1:23" x14ac:dyDescent="0.35">
      <c r="A627" t="s">
        <v>52</v>
      </c>
      <c r="B627" t="s">
        <v>41</v>
      </c>
      <c r="C627" t="str">
        <f t="shared" si="36"/>
        <v>GERMANY_TO_heat</v>
      </c>
      <c r="D627" t="str">
        <f t="shared" si="37"/>
        <v>PROTRA_CHP_HP_I</v>
      </c>
      <c r="E627" t="s">
        <v>13</v>
      </c>
      <c r="F627" s="1" t="str">
        <f t="shared" si="38"/>
        <v>GERMANYTO_heatPROTRA_HP_liquid_fuels</v>
      </c>
      <c r="G627" s="4">
        <f>'PROTRA_capacity-Original_Data'!H627</f>
        <v>2.5573386538075882</v>
      </c>
      <c r="H627" s="4">
        <f>'PROTRA_capacity-Original_Data'!I627</f>
        <v>2.1781370895699266</v>
      </c>
      <c r="I627" s="4">
        <f>'PROTRA_capacity-Original_Data'!J627</f>
        <v>2.0348005505824873</v>
      </c>
      <c r="J627" s="4">
        <f>'PROTRA_capacity-Original_Data'!K627</f>
        <v>2.4420911195784947</v>
      </c>
      <c r="K627" s="4">
        <f>'PROTRA_capacity-Original_Data'!L627</f>
        <v>2.5903845417585827</v>
      </c>
      <c r="L627" s="4">
        <f>'PROTRA_capacity-Original_Data'!M627</f>
        <v>1.6316407175803542</v>
      </c>
      <c r="M627" s="4">
        <f>'PROTRA_capacity-Original_Data'!N627</f>
        <v>2.3987183916428148</v>
      </c>
      <c r="N627" s="4">
        <f>'PROTRA_capacity-Original_Data'!O627</f>
        <v>1.8129800277114365</v>
      </c>
      <c r="O627" s="4">
        <f>'PROTRA_capacity-Original_Data'!P627</f>
        <v>1.2165017501959858</v>
      </c>
      <c r="P627" s="4">
        <f>'PROTRA_capacity-Original_Data'!Q627</f>
        <v>1.6688173415252234</v>
      </c>
      <c r="Q627" s="4">
        <f>'PROTRA_capacity-Original_Data'!R627</f>
        <v>1.6902971686933697</v>
      </c>
      <c r="R627" s="4">
        <f>'PROTRA_capacity-Original_Data'!S627</f>
        <v>1.5300246121310461</v>
      </c>
      <c r="S627" s="4">
        <f>'PROTRA_capacity-Original_Data'!T627</f>
        <v>1.5647227944795905</v>
      </c>
      <c r="T627" s="4">
        <f>'PROTRA_capacity-Original_Data'!U627</f>
        <v>1.6440329255619772</v>
      </c>
      <c r="U627" s="4">
        <f>'PROTRA_capacity-Original_Data'!V627</f>
        <v>1.6265186049479501</v>
      </c>
      <c r="W627" s="83">
        <f t="shared" si="39"/>
        <v>-3.1806417983637703E-2</v>
      </c>
    </row>
    <row r="628" spans="1:23" x14ac:dyDescent="0.35">
      <c r="A628" t="s">
        <v>52</v>
      </c>
      <c r="B628" t="s">
        <v>41</v>
      </c>
      <c r="C628" t="str">
        <f t="shared" si="36"/>
        <v>GERMANY_TO_heat</v>
      </c>
      <c r="D628" t="str">
        <f t="shared" si="37"/>
        <v>PROTRA_CHP_HP_I</v>
      </c>
      <c r="E628" t="s">
        <v>14</v>
      </c>
      <c r="F628" s="1" t="str">
        <f t="shared" si="38"/>
        <v>GERMANYTO_heatPROTRA_HP_solar</v>
      </c>
      <c r="G628" s="4">
        <f>'PROTRA_capacity-Original_Data'!H628</f>
        <v>0</v>
      </c>
      <c r="H628" s="4">
        <f>'PROTRA_capacity-Original_Data'!I628</f>
        <v>0</v>
      </c>
      <c r="I628" s="4">
        <f>'PROTRA_capacity-Original_Data'!J628</f>
        <v>0</v>
      </c>
      <c r="J628" s="4">
        <f>'PROTRA_capacity-Original_Data'!K628</f>
        <v>0</v>
      </c>
      <c r="K628" s="4">
        <f>'PROTRA_capacity-Original_Data'!L628</f>
        <v>0</v>
      </c>
      <c r="L628" s="4">
        <f>'PROTRA_capacity-Original_Data'!M628</f>
        <v>0</v>
      </c>
      <c r="M628" s="4">
        <f>'PROTRA_capacity-Original_Data'!N628</f>
        <v>7.7000000000000013E-2</v>
      </c>
      <c r="N628" s="4">
        <f>'PROTRA_capacity-Original_Data'!O628</f>
        <v>0.105</v>
      </c>
      <c r="O628" s="4">
        <f>'PROTRA_capacity-Original_Data'!P628</f>
        <v>7.7000000000000013E-2</v>
      </c>
      <c r="P628" s="4">
        <f>'PROTRA_capacity-Original_Data'!Q628</f>
        <v>6.3000000000000014E-2</v>
      </c>
      <c r="Q628" s="4">
        <f>'PROTRA_capacity-Original_Data'!R628</f>
        <v>4.2000000000000003E-2</v>
      </c>
      <c r="R628" s="4">
        <f>'PROTRA_capacity-Original_Data'!S628</f>
        <v>4.9000000000000002E-2</v>
      </c>
      <c r="S628" s="4">
        <f>'PROTRA_capacity-Original_Data'!T628</f>
        <v>5.6000000000000001E-2</v>
      </c>
      <c r="T628" s="4">
        <f>'PROTRA_capacity-Original_Data'!U628</f>
        <v>9.0999999999999998E-2</v>
      </c>
      <c r="U628" s="4">
        <f>'PROTRA_capacity-Original_Data'!V628</f>
        <v>9.799999999999999E-2</v>
      </c>
      <c r="W628" s="83" t="e">
        <f t="shared" si="39"/>
        <v>#DIV/0!</v>
      </c>
    </row>
    <row r="629" spans="1:23" x14ac:dyDescent="0.35">
      <c r="A629" t="s">
        <v>52</v>
      </c>
      <c r="B629" t="s">
        <v>41</v>
      </c>
      <c r="C629" t="str">
        <f t="shared" si="36"/>
        <v>GERMANY_TO_heat</v>
      </c>
      <c r="D629" t="str">
        <f t="shared" si="37"/>
        <v>PROTRA_CHP_HP_I</v>
      </c>
      <c r="E629" t="s">
        <v>15</v>
      </c>
      <c r="F629" s="1" t="str">
        <f t="shared" si="38"/>
        <v>GERMANYTO_heatPROTRA_HP_solid_fossil</v>
      </c>
      <c r="G629" s="4">
        <f>'PROTRA_capacity-Original_Data'!H629</f>
        <v>5.6132571420758071</v>
      </c>
      <c r="H629" s="4">
        <f>'PROTRA_capacity-Original_Data'!I629</f>
        <v>7.9120117226668603</v>
      </c>
      <c r="I629" s="4">
        <f>'PROTRA_capacity-Original_Data'!J629</f>
        <v>7.4117795938086841</v>
      </c>
      <c r="J629" s="4">
        <f>'PROTRA_capacity-Original_Data'!K629</f>
        <v>8.4651172722466317</v>
      </c>
      <c r="K629" s="4">
        <f>'PROTRA_capacity-Original_Data'!L629</f>
        <v>8.2883217717088122</v>
      </c>
      <c r="L629" s="4">
        <f>'PROTRA_capacity-Original_Data'!M629</f>
        <v>7.1750884213596846</v>
      </c>
      <c r="M629" s="4">
        <f>'PROTRA_capacity-Original_Data'!N629</f>
        <v>6.9908575960328907</v>
      </c>
      <c r="N629" s="4">
        <f>'PROTRA_capacity-Original_Data'!O629</f>
        <v>5.2212502962571321</v>
      </c>
      <c r="O629" s="4">
        <f>'PROTRA_capacity-Original_Data'!P629</f>
        <v>5.0014951413830193</v>
      </c>
      <c r="P629" s="4">
        <f>'PROTRA_capacity-Original_Data'!Q629</f>
        <v>4.6735147034693982</v>
      </c>
      <c r="Q629" s="4">
        <f>'PROTRA_capacity-Original_Data'!R629</f>
        <v>4.0778625731527232</v>
      </c>
      <c r="R629" s="4">
        <f>'PROTRA_capacity-Original_Data'!S629</f>
        <v>4.1902185921861035</v>
      </c>
      <c r="S629" s="4">
        <f>'PROTRA_capacity-Original_Data'!T629</f>
        <v>3.7878849063827467</v>
      </c>
      <c r="T629" s="4">
        <f>'PROTRA_capacity-Original_Data'!U629</f>
        <v>2.8960590053052822</v>
      </c>
      <c r="U629" s="4">
        <f>'PROTRA_capacity-Original_Data'!V629</f>
        <v>2.5115700989954615</v>
      </c>
      <c r="W629" s="83">
        <f t="shared" si="39"/>
        <v>-5.5825712885616885E-2</v>
      </c>
    </row>
    <row r="630" spans="1:23" x14ac:dyDescent="0.35">
      <c r="A630" t="s">
        <v>52</v>
      </c>
      <c r="B630" t="s">
        <v>41</v>
      </c>
      <c r="C630" t="str">
        <f t="shared" si="36"/>
        <v>GERMANY_TO_heat</v>
      </c>
      <c r="D630" t="str">
        <f t="shared" si="37"/>
        <v>PROTRA_CHP_HP_I</v>
      </c>
      <c r="E630" t="s">
        <v>16</v>
      </c>
      <c r="F630" s="1" t="str">
        <f t="shared" si="38"/>
        <v>GERMANYTO_heatPROTRA_HP_waste</v>
      </c>
      <c r="G630" s="4">
        <f>'PROTRA_capacity-Original_Data'!H630</f>
        <v>5.4244825071557496</v>
      </c>
      <c r="H630" s="4">
        <f>'PROTRA_capacity-Original_Data'!I630</f>
        <v>5.2501654482142541</v>
      </c>
      <c r="I630" s="4">
        <f>'PROTRA_capacity-Original_Data'!J630</f>
        <v>6.4579926528231022</v>
      </c>
      <c r="J630" s="4">
        <f>'PROTRA_capacity-Original_Data'!K630</f>
        <v>6.7562317915808281</v>
      </c>
      <c r="K630" s="4">
        <f>'PROTRA_capacity-Original_Data'!L630</f>
        <v>8.0276723304953421</v>
      </c>
      <c r="L630" s="4">
        <f>'PROTRA_capacity-Original_Data'!M630</f>
        <v>9.7514284607390955</v>
      </c>
      <c r="M630" s="4">
        <f>'PROTRA_capacity-Original_Data'!N630</f>
        <v>10.692823193743049</v>
      </c>
      <c r="N630" s="4">
        <f>'PROTRA_capacity-Original_Data'!O630</f>
        <v>10.776677134418698</v>
      </c>
      <c r="O630" s="4">
        <f>'PROTRA_capacity-Original_Data'!P630</f>
        <v>9.2057582359482968</v>
      </c>
      <c r="P630" s="4">
        <f>'PROTRA_capacity-Original_Data'!Q630</f>
        <v>10.691170899345499</v>
      </c>
      <c r="Q630" s="4">
        <f>'PROTRA_capacity-Original_Data'!R630</f>
        <v>10.238442234416878</v>
      </c>
      <c r="R630" s="4">
        <f>'PROTRA_capacity-Original_Data'!S630</f>
        <v>10.653168128201857</v>
      </c>
      <c r="S630" s="4">
        <f>'PROTRA_capacity-Original_Data'!T630</f>
        <v>9.6349417057118369</v>
      </c>
      <c r="T630" s="4">
        <f>'PROTRA_capacity-Original_Data'!U630</f>
        <v>10.029426993126833</v>
      </c>
      <c r="U630" s="4">
        <f>'PROTRA_capacity-Original_Data'!V630</f>
        <v>9.8367281590125959</v>
      </c>
      <c r="W630" s="83">
        <f t="shared" si="39"/>
        <v>4.3431010653910862E-2</v>
      </c>
    </row>
    <row r="631" spans="1:23" x14ac:dyDescent="0.35">
      <c r="A631" t="s">
        <v>52</v>
      </c>
      <c r="B631" t="s">
        <v>42</v>
      </c>
      <c r="C631" t="str">
        <f t="shared" si="36"/>
        <v>GERMANY_TO_elec</v>
      </c>
      <c r="D631" t="str">
        <f t="shared" si="37"/>
        <v>PROTRA_CHP_PP_I</v>
      </c>
      <c r="E631" t="s">
        <v>0</v>
      </c>
      <c r="F631" s="1" t="str">
        <f t="shared" si="38"/>
        <v>GERMANYTO_elecPROTRA_CHP_gas_fuels</v>
      </c>
      <c r="G631" s="5">
        <f>'PROTRA_capacity-Original_Data'!H631</f>
        <v>11.087068421465313</v>
      </c>
      <c r="H631" s="5">
        <f>'PROTRA_capacity-Original_Data'!I631</f>
        <v>12.783393421465311</v>
      </c>
      <c r="I631" s="5">
        <f>'PROTRA_capacity-Original_Data'!J631</f>
        <v>13.343551182523353</v>
      </c>
      <c r="J631" s="5">
        <f>'PROTRA_capacity-Original_Data'!K631</f>
        <v>13.398270182523353</v>
      </c>
      <c r="K631" s="5">
        <f>'PROTRA_capacity-Original_Data'!L631</f>
        <v>14.171146182523351</v>
      </c>
      <c r="L631" s="5">
        <f>'PROTRA_capacity-Original_Data'!M631</f>
        <v>14.861871182523352</v>
      </c>
      <c r="M631" s="5">
        <f>'PROTRA_capacity-Original_Data'!N631</f>
        <v>14.854241182523353</v>
      </c>
      <c r="N631" s="5">
        <f>'PROTRA_capacity-Original_Data'!O631</f>
        <v>14.910701182523349</v>
      </c>
      <c r="O631" s="5">
        <f>'PROTRA_capacity-Original_Data'!P631</f>
        <v>17.576479727124291</v>
      </c>
      <c r="P631" s="5">
        <f>'PROTRA_capacity-Original_Data'!Q631</f>
        <v>17.546009727124289</v>
      </c>
      <c r="Q631" s="5">
        <f>'PROTRA_capacity-Original_Data'!R631</f>
        <v>17.913141209408607</v>
      </c>
      <c r="R631" s="5">
        <f>'PROTRA_capacity-Original_Data'!S631</f>
        <v>18.039757338087988</v>
      </c>
      <c r="S631" s="5">
        <f>'PROTRA_capacity-Original_Data'!T631</f>
        <v>17.339774722768791</v>
      </c>
      <c r="T631" s="5">
        <f>'PROTRA_capacity-Original_Data'!U631</f>
        <v>17.507306107003952</v>
      </c>
      <c r="U631" s="5">
        <f>'PROTRA_capacity-Original_Data'!V631</f>
        <v>17.533845732229327</v>
      </c>
      <c r="W631" s="83">
        <f t="shared" si="39"/>
        <v>3.3281381097475249E-2</v>
      </c>
    </row>
    <row r="632" spans="1:23" x14ac:dyDescent="0.35">
      <c r="A632" t="s">
        <v>52</v>
      </c>
      <c r="B632" t="s">
        <v>42</v>
      </c>
      <c r="C632" t="str">
        <f t="shared" si="36"/>
        <v>GERMANY_TO_elec</v>
      </c>
      <c r="D632" t="str">
        <f t="shared" si="37"/>
        <v>PROTRA_CHP_PP_I</v>
      </c>
      <c r="E632" t="s">
        <v>1</v>
      </c>
      <c r="F632" s="1" t="str">
        <f t="shared" si="38"/>
        <v>GERMANYTO_elecPROTRA_CHP_gas_fuels_CCS</v>
      </c>
      <c r="G632" s="5">
        <f>'PROTRA_capacity-Original_Data'!H632</f>
        <v>0</v>
      </c>
      <c r="H632" s="5">
        <f>'PROTRA_capacity-Original_Data'!I632</f>
        <v>0</v>
      </c>
      <c r="I632" s="5">
        <f>'PROTRA_capacity-Original_Data'!J632</f>
        <v>0</v>
      </c>
      <c r="J632" s="5">
        <f>'PROTRA_capacity-Original_Data'!K632</f>
        <v>0</v>
      </c>
      <c r="K632" s="5">
        <f>'PROTRA_capacity-Original_Data'!L632</f>
        <v>0</v>
      </c>
      <c r="L632" s="5">
        <f>'PROTRA_capacity-Original_Data'!M632</f>
        <v>0</v>
      </c>
      <c r="M632" s="5">
        <f>'PROTRA_capacity-Original_Data'!N632</f>
        <v>0</v>
      </c>
      <c r="N632" s="5">
        <f>'PROTRA_capacity-Original_Data'!O632</f>
        <v>0</v>
      </c>
      <c r="O632" s="5">
        <f>'PROTRA_capacity-Original_Data'!P632</f>
        <v>0</v>
      </c>
      <c r="P632" s="5">
        <f>'PROTRA_capacity-Original_Data'!Q632</f>
        <v>0</v>
      </c>
      <c r="Q632" s="5">
        <f>'PROTRA_capacity-Original_Data'!R632</f>
        <v>0</v>
      </c>
      <c r="R632" s="5">
        <f>'PROTRA_capacity-Original_Data'!S632</f>
        <v>0</v>
      </c>
      <c r="S632" s="5">
        <f>'PROTRA_capacity-Original_Data'!T632</f>
        <v>0</v>
      </c>
      <c r="T632" s="5">
        <f>'PROTRA_capacity-Original_Data'!U632</f>
        <v>0</v>
      </c>
      <c r="U632" s="5">
        <f>'PROTRA_capacity-Original_Data'!V632</f>
        <v>0</v>
      </c>
      <c r="W632" s="83" t="e">
        <f t="shared" si="39"/>
        <v>#DIV/0!</v>
      </c>
    </row>
    <row r="633" spans="1:23" x14ac:dyDescent="0.35">
      <c r="A633" t="s">
        <v>52</v>
      </c>
      <c r="B633" t="s">
        <v>42</v>
      </c>
      <c r="C633" t="str">
        <f t="shared" si="36"/>
        <v>GERMANY_TO_elec</v>
      </c>
      <c r="D633" t="str">
        <f t="shared" si="37"/>
        <v>PROTRA_CHP_PP_I</v>
      </c>
      <c r="E633" t="s">
        <v>2</v>
      </c>
      <c r="F633" s="1" t="str">
        <f t="shared" si="38"/>
        <v>GERMANYTO_elecPROTRA_CHP_geothermal</v>
      </c>
      <c r="G633" s="3">
        <v>0</v>
      </c>
      <c r="H633" s="3">
        <v>0</v>
      </c>
      <c r="I633" s="3">
        <v>0</v>
      </c>
      <c r="J633" s="3">
        <v>0</v>
      </c>
      <c r="K633" s="3">
        <v>0</v>
      </c>
      <c r="L633" s="3">
        <v>0</v>
      </c>
      <c r="M633" s="3">
        <v>0</v>
      </c>
      <c r="N633" s="3">
        <v>0</v>
      </c>
      <c r="O633" s="3">
        <v>0</v>
      </c>
      <c r="P633" s="3">
        <v>0</v>
      </c>
      <c r="Q633" s="3">
        <v>0</v>
      </c>
      <c r="R633" s="3">
        <v>0</v>
      </c>
      <c r="S633" s="3">
        <v>0</v>
      </c>
      <c r="T633" s="3">
        <v>0</v>
      </c>
      <c r="U633" s="3">
        <v>0</v>
      </c>
      <c r="W633" s="83" t="e">
        <f t="shared" si="39"/>
        <v>#DIV/0!</v>
      </c>
    </row>
    <row r="634" spans="1:23" x14ac:dyDescent="0.35">
      <c r="A634" t="s">
        <v>52</v>
      </c>
      <c r="B634" t="s">
        <v>42</v>
      </c>
      <c r="C634" t="str">
        <f t="shared" si="36"/>
        <v>GERMANY_TO_elec</v>
      </c>
      <c r="D634" t="str">
        <f t="shared" si="37"/>
        <v>PROTRA_CHP_PP_I</v>
      </c>
      <c r="E634" t="s">
        <v>3</v>
      </c>
      <c r="F634" s="1" t="str">
        <f t="shared" si="38"/>
        <v>GERMANYTO_elecPROTRA_CHP_liquid_fuels</v>
      </c>
      <c r="G634" s="5">
        <f>'PROTRA_capacity-Original_Data'!H634</f>
        <v>1.2014400000000001</v>
      </c>
      <c r="H634" s="5">
        <f>'PROTRA_capacity-Original_Data'!I634</f>
        <v>1.2014400000000001</v>
      </c>
      <c r="I634" s="5">
        <f>'PROTRA_capacity-Original_Data'!J634</f>
        <v>1.22844</v>
      </c>
      <c r="J634" s="5">
        <f>'PROTRA_capacity-Original_Data'!K634</f>
        <v>1.22444</v>
      </c>
      <c r="K634" s="5">
        <f>'PROTRA_capacity-Original_Data'!L634</f>
        <v>1.22444</v>
      </c>
      <c r="L634" s="5">
        <f>'PROTRA_capacity-Original_Data'!M634</f>
        <v>1.0761400000000001</v>
      </c>
      <c r="M634" s="5">
        <f>'PROTRA_capacity-Original_Data'!N634</f>
        <v>1.07254</v>
      </c>
      <c r="N634" s="5">
        <f>'PROTRA_capacity-Original_Data'!O634</f>
        <v>1.0599400000000001</v>
      </c>
      <c r="O634" s="5">
        <f>'PROTRA_capacity-Original_Data'!P634</f>
        <v>1.0599400000000001</v>
      </c>
      <c r="P634" s="5">
        <f>'PROTRA_capacity-Original_Data'!Q634</f>
        <v>1.0593399999999999</v>
      </c>
      <c r="Q634" s="5">
        <f>'PROTRA_capacity-Original_Data'!R634</f>
        <v>1.0764035083848189</v>
      </c>
      <c r="R634" s="5">
        <f>'PROTRA_capacity-Original_Data'!S634</f>
        <v>1.0785072285966459</v>
      </c>
      <c r="S634" s="5">
        <f>'PROTRA_capacity-Original_Data'!T634</f>
        <v>0.99833211385701681</v>
      </c>
      <c r="T634" s="5">
        <f>'PROTRA_capacity-Original_Data'!U634</f>
        <v>1.0182005825242717</v>
      </c>
      <c r="U634" s="5">
        <f>'PROTRA_capacity-Original_Data'!V634</f>
        <v>1.0221742762577228</v>
      </c>
      <c r="W634" s="83">
        <f t="shared" si="39"/>
        <v>-1.1475705634295896E-2</v>
      </c>
    </row>
    <row r="635" spans="1:23" x14ac:dyDescent="0.35">
      <c r="A635" t="s">
        <v>52</v>
      </c>
      <c r="B635" t="s">
        <v>42</v>
      </c>
      <c r="C635" t="str">
        <f t="shared" si="36"/>
        <v>GERMANY_TO_elec</v>
      </c>
      <c r="D635" t="str">
        <f t="shared" si="37"/>
        <v>PROTRA_CHP_PP_I</v>
      </c>
      <c r="E635" t="s">
        <v>4</v>
      </c>
      <c r="F635" s="1" t="str">
        <f t="shared" si="38"/>
        <v>GERMANYTO_elecPROTRA_CHP_liquid_fuels_CCS</v>
      </c>
      <c r="G635" s="5">
        <f>'PROTRA_capacity-Original_Data'!H635</f>
        <v>0</v>
      </c>
      <c r="H635" s="5">
        <f>'PROTRA_capacity-Original_Data'!I635</f>
        <v>0</v>
      </c>
      <c r="I635" s="5">
        <f>'PROTRA_capacity-Original_Data'!J635</f>
        <v>0</v>
      </c>
      <c r="J635" s="5">
        <f>'PROTRA_capacity-Original_Data'!K635</f>
        <v>0</v>
      </c>
      <c r="K635" s="5">
        <f>'PROTRA_capacity-Original_Data'!L635</f>
        <v>0</v>
      </c>
      <c r="L635" s="5">
        <f>'PROTRA_capacity-Original_Data'!M635</f>
        <v>0</v>
      </c>
      <c r="M635" s="5">
        <f>'PROTRA_capacity-Original_Data'!N635</f>
        <v>0</v>
      </c>
      <c r="N635" s="5">
        <f>'PROTRA_capacity-Original_Data'!O635</f>
        <v>0</v>
      </c>
      <c r="O635" s="5">
        <f>'PROTRA_capacity-Original_Data'!P635</f>
        <v>0</v>
      </c>
      <c r="P635" s="5">
        <f>'PROTRA_capacity-Original_Data'!Q635</f>
        <v>0</v>
      </c>
      <c r="Q635" s="5">
        <f>'PROTRA_capacity-Original_Data'!R635</f>
        <v>0</v>
      </c>
      <c r="R635" s="5">
        <f>'PROTRA_capacity-Original_Data'!S635</f>
        <v>0</v>
      </c>
      <c r="S635" s="5">
        <f>'PROTRA_capacity-Original_Data'!T635</f>
        <v>0</v>
      </c>
      <c r="T635" s="5">
        <f>'PROTRA_capacity-Original_Data'!U635</f>
        <v>0</v>
      </c>
      <c r="U635" s="5">
        <f>'PROTRA_capacity-Original_Data'!V635</f>
        <v>0</v>
      </c>
      <c r="W635" s="83" t="e">
        <f t="shared" si="39"/>
        <v>#DIV/0!</v>
      </c>
    </row>
    <row r="636" spans="1:23" x14ac:dyDescent="0.35">
      <c r="A636" t="s">
        <v>52</v>
      </c>
      <c r="B636" t="s">
        <v>42</v>
      </c>
      <c r="C636" t="str">
        <f t="shared" si="36"/>
        <v>GERMANY_TO_elec</v>
      </c>
      <c r="D636" t="str">
        <f t="shared" si="37"/>
        <v>PROTRA_CHP_PP_I</v>
      </c>
      <c r="E636" t="s">
        <v>5</v>
      </c>
      <c r="F636" s="1" t="str">
        <f t="shared" si="38"/>
        <v>GERMANYTO_elecPROTRA_CHP_solid_fossil</v>
      </c>
      <c r="G636" s="5">
        <f>'PROTRA_capacity-Original_Data'!H636</f>
        <v>9.1121134868421052</v>
      </c>
      <c r="H636" s="5">
        <f>'PROTRA_capacity-Original_Data'!I636</f>
        <v>9.1009134868421064</v>
      </c>
      <c r="I636" s="5">
        <f>'PROTRA_capacity-Original_Data'!J636</f>
        <v>9.1700134868421053</v>
      </c>
      <c r="J636" s="5">
        <f>'PROTRA_capacity-Original_Data'!K636</f>
        <v>9.1700134868421053</v>
      </c>
      <c r="K636" s="5">
        <f>'PROTRA_capacity-Original_Data'!L636</f>
        <v>9.2560134868421038</v>
      </c>
      <c r="L636" s="5">
        <f>'PROTRA_capacity-Original_Data'!M636</f>
        <v>11.894013486842105</v>
      </c>
      <c r="M636" s="5">
        <f>'PROTRA_capacity-Original_Data'!N636</f>
        <v>11.894013486842105</v>
      </c>
      <c r="N636" s="5">
        <f>'PROTRA_capacity-Original_Data'!O636</f>
        <v>12.794013486842104</v>
      </c>
      <c r="O636" s="5">
        <f>'PROTRA_capacity-Original_Data'!P636</f>
        <v>12.794013486842104</v>
      </c>
      <c r="P636" s="5">
        <f>'PROTRA_capacity-Original_Data'!Q636</f>
        <v>12.794013486842104</v>
      </c>
      <c r="Q636" s="5">
        <f>'PROTRA_capacity-Original_Data'!R636</f>
        <v>12.787528664800199</v>
      </c>
      <c r="R636" s="5">
        <f>'PROTRA_capacity-Original_Data'!S636</f>
        <v>13.158514525780859</v>
      </c>
      <c r="S636" s="5">
        <f>'PROTRA_capacity-Original_Data'!T636</f>
        <v>12.513004531692879</v>
      </c>
      <c r="T636" s="5">
        <f>'PROTRA_capacity-Original_Data'!U636</f>
        <v>12.56380230435447</v>
      </c>
      <c r="U636" s="5">
        <f>'PROTRA_capacity-Original_Data'!V636</f>
        <v>11.760494973913465</v>
      </c>
      <c r="W636" s="83">
        <f t="shared" si="39"/>
        <v>1.8391459647809638E-2</v>
      </c>
    </row>
    <row r="637" spans="1:23" x14ac:dyDescent="0.35">
      <c r="A637" t="s">
        <v>52</v>
      </c>
      <c r="B637" t="s">
        <v>42</v>
      </c>
      <c r="C637" t="str">
        <f t="shared" si="36"/>
        <v>GERMANY_TO_elec</v>
      </c>
      <c r="D637" t="str">
        <f t="shared" si="37"/>
        <v>PROTRA_CHP_PP_I</v>
      </c>
      <c r="E637" t="s">
        <v>6</v>
      </c>
      <c r="F637" s="1" t="str">
        <f t="shared" si="38"/>
        <v>GERMANYTO_elecPROTRA_CHP_solid_fossil_CCS</v>
      </c>
      <c r="G637" s="5">
        <f>'PROTRA_capacity-Original_Data'!H637</f>
        <v>0</v>
      </c>
      <c r="H637" s="5">
        <f>'PROTRA_capacity-Original_Data'!I637</f>
        <v>0</v>
      </c>
      <c r="I637" s="5">
        <f>'PROTRA_capacity-Original_Data'!J637</f>
        <v>0</v>
      </c>
      <c r="J637" s="5">
        <f>'PROTRA_capacity-Original_Data'!K637</f>
        <v>0</v>
      </c>
      <c r="K637" s="5">
        <f>'PROTRA_capacity-Original_Data'!L637</f>
        <v>0</v>
      </c>
      <c r="L637" s="5">
        <f>'PROTRA_capacity-Original_Data'!M637</f>
        <v>0</v>
      </c>
      <c r="M637" s="5">
        <f>'PROTRA_capacity-Original_Data'!N637</f>
        <v>0</v>
      </c>
      <c r="N637" s="5">
        <f>'PROTRA_capacity-Original_Data'!O637</f>
        <v>0</v>
      </c>
      <c r="O637" s="5">
        <f>'PROTRA_capacity-Original_Data'!P637</f>
        <v>0</v>
      </c>
      <c r="P637" s="5">
        <f>'PROTRA_capacity-Original_Data'!Q637</f>
        <v>0</v>
      </c>
      <c r="Q637" s="5">
        <f>'PROTRA_capacity-Original_Data'!R637</f>
        <v>0</v>
      </c>
      <c r="R637" s="5">
        <f>'PROTRA_capacity-Original_Data'!S637</f>
        <v>0</v>
      </c>
      <c r="S637" s="5">
        <f>'PROTRA_capacity-Original_Data'!T637</f>
        <v>0</v>
      </c>
      <c r="T637" s="5">
        <f>'PROTRA_capacity-Original_Data'!U637</f>
        <v>0</v>
      </c>
      <c r="U637" s="5">
        <f>'PROTRA_capacity-Original_Data'!V637</f>
        <v>0</v>
      </c>
      <c r="W637" s="83" t="e">
        <f t="shared" si="39"/>
        <v>#DIV/0!</v>
      </c>
    </row>
    <row r="638" spans="1:23" x14ac:dyDescent="0.35">
      <c r="A638" t="s">
        <v>52</v>
      </c>
      <c r="B638" t="s">
        <v>42</v>
      </c>
      <c r="C638" t="str">
        <f t="shared" si="36"/>
        <v>GERMANY_TO_elec</v>
      </c>
      <c r="D638" t="str">
        <f t="shared" si="37"/>
        <v>PROTRA_CHP_PP_I</v>
      </c>
      <c r="E638" t="s">
        <v>7</v>
      </c>
      <c r="F638" s="1" t="str">
        <f t="shared" si="38"/>
        <v>GERMANYTO_elecPROTRA_CHP_waste</v>
      </c>
      <c r="G638" s="5">
        <f>'PROTRA_capacity-Original_Data'!H638</f>
        <v>0.54576486701881999</v>
      </c>
      <c r="H638" s="5">
        <f>'PROTRA_capacity-Original_Data'!I638</f>
        <v>0.55391341322012622</v>
      </c>
      <c r="I638" s="5">
        <f>'PROTRA_capacity-Original_Data'!J638</f>
        <v>0.63406547676388492</v>
      </c>
      <c r="J638" s="5">
        <f>'PROTRA_capacity-Original_Data'!K638</f>
        <v>0.67655683120165389</v>
      </c>
      <c r="K638" s="5">
        <f>'PROTRA_capacity-Original_Data'!L638</f>
        <v>0.68437202778563411</v>
      </c>
      <c r="L638" s="5">
        <f>'PROTRA_capacity-Original_Data'!M638</f>
        <v>0.68437202778563411</v>
      </c>
      <c r="M638" s="5">
        <f>'PROTRA_capacity-Original_Data'!N638</f>
        <v>0.68437202778563411</v>
      </c>
      <c r="N638" s="5">
        <f>'PROTRA_capacity-Original_Data'!O638</f>
        <v>0.68207561931072047</v>
      </c>
      <c r="O638" s="5">
        <f>'PROTRA_capacity-Original_Data'!P638</f>
        <v>0.68207561931072047</v>
      </c>
      <c r="P638" s="5">
        <f>'PROTRA_capacity-Original_Data'!Q638</f>
        <v>0.68207561931072047</v>
      </c>
      <c r="Q638" s="5">
        <f>'PROTRA_capacity-Original_Data'!R638</f>
        <v>0.68207561931072047</v>
      </c>
      <c r="R638" s="5">
        <f>'PROTRA_capacity-Original_Data'!S638</f>
        <v>0.68207561931072047</v>
      </c>
      <c r="S638" s="5">
        <f>'PROTRA_capacity-Original_Data'!T638</f>
        <v>0.68248041196313047</v>
      </c>
      <c r="T638" s="5">
        <f>'PROTRA_capacity-Original_Data'!U638</f>
        <v>0.68248041196313047</v>
      </c>
      <c r="U638" s="5">
        <f>'PROTRA_capacity-Original_Data'!V638</f>
        <v>0.67236059565288231</v>
      </c>
      <c r="W638" s="83">
        <f t="shared" si="39"/>
        <v>1.501203404629825E-2</v>
      </c>
    </row>
    <row r="639" spans="1:23" x14ac:dyDescent="0.35">
      <c r="A639" t="s">
        <v>52</v>
      </c>
      <c r="B639" t="s">
        <v>42</v>
      </c>
      <c r="C639" t="str">
        <f t="shared" si="36"/>
        <v>GERMANY_TO_elec</v>
      </c>
      <c r="D639" t="str">
        <f t="shared" si="37"/>
        <v>PROTRA_CHP_PP_I</v>
      </c>
      <c r="E639" t="s">
        <v>8</v>
      </c>
      <c r="F639" s="1" t="str">
        <f t="shared" si="38"/>
        <v>GERMANYTO_elecPROTRA_CHP_solid_bio</v>
      </c>
      <c r="G639" s="5">
        <f>'PROTRA_capacity-Original_Data'!H639</f>
        <v>0.92772829087591702</v>
      </c>
      <c r="H639" s="5">
        <f>'PROTRA_capacity-Original_Data'!I639</f>
        <v>0.94157974467461059</v>
      </c>
      <c r="I639" s="5">
        <f>'PROTRA_capacity-Original_Data'!J639</f>
        <v>1.0778276811308518</v>
      </c>
      <c r="J639" s="5">
        <f>'PROTRA_capacity-Original_Data'!K639</f>
        <v>1.1500573793246618</v>
      </c>
      <c r="K639" s="5">
        <f>'PROTRA_capacity-Original_Data'!L639</f>
        <v>1.1633421827406818</v>
      </c>
      <c r="L639" s="5">
        <f>'PROTRA_capacity-Original_Data'!M639</f>
        <v>1.1633421827406818</v>
      </c>
      <c r="M639" s="5">
        <f>'PROTRA_capacity-Original_Data'!N639</f>
        <v>1.1633421827406818</v>
      </c>
      <c r="N639" s="5">
        <f>'PROTRA_capacity-Original_Data'!O639</f>
        <v>1.1594385912155953</v>
      </c>
      <c r="O639" s="5">
        <f>'PROTRA_capacity-Original_Data'!P639</f>
        <v>1.1594385912155953</v>
      </c>
      <c r="P639" s="5">
        <f>'PROTRA_capacity-Original_Data'!Q639</f>
        <v>1.1594385912155953</v>
      </c>
      <c r="Q639" s="5">
        <f>'PROTRA_capacity-Original_Data'!R639</f>
        <v>1.1606307284274797</v>
      </c>
      <c r="R639" s="5">
        <f>'PROTRA_capacity-Original_Data'!S639</f>
        <v>1.2057616371631044</v>
      </c>
      <c r="S639" s="5">
        <f>'PROTRA_capacity-Original_Data'!T639</f>
        <v>1.2595781170138869</v>
      </c>
      <c r="T639" s="5">
        <f>'PROTRA_capacity-Original_Data'!U639</f>
        <v>1.3202068095040091</v>
      </c>
      <c r="U639" s="5">
        <f>'PROTRA_capacity-Original_Data'!V639</f>
        <v>1.3602285587601293</v>
      </c>
      <c r="W639" s="83">
        <f t="shared" si="39"/>
        <v>2.7710496065784351E-2</v>
      </c>
    </row>
    <row r="640" spans="1:23" x14ac:dyDescent="0.35">
      <c r="A640" t="s">
        <v>52</v>
      </c>
      <c r="B640" t="s">
        <v>42</v>
      </c>
      <c r="C640" t="str">
        <f t="shared" si="36"/>
        <v>GERMANY_TO_elec</v>
      </c>
      <c r="D640" t="str">
        <f t="shared" si="37"/>
        <v>PROTRA_CHP_PP_I</v>
      </c>
      <c r="E640" t="s">
        <v>9</v>
      </c>
      <c r="F640" s="1" t="str">
        <f t="shared" si="38"/>
        <v>GERMANYTO_elecPROTRA_CHP_solid_bio_CCS</v>
      </c>
      <c r="G640" s="5">
        <f>'PROTRA_capacity-Original_Data'!H640</f>
        <v>0</v>
      </c>
      <c r="H640" s="5">
        <f>'PROTRA_capacity-Original_Data'!I640</f>
        <v>0</v>
      </c>
      <c r="I640" s="5">
        <f>'PROTRA_capacity-Original_Data'!J640</f>
        <v>0</v>
      </c>
      <c r="J640" s="5">
        <f>'PROTRA_capacity-Original_Data'!K640</f>
        <v>0</v>
      </c>
      <c r="K640" s="5">
        <f>'PROTRA_capacity-Original_Data'!L640</f>
        <v>0</v>
      </c>
      <c r="L640" s="5">
        <f>'PROTRA_capacity-Original_Data'!M640</f>
        <v>0</v>
      </c>
      <c r="M640" s="5">
        <f>'PROTRA_capacity-Original_Data'!N640</f>
        <v>0</v>
      </c>
      <c r="N640" s="5">
        <f>'PROTRA_capacity-Original_Data'!O640</f>
        <v>0</v>
      </c>
      <c r="O640" s="5">
        <f>'PROTRA_capacity-Original_Data'!P640</f>
        <v>0</v>
      </c>
      <c r="P640" s="5">
        <f>'PROTRA_capacity-Original_Data'!Q640</f>
        <v>0</v>
      </c>
      <c r="Q640" s="5">
        <f>'PROTRA_capacity-Original_Data'!R640</f>
        <v>0</v>
      </c>
      <c r="R640" s="5">
        <f>'PROTRA_capacity-Original_Data'!S640</f>
        <v>0</v>
      </c>
      <c r="S640" s="5">
        <f>'PROTRA_capacity-Original_Data'!T640</f>
        <v>0</v>
      </c>
      <c r="T640" s="5">
        <f>'PROTRA_capacity-Original_Data'!U640</f>
        <v>0</v>
      </c>
      <c r="U640" s="5">
        <f>'PROTRA_capacity-Original_Data'!V640</f>
        <v>0</v>
      </c>
      <c r="W640" s="83" t="e">
        <f t="shared" si="39"/>
        <v>#DIV/0!</v>
      </c>
    </row>
    <row r="641" spans="1:23" x14ac:dyDescent="0.35">
      <c r="A641" t="s">
        <v>52</v>
      </c>
      <c r="B641" t="s">
        <v>42</v>
      </c>
      <c r="C641" t="str">
        <f t="shared" si="36"/>
        <v>GERMANY_TO_elec</v>
      </c>
      <c r="D641" t="str">
        <f t="shared" si="37"/>
        <v>PROTRA_CHP_PP_I</v>
      </c>
      <c r="E641" t="s">
        <v>17</v>
      </c>
      <c r="F641" s="1" t="str">
        <f t="shared" si="38"/>
        <v>GERMANYTO_elecPROTRA_PP_solid_bio</v>
      </c>
      <c r="G641" s="5">
        <f>'PROTRA_capacity-Original_Data'!H641</f>
        <v>0.49023141500469952</v>
      </c>
      <c r="H641" s="5">
        <f>'PROTRA_capacity-Original_Data'!I641</f>
        <v>0.49825833248104251</v>
      </c>
      <c r="I641" s="5">
        <f>'PROTRA_capacity-Original_Data'!J641</f>
        <v>0.49881302024452656</v>
      </c>
      <c r="J641" s="5">
        <f>'PROTRA_capacity-Original_Data'!K641</f>
        <v>0.50196107792604794</v>
      </c>
      <c r="K641" s="5">
        <f>'PROTRA_capacity-Original_Data'!L641</f>
        <v>0.50386880088104979</v>
      </c>
      <c r="L641" s="5">
        <f>'PROTRA_capacity-Original_Data'!M641</f>
        <v>0.50386880088104979</v>
      </c>
      <c r="M641" s="5">
        <f>'PROTRA_capacity-Original_Data'!N641</f>
        <v>0.50386880088104979</v>
      </c>
      <c r="N641" s="5">
        <f>'PROTRA_capacity-Original_Data'!O641</f>
        <v>0.50386880088104979</v>
      </c>
      <c r="O641" s="5">
        <f>'PROTRA_capacity-Original_Data'!P641</f>
        <v>0.50298734473022388</v>
      </c>
      <c r="P641" s="5">
        <f>'PROTRA_capacity-Original_Data'!Q641</f>
        <v>0.50298734473022388</v>
      </c>
      <c r="Q641" s="5">
        <f>'PROTRA_capacity-Original_Data'!R641</f>
        <v>0.50350451738197355</v>
      </c>
      <c r="R641" s="5">
        <f>'PROTRA_capacity-Original_Data'!S641</f>
        <v>0.52308319634106715</v>
      </c>
      <c r="S641" s="5">
        <f>'PROTRA_capacity-Original_Data'!T641</f>
        <v>0.54642984747719381</v>
      </c>
      <c r="T641" s="5">
        <f>'PROTRA_capacity-Original_Data'!U641</f>
        <v>0.57273177090903282</v>
      </c>
      <c r="U641" s="5">
        <f>'PROTRA_capacity-Original_Data'!V641</f>
        <v>0.59009399564634224</v>
      </c>
      <c r="W641" s="83">
        <f t="shared" si="39"/>
        <v>1.3331242193868054E-2</v>
      </c>
    </row>
    <row r="642" spans="1:23" x14ac:dyDescent="0.35">
      <c r="A642" t="s">
        <v>52</v>
      </c>
      <c r="B642" t="s">
        <v>42</v>
      </c>
      <c r="C642" t="str">
        <f t="shared" si="36"/>
        <v>GERMANY_TO_elec</v>
      </c>
      <c r="D642" t="str">
        <f t="shared" si="37"/>
        <v>PROTRA_CHP_PP_I</v>
      </c>
      <c r="E642" t="s">
        <v>18</v>
      </c>
      <c r="F642" s="1" t="str">
        <f t="shared" si="38"/>
        <v>GERMANYTO_elecPROTRA_PP_solid_bio_CCS</v>
      </c>
      <c r="G642" s="5">
        <f>'PROTRA_capacity-Original_Data'!H642</f>
        <v>0</v>
      </c>
      <c r="H642" s="5">
        <f>'PROTRA_capacity-Original_Data'!I642</f>
        <v>0</v>
      </c>
      <c r="I642" s="5">
        <f>'PROTRA_capacity-Original_Data'!J642</f>
        <v>0</v>
      </c>
      <c r="J642" s="5">
        <f>'PROTRA_capacity-Original_Data'!K642</f>
        <v>0</v>
      </c>
      <c r="K642" s="5">
        <f>'PROTRA_capacity-Original_Data'!L642</f>
        <v>0</v>
      </c>
      <c r="L642" s="5">
        <f>'PROTRA_capacity-Original_Data'!M642</f>
        <v>0</v>
      </c>
      <c r="M642" s="5">
        <f>'PROTRA_capacity-Original_Data'!N642</f>
        <v>0</v>
      </c>
      <c r="N642" s="5">
        <f>'PROTRA_capacity-Original_Data'!O642</f>
        <v>0</v>
      </c>
      <c r="O642" s="5">
        <f>'PROTRA_capacity-Original_Data'!P642</f>
        <v>0</v>
      </c>
      <c r="P642" s="5">
        <f>'PROTRA_capacity-Original_Data'!Q642</f>
        <v>0</v>
      </c>
      <c r="Q642" s="5">
        <f>'PROTRA_capacity-Original_Data'!R642</f>
        <v>0</v>
      </c>
      <c r="R642" s="5">
        <f>'PROTRA_capacity-Original_Data'!S642</f>
        <v>0</v>
      </c>
      <c r="S642" s="5">
        <f>'PROTRA_capacity-Original_Data'!T642</f>
        <v>0</v>
      </c>
      <c r="T642" s="5">
        <f>'PROTRA_capacity-Original_Data'!U642</f>
        <v>0</v>
      </c>
      <c r="U642" s="5">
        <f>'PROTRA_capacity-Original_Data'!V642</f>
        <v>0</v>
      </c>
      <c r="W642" s="83" t="e">
        <f t="shared" si="39"/>
        <v>#DIV/0!</v>
      </c>
    </row>
    <row r="643" spans="1:23" x14ac:dyDescent="0.35">
      <c r="A643" t="s">
        <v>52</v>
      </c>
      <c r="B643" t="s">
        <v>42</v>
      </c>
      <c r="C643" t="str">
        <f t="shared" si="36"/>
        <v>GERMANY_TO_elec</v>
      </c>
      <c r="D643" t="str">
        <f t="shared" si="37"/>
        <v>PROTRA_CHP_PP_I</v>
      </c>
      <c r="E643" t="s">
        <v>19</v>
      </c>
      <c r="F643" s="1" t="str">
        <f t="shared" si="38"/>
        <v>GERMANYTO_elecPROTRA_PP_gas_fuels</v>
      </c>
      <c r="G643" s="5">
        <f>'PROTRA_capacity-Original_Data'!H643</f>
        <v>14.806329578947368</v>
      </c>
      <c r="H643" s="5">
        <f>'PROTRA_capacity-Original_Data'!I643</f>
        <v>14.841224578947369</v>
      </c>
      <c r="I643" s="5">
        <f>'PROTRA_capacity-Original_Data'!J643</f>
        <v>15.72147957894737</v>
      </c>
      <c r="J643" s="5">
        <f>'PROTRA_capacity-Original_Data'!K643</f>
        <v>16.262909578947369</v>
      </c>
      <c r="K643" s="5">
        <f>'PROTRA_capacity-Original_Data'!L643</f>
        <v>16.663654578947366</v>
      </c>
      <c r="L643" s="5">
        <f>'PROTRA_capacity-Original_Data'!M643</f>
        <v>16.399883578947367</v>
      </c>
      <c r="M643" s="5">
        <f>'PROTRA_capacity-Original_Data'!N643</f>
        <v>16.298713578947368</v>
      </c>
      <c r="N643" s="5">
        <f>'PROTRA_capacity-Original_Data'!O643</f>
        <v>17.118143578947368</v>
      </c>
      <c r="O643" s="5">
        <f>'PROTRA_capacity-Original_Data'!P643</f>
        <v>18.601543578947368</v>
      </c>
      <c r="P643" s="5">
        <f>'PROTRA_capacity-Original_Data'!Q643</f>
        <v>18.456951578947368</v>
      </c>
      <c r="Q643" s="5">
        <f>'PROTRA_capacity-Original_Data'!R643</f>
        <v>18.843143544927738</v>
      </c>
      <c r="R643" s="5">
        <f>'PROTRA_capacity-Original_Data'!S643</f>
        <v>18.976333244038436</v>
      </c>
      <c r="S643" s="5">
        <f>'PROTRA_capacity-Original_Data'!T643</f>
        <v>18.24000940528671</v>
      </c>
      <c r="T643" s="5">
        <f>'PROTRA_capacity-Original_Data'!U643</f>
        <v>18.416238570485582</v>
      </c>
      <c r="U643" s="5">
        <f>'PROTRA_capacity-Original_Data'!V643</f>
        <v>18.444156062002236</v>
      </c>
      <c r="W643" s="83">
        <f t="shared" si="39"/>
        <v>1.5816115121398022E-2</v>
      </c>
    </row>
    <row r="644" spans="1:23" x14ac:dyDescent="0.35">
      <c r="A644" t="s">
        <v>52</v>
      </c>
      <c r="B644" t="s">
        <v>42</v>
      </c>
      <c r="C644" t="str">
        <f t="shared" ref="C644:C707" si="40">A644&amp;"_"&amp;B644</f>
        <v>GERMANY_TO_elec</v>
      </c>
      <c r="D644" t="str">
        <f t="shared" ref="D644:D707" si="41">IF(B644="TO_heat","PROTRA_CHP_HP_I","PROTRA_CHP_PP_I")</f>
        <v>PROTRA_CHP_PP_I</v>
      </c>
      <c r="E644" t="s">
        <v>20</v>
      </c>
      <c r="F644" s="1" t="str">
        <f t="shared" ref="F644:F707" si="42">A644&amp;B644&amp;E644</f>
        <v>GERMANYTO_elecPROTRA_PP_gas_fuels_CCS</v>
      </c>
      <c r="G644" s="6">
        <f>'PROTRA_capacity-Original_Data'!H644</f>
        <v>0</v>
      </c>
      <c r="H644" s="6">
        <f>'PROTRA_capacity-Original_Data'!I644</f>
        <v>0</v>
      </c>
      <c r="I644" s="6">
        <f>'PROTRA_capacity-Original_Data'!J644</f>
        <v>0</v>
      </c>
      <c r="J644" s="6">
        <f>'PROTRA_capacity-Original_Data'!K644</f>
        <v>0</v>
      </c>
      <c r="K644" s="6">
        <f>'PROTRA_capacity-Original_Data'!L644</f>
        <v>0</v>
      </c>
      <c r="L644" s="6">
        <f>'PROTRA_capacity-Original_Data'!M644</f>
        <v>0</v>
      </c>
      <c r="M644" s="6">
        <f>'PROTRA_capacity-Original_Data'!N644</f>
        <v>0</v>
      </c>
      <c r="N644" s="6">
        <f>'PROTRA_capacity-Original_Data'!O644</f>
        <v>0</v>
      </c>
      <c r="O644" s="6">
        <f>'PROTRA_capacity-Original_Data'!P644</f>
        <v>0</v>
      </c>
      <c r="P644" s="6">
        <f>'PROTRA_capacity-Original_Data'!Q644</f>
        <v>0</v>
      </c>
      <c r="Q644" s="6">
        <f>'PROTRA_capacity-Original_Data'!R644</f>
        <v>0</v>
      </c>
      <c r="R644" s="6">
        <f>'PROTRA_capacity-Original_Data'!S644</f>
        <v>0</v>
      </c>
      <c r="S644" s="6">
        <f>'PROTRA_capacity-Original_Data'!T644</f>
        <v>0</v>
      </c>
      <c r="T644" s="6">
        <f>'PROTRA_capacity-Original_Data'!U644</f>
        <v>0</v>
      </c>
      <c r="U644" s="6">
        <f>'PROTRA_capacity-Original_Data'!V644</f>
        <v>0</v>
      </c>
      <c r="W644" s="83" t="e">
        <f t="shared" ref="W644:W707" si="43">-1+(U644/G644)^(1/($U$2-$G$2))</f>
        <v>#DIV/0!</v>
      </c>
    </row>
    <row r="645" spans="1:23" x14ac:dyDescent="0.35">
      <c r="A645" t="s">
        <v>52</v>
      </c>
      <c r="B645" t="s">
        <v>42</v>
      </c>
      <c r="C645" t="str">
        <f t="shared" si="40"/>
        <v>GERMANY_TO_elec</v>
      </c>
      <c r="D645" t="str">
        <f t="shared" si="41"/>
        <v>PROTRA_CHP_PP_I</v>
      </c>
      <c r="E645" t="s">
        <v>21</v>
      </c>
      <c r="F645" s="1" t="str">
        <f t="shared" si="42"/>
        <v>GERMANYTO_elecPROTRA_PP_geothermal</v>
      </c>
      <c r="G645" s="4">
        <f>INDEX('CHP-geothermal-fix'!H$155:H$226,MATCH(PROTRA_capacity!$F645,'CHP-geothermal-fix'!$F$155:$F$226,0))</f>
        <v>5.361380923442649E-2</v>
      </c>
      <c r="H645" s="4">
        <f>INDEX('CHP-geothermal-fix'!I$155:I$226,MATCH(PROTRA_capacity!$F645,'CHP-geothermal-fix'!$F$155:$F$226,0))</f>
        <v>2.2665964023270896E-2</v>
      </c>
      <c r="I645" s="4">
        <f>INDEX('CHP-geothermal-fix'!J$155:J$226,MATCH(PROTRA_capacity!$F645,'CHP-geothermal-fix'!$F$155:$F$226,0))</f>
        <v>2.354208248700056E-2</v>
      </c>
      <c r="J645" s="4">
        <f>INDEX('CHP-geothermal-fix'!K$155:K$226,MATCH(PROTRA_capacity!$F645,'CHP-geothermal-fix'!$F$155:$F$226,0))</f>
        <v>2.90100306216792E-2</v>
      </c>
      <c r="K645" s="4">
        <f>INDEX('CHP-geothermal-fix'!L$155:L$226,MATCH(PROTRA_capacity!$F645,'CHP-geothermal-fix'!$F$155:$F$226,0))</f>
        <v>2.90100306216792E-2</v>
      </c>
      <c r="L645" s="4">
        <f>INDEX('CHP-geothermal-fix'!M$155:M$226,MATCH(PROTRA_capacity!$F645,'CHP-geothermal-fix'!$F$155:$F$226,0))</f>
        <v>5.5371139999999999E-2</v>
      </c>
      <c r="M645" s="4">
        <f>INDEX('CHP-geothermal-fix'!N$155:N$226,MATCH(PROTRA_capacity!$F645,'CHP-geothermal-fix'!$F$155:$F$226,0))</f>
        <v>5.9917600000000001E-2</v>
      </c>
      <c r="N645" s="4">
        <f>INDEX('CHP-geothermal-fix'!O$155:O$226,MATCH(PROTRA_capacity!$F645,'CHP-geothermal-fix'!$F$155:$F$226,0))</f>
        <v>7.2531700000000005E-2</v>
      </c>
      <c r="O645" s="4">
        <f>INDEX('CHP-geothermal-fix'!P$155:P$226,MATCH(PROTRA_capacity!$F645,'CHP-geothermal-fix'!$F$155:$F$226,0))</f>
        <v>9.0190011999999986E-2</v>
      </c>
      <c r="P645" s="4">
        <f>INDEX('CHP-geothermal-fix'!Q$155:Q$226,MATCH(PROTRA_capacity!$F645,'CHP-geothermal-fix'!$F$155:$F$226,0))</f>
        <v>9.209495999999999E-2</v>
      </c>
      <c r="Q645" s="4">
        <f>INDEX('CHP-geothermal-fix'!R$155:R$226,MATCH(PROTRA_capacity!$F645,'CHP-geothermal-fix'!$F$155:$F$226,0))</f>
        <v>9.209495999999999E-2</v>
      </c>
      <c r="R645" s="4">
        <f>INDEX('CHP-geothermal-fix'!S$155:S$226,MATCH(PROTRA_capacity!$F645,'CHP-geothermal-fix'!$F$155:$F$226,0))</f>
        <v>0.10834701176470588</v>
      </c>
      <c r="S645" s="4">
        <f>INDEX('CHP-geothermal-fix'!T$155:T$226,MATCH(PROTRA_capacity!$F645,'CHP-geothermal-fix'!$F$155:$F$226,0))</f>
        <v>0.10292966117647058</v>
      </c>
      <c r="T645" s="4">
        <f>INDEX('CHP-geothermal-fix'!U$155:U$226,MATCH(PROTRA_capacity!$F645,'CHP-geothermal-fix'!$F$155:$F$226,0))</f>
        <v>0.11376436235294117</v>
      </c>
      <c r="U645" s="4">
        <f>INDEX('CHP-geothermal-fix'!V$155:V$226,MATCH(PROTRA_capacity!$F645,'CHP-geothermal-fix'!$F$155:$F$226,0))</f>
        <v>0.12730773882352939</v>
      </c>
      <c r="W645" s="83">
        <f t="shared" si="43"/>
        <v>6.3719228679366413E-2</v>
      </c>
    </row>
    <row r="646" spans="1:23" x14ac:dyDescent="0.35">
      <c r="A646" t="s">
        <v>52</v>
      </c>
      <c r="B646" t="s">
        <v>42</v>
      </c>
      <c r="C646" t="str">
        <f t="shared" si="40"/>
        <v>GERMANY_TO_elec</v>
      </c>
      <c r="D646" t="str">
        <f t="shared" si="41"/>
        <v>PROTRA_CHP_PP_I</v>
      </c>
      <c r="E646" t="s">
        <v>22</v>
      </c>
      <c r="F646" s="1" t="str">
        <f t="shared" si="42"/>
        <v>GERMANYTO_elecPROTRA_PP_hydropower_dammed</v>
      </c>
      <c r="G646" s="5">
        <f>'PROTRA_capacity-Original_Data'!H646</f>
        <v>6.9255999999999993</v>
      </c>
      <c r="H646" s="5">
        <f>'PROTRA_capacity-Original_Data'!I646</f>
        <v>6.9135999999999997</v>
      </c>
      <c r="I646" s="5">
        <f>'PROTRA_capacity-Original_Data'!J646</f>
        <v>6.8835999999999995</v>
      </c>
      <c r="J646" s="5">
        <f>'PROTRA_capacity-Original_Data'!K646</f>
        <v>6.9835999999999991</v>
      </c>
      <c r="K646" s="5">
        <f>'PROTRA_capacity-Original_Data'!L646</f>
        <v>7.1095999999999995</v>
      </c>
      <c r="L646" s="5">
        <f>'PROTRA_capacity-Original_Data'!M646</f>
        <v>7.1095999999999995</v>
      </c>
      <c r="M646" s="5">
        <f>'PROTRA_capacity-Original_Data'!N646</f>
        <v>6.9453999999999985</v>
      </c>
      <c r="N646" s="5">
        <f>'PROTRA_capacity-Original_Data'!O646</f>
        <v>6.9453999999999985</v>
      </c>
      <c r="O646" s="5">
        <f>'PROTRA_capacity-Original_Data'!P646</f>
        <v>6.9453999999999985</v>
      </c>
      <c r="P646" s="5">
        <f>'PROTRA_capacity-Original_Data'!Q646</f>
        <v>6.9453999999999985</v>
      </c>
      <c r="Q646" s="5">
        <f>'PROTRA_capacity-Original_Data'!R646</f>
        <v>6.9453999999999985</v>
      </c>
      <c r="R646" s="5">
        <f>'PROTRA_capacity-Original_Data'!S646</f>
        <v>7.0242554761671716</v>
      </c>
      <c r="S646" s="5">
        <f>'PROTRA_capacity-Original_Data'!T646</f>
        <v>7.0412501908583724</v>
      </c>
      <c r="T646" s="5">
        <f>'PROTRA_capacity-Original_Data'!U646</f>
        <v>7.2873336595869604</v>
      </c>
      <c r="U646" s="5">
        <f>'PROTRA_capacity-Original_Data'!V646</f>
        <v>7.2873336595869604</v>
      </c>
      <c r="W646" s="83">
        <f t="shared" si="43"/>
        <v>3.643265978926058E-3</v>
      </c>
    </row>
    <row r="647" spans="1:23" x14ac:dyDescent="0.35">
      <c r="A647" t="s">
        <v>52</v>
      </c>
      <c r="B647" t="s">
        <v>42</v>
      </c>
      <c r="C647" t="str">
        <f t="shared" si="40"/>
        <v>GERMANY_TO_elec</v>
      </c>
      <c r="D647" t="str">
        <f t="shared" si="41"/>
        <v>PROTRA_CHP_PP_I</v>
      </c>
      <c r="E647" t="s">
        <v>23</v>
      </c>
      <c r="F647" s="1" t="str">
        <f t="shared" si="42"/>
        <v>GERMANYTO_elecPROTRA_PP_hydropower_run_of_river</v>
      </c>
      <c r="G647" s="5">
        <f>'PROTRA_capacity-Original_Data'!H647</f>
        <v>3.9164000000000025</v>
      </c>
      <c r="H647" s="5">
        <f>'PROTRA_capacity-Original_Data'!I647</f>
        <v>3.9194000000000022</v>
      </c>
      <c r="I647" s="5">
        <f>'PROTRA_capacity-Original_Data'!J647</f>
        <v>3.9214000000000024</v>
      </c>
      <c r="J647" s="5">
        <f>'PROTRA_capacity-Original_Data'!K647</f>
        <v>4.2544000000000022</v>
      </c>
      <c r="K647" s="5">
        <f>'PROTRA_capacity-Original_Data'!L647</f>
        <v>4.2516000000000025</v>
      </c>
      <c r="L647" s="5">
        <f>'PROTRA_capacity-Original_Data'!M647</f>
        <v>4.3264000000000022</v>
      </c>
      <c r="M647" s="5">
        <f>'PROTRA_capacity-Original_Data'!N647</f>
        <v>4.3116000000000012</v>
      </c>
      <c r="N647" s="5">
        <f>'PROTRA_capacity-Original_Data'!O647</f>
        <v>4.3484900000000017</v>
      </c>
      <c r="O647" s="5">
        <f>'PROTRA_capacity-Original_Data'!P647</f>
        <v>4.3484900000000017</v>
      </c>
      <c r="P647" s="5">
        <f>'PROTRA_capacity-Original_Data'!Q647</f>
        <v>4.4536000000000016</v>
      </c>
      <c r="Q647" s="5">
        <f>'PROTRA_capacity-Original_Data'!R647</f>
        <v>4.4614152920531476</v>
      </c>
      <c r="R647" s="5">
        <f>'PROTRA_capacity-Original_Data'!S647</f>
        <v>4.473696465279521</v>
      </c>
      <c r="S647" s="5">
        <f>'PROTRA_capacity-Original_Data'!T647</f>
        <v>4.3095753321634511</v>
      </c>
      <c r="T647" s="5">
        <f>'PROTRA_capacity-Original_Data'!U647</f>
        <v>4.4469011782401617</v>
      </c>
      <c r="U647" s="5">
        <f>'PROTRA_capacity-Original_Data'!V647</f>
        <v>4.4323870644271759</v>
      </c>
      <c r="W647" s="83">
        <f t="shared" si="43"/>
        <v>8.8795784214537044E-3</v>
      </c>
    </row>
    <row r="648" spans="1:23" x14ac:dyDescent="0.35">
      <c r="A648" t="s">
        <v>52</v>
      </c>
      <c r="B648" t="s">
        <v>42</v>
      </c>
      <c r="C648" t="str">
        <f t="shared" si="40"/>
        <v>GERMANY_TO_elec</v>
      </c>
      <c r="D648" t="str">
        <f t="shared" si="41"/>
        <v>PROTRA_CHP_PP_I</v>
      </c>
      <c r="E648" t="s">
        <v>24</v>
      </c>
      <c r="F648" s="1" t="str">
        <f t="shared" si="42"/>
        <v>GERMANYTO_elecPROTRA_PP_liquid_fuels</v>
      </c>
      <c r="G648" s="5">
        <f>'PROTRA_capacity-Original_Data'!H648</f>
        <v>3.6084531578947368</v>
      </c>
      <c r="H648" s="5">
        <f>'PROTRA_capacity-Original_Data'!I648</f>
        <v>3.5954731578947365</v>
      </c>
      <c r="I648" s="5">
        <f>'PROTRA_capacity-Original_Data'!J648</f>
        <v>3.633773157894737</v>
      </c>
      <c r="J648" s="5">
        <f>'PROTRA_capacity-Original_Data'!K648</f>
        <v>3.5982131578947367</v>
      </c>
      <c r="K648" s="5">
        <f>'PROTRA_capacity-Original_Data'!L648</f>
        <v>3.5603331578947368</v>
      </c>
      <c r="L648" s="5">
        <f>'PROTRA_capacity-Original_Data'!M648</f>
        <v>3.5538331578947369</v>
      </c>
      <c r="M648" s="5">
        <f>'PROTRA_capacity-Original_Data'!N648</f>
        <v>3.5359231578947363</v>
      </c>
      <c r="N648" s="5">
        <f>'PROTRA_capacity-Original_Data'!O648</f>
        <v>3.5336231578947368</v>
      </c>
      <c r="O648" s="5">
        <f>'PROTRA_capacity-Original_Data'!P648</f>
        <v>3.5328231578947369</v>
      </c>
      <c r="P648" s="5">
        <f>'PROTRA_capacity-Original_Data'!Q648</f>
        <v>3.4654031578947371</v>
      </c>
      <c r="Q648" s="5">
        <f>'PROTRA_capacity-Original_Data'!R648</f>
        <v>3.5212227586286993</v>
      </c>
      <c r="R648" s="5">
        <f>'PROTRA_capacity-Original_Data'!S648</f>
        <v>3.528104627212338</v>
      </c>
      <c r="S648" s="5">
        <f>'PROTRA_capacity-Original_Data'!T648</f>
        <v>3.2658289689692017</v>
      </c>
      <c r="T648" s="5">
        <f>'PROTRA_capacity-Original_Data'!U648</f>
        <v>3.3308243944813491</v>
      </c>
      <c r="U648" s="5">
        <f>'PROTRA_capacity-Original_Data'!V648</f>
        <v>3.3438234795837785</v>
      </c>
      <c r="W648" s="83">
        <f t="shared" si="43"/>
        <v>-5.4255344611076062E-3</v>
      </c>
    </row>
    <row r="649" spans="1:23" x14ac:dyDescent="0.35">
      <c r="A649" t="s">
        <v>52</v>
      </c>
      <c r="B649" t="s">
        <v>42</v>
      </c>
      <c r="C649" t="str">
        <f t="shared" si="40"/>
        <v>GERMANY_TO_elec</v>
      </c>
      <c r="D649" t="str">
        <f t="shared" si="41"/>
        <v>PROTRA_CHP_PP_I</v>
      </c>
      <c r="E649" t="s">
        <v>25</v>
      </c>
      <c r="F649" s="1" t="str">
        <f t="shared" si="42"/>
        <v>GERMANYTO_elecPROTRA_PP_liquid_fuels_CCS</v>
      </c>
      <c r="G649" s="5">
        <f>'PROTRA_capacity-Original_Data'!H649</f>
        <v>0</v>
      </c>
      <c r="H649" s="5">
        <f>'PROTRA_capacity-Original_Data'!I649</f>
        <v>0</v>
      </c>
      <c r="I649" s="5">
        <f>'PROTRA_capacity-Original_Data'!J649</f>
        <v>0</v>
      </c>
      <c r="J649" s="5">
        <f>'PROTRA_capacity-Original_Data'!K649</f>
        <v>0</v>
      </c>
      <c r="K649" s="5">
        <f>'PROTRA_capacity-Original_Data'!L649</f>
        <v>0</v>
      </c>
      <c r="L649" s="5">
        <f>'PROTRA_capacity-Original_Data'!M649</f>
        <v>0</v>
      </c>
      <c r="M649" s="5">
        <f>'PROTRA_capacity-Original_Data'!N649</f>
        <v>0</v>
      </c>
      <c r="N649" s="5">
        <f>'PROTRA_capacity-Original_Data'!O649</f>
        <v>0</v>
      </c>
      <c r="O649" s="5">
        <f>'PROTRA_capacity-Original_Data'!P649</f>
        <v>0</v>
      </c>
      <c r="P649" s="5">
        <f>'PROTRA_capacity-Original_Data'!Q649</f>
        <v>0</v>
      </c>
      <c r="Q649" s="5">
        <f>'PROTRA_capacity-Original_Data'!R649</f>
        <v>0</v>
      </c>
      <c r="R649" s="5">
        <f>'PROTRA_capacity-Original_Data'!S649</f>
        <v>0</v>
      </c>
      <c r="S649" s="5">
        <f>'PROTRA_capacity-Original_Data'!T649</f>
        <v>0</v>
      </c>
      <c r="T649" s="5">
        <f>'PROTRA_capacity-Original_Data'!U649</f>
        <v>0</v>
      </c>
      <c r="U649" s="5">
        <f>'PROTRA_capacity-Original_Data'!V649</f>
        <v>0</v>
      </c>
      <c r="W649" s="83" t="e">
        <f t="shared" si="43"/>
        <v>#DIV/0!</v>
      </c>
    </row>
    <row r="650" spans="1:23" x14ac:dyDescent="0.35">
      <c r="A650" t="s">
        <v>52</v>
      </c>
      <c r="B650" t="s">
        <v>42</v>
      </c>
      <c r="C650" t="str">
        <f t="shared" si="40"/>
        <v>GERMANY_TO_elec</v>
      </c>
      <c r="D650" t="str">
        <f t="shared" si="41"/>
        <v>PROTRA_CHP_PP_I</v>
      </c>
      <c r="E650" t="s">
        <v>26</v>
      </c>
      <c r="F650" s="1" t="str">
        <f t="shared" si="42"/>
        <v>GERMANYTO_elecPROTRA_PP_nuclear</v>
      </c>
      <c r="G650" s="5">
        <f>'PROTRA_capacity-Original_Data'!H650</f>
        <v>21.227</v>
      </c>
      <c r="H650" s="5">
        <f>'PROTRA_capacity-Original_Data'!I650</f>
        <v>21.227</v>
      </c>
      <c r="I650" s="5">
        <f>'PROTRA_capacity-Original_Data'!J650</f>
        <v>21.5</v>
      </c>
      <c r="J650" s="5">
        <f>'PROTRA_capacity-Original_Data'!K650</f>
        <v>21.5</v>
      </c>
      <c r="K650" s="5">
        <f>'PROTRA_capacity-Original_Data'!L650</f>
        <v>21.5</v>
      </c>
      <c r="L650" s="5">
        <f>'PROTRA_capacity-Original_Data'!M650</f>
        <v>21.5</v>
      </c>
      <c r="M650" s="5">
        <f>'PROTRA_capacity-Original_Data'!N650</f>
        <v>12.696999999999999</v>
      </c>
      <c r="N650" s="5">
        <f>'PROTRA_capacity-Original_Data'!O650</f>
        <v>12.696999999999999</v>
      </c>
      <c r="O650" s="5">
        <f>'PROTRA_capacity-Original_Data'!P650</f>
        <v>12.702999999999999</v>
      </c>
      <c r="P650" s="5">
        <f>'PROTRA_capacity-Original_Data'!Q650</f>
        <v>11.358000000000001</v>
      </c>
      <c r="Q650" s="5">
        <f>'PROTRA_capacity-Original_Data'!R650</f>
        <v>10.158012429565794</v>
      </c>
      <c r="R650" s="5">
        <f>'PROTRA_capacity-Original_Data'!S650</f>
        <v>10.158012429565794</v>
      </c>
      <c r="S650" s="5">
        <f>'PROTRA_capacity-Original_Data'!T650</f>
        <v>8.9561425256877705</v>
      </c>
      <c r="T650" s="5">
        <f>'PROTRA_capacity-Original_Data'!U650</f>
        <v>8.9561425256877705</v>
      </c>
      <c r="U650" s="5">
        <f>'PROTRA_capacity-Original_Data'!V650</f>
        <v>7.6366267815710982</v>
      </c>
      <c r="W650" s="83">
        <f t="shared" si="43"/>
        <v>-7.0420283048918675E-2</v>
      </c>
    </row>
    <row r="651" spans="1:23" x14ac:dyDescent="0.35">
      <c r="A651" t="s">
        <v>52</v>
      </c>
      <c r="B651" t="s">
        <v>42</v>
      </c>
      <c r="C651" t="str">
        <f t="shared" si="40"/>
        <v>GERMANY_TO_elec</v>
      </c>
      <c r="D651" t="str">
        <f t="shared" si="41"/>
        <v>PROTRA_CHP_PP_I</v>
      </c>
      <c r="E651" t="s">
        <v>27</v>
      </c>
      <c r="F651" s="1" t="str">
        <f t="shared" si="42"/>
        <v>GERMANYTO_elecPROTRA_PP_oceanic</v>
      </c>
      <c r="G651" s="5">
        <f>'PROTRA_capacity-Original_Data'!H651</f>
        <v>0</v>
      </c>
      <c r="H651" s="5">
        <f>'PROTRA_capacity-Original_Data'!I651</f>
        <v>0</v>
      </c>
      <c r="I651" s="5">
        <f>'PROTRA_capacity-Original_Data'!J651</f>
        <v>0</v>
      </c>
      <c r="J651" s="5">
        <f>'PROTRA_capacity-Original_Data'!K651</f>
        <v>0</v>
      </c>
      <c r="K651" s="5">
        <f>'PROTRA_capacity-Original_Data'!L651</f>
        <v>0</v>
      </c>
      <c r="L651" s="5">
        <f>'PROTRA_capacity-Original_Data'!M651</f>
        <v>0</v>
      </c>
      <c r="M651" s="5">
        <f>'PROTRA_capacity-Original_Data'!N651</f>
        <v>0</v>
      </c>
      <c r="N651" s="5">
        <f>'PROTRA_capacity-Original_Data'!O651</f>
        <v>0</v>
      </c>
      <c r="O651" s="5">
        <f>'PROTRA_capacity-Original_Data'!P651</f>
        <v>0</v>
      </c>
      <c r="P651" s="5">
        <f>'PROTRA_capacity-Original_Data'!Q651</f>
        <v>0</v>
      </c>
      <c r="Q651" s="5">
        <f>'PROTRA_capacity-Original_Data'!R651</f>
        <v>0</v>
      </c>
      <c r="R651" s="5">
        <f>'PROTRA_capacity-Original_Data'!S651</f>
        <v>0</v>
      </c>
      <c r="S651" s="5">
        <f>'PROTRA_capacity-Original_Data'!T651</f>
        <v>0</v>
      </c>
      <c r="T651" s="5">
        <f>'PROTRA_capacity-Original_Data'!U651</f>
        <v>0</v>
      </c>
      <c r="U651" s="5">
        <f>'PROTRA_capacity-Original_Data'!V651</f>
        <v>0</v>
      </c>
      <c r="W651" s="83" t="e">
        <f t="shared" si="43"/>
        <v>#DIV/0!</v>
      </c>
    </row>
    <row r="652" spans="1:23" x14ac:dyDescent="0.35">
      <c r="A652" t="s">
        <v>52</v>
      </c>
      <c r="B652" t="s">
        <v>42</v>
      </c>
      <c r="C652" t="str">
        <f t="shared" si="40"/>
        <v>GERMANY_TO_elec</v>
      </c>
      <c r="D652" t="str">
        <f t="shared" si="41"/>
        <v>PROTRA_CHP_PP_I</v>
      </c>
      <c r="E652" t="s">
        <v>28</v>
      </c>
      <c r="F652" s="1" t="str">
        <f t="shared" si="42"/>
        <v>GERMANYTO_elecPROTRA_PP_solar_CSP</v>
      </c>
      <c r="G652" s="5">
        <f>'PROTRA_capacity-Original_Data'!H652</f>
        <v>0</v>
      </c>
      <c r="H652" s="5">
        <f>'PROTRA_capacity-Original_Data'!I652</f>
        <v>0</v>
      </c>
      <c r="I652" s="5">
        <f>'PROTRA_capacity-Original_Data'!J652</f>
        <v>0</v>
      </c>
      <c r="J652" s="5">
        <f>'PROTRA_capacity-Original_Data'!K652</f>
        <v>2E-3</v>
      </c>
      <c r="K652" s="5">
        <f>'PROTRA_capacity-Original_Data'!L652</f>
        <v>2E-3</v>
      </c>
      <c r="L652" s="5">
        <f>'PROTRA_capacity-Original_Data'!M652</f>
        <v>2E-3</v>
      </c>
      <c r="M652" s="5">
        <f>'PROTRA_capacity-Original_Data'!N652</f>
        <v>2E-3</v>
      </c>
      <c r="N652" s="5">
        <f>'PROTRA_capacity-Original_Data'!O652</f>
        <v>2E-3</v>
      </c>
      <c r="O652" s="5">
        <f>'PROTRA_capacity-Original_Data'!P652</f>
        <v>2E-3</v>
      </c>
      <c r="P652" s="5">
        <f>'PROTRA_capacity-Original_Data'!Q652</f>
        <v>2E-3</v>
      </c>
      <c r="Q652" s="5">
        <f>'PROTRA_capacity-Original_Data'!R652</f>
        <v>2E-3</v>
      </c>
      <c r="R652" s="5">
        <f>'PROTRA_capacity-Original_Data'!S652</f>
        <v>2E-3</v>
      </c>
      <c r="S652" s="5">
        <f>'PROTRA_capacity-Original_Data'!T652</f>
        <v>2E-3</v>
      </c>
      <c r="T652" s="5">
        <f>'PROTRA_capacity-Original_Data'!U652</f>
        <v>2E-3</v>
      </c>
      <c r="U652" s="5">
        <f>'PROTRA_capacity-Original_Data'!V652</f>
        <v>2E-3</v>
      </c>
      <c r="W652" s="83" t="e">
        <f t="shared" si="43"/>
        <v>#DIV/0!</v>
      </c>
    </row>
    <row r="653" spans="1:23" x14ac:dyDescent="0.35">
      <c r="A653" t="s">
        <v>52</v>
      </c>
      <c r="B653" t="s">
        <v>42</v>
      </c>
      <c r="C653" t="str">
        <f t="shared" si="40"/>
        <v>GERMANY_TO_elec</v>
      </c>
      <c r="D653" t="str">
        <f t="shared" si="41"/>
        <v>PROTRA_CHP_PP_I</v>
      </c>
      <c r="E653" t="s">
        <v>29</v>
      </c>
      <c r="F653" s="1" t="str">
        <f t="shared" si="42"/>
        <v>GERMANYTO_elecPROTRA_PP_solar_PV</v>
      </c>
      <c r="G653" s="5">
        <f>'PROTRA_capacity-Original_Data'!H653</f>
        <v>0.78273000000000004</v>
      </c>
      <c r="H653" s="5">
        <f>'PROTRA_capacity-Original_Data'!I653</f>
        <v>1.1259000000000001</v>
      </c>
      <c r="I653" s="5">
        <f>'PROTRA_capacity-Original_Data'!J653</f>
        <v>1.6524000000000001</v>
      </c>
      <c r="J653" s="5">
        <f>'PROTRA_capacity-Original_Data'!K653</f>
        <v>2.8522800000000004</v>
      </c>
      <c r="K653" s="5">
        <f>'PROTRA_capacity-Original_Data'!L653</f>
        <v>4.8610800000000003</v>
      </c>
      <c r="L653" s="5">
        <f>'PROTRA_capacity-Original_Data'!M653</f>
        <v>6.9967800000000002</v>
      </c>
      <c r="M653" s="5">
        <f>'PROTRA_capacity-Original_Data'!N653</f>
        <v>9.2002500000000005</v>
      </c>
      <c r="N653" s="5">
        <f>'PROTRA_capacity-Original_Data'!O653</f>
        <v>9.9111600000000006</v>
      </c>
      <c r="O653" s="5">
        <f>'PROTRA_capacity-Original_Data'!P653</f>
        <v>10.232460000000001</v>
      </c>
      <c r="P653" s="5">
        <f>'PROTRA_capacity-Original_Data'!Q653</f>
        <v>10.58994</v>
      </c>
      <c r="Q653" s="5">
        <f>'PROTRA_capacity-Original_Data'!R653</f>
        <v>10.991988914705805</v>
      </c>
      <c r="R653" s="5">
        <f>'PROTRA_capacity-Original_Data'!S653</f>
        <v>11.602307691234472</v>
      </c>
      <c r="S653" s="5">
        <f>'PROTRA_capacity-Original_Data'!T653</f>
        <v>12.162050703227711</v>
      </c>
      <c r="T653" s="5">
        <f>'PROTRA_capacity-Original_Data'!U653</f>
        <v>12.870963807249604</v>
      </c>
      <c r="U653" s="5">
        <f>'PROTRA_capacity-Original_Data'!V653</f>
        <v>13.696939916825414</v>
      </c>
      <c r="W653" s="83">
        <f t="shared" si="43"/>
        <v>0.22683608322324877</v>
      </c>
    </row>
    <row r="654" spans="1:23" x14ac:dyDescent="0.35">
      <c r="A654" t="s">
        <v>52</v>
      </c>
      <c r="B654" t="s">
        <v>42</v>
      </c>
      <c r="C654" t="str">
        <f t="shared" si="40"/>
        <v>GERMANY_TO_elec</v>
      </c>
      <c r="D654" t="str">
        <f t="shared" si="41"/>
        <v>PROTRA_CHP_PP_I</v>
      </c>
      <c r="E654" t="s">
        <v>30</v>
      </c>
      <c r="F654" s="1" t="str">
        <f t="shared" si="42"/>
        <v>GERMANYTO_elecPROTRA_PP_solar_urban_PV</v>
      </c>
      <c r="G654" s="5">
        <f>'PROTRA_capacity-Original_Data'!H654</f>
        <v>2.1162700000000001</v>
      </c>
      <c r="H654" s="5">
        <f>'PROTRA_capacity-Original_Data'!I654</f>
        <v>3.0440999999999998</v>
      </c>
      <c r="I654" s="5">
        <f>'PROTRA_capacity-Original_Data'!J654</f>
        <v>4.4675999999999991</v>
      </c>
      <c r="J654" s="5">
        <f>'PROTRA_capacity-Original_Data'!K654</f>
        <v>7.7117200000000006</v>
      </c>
      <c r="K654" s="5">
        <f>'PROTRA_capacity-Original_Data'!L654</f>
        <v>13.14292</v>
      </c>
      <c r="L654" s="5">
        <f>'PROTRA_capacity-Original_Data'!M654</f>
        <v>18.91722</v>
      </c>
      <c r="M654" s="5">
        <f>'PROTRA_capacity-Original_Data'!N654</f>
        <v>24.874749999999999</v>
      </c>
      <c r="N654" s="5">
        <f>'PROTRA_capacity-Original_Data'!O654</f>
        <v>26.79684</v>
      </c>
      <c r="O654" s="5">
        <f>'PROTRA_capacity-Original_Data'!P654</f>
        <v>27.66554</v>
      </c>
      <c r="P654" s="5">
        <f>'PROTRA_capacity-Original_Data'!Q654</f>
        <v>28.632059999999999</v>
      </c>
      <c r="Q654" s="5">
        <f>'PROTRA_capacity-Original_Data'!R654</f>
        <v>29.719081139760135</v>
      </c>
      <c r="R654" s="5">
        <f>'PROTRA_capacity-Original_Data'!S654</f>
        <v>31.369202276300605</v>
      </c>
      <c r="S654" s="5">
        <f>'PROTRA_capacity-Original_Data'!T654</f>
        <v>32.882581530948997</v>
      </c>
      <c r="T654" s="5">
        <f>'PROTRA_capacity-Original_Data'!U654</f>
        <v>34.799272515897073</v>
      </c>
      <c r="U654" s="5">
        <f>'PROTRA_capacity-Original_Data'!V654</f>
        <v>37.032467182527974</v>
      </c>
      <c r="W654" s="83">
        <f t="shared" si="43"/>
        <v>0.22683608322324877</v>
      </c>
    </row>
    <row r="655" spans="1:23" x14ac:dyDescent="0.35">
      <c r="A655" t="s">
        <v>52</v>
      </c>
      <c r="B655" t="s">
        <v>42</v>
      </c>
      <c r="C655" t="str">
        <f t="shared" si="40"/>
        <v>GERMANY_TO_elec</v>
      </c>
      <c r="D655" t="str">
        <f t="shared" si="41"/>
        <v>PROTRA_CHP_PP_I</v>
      </c>
      <c r="E655" t="s">
        <v>31</v>
      </c>
      <c r="F655" s="1" t="str">
        <f t="shared" si="42"/>
        <v>GERMANYTO_elecPROTRA_PP_solid_fossil</v>
      </c>
      <c r="G655" s="5">
        <f>'PROTRA_capacity-Original_Data'!H655</f>
        <v>20.633923453069862</v>
      </c>
      <c r="H655" s="5">
        <f>'PROTRA_capacity-Original_Data'!I655</f>
        <v>18.973023453069857</v>
      </c>
      <c r="I655" s="5">
        <f>'PROTRA_capacity-Original_Data'!J655</f>
        <v>18.973023453069857</v>
      </c>
      <c r="J655" s="5">
        <f>'PROTRA_capacity-Original_Data'!K655</f>
        <v>18.973023453069857</v>
      </c>
      <c r="K655" s="5">
        <f>'PROTRA_capacity-Original_Data'!L655</f>
        <v>18.863023453069857</v>
      </c>
      <c r="L655" s="5">
        <f>'PROTRA_capacity-Original_Data'!M655</f>
        <v>18.863023453069857</v>
      </c>
      <c r="M655" s="5">
        <f>'PROTRA_capacity-Original_Data'!N655</f>
        <v>19.61802345306986</v>
      </c>
      <c r="N655" s="5">
        <f>'PROTRA_capacity-Original_Data'!O655</f>
        <v>20.418023453069857</v>
      </c>
      <c r="O655" s="5">
        <f>'PROTRA_capacity-Original_Data'!P655</f>
        <v>21.218023453069858</v>
      </c>
      <c r="P655" s="5">
        <f>'PROTRA_capacity-Original_Data'!Q655</f>
        <v>21.218023453069858</v>
      </c>
      <c r="Q655" s="5">
        <f>'PROTRA_capacity-Original_Data'!R655</f>
        <v>21.207268805490688</v>
      </c>
      <c r="R655" s="5">
        <f>'PROTRA_capacity-Original_Data'!S655</f>
        <v>21.822524269082347</v>
      </c>
      <c r="S655" s="5">
        <f>'PROTRA_capacity-Original_Data'!T655</f>
        <v>20.75198872463918</v>
      </c>
      <c r="T655" s="5">
        <f>'PROTRA_capacity-Original_Data'!U655</f>
        <v>20.836233464009339</v>
      </c>
      <c r="U655" s="5">
        <f>'PROTRA_capacity-Original_Data'!V655</f>
        <v>19.504001495139718</v>
      </c>
      <c r="W655" s="83">
        <f t="shared" si="43"/>
        <v>-4.0145515932267228E-3</v>
      </c>
    </row>
    <row r="656" spans="1:23" x14ac:dyDescent="0.35">
      <c r="A656" t="s">
        <v>52</v>
      </c>
      <c r="B656" t="s">
        <v>42</v>
      </c>
      <c r="C656" t="str">
        <f t="shared" si="40"/>
        <v>GERMANY_TO_elec</v>
      </c>
      <c r="D656" t="str">
        <f t="shared" si="41"/>
        <v>PROTRA_CHP_PP_I</v>
      </c>
      <c r="E656" t="s">
        <v>32</v>
      </c>
      <c r="F656" s="1" t="str">
        <f t="shared" si="42"/>
        <v>GERMANYTO_elecPROTRA_PP_solid_fossil_CCS</v>
      </c>
      <c r="G656" s="5">
        <f>'PROTRA_capacity-Original_Data'!H656</f>
        <v>0</v>
      </c>
      <c r="H656" s="5">
        <f>'PROTRA_capacity-Original_Data'!I656</f>
        <v>0</v>
      </c>
      <c r="I656" s="5">
        <f>'PROTRA_capacity-Original_Data'!J656</f>
        <v>0</v>
      </c>
      <c r="J656" s="5">
        <f>'PROTRA_capacity-Original_Data'!K656</f>
        <v>0</v>
      </c>
      <c r="K656" s="5">
        <f>'PROTRA_capacity-Original_Data'!L656</f>
        <v>0</v>
      </c>
      <c r="L656" s="5">
        <f>'PROTRA_capacity-Original_Data'!M656</f>
        <v>0</v>
      </c>
      <c r="M656" s="5">
        <f>'PROTRA_capacity-Original_Data'!N656</f>
        <v>0</v>
      </c>
      <c r="N656" s="5">
        <f>'PROTRA_capacity-Original_Data'!O656</f>
        <v>0</v>
      </c>
      <c r="O656" s="5">
        <f>'PROTRA_capacity-Original_Data'!P656</f>
        <v>0</v>
      </c>
      <c r="P656" s="5">
        <f>'PROTRA_capacity-Original_Data'!Q656</f>
        <v>0</v>
      </c>
      <c r="Q656" s="5">
        <f>'PROTRA_capacity-Original_Data'!R656</f>
        <v>0</v>
      </c>
      <c r="R656" s="5">
        <f>'PROTRA_capacity-Original_Data'!S656</f>
        <v>0</v>
      </c>
      <c r="S656" s="5">
        <f>'PROTRA_capacity-Original_Data'!T656</f>
        <v>0</v>
      </c>
      <c r="T656" s="5">
        <f>'PROTRA_capacity-Original_Data'!U656</f>
        <v>0</v>
      </c>
      <c r="U656" s="5">
        <f>'PROTRA_capacity-Original_Data'!V656</f>
        <v>0</v>
      </c>
      <c r="W656" s="83" t="e">
        <f t="shared" si="43"/>
        <v>#DIV/0!</v>
      </c>
    </row>
    <row r="657" spans="1:23" x14ac:dyDescent="0.35">
      <c r="A657" t="s">
        <v>52</v>
      </c>
      <c r="B657" t="s">
        <v>42</v>
      </c>
      <c r="C657" t="str">
        <f t="shared" si="40"/>
        <v>GERMANY_TO_elec</v>
      </c>
      <c r="D657" t="str">
        <f t="shared" si="41"/>
        <v>PROTRA_CHP_PP_I</v>
      </c>
      <c r="E657" t="s">
        <v>33</v>
      </c>
      <c r="F657" s="1" t="str">
        <f t="shared" si="42"/>
        <v>GERMANYTO_elecPROTRA_PP_waste</v>
      </c>
      <c r="G657" s="5">
        <f>'PROTRA_capacity-Original_Data'!H657</f>
        <v>0.28839379552161631</v>
      </c>
      <c r="H657" s="5">
        <f>'PROTRA_capacity-Original_Data'!I657</f>
        <v>0.29311587804527334</v>
      </c>
      <c r="I657" s="5">
        <f>'PROTRA_capacity-Original_Data'!J657</f>
        <v>0.29344219028178931</v>
      </c>
      <c r="J657" s="5">
        <f>'PROTRA_capacity-Original_Data'!K657</f>
        <v>0.29529413260026804</v>
      </c>
      <c r="K657" s="5">
        <f>'PROTRA_capacity-Original_Data'!L657</f>
        <v>0.29641640964526611</v>
      </c>
      <c r="L657" s="5">
        <f>'PROTRA_capacity-Original_Data'!M657</f>
        <v>0.29641640964526611</v>
      </c>
      <c r="M657" s="5">
        <f>'PROTRA_capacity-Original_Data'!N657</f>
        <v>0.29641640964526611</v>
      </c>
      <c r="N657" s="5">
        <f>'PROTRA_capacity-Original_Data'!O657</f>
        <v>0.29641640964526611</v>
      </c>
      <c r="O657" s="5">
        <f>'PROTRA_capacity-Original_Data'!P657</f>
        <v>0.29589786579609212</v>
      </c>
      <c r="P657" s="5">
        <f>'PROTRA_capacity-Original_Data'!Q657</f>
        <v>0.29589786579609212</v>
      </c>
      <c r="Q657" s="5">
        <f>'PROTRA_capacity-Original_Data'!R657</f>
        <v>0.29589786579609212</v>
      </c>
      <c r="R657" s="5">
        <f>'PROTRA_capacity-Original_Data'!S657</f>
        <v>0.29589786579609212</v>
      </c>
      <c r="S657" s="5">
        <f>'PROTRA_capacity-Original_Data'!T657</f>
        <v>0.29607347283810764</v>
      </c>
      <c r="T657" s="5">
        <f>'PROTRA_capacity-Original_Data'!U657</f>
        <v>0.29607347283810764</v>
      </c>
      <c r="U657" s="5">
        <f>'PROTRA_capacity-Original_Data'!V657</f>
        <v>0.29168329678772048</v>
      </c>
      <c r="W657" s="83">
        <f t="shared" si="43"/>
        <v>8.1045123044298784E-4</v>
      </c>
    </row>
    <row r="658" spans="1:23" x14ac:dyDescent="0.35">
      <c r="A658" t="s">
        <v>52</v>
      </c>
      <c r="B658" t="s">
        <v>42</v>
      </c>
      <c r="C658" t="str">
        <f t="shared" si="40"/>
        <v>GERMANY_TO_elec</v>
      </c>
      <c r="D658" t="str">
        <f t="shared" si="41"/>
        <v>PROTRA_CHP_PP_I</v>
      </c>
      <c r="E658" t="s">
        <v>34</v>
      </c>
      <c r="F658" s="1" t="str">
        <f t="shared" si="42"/>
        <v>GERMANYTO_elecPROTRA_PP_waste_CCS</v>
      </c>
      <c r="G658" s="5">
        <f>'PROTRA_capacity-Original_Data'!H658</f>
        <v>0</v>
      </c>
      <c r="H658" s="5">
        <f>'PROTRA_capacity-Original_Data'!I658</f>
        <v>0</v>
      </c>
      <c r="I658" s="5">
        <f>'PROTRA_capacity-Original_Data'!J658</f>
        <v>0</v>
      </c>
      <c r="J658" s="5">
        <f>'PROTRA_capacity-Original_Data'!K658</f>
        <v>0</v>
      </c>
      <c r="K658" s="5">
        <f>'PROTRA_capacity-Original_Data'!L658</f>
        <v>0</v>
      </c>
      <c r="L658" s="5">
        <f>'PROTRA_capacity-Original_Data'!M658</f>
        <v>0</v>
      </c>
      <c r="M658" s="5">
        <f>'PROTRA_capacity-Original_Data'!N658</f>
        <v>0</v>
      </c>
      <c r="N658" s="5">
        <f>'PROTRA_capacity-Original_Data'!O658</f>
        <v>0</v>
      </c>
      <c r="O658" s="5">
        <f>'PROTRA_capacity-Original_Data'!P658</f>
        <v>0</v>
      </c>
      <c r="P658" s="5">
        <f>'PROTRA_capacity-Original_Data'!Q658</f>
        <v>0</v>
      </c>
      <c r="Q658" s="5">
        <f>'PROTRA_capacity-Original_Data'!R658</f>
        <v>0</v>
      </c>
      <c r="R658" s="5">
        <f>'PROTRA_capacity-Original_Data'!S658</f>
        <v>0</v>
      </c>
      <c r="S658" s="5">
        <f>'PROTRA_capacity-Original_Data'!T658</f>
        <v>0</v>
      </c>
      <c r="T658" s="5">
        <f>'PROTRA_capacity-Original_Data'!U658</f>
        <v>0</v>
      </c>
      <c r="U658" s="5">
        <f>'PROTRA_capacity-Original_Data'!V658</f>
        <v>0</v>
      </c>
      <c r="W658" s="83" t="e">
        <f t="shared" si="43"/>
        <v>#DIV/0!</v>
      </c>
    </row>
    <row r="659" spans="1:23" x14ac:dyDescent="0.35">
      <c r="A659" t="s">
        <v>52</v>
      </c>
      <c r="B659" t="s">
        <v>42</v>
      </c>
      <c r="C659" t="str">
        <f t="shared" si="40"/>
        <v>GERMANY_TO_elec</v>
      </c>
      <c r="D659" t="str">
        <f t="shared" si="41"/>
        <v>PROTRA_CHP_PP_I</v>
      </c>
      <c r="E659" t="s">
        <v>35</v>
      </c>
      <c r="F659" s="1" t="str">
        <f t="shared" si="42"/>
        <v>GERMANYTO_elecPROTRA_PP_wind_offshore</v>
      </c>
      <c r="G659" s="5">
        <f>'PROTRA_capacity-Original_Data'!H659</f>
        <v>0</v>
      </c>
      <c r="H659" s="5">
        <f>'PROTRA_capacity-Original_Data'!I659</f>
        <v>0</v>
      </c>
      <c r="I659" s="5">
        <f>'PROTRA_capacity-Original_Data'!J659</f>
        <v>0</v>
      </c>
      <c r="J659" s="5">
        <f>'PROTRA_capacity-Original_Data'!K659</f>
        <v>3.5000000000000003E-2</v>
      </c>
      <c r="K659" s="5">
        <f>'PROTRA_capacity-Original_Data'!L659</f>
        <v>0.08</v>
      </c>
      <c r="L659" s="5">
        <f>'PROTRA_capacity-Original_Data'!M659</f>
        <v>0.188</v>
      </c>
      <c r="M659" s="5">
        <f>'PROTRA_capacity-Original_Data'!N659</f>
        <v>0.26800000000000002</v>
      </c>
      <c r="N659" s="5">
        <f>'PROTRA_capacity-Original_Data'!O659</f>
        <v>0.50800000000000001</v>
      </c>
      <c r="O659" s="5">
        <f>'PROTRA_capacity-Original_Data'!P659</f>
        <v>0.99399999999999999</v>
      </c>
      <c r="P659" s="5">
        <f>'PROTRA_capacity-Original_Data'!Q659</f>
        <v>3.2829999999999999</v>
      </c>
      <c r="Q659" s="5">
        <f>'PROTRA_capacity-Original_Data'!R659</f>
        <v>10.854067472306141</v>
      </c>
      <c r="R659" s="5">
        <f>'PROTRA_capacity-Original_Data'!S659</f>
        <v>13.65767673716012</v>
      </c>
      <c r="S659" s="5">
        <f>'PROTRA_capacity-Original_Data'!T659</f>
        <v>16.699328298086606</v>
      </c>
      <c r="T659" s="5">
        <f>'PROTRA_capacity-Original_Data'!U659</f>
        <v>21.136172205438065</v>
      </c>
      <c r="U659" s="5">
        <f>'PROTRA_capacity-Original_Data'!V659</f>
        <v>24.809297079556899</v>
      </c>
      <c r="W659" s="83" t="e">
        <f t="shared" si="43"/>
        <v>#DIV/0!</v>
      </c>
    </row>
    <row r="660" spans="1:23" x14ac:dyDescent="0.35">
      <c r="A660" t="s">
        <v>52</v>
      </c>
      <c r="B660" t="s">
        <v>42</v>
      </c>
      <c r="C660" t="str">
        <f t="shared" si="40"/>
        <v>GERMANY_TO_elec</v>
      </c>
      <c r="D660" t="str">
        <f t="shared" si="41"/>
        <v>PROTRA_CHP_PP_I</v>
      </c>
      <c r="E660" t="s">
        <v>36</v>
      </c>
      <c r="F660" s="1" t="str">
        <f t="shared" si="42"/>
        <v>GERMANYTO_elecPROTRA_PP_wind_onshore</v>
      </c>
      <c r="G660" s="5">
        <f>'PROTRA_capacity-Original_Data'!H660</f>
        <v>20.474</v>
      </c>
      <c r="H660" s="5">
        <f>'PROTRA_capacity-Original_Data'!I660</f>
        <v>22.116</v>
      </c>
      <c r="I660" s="5">
        <f>'PROTRA_capacity-Original_Data'!J660</f>
        <v>22.794</v>
      </c>
      <c r="J660" s="5">
        <f>'PROTRA_capacity-Original_Data'!K660</f>
        <v>25.696999999999999</v>
      </c>
      <c r="K660" s="5">
        <f>'PROTRA_capacity-Original_Data'!L660</f>
        <v>26.823</v>
      </c>
      <c r="L660" s="5">
        <f>'PROTRA_capacity-Original_Data'!M660</f>
        <v>28.524000000000001</v>
      </c>
      <c r="M660" s="5">
        <f>'PROTRA_capacity-Original_Data'!N660</f>
        <v>30.710999999999999</v>
      </c>
      <c r="N660" s="5">
        <f>'PROTRA_capacity-Original_Data'!O660</f>
        <v>32.969000000000001</v>
      </c>
      <c r="O660" s="5">
        <f>'PROTRA_capacity-Original_Data'!P660</f>
        <v>37.619999999999997</v>
      </c>
      <c r="P660" s="5">
        <f>'PROTRA_capacity-Original_Data'!Q660</f>
        <v>41.296999999999997</v>
      </c>
      <c r="Q660" s="5">
        <f>'PROTRA_capacity-Original_Data'!R660</f>
        <v>45.09468968992865</v>
      </c>
      <c r="R660" s="5">
        <f>'PROTRA_capacity-Original_Data'!S660</f>
        <v>51.52896405930877</v>
      </c>
      <c r="S660" s="5">
        <f>'PROTRA_capacity-Original_Data'!T660</f>
        <v>56.557863213177363</v>
      </c>
      <c r="T660" s="5">
        <f>'PROTRA_capacity-Original_Data'!U660</f>
        <v>57.827411050104772</v>
      </c>
      <c r="U660" s="5">
        <f>'PROTRA_capacity-Original_Data'!V660</f>
        <v>58.256800827564255</v>
      </c>
      <c r="W660" s="83">
        <f t="shared" si="43"/>
        <v>7.7553525956991276E-2</v>
      </c>
    </row>
    <row r="661" spans="1:23" x14ac:dyDescent="0.35">
      <c r="A661" t="s">
        <v>53</v>
      </c>
      <c r="B661" t="s">
        <v>41</v>
      </c>
      <c r="C661" t="str">
        <f t="shared" si="40"/>
        <v>GREECE_TO_heat</v>
      </c>
      <c r="D661" t="str">
        <f t="shared" si="41"/>
        <v>PROTRA_CHP_HP_I</v>
      </c>
      <c r="E661" t="s">
        <v>0</v>
      </c>
      <c r="F661" s="1" t="str">
        <f t="shared" si="42"/>
        <v>GREECETO_heatPROTRA_CHP_gas_fuels</v>
      </c>
      <c r="G661" s="3">
        <f>'PROTRA_capacity-Original_Data'!H661</f>
        <v>0</v>
      </c>
      <c r="H661" s="3">
        <f>'PROTRA_capacity-Original_Data'!I661</f>
        <v>0</v>
      </c>
      <c r="I661" s="3">
        <f>'PROTRA_capacity-Original_Data'!J661</f>
        <v>0</v>
      </c>
      <c r="J661" s="3">
        <f>'PROTRA_capacity-Original_Data'!K661</f>
        <v>0</v>
      </c>
      <c r="K661" s="3">
        <f>'PROTRA_capacity-Original_Data'!L661</f>
        <v>0</v>
      </c>
      <c r="L661" s="3">
        <f>'PROTRA_capacity-Original_Data'!M661</f>
        <v>0</v>
      </c>
      <c r="M661" s="3">
        <f>'PROTRA_capacity-Original_Data'!N661</f>
        <v>0</v>
      </c>
      <c r="N661" s="3">
        <f>'PROTRA_capacity-Original_Data'!O661</f>
        <v>0</v>
      </c>
      <c r="O661" s="3">
        <f>'PROTRA_capacity-Original_Data'!P661</f>
        <v>0</v>
      </c>
      <c r="P661" s="3">
        <f>'PROTRA_capacity-Original_Data'!Q661</f>
        <v>0</v>
      </c>
      <c r="Q661" s="3">
        <f>'PROTRA_capacity-Original_Data'!R661</f>
        <v>0</v>
      </c>
      <c r="R661" s="3">
        <f>'PROTRA_capacity-Original_Data'!S661</f>
        <v>0</v>
      </c>
      <c r="S661" s="3">
        <f>'PROTRA_capacity-Original_Data'!T661</f>
        <v>0</v>
      </c>
      <c r="T661" s="3">
        <f>'PROTRA_capacity-Original_Data'!U661</f>
        <v>0</v>
      </c>
      <c r="U661" s="3">
        <f>'PROTRA_capacity-Original_Data'!V661</f>
        <v>0</v>
      </c>
      <c r="W661" s="83" t="e">
        <f t="shared" si="43"/>
        <v>#DIV/0!</v>
      </c>
    </row>
    <row r="662" spans="1:23" x14ac:dyDescent="0.35">
      <c r="A662" t="s">
        <v>53</v>
      </c>
      <c r="B662" t="s">
        <v>41</v>
      </c>
      <c r="C662" t="str">
        <f t="shared" si="40"/>
        <v>GREECE_TO_heat</v>
      </c>
      <c r="D662" t="str">
        <f t="shared" si="41"/>
        <v>PROTRA_CHP_HP_I</v>
      </c>
      <c r="E662" t="s">
        <v>1</v>
      </c>
      <c r="F662" s="1" t="str">
        <f t="shared" si="42"/>
        <v>GREECETO_heatPROTRA_CHP_gas_fuels_CCS</v>
      </c>
      <c r="G662" s="3">
        <f>'PROTRA_capacity-Original_Data'!H662</f>
        <v>0</v>
      </c>
      <c r="H662" s="3">
        <f>'PROTRA_capacity-Original_Data'!I662</f>
        <v>0</v>
      </c>
      <c r="I662" s="3">
        <f>'PROTRA_capacity-Original_Data'!J662</f>
        <v>0</v>
      </c>
      <c r="J662" s="3">
        <f>'PROTRA_capacity-Original_Data'!K662</f>
        <v>0</v>
      </c>
      <c r="K662" s="3">
        <f>'PROTRA_capacity-Original_Data'!L662</f>
        <v>0</v>
      </c>
      <c r="L662" s="3">
        <f>'PROTRA_capacity-Original_Data'!M662</f>
        <v>0</v>
      </c>
      <c r="M662" s="3">
        <f>'PROTRA_capacity-Original_Data'!N662</f>
        <v>0</v>
      </c>
      <c r="N662" s="3">
        <f>'PROTRA_capacity-Original_Data'!O662</f>
        <v>0</v>
      </c>
      <c r="O662" s="3">
        <f>'PROTRA_capacity-Original_Data'!P662</f>
        <v>0</v>
      </c>
      <c r="P662" s="3">
        <f>'PROTRA_capacity-Original_Data'!Q662</f>
        <v>0</v>
      </c>
      <c r="Q662" s="3">
        <f>'PROTRA_capacity-Original_Data'!R662</f>
        <v>0</v>
      </c>
      <c r="R662" s="3">
        <f>'PROTRA_capacity-Original_Data'!S662</f>
        <v>0</v>
      </c>
      <c r="S662" s="3">
        <f>'PROTRA_capacity-Original_Data'!T662</f>
        <v>0</v>
      </c>
      <c r="T662" s="3">
        <f>'PROTRA_capacity-Original_Data'!U662</f>
        <v>0</v>
      </c>
      <c r="U662" s="3">
        <f>'PROTRA_capacity-Original_Data'!V662</f>
        <v>0</v>
      </c>
      <c r="W662" s="83" t="e">
        <f t="shared" si="43"/>
        <v>#DIV/0!</v>
      </c>
    </row>
    <row r="663" spans="1:23" x14ac:dyDescent="0.35">
      <c r="A663" t="s">
        <v>53</v>
      </c>
      <c r="B663" t="s">
        <v>41</v>
      </c>
      <c r="C663" t="str">
        <f t="shared" si="40"/>
        <v>GREECE_TO_heat</v>
      </c>
      <c r="D663" t="str">
        <f t="shared" si="41"/>
        <v>PROTRA_CHP_HP_I</v>
      </c>
      <c r="E663" t="s">
        <v>2</v>
      </c>
      <c r="F663" s="1" t="str">
        <f t="shared" si="42"/>
        <v>GREECETO_heatPROTRA_CHP_geothermal</v>
      </c>
      <c r="G663" s="3">
        <v>0</v>
      </c>
      <c r="H663" s="3">
        <v>0</v>
      </c>
      <c r="I663" s="3">
        <v>0</v>
      </c>
      <c r="J663" s="3">
        <v>0</v>
      </c>
      <c r="K663" s="3">
        <v>0</v>
      </c>
      <c r="L663" s="3">
        <v>0</v>
      </c>
      <c r="M663" s="3">
        <v>0</v>
      </c>
      <c r="N663" s="3">
        <v>0</v>
      </c>
      <c r="O663" s="3">
        <v>0</v>
      </c>
      <c r="P663" s="3">
        <v>0</v>
      </c>
      <c r="Q663" s="3">
        <v>0</v>
      </c>
      <c r="R663" s="3">
        <v>0</v>
      </c>
      <c r="S663" s="3">
        <v>0</v>
      </c>
      <c r="T663" s="3">
        <v>0</v>
      </c>
      <c r="U663" s="3">
        <v>0</v>
      </c>
      <c r="W663" s="83" t="e">
        <f t="shared" si="43"/>
        <v>#DIV/0!</v>
      </c>
    </row>
    <row r="664" spans="1:23" x14ac:dyDescent="0.35">
      <c r="A664" t="s">
        <v>53</v>
      </c>
      <c r="B664" t="s">
        <v>41</v>
      </c>
      <c r="C664" t="str">
        <f t="shared" si="40"/>
        <v>GREECE_TO_heat</v>
      </c>
      <c r="D664" t="str">
        <f t="shared" si="41"/>
        <v>PROTRA_CHP_HP_I</v>
      </c>
      <c r="E664" t="s">
        <v>3</v>
      </c>
      <c r="F664" s="1" t="str">
        <f t="shared" si="42"/>
        <v>GREECETO_heatPROTRA_CHP_liquid_fuels</v>
      </c>
      <c r="G664" s="3">
        <f>'PROTRA_capacity-Original_Data'!H664</f>
        <v>7.774247804148756E-3</v>
      </c>
      <c r="H664" s="3">
        <f>'PROTRA_capacity-Original_Data'!I664</f>
        <v>0</v>
      </c>
      <c r="I664" s="3">
        <f>'PROTRA_capacity-Original_Data'!J664</f>
        <v>1.7276106231441681E-3</v>
      </c>
      <c r="J664" s="3">
        <f>'PROTRA_capacity-Original_Data'!K664</f>
        <v>3.887123902074378E-3</v>
      </c>
      <c r="K664" s="3">
        <f>'PROTRA_capacity-Original_Data'!L664</f>
        <v>5.1828318694325049E-3</v>
      </c>
      <c r="L664" s="3">
        <f>'PROTRA_capacity-Original_Data'!M664</f>
        <v>6.1906047329332694E-3</v>
      </c>
      <c r="M664" s="3">
        <f>'PROTRA_capacity-Original_Data'!N664</f>
        <v>5.1828318694325049E-3</v>
      </c>
      <c r="N664" s="3">
        <f>'PROTRA_capacity-Original_Data'!O664</f>
        <v>1.2957079673581262E-3</v>
      </c>
      <c r="O664" s="3">
        <f>'PROTRA_capacity-Original_Data'!P664</f>
        <v>1.8715781750728486E-3</v>
      </c>
      <c r="P664" s="3">
        <f>'PROTRA_capacity-Original_Data'!Q664</f>
        <v>1.439675519286807E-3</v>
      </c>
      <c r="Q664" s="3">
        <f>'PROTRA_capacity-Original_Data'!R664</f>
        <v>1.5836430712154877E-3</v>
      </c>
      <c r="R664" s="3">
        <f>'PROTRA_capacity-Original_Data'!S664</f>
        <v>2.2171002997016824E-3</v>
      </c>
      <c r="S664" s="3">
        <f>'PROTRA_capacity-Original_Data'!T664</f>
        <v>1.7941236321352189E-3</v>
      </c>
      <c r="T664" s="3">
        <f>'PROTRA_capacity-Original_Data'!U664</f>
        <v>2.1595132789302101E-3</v>
      </c>
      <c r="U664" s="3">
        <f>'PROTRA_capacity-Original_Data'!V664</f>
        <v>2.3245288869508641E-3</v>
      </c>
      <c r="W664" s="83">
        <f t="shared" si="43"/>
        <v>-8.2621988715716799E-2</v>
      </c>
    </row>
    <row r="665" spans="1:23" x14ac:dyDescent="0.35">
      <c r="A665" t="s">
        <v>53</v>
      </c>
      <c r="B665" t="s">
        <v>41</v>
      </c>
      <c r="C665" t="str">
        <f t="shared" si="40"/>
        <v>GREECE_TO_heat</v>
      </c>
      <c r="D665" t="str">
        <f t="shared" si="41"/>
        <v>PROTRA_CHP_HP_I</v>
      </c>
      <c r="E665" t="s">
        <v>4</v>
      </c>
      <c r="F665" s="1" t="str">
        <f t="shared" si="42"/>
        <v>GREECETO_heatPROTRA_CHP_liquid_fuels_CCS</v>
      </c>
      <c r="G665" s="3">
        <f>'PROTRA_capacity-Original_Data'!H665</f>
        <v>0</v>
      </c>
      <c r="H665" s="3">
        <f>'PROTRA_capacity-Original_Data'!I665</f>
        <v>0</v>
      </c>
      <c r="I665" s="3">
        <f>'PROTRA_capacity-Original_Data'!J665</f>
        <v>0</v>
      </c>
      <c r="J665" s="3">
        <f>'PROTRA_capacity-Original_Data'!K665</f>
        <v>0</v>
      </c>
      <c r="K665" s="3">
        <f>'PROTRA_capacity-Original_Data'!L665</f>
        <v>0</v>
      </c>
      <c r="L665" s="3">
        <f>'PROTRA_capacity-Original_Data'!M665</f>
        <v>0</v>
      </c>
      <c r="M665" s="3">
        <f>'PROTRA_capacity-Original_Data'!N665</f>
        <v>0</v>
      </c>
      <c r="N665" s="3">
        <f>'PROTRA_capacity-Original_Data'!O665</f>
        <v>0</v>
      </c>
      <c r="O665" s="3">
        <f>'PROTRA_capacity-Original_Data'!P665</f>
        <v>0</v>
      </c>
      <c r="P665" s="3">
        <f>'PROTRA_capacity-Original_Data'!Q665</f>
        <v>0</v>
      </c>
      <c r="Q665" s="3">
        <f>'PROTRA_capacity-Original_Data'!R665</f>
        <v>0</v>
      </c>
      <c r="R665" s="3">
        <f>'PROTRA_capacity-Original_Data'!S665</f>
        <v>0</v>
      </c>
      <c r="S665" s="3">
        <f>'PROTRA_capacity-Original_Data'!T665</f>
        <v>0</v>
      </c>
      <c r="T665" s="3">
        <f>'PROTRA_capacity-Original_Data'!U665</f>
        <v>0</v>
      </c>
      <c r="U665" s="3">
        <f>'PROTRA_capacity-Original_Data'!V665</f>
        <v>0</v>
      </c>
      <c r="W665" s="83" t="e">
        <f t="shared" si="43"/>
        <v>#DIV/0!</v>
      </c>
    </row>
    <row r="666" spans="1:23" x14ac:dyDescent="0.35">
      <c r="A666" t="s">
        <v>53</v>
      </c>
      <c r="B666" t="s">
        <v>41</v>
      </c>
      <c r="C666" t="str">
        <f t="shared" si="40"/>
        <v>GREECE_TO_heat</v>
      </c>
      <c r="D666" t="str">
        <f t="shared" si="41"/>
        <v>PROTRA_CHP_HP_I</v>
      </c>
      <c r="E666" t="s">
        <v>5</v>
      </c>
      <c r="F666" s="1" t="str">
        <f t="shared" si="42"/>
        <v>GREECETO_heatPROTRA_CHP_solid_fossil</v>
      </c>
      <c r="G666" s="3">
        <f>'PROTRA_capacity-Original_Data'!H666</f>
        <v>0.3304055316763222</v>
      </c>
      <c r="H666" s="3">
        <f>'PROTRA_capacity-Original_Data'!I666</f>
        <v>0.25007163770011837</v>
      </c>
      <c r="I666" s="3">
        <f>'PROTRA_capacity-Original_Data'!J666</f>
        <v>0.26274078226984221</v>
      </c>
      <c r="J666" s="3">
        <f>'PROTRA_capacity-Original_Data'!K666</f>
        <v>0.29124635755172101</v>
      </c>
      <c r="K666" s="3">
        <f>'PROTRA_capacity-Original_Data'!L666</f>
        <v>0.27425818642413674</v>
      </c>
      <c r="L666" s="3">
        <f>'PROTRA_capacity-Original_Data'!M666</f>
        <v>0.31860019241817039</v>
      </c>
      <c r="M666" s="3">
        <f>'PROTRA_capacity-Original_Data'!N666</f>
        <v>0.26648393861998793</v>
      </c>
      <c r="N666" s="3">
        <f>'PROTRA_capacity-Original_Data'!O666</f>
        <v>0.24877592973276022</v>
      </c>
      <c r="O666" s="3">
        <f>'PROTRA_capacity-Original_Data'!P666</f>
        <v>0.29657315697308223</v>
      </c>
      <c r="P666" s="3">
        <f>'PROTRA_capacity-Original_Data'!Q666</f>
        <v>0.29988441066744193</v>
      </c>
      <c r="Q666" s="3">
        <f>'PROTRA_capacity-Original_Data'!R666</f>
        <v>0.30564311274458905</v>
      </c>
      <c r="R666" s="3">
        <f>'PROTRA_capacity-Original_Data'!S666</f>
        <v>0.30551066259681464</v>
      </c>
      <c r="S666" s="3">
        <f>'PROTRA_capacity-Original_Data'!T666</f>
        <v>0.31020587636786479</v>
      </c>
      <c r="T666" s="3">
        <f>'PROTRA_capacity-Original_Data'!U666</f>
        <v>0.31498372751372195</v>
      </c>
      <c r="U666" s="3">
        <f>'PROTRA_capacity-Original_Data'!V666</f>
        <v>0.31845986724530551</v>
      </c>
      <c r="W666" s="83">
        <f t="shared" si="43"/>
        <v>-2.626852505016597E-3</v>
      </c>
    </row>
    <row r="667" spans="1:23" x14ac:dyDescent="0.35">
      <c r="A667" t="s">
        <v>53</v>
      </c>
      <c r="B667" t="s">
        <v>41</v>
      </c>
      <c r="C667" t="str">
        <f t="shared" si="40"/>
        <v>GREECE_TO_heat</v>
      </c>
      <c r="D667" t="str">
        <f t="shared" si="41"/>
        <v>PROTRA_CHP_HP_I</v>
      </c>
      <c r="E667" t="s">
        <v>6</v>
      </c>
      <c r="F667" s="1" t="str">
        <f t="shared" si="42"/>
        <v>GREECETO_heatPROTRA_CHP_solid_fossil_CCS</v>
      </c>
      <c r="G667" s="3">
        <f>'PROTRA_capacity-Original_Data'!H667</f>
        <v>0</v>
      </c>
      <c r="H667" s="3">
        <f>'PROTRA_capacity-Original_Data'!I667</f>
        <v>0</v>
      </c>
      <c r="I667" s="3">
        <f>'PROTRA_capacity-Original_Data'!J667</f>
        <v>0</v>
      </c>
      <c r="J667" s="3">
        <f>'PROTRA_capacity-Original_Data'!K667</f>
        <v>0</v>
      </c>
      <c r="K667" s="3">
        <f>'PROTRA_capacity-Original_Data'!L667</f>
        <v>0</v>
      </c>
      <c r="L667" s="3">
        <f>'PROTRA_capacity-Original_Data'!M667</f>
        <v>0</v>
      </c>
      <c r="M667" s="3">
        <f>'PROTRA_capacity-Original_Data'!N667</f>
        <v>0</v>
      </c>
      <c r="N667" s="3">
        <f>'PROTRA_capacity-Original_Data'!O667</f>
        <v>0</v>
      </c>
      <c r="O667" s="3">
        <f>'PROTRA_capacity-Original_Data'!P667</f>
        <v>0</v>
      </c>
      <c r="P667" s="3">
        <f>'PROTRA_capacity-Original_Data'!Q667</f>
        <v>0</v>
      </c>
      <c r="Q667" s="3">
        <f>'PROTRA_capacity-Original_Data'!R667</f>
        <v>0</v>
      </c>
      <c r="R667" s="3">
        <f>'PROTRA_capacity-Original_Data'!S667</f>
        <v>0</v>
      </c>
      <c r="S667" s="3">
        <f>'PROTRA_capacity-Original_Data'!T667</f>
        <v>0</v>
      </c>
      <c r="T667" s="3">
        <f>'PROTRA_capacity-Original_Data'!U667</f>
        <v>0</v>
      </c>
      <c r="U667" s="3">
        <f>'PROTRA_capacity-Original_Data'!V667</f>
        <v>0</v>
      </c>
      <c r="W667" s="83" t="e">
        <f t="shared" si="43"/>
        <v>#DIV/0!</v>
      </c>
    </row>
    <row r="668" spans="1:23" x14ac:dyDescent="0.35">
      <c r="A668" t="s">
        <v>53</v>
      </c>
      <c r="B668" t="s">
        <v>41</v>
      </c>
      <c r="C668" t="str">
        <f t="shared" si="40"/>
        <v>GREECE_TO_heat</v>
      </c>
      <c r="D668" t="str">
        <f t="shared" si="41"/>
        <v>PROTRA_CHP_HP_I</v>
      </c>
      <c r="E668" t="s">
        <v>7</v>
      </c>
      <c r="F668" s="1" t="str">
        <f t="shared" si="42"/>
        <v>GREECETO_heatPROTRA_CHP_waste</v>
      </c>
      <c r="G668" s="3">
        <f>'PROTRA_capacity-Original_Data'!H668</f>
        <v>0</v>
      </c>
      <c r="H668" s="3">
        <f>'PROTRA_capacity-Original_Data'!I668</f>
        <v>0</v>
      </c>
      <c r="I668" s="3">
        <f>'PROTRA_capacity-Original_Data'!J668</f>
        <v>0</v>
      </c>
      <c r="J668" s="3">
        <f>'PROTRA_capacity-Original_Data'!K668</f>
        <v>0</v>
      </c>
      <c r="K668" s="3">
        <f>'PROTRA_capacity-Original_Data'!L668</f>
        <v>0</v>
      </c>
      <c r="L668" s="3">
        <f>'PROTRA_capacity-Original_Data'!M668</f>
        <v>0</v>
      </c>
      <c r="M668" s="3">
        <f>'PROTRA_capacity-Original_Data'!N668</f>
        <v>0</v>
      </c>
      <c r="N668" s="3">
        <f>'PROTRA_capacity-Original_Data'!O668</f>
        <v>0</v>
      </c>
      <c r="O668" s="3">
        <f>'PROTRA_capacity-Original_Data'!P668</f>
        <v>0</v>
      </c>
      <c r="P668" s="3">
        <f>'PROTRA_capacity-Original_Data'!Q668</f>
        <v>0</v>
      </c>
      <c r="Q668" s="3">
        <f>'PROTRA_capacity-Original_Data'!R668</f>
        <v>0</v>
      </c>
      <c r="R668" s="3">
        <f>'PROTRA_capacity-Original_Data'!S668</f>
        <v>0</v>
      </c>
      <c r="S668" s="3">
        <f>'PROTRA_capacity-Original_Data'!T668</f>
        <v>0</v>
      </c>
      <c r="T668" s="3">
        <f>'PROTRA_capacity-Original_Data'!U668</f>
        <v>0</v>
      </c>
      <c r="U668" s="3">
        <f>'PROTRA_capacity-Original_Data'!V668</f>
        <v>0</v>
      </c>
      <c r="W668" s="83" t="e">
        <f t="shared" si="43"/>
        <v>#DIV/0!</v>
      </c>
    </row>
    <row r="669" spans="1:23" x14ac:dyDescent="0.35">
      <c r="A669" t="s">
        <v>53</v>
      </c>
      <c r="B669" t="s">
        <v>41</v>
      </c>
      <c r="C669" t="str">
        <f t="shared" si="40"/>
        <v>GREECE_TO_heat</v>
      </c>
      <c r="D669" t="str">
        <f t="shared" si="41"/>
        <v>PROTRA_CHP_HP_I</v>
      </c>
      <c r="E669" t="s">
        <v>8</v>
      </c>
      <c r="F669" s="1" t="str">
        <f t="shared" si="42"/>
        <v>GREECETO_heatPROTRA_CHP_solid_bio</v>
      </c>
      <c r="G669" s="4">
        <f>'PROTRA_capacity-Original_Data'!H669</f>
        <v>0</v>
      </c>
      <c r="H669" s="4">
        <f>'PROTRA_capacity-Original_Data'!I669</f>
        <v>0</v>
      </c>
      <c r="I669" s="4">
        <f>'PROTRA_capacity-Original_Data'!J669</f>
        <v>0</v>
      </c>
      <c r="J669" s="4">
        <f>'PROTRA_capacity-Original_Data'!K669</f>
        <v>0</v>
      </c>
      <c r="K669" s="4">
        <f>'PROTRA_capacity-Original_Data'!L669</f>
        <v>0</v>
      </c>
      <c r="L669" s="4">
        <f>'PROTRA_capacity-Original_Data'!M669</f>
        <v>0</v>
      </c>
      <c r="M669" s="4">
        <f>'PROTRA_capacity-Original_Data'!N669</f>
        <v>0</v>
      </c>
      <c r="N669" s="4">
        <f>'PROTRA_capacity-Original_Data'!O669</f>
        <v>0</v>
      </c>
      <c r="O669" s="4">
        <f>'PROTRA_capacity-Original_Data'!P669</f>
        <v>0</v>
      </c>
      <c r="P669" s="4">
        <f>'PROTRA_capacity-Original_Data'!Q669</f>
        <v>0</v>
      </c>
      <c r="Q669" s="4">
        <f>'PROTRA_capacity-Original_Data'!R669</f>
        <v>0</v>
      </c>
      <c r="R669" s="4">
        <f>'PROTRA_capacity-Original_Data'!S669</f>
        <v>0</v>
      </c>
      <c r="S669" s="4">
        <f>'PROTRA_capacity-Original_Data'!T669</f>
        <v>0</v>
      </c>
      <c r="T669" s="4">
        <f>'PROTRA_capacity-Original_Data'!U669</f>
        <v>0</v>
      </c>
      <c r="U669" s="4">
        <f>'PROTRA_capacity-Original_Data'!V669</f>
        <v>0</v>
      </c>
      <c r="W669" s="83" t="e">
        <f t="shared" si="43"/>
        <v>#DIV/0!</v>
      </c>
    </row>
    <row r="670" spans="1:23" x14ac:dyDescent="0.35">
      <c r="A670" t="s">
        <v>53</v>
      </c>
      <c r="B670" t="s">
        <v>41</v>
      </c>
      <c r="C670" t="str">
        <f t="shared" si="40"/>
        <v>GREECE_TO_heat</v>
      </c>
      <c r="D670" t="str">
        <f t="shared" si="41"/>
        <v>PROTRA_CHP_HP_I</v>
      </c>
      <c r="E670" t="s">
        <v>9</v>
      </c>
      <c r="F670" s="1" t="str">
        <f t="shared" si="42"/>
        <v>GREECETO_heatPROTRA_CHP_solid_bio_CCS</v>
      </c>
      <c r="G670" s="3">
        <f>'PROTRA_capacity-Original_Data'!H670</f>
        <v>0</v>
      </c>
      <c r="H670" s="3">
        <f>'PROTRA_capacity-Original_Data'!I670</f>
        <v>0</v>
      </c>
      <c r="I670" s="3">
        <f>'PROTRA_capacity-Original_Data'!J670</f>
        <v>0</v>
      </c>
      <c r="J670" s="3">
        <f>'PROTRA_capacity-Original_Data'!K670</f>
        <v>0</v>
      </c>
      <c r="K670" s="3">
        <f>'PROTRA_capacity-Original_Data'!L670</f>
        <v>0</v>
      </c>
      <c r="L670" s="3">
        <f>'PROTRA_capacity-Original_Data'!M670</f>
        <v>0</v>
      </c>
      <c r="M670" s="3">
        <f>'PROTRA_capacity-Original_Data'!N670</f>
        <v>0</v>
      </c>
      <c r="N670" s="3">
        <f>'PROTRA_capacity-Original_Data'!O670</f>
        <v>0</v>
      </c>
      <c r="O670" s="3">
        <f>'PROTRA_capacity-Original_Data'!P670</f>
        <v>0</v>
      </c>
      <c r="P670" s="3">
        <f>'PROTRA_capacity-Original_Data'!Q670</f>
        <v>0</v>
      </c>
      <c r="Q670" s="3">
        <f>'PROTRA_capacity-Original_Data'!R670</f>
        <v>0</v>
      </c>
      <c r="R670" s="3">
        <f>'PROTRA_capacity-Original_Data'!S670</f>
        <v>0</v>
      </c>
      <c r="S670" s="3">
        <f>'PROTRA_capacity-Original_Data'!T670</f>
        <v>0</v>
      </c>
      <c r="T670" s="3">
        <f>'PROTRA_capacity-Original_Data'!U670</f>
        <v>0</v>
      </c>
      <c r="U670" s="3">
        <f>'PROTRA_capacity-Original_Data'!V670</f>
        <v>0</v>
      </c>
      <c r="W670" s="83" t="e">
        <f t="shared" si="43"/>
        <v>#DIV/0!</v>
      </c>
    </row>
    <row r="671" spans="1:23" x14ac:dyDescent="0.35">
      <c r="A671" t="s">
        <v>53</v>
      </c>
      <c r="B671" t="s">
        <v>41</v>
      </c>
      <c r="C671" t="str">
        <f t="shared" si="40"/>
        <v>GREECE_TO_heat</v>
      </c>
      <c r="D671" t="str">
        <f t="shared" si="41"/>
        <v>PROTRA_CHP_HP_I</v>
      </c>
      <c r="E671" t="s">
        <v>10</v>
      </c>
      <c r="F671" s="1" t="str">
        <f t="shared" si="42"/>
        <v>GREECETO_heatPROTRA_HP_gas_fuels</v>
      </c>
      <c r="G671" s="4">
        <f>'PROTRA_capacity-Original_Data'!H671</f>
        <v>0</v>
      </c>
      <c r="H671" s="4">
        <f>'PROTRA_capacity-Original_Data'!I671</f>
        <v>0</v>
      </c>
      <c r="I671" s="4">
        <f>'PROTRA_capacity-Original_Data'!J671</f>
        <v>0</v>
      </c>
      <c r="J671" s="4">
        <f>'PROTRA_capacity-Original_Data'!K671</f>
        <v>0</v>
      </c>
      <c r="K671" s="4">
        <f>'PROTRA_capacity-Original_Data'!L671</f>
        <v>0</v>
      </c>
      <c r="L671" s="4">
        <f>'PROTRA_capacity-Original_Data'!M671</f>
        <v>0</v>
      </c>
      <c r="M671" s="4">
        <f>'PROTRA_capacity-Original_Data'!N671</f>
        <v>0</v>
      </c>
      <c r="N671" s="4">
        <f>'PROTRA_capacity-Original_Data'!O671</f>
        <v>0</v>
      </c>
      <c r="O671" s="4">
        <f>'PROTRA_capacity-Original_Data'!P671</f>
        <v>0</v>
      </c>
      <c r="P671" s="4">
        <f>'PROTRA_capacity-Original_Data'!Q671</f>
        <v>0</v>
      </c>
      <c r="Q671" s="4">
        <f>'PROTRA_capacity-Original_Data'!R671</f>
        <v>0</v>
      </c>
      <c r="R671" s="4">
        <f>'PROTRA_capacity-Original_Data'!S671</f>
        <v>0</v>
      </c>
      <c r="S671" s="4">
        <f>'PROTRA_capacity-Original_Data'!T671</f>
        <v>0</v>
      </c>
      <c r="T671" s="4">
        <f>'PROTRA_capacity-Original_Data'!U671</f>
        <v>0</v>
      </c>
      <c r="U671" s="4">
        <f>'PROTRA_capacity-Original_Data'!V671</f>
        <v>0</v>
      </c>
      <c r="W671" s="83" t="e">
        <f t="shared" si="43"/>
        <v>#DIV/0!</v>
      </c>
    </row>
    <row r="672" spans="1:23" x14ac:dyDescent="0.35">
      <c r="A672" t="s">
        <v>53</v>
      </c>
      <c r="B672" t="s">
        <v>41</v>
      </c>
      <c r="C672" t="str">
        <f t="shared" si="40"/>
        <v>GREECE_TO_heat</v>
      </c>
      <c r="D672" t="str">
        <f t="shared" si="41"/>
        <v>PROTRA_CHP_HP_I</v>
      </c>
      <c r="E672" t="s">
        <v>11</v>
      </c>
      <c r="F672" s="1" t="str">
        <f t="shared" si="42"/>
        <v>GREECETO_heatPROTRA_HP_solid_bio</v>
      </c>
      <c r="G672" s="4">
        <f>'PROTRA_capacity-Original_Data'!H672</f>
        <v>0</v>
      </c>
      <c r="H672" s="4">
        <f>'PROTRA_capacity-Original_Data'!I672</f>
        <v>0</v>
      </c>
      <c r="I672" s="4">
        <f>'PROTRA_capacity-Original_Data'!J672</f>
        <v>0</v>
      </c>
      <c r="J672" s="4">
        <f>'PROTRA_capacity-Original_Data'!K672</f>
        <v>0</v>
      </c>
      <c r="K672" s="4">
        <f>'PROTRA_capacity-Original_Data'!L672</f>
        <v>0</v>
      </c>
      <c r="L672" s="4">
        <f>'PROTRA_capacity-Original_Data'!M672</f>
        <v>0</v>
      </c>
      <c r="M672" s="4">
        <f>'PROTRA_capacity-Original_Data'!N672</f>
        <v>0</v>
      </c>
      <c r="N672" s="4">
        <f>'PROTRA_capacity-Original_Data'!O672</f>
        <v>0</v>
      </c>
      <c r="O672" s="4">
        <f>'PROTRA_capacity-Original_Data'!P672</f>
        <v>0</v>
      </c>
      <c r="P672" s="4">
        <f>'PROTRA_capacity-Original_Data'!Q672</f>
        <v>0</v>
      </c>
      <c r="Q672" s="4">
        <f>'PROTRA_capacity-Original_Data'!R672</f>
        <v>0</v>
      </c>
      <c r="R672" s="4">
        <f>'PROTRA_capacity-Original_Data'!S672</f>
        <v>0</v>
      </c>
      <c r="S672" s="4">
        <f>'PROTRA_capacity-Original_Data'!T672</f>
        <v>0</v>
      </c>
      <c r="T672" s="4">
        <f>'PROTRA_capacity-Original_Data'!U672</f>
        <v>0</v>
      </c>
      <c r="U672" s="4">
        <f>'PROTRA_capacity-Original_Data'!V672</f>
        <v>0</v>
      </c>
      <c r="W672" s="83" t="e">
        <f t="shared" si="43"/>
        <v>#DIV/0!</v>
      </c>
    </row>
    <row r="673" spans="1:23" x14ac:dyDescent="0.35">
      <c r="A673" t="s">
        <v>53</v>
      </c>
      <c r="B673" t="s">
        <v>41</v>
      </c>
      <c r="C673" t="str">
        <f t="shared" si="40"/>
        <v>GREECE_TO_heat</v>
      </c>
      <c r="D673" t="str">
        <f t="shared" si="41"/>
        <v>PROTRA_CHP_HP_I</v>
      </c>
      <c r="E673" t="s">
        <v>12</v>
      </c>
      <c r="F673" s="1" t="str">
        <f t="shared" si="42"/>
        <v>GREECETO_heatPROTRA_HP_geothermal</v>
      </c>
      <c r="G673" s="4">
        <f>INDEX('CHP-geothermal-fix'!H$155:H$226,MATCH(PROTRA_capacity!$F673,'CHP-geothermal-fix'!$F$155:$F$226,0))</f>
        <v>0</v>
      </c>
      <c r="H673" s="4">
        <f>INDEX('CHP-geothermal-fix'!I$155:I$226,MATCH(PROTRA_capacity!$F673,'CHP-geothermal-fix'!$F$155:$F$226,0))</f>
        <v>0</v>
      </c>
      <c r="I673" s="4">
        <f>INDEX('CHP-geothermal-fix'!J$155:J$226,MATCH(PROTRA_capacity!$F673,'CHP-geothermal-fix'!$F$155:$F$226,0))</f>
        <v>0</v>
      </c>
      <c r="J673" s="4">
        <f>INDEX('CHP-geothermal-fix'!K$155:K$226,MATCH(PROTRA_capacity!$F673,'CHP-geothermal-fix'!$F$155:$F$226,0))</f>
        <v>0</v>
      </c>
      <c r="K673" s="4">
        <f>INDEX('CHP-geothermal-fix'!L$155:L$226,MATCH(PROTRA_capacity!$F673,'CHP-geothermal-fix'!$F$155:$F$226,0))</f>
        <v>0</v>
      </c>
      <c r="L673" s="4">
        <f>INDEX('CHP-geothermal-fix'!M$155:M$226,MATCH(PROTRA_capacity!$F673,'CHP-geothermal-fix'!$F$155:$F$226,0))</f>
        <v>0</v>
      </c>
      <c r="M673" s="4">
        <f>INDEX('CHP-geothermal-fix'!N$155:N$226,MATCH(PROTRA_capacity!$F673,'CHP-geothermal-fix'!$F$155:$F$226,0))</f>
        <v>0</v>
      </c>
      <c r="N673" s="4">
        <f>INDEX('CHP-geothermal-fix'!O$155:O$226,MATCH(PROTRA_capacity!$F673,'CHP-geothermal-fix'!$F$155:$F$226,0))</f>
        <v>0</v>
      </c>
      <c r="O673" s="4">
        <f>INDEX('CHP-geothermal-fix'!P$155:P$226,MATCH(PROTRA_capacity!$F673,'CHP-geothermal-fix'!$F$155:$F$226,0))</f>
        <v>0</v>
      </c>
      <c r="P673" s="4">
        <f>INDEX('CHP-geothermal-fix'!Q$155:Q$226,MATCH(PROTRA_capacity!$F673,'CHP-geothermal-fix'!$F$155:$F$226,0))</f>
        <v>0</v>
      </c>
      <c r="Q673" s="4">
        <f>INDEX('CHP-geothermal-fix'!R$155:R$226,MATCH(PROTRA_capacity!$F673,'CHP-geothermal-fix'!$F$155:$F$226,0))</f>
        <v>0</v>
      </c>
      <c r="R673" s="4">
        <f>INDEX('CHP-geothermal-fix'!S$155:S$226,MATCH(PROTRA_capacity!$F673,'CHP-geothermal-fix'!$F$155:$F$226,0))</f>
        <v>0</v>
      </c>
      <c r="S673" s="4">
        <f>INDEX('CHP-geothermal-fix'!T$155:T$226,MATCH(PROTRA_capacity!$F673,'CHP-geothermal-fix'!$F$155:$F$226,0))</f>
        <v>0</v>
      </c>
      <c r="T673" s="4">
        <f>INDEX('CHP-geothermal-fix'!U$155:U$226,MATCH(PROTRA_capacity!$F673,'CHP-geothermal-fix'!$F$155:$F$226,0))</f>
        <v>0</v>
      </c>
      <c r="U673" s="4">
        <f>INDEX('CHP-geothermal-fix'!V$155:V$226,MATCH(PROTRA_capacity!$F673,'CHP-geothermal-fix'!$F$155:$F$226,0))</f>
        <v>0</v>
      </c>
      <c r="W673" s="83" t="e">
        <f t="shared" si="43"/>
        <v>#DIV/0!</v>
      </c>
    </row>
    <row r="674" spans="1:23" x14ac:dyDescent="0.35">
      <c r="A674" t="s">
        <v>53</v>
      </c>
      <c r="B674" t="s">
        <v>41</v>
      </c>
      <c r="C674" t="str">
        <f t="shared" si="40"/>
        <v>GREECE_TO_heat</v>
      </c>
      <c r="D674" t="str">
        <f t="shared" si="41"/>
        <v>PROTRA_CHP_HP_I</v>
      </c>
      <c r="E674" t="s">
        <v>13</v>
      </c>
      <c r="F674" s="1" t="str">
        <f t="shared" si="42"/>
        <v>GREECETO_heatPROTRA_HP_liquid_fuels</v>
      </c>
      <c r="G674" s="4">
        <f>'PROTRA_capacity-Original_Data'!H674</f>
        <v>0</v>
      </c>
      <c r="H674" s="4">
        <f>'PROTRA_capacity-Original_Data'!I674</f>
        <v>0</v>
      </c>
      <c r="I674" s="4">
        <f>'PROTRA_capacity-Original_Data'!J674</f>
        <v>0</v>
      </c>
      <c r="J674" s="4">
        <f>'PROTRA_capacity-Original_Data'!K674</f>
        <v>0</v>
      </c>
      <c r="K674" s="4">
        <f>'PROTRA_capacity-Original_Data'!L674</f>
        <v>0</v>
      </c>
      <c r="L674" s="4">
        <f>'PROTRA_capacity-Original_Data'!M674</f>
        <v>0</v>
      </c>
      <c r="M674" s="4">
        <f>'PROTRA_capacity-Original_Data'!N674</f>
        <v>0</v>
      </c>
      <c r="N674" s="4">
        <f>'PROTRA_capacity-Original_Data'!O674</f>
        <v>0</v>
      </c>
      <c r="O674" s="4">
        <f>'PROTRA_capacity-Original_Data'!P674</f>
        <v>0</v>
      </c>
      <c r="P674" s="4">
        <f>'PROTRA_capacity-Original_Data'!Q674</f>
        <v>0</v>
      </c>
      <c r="Q674" s="4">
        <f>'PROTRA_capacity-Original_Data'!R674</f>
        <v>0</v>
      </c>
      <c r="R674" s="4">
        <f>'PROTRA_capacity-Original_Data'!S674</f>
        <v>0</v>
      </c>
      <c r="S674" s="4">
        <f>'PROTRA_capacity-Original_Data'!T674</f>
        <v>0</v>
      </c>
      <c r="T674" s="4">
        <f>'PROTRA_capacity-Original_Data'!U674</f>
        <v>0</v>
      </c>
      <c r="U674" s="4">
        <f>'PROTRA_capacity-Original_Data'!V674</f>
        <v>0</v>
      </c>
      <c r="W674" s="83" t="e">
        <f t="shared" si="43"/>
        <v>#DIV/0!</v>
      </c>
    </row>
    <row r="675" spans="1:23" x14ac:dyDescent="0.35">
      <c r="A675" t="s">
        <v>53</v>
      </c>
      <c r="B675" t="s">
        <v>41</v>
      </c>
      <c r="C675" t="str">
        <f t="shared" si="40"/>
        <v>GREECE_TO_heat</v>
      </c>
      <c r="D675" t="str">
        <f t="shared" si="41"/>
        <v>PROTRA_CHP_HP_I</v>
      </c>
      <c r="E675" t="s">
        <v>14</v>
      </c>
      <c r="F675" s="1" t="str">
        <f t="shared" si="42"/>
        <v>GREECETO_heatPROTRA_HP_solar</v>
      </c>
      <c r="G675" s="4">
        <f>'PROTRA_capacity-Original_Data'!H675</f>
        <v>0</v>
      </c>
      <c r="H675" s="4">
        <f>'PROTRA_capacity-Original_Data'!I675</f>
        <v>0</v>
      </c>
      <c r="I675" s="4">
        <f>'PROTRA_capacity-Original_Data'!J675</f>
        <v>0</v>
      </c>
      <c r="J675" s="4">
        <f>'PROTRA_capacity-Original_Data'!K675</f>
        <v>0</v>
      </c>
      <c r="K675" s="4">
        <f>'PROTRA_capacity-Original_Data'!L675</f>
        <v>0</v>
      </c>
      <c r="L675" s="4">
        <f>'PROTRA_capacity-Original_Data'!M675</f>
        <v>0</v>
      </c>
      <c r="M675" s="4">
        <f>'PROTRA_capacity-Original_Data'!N675</f>
        <v>0</v>
      </c>
      <c r="N675" s="4">
        <f>'PROTRA_capacity-Original_Data'!O675</f>
        <v>0</v>
      </c>
      <c r="O675" s="4">
        <f>'PROTRA_capacity-Original_Data'!P675</f>
        <v>0</v>
      </c>
      <c r="P675" s="4">
        <f>'PROTRA_capacity-Original_Data'!Q675</f>
        <v>0</v>
      </c>
      <c r="Q675" s="4">
        <f>'PROTRA_capacity-Original_Data'!R675</f>
        <v>0</v>
      </c>
      <c r="R675" s="4">
        <f>'PROTRA_capacity-Original_Data'!S675</f>
        <v>0</v>
      </c>
      <c r="S675" s="4">
        <f>'PROTRA_capacity-Original_Data'!T675</f>
        <v>0</v>
      </c>
      <c r="T675" s="4">
        <f>'PROTRA_capacity-Original_Data'!U675</f>
        <v>0</v>
      </c>
      <c r="U675" s="4">
        <f>'PROTRA_capacity-Original_Data'!V675</f>
        <v>0</v>
      </c>
      <c r="W675" s="83" t="e">
        <f t="shared" si="43"/>
        <v>#DIV/0!</v>
      </c>
    </row>
    <row r="676" spans="1:23" x14ac:dyDescent="0.35">
      <c r="A676" t="s">
        <v>53</v>
      </c>
      <c r="B676" t="s">
        <v>41</v>
      </c>
      <c r="C676" t="str">
        <f t="shared" si="40"/>
        <v>GREECE_TO_heat</v>
      </c>
      <c r="D676" t="str">
        <f t="shared" si="41"/>
        <v>PROTRA_CHP_HP_I</v>
      </c>
      <c r="E676" t="s">
        <v>15</v>
      </c>
      <c r="F676" s="1" t="str">
        <f t="shared" si="42"/>
        <v>GREECETO_heatPROTRA_HP_solid_fossil</v>
      </c>
      <c r="G676" s="4">
        <f>'PROTRA_capacity-Original_Data'!H676</f>
        <v>0</v>
      </c>
      <c r="H676" s="4">
        <f>'PROTRA_capacity-Original_Data'!I676</f>
        <v>0</v>
      </c>
      <c r="I676" s="4">
        <f>'PROTRA_capacity-Original_Data'!J676</f>
        <v>0</v>
      </c>
      <c r="J676" s="4">
        <f>'PROTRA_capacity-Original_Data'!K676</f>
        <v>0</v>
      </c>
      <c r="K676" s="4">
        <f>'PROTRA_capacity-Original_Data'!L676</f>
        <v>0</v>
      </c>
      <c r="L676" s="4">
        <f>'PROTRA_capacity-Original_Data'!M676</f>
        <v>0</v>
      </c>
      <c r="M676" s="4">
        <f>'PROTRA_capacity-Original_Data'!N676</f>
        <v>0</v>
      </c>
      <c r="N676" s="4">
        <f>'PROTRA_capacity-Original_Data'!O676</f>
        <v>0</v>
      </c>
      <c r="O676" s="4">
        <f>'PROTRA_capacity-Original_Data'!P676</f>
        <v>0</v>
      </c>
      <c r="P676" s="4">
        <f>'PROTRA_capacity-Original_Data'!Q676</f>
        <v>0</v>
      </c>
      <c r="Q676" s="4">
        <f>'PROTRA_capacity-Original_Data'!R676</f>
        <v>0</v>
      </c>
      <c r="R676" s="4">
        <f>'PROTRA_capacity-Original_Data'!S676</f>
        <v>0</v>
      </c>
      <c r="S676" s="4">
        <f>'PROTRA_capacity-Original_Data'!T676</f>
        <v>0</v>
      </c>
      <c r="T676" s="4">
        <f>'PROTRA_capacity-Original_Data'!U676</f>
        <v>0</v>
      </c>
      <c r="U676" s="4">
        <f>'PROTRA_capacity-Original_Data'!V676</f>
        <v>0</v>
      </c>
      <c r="W676" s="83" t="e">
        <f t="shared" si="43"/>
        <v>#DIV/0!</v>
      </c>
    </row>
    <row r="677" spans="1:23" x14ac:dyDescent="0.35">
      <c r="A677" t="s">
        <v>53</v>
      </c>
      <c r="B677" t="s">
        <v>41</v>
      </c>
      <c r="C677" t="str">
        <f t="shared" si="40"/>
        <v>GREECE_TO_heat</v>
      </c>
      <c r="D677" t="str">
        <f t="shared" si="41"/>
        <v>PROTRA_CHP_HP_I</v>
      </c>
      <c r="E677" t="s">
        <v>16</v>
      </c>
      <c r="F677" s="1" t="str">
        <f t="shared" si="42"/>
        <v>GREECETO_heatPROTRA_HP_waste</v>
      </c>
      <c r="G677" s="4">
        <f>'PROTRA_capacity-Original_Data'!H677</f>
        <v>0</v>
      </c>
      <c r="H677" s="4">
        <f>'PROTRA_capacity-Original_Data'!I677</f>
        <v>0</v>
      </c>
      <c r="I677" s="4">
        <f>'PROTRA_capacity-Original_Data'!J677</f>
        <v>0</v>
      </c>
      <c r="J677" s="4">
        <f>'PROTRA_capacity-Original_Data'!K677</f>
        <v>0</v>
      </c>
      <c r="K677" s="4">
        <f>'PROTRA_capacity-Original_Data'!L677</f>
        <v>0</v>
      </c>
      <c r="L677" s="4">
        <f>'PROTRA_capacity-Original_Data'!M677</f>
        <v>0</v>
      </c>
      <c r="M677" s="4">
        <f>'PROTRA_capacity-Original_Data'!N677</f>
        <v>0</v>
      </c>
      <c r="N677" s="4">
        <f>'PROTRA_capacity-Original_Data'!O677</f>
        <v>0</v>
      </c>
      <c r="O677" s="4">
        <f>'PROTRA_capacity-Original_Data'!P677</f>
        <v>0</v>
      </c>
      <c r="P677" s="4">
        <f>'PROTRA_capacity-Original_Data'!Q677</f>
        <v>0</v>
      </c>
      <c r="Q677" s="4">
        <f>'PROTRA_capacity-Original_Data'!R677</f>
        <v>0</v>
      </c>
      <c r="R677" s="4">
        <f>'PROTRA_capacity-Original_Data'!S677</f>
        <v>0</v>
      </c>
      <c r="S677" s="4">
        <f>'PROTRA_capacity-Original_Data'!T677</f>
        <v>0</v>
      </c>
      <c r="T677" s="4">
        <f>'PROTRA_capacity-Original_Data'!U677</f>
        <v>0</v>
      </c>
      <c r="U677" s="4">
        <f>'PROTRA_capacity-Original_Data'!V677</f>
        <v>0</v>
      </c>
      <c r="W677" s="83" t="e">
        <f t="shared" si="43"/>
        <v>#DIV/0!</v>
      </c>
    </row>
    <row r="678" spans="1:23" x14ac:dyDescent="0.35">
      <c r="A678" t="s">
        <v>53</v>
      </c>
      <c r="B678" t="s">
        <v>42</v>
      </c>
      <c r="C678" t="str">
        <f t="shared" si="40"/>
        <v>GREECE_TO_elec</v>
      </c>
      <c r="D678" t="str">
        <f t="shared" si="41"/>
        <v>PROTRA_CHP_PP_I</v>
      </c>
      <c r="E678" t="s">
        <v>0</v>
      </c>
      <c r="F678" s="1" t="str">
        <f t="shared" si="42"/>
        <v>GREECETO_elecPROTRA_CHP_gas_fuels</v>
      </c>
      <c r="G678" s="5">
        <f>'PROTRA_capacity-Original_Data'!H678</f>
        <v>0.12567</v>
      </c>
      <c r="H678" s="5">
        <f>'PROTRA_capacity-Original_Data'!I678</f>
        <v>0.13517000000000001</v>
      </c>
      <c r="I678" s="5">
        <f>'PROTRA_capacity-Original_Data'!J678</f>
        <v>0.48516999999999993</v>
      </c>
      <c r="J678" s="5">
        <f>'PROTRA_capacity-Original_Data'!K678</f>
        <v>0.53082000000000007</v>
      </c>
      <c r="K678" s="5">
        <f>'PROTRA_capacity-Original_Data'!L678</f>
        <v>0.96462000000000003</v>
      </c>
      <c r="L678" s="5">
        <f>'PROTRA_capacity-Original_Data'!M678</f>
        <v>1.3946200000000002</v>
      </c>
      <c r="M678" s="5">
        <f>'PROTRA_capacity-Original_Data'!N678</f>
        <v>1.3946200000000002</v>
      </c>
      <c r="N678" s="5">
        <f>'PROTRA_capacity-Original_Data'!O678</f>
        <v>1.3946200000000002</v>
      </c>
      <c r="O678" s="5">
        <f>'PROTRA_capacity-Original_Data'!P678</f>
        <v>1.3946200000000002</v>
      </c>
      <c r="P678" s="5">
        <f>'PROTRA_capacity-Original_Data'!Q678</f>
        <v>1.3946200000000002</v>
      </c>
      <c r="Q678" s="5">
        <f>'PROTRA_capacity-Original_Data'!R678</f>
        <v>1.4238009314930362</v>
      </c>
      <c r="R678" s="5">
        <f>'PROTRA_capacity-Original_Data'!S678</f>
        <v>1.4338648370832547</v>
      </c>
      <c r="S678" s="5">
        <f>'PROTRA_capacity-Original_Data'!T678</f>
        <v>1.3782276996281593</v>
      </c>
      <c r="T678" s="5">
        <f>'PROTRA_capacity-Original_Data'!U678</f>
        <v>1.3915436969811559</v>
      </c>
      <c r="U678" s="5">
        <f>'PROTRA_capacity-Original_Data'!V678</f>
        <v>1.3936531619083634</v>
      </c>
      <c r="W678" s="83">
        <f t="shared" si="43"/>
        <v>0.18751024070055844</v>
      </c>
    </row>
    <row r="679" spans="1:23" x14ac:dyDescent="0.35">
      <c r="A679" t="s">
        <v>53</v>
      </c>
      <c r="B679" t="s">
        <v>42</v>
      </c>
      <c r="C679" t="str">
        <f t="shared" si="40"/>
        <v>GREECE_TO_elec</v>
      </c>
      <c r="D679" t="str">
        <f t="shared" si="41"/>
        <v>PROTRA_CHP_PP_I</v>
      </c>
      <c r="E679" t="s">
        <v>1</v>
      </c>
      <c r="F679" s="1" t="str">
        <f t="shared" si="42"/>
        <v>GREECETO_elecPROTRA_CHP_gas_fuels_CCS</v>
      </c>
      <c r="G679" s="5">
        <f>'PROTRA_capacity-Original_Data'!H679</f>
        <v>0</v>
      </c>
      <c r="H679" s="5">
        <f>'PROTRA_capacity-Original_Data'!I679</f>
        <v>0</v>
      </c>
      <c r="I679" s="5">
        <f>'PROTRA_capacity-Original_Data'!J679</f>
        <v>0</v>
      </c>
      <c r="J679" s="5">
        <f>'PROTRA_capacity-Original_Data'!K679</f>
        <v>0</v>
      </c>
      <c r="K679" s="5">
        <f>'PROTRA_capacity-Original_Data'!L679</f>
        <v>0</v>
      </c>
      <c r="L679" s="5">
        <f>'PROTRA_capacity-Original_Data'!M679</f>
        <v>0</v>
      </c>
      <c r="M679" s="5">
        <f>'PROTRA_capacity-Original_Data'!N679</f>
        <v>0</v>
      </c>
      <c r="N679" s="5">
        <f>'PROTRA_capacity-Original_Data'!O679</f>
        <v>0</v>
      </c>
      <c r="O679" s="5">
        <f>'PROTRA_capacity-Original_Data'!P679</f>
        <v>0</v>
      </c>
      <c r="P679" s="5">
        <f>'PROTRA_capacity-Original_Data'!Q679</f>
        <v>0</v>
      </c>
      <c r="Q679" s="5">
        <f>'PROTRA_capacity-Original_Data'!R679</f>
        <v>0</v>
      </c>
      <c r="R679" s="5">
        <f>'PROTRA_capacity-Original_Data'!S679</f>
        <v>0</v>
      </c>
      <c r="S679" s="5">
        <f>'PROTRA_capacity-Original_Data'!T679</f>
        <v>0</v>
      </c>
      <c r="T679" s="5">
        <f>'PROTRA_capacity-Original_Data'!U679</f>
        <v>0</v>
      </c>
      <c r="U679" s="5">
        <f>'PROTRA_capacity-Original_Data'!V679</f>
        <v>0</v>
      </c>
      <c r="W679" s="83" t="e">
        <f t="shared" si="43"/>
        <v>#DIV/0!</v>
      </c>
    </row>
    <row r="680" spans="1:23" x14ac:dyDescent="0.35">
      <c r="A680" t="s">
        <v>53</v>
      </c>
      <c r="B680" t="s">
        <v>42</v>
      </c>
      <c r="C680" t="str">
        <f t="shared" si="40"/>
        <v>GREECE_TO_elec</v>
      </c>
      <c r="D680" t="str">
        <f t="shared" si="41"/>
        <v>PROTRA_CHP_PP_I</v>
      </c>
      <c r="E680" t="s">
        <v>2</v>
      </c>
      <c r="F680" s="1" t="str">
        <f t="shared" si="42"/>
        <v>GREECETO_elecPROTRA_CHP_geothermal</v>
      </c>
      <c r="G680" s="3">
        <v>0</v>
      </c>
      <c r="H680" s="3">
        <v>0</v>
      </c>
      <c r="I680" s="3">
        <v>0</v>
      </c>
      <c r="J680" s="3">
        <v>0</v>
      </c>
      <c r="K680" s="3">
        <v>0</v>
      </c>
      <c r="L680" s="3">
        <v>0</v>
      </c>
      <c r="M680" s="3">
        <v>0</v>
      </c>
      <c r="N680" s="3">
        <v>0</v>
      </c>
      <c r="O680" s="3">
        <v>0</v>
      </c>
      <c r="P680" s="3">
        <v>0</v>
      </c>
      <c r="Q680" s="3">
        <v>0</v>
      </c>
      <c r="R680" s="3">
        <v>0</v>
      </c>
      <c r="S680" s="3">
        <v>0</v>
      </c>
      <c r="T680" s="3">
        <v>0</v>
      </c>
      <c r="U680" s="3">
        <v>0</v>
      </c>
      <c r="W680" s="83" t="e">
        <f t="shared" si="43"/>
        <v>#DIV/0!</v>
      </c>
    </row>
    <row r="681" spans="1:23" x14ac:dyDescent="0.35">
      <c r="A681" t="s">
        <v>53</v>
      </c>
      <c r="B681" t="s">
        <v>42</v>
      </c>
      <c r="C681" t="str">
        <f t="shared" si="40"/>
        <v>GREECE_TO_elec</v>
      </c>
      <c r="D681" t="str">
        <f t="shared" si="41"/>
        <v>PROTRA_CHP_PP_I</v>
      </c>
      <c r="E681" t="s">
        <v>3</v>
      </c>
      <c r="F681" s="1" t="str">
        <f t="shared" si="42"/>
        <v>GREECETO_elecPROTRA_CHP_liquid_fuels</v>
      </c>
      <c r="G681" s="5">
        <f>'PROTRA_capacity-Original_Data'!H681</f>
        <v>0.40110000000000001</v>
      </c>
      <c r="H681" s="5">
        <f>'PROTRA_capacity-Original_Data'!I681</f>
        <v>0.39560000000000001</v>
      </c>
      <c r="I681" s="5">
        <f>'PROTRA_capacity-Original_Data'!J681</f>
        <v>0.39560000000000001</v>
      </c>
      <c r="J681" s="5">
        <f>'PROTRA_capacity-Original_Data'!K681</f>
        <v>0.39591999999999999</v>
      </c>
      <c r="K681" s="5">
        <f>'PROTRA_capacity-Original_Data'!L681</f>
        <v>0.39591999999999999</v>
      </c>
      <c r="L681" s="5">
        <f>'PROTRA_capacity-Original_Data'!M681</f>
        <v>0.37401999999999996</v>
      </c>
      <c r="M681" s="5">
        <f>'PROTRA_capacity-Original_Data'!N681</f>
        <v>0.37401999999999996</v>
      </c>
      <c r="N681" s="5">
        <f>'PROTRA_capacity-Original_Data'!O681</f>
        <v>0.35802000000000006</v>
      </c>
      <c r="O681" s="5">
        <f>'PROTRA_capacity-Original_Data'!P681</f>
        <v>0.35802000000000006</v>
      </c>
      <c r="P681" s="5">
        <f>'PROTRA_capacity-Original_Data'!Q681</f>
        <v>0.30292000000000002</v>
      </c>
      <c r="Q681" s="5">
        <f>'PROTRA_capacity-Original_Data'!R681</f>
        <v>0.30779933804060022</v>
      </c>
      <c r="R681" s="5">
        <f>'PROTRA_capacity-Original_Data'!S681</f>
        <v>0.30840090026478378</v>
      </c>
      <c r="S681" s="5">
        <f>'PROTRA_capacity-Original_Data'!T681</f>
        <v>0.2854746954986761</v>
      </c>
      <c r="T681" s="5">
        <f>'PROTRA_capacity-Original_Data'!U681</f>
        <v>0.2911561165048544</v>
      </c>
      <c r="U681" s="5">
        <f>'PROTRA_capacity-Original_Data'!V681</f>
        <v>0.29229240070609003</v>
      </c>
      <c r="W681" s="83">
        <f t="shared" si="43"/>
        <v>-2.2350450579746051E-2</v>
      </c>
    </row>
    <row r="682" spans="1:23" x14ac:dyDescent="0.35">
      <c r="A682" t="s">
        <v>53</v>
      </c>
      <c r="B682" t="s">
        <v>42</v>
      </c>
      <c r="C682" t="str">
        <f t="shared" si="40"/>
        <v>GREECE_TO_elec</v>
      </c>
      <c r="D682" t="str">
        <f t="shared" si="41"/>
        <v>PROTRA_CHP_PP_I</v>
      </c>
      <c r="E682" t="s">
        <v>4</v>
      </c>
      <c r="F682" s="1" t="str">
        <f t="shared" si="42"/>
        <v>GREECETO_elecPROTRA_CHP_liquid_fuels_CCS</v>
      </c>
      <c r="G682" s="5">
        <f>'PROTRA_capacity-Original_Data'!H682</f>
        <v>0</v>
      </c>
      <c r="H682" s="5">
        <f>'PROTRA_capacity-Original_Data'!I682</f>
        <v>0</v>
      </c>
      <c r="I682" s="5">
        <f>'PROTRA_capacity-Original_Data'!J682</f>
        <v>0</v>
      </c>
      <c r="J682" s="5">
        <f>'PROTRA_capacity-Original_Data'!K682</f>
        <v>0</v>
      </c>
      <c r="K682" s="5">
        <f>'PROTRA_capacity-Original_Data'!L682</f>
        <v>0</v>
      </c>
      <c r="L682" s="5">
        <f>'PROTRA_capacity-Original_Data'!M682</f>
        <v>0</v>
      </c>
      <c r="M682" s="5">
        <f>'PROTRA_capacity-Original_Data'!N682</f>
        <v>0</v>
      </c>
      <c r="N682" s="5">
        <f>'PROTRA_capacity-Original_Data'!O682</f>
        <v>0</v>
      </c>
      <c r="O682" s="5">
        <f>'PROTRA_capacity-Original_Data'!P682</f>
        <v>0</v>
      </c>
      <c r="P682" s="5">
        <f>'PROTRA_capacity-Original_Data'!Q682</f>
        <v>0</v>
      </c>
      <c r="Q682" s="5">
        <f>'PROTRA_capacity-Original_Data'!R682</f>
        <v>0</v>
      </c>
      <c r="R682" s="5">
        <f>'PROTRA_capacity-Original_Data'!S682</f>
        <v>0</v>
      </c>
      <c r="S682" s="5">
        <f>'PROTRA_capacity-Original_Data'!T682</f>
        <v>0</v>
      </c>
      <c r="T682" s="5">
        <f>'PROTRA_capacity-Original_Data'!U682</f>
        <v>0</v>
      </c>
      <c r="U682" s="5">
        <f>'PROTRA_capacity-Original_Data'!V682</f>
        <v>0</v>
      </c>
      <c r="W682" s="83" t="e">
        <f t="shared" si="43"/>
        <v>#DIV/0!</v>
      </c>
    </row>
    <row r="683" spans="1:23" x14ac:dyDescent="0.35">
      <c r="A683" t="s">
        <v>53</v>
      </c>
      <c r="B683" t="s">
        <v>42</v>
      </c>
      <c r="C683" t="str">
        <f t="shared" si="40"/>
        <v>GREECE_TO_elec</v>
      </c>
      <c r="D683" t="str">
        <f t="shared" si="41"/>
        <v>PROTRA_CHP_PP_I</v>
      </c>
      <c r="E683" t="s">
        <v>5</v>
      </c>
      <c r="F683" s="1" t="str">
        <f t="shared" si="42"/>
        <v>GREECETO_elecPROTRA_CHP_solid_fossil</v>
      </c>
      <c r="G683" s="5">
        <f>'PROTRA_capacity-Original_Data'!H683</f>
        <v>1.365</v>
      </c>
      <c r="H683" s="5">
        <f>'PROTRA_capacity-Original_Data'!I683</f>
        <v>1.365</v>
      </c>
      <c r="I683" s="5">
        <f>'PROTRA_capacity-Original_Data'!J683</f>
        <v>1.365</v>
      </c>
      <c r="J683" s="5">
        <f>'PROTRA_capacity-Original_Data'!K683</f>
        <v>1.365</v>
      </c>
      <c r="K683" s="5">
        <f>'PROTRA_capacity-Original_Data'!L683</f>
        <v>1.365</v>
      </c>
      <c r="L683" s="5">
        <f>'PROTRA_capacity-Original_Data'!M683</f>
        <v>1.365</v>
      </c>
      <c r="M683" s="5">
        <f>'PROTRA_capacity-Original_Data'!N683</f>
        <v>1.365</v>
      </c>
      <c r="N683" s="5">
        <f>'PROTRA_capacity-Original_Data'!O683</f>
        <v>1.365</v>
      </c>
      <c r="O683" s="5">
        <f>'PROTRA_capacity-Original_Data'!P683</f>
        <v>1.365</v>
      </c>
      <c r="P683" s="5">
        <f>'PROTRA_capacity-Original_Data'!Q683</f>
        <v>1.24</v>
      </c>
      <c r="Q683" s="5">
        <f>'PROTRA_capacity-Original_Data'!R683</f>
        <v>1.2393714889123548</v>
      </c>
      <c r="R683" s="5">
        <f>'PROTRA_capacity-Original_Data'!S683</f>
        <v>1.2753275607180572</v>
      </c>
      <c r="S683" s="5">
        <f>'PROTRA_capacity-Original_Data'!T683</f>
        <v>1.2127645195353749</v>
      </c>
      <c r="T683" s="5">
        <f>'PROTRA_capacity-Original_Data'!U683</f>
        <v>1.2176878563885956</v>
      </c>
      <c r="U683" s="5">
        <f>'PROTRA_capacity-Original_Data'!V683</f>
        <v>1.139831045406547</v>
      </c>
      <c r="W683" s="83">
        <f t="shared" si="43"/>
        <v>-1.2794191112207254E-2</v>
      </c>
    </row>
    <row r="684" spans="1:23" x14ac:dyDescent="0.35">
      <c r="A684" t="s">
        <v>53</v>
      </c>
      <c r="B684" t="s">
        <v>42</v>
      </c>
      <c r="C684" t="str">
        <f t="shared" si="40"/>
        <v>GREECE_TO_elec</v>
      </c>
      <c r="D684" t="str">
        <f t="shared" si="41"/>
        <v>PROTRA_CHP_PP_I</v>
      </c>
      <c r="E684" t="s">
        <v>6</v>
      </c>
      <c r="F684" s="1" t="str">
        <f t="shared" si="42"/>
        <v>GREECETO_elecPROTRA_CHP_solid_fossil_CCS</v>
      </c>
      <c r="G684" s="5">
        <f>'PROTRA_capacity-Original_Data'!H684</f>
        <v>0</v>
      </c>
      <c r="H684" s="5">
        <f>'PROTRA_capacity-Original_Data'!I684</f>
        <v>0</v>
      </c>
      <c r="I684" s="5">
        <f>'PROTRA_capacity-Original_Data'!J684</f>
        <v>0</v>
      </c>
      <c r="J684" s="5">
        <f>'PROTRA_capacity-Original_Data'!K684</f>
        <v>0</v>
      </c>
      <c r="K684" s="5">
        <f>'PROTRA_capacity-Original_Data'!L684</f>
        <v>0</v>
      </c>
      <c r="L684" s="5">
        <f>'PROTRA_capacity-Original_Data'!M684</f>
        <v>0</v>
      </c>
      <c r="M684" s="5">
        <f>'PROTRA_capacity-Original_Data'!N684</f>
        <v>0</v>
      </c>
      <c r="N684" s="5">
        <f>'PROTRA_capacity-Original_Data'!O684</f>
        <v>0</v>
      </c>
      <c r="O684" s="5">
        <f>'PROTRA_capacity-Original_Data'!P684</f>
        <v>0</v>
      </c>
      <c r="P684" s="5">
        <f>'PROTRA_capacity-Original_Data'!Q684</f>
        <v>0</v>
      </c>
      <c r="Q684" s="5">
        <f>'PROTRA_capacity-Original_Data'!R684</f>
        <v>0</v>
      </c>
      <c r="R684" s="5">
        <f>'PROTRA_capacity-Original_Data'!S684</f>
        <v>0</v>
      </c>
      <c r="S684" s="5">
        <f>'PROTRA_capacity-Original_Data'!T684</f>
        <v>0</v>
      </c>
      <c r="T684" s="5">
        <f>'PROTRA_capacity-Original_Data'!U684</f>
        <v>0</v>
      </c>
      <c r="U684" s="5">
        <f>'PROTRA_capacity-Original_Data'!V684</f>
        <v>0</v>
      </c>
      <c r="W684" s="83" t="e">
        <f t="shared" si="43"/>
        <v>#DIV/0!</v>
      </c>
    </row>
    <row r="685" spans="1:23" x14ac:dyDescent="0.35">
      <c r="A685" t="s">
        <v>53</v>
      </c>
      <c r="B685" t="s">
        <v>42</v>
      </c>
      <c r="C685" t="str">
        <f t="shared" si="40"/>
        <v>GREECE_TO_elec</v>
      </c>
      <c r="D685" t="str">
        <f t="shared" si="41"/>
        <v>PROTRA_CHP_PP_I</v>
      </c>
      <c r="E685" t="s">
        <v>7</v>
      </c>
      <c r="F685" s="1" t="str">
        <f t="shared" si="42"/>
        <v>GREECETO_elecPROTRA_CHP_waste</v>
      </c>
      <c r="G685" s="5">
        <f>'PROTRA_capacity-Original_Data'!H685</f>
        <v>0</v>
      </c>
      <c r="H685" s="5">
        <f>'PROTRA_capacity-Original_Data'!I685</f>
        <v>0</v>
      </c>
      <c r="I685" s="5">
        <f>'PROTRA_capacity-Original_Data'!J685</f>
        <v>0</v>
      </c>
      <c r="J685" s="5">
        <f>'PROTRA_capacity-Original_Data'!K685</f>
        <v>0</v>
      </c>
      <c r="K685" s="5">
        <f>'PROTRA_capacity-Original_Data'!L685</f>
        <v>0</v>
      </c>
      <c r="L685" s="5">
        <f>'PROTRA_capacity-Original_Data'!M685</f>
        <v>0</v>
      </c>
      <c r="M685" s="5">
        <f>'PROTRA_capacity-Original_Data'!N685</f>
        <v>0</v>
      </c>
      <c r="N685" s="5">
        <f>'PROTRA_capacity-Original_Data'!O685</f>
        <v>0</v>
      </c>
      <c r="O685" s="5">
        <f>'PROTRA_capacity-Original_Data'!P685</f>
        <v>0</v>
      </c>
      <c r="P685" s="5">
        <f>'PROTRA_capacity-Original_Data'!Q685</f>
        <v>0</v>
      </c>
      <c r="Q685" s="5">
        <f>'PROTRA_capacity-Original_Data'!R685</f>
        <v>0</v>
      </c>
      <c r="R685" s="5">
        <f>'PROTRA_capacity-Original_Data'!S685</f>
        <v>0</v>
      </c>
      <c r="S685" s="5">
        <f>'PROTRA_capacity-Original_Data'!T685</f>
        <v>0</v>
      </c>
      <c r="T685" s="5">
        <f>'PROTRA_capacity-Original_Data'!U685</f>
        <v>0</v>
      </c>
      <c r="U685" s="5">
        <f>'PROTRA_capacity-Original_Data'!V685</f>
        <v>0</v>
      </c>
      <c r="W685" s="83" t="e">
        <f t="shared" si="43"/>
        <v>#DIV/0!</v>
      </c>
    </row>
    <row r="686" spans="1:23" x14ac:dyDescent="0.35">
      <c r="A686" t="s">
        <v>53</v>
      </c>
      <c r="B686" t="s">
        <v>42</v>
      </c>
      <c r="C686" t="str">
        <f t="shared" si="40"/>
        <v>GREECE_TO_elec</v>
      </c>
      <c r="D686" t="str">
        <f t="shared" si="41"/>
        <v>PROTRA_CHP_PP_I</v>
      </c>
      <c r="E686" t="s">
        <v>8</v>
      </c>
      <c r="F686" s="1" t="str">
        <f t="shared" si="42"/>
        <v>GREECETO_elecPROTRA_CHP_solid_bio</v>
      </c>
      <c r="G686" s="5">
        <f>'PROTRA_capacity-Original_Data'!H686</f>
        <v>3.2460000000000003E-2</v>
      </c>
      <c r="H686" s="5">
        <f>'PROTRA_capacity-Original_Data'!I686</f>
        <v>3.2460000000000003E-2</v>
      </c>
      <c r="I686" s="5">
        <f>'PROTRA_capacity-Original_Data'!J686</f>
        <v>3.2460000000000003E-2</v>
      </c>
      <c r="J686" s="5">
        <f>'PROTRA_capacity-Original_Data'!K686</f>
        <v>5.876E-2</v>
      </c>
      <c r="K686" s="5">
        <f>'PROTRA_capacity-Original_Data'!L686</f>
        <v>5.876E-2</v>
      </c>
      <c r="L686" s="5">
        <f>'PROTRA_capacity-Original_Data'!M686</f>
        <v>5.876E-2</v>
      </c>
      <c r="M686" s="5">
        <f>'PROTRA_capacity-Original_Data'!N686</f>
        <v>2.7260000000000003E-2</v>
      </c>
      <c r="N686" s="5">
        <f>'PROTRA_capacity-Original_Data'!O686</f>
        <v>2.7260000000000003E-2</v>
      </c>
      <c r="O686" s="5">
        <f>'PROTRA_capacity-Original_Data'!P686</f>
        <v>2.7260000000000003E-2</v>
      </c>
      <c r="P686" s="5">
        <f>'PROTRA_capacity-Original_Data'!Q686</f>
        <v>2.7260000000000003E-2</v>
      </c>
      <c r="Q686" s="5">
        <f>'PROTRA_capacity-Original_Data'!R686</f>
        <v>2.7288028789659226E-2</v>
      </c>
      <c r="R686" s="5">
        <f>'PROTRA_capacity-Original_Data'!S686</f>
        <v>2.8349118683901296E-2</v>
      </c>
      <c r="S686" s="5">
        <f>'PROTRA_capacity-Original_Data'!T686</f>
        <v>2.9614418331374855E-2</v>
      </c>
      <c r="T686" s="5">
        <f>'PROTRA_capacity-Original_Data'!U686</f>
        <v>3.1039882491186839E-2</v>
      </c>
      <c r="U686" s="5">
        <f>'PROTRA_capacity-Original_Data'!V686</f>
        <v>3.1980849001175093E-2</v>
      </c>
      <c r="W686" s="83">
        <f t="shared" si="43"/>
        <v>-1.0616722520865318E-3</v>
      </c>
    </row>
    <row r="687" spans="1:23" x14ac:dyDescent="0.35">
      <c r="A687" t="s">
        <v>53</v>
      </c>
      <c r="B687" t="s">
        <v>42</v>
      </c>
      <c r="C687" t="str">
        <f t="shared" si="40"/>
        <v>GREECE_TO_elec</v>
      </c>
      <c r="D687" t="str">
        <f t="shared" si="41"/>
        <v>PROTRA_CHP_PP_I</v>
      </c>
      <c r="E687" t="s">
        <v>9</v>
      </c>
      <c r="F687" s="1" t="str">
        <f t="shared" si="42"/>
        <v>GREECETO_elecPROTRA_CHP_solid_bio_CCS</v>
      </c>
      <c r="G687" s="5">
        <f>'PROTRA_capacity-Original_Data'!H687</f>
        <v>0</v>
      </c>
      <c r="H687" s="5">
        <f>'PROTRA_capacity-Original_Data'!I687</f>
        <v>0</v>
      </c>
      <c r="I687" s="5">
        <f>'PROTRA_capacity-Original_Data'!J687</f>
        <v>0</v>
      </c>
      <c r="J687" s="5">
        <f>'PROTRA_capacity-Original_Data'!K687</f>
        <v>0</v>
      </c>
      <c r="K687" s="5">
        <f>'PROTRA_capacity-Original_Data'!L687</f>
        <v>0</v>
      </c>
      <c r="L687" s="5">
        <f>'PROTRA_capacity-Original_Data'!M687</f>
        <v>0</v>
      </c>
      <c r="M687" s="5">
        <f>'PROTRA_capacity-Original_Data'!N687</f>
        <v>0</v>
      </c>
      <c r="N687" s="5">
        <f>'PROTRA_capacity-Original_Data'!O687</f>
        <v>0</v>
      </c>
      <c r="O687" s="5">
        <f>'PROTRA_capacity-Original_Data'!P687</f>
        <v>0</v>
      </c>
      <c r="P687" s="5">
        <f>'PROTRA_capacity-Original_Data'!Q687</f>
        <v>0</v>
      </c>
      <c r="Q687" s="5">
        <f>'PROTRA_capacity-Original_Data'!R687</f>
        <v>0</v>
      </c>
      <c r="R687" s="5">
        <f>'PROTRA_capacity-Original_Data'!S687</f>
        <v>0</v>
      </c>
      <c r="S687" s="5">
        <f>'PROTRA_capacity-Original_Data'!T687</f>
        <v>0</v>
      </c>
      <c r="T687" s="5">
        <f>'PROTRA_capacity-Original_Data'!U687</f>
        <v>0</v>
      </c>
      <c r="U687" s="5">
        <f>'PROTRA_capacity-Original_Data'!V687</f>
        <v>0</v>
      </c>
      <c r="W687" s="83" t="e">
        <f t="shared" si="43"/>
        <v>#DIV/0!</v>
      </c>
    </row>
    <row r="688" spans="1:23" x14ac:dyDescent="0.35">
      <c r="A688" t="s">
        <v>53</v>
      </c>
      <c r="B688" t="s">
        <v>42</v>
      </c>
      <c r="C688" t="str">
        <f t="shared" si="40"/>
        <v>GREECE_TO_elec</v>
      </c>
      <c r="D688" t="str">
        <f t="shared" si="41"/>
        <v>PROTRA_CHP_PP_I</v>
      </c>
      <c r="E688" t="s">
        <v>17</v>
      </c>
      <c r="F688" s="1" t="str">
        <f t="shared" si="42"/>
        <v>GREECETO_elecPROTRA_PP_solid_bio</v>
      </c>
      <c r="G688" s="5">
        <f>'PROTRA_capacity-Original_Data'!H688</f>
        <v>0</v>
      </c>
      <c r="H688" s="5">
        <f>'PROTRA_capacity-Original_Data'!I688</f>
        <v>0</v>
      </c>
      <c r="I688" s="5">
        <f>'PROTRA_capacity-Original_Data'!J688</f>
        <v>0</v>
      </c>
      <c r="J688" s="5">
        <f>'PROTRA_capacity-Original_Data'!K688</f>
        <v>0</v>
      </c>
      <c r="K688" s="5">
        <f>'PROTRA_capacity-Original_Data'!L688</f>
        <v>0</v>
      </c>
      <c r="L688" s="5">
        <f>'PROTRA_capacity-Original_Data'!M688</f>
        <v>0</v>
      </c>
      <c r="M688" s="5">
        <f>'PROTRA_capacity-Original_Data'!N688</f>
        <v>0</v>
      </c>
      <c r="N688" s="5">
        <f>'PROTRA_capacity-Original_Data'!O688</f>
        <v>0</v>
      </c>
      <c r="O688" s="5">
        <f>'PROTRA_capacity-Original_Data'!P688</f>
        <v>0</v>
      </c>
      <c r="P688" s="5">
        <f>'PROTRA_capacity-Original_Data'!Q688</f>
        <v>1E-3</v>
      </c>
      <c r="Q688" s="5">
        <f>'PROTRA_capacity-Original_Data'!R688</f>
        <v>1.0010282021151588E-3</v>
      </c>
      <c r="R688" s="5">
        <f>'PROTRA_capacity-Original_Data'!S688</f>
        <v>1.0399529964747356E-3</v>
      </c>
      <c r="S688" s="5">
        <f>'PROTRA_capacity-Original_Data'!T688</f>
        <v>1.0863689776733254E-3</v>
      </c>
      <c r="T688" s="5">
        <f>'PROTRA_capacity-Original_Data'!U688</f>
        <v>1.1386603995299648E-3</v>
      </c>
      <c r="U688" s="5">
        <f>'PROTRA_capacity-Original_Data'!V688</f>
        <v>1.1731786133960048E-3</v>
      </c>
      <c r="W688" s="83" t="e">
        <f t="shared" si="43"/>
        <v>#DIV/0!</v>
      </c>
    </row>
    <row r="689" spans="1:23" x14ac:dyDescent="0.35">
      <c r="A689" t="s">
        <v>53</v>
      </c>
      <c r="B689" t="s">
        <v>42</v>
      </c>
      <c r="C689" t="str">
        <f t="shared" si="40"/>
        <v>GREECE_TO_elec</v>
      </c>
      <c r="D689" t="str">
        <f t="shared" si="41"/>
        <v>PROTRA_CHP_PP_I</v>
      </c>
      <c r="E689" t="s">
        <v>18</v>
      </c>
      <c r="F689" s="1" t="str">
        <f t="shared" si="42"/>
        <v>GREECETO_elecPROTRA_PP_solid_bio_CCS</v>
      </c>
      <c r="G689" s="5">
        <f>'PROTRA_capacity-Original_Data'!H689</f>
        <v>0</v>
      </c>
      <c r="H689" s="5">
        <f>'PROTRA_capacity-Original_Data'!I689</f>
        <v>0</v>
      </c>
      <c r="I689" s="5">
        <f>'PROTRA_capacity-Original_Data'!J689</f>
        <v>0</v>
      </c>
      <c r="J689" s="5">
        <f>'PROTRA_capacity-Original_Data'!K689</f>
        <v>0</v>
      </c>
      <c r="K689" s="5">
        <f>'PROTRA_capacity-Original_Data'!L689</f>
        <v>0</v>
      </c>
      <c r="L689" s="5">
        <f>'PROTRA_capacity-Original_Data'!M689</f>
        <v>0</v>
      </c>
      <c r="M689" s="5">
        <f>'PROTRA_capacity-Original_Data'!N689</f>
        <v>0</v>
      </c>
      <c r="N689" s="5">
        <f>'PROTRA_capacity-Original_Data'!O689</f>
        <v>0</v>
      </c>
      <c r="O689" s="5">
        <f>'PROTRA_capacity-Original_Data'!P689</f>
        <v>0</v>
      </c>
      <c r="P689" s="5">
        <f>'PROTRA_capacity-Original_Data'!Q689</f>
        <v>0</v>
      </c>
      <c r="Q689" s="5">
        <f>'PROTRA_capacity-Original_Data'!R689</f>
        <v>0</v>
      </c>
      <c r="R689" s="5">
        <f>'PROTRA_capacity-Original_Data'!S689</f>
        <v>0</v>
      </c>
      <c r="S689" s="5">
        <f>'PROTRA_capacity-Original_Data'!T689</f>
        <v>0</v>
      </c>
      <c r="T689" s="5">
        <f>'PROTRA_capacity-Original_Data'!U689</f>
        <v>0</v>
      </c>
      <c r="U689" s="5">
        <f>'PROTRA_capacity-Original_Data'!V689</f>
        <v>0</v>
      </c>
      <c r="W689" s="83" t="e">
        <f t="shared" si="43"/>
        <v>#DIV/0!</v>
      </c>
    </row>
    <row r="690" spans="1:23" x14ac:dyDescent="0.35">
      <c r="A690" t="s">
        <v>53</v>
      </c>
      <c r="B690" t="s">
        <v>42</v>
      </c>
      <c r="C690" t="str">
        <f t="shared" si="40"/>
        <v>GREECE_TO_elec</v>
      </c>
      <c r="D690" t="str">
        <f t="shared" si="41"/>
        <v>PROTRA_CHP_PP_I</v>
      </c>
      <c r="E690" t="s">
        <v>19</v>
      </c>
      <c r="F690" s="1" t="str">
        <f t="shared" si="42"/>
        <v>GREECETO_elecPROTRA_PP_gas_fuels</v>
      </c>
      <c r="G690" s="5">
        <f>'PROTRA_capacity-Original_Data'!H690</f>
        <v>2.11917</v>
      </c>
      <c r="H690" s="5">
        <f>'PROTRA_capacity-Original_Data'!I690</f>
        <v>2.11917</v>
      </c>
      <c r="I690" s="5">
        <f>'PROTRA_capacity-Original_Data'!J690</f>
        <v>2.11917</v>
      </c>
      <c r="J690" s="5">
        <f>'PROTRA_capacity-Original_Data'!K690</f>
        <v>2.11917</v>
      </c>
      <c r="K690" s="5">
        <f>'PROTRA_capacity-Original_Data'!L690</f>
        <v>2.11917</v>
      </c>
      <c r="L690" s="5">
        <f>'PROTRA_capacity-Original_Data'!M690</f>
        <v>2.5641700000000003</v>
      </c>
      <c r="M690" s="5">
        <f>'PROTRA_capacity-Original_Data'!N690</f>
        <v>3.0011700000000001</v>
      </c>
      <c r="N690" s="5">
        <f>'PROTRA_capacity-Original_Data'!O690</f>
        <v>3.4186700000000001</v>
      </c>
      <c r="O690" s="5">
        <f>'PROTRA_capacity-Original_Data'!P690</f>
        <v>3.4186700000000001</v>
      </c>
      <c r="P690" s="5">
        <f>'PROTRA_capacity-Original_Data'!Q690</f>
        <v>4.2296700000000005</v>
      </c>
      <c r="Q690" s="5">
        <f>'PROTRA_capacity-Original_Data'!R690</f>
        <v>4.3181713197201743</v>
      </c>
      <c r="R690" s="5">
        <f>'PROTRA_capacity-Original_Data'!S690</f>
        <v>4.3486936122140296</v>
      </c>
      <c r="S690" s="5">
        <f>'PROTRA_capacity-Original_Data'!T690</f>
        <v>4.1799546502174332</v>
      </c>
      <c r="T690" s="5">
        <f>'PROTRA_capacity-Original_Data'!U690</f>
        <v>4.2203400415957653</v>
      </c>
      <c r="U690" s="5">
        <f>'PROTRA_capacity-Original_Data'!V690</f>
        <v>4.2267377273586693</v>
      </c>
      <c r="W690" s="83">
        <f t="shared" si="43"/>
        <v>5.055091985711857E-2</v>
      </c>
    </row>
    <row r="691" spans="1:23" x14ac:dyDescent="0.35">
      <c r="A691" t="s">
        <v>53</v>
      </c>
      <c r="B691" t="s">
        <v>42</v>
      </c>
      <c r="C691" t="str">
        <f t="shared" si="40"/>
        <v>GREECE_TO_elec</v>
      </c>
      <c r="D691" t="str">
        <f t="shared" si="41"/>
        <v>PROTRA_CHP_PP_I</v>
      </c>
      <c r="E691" t="s">
        <v>20</v>
      </c>
      <c r="F691" s="1" t="str">
        <f t="shared" si="42"/>
        <v>GREECETO_elecPROTRA_PP_gas_fuels_CCS</v>
      </c>
      <c r="G691" s="6">
        <f>'PROTRA_capacity-Original_Data'!H691</f>
        <v>0</v>
      </c>
      <c r="H691" s="6">
        <f>'PROTRA_capacity-Original_Data'!I691</f>
        <v>0</v>
      </c>
      <c r="I691" s="6">
        <f>'PROTRA_capacity-Original_Data'!J691</f>
        <v>0</v>
      </c>
      <c r="J691" s="6">
        <f>'PROTRA_capacity-Original_Data'!K691</f>
        <v>0</v>
      </c>
      <c r="K691" s="6">
        <f>'PROTRA_capacity-Original_Data'!L691</f>
        <v>0</v>
      </c>
      <c r="L691" s="6">
        <f>'PROTRA_capacity-Original_Data'!M691</f>
        <v>0</v>
      </c>
      <c r="M691" s="6">
        <f>'PROTRA_capacity-Original_Data'!N691</f>
        <v>0</v>
      </c>
      <c r="N691" s="6">
        <f>'PROTRA_capacity-Original_Data'!O691</f>
        <v>0</v>
      </c>
      <c r="O691" s="6">
        <f>'PROTRA_capacity-Original_Data'!P691</f>
        <v>0</v>
      </c>
      <c r="P691" s="6">
        <f>'PROTRA_capacity-Original_Data'!Q691</f>
        <v>0</v>
      </c>
      <c r="Q691" s="6">
        <f>'PROTRA_capacity-Original_Data'!R691</f>
        <v>0</v>
      </c>
      <c r="R691" s="6">
        <f>'PROTRA_capacity-Original_Data'!S691</f>
        <v>0</v>
      </c>
      <c r="S691" s="6">
        <f>'PROTRA_capacity-Original_Data'!T691</f>
        <v>0</v>
      </c>
      <c r="T691" s="6">
        <f>'PROTRA_capacity-Original_Data'!U691</f>
        <v>0</v>
      </c>
      <c r="U691" s="6">
        <f>'PROTRA_capacity-Original_Data'!V691</f>
        <v>0</v>
      </c>
      <c r="W691" s="83" t="e">
        <f t="shared" si="43"/>
        <v>#DIV/0!</v>
      </c>
    </row>
    <row r="692" spans="1:23" x14ac:dyDescent="0.35">
      <c r="A692" t="s">
        <v>53</v>
      </c>
      <c r="B692" t="s">
        <v>42</v>
      </c>
      <c r="C692" t="str">
        <f t="shared" si="40"/>
        <v>GREECE_TO_elec</v>
      </c>
      <c r="D692" t="str">
        <f t="shared" si="41"/>
        <v>PROTRA_CHP_PP_I</v>
      </c>
      <c r="E692" t="s">
        <v>21</v>
      </c>
      <c r="F692" s="1" t="str">
        <f t="shared" si="42"/>
        <v>GREECETO_elecPROTRA_PP_geothermal</v>
      </c>
      <c r="G692" s="4">
        <f>INDEX('CHP-geothermal-fix'!H$155:H$226,MATCH(PROTRA_capacity!$F692,'CHP-geothermal-fix'!$F$155:$F$226,0))</f>
        <v>2.5563103324991066E-5</v>
      </c>
      <c r="H692" s="4">
        <f>INDEX('CHP-geothermal-fix'!I$155:I$226,MATCH(PROTRA_capacity!$F692,'CHP-geothermal-fix'!$F$155:$F$226,0))</f>
        <v>2.1984268859492315E-5</v>
      </c>
      <c r="I692" s="4">
        <f>INDEX('CHP-geothermal-fix'!J$155:J$226,MATCH(PROTRA_capacity!$F692,'CHP-geothermal-fix'!$F$155:$F$226,0))</f>
        <v>4.1207722559885595E-5</v>
      </c>
      <c r="J692" s="4">
        <f>INDEX('CHP-geothermal-fix'!K$155:K$226,MATCH(PROTRA_capacity!$F692,'CHP-geothermal-fix'!$F$155:$F$226,0))</f>
        <v>5.2148730782981772E-5</v>
      </c>
      <c r="K692" s="4">
        <f>INDEX('CHP-geothermal-fix'!L$155:L$226,MATCH(PROTRA_capacity!$F692,'CHP-geothermal-fix'!$F$155:$F$226,0))</f>
        <v>6.0124419020378978E-5</v>
      </c>
      <c r="L692" s="4">
        <f>INDEX('CHP-geothermal-fix'!M$155:M$226,MATCH(PROTRA_capacity!$F692,'CHP-geothermal-fix'!$F$155:$F$226,0))</f>
        <v>7.6049999999999992E-5</v>
      </c>
      <c r="M692" s="4">
        <f>INDEX('CHP-geothermal-fix'!N$155:N$226,MATCH(PROTRA_capacity!$F692,'CHP-geothermal-fix'!$F$155:$F$226,0))</f>
        <v>7.4619999999999987E-5</v>
      </c>
      <c r="N692" s="4">
        <f>INDEX('CHP-geothermal-fix'!O$155:O$226,MATCH(PROTRA_capacity!$F692,'CHP-geothermal-fix'!$F$155:$F$226,0))</f>
        <v>7.2670000000000007E-5</v>
      </c>
      <c r="O692" s="4">
        <f>INDEX('CHP-geothermal-fix'!P$155:P$226,MATCH(PROTRA_capacity!$F692,'CHP-geothermal-fix'!$F$155:$F$226,0))</f>
        <v>7.1890000000000005E-5</v>
      </c>
      <c r="P692" s="4">
        <f>INDEX('CHP-geothermal-fix'!Q$155:Q$226,MATCH(PROTRA_capacity!$F692,'CHP-geothermal-fix'!$F$155:$F$226,0))</f>
        <v>8.125000000000001E-5</v>
      </c>
      <c r="Q692" s="4">
        <f>INDEX('CHP-geothermal-fix'!R$155:R$226,MATCH(PROTRA_capacity!$F692,'CHP-geothermal-fix'!$F$155:$F$226,0))</f>
        <v>8.125000000000001E-5</v>
      </c>
      <c r="R692" s="4">
        <f>INDEX('CHP-geothermal-fix'!S$155:S$226,MATCH(PROTRA_capacity!$F692,'CHP-geothermal-fix'!$F$155:$F$226,0))</f>
        <v>9.5588235294117666E-5</v>
      </c>
      <c r="S692" s="4">
        <f>INDEX('CHP-geothermal-fix'!T$155:T$226,MATCH(PROTRA_capacity!$F692,'CHP-geothermal-fix'!$F$155:$F$226,0))</f>
        <v>9.080882352941178E-5</v>
      </c>
      <c r="T692" s="4">
        <f>INDEX('CHP-geothermal-fix'!U$155:U$226,MATCH(PROTRA_capacity!$F692,'CHP-geothermal-fix'!$F$155:$F$226,0))</f>
        <v>1.0036764705882355E-4</v>
      </c>
      <c r="U692" s="4">
        <f>INDEX('CHP-geothermal-fix'!V$155:V$226,MATCH(PROTRA_capacity!$F692,'CHP-geothermal-fix'!$F$155:$F$226,0))</f>
        <v>1.1231617647058825E-4</v>
      </c>
      <c r="W692" s="83">
        <f t="shared" si="43"/>
        <v>0.11151758572953852</v>
      </c>
    </row>
    <row r="693" spans="1:23" x14ac:dyDescent="0.35">
      <c r="A693" t="s">
        <v>53</v>
      </c>
      <c r="B693" t="s">
        <v>42</v>
      </c>
      <c r="C693" t="str">
        <f t="shared" si="40"/>
        <v>GREECE_TO_elec</v>
      </c>
      <c r="D693" t="str">
        <f t="shared" si="41"/>
        <v>PROTRA_CHP_PP_I</v>
      </c>
      <c r="E693" t="s">
        <v>22</v>
      </c>
      <c r="F693" s="1" t="str">
        <f t="shared" si="42"/>
        <v>GREECETO_elecPROTRA_PP_hydropower_dammed</v>
      </c>
      <c r="G693" s="5">
        <f>'PROTRA_capacity-Original_Data'!H693</f>
        <v>3.0529000000000006</v>
      </c>
      <c r="H693" s="5">
        <f>'PROTRA_capacity-Original_Data'!I693</f>
        <v>3.0549100000000005</v>
      </c>
      <c r="I693" s="5">
        <f>'PROTRA_capacity-Original_Data'!J693</f>
        <v>3.0558100000000001</v>
      </c>
      <c r="J693" s="5">
        <f>'PROTRA_capacity-Original_Data'!K693</f>
        <v>3.0558100000000001</v>
      </c>
      <c r="K693" s="5">
        <f>'PROTRA_capacity-Original_Data'!L693</f>
        <v>3.0558100000000001</v>
      </c>
      <c r="L693" s="5">
        <f>'PROTRA_capacity-Original_Data'!M693</f>
        <v>3.0558100000000001</v>
      </c>
      <c r="M693" s="5">
        <f>'PROTRA_capacity-Original_Data'!N693</f>
        <v>3.0558100000000001</v>
      </c>
      <c r="N693" s="5">
        <f>'PROTRA_capacity-Original_Data'!O693</f>
        <v>3.0558100000000001</v>
      </c>
      <c r="O693" s="5">
        <f>'PROTRA_capacity-Original_Data'!P693</f>
        <v>3.2128100000000002</v>
      </c>
      <c r="P693" s="5">
        <f>'PROTRA_capacity-Original_Data'!Q693</f>
        <v>3.2128100000000002</v>
      </c>
      <c r="Q693" s="5">
        <f>'PROTRA_capacity-Original_Data'!R693</f>
        <v>3.2128100000000002</v>
      </c>
      <c r="R693" s="5">
        <f>'PROTRA_capacity-Original_Data'!S693</f>
        <v>3.2492870441421164</v>
      </c>
      <c r="S693" s="5">
        <f>'PROTRA_capacity-Original_Data'!T693</f>
        <v>3.2571484760692968</v>
      </c>
      <c r="T693" s="5">
        <f>'PROTRA_capacity-Original_Data'!U693</f>
        <v>3.3709820103748651</v>
      </c>
      <c r="U693" s="5">
        <f>'PROTRA_capacity-Original_Data'!V693</f>
        <v>3.3709820103748651</v>
      </c>
      <c r="W693" s="83">
        <f t="shared" si="43"/>
        <v>7.1045571160370802E-3</v>
      </c>
    </row>
    <row r="694" spans="1:23" x14ac:dyDescent="0.35">
      <c r="A694" t="s">
        <v>53</v>
      </c>
      <c r="B694" t="s">
        <v>42</v>
      </c>
      <c r="C694" t="str">
        <f t="shared" si="40"/>
        <v>GREECE_TO_elec</v>
      </c>
      <c r="D694" t="str">
        <f t="shared" si="41"/>
        <v>PROTRA_CHP_PP_I</v>
      </c>
      <c r="E694" t="s">
        <v>23</v>
      </c>
      <c r="F694" s="1" t="str">
        <f t="shared" si="42"/>
        <v>GREECETO_elecPROTRA_PP_hydropower_run_of_river</v>
      </c>
      <c r="G694" s="5">
        <f>'PROTRA_capacity-Original_Data'!H694</f>
        <v>0.10316299999999999</v>
      </c>
      <c r="H694" s="5">
        <f>'PROTRA_capacity-Original_Data'!I694</f>
        <v>0.120433</v>
      </c>
      <c r="I694" s="5">
        <f>'PROTRA_capacity-Original_Data'!J694</f>
        <v>0.13317300000000001</v>
      </c>
      <c r="J694" s="5">
        <f>'PROTRA_capacity-Original_Data'!K694</f>
        <v>0.14746899999999999</v>
      </c>
      <c r="K694" s="5">
        <f>'PROTRA_capacity-Original_Data'!L694</f>
        <v>0.16877899999999998</v>
      </c>
      <c r="L694" s="5">
        <f>'PROTRA_capacity-Original_Data'!M694</f>
        <v>0.16877899999999998</v>
      </c>
      <c r="M694" s="5">
        <f>'PROTRA_capacity-Original_Data'!N694</f>
        <v>0.17607900000000001</v>
      </c>
      <c r="N694" s="5">
        <f>'PROTRA_capacity-Original_Data'!O694</f>
        <v>0.17607900000000001</v>
      </c>
      <c r="O694" s="5">
        <f>'PROTRA_capacity-Original_Data'!P694</f>
        <v>0.17607900000000001</v>
      </c>
      <c r="P694" s="5">
        <f>'PROTRA_capacity-Original_Data'!Q694</f>
        <v>0.1791899999999996</v>
      </c>
      <c r="Q694" s="5">
        <f>'PROTRA_capacity-Original_Data'!R694</f>
        <v>0.17950444722988179</v>
      </c>
      <c r="R694" s="5">
        <f>'PROTRA_capacity-Original_Data'!S694</f>
        <v>0.1799985785911252</v>
      </c>
      <c r="S694" s="5">
        <f>'PROTRA_capacity-Original_Data'!T694</f>
        <v>0.17339518676359952</v>
      </c>
      <c r="T694" s="5">
        <f>'PROTRA_capacity-Original_Data'!U694</f>
        <v>0.17892047380295772</v>
      </c>
      <c r="U694" s="5">
        <f>'PROTRA_capacity-Original_Data'!V694</f>
        <v>0.17833650037603369</v>
      </c>
      <c r="W694" s="83">
        <f t="shared" si="43"/>
        <v>3.9871640084024662E-2</v>
      </c>
    </row>
    <row r="695" spans="1:23" x14ac:dyDescent="0.35">
      <c r="A695" t="s">
        <v>53</v>
      </c>
      <c r="B695" t="s">
        <v>42</v>
      </c>
      <c r="C695" t="str">
        <f t="shared" si="40"/>
        <v>GREECE_TO_elec</v>
      </c>
      <c r="D695" t="str">
        <f t="shared" si="41"/>
        <v>PROTRA_CHP_PP_I</v>
      </c>
      <c r="E695" t="s">
        <v>24</v>
      </c>
      <c r="F695" s="1" t="str">
        <f t="shared" si="42"/>
        <v>GREECETO_elecPROTRA_PP_liquid_fuels</v>
      </c>
      <c r="G695" s="5">
        <f>'PROTRA_capacity-Original_Data'!H695</f>
        <v>2.4095900000000001</v>
      </c>
      <c r="H695" s="5">
        <f>'PROTRA_capacity-Original_Data'!I695</f>
        <v>2.4019200000000001</v>
      </c>
      <c r="I695" s="5">
        <f>'PROTRA_capacity-Original_Data'!J695</f>
        <v>2.4519199999999999</v>
      </c>
      <c r="J695" s="5">
        <f>'PROTRA_capacity-Original_Data'!K695</f>
        <v>2.5232899999999998</v>
      </c>
      <c r="K695" s="5">
        <f>'PROTRA_capacity-Original_Data'!L695</f>
        <v>2.4782899999999999</v>
      </c>
      <c r="L695" s="5">
        <f>'PROTRA_capacity-Original_Data'!M695</f>
        <v>2.44679</v>
      </c>
      <c r="M695" s="5">
        <f>'PROTRA_capacity-Original_Data'!N695</f>
        <v>2.21679</v>
      </c>
      <c r="N695" s="5">
        <f>'PROTRA_capacity-Original_Data'!O695</f>
        <v>2.1514700000000002</v>
      </c>
      <c r="O695" s="5">
        <f>'PROTRA_capacity-Original_Data'!P695</f>
        <v>2.11117</v>
      </c>
      <c r="P695" s="5">
        <f>'PROTRA_capacity-Original_Data'!Q695</f>
        <v>1.5139800000000001</v>
      </c>
      <c r="Q695" s="5">
        <f>'PROTRA_capacity-Original_Data'!R695</f>
        <v>1.5383667034421891</v>
      </c>
      <c r="R695" s="5">
        <f>'PROTRA_capacity-Original_Data'!S695</f>
        <v>1.5413732833186231</v>
      </c>
      <c r="S695" s="5">
        <f>'PROTRA_capacity-Original_Data'!T695</f>
        <v>1.426789183583407</v>
      </c>
      <c r="T695" s="5">
        <f>'PROTRA_capacity-Original_Data'!U695</f>
        <v>1.4551846601941749</v>
      </c>
      <c r="U695" s="5">
        <f>'PROTRA_capacity-Original_Data'!V695</f>
        <v>1.4608637555163284</v>
      </c>
      <c r="W695" s="83">
        <f t="shared" si="43"/>
        <v>-3.5113604650436336E-2</v>
      </c>
    </row>
    <row r="696" spans="1:23" x14ac:dyDescent="0.35">
      <c r="A696" t="s">
        <v>53</v>
      </c>
      <c r="B696" t="s">
        <v>42</v>
      </c>
      <c r="C696" t="str">
        <f t="shared" si="40"/>
        <v>GREECE_TO_elec</v>
      </c>
      <c r="D696" t="str">
        <f t="shared" si="41"/>
        <v>PROTRA_CHP_PP_I</v>
      </c>
      <c r="E696" t="s">
        <v>25</v>
      </c>
      <c r="F696" s="1" t="str">
        <f t="shared" si="42"/>
        <v>GREECETO_elecPROTRA_PP_liquid_fuels_CCS</v>
      </c>
      <c r="G696" s="5">
        <f>'PROTRA_capacity-Original_Data'!H696</f>
        <v>0</v>
      </c>
      <c r="H696" s="5">
        <f>'PROTRA_capacity-Original_Data'!I696</f>
        <v>0</v>
      </c>
      <c r="I696" s="5">
        <f>'PROTRA_capacity-Original_Data'!J696</f>
        <v>0</v>
      </c>
      <c r="J696" s="5">
        <f>'PROTRA_capacity-Original_Data'!K696</f>
        <v>0</v>
      </c>
      <c r="K696" s="5">
        <f>'PROTRA_capacity-Original_Data'!L696</f>
        <v>0</v>
      </c>
      <c r="L696" s="5">
        <f>'PROTRA_capacity-Original_Data'!M696</f>
        <v>0</v>
      </c>
      <c r="M696" s="5">
        <f>'PROTRA_capacity-Original_Data'!N696</f>
        <v>0</v>
      </c>
      <c r="N696" s="5">
        <f>'PROTRA_capacity-Original_Data'!O696</f>
        <v>0</v>
      </c>
      <c r="O696" s="5">
        <f>'PROTRA_capacity-Original_Data'!P696</f>
        <v>0</v>
      </c>
      <c r="P696" s="5">
        <f>'PROTRA_capacity-Original_Data'!Q696</f>
        <v>0</v>
      </c>
      <c r="Q696" s="5">
        <f>'PROTRA_capacity-Original_Data'!R696</f>
        <v>0</v>
      </c>
      <c r="R696" s="5">
        <f>'PROTRA_capacity-Original_Data'!S696</f>
        <v>0</v>
      </c>
      <c r="S696" s="5">
        <f>'PROTRA_capacity-Original_Data'!T696</f>
        <v>0</v>
      </c>
      <c r="T696" s="5">
        <f>'PROTRA_capacity-Original_Data'!U696</f>
        <v>0</v>
      </c>
      <c r="U696" s="5">
        <f>'PROTRA_capacity-Original_Data'!V696</f>
        <v>0</v>
      </c>
      <c r="W696" s="83" t="e">
        <f t="shared" si="43"/>
        <v>#DIV/0!</v>
      </c>
    </row>
    <row r="697" spans="1:23" x14ac:dyDescent="0.35">
      <c r="A697" t="s">
        <v>53</v>
      </c>
      <c r="B697" t="s">
        <v>42</v>
      </c>
      <c r="C697" t="str">
        <f t="shared" si="40"/>
        <v>GREECE_TO_elec</v>
      </c>
      <c r="D697" t="str">
        <f t="shared" si="41"/>
        <v>PROTRA_CHP_PP_I</v>
      </c>
      <c r="E697" t="s">
        <v>26</v>
      </c>
      <c r="F697" s="1" t="str">
        <f t="shared" si="42"/>
        <v>GREECETO_elecPROTRA_PP_nuclear</v>
      </c>
      <c r="G697" s="5">
        <f>'PROTRA_capacity-Original_Data'!H697</f>
        <v>0</v>
      </c>
      <c r="H697" s="5">
        <f>'PROTRA_capacity-Original_Data'!I697</f>
        <v>0</v>
      </c>
      <c r="I697" s="5">
        <f>'PROTRA_capacity-Original_Data'!J697</f>
        <v>0</v>
      </c>
      <c r="J697" s="5">
        <f>'PROTRA_capacity-Original_Data'!K697</f>
        <v>0</v>
      </c>
      <c r="K697" s="5">
        <f>'PROTRA_capacity-Original_Data'!L697</f>
        <v>0</v>
      </c>
      <c r="L697" s="5">
        <f>'PROTRA_capacity-Original_Data'!M697</f>
        <v>0</v>
      </c>
      <c r="M697" s="5">
        <f>'PROTRA_capacity-Original_Data'!N697</f>
        <v>0</v>
      </c>
      <c r="N697" s="5">
        <f>'PROTRA_capacity-Original_Data'!O697</f>
        <v>0</v>
      </c>
      <c r="O697" s="5">
        <f>'PROTRA_capacity-Original_Data'!P697</f>
        <v>0</v>
      </c>
      <c r="P697" s="5">
        <f>'PROTRA_capacity-Original_Data'!Q697</f>
        <v>0</v>
      </c>
      <c r="Q697" s="5">
        <f>'PROTRA_capacity-Original_Data'!R697</f>
        <v>0</v>
      </c>
      <c r="R697" s="5">
        <f>'PROTRA_capacity-Original_Data'!S697</f>
        <v>0</v>
      </c>
      <c r="S697" s="5">
        <f>'PROTRA_capacity-Original_Data'!T697</f>
        <v>0</v>
      </c>
      <c r="T697" s="5">
        <f>'PROTRA_capacity-Original_Data'!U697</f>
        <v>0</v>
      </c>
      <c r="U697" s="5">
        <f>'PROTRA_capacity-Original_Data'!V697</f>
        <v>0</v>
      </c>
      <c r="W697" s="83" t="e">
        <f t="shared" si="43"/>
        <v>#DIV/0!</v>
      </c>
    </row>
    <row r="698" spans="1:23" x14ac:dyDescent="0.35">
      <c r="A698" t="s">
        <v>53</v>
      </c>
      <c r="B698" t="s">
        <v>42</v>
      </c>
      <c r="C698" t="str">
        <f t="shared" si="40"/>
        <v>GREECE_TO_elec</v>
      </c>
      <c r="D698" t="str">
        <f t="shared" si="41"/>
        <v>PROTRA_CHP_PP_I</v>
      </c>
      <c r="E698" t="s">
        <v>27</v>
      </c>
      <c r="F698" s="1" t="str">
        <f t="shared" si="42"/>
        <v>GREECETO_elecPROTRA_PP_oceanic</v>
      </c>
      <c r="G698" s="5">
        <f>'PROTRA_capacity-Original_Data'!H698</f>
        <v>0</v>
      </c>
      <c r="H698" s="5">
        <f>'PROTRA_capacity-Original_Data'!I698</f>
        <v>0</v>
      </c>
      <c r="I698" s="5">
        <f>'PROTRA_capacity-Original_Data'!J698</f>
        <v>0</v>
      </c>
      <c r="J698" s="5">
        <f>'PROTRA_capacity-Original_Data'!K698</f>
        <v>0</v>
      </c>
      <c r="K698" s="5">
        <f>'PROTRA_capacity-Original_Data'!L698</f>
        <v>0</v>
      </c>
      <c r="L698" s="5">
        <f>'PROTRA_capacity-Original_Data'!M698</f>
        <v>0</v>
      </c>
      <c r="M698" s="5">
        <f>'PROTRA_capacity-Original_Data'!N698</f>
        <v>0</v>
      </c>
      <c r="N698" s="5">
        <f>'PROTRA_capacity-Original_Data'!O698</f>
        <v>0</v>
      </c>
      <c r="O698" s="5">
        <f>'PROTRA_capacity-Original_Data'!P698</f>
        <v>0</v>
      </c>
      <c r="P698" s="5">
        <f>'PROTRA_capacity-Original_Data'!Q698</f>
        <v>0</v>
      </c>
      <c r="Q698" s="5">
        <f>'PROTRA_capacity-Original_Data'!R698</f>
        <v>0</v>
      </c>
      <c r="R698" s="5">
        <f>'PROTRA_capacity-Original_Data'!S698</f>
        <v>0</v>
      </c>
      <c r="S698" s="5">
        <f>'PROTRA_capacity-Original_Data'!T698</f>
        <v>0</v>
      </c>
      <c r="T698" s="5">
        <f>'PROTRA_capacity-Original_Data'!U698</f>
        <v>0</v>
      </c>
      <c r="U698" s="5">
        <f>'PROTRA_capacity-Original_Data'!V698</f>
        <v>0</v>
      </c>
      <c r="W698" s="83" t="e">
        <f t="shared" si="43"/>
        <v>#DIV/0!</v>
      </c>
    </row>
    <row r="699" spans="1:23" x14ac:dyDescent="0.35">
      <c r="A699" t="s">
        <v>53</v>
      </c>
      <c r="B699" t="s">
        <v>42</v>
      </c>
      <c r="C699" t="str">
        <f t="shared" si="40"/>
        <v>GREECE_TO_elec</v>
      </c>
      <c r="D699" t="str">
        <f t="shared" si="41"/>
        <v>PROTRA_CHP_PP_I</v>
      </c>
      <c r="E699" t="s">
        <v>28</v>
      </c>
      <c r="F699" s="1" t="str">
        <f t="shared" si="42"/>
        <v>GREECETO_elecPROTRA_PP_solar_CSP</v>
      </c>
      <c r="G699" s="5">
        <f>'PROTRA_capacity-Original_Data'!H699</f>
        <v>0</v>
      </c>
      <c r="H699" s="5">
        <f>'PROTRA_capacity-Original_Data'!I699</f>
        <v>0</v>
      </c>
      <c r="I699" s="5">
        <f>'PROTRA_capacity-Original_Data'!J699</f>
        <v>0</v>
      </c>
      <c r="J699" s="5">
        <f>'PROTRA_capacity-Original_Data'!K699</f>
        <v>0</v>
      </c>
      <c r="K699" s="5">
        <f>'PROTRA_capacity-Original_Data'!L699</f>
        <v>0</v>
      </c>
      <c r="L699" s="5">
        <f>'PROTRA_capacity-Original_Data'!M699</f>
        <v>0</v>
      </c>
      <c r="M699" s="5">
        <f>'PROTRA_capacity-Original_Data'!N699</f>
        <v>0</v>
      </c>
      <c r="N699" s="5">
        <f>'PROTRA_capacity-Original_Data'!O699</f>
        <v>0</v>
      </c>
      <c r="O699" s="5">
        <f>'PROTRA_capacity-Original_Data'!P699</f>
        <v>0</v>
      </c>
      <c r="P699" s="5">
        <f>'PROTRA_capacity-Original_Data'!Q699</f>
        <v>0</v>
      </c>
      <c r="Q699" s="5">
        <f>'PROTRA_capacity-Original_Data'!R699</f>
        <v>0</v>
      </c>
      <c r="R699" s="5">
        <f>'PROTRA_capacity-Original_Data'!S699</f>
        <v>0</v>
      </c>
      <c r="S699" s="5">
        <f>'PROTRA_capacity-Original_Data'!T699</f>
        <v>0</v>
      </c>
      <c r="T699" s="5">
        <f>'PROTRA_capacity-Original_Data'!U699</f>
        <v>0</v>
      </c>
      <c r="U699" s="5">
        <f>'PROTRA_capacity-Original_Data'!V699</f>
        <v>0</v>
      </c>
      <c r="W699" s="83" t="e">
        <f t="shared" si="43"/>
        <v>#DIV/0!</v>
      </c>
    </row>
    <row r="700" spans="1:23" x14ac:dyDescent="0.35">
      <c r="A700" t="s">
        <v>53</v>
      </c>
      <c r="B700" t="s">
        <v>42</v>
      </c>
      <c r="C700" t="str">
        <f t="shared" si="40"/>
        <v>GREECE_TO_elec</v>
      </c>
      <c r="D700" t="str">
        <f t="shared" si="41"/>
        <v>PROTRA_CHP_PP_I</v>
      </c>
      <c r="E700" t="s">
        <v>29</v>
      </c>
      <c r="F700" s="1" t="str">
        <f t="shared" si="42"/>
        <v>GREECETO_elecPROTRA_PP_solar_PV</v>
      </c>
      <c r="G700" s="5">
        <f>'PROTRA_capacity-Original_Data'!H700</f>
        <v>1.3500000000000001E-3</v>
      </c>
      <c r="H700" s="5">
        <f>'PROTRA_capacity-Original_Data'!I700</f>
        <v>2.4300000000000003E-3</v>
      </c>
      <c r="I700" s="5">
        <f>'PROTRA_capacity-Original_Data'!J700</f>
        <v>3.2400000000000003E-3</v>
      </c>
      <c r="J700" s="5">
        <f>'PROTRA_capacity-Original_Data'!K700</f>
        <v>1.2420000000000002E-2</v>
      </c>
      <c r="K700" s="5">
        <f>'PROTRA_capacity-Original_Data'!L700</f>
        <v>5.4540000000000005E-2</v>
      </c>
      <c r="L700" s="5">
        <f>'PROTRA_capacity-Original_Data'!M700</f>
        <v>0.16524</v>
      </c>
      <c r="M700" s="5">
        <f>'PROTRA_capacity-Original_Data'!N700</f>
        <v>0.41472000000000003</v>
      </c>
      <c r="N700" s="5">
        <f>'PROTRA_capacity-Original_Data'!O700</f>
        <v>0.69633</v>
      </c>
      <c r="O700" s="5">
        <f>'PROTRA_capacity-Original_Data'!P700</f>
        <v>0.7009200000000001</v>
      </c>
      <c r="P700" s="5">
        <f>'PROTRA_capacity-Original_Data'!Q700</f>
        <v>0.70308000000000004</v>
      </c>
      <c r="Q700" s="5">
        <f>'PROTRA_capacity-Original_Data'!R700</f>
        <v>0.72977255453301504</v>
      </c>
      <c r="R700" s="5">
        <f>'PROTRA_capacity-Original_Data'!S700</f>
        <v>0.77029241823401573</v>
      </c>
      <c r="S700" s="5">
        <f>'PROTRA_capacity-Original_Data'!T700</f>
        <v>0.80745449062273622</v>
      </c>
      <c r="T700" s="5">
        <f>'PROTRA_capacity-Original_Data'!U700</f>
        <v>0.85452016098306993</v>
      </c>
      <c r="U700" s="5">
        <f>'PROTRA_capacity-Original_Data'!V700</f>
        <v>0.90935779775160319</v>
      </c>
      <c r="W700" s="83">
        <f t="shared" si="43"/>
        <v>0.59231374784622726</v>
      </c>
    </row>
    <row r="701" spans="1:23" x14ac:dyDescent="0.35">
      <c r="A701" t="s">
        <v>53</v>
      </c>
      <c r="B701" t="s">
        <v>42</v>
      </c>
      <c r="C701" t="str">
        <f t="shared" si="40"/>
        <v>GREECE_TO_elec</v>
      </c>
      <c r="D701" t="str">
        <f t="shared" si="41"/>
        <v>PROTRA_CHP_PP_I</v>
      </c>
      <c r="E701" t="s">
        <v>30</v>
      </c>
      <c r="F701" s="1" t="str">
        <f t="shared" si="42"/>
        <v>GREECETO_elecPROTRA_PP_solar_urban_PV</v>
      </c>
      <c r="G701" s="5">
        <f>'PROTRA_capacity-Original_Data'!H701</f>
        <v>3.65E-3</v>
      </c>
      <c r="H701" s="5">
        <f>'PROTRA_capacity-Original_Data'!I701</f>
        <v>6.5700000000000003E-3</v>
      </c>
      <c r="I701" s="5">
        <f>'PROTRA_capacity-Original_Data'!J701</f>
        <v>8.7600000000000004E-3</v>
      </c>
      <c r="J701" s="5">
        <f>'PROTRA_capacity-Original_Data'!K701</f>
        <v>3.3579999999999999E-2</v>
      </c>
      <c r="K701" s="5">
        <f>'PROTRA_capacity-Original_Data'!L701</f>
        <v>0.14746000000000001</v>
      </c>
      <c r="L701" s="5">
        <f>'PROTRA_capacity-Original_Data'!M701</f>
        <v>0.44675999999999999</v>
      </c>
      <c r="M701" s="5">
        <f>'PROTRA_capacity-Original_Data'!N701</f>
        <v>1.1212800000000001</v>
      </c>
      <c r="N701" s="5">
        <f>'PROTRA_capacity-Original_Data'!O701</f>
        <v>1.8826699999999998</v>
      </c>
      <c r="O701" s="5">
        <f>'PROTRA_capacity-Original_Data'!P701</f>
        <v>1.8950799999999999</v>
      </c>
      <c r="P701" s="5">
        <f>'PROTRA_capacity-Original_Data'!Q701</f>
        <v>1.9009199999999999</v>
      </c>
      <c r="Q701" s="5">
        <f>'PROTRA_capacity-Original_Data'!R701</f>
        <v>1.9730887585522257</v>
      </c>
      <c r="R701" s="5">
        <f>'PROTRA_capacity-Original_Data'!S701</f>
        <v>2.0826424641141905</v>
      </c>
      <c r="S701" s="5">
        <f>'PROTRA_capacity-Original_Data'!T701</f>
        <v>2.1831176968688792</v>
      </c>
      <c r="T701" s="5">
        <f>'PROTRA_capacity-Original_Data'!U701</f>
        <v>2.310369324139411</v>
      </c>
      <c r="U701" s="5">
        <f>'PROTRA_capacity-Original_Data'!V701</f>
        <v>2.458634045772853</v>
      </c>
      <c r="W701" s="83">
        <f t="shared" si="43"/>
        <v>0.59231374784622726</v>
      </c>
    </row>
    <row r="702" spans="1:23" x14ac:dyDescent="0.35">
      <c r="A702" t="s">
        <v>53</v>
      </c>
      <c r="B702" t="s">
        <v>42</v>
      </c>
      <c r="C702" t="str">
        <f t="shared" si="40"/>
        <v>GREECE_TO_elec</v>
      </c>
      <c r="D702" t="str">
        <f t="shared" si="41"/>
        <v>PROTRA_CHP_PP_I</v>
      </c>
      <c r="E702" t="s">
        <v>31</v>
      </c>
      <c r="F702" s="1" t="str">
        <f t="shared" si="42"/>
        <v>GREECETO_elecPROTRA_PP_solid_fossil</v>
      </c>
      <c r="G702" s="5">
        <f>'PROTRA_capacity-Original_Data'!H702</f>
        <v>0</v>
      </c>
      <c r="H702" s="5">
        <f>'PROTRA_capacity-Original_Data'!I702</f>
        <v>0</v>
      </c>
      <c r="I702" s="5">
        <f>'PROTRA_capacity-Original_Data'!J702</f>
        <v>0</v>
      </c>
      <c r="J702" s="5">
        <f>'PROTRA_capacity-Original_Data'!K702</f>
        <v>0</v>
      </c>
      <c r="K702" s="5">
        <f>'PROTRA_capacity-Original_Data'!L702</f>
        <v>0</v>
      </c>
      <c r="L702" s="5">
        <f>'PROTRA_capacity-Original_Data'!M702</f>
        <v>0</v>
      </c>
      <c r="M702" s="5">
        <f>'PROTRA_capacity-Original_Data'!N702</f>
        <v>0</v>
      </c>
      <c r="N702" s="5">
        <f>'PROTRA_capacity-Original_Data'!O702</f>
        <v>0</v>
      </c>
      <c r="O702" s="5">
        <f>'PROTRA_capacity-Original_Data'!P702</f>
        <v>0</v>
      </c>
      <c r="P702" s="5">
        <f>'PROTRA_capacity-Original_Data'!Q702</f>
        <v>0</v>
      </c>
      <c r="Q702" s="5">
        <f>'PROTRA_capacity-Original_Data'!R702</f>
        <v>0</v>
      </c>
      <c r="R702" s="5">
        <f>'PROTRA_capacity-Original_Data'!S702</f>
        <v>0</v>
      </c>
      <c r="S702" s="5">
        <f>'PROTRA_capacity-Original_Data'!T702</f>
        <v>0</v>
      </c>
      <c r="T702" s="5">
        <f>'PROTRA_capacity-Original_Data'!U702</f>
        <v>0</v>
      </c>
      <c r="U702" s="5">
        <f>'PROTRA_capacity-Original_Data'!V702</f>
        <v>0</v>
      </c>
      <c r="W702" s="83" t="e">
        <f t="shared" si="43"/>
        <v>#DIV/0!</v>
      </c>
    </row>
    <row r="703" spans="1:23" x14ac:dyDescent="0.35">
      <c r="A703" t="s">
        <v>53</v>
      </c>
      <c r="B703" t="s">
        <v>42</v>
      </c>
      <c r="C703" t="str">
        <f t="shared" si="40"/>
        <v>GREECE_TO_elec</v>
      </c>
      <c r="D703" t="str">
        <f t="shared" si="41"/>
        <v>PROTRA_CHP_PP_I</v>
      </c>
      <c r="E703" t="s">
        <v>32</v>
      </c>
      <c r="F703" s="1" t="str">
        <f t="shared" si="42"/>
        <v>GREECETO_elecPROTRA_PP_solid_fossil_CCS</v>
      </c>
      <c r="G703" s="5">
        <f>'PROTRA_capacity-Original_Data'!H703</f>
        <v>0</v>
      </c>
      <c r="H703" s="5">
        <f>'PROTRA_capacity-Original_Data'!I703</f>
        <v>0</v>
      </c>
      <c r="I703" s="5">
        <f>'PROTRA_capacity-Original_Data'!J703</f>
        <v>0</v>
      </c>
      <c r="J703" s="5">
        <f>'PROTRA_capacity-Original_Data'!K703</f>
        <v>0</v>
      </c>
      <c r="K703" s="5">
        <f>'PROTRA_capacity-Original_Data'!L703</f>
        <v>0</v>
      </c>
      <c r="L703" s="5">
        <f>'PROTRA_capacity-Original_Data'!M703</f>
        <v>0</v>
      </c>
      <c r="M703" s="5">
        <f>'PROTRA_capacity-Original_Data'!N703</f>
        <v>0</v>
      </c>
      <c r="N703" s="5">
        <f>'PROTRA_capacity-Original_Data'!O703</f>
        <v>0</v>
      </c>
      <c r="O703" s="5">
        <f>'PROTRA_capacity-Original_Data'!P703</f>
        <v>0</v>
      </c>
      <c r="P703" s="5">
        <f>'PROTRA_capacity-Original_Data'!Q703</f>
        <v>0</v>
      </c>
      <c r="Q703" s="5">
        <f>'PROTRA_capacity-Original_Data'!R703</f>
        <v>0</v>
      </c>
      <c r="R703" s="5">
        <f>'PROTRA_capacity-Original_Data'!S703</f>
        <v>0</v>
      </c>
      <c r="S703" s="5">
        <f>'PROTRA_capacity-Original_Data'!T703</f>
        <v>0</v>
      </c>
      <c r="T703" s="5">
        <f>'PROTRA_capacity-Original_Data'!U703</f>
        <v>0</v>
      </c>
      <c r="U703" s="5">
        <f>'PROTRA_capacity-Original_Data'!V703</f>
        <v>0</v>
      </c>
      <c r="W703" s="83" t="e">
        <f t="shared" si="43"/>
        <v>#DIV/0!</v>
      </c>
    </row>
    <row r="704" spans="1:23" x14ac:dyDescent="0.35">
      <c r="A704" t="s">
        <v>53</v>
      </c>
      <c r="B704" t="s">
        <v>42</v>
      </c>
      <c r="C704" t="str">
        <f t="shared" si="40"/>
        <v>GREECE_TO_elec</v>
      </c>
      <c r="D704" t="str">
        <f t="shared" si="41"/>
        <v>PROTRA_CHP_PP_I</v>
      </c>
      <c r="E704" t="s">
        <v>33</v>
      </c>
      <c r="F704" s="1" t="str">
        <f t="shared" si="42"/>
        <v>GREECETO_elecPROTRA_PP_waste</v>
      </c>
      <c r="G704" s="5">
        <f>'PROTRA_capacity-Original_Data'!H704</f>
        <v>0</v>
      </c>
      <c r="H704" s="5">
        <f>'PROTRA_capacity-Original_Data'!I704</f>
        <v>0</v>
      </c>
      <c r="I704" s="5">
        <f>'PROTRA_capacity-Original_Data'!J704</f>
        <v>0</v>
      </c>
      <c r="J704" s="5">
        <f>'PROTRA_capacity-Original_Data'!K704</f>
        <v>0</v>
      </c>
      <c r="K704" s="5">
        <f>'PROTRA_capacity-Original_Data'!L704</f>
        <v>0</v>
      </c>
      <c r="L704" s="5">
        <f>'PROTRA_capacity-Original_Data'!M704</f>
        <v>0</v>
      </c>
      <c r="M704" s="5">
        <f>'PROTRA_capacity-Original_Data'!N704</f>
        <v>0</v>
      </c>
      <c r="N704" s="5">
        <f>'PROTRA_capacity-Original_Data'!O704</f>
        <v>0</v>
      </c>
      <c r="O704" s="5">
        <f>'PROTRA_capacity-Original_Data'!P704</f>
        <v>0</v>
      </c>
      <c r="P704" s="5">
        <f>'PROTRA_capacity-Original_Data'!Q704</f>
        <v>0</v>
      </c>
      <c r="Q704" s="5">
        <f>'PROTRA_capacity-Original_Data'!R704</f>
        <v>0</v>
      </c>
      <c r="R704" s="5">
        <f>'PROTRA_capacity-Original_Data'!S704</f>
        <v>0</v>
      </c>
      <c r="S704" s="5">
        <f>'PROTRA_capacity-Original_Data'!T704</f>
        <v>0</v>
      </c>
      <c r="T704" s="5">
        <f>'PROTRA_capacity-Original_Data'!U704</f>
        <v>0</v>
      </c>
      <c r="U704" s="5">
        <f>'PROTRA_capacity-Original_Data'!V704</f>
        <v>0</v>
      </c>
      <c r="W704" s="83" t="e">
        <f t="shared" si="43"/>
        <v>#DIV/0!</v>
      </c>
    </row>
    <row r="705" spans="1:23" x14ac:dyDescent="0.35">
      <c r="A705" t="s">
        <v>53</v>
      </c>
      <c r="B705" t="s">
        <v>42</v>
      </c>
      <c r="C705" t="str">
        <f t="shared" si="40"/>
        <v>GREECE_TO_elec</v>
      </c>
      <c r="D705" t="str">
        <f t="shared" si="41"/>
        <v>PROTRA_CHP_PP_I</v>
      </c>
      <c r="E705" t="s">
        <v>34</v>
      </c>
      <c r="F705" s="1" t="str">
        <f t="shared" si="42"/>
        <v>GREECETO_elecPROTRA_PP_waste_CCS</v>
      </c>
      <c r="G705" s="5">
        <f>'PROTRA_capacity-Original_Data'!H705</f>
        <v>0</v>
      </c>
      <c r="H705" s="5">
        <f>'PROTRA_capacity-Original_Data'!I705</f>
        <v>0</v>
      </c>
      <c r="I705" s="5">
        <f>'PROTRA_capacity-Original_Data'!J705</f>
        <v>0</v>
      </c>
      <c r="J705" s="5">
        <f>'PROTRA_capacity-Original_Data'!K705</f>
        <v>0</v>
      </c>
      <c r="K705" s="5">
        <f>'PROTRA_capacity-Original_Data'!L705</f>
        <v>0</v>
      </c>
      <c r="L705" s="5">
        <f>'PROTRA_capacity-Original_Data'!M705</f>
        <v>0</v>
      </c>
      <c r="M705" s="5">
        <f>'PROTRA_capacity-Original_Data'!N705</f>
        <v>0</v>
      </c>
      <c r="N705" s="5">
        <f>'PROTRA_capacity-Original_Data'!O705</f>
        <v>0</v>
      </c>
      <c r="O705" s="5">
        <f>'PROTRA_capacity-Original_Data'!P705</f>
        <v>0</v>
      </c>
      <c r="P705" s="5">
        <f>'PROTRA_capacity-Original_Data'!Q705</f>
        <v>0</v>
      </c>
      <c r="Q705" s="5">
        <f>'PROTRA_capacity-Original_Data'!R705</f>
        <v>0</v>
      </c>
      <c r="R705" s="5">
        <f>'PROTRA_capacity-Original_Data'!S705</f>
        <v>0</v>
      </c>
      <c r="S705" s="5">
        <f>'PROTRA_capacity-Original_Data'!T705</f>
        <v>0</v>
      </c>
      <c r="T705" s="5">
        <f>'PROTRA_capacity-Original_Data'!U705</f>
        <v>0</v>
      </c>
      <c r="U705" s="5">
        <f>'PROTRA_capacity-Original_Data'!V705</f>
        <v>0</v>
      </c>
      <c r="W705" s="83" t="e">
        <f t="shared" si="43"/>
        <v>#DIV/0!</v>
      </c>
    </row>
    <row r="706" spans="1:23" x14ac:dyDescent="0.35">
      <c r="A706" t="s">
        <v>53</v>
      </c>
      <c r="B706" t="s">
        <v>42</v>
      </c>
      <c r="C706" t="str">
        <f t="shared" si="40"/>
        <v>GREECE_TO_elec</v>
      </c>
      <c r="D706" t="str">
        <f t="shared" si="41"/>
        <v>PROTRA_CHP_PP_I</v>
      </c>
      <c r="E706" t="s">
        <v>35</v>
      </c>
      <c r="F706" s="1" t="str">
        <f t="shared" si="42"/>
        <v>GREECETO_elecPROTRA_PP_wind_offshore</v>
      </c>
      <c r="G706" s="5">
        <f>'PROTRA_capacity-Original_Data'!H706</f>
        <v>0</v>
      </c>
      <c r="H706" s="5">
        <f>'PROTRA_capacity-Original_Data'!I706</f>
        <v>0</v>
      </c>
      <c r="I706" s="5">
        <f>'PROTRA_capacity-Original_Data'!J706</f>
        <v>0</v>
      </c>
      <c r="J706" s="5">
        <f>'PROTRA_capacity-Original_Data'!K706</f>
        <v>0</v>
      </c>
      <c r="K706" s="5">
        <f>'PROTRA_capacity-Original_Data'!L706</f>
        <v>0</v>
      </c>
      <c r="L706" s="5">
        <f>'PROTRA_capacity-Original_Data'!M706</f>
        <v>0</v>
      </c>
      <c r="M706" s="5">
        <f>'PROTRA_capacity-Original_Data'!N706</f>
        <v>0</v>
      </c>
      <c r="N706" s="5">
        <f>'PROTRA_capacity-Original_Data'!O706</f>
        <v>0</v>
      </c>
      <c r="O706" s="5">
        <f>'PROTRA_capacity-Original_Data'!P706</f>
        <v>0</v>
      </c>
      <c r="P706" s="5">
        <f>'PROTRA_capacity-Original_Data'!Q706</f>
        <v>0</v>
      </c>
      <c r="Q706" s="5">
        <f>'PROTRA_capacity-Original_Data'!R706</f>
        <v>0</v>
      </c>
      <c r="R706" s="5">
        <f>'PROTRA_capacity-Original_Data'!S706</f>
        <v>0</v>
      </c>
      <c r="S706" s="5">
        <f>'PROTRA_capacity-Original_Data'!T706</f>
        <v>0</v>
      </c>
      <c r="T706" s="5">
        <f>'PROTRA_capacity-Original_Data'!U706</f>
        <v>0</v>
      </c>
      <c r="U706" s="5">
        <f>'PROTRA_capacity-Original_Data'!V706</f>
        <v>0</v>
      </c>
      <c r="W706" s="83" t="e">
        <f t="shared" si="43"/>
        <v>#DIV/0!</v>
      </c>
    </row>
    <row r="707" spans="1:23" x14ac:dyDescent="0.35">
      <c r="A707" t="s">
        <v>53</v>
      </c>
      <c r="B707" t="s">
        <v>42</v>
      </c>
      <c r="C707" t="str">
        <f t="shared" si="40"/>
        <v>GREECE_TO_elec</v>
      </c>
      <c r="D707" t="str">
        <f t="shared" si="41"/>
        <v>PROTRA_CHP_PP_I</v>
      </c>
      <c r="E707" t="s">
        <v>36</v>
      </c>
      <c r="F707" s="1" t="str">
        <f t="shared" si="42"/>
        <v>GREECETO_elecPROTRA_PP_wind_onshore</v>
      </c>
      <c r="G707" s="5">
        <f>'PROTRA_capacity-Original_Data'!H707</f>
        <v>0.749</v>
      </c>
      <c r="H707" s="5">
        <f>'PROTRA_capacity-Original_Data'!I707</f>
        <v>0.84599999999999997</v>
      </c>
      <c r="I707" s="5">
        <f>'PROTRA_capacity-Original_Data'!J707</f>
        <v>1.022</v>
      </c>
      <c r="J707" s="5">
        <f>'PROTRA_capacity-Original_Data'!K707</f>
        <v>1.171</v>
      </c>
      <c r="K707" s="5">
        <f>'PROTRA_capacity-Original_Data'!L707</f>
        <v>1.298</v>
      </c>
      <c r="L707" s="5">
        <f>'PROTRA_capacity-Original_Data'!M707</f>
        <v>1.64</v>
      </c>
      <c r="M707" s="5">
        <f>'PROTRA_capacity-Original_Data'!N707</f>
        <v>1.7529999999999999</v>
      </c>
      <c r="N707" s="5">
        <f>'PROTRA_capacity-Original_Data'!O707</f>
        <v>1.8089999999999999</v>
      </c>
      <c r="O707" s="5">
        <f>'PROTRA_capacity-Original_Data'!P707</f>
        <v>1.978</v>
      </c>
      <c r="P707" s="5">
        <f>'PROTRA_capacity-Original_Data'!Q707</f>
        <v>2.0910000000000002</v>
      </c>
      <c r="Q707" s="5">
        <f>'PROTRA_capacity-Original_Data'!R707</f>
        <v>2.2832892496220265</v>
      </c>
      <c r="R707" s="5">
        <f>'PROTRA_capacity-Original_Data'!S707</f>
        <v>2.6090772658550172</v>
      </c>
      <c r="S707" s="5">
        <f>'PROTRA_capacity-Original_Data'!T707</f>
        <v>2.8637066125566961</v>
      </c>
      <c r="T707" s="5">
        <f>'PROTRA_capacity-Original_Data'!U707</f>
        <v>2.9279879048301112</v>
      </c>
      <c r="U707" s="5">
        <f>'PROTRA_capacity-Original_Data'!V707</f>
        <v>2.9497292910002391</v>
      </c>
      <c r="W707" s="83">
        <f t="shared" si="43"/>
        <v>0.10286271120511326</v>
      </c>
    </row>
    <row r="708" spans="1:23" x14ac:dyDescent="0.35">
      <c r="A708" t="s">
        <v>54</v>
      </c>
      <c r="B708" t="s">
        <v>41</v>
      </c>
      <c r="C708" t="str">
        <f t="shared" ref="C708:C771" si="44">A708&amp;"_"&amp;B708</f>
        <v>HUNGARY_TO_heat</v>
      </c>
      <c r="D708" t="str">
        <f t="shared" ref="D708:D771" si="45">IF(B708="TO_heat","PROTRA_CHP_HP_I","PROTRA_CHP_PP_I")</f>
        <v>PROTRA_CHP_HP_I</v>
      </c>
      <c r="E708" t="s">
        <v>0</v>
      </c>
      <c r="F708" s="1" t="str">
        <f t="shared" ref="F708:F771" si="46">A708&amp;B708&amp;E708</f>
        <v>HUNGARYTO_heatPROTRA_CHP_gas_fuels</v>
      </c>
      <c r="G708" s="3">
        <f>'PROTRA_capacity-Original_Data'!H708</f>
        <v>10.578931585710611</v>
      </c>
      <c r="H708" s="3">
        <f>'PROTRA_capacity-Original_Data'!I708</f>
        <v>9.9819078900025708</v>
      </c>
      <c r="I708" s="3">
        <f>'PROTRA_capacity-Original_Data'!J708</f>
        <v>10.107757080442047</v>
      </c>
      <c r="J708" s="3">
        <f>'PROTRA_capacity-Original_Data'!K708</f>
        <v>9.6575574402467232</v>
      </c>
      <c r="K708" s="3">
        <f>'PROTRA_capacity-Original_Data'!L708</f>
        <v>9.6751884862503221</v>
      </c>
      <c r="L708" s="3">
        <f>'PROTRA_capacity-Original_Data'!M708</f>
        <v>7.6865280904651767</v>
      </c>
      <c r="M708" s="3">
        <f>'PROTRA_capacity-Original_Data'!N708</f>
        <v>6.242302235929067</v>
      </c>
      <c r="N708" s="3">
        <f>'PROTRA_capacity-Original_Data'!O708</f>
        <v>5.4957186327422258</v>
      </c>
      <c r="O708" s="3">
        <f>'PROTRA_capacity-Original_Data'!P708</f>
        <v>5.1163471601130812</v>
      </c>
      <c r="P708" s="3">
        <f>'PROTRA_capacity-Original_Data'!Q708</f>
        <v>4.7403195065535844</v>
      </c>
      <c r="Q708" s="3">
        <f>'PROTRA_capacity-Original_Data'!R708</f>
        <v>4.7822692367000768</v>
      </c>
      <c r="R708" s="3">
        <f>'PROTRA_capacity-Original_Data'!S708</f>
        <v>4.7850050886661517</v>
      </c>
      <c r="S708" s="3">
        <f>'PROTRA_capacity-Original_Data'!T708</f>
        <v>4.7360637368285792</v>
      </c>
      <c r="T708" s="3">
        <f>'PROTRA_capacity-Original_Data'!U708</f>
        <v>4.8841037265484459</v>
      </c>
      <c r="U708" s="3">
        <f>'PROTRA_capacity-Original_Data'!V708</f>
        <v>4.9082400205602683</v>
      </c>
      <c r="W708" s="83">
        <f t="shared" ref="W708:W771" si="47">-1+(U708/G708)^(1/($U$2-$G$2))</f>
        <v>-5.33761823150809E-2</v>
      </c>
    </row>
    <row r="709" spans="1:23" x14ac:dyDescent="0.35">
      <c r="A709" t="s">
        <v>54</v>
      </c>
      <c r="B709" t="s">
        <v>41</v>
      </c>
      <c r="C709" t="str">
        <f t="shared" si="44"/>
        <v>HUNGARY_TO_heat</v>
      </c>
      <c r="D709" t="str">
        <f t="shared" si="45"/>
        <v>PROTRA_CHP_HP_I</v>
      </c>
      <c r="E709" t="s">
        <v>1</v>
      </c>
      <c r="F709" s="1" t="str">
        <f t="shared" si="46"/>
        <v>HUNGARYTO_heatPROTRA_CHP_gas_fuels_CCS</v>
      </c>
      <c r="G709" s="3">
        <f>'PROTRA_capacity-Original_Data'!H709</f>
        <v>0</v>
      </c>
      <c r="H709" s="3">
        <f>'PROTRA_capacity-Original_Data'!I709</f>
        <v>0</v>
      </c>
      <c r="I709" s="3">
        <f>'PROTRA_capacity-Original_Data'!J709</f>
        <v>0</v>
      </c>
      <c r="J709" s="3">
        <f>'PROTRA_capacity-Original_Data'!K709</f>
        <v>0</v>
      </c>
      <c r="K709" s="3">
        <f>'PROTRA_capacity-Original_Data'!L709</f>
        <v>0</v>
      </c>
      <c r="L709" s="3">
        <f>'PROTRA_capacity-Original_Data'!M709</f>
        <v>0</v>
      </c>
      <c r="M709" s="3">
        <f>'PROTRA_capacity-Original_Data'!N709</f>
        <v>0</v>
      </c>
      <c r="N709" s="3">
        <f>'PROTRA_capacity-Original_Data'!O709</f>
        <v>0</v>
      </c>
      <c r="O709" s="3">
        <f>'PROTRA_capacity-Original_Data'!P709</f>
        <v>0</v>
      </c>
      <c r="P709" s="3">
        <f>'PROTRA_capacity-Original_Data'!Q709</f>
        <v>0</v>
      </c>
      <c r="Q709" s="3">
        <f>'PROTRA_capacity-Original_Data'!R709</f>
        <v>0</v>
      </c>
      <c r="R709" s="3">
        <f>'PROTRA_capacity-Original_Data'!S709</f>
        <v>0</v>
      </c>
      <c r="S709" s="3">
        <f>'PROTRA_capacity-Original_Data'!T709</f>
        <v>0</v>
      </c>
      <c r="T709" s="3">
        <f>'PROTRA_capacity-Original_Data'!U709</f>
        <v>0</v>
      </c>
      <c r="U709" s="3">
        <f>'PROTRA_capacity-Original_Data'!V709</f>
        <v>0</v>
      </c>
      <c r="W709" s="83" t="e">
        <f t="shared" si="47"/>
        <v>#DIV/0!</v>
      </c>
    </row>
    <row r="710" spans="1:23" x14ac:dyDescent="0.35">
      <c r="A710" t="s">
        <v>54</v>
      </c>
      <c r="B710" t="s">
        <v>41</v>
      </c>
      <c r="C710" t="str">
        <f t="shared" si="44"/>
        <v>HUNGARY_TO_heat</v>
      </c>
      <c r="D710" t="str">
        <f t="shared" si="45"/>
        <v>PROTRA_CHP_HP_I</v>
      </c>
      <c r="E710" t="s">
        <v>2</v>
      </c>
      <c r="F710" s="1" t="str">
        <f t="shared" si="46"/>
        <v>HUNGARYTO_heatPROTRA_CHP_geothermal</v>
      </c>
      <c r="G710" s="3">
        <v>0</v>
      </c>
      <c r="H710" s="3">
        <v>0</v>
      </c>
      <c r="I710" s="3">
        <v>0</v>
      </c>
      <c r="J710" s="3">
        <v>0</v>
      </c>
      <c r="K710" s="3">
        <v>0</v>
      </c>
      <c r="L710" s="3">
        <v>0</v>
      </c>
      <c r="M710" s="3">
        <v>0</v>
      </c>
      <c r="N710" s="3">
        <v>0</v>
      </c>
      <c r="O710" s="3">
        <v>0</v>
      </c>
      <c r="P710" s="3">
        <v>0</v>
      </c>
      <c r="Q710" s="3">
        <v>0</v>
      </c>
      <c r="R710" s="3">
        <v>0</v>
      </c>
      <c r="S710" s="3">
        <v>0</v>
      </c>
      <c r="T710" s="3">
        <v>0</v>
      </c>
      <c r="U710" s="3">
        <v>0</v>
      </c>
      <c r="W710" s="83" t="e">
        <f t="shared" si="47"/>
        <v>#DIV/0!</v>
      </c>
    </row>
    <row r="711" spans="1:23" x14ac:dyDescent="0.35">
      <c r="A711" t="s">
        <v>54</v>
      </c>
      <c r="B711" t="s">
        <v>41</v>
      </c>
      <c r="C711" t="str">
        <f t="shared" si="44"/>
        <v>HUNGARY_TO_heat</v>
      </c>
      <c r="D711" t="str">
        <f t="shared" si="45"/>
        <v>PROTRA_CHP_HP_I</v>
      </c>
      <c r="E711" t="s">
        <v>3</v>
      </c>
      <c r="F711" s="1" t="str">
        <f t="shared" si="46"/>
        <v>HUNGARYTO_heatPROTRA_CHP_liquid_fuels</v>
      </c>
      <c r="G711" s="3">
        <f>'PROTRA_capacity-Original_Data'!H711</f>
        <v>0.16597501927525055</v>
      </c>
      <c r="H711" s="3">
        <f>'PROTRA_capacity-Original_Data'!I711</f>
        <v>0</v>
      </c>
      <c r="I711" s="3">
        <f>'PROTRA_capacity-Original_Data'!J711</f>
        <v>0.11855358519660754</v>
      </c>
      <c r="J711" s="3">
        <f>'PROTRA_capacity-Original_Data'!K711</f>
        <v>0.52619552814186576</v>
      </c>
      <c r="K711" s="3">
        <f>'PROTRA_capacity-Original_Data'!L711</f>
        <v>1.1247391416088411E-2</v>
      </c>
      <c r="L711" s="3">
        <f>'PROTRA_capacity-Original_Data'!M711</f>
        <v>2.4622667694680026E-2</v>
      </c>
      <c r="M711" s="3">
        <f>'PROTRA_capacity-Original_Data'!N711</f>
        <v>7.9035723464405024E-3</v>
      </c>
      <c r="N711" s="3">
        <f>'PROTRA_capacity-Original_Data'!O711</f>
        <v>1.0031457208943715E-2</v>
      </c>
      <c r="O711" s="3">
        <f>'PROTRA_capacity-Original_Data'!P711</f>
        <v>2.705453610896941E-2</v>
      </c>
      <c r="P711" s="3">
        <f>'PROTRA_capacity-Original_Data'!Q711</f>
        <v>1.4591210485736314E-2</v>
      </c>
      <c r="Q711" s="3">
        <f>'PROTRA_capacity-Original_Data'!R711</f>
        <v>9.4234901053713693E-3</v>
      </c>
      <c r="R711" s="3">
        <f>'PROTRA_capacity-Original_Data'!S711</f>
        <v>2.7358519660755595E-3</v>
      </c>
      <c r="S711" s="3">
        <f>'PROTRA_capacity-Original_Data'!T711</f>
        <v>9.1195065535851964E-4</v>
      </c>
      <c r="T711" s="3">
        <f>'PROTRA_capacity-Original_Data'!U711</f>
        <v>0</v>
      </c>
      <c r="U711" s="3">
        <f>'PROTRA_capacity-Original_Data'!V711</f>
        <v>0</v>
      </c>
      <c r="W711" s="83">
        <f t="shared" si="47"/>
        <v>-1</v>
      </c>
    </row>
    <row r="712" spans="1:23" x14ac:dyDescent="0.35">
      <c r="A712" t="s">
        <v>54</v>
      </c>
      <c r="B712" t="s">
        <v>41</v>
      </c>
      <c r="C712" t="str">
        <f t="shared" si="44"/>
        <v>HUNGARY_TO_heat</v>
      </c>
      <c r="D712" t="str">
        <f t="shared" si="45"/>
        <v>PROTRA_CHP_HP_I</v>
      </c>
      <c r="E712" t="s">
        <v>4</v>
      </c>
      <c r="F712" s="1" t="str">
        <f t="shared" si="46"/>
        <v>HUNGARYTO_heatPROTRA_CHP_liquid_fuels_CCS</v>
      </c>
      <c r="G712" s="3">
        <f>'PROTRA_capacity-Original_Data'!H712</f>
        <v>0</v>
      </c>
      <c r="H712" s="3">
        <f>'PROTRA_capacity-Original_Data'!I712</f>
        <v>0</v>
      </c>
      <c r="I712" s="3">
        <f>'PROTRA_capacity-Original_Data'!J712</f>
        <v>0</v>
      </c>
      <c r="J712" s="3">
        <f>'PROTRA_capacity-Original_Data'!K712</f>
        <v>0</v>
      </c>
      <c r="K712" s="3">
        <f>'PROTRA_capacity-Original_Data'!L712</f>
        <v>0</v>
      </c>
      <c r="L712" s="3">
        <f>'PROTRA_capacity-Original_Data'!M712</f>
        <v>0</v>
      </c>
      <c r="M712" s="3">
        <f>'PROTRA_capacity-Original_Data'!N712</f>
        <v>0</v>
      </c>
      <c r="N712" s="3">
        <f>'PROTRA_capacity-Original_Data'!O712</f>
        <v>0</v>
      </c>
      <c r="O712" s="3">
        <f>'PROTRA_capacity-Original_Data'!P712</f>
        <v>0</v>
      </c>
      <c r="P712" s="3">
        <f>'PROTRA_capacity-Original_Data'!Q712</f>
        <v>0</v>
      </c>
      <c r="Q712" s="3">
        <f>'PROTRA_capacity-Original_Data'!R712</f>
        <v>0</v>
      </c>
      <c r="R712" s="3">
        <f>'PROTRA_capacity-Original_Data'!S712</f>
        <v>0</v>
      </c>
      <c r="S712" s="3">
        <f>'PROTRA_capacity-Original_Data'!T712</f>
        <v>0</v>
      </c>
      <c r="T712" s="3">
        <f>'PROTRA_capacity-Original_Data'!U712</f>
        <v>0</v>
      </c>
      <c r="U712" s="3">
        <f>'PROTRA_capacity-Original_Data'!V712</f>
        <v>0</v>
      </c>
      <c r="W712" s="83" t="e">
        <f t="shared" si="47"/>
        <v>#DIV/0!</v>
      </c>
    </row>
    <row r="713" spans="1:23" x14ac:dyDescent="0.35">
      <c r="A713" t="s">
        <v>54</v>
      </c>
      <c r="B713" t="s">
        <v>41</v>
      </c>
      <c r="C713" t="str">
        <f t="shared" si="44"/>
        <v>HUNGARY_TO_heat</v>
      </c>
      <c r="D713" t="str">
        <f t="shared" si="45"/>
        <v>PROTRA_CHP_HP_I</v>
      </c>
      <c r="E713" t="s">
        <v>5</v>
      </c>
      <c r="F713" s="1" t="str">
        <f t="shared" si="46"/>
        <v>HUNGARYTO_heatPROTRA_CHP_solid_fossil</v>
      </c>
      <c r="G713" s="3">
        <f>'PROTRA_capacity-Original_Data'!H713</f>
        <v>1.157873348753534</v>
      </c>
      <c r="H713" s="3">
        <f>'PROTRA_capacity-Original_Data'!I713</f>
        <v>1.1596972500642508</v>
      </c>
      <c r="I713" s="3">
        <f>'PROTRA_capacity-Original_Data'!J713</f>
        <v>1.065462349010537</v>
      </c>
      <c r="J713" s="3">
        <f>'PROTRA_capacity-Original_Data'!K713</f>
        <v>0.77211822153687981</v>
      </c>
      <c r="K713" s="3">
        <f>'PROTRA_capacity-Original_Data'!L713</f>
        <v>0.64110131071703924</v>
      </c>
      <c r="L713" s="3">
        <f>'PROTRA_capacity-Original_Data'!M713</f>
        <v>0.61009498843484966</v>
      </c>
      <c r="M713" s="3">
        <f>'PROTRA_capacity-Original_Data'!N713</f>
        <v>0.55659388332048321</v>
      </c>
      <c r="N713" s="3">
        <f>'PROTRA_capacity-Original_Data'!O713</f>
        <v>0.46053508095605233</v>
      </c>
      <c r="O713" s="3">
        <f>'PROTRA_capacity-Original_Data'!P713</f>
        <v>0.40885787715240285</v>
      </c>
      <c r="P713" s="3">
        <f>'PROTRA_capacity-Original_Data'!Q713</f>
        <v>0.19880524286815732</v>
      </c>
      <c r="Q713" s="3">
        <f>'PROTRA_capacity-Original_Data'!R713</f>
        <v>0.67180364944744286</v>
      </c>
      <c r="R713" s="3">
        <f>'PROTRA_capacity-Original_Data'!S713</f>
        <v>0.12402528912875867</v>
      </c>
      <c r="S713" s="3">
        <f>'PROTRA_capacity-Original_Data'!T713</f>
        <v>0.11885756874839373</v>
      </c>
      <c r="T713" s="3">
        <f>'PROTRA_capacity-Original_Data'!U713</f>
        <v>0.14682405551272165</v>
      </c>
      <c r="U713" s="3">
        <f>'PROTRA_capacity-Original_Data'!V713</f>
        <v>8.1133209971729597E-2</v>
      </c>
      <c r="W713" s="83">
        <f t="shared" si="47"/>
        <v>-0.17293736623940503</v>
      </c>
    </row>
    <row r="714" spans="1:23" x14ac:dyDescent="0.35">
      <c r="A714" t="s">
        <v>54</v>
      </c>
      <c r="B714" t="s">
        <v>41</v>
      </c>
      <c r="C714" t="str">
        <f t="shared" si="44"/>
        <v>HUNGARY_TO_heat</v>
      </c>
      <c r="D714" t="str">
        <f t="shared" si="45"/>
        <v>PROTRA_CHP_HP_I</v>
      </c>
      <c r="E714" t="s">
        <v>6</v>
      </c>
      <c r="F714" s="1" t="str">
        <f t="shared" si="46"/>
        <v>HUNGARYTO_heatPROTRA_CHP_solid_fossil_CCS</v>
      </c>
      <c r="G714" s="3">
        <f>'PROTRA_capacity-Original_Data'!H714</f>
        <v>0</v>
      </c>
      <c r="H714" s="3">
        <f>'PROTRA_capacity-Original_Data'!I714</f>
        <v>0</v>
      </c>
      <c r="I714" s="3">
        <f>'PROTRA_capacity-Original_Data'!J714</f>
        <v>0</v>
      </c>
      <c r="J714" s="3">
        <f>'PROTRA_capacity-Original_Data'!K714</f>
        <v>0</v>
      </c>
      <c r="K714" s="3">
        <f>'PROTRA_capacity-Original_Data'!L714</f>
        <v>0</v>
      </c>
      <c r="L714" s="3">
        <f>'PROTRA_capacity-Original_Data'!M714</f>
        <v>0</v>
      </c>
      <c r="M714" s="3">
        <f>'PROTRA_capacity-Original_Data'!N714</f>
        <v>0</v>
      </c>
      <c r="N714" s="3">
        <f>'PROTRA_capacity-Original_Data'!O714</f>
        <v>0</v>
      </c>
      <c r="O714" s="3">
        <f>'PROTRA_capacity-Original_Data'!P714</f>
        <v>0</v>
      </c>
      <c r="P714" s="3">
        <f>'PROTRA_capacity-Original_Data'!Q714</f>
        <v>0</v>
      </c>
      <c r="Q714" s="3">
        <f>'PROTRA_capacity-Original_Data'!R714</f>
        <v>0</v>
      </c>
      <c r="R714" s="3">
        <f>'PROTRA_capacity-Original_Data'!S714</f>
        <v>0</v>
      </c>
      <c r="S714" s="3">
        <f>'PROTRA_capacity-Original_Data'!T714</f>
        <v>0</v>
      </c>
      <c r="T714" s="3">
        <f>'PROTRA_capacity-Original_Data'!U714</f>
        <v>0</v>
      </c>
      <c r="U714" s="3">
        <f>'PROTRA_capacity-Original_Data'!V714</f>
        <v>0</v>
      </c>
      <c r="W714" s="83" t="e">
        <f t="shared" si="47"/>
        <v>#DIV/0!</v>
      </c>
    </row>
    <row r="715" spans="1:23" x14ac:dyDescent="0.35">
      <c r="A715" t="s">
        <v>54</v>
      </c>
      <c r="B715" t="s">
        <v>41</v>
      </c>
      <c r="C715" t="str">
        <f t="shared" si="44"/>
        <v>HUNGARY_TO_heat</v>
      </c>
      <c r="D715" t="str">
        <f t="shared" si="45"/>
        <v>PROTRA_CHP_HP_I</v>
      </c>
      <c r="E715" t="s">
        <v>7</v>
      </c>
      <c r="F715" s="1" t="str">
        <f t="shared" si="46"/>
        <v>HUNGARYTO_heatPROTRA_CHP_waste</v>
      </c>
      <c r="G715" s="3">
        <f>'PROTRA_capacity-Original_Data'!H715</f>
        <v>0.30945525571832427</v>
      </c>
      <c r="H715" s="3">
        <f>'PROTRA_capacity-Original_Data'!I715</f>
        <v>0.30276761757902848</v>
      </c>
      <c r="I715" s="3">
        <f>'PROTRA_capacity-Original_Data'!J715</f>
        <v>0.32708630172192232</v>
      </c>
      <c r="J715" s="3">
        <f>'PROTRA_capacity-Original_Data'!K715</f>
        <v>0.32100663068619889</v>
      </c>
      <c r="K715" s="3">
        <f>'PROTRA_capacity-Original_Data'!L715</f>
        <v>0.32708630172192232</v>
      </c>
      <c r="L715" s="3">
        <f>'PROTRA_capacity-Original_Data'!M715</f>
        <v>0.25656211770753018</v>
      </c>
      <c r="M715" s="3">
        <f>'PROTRA_capacity-Original_Data'!N715</f>
        <v>0.24197090722179385</v>
      </c>
      <c r="N715" s="3">
        <f>'PROTRA_capacity-Original_Data'!O715</f>
        <v>0.23163546646106398</v>
      </c>
      <c r="O715" s="3">
        <f>'PROTRA_capacity-Original_Data'!P715</f>
        <v>0.26902544333076328</v>
      </c>
      <c r="P715" s="3">
        <f>'PROTRA_capacity-Original_Data'!Q715</f>
        <v>0.34015759444872778</v>
      </c>
      <c r="Q715" s="3">
        <f>'PROTRA_capacity-Original_Data'!R715</f>
        <v>0.4736063736828578</v>
      </c>
      <c r="R715" s="3">
        <f>'PROTRA_capacity-Original_Data'!S715</f>
        <v>0.27844893343613469</v>
      </c>
      <c r="S715" s="3">
        <f>'PROTRA_capacity-Original_Data'!T715</f>
        <v>0.31553492675404771</v>
      </c>
      <c r="T715" s="3">
        <f>'PROTRA_capacity-Original_Data'!U715</f>
        <v>0.31918272937548187</v>
      </c>
      <c r="U715" s="3">
        <f>'PROTRA_capacity-Original_Data'!V715</f>
        <v>0.29918061166795168</v>
      </c>
      <c r="W715" s="83">
        <f t="shared" si="47"/>
        <v>-2.4089558461228844E-3</v>
      </c>
    </row>
    <row r="716" spans="1:23" x14ac:dyDescent="0.35">
      <c r="A716" t="s">
        <v>54</v>
      </c>
      <c r="B716" t="s">
        <v>41</v>
      </c>
      <c r="C716" t="str">
        <f t="shared" si="44"/>
        <v>HUNGARY_TO_heat</v>
      </c>
      <c r="D716" t="str">
        <f t="shared" si="45"/>
        <v>PROTRA_CHP_HP_I</v>
      </c>
      <c r="E716" t="s">
        <v>8</v>
      </c>
      <c r="F716" s="1" t="str">
        <f t="shared" si="46"/>
        <v>HUNGARYTO_heatPROTRA_CHP_solid_bio</v>
      </c>
      <c r="G716" s="4">
        <f>'PROTRA_capacity-Original_Data'!H716</f>
        <v>7.569190439475712E-2</v>
      </c>
      <c r="H716" s="4">
        <f>'PROTRA_capacity-Original_Data'!I716</f>
        <v>0.13648861475199178</v>
      </c>
      <c r="I716" s="4">
        <f>'PROTRA_capacity-Original_Data'!J716</f>
        <v>0.20275702904137752</v>
      </c>
      <c r="J716" s="4">
        <f>'PROTRA_capacity-Original_Data'!K716</f>
        <v>0.30975923927011045</v>
      </c>
      <c r="K716" s="4">
        <f>'PROTRA_capacity-Original_Data'!L716</f>
        <v>0.66906779748136724</v>
      </c>
      <c r="L716" s="4">
        <f>'PROTRA_capacity-Original_Data'!M716</f>
        <v>0.66055625803135432</v>
      </c>
      <c r="M716" s="4">
        <f>'PROTRA_capacity-Original_Data'!N716</f>
        <v>0.53896283731688499</v>
      </c>
      <c r="N716" s="4">
        <f>'PROTRA_capacity-Original_Data'!O716</f>
        <v>0.69277851452068862</v>
      </c>
      <c r="O716" s="4">
        <f>'PROTRA_capacity-Original_Data'!P716</f>
        <v>0.64201326137239789</v>
      </c>
      <c r="P716" s="4">
        <f>'PROTRA_capacity-Original_Data'!Q716</f>
        <v>0.70524184014392177</v>
      </c>
      <c r="Q716" s="4">
        <f>'PROTRA_capacity-Original_Data'!R716</f>
        <v>0.86209735286558731</v>
      </c>
      <c r="R716" s="4">
        <f>'PROTRA_capacity-Original_Data'!S716</f>
        <v>0.81680380364944738</v>
      </c>
      <c r="S716" s="4">
        <f>'PROTRA_capacity-Original_Data'!T716</f>
        <v>0.74263181701362124</v>
      </c>
      <c r="T716" s="4">
        <f>'PROTRA_capacity-Original_Data'!U716</f>
        <v>0.65234870213312779</v>
      </c>
      <c r="U716" s="4">
        <f>'PROTRA_capacity-Original_Data'!V716</f>
        <v>0.62982352094577243</v>
      </c>
      <c r="W716" s="83">
        <f t="shared" si="47"/>
        <v>0.16339284579993141</v>
      </c>
    </row>
    <row r="717" spans="1:23" x14ac:dyDescent="0.35">
      <c r="A717" t="s">
        <v>54</v>
      </c>
      <c r="B717" t="s">
        <v>41</v>
      </c>
      <c r="C717" t="str">
        <f t="shared" si="44"/>
        <v>HUNGARY_TO_heat</v>
      </c>
      <c r="D717" t="str">
        <f t="shared" si="45"/>
        <v>PROTRA_CHP_HP_I</v>
      </c>
      <c r="E717" t="s">
        <v>9</v>
      </c>
      <c r="F717" s="1" t="str">
        <f t="shared" si="46"/>
        <v>HUNGARYTO_heatPROTRA_CHP_solid_bio_CCS</v>
      </c>
      <c r="G717" s="3">
        <f>'PROTRA_capacity-Original_Data'!H717</f>
        <v>0</v>
      </c>
      <c r="H717" s="3">
        <f>'PROTRA_capacity-Original_Data'!I717</f>
        <v>0</v>
      </c>
      <c r="I717" s="3">
        <f>'PROTRA_capacity-Original_Data'!J717</f>
        <v>0</v>
      </c>
      <c r="J717" s="3">
        <f>'PROTRA_capacity-Original_Data'!K717</f>
        <v>0</v>
      </c>
      <c r="K717" s="3">
        <f>'PROTRA_capacity-Original_Data'!L717</f>
        <v>0</v>
      </c>
      <c r="L717" s="3">
        <f>'PROTRA_capacity-Original_Data'!M717</f>
        <v>0</v>
      </c>
      <c r="M717" s="3">
        <f>'PROTRA_capacity-Original_Data'!N717</f>
        <v>0</v>
      </c>
      <c r="N717" s="3">
        <f>'PROTRA_capacity-Original_Data'!O717</f>
        <v>0</v>
      </c>
      <c r="O717" s="3">
        <f>'PROTRA_capacity-Original_Data'!P717</f>
        <v>0</v>
      </c>
      <c r="P717" s="3">
        <f>'PROTRA_capacity-Original_Data'!Q717</f>
        <v>0</v>
      </c>
      <c r="Q717" s="3">
        <f>'PROTRA_capacity-Original_Data'!R717</f>
        <v>0</v>
      </c>
      <c r="R717" s="3">
        <f>'PROTRA_capacity-Original_Data'!S717</f>
        <v>0</v>
      </c>
      <c r="S717" s="3">
        <f>'PROTRA_capacity-Original_Data'!T717</f>
        <v>0</v>
      </c>
      <c r="T717" s="3">
        <f>'PROTRA_capacity-Original_Data'!U717</f>
        <v>0</v>
      </c>
      <c r="U717" s="3">
        <f>'PROTRA_capacity-Original_Data'!V717</f>
        <v>0</v>
      </c>
      <c r="W717" s="83" t="e">
        <f t="shared" si="47"/>
        <v>#DIV/0!</v>
      </c>
    </row>
    <row r="718" spans="1:23" x14ac:dyDescent="0.35">
      <c r="A718" t="s">
        <v>54</v>
      </c>
      <c r="B718" t="s">
        <v>41</v>
      </c>
      <c r="C718" t="str">
        <f t="shared" si="44"/>
        <v>HUNGARY_TO_heat</v>
      </c>
      <c r="D718" t="str">
        <f t="shared" si="45"/>
        <v>PROTRA_CHP_HP_I</v>
      </c>
      <c r="E718" t="s">
        <v>10</v>
      </c>
      <c r="F718" s="1" t="str">
        <f t="shared" si="46"/>
        <v>HUNGARYTO_heatPROTRA_HP_gas_fuels</v>
      </c>
      <c r="G718" s="4">
        <f>'PROTRA_capacity-Original_Data'!H718</f>
        <v>1.5613295002031695</v>
      </c>
      <c r="H718" s="4">
        <f>'PROTRA_capacity-Original_Data'!I718</f>
        <v>1.3566652173913045</v>
      </c>
      <c r="I718" s="4">
        <f>'PROTRA_capacity-Original_Data'!J718</f>
        <v>1.2315826086956523</v>
      </c>
      <c r="J718" s="4">
        <f>'PROTRA_capacity-Original_Data'!K718</f>
        <v>1.1232256399837466</v>
      </c>
      <c r="K718" s="4">
        <f>'PROTRA_capacity-Original_Data'!L718</f>
        <v>1.2073034538805365</v>
      </c>
      <c r="L718" s="4">
        <f>'PROTRA_capacity-Original_Data'!M718</f>
        <v>1.4546810646078832</v>
      </c>
      <c r="M718" s="4">
        <f>'PROTRA_capacity-Original_Data'!N718</f>
        <v>1.9226392929703378</v>
      </c>
      <c r="N718" s="4">
        <f>'PROTRA_capacity-Original_Data'!O718</f>
        <v>1.9815387240958962</v>
      </c>
      <c r="O718" s="4">
        <f>'PROTRA_capacity-Original_Data'!P718</f>
        <v>1.9167043884599759</v>
      </c>
      <c r="P718" s="4">
        <f>'PROTRA_capacity-Original_Data'!Q718</f>
        <v>2.2332326290125968</v>
      </c>
      <c r="Q718" s="4">
        <f>'PROTRA_capacity-Original_Data'!R718</f>
        <v>2.0511389678992287</v>
      </c>
      <c r="R718" s="4">
        <f>'PROTRA_capacity-Original_Data'!S718</f>
        <v>2.1339578626574571</v>
      </c>
      <c r="S718" s="4">
        <f>'PROTRA_capacity-Original_Data'!T718</f>
        <v>1.9870240146282001</v>
      </c>
      <c r="T718" s="4">
        <f>'PROTRA_capacity-Original_Data'!U718</f>
        <v>1.8110451036164164</v>
      </c>
      <c r="U718" s="4">
        <f>'PROTRA_capacity-Original_Data'!V718</f>
        <v>1.7201961032100774</v>
      </c>
      <c r="W718" s="83">
        <f t="shared" si="47"/>
        <v>6.9454798693031616E-3</v>
      </c>
    </row>
    <row r="719" spans="1:23" x14ac:dyDescent="0.35">
      <c r="A719" t="s">
        <v>54</v>
      </c>
      <c r="B719" t="s">
        <v>41</v>
      </c>
      <c r="C719" t="str">
        <f t="shared" si="44"/>
        <v>HUNGARY_TO_heat</v>
      </c>
      <c r="D719" t="str">
        <f t="shared" si="45"/>
        <v>PROTRA_CHP_HP_I</v>
      </c>
      <c r="E719" t="s">
        <v>11</v>
      </c>
      <c r="F719" s="1" t="str">
        <f t="shared" si="46"/>
        <v>HUNGARYTO_heatPROTRA_HP_solid_bio</v>
      </c>
      <c r="G719" s="4">
        <f>'PROTRA_capacity-Original_Data'!H719</f>
        <v>2.0592320195042667E-2</v>
      </c>
      <c r="H719" s="4">
        <f>'PROTRA_capacity-Original_Data'!I719</f>
        <v>2.490861438439659E-2</v>
      </c>
      <c r="I719" s="4">
        <f>'PROTRA_capacity-Original_Data'!J719</f>
        <v>1.7714790735473385E-2</v>
      </c>
      <c r="J719" s="4">
        <f>'PROTRA_capacity-Original_Data'!K719</f>
        <v>1.1330272247054046E-2</v>
      </c>
      <c r="K719" s="4">
        <f>'PROTRA_capacity-Original_Data'!L719</f>
        <v>1.4567492889069488E-2</v>
      </c>
      <c r="L719" s="4">
        <f>'PROTRA_capacity-Original_Data'!M719</f>
        <v>3.8846647704185291E-2</v>
      </c>
      <c r="M719" s="4">
        <f>'PROTRA_capacity-Original_Data'!N719</f>
        <v>6.2406420154408788E-2</v>
      </c>
      <c r="N719" s="4">
        <f>'PROTRA_capacity-Original_Data'!O719</f>
        <v>0.13991986997155628</v>
      </c>
      <c r="O719" s="4">
        <f>'PROTRA_capacity-Original_Data'!P719</f>
        <v>0.12157561966680212</v>
      </c>
      <c r="P719" s="4">
        <f>'PROTRA_capacity-Original_Data'!Q719</f>
        <v>0.18955725314912641</v>
      </c>
      <c r="Q719" s="4">
        <f>'PROTRA_capacity-Original_Data'!R719</f>
        <v>0.21005965054855749</v>
      </c>
      <c r="R719" s="4">
        <f>'PROTRA_capacity-Original_Data'!S719</f>
        <v>0.18137427874847625</v>
      </c>
      <c r="S719" s="4">
        <f>'PROTRA_capacity-Original_Data'!T719</f>
        <v>0.14873230394148723</v>
      </c>
      <c r="T719" s="4">
        <f>'PROTRA_capacity-Original_Data'!U719</f>
        <v>0.12328415278342138</v>
      </c>
      <c r="U719" s="4">
        <f>'PROTRA_capacity-Original_Data'!V719</f>
        <v>0.10389679804957334</v>
      </c>
      <c r="W719" s="83">
        <f t="shared" si="47"/>
        <v>0.12255316854486797</v>
      </c>
    </row>
    <row r="720" spans="1:23" x14ac:dyDescent="0.35">
      <c r="A720" t="s">
        <v>54</v>
      </c>
      <c r="B720" t="s">
        <v>41</v>
      </c>
      <c r="C720" t="str">
        <f t="shared" si="44"/>
        <v>HUNGARY_TO_heat</v>
      </c>
      <c r="D720" t="str">
        <f t="shared" si="45"/>
        <v>PROTRA_CHP_HP_I</v>
      </c>
      <c r="E720" t="s">
        <v>12</v>
      </c>
      <c r="F720" s="1" t="str">
        <f t="shared" si="46"/>
        <v>HUNGARYTO_heatPROTRA_HP_geothermal</v>
      </c>
      <c r="G720" s="4">
        <f>INDEX('CHP-geothermal-fix'!H$155:H$226,MATCH(PROTRA_capacity!$F720,'CHP-geothermal-fix'!$F$155:$F$226,0))</f>
        <v>1.5212598425196847E-2</v>
      </c>
      <c r="H720" s="4">
        <f>INDEX('CHP-geothermal-fix'!I$155:I$226,MATCH(PROTRA_capacity!$F720,'CHP-geothermal-fix'!$F$155:$F$226,0))</f>
        <v>1.7748031496062994E-2</v>
      </c>
      <c r="I720" s="4">
        <f>INDEX('CHP-geothermal-fix'!J$155:J$226,MATCH(PROTRA_capacity!$F720,'CHP-geothermal-fix'!$F$155:$F$226,0))</f>
        <v>1.8200787401574804E-2</v>
      </c>
      <c r="J720" s="4">
        <f>INDEX('CHP-geothermal-fix'!K$155:K$226,MATCH(PROTRA_capacity!$F720,'CHP-geothermal-fix'!$F$155:$F$226,0))</f>
        <v>1.8925196850393702E-2</v>
      </c>
      <c r="K720" s="4">
        <f>INDEX('CHP-geothermal-fix'!L$155:L$226,MATCH(PROTRA_capacity!$F720,'CHP-geothermal-fix'!$F$155:$F$226,0))</f>
        <v>2.1098425196850398E-2</v>
      </c>
      <c r="L720" s="4">
        <f>INDEX('CHP-geothermal-fix'!M$155:M$226,MATCH(PROTRA_capacity!$F720,'CHP-geothermal-fix'!$F$155:$F$226,0))</f>
        <v>2.4539370078740155E-2</v>
      </c>
      <c r="M720" s="4">
        <f>INDEX('CHP-geothermal-fix'!N$155:N$226,MATCH(PROTRA_capacity!$F720,'CHP-geothermal-fix'!$F$155:$F$226,0))</f>
        <v>3.5767716535433071E-2</v>
      </c>
      <c r="N720" s="4">
        <f>INDEX('CHP-geothermal-fix'!O$155:O$226,MATCH(PROTRA_capacity!$F720,'CHP-geothermal-fix'!$F$155:$F$226,0))</f>
        <v>5.1976377952755899E-2</v>
      </c>
      <c r="O720" s="4">
        <f>INDEX('CHP-geothermal-fix'!P$155:P$226,MATCH(PROTRA_capacity!$F720,'CHP-geothermal-fix'!$F$155:$F$226,0))</f>
        <v>0.10558267716535433</v>
      </c>
      <c r="P720" s="4">
        <f>INDEX('CHP-geothermal-fix'!Q$155:Q$226,MATCH(PROTRA_capacity!$F720,'CHP-geothermal-fix'!$F$155:$F$226,0))</f>
        <v>0.16018503937007872</v>
      </c>
      <c r="Q720" s="4">
        <f>INDEX('CHP-geothermal-fix'!R$155:R$226,MATCH(PROTRA_capacity!$F720,'CHP-geothermal-fix'!$F$155:$F$226,0))</f>
        <v>0.24448818897637797</v>
      </c>
      <c r="R720" s="4">
        <f>INDEX('CHP-geothermal-fix'!S$155:S$226,MATCH(PROTRA_capacity!$F720,'CHP-geothermal-fix'!$F$155:$F$226,0))</f>
        <v>0.24892519685039369</v>
      </c>
      <c r="S720" s="4">
        <f>INDEX('CHP-geothermal-fix'!T$155:T$226,MATCH(PROTRA_capacity!$F720,'CHP-geothermal-fix'!$F$155:$F$226,0))</f>
        <v>0.23</v>
      </c>
      <c r="T720" s="4">
        <f>INDEX('CHP-geothermal-fix'!U$155:U$226,MATCH(PROTRA_capacity!$F720,'CHP-geothermal-fix'!$F$155:$F$226,0))</f>
        <v>0.25933858267716531</v>
      </c>
      <c r="U720" s="4">
        <f>INDEX('CHP-geothermal-fix'!V$155:V$226,MATCH(PROTRA_capacity!$F720,'CHP-geothermal-fix'!$F$155:$F$226,0))</f>
        <v>0.27772047244094483</v>
      </c>
      <c r="W720" s="83">
        <f t="shared" si="47"/>
        <v>0.23055299287189546</v>
      </c>
    </row>
    <row r="721" spans="1:23" x14ac:dyDescent="0.35">
      <c r="A721" t="s">
        <v>54</v>
      </c>
      <c r="B721" t="s">
        <v>41</v>
      </c>
      <c r="C721" t="str">
        <f t="shared" si="44"/>
        <v>HUNGARY_TO_heat</v>
      </c>
      <c r="D721" t="str">
        <f t="shared" si="45"/>
        <v>PROTRA_CHP_HP_I</v>
      </c>
      <c r="E721" t="s">
        <v>13</v>
      </c>
      <c r="F721" s="1" t="str">
        <f t="shared" si="46"/>
        <v>HUNGARYTO_heatPROTRA_HP_liquid_fuels</v>
      </c>
      <c r="G721" s="4">
        <f>'PROTRA_capacity-Original_Data'!H721</f>
        <v>2.5088459975619669E-2</v>
      </c>
      <c r="H721" s="4">
        <f>'PROTRA_capacity-Original_Data'!I721</f>
        <v>1.2319422998780983E-2</v>
      </c>
      <c r="I721" s="4">
        <f>'PROTRA_capacity-Original_Data'!J721</f>
        <v>8.7225111743193823E-3</v>
      </c>
      <c r="J721" s="4">
        <f>'PROTRA_capacity-Original_Data'!K721</f>
        <v>6.2676188541243405E-2</v>
      </c>
      <c r="K721" s="4">
        <f>'PROTRA_capacity-Original_Data'!L721</f>
        <v>1.5556643640796427E-2</v>
      </c>
      <c r="L721" s="4">
        <f>'PROTRA_capacity-Original_Data'!M721</f>
        <v>1.3668264932954087E-2</v>
      </c>
      <c r="M721" s="4">
        <f>'PROTRA_capacity-Original_Data'!N721</f>
        <v>1.9063632669646488E-2</v>
      </c>
      <c r="N721" s="4">
        <f>'PROTRA_capacity-Original_Data'!O721</f>
        <v>1.2948882568061766E-2</v>
      </c>
      <c r="O721" s="4">
        <f>'PROTRA_capacity-Original_Data'!P721</f>
        <v>2.3200081267777325E-2</v>
      </c>
      <c r="P721" s="4">
        <f>'PROTRA_capacity-Original_Data'!Q721</f>
        <v>2.248069890288501E-2</v>
      </c>
      <c r="Q721" s="4">
        <f>'PROTRA_capacity-Original_Data'!R721</f>
        <v>7.9132060138155241E-3</v>
      </c>
      <c r="R721" s="4">
        <f>'PROTRA_capacity-Original_Data'!S721</f>
        <v>1.3848110524177164E-2</v>
      </c>
      <c r="S721" s="4">
        <f>'PROTRA_capacity-Original_Data'!T721</f>
        <v>4.765908167411622E-3</v>
      </c>
      <c r="T721" s="4">
        <f>'PROTRA_capacity-Original_Data'!U721</f>
        <v>6.4744412840308831E-3</v>
      </c>
      <c r="U721" s="4">
        <f>'PROTRA_capacity-Original_Data'!V721</f>
        <v>2.9584599756196672E-3</v>
      </c>
      <c r="W721" s="83">
        <f t="shared" si="47"/>
        <v>-0.14160906813452023</v>
      </c>
    </row>
    <row r="722" spans="1:23" x14ac:dyDescent="0.35">
      <c r="A722" t="s">
        <v>54</v>
      </c>
      <c r="B722" t="s">
        <v>41</v>
      </c>
      <c r="C722" t="str">
        <f t="shared" si="44"/>
        <v>HUNGARY_TO_heat</v>
      </c>
      <c r="D722" t="str">
        <f t="shared" si="45"/>
        <v>PROTRA_CHP_HP_I</v>
      </c>
      <c r="E722" t="s">
        <v>14</v>
      </c>
      <c r="F722" s="1" t="str">
        <f t="shared" si="46"/>
        <v>HUNGARYTO_heatPROTRA_HP_solar</v>
      </c>
      <c r="G722" s="4">
        <f>'PROTRA_capacity-Original_Data'!H722</f>
        <v>0</v>
      </c>
      <c r="H722" s="4">
        <f>'PROTRA_capacity-Original_Data'!I722</f>
        <v>0</v>
      </c>
      <c r="I722" s="4">
        <f>'PROTRA_capacity-Original_Data'!J722</f>
        <v>0</v>
      </c>
      <c r="J722" s="4">
        <f>'PROTRA_capacity-Original_Data'!K722</f>
        <v>0</v>
      </c>
      <c r="K722" s="4">
        <f>'PROTRA_capacity-Original_Data'!L722</f>
        <v>0</v>
      </c>
      <c r="L722" s="4">
        <f>'PROTRA_capacity-Original_Data'!M722</f>
        <v>0</v>
      </c>
      <c r="M722" s="4">
        <f>'PROTRA_capacity-Original_Data'!N722</f>
        <v>0</v>
      </c>
      <c r="N722" s="4">
        <f>'PROTRA_capacity-Original_Data'!O722</f>
        <v>0</v>
      </c>
      <c r="O722" s="4">
        <f>'PROTRA_capacity-Original_Data'!P722</f>
        <v>0</v>
      </c>
      <c r="P722" s="4">
        <f>'PROTRA_capacity-Original_Data'!Q722</f>
        <v>0</v>
      </c>
      <c r="Q722" s="4">
        <f>'PROTRA_capacity-Original_Data'!R722</f>
        <v>0</v>
      </c>
      <c r="R722" s="4">
        <f>'PROTRA_capacity-Original_Data'!S722</f>
        <v>0</v>
      </c>
      <c r="S722" s="4">
        <f>'PROTRA_capacity-Original_Data'!T722</f>
        <v>0</v>
      </c>
      <c r="T722" s="4">
        <f>'PROTRA_capacity-Original_Data'!U722</f>
        <v>0</v>
      </c>
      <c r="U722" s="4">
        <f>'PROTRA_capacity-Original_Data'!V722</f>
        <v>0</v>
      </c>
      <c r="W722" s="83" t="e">
        <f t="shared" si="47"/>
        <v>#DIV/0!</v>
      </c>
    </row>
    <row r="723" spans="1:23" x14ac:dyDescent="0.35">
      <c r="A723" t="s">
        <v>54</v>
      </c>
      <c r="B723" t="s">
        <v>41</v>
      </c>
      <c r="C723" t="str">
        <f t="shared" si="44"/>
        <v>HUNGARY_TO_heat</v>
      </c>
      <c r="D723" t="str">
        <f t="shared" si="45"/>
        <v>PROTRA_CHP_HP_I</v>
      </c>
      <c r="E723" t="s">
        <v>15</v>
      </c>
      <c r="F723" s="1" t="str">
        <f t="shared" si="46"/>
        <v>HUNGARYTO_heatPROTRA_HP_solid_fossil</v>
      </c>
      <c r="G723" s="4">
        <f>'PROTRA_capacity-Original_Data'!H723</f>
        <v>0.21365656237301911</v>
      </c>
      <c r="H723" s="4">
        <f>'PROTRA_capacity-Original_Data'!I723</f>
        <v>0.23712641202763107</v>
      </c>
      <c r="I723" s="4">
        <f>'PROTRA_capacity-Original_Data'!J723</f>
        <v>0.22130000000000005</v>
      </c>
      <c r="J723" s="4">
        <f>'PROTRA_capacity-Original_Data'!K723</f>
        <v>8.6235960991466895E-2</v>
      </c>
      <c r="K723" s="4">
        <f>'PROTRA_capacity-Original_Data'!L723</f>
        <v>0.11078488419341731</v>
      </c>
      <c r="L723" s="4">
        <f>'PROTRA_capacity-Original_Data'!M723</f>
        <v>0.11510117838277126</v>
      </c>
      <c r="M723" s="4">
        <f>'PROTRA_capacity-Original_Data'!N723</f>
        <v>0.11923762698090209</v>
      </c>
      <c r="N723" s="4">
        <f>'PROTRA_capacity-Original_Data'!O723</f>
        <v>6.3755262088581885E-2</v>
      </c>
      <c r="O723" s="4">
        <f>'PROTRA_capacity-Original_Data'!P723</f>
        <v>9.0822023567655417E-3</v>
      </c>
      <c r="P723" s="4">
        <f>'PROTRA_capacity-Original_Data'!Q723</f>
        <v>6.8611093051605038E-2</v>
      </c>
      <c r="Q723" s="4">
        <f>'PROTRA_capacity-Original_Data'!R723</f>
        <v>3.1383055668427466E-2</v>
      </c>
      <c r="R723" s="4">
        <f>'PROTRA_capacity-Original_Data'!S723</f>
        <v>4.3522633075985376E-2</v>
      </c>
      <c r="S723" s="4">
        <f>'PROTRA_capacity-Original_Data'!T723</f>
        <v>4.0914872003250717E-2</v>
      </c>
      <c r="T723" s="4">
        <f>'PROTRA_capacity-Original_Data'!U723</f>
        <v>1.3848110524177164E-2</v>
      </c>
      <c r="U723" s="4">
        <f>'PROTRA_capacity-Original_Data'!V723</f>
        <v>3.8486956521739148E-3</v>
      </c>
      <c r="W723" s="83">
        <f t="shared" si="47"/>
        <v>-0.24941512368477081</v>
      </c>
    </row>
    <row r="724" spans="1:23" x14ac:dyDescent="0.35">
      <c r="A724" t="s">
        <v>54</v>
      </c>
      <c r="B724" t="s">
        <v>41</v>
      </c>
      <c r="C724" t="str">
        <f t="shared" si="44"/>
        <v>HUNGARY_TO_heat</v>
      </c>
      <c r="D724" t="str">
        <f t="shared" si="45"/>
        <v>PROTRA_CHP_HP_I</v>
      </c>
      <c r="E724" t="s">
        <v>16</v>
      </c>
      <c r="F724" s="1" t="str">
        <f t="shared" si="46"/>
        <v>HUNGARYTO_heatPROTRA_HP_waste</v>
      </c>
      <c r="G724" s="4">
        <f>'PROTRA_capacity-Original_Data'!H724</f>
        <v>0</v>
      </c>
      <c r="H724" s="4">
        <f>'PROTRA_capacity-Original_Data'!I724</f>
        <v>0</v>
      </c>
      <c r="I724" s="4">
        <f>'PROTRA_capacity-Original_Data'!J724</f>
        <v>0</v>
      </c>
      <c r="J724" s="4">
        <f>'PROTRA_capacity-Original_Data'!K724</f>
        <v>0</v>
      </c>
      <c r="K724" s="4">
        <f>'PROTRA_capacity-Original_Data'!L724</f>
        <v>0</v>
      </c>
      <c r="L724" s="4">
        <f>'PROTRA_capacity-Original_Data'!M724</f>
        <v>0</v>
      </c>
      <c r="M724" s="4">
        <f>'PROTRA_capacity-Original_Data'!N724</f>
        <v>0</v>
      </c>
      <c r="N724" s="4">
        <f>'PROTRA_capacity-Original_Data'!O724</f>
        <v>0</v>
      </c>
      <c r="O724" s="4">
        <f>'PROTRA_capacity-Original_Data'!P724</f>
        <v>0</v>
      </c>
      <c r="P724" s="4">
        <f>'PROTRA_capacity-Original_Data'!Q724</f>
        <v>1.2948882568061766E-2</v>
      </c>
      <c r="Q724" s="4">
        <f>'PROTRA_capacity-Original_Data'!R724</f>
        <v>1.3128728159284843E-2</v>
      </c>
      <c r="R724" s="4">
        <f>'PROTRA_capacity-Original_Data'!S724</f>
        <v>3.3001665989435186E-2</v>
      </c>
      <c r="S724" s="4">
        <f>'PROTRA_capacity-Original_Data'!T724</f>
        <v>3.1562901259650548E-2</v>
      </c>
      <c r="T724" s="4">
        <f>'PROTRA_capacity-Original_Data'!U724</f>
        <v>3.3361357171881351E-2</v>
      </c>
      <c r="U724" s="4">
        <f>'PROTRA_capacity-Original_Data'!V724</f>
        <v>3.9287269402681839E-2</v>
      </c>
      <c r="W724" s="83" t="e">
        <f t="shared" si="47"/>
        <v>#DIV/0!</v>
      </c>
    </row>
    <row r="725" spans="1:23" x14ac:dyDescent="0.35">
      <c r="A725" t="s">
        <v>54</v>
      </c>
      <c r="B725" t="s">
        <v>42</v>
      </c>
      <c r="C725" t="str">
        <f t="shared" si="44"/>
        <v>HUNGARY_TO_elec</v>
      </c>
      <c r="D725" t="str">
        <f t="shared" si="45"/>
        <v>PROTRA_CHP_PP_I</v>
      </c>
      <c r="E725" t="s">
        <v>0</v>
      </c>
      <c r="F725" s="1" t="str">
        <f t="shared" si="46"/>
        <v>HUNGARYTO_elecPROTRA_CHP_gas_fuels</v>
      </c>
      <c r="G725" s="5">
        <f>'PROTRA_capacity-Original_Data'!H725</f>
        <v>2.6504050000000001</v>
      </c>
      <c r="H725" s="5">
        <f>'PROTRA_capacity-Original_Data'!I725</f>
        <v>2.6237170000000001</v>
      </c>
      <c r="I725" s="5">
        <f>'PROTRA_capacity-Original_Data'!J725</f>
        <v>2.5119890000000007</v>
      </c>
      <c r="J725" s="5">
        <f>'PROTRA_capacity-Original_Data'!K725</f>
        <v>2.3530260000000003</v>
      </c>
      <c r="K725" s="5">
        <f>'PROTRA_capacity-Original_Data'!L725</f>
        <v>2.3746260000000001</v>
      </c>
      <c r="L725" s="5">
        <f>'PROTRA_capacity-Original_Data'!M725</f>
        <v>2.4258260000000003</v>
      </c>
      <c r="M725" s="5">
        <f>'PROTRA_capacity-Original_Data'!N725</f>
        <v>2.4266260000000002</v>
      </c>
      <c r="N725" s="5">
        <f>'PROTRA_capacity-Original_Data'!O725</f>
        <v>2.4163360000000003</v>
      </c>
      <c r="O725" s="5">
        <f>'PROTRA_capacity-Original_Data'!P725</f>
        <v>2.4163360000000003</v>
      </c>
      <c r="P725" s="5">
        <f>'PROTRA_capacity-Original_Data'!Q725</f>
        <v>2.6399359999999996</v>
      </c>
      <c r="Q725" s="5">
        <f>'PROTRA_capacity-Original_Data'!R725</f>
        <v>2.577437515151515</v>
      </c>
      <c r="R725" s="5">
        <f>'PROTRA_capacity-Original_Data'!S725</f>
        <v>2.5711876666666664</v>
      </c>
      <c r="S725" s="5">
        <f>'PROTRA_capacity-Original_Data'!T725</f>
        <v>2.5668127727272725</v>
      </c>
      <c r="T725" s="5">
        <f>'PROTRA_capacity-Original_Data'!U725</f>
        <v>2.5174389696969692</v>
      </c>
      <c r="U725" s="5">
        <f>'PROTRA_capacity-Original_Data'!V725</f>
        <v>2.5186889393939391</v>
      </c>
      <c r="W725" s="83">
        <f t="shared" si="47"/>
        <v>-3.6343763597581624E-3</v>
      </c>
    </row>
    <row r="726" spans="1:23" x14ac:dyDescent="0.35">
      <c r="A726" t="s">
        <v>54</v>
      </c>
      <c r="B726" t="s">
        <v>42</v>
      </c>
      <c r="C726" t="str">
        <f t="shared" si="44"/>
        <v>HUNGARY_TO_elec</v>
      </c>
      <c r="D726" t="str">
        <f t="shared" si="45"/>
        <v>PROTRA_CHP_PP_I</v>
      </c>
      <c r="E726" t="s">
        <v>1</v>
      </c>
      <c r="F726" s="1" t="str">
        <f t="shared" si="46"/>
        <v>HUNGARYTO_elecPROTRA_CHP_gas_fuels_CCS</v>
      </c>
      <c r="G726" s="5">
        <f>'PROTRA_capacity-Original_Data'!H726</f>
        <v>0</v>
      </c>
      <c r="H726" s="5">
        <f>'PROTRA_capacity-Original_Data'!I726</f>
        <v>0</v>
      </c>
      <c r="I726" s="5">
        <f>'PROTRA_capacity-Original_Data'!J726</f>
        <v>0</v>
      </c>
      <c r="J726" s="5">
        <f>'PROTRA_capacity-Original_Data'!K726</f>
        <v>0</v>
      </c>
      <c r="K726" s="5">
        <f>'PROTRA_capacity-Original_Data'!L726</f>
        <v>0</v>
      </c>
      <c r="L726" s="5">
        <f>'PROTRA_capacity-Original_Data'!M726</f>
        <v>0</v>
      </c>
      <c r="M726" s="5">
        <f>'PROTRA_capacity-Original_Data'!N726</f>
        <v>0</v>
      </c>
      <c r="N726" s="5">
        <f>'PROTRA_capacity-Original_Data'!O726</f>
        <v>0</v>
      </c>
      <c r="O726" s="5">
        <f>'PROTRA_capacity-Original_Data'!P726</f>
        <v>0</v>
      </c>
      <c r="P726" s="5">
        <f>'PROTRA_capacity-Original_Data'!Q726</f>
        <v>0</v>
      </c>
      <c r="Q726" s="5">
        <f>'PROTRA_capacity-Original_Data'!R726</f>
        <v>0</v>
      </c>
      <c r="R726" s="5">
        <f>'PROTRA_capacity-Original_Data'!S726</f>
        <v>0</v>
      </c>
      <c r="S726" s="5">
        <f>'PROTRA_capacity-Original_Data'!T726</f>
        <v>0</v>
      </c>
      <c r="T726" s="5">
        <f>'PROTRA_capacity-Original_Data'!U726</f>
        <v>0</v>
      </c>
      <c r="U726" s="5">
        <f>'PROTRA_capacity-Original_Data'!V726</f>
        <v>0</v>
      </c>
      <c r="W726" s="83" t="e">
        <f t="shared" si="47"/>
        <v>#DIV/0!</v>
      </c>
    </row>
    <row r="727" spans="1:23" x14ac:dyDescent="0.35">
      <c r="A727" t="s">
        <v>54</v>
      </c>
      <c r="B727" t="s">
        <v>42</v>
      </c>
      <c r="C727" t="str">
        <f t="shared" si="44"/>
        <v>HUNGARY_TO_elec</v>
      </c>
      <c r="D727" t="str">
        <f t="shared" si="45"/>
        <v>PROTRA_CHP_PP_I</v>
      </c>
      <c r="E727" t="s">
        <v>2</v>
      </c>
      <c r="F727" s="1" t="str">
        <f t="shared" si="46"/>
        <v>HUNGARYTO_elecPROTRA_CHP_geothermal</v>
      </c>
      <c r="G727" s="3">
        <v>0</v>
      </c>
      <c r="H727" s="3">
        <v>0</v>
      </c>
      <c r="I727" s="3">
        <v>0</v>
      </c>
      <c r="J727" s="3">
        <v>0</v>
      </c>
      <c r="K727" s="3">
        <v>0</v>
      </c>
      <c r="L727" s="3">
        <v>0</v>
      </c>
      <c r="M727" s="3">
        <v>0</v>
      </c>
      <c r="N727" s="3">
        <v>0</v>
      </c>
      <c r="O727" s="3">
        <v>0</v>
      </c>
      <c r="P727" s="3">
        <v>0</v>
      </c>
      <c r="Q727" s="3">
        <v>0</v>
      </c>
      <c r="R727" s="3">
        <v>0</v>
      </c>
      <c r="S727" s="3">
        <v>0</v>
      </c>
      <c r="T727" s="3">
        <v>0</v>
      </c>
      <c r="U727" s="3">
        <v>0</v>
      </c>
      <c r="W727" s="83" t="e">
        <f t="shared" si="47"/>
        <v>#DIV/0!</v>
      </c>
    </row>
    <row r="728" spans="1:23" x14ac:dyDescent="0.35">
      <c r="A728" t="s">
        <v>54</v>
      </c>
      <c r="B728" t="s">
        <v>42</v>
      </c>
      <c r="C728" t="str">
        <f t="shared" si="44"/>
        <v>HUNGARY_TO_elec</v>
      </c>
      <c r="D728" t="str">
        <f t="shared" si="45"/>
        <v>PROTRA_CHP_PP_I</v>
      </c>
      <c r="E728" t="s">
        <v>3</v>
      </c>
      <c r="F728" s="1" t="str">
        <f t="shared" si="46"/>
        <v>HUNGARYTO_elecPROTRA_CHP_liquid_fuels</v>
      </c>
      <c r="G728" s="5">
        <f>'PROTRA_capacity-Original_Data'!H728</f>
        <v>7.9299999999999995E-2</v>
      </c>
      <c r="H728" s="5">
        <f>'PROTRA_capacity-Original_Data'!I728</f>
        <v>7.0899999999999991E-2</v>
      </c>
      <c r="I728" s="5">
        <f>'PROTRA_capacity-Original_Data'!J728</f>
        <v>7.0899999999999991E-2</v>
      </c>
      <c r="J728" s="5">
        <f>'PROTRA_capacity-Original_Data'!K728</f>
        <v>3.04E-2</v>
      </c>
      <c r="K728" s="5">
        <f>'PROTRA_capacity-Original_Data'!L728</f>
        <v>2.8899999999999999E-2</v>
      </c>
      <c r="L728" s="5">
        <f>'PROTRA_capacity-Original_Data'!M728</f>
        <v>2.8899999999999999E-2</v>
      </c>
      <c r="M728" s="5">
        <f>'PROTRA_capacity-Original_Data'!N728</f>
        <v>2.8899999999999999E-2</v>
      </c>
      <c r="N728" s="5">
        <f>'PROTRA_capacity-Original_Data'!O728</f>
        <v>2.1899999999999999E-2</v>
      </c>
      <c r="O728" s="5">
        <f>'PROTRA_capacity-Original_Data'!P728</f>
        <v>2.1899999999999999E-2</v>
      </c>
      <c r="P728" s="5">
        <f>'PROTRA_capacity-Original_Data'!Q728</f>
        <v>1.7899999999999999E-2</v>
      </c>
      <c r="Q728" s="5">
        <f>'PROTRA_capacity-Original_Data'!R728</f>
        <v>1.7899999999999999E-2</v>
      </c>
      <c r="R728" s="5">
        <f>'PROTRA_capacity-Original_Data'!S728</f>
        <v>1.7899999999999999E-2</v>
      </c>
      <c r="S728" s="5">
        <f>'PROTRA_capacity-Original_Data'!T728</f>
        <v>1.7987317073170733E-2</v>
      </c>
      <c r="T728" s="5">
        <f>'PROTRA_capacity-Original_Data'!U728</f>
        <v>1.8380243902439024E-2</v>
      </c>
      <c r="U728" s="5">
        <f>'PROTRA_capacity-Original_Data'!V728</f>
        <v>1.8336585365853659E-2</v>
      </c>
      <c r="W728" s="83">
        <f t="shared" si="47"/>
        <v>-9.9311406747759401E-2</v>
      </c>
    </row>
    <row r="729" spans="1:23" x14ac:dyDescent="0.35">
      <c r="A729" t="s">
        <v>54</v>
      </c>
      <c r="B729" t="s">
        <v>42</v>
      </c>
      <c r="C729" t="str">
        <f t="shared" si="44"/>
        <v>HUNGARY_TO_elec</v>
      </c>
      <c r="D729" t="str">
        <f t="shared" si="45"/>
        <v>PROTRA_CHP_PP_I</v>
      </c>
      <c r="E729" t="s">
        <v>4</v>
      </c>
      <c r="F729" s="1" t="str">
        <f t="shared" si="46"/>
        <v>HUNGARYTO_elecPROTRA_CHP_liquid_fuels_CCS</v>
      </c>
      <c r="G729" s="5">
        <f>'PROTRA_capacity-Original_Data'!H729</f>
        <v>0</v>
      </c>
      <c r="H729" s="5">
        <f>'PROTRA_capacity-Original_Data'!I729</f>
        <v>0</v>
      </c>
      <c r="I729" s="5">
        <f>'PROTRA_capacity-Original_Data'!J729</f>
        <v>0</v>
      </c>
      <c r="J729" s="5">
        <f>'PROTRA_capacity-Original_Data'!K729</f>
        <v>0</v>
      </c>
      <c r="K729" s="5">
        <f>'PROTRA_capacity-Original_Data'!L729</f>
        <v>0</v>
      </c>
      <c r="L729" s="5">
        <f>'PROTRA_capacity-Original_Data'!M729</f>
        <v>0</v>
      </c>
      <c r="M729" s="5">
        <f>'PROTRA_capacity-Original_Data'!N729</f>
        <v>0</v>
      </c>
      <c r="N729" s="5">
        <f>'PROTRA_capacity-Original_Data'!O729</f>
        <v>0</v>
      </c>
      <c r="O729" s="5">
        <f>'PROTRA_capacity-Original_Data'!P729</f>
        <v>0</v>
      </c>
      <c r="P729" s="5">
        <f>'PROTRA_capacity-Original_Data'!Q729</f>
        <v>0</v>
      </c>
      <c r="Q729" s="5">
        <f>'PROTRA_capacity-Original_Data'!R729</f>
        <v>0</v>
      </c>
      <c r="R729" s="5">
        <f>'PROTRA_capacity-Original_Data'!S729</f>
        <v>0</v>
      </c>
      <c r="S729" s="5">
        <f>'PROTRA_capacity-Original_Data'!T729</f>
        <v>0</v>
      </c>
      <c r="T729" s="5">
        <f>'PROTRA_capacity-Original_Data'!U729</f>
        <v>0</v>
      </c>
      <c r="U729" s="5">
        <f>'PROTRA_capacity-Original_Data'!V729</f>
        <v>0</v>
      </c>
      <c r="W729" s="83" t="e">
        <f t="shared" si="47"/>
        <v>#DIV/0!</v>
      </c>
    </row>
    <row r="730" spans="1:23" x14ac:dyDescent="0.35">
      <c r="A730" t="s">
        <v>54</v>
      </c>
      <c r="B730" t="s">
        <v>42</v>
      </c>
      <c r="C730" t="str">
        <f t="shared" si="44"/>
        <v>HUNGARY_TO_elec</v>
      </c>
      <c r="D730" t="str">
        <f t="shared" si="45"/>
        <v>PROTRA_CHP_PP_I</v>
      </c>
      <c r="E730" t="s">
        <v>5</v>
      </c>
      <c r="F730" s="1" t="str">
        <f t="shared" si="46"/>
        <v>HUNGARYTO_elecPROTRA_CHP_solid_fossil</v>
      </c>
      <c r="G730" s="5">
        <f>'PROTRA_capacity-Original_Data'!H730</f>
        <v>0.34300000000000003</v>
      </c>
      <c r="H730" s="5">
        <f>'PROTRA_capacity-Original_Data'!I730</f>
        <v>0.34300000000000003</v>
      </c>
      <c r="I730" s="5">
        <f>'PROTRA_capacity-Original_Data'!J730</f>
        <v>0.34300000000000003</v>
      </c>
      <c r="J730" s="5">
        <f>'PROTRA_capacity-Original_Data'!K730</f>
        <v>0.32940000000000003</v>
      </c>
      <c r="K730" s="5">
        <f>'PROTRA_capacity-Original_Data'!L730</f>
        <v>0.27360000000000001</v>
      </c>
      <c r="L730" s="5">
        <f>'PROTRA_capacity-Original_Data'!M730</f>
        <v>0.27360000000000001</v>
      </c>
      <c r="M730" s="5">
        <f>'PROTRA_capacity-Original_Data'!N730</f>
        <v>0.21859999999999999</v>
      </c>
      <c r="N730" s="5">
        <f>'PROTRA_capacity-Original_Data'!O730</f>
        <v>0.153</v>
      </c>
      <c r="O730" s="5">
        <f>'PROTRA_capacity-Original_Data'!P730</f>
        <v>0.153</v>
      </c>
      <c r="P730" s="5">
        <f>'PROTRA_capacity-Original_Data'!Q730</f>
        <v>9.8000000000000004E-2</v>
      </c>
      <c r="Q730" s="5">
        <f>'PROTRA_capacity-Original_Data'!R730</f>
        <v>8.979617834394904E-2</v>
      </c>
      <c r="R730" s="5">
        <f>'PROTRA_capacity-Original_Data'!S730</f>
        <v>9.3541401273885355E-2</v>
      </c>
      <c r="S730" s="5">
        <f>'PROTRA_capacity-Original_Data'!T730</f>
        <v>9.3541401273885355E-2</v>
      </c>
      <c r="T730" s="5">
        <f>'PROTRA_capacity-Original_Data'!U730</f>
        <v>9.3541401273885355E-2</v>
      </c>
      <c r="U730" s="5">
        <f>'PROTRA_capacity-Original_Data'!V730</f>
        <v>9.3541401273885355E-2</v>
      </c>
      <c r="W730" s="83">
        <f t="shared" si="47"/>
        <v>-8.8632465597015764E-2</v>
      </c>
    </row>
    <row r="731" spans="1:23" x14ac:dyDescent="0.35">
      <c r="A731" t="s">
        <v>54</v>
      </c>
      <c r="B731" t="s">
        <v>42</v>
      </c>
      <c r="C731" t="str">
        <f t="shared" si="44"/>
        <v>HUNGARY_TO_elec</v>
      </c>
      <c r="D731" t="str">
        <f t="shared" si="45"/>
        <v>PROTRA_CHP_PP_I</v>
      </c>
      <c r="E731" t="s">
        <v>6</v>
      </c>
      <c r="F731" s="1" t="str">
        <f t="shared" si="46"/>
        <v>HUNGARYTO_elecPROTRA_CHP_solid_fossil_CCS</v>
      </c>
      <c r="G731" s="5">
        <f>'PROTRA_capacity-Original_Data'!H731</f>
        <v>0</v>
      </c>
      <c r="H731" s="5">
        <f>'PROTRA_capacity-Original_Data'!I731</f>
        <v>0</v>
      </c>
      <c r="I731" s="5">
        <f>'PROTRA_capacity-Original_Data'!J731</f>
        <v>0</v>
      </c>
      <c r="J731" s="5">
        <f>'PROTRA_capacity-Original_Data'!K731</f>
        <v>0</v>
      </c>
      <c r="K731" s="5">
        <f>'PROTRA_capacity-Original_Data'!L731</f>
        <v>0</v>
      </c>
      <c r="L731" s="5">
        <f>'PROTRA_capacity-Original_Data'!M731</f>
        <v>0</v>
      </c>
      <c r="M731" s="5">
        <f>'PROTRA_capacity-Original_Data'!N731</f>
        <v>0</v>
      </c>
      <c r="N731" s="5">
        <f>'PROTRA_capacity-Original_Data'!O731</f>
        <v>0</v>
      </c>
      <c r="O731" s="5">
        <f>'PROTRA_capacity-Original_Data'!P731</f>
        <v>0</v>
      </c>
      <c r="P731" s="5">
        <f>'PROTRA_capacity-Original_Data'!Q731</f>
        <v>0</v>
      </c>
      <c r="Q731" s="5">
        <f>'PROTRA_capacity-Original_Data'!R731</f>
        <v>0</v>
      </c>
      <c r="R731" s="5">
        <f>'PROTRA_capacity-Original_Data'!S731</f>
        <v>0</v>
      </c>
      <c r="S731" s="5">
        <f>'PROTRA_capacity-Original_Data'!T731</f>
        <v>0</v>
      </c>
      <c r="T731" s="5">
        <f>'PROTRA_capacity-Original_Data'!U731</f>
        <v>0</v>
      </c>
      <c r="U731" s="5">
        <f>'PROTRA_capacity-Original_Data'!V731</f>
        <v>0</v>
      </c>
      <c r="W731" s="83" t="e">
        <f t="shared" si="47"/>
        <v>#DIV/0!</v>
      </c>
    </row>
    <row r="732" spans="1:23" x14ac:dyDescent="0.35">
      <c r="A732" t="s">
        <v>54</v>
      </c>
      <c r="B732" t="s">
        <v>42</v>
      </c>
      <c r="C732" t="str">
        <f t="shared" si="44"/>
        <v>HUNGARY_TO_elec</v>
      </c>
      <c r="D732" t="str">
        <f t="shared" si="45"/>
        <v>PROTRA_CHP_PP_I</v>
      </c>
      <c r="E732" t="s">
        <v>7</v>
      </c>
      <c r="F732" s="1" t="str">
        <f t="shared" si="46"/>
        <v>HUNGARYTO_elecPROTRA_CHP_waste</v>
      </c>
      <c r="G732" s="5">
        <f>'PROTRA_capacity-Original_Data'!H732</f>
        <v>5.1257417982308812E-3</v>
      </c>
      <c r="H732" s="5">
        <f>'PROTRA_capacity-Original_Data'!I732</f>
        <v>5.1257417982308812E-3</v>
      </c>
      <c r="I732" s="5">
        <f>'PROTRA_capacity-Original_Data'!J732</f>
        <v>5.1257417982308812E-3</v>
      </c>
      <c r="J732" s="5">
        <f>'PROTRA_capacity-Original_Data'!K732</f>
        <v>5.1257417982308812E-3</v>
      </c>
      <c r="K732" s="5">
        <f>'PROTRA_capacity-Original_Data'!L732</f>
        <v>5.1257417982308812E-3</v>
      </c>
      <c r="L732" s="5">
        <f>'PROTRA_capacity-Original_Data'!M732</f>
        <v>7.143321016683463E-3</v>
      </c>
      <c r="M732" s="5">
        <f>'PROTRA_capacity-Original_Data'!N732</f>
        <v>7.143321016683463E-3</v>
      </c>
      <c r="N732" s="5">
        <f>'PROTRA_capacity-Original_Data'!O732</f>
        <v>7.143321016683463E-3</v>
      </c>
      <c r="O732" s="5">
        <f>'PROTRA_capacity-Original_Data'!P732</f>
        <v>7.8249356175120362E-3</v>
      </c>
      <c r="P732" s="5">
        <f>'PROTRA_capacity-Original_Data'!Q732</f>
        <v>6.1890605755234585E-3</v>
      </c>
      <c r="Q732" s="5">
        <f>'PROTRA_capacity-Original_Data'!R732</f>
        <v>6.9317478445862744E-3</v>
      </c>
      <c r="R732" s="5">
        <f>'PROTRA_capacity-Original_Data'!S732</f>
        <v>6.9317478445862744E-3</v>
      </c>
      <c r="S732" s="5">
        <f>'PROTRA_capacity-Original_Data'!T732</f>
        <v>8.9122472287537797E-3</v>
      </c>
      <c r="T732" s="5">
        <f>'PROTRA_capacity-Original_Data'!U732</f>
        <v>1.4606182958235361E-2</v>
      </c>
      <c r="U732" s="5">
        <f>'PROTRA_capacity-Original_Data'!V732</f>
        <v>1.4606182958235361E-2</v>
      </c>
      <c r="W732" s="83">
        <f t="shared" si="47"/>
        <v>7.7666261205156406E-2</v>
      </c>
    </row>
    <row r="733" spans="1:23" x14ac:dyDescent="0.35">
      <c r="A733" t="s">
        <v>54</v>
      </c>
      <c r="B733" t="s">
        <v>42</v>
      </c>
      <c r="C733" t="str">
        <f t="shared" si="44"/>
        <v>HUNGARY_TO_elec</v>
      </c>
      <c r="D733" t="str">
        <f t="shared" si="45"/>
        <v>PROTRA_CHP_PP_I</v>
      </c>
      <c r="E733" t="s">
        <v>8</v>
      </c>
      <c r="F733" s="1" t="str">
        <f t="shared" si="46"/>
        <v>HUNGARYTO_elecPROTRA_CHP_solid_bio</v>
      </c>
      <c r="G733" s="5">
        <f>'PROTRA_capacity-Original_Data'!H733</f>
        <v>8.8874258201769127E-2</v>
      </c>
      <c r="H733" s="5">
        <f>'PROTRA_capacity-Original_Data'!I733</f>
        <v>8.8874258201769127E-2</v>
      </c>
      <c r="I733" s="5">
        <f>'PROTRA_capacity-Original_Data'!J733</f>
        <v>8.8874258201769127E-2</v>
      </c>
      <c r="J733" s="5">
        <f>'PROTRA_capacity-Original_Data'!K733</f>
        <v>8.8874258201769127E-2</v>
      </c>
      <c r="K733" s="5">
        <f>'PROTRA_capacity-Original_Data'!L733</f>
        <v>8.8874258201769127E-2</v>
      </c>
      <c r="L733" s="5">
        <f>'PROTRA_capacity-Original_Data'!M733</f>
        <v>0.12385667898331655</v>
      </c>
      <c r="M733" s="5">
        <f>'PROTRA_capacity-Original_Data'!N733</f>
        <v>0.12385667898331655</v>
      </c>
      <c r="N733" s="5">
        <f>'PROTRA_capacity-Original_Data'!O733</f>
        <v>0.12385667898331655</v>
      </c>
      <c r="O733" s="5">
        <f>'PROTRA_capacity-Original_Data'!P733</f>
        <v>0.13567506438248797</v>
      </c>
      <c r="P733" s="5">
        <f>'PROTRA_capacity-Original_Data'!Q733</f>
        <v>0.10731093942447655</v>
      </c>
      <c r="Q733" s="5">
        <f>'PROTRA_capacity-Original_Data'!R733</f>
        <v>0.19700366491359125</v>
      </c>
      <c r="R733" s="5">
        <f>'PROTRA_capacity-Original_Data'!S733</f>
        <v>0.19700366491359125</v>
      </c>
      <c r="S733" s="5">
        <f>'PROTRA_capacity-Original_Data'!T733</f>
        <v>0.20100780444435531</v>
      </c>
      <c r="T733" s="5">
        <f>'PROTRA_capacity-Original_Data'!U733</f>
        <v>0.19700366491359125</v>
      </c>
      <c r="U733" s="5">
        <f>'PROTRA_capacity-Original_Data'!V733</f>
        <v>0.19299952538282722</v>
      </c>
      <c r="W733" s="83">
        <f t="shared" si="47"/>
        <v>5.6953137566574163E-2</v>
      </c>
    </row>
    <row r="734" spans="1:23" x14ac:dyDescent="0.35">
      <c r="A734" t="s">
        <v>54</v>
      </c>
      <c r="B734" t="s">
        <v>42</v>
      </c>
      <c r="C734" t="str">
        <f t="shared" si="44"/>
        <v>HUNGARY_TO_elec</v>
      </c>
      <c r="D734" t="str">
        <f t="shared" si="45"/>
        <v>PROTRA_CHP_PP_I</v>
      </c>
      <c r="E734" t="s">
        <v>9</v>
      </c>
      <c r="F734" s="1" t="str">
        <f t="shared" si="46"/>
        <v>HUNGARYTO_elecPROTRA_CHP_solid_bio_CCS</v>
      </c>
      <c r="G734" s="5">
        <f>'PROTRA_capacity-Original_Data'!H734</f>
        <v>0</v>
      </c>
      <c r="H734" s="5">
        <f>'PROTRA_capacity-Original_Data'!I734</f>
        <v>0</v>
      </c>
      <c r="I734" s="5">
        <f>'PROTRA_capacity-Original_Data'!J734</f>
        <v>0</v>
      </c>
      <c r="J734" s="5">
        <f>'PROTRA_capacity-Original_Data'!K734</f>
        <v>0</v>
      </c>
      <c r="K734" s="5">
        <f>'PROTRA_capacity-Original_Data'!L734</f>
        <v>0</v>
      </c>
      <c r="L734" s="5">
        <f>'PROTRA_capacity-Original_Data'!M734</f>
        <v>0</v>
      </c>
      <c r="M734" s="5">
        <f>'PROTRA_capacity-Original_Data'!N734</f>
        <v>0</v>
      </c>
      <c r="N734" s="5">
        <f>'PROTRA_capacity-Original_Data'!O734</f>
        <v>0</v>
      </c>
      <c r="O734" s="5">
        <f>'PROTRA_capacity-Original_Data'!P734</f>
        <v>0</v>
      </c>
      <c r="P734" s="5">
        <f>'PROTRA_capacity-Original_Data'!Q734</f>
        <v>0</v>
      </c>
      <c r="Q734" s="5">
        <f>'PROTRA_capacity-Original_Data'!R734</f>
        <v>0</v>
      </c>
      <c r="R734" s="5">
        <f>'PROTRA_capacity-Original_Data'!S734</f>
        <v>0</v>
      </c>
      <c r="S734" s="5">
        <f>'PROTRA_capacity-Original_Data'!T734</f>
        <v>0</v>
      </c>
      <c r="T734" s="5">
        <f>'PROTRA_capacity-Original_Data'!U734</f>
        <v>0</v>
      </c>
      <c r="U734" s="5">
        <f>'PROTRA_capacity-Original_Data'!V734</f>
        <v>0</v>
      </c>
      <c r="W734" s="83" t="e">
        <f t="shared" si="47"/>
        <v>#DIV/0!</v>
      </c>
    </row>
    <row r="735" spans="1:23" x14ac:dyDescent="0.35">
      <c r="A735" t="s">
        <v>54</v>
      </c>
      <c r="B735" t="s">
        <v>42</v>
      </c>
      <c r="C735" t="str">
        <f t="shared" si="44"/>
        <v>HUNGARY_TO_elec</v>
      </c>
      <c r="D735" t="str">
        <f t="shared" si="45"/>
        <v>PROTRA_CHP_PP_I</v>
      </c>
      <c r="E735" t="s">
        <v>17</v>
      </c>
      <c r="F735" s="1" t="str">
        <f t="shared" si="46"/>
        <v>HUNGARYTO_elecPROTRA_PP_solid_bio</v>
      </c>
      <c r="G735" s="5">
        <f>'PROTRA_capacity-Original_Data'!H735</f>
        <v>0.18143585264807974</v>
      </c>
      <c r="H735" s="5">
        <f>'PROTRA_capacity-Original_Data'!I735</f>
        <v>0.18673048930690853</v>
      </c>
      <c r="I735" s="5">
        <f>'PROTRA_capacity-Original_Data'!J735</f>
        <v>0.18673048930690853</v>
      </c>
      <c r="J735" s="5">
        <f>'PROTRA_capacity-Original_Data'!K735</f>
        <v>0.20545081177919608</v>
      </c>
      <c r="K735" s="5">
        <f>'PROTRA_capacity-Original_Data'!L735</f>
        <v>0.20545081177919608</v>
      </c>
      <c r="L735" s="5">
        <f>'PROTRA_capacity-Original_Data'!M735</f>
        <v>0.27153922293136273</v>
      </c>
      <c r="M735" s="5">
        <f>'PROTRA_capacity-Original_Data'!N735</f>
        <v>0.25168433546075475</v>
      </c>
      <c r="N735" s="5">
        <f>'PROTRA_capacity-Original_Data'!O735</f>
        <v>0.25168433546075475</v>
      </c>
      <c r="O735" s="5">
        <f>'PROTRA_capacity-Original_Data'!P735</f>
        <v>0.25168433546075475</v>
      </c>
      <c r="P735" s="5">
        <f>'PROTRA_capacity-Original_Data'!Q735</f>
        <v>0.18361043556152726</v>
      </c>
      <c r="Q735" s="5">
        <f>'PROTRA_capacity-Original_Data'!R735</f>
        <v>0.33707587423981872</v>
      </c>
      <c r="R735" s="5">
        <f>'PROTRA_capacity-Original_Data'!S735</f>
        <v>0.33707587423981872</v>
      </c>
      <c r="S735" s="5">
        <f>'PROTRA_capacity-Original_Data'!T735</f>
        <v>0.34392700989509956</v>
      </c>
      <c r="T735" s="5">
        <f>'PROTRA_capacity-Original_Data'!U735</f>
        <v>0.33707587423981872</v>
      </c>
      <c r="U735" s="5">
        <f>'PROTRA_capacity-Original_Data'!V735</f>
        <v>0.33022473858453782</v>
      </c>
      <c r="W735" s="83">
        <f t="shared" si="47"/>
        <v>4.3704622152664907E-2</v>
      </c>
    </row>
    <row r="736" spans="1:23" x14ac:dyDescent="0.35">
      <c r="A736" t="s">
        <v>54</v>
      </c>
      <c r="B736" t="s">
        <v>42</v>
      </c>
      <c r="C736" t="str">
        <f t="shared" si="44"/>
        <v>HUNGARY_TO_elec</v>
      </c>
      <c r="D736" t="str">
        <f t="shared" si="45"/>
        <v>PROTRA_CHP_PP_I</v>
      </c>
      <c r="E736" t="s">
        <v>18</v>
      </c>
      <c r="F736" s="1" t="str">
        <f t="shared" si="46"/>
        <v>HUNGARYTO_elecPROTRA_PP_solid_bio_CCS</v>
      </c>
      <c r="G736" s="5">
        <f>'PROTRA_capacity-Original_Data'!H736</f>
        <v>0</v>
      </c>
      <c r="H736" s="5">
        <f>'PROTRA_capacity-Original_Data'!I736</f>
        <v>0</v>
      </c>
      <c r="I736" s="5">
        <f>'PROTRA_capacity-Original_Data'!J736</f>
        <v>0</v>
      </c>
      <c r="J736" s="5">
        <f>'PROTRA_capacity-Original_Data'!K736</f>
        <v>0</v>
      </c>
      <c r="K736" s="5">
        <f>'PROTRA_capacity-Original_Data'!L736</f>
        <v>0</v>
      </c>
      <c r="L736" s="5">
        <f>'PROTRA_capacity-Original_Data'!M736</f>
        <v>0</v>
      </c>
      <c r="M736" s="5">
        <f>'PROTRA_capacity-Original_Data'!N736</f>
        <v>0</v>
      </c>
      <c r="N736" s="5">
        <f>'PROTRA_capacity-Original_Data'!O736</f>
        <v>0</v>
      </c>
      <c r="O736" s="5">
        <f>'PROTRA_capacity-Original_Data'!P736</f>
        <v>0</v>
      </c>
      <c r="P736" s="5">
        <f>'PROTRA_capacity-Original_Data'!Q736</f>
        <v>0</v>
      </c>
      <c r="Q736" s="5">
        <f>'PROTRA_capacity-Original_Data'!R736</f>
        <v>0</v>
      </c>
      <c r="R736" s="5">
        <f>'PROTRA_capacity-Original_Data'!S736</f>
        <v>0</v>
      </c>
      <c r="S736" s="5">
        <f>'PROTRA_capacity-Original_Data'!T736</f>
        <v>0</v>
      </c>
      <c r="T736" s="5">
        <f>'PROTRA_capacity-Original_Data'!U736</f>
        <v>0</v>
      </c>
      <c r="U736" s="5">
        <f>'PROTRA_capacity-Original_Data'!V736</f>
        <v>0</v>
      </c>
      <c r="W736" s="83" t="e">
        <f t="shared" si="47"/>
        <v>#DIV/0!</v>
      </c>
    </row>
    <row r="737" spans="1:23" x14ac:dyDescent="0.35">
      <c r="A737" t="s">
        <v>54</v>
      </c>
      <c r="B737" t="s">
        <v>42</v>
      </c>
      <c r="C737" t="str">
        <f t="shared" si="44"/>
        <v>HUNGARY_TO_elec</v>
      </c>
      <c r="D737" t="str">
        <f t="shared" si="45"/>
        <v>PROTRA_CHP_PP_I</v>
      </c>
      <c r="E737" t="s">
        <v>19</v>
      </c>
      <c r="F737" s="1" t="str">
        <f t="shared" si="46"/>
        <v>HUNGARYTO_elecPROTRA_PP_gas_fuels</v>
      </c>
      <c r="G737" s="5">
        <f>'PROTRA_capacity-Original_Data'!H737</f>
        <v>2.0029500000000002</v>
      </c>
      <c r="H737" s="5">
        <f>'PROTRA_capacity-Original_Data'!I737</f>
        <v>2.0691359999999999</v>
      </c>
      <c r="I737" s="5">
        <f>'PROTRA_capacity-Original_Data'!J737</f>
        <v>2.1101359999999998</v>
      </c>
      <c r="J737" s="5">
        <f>'PROTRA_capacity-Original_Data'!K737</f>
        <v>2.529636</v>
      </c>
      <c r="K737" s="5">
        <f>'PROTRA_capacity-Original_Data'!L737</f>
        <v>2.5246360000000001</v>
      </c>
      <c r="L737" s="5">
        <f>'PROTRA_capacity-Original_Data'!M737</f>
        <v>3.069636</v>
      </c>
      <c r="M737" s="5">
        <f>'PROTRA_capacity-Original_Data'!N737</f>
        <v>2.8546360000000002</v>
      </c>
      <c r="N737" s="5">
        <f>'PROTRA_capacity-Original_Data'!O737</f>
        <v>1.779636</v>
      </c>
      <c r="O737" s="5">
        <f>'PROTRA_capacity-Original_Data'!P737</f>
        <v>2.1796359999999999</v>
      </c>
      <c r="P737" s="5">
        <f>'PROTRA_capacity-Original_Data'!Q737</f>
        <v>1.9986359999999999</v>
      </c>
      <c r="Q737" s="5">
        <f>'PROTRA_capacity-Original_Data'!R737</f>
        <v>1.9513198068181816</v>
      </c>
      <c r="R737" s="5">
        <f>'PROTRA_capacity-Original_Data'!S737</f>
        <v>1.9465881875</v>
      </c>
      <c r="S737" s="5">
        <f>'PROTRA_capacity-Original_Data'!T737</f>
        <v>1.9432760539772727</v>
      </c>
      <c r="T737" s="5">
        <f>'PROTRA_capacity-Original_Data'!U737</f>
        <v>1.9058962613636363</v>
      </c>
      <c r="U737" s="5">
        <f>'PROTRA_capacity-Original_Data'!V737</f>
        <v>1.9068425852272726</v>
      </c>
      <c r="W737" s="83">
        <f t="shared" si="47"/>
        <v>-3.506147372393964E-3</v>
      </c>
    </row>
    <row r="738" spans="1:23" x14ac:dyDescent="0.35">
      <c r="A738" t="s">
        <v>54</v>
      </c>
      <c r="B738" t="s">
        <v>42</v>
      </c>
      <c r="C738" t="str">
        <f t="shared" si="44"/>
        <v>HUNGARY_TO_elec</v>
      </c>
      <c r="D738" t="str">
        <f t="shared" si="45"/>
        <v>PROTRA_CHP_PP_I</v>
      </c>
      <c r="E738" t="s">
        <v>20</v>
      </c>
      <c r="F738" s="1" t="str">
        <f t="shared" si="46"/>
        <v>HUNGARYTO_elecPROTRA_PP_gas_fuels_CCS</v>
      </c>
      <c r="G738" s="6">
        <f>'PROTRA_capacity-Original_Data'!H738</f>
        <v>0</v>
      </c>
      <c r="H738" s="6">
        <f>'PROTRA_capacity-Original_Data'!I738</f>
        <v>0</v>
      </c>
      <c r="I738" s="6">
        <f>'PROTRA_capacity-Original_Data'!J738</f>
        <v>0</v>
      </c>
      <c r="J738" s="6">
        <f>'PROTRA_capacity-Original_Data'!K738</f>
        <v>0</v>
      </c>
      <c r="K738" s="6">
        <f>'PROTRA_capacity-Original_Data'!L738</f>
        <v>0</v>
      </c>
      <c r="L738" s="6">
        <f>'PROTRA_capacity-Original_Data'!M738</f>
        <v>0</v>
      </c>
      <c r="M738" s="6">
        <f>'PROTRA_capacity-Original_Data'!N738</f>
        <v>0</v>
      </c>
      <c r="N738" s="6">
        <f>'PROTRA_capacity-Original_Data'!O738</f>
        <v>0</v>
      </c>
      <c r="O738" s="6">
        <f>'PROTRA_capacity-Original_Data'!P738</f>
        <v>0</v>
      </c>
      <c r="P738" s="6">
        <f>'PROTRA_capacity-Original_Data'!Q738</f>
        <v>0</v>
      </c>
      <c r="Q738" s="6">
        <f>'PROTRA_capacity-Original_Data'!R738</f>
        <v>0</v>
      </c>
      <c r="R738" s="6">
        <f>'PROTRA_capacity-Original_Data'!S738</f>
        <v>0</v>
      </c>
      <c r="S738" s="6">
        <f>'PROTRA_capacity-Original_Data'!T738</f>
        <v>0</v>
      </c>
      <c r="T738" s="6">
        <f>'PROTRA_capacity-Original_Data'!U738</f>
        <v>0</v>
      </c>
      <c r="U738" s="6">
        <f>'PROTRA_capacity-Original_Data'!V738</f>
        <v>0</v>
      </c>
      <c r="W738" s="83" t="e">
        <f t="shared" si="47"/>
        <v>#DIV/0!</v>
      </c>
    </row>
    <row r="739" spans="1:23" x14ac:dyDescent="0.35">
      <c r="A739" t="s">
        <v>54</v>
      </c>
      <c r="B739" t="s">
        <v>42</v>
      </c>
      <c r="C739" t="str">
        <f t="shared" si="44"/>
        <v>HUNGARY_TO_elec</v>
      </c>
      <c r="D739" t="str">
        <f t="shared" si="45"/>
        <v>PROTRA_CHP_PP_I</v>
      </c>
      <c r="E739" t="s">
        <v>21</v>
      </c>
      <c r="F739" s="1" t="str">
        <f t="shared" si="46"/>
        <v>HUNGARYTO_elecPROTRA_PP_geothermal</v>
      </c>
      <c r="G739" s="4">
        <f>INDEX('CHP-geothermal-fix'!H$155:H$226,MATCH(PROTRA_capacity!$F739,'CHP-geothermal-fix'!$F$155:$F$226,0))</f>
        <v>1.3630514179728199E-3</v>
      </c>
      <c r="H739" s="4">
        <f>INDEX('CHP-geothermal-fix'!I$155:I$226,MATCH(PROTRA_capacity!$F739,'CHP-geothermal-fix'!$F$155:$F$226,0))</f>
        <v>1.5438714035469355E-4</v>
      </c>
      <c r="I739" s="4">
        <f>INDEX('CHP-geothermal-fix'!J$155:J$226,MATCH(PROTRA_capacity!$F739,'CHP-geothermal-fix'!$F$155:$F$226,0))</f>
        <v>1.3140505821874679E-4</v>
      </c>
      <c r="J739" s="4">
        <f>INDEX('CHP-geothermal-fix'!K$155:K$226,MATCH(PROTRA_capacity!$F739,'CHP-geothermal-fix'!$F$155:$F$226,0))</f>
        <v>1.3837559964736729E-4</v>
      </c>
      <c r="K739" s="4">
        <f>INDEX('CHP-geothermal-fix'!L$155:L$226,MATCH(PROTRA_capacity!$F739,'CHP-geothermal-fix'!$F$155:$F$226,0))</f>
        <v>1.2850641722862736E-3</v>
      </c>
      <c r="L739" s="4">
        <f>INDEX('CHP-geothermal-fix'!M$155:M$226,MATCH(PROTRA_capacity!$F739,'CHP-geothermal-fix'!$F$155:$F$226,0))</f>
        <v>2.2510500000000005E-3</v>
      </c>
      <c r="M739" s="4">
        <f>INDEX('CHP-geothermal-fix'!N$155:N$226,MATCH(PROTRA_capacity!$F739,'CHP-geothermal-fix'!$F$155:$F$226,0))</f>
        <v>2.0627100000000002E-3</v>
      </c>
      <c r="N739" s="4">
        <f>INDEX('CHP-geothermal-fix'!O$155:O$226,MATCH(PROTRA_capacity!$F739,'CHP-geothermal-fix'!$F$155:$F$226,0))</f>
        <v>2.1568881198467159E-3</v>
      </c>
      <c r="O739" s="4">
        <f>INDEX('CHP-geothermal-fix'!P$155:P$226,MATCH(PROTRA_capacity!$F739,'CHP-geothermal-fix'!$F$155:$F$226,0))</f>
        <v>2.9859396759444718E-3</v>
      </c>
      <c r="P739" s="4">
        <f>INDEX('CHP-geothermal-fix'!Q$155:Q$226,MATCH(PROTRA_capacity!$F739,'CHP-geothermal-fix'!$F$155:$F$226,0))</f>
        <v>2.0253000000000003E-3</v>
      </c>
      <c r="Q739" s="4">
        <f>INDEX('CHP-geothermal-fix'!R$155:R$226,MATCH(PROTRA_capacity!$F739,'CHP-geothermal-fix'!$F$155:$F$226,0))</f>
        <v>2.1967293224642507E-3</v>
      </c>
      <c r="R739" s="4">
        <f>INDEX('CHP-geothermal-fix'!S$155:S$226,MATCH(PROTRA_capacity!$F739,'CHP-geothermal-fix'!$F$155:$F$226,0))</f>
        <v>2.3681586449285012E-3</v>
      </c>
      <c r="S739" s="4">
        <f>INDEX('CHP-geothermal-fix'!T$155:T$226,MATCH(PROTRA_capacity!$F739,'CHP-geothermal-fix'!$F$155:$F$226,0))</f>
        <v>2.5395879673927517E-3</v>
      </c>
      <c r="T739" s="4">
        <f>INDEX('CHP-geothermal-fix'!U$155:U$226,MATCH(PROTRA_capacity!$F739,'CHP-geothermal-fix'!$F$155:$F$226,0))</f>
        <v>2.7110172898570021E-3</v>
      </c>
      <c r="U739" s="4">
        <f>INDEX('CHP-geothermal-fix'!V$155:V$226,MATCH(PROTRA_capacity!$F739,'CHP-geothermal-fix'!$F$155:$F$226,0))</f>
        <v>2.8824466123212526E-3</v>
      </c>
      <c r="W739" s="83">
        <f t="shared" si="47"/>
        <v>5.4950479354151094E-2</v>
      </c>
    </row>
    <row r="740" spans="1:23" x14ac:dyDescent="0.35">
      <c r="A740" t="s">
        <v>54</v>
      </c>
      <c r="B740" t="s">
        <v>42</v>
      </c>
      <c r="C740" t="str">
        <f t="shared" si="44"/>
        <v>HUNGARY_TO_elec</v>
      </c>
      <c r="D740" t="str">
        <f t="shared" si="45"/>
        <v>PROTRA_CHP_PP_I</v>
      </c>
      <c r="E740" t="s">
        <v>22</v>
      </c>
      <c r="F740" s="1" t="str">
        <f t="shared" si="46"/>
        <v>HUNGARYTO_elecPROTRA_PP_hydropower_dammed</v>
      </c>
      <c r="G740" s="5">
        <f>'PROTRA_capacity-Original_Data'!H740</f>
        <v>2.8000000000000001E-2</v>
      </c>
      <c r="H740" s="5">
        <f>'PROTRA_capacity-Original_Data'!I740</f>
        <v>2.8000000000000001E-2</v>
      </c>
      <c r="I740" s="5">
        <f>'PROTRA_capacity-Original_Data'!J740</f>
        <v>2.8000000000000001E-2</v>
      </c>
      <c r="J740" s="5">
        <f>'PROTRA_capacity-Original_Data'!K740</f>
        <v>2.8000000000000001E-2</v>
      </c>
      <c r="K740" s="5">
        <f>'PROTRA_capacity-Original_Data'!L740</f>
        <v>2.8000000000000001E-2</v>
      </c>
      <c r="L740" s="5">
        <f>'PROTRA_capacity-Original_Data'!M740</f>
        <v>2.8000000000000001E-2</v>
      </c>
      <c r="M740" s="5">
        <f>'PROTRA_capacity-Original_Data'!N740</f>
        <v>2.8000000000000001E-2</v>
      </c>
      <c r="N740" s="5">
        <f>'PROTRA_capacity-Original_Data'!O740</f>
        <v>2.8000000000000001E-2</v>
      </c>
      <c r="O740" s="5">
        <f>'PROTRA_capacity-Original_Data'!P740</f>
        <v>2.8000000000000001E-2</v>
      </c>
      <c r="P740" s="5">
        <f>'PROTRA_capacity-Original_Data'!Q740</f>
        <v>2.8000000000000001E-2</v>
      </c>
      <c r="Q740" s="5">
        <f>'PROTRA_capacity-Original_Data'!R740</f>
        <v>2.8000000000000001E-2</v>
      </c>
      <c r="R740" s="5">
        <f>'PROTRA_capacity-Original_Data'!S740</f>
        <v>2.8000000000000001E-2</v>
      </c>
      <c r="S740" s="5">
        <f>'PROTRA_capacity-Original_Data'!T740</f>
        <v>2.8000000000000001E-2</v>
      </c>
      <c r="T740" s="5">
        <f>'PROTRA_capacity-Original_Data'!U740</f>
        <v>2.8000000000000001E-2</v>
      </c>
      <c r="U740" s="5">
        <f>'PROTRA_capacity-Original_Data'!V740</f>
        <v>2.8000000000000001E-2</v>
      </c>
      <c r="W740" s="83">
        <f t="shared" si="47"/>
        <v>0</v>
      </c>
    </row>
    <row r="741" spans="1:23" x14ac:dyDescent="0.35">
      <c r="A741" t="s">
        <v>54</v>
      </c>
      <c r="B741" t="s">
        <v>42</v>
      </c>
      <c r="C741" t="str">
        <f t="shared" si="44"/>
        <v>HUNGARY_TO_elec</v>
      </c>
      <c r="D741" t="str">
        <f t="shared" si="45"/>
        <v>PROTRA_CHP_PP_I</v>
      </c>
      <c r="E741" t="s">
        <v>23</v>
      </c>
      <c r="F741" s="1" t="str">
        <f t="shared" si="46"/>
        <v>HUNGARYTO_elecPROTRA_PP_hydropower_run_of_river</v>
      </c>
      <c r="G741" s="5">
        <f>'PROTRA_capacity-Original_Data'!H741</f>
        <v>2.1604999999999999E-2</v>
      </c>
      <c r="H741" s="5">
        <f>'PROTRA_capacity-Original_Data'!I741</f>
        <v>2.1604999999999999E-2</v>
      </c>
      <c r="I741" s="5">
        <f>'PROTRA_capacity-Original_Data'!J741</f>
        <v>2.3E-2</v>
      </c>
      <c r="J741" s="5">
        <f>'PROTRA_capacity-Original_Data'!K741</f>
        <v>2.5000000000000001E-2</v>
      </c>
      <c r="K741" s="5">
        <f>'PROTRA_capacity-Original_Data'!L741</f>
        <v>2.5000000000000001E-2</v>
      </c>
      <c r="L741" s="5">
        <f>'PROTRA_capacity-Original_Data'!M741</f>
        <v>2.7E-2</v>
      </c>
      <c r="M741" s="5">
        <f>'PROTRA_capacity-Original_Data'!N741</f>
        <v>2.8000000000000001E-2</v>
      </c>
      <c r="N741" s="5">
        <f>'PROTRA_capacity-Original_Data'!O741</f>
        <v>2.9000000000000001E-2</v>
      </c>
      <c r="O741" s="5">
        <f>'PROTRA_capacity-Original_Data'!P741</f>
        <v>2.9000000000000001E-2</v>
      </c>
      <c r="P741" s="5">
        <f>'PROTRA_capacity-Original_Data'!Q741</f>
        <v>2.9000000000000001E-2</v>
      </c>
      <c r="Q741" s="5">
        <f>'PROTRA_capacity-Original_Data'!R741</f>
        <v>2.9000000000000001E-2</v>
      </c>
      <c r="R741" s="5">
        <f>'PROTRA_capacity-Original_Data'!S741</f>
        <v>2.8000000000000004E-2</v>
      </c>
      <c r="S741" s="5">
        <f>'PROTRA_capacity-Original_Data'!T741</f>
        <v>2.8000000000000004E-2</v>
      </c>
      <c r="T741" s="5">
        <f>'PROTRA_capacity-Original_Data'!U741</f>
        <v>3.0000000000000002E-2</v>
      </c>
      <c r="U741" s="5">
        <f>'PROTRA_capacity-Original_Data'!V741</f>
        <v>3.0000000000000002E-2</v>
      </c>
      <c r="W741" s="83">
        <f t="shared" si="47"/>
        <v>2.3725110430872887E-2</v>
      </c>
    </row>
    <row r="742" spans="1:23" x14ac:dyDescent="0.35">
      <c r="A742" t="s">
        <v>54</v>
      </c>
      <c r="B742" t="s">
        <v>42</v>
      </c>
      <c r="C742" t="str">
        <f t="shared" si="44"/>
        <v>HUNGARY_TO_elec</v>
      </c>
      <c r="D742" t="str">
        <f t="shared" si="45"/>
        <v>PROTRA_CHP_PP_I</v>
      </c>
      <c r="E742" t="s">
        <v>24</v>
      </c>
      <c r="F742" s="1" t="str">
        <f t="shared" si="46"/>
        <v>HUNGARYTO_elecPROTRA_PP_liquid_fuels</v>
      </c>
      <c r="G742" s="5">
        <f>'PROTRA_capacity-Original_Data'!H742</f>
        <v>0.64868399999999993</v>
      </c>
      <c r="H742" s="5">
        <f>'PROTRA_capacity-Original_Data'!I742</f>
        <v>0.55368399999999995</v>
      </c>
      <c r="I742" s="5">
        <f>'PROTRA_capacity-Original_Data'!J742</f>
        <v>0.55368399999999995</v>
      </c>
      <c r="J742" s="5">
        <f>'PROTRA_capacity-Original_Data'!K742</f>
        <v>0.481184</v>
      </c>
      <c r="K742" s="5">
        <f>'PROTRA_capacity-Original_Data'!L742</f>
        <v>0.49438399999999999</v>
      </c>
      <c r="L742" s="5">
        <f>'PROTRA_capacity-Original_Data'!M742</f>
        <v>0.49408400000000002</v>
      </c>
      <c r="M742" s="5">
        <f>'PROTRA_capacity-Original_Data'!N742</f>
        <v>0.49408400000000002</v>
      </c>
      <c r="N742" s="5">
        <f>'PROTRA_capacity-Original_Data'!O742</f>
        <v>0.49408400000000002</v>
      </c>
      <c r="O742" s="5">
        <f>'PROTRA_capacity-Original_Data'!P742</f>
        <v>0.49408400000000002</v>
      </c>
      <c r="P742" s="5">
        <f>'PROTRA_capacity-Original_Data'!Q742</f>
        <v>0.45408399999999999</v>
      </c>
      <c r="Q742" s="5">
        <f>'PROTRA_capacity-Original_Data'!R742</f>
        <v>0.45408399999999999</v>
      </c>
      <c r="R742" s="5">
        <f>'PROTRA_capacity-Original_Data'!S742</f>
        <v>0.45408399999999999</v>
      </c>
      <c r="S742" s="5">
        <f>'PROTRA_capacity-Original_Data'!T742</f>
        <v>0.45629904390243903</v>
      </c>
      <c r="T742" s="5">
        <f>'PROTRA_capacity-Original_Data'!U742</f>
        <v>0.46626674146341462</v>
      </c>
      <c r="U742" s="5">
        <f>'PROTRA_capacity-Original_Data'!V742</f>
        <v>0.46515921951219513</v>
      </c>
      <c r="W742" s="83">
        <f t="shared" si="47"/>
        <v>-2.34747877943845E-2</v>
      </c>
    </row>
    <row r="743" spans="1:23" x14ac:dyDescent="0.35">
      <c r="A743" t="s">
        <v>54</v>
      </c>
      <c r="B743" t="s">
        <v>42</v>
      </c>
      <c r="C743" t="str">
        <f t="shared" si="44"/>
        <v>HUNGARY_TO_elec</v>
      </c>
      <c r="D743" t="str">
        <f t="shared" si="45"/>
        <v>PROTRA_CHP_PP_I</v>
      </c>
      <c r="E743" t="s">
        <v>25</v>
      </c>
      <c r="F743" s="1" t="str">
        <f t="shared" si="46"/>
        <v>HUNGARYTO_elecPROTRA_PP_liquid_fuels_CCS</v>
      </c>
      <c r="G743" s="5">
        <f>'PROTRA_capacity-Original_Data'!H743</f>
        <v>0</v>
      </c>
      <c r="H743" s="5">
        <f>'PROTRA_capacity-Original_Data'!I743</f>
        <v>0</v>
      </c>
      <c r="I743" s="5">
        <f>'PROTRA_capacity-Original_Data'!J743</f>
        <v>0</v>
      </c>
      <c r="J743" s="5">
        <f>'PROTRA_capacity-Original_Data'!K743</f>
        <v>0</v>
      </c>
      <c r="K743" s="5">
        <f>'PROTRA_capacity-Original_Data'!L743</f>
        <v>0</v>
      </c>
      <c r="L743" s="5">
        <f>'PROTRA_capacity-Original_Data'!M743</f>
        <v>0</v>
      </c>
      <c r="M743" s="5">
        <f>'PROTRA_capacity-Original_Data'!N743</f>
        <v>0</v>
      </c>
      <c r="N743" s="5">
        <f>'PROTRA_capacity-Original_Data'!O743</f>
        <v>0</v>
      </c>
      <c r="O743" s="5">
        <f>'PROTRA_capacity-Original_Data'!P743</f>
        <v>0</v>
      </c>
      <c r="P743" s="5">
        <f>'PROTRA_capacity-Original_Data'!Q743</f>
        <v>0</v>
      </c>
      <c r="Q743" s="5">
        <f>'PROTRA_capacity-Original_Data'!R743</f>
        <v>0</v>
      </c>
      <c r="R743" s="5">
        <f>'PROTRA_capacity-Original_Data'!S743</f>
        <v>0</v>
      </c>
      <c r="S743" s="5">
        <f>'PROTRA_capacity-Original_Data'!T743</f>
        <v>0</v>
      </c>
      <c r="T743" s="5">
        <f>'PROTRA_capacity-Original_Data'!U743</f>
        <v>0</v>
      </c>
      <c r="U743" s="5">
        <f>'PROTRA_capacity-Original_Data'!V743</f>
        <v>0</v>
      </c>
      <c r="W743" s="83" t="e">
        <f t="shared" si="47"/>
        <v>#DIV/0!</v>
      </c>
    </row>
    <row r="744" spans="1:23" x14ac:dyDescent="0.35">
      <c r="A744" t="s">
        <v>54</v>
      </c>
      <c r="B744" t="s">
        <v>42</v>
      </c>
      <c r="C744" t="str">
        <f t="shared" si="44"/>
        <v>HUNGARY_TO_elec</v>
      </c>
      <c r="D744" t="str">
        <f t="shared" si="45"/>
        <v>PROTRA_CHP_PP_I</v>
      </c>
      <c r="E744" t="s">
        <v>26</v>
      </c>
      <c r="F744" s="1" t="str">
        <f t="shared" si="46"/>
        <v>HUNGARYTO_elecPROTRA_PP_nuclear</v>
      </c>
      <c r="G744" s="5">
        <f>'PROTRA_capacity-Original_Data'!H744</f>
        <v>1.976</v>
      </c>
      <c r="H744" s="5">
        <f>'PROTRA_capacity-Original_Data'!I744</f>
        <v>1.976</v>
      </c>
      <c r="I744" s="5">
        <f>'PROTRA_capacity-Original_Data'!J744</f>
        <v>2.0539999999999998</v>
      </c>
      <c r="J744" s="5">
        <f>'PROTRA_capacity-Original_Data'!K744</f>
        <v>2.0539999999999998</v>
      </c>
      <c r="K744" s="5">
        <f>'PROTRA_capacity-Original_Data'!L744</f>
        <v>2.117</v>
      </c>
      <c r="L744" s="5">
        <f>'PROTRA_capacity-Original_Data'!M744</f>
        <v>2.117</v>
      </c>
      <c r="M744" s="5">
        <f>'PROTRA_capacity-Original_Data'!N744</f>
        <v>2.117</v>
      </c>
      <c r="N744" s="5">
        <f>'PROTRA_capacity-Original_Data'!O744</f>
        <v>2.117</v>
      </c>
      <c r="O744" s="5">
        <f>'PROTRA_capacity-Original_Data'!P744</f>
        <v>2.117</v>
      </c>
      <c r="P744" s="5">
        <f>'PROTRA_capacity-Original_Data'!Q744</f>
        <v>2.117</v>
      </c>
      <c r="Q744" s="5">
        <f>'PROTRA_capacity-Original_Data'!R744</f>
        <v>2.117</v>
      </c>
      <c r="R744" s="5">
        <f>'PROTRA_capacity-Original_Data'!S744</f>
        <v>2.117</v>
      </c>
      <c r="S744" s="5">
        <f>'PROTRA_capacity-Original_Data'!T744</f>
        <v>2.1304626391096981</v>
      </c>
      <c r="T744" s="5">
        <f>'PROTRA_capacity-Original_Data'!U744</f>
        <v>2.1304626391096981</v>
      </c>
      <c r="U744" s="5">
        <f>'PROTRA_capacity-Original_Data'!V744</f>
        <v>2.1304626391096981</v>
      </c>
      <c r="W744" s="83">
        <f t="shared" si="47"/>
        <v>5.3905167099130846E-3</v>
      </c>
    </row>
    <row r="745" spans="1:23" x14ac:dyDescent="0.35">
      <c r="A745" t="s">
        <v>54</v>
      </c>
      <c r="B745" t="s">
        <v>42</v>
      </c>
      <c r="C745" t="str">
        <f t="shared" si="44"/>
        <v>HUNGARY_TO_elec</v>
      </c>
      <c r="D745" t="str">
        <f t="shared" si="45"/>
        <v>PROTRA_CHP_PP_I</v>
      </c>
      <c r="E745" t="s">
        <v>27</v>
      </c>
      <c r="F745" s="1" t="str">
        <f t="shared" si="46"/>
        <v>HUNGARYTO_elecPROTRA_PP_oceanic</v>
      </c>
      <c r="G745" s="5">
        <f>'PROTRA_capacity-Original_Data'!H745</f>
        <v>0</v>
      </c>
      <c r="H745" s="5">
        <f>'PROTRA_capacity-Original_Data'!I745</f>
        <v>0</v>
      </c>
      <c r="I745" s="5">
        <f>'PROTRA_capacity-Original_Data'!J745</f>
        <v>0</v>
      </c>
      <c r="J745" s="5">
        <f>'PROTRA_capacity-Original_Data'!K745</f>
        <v>0</v>
      </c>
      <c r="K745" s="5">
        <f>'PROTRA_capacity-Original_Data'!L745</f>
        <v>0</v>
      </c>
      <c r="L745" s="5">
        <f>'PROTRA_capacity-Original_Data'!M745</f>
        <v>0</v>
      </c>
      <c r="M745" s="5">
        <f>'PROTRA_capacity-Original_Data'!N745</f>
        <v>0</v>
      </c>
      <c r="N745" s="5">
        <f>'PROTRA_capacity-Original_Data'!O745</f>
        <v>0</v>
      </c>
      <c r="O745" s="5">
        <f>'PROTRA_capacity-Original_Data'!P745</f>
        <v>0</v>
      </c>
      <c r="P745" s="5">
        <f>'PROTRA_capacity-Original_Data'!Q745</f>
        <v>0</v>
      </c>
      <c r="Q745" s="5">
        <f>'PROTRA_capacity-Original_Data'!R745</f>
        <v>0</v>
      </c>
      <c r="R745" s="5">
        <f>'PROTRA_capacity-Original_Data'!S745</f>
        <v>0</v>
      </c>
      <c r="S745" s="5">
        <f>'PROTRA_capacity-Original_Data'!T745</f>
        <v>0</v>
      </c>
      <c r="T745" s="5">
        <f>'PROTRA_capacity-Original_Data'!U745</f>
        <v>0</v>
      </c>
      <c r="U745" s="5">
        <f>'PROTRA_capacity-Original_Data'!V745</f>
        <v>0</v>
      </c>
      <c r="W745" s="83" t="e">
        <f t="shared" si="47"/>
        <v>#DIV/0!</v>
      </c>
    </row>
    <row r="746" spans="1:23" x14ac:dyDescent="0.35">
      <c r="A746" t="s">
        <v>54</v>
      </c>
      <c r="B746" t="s">
        <v>42</v>
      </c>
      <c r="C746" t="str">
        <f t="shared" si="44"/>
        <v>HUNGARY_TO_elec</v>
      </c>
      <c r="D746" t="str">
        <f t="shared" si="45"/>
        <v>PROTRA_CHP_PP_I</v>
      </c>
      <c r="E746" t="s">
        <v>28</v>
      </c>
      <c r="F746" s="1" t="str">
        <f t="shared" si="46"/>
        <v>HUNGARYTO_elecPROTRA_PP_solar_CSP</v>
      </c>
      <c r="G746" s="5">
        <f>'PROTRA_capacity-Original_Data'!H746</f>
        <v>0</v>
      </c>
      <c r="H746" s="5">
        <f>'PROTRA_capacity-Original_Data'!I746</f>
        <v>0</v>
      </c>
      <c r="I746" s="5">
        <f>'PROTRA_capacity-Original_Data'!J746</f>
        <v>0</v>
      </c>
      <c r="J746" s="5">
        <f>'PROTRA_capacity-Original_Data'!K746</f>
        <v>0</v>
      </c>
      <c r="K746" s="5">
        <f>'PROTRA_capacity-Original_Data'!L746</f>
        <v>0</v>
      </c>
      <c r="L746" s="5">
        <f>'PROTRA_capacity-Original_Data'!M746</f>
        <v>0</v>
      </c>
      <c r="M746" s="5">
        <f>'PROTRA_capacity-Original_Data'!N746</f>
        <v>0</v>
      </c>
      <c r="N746" s="5">
        <f>'PROTRA_capacity-Original_Data'!O746</f>
        <v>0</v>
      </c>
      <c r="O746" s="5">
        <f>'PROTRA_capacity-Original_Data'!P746</f>
        <v>0</v>
      </c>
      <c r="P746" s="5">
        <f>'PROTRA_capacity-Original_Data'!Q746</f>
        <v>0</v>
      </c>
      <c r="Q746" s="5">
        <f>'PROTRA_capacity-Original_Data'!R746</f>
        <v>0</v>
      </c>
      <c r="R746" s="5">
        <f>'PROTRA_capacity-Original_Data'!S746</f>
        <v>0</v>
      </c>
      <c r="S746" s="5">
        <f>'PROTRA_capacity-Original_Data'!T746</f>
        <v>0</v>
      </c>
      <c r="T746" s="5">
        <f>'PROTRA_capacity-Original_Data'!U746</f>
        <v>0</v>
      </c>
      <c r="U746" s="5">
        <f>'PROTRA_capacity-Original_Data'!V746</f>
        <v>0</v>
      </c>
      <c r="W746" s="83" t="e">
        <f t="shared" si="47"/>
        <v>#DIV/0!</v>
      </c>
    </row>
    <row r="747" spans="1:23" x14ac:dyDescent="0.35">
      <c r="A747" t="s">
        <v>54</v>
      </c>
      <c r="B747" t="s">
        <v>42</v>
      </c>
      <c r="C747" t="str">
        <f t="shared" si="44"/>
        <v>HUNGARY_TO_elec</v>
      </c>
      <c r="D747" t="str">
        <f t="shared" si="45"/>
        <v>PROTRA_CHP_PP_I</v>
      </c>
      <c r="E747" t="s">
        <v>29</v>
      </c>
      <c r="F747" s="1" t="str">
        <f t="shared" si="46"/>
        <v>HUNGARYTO_elecPROTRA_PP_solar_PV</v>
      </c>
      <c r="G747" s="5">
        <f>'PROTRA_capacity-Original_Data'!H747</f>
        <v>0</v>
      </c>
      <c r="H747" s="5">
        <f>'PROTRA_capacity-Original_Data'!I747</f>
        <v>2.3999999999999998E-4</v>
      </c>
      <c r="I747" s="5">
        <f>'PROTRA_capacity-Original_Data'!J747</f>
        <v>5.9999999999999995E-4</v>
      </c>
      <c r="J747" s="5">
        <f>'PROTRA_capacity-Original_Data'!K747</f>
        <v>5.9999999999999995E-4</v>
      </c>
      <c r="K747" s="5">
        <f>'PROTRA_capacity-Original_Data'!L747</f>
        <v>1.1999999999999999E-3</v>
      </c>
      <c r="L747" s="5">
        <f>'PROTRA_capacity-Original_Data'!M747</f>
        <v>2.3999999999999998E-3</v>
      </c>
      <c r="M747" s="5">
        <f>'PROTRA_capacity-Original_Data'!N747</f>
        <v>7.1999999999999989E-3</v>
      </c>
      <c r="N747" s="5">
        <f>'PROTRA_capacity-Original_Data'!O747</f>
        <v>2.1000000000000001E-2</v>
      </c>
      <c r="O747" s="5">
        <f>'PROTRA_capacity-Original_Data'!P747</f>
        <v>5.3399999999999996E-2</v>
      </c>
      <c r="P747" s="5">
        <f>'PROTRA_capacity-Original_Data'!Q747</f>
        <v>0.1032</v>
      </c>
      <c r="Q747" s="5">
        <f>'PROTRA_capacity-Original_Data'!R747</f>
        <v>0.49879999999999997</v>
      </c>
      <c r="R747" s="5">
        <f>'PROTRA_capacity-Original_Data'!S747</f>
        <v>1.032</v>
      </c>
      <c r="S747" s="5">
        <f>'PROTRA_capacity-Original_Data'!T747</f>
        <v>1.032</v>
      </c>
      <c r="T747" s="5">
        <f>'PROTRA_capacity-Original_Data'!U747</f>
        <v>1.032</v>
      </c>
      <c r="U747" s="5">
        <f>'PROTRA_capacity-Original_Data'!V747</f>
        <v>1.032</v>
      </c>
      <c r="W747" s="83" t="e">
        <f t="shared" si="47"/>
        <v>#DIV/0!</v>
      </c>
    </row>
    <row r="748" spans="1:23" x14ac:dyDescent="0.35">
      <c r="A748" t="s">
        <v>54</v>
      </c>
      <c r="B748" t="s">
        <v>42</v>
      </c>
      <c r="C748" t="str">
        <f t="shared" si="44"/>
        <v>HUNGARY_TO_elec</v>
      </c>
      <c r="D748" t="str">
        <f t="shared" si="45"/>
        <v>PROTRA_CHP_PP_I</v>
      </c>
      <c r="E748" t="s">
        <v>30</v>
      </c>
      <c r="F748" s="1" t="str">
        <f t="shared" si="46"/>
        <v>HUNGARYTO_elecPROTRA_PP_solar_urban_PV</v>
      </c>
      <c r="G748" s="5">
        <f>'PROTRA_capacity-Original_Data'!H748</f>
        <v>0</v>
      </c>
      <c r="H748" s="5">
        <f>'PROTRA_capacity-Original_Data'!I748</f>
        <v>1.6000000000000004E-4</v>
      </c>
      <c r="I748" s="5">
        <f>'PROTRA_capacity-Original_Data'!J748</f>
        <v>4.0000000000000002E-4</v>
      </c>
      <c r="J748" s="5">
        <f>'PROTRA_capacity-Original_Data'!K748</f>
        <v>4.0000000000000002E-4</v>
      </c>
      <c r="K748" s="5">
        <f>'PROTRA_capacity-Original_Data'!L748</f>
        <v>8.0000000000000004E-4</v>
      </c>
      <c r="L748" s="5">
        <f>'PROTRA_capacity-Original_Data'!M748</f>
        <v>1.6000000000000001E-3</v>
      </c>
      <c r="M748" s="5">
        <f>'PROTRA_capacity-Original_Data'!N748</f>
        <v>4.8000000000000004E-3</v>
      </c>
      <c r="N748" s="5">
        <f>'PROTRA_capacity-Original_Data'!O748</f>
        <v>1.4E-2</v>
      </c>
      <c r="O748" s="5">
        <f>'PROTRA_capacity-Original_Data'!P748</f>
        <v>3.56E-2</v>
      </c>
      <c r="P748" s="5">
        <f>'PROTRA_capacity-Original_Data'!Q748</f>
        <v>6.88E-2</v>
      </c>
      <c r="Q748" s="5">
        <f>'PROTRA_capacity-Original_Data'!R748</f>
        <v>0.33253333333333329</v>
      </c>
      <c r="R748" s="5">
        <f>'PROTRA_capacity-Original_Data'!S748</f>
        <v>0.68799999999999994</v>
      </c>
      <c r="S748" s="5">
        <f>'PROTRA_capacity-Original_Data'!T748</f>
        <v>0.68799999999999994</v>
      </c>
      <c r="T748" s="5">
        <f>'PROTRA_capacity-Original_Data'!U748</f>
        <v>0.68799999999999994</v>
      </c>
      <c r="U748" s="5">
        <f>'PROTRA_capacity-Original_Data'!V748</f>
        <v>0.68799999999999994</v>
      </c>
      <c r="W748" s="83" t="e">
        <f t="shared" si="47"/>
        <v>#DIV/0!</v>
      </c>
    </row>
    <row r="749" spans="1:23" x14ac:dyDescent="0.35">
      <c r="A749" t="s">
        <v>54</v>
      </c>
      <c r="B749" t="s">
        <v>42</v>
      </c>
      <c r="C749" t="str">
        <f t="shared" si="44"/>
        <v>HUNGARY_TO_elec</v>
      </c>
      <c r="D749" t="str">
        <f t="shared" si="45"/>
        <v>PROTRA_CHP_PP_I</v>
      </c>
      <c r="E749" t="s">
        <v>31</v>
      </c>
      <c r="F749" s="1" t="str">
        <f t="shared" si="46"/>
        <v>HUNGARYTO_elecPROTRA_PP_solid_fossil</v>
      </c>
      <c r="G749" s="5">
        <f>'PROTRA_capacity-Original_Data'!H749</f>
        <v>6.6000000000000003E-2</v>
      </c>
      <c r="H749" s="5">
        <f>'PROTRA_capacity-Original_Data'!I749</f>
        <v>6.6000000000000003E-2</v>
      </c>
      <c r="I749" s="5">
        <f>'PROTRA_capacity-Original_Data'!J749</f>
        <v>6.6000000000000003E-2</v>
      </c>
      <c r="J749" s="5">
        <f>'PROTRA_capacity-Original_Data'!K749</f>
        <v>6.6000000000000003E-2</v>
      </c>
      <c r="K749" s="5">
        <f>'PROTRA_capacity-Original_Data'!L749</f>
        <v>6.6000000000000003E-2</v>
      </c>
      <c r="L749" s="5">
        <f>'PROTRA_capacity-Original_Data'!M749</f>
        <v>0.06</v>
      </c>
      <c r="M749" s="5">
        <f>'PROTRA_capacity-Original_Data'!N749</f>
        <v>0.06</v>
      </c>
      <c r="N749" s="5">
        <f>'PROTRA_capacity-Original_Data'!O749</f>
        <v>0</v>
      </c>
      <c r="O749" s="5">
        <f>'PROTRA_capacity-Original_Data'!P749</f>
        <v>0</v>
      </c>
      <c r="P749" s="5">
        <f>'PROTRA_capacity-Original_Data'!Q749</f>
        <v>0</v>
      </c>
      <c r="Q749" s="5">
        <f>'PROTRA_capacity-Original_Data'!R749</f>
        <v>0</v>
      </c>
      <c r="R749" s="5">
        <f>'PROTRA_capacity-Original_Data'!S749</f>
        <v>0</v>
      </c>
      <c r="S749" s="5">
        <f>'PROTRA_capacity-Original_Data'!T749</f>
        <v>0</v>
      </c>
      <c r="T749" s="5">
        <f>'PROTRA_capacity-Original_Data'!U749</f>
        <v>0</v>
      </c>
      <c r="U749" s="5">
        <f>'PROTRA_capacity-Original_Data'!V749</f>
        <v>0</v>
      </c>
      <c r="W749" s="83">
        <f t="shared" si="47"/>
        <v>-1</v>
      </c>
    </row>
    <row r="750" spans="1:23" x14ac:dyDescent="0.35">
      <c r="A750" t="s">
        <v>54</v>
      </c>
      <c r="B750" t="s">
        <v>42</v>
      </c>
      <c r="C750" t="str">
        <f t="shared" si="44"/>
        <v>HUNGARY_TO_elec</v>
      </c>
      <c r="D750" t="str">
        <f t="shared" si="45"/>
        <v>PROTRA_CHP_PP_I</v>
      </c>
      <c r="E750" t="s">
        <v>32</v>
      </c>
      <c r="F750" s="1" t="str">
        <f t="shared" si="46"/>
        <v>HUNGARYTO_elecPROTRA_PP_solid_fossil_CCS</v>
      </c>
      <c r="G750" s="5">
        <f>'PROTRA_capacity-Original_Data'!H750</f>
        <v>0</v>
      </c>
      <c r="H750" s="5">
        <f>'PROTRA_capacity-Original_Data'!I750</f>
        <v>0</v>
      </c>
      <c r="I750" s="5">
        <f>'PROTRA_capacity-Original_Data'!J750</f>
        <v>0</v>
      </c>
      <c r="J750" s="5">
        <f>'PROTRA_capacity-Original_Data'!K750</f>
        <v>0</v>
      </c>
      <c r="K750" s="5">
        <f>'PROTRA_capacity-Original_Data'!L750</f>
        <v>0</v>
      </c>
      <c r="L750" s="5">
        <f>'PROTRA_capacity-Original_Data'!M750</f>
        <v>0</v>
      </c>
      <c r="M750" s="5">
        <f>'PROTRA_capacity-Original_Data'!N750</f>
        <v>0</v>
      </c>
      <c r="N750" s="5">
        <f>'PROTRA_capacity-Original_Data'!O750</f>
        <v>0</v>
      </c>
      <c r="O750" s="5">
        <f>'PROTRA_capacity-Original_Data'!P750</f>
        <v>0</v>
      </c>
      <c r="P750" s="5">
        <f>'PROTRA_capacity-Original_Data'!Q750</f>
        <v>0</v>
      </c>
      <c r="Q750" s="5">
        <f>'PROTRA_capacity-Original_Data'!R750</f>
        <v>0</v>
      </c>
      <c r="R750" s="5">
        <f>'PROTRA_capacity-Original_Data'!S750</f>
        <v>0</v>
      </c>
      <c r="S750" s="5">
        <f>'PROTRA_capacity-Original_Data'!T750</f>
        <v>0</v>
      </c>
      <c r="T750" s="5">
        <f>'PROTRA_capacity-Original_Data'!U750</f>
        <v>0</v>
      </c>
      <c r="U750" s="5">
        <f>'PROTRA_capacity-Original_Data'!V750</f>
        <v>0</v>
      </c>
      <c r="W750" s="83" t="e">
        <f t="shared" si="47"/>
        <v>#DIV/0!</v>
      </c>
    </row>
    <row r="751" spans="1:23" x14ac:dyDescent="0.35">
      <c r="A751" t="s">
        <v>54</v>
      </c>
      <c r="B751" t="s">
        <v>42</v>
      </c>
      <c r="C751" t="str">
        <f t="shared" si="44"/>
        <v>HUNGARY_TO_elec</v>
      </c>
      <c r="D751" t="str">
        <f t="shared" si="45"/>
        <v>PROTRA_CHP_PP_I</v>
      </c>
      <c r="E751" t="s">
        <v>33</v>
      </c>
      <c r="F751" s="1" t="str">
        <f t="shared" si="46"/>
        <v>HUNGARYTO_elecPROTRA_PP_waste</v>
      </c>
      <c r="G751" s="5">
        <f>'PROTRA_capacity-Original_Data'!H751</f>
        <v>1.0464147351920279E-2</v>
      </c>
      <c r="H751" s="5">
        <f>'PROTRA_capacity-Original_Data'!I751</f>
        <v>1.076951069309148E-2</v>
      </c>
      <c r="I751" s="5">
        <f>'PROTRA_capacity-Original_Data'!J751</f>
        <v>1.076951069309148E-2</v>
      </c>
      <c r="J751" s="5">
        <f>'PROTRA_capacity-Original_Data'!K751</f>
        <v>1.1849188220803943E-2</v>
      </c>
      <c r="K751" s="5">
        <f>'PROTRA_capacity-Original_Data'!L751</f>
        <v>1.1849188220803943E-2</v>
      </c>
      <c r="L751" s="5">
        <f>'PROTRA_capacity-Original_Data'!M751</f>
        <v>1.5660777068637336E-2</v>
      </c>
      <c r="M751" s="5">
        <f>'PROTRA_capacity-Original_Data'!N751</f>
        <v>1.4515664539245328E-2</v>
      </c>
      <c r="N751" s="5">
        <f>'PROTRA_capacity-Original_Data'!O751</f>
        <v>1.4515664539245328E-2</v>
      </c>
      <c r="O751" s="5">
        <f>'PROTRA_capacity-Original_Data'!P751</f>
        <v>1.4515664539245328E-2</v>
      </c>
      <c r="P751" s="5">
        <f>'PROTRA_capacity-Original_Data'!Q751</f>
        <v>1.0589564438472735E-2</v>
      </c>
      <c r="Q751" s="5">
        <f>'PROTRA_capacity-Original_Data'!R751</f>
        <v>1.1860312171089463E-2</v>
      </c>
      <c r="R751" s="5">
        <f>'PROTRA_capacity-Original_Data'!S751</f>
        <v>1.1860312171089463E-2</v>
      </c>
      <c r="S751" s="5">
        <f>'PROTRA_capacity-Original_Data'!T751</f>
        <v>1.5248972791400738E-2</v>
      </c>
      <c r="T751" s="5">
        <f>'PROTRA_capacity-Original_Data'!U751</f>
        <v>2.4991372074795654E-2</v>
      </c>
      <c r="U751" s="5">
        <f>'PROTRA_capacity-Original_Data'!V751</f>
        <v>2.4991372074795654E-2</v>
      </c>
      <c r="W751" s="83">
        <f t="shared" si="47"/>
        <v>6.415811447170916E-2</v>
      </c>
    </row>
    <row r="752" spans="1:23" x14ac:dyDescent="0.35">
      <c r="A752" t="s">
        <v>54</v>
      </c>
      <c r="B752" t="s">
        <v>42</v>
      </c>
      <c r="C752" t="str">
        <f t="shared" si="44"/>
        <v>HUNGARY_TO_elec</v>
      </c>
      <c r="D752" t="str">
        <f t="shared" si="45"/>
        <v>PROTRA_CHP_PP_I</v>
      </c>
      <c r="E752" t="s">
        <v>34</v>
      </c>
      <c r="F752" s="1" t="str">
        <f t="shared" si="46"/>
        <v>HUNGARYTO_elecPROTRA_PP_waste_CCS</v>
      </c>
      <c r="G752" s="5">
        <f>'PROTRA_capacity-Original_Data'!H752</f>
        <v>0</v>
      </c>
      <c r="H752" s="5">
        <f>'PROTRA_capacity-Original_Data'!I752</f>
        <v>0</v>
      </c>
      <c r="I752" s="5">
        <f>'PROTRA_capacity-Original_Data'!J752</f>
        <v>0</v>
      </c>
      <c r="J752" s="5">
        <f>'PROTRA_capacity-Original_Data'!K752</f>
        <v>0</v>
      </c>
      <c r="K752" s="5">
        <f>'PROTRA_capacity-Original_Data'!L752</f>
        <v>0</v>
      </c>
      <c r="L752" s="5">
        <f>'PROTRA_capacity-Original_Data'!M752</f>
        <v>0</v>
      </c>
      <c r="M752" s="5">
        <f>'PROTRA_capacity-Original_Data'!N752</f>
        <v>0</v>
      </c>
      <c r="N752" s="5">
        <f>'PROTRA_capacity-Original_Data'!O752</f>
        <v>0</v>
      </c>
      <c r="O752" s="5">
        <f>'PROTRA_capacity-Original_Data'!P752</f>
        <v>0</v>
      </c>
      <c r="P752" s="5">
        <f>'PROTRA_capacity-Original_Data'!Q752</f>
        <v>0</v>
      </c>
      <c r="Q752" s="5">
        <f>'PROTRA_capacity-Original_Data'!R752</f>
        <v>0</v>
      </c>
      <c r="R752" s="5">
        <f>'PROTRA_capacity-Original_Data'!S752</f>
        <v>0</v>
      </c>
      <c r="S752" s="5">
        <f>'PROTRA_capacity-Original_Data'!T752</f>
        <v>0</v>
      </c>
      <c r="T752" s="5">
        <f>'PROTRA_capacity-Original_Data'!U752</f>
        <v>0</v>
      </c>
      <c r="U752" s="5">
        <f>'PROTRA_capacity-Original_Data'!V752</f>
        <v>0</v>
      </c>
      <c r="W752" s="83" t="e">
        <f t="shared" si="47"/>
        <v>#DIV/0!</v>
      </c>
    </row>
    <row r="753" spans="1:23" x14ac:dyDescent="0.35">
      <c r="A753" t="s">
        <v>54</v>
      </c>
      <c r="B753" t="s">
        <v>42</v>
      </c>
      <c r="C753" t="str">
        <f t="shared" si="44"/>
        <v>HUNGARY_TO_elec</v>
      </c>
      <c r="D753" t="str">
        <f t="shared" si="45"/>
        <v>PROTRA_CHP_PP_I</v>
      </c>
      <c r="E753" t="s">
        <v>35</v>
      </c>
      <c r="F753" s="1" t="str">
        <f t="shared" si="46"/>
        <v>HUNGARYTO_elecPROTRA_PP_wind_offshore</v>
      </c>
      <c r="G753" s="5">
        <f>'PROTRA_capacity-Original_Data'!H753</f>
        <v>0</v>
      </c>
      <c r="H753" s="5">
        <f>'PROTRA_capacity-Original_Data'!I753</f>
        <v>0</v>
      </c>
      <c r="I753" s="5">
        <f>'PROTRA_capacity-Original_Data'!J753</f>
        <v>0</v>
      </c>
      <c r="J753" s="5">
        <f>'PROTRA_capacity-Original_Data'!K753</f>
        <v>0</v>
      </c>
      <c r="K753" s="5">
        <f>'PROTRA_capacity-Original_Data'!L753</f>
        <v>0</v>
      </c>
      <c r="L753" s="5">
        <f>'PROTRA_capacity-Original_Data'!M753</f>
        <v>0</v>
      </c>
      <c r="M753" s="5">
        <f>'PROTRA_capacity-Original_Data'!N753</f>
        <v>0</v>
      </c>
      <c r="N753" s="5">
        <f>'PROTRA_capacity-Original_Data'!O753</f>
        <v>0</v>
      </c>
      <c r="O753" s="5">
        <f>'PROTRA_capacity-Original_Data'!P753</f>
        <v>0</v>
      </c>
      <c r="P753" s="5">
        <f>'PROTRA_capacity-Original_Data'!Q753</f>
        <v>0</v>
      </c>
      <c r="Q753" s="5">
        <f>'PROTRA_capacity-Original_Data'!R753</f>
        <v>0</v>
      </c>
      <c r="R753" s="5">
        <f>'PROTRA_capacity-Original_Data'!S753</f>
        <v>0</v>
      </c>
      <c r="S753" s="5">
        <f>'PROTRA_capacity-Original_Data'!T753</f>
        <v>0</v>
      </c>
      <c r="T753" s="5">
        <f>'PROTRA_capacity-Original_Data'!U753</f>
        <v>0</v>
      </c>
      <c r="U753" s="5">
        <f>'PROTRA_capacity-Original_Data'!V753</f>
        <v>0</v>
      </c>
      <c r="W753" s="83" t="e">
        <f t="shared" si="47"/>
        <v>#DIV/0!</v>
      </c>
    </row>
    <row r="754" spans="1:23" x14ac:dyDescent="0.35">
      <c r="A754" t="s">
        <v>54</v>
      </c>
      <c r="B754" t="s">
        <v>42</v>
      </c>
      <c r="C754" t="str">
        <f t="shared" si="44"/>
        <v>HUNGARY_TO_elec</v>
      </c>
      <c r="D754" t="str">
        <f t="shared" si="45"/>
        <v>PROTRA_CHP_PP_I</v>
      </c>
      <c r="E754" t="s">
        <v>36</v>
      </c>
      <c r="F754" s="1" t="str">
        <f t="shared" si="46"/>
        <v>HUNGARYTO_elecPROTRA_PP_wind_onshore</v>
      </c>
      <c r="G754" s="5">
        <f>'PROTRA_capacity-Original_Data'!H754</f>
        <v>3.3000000000000002E-2</v>
      </c>
      <c r="H754" s="5">
        <f>'PROTRA_capacity-Original_Data'!I754</f>
        <v>6.0999999999999999E-2</v>
      </c>
      <c r="I754" s="5">
        <f>'PROTRA_capacity-Original_Data'!J754</f>
        <v>0.13400000000000001</v>
      </c>
      <c r="J754" s="5">
        <f>'PROTRA_capacity-Original_Data'!K754</f>
        <v>0.20300000000000001</v>
      </c>
      <c r="K754" s="5">
        <f>'PROTRA_capacity-Original_Data'!L754</f>
        <v>0.29299999999999998</v>
      </c>
      <c r="L754" s="5">
        <f>'PROTRA_capacity-Original_Data'!M754</f>
        <v>0.33100000000000002</v>
      </c>
      <c r="M754" s="5">
        <f>'PROTRA_capacity-Original_Data'!N754</f>
        <v>0.32500000000000001</v>
      </c>
      <c r="N754" s="5">
        <f>'PROTRA_capacity-Original_Data'!O754</f>
        <v>0.32900000000000001</v>
      </c>
      <c r="O754" s="5">
        <f>'PROTRA_capacity-Original_Data'!P754</f>
        <v>0.32900000000000001</v>
      </c>
      <c r="P754" s="5">
        <f>'PROTRA_capacity-Original_Data'!Q754</f>
        <v>0.32900000000000001</v>
      </c>
      <c r="Q754" s="5">
        <f>'PROTRA_capacity-Original_Data'!R754</f>
        <v>0.32800000000000001</v>
      </c>
      <c r="R754" s="5">
        <f>'PROTRA_capacity-Original_Data'!S754</f>
        <v>0.32400000000000001</v>
      </c>
      <c r="S754" s="5">
        <f>'PROTRA_capacity-Original_Data'!T754</f>
        <v>0.32500000000000001</v>
      </c>
      <c r="T754" s="5">
        <f>'PROTRA_capacity-Original_Data'!U754</f>
        <v>0.32700000000000001</v>
      </c>
      <c r="U754" s="5">
        <f>'PROTRA_capacity-Original_Data'!V754</f>
        <v>0.32300000000000001</v>
      </c>
      <c r="W754" s="83">
        <f t="shared" si="47"/>
        <v>0.17696478854241082</v>
      </c>
    </row>
    <row r="755" spans="1:23" x14ac:dyDescent="0.35">
      <c r="A755" t="s">
        <v>73</v>
      </c>
      <c r="B755" t="s">
        <v>41</v>
      </c>
      <c r="C755" t="str">
        <f t="shared" si="44"/>
        <v>INDIA_TO_heat</v>
      </c>
      <c r="D755" t="str">
        <f t="shared" si="45"/>
        <v>PROTRA_CHP_HP_I</v>
      </c>
      <c r="E755" t="s">
        <v>0</v>
      </c>
      <c r="F755" s="1" t="str">
        <f t="shared" si="46"/>
        <v>INDIATO_heatPROTRA_CHP_gas_fuels</v>
      </c>
      <c r="G755" s="4">
        <f>'PROTRA_capacity-Original_Data'!H755</f>
        <v>0</v>
      </c>
      <c r="H755" s="4">
        <f>'PROTRA_capacity-Original_Data'!I755</f>
        <v>0</v>
      </c>
      <c r="I755" s="4">
        <f>'PROTRA_capacity-Original_Data'!J755</f>
        <v>0</v>
      </c>
      <c r="J755" s="4">
        <f>'PROTRA_capacity-Original_Data'!K755</f>
        <v>0</v>
      </c>
      <c r="K755" s="4">
        <f>'PROTRA_capacity-Original_Data'!L755</f>
        <v>0</v>
      </c>
      <c r="L755" s="4">
        <f>'PROTRA_capacity-Original_Data'!M755</f>
        <v>0</v>
      </c>
      <c r="M755" s="4">
        <f>'PROTRA_capacity-Original_Data'!N755</f>
        <v>0</v>
      </c>
      <c r="N755" s="4">
        <f>'PROTRA_capacity-Original_Data'!O755</f>
        <v>0</v>
      </c>
      <c r="O755" s="4">
        <f>'PROTRA_capacity-Original_Data'!P755</f>
        <v>0</v>
      </c>
      <c r="P755" s="4">
        <f>'PROTRA_capacity-Original_Data'!Q755</f>
        <v>0</v>
      </c>
      <c r="Q755" s="4">
        <f>'PROTRA_capacity-Original_Data'!R755</f>
        <v>0</v>
      </c>
      <c r="R755" s="4">
        <f>'PROTRA_capacity-Original_Data'!S755</f>
        <v>0</v>
      </c>
      <c r="S755" s="4">
        <f>'PROTRA_capacity-Original_Data'!T755</f>
        <v>0</v>
      </c>
      <c r="T755" s="4">
        <f>'PROTRA_capacity-Original_Data'!U755</f>
        <v>0</v>
      </c>
      <c r="U755" s="4">
        <f>'PROTRA_capacity-Original_Data'!V755</f>
        <v>0</v>
      </c>
      <c r="W755" s="83" t="e">
        <f t="shared" si="47"/>
        <v>#DIV/0!</v>
      </c>
    </row>
    <row r="756" spans="1:23" x14ac:dyDescent="0.35">
      <c r="A756" t="s">
        <v>73</v>
      </c>
      <c r="B756" t="s">
        <v>41</v>
      </c>
      <c r="C756" t="str">
        <f t="shared" si="44"/>
        <v>INDIA_TO_heat</v>
      </c>
      <c r="D756" t="str">
        <f t="shared" si="45"/>
        <v>PROTRA_CHP_HP_I</v>
      </c>
      <c r="E756" t="s">
        <v>1</v>
      </c>
      <c r="F756" s="1" t="str">
        <f t="shared" si="46"/>
        <v>INDIATO_heatPROTRA_CHP_gas_fuels_CCS</v>
      </c>
      <c r="G756" s="4">
        <f>'PROTRA_capacity-Original_Data'!H756</f>
        <v>0</v>
      </c>
      <c r="H756" s="4">
        <f>'PROTRA_capacity-Original_Data'!I756</f>
        <v>0</v>
      </c>
      <c r="I756" s="4">
        <f>'PROTRA_capacity-Original_Data'!J756</f>
        <v>0</v>
      </c>
      <c r="J756" s="4">
        <f>'PROTRA_capacity-Original_Data'!K756</f>
        <v>0</v>
      </c>
      <c r="K756" s="4">
        <f>'PROTRA_capacity-Original_Data'!L756</f>
        <v>0</v>
      </c>
      <c r="L756" s="4">
        <f>'PROTRA_capacity-Original_Data'!M756</f>
        <v>0</v>
      </c>
      <c r="M756" s="4">
        <f>'PROTRA_capacity-Original_Data'!N756</f>
        <v>0</v>
      </c>
      <c r="N756" s="4">
        <f>'PROTRA_capacity-Original_Data'!O756</f>
        <v>0</v>
      </c>
      <c r="O756" s="4">
        <f>'PROTRA_capacity-Original_Data'!P756</f>
        <v>0</v>
      </c>
      <c r="P756" s="4">
        <f>'PROTRA_capacity-Original_Data'!Q756</f>
        <v>0</v>
      </c>
      <c r="Q756" s="4">
        <f>'PROTRA_capacity-Original_Data'!R756</f>
        <v>0</v>
      </c>
      <c r="R756" s="4">
        <f>'PROTRA_capacity-Original_Data'!S756</f>
        <v>0</v>
      </c>
      <c r="S756" s="4">
        <f>'PROTRA_capacity-Original_Data'!T756</f>
        <v>0</v>
      </c>
      <c r="T756" s="4">
        <f>'PROTRA_capacity-Original_Data'!U756</f>
        <v>0</v>
      </c>
      <c r="U756" s="4">
        <f>'PROTRA_capacity-Original_Data'!V756</f>
        <v>0</v>
      </c>
      <c r="W756" s="83" t="e">
        <f t="shared" si="47"/>
        <v>#DIV/0!</v>
      </c>
    </row>
    <row r="757" spans="1:23" x14ac:dyDescent="0.35">
      <c r="A757" t="s">
        <v>73</v>
      </c>
      <c r="B757" t="s">
        <v>41</v>
      </c>
      <c r="C757" t="str">
        <f t="shared" si="44"/>
        <v>INDIA_TO_heat</v>
      </c>
      <c r="D757" t="str">
        <f t="shared" si="45"/>
        <v>PROTRA_CHP_HP_I</v>
      </c>
      <c r="E757" t="s">
        <v>2</v>
      </c>
      <c r="F757" s="1" t="str">
        <f t="shared" si="46"/>
        <v>INDIATO_heatPROTRA_CHP_geothermal</v>
      </c>
      <c r="G757" s="3">
        <v>0</v>
      </c>
      <c r="H757" s="3">
        <v>0</v>
      </c>
      <c r="I757" s="3">
        <v>0</v>
      </c>
      <c r="J757" s="3">
        <v>0</v>
      </c>
      <c r="K757" s="3">
        <v>0</v>
      </c>
      <c r="L757" s="3">
        <v>0</v>
      </c>
      <c r="M757" s="3">
        <v>0</v>
      </c>
      <c r="N757" s="3">
        <v>0</v>
      </c>
      <c r="O757" s="3">
        <v>0</v>
      </c>
      <c r="P757" s="3">
        <v>0</v>
      </c>
      <c r="Q757" s="3">
        <v>0</v>
      </c>
      <c r="R757" s="3">
        <v>0</v>
      </c>
      <c r="S757" s="3">
        <v>0</v>
      </c>
      <c r="T757" s="3">
        <v>0</v>
      </c>
      <c r="U757" s="3">
        <v>0</v>
      </c>
      <c r="W757" s="83" t="e">
        <f t="shared" si="47"/>
        <v>#DIV/0!</v>
      </c>
    </row>
    <row r="758" spans="1:23" x14ac:dyDescent="0.35">
      <c r="A758" t="s">
        <v>73</v>
      </c>
      <c r="B758" t="s">
        <v>41</v>
      </c>
      <c r="C758" t="str">
        <f t="shared" si="44"/>
        <v>INDIA_TO_heat</v>
      </c>
      <c r="D758" t="str">
        <f t="shared" si="45"/>
        <v>PROTRA_CHP_HP_I</v>
      </c>
      <c r="E758" t="s">
        <v>3</v>
      </c>
      <c r="F758" s="1" t="str">
        <f t="shared" si="46"/>
        <v>INDIATO_heatPROTRA_CHP_liquid_fuels</v>
      </c>
      <c r="G758" s="4">
        <f>'PROTRA_capacity-Original_Data'!H758</f>
        <v>0</v>
      </c>
      <c r="H758" s="4">
        <f>'PROTRA_capacity-Original_Data'!I758</f>
        <v>0</v>
      </c>
      <c r="I758" s="4">
        <f>'PROTRA_capacity-Original_Data'!J758</f>
        <v>0</v>
      </c>
      <c r="J758" s="4">
        <f>'PROTRA_capacity-Original_Data'!K758</f>
        <v>0</v>
      </c>
      <c r="K758" s="4">
        <f>'PROTRA_capacity-Original_Data'!L758</f>
        <v>0</v>
      </c>
      <c r="L758" s="4">
        <f>'PROTRA_capacity-Original_Data'!M758</f>
        <v>0</v>
      </c>
      <c r="M758" s="4">
        <f>'PROTRA_capacity-Original_Data'!N758</f>
        <v>0</v>
      </c>
      <c r="N758" s="4">
        <f>'PROTRA_capacity-Original_Data'!O758</f>
        <v>0</v>
      </c>
      <c r="O758" s="4">
        <f>'PROTRA_capacity-Original_Data'!P758</f>
        <v>0</v>
      </c>
      <c r="P758" s="4">
        <f>'PROTRA_capacity-Original_Data'!Q758</f>
        <v>0</v>
      </c>
      <c r="Q758" s="4">
        <f>'PROTRA_capacity-Original_Data'!R758</f>
        <v>0</v>
      </c>
      <c r="R758" s="4">
        <f>'PROTRA_capacity-Original_Data'!S758</f>
        <v>0</v>
      </c>
      <c r="S758" s="4">
        <f>'PROTRA_capacity-Original_Data'!T758</f>
        <v>0</v>
      </c>
      <c r="T758" s="4">
        <f>'PROTRA_capacity-Original_Data'!U758</f>
        <v>0</v>
      </c>
      <c r="U758" s="4">
        <f>'PROTRA_capacity-Original_Data'!V758</f>
        <v>0</v>
      </c>
      <c r="W758" s="83" t="e">
        <f t="shared" si="47"/>
        <v>#DIV/0!</v>
      </c>
    </row>
    <row r="759" spans="1:23" x14ac:dyDescent="0.35">
      <c r="A759" t="s">
        <v>73</v>
      </c>
      <c r="B759" t="s">
        <v>41</v>
      </c>
      <c r="C759" t="str">
        <f t="shared" si="44"/>
        <v>INDIA_TO_heat</v>
      </c>
      <c r="D759" t="str">
        <f t="shared" si="45"/>
        <v>PROTRA_CHP_HP_I</v>
      </c>
      <c r="E759" t="s">
        <v>4</v>
      </c>
      <c r="F759" s="1" t="str">
        <f t="shared" si="46"/>
        <v>INDIATO_heatPROTRA_CHP_liquid_fuels_CCS</v>
      </c>
      <c r="G759" s="4">
        <f>'PROTRA_capacity-Original_Data'!H759</f>
        <v>0</v>
      </c>
      <c r="H759" s="4">
        <f>'PROTRA_capacity-Original_Data'!I759</f>
        <v>0</v>
      </c>
      <c r="I759" s="4">
        <f>'PROTRA_capacity-Original_Data'!J759</f>
        <v>0</v>
      </c>
      <c r="J759" s="4">
        <f>'PROTRA_capacity-Original_Data'!K759</f>
        <v>0</v>
      </c>
      <c r="K759" s="4">
        <f>'PROTRA_capacity-Original_Data'!L759</f>
        <v>0</v>
      </c>
      <c r="L759" s="4">
        <f>'PROTRA_capacity-Original_Data'!M759</f>
        <v>0</v>
      </c>
      <c r="M759" s="4">
        <f>'PROTRA_capacity-Original_Data'!N759</f>
        <v>0</v>
      </c>
      <c r="N759" s="4">
        <f>'PROTRA_capacity-Original_Data'!O759</f>
        <v>0</v>
      </c>
      <c r="O759" s="4">
        <f>'PROTRA_capacity-Original_Data'!P759</f>
        <v>0</v>
      </c>
      <c r="P759" s="4">
        <f>'PROTRA_capacity-Original_Data'!Q759</f>
        <v>0</v>
      </c>
      <c r="Q759" s="4">
        <f>'PROTRA_capacity-Original_Data'!R759</f>
        <v>0</v>
      </c>
      <c r="R759" s="4">
        <f>'PROTRA_capacity-Original_Data'!S759</f>
        <v>0</v>
      </c>
      <c r="S759" s="4">
        <f>'PROTRA_capacity-Original_Data'!T759</f>
        <v>0</v>
      </c>
      <c r="T759" s="4">
        <f>'PROTRA_capacity-Original_Data'!U759</f>
        <v>0</v>
      </c>
      <c r="U759" s="4">
        <f>'PROTRA_capacity-Original_Data'!V759</f>
        <v>0</v>
      </c>
      <c r="W759" s="83" t="e">
        <f t="shared" si="47"/>
        <v>#DIV/0!</v>
      </c>
    </row>
    <row r="760" spans="1:23" x14ac:dyDescent="0.35">
      <c r="A760" t="s">
        <v>73</v>
      </c>
      <c r="B760" t="s">
        <v>41</v>
      </c>
      <c r="C760" t="str">
        <f t="shared" si="44"/>
        <v>INDIA_TO_heat</v>
      </c>
      <c r="D760" t="str">
        <f t="shared" si="45"/>
        <v>PROTRA_CHP_HP_I</v>
      </c>
      <c r="E760" t="s">
        <v>5</v>
      </c>
      <c r="F760" s="1" t="str">
        <f t="shared" si="46"/>
        <v>INDIATO_heatPROTRA_CHP_solid_fossil</v>
      </c>
      <c r="G760" s="4">
        <f>'PROTRA_capacity-Original_Data'!H760</f>
        <v>0</v>
      </c>
      <c r="H760" s="4">
        <f>'PROTRA_capacity-Original_Data'!I760</f>
        <v>0</v>
      </c>
      <c r="I760" s="4">
        <f>'PROTRA_capacity-Original_Data'!J760</f>
        <v>0</v>
      </c>
      <c r="J760" s="4">
        <f>'PROTRA_capacity-Original_Data'!K760</f>
        <v>0</v>
      </c>
      <c r="K760" s="4">
        <f>'PROTRA_capacity-Original_Data'!L760</f>
        <v>0</v>
      </c>
      <c r="L760" s="4">
        <f>'PROTRA_capacity-Original_Data'!M760</f>
        <v>0</v>
      </c>
      <c r="M760" s="4">
        <f>'PROTRA_capacity-Original_Data'!N760</f>
        <v>0</v>
      </c>
      <c r="N760" s="4">
        <f>'PROTRA_capacity-Original_Data'!O760</f>
        <v>0</v>
      </c>
      <c r="O760" s="4">
        <f>'PROTRA_capacity-Original_Data'!P760</f>
        <v>0</v>
      </c>
      <c r="P760" s="4">
        <f>'PROTRA_capacity-Original_Data'!Q760</f>
        <v>0</v>
      </c>
      <c r="Q760" s="4">
        <f>'PROTRA_capacity-Original_Data'!R760</f>
        <v>0</v>
      </c>
      <c r="R760" s="4">
        <f>'PROTRA_capacity-Original_Data'!S760</f>
        <v>0</v>
      </c>
      <c r="S760" s="4">
        <f>'PROTRA_capacity-Original_Data'!T760</f>
        <v>0</v>
      </c>
      <c r="T760" s="4">
        <f>'PROTRA_capacity-Original_Data'!U760</f>
        <v>0</v>
      </c>
      <c r="U760" s="4">
        <f>'PROTRA_capacity-Original_Data'!V760</f>
        <v>0</v>
      </c>
      <c r="W760" s="83" t="e">
        <f t="shared" si="47"/>
        <v>#DIV/0!</v>
      </c>
    </row>
    <row r="761" spans="1:23" x14ac:dyDescent="0.35">
      <c r="A761" t="s">
        <v>73</v>
      </c>
      <c r="B761" t="s">
        <v>41</v>
      </c>
      <c r="C761" t="str">
        <f t="shared" si="44"/>
        <v>INDIA_TO_heat</v>
      </c>
      <c r="D761" t="str">
        <f t="shared" si="45"/>
        <v>PROTRA_CHP_HP_I</v>
      </c>
      <c r="E761" t="s">
        <v>6</v>
      </c>
      <c r="F761" s="1" t="str">
        <f t="shared" si="46"/>
        <v>INDIATO_heatPROTRA_CHP_solid_fossil_CCS</v>
      </c>
      <c r="G761" s="4">
        <f>'PROTRA_capacity-Original_Data'!H761</f>
        <v>0</v>
      </c>
      <c r="H761" s="4">
        <f>'PROTRA_capacity-Original_Data'!I761</f>
        <v>0</v>
      </c>
      <c r="I761" s="4">
        <f>'PROTRA_capacity-Original_Data'!J761</f>
        <v>0</v>
      </c>
      <c r="J761" s="4">
        <f>'PROTRA_capacity-Original_Data'!K761</f>
        <v>0</v>
      </c>
      <c r="K761" s="4">
        <f>'PROTRA_capacity-Original_Data'!L761</f>
        <v>0</v>
      </c>
      <c r="L761" s="4">
        <f>'PROTRA_capacity-Original_Data'!M761</f>
        <v>0</v>
      </c>
      <c r="M761" s="4">
        <f>'PROTRA_capacity-Original_Data'!N761</f>
        <v>0</v>
      </c>
      <c r="N761" s="4">
        <f>'PROTRA_capacity-Original_Data'!O761</f>
        <v>0</v>
      </c>
      <c r="O761" s="4">
        <f>'PROTRA_capacity-Original_Data'!P761</f>
        <v>0</v>
      </c>
      <c r="P761" s="4">
        <f>'PROTRA_capacity-Original_Data'!Q761</f>
        <v>0</v>
      </c>
      <c r="Q761" s="4">
        <f>'PROTRA_capacity-Original_Data'!R761</f>
        <v>0</v>
      </c>
      <c r="R761" s="4">
        <f>'PROTRA_capacity-Original_Data'!S761</f>
        <v>0</v>
      </c>
      <c r="S761" s="4">
        <f>'PROTRA_capacity-Original_Data'!T761</f>
        <v>0</v>
      </c>
      <c r="T761" s="4">
        <f>'PROTRA_capacity-Original_Data'!U761</f>
        <v>0</v>
      </c>
      <c r="U761" s="4">
        <f>'PROTRA_capacity-Original_Data'!V761</f>
        <v>0</v>
      </c>
      <c r="W761" s="83" t="e">
        <f t="shared" si="47"/>
        <v>#DIV/0!</v>
      </c>
    </row>
    <row r="762" spans="1:23" x14ac:dyDescent="0.35">
      <c r="A762" t="s">
        <v>73</v>
      </c>
      <c r="B762" t="s">
        <v>41</v>
      </c>
      <c r="C762" t="str">
        <f t="shared" si="44"/>
        <v>INDIA_TO_heat</v>
      </c>
      <c r="D762" t="str">
        <f t="shared" si="45"/>
        <v>PROTRA_CHP_HP_I</v>
      </c>
      <c r="E762" t="s">
        <v>7</v>
      </c>
      <c r="F762" s="1" t="str">
        <f t="shared" si="46"/>
        <v>INDIATO_heatPROTRA_CHP_waste</v>
      </c>
      <c r="G762" s="4">
        <f>'PROTRA_capacity-Original_Data'!H762</f>
        <v>0</v>
      </c>
      <c r="H762" s="4">
        <f>'PROTRA_capacity-Original_Data'!I762</f>
        <v>0</v>
      </c>
      <c r="I762" s="4">
        <f>'PROTRA_capacity-Original_Data'!J762</f>
        <v>0</v>
      </c>
      <c r="J762" s="4">
        <f>'PROTRA_capacity-Original_Data'!K762</f>
        <v>0</v>
      </c>
      <c r="K762" s="4">
        <f>'PROTRA_capacity-Original_Data'!L762</f>
        <v>0</v>
      </c>
      <c r="L762" s="4">
        <f>'PROTRA_capacity-Original_Data'!M762</f>
        <v>0</v>
      </c>
      <c r="M762" s="4">
        <f>'PROTRA_capacity-Original_Data'!N762</f>
        <v>0</v>
      </c>
      <c r="N762" s="4">
        <f>'PROTRA_capacity-Original_Data'!O762</f>
        <v>0</v>
      </c>
      <c r="O762" s="4">
        <f>'PROTRA_capacity-Original_Data'!P762</f>
        <v>0</v>
      </c>
      <c r="P762" s="4">
        <f>'PROTRA_capacity-Original_Data'!Q762</f>
        <v>0</v>
      </c>
      <c r="Q762" s="4">
        <f>'PROTRA_capacity-Original_Data'!R762</f>
        <v>0</v>
      </c>
      <c r="R762" s="4">
        <f>'PROTRA_capacity-Original_Data'!S762</f>
        <v>0</v>
      </c>
      <c r="S762" s="4">
        <f>'PROTRA_capacity-Original_Data'!T762</f>
        <v>0</v>
      </c>
      <c r="T762" s="4">
        <f>'PROTRA_capacity-Original_Data'!U762</f>
        <v>0</v>
      </c>
      <c r="U762" s="4">
        <f>'PROTRA_capacity-Original_Data'!V762</f>
        <v>0</v>
      </c>
      <c r="W762" s="83" t="e">
        <f t="shared" si="47"/>
        <v>#DIV/0!</v>
      </c>
    </row>
    <row r="763" spans="1:23" x14ac:dyDescent="0.35">
      <c r="A763" t="s">
        <v>73</v>
      </c>
      <c r="B763" t="s">
        <v>41</v>
      </c>
      <c r="C763" t="str">
        <f t="shared" si="44"/>
        <v>INDIA_TO_heat</v>
      </c>
      <c r="D763" t="str">
        <f t="shared" si="45"/>
        <v>PROTRA_CHP_HP_I</v>
      </c>
      <c r="E763" t="s">
        <v>8</v>
      </c>
      <c r="F763" s="1" t="str">
        <f t="shared" si="46"/>
        <v>INDIATO_heatPROTRA_CHP_solid_bio</v>
      </c>
      <c r="G763" s="4">
        <f>'PROTRA_capacity-Original_Data'!H763</f>
        <v>0</v>
      </c>
      <c r="H763" s="4">
        <f>'PROTRA_capacity-Original_Data'!I763</f>
        <v>0</v>
      </c>
      <c r="I763" s="4">
        <f>'PROTRA_capacity-Original_Data'!J763</f>
        <v>0</v>
      </c>
      <c r="J763" s="4">
        <f>'PROTRA_capacity-Original_Data'!K763</f>
        <v>0</v>
      </c>
      <c r="K763" s="4">
        <f>'PROTRA_capacity-Original_Data'!L763</f>
        <v>0</v>
      </c>
      <c r="L763" s="4">
        <f>'PROTRA_capacity-Original_Data'!M763</f>
        <v>0</v>
      </c>
      <c r="M763" s="4">
        <f>'PROTRA_capacity-Original_Data'!N763</f>
        <v>0</v>
      </c>
      <c r="N763" s="4">
        <f>'PROTRA_capacity-Original_Data'!O763</f>
        <v>0</v>
      </c>
      <c r="O763" s="4">
        <f>'PROTRA_capacity-Original_Data'!P763</f>
        <v>0</v>
      </c>
      <c r="P763" s="4">
        <f>'PROTRA_capacity-Original_Data'!Q763</f>
        <v>0</v>
      </c>
      <c r="Q763" s="4">
        <f>'PROTRA_capacity-Original_Data'!R763</f>
        <v>0</v>
      </c>
      <c r="R763" s="4">
        <f>'PROTRA_capacity-Original_Data'!S763</f>
        <v>0</v>
      </c>
      <c r="S763" s="4">
        <f>'PROTRA_capacity-Original_Data'!T763</f>
        <v>0</v>
      </c>
      <c r="T763" s="4">
        <f>'PROTRA_capacity-Original_Data'!U763</f>
        <v>0</v>
      </c>
      <c r="U763" s="4">
        <f>'PROTRA_capacity-Original_Data'!V763</f>
        <v>0</v>
      </c>
      <c r="W763" s="83" t="e">
        <f t="shared" si="47"/>
        <v>#DIV/0!</v>
      </c>
    </row>
    <row r="764" spans="1:23" x14ac:dyDescent="0.35">
      <c r="A764" t="s">
        <v>73</v>
      </c>
      <c r="B764" t="s">
        <v>41</v>
      </c>
      <c r="C764" t="str">
        <f t="shared" si="44"/>
        <v>INDIA_TO_heat</v>
      </c>
      <c r="D764" t="str">
        <f t="shared" si="45"/>
        <v>PROTRA_CHP_HP_I</v>
      </c>
      <c r="E764" t="s">
        <v>9</v>
      </c>
      <c r="F764" s="1" t="str">
        <f t="shared" si="46"/>
        <v>INDIATO_heatPROTRA_CHP_solid_bio_CCS</v>
      </c>
      <c r="G764" s="4">
        <f>'PROTRA_capacity-Original_Data'!H764</f>
        <v>0</v>
      </c>
      <c r="H764" s="4">
        <f>'PROTRA_capacity-Original_Data'!I764</f>
        <v>0</v>
      </c>
      <c r="I764" s="4">
        <f>'PROTRA_capacity-Original_Data'!J764</f>
        <v>0</v>
      </c>
      <c r="J764" s="4">
        <f>'PROTRA_capacity-Original_Data'!K764</f>
        <v>0</v>
      </c>
      <c r="K764" s="4">
        <f>'PROTRA_capacity-Original_Data'!L764</f>
        <v>0</v>
      </c>
      <c r="L764" s="4">
        <f>'PROTRA_capacity-Original_Data'!M764</f>
        <v>0</v>
      </c>
      <c r="M764" s="4">
        <f>'PROTRA_capacity-Original_Data'!N764</f>
        <v>0</v>
      </c>
      <c r="N764" s="4">
        <f>'PROTRA_capacity-Original_Data'!O764</f>
        <v>0</v>
      </c>
      <c r="O764" s="4">
        <f>'PROTRA_capacity-Original_Data'!P764</f>
        <v>0</v>
      </c>
      <c r="P764" s="4">
        <f>'PROTRA_capacity-Original_Data'!Q764</f>
        <v>0</v>
      </c>
      <c r="Q764" s="4">
        <f>'PROTRA_capacity-Original_Data'!R764</f>
        <v>0</v>
      </c>
      <c r="R764" s="4">
        <f>'PROTRA_capacity-Original_Data'!S764</f>
        <v>0</v>
      </c>
      <c r="S764" s="4">
        <f>'PROTRA_capacity-Original_Data'!T764</f>
        <v>0</v>
      </c>
      <c r="T764" s="4">
        <f>'PROTRA_capacity-Original_Data'!U764</f>
        <v>0</v>
      </c>
      <c r="U764" s="4">
        <f>'PROTRA_capacity-Original_Data'!V764</f>
        <v>0</v>
      </c>
      <c r="W764" s="83" t="e">
        <f t="shared" si="47"/>
        <v>#DIV/0!</v>
      </c>
    </row>
    <row r="765" spans="1:23" x14ac:dyDescent="0.35">
      <c r="A765" t="s">
        <v>73</v>
      </c>
      <c r="B765" t="s">
        <v>41</v>
      </c>
      <c r="C765" t="str">
        <f t="shared" si="44"/>
        <v>INDIA_TO_heat</v>
      </c>
      <c r="D765" t="str">
        <f t="shared" si="45"/>
        <v>PROTRA_CHP_HP_I</v>
      </c>
      <c r="E765" t="s">
        <v>10</v>
      </c>
      <c r="F765" s="1" t="str">
        <f t="shared" si="46"/>
        <v>INDIATO_heatPROTRA_HP_gas_fuels</v>
      </c>
      <c r="G765" s="4">
        <f>'PROTRA_capacity-Original_Data'!H765</f>
        <v>0</v>
      </c>
      <c r="H765" s="4">
        <f>'PROTRA_capacity-Original_Data'!I765</f>
        <v>0</v>
      </c>
      <c r="I765" s="4">
        <f>'PROTRA_capacity-Original_Data'!J765</f>
        <v>0</v>
      </c>
      <c r="J765" s="4">
        <f>'PROTRA_capacity-Original_Data'!K765</f>
        <v>0</v>
      </c>
      <c r="K765" s="4">
        <f>'PROTRA_capacity-Original_Data'!L765</f>
        <v>0</v>
      </c>
      <c r="L765" s="4">
        <f>'PROTRA_capacity-Original_Data'!M765</f>
        <v>0</v>
      </c>
      <c r="M765" s="4">
        <f>'PROTRA_capacity-Original_Data'!N765</f>
        <v>0</v>
      </c>
      <c r="N765" s="4">
        <f>'PROTRA_capacity-Original_Data'!O765</f>
        <v>0</v>
      </c>
      <c r="O765" s="4">
        <f>'PROTRA_capacity-Original_Data'!P765</f>
        <v>0</v>
      </c>
      <c r="P765" s="4">
        <f>'PROTRA_capacity-Original_Data'!Q765</f>
        <v>0</v>
      </c>
      <c r="Q765" s="4">
        <f>'PROTRA_capacity-Original_Data'!R765</f>
        <v>0</v>
      </c>
      <c r="R765" s="4">
        <f>'PROTRA_capacity-Original_Data'!S765</f>
        <v>0</v>
      </c>
      <c r="S765" s="4">
        <f>'PROTRA_capacity-Original_Data'!T765</f>
        <v>0</v>
      </c>
      <c r="T765" s="4">
        <f>'PROTRA_capacity-Original_Data'!U765</f>
        <v>0</v>
      </c>
      <c r="U765" s="4">
        <f>'PROTRA_capacity-Original_Data'!V765</f>
        <v>0</v>
      </c>
      <c r="W765" s="83" t="e">
        <f t="shared" si="47"/>
        <v>#DIV/0!</v>
      </c>
    </row>
    <row r="766" spans="1:23" x14ac:dyDescent="0.35">
      <c r="A766" t="s">
        <v>73</v>
      </c>
      <c r="B766" t="s">
        <v>41</v>
      </c>
      <c r="C766" t="str">
        <f t="shared" si="44"/>
        <v>INDIA_TO_heat</v>
      </c>
      <c r="D766" t="str">
        <f t="shared" si="45"/>
        <v>PROTRA_CHP_HP_I</v>
      </c>
      <c r="E766" t="s">
        <v>11</v>
      </c>
      <c r="F766" s="1" t="str">
        <f t="shared" si="46"/>
        <v>INDIATO_heatPROTRA_HP_solid_bio</v>
      </c>
      <c r="G766" s="4">
        <f>'PROTRA_capacity-Original_Data'!H766</f>
        <v>0</v>
      </c>
      <c r="H766" s="4">
        <f>'PROTRA_capacity-Original_Data'!I766</f>
        <v>0</v>
      </c>
      <c r="I766" s="4">
        <f>'PROTRA_capacity-Original_Data'!J766</f>
        <v>0</v>
      </c>
      <c r="J766" s="4">
        <f>'PROTRA_capacity-Original_Data'!K766</f>
        <v>0</v>
      </c>
      <c r="K766" s="4">
        <f>'PROTRA_capacity-Original_Data'!L766</f>
        <v>0</v>
      </c>
      <c r="L766" s="4">
        <f>'PROTRA_capacity-Original_Data'!M766</f>
        <v>0</v>
      </c>
      <c r="M766" s="4">
        <f>'PROTRA_capacity-Original_Data'!N766</f>
        <v>0</v>
      </c>
      <c r="N766" s="4">
        <f>'PROTRA_capacity-Original_Data'!O766</f>
        <v>0</v>
      </c>
      <c r="O766" s="4">
        <f>'PROTRA_capacity-Original_Data'!P766</f>
        <v>0</v>
      </c>
      <c r="P766" s="4">
        <f>'PROTRA_capacity-Original_Data'!Q766</f>
        <v>0</v>
      </c>
      <c r="Q766" s="4">
        <f>'PROTRA_capacity-Original_Data'!R766</f>
        <v>0</v>
      </c>
      <c r="R766" s="4">
        <f>'PROTRA_capacity-Original_Data'!S766</f>
        <v>0</v>
      </c>
      <c r="S766" s="4">
        <f>'PROTRA_capacity-Original_Data'!T766</f>
        <v>0</v>
      </c>
      <c r="T766" s="4">
        <f>'PROTRA_capacity-Original_Data'!U766</f>
        <v>0</v>
      </c>
      <c r="U766" s="4">
        <f>'PROTRA_capacity-Original_Data'!V766</f>
        <v>0</v>
      </c>
      <c r="W766" s="83" t="e">
        <f t="shared" si="47"/>
        <v>#DIV/0!</v>
      </c>
    </row>
    <row r="767" spans="1:23" x14ac:dyDescent="0.35">
      <c r="A767" t="s">
        <v>73</v>
      </c>
      <c r="B767" t="s">
        <v>41</v>
      </c>
      <c r="C767" t="str">
        <f t="shared" si="44"/>
        <v>INDIA_TO_heat</v>
      </c>
      <c r="D767" t="str">
        <f t="shared" si="45"/>
        <v>PROTRA_CHP_HP_I</v>
      </c>
      <c r="E767" t="s">
        <v>12</v>
      </c>
      <c r="F767" s="1" t="str">
        <f t="shared" si="46"/>
        <v>INDIATO_heatPROTRA_HP_geothermal</v>
      </c>
      <c r="G767" s="4">
        <f>INDEX('CHP-geothermal-fix'!H$155:H$226,MATCH(PROTRA_capacity!$F767,'CHP-geothermal-fix'!$F$155:$F$226,0))</f>
        <v>0</v>
      </c>
      <c r="H767" s="4">
        <f>INDEX('CHP-geothermal-fix'!I$155:I$226,MATCH(PROTRA_capacity!$F767,'CHP-geothermal-fix'!$F$155:$F$226,0))</f>
        <v>0</v>
      </c>
      <c r="I767" s="4">
        <f>INDEX('CHP-geothermal-fix'!J$155:J$226,MATCH(PROTRA_capacity!$F767,'CHP-geothermal-fix'!$F$155:$F$226,0))</f>
        <v>0</v>
      </c>
      <c r="J767" s="4">
        <f>INDEX('CHP-geothermal-fix'!K$155:K$226,MATCH(PROTRA_capacity!$F767,'CHP-geothermal-fix'!$F$155:$F$226,0))</f>
        <v>0</v>
      </c>
      <c r="K767" s="4">
        <f>INDEX('CHP-geothermal-fix'!L$155:L$226,MATCH(PROTRA_capacity!$F767,'CHP-geothermal-fix'!$F$155:$F$226,0))</f>
        <v>0</v>
      </c>
      <c r="L767" s="4">
        <f>INDEX('CHP-geothermal-fix'!M$155:M$226,MATCH(PROTRA_capacity!$F767,'CHP-geothermal-fix'!$F$155:$F$226,0))</f>
        <v>0</v>
      </c>
      <c r="M767" s="4">
        <f>INDEX('CHP-geothermal-fix'!N$155:N$226,MATCH(PROTRA_capacity!$F767,'CHP-geothermal-fix'!$F$155:$F$226,0))</f>
        <v>0</v>
      </c>
      <c r="N767" s="4">
        <f>INDEX('CHP-geothermal-fix'!O$155:O$226,MATCH(PROTRA_capacity!$F767,'CHP-geothermal-fix'!$F$155:$F$226,0))</f>
        <v>0</v>
      </c>
      <c r="O767" s="4">
        <f>INDEX('CHP-geothermal-fix'!P$155:P$226,MATCH(PROTRA_capacity!$F767,'CHP-geothermal-fix'!$F$155:$F$226,0))</f>
        <v>0</v>
      </c>
      <c r="P767" s="4">
        <f>INDEX('CHP-geothermal-fix'!Q$155:Q$226,MATCH(PROTRA_capacity!$F767,'CHP-geothermal-fix'!$F$155:$F$226,0))</f>
        <v>0</v>
      </c>
      <c r="Q767" s="4">
        <f>INDEX('CHP-geothermal-fix'!R$155:R$226,MATCH(PROTRA_capacity!$F767,'CHP-geothermal-fix'!$F$155:$F$226,0))</f>
        <v>0</v>
      </c>
      <c r="R767" s="4">
        <f>INDEX('CHP-geothermal-fix'!S$155:S$226,MATCH(PROTRA_capacity!$F767,'CHP-geothermal-fix'!$F$155:$F$226,0))</f>
        <v>0</v>
      </c>
      <c r="S767" s="4">
        <f>INDEX('CHP-geothermal-fix'!T$155:T$226,MATCH(PROTRA_capacity!$F767,'CHP-geothermal-fix'!$F$155:$F$226,0))</f>
        <v>0</v>
      </c>
      <c r="T767" s="4">
        <f>INDEX('CHP-geothermal-fix'!U$155:U$226,MATCH(PROTRA_capacity!$F767,'CHP-geothermal-fix'!$F$155:$F$226,0))</f>
        <v>0</v>
      </c>
      <c r="U767" s="4">
        <f>INDEX('CHP-geothermal-fix'!V$155:V$226,MATCH(PROTRA_capacity!$F767,'CHP-geothermal-fix'!$F$155:$F$226,0))</f>
        <v>0</v>
      </c>
      <c r="W767" s="83" t="e">
        <f t="shared" si="47"/>
        <v>#DIV/0!</v>
      </c>
    </row>
    <row r="768" spans="1:23" x14ac:dyDescent="0.35">
      <c r="A768" t="s">
        <v>73</v>
      </c>
      <c r="B768" t="s">
        <v>41</v>
      </c>
      <c r="C768" t="str">
        <f t="shared" si="44"/>
        <v>INDIA_TO_heat</v>
      </c>
      <c r="D768" t="str">
        <f t="shared" si="45"/>
        <v>PROTRA_CHP_HP_I</v>
      </c>
      <c r="E768" t="s">
        <v>13</v>
      </c>
      <c r="F768" s="1" t="str">
        <f t="shared" si="46"/>
        <v>INDIATO_heatPROTRA_HP_liquid_fuels</v>
      </c>
      <c r="G768" s="4">
        <f>'PROTRA_capacity-Original_Data'!H768</f>
        <v>0</v>
      </c>
      <c r="H768" s="4">
        <f>'PROTRA_capacity-Original_Data'!I768</f>
        <v>0</v>
      </c>
      <c r="I768" s="4">
        <f>'PROTRA_capacity-Original_Data'!J768</f>
        <v>0</v>
      </c>
      <c r="J768" s="4">
        <f>'PROTRA_capacity-Original_Data'!K768</f>
        <v>0</v>
      </c>
      <c r="K768" s="4">
        <f>'PROTRA_capacity-Original_Data'!L768</f>
        <v>0</v>
      </c>
      <c r="L768" s="4">
        <f>'PROTRA_capacity-Original_Data'!M768</f>
        <v>0</v>
      </c>
      <c r="M768" s="4">
        <f>'PROTRA_capacity-Original_Data'!N768</f>
        <v>0</v>
      </c>
      <c r="N768" s="4">
        <f>'PROTRA_capacity-Original_Data'!O768</f>
        <v>0</v>
      </c>
      <c r="O768" s="4">
        <f>'PROTRA_capacity-Original_Data'!P768</f>
        <v>0</v>
      </c>
      <c r="P768" s="4">
        <f>'PROTRA_capacity-Original_Data'!Q768</f>
        <v>0</v>
      </c>
      <c r="Q768" s="4">
        <f>'PROTRA_capacity-Original_Data'!R768</f>
        <v>0</v>
      </c>
      <c r="R768" s="4">
        <f>'PROTRA_capacity-Original_Data'!S768</f>
        <v>0</v>
      </c>
      <c r="S768" s="4">
        <f>'PROTRA_capacity-Original_Data'!T768</f>
        <v>0</v>
      </c>
      <c r="T768" s="4">
        <f>'PROTRA_capacity-Original_Data'!U768</f>
        <v>0</v>
      </c>
      <c r="U768" s="4">
        <f>'PROTRA_capacity-Original_Data'!V768</f>
        <v>0</v>
      </c>
      <c r="W768" s="83" t="e">
        <f t="shared" si="47"/>
        <v>#DIV/0!</v>
      </c>
    </row>
    <row r="769" spans="1:23" x14ac:dyDescent="0.35">
      <c r="A769" t="s">
        <v>73</v>
      </c>
      <c r="B769" t="s">
        <v>41</v>
      </c>
      <c r="C769" t="str">
        <f t="shared" si="44"/>
        <v>INDIA_TO_heat</v>
      </c>
      <c r="D769" t="str">
        <f t="shared" si="45"/>
        <v>PROTRA_CHP_HP_I</v>
      </c>
      <c r="E769" t="s">
        <v>14</v>
      </c>
      <c r="F769" s="1" t="str">
        <f t="shared" si="46"/>
        <v>INDIATO_heatPROTRA_HP_solar</v>
      </c>
      <c r="G769" s="4">
        <f>'PROTRA_capacity-Original_Data'!H769</f>
        <v>0</v>
      </c>
      <c r="H769" s="4">
        <f>'PROTRA_capacity-Original_Data'!I769</f>
        <v>0</v>
      </c>
      <c r="I769" s="4">
        <f>'PROTRA_capacity-Original_Data'!J769</f>
        <v>0</v>
      </c>
      <c r="J769" s="4">
        <f>'PROTRA_capacity-Original_Data'!K769</f>
        <v>0</v>
      </c>
      <c r="K769" s="4">
        <f>'PROTRA_capacity-Original_Data'!L769</f>
        <v>0</v>
      </c>
      <c r="L769" s="4">
        <f>'PROTRA_capacity-Original_Data'!M769</f>
        <v>0</v>
      </c>
      <c r="M769" s="4">
        <f>'PROTRA_capacity-Original_Data'!N769</f>
        <v>0</v>
      </c>
      <c r="N769" s="4">
        <f>'PROTRA_capacity-Original_Data'!O769</f>
        <v>0</v>
      </c>
      <c r="O769" s="4">
        <f>'PROTRA_capacity-Original_Data'!P769</f>
        <v>0</v>
      </c>
      <c r="P769" s="4">
        <f>'PROTRA_capacity-Original_Data'!Q769</f>
        <v>0</v>
      </c>
      <c r="Q769" s="4">
        <f>'PROTRA_capacity-Original_Data'!R769</f>
        <v>0</v>
      </c>
      <c r="R769" s="4">
        <f>'PROTRA_capacity-Original_Data'!S769</f>
        <v>0</v>
      </c>
      <c r="S769" s="4">
        <f>'PROTRA_capacity-Original_Data'!T769</f>
        <v>0</v>
      </c>
      <c r="T769" s="4">
        <f>'PROTRA_capacity-Original_Data'!U769</f>
        <v>0</v>
      </c>
      <c r="U769" s="4">
        <f>'PROTRA_capacity-Original_Data'!V769</f>
        <v>0</v>
      </c>
      <c r="W769" s="83" t="e">
        <f t="shared" si="47"/>
        <v>#DIV/0!</v>
      </c>
    </row>
    <row r="770" spans="1:23" x14ac:dyDescent="0.35">
      <c r="A770" t="s">
        <v>73</v>
      </c>
      <c r="B770" t="s">
        <v>41</v>
      </c>
      <c r="C770" t="str">
        <f t="shared" si="44"/>
        <v>INDIA_TO_heat</v>
      </c>
      <c r="D770" t="str">
        <f t="shared" si="45"/>
        <v>PROTRA_CHP_HP_I</v>
      </c>
      <c r="E770" t="s">
        <v>15</v>
      </c>
      <c r="F770" s="1" t="str">
        <f t="shared" si="46"/>
        <v>INDIATO_heatPROTRA_HP_solid_fossil</v>
      </c>
      <c r="G770" s="4">
        <f>'PROTRA_capacity-Original_Data'!H770</f>
        <v>0</v>
      </c>
      <c r="H770" s="4">
        <f>'PROTRA_capacity-Original_Data'!I770</f>
        <v>0</v>
      </c>
      <c r="I770" s="4">
        <f>'PROTRA_capacity-Original_Data'!J770</f>
        <v>0</v>
      </c>
      <c r="J770" s="4">
        <f>'PROTRA_capacity-Original_Data'!K770</f>
        <v>0</v>
      </c>
      <c r="K770" s="4">
        <f>'PROTRA_capacity-Original_Data'!L770</f>
        <v>0</v>
      </c>
      <c r="L770" s="4">
        <f>'PROTRA_capacity-Original_Data'!M770</f>
        <v>0</v>
      </c>
      <c r="M770" s="4">
        <f>'PROTRA_capacity-Original_Data'!N770</f>
        <v>0</v>
      </c>
      <c r="N770" s="4">
        <f>'PROTRA_capacity-Original_Data'!O770</f>
        <v>0</v>
      </c>
      <c r="O770" s="4">
        <f>'PROTRA_capacity-Original_Data'!P770</f>
        <v>0</v>
      </c>
      <c r="P770" s="4">
        <f>'PROTRA_capacity-Original_Data'!Q770</f>
        <v>0</v>
      </c>
      <c r="Q770" s="4">
        <f>'PROTRA_capacity-Original_Data'!R770</f>
        <v>0</v>
      </c>
      <c r="R770" s="4">
        <f>'PROTRA_capacity-Original_Data'!S770</f>
        <v>0</v>
      </c>
      <c r="S770" s="4">
        <f>'PROTRA_capacity-Original_Data'!T770</f>
        <v>0</v>
      </c>
      <c r="T770" s="4">
        <f>'PROTRA_capacity-Original_Data'!U770</f>
        <v>0</v>
      </c>
      <c r="U770" s="4">
        <f>'PROTRA_capacity-Original_Data'!V770</f>
        <v>0</v>
      </c>
      <c r="W770" s="83" t="e">
        <f t="shared" si="47"/>
        <v>#DIV/0!</v>
      </c>
    </row>
    <row r="771" spans="1:23" x14ac:dyDescent="0.35">
      <c r="A771" t="s">
        <v>73</v>
      </c>
      <c r="B771" t="s">
        <v>41</v>
      </c>
      <c r="C771" t="str">
        <f t="shared" si="44"/>
        <v>INDIA_TO_heat</v>
      </c>
      <c r="D771" t="str">
        <f t="shared" si="45"/>
        <v>PROTRA_CHP_HP_I</v>
      </c>
      <c r="E771" t="s">
        <v>16</v>
      </c>
      <c r="F771" s="1" t="str">
        <f t="shared" si="46"/>
        <v>INDIATO_heatPROTRA_HP_waste</v>
      </c>
      <c r="G771" s="4">
        <f>'PROTRA_capacity-Original_Data'!H771</f>
        <v>0</v>
      </c>
      <c r="H771" s="4">
        <f>'PROTRA_capacity-Original_Data'!I771</f>
        <v>0</v>
      </c>
      <c r="I771" s="4">
        <f>'PROTRA_capacity-Original_Data'!J771</f>
        <v>0</v>
      </c>
      <c r="J771" s="4">
        <f>'PROTRA_capacity-Original_Data'!K771</f>
        <v>0</v>
      </c>
      <c r="K771" s="4">
        <f>'PROTRA_capacity-Original_Data'!L771</f>
        <v>0</v>
      </c>
      <c r="L771" s="4">
        <f>'PROTRA_capacity-Original_Data'!M771</f>
        <v>0</v>
      </c>
      <c r="M771" s="4">
        <f>'PROTRA_capacity-Original_Data'!N771</f>
        <v>0</v>
      </c>
      <c r="N771" s="4">
        <f>'PROTRA_capacity-Original_Data'!O771</f>
        <v>0</v>
      </c>
      <c r="O771" s="4">
        <f>'PROTRA_capacity-Original_Data'!P771</f>
        <v>0</v>
      </c>
      <c r="P771" s="4">
        <f>'PROTRA_capacity-Original_Data'!Q771</f>
        <v>0</v>
      </c>
      <c r="Q771" s="4">
        <f>'PROTRA_capacity-Original_Data'!R771</f>
        <v>0</v>
      </c>
      <c r="R771" s="4">
        <f>'PROTRA_capacity-Original_Data'!S771</f>
        <v>0</v>
      </c>
      <c r="S771" s="4">
        <f>'PROTRA_capacity-Original_Data'!T771</f>
        <v>0</v>
      </c>
      <c r="T771" s="4">
        <f>'PROTRA_capacity-Original_Data'!U771</f>
        <v>0</v>
      </c>
      <c r="U771" s="4">
        <f>'PROTRA_capacity-Original_Data'!V771</f>
        <v>0</v>
      </c>
      <c r="W771" s="83" t="e">
        <f t="shared" si="47"/>
        <v>#DIV/0!</v>
      </c>
    </row>
    <row r="772" spans="1:23" x14ac:dyDescent="0.35">
      <c r="A772" t="s">
        <v>73</v>
      </c>
      <c r="B772" t="s">
        <v>42</v>
      </c>
      <c r="C772" t="str">
        <f t="shared" ref="C772:C835" si="48">A772&amp;"_"&amp;B772</f>
        <v>INDIA_TO_elec</v>
      </c>
      <c r="D772" t="str">
        <f t="shared" ref="D772:D835" si="49">IF(B772="TO_heat","PROTRA_CHP_HP_I","PROTRA_CHP_PP_I")</f>
        <v>PROTRA_CHP_PP_I</v>
      </c>
      <c r="E772" t="s">
        <v>0</v>
      </c>
      <c r="F772" s="1" t="str">
        <f t="shared" ref="F772:F835" si="50">A772&amp;B772&amp;E772</f>
        <v>INDIATO_elecPROTRA_CHP_gas_fuels</v>
      </c>
      <c r="G772" s="5">
        <f>'PROTRA_capacity-Original_Data'!H772</f>
        <v>0</v>
      </c>
      <c r="H772" s="5">
        <f>'PROTRA_capacity-Original_Data'!I772</f>
        <v>0</v>
      </c>
      <c r="I772" s="5">
        <f>'PROTRA_capacity-Original_Data'!J772</f>
        <v>0</v>
      </c>
      <c r="J772" s="5">
        <f>'PROTRA_capacity-Original_Data'!K772</f>
        <v>0</v>
      </c>
      <c r="K772" s="5">
        <f>'PROTRA_capacity-Original_Data'!L772</f>
        <v>0</v>
      </c>
      <c r="L772" s="5">
        <f>'PROTRA_capacity-Original_Data'!M772</f>
        <v>0</v>
      </c>
      <c r="M772" s="5">
        <f>'PROTRA_capacity-Original_Data'!N772</f>
        <v>0</v>
      </c>
      <c r="N772" s="5">
        <f>'PROTRA_capacity-Original_Data'!O772</f>
        <v>0</v>
      </c>
      <c r="O772" s="5">
        <f>'PROTRA_capacity-Original_Data'!P772</f>
        <v>0</v>
      </c>
      <c r="P772" s="5">
        <f>'PROTRA_capacity-Original_Data'!Q772</f>
        <v>0</v>
      </c>
      <c r="Q772" s="5">
        <f>'PROTRA_capacity-Original_Data'!R772</f>
        <v>0</v>
      </c>
      <c r="R772" s="5">
        <f>'PROTRA_capacity-Original_Data'!S772</f>
        <v>0</v>
      </c>
      <c r="S772" s="5">
        <f>'PROTRA_capacity-Original_Data'!T772</f>
        <v>0</v>
      </c>
      <c r="T772" s="5">
        <f>'PROTRA_capacity-Original_Data'!U772</f>
        <v>0</v>
      </c>
      <c r="U772" s="5">
        <f>'PROTRA_capacity-Original_Data'!V772</f>
        <v>0</v>
      </c>
      <c r="W772" s="83" t="e">
        <f t="shared" ref="W772:W835" si="51">-1+(U772/G772)^(1/($U$2-$G$2))</f>
        <v>#DIV/0!</v>
      </c>
    </row>
    <row r="773" spans="1:23" x14ac:dyDescent="0.35">
      <c r="A773" t="s">
        <v>73</v>
      </c>
      <c r="B773" t="s">
        <v>42</v>
      </c>
      <c r="C773" t="str">
        <f t="shared" si="48"/>
        <v>INDIA_TO_elec</v>
      </c>
      <c r="D773" t="str">
        <f t="shared" si="49"/>
        <v>PROTRA_CHP_PP_I</v>
      </c>
      <c r="E773" t="s">
        <v>1</v>
      </c>
      <c r="F773" s="1" t="str">
        <f t="shared" si="50"/>
        <v>INDIATO_elecPROTRA_CHP_gas_fuels_CCS</v>
      </c>
      <c r="G773" s="5">
        <f>'PROTRA_capacity-Original_Data'!H773</f>
        <v>0</v>
      </c>
      <c r="H773" s="5">
        <f>'PROTRA_capacity-Original_Data'!I773</f>
        <v>0</v>
      </c>
      <c r="I773" s="5">
        <f>'PROTRA_capacity-Original_Data'!J773</f>
        <v>0</v>
      </c>
      <c r="J773" s="5">
        <f>'PROTRA_capacity-Original_Data'!K773</f>
        <v>0</v>
      </c>
      <c r="K773" s="5">
        <f>'PROTRA_capacity-Original_Data'!L773</f>
        <v>0</v>
      </c>
      <c r="L773" s="5">
        <f>'PROTRA_capacity-Original_Data'!M773</f>
        <v>0</v>
      </c>
      <c r="M773" s="5">
        <f>'PROTRA_capacity-Original_Data'!N773</f>
        <v>0</v>
      </c>
      <c r="N773" s="5">
        <f>'PROTRA_capacity-Original_Data'!O773</f>
        <v>0</v>
      </c>
      <c r="O773" s="5">
        <f>'PROTRA_capacity-Original_Data'!P773</f>
        <v>0</v>
      </c>
      <c r="P773" s="5">
        <f>'PROTRA_capacity-Original_Data'!Q773</f>
        <v>0</v>
      </c>
      <c r="Q773" s="5">
        <f>'PROTRA_capacity-Original_Data'!R773</f>
        <v>0</v>
      </c>
      <c r="R773" s="5">
        <f>'PROTRA_capacity-Original_Data'!S773</f>
        <v>0</v>
      </c>
      <c r="S773" s="5">
        <f>'PROTRA_capacity-Original_Data'!T773</f>
        <v>0</v>
      </c>
      <c r="T773" s="5">
        <f>'PROTRA_capacity-Original_Data'!U773</f>
        <v>0</v>
      </c>
      <c r="U773" s="5">
        <f>'PROTRA_capacity-Original_Data'!V773</f>
        <v>0</v>
      </c>
      <c r="W773" s="83" t="e">
        <f t="shared" si="51"/>
        <v>#DIV/0!</v>
      </c>
    </row>
    <row r="774" spans="1:23" x14ac:dyDescent="0.35">
      <c r="A774" t="s">
        <v>73</v>
      </c>
      <c r="B774" t="s">
        <v>42</v>
      </c>
      <c r="C774" t="str">
        <f t="shared" si="48"/>
        <v>INDIA_TO_elec</v>
      </c>
      <c r="D774" t="str">
        <f t="shared" si="49"/>
        <v>PROTRA_CHP_PP_I</v>
      </c>
      <c r="E774" t="s">
        <v>2</v>
      </c>
      <c r="F774" s="1" t="str">
        <f t="shared" si="50"/>
        <v>INDIATO_elecPROTRA_CHP_geothermal</v>
      </c>
      <c r="G774" s="3">
        <v>0</v>
      </c>
      <c r="H774" s="3">
        <v>0</v>
      </c>
      <c r="I774" s="3">
        <v>0</v>
      </c>
      <c r="J774" s="3">
        <v>0</v>
      </c>
      <c r="K774" s="3">
        <v>0</v>
      </c>
      <c r="L774" s="3">
        <v>0</v>
      </c>
      <c r="M774" s="3">
        <v>0</v>
      </c>
      <c r="N774" s="3">
        <v>0</v>
      </c>
      <c r="O774" s="3">
        <v>0</v>
      </c>
      <c r="P774" s="3">
        <v>0</v>
      </c>
      <c r="Q774" s="3">
        <v>0</v>
      </c>
      <c r="R774" s="3">
        <v>0</v>
      </c>
      <c r="S774" s="3">
        <v>0</v>
      </c>
      <c r="T774" s="3">
        <v>0</v>
      </c>
      <c r="U774" s="3">
        <v>0</v>
      </c>
      <c r="W774" s="83" t="e">
        <f t="shared" si="51"/>
        <v>#DIV/0!</v>
      </c>
    </row>
    <row r="775" spans="1:23" x14ac:dyDescent="0.35">
      <c r="A775" t="s">
        <v>73</v>
      </c>
      <c r="B775" t="s">
        <v>42</v>
      </c>
      <c r="C775" t="str">
        <f t="shared" si="48"/>
        <v>INDIA_TO_elec</v>
      </c>
      <c r="D775" t="str">
        <f t="shared" si="49"/>
        <v>PROTRA_CHP_PP_I</v>
      </c>
      <c r="E775" t="s">
        <v>3</v>
      </c>
      <c r="F775" s="1" t="str">
        <f t="shared" si="50"/>
        <v>INDIATO_elecPROTRA_CHP_liquid_fuels</v>
      </c>
      <c r="G775" s="5">
        <f>'PROTRA_capacity-Original_Data'!H775</f>
        <v>0</v>
      </c>
      <c r="H775" s="5">
        <f>'PROTRA_capacity-Original_Data'!I775</f>
        <v>0</v>
      </c>
      <c r="I775" s="5">
        <f>'PROTRA_capacity-Original_Data'!J775</f>
        <v>0</v>
      </c>
      <c r="J775" s="5">
        <f>'PROTRA_capacity-Original_Data'!K775</f>
        <v>0</v>
      </c>
      <c r="K775" s="5">
        <f>'PROTRA_capacity-Original_Data'!L775</f>
        <v>0</v>
      </c>
      <c r="L775" s="5">
        <f>'PROTRA_capacity-Original_Data'!M775</f>
        <v>0</v>
      </c>
      <c r="M775" s="5">
        <f>'PROTRA_capacity-Original_Data'!N775</f>
        <v>0</v>
      </c>
      <c r="N775" s="5">
        <f>'PROTRA_capacity-Original_Data'!O775</f>
        <v>0</v>
      </c>
      <c r="O775" s="5">
        <f>'PROTRA_capacity-Original_Data'!P775</f>
        <v>0</v>
      </c>
      <c r="P775" s="5">
        <f>'PROTRA_capacity-Original_Data'!Q775</f>
        <v>0</v>
      </c>
      <c r="Q775" s="5">
        <f>'PROTRA_capacity-Original_Data'!R775</f>
        <v>0</v>
      </c>
      <c r="R775" s="5">
        <f>'PROTRA_capacity-Original_Data'!S775</f>
        <v>0</v>
      </c>
      <c r="S775" s="5">
        <f>'PROTRA_capacity-Original_Data'!T775</f>
        <v>0</v>
      </c>
      <c r="T775" s="5">
        <f>'PROTRA_capacity-Original_Data'!U775</f>
        <v>0</v>
      </c>
      <c r="U775" s="5">
        <f>'PROTRA_capacity-Original_Data'!V775</f>
        <v>0</v>
      </c>
      <c r="W775" s="83" t="e">
        <f t="shared" si="51"/>
        <v>#DIV/0!</v>
      </c>
    </row>
    <row r="776" spans="1:23" x14ac:dyDescent="0.35">
      <c r="A776" t="s">
        <v>73</v>
      </c>
      <c r="B776" t="s">
        <v>42</v>
      </c>
      <c r="C776" t="str">
        <f t="shared" si="48"/>
        <v>INDIA_TO_elec</v>
      </c>
      <c r="D776" t="str">
        <f t="shared" si="49"/>
        <v>PROTRA_CHP_PP_I</v>
      </c>
      <c r="E776" t="s">
        <v>4</v>
      </c>
      <c r="F776" s="1" t="str">
        <f t="shared" si="50"/>
        <v>INDIATO_elecPROTRA_CHP_liquid_fuels_CCS</v>
      </c>
      <c r="G776" s="5">
        <f>'PROTRA_capacity-Original_Data'!H776</f>
        <v>0</v>
      </c>
      <c r="H776" s="5">
        <f>'PROTRA_capacity-Original_Data'!I776</f>
        <v>0</v>
      </c>
      <c r="I776" s="5">
        <f>'PROTRA_capacity-Original_Data'!J776</f>
        <v>0</v>
      </c>
      <c r="J776" s="5">
        <f>'PROTRA_capacity-Original_Data'!K776</f>
        <v>0</v>
      </c>
      <c r="K776" s="5">
        <f>'PROTRA_capacity-Original_Data'!L776</f>
        <v>0</v>
      </c>
      <c r="L776" s="5">
        <f>'PROTRA_capacity-Original_Data'!M776</f>
        <v>0</v>
      </c>
      <c r="M776" s="5">
        <f>'PROTRA_capacity-Original_Data'!N776</f>
        <v>0</v>
      </c>
      <c r="N776" s="5">
        <f>'PROTRA_capacity-Original_Data'!O776</f>
        <v>0</v>
      </c>
      <c r="O776" s="5">
        <f>'PROTRA_capacity-Original_Data'!P776</f>
        <v>0</v>
      </c>
      <c r="P776" s="5">
        <f>'PROTRA_capacity-Original_Data'!Q776</f>
        <v>0</v>
      </c>
      <c r="Q776" s="5">
        <f>'PROTRA_capacity-Original_Data'!R776</f>
        <v>0</v>
      </c>
      <c r="R776" s="5">
        <f>'PROTRA_capacity-Original_Data'!S776</f>
        <v>0</v>
      </c>
      <c r="S776" s="5">
        <f>'PROTRA_capacity-Original_Data'!T776</f>
        <v>0</v>
      </c>
      <c r="T776" s="5">
        <f>'PROTRA_capacity-Original_Data'!U776</f>
        <v>0</v>
      </c>
      <c r="U776" s="5">
        <f>'PROTRA_capacity-Original_Data'!V776</f>
        <v>0</v>
      </c>
      <c r="W776" s="83" t="e">
        <f t="shared" si="51"/>
        <v>#DIV/0!</v>
      </c>
    </row>
    <row r="777" spans="1:23" x14ac:dyDescent="0.35">
      <c r="A777" t="s">
        <v>73</v>
      </c>
      <c r="B777" t="s">
        <v>42</v>
      </c>
      <c r="C777" t="str">
        <f t="shared" si="48"/>
        <v>INDIA_TO_elec</v>
      </c>
      <c r="D777" t="str">
        <f t="shared" si="49"/>
        <v>PROTRA_CHP_PP_I</v>
      </c>
      <c r="E777" t="s">
        <v>5</v>
      </c>
      <c r="F777" s="1" t="str">
        <f t="shared" si="50"/>
        <v>INDIATO_elecPROTRA_CHP_solid_fossil</v>
      </c>
      <c r="G777" s="5">
        <f>'PROTRA_capacity-Original_Data'!H777</f>
        <v>0</v>
      </c>
      <c r="H777" s="5">
        <f>'PROTRA_capacity-Original_Data'!I777</f>
        <v>0</v>
      </c>
      <c r="I777" s="5">
        <f>'PROTRA_capacity-Original_Data'!J777</f>
        <v>0</v>
      </c>
      <c r="J777" s="5">
        <f>'PROTRA_capacity-Original_Data'!K777</f>
        <v>0</v>
      </c>
      <c r="K777" s="5">
        <f>'PROTRA_capacity-Original_Data'!L777</f>
        <v>0</v>
      </c>
      <c r="L777" s="5">
        <f>'PROTRA_capacity-Original_Data'!M777</f>
        <v>0</v>
      </c>
      <c r="M777" s="5">
        <f>'PROTRA_capacity-Original_Data'!N777</f>
        <v>0</v>
      </c>
      <c r="N777" s="5">
        <f>'PROTRA_capacity-Original_Data'!O777</f>
        <v>0</v>
      </c>
      <c r="O777" s="5">
        <f>'PROTRA_capacity-Original_Data'!P777</f>
        <v>0</v>
      </c>
      <c r="P777" s="5">
        <f>'PROTRA_capacity-Original_Data'!Q777</f>
        <v>0</v>
      </c>
      <c r="Q777" s="5">
        <f>'PROTRA_capacity-Original_Data'!R777</f>
        <v>0</v>
      </c>
      <c r="R777" s="5">
        <f>'PROTRA_capacity-Original_Data'!S777</f>
        <v>0</v>
      </c>
      <c r="S777" s="5">
        <f>'PROTRA_capacity-Original_Data'!T777</f>
        <v>0</v>
      </c>
      <c r="T777" s="5">
        <f>'PROTRA_capacity-Original_Data'!U777</f>
        <v>0</v>
      </c>
      <c r="U777" s="5">
        <f>'PROTRA_capacity-Original_Data'!V777</f>
        <v>0</v>
      </c>
      <c r="W777" s="83" t="e">
        <f t="shared" si="51"/>
        <v>#DIV/0!</v>
      </c>
    </row>
    <row r="778" spans="1:23" x14ac:dyDescent="0.35">
      <c r="A778" t="s">
        <v>73</v>
      </c>
      <c r="B778" t="s">
        <v>42</v>
      </c>
      <c r="C778" t="str">
        <f t="shared" si="48"/>
        <v>INDIA_TO_elec</v>
      </c>
      <c r="D778" t="str">
        <f t="shared" si="49"/>
        <v>PROTRA_CHP_PP_I</v>
      </c>
      <c r="E778" t="s">
        <v>6</v>
      </c>
      <c r="F778" s="1" t="str">
        <f t="shared" si="50"/>
        <v>INDIATO_elecPROTRA_CHP_solid_fossil_CCS</v>
      </c>
      <c r="G778" s="5">
        <f>'PROTRA_capacity-Original_Data'!H778</f>
        <v>0</v>
      </c>
      <c r="H778" s="5">
        <f>'PROTRA_capacity-Original_Data'!I778</f>
        <v>0</v>
      </c>
      <c r="I778" s="5">
        <f>'PROTRA_capacity-Original_Data'!J778</f>
        <v>0</v>
      </c>
      <c r="J778" s="5">
        <f>'PROTRA_capacity-Original_Data'!K778</f>
        <v>0</v>
      </c>
      <c r="K778" s="5">
        <f>'PROTRA_capacity-Original_Data'!L778</f>
        <v>0</v>
      </c>
      <c r="L778" s="5">
        <f>'PROTRA_capacity-Original_Data'!M778</f>
        <v>0</v>
      </c>
      <c r="M778" s="5">
        <f>'PROTRA_capacity-Original_Data'!N778</f>
        <v>0</v>
      </c>
      <c r="N778" s="5">
        <f>'PROTRA_capacity-Original_Data'!O778</f>
        <v>0</v>
      </c>
      <c r="O778" s="5">
        <f>'PROTRA_capacity-Original_Data'!P778</f>
        <v>0</v>
      </c>
      <c r="P778" s="5">
        <f>'PROTRA_capacity-Original_Data'!Q778</f>
        <v>0</v>
      </c>
      <c r="Q778" s="5">
        <f>'PROTRA_capacity-Original_Data'!R778</f>
        <v>0</v>
      </c>
      <c r="R778" s="5">
        <f>'PROTRA_capacity-Original_Data'!S778</f>
        <v>0</v>
      </c>
      <c r="S778" s="5">
        <f>'PROTRA_capacity-Original_Data'!T778</f>
        <v>0</v>
      </c>
      <c r="T778" s="5">
        <f>'PROTRA_capacity-Original_Data'!U778</f>
        <v>0</v>
      </c>
      <c r="U778" s="5">
        <f>'PROTRA_capacity-Original_Data'!V778</f>
        <v>0</v>
      </c>
      <c r="W778" s="83" t="e">
        <f t="shared" si="51"/>
        <v>#DIV/0!</v>
      </c>
    </row>
    <row r="779" spans="1:23" x14ac:dyDescent="0.35">
      <c r="A779" t="s">
        <v>73</v>
      </c>
      <c r="B779" t="s">
        <v>42</v>
      </c>
      <c r="C779" t="str">
        <f t="shared" si="48"/>
        <v>INDIA_TO_elec</v>
      </c>
      <c r="D779" t="str">
        <f t="shared" si="49"/>
        <v>PROTRA_CHP_PP_I</v>
      </c>
      <c r="E779" t="s">
        <v>7</v>
      </c>
      <c r="F779" s="1" t="str">
        <f t="shared" si="50"/>
        <v>INDIATO_elecPROTRA_CHP_waste</v>
      </c>
      <c r="G779" s="5">
        <f>'PROTRA_capacity-Original_Data'!H779</f>
        <v>0</v>
      </c>
      <c r="H779" s="5">
        <f>'PROTRA_capacity-Original_Data'!I779</f>
        <v>0</v>
      </c>
      <c r="I779" s="5">
        <f>'PROTRA_capacity-Original_Data'!J779</f>
        <v>0</v>
      </c>
      <c r="J779" s="5">
        <f>'PROTRA_capacity-Original_Data'!K779</f>
        <v>0</v>
      </c>
      <c r="K779" s="5">
        <f>'PROTRA_capacity-Original_Data'!L779</f>
        <v>0</v>
      </c>
      <c r="L779" s="5">
        <f>'PROTRA_capacity-Original_Data'!M779</f>
        <v>0</v>
      </c>
      <c r="M779" s="5">
        <f>'PROTRA_capacity-Original_Data'!N779</f>
        <v>0</v>
      </c>
      <c r="N779" s="5">
        <f>'PROTRA_capacity-Original_Data'!O779</f>
        <v>0</v>
      </c>
      <c r="O779" s="5">
        <f>'PROTRA_capacity-Original_Data'!P779</f>
        <v>0</v>
      </c>
      <c r="P779" s="5">
        <f>'PROTRA_capacity-Original_Data'!Q779</f>
        <v>0</v>
      </c>
      <c r="Q779" s="5">
        <f>'PROTRA_capacity-Original_Data'!R779</f>
        <v>0</v>
      </c>
      <c r="R779" s="5">
        <f>'PROTRA_capacity-Original_Data'!S779</f>
        <v>0</v>
      </c>
      <c r="S779" s="5">
        <f>'PROTRA_capacity-Original_Data'!T779</f>
        <v>0</v>
      </c>
      <c r="T779" s="5">
        <f>'PROTRA_capacity-Original_Data'!U779</f>
        <v>0</v>
      </c>
      <c r="U779" s="5">
        <f>'PROTRA_capacity-Original_Data'!V779</f>
        <v>0</v>
      </c>
      <c r="W779" s="83" t="e">
        <f t="shared" si="51"/>
        <v>#DIV/0!</v>
      </c>
    </row>
    <row r="780" spans="1:23" x14ac:dyDescent="0.35">
      <c r="A780" t="s">
        <v>73</v>
      </c>
      <c r="B780" t="s">
        <v>42</v>
      </c>
      <c r="C780" t="str">
        <f t="shared" si="48"/>
        <v>INDIA_TO_elec</v>
      </c>
      <c r="D780" t="str">
        <f t="shared" si="49"/>
        <v>PROTRA_CHP_PP_I</v>
      </c>
      <c r="E780" t="s">
        <v>8</v>
      </c>
      <c r="F780" s="1" t="str">
        <f t="shared" si="50"/>
        <v>INDIATO_elecPROTRA_CHP_solid_bio</v>
      </c>
      <c r="G780" s="5">
        <f>'PROTRA_capacity-Original_Data'!H780</f>
        <v>0</v>
      </c>
      <c r="H780" s="5">
        <f>'PROTRA_capacity-Original_Data'!I780</f>
        <v>0</v>
      </c>
      <c r="I780" s="5">
        <f>'PROTRA_capacity-Original_Data'!J780</f>
        <v>0</v>
      </c>
      <c r="J780" s="5">
        <f>'PROTRA_capacity-Original_Data'!K780</f>
        <v>0</v>
      </c>
      <c r="K780" s="5">
        <f>'PROTRA_capacity-Original_Data'!L780</f>
        <v>0</v>
      </c>
      <c r="L780" s="5">
        <f>'PROTRA_capacity-Original_Data'!M780</f>
        <v>0</v>
      </c>
      <c r="M780" s="5">
        <f>'PROTRA_capacity-Original_Data'!N780</f>
        <v>0</v>
      </c>
      <c r="N780" s="5">
        <f>'PROTRA_capacity-Original_Data'!O780</f>
        <v>0</v>
      </c>
      <c r="O780" s="5">
        <f>'PROTRA_capacity-Original_Data'!P780</f>
        <v>0</v>
      </c>
      <c r="P780" s="5">
        <f>'PROTRA_capacity-Original_Data'!Q780</f>
        <v>0</v>
      </c>
      <c r="Q780" s="5">
        <f>'PROTRA_capacity-Original_Data'!R780</f>
        <v>0</v>
      </c>
      <c r="R780" s="5">
        <f>'PROTRA_capacity-Original_Data'!S780</f>
        <v>0</v>
      </c>
      <c r="S780" s="5">
        <f>'PROTRA_capacity-Original_Data'!T780</f>
        <v>0</v>
      </c>
      <c r="T780" s="5">
        <f>'PROTRA_capacity-Original_Data'!U780</f>
        <v>0</v>
      </c>
      <c r="U780" s="5">
        <f>'PROTRA_capacity-Original_Data'!V780</f>
        <v>0</v>
      </c>
      <c r="W780" s="83" t="e">
        <f t="shared" si="51"/>
        <v>#DIV/0!</v>
      </c>
    </row>
    <row r="781" spans="1:23" x14ac:dyDescent="0.35">
      <c r="A781" t="s">
        <v>73</v>
      </c>
      <c r="B781" t="s">
        <v>42</v>
      </c>
      <c r="C781" t="str">
        <f t="shared" si="48"/>
        <v>INDIA_TO_elec</v>
      </c>
      <c r="D781" t="str">
        <f t="shared" si="49"/>
        <v>PROTRA_CHP_PP_I</v>
      </c>
      <c r="E781" t="s">
        <v>9</v>
      </c>
      <c r="F781" s="1" t="str">
        <f t="shared" si="50"/>
        <v>INDIATO_elecPROTRA_CHP_solid_bio_CCS</v>
      </c>
      <c r="G781" s="6">
        <f>'PROTRA_capacity-Original_Data'!H781</f>
        <v>0</v>
      </c>
      <c r="H781" s="6">
        <f>'PROTRA_capacity-Original_Data'!I781</f>
        <v>0</v>
      </c>
      <c r="I781" s="6">
        <f>'PROTRA_capacity-Original_Data'!J781</f>
        <v>0</v>
      </c>
      <c r="J781" s="6">
        <f>'PROTRA_capacity-Original_Data'!K781</f>
        <v>0</v>
      </c>
      <c r="K781" s="6">
        <f>'PROTRA_capacity-Original_Data'!L781</f>
        <v>0</v>
      </c>
      <c r="L781" s="6">
        <f>'PROTRA_capacity-Original_Data'!M781</f>
        <v>0</v>
      </c>
      <c r="M781" s="6">
        <f>'PROTRA_capacity-Original_Data'!N781</f>
        <v>0</v>
      </c>
      <c r="N781" s="6">
        <f>'PROTRA_capacity-Original_Data'!O781</f>
        <v>0</v>
      </c>
      <c r="O781" s="6">
        <f>'PROTRA_capacity-Original_Data'!P781</f>
        <v>0</v>
      </c>
      <c r="P781" s="6">
        <f>'PROTRA_capacity-Original_Data'!Q781</f>
        <v>0</v>
      </c>
      <c r="Q781" s="6">
        <f>'PROTRA_capacity-Original_Data'!R781</f>
        <v>0</v>
      </c>
      <c r="R781" s="6">
        <f>'PROTRA_capacity-Original_Data'!S781</f>
        <v>0</v>
      </c>
      <c r="S781" s="6">
        <f>'PROTRA_capacity-Original_Data'!T781</f>
        <v>0</v>
      </c>
      <c r="T781" s="6">
        <f>'PROTRA_capacity-Original_Data'!U781</f>
        <v>0</v>
      </c>
      <c r="U781" s="6">
        <f>'PROTRA_capacity-Original_Data'!V781</f>
        <v>0</v>
      </c>
      <c r="W781" s="83" t="e">
        <f t="shared" si="51"/>
        <v>#DIV/0!</v>
      </c>
    </row>
    <row r="782" spans="1:23" x14ac:dyDescent="0.35">
      <c r="A782" t="s">
        <v>73</v>
      </c>
      <c r="B782" t="s">
        <v>42</v>
      </c>
      <c r="C782" t="str">
        <f t="shared" si="48"/>
        <v>INDIA_TO_elec</v>
      </c>
      <c r="D782" t="str">
        <f t="shared" si="49"/>
        <v>PROTRA_CHP_PP_I</v>
      </c>
      <c r="E782" t="s">
        <v>17</v>
      </c>
      <c r="F782" s="1" t="str">
        <f t="shared" si="50"/>
        <v>INDIATO_elecPROTRA_PP_solid_bio</v>
      </c>
      <c r="G782" s="5">
        <f>'PROTRA_capacity-Original_Data'!H782</f>
        <v>1.2754294616437933</v>
      </c>
      <c r="H782" s="5">
        <f>'PROTRA_capacity-Original_Data'!I782</f>
        <v>1.5697593374077456</v>
      </c>
      <c r="I782" s="5">
        <f>'PROTRA_capacity-Original_Data'!J782</f>
        <v>2.0603091303476662</v>
      </c>
      <c r="J782" s="5">
        <f>'PROTRA_capacity-Original_Data'!K782</f>
        <v>2.5508589232875867</v>
      </c>
      <c r="K782" s="5">
        <f>'PROTRA_capacity-Original_Data'!L782</f>
        <v>3.1395186748154913</v>
      </c>
      <c r="L782" s="5">
        <f>'PROTRA_capacity-Original_Data'!M782</f>
        <v>3.7281784263433959</v>
      </c>
      <c r="M782" s="5">
        <f>'PROTRA_capacity-Original_Data'!N782</f>
        <v>3.9243983435193641</v>
      </c>
      <c r="N782" s="5">
        <f>'PROTRA_capacity-Original_Data'!O782</f>
        <v>4.1013376916336224</v>
      </c>
      <c r="O782" s="5">
        <f>'PROTRA_capacity-Original_Data'!P782</f>
        <v>4.9350094049424706</v>
      </c>
      <c r="P782" s="5">
        <f>'PROTRA_capacity-Original_Data'!Q782</f>
        <v>5.3746754489603186</v>
      </c>
      <c r="Q782" s="5">
        <f>'PROTRA_capacity-Original_Data'!R782</f>
        <v>8.7270485844303707</v>
      </c>
      <c r="R782" s="5">
        <f>'PROTRA_capacity-Original_Data'!S782</f>
        <v>9.2391874737575765</v>
      </c>
      <c r="S782" s="5">
        <f>'PROTRA_capacity-Original_Data'!T782</f>
        <v>9.9479966049706707</v>
      </c>
      <c r="T782" s="5">
        <f>'PROTRA_capacity-Original_Data'!U782</f>
        <v>11.337045247456036</v>
      </c>
      <c r="U782" s="5">
        <f>'PROTRA_capacity-Original_Data'!V782</f>
        <v>12.726093889941401</v>
      </c>
      <c r="W782" s="83">
        <f t="shared" si="51"/>
        <v>0.17858227568374119</v>
      </c>
    </row>
    <row r="783" spans="1:23" x14ac:dyDescent="0.35">
      <c r="A783" t="s">
        <v>73</v>
      </c>
      <c r="B783" t="s">
        <v>42</v>
      </c>
      <c r="C783" t="str">
        <f t="shared" si="48"/>
        <v>INDIA_TO_elec</v>
      </c>
      <c r="D783" t="str">
        <f t="shared" si="49"/>
        <v>PROTRA_CHP_PP_I</v>
      </c>
      <c r="E783" t="s">
        <v>18</v>
      </c>
      <c r="F783" s="1" t="str">
        <f t="shared" si="50"/>
        <v>INDIATO_elecPROTRA_PP_solid_bio_CCS</v>
      </c>
      <c r="G783" s="6">
        <f>'PROTRA_capacity-Original_Data'!H783</f>
        <v>0</v>
      </c>
      <c r="H783" s="6">
        <f>'PROTRA_capacity-Original_Data'!I783</f>
        <v>0</v>
      </c>
      <c r="I783" s="6">
        <f>'PROTRA_capacity-Original_Data'!J783</f>
        <v>0</v>
      </c>
      <c r="J783" s="6">
        <f>'PROTRA_capacity-Original_Data'!K783</f>
        <v>0</v>
      </c>
      <c r="K783" s="6">
        <f>'PROTRA_capacity-Original_Data'!L783</f>
        <v>0</v>
      </c>
      <c r="L783" s="6">
        <f>'PROTRA_capacity-Original_Data'!M783</f>
        <v>0</v>
      </c>
      <c r="M783" s="6">
        <f>'PROTRA_capacity-Original_Data'!N783</f>
        <v>0</v>
      </c>
      <c r="N783" s="6">
        <f>'PROTRA_capacity-Original_Data'!O783</f>
        <v>0</v>
      </c>
      <c r="O783" s="6">
        <f>'PROTRA_capacity-Original_Data'!P783</f>
        <v>0</v>
      </c>
      <c r="P783" s="6">
        <f>'PROTRA_capacity-Original_Data'!Q783</f>
        <v>0</v>
      </c>
      <c r="Q783" s="6">
        <f>'PROTRA_capacity-Original_Data'!R783</f>
        <v>0</v>
      </c>
      <c r="R783" s="6">
        <f>'PROTRA_capacity-Original_Data'!S783</f>
        <v>0</v>
      </c>
      <c r="S783" s="6">
        <f>'PROTRA_capacity-Original_Data'!T783</f>
        <v>0</v>
      </c>
      <c r="T783" s="6">
        <f>'PROTRA_capacity-Original_Data'!U783</f>
        <v>0</v>
      </c>
      <c r="U783" s="6">
        <f>'PROTRA_capacity-Original_Data'!V783</f>
        <v>0</v>
      </c>
      <c r="W783" s="83" t="e">
        <f t="shared" si="51"/>
        <v>#DIV/0!</v>
      </c>
    </row>
    <row r="784" spans="1:23" x14ac:dyDescent="0.35">
      <c r="A784" t="s">
        <v>73</v>
      </c>
      <c r="B784" t="s">
        <v>42</v>
      </c>
      <c r="C784" t="str">
        <f t="shared" si="48"/>
        <v>INDIA_TO_elec</v>
      </c>
      <c r="D784" t="str">
        <f t="shared" si="49"/>
        <v>PROTRA_CHP_PP_I</v>
      </c>
      <c r="E784" t="s">
        <v>19</v>
      </c>
      <c r="F784" s="1" t="str">
        <f t="shared" si="50"/>
        <v>INDIATO_elecPROTRA_PP_gas_fuels</v>
      </c>
      <c r="G784" s="5">
        <f>'PROTRA_capacity-Original_Data'!H784</f>
        <v>11.541215724872625</v>
      </c>
      <c r="H784" s="5">
        <f>'PROTRA_capacity-Original_Data'!I784</f>
        <v>12.608223483094026</v>
      </c>
      <c r="I784" s="5">
        <f>'PROTRA_capacity-Original_Data'!J784</f>
        <v>13.046414852555195</v>
      </c>
      <c r="J784" s="5">
        <f>'PROTRA_capacity-Original_Data'!K784</f>
        <v>14.16758109464258</v>
      </c>
      <c r="K784" s="5">
        <f>'PROTRA_capacity-Original_Data'!L784</f>
        <v>15.695792226339355</v>
      </c>
      <c r="L784" s="5">
        <f>'PROTRA_capacity-Original_Data'!M784</f>
        <v>18.2019600123514</v>
      </c>
      <c r="M784" s="5">
        <f>'PROTRA_capacity-Original_Data'!N784</f>
        <v>20.450179288250734</v>
      </c>
      <c r="N784" s="5">
        <f>'PROTRA_capacity-Original_Data'!O784</f>
        <v>22.390144742936545</v>
      </c>
      <c r="O784" s="5">
        <f>'PROTRA_capacity-Original_Data'!P784</f>
        <v>24.851786976995523</v>
      </c>
      <c r="P784" s="5">
        <f>'PROTRA_capacity-Original_Data'!Q784</f>
        <v>27.563885440790493</v>
      </c>
      <c r="Q784" s="5">
        <f>'PROTRA_capacity-Original_Data'!R784</f>
        <v>28.723369345375946</v>
      </c>
      <c r="R784" s="5">
        <f>'PROTRA_capacity-Original_Data'!S784</f>
        <v>29.547627219391696</v>
      </c>
      <c r="S784" s="5">
        <f>'PROTRA_capacity-Original_Data'!T784</f>
        <v>30.220648062374558</v>
      </c>
      <c r="T784" s="5">
        <f>'PROTRA_capacity-Original_Data'!U784</f>
        <v>31.492794457310485</v>
      </c>
      <c r="U784" s="5">
        <f>'PROTRA_capacity-Original_Data'!V784</f>
        <v>32.764940852246411</v>
      </c>
      <c r="W784" s="83">
        <f t="shared" si="51"/>
        <v>7.7378777373828811E-2</v>
      </c>
    </row>
    <row r="785" spans="1:23" x14ac:dyDescent="0.35">
      <c r="A785" t="s">
        <v>73</v>
      </c>
      <c r="B785" t="s">
        <v>42</v>
      </c>
      <c r="C785" t="str">
        <f t="shared" si="48"/>
        <v>INDIA_TO_elec</v>
      </c>
      <c r="D785" t="str">
        <f t="shared" si="49"/>
        <v>PROTRA_CHP_PP_I</v>
      </c>
      <c r="E785" t="s">
        <v>20</v>
      </c>
      <c r="F785" s="1" t="str">
        <f t="shared" si="50"/>
        <v>INDIATO_elecPROTRA_PP_gas_fuels_CCS</v>
      </c>
      <c r="G785" s="6">
        <f>'PROTRA_capacity-Original_Data'!H785</f>
        <v>0</v>
      </c>
      <c r="H785" s="6">
        <f>'PROTRA_capacity-Original_Data'!I785</f>
        <v>0</v>
      </c>
      <c r="I785" s="6">
        <f>'PROTRA_capacity-Original_Data'!J785</f>
        <v>0</v>
      </c>
      <c r="J785" s="6">
        <f>'PROTRA_capacity-Original_Data'!K785</f>
        <v>0</v>
      </c>
      <c r="K785" s="6">
        <f>'PROTRA_capacity-Original_Data'!L785</f>
        <v>0</v>
      </c>
      <c r="L785" s="6">
        <f>'PROTRA_capacity-Original_Data'!M785</f>
        <v>0</v>
      </c>
      <c r="M785" s="6">
        <f>'PROTRA_capacity-Original_Data'!N785</f>
        <v>0</v>
      </c>
      <c r="N785" s="6">
        <f>'PROTRA_capacity-Original_Data'!O785</f>
        <v>0</v>
      </c>
      <c r="O785" s="6">
        <f>'PROTRA_capacity-Original_Data'!P785</f>
        <v>0</v>
      </c>
      <c r="P785" s="6">
        <f>'PROTRA_capacity-Original_Data'!Q785</f>
        <v>0</v>
      </c>
      <c r="Q785" s="6">
        <f>'PROTRA_capacity-Original_Data'!R785</f>
        <v>0</v>
      </c>
      <c r="R785" s="6">
        <f>'PROTRA_capacity-Original_Data'!S785</f>
        <v>0</v>
      </c>
      <c r="S785" s="6">
        <f>'PROTRA_capacity-Original_Data'!T785</f>
        <v>0</v>
      </c>
      <c r="T785" s="6">
        <f>'PROTRA_capacity-Original_Data'!U785</f>
        <v>0</v>
      </c>
      <c r="U785" s="6">
        <f>'PROTRA_capacity-Original_Data'!V785</f>
        <v>0</v>
      </c>
      <c r="W785" s="83" t="e">
        <f t="shared" si="51"/>
        <v>#DIV/0!</v>
      </c>
    </row>
    <row r="786" spans="1:23" x14ac:dyDescent="0.35">
      <c r="A786" t="s">
        <v>73</v>
      </c>
      <c r="B786" t="s">
        <v>42</v>
      </c>
      <c r="C786" t="str">
        <f t="shared" si="48"/>
        <v>INDIA_TO_elec</v>
      </c>
      <c r="D786" t="str">
        <f t="shared" si="49"/>
        <v>PROTRA_CHP_PP_I</v>
      </c>
      <c r="E786" t="s">
        <v>21</v>
      </c>
      <c r="F786" s="1" t="str">
        <f t="shared" si="50"/>
        <v>INDIATO_elecPROTRA_PP_geothermal</v>
      </c>
      <c r="G786" s="4">
        <f>INDEX('CHP-geothermal-fix'!H$155:H$226,MATCH(PROTRA_capacity!$F786,'CHP-geothermal-fix'!$F$155:$F$226,0))</f>
        <v>0</v>
      </c>
      <c r="H786" s="4">
        <f>INDEX('CHP-geothermal-fix'!I$155:I$226,MATCH(PROTRA_capacity!$F786,'CHP-geothermal-fix'!$F$155:$F$226,0))</f>
        <v>0</v>
      </c>
      <c r="I786" s="4">
        <f>INDEX('CHP-geothermal-fix'!J$155:J$226,MATCH(PROTRA_capacity!$F786,'CHP-geothermal-fix'!$F$155:$F$226,0))</f>
        <v>0</v>
      </c>
      <c r="J786" s="4">
        <f>INDEX('CHP-geothermal-fix'!K$155:K$226,MATCH(PROTRA_capacity!$F786,'CHP-geothermal-fix'!$F$155:$F$226,0))</f>
        <v>0</v>
      </c>
      <c r="K786" s="4">
        <f>INDEX('CHP-geothermal-fix'!L$155:L$226,MATCH(PROTRA_capacity!$F786,'CHP-geothermal-fix'!$F$155:$F$226,0))</f>
        <v>0</v>
      </c>
      <c r="L786" s="4">
        <f>INDEX('CHP-geothermal-fix'!M$155:M$226,MATCH(PROTRA_capacity!$F786,'CHP-geothermal-fix'!$F$155:$F$226,0))</f>
        <v>0</v>
      </c>
      <c r="M786" s="4">
        <f>INDEX('CHP-geothermal-fix'!N$155:N$226,MATCH(PROTRA_capacity!$F786,'CHP-geothermal-fix'!$F$155:$F$226,0))</f>
        <v>0</v>
      </c>
      <c r="N786" s="4">
        <f>INDEX('CHP-geothermal-fix'!O$155:O$226,MATCH(PROTRA_capacity!$F786,'CHP-geothermal-fix'!$F$155:$F$226,0))</f>
        <v>0</v>
      </c>
      <c r="O786" s="4">
        <f>INDEX('CHP-geothermal-fix'!P$155:P$226,MATCH(PROTRA_capacity!$F786,'CHP-geothermal-fix'!$F$155:$F$226,0))</f>
        <v>0</v>
      </c>
      <c r="P786" s="4">
        <f>INDEX('CHP-geothermal-fix'!Q$155:Q$226,MATCH(PROTRA_capacity!$F786,'CHP-geothermal-fix'!$F$155:$F$226,0))</f>
        <v>0</v>
      </c>
      <c r="Q786" s="4">
        <f>INDEX('CHP-geothermal-fix'!R$155:R$226,MATCH(PROTRA_capacity!$F786,'CHP-geothermal-fix'!$F$155:$F$226,0))</f>
        <v>0</v>
      </c>
      <c r="R786" s="4">
        <f>INDEX('CHP-geothermal-fix'!S$155:S$226,MATCH(PROTRA_capacity!$F786,'CHP-geothermal-fix'!$F$155:$F$226,0))</f>
        <v>0</v>
      </c>
      <c r="S786" s="4">
        <f>INDEX('CHP-geothermal-fix'!T$155:T$226,MATCH(PROTRA_capacity!$F786,'CHP-geothermal-fix'!$F$155:$F$226,0))</f>
        <v>0</v>
      </c>
      <c r="T786" s="4">
        <f>INDEX('CHP-geothermal-fix'!U$155:U$226,MATCH(PROTRA_capacity!$F786,'CHP-geothermal-fix'!$F$155:$F$226,0))</f>
        <v>0</v>
      </c>
      <c r="U786" s="4">
        <f>INDEX('CHP-geothermal-fix'!V$155:V$226,MATCH(PROTRA_capacity!$F786,'CHP-geothermal-fix'!$F$155:$F$226,0))</f>
        <v>0</v>
      </c>
      <c r="W786" s="83" t="e">
        <f t="shared" si="51"/>
        <v>#DIV/0!</v>
      </c>
    </row>
    <row r="787" spans="1:23" x14ac:dyDescent="0.35">
      <c r="A787" t="s">
        <v>73</v>
      </c>
      <c r="B787" t="s">
        <v>42</v>
      </c>
      <c r="C787" t="str">
        <f t="shared" si="48"/>
        <v>INDIA_TO_elec</v>
      </c>
      <c r="D787" t="str">
        <f t="shared" si="49"/>
        <v>PROTRA_CHP_PP_I</v>
      </c>
      <c r="E787" t="s">
        <v>22</v>
      </c>
      <c r="F787" s="1" t="str">
        <f t="shared" si="50"/>
        <v>INDIATO_elecPROTRA_PP_hydropower_dammed</v>
      </c>
      <c r="G787" s="5">
        <f>'PROTRA_capacity-Original_Data'!H787</f>
        <v>21.986999999999998</v>
      </c>
      <c r="H787" s="5">
        <f>'PROTRA_capacity-Original_Data'!I787</f>
        <v>22.850999999999999</v>
      </c>
      <c r="I787" s="5">
        <f>'PROTRA_capacity-Original_Data'!J787</f>
        <v>22.1934</v>
      </c>
      <c r="J787" s="5">
        <f>'PROTRA_capacity-Original_Data'!K787</f>
        <v>22.150800000000004</v>
      </c>
      <c r="K787" s="5">
        <f>'PROTRA_capacity-Original_Data'!L787</f>
        <v>22.574399999999997</v>
      </c>
      <c r="L787" s="5">
        <f>'PROTRA_capacity-Original_Data'!M787</f>
        <v>23.422799999999999</v>
      </c>
      <c r="M787" s="5">
        <f>'PROTRA_capacity-Original_Data'!N787</f>
        <v>23.734800000000003</v>
      </c>
      <c r="N787" s="5">
        <f>'PROTRA_capacity-Original_Data'!O787</f>
        <v>24.356999999999999</v>
      </c>
      <c r="O787" s="5">
        <f>'PROTRA_capacity-Original_Data'!P787</f>
        <v>24.799799999999998</v>
      </c>
      <c r="P787" s="5">
        <f>'PROTRA_capacity-Original_Data'!Q787</f>
        <v>25.7058</v>
      </c>
      <c r="Q787" s="5">
        <f>'PROTRA_capacity-Original_Data'!R787</f>
        <v>28.533599999999996</v>
      </c>
      <c r="R787" s="5">
        <f>'PROTRA_capacity-Original_Data'!S787</f>
        <v>29.627999999999997</v>
      </c>
      <c r="S787" s="5">
        <f>'PROTRA_capacity-Original_Data'!T787</f>
        <v>29.949000000000002</v>
      </c>
      <c r="T787" s="5">
        <f>'PROTRA_capacity-Original_Data'!U787</f>
        <v>31.371060000000003</v>
      </c>
      <c r="U787" s="5">
        <f>'PROTRA_capacity-Original_Data'!V787</f>
        <v>32.793120000000002</v>
      </c>
      <c r="W787" s="83">
        <f t="shared" si="51"/>
        <v>2.896640897206626E-2</v>
      </c>
    </row>
    <row r="788" spans="1:23" x14ac:dyDescent="0.35">
      <c r="A788" t="s">
        <v>73</v>
      </c>
      <c r="B788" t="s">
        <v>42</v>
      </c>
      <c r="C788" t="str">
        <f t="shared" si="48"/>
        <v>INDIA_TO_elec</v>
      </c>
      <c r="D788" t="str">
        <f t="shared" si="49"/>
        <v>PROTRA_CHP_PP_I</v>
      </c>
      <c r="E788" t="s">
        <v>23</v>
      </c>
      <c r="F788" s="1" t="str">
        <f t="shared" si="50"/>
        <v>INDIATO_elecPROTRA_PP_hydropower_run_of_river</v>
      </c>
      <c r="G788" s="5">
        <f>'PROTRA_capacity-Original_Data'!H788</f>
        <v>14.657999999999999</v>
      </c>
      <c r="H788" s="5">
        <f>'PROTRA_capacity-Original_Data'!I788</f>
        <v>15.234000000000002</v>
      </c>
      <c r="I788" s="5">
        <f>'PROTRA_capacity-Original_Data'!J788</f>
        <v>14.795600000000002</v>
      </c>
      <c r="J788" s="5">
        <f>'PROTRA_capacity-Original_Data'!K788</f>
        <v>14.767200000000003</v>
      </c>
      <c r="K788" s="5">
        <f>'PROTRA_capacity-Original_Data'!L788</f>
        <v>15.049599999999998</v>
      </c>
      <c r="L788" s="5">
        <f>'PROTRA_capacity-Original_Data'!M788</f>
        <v>15.6152</v>
      </c>
      <c r="M788" s="5">
        <f>'PROTRA_capacity-Original_Data'!N788</f>
        <v>15.823200000000003</v>
      </c>
      <c r="N788" s="5">
        <f>'PROTRA_capacity-Original_Data'!O788</f>
        <v>16.238</v>
      </c>
      <c r="O788" s="5">
        <f>'PROTRA_capacity-Original_Data'!P788</f>
        <v>16.533200000000001</v>
      </c>
      <c r="P788" s="5">
        <f>'PROTRA_capacity-Original_Data'!Q788</f>
        <v>17.137200000000004</v>
      </c>
      <c r="Q788" s="5">
        <f>'PROTRA_capacity-Original_Data'!R788</f>
        <v>19.022400000000001</v>
      </c>
      <c r="R788" s="5">
        <f>'PROTRA_capacity-Original_Data'!S788</f>
        <v>19.751999999999999</v>
      </c>
      <c r="S788" s="5">
        <f>'PROTRA_capacity-Original_Data'!T788</f>
        <v>19.966000000000005</v>
      </c>
      <c r="T788" s="5">
        <f>'PROTRA_capacity-Original_Data'!U788</f>
        <v>20.914040000000004</v>
      </c>
      <c r="U788" s="5">
        <f>'PROTRA_capacity-Original_Data'!V788</f>
        <v>21.862080000000002</v>
      </c>
      <c r="W788" s="83">
        <f t="shared" si="51"/>
        <v>2.896640897206626E-2</v>
      </c>
    </row>
    <row r="789" spans="1:23" x14ac:dyDescent="0.35">
      <c r="A789" t="s">
        <v>73</v>
      </c>
      <c r="B789" t="s">
        <v>42</v>
      </c>
      <c r="C789" t="str">
        <f t="shared" si="48"/>
        <v>INDIA_TO_elec</v>
      </c>
      <c r="D789" t="str">
        <f t="shared" si="49"/>
        <v>PROTRA_CHP_PP_I</v>
      </c>
      <c r="E789" t="s">
        <v>24</v>
      </c>
      <c r="F789" s="1" t="str">
        <f t="shared" si="50"/>
        <v>INDIATO_elecPROTRA_PP_liquid_fuels</v>
      </c>
      <c r="G789" s="5">
        <f>'PROTRA_capacity-Original_Data'!H789</f>
        <v>0.23584645669291338</v>
      </c>
      <c r="H789" s="5">
        <f>'PROTRA_capacity-Original_Data'!I789</f>
        <v>0.25765091863517064</v>
      </c>
      <c r="I789" s="5">
        <f>'PROTRA_capacity-Original_Data'!J789</f>
        <v>0.26660542432195977</v>
      </c>
      <c r="J789" s="5">
        <f>'PROTRA_capacity-Original_Data'!K789</f>
        <v>0.2895166229221347</v>
      </c>
      <c r="K789" s="5">
        <f>'PROTRA_capacity-Original_Data'!L789</f>
        <v>0.32074584426946634</v>
      </c>
      <c r="L789" s="5">
        <f>'PROTRA_capacity-Original_Data'!M789</f>
        <v>0.37195975503062118</v>
      </c>
      <c r="M789" s="5">
        <f>'PROTRA_capacity-Original_Data'!N789</f>
        <v>0.41790244969378831</v>
      </c>
      <c r="N789" s="5">
        <f>'PROTRA_capacity-Original_Data'!O789</f>
        <v>0.4575459317585302</v>
      </c>
      <c r="O789" s="5">
        <f>'PROTRA_capacity-Original_Data'!P789</f>
        <v>0.50784995625546803</v>
      </c>
      <c r="P789" s="5">
        <f>'PROTRA_capacity-Original_Data'!Q789</f>
        <v>0.56327209098862652</v>
      </c>
      <c r="Q789" s="5">
        <f>'PROTRA_capacity-Original_Data'!R789</f>
        <v>0.58696631671041122</v>
      </c>
      <c r="R789" s="5">
        <f>'PROTRA_capacity-Original_Data'!S789</f>
        <v>0.60381014873140859</v>
      </c>
      <c r="S789" s="5">
        <f>'PROTRA_capacity-Original_Data'!T789</f>
        <v>0.61756342957130372</v>
      </c>
      <c r="T789" s="5">
        <f>'PROTRA_capacity-Original_Data'!U789</f>
        <v>0.64355993000874911</v>
      </c>
      <c r="U789" s="5">
        <f>'PROTRA_capacity-Original_Data'!V789</f>
        <v>0.66955643044619451</v>
      </c>
      <c r="W789" s="83">
        <f t="shared" si="51"/>
        <v>7.7378777373829033E-2</v>
      </c>
    </row>
    <row r="790" spans="1:23" x14ac:dyDescent="0.35">
      <c r="A790" t="s">
        <v>73</v>
      </c>
      <c r="B790" t="s">
        <v>42</v>
      </c>
      <c r="C790" t="str">
        <f t="shared" si="48"/>
        <v>INDIA_TO_elec</v>
      </c>
      <c r="D790" t="str">
        <f t="shared" si="49"/>
        <v>PROTRA_CHP_PP_I</v>
      </c>
      <c r="E790" t="s">
        <v>25</v>
      </c>
      <c r="F790" s="1" t="str">
        <f t="shared" si="50"/>
        <v>INDIATO_elecPROTRA_PP_liquid_fuels_CCS</v>
      </c>
      <c r="G790" s="5">
        <f>'PROTRA_capacity-Original_Data'!H790</f>
        <v>0</v>
      </c>
      <c r="H790" s="5">
        <f>'PROTRA_capacity-Original_Data'!I790</f>
        <v>0</v>
      </c>
      <c r="I790" s="5">
        <f>'PROTRA_capacity-Original_Data'!J790</f>
        <v>0</v>
      </c>
      <c r="J790" s="5">
        <f>'PROTRA_capacity-Original_Data'!K790</f>
        <v>0</v>
      </c>
      <c r="K790" s="5">
        <f>'PROTRA_capacity-Original_Data'!L790</f>
        <v>0</v>
      </c>
      <c r="L790" s="5">
        <f>'PROTRA_capacity-Original_Data'!M790</f>
        <v>0</v>
      </c>
      <c r="M790" s="5">
        <f>'PROTRA_capacity-Original_Data'!N790</f>
        <v>0</v>
      </c>
      <c r="N790" s="5">
        <f>'PROTRA_capacity-Original_Data'!O790</f>
        <v>0</v>
      </c>
      <c r="O790" s="5">
        <f>'PROTRA_capacity-Original_Data'!P790</f>
        <v>0</v>
      </c>
      <c r="P790" s="5">
        <f>'PROTRA_capacity-Original_Data'!Q790</f>
        <v>0</v>
      </c>
      <c r="Q790" s="5">
        <f>'PROTRA_capacity-Original_Data'!R790</f>
        <v>0</v>
      </c>
      <c r="R790" s="5">
        <f>'PROTRA_capacity-Original_Data'!S790</f>
        <v>0</v>
      </c>
      <c r="S790" s="5">
        <f>'PROTRA_capacity-Original_Data'!T790</f>
        <v>0</v>
      </c>
      <c r="T790" s="5">
        <f>'PROTRA_capacity-Original_Data'!U790</f>
        <v>0</v>
      </c>
      <c r="U790" s="5">
        <f>'PROTRA_capacity-Original_Data'!V790</f>
        <v>0</v>
      </c>
      <c r="W790" s="83" t="e">
        <f t="shared" si="51"/>
        <v>#DIV/0!</v>
      </c>
    </row>
    <row r="791" spans="1:23" x14ac:dyDescent="0.35">
      <c r="A791" t="s">
        <v>73</v>
      </c>
      <c r="B791" t="s">
        <v>42</v>
      </c>
      <c r="C791" t="str">
        <f t="shared" si="48"/>
        <v>INDIA_TO_elec</v>
      </c>
      <c r="D791" t="str">
        <f t="shared" si="49"/>
        <v>PROTRA_CHP_PP_I</v>
      </c>
      <c r="E791" t="s">
        <v>26</v>
      </c>
      <c r="F791" s="1" t="str">
        <f t="shared" si="50"/>
        <v>INDIATO_elecPROTRA_PP_nuclear</v>
      </c>
      <c r="G791" s="5">
        <f>'PROTRA_capacity-Original_Data'!H791</f>
        <v>3.577</v>
      </c>
      <c r="H791" s="5">
        <f>'PROTRA_capacity-Original_Data'!I791</f>
        <v>3.782</v>
      </c>
      <c r="I791" s="5">
        <f>'PROTRA_capacity-Original_Data'!J791</f>
        <v>3.782</v>
      </c>
      <c r="J791" s="5">
        <f>'PROTRA_capacity-Original_Data'!K791</f>
        <v>3.9870000000000001</v>
      </c>
      <c r="K791" s="5">
        <f>'PROTRA_capacity-Original_Data'!L791</f>
        <v>4.1890000000000001</v>
      </c>
      <c r="L791" s="5">
        <f>'PROTRA_capacity-Original_Data'!M791</f>
        <v>4.391</v>
      </c>
      <c r="M791" s="5">
        <f>'PROTRA_capacity-Original_Data'!N791</f>
        <v>4.391</v>
      </c>
      <c r="N791" s="5">
        <f>'PROTRA_capacity-Original_Data'!O791</f>
        <v>5.3079999999999998</v>
      </c>
      <c r="O791" s="5">
        <f>'PROTRA_capacity-Original_Data'!P791</f>
        <v>5.3079999999999998</v>
      </c>
      <c r="P791" s="5">
        <f>'PROTRA_capacity-Original_Data'!Q791</f>
        <v>5.3079999999999998</v>
      </c>
      <c r="Q791" s="5">
        <f>'PROTRA_capacity-Original_Data'!R791</f>
        <v>6.24</v>
      </c>
      <c r="R791" s="5">
        <f>'PROTRA_capacity-Original_Data'!S791</f>
        <v>6.2549999999999999</v>
      </c>
      <c r="S791" s="5">
        <f>'PROTRA_capacity-Original_Data'!T791</f>
        <v>6.2549999999999999</v>
      </c>
      <c r="T791" s="5">
        <f>'PROTRA_capacity-Original_Data'!U791</f>
        <v>6.5390999999999995</v>
      </c>
      <c r="U791" s="5">
        <f>'PROTRA_capacity-Original_Data'!V791</f>
        <v>6.8231999999999999</v>
      </c>
      <c r="W791" s="83">
        <f t="shared" si="51"/>
        <v>4.7209350876227685E-2</v>
      </c>
    </row>
    <row r="792" spans="1:23" x14ac:dyDescent="0.35">
      <c r="A792" t="s">
        <v>73</v>
      </c>
      <c r="B792" t="s">
        <v>42</v>
      </c>
      <c r="C792" t="str">
        <f t="shared" si="48"/>
        <v>INDIA_TO_elec</v>
      </c>
      <c r="D792" t="str">
        <f t="shared" si="49"/>
        <v>PROTRA_CHP_PP_I</v>
      </c>
      <c r="E792" t="s">
        <v>27</v>
      </c>
      <c r="F792" s="1" t="str">
        <f t="shared" si="50"/>
        <v>INDIATO_elecPROTRA_PP_oceanic</v>
      </c>
      <c r="G792" s="5">
        <f>'PROTRA_capacity-Original_Data'!H792</f>
        <v>0</v>
      </c>
      <c r="H792" s="5">
        <f>'PROTRA_capacity-Original_Data'!I792</f>
        <v>0</v>
      </c>
      <c r="I792" s="5">
        <f>'PROTRA_capacity-Original_Data'!J792</f>
        <v>0</v>
      </c>
      <c r="J792" s="5">
        <f>'PROTRA_capacity-Original_Data'!K792</f>
        <v>0</v>
      </c>
      <c r="K792" s="5">
        <f>'PROTRA_capacity-Original_Data'!L792</f>
        <v>0</v>
      </c>
      <c r="L792" s="5">
        <f>'PROTRA_capacity-Original_Data'!M792</f>
        <v>0</v>
      </c>
      <c r="M792" s="5">
        <f>'PROTRA_capacity-Original_Data'!N792</f>
        <v>0</v>
      </c>
      <c r="N792" s="5">
        <f>'PROTRA_capacity-Original_Data'!O792</f>
        <v>0</v>
      </c>
      <c r="O792" s="5">
        <f>'PROTRA_capacity-Original_Data'!P792</f>
        <v>0</v>
      </c>
      <c r="P792" s="5">
        <f>'PROTRA_capacity-Original_Data'!Q792</f>
        <v>0</v>
      </c>
      <c r="Q792" s="5">
        <f>'PROTRA_capacity-Original_Data'!R792</f>
        <v>0</v>
      </c>
      <c r="R792" s="5">
        <f>'PROTRA_capacity-Original_Data'!S792</f>
        <v>0</v>
      </c>
      <c r="S792" s="5">
        <f>'PROTRA_capacity-Original_Data'!T792</f>
        <v>0</v>
      </c>
      <c r="T792" s="5">
        <f>'PROTRA_capacity-Original_Data'!U792</f>
        <v>0</v>
      </c>
      <c r="U792" s="5">
        <f>'PROTRA_capacity-Original_Data'!V792</f>
        <v>0</v>
      </c>
      <c r="W792" s="83" t="e">
        <f t="shared" si="51"/>
        <v>#DIV/0!</v>
      </c>
    </row>
    <row r="793" spans="1:23" x14ac:dyDescent="0.35">
      <c r="A793" t="s">
        <v>73</v>
      </c>
      <c r="B793" t="s">
        <v>42</v>
      </c>
      <c r="C793" t="str">
        <f t="shared" si="48"/>
        <v>INDIA_TO_elec</v>
      </c>
      <c r="D793" t="str">
        <f t="shared" si="49"/>
        <v>PROTRA_CHP_PP_I</v>
      </c>
      <c r="E793" t="s">
        <v>28</v>
      </c>
      <c r="F793" s="1" t="str">
        <f t="shared" si="50"/>
        <v>INDIATO_elecPROTRA_PP_solar_CSP</v>
      </c>
      <c r="G793" s="5">
        <f>'PROTRA_capacity-Original_Data'!H793</f>
        <v>0</v>
      </c>
      <c r="H793" s="5">
        <f>'PROTRA_capacity-Original_Data'!I793</f>
        <v>0</v>
      </c>
      <c r="I793" s="5">
        <f>'PROTRA_capacity-Original_Data'!J793</f>
        <v>0</v>
      </c>
      <c r="J793" s="5">
        <f>'PROTRA_capacity-Original_Data'!K793</f>
        <v>0</v>
      </c>
      <c r="K793" s="5">
        <f>'PROTRA_capacity-Original_Data'!L793</f>
        <v>0</v>
      </c>
      <c r="L793" s="5">
        <f>'PROTRA_capacity-Original_Data'!M793</f>
        <v>2.5000000000000001E-3</v>
      </c>
      <c r="M793" s="5">
        <f>'PROTRA_capacity-Original_Data'!N793</f>
        <v>3.5000000000000001E-3</v>
      </c>
      <c r="N793" s="5">
        <f>'PROTRA_capacity-Original_Data'!O793</f>
        <v>5.3499999999999999E-2</v>
      </c>
      <c r="O793" s="5">
        <f>'PROTRA_capacity-Original_Data'!P793</f>
        <v>0.22850000000000001</v>
      </c>
      <c r="P793" s="5">
        <f>'PROTRA_capacity-Original_Data'!Q793</f>
        <v>0.22850000000000001</v>
      </c>
      <c r="Q793" s="5">
        <f>'PROTRA_capacity-Original_Data'!R793</f>
        <v>0.22850000000000001</v>
      </c>
      <c r="R793" s="5">
        <f>'PROTRA_capacity-Original_Data'!S793</f>
        <v>0.22850000000000001</v>
      </c>
      <c r="S793" s="5">
        <f>'PROTRA_capacity-Original_Data'!T793</f>
        <v>0.22850000000000001</v>
      </c>
      <c r="T793" s="5">
        <f>'PROTRA_capacity-Original_Data'!U793</f>
        <v>0.22850000000000001</v>
      </c>
      <c r="U793" s="5">
        <f>'PROTRA_capacity-Original_Data'!V793</f>
        <v>0.22850000000000001</v>
      </c>
      <c r="W793" s="83" t="e">
        <f t="shared" si="51"/>
        <v>#DIV/0!</v>
      </c>
    </row>
    <row r="794" spans="1:23" x14ac:dyDescent="0.35">
      <c r="A794" t="s">
        <v>73</v>
      </c>
      <c r="B794" t="s">
        <v>42</v>
      </c>
      <c r="C794" t="str">
        <f t="shared" si="48"/>
        <v>INDIA_TO_elec</v>
      </c>
      <c r="D794" t="str">
        <f t="shared" si="49"/>
        <v>PROTRA_CHP_PP_I</v>
      </c>
      <c r="E794" t="s">
        <v>29</v>
      </c>
      <c r="F794" s="1" t="str">
        <f t="shared" si="50"/>
        <v>INDIATO_elecPROTRA_PP_solar_PV</v>
      </c>
      <c r="G794" s="5">
        <f>'PROTRA_capacity-Original_Data'!H794</f>
        <v>8.6427000000000014E-3</v>
      </c>
      <c r="H794" s="5">
        <f>'PROTRA_capacity-Original_Data'!I794</f>
        <v>2.2589100000000001E-2</v>
      </c>
      <c r="I794" s="5">
        <f>'PROTRA_capacity-Original_Data'!J794</f>
        <v>2.4950700000000003E-2</v>
      </c>
      <c r="J794" s="5">
        <f>'PROTRA_capacity-Original_Data'!K794</f>
        <v>3.54258E-2</v>
      </c>
      <c r="K794" s="5">
        <f>'PROTRA_capacity-Original_Data'!L794</f>
        <v>5.8825799999999991E-2</v>
      </c>
      <c r="L794" s="5">
        <f>'PROTRA_capacity-Original_Data'!M794</f>
        <v>0.50698350000000003</v>
      </c>
      <c r="M794" s="5">
        <f>'PROTRA_capacity-Original_Data'!N794</f>
        <v>0.88072379999999995</v>
      </c>
      <c r="N794" s="5">
        <f>'PROTRA_capacity-Original_Data'!O794</f>
        <v>1.3012443</v>
      </c>
      <c r="O794" s="5">
        <f>'PROTRA_capacity-Original_Data'!P794</f>
        <v>3.0996071999999999</v>
      </c>
      <c r="P794" s="5">
        <f>'PROTRA_capacity-Original_Data'!Q794</f>
        <v>4.8284855999999996</v>
      </c>
      <c r="Q794" s="5">
        <f>'PROTRA_capacity-Original_Data'!R794</f>
        <v>8.6854689000000018</v>
      </c>
      <c r="R794" s="5">
        <f>'PROTRA_capacity-Original_Data'!S794</f>
        <v>16.130930399999997</v>
      </c>
      <c r="S794" s="5">
        <f>'PROTRA_capacity-Original_Data'!T794</f>
        <v>24.414141600000004</v>
      </c>
      <c r="T794" s="5">
        <f>'PROTRA_capacity-Original_Data'!U794</f>
        <v>29.807292960000005</v>
      </c>
      <c r="U794" s="5">
        <f>'PROTRA_capacity-Original_Data'!V794</f>
        <v>35.200444320000003</v>
      </c>
      <c r="W794" s="83">
        <f t="shared" si="51"/>
        <v>0.81071420091190483</v>
      </c>
    </row>
    <row r="795" spans="1:23" x14ac:dyDescent="0.35">
      <c r="A795" t="s">
        <v>73</v>
      </c>
      <c r="B795" t="s">
        <v>42</v>
      </c>
      <c r="C795" t="str">
        <f t="shared" si="48"/>
        <v>INDIA_TO_elec</v>
      </c>
      <c r="D795" t="str">
        <f t="shared" si="49"/>
        <v>PROTRA_CHP_PP_I</v>
      </c>
      <c r="E795" t="s">
        <v>30</v>
      </c>
      <c r="F795" s="1" t="str">
        <f t="shared" si="50"/>
        <v>INDIATO_elecPROTRA_PP_solar_urban_PV</v>
      </c>
      <c r="G795" s="5">
        <f>'PROTRA_capacity-Original_Data'!H795</f>
        <v>9.6030000000000019E-4</v>
      </c>
      <c r="H795" s="5">
        <f>'PROTRA_capacity-Original_Data'!I795</f>
        <v>2.5098999999999998E-3</v>
      </c>
      <c r="I795" s="5">
        <f>'PROTRA_capacity-Original_Data'!J795</f>
        <v>2.7723000000000005E-3</v>
      </c>
      <c r="J795" s="5">
        <f>'PROTRA_capacity-Original_Data'!K795</f>
        <v>3.9361999999999999E-3</v>
      </c>
      <c r="K795" s="5">
        <f>'PROTRA_capacity-Original_Data'!L795</f>
        <v>6.5361999999999998E-3</v>
      </c>
      <c r="L795" s="5">
        <f>'PROTRA_capacity-Original_Data'!M795</f>
        <v>5.6331500000000007E-2</v>
      </c>
      <c r="M795" s="5">
        <f>'PROTRA_capacity-Original_Data'!N795</f>
        <v>9.7858200000000006E-2</v>
      </c>
      <c r="N795" s="5">
        <f>'PROTRA_capacity-Original_Data'!O795</f>
        <v>0.14458270000000001</v>
      </c>
      <c r="O795" s="5">
        <f>'PROTRA_capacity-Original_Data'!P795</f>
        <v>0.34440080000000001</v>
      </c>
      <c r="P795" s="5">
        <f>'PROTRA_capacity-Original_Data'!Q795</f>
        <v>0.53649839999999993</v>
      </c>
      <c r="Q795" s="5">
        <f>'PROTRA_capacity-Original_Data'!R795</f>
        <v>0.96505210000000008</v>
      </c>
      <c r="R795" s="5">
        <f>'PROTRA_capacity-Original_Data'!S795</f>
        <v>1.7923255999999999</v>
      </c>
      <c r="S795" s="5">
        <f>'PROTRA_capacity-Original_Data'!T795</f>
        <v>2.7126824000000003</v>
      </c>
      <c r="T795" s="5">
        <f>'PROTRA_capacity-Original_Data'!U795</f>
        <v>3.3119214400000003</v>
      </c>
      <c r="U795" s="5">
        <f>'PROTRA_capacity-Original_Data'!V795</f>
        <v>3.9111604800000004</v>
      </c>
      <c r="W795" s="83">
        <f t="shared" si="51"/>
        <v>0.81071420091190483</v>
      </c>
    </row>
    <row r="796" spans="1:23" x14ac:dyDescent="0.35">
      <c r="A796" t="s">
        <v>73</v>
      </c>
      <c r="B796" t="s">
        <v>42</v>
      </c>
      <c r="C796" t="str">
        <f t="shared" si="48"/>
        <v>INDIA_TO_elec</v>
      </c>
      <c r="D796" t="str">
        <f t="shared" si="49"/>
        <v>PROTRA_CHP_PP_I</v>
      </c>
      <c r="E796" t="s">
        <v>31</v>
      </c>
      <c r="F796" s="1" t="str">
        <f t="shared" si="50"/>
        <v>INDIATO_elecPROTRA_PP_solid_fossil</v>
      </c>
      <c r="G796" s="5">
        <f>'PROTRA_capacity-Original_Data'!H796</f>
        <v>96.051937818434453</v>
      </c>
      <c r="H796" s="5">
        <f>'PROTRA_capacity-Original_Data'!I796</f>
        <v>104.93212559827082</v>
      </c>
      <c r="I796" s="5">
        <f>'PROTRA_capacity-Original_Data'!J796</f>
        <v>108.57897972312284</v>
      </c>
      <c r="J796" s="5">
        <f>'PROTRA_capacity-Original_Data'!K796</f>
        <v>117.90990228243528</v>
      </c>
      <c r="K796" s="5">
        <f>'PROTRA_capacity-Original_Data'!L796</f>
        <v>130.62846192939119</v>
      </c>
      <c r="L796" s="5">
        <f>'PROTRA_capacity-Original_Data'!M796</f>
        <v>151.48608023261798</v>
      </c>
      <c r="M796" s="5">
        <f>'PROTRA_capacity-Original_Data'!N796</f>
        <v>170.19691826205548</v>
      </c>
      <c r="N796" s="5">
        <f>'PROTRA_capacity-Original_Data'!O796</f>
        <v>186.34230932530494</v>
      </c>
      <c r="O796" s="5">
        <f>'PROTRA_capacity-Original_Data'!P796</f>
        <v>206.82936306674901</v>
      </c>
      <c r="P796" s="5">
        <f>'PROTRA_capacity-Original_Data'!Q796</f>
        <v>229.4008424682209</v>
      </c>
      <c r="Q796" s="5">
        <f>'PROTRA_capacity-Original_Data'!R796</f>
        <v>239.05066433791364</v>
      </c>
      <c r="R796" s="5">
        <f>'PROTRA_capacity-Original_Data'!S796</f>
        <v>245.91056263187693</v>
      </c>
      <c r="S796" s="5">
        <f>'PROTRA_capacity-Original_Data'!T796</f>
        <v>251.51178850805417</v>
      </c>
      <c r="T796" s="5">
        <f>'PROTRA_capacity-Original_Data'!U796</f>
        <v>262.09924561268082</v>
      </c>
      <c r="U796" s="5">
        <f>'PROTRA_capacity-Original_Data'!V796</f>
        <v>272.68670271730747</v>
      </c>
      <c r="W796" s="83">
        <f t="shared" si="51"/>
        <v>7.7378777373829033E-2</v>
      </c>
    </row>
    <row r="797" spans="1:23" x14ac:dyDescent="0.35">
      <c r="A797" t="s">
        <v>73</v>
      </c>
      <c r="B797" t="s">
        <v>42</v>
      </c>
      <c r="C797" t="str">
        <f t="shared" si="48"/>
        <v>INDIA_TO_elec</v>
      </c>
      <c r="D797" t="str">
        <f t="shared" si="49"/>
        <v>PROTRA_CHP_PP_I</v>
      </c>
      <c r="E797" t="s">
        <v>32</v>
      </c>
      <c r="F797" s="1" t="str">
        <f t="shared" si="50"/>
        <v>INDIATO_elecPROTRA_PP_solid_fossil_CCS</v>
      </c>
      <c r="G797" s="5">
        <f>'PROTRA_capacity-Original_Data'!H797</f>
        <v>0</v>
      </c>
      <c r="H797" s="5">
        <f>'PROTRA_capacity-Original_Data'!I797</f>
        <v>0</v>
      </c>
      <c r="I797" s="5">
        <f>'PROTRA_capacity-Original_Data'!J797</f>
        <v>0</v>
      </c>
      <c r="J797" s="5">
        <f>'PROTRA_capacity-Original_Data'!K797</f>
        <v>0</v>
      </c>
      <c r="K797" s="5">
        <f>'PROTRA_capacity-Original_Data'!L797</f>
        <v>0</v>
      </c>
      <c r="L797" s="5">
        <f>'PROTRA_capacity-Original_Data'!M797</f>
        <v>0</v>
      </c>
      <c r="M797" s="5">
        <f>'PROTRA_capacity-Original_Data'!N797</f>
        <v>0</v>
      </c>
      <c r="N797" s="5">
        <f>'PROTRA_capacity-Original_Data'!O797</f>
        <v>0</v>
      </c>
      <c r="O797" s="5">
        <f>'PROTRA_capacity-Original_Data'!P797</f>
        <v>0</v>
      </c>
      <c r="P797" s="5">
        <f>'PROTRA_capacity-Original_Data'!Q797</f>
        <v>0</v>
      </c>
      <c r="Q797" s="5">
        <f>'PROTRA_capacity-Original_Data'!R797</f>
        <v>0</v>
      </c>
      <c r="R797" s="5">
        <f>'PROTRA_capacity-Original_Data'!S797</f>
        <v>0</v>
      </c>
      <c r="S797" s="5">
        <f>'PROTRA_capacity-Original_Data'!T797</f>
        <v>0</v>
      </c>
      <c r="T797" s="5">
        <f>'PROTRA_capacity-Original_Data'!U797</f>
        <v>0</v>
      </c>
      <c r="U797" s="5">
        <f>'PROTRA_capacity-Original_Data'!V797</f>
        <v>0</v>
      </c>
      <c r="W797" s="83" t="e">
        <f t="shared" si="51"/>
        <v>#DIV/0!</v>
      </c>
    </row>
    <row r="798" spans="1:23" x14ac:dyDescent="0.35">
      <c r="A798" t="s">
        <v>73</v>
      </c>
      <c r="B798" t="s">
        <v>42</v>
      </c>
      <c r="C798" t="str">
        <f t="shared" si="48"/>
        <v>INDIA_TO_elec</v>
      </c>
      <c r="D798" t="str">
        <f t="shared" si="49"/>
        <v>PROTRA_CHP_PP_I</v>
      </c>
      <c r="E798" t="s">
        <v>33</v>
      </c>
      <c r="F798" s="1" t="str">
        <f t="shared" si="50"/>
        <v>INDIATO_elecPROTRA_PP_waste</v>
      </c>
      <c r="G798" s="5">
        <f>'PROTRA_capacity-Original_Data'!H798</f>
        <v>2.4570538356206761E-2</v>
      </c>
      <c r="H798" s="5">
        <f>'PROTRA_capacity-Original_Data'!I798</f>
        <v>3.0240662592254476E-2</v>
      </c>
      <c r="I798" s="5">
        <f>'PROTRA_capacity-Original_Data'!J798</f>
        <v>3.9690869652334003E-2</v>
      </c>
      <c r="J798" s="5">
        <f>'PROTRA_capacity-Original_Data'!K798</f>
        <v>4.9141076712413523E-2</v>
      </c>
      <c r="K798" s="5">
        <f>'PROTRA_capacity-Original_Data'!L798</f>
        <v>6.0481325184508952E-2</v>
      </c>
      <c r="L798" s="5">
        <f>'PROTRA_capacity-Original_Data'!M798</f>
        <v>7.1821573656604368E-2</v>
      </c>
      <c r="M798" s="5">
        <f>'PROTRA_capacity-Original_Data'!N798</f>
        <v>7.5601656480636187E-2</v>
      </c>
      <c r="N798" s="5">
        <f>'PROTRA_capacity-Original_Data'!O798</f>
        <v>7.9010308366378637E-2</v>
      </c>
      <c r="O798" s="5">
        <f>'PROTRA_capacity-Original_Data'!P798</f>
        <v>9.5070595057529614E-2</v>
      </c>
      <c r="P798" s="5">
        <f>'PROTRA_capacity-Original_Data'!Q798</f>
        <v>0.10354055103968121</v>
      </c>
      <c r="Q798" s="5">
        <f>'PROTRA_capacity-Original_Data'!R798</f>
        <v>0.16812241556962926</v>
      </c>
      <c r="R798" s="5">
        <f>'PROTRA_capacity-Original_Data'!S798</f>
        <v>0.1779885262424229</v>
      </c>
      <c r="S798" s="5">
        <f>'PROTRA_capacity-Original_Data'!T798</f>
        <v>0.19164339502932948</v>
      </c>
      <c r="T798" s="5">
        <f>'PROTRA_capacity-Original_Data'!U798</f>
        <v>0.21840275254396363</v>
      </c>
      <c r="U798" s="5">
        <f>'PROTRA_capacity-Original_Data'!V798</f>
        <v>0.24516211005859778</v>
      </c>
      <c r="W798" s="83">
        <f t="shared" si="51"/>
        <v>0.17858227568374119</v>
      </c>
    </row>
    <row r="799" spans="1:23" x14ac:dyDescent="0.35">
      <c r="A799" t="s">
        <v>73</v>
      </c>
      <c r="B799" t="s">
        <v>42</v>
      </c>
      <c r="C799" t="str">
        <f t="shared" si="48"/>
        <v>INDIA_TO_elec</v>
      </c>
      <c r="D799" t="str">
        <f t="shared" si="49"/>
        <v>PROTRA_CHP_PP_I</v>
      </c>
      <c r="E799" t="s">
        <v>34</v>
      </c>
      <c r="F799" s="1" t="str">
        <f t="shared" si="50"/>
        <v>INDIATO_elecPROTRA_PP_waste_CCS</v>
      </c>
      <c r="G799" s="5">
        <f>'PROTRA_capacity-Original_Data'!H799</f>
        <v>0</v>
      </c>
      <c r="H799" s="5">
        <f>'PROTRA_capacity-Original_Data'!I799</f>
        <v>0</v>
      </c>
      <c r="I799" s="5">
        <f>'PROTRA_capacity-Original_Data'!J799</f>
        <v>0</v>
      </c>
      <c r="J799" s="5">
        <f>'PROTRA_capacity-Original_Data'!K799</f>
        <v>0</v>
      </c>
      <c r="K799" s="5">
        <f>'PROTRA_capacity-Original_Data'!L799</f>
        <v>0</v>
      </c>
      <c r="L799" s="5">
        <f>'PROTRA_capacity-Original_Data'!M799</f>
        <v>0</v>
      </c>
      <c r="M799" s="5">
        <f>'PROTRA_capacity-Original_Data'!N799</f>
        <v>0</v>
      </c>
      <c r="N799" s="5">
        <f>'PROTRA_capacity-Original_Data'!O799</f>
        <v>0</v>
      </c>
      <c r="O799" s="5">
        <f>'PROTRA_capacity-Original_Data'!P799</f>
        <v>0</v>
      </c>
      <c r="P799" s="5">
        <f>'PROTRA_capacity-Original_Data'!Q799</f>
        <v>0</v>
      </c>
      <c r="Q799" s="5">
        <f>'PROTRA_capacity-Original_Data'!R799</f>
        <v>0</v>
      </c>
      <c r="R799" s="5">
        <f>'PROTRA_capacity-Original_Data'!S799</f>
        <v>0</v>
      </c>
      <c r="S799" s="5">
        <f>'PROTRA_capacity-Original_Data'!T799</f>
        <v>0</v>
      </c>
      <c r="T799" s="5">
        <f>'PROTRA_capacity-Original_Data'!U799</f>
        <v>0</v>
      </c>
      <c r="U799" s="5">
        <f>'PROTRA_capacity-Original_Data'!V799</f>
        <v>0</v>
      </c>
      <c r="W799" s="83" t="e">
        <f t="shared" si="51"/>
        <v>#DIV/0!</v>
      </c>
    </row>
    <row r="800" spans="1:23" x14ac:dyDescent="0.35">
      <c r="A800" t="s">
        <v>73</v>
      </c>
      <c r="B800" t="s">
        <v>42</v>
      </c>
      <c r="C800" t="str">
        <f t="shared" si="48"/>
        <v>INDIA_TO_elec</v>
      </c>
      <c r="D800" t="str">
        <f t="shared" si="49"/>
        <v>PROTRA_CHP_PP_I</v>
      </c>
      <c r="E800" t="s">
        <v>35</v>
      </c>
      <c r="F800" s="1" t="str">
        <f t="shared" si="50"/>
        <v>INDIATO_elecPROTRA_PP_wind_offshore</v>
      </c>
      <c r="G800" s="5">
        <f>'PROTRA_capacity-Original_Data'!H800</f>
        <v>0</v>
      </c>
      <c r="H800" s="5">
        <f>'PROTRA_capacity-Original_Data'!I800</f>
        <v>0</v>
      </c>
      <c r="I800" s="5">
        <f>'PROTRA_capacity-Original_Data'!J800</f>
        <v>0</v>
      </c>
      <c r="J800" s="5">
        <f>'PROTRA_capacity-Original_Data'!K800</f>
        <v>0</v>
      </c>
      <c r="K800" s="5">
        <f>'PROTRA_capacity-Original_Data'!L800</f>
        <v>0</v>
      </c>
      <c r="L800" s="5">
        <f>'PROTRA_capacity-Original_Data'!M800</f>
        <v>0</v>
      </c>
      <c r="M800" s="5">
        <f>'PROTRA_capacity-Original_Data'!N800</f>
        <v>0</v>
      </c>
      <c r="N800" s="5">
        <f>'PROTRA_capacity-Original_Data'!O800</f>
        <v>0</v>
      </c>
      <c r="O800" s="5">
        <f>'PROTRA_capacity-Original_Data'!P800</f>
        <v>0</v>
      </c>
      <c r="P800" s="5">
        <f>'PROTRA_capacity-Original_Data'!Q800</f>
        <v>0</v>
      </c>
      <c r="Q800" s="5">
        <f>'PROTRA_capacity-Original_Data'!R800</f>
        <v>0</v>
      </c>
      <c r="R800" s="5">
        <f>'PROTRA_capacity-Original_Data'!S800</f>
        <v>0</v>
      </c>
      <c r="S800" s="5">
        <f>'PROTRA_capacity-Original_Data'!T800</f>
        <v>0</v>
      </c>
      <c r="T800" s="5">
        <f>'PROTRA_capacity-Original_Data'!U800</f>
        <v>0</v>
      </c>
      <c r="U800" s="5">
        <f>'PROTRA_capacity-Original_Data'!V800</f>
        <v>0</v>
      </c>
      <c r="W800" s="83" t="e">
        <f t="shared" si="51"/>
        <v>#DIV/0!</v>
      </c>
    </row>
    <row r="801" spans="1:23" x14ac:dyDescent="0.35">
      <c r="A801" t="s">
        <v>73</v>
      </c>
      <c r="B801" t="s">
        <v>42</v>
      </c>
      <c r="C801" t="str">
        <f t="shared" si="48"/>
        <v>INDIA_TO_elec</v>
      </c>
      <c r="D801" t="str">
        <f t="shared" si="49"/>
        <v>PROTRA_CHP_PP_I</v>
      </c>
      <c r="E801" t="s">
        <v>36</v>
      </c>
      <c r="F801" s="1" t="str">
        <f t="shared" si="50"/>
        <v>INDIATO_elecPROTRA_PP_wind_onshore</v>
      </c>
      <c r="G801" s="5">
        <f>'PROTRA_capacity-Original_Data'!H801</f>
        <v>6.3150000000000004</v>
      </c>
      <c r="H801" s="5">
        <f>'PROTRA_capacity-Original_Data'!I801</f>
        <v>7.8445200000000002</v>
      </c>
      <c r="I801" s="5">
        <f>'PROTRA_capacity-Original_Data'!J801</f>
        <v>10.2425</v>
      </c>
      <c r="J801" s="5">
        <f>'PROTRA_capacity-Original_Data'!K801</f>
        <v>10.925000000000001</v>
      </c>
      <c r="K801" s="5">
        <f>'PROTRA_capacity-Original_Data'!L801</f>
        <v>13.183999999999999</v>
      </c>
      <c r="L801" s="5">
        <f>'PROTRA_capacity-Original_Data'!M801</f>
        <v>16.178999999999998</v>
      </c>
      <c r="M801" s="5">
        <f>'PROTRA_capacity-Original_Data'!N801</f>
        <v>17.299700000000001</v>
      </c>
      <c r="N801" s="5">
        <f>'PROTRA_capacity-Original_Data'!O801</f>
        <v>18.420400000000001</v>
      </c>
      <c r="O801" s="5">
        <f>'PROTRA_capacity-Original_Data'!P801</f>
        <v>22.465299999999999</v>
      </c>
      <c r="P801" s="5">
        <f>'PROTRA_capacity-Original_Data'!Q801</f>
        <v>25.088189999999997</v>
      </c>
      <c r="Q801" s="5">
        <f>'PROTRA_capacity-Original_Data'!R801</f>
        <v>28.70044</v>
      </c>
      <c r="R801" s="5">
        <f>'PROTRA_capacity-Original_Data'!S801</f>
        <v>32.848459999999996</v>
      </c>
      <c r="S801" s="5">
        <f>'PROTRA_capacity-Original_Data'!T801</f>
        <v>35.2881</v>
      </c>
      <c r="T801" s="5">
        <f>'PROTRA_capacity-Original_Data'!U801</f>
        <v>38.628686999999999</v>
      </c>
      <c r="U801" s="5">
        <f>'PROTRA_capacity-Original_Data'!V801</f>
        <v>41.969273999999999</v>
      </c>
      <c r="W801" s="83">
        <f t="shared" si="51"/>
        <v>0.14486466124883846</v>
      </c>
    </row>
    <row r="802" spans="1:23" x14ac:dyDescent="0.35">
      <c r="A802" t="s">
        <v>55</v>
      </c>
      <c r="B802" t="s">
        <v>41</v>
      </c>
      <c r="C802" t="str">
        <f t="shared" si="48"/>
        <v>IRELAND_TO_heat</v>
      </c>
      <c r="D802" t="str">
        <f t="shared" si="49"/>
        <v>PROTRA_CHP_HP_I</v>
      </c>
      <c r="E802" t="s">
        <v>0</v>
      </c>
      <c r="F802" s="1" t="str">
        <f t="shared" si="50"/>
        <v>IRELANDTO_heatPROTRA_CHP_gas_fuels</v>
      </c>
      <c r="G802" s="3">
        <f>'PROTRA_capacity-Original_Data'!H802</f>
        <v>0</v>
      </c>
      <c r="H802" s="3">
        <f>'PROTRA_capacity-Original_Data'!I802</f>
        <v>0</v>
      </c>
      <c r="I802" s="3">
        <f>'PROTRA_capacity-Original_Data'!J802</f>
        <v>0</v>
      </c>
      <c r="J802" s="3">
        <f>'PROTRA_capacity-Original_Data'!K802</f>
        <v>0</v>
      </c>
      <c r="K802" s="3">
        <f>'PROTRA_capacity-Original_Data'!L802</f>
        <v>0</v>
      </c>
      <c r="L802" s="3">
        <f>'PROTRA_capacity-Original_Data'!M802</f>
        <v>0</v>
      </c>
      <c r="M802" s="3">
        <f>'PROTRA_capacity-Original_Data'!N802</f>
        <v>0</v>
      </c>
      <c r="N802" s="3">
        <f>'PROTRA_capacity-Original_Data'!O802</f>
        <v>0</v>
      </c>
      <c r="O802" s="3">
        <f>'PROTRA_capacity-Original_Data'!P802</f>
        <v>0</v>
      </c>
      <c r="P802" s="3">
        <f>'PROTRA_capacity-Original_Data'!Q802</f>
        <v>0</v>
      </c>
      <c r="Q802" s="3">
        <f>'PROTRA_capacity-Original_Data'!R802</f>
        <v>0</v>
      </c>
      <c r="R802" s="3">
        <f>'PROTRA_capacity-Original_Data'!S802</f>
        <v>0</v>
      </c>
      <c r="S802" s="3">
        <f>'PROTRA_capacity-Original_Data'!T802</f>
        <v>0</v>
      </c>
      <c r="T802" s="3">
        <f>'PROTRA_capacity-Original_Data'!U802</f>
        <v>0</v>
      </c>
      <c r="U802" s="3">
        <f>'PROTRA_capacity-Original_Data'!V802</f>
        <v>0</v>
      </c>
      <c r="W802" s="83" t="e">
        <f t="shared" si="51"/>
        <v>#DIV/0!</v>
      </c>
    </row>
    <row r="803" spans="1:23" x14ac:dyDescent="0.35">
      <c r="A803" t="s">
        <v>55</v>
      </c>
      <c r="B803" t="s">
        <v>41</v>
      </c>
      <c r="C803" t="str">
        <f t="shared" si="48"/>
        <v>IRELAND_TO_heat</v>
      </c>
      <c r="D803" t="str">
        <f t="shared" si="49"/>
        <v>PROTRA_CHP_HP_I</v>
      </c>
      <c r="E803" t="s">
        <v>1</v>
      </c>
      <c r="F803" s="1" t="str">
        <f t="shared" si="50"/>
        <v>IRELANDTO_heatPROTRA_CHP_gas_fuels_CCS</v>
      </c>
      <c r="G803" s="3">
        <f>'PROTRA_capacity-Original_Data'!H803</f>
        <v>0</v>
      </c>
      <c r="H803" s="3">
        <f>'PROTRA_capacity-Original_Data'!I803</f>
        <v>0</v>
      </c>
      <c r="I803" s="3">
        <f>'PROTRA_capacity-Original_Data'!J803</f>
        <v>0</v>
      </c>
      <c r="J803" s="3">
        <f>'PROTRA_capacity-Original_Data'!K803</f>
        <v>0</v>
      </c>
      <c r="K803" s="3">
        <f>'PROTRA_capacity-Original_Data'!L803</f>
        <v>0</v>
      </c>
      <c r="L803" s="3">
        <f>'PROTRA_capacity-Original_Data'!M803</f>
        <v>0</v>
      </c>
      <c r="M803" s="3">
        <f>'PROTRA_capacity-Original_Data'!N803</f>
        <v>0</v>
      </c>
      <c r="N803" s="3">
        <f>'PROTRA_capacity-Original_Data'!O803</f>
        <v>0</v>
      </c>
      <c r="O803" s="3">
        <f>'PROTRA_capacity-Original_Data'!P803</f>
        <v>0</v>
      </c>
      <c r="P803" s="3">
        <f>'PROTRA_capacity-Original_Data'!Q803</f>
        <v>0</v>
      </c>
      <c r="Q803" s="3">
        <f>'PROTRA_capacity-Original_Data'!R803</f>
        <v>0</v>
      </c>
      <c r="R803" s="3">
        <f>'PROTRA_capacity-Original_Data'!S803</f>
        <v>0</v>
      </c>
      <c r="S803" s="3">
        <f>'PROTRA_capacity-Original_Data'!T803</f>
        <v>0</v>
      </c>
      <c r="T803" s="3">
        <f>'PROTRA_capacity-Original_Data'!U803</f>
        <v>0</v>
      </c>
      <c r="U803" s="3">
        <f>'PROTRA_capacity-Original_Data'!V803</f>
        <v>0</v>
      </c>
      <c r="W803" s="83" t="e">
        <f t="shared" si="51"/>
        <v>#DIV/0!</v>
      </c>
    </row>
    <row r="804" spans="1:23" x14ac:dyDescent="0.35">
      <c r="A804" t="s">
        <v>55</v>
      </c>
      <c r="B804" t="s">
        <v>41</v>
      </c>
      <c r="C804" t="str">
        <f t="shared" si="48"/>
        <v>IRELAND_TO_heat</v>
      </c>
      <c r="D804" t="str">
        <f t="shared" si="49"/>
        <v>PROTRA_CHP_HP_I</v>
      </c>
      <c r="E804" t="s">
        <v>2</v>
      </c>
      <c r="F804" s="1" t="str">
        <f t="shared" si="50"/>
        <v>IRELANDTO_heatPROTRA_CHP_geothermal</v>
      </c>
      <c r="G804" s="3">
        <v>0</v>
      </c>
      <c r="H804" s="3">
        <v>0</v>
      </c>
      <c r="I804" s="3">
        <v>0</v>
      </c>
      <c r="J804" s="3">
        <v>0</v>
      </c>
      <c r="K804" s="3">
        <v>0</v>
      </c>
      <c r="L804" s="3">
        <v>0</v>
      </c>
      <c r="M804" s="3">
        <v>0</v>
      </c>
      <c r="N804" s="3">
        <v>0</v>
      </c>
      <c r="O804" s="3">
        <v>0</v>
      </c>
      <c r="P804" s="3">
        <v>0</v>
      </c>
      <c r="Q804" s="3">
        <v>0</v>
      </c>
      <c r="R804" s="3">
        <v>0</v>
      </c>
      <c r="S804" s="3">
        <v>0</v>
      </c>
      <c r="T804" s="3">
        <v>0</v>
      </c>
      <c r="U804" s="3">
        <v>0</v>
      </c>
      <c r="W804" s="83" t="e">
        <f t="shared" si="51"/>
        <v>#DIV/0!</v>
      </c>
    </row>
    <row r="805" spans="1:23" x14ac:dyDescent="0.35">
      <c r="A805" t="s">
        <v>55</v>
      </c>
      <c r="B805" t="s">
        <v>41</v>
      </c>
      <c r="C805" t="str">
        <f t="shared" si="48"/>
        <v>IRELAND_TO_heat</v>
      </c>
      <c r="D805" t="str">
        <f t="shared" si="49"/>
        <v>PROTRA_CHP_HP_I</v>
      </c>
      <c r="E805" t="s">
        <v>3</v>
      </c>
      <c r="F805" s="1" t="str">
        <f t="shared" si="50"/>
        <v>IRELANDTO_heatPROTRA_CHP_liquid_fuels</v>
      </c>
      <c r="G805" s="3">
        <f>'PROTRA_capacity-Original_Data'!H805</f>
        <v>0</v>
      </c>
      <c r="H805" s="3">
        <f>'PROTRA_capacity-Original_Data'!I805</f>
        <v>0</v>
      </c>
      <c r="I805" s="3">
        <f>'PROTRA_capacity-Original_Data'!J805</f>
        <v>0</v>
      </c>
      <c r="J805" s="3">
        <f>'PROTRA_capacity-Original_Data'!K805</f>
        <v>0</v>
      </c>
      <c r="K805" s="3">
        <f>'PROTRA_capacity-Original_Data'!L805</f>
        <v>0</v>
      </c>
      <c r="L805" s="3">
        <f>'PROTRA_capacity-Original_Data'!M805</f>
        <v>0</v>
      </c>
      <c r="M805" s="3">
        <f>'PROTRA_capacity-Original_Data'!N805</f>
        <v>0</v>
      </c>
      <c r="N805" s="3">
        <f>'PROTRA_capacity-Original_Data'!O805</f>
        <v>0</v>
      </c>
      <c r="O805" s="3">
        <f>'PROTRA_capacity-Original_Data'!P805</f>
        <v>0</v>
      </c>
      <c r="P805" s="3">
        <f>'PROTRA_capacity-Original_Data'!Q805</f>
        <v>0</v>
      </c>
      <c r="Q805" s="3">
        <f>'PROTRA_capacity-Original_Data'!R805</f>
        <v>0</v>
      </c>
      <c r="R805" s="3">
        <f>'PROTRA_capacity-Original_Data'!S805</f>
        <v>0</v>
      </c>
      <c r="S805" s="3">
        <f>'PROTRA_capacity-Original_Data'!T805</f>
        <v>0</v>
      </c>
      <c r="T805" s="3">
        <f>'PROTRA_capacity-Original_Data'!U805</f>
        <v>0</v>
      </c>
      <c r="U805" s="3">
        <f>'PROTRA_capacity-Original_Data'!V805</f>
        <v>0</v>
      </c>
      <c r="W805" s="83" t="e">
        <f t="shared" si="51"/>
        <v>#DIV/0!</v>
      </c>
    </row>
    <row r="806" spans="1:23" x14ac:dyDescent="0.35">
      <c r="A806" t="s">
        <v>55</v>
      </c>
      <c r="B806" t="s">
        <v>41</v>
      </c>
      <c r="C806" t="str">
        <f t="shared" si="48"/>
        <v>IRELAND_TO_heat</v>
      </c>
      <c r="D806" t="str">
        <f t="shared" si="49"/>
        <v>PROTRA_CHP_HP_I</v>
      </c>
      <c r="E806" t="s">
        <v>4</v>
      </c>
      <c r="F806" s="1" t="str">
        <f t="shared" si="50"/>
        <v>IRELANDTO_heatPROTRA_CHP_liquid_fuels_CCS</v>
      </c>
      <c r="G806" s="3">
        <f>'PROTRA_capacity-Original_Data'!H806</f>
        <v>0</v>
      </c>
      <c r="H806" s="3">
        <f>'PROTRA_capacity-Original_Data'!I806</f>
        <v>0</v>
      </c>
      <c r="I806" s="3">
        <f>'PROTRA_capacity-Original_Data'!J806</f>
        <v>0</v>
      </c>
      <c r="J806" s="3">
        <f>'PROTRA_capacity-Original_Data'!K806</f>
        <v>0</v>
      </c>
      <c r="K806" s="3">
        <f>'PROTRA_capacity-Original_Data'!L806</f>
        <v>0</v>
      </c>
      <c r="L806" s="3">
        <f>'PROTRA_capacity-Original_Data'!M806</f>
        <v>0</v>
      </c>
      <c r="M806" s="3">
        <f>'PROTRA_capacity-Original_Data'!N806</f>
        <v>0</v>
      </c>
      <c r="N806" s="3">
        <f>'PROTRA_capacity-Original_Data'!O806</f>
        <v>0</v>
      </c>
      <c r="O806" s="3">
        <f>'PROTRA_capacity-Original_Data'!P806</f>
        <v>0</v>
      </c>
      <c r="P806" s="3">
        <f>'PROTRA_capacity-Original_Data'!Q806</f>
        <v>0</v>
      </c>
      <c r="Q806" s="3">
        <f>'PROTRA_capacity-Original_Data'!R806</f>
        <v>0</v>
      </c>
      <c r="R806" s="3">
        <f>'PROTRA_capacity-Original_Data'!S806</f>
        <v>0</v>
      </c>
      <c r="S806" s="3">
        <f>'PROTRA_capacity-Original_Data'!T806</f>
        <v>0</v>
      </c>
      <c r="T806" s="3">
        <f>'PROTRA_capacity-Original_Data'!U806</f>
        <v>0</v>
      </c>
      <c r="U806" s="3">
        <f>'PROTRA_capacity-Original_Data'!V806</f>
        <v>0</v>
      </c>
      <c r="W806" s="83" t="e">
        <f t="shared" si="51"/>
        <v>#DIV/0!</v>
      </c>
    </row>
    <row r="807" spans="1:23" x14ac:dyDescent="0.35">
      <c r="A807" t="s">
        <v>55</v>
      </c>
      <c r="B807" t="s">
        <v>41</v>
      </c>
      <c r="C807" t="str">
        <f t="shared" si="48"/>
        <v>IRELAND_TO_heat</v>
      </c>
      <c r="D807" t="str">
        <f t="shared" si="49"/>
        <v>PROTRA_CHP_HP_I</v>
      </c>
      <c r="E807" t="s">
        <v>5</v>
      </c>
      <c r="F807" s="1" t="str">
        <f t="shared" si="50"/>
        <v>IRELANDTO_heatPROTRA_CHP_solid_fossil</v>
      </c>
      <c r="G807" s="3">
        <f>'PROTRA_capacity-Original_Data'!H807</f>
        <v>0</v>
      </c>
      <c r="H807" s="3">
        <f>'PROTRA_capacity-Original_Data'!I807</f>
        <v>0</v>
      </c>
      <c r="I807" s="3">
        <f>'PROTRA_capacity-Original_Data'!J807</f>
        <v>0</v>
      </c>
      <c r="J807" s="3">
        <f>'PROTRA_capacity-Original_Data'!K807</f>
        <v>0</v>
      </c>
      <c r="K807" s="3">
        <f>'PROTRA_capacity-Original_Data'!L807</f>
        <v>0</v>
      </c>
      <c r="L807" s="3">
        <f>'PROTRA_capacity-Original_Data'!M807</f>
        <v>0</v>
      </c>
      <c r="M807" s="3">
        <f>'PROTRA_capacity-Original_Data'!N807</f>
        <v>0</v>
      </c>
      <c r="N807" s="3">
        <f>'PROTRA_capacity-Original_Data'!O807</f>
        <v>0</v>
      </c>
      <c r="O807" s="3">
        <f>'PROTRA_capacity-Original_Data'!P807</f>
        <v>0</v>
      </c>
      <c r="P807" s="3">
        <f>'PROTRA_capacity-Original_Data'!Q807</f>
        <v>0</v>
      </c>
      <c r="Q807" s="3">
        <f>'PROTRA_capacity-Original_Data'!R807</f>
        <v>0</v>
      </c>
      <c r="R807" s="3">
        <f>'PROTRA_capacity-Original_Data'!S807</f>
        <v>0</v>
      </c>
      <c r="S807" s="3">
        <f>'PROTRA_capacity-Original_Data'!T807</f>
        <v>0</v>
      </c>
      <c r="T807" s="3">
        <f>'PROTRA_capacity-Original_Data'!U807</f>
        <v>0</v>
      </c>
      <c r="U807" s="3">
        <f>'PROTRA_capacity-Original_Data'!V807</f>
        <v>0</v>
      </c>
      <c r="W807" s="83" t="e">
        <f t="shared" si="51"/>
        <v>#DIV/0!</v>
      </c>
    </row>
    <row r="808" spans="1:23" x14ac:dyDescent="0.35">
      <c r="A808" t="s">
        <v>55</v>
      </c>
      <c r="B808" t="s">
        <v>41</v>
      </c>
      <c r="C808" t="str">
        <f t="shared" si="48"/>
        <v>IRELAND_TO_heat</v>
      </c>
      <c r="D808" t="str">
        <f t="shared" si="49"/>
        <v>PROTRA_CHP_HP_I</v>
      </c>
      <c r="E808" t="s">
        <v>6</v>
      </c>
      <c r="F808" s="1" t="str">
        <f t="shared" si="50"/>
        <v>IRELANDTO_heatPROTRA_CHP_solid_fossil_CCS</v>
      </c>
      <c r="G808" s="3">
        <f>'PROTRA_capacity-Original_Data'!H808</f>
        <v>0</v>
      </c>
      <c r="H808" s="3">
        <f>'PROTRA_capacity-Original_Data'!I808</f>
        <v>0</v>
      </c>
      <c r="I808" s="3">
        <f>'PROTRA_capacity-Original_Data'!J808</f>
        <v>0</v>
      </c>
      <c r="J808" s="3">
        <f>'PROTRA_capacity-Original_Data'!K808</f>
        <v>0</v>
      </c>
      <c r="K808" s="3">
        <f>'PROTRA_capacity-Original_Data'!L808</f>
        <v>0</v>
      </c>
      <c r="L808" s="3">
        <f>'PROTRA_capacity-Original_Data'!M808</f>
        <v>0</v>
      </c>
      <c r="M808" s="3">
        <f>'PROTRA_capacity-Original_Data'!N808</f>
        <v>0</v>
      </c>
      <c r="N808" s="3">
        <f>'PROTRA_capacity-Original_Data'!O808</f>
        <v>0</v>
      </c>
      <c r="O808" s="3">
        <f>'PROTRA_capacity-Original_Data'!P808</f>
        <v>0</v>
      </c>
      <c r="P808" s="3">
        <f>'PROTRA_capacity-Original_Data'!Q808</f>
        <v>0</v>
      </c>
      <c r="Q808" s="3">
        <f>'PROTRA_capacity-Original_Data'!R808</f>
        <v>0</v>
      </c>
      <c r="R808" s="3">
        <f>'PROTRA_capacity-Original_Data'!S808</f>
        <v>0</v>
      </c>
      <c r="S808" s="3">
        <f>'PROTRA_capacity-Original_Data'!T808</f>
        <v>0</v>
      </c>
      <c r="T808" s="3">
        <f>'PROTRA_capacity-Original_Data'!U808</f>
        <v>0</v>
      </c>
      <c r="U808" s="3">
        <f>'PROTRA_capacity-Original_Data'!V808</f>
        <v>0</v>
      </c>
      <c r="W808" s="83" t="e">
        <f t="shared" si="51"/>
        <v>#DIV/0!</v>
      </c>
    </row>
    <row r="809" spans="1:23" x14ac:dyDescent="0.35">
      <c r="A809" t="s">
        <v>55</v>
      </c>
      <c r="B809" t="s">
        <v>41</v>
      </c>
      <c r="C809" t="str">
        <f t="shared" si="48"/>
        <v>IRELAND_TO_heat</v>
      </c>
      <c r="D809" t="str">
        <f t="shared" si="49"/>
        <v>PROTRA_CHP_HP_I</v>
      </c>
      <c r="E809" t="s">
        <v>7</v>
      </c>
      <c r="F809" s="1" t="str">
        <f t="shared" si="50"/>
        <v>IRELANDTO_heatPROTRA_CHP_waste</v>
      </c>
      <c r="G809" s="3">
        <f>'PROTRA_capacity-Original_Data'!H809</f>
        <v>0</v>
      </c>
      <c r="H809" s="3">
        <f>'PROTRA_capacity-Original_Data'!I809</f>
        <v>0</v>
      </c>
      <c r="I809" s="3">
        <f>'PROTRA_capacity-Original_Data'!J809</f>
        <v>0</v>
      </c>
      <c r="J809" s="3">
        <f>'PROTRA_capacity-Original_Data'!K809</f>
        <v>0</v>
      </c>
      <c r="K809" s="3">
        <f>'PROTRA_capacity-Original_Data'!L809</f>
        <v>0</v>
      </c>
      <c r="L809" s="3">
        <f>'PROTRA_capacity-Original_Data'!M809</f>
        <v>0</v>
      </c>
      <c r="M809" s="3">
        <f>'PROTRA_capacity-Original_Data'!N809</f>
        <v>0</v>
      </c>
      <c r="N809" s="3">
        <f>'PROTRA_capacity-Original_Data'!O809</f>
        <v>0</v>
      </c>
      <c r="O809" s="3">
        <f>'PROTRA_capacity-Original_Data'!P809</f>
        <v>0</v>
      </c>
      <c r="P809" s="3">
        <f>'PROTRA_capacity-Original_Data'!Q809</f>
        <v>0</v>
      </c>
      <c r="Q809" s="3">
        <f>'PROTRA_capacity-Original_Data'!R809</f>
        <v>0</v>
      </c>
      <c r="R809" s="3">
        <f>'PROTRA_capacity-Original_Data'!S809</f>
        <v>0</v>
      </c>
      <c r="S809" s="3">
        <f>'PROTRA_capacity-Original_Data'!T809</f>
        <v>0</v>
      </c>
      <c r="T809" s="3">
        <f>'PROTRA_capacity-Original_Data'!U809</f>
        <v>0</v>
      </c>
      <c r="U809" s="3">
        <f>'PROTRA_capacity-Original_Data'!V809</f>
        <v>0</v>
      </c>
      <c r="W809" s="83" t="e">
        <f t="shared" si="51"/>
        <v>#DIV/0!</v>
      </c>
    </row>
    <row r="810" spans="1:23" x14ac:dyDescent="0.35">
      <c r="A810" t="s">
        <v>55</v>
      </c>
      <c r="B810" t="s">
        <v>41</v>
      </c>
      <c r="C810" t="str">
        <f t="shared" si="48"/>
        <v>IRELAND_TO_heat</v>
      </c>
      <c r="D810" t="str">
        <f t="shared" si="49"/>
        <v>PROTRA_CHP_HP_I</v>
      </c>
      <c r="E810" t="s">
        <v>8</v>
      </c>
      <c r="F810" s="1" t="str">
        <f t="shared" si="50"/>
        <v>IRELANDTO_heatPROTRA_CHP_solid_bio</v>
      </c>
      <c r="G810" s="4">
        <f>'PROTRA_capacity-Original_Data'!H810</f>
        <v>0</v>
      </c>
      <c r="H810" s="4">
        <f>'PROTRA_capacity-Original_Data'!I810</f>
        <v>0</v>
      </c>
      <c r="I810" s="4">
        <f>'PROTRA_capacity-Original_Data'!J810</f>
        <v>0</v>
      </c>
      <c r="J810" s="4">
        <f>'PROTRA_capacity-Original_Data'!K810</f>
        <v>0</v>
      </c>
      <c r="K810" s="4">
        <f>'PROTRA_capacity-Original_Data'!L810</f>
        <v>0</v>
      </c>
      <c r="L810" s="4">
        <f>'PROTRA_capacity-Original_Data'!M810</f>
        <v>0</v>
      </c>
      <c r="M810" s="4">
        <f>'PROTRA_capacity-Original_Data'!N810</f>
        <v>0</v>
      </c>
      <c r="N810" s="4">
        <f>'PROTRA_capacity-Original_Data'!O810</f>
        <v>0</v>
      </c>
      <c r="O810" s="4">
        <f>'PROTRA_capacity-Original_Data'!P810</f>
        <v>0</v>
      </c>
      <c r="P810" s="4">
        <f>'PROTRA_capacity-Original_Data'!Q810</f>
        <v>0</v>
      </c>
      <c r="Q810" s="4">
        <f>'PROTRA_capacity-Original_Data'!R810</f>
        <v>0</v>
      </c>
      <c r="R810" s="4">
        <f>'PROTRA_capacity-Original_Data'!S810</f>
        <v>0</v>
      </c>
      <c r="S810" s="4">
        <f>'PROTRA_capacity-Original_Data'!T810</f>
        <v>0</v>
      </c>
      <c r="T810" s="4">
        <f>'PROTRA_capacity-Original_Data'!U810</f>
        <v>0</v>
      </c>
      <c r="U810" s="4">
        <f>'PROTRA_capacity-Original_Data'!V810</f>
        <v>0</v>
      </c>
      <c r="W810" s="83" t="e">
        <f t="shared" si="51"/>
        <v>#DIV/0!</v>
      </c>
    </row>
    <row r="811" spans="1:23" x14ac:dyDescent="0.35">
      <c r="A811" t="s">
        <v>55</v>
      </c>
      <c r="B811" t="s">
        <v>41</v>
      </c>
      <c r="C811" t="str">
        <f t="shared" si="48"/>
        <v>IRELAND_TO_heat</v>
      </c>
      <c r="D811" t="str">
        <f t="shared" si="49"/>
        <v>PROTRA_CHP_HP_I</v>
      </c>
      <c r="E811" t="s">
        <v>9</v>
      </c>
      <c r="F811" s="1" t="str">
        <f t="shared" si="50"/>
        <v>IRELANDTO_heatPROTRA_CHP_solid_bio_CCS</v>
      </c>
      <c r="G811" s="3">
        <f>'PROTRA_capacity-Original_Data'!H811</f>
        <v>0</v>
      </c>
      <c r="H811" s="3">
        <f>'PROTRA_capacity-Original_Data'!I811</f>
        <v>0</v>
      </c>
      <c r="I811" s="3">
        <f>'PROTRA_capacity-Original_Data'!J811</f>
        <v>0</v>
      </c>
      <c r="J811" s="3">
        <f>'PROTRA_capacity-Original_Data'!K811</f>
        <v>0</v>
      </c>
      <c r="K811" s="3">
        <f>'PROTRA_capacity-Original_Data'!L811</f>
        <v>0</v>
      </c>
      <c r="L811" s="3">
        <f>'PROTRA_capacity-Original_Data'!M811</f>
        <v>0</v>
      </c>
      <c r="M811" s="3">
        <f>'PROTRA_capacity-Original_Data'!N811</f>
        <v>0</v>
      </c>
      <c r="N811" s="3">
        <f>'PROTRA_capacity-Original_Data'!O811</f>
        <v>0</v>
      </c>
      <c r="O811" s="3">
        <f>'PROTRA_capacity-Original_Data'!P811</f>
        <v>0</v>
      </c>
      <c r="P811" s="3">
        <f>'PROTRA_capacity-Original_Data'!Q811</f>
        <v>0</v>
      </c>
      <c r="Q811" s="3">
        <f>'PROTRA_capacity-Original_Data'!R811</f>
        <v>0</v>
      </c>
      <c r="R811" s="3">
        <f>'PROTRA_capacity-Original_Data'!S811</f>
        <v>0</v>
      </c>
      <c r="S811" s="3">
        <f>'PROTRA_capacity-Original_Data'!T811</f>
        <v>0</v>
      </c>
      <c r="T811" s="3">
        <f>'PROTRA_capacity-Original_Data'!U811</f>
        <v>0</v>
      </c>
      <c r="U811" s="3">
        <f>'PROTRA_capacity-Original_Data'!V811</f>
        <v>0</v>
      </c>
      <c r="W811" s="83" t="e">
        <f t="shared" si="51"/>
        <v>#DIV/0!</v>
      </c>
    </row>
    <row r="812" spans="1:23" x14ac:dyDescent="0.35">
      <c r="A812" t="s">
        <v>55</v>
      </c>
      <c r="B812" t="s">
        <v>41</v>
      </c>
      <c r="C812" t="str">
        <f t="shared" si="48"/>
        <v>IRELAND_TO_heat</v>
      </c>
      <c r="D812" t="str">
        <f t="shared" si="49"/>
        <v>PROTRA_CHP_HP_I</v>
      </c>
      <c r="E812" t="s">
        <v>10</v>
      </c>
      <c r="F812" s="1" t="str">
        <f t="shared" si="50"/>
        <v>IRELANDTO_heatPROTRA_HP_gas_fuels</v>
      </c>
      <c r="G812" s="4">
        <f>'PROTRA_capacity-Original_Data'!H812</f>
        <v>0</v>
      </c>
      <c r="H812" s="4">
        <f>'PROTRA_capacity-Original_Data'!I812</f>
        <v>0</v>
      </c>
      <c r="I812" s="4">
        <f>'PROTRA_capacity-Original_Data'!J812</f>
        <v>0</v>
      </c>
      <c r="J812" s="4">
        <f>'PROTRA_capacity-Original_Data'!K812</f>
        <v>0</v>
      </c>
      <c r="K812" s="4">
        <f>'PROTRA_capacity-Original_Data'!L812</f>
        <v>0</v>
      </c>
      <c r="L812" s="4">
        <f>'PROTRA_capacity-Original_Data'!M812</f>
        <v>0</v>
      </c>
      <c r="M812" s="4">
        <f>'PROTRA_capacity-Original_Data'!N812</f>
        <v>0</v>
      </c>
      <c r="N812" s="4">
        <f>'PROTRA_capacity-Original_Data'!O812</f>
        <v>0</v>
      </c>
      <c r="O812" s="4">
        <f>'PROTRA_capacity-Original_Data'!P812</f>
        <v>0</v>
      </c>
      <c r="P812" s="4">
        <f>'PROTRA_capacity-Original_Data'!Q812</f>
        <v>0</v>
      </c>
      <c r="Q812" s="4">
        <f>'PROTRA_capacity-Original_Data'!R812</f>
        <v>0</v>
      </c>
      <c r="R812" s="4">
        <f>'PROTRA_capacity-Original_Data'!S812</f>
        <v>0</v>
      </c>
      <c r="S812" s="4">
        <f>'PROTRA_capacity-Original_Data'!T812</f>
        <v>0</v>
      </c>
      <c r="T812" s="4">
        <f>'PROTRA_capacity-Original_Data'!U812</f>
        <v>0</v>
      </c>
      <c r="U812" s="4">
        <f>'PROTRA_capacity-Original_Data'!V812</f>
        <v>0</v>
      </c>
      <c r="W812" s="83" t="e">
        <f t="shared" si="51"/>
        <v>#DIV/0!</v>
      </c>
    </row>
    <row r="813" spans="1:23" x14ac:dyDescent="0.35">
      <c r="A813" t="s">
        <v>55</v>
      </c>
      <c r="B813" t="s">
        <v>41</v>
      </c>
      <c r="C813" t="str">
        <f t="shared" si="48"/>
        <v>IRELAND_TO_heat</v>
      </c>
      <c r="D813" t="str">
        <f t="shared" si="49"/>
        <v>PROTRA_CHP_HP_I</v>
      </c>
      <c r="E813" t="s">
        <v>11</v>
      </c>
      <c r="F813" s="1" t="str">
        <f t="shared" si="50"/>
        <v>IRELANDTO_heatPROTRA_HP_solid_bio</v>
      </c>
      <c r="G813" s="4">
        <f>'PROTRA_capacity-Original_Data'!H813</f>
        <v>0</v>
      </c>
      <c r="H813" s="4">
        <f>'PROTRA_capacity-Original_Data'!I813</f>
        <v>0</v>
      </c>
      <c r="I813" s="4">
        <f>'PROTRA_capacity-Original_Data'!J813</f>
        <v>0</v>
      </c>
      <c r="J813" s="4">
        <f>'PROTRA_capacity-Original_Data'!K813</f>
        <v>0</v>
      </c>
      <c r="K813" s="4">
        <f>'PROTRA_capacity-Original_Data'!L813</f>
        <v>0</v>
      </c>
      <c r="L813" s="4">
        <f>'PROTRA_capacity-Original_Data'!M813</f>
        <v>0</v>
      </c>
      <c r="M813" s="4">
        <f>'PROTRA_capacity-Original_Data'!N813</f>
        <v>0</v>
      </c>
      <c r="N813" s="4">
        <f>'PROTRA_capacity-Original_Data'!O813</f>
        <v>0</v>
      </c>
      <c r="O813" s="4">
        <f>'PROTRA_capacity-Original_Data'!P813</f>
        <v>0</v>
      </c>
      <c r="P813" s="4">
        <f>'PROTRA_capacity-Original_Data'!Q813</f>
        <v>0</v>
      </c>
      <c r="Q813" s="4">
        <f>'PROTRA_capacity-Original_Data'!R813</f>
        <v>0</v>
      </c>
      <c r="R813" s="4">
        <f>'PROTRA_capacity-Original_Data'!S813</f>
        <v>0</v>
      </c>
      <c r="S813" s="4">
        <f>'PROTRA_capacity-Original_Data'!T813</f>
        <v>0</v>
      </c>
      <c r="T813" s="4">
        <f>'PROTRA_capacity-Original_Data'!U813</f>
        <v>0</v>
      </c>
      <c r="U813" s="4">
        <f>'PROTRA_capacity-Original_Data'!V813</f>
        <v>0</v>
      </c>
      <c r="W813" s="83" t="e">
        <f t="shared" si="51"/>
        <v>#DIV/0!</v>
      </c>
    </row>
    <row r="814" spans="1:23" x14ac:dyDescent="0.35">
      <c r="A814" t="s">
        <v>55</v>
      </c>
      <c r="B814" t="s">
        <v>41</v>
      </c>
      <c r="C814" t="str">
        <f t="shared" si="48"/>
        <v>IRELAND_TO_heat</v>
      </c>
      <c r="D814" t="str">
        <f t="shared" si="49"/>
        <v>PROTRA_CHP_HP_I</v>
      </c>
      <c r="E814" t="s">
        <v>12</v>
      </c>
      <c r="F814" s="1" t="str">
        <f t="shared" si="50"/>
        <v>IRELANDTO_heatPROTRA_HP_geothermal</v>
      </c>
      <c r="G814" s="4">
        <f>INDEX('CHP-geothermal-fix'!H$155:H$226,MATCH(PROTRA_capacity!$F814,'CHP-geothermal-fix'!$F$155:$F$226,0))</f>
        <v>0</v>
      </c>
      <c r="H814" s="4">
        <f>INDEX('CHP-geothermal-fix'!I$155:I$226,MATCH(PROTRA_capacity!$F814,'CHP-geothermal-fix'!$F$155:$F$226,0))</f>
        <v>0</v>
      </c>
      <c r="I814" s="4">
        <f>INDEX('CHP-geothermal-fix'!J$155:J$226,MATCH(PROTRA_capacity!$F814,'CHP-geothermal-fix'!$F$155:$F$226,0))</f>
        <v>0</v>
      </c>
      <c r="J814" s="4">
        <f>INDEX('CHP-geothermal-fix'!K$155:K$226,MATCH(PROTRA_capacity!$F814,'CHP-geothermal-fix'!$F$155:$F$226,0))</f>
        <v>0</v>
      </c>
      <c r="K814" s="4">
        <f>INDEX('CHP-geothermal-fix'!L$155:L$226,MATCH(PROTRA_capacity!$F814,'CHP-geothermal-fix'!$F$155:$F$226,0))</f>
        <v>0</v>
      </c>
      <c r="L814" s="4">
        <f>INDEX('CHP-geothermal-fix'!M$155:M$226,MATCH(PROTRA_capacity!$F814,'CHP-geothermal-fix'!$F$155:$F$226,0))</f>
        <v>0</v>
      </c>
      <c r="M814" s="4">
        <f>INDEX('CHP-geothermal-fix'!N$155:N$226,MATCH(PROTRA_capacity!$F814,'CHP-geothermal-fix'!$F$155:$F$226,0))</f>
        <v>0</v>
      </c>
      <c r="N814" s="4">
        <f>INDEX('CHP-geothermal-fix'!O$155:O$226,MATCH(PROTRA_capacity!$F814,'CHP-geothermal-fix'!$F$155:$F$226,0))</f>
        <v>0</v>
      </c>
      <c r="O814" s="4">
        <f>INDEX('CHP-geothermal-fix'!P$155:P$226,MATCH(PROTRA_capacity!$F814,'CHP-geothermal-fix'!$F$155:$F$226,0))</f>
        <v>0</v>
      </c>
      <c r="P814" s="4">
        <f>INDEX('CHP-geothermal-fix'!Q$155:Q$226,MATCH(PROTRA_capacity!$F814,'CHP-geothermal-fix'!$F$155:$F$226,0))</f>
        <v>0</v>
      </c>
      <c r="Q814" s="4">
        <f>INDEX('CHP-geothermal-fix'!R$155:R$226,MATCH(PROTRA_capacity!$F814,'CHP-geothermal-fix'!$F$155:$F$226,0))</f>
        <v>0</v>
      </c>
      <c r="R814" s="4">
        <f>INDEX('CHP-geothermal-fix'!S$155:S$226,MATCH(PROTRA_capacity!$F814,'CHP-geothermal-fix'!$F$155:$F$226,0))</f>
        <v>0</v>
      </c>
      <c r="S814" s="4">
        <f>INDEX('CHP-geothermal-fix'!T$155:T$226,MATCH(PROTRA_capacity!$F814,'CHP-geothermal-fix'!$F$155:$F$226,0))</f>
        <v>0</v>
      </c>
      <c r="T814" s="4">
        <f>INDEX('CHP-geothermal-fix'!U$155:U$226,MATCH(PROTRA_capacity!$F814,'CHP-geothermal-fix'!$F$155:$F$226,0))</f>
        <v>0</v>
      </c>
      <c r="U814" s="4">
        <f>INDEX('CHP-geothermal-fix'!V$155:V$226,MATCH(PROTRA_capacity!$F814,'CHP-geothermal-fix'!$F$155:$F$226,0))</f>
        <v>0</v>
      </c>
      <c r="W814" s="83" t="e">
        <f t="shared" si="51"/>
        <v>#DIV/0!</v>
      </c>
    </row>
    <row r="815" spans="1:23" x14ac:dyDescent="0.35">
      <c r="A815" t="s">
        <v>55</v>
      </c>
      <c r="B815" t="s">
        <v>41</v>
      </c>
      <c r="C815" t="str">
        <f t="shared" si="48"/>
        <v>IRELAND_TO_heat</v>
      </c>
      <c r="D815" t="str">
        <f t="shared" si="49"/>
        <v>PROTRA_CHP_HP_I</v>
      </c>
      <c r="E815" t="s">
        <v>13</v>
      </c>
      <c r="F815" s="1" t="str">
        <f t="shared" si="50"/>
        <v>IRELANDTO_heatPROTRA_HP_liquid_fuels</v>
      </c>
      <c r="G815" s="4">
        <f>'PROTRA_capacity-Original_Data'!H815</f>
        <v>0</v>
      </c>
      <c r="H815" s="4">
        <f>'PROTRA_capacity-Original_Data'!I815</f>
        <v>0</v>
      </c>
      <c r="I815" s="4">
        <f>'PROTRA_capacity-Original_Data'!J815</f>
        <v>0</v>
      </c>
      <c r="J815" s="4">
        <f>'PROTRA_capacity-Original_Data'!K815</f>
        <v>0</v>
      </c>
      <c r="K815" s="4">
        <f>'PROTRA_capacity-Original_Data'!L815</f>
        <v>0</v>
      </c>
      <c r="L815" s="4">
        <f>'PROTRA_capacity-Original_Data'!M815</f>
        <v>0</v>
      </c>
      <c r="M815" s="4">
        <f>'PROTRA_capacity-Original_Data'!N815</f>
        <v>0</v>
      </c>
      <c r="N815" s="4">
        <f>'PROTRA_capacity-Original_Data'!O815</f>
        <v>0</v>
      </c>
      <c r="O815" s="4">
        <f>'PROTRA_capacity-Original_Data'!P815</f>
        <v>0</v>
      </c>
      <c r="P815" s="4">
        <f>'PROTRA_capacity-Original_Data'!Q815</f>
        <v>0</v>
      </c>
      <c r="Q815" s="4">
        <f>'PROTRA_capacity-Original_Data'!R815</f>
        <v>0</v>
      </c>
      <c r="R815" s="4">
        <f>'PROTRA_capacity-Original_Data'!S815</f>
        <v>0</v>
      </c>
      <c r="S815" s="4">
        <f>'PROTRA_capacity-Original_Data'!T815</f>
        <v>0</v>
      </c>
      <c r="T815" s="4">
        <f>'PROTRA_capacity-Original_Data'!U815</f>
        <v>0</v>
      </c>
      <c r="U815" s="4">
        <f>'PROTRA_capacity-Original_Data'!V815</f>
        <v>0</v>
      </c>
      <c r="W815" s="83" t="e">
        <f t="shared" si="51"/>
        <v>#DIV/0!</v>
      </c>
    </row>
    <row r="816" spans="1:23" x14ac:dyDescent="0.35">
      <c r="A816" t="s">
        <v>55</v>
      </c>
      <c r="B816" t="s">
        <v>41</v>
      </c>
      <c r="C816" t="str">
        <f t="shared" si="48"/>
        <v>IRELAND_TO_heat</v>
      </c>
      <c r="D816" t="str">
        <f t="shared" si="49"/>
        <v>PROTRA_CHP_HP_I</v>
      </c>
      <c r="E816" t="s">
        <v>14</v>
      </c>
      <c r="F816" s="1" t="str">
        <f t="shared" si="50"/>
        <v>IRELANDTO_heatPROTRA_HP_solar</v>
      </c>
      <c r="G816" s="4">
        <f>'PROTRA_capacity-Original_Data'!H816</f>
        <v>0</v>
      </c>
      <c r="H816" s="4">
        <f>'PROTRA_capacity-Original_Data'!I816</f>
        <v>0</v>
      </c>
      <c r="I816" s="4">
        <f>'PROTRA_capacity-Original_Data'!J816</f>
        <v>0</v>
      </c>
      <c r="J816" s="4">
        <f>'PROTRA_capacity-Original_Data'!K816</f>
        <v>0</v>
      </c>
      <c r="K816" s="4">
        <f>'PROTRA_capacity-Original_Data'!L816</f>
        <v>0</v>
      </c>
      <c r="L816" s="4">
        <f>'PROTRA_capacity-Original_Data'!M816</f>
        <v>0</v>
      </c>
      <c r="M816" s="4">
        <f>'PROTRA_capacity-Original_Data'!N816</f>
        <v>0</v>
      </c>
      <c r="N816" s="4">
        <f>'PROTRA_capacity-Original_Data'!O816</f>
        <v>0</v>
      </c>
      <c r="O816" s="4">
        <f>'PROTRA_capacity-Original_Data'!P816</f>
        <v>0</v>
      </c>
      <c r="P816" s="4">
        <f>'PROTRA_capacity-Original_Data'!Q816</f>
        <v>0</v>
      </c>
      <c r="Q816" s="4">
        <f>'PROTRA_capacity-Original_Data'!R816</f>
        <v>0</v>
      </c>
      <c r="R816" s="4">
        <f>'PROTRA_capacity-Original_Data'!S816</f>
        <v>0</v>
      </c>
      <c r="S816" s="4">
        <f>'PROTRA_capacity-Original_Data'!T816</f>
        <v>0</v>
      </c>
      <c r="T816" s="4">
        <f>'PROTRA_capacity-Original_Data'!U816</f>
        <v>0</v>
      </c>
      <c r="U816" s="4">
        <f>'PROTRA_capacity-Original_Data'!V816</f>
        <v>0</v>
      </c>
      <c r="W816" s="83" t="e">
        <f t="shared" si="51"/>
        <v>#DIV/0!</v>
      </c>
    </row>
    <row r="817" spans="1:23" x14ac:dyDescent="0.35">
      <c r="A817" t="s">
        <v>55</v>
      </c>
      <c r="B817" t="s">
        <v>41</v>
      </c>
      <c r="C817" t="str">
        <f t="shared" si="48"/>
        <v>IRELAND_TO_heat</v>
      </c>
      <c r="D817" t="str">
        <f t="shared" si="49"/>
        <v>PROTRA_CHP_HP_I</v>
      </c>
      <c r="E817" t="s">
        <v>15</v>
      </c>
      <c r="F817" s="1" t="str">
        <f t="shared" si="50"/>
        <v>IRELANDTO_heatPROTRA_HP_solid_fossil</v>
      </c>
      <c r="G817" s="4">
        <f>'PROTRA_capacity-Original_Data'!H817</f>
        <v>0</v>
      </c>
      <c r="H817" s="4">
        <f>'PROTRA_capacity-Original_Data'!I817</f>
        <v>0</v>
      </c>
      <c r="I817" s="4">
        <f>'PROTRA_capacity-Original_Data'!J817</f>
        <v>0</v>
      </c>
      <c r="J817" s="4">
        <f>'PROTRA_capacity-Original_Data'!K817</f>
        <v>0</v>
      </c>
      <c r="K817" s="4">
        <f>'PROTRA_capacity-Original_Data'!L817</f>
        <v>0</v>
      </c>
      <c r="L817" s="4">
        <f>'PROTRA_capacity-Original_Data'!M817</f>
        <v>0</v>
      </c>
      <c r="M817" s="4">
        <f>'PROTRA_capacity-Original_Data'!N817</f>
        <v>0</v>
      </c>
      <c r="N817" s="4">
        <f>'PROTRA_capacity-Original_Data'!O817</f>
        <v>0</v>
      </c>
      <c r="O817" s="4">
        <f>'PROTRA_capacity-Original_Data'!P817</f>
        <v>0</v>
      </c>
      <c r="P817" s="4">
        <f>'PROTRA_capacity-Original_Data'!Q817</f>
        <v>0</v>
      </c>
      <c r="Q817" s="4">
        <f>'PROTRA_capacity-Original_Data'!R817</f>
        <v>0</v>
      </c>
      <c r="R817" s="4">
        <f>'PROTRA_capacity-Original_Data'!S817</f>
        <v>0</v>
      </c>
      <c r="S817" s="4">
        <f>'PROTRA_capacity-Original_Data'!T817</f>
        <v>0</v>
      </c>
      <c r="T817" s="4">
        <f>'PROTRA_capacity-Original_Data'!U817</f>
        <v>0</v>
      </c>
      <c r="U817" s="4">
        <f>'PROTRA_capacity-Original_Data'!V817</f>
        <v>0</v>
      </c>
      <c r="W817" s="83" t="e">
        <f t="shared" si="51"/>
        <v>#DIV/0!</v>
      </c>
    </row>
    <row r="818" spans="1:23" x14ac:dyDescent="0.35">
      <c r="A818" t="s">
        <v>55</v>
      </c>
      <c r="B818" t="s">
        <v>41</v>
      </c>
      <c r="C818" t="str">
        <f t="shared" si="48"/>
        <v>IRELAND_TO_heat</v>
      </c>
      <c r="D818" t="str">
        <f t="shared" si="49"/>
        <v>PROTRA_CHP_HP_I</v>
      </c>
      <c r="E818" t="s">
        <v>16</v>
      </c>
      <c r="F818" s="1" t="str">
        <f t="shared" si="50"/>
        <v>IRELANDTO_heatPROTRA_HP_waste</v>
      </c>
      <c r="G818" s="4">
        <f>'PROTRA_capacity-Original_Data'!H818</f>
        <v>0</v>
      </c>
      <c r="H818" s="4">
        <f>'PROTRA_capacity-Original_Data'!I818</f>
        <v>0</v>
      </c>
      <c r="I818" s="4">
        <f>'PROTRA_capacity-Original_Data'!J818</f>
        <v>0</v>
      </c>
      <c r="J818" s="4">
        <f>'PROTRA_capacity-Original_Data'!K818</f>
        <v>0</v>
      </c>
      <c r="K818" s="4">
        <f>'PROTRA_capacity-Original_Data'!L818</f>
        <v>0</v>
      </c>
      <c r="L818" s="4">
        <f>'PROTRA_capacity-Original_Data'!M818</f>
        <v>0</v>
      </c>
      <c r="M818" s="4">
        <f>'PROTRA_capacity-Original_Data'!N818</f>
        <v>0</v>
      </c>
      <c r="N818" s="4">
        <f>'PROTRA_capacity-Original_Data'!O818</f>
        <v>0</v>
      </c>
      <c r="O818" s="4">
        <f>'PROTRA_capacity-Original_Data'!P818</f>
        <v>0</v>
      </c>
      <c r="P818" s="4">
        <f>'PROTRA_capacity-Original_Data'!Q818</f>
        <v>0</v>
      </c>
      <c r="Q818" s="4">
        <f>'PROTRA_capacity-Original_Data'!R818</f>
        <v>0</v>
      </c>
      <c r="R818" s="4">
        <f>'PROTRA_capacity-Original_Data'!S818</f>
        <v>0</v>
      </c>
      <c r="S818" s="4">
        <f>'PROTRA_capacity-Original_Data'!T818</f>
        <v>0</v>
      </c>
      <c r="T818" s="4">
        <f>'PROTRA_capacity-Original_Data'!U818</f>
        <v>0</v>
      </c>
      <c r="U818" s="4">
        <f>'PROTRA_capacity-Original_Data'!V818</f>
        <v>0</v>
      </c>
      <c r="W818" s="83" t="e">
        <f t="shared" si="51"/>
        <v>#DIV/0!</v>
      </c>
    </row>
    <row r="819" spans="1:23" x14ac:dyDescent="0.35">
      <c r="A819" t="s">
        <v>55</v>
      </c>
      <c r="B819" t="s">
        <v>42</v>
      </c>
      <c r="C819" t="str">
        <f t="shared" si="48"/>
        <v>IRELAND_TO_elec</v>
      </c>
      <c r="D819" t="str">
        <f t="shared" si="49"/>
        <v>PROTRA_CHP_PP_I</v>
      </c>
      <c r="E819" t="s">
        <v>0</v>
      </c>
      <c r="F819" s="1" t="str">
        <f t="shared" si="50"/>
        <v>IRELANDTO_elecPROTRA_CHP_gas_fuels</v>
      </c>
      <c r="G819" s="5">
        <f>'PROTRA_capacity-Original_Data'!H819</f>
        <v>0.76926000000000005</v>
      </c>
      <c r="H819" s="5">
        <f>'PROTRA_capacity-Original_Data'!I819</f>
        <v>1.56026</v>
      </c>
      <c r="I819" s="5">
        <f>'PROTRA_capacity-Original_Data'!J819</f>
        <v>1.5592600000000001</v>
      </c>
      <c r="J819" s="5">
        <f>'PROTRA_capacity-Original_Data'!K819</f>
        <v>1.55576</v>
      </c>
      <c r="K819" s="5">
        <f>'PROTRA_capacity-Original_Data'!L819</f>
        <v>2.0069599999999999</v>
      </c>
      <c r="L819" s="5">
        <f>'PROTRA_capacity-Original_Data'!M819</f>
        <v>2.0119600000000002</v>
      </c>
      <c r="M819" s="5">
        <f>'PROTRA_capacity-Original_Data'!N819</f>
        <v>2.0119600000000002</v>
      </c>
      <c r="N819" s="5">
        <f>'PROTRA_capacity-Original_Data'!O819</f>
        <v>2.0119600000000002</v>
      </c>
      <c r="O819" s="5">
        <f>'PROTRA_capacity-Original_Data'!P819</f>
        <v>2.0119600000000002</v>
      </c>
      <c r="P819" s="5">
        <f>'PROTRA_capacity-Original_Data'!Q819</f>
        <v>2.1819600000000001</v>
      </c>
      <c r="Q819" s="5">
        <f>'PROTRA_capacity-Original_Data'!R819</f>
        <v>2.1819600000000001</v>
      </c>
      <c r="R819" s="5">
        <f>'PROTRA_capacity-Original_Data'!S819</f>
        <v>2.4483187056037887</v>
      </c>
      <c r="S819" s="5">
        <f>'PROTRA_capacity-Original_Data'!T819</f>
        <v>2.4483187056037887</v>
      </c>
      <c r="T819" s="5">
        <f>'PROTRA_capacity-Original_Data'!U819</f>
        <v>2.4483187056037887</v>
      </c>
      <c r="U819" s="5">
        <f>'PROTRA_capacity-Original_Data'!V819</f>
        <v>2.4483187056037887</v>
      </c>
      <c r="W819" s="83">
        <f t="shared" si="51"/>
        <v>8.6210294036212165E-2</v>
      </c>
    </row>
    <row r="820" spans="1:23" x14ac:dyDescent="0.35">
      <c r="A820" t="s">
        <v>55</v>
      </c>
      <c r="B820" t="s">
        <v>42</v>
      </c>
      <c r="C820" t="str">
        <f t="shared" si="48"/>
        <v>IRELAND_TO_elec</v>
      </c>
      <c r="D820" t="str">
        <f t="shared" si="49"/>
        <v>PROTRA_CHP_PP_I</v>
      </c>
      <c r="E820" t="s">
        <v>1</v>
      </c>
      <c r="F820" s="1" t="str">
        <f t="shared" si="50"/>
        <v>IRELANDTO_elecPROTRA_CHP_gas_fuels_CCS</v>
      </c>
      <c r="G820" s="5">
        <f>'PROTRA_capacity-Original_Data'!H820</f>
        <v>0</v>
      </c>
      <c r="H820" s="5">
        <f>'PROTRA_capacity-Original_Data'!I820</f>
        <v>0</v>
      </c>
      <c r="I820" s="5">
        <f>'PROTRA_capacity-Original_Data'!J820</f>
        <v>0</v>
      </c>
      <c r="J820" s="5">
        <f>'PROTRA_capacity-Original_Data'!K820</f>
        <v>0</v>
      </c>
      <c r="K820" s="5">
        <f>'PROTRA_capacity-Original_Data'!L820</f>
        <v>0</v>
      </c>
      <c r="L820" s="5">
        <f>'PROTRA_capacity-Original_Data'!M820</f>
        <v>0</v>
      </c>
      <c r="M820" s="5">
        <f>'PROTRA_capacity-Original_Data'!N820</f>
        <v>0</v>
      </c>
      <c r="N820" s="5">
        <f>'PROTRA_capacity-Original_Data'!O820</f>
        <v>0</v>
      </c>
      <c r="O820" s="5">
        <f>'PROTRA_capacity-Original_Data'!P820</f>
        <v>0</v>
      </c>
      <c r="P820" s="5">
        <f>'PROTRA_capacity-Original_Data'!Q820</f>
        <v>0</v>
      </c>
      <c r="Q820" s="5">
        <f>'PROTRA_capacity-Original_Data'!R820</f>
        <v>0</v>
      </c>
      <c r="R820" s="5">
        <f>'PROTRA_capacity-Original_Data'!S820</f>
        <v>0</v>
      </c>
      <c r="S820" s="5">
        <f>'PROTRA_capacity-Original_Data'!T820</f>
        <v>0</v>
      </c>
      <c r="T820" s="5">
        <f>'PROTRA_capacity-Original_Data'!U820</f>
        <v>0</v>
      </c>
      <c r="U820" s="5">
        <f>'PROTRA_capacity-Original_Data'!V820</f>
        <v>0</v>
      </c>
      <c r="W820" s="83" t="e">
        <f t="shared" si="51"/>
        <v>#DIV/0!</v>
      </c>
    </row>
    <row r="821" spans="1:23" x14ac:dyDescent="0.35">
      <c r="A821" t="s">
        <v>55</v>
      </c>
      <c r="B821" t="s">
        <v>42</v>
      </c>
      <c r="C821" t="str">
        <f t="shared" si="48"/>
        <v>IRELAND_TO_elec</v>
      </c>
      <c r="D821" t="str">
        <f t="shared" si="49"/>
        <v>PROTRA_CHP_PP_I</v>
      </c>
      <c r="E821" t="s">
        <v>2</v>
      </c>
      <c r="F821" s="1" t="str">
        <f t="shared" si="50"/>
        <v>IRELANDTO_elecPROTRA_CHP_geothermal</v>
      </c>
      <c r="G821" s="3">
        <v>0</v>
      </c>
      <c r="H821" s="3">
        <v>0</v>
      </c>
      <c r="I821" s="3">
        <v>0</v>
      </c>
      <c r="J821" s="3">
        <v>0</v>
      </c>
      <c r="K821" s="3">
        <v>0</v>
      </c>
      <c r="L821" s="3">
        <v>0</v>
      </c>
      <c r="M821" s="3">
        <v>0</v>
      </c>
      <c r="N821" s="3">
        <v>0</v>
      </c>
      <c r="O821" s="3">
        <v>0</v>
      </c>
      <c r="P821" s="3">
        <v>0</v>
      </c>
      <c r="Q821" s="3">
        <v>0</v>
      </c>
      <c r="R821" s="3">
        <v>0</v>
      </c>
      <c r="S821" s="3">
        <v>0</v>
      </c>
      <c r="T821" s="3">
        <v>0</v>
      </c>
      <c r="U821" s="3">
        <v>0</v>
      </c>
      <c r="W821" s="83" t="e">
        <f t="shared" si="51"/>
        <v>#DIV/0!</v>
      </c>
    </row>
    <row r="822" spans="1:23" x14ac:dyDescent="0.35">
      <c r="A822" t="s">
        <v>55</v>
      </c>
      <c r="B822" t="s">
        <v>42</v>
      </c>
      <c r="C822" t="str">
        <f t="shared" si="48"/>
        <v>IRELAND_TO_elec</v>
      </c>
      <c r="D822" t="str">
        <f t="shared" si="49"/>
        <v>PROTRA_CHP_PP_I</v>
      </c>
      <c r="E822" t="s">
        <v>3</v>
      </c>
      <c r="F822" s="1" t="str">
        <f t="shared" si="50"/>
        <v>IRELANDTO_elecPROTRA_CHP_liquid_fuels</v>
      </c>
      <c r="G822" s="5">
        <f>'PROTRA_capacity-Original_Data'!H822</f>
        <v>2.9000000000000002E-3</v>
      </c>
      <c r="H822" s="5">
        <f>'PROTRA_capacity-Original_Data'!I822</f>
        <v>2.9000000000000002E-3</v>
      </c>
      <c r="I822" s="5">
        <f>'PROTRA_capacity-Original_Data'!J822</f>
        <v>2.9000000000000002E-3</v>
      </c>
      <c r="J822" s="5">
        <f>'PROTRA_capacity-Original_Data'!K822</f>
        <v>2.9000000000000002E-3</v>
      </c>
      <c r="K822" s="5">
        <f>'PROTRA_capacity-Original_Data'!L822</f>
        <v>2.9000000000000002E-3</v>
      </c>
      <c r="L822" s="5">
        <f>'PROTRA_capacity-Original_Data'!M822</f>
        <v>2.9000000000000002E-3</v>
      </c>
      <c r="M822" s="5">
        <f>'PROTRA_capacity-Original_Data'!N822</f>
        <v>2.9000000000000002E-3</v>
      </c>
      <c r="N822" s="5">
        <f>'PROTRA_capacity-Original_Data'!O822</f>
        <v>2.9000000000000002E-3</v>
      </c>
      <c r="O822" s="5">
        <f>'PROTRA_capacity-Original_Data'!P822</f>
        <v>2.9000000000000002E-3</v>
      </c>
      <c r="P822" s="5">
        <f>'PROTRA_capacity-Original_Data'!Q822</f>
        <v>2.9000000000000002E-3</v>
      </c>
      <c r="Q822" s="5">
        <f>'PROTRA_capacity-Original_Data'!R822</f>
        <v>2.9000000000000002E-3</v>
      </c>
      <c r="R822" s="5">
        <f>'PROTRA_capacity-Original_Data'!S822</f>
        <v>4.548458692971641E-3</v>
      </c>
      <c r="S822" s="5">
        <f>'PROTRA_capacity-Original_Data'!T822</f>
        <v>4.548458692971641E-3</v>
      </c>
      <c r="T822" s="5">
        <f>'PROTRA_capacity-Original_Data'!U822</f>
        <v>4.548458692971641E-3</v>
      </c>
      <c r="U822" s="5">
        <f>'PROTRA_capacity-Original_Data'!V822</f>
        <v>4.548458692971641E-3</v>
      </c>
      <c r="W822" s="83">
        <f t="shared" si="51"/>
        <v>3.2670748895520685E-2</v>
      </c>
    </row>
    <row r="823" spans="1:23" x14ac:dyDescent="0.35">
      <c r="A823" t="s">
        <v>55</v>
      </c>
      <c r="B823" t="s">
        <v>42</v>
      </c>
      <c r="C823" t="str">
        <f t="shared" si="48"/>
        <v>IRELAND_TO_elec</v>
      </c>
      <c r="D823" t="str">
        <f t="shared" si="49"/>
        <v>PROTRA_CHP_PP_I</v>
      </c>
      <c r="E823" t="s">
        <v>4</v>
      </c>
      <c r="F823" s="1" t="str">
        <f t="shared" si="50"/>
        <v>IRELANDTO_elecPROTRA_CHP_liquid_fuels_CCS</v>
      </c>
      <c r="G823" s="5">
        <f>'PROTRA_capacity-Original_Data'!H823</f>
        <v>0</v>
      </c>
      <c r="H823" s="5">
        <f>'PROTRA_capacity-Original_Data'!I823</f>
        <v>0</v>
      </c>
      <c r="I823" s="5">
        <f>'PROTRA_capacity-Original_Data'!J823</f>
        <v>0</v>
      </c>
      <c r="J823" s="5">
        <f>'PROTRA_capacity-Original_Data'!K823</f>
        <v>0</v>
      </c>
      <c r="K823" s="5">
        <f>'PROTRA_capacity-Original_Data'!L823</f>
        <v>0</v>
      </c>
      <c r="L823" s="5">
        <f>'PROTRA_capacity-Original_Data'!M823</f>
        <v>0</v>
      </c>
      <c r="M823" s="5">
        <f>'PROTRA_capacity-Original_Data'!N823</f>
        <v>0</v>
      </c>
      <c r="N823" s="5">
        <f>'PROTRA_capacity-Original_Data'!O823</f>
        <v>0</v>
      </c>
      <c r="O823" s="5">
        <f>'PROTRA_capacity-Original_Data'!P823</f>
        <v>0</v>
      </c>
      <c r="P823" s="5">
        <f>'PROTRA_capacity-Original_Data'!Q823</f>
        <v>0</v>
      </c>
      <c r="Q823" s="5">
        <f>'PROTRA_capacity-Original_Data'!R823</f>
        <v>0</v>
      </c>
      <c r="R823" s="5">
        <f>'PROTRA_capacity-Original_Data'!S823</f>
        <v>0</v>
      </c>
      <c r="S823" s="5">
        <f>'PROTRA_capacity-Original_Data'!T823</f>
        <v>0</v>
      </c>
      <c r="T823" s="5">
        <f>'PROTRA_capacity-Original_Data'!U823</f>
        <v>0</v>
      </c>
      <c r="U823" s="5">
        <f>'PROTRA_capacity-Original_Data'!V823</f>
        <v>0</v>
      </c>
      <c r="W823" s="83" t="e">
        <f t="shared" si="51"/>
        <v>#DIV/0!</v>
      </c>
    </row>
    <row r="824" spans="1:23" x14ac:dyDescent="0.35">
      <c r="A824" t="s">
        <v>55</v>
      </c>
      <c r="B824" t="s">
        <v>42</v>
      </c>
      <c r="C824" t="str">
        <f t="shared" si="48"/>
        <v>IRELAND_TO_elec</v>
      </c>
      <c r="D824" t="str">
        <f t="shared" si="49"/>
        <v>PROTRA_CHP_PP_I</v>
      </c>
      <c r="E824" t="s">
        <v>5</v>
      </c>
      <c r="F824" s="1" t="str">
        <f t="shared" si="50"/>
        <v>IRELANDTO_elecPROTRA_CHP_solid_fossil</v>
      </c>
      <c r="G824" s="5">
        <f>'PROTRA_capacity-Original_Data'!H824</f>
        <v>9.2000000000000016E-3</v>
      </c>
      <c r="H824" s="5">
        <f>'PROTRA_capacity-Original_Data'!I824</f>
        <v>9.2000000000000016E-3</v>
      </c>
      <c r="I824" s="5">
        <f>'PROTRA_capacity-Original_Data'!J824</f>
        <v>9.2000000000000016E-3</v>
      </c>
      <c r="J824" s="5">
        <f>'PROTRA_capacity-Original_Data'!K824</f>
        <v>9.2000000000000016E-3</v>
      </c>
      <c r="K824" s="5">
        <f>'PROTRA_capacity-Original_Data'!L824</f>
        <v>9.2000000000000016E-3</v>
      </c>
      <c r="L824" s="5">
        <f>'PROTRA_capacity-Original_Data'!M824</f>
        <v>9.2000000000000016E-3</v>
      </c>
      <c r="M824" s="5">
        <f>'PROTRA_capacity-Original_Data'!N824</f>
        <v>9.2000000000000016E-3</v>
      </c>
      <c r="N824" s="5">
        <f>'PROTRA_capacity-Original_Data'!O824</f>
        <v>9.2000000000000016E-3</v>
      </c>
      <c r="O824" s="5">
        <f>'PROTRA_capacity-Original_Data'!P824</f>
        <v>9.2000000000000016E-3</v>
      </c>
      <c r="P824" s="5">
        <f>'PROTRA_capacity-Original_Data'!Q824</f>
        <v>9.2000000000000016E-3</v>
      </c>
      <c r="Q824" s="5">
        <f>'PROTRA_capacity-Original_Data'!R824</f>
        <v>9.2000000000000016E-3</v>
      </c>
      <c r="R824" s="5">
        <f>'PROTRA_capacity-Original_Data'!S824</f>
        <v>9.2000000000000016E-3</v>
      </c>
      <c r="S824" s="5">
        <f>'PROTRA_capacity-Original_Data'!T824</f>
        <v>9.2000000000000016E-3</v>
      </c>
      <c r="T824" s="5">
        <f>'PROTRA_capacity-Original_Data'!U824</f>
        <v>9.2000000000000016E-3</v>
      </c>
      <c r="U824" s="5">
        <f>'PROTRA_capacity-Original_Data'!V824</f>
        <v>9.2000000000000016E-3</v>
      </c>
      <c r="W824" s="83">
        <f t="shared" si="51"/>
        <v>0</v>
      </c>
    </row>
    <row r="825" spans="1:23" x14ac:dyDescent="0.35">
      <c r="A825" t="s">
        <v>55</v>
      </c>
      <c r="B825" t="s">
        <v>42</v>
      </c>
      <c r="C825" t="str">
        <f t="shared" si="48"/>
        <v>IRELAND_TO_elec</v>
      </c>
      <c r="D825" t="str">
        <f t="shared" si="49"/>
        <v>PROTRA_CHP_PP_I</v>
      </c>
      <c r="E825" t="s">
        <v>6</v>
      </c>
      <c r="F825" s="1" t="str">
        <f t="shared" si="50"/>
        <v>IRELANDTO_elecPROTRA_CHP_solid_fossil_CCS</v>
      </c>
      <c r="G825" s="5">
        <f>'PROTRA_capacity-Original_Data'!H825</f>
        <v>0</v>
      </c>
      <c r="H825" s="5">
        <f>'PROTRA_capacity-Original_Data'!I825</f>
        <v>0</v>
      </c>
      <c r="I825" s="5">
        <f>'PROTRA_capacity-Original_Data'!J825</f>
        <v>0</v>
      </c>
      <c r="J825" s="5">
        <f>'PROTRA_capacity-Original_Data'!K825</f>
        <v>0</v>
      </c>
      <c r="K825" s="5">
        <f>'PROTRA_capacity-Original_Data'!L825</f>
        <v>0</v>
      </c>
      <c r="L825" s="5">
        <f>'PROTRA_capacity-Original_Data'!M825</f>
        <v>0</v>
      </c>
      <c r="M825" s="5">
        <f>'PROTRA_capacity-Original_Data'!N825</f>
        <v>0</v>
      </c>
      <c r="N825" s="5">
        <f>'PROTRA_capacity-Original_Data'!O825</f>
        <v>0</v>
      </c>
      <c r="O825" s="5">
        <f>'PROTRA_capacity-Original_Data'!P825</f>
        <v>0</v>
      </c>
      <c r="P825" s="5">
        <f>'PROTRA_capacity-Original_Data'!Q825</f>
        <v>0</v>
      </c>
      <c r="Q825" s="5">
        <f>'PROTRA_capacity-Original_Data'!R825</f>
        <v>0</v>
      </c>
      <c r="R825" s="5">
        <f>'PROTRA_capacity-Original_Data'!S825</f>
        <v>0</v>
      </c>
      <c r="S825" s="5">
        <f>'PROTRA_capacity-Original_Data'!T825</f>
        <v>0</v>
      </c>
      <c r="T825" s="5">
        <f>'PROTRA_capacity-Original_Data'!U825</f>
        <v>0</v>
      </c>
      <c r="U825" s="5">
        <f>'PROTRA_capacity-Original_Data'!V825</f>
        <v>0</v>
      </c>
      <c r="W825" s="83" t="e">
        <f t="shared" si="51"/>
        <v>#DIV/0!</v>
      </c>
    </row>
    <row r="826" spans="1:23" x14ac:dyDescent="0.35">
      <c r="A826" t="s">
        <v>55</v>
      </c>
      <c r="B826" t="s">
        <v>42</v>
      </c>
      <c r="C826" t="str">
        <f t="shared" si="48"/>
        <v>IRELAND_TO_elec</v>
      </c>
      <c r="D826" t="str">
        <f t="shared" si="49"/>
        <v>PROTRA_CHP_PP_I</v>
      </c>
      <c r="E826" t="s">
        <v>7</v>
      </c>
      <c r="F826" s="1" t="str">
        <f t="shared" si="50"/>
        <v>IRELANDTO_elecPROTRA_CHP_waste</v>
      </c>
      <c r="G826" s="5">
        <f>'PROTRA_capacity-Original_Data'!H826</f>
        <v>3.3269375347301667E-3</v>
      </c>
      <c r="H826" s="5">
        <f>'PROTRA_capacity-Original_Data'!I826</f>
        <v>3.3269375347301667E-3</v>
      </c>
      <c r="I826" s="5">
        <f>'PROTRA_capacity-Original_Data'!J826</f>
        <v>3.3269375347301667E-3</v>
      </c>
      <c r="J826" s="5">
        <f>'PROTRA_capacity-Original_Data'!K826</f>
        <v>3.3269375347301667E-3</v>
      </c>
      <c r="K826" s="5">
        <f>'PROTRA_capacity-Original_Data'!L826</f>
        <v>3.3269375347301667E-3</v>
      </c>
      <c r="L826" s="5">
        <f>'PROTRA_capacity-Original_Data'!M826</f>
        <v>3.3269375347301667E-3</v>
      </c>
      <c r="M826" s="5">
        <f>'PROTRA_capacity-Original_Data'!N826</f>
        <v>3.3269375347301667E-3</v>
      </c>
      <c r="N826" s="5">
        <f>'PROTRA_capacity-Original_Data'!O826</f>
        <v>3.3269375347301667E-3</v>
      </c>
      <c r="O826" s="5">
        <f>'PROTRA_capacity-Original_Data'!P826</f>
        <v>3.3269375347301667E-3</v>
      </c>
      <c r="P826" s="5">
        <f>'PROTRA_capacity-Original_Data'!Q826</f>
        <v>5.3617853757395473E-2</v>
      </c>
      <c r="Q826" s="5">
        <f>'PROTRA_capacity-Original_Data'!R826</f>
        <v>6.0802270360633376E-2</v>
      </c>
      <c r="R826" s="5">
        <f>'PROTRA_capacity-Original_Data'!S826</f>
        <v>6.7986686963871279E-2</v>
      </c>
      <c r="S826" s="5">
        <f>'PROTRA_capacity-Original_Data'!T826</f>
        <v>7.5171103567109182E-2</v>
      </c>
      <c r="T826" s="5">
        <f>'PROTRA_capacity-Original_Data'!U826</f>
        <v>8.2355520170347085E-2</v>
      </c>
      <c r="U826" s="5">
        <f>'PROTRA_capacity-Original_Data'!V826</f>
        <v>8.9539936773584988E-2</v>
      </c>
      <c r="W826" s="83">
        <f t="shared" si="51"/>
        <v>0.26514664138665567</v>
      </c>
    </row>
    <row r="827" spans="1:23" x14ac:dyDescent="0.35">
      <c r="A827" t="s">
        <v>55</v>
      </c>
      <c r="B827" t="s">
        <v>42</v>
      </c>
      <c r="C827" t="str">
        <f t="shared" si="48"/>
        <v>IRELAND_TO_elec</v>
      </c>
      <c r="D827" t="str">
        <f t="shared" si="49"/>
        <v>PROTRA_CHP_PP_I</v>
      </c>
      <c r="E827" t="s">
        <v>8</v>
      </c>
      <c r="F827" s="1" t="str">
        <f t="shared" si="50"/>
        <v>IRELANDTO_elecPROTRA_CHP_solid_bio</v>
      </c>
      <c r="G827" s="5">
        <f>'PROTRA_capacity-Original_Data'!H827</f>
        <v>9.730624652698332E-4</v>
      </c>
      <c r="H827" s="5">
        <f>'PROTRA_capacity-Original_Data'!I827</f>
        <v>9.730624652698332E-4</v>
      </c>
      <c r="I827" s="5">
        <f>'PROTRA_capacity-Original_Data'!J827</f>
        <v>9.730624652698332E-4</v>
      </c>
      <c r="J827" s="5">
        <f>'PROTRA_capacity-Original_Data'!K827</f>
        <v>9.730624652698332E-4</v>
      </c>
      <c r="K827" s="5">
        <f>'PROTRA_capacity-Original_Data'!L827</f>
        <v>9.730624652698332E-4</v>
      </c>
      <c r="L827" s="5">
        <f>'PROTRA_capacity-Original_Data'!M827</f>
        <v>9.730624652698332E-4</v>
      </c>
      <c r="M827" s="5">
        <f>'PROTRA_capacity-Original_Data'!N827</f>
        <v>9.730624652698332E-4</v>
      </c>
      <c r="N827" s="5">
        <f>'PROTRA_capacity-Original_Data'!O827</f>
        <v>9.730624652698332E-4</v>
      </c>
      <c r="O827" s="5">
        <f>'PROTRA_capacity-Original_Data'!P827</f>
        <v>9.730624652698332E-4</v>
      </c>
      <c r="P827" s="5">
        <f>'PROTRA_capacity-Original_Data'!Q827</f>
        <v>1.5682146242604521E-2</v>
      </c>
      <c r="Q827" s="5">
        <f>'PROTRA_capacity-Original_Data'!R827</f>
        <v>1.7783443925080904E-2</v>
      </c>
      <c r="R827" s="5">
        <f>'PROTRA_capacity-Original_Data'!S827</f>
        <v>1.9884741607557287E-2</v>
      </c>
      <c r="S827" s="5">
        <f>'PROTRA_capacity-Original_Data'!T827</f>
        <v>2.198603929003367E-2</v>
      </c>
      <c r="T827" s="5">
        <f>'PROTRA_capacity-Original_Data'!U827</f>
        <v>2.4087336972510053E-2</v>
      </c>
      <c r="U827" s="5">
        <f>'PROTRA_capacity-Original_Data'!V827</f>
        <v>2.6188634654986435E-2</v>
      </c>
      <c r="W827" s="83">
        <f t="shared" si="51"/>
        <v>0.26514664138665567</v>
      </c>
    </row>
    <row r="828" spans="1:23" x14ac:dyDescent="0.35">
      <c r="A828" t="s">
        <v>55</v>
      </c>
      <c r="B828" t="s">
        <v>42</v>
      </c>
      <c r="C828" t="str">
        <f t="shared" si="48"/>
        <v>IRELAND_TO_elec</v>
      </c>
      <c r="D828" t="str">
        <f t="shared" si="49"/>
        <v>PROTRA_CHP_PP_I</v>
      </c>
      <c r="E828" t="s">
        <v>9</v>
      </c>
      <c r="F828" s="1" t="str">
        <f t="shared" si="50"/>
        <v>IRELANDTO_elecPROTRA_CHP_solid_bio_CCS</v>
      </c>
      <c r="G828" s="5">
        <f>'PROTRA_capacity-Original_Data'!H828</f>
        <v>0</v>
      </c>
      <c r="H828" s="5">
        <f>'PROTRA_capacity-Original_Data'!I828</f>
        <v>0</v>
      </c>
      <c r="I828" s="5">
        <f>'PROTRA_capacity-Original_Data'!J828</f>
        <v>0</v>
      </c>
      <c r="J828" s="5">
        <f>'PROTRA_capacity-Original_Data'!K828</f>
        <v>0</v>
      </c>
      <c r="K828" s="5">
        <f>'PROTRA_capacity-Original_Data'!L828</f>
        <v>0</v>
      </c>
      <c r="L828" s="5">
        <f>'PROTRA_capacity-Original_Data'!M828</f>
        <v>0</v>
      </c>
      <c r="M828" s="5">
        <f>'PROTRA_capacity-Original_Data'!N828</f>
        <v>0</v>
      </c>
      <c r="N828" s="5">
        <f>'PROTRA_capacity-Original_Data'!O828</f>
        <v>0</v>
      </c>
      <c r="O828" s="5">
        <f>'PROTRA_capacity-Original_Data'!P828</f>
        <v>0</v>
      </c>
      <c r="P828" s="5">
        <f>'PROTRA_capacity-Original_Data'!Q828</f>
        <v>0</v>
      </c>
      <c r="Q828" s="5">
        <f>'PROTRA_capacity-Original_Data'!R828</f>
        <v>0</v>
      </c>
      <c r="R828" s="5">
        <f>'PROTRA_capacity-Original_Data'!S828</f>
        <v>0</v>
      </c>
      <c r="S828" s="5">
        <f>'PROTRA_capacity-Original_Data'!T828</f>
        <v>0</v>
      </c>
      <c r="T828" s="5">
        <f>'PROTRA_capacity-Original_Data'!U828</f>
        <v>0</v>
      </c>
      <c r="U828" s="5">
        <f>'PROTRA_capacity-Original_Data'!V828</f>
        <v>0</v>
      </c>
      <c r="W828" s="83" t="e">
        <f t="shared" si="51"/>
        <v>#DIV/0!</v>
      </c>
    </row>
    <row r="829" spans="1:23" x14ac:dyDescent="0.35">
      <c r="A829" t="s">
        <v>55</v>
      </c>
      <c r="B829" t="s">
        <v>42</v>
      </c>
      <c r="C829" t="str">
        <f t="shared" si="48"/>
        <v>IRELAND_TO_elec</v>
      </c>
      <c r="D829" t="str">
        <f t="shared" si="49"/>
        <v>PROTRA_CHP_PP_I</v>
      </c>
      <c r="E829" t="s">
        <v>17</v>
      </c>
      <c r="F829" s="1" t="str">
        <f t="shared" si="50"/>
        <v>IRELANDTO_elecPROTRA_PP_solid_bio</v>
      </c>
      <c r="G829" s="5">
        <f>'PROTRA_capacity-Original_Data'!H829</f>
        <v>1.131467982871899E-3</v>
      </c>
      <c r="H829" s="5">
        <f>'PROTRA_capacity-Original_Data'!I829</f>
        <v>1.131467982871899E-3</v>
      </c>
      <c r="I829" s="5">
        <f>'PROTRA_capacity-Original_Data'!J829</f>
        <v>1.131467982871899E-3</v>
      </c>
      <c r="J829" s="5">
        <f>'PROTRA_capacity-Original_Data'!K829</f>
        <v>1.131467982871899E-3</v>
      </c>
      <c r="K829" s="5">
        <f>'PROTRA_capacity-Original_Data'!L829</f>
        <v>4.7521655280619761E-3</v>
      </c>
      <c r="L829" s="5">
        <f>'PROTRA_capacity-Original_Data'!M829</f>
        <v>4.7521655280619761E-3</v>
      </c>
      <c r="M829" s="5">
        <f>'PROTRA_capacity-Original_Data'!N829</f>
        <v>8.1465694766776724E-3</v>
      </c>
      <c r="N829" s="5">
        <f>'PROTRA_capacity-Original_Data'!O829</f>
        <v>8.1465694766776724E-3</v>
      </c>
      <c r="O829" s="5">
        <f>'PROTRA_capacity-Original_Data'!P829</f>
        <v>8.1465694766776724E-3</v>
      </c>
      <c r="P829" s="5">
        <f>'PROTRA_capacity-Original_Data'!Q829</f>
        <v>8.1465694766776724E-3</v>
      </c>
      <c r="Q829" s="5">
        <f>'PROTRA_capacity-Original_Data'!R829</f>
        <v>8.9224332363612609E-3</v>
      </c>
      <c r="R829" s="5">
        <f>'PROTRA_capacity-Original_Data'!S829</f>
        <v>9.6982969960448494E-3</v>
      </c>
      <c r="S829" s="5">
        <f>'PROTRA_capacity-Original_Data'!T829</f>
        <v>1.0474160755728438E-2</v>
      </c>
      <c r="T829" s="5">
        <f>'PROTRA_capacity-Original_Data'!U829</f>
        <v>1.1250024515412026E-2</v>
      </c>
      <c r="U829" s="5">
        <f>'PROTRA_capacity-Original_Data'!V829</f>
        <v>1.2025888275095615E-2</v>
      </c>
      <c r="W829" s="83">
        <f t="shared" si="51"/>
        <v>0.18391258024636725</v>
      </c>
    </row>
    <row r="830" spans="1:23" x14ac:dyDescent="0.35">
      <c r="A830" t="s">
        <v>55</v>
      </c>
      <c r="B830" t="s">
        <v>42</v>
      </c>
      <c r="C830" t="str">
        <f t="shared" si="48"/>
        <v>IRELAND_TO_elec</v>
      </c>
      <c r="D830" t="str">
        <f t="shared" si="49"/>
        <v>PROTRA_CHP_PP_I</v>
      </c>
      <c r="E830" t="s">
        <v>18</v>
      </c>
      <c r="F830" s="1" t="str">
        <f t="shared" si="50"/>
        <v>IRELANDTO_elecPROTRA_PP_solid_bio_CCS</v>
      </c>
      <c r="G830" s="5">
        <f>'PROTRA_capacity-Original_Data'!H830</f>
        <v>0</v>
      </c>
      <c r="H830" s="5">
        <f>'PROTRA_capacity-Original_Data'!I830</f>
        <v>0</v>
      </c>
      <c r="I830" s="5">
        <f>'PROTRA_capacity-Original_Data'!J830</f>
        <v>0</v>
      </c>
      <c r="J830" s="5">
        <f>'PROTRA_capacity-Original_Data'!K830</f>
        <v>0</v>
      </c>
      <c r="K830" s="5">
        <f>'PROTRA_capacity-Original_Data'!L830</f>
        <v>0</v>
      </c>
      <c r="L830" s="5">
        <f>'PROTRA_capacity-Original_Data'!M830</f>
        <v>0</v>
      </c>
      <c r="M830" s="5">
        <f>'PROTRA_capacity-Original_Data'!N830</f>
        <v>0</v>
      </c>
      <c r="N830" s="5">
        <f>'PROTRA_capacity-Original_Data'!O830</f>
        <v>0</v>
      </c>
      <c r="O830" s="5">
        <f>'PROTRA_capacity-Original_Data'!P830</f>
        <v>0</v>
      </c>
      <c r="P830" s="5">
        <f>'PROTRA_capacity-Original_Data'!Q830</f>
        <v>0</v>
      </c>
      <c r="Q830" s="5">
        <f>'PROTRA_capacity-Original_Data'!R830</f>
        <v>0</v>
      </c>
      <c r="R830" s="5">
        <f>'PROTRA_capacity-Original_Data'!S830</f>
        <v>0</v>
      </c>
      <c r="S830" s="5">
        <f>'PROTRA_capacity-Original_Data'!T830</f>
        <v>0</v>
      </c>
      <c r="T830" s="5">
        <f>'PROTRA_capacity-Original_Data'!U830</f>
        <v>0</v>
      </c>
      <c r="U830" s="5">
        <f>'PROTRA_capacity-Original_Data'!V830</f>
        <v>0</v>
      </c>
      <c r="W830" s="83" t="e">
        <f t="shared" si="51"/>
        <v>#DIV/0!</v>
      </c>
    </row>
    <row r="831" spans="1:23" x14ac:dyDescent="0.35">
      <c r="A831" t="s">
        <v>55</v>
      </c>
      <c r="B831" t="s">
        <v>42</v>
      </c>
      <c r="C831" t="str">
        <f t="shared" si="48"/>
        <v>IRELAND_TO_elec</v>
      </c>
      <c r="D831" t="str">
        <f t="shared" si="49"/>
        <v>PROTRA_CHP_PP_I</v>
      </c>
      <c r="E831" t="s">
        <v>19</v>
      </c>
      <c r="F831" s="1" t="str">
        <f t="shared" si="50"/>
        <v>IRELANDTO_elecPROTRA_PP_gas_fuels</v>
      </c>
      <c r="G831" s="5">
        <f>'PROTRA_capacity-Original_Data'!H831</f>
        <v>2.3981400000000002</v>
      </c>
      <c r="H831" s="5">
        <f>'PROTRA_capacity-Original_Data'!I831</f>
        <v>2.3981400000000002</v>
      </c>
      <c r="I831" s="5">
        <f>'PROTRA_capacity-Original_Data'!J831</f>
        <v>2.2301400000000005</v>
      </c>
      <c r="J831" s="5">
        <f>'PROTRA_capacity-Original_Data'!K831</f>
        <v>2.2301400000000005</v>
      </c>
      <c r="K831" s="5">
        <f>'PROTRA_capacity-Original_Data'!L831</f>
        <v>2.3961399999999999</v>
      </c>
      <c r="L831" s="5">
        <f>'PROTRA_capacity-Original_Data'!M831</f>
        <v>2.4001399999999999</v>
      </c>
      <c r="M831" s="5">
        <f>'PROTRA_capacity-Original_Data'!N831</f>
        <v>2.2801399999999998</v>
      </c>
      <c r="N831" s="5">
        <f>'PROTRA_capacity-Original_Data'!O831</f>
        <v>2.2801399999999998</v>
      </c>
      <c r="O831" s="5">
        <f>'PROTRA_capacity-Original_Data'!P831</f>
        <v>2.53714</v>
      </c>
      <c r="P831" s="5">
        <f>'PROTRA_capacity-Original_Data'!Q831</f>
        <v>2.63714</v>
      </c>
      <c r="Q831" s="5">
        <f>'PROTRA_capacity-Original_Data'!R831</f>
        <v>2.63714</v>
      </c>
      <c r="R831" s="5">
        <f>'PROTRA_capacity-Original_Data'!S831</f>
        <v>2.9590639568534596</v>
      </c>
      <c r="S831" s="5">
        <f>'PROTRA_capacity-Original_Data'!T831</f>
        <v>2.9590639568534596</v>
      </c>
      <c r="T831" s="5">
        <f>'PROTRA_capacity-Original_Data'!U831</f>
        <v>2.9590639568534596</v>
      </c>
      <c r="U831" s="5">
        <f>'PROTRA_capacity-Original_Data'!V831</f>
        <v>2.9590639568534596</v>
      </c>
      <c r="W831" s="83">
        <f t="shared" si="51"/>
        <v>1.5126083571065818E-2</v>
      </c>
    </row>
    <row r="832" spans="1:23" x14ac:dyDescent="0.35">
      <c r="A832" t="s">
        <v>55</v>
      </c>
      <c r="B832" t="s">
        <v>42</v>
      </c>
      <c r="C832" t="str">
        <f t="shared" si="48"/>
        <v>IRELAND_TO_elec</v>
      </c>
      <c r="D832" t="str">
        <f t="shared" si="49"/>
        <v>PROTRA_CHP_PP_I</v>
      </c>
      <c r="E832" t="s">
        <v>20</v>
      </c>
      <c r="F832" s="1" t="str">
        <f t="shared" si="50"/>
        <v>IRELANDTO_elecPROTRA_PP_gas_fuels_CCS</v>
      </c>
      <c r="G832" s="6">
        <f>'PROTRA_capacity-Original_Data'!H832</f>
        <v>0</v>
      </c>
      <c r="H832" s="6">
        <f>'PROTRA_capacity-Original_Data'!I832</f>
        <v>0</v>
      </c>
      <c r="I832" s="6">
        <f>'PROTRA_capacity-Original_Data'!J832</f>
        <v>0</v>
      </c>
      <c r="J832" s="6">
        <f>'PROTRA_capacity-Original_Data'!K832</f>
        <v>0</v>
      </c>
      <c r="K832" s="6">
        <f>'PROTRA_capacity-Original_Data'!L832</f>
        <v>0</v>
      </c>
      <c r="L832" s="6">
        <f>'PROTRA_capacity-Original_Data'!M832</f>
        <v>0</v>
      </c>
      <c r="M832" s="6">
        <f>'PROTRA_capacity-Original_Data'!N832</f>
        <v>0</v>
      </c>
      <c r="N832" s="6">
        <f>'PROTRA_capacity-Original_Data'!O832</f>
        <v>0</v>
      </c>
      <c r="O832" s="6">
        <f>'PROTRA_capacity-Original_Data'!P832</f>
        <v>0</v>
      </c>
      <c r="P832" s="6">
        <f>'PROTRA_capacity-Original_Data'!Q832</f>
        <v>0</v>
      </c>
      <c r="Q832" s="6">
        <f>'PROTRA_capacity-Original_Data'!R832</f>
        <v>0</v>
      </c>
      <c r="R832" s="6">
        <f>'PROTRA_capacity-Original_Data'!S832</f>
        <v>0</v>
      </c>
      <c r="S832" s="6">
        <f>'PROTRA_capacity-Original_Data'!T832</f>
        <v>0</v>
      </c>
      <c r="T832" s="6">
        <f>'PROTRA_capacity-Original_Data'!U832</f>
        <v>0</v>
      </c>
      <c r="U832" s="6">
        <f>'PROTRA_capacity-Original_Data'!V832</f>
        <v>0</v>
      </c>
      <c r="W832" s="83" t="e">
        <f t="shared" si="51"/>
        <v>#DIV/0!</v>
      </c>
    </row>
    <row r="833" spans="1:23" x14ac:dyDescent="0.35">
      <c r="A833" t="s">
        <v>55</v>
      </c>
      <c r="B833" t="s">
        <v>42</v>
      </c>
      <c r="C833" t="str">
        <f t="shared" si="48"/>
        <v>IRELAND_TO_elec</v>
      </c>
      <c r="D833" t="str">
        <f t="shared" si="49"/>
        <v>PROTRA_CHP_PP_I</v>
      </c>
      <c r="E833" t="s">
        <v>21</v>
      </c>
      <c r="F833" s="1" t="str">
        <f t="shared" si="50"/>
        <v>IRELANDTO_elecPROTRA_PP_geothermal</v>
      </c>
      <c r="G833" s="4">
        <f>INDEX('CHP-geothermal-fix'!H$155:H$226,MATCH(PROTRA_capacity!$F833,'CHP-geothermal-fix'!$F$155:$F$226,0))</f>
        <v>3.6176813413431365E-5</v>
      </c>
      <c r="H833" s="4">
        <f>INDEX('CHP-geothermal-fix'!I$155:I$226,MATCH(PROTRA_capacity!$F833,'CHP-geothermal-fix'!$F$155:$F$226,0))</f>
        <v>3.7005290056487044E-5</v>
      </c>
      <c r="I833" s="4">
        <f>INDEX('CHP-geothermal-fix'!J$155:J$226,MATCH(PROTRA_capacity!$F833,'CHP-geothermal-fix'!$F$155:$F$226,0))</f>
        <v>3.8248005021070565E-5</v>
      </c>
      <c r="J833" s="4">
        <f>INDEX('CHP-geothermal-fix'!K$155:K$226,MATCH(PROTRA_capacity!$F833,'CHP-geothermal-fix'!$F$155:$F$226,0))</f>
        <v>3.949071998565408E-5</v>
      </c>
      <c r="K833" s="4">
        <f>INDEX('CHP-geothermal-fix'!L$155:L$226,MATCH(PROTRA_capacity!$F833,'CHP-geothermal-fix'!$F$155:$F$226,0))</f>
        <v>3.9352640545144797E-5</v>
      </c>
      <c r="L833" s="4">
        <f>INDEX('CHP-geothermal-fix'!M$155:M$226,MATCH(PROTRA_capacity!$F833,'CHP-geothermal-fix'!$F$155:$F$226,0))</f>
        <v>6.9689999999999992E-5</v>
      </c>
      <c r="M833" s="4">
        <f>INDEX('CHP-geothermal-fix'!N$155:N$226,MATCH(PROTRA_capacity!$F833,'CHP-geothermal-fix'!$F$155:$F$226,0))</f>
        <v>7.0149999999999998E-5</v>
      </c>
      <c r="N833" s="4">
        <f>INDEX('CHP-geothermal-fix'!O$155:O$226,MATCH(PROTRA_capacity!$F833,'CHP-geothermal-fix'!$F$155:$F$226,0))</f>
        <v>7.038E-5</v>
      </c>
      <c r="O833" s="4">
        <f>INDEX('CHP-geothermal-fix'!P$155:P$226,MATCH(PROTRA_capacity!$F833,'CHP-geothermal-fix'!$F$155:$F$226,0))</f>
        <v>7.1069999999999995E-5</v>
      </c>
      <c r="P833" s="4">
        <f>INDEX('CHP-geothermal-fix'!Q$155:Q$226,MATCH(PROTRA_capacity!$F833,'CHP-geothermal-fix'!$F$155:$F$226,0))</f>
        <v>7.1299999999999998E-5</v>
      </c>
      <c r="Q833" s="4">
        <f>INDEX('CHP-geothermal-fix'!R$155:R$226,MATCH(PROTRA_capacity!$F833,'CHP-geothermal-fix'!$F$155:$F$226,0))</f>
        <v>7.5988765636407889E-5</v>
      </c>
      <c r="R833" s="4">
        <f>INDEX('CHP-geothermal-fix'!S$155:S$226,MATCH(PROTRA_capacity!$F833,'CHP-geothermal-fix'!$F$155:$F$226,0))</f>
        <v>8.067753127281578E-5</v>
      </c>
      <c r="S833" s="4">
        <f>INDEX('CHP-geothermal-fix'!T$155:T$226,MATCH(PROTRA_capacity!$F833,'CHP-geothermal-fix'!$F$155:$F$226,0))</f>
        <v>8.536629690922367E-5</v>
      </c>
      <c r="T833" s="4">
        <f>INDEX('CHP-geothermal-fix'!U$155:U$226,MATCH(PROTRA_capacity!$F833,'CHP-geothermal-fix'!$F$155:$F$226,0))</f>
        <v>9.0055062545631561E-5</v>
      </c>
      <c r="U833" s="4">
        <f>INDEX('CHP-geothermal-fix'!V$155:V$226,MATCH(PROTRA_capacity!$F833,'CHP-geothermal-fix'!$F$155:$F$226,0))</f>
        <v>9.4743828182039451E-5</v>
      </c>
      <c r="W833" s="83">
        <f t="shared" si="51"/>
        <v>7.1188147101285626E-2</v>
      </c>
    </row>
    <row r="834" spans="1:23" x14ac:dyDescent="0.35">
      <c r="A834" t="s">
        <v>55</v>
      </c>
      <c r="B834" t="s">
        <v>42</v>
      </c>
      <c r="C834" t="str">
        <f t="shared" si="48"/>
        <v>IRELAND_TO_elec</v>
      </c>
      <c r="D834" t="str">
        <f t="shared" si="49"/>
        <v>PROTRA_CHP_PP_I</v>
      </c>
      <c r="E834" t="s">
        <v>22</v>
      </c>
      <c r="F834" s="1" t="str">
        <f t="shared" si="50"/>
        <v>IRELANDTO_elecPROTRA_PP_hydropower_dammed</v>
      </c>
      <c r="G834" s="5">
        <f>'PROTRA_capacity-Original_Data'!H834</f>
        <v>0.45400000000000001</v>
      </c>
      <c r="H834" s="5">
        <f>'PROTRA_capacity-Original_Data'!I834</f>
        <v>0.45400000000000001</v>
      </c>
      <c r="I834" s="5">
        <f>'PROTRA_capacity-Original_Data'!J834</f>
        <v>0.45400000000000001</v>
      </c>
      <c r="J834" s="5">
        <f>'PROTRA_capacity-Original_Data'!K834</f>
        <v>0.45400000000000001</v>
      </c>
      <c r="K834" s="5">
        <f>'PROTRA_capacity-Original_Data'!L834</f>
        <v>0.45400000000000001</v>
      </c>
      <c r="L834" s="5">
        <f>'PROTRA_capacity-Original_Data'!M834</f>
        <v>0.45400000000000001</v>
      </c>
      <c r="M834" s="5">
        <f>'PROTRA_capacity-Original_Data'!N834</f>
        <v>0.45400000000000001</v>
      </c>
      <c r="N834" s="5">
        <f>'PROTRA_capacity-Original_Data'!O834</f>
        <v>0.45400000000000001</v>
      </c>
      <c r="O834" s="5">
        <f>'PROTRA_capacity-Original_Data'!P834</f>
        <v>0.45400000000000001</v>
      </c>
      <c r="P834" s="5">
        <f>'PROTRA_capacity-Original_Data'!Q834</f>
        <v>0.45400000000000001</v>
      </c>
      <c r="Q834" s="5">
        <f>'PROTRA_capacity-Original_Data'!R834</f>
        <v>0.45400000000000001</v>
      </c>
      <c r="R834" s="5">
        <f>'PROTRA_capacity-Original_Data'!S834</f>
        <v>0.45400000000000001</v>
      </c>
      <c r="S834" s="5">
        <f>'PROTRA_capacity-Original_Data'!T834</f>
        <v>0.45400000000000001</v>
      </c>
      <c r="T834" s="5">
        <f>'PROTRA_capacity-Original_Data'!U834</f>
        <v>0.45400000000000001</v>
      </c>
      <c r="U834" s="5">
        <f>'PROTRA_capacity-Original_Data'!V834</f>
        <v>0.45400000000000001</v>
      </c>
      <c r="W834" s="83">
        <f t="shared" si="51"/>
        <v>0</v>
      </c>
    </row>
    <row r="835" spans="1:23" x14ac:dyDescent="0.35">
      <c r="A835" t="s">
        <v>55</v>
      </c>
      <c r="B835" t="s">
        <v>42</v>
      </c>
      <c r="C835" t="str">
        <f t="shared" si="48"/>
        <v>IRELAND_TO_elec</v>
      </c>
      <c r="D835" t="str">
        <f t="shared" si="49"/>
        <v>PROTRA_CHP_PP_I</v>
      </c>
      <c r="E835" t="s">
        <v>23</v>
      </c>
      <c r="F835" s="1" t="str">
        <f t="shared" si="50"/>
        <v>IRELANDTO_elecPROTRA_PP_hydropower_run_of_river</v>
      </c>
      <c r="G835" s="5">
        <f>'PROTRA_capacity-Original_Data'!H835</f>
        <v>7.1819000000000008E-2</v>
      </c>
      <c r="H835" s="5">
        <f>'PROTRA_capacity-Original_Data'!I835</f>
        <v>7.2219000000000005E-2</v>
      </c>
      <c r="I835" s="5">
        <f>'PROTRA_capacity-Original_Data'!J835</f>
        <v>7.2219000000000005E-2</v>
      </c>
      <c r="J835" s="5">
        <f>'PROTRA_capacity-Original_Data'!K835</f>
        <v>7.2219000000000005E-2</v>
      </c>
      <c r="K835" s="5">
        <f>'PROTRA_capacity-Original_Data'!L835</f>
        <v>7.5602000000000003E-2</v>
      </c>
      <c r="L835" s="5">
        <f>'PROTRA_capacity-Original_Data'!M835</f>
        <v>7.5602000000000003E-2</v>
      </c>
      <c r="M835" s="5">
        <f>'PROTRA_capacity-Original_Data'!N835</f>
        <v>7.5602000000000003E-2</v>
      </c>
      <c r="N835" s="5">
        <f>'PROTRA_capacity-Original_Data'!O835</f>
        <v>7.5602000000000003E-2</v>
      </c>
      <c r="O835" s="5">
        <f>'PROTRA_capacity-Original_Data'!P835</f>
        <v>7.5731000000000007E-2</v>
      </c>
      <c r="P835" s="5">
        <f>'PROTRA_capacity-Original_Data'!Q835</f>
        <v>7.5731000000000007E-2</v>
      </c>
      <c r="Q835" s="5">
        <f>'PROTRA_capacity-Original_Data'!R835</f>
        <v>7.5731000000000007E-2</v>
      </c>
      <c r="R835" s="5">
        <f>'PROTRA_capacity-Original_Data'!S835</f>
        <v>7.5731000000000007E-2</v>
      </c>
      <c r="S835" s="5">
        <f>'PROTRA_capacity-Original_Data'!T835</f>
        <v>7.5731000000000007E-2</v>
      </c>
      <c r="T835" s="5">
        <f>'PROTRA_capacity-Original_Data'!U835</f>
        <v>7.5731000000000007E-2</v>
      </c>
      <c r="U835" s="5">
        <f>'PROTRA_capacity-Original_Data'!V835</f>
        <v>7.5731000000000007E-2</v>
      </c>
      <c r="W835" s="83">
        <f t="shared" si="51"/>
        <v>3.7956512252048658E-3</v>
      </c>
    </row>
    <row r="836" spans="1:23" x14ac:dyDescent="0.35">
      <c r="A836" t="s">
        <v>55</v>
      </c>
      <c r="B836" t="s">
        <v>42</v>
      </c>
      <c r="C836" t="str">
        <f t="shared" ref="C836:C899" si="52">A836&amp;"_"&amp;B836</f>
        <v>IRELAND_TO_elec</v>
      </c>
      <c r="D836" t="str">
        <f t="shared" ref="D836:D899" si="53">IF(B836="TO_heat","PROTRA_CHP_HP_I","PROTRA_CHP_PP_I")</f>
        <v>PROTRA_CHP_PP_I</v>
      </c>
      <c r="E836" t="s">
        <v>24</v>
      </c>
      <c r="F836" s="1" t="str">
        <f t="shared" ref="F836:F899" si="54">A836&amp;B836&amp;E836</f>
        <v>IRELANDTO_elecPROTRA_PP_liquid_fuels</v>
      </c>
      <c r="G836" s="5">
        <f>'PROTRA_capacity-Original_Data'!H836</f>
        <v>0.91930000000000001</v>
      </c>
      <c r="H836" s="5">
        <f>'PROTRA_capacity-Original_Data'!I836</f>
        <v>0.91930000000000001</v>
      </c>
      <c r="I836" s="5">
        <f>'PROTRA_capacity-Original_Data'!J836</f>
        <v>0.90629999999999999</v>
      </c>
      <c r="J836" s="5">
        <f>'PROTRA_capacity-Original_Data'!K836</f>
        <v>0.89079999999999993</v>
      </c>
      <c r="K836" s="5">
        <f>'PROTRA_capacity-Original_Data'!L836</f>
        <v>1.0568</v>
      </c>
      <c r="L836" s="5">
        <f>'PROTRA_capacity-Original_Data'!M836</f>
        <v>1.0568</v>
      </c>
      <c r="M836" s="5">
        <f>'PROTRA_capacity-Original_Data'!N836</f>
        <v>0.99679999999999991</v>
      </c>
      <c r="N836" s="5">
        <f>'PROTRA_capacity-Original_Data'!O836</f>
        <v>0.99679999999999991</v>
      </c>
      <c r="O836" s="5">
        <f>'PROTRA_capacity-Original_Data'!P836</f>
        <v>0.87679999999999991</v>
      </c>
      <c r="P836" s="5">
        <f>'PROTRA_capacity-Original_Data'!Q836</f>
        <v>0.81679999999999997</v>
      </c>
      <c r="Q836" s="5">
        <f>'PROTRA_capacity-Original_Data'!R836</f>
        <v>0.81679999999999997</v>
      </c>
      <c r="R836" s="5">
        <f>'PROTRA_capacity-Original_Data'!S836</f>
        <v>1.2810969173859432</v>
      </c>
      <c r="S836" s="5">
        <f>'PROTRA_capacity-Original_Data'!T836</f>
        <v>1.2810969173859432</v>
      </c>
      <c r="T836" s="5">
        <f>'PROTRA_capacity-Original_Data'!U836</f>
        <v>1.2810969173859432</v>
      </c>
      <c r="U836" s="5">
        <f>'PROTRA_capacity-Original_Data'!V836</f>
        <v>1.2810969173859432</v>
      </c>
      <c r="W836" s="83">
        <f t="shared" ref="W836:W899" si="55">-1+(U836/G836)^(1/($U$2-$G$2))</f>
        <v>2.3987424854209571E-2</v>
      </c>
    </row>
    <row r="837" spans="1:23" x14ac:dyDescent="0.35">
      <c r="A837" t="s">
        <v>55</v>
      </c>
      <c r="B837" t="s">
        <v>42</v>
      </c>
      <c r="C837" t="str">
        <f t="shared" si="52"/>
        <v>IRELAND_TO_elec</v>
      </c>
      <c r="D837" t="str">
        <f t="shared" si="53"/>
        <v>PROTRA_CHP_PP_I</v>
      </c>
      <c r="E837" t="s">
        <v>25</v>
      </c>
      <c r="F837" s="1" t="str">
        <f t="shared" si="54"/>
        <v>IRELANDTO_elecPROTRA_PP_liquid_fuels_CCS</v>
      </c>
      <c r="G837" s="5">
        <f>'PROTRA_capacity-Original_Data'!H837</f>
        <v>0</v>
      </c>
      <c r="H837" s="5">
        <f>'PROTRA_capacity-Original_Data'!I837</f>
        <v>0</v>
      </c>
      <c r="I837" s="5">
        <f>'PROTRA_capacity-Original_Data'!J837</f>
        <v>0</v>
      </c>
      <c r="J837" s="5">
        <f>'PROTRA_capacity-Original_Data'!K837</f>
        <v>0</v>
      </c>
      <c r="K837" s="5">
        <f>'PROTRA_capacity-Original_Data'!L837</f>
        <v>0</v>
      </c>
      <c r="L837" s="5">
        <f>'PROTRA_capacity-Original_Data'!M837</f>
        <v>0</v>
      </c>
      <c r="M837" s="5">
        <f>'PROTRA_capacity-Original_Data'!N837</f>
        <v>0</v>
      </c>
      <c r="N837" s="5">
        <f>'PROTRA_capacity-Original_Data'!O837</f>
        <v>0</v>
      </c>
      <c r="O837" s="5">
        <f>'PROTRA_capacity-Original_Data'!P837</f>
        <v>0</v>
      </c>
      <c r="P837" s="5">
        <f>'PROTRA_capacity-Original_Data'!Q837</f>
        <v>0</v>
      </c>
      <c r="Q837" s="5">
        <f>'PROTRA_capacity-Original_Data'!R837</f>
        <v>0</v>
      </c>
      <c r="R837" s="5">
        <f>'PROTRA_capacity-Original_Data'!S837</f>
        <v>0</v>
      </c>
      <c r="S837" s="5">
        <f>'PROTRA_capacity-Original_Data'!T837</f>
        <v>0</v>
      </c>
      <c r="T837" s="5">
        <f>'PROTRA_capacity-Original_Data'!U837</f>
        <v>0</v>
      </c>
      <c r="U837" s="5">
        <f>'PROTRA_capacity-Original_Data'!V837</f>
        <v>0</v>
      </c>
      <c r="W837" s="83" t="e">
        <f t="shared" si="55"/>
        <v>#DIV/0!</v>
      </c>
    </row>
    <row r="838" spans="1:23" x14ac:dyDescent="0.35">
      <c r="A838" t="s">
        <v>55</v>
      </c>
      <c r="B838" t="s">
        <v>42</v>
      </c>
      <c r="C838" t="str">
        <f t="shared" si="52"/>
        <v>IRELAND_TO_elec</v>
      </c>
      <c r="D838" t="str">
        <f t="shared" si="53"/>
        <v>PROTRA_CHP_PP_I</v>
      </c>
      <c r="E838" t="s">
        <v>26</v>
      </c>
      <c r="F838" s="1" t="str">
        <f t="shared" si="54"/>
        <v>IRELANDTO_elecPROTRA_PP_nuclear</v>
      </c>
      <c r="G838" s="5">
        <f>'PROTRA_capacity-Original_Data'!H838</f>
        <v>0</v>
      </c>
      <c r="H838" s="5">
        <f>'PROTRA_capacity-Original_Data'!I838</f>
        <v>0</v>
      </c>
      <c r="I838" s="5">
        <f>'PROTRA_capacity-Original_Data'!J838</f>
        <v>0</v>
      </c>
      <c r="J838" s="5">
        <f>'PROTRA_capacity-Original_Data'!K838</f>
        <v>0</v>
      </c>
      <c r="K838" s="5">
        <f>'PROTRA_capacity-Original_Data'!L838</f>
        <v>0</v>
      </c>
      <c r="L838" s="5">
        <f>'PROTRA_capacity-Original_Data'!M838</f>
        <v>0</v>
      </c>
      <c r="M838" s="5">
        <f>'PROTRA_capacity-Original_Data'!N838</f>
        <v>0</v>
      </c>
      <c r="N838" s="5">
        <f>'PROTRA_capacity-Original_Data'!O838</f>
        <v>0</v>
      </c>
      <c r="O838" s="5">
        <f>'PROTRA_capacity-Original_Data'!P838</f>
        <v>0</v>
      </c>
      <c r="P838" s="5">
        <f>'PROTRA_capacity-Original_Data'!Q838</f>
        <v>0</v>
      </c>
      <c r="Q838" s="5">
        <f>'PROTRA_capacity-Original_Data'!R838</f>
        <v>0</v>
      </c>
      <c r="R838" s="5">
        <f>'PROTRA_capacity-Original_Data'!S838</f>
        <v>0</v>
      </c>
      <c r="S838" s="5">
        <f>'PROTRA_capacity-Original_Data'!T838</f>
        <v>0</v>
      </c>
      <c r="T838" s="5">
        <f>'PROTRA_capacity-Original_Data'!U838</f>
        <v>0</v>
      </c>
      <c r="U838" s="5">
        <f>'PROTRA_capacity-Original_Data'!V838</f>
        <v>0</v>
      </c>
      <c r="W838" s="83" t="e">
        <f t="shared" si="55"/>
        <v>#DIV/0!</v>
      </c>
    </row>
    <row r="839" spans="1:23" x14ac:dyDescent="0.35">
      <c r="A839" t="s">
        <v>55</v>
      </c>
      <c r="B839" t="s">
        <v>42</v>
      </c>
      <c r="C839" t="str">
        <f t="shared" si="52"/>
        <v>IRELAND_TO_elec</v>
      </c>
      <c r="D839" t="str">
        <f t="shared" si="53"/>
        <v>PROTRA_CHP_PP_I</v>
      </c>
      <c r="E839" t="s">
        <v>27</v>
      </c>
      <c r="F839" s="1" t="str">
        <f t="shared" si="54"/>
        <v>IRELANDTO_elecPROTRA_PP_oceanic</v>
      </c>
      <c r="G839" s="5">
        <f>'PROTRA_capacity-Original_Data'!H839</f>
        <v>0</v>
      </c>
      <c r="H839" s="5">
        <f>'PROTRA_capacity-Original_Data'!I839</f>
        <v>0</v>
      </c>
      <c r="I839" s="5">
        <f>'PROTRA_capacity-Original_Data'!J839</f>
        <v>0</v>
      </c>
      <c r="J839" s="5">
        <f>'PROTRA_capacity-Original_Data'!K839</f>
        <v>0</v>
      </c>
      <c r="K839" s="5">
        <f>'PROTRA_capacity-Original_Data'!L839</f>
        <v>0</v>
      </c>
      <c r="L839" s="5">
        <f>'PROTRA_capacity-Original_Data'!M839</f>
        <v>0</v>
      </c>
      <c r="M839" s="5">
        <f>'PROTRA_capacity-Original_Data'!N839</f>
        <v>0</v>
      </c>
      <c r="N839" s="5">
        <f>'PROTRA_capacity-Original_Data'!O839</f>
        <v>0</v>
      </c>
      <c r="O839" s="5">
        <f>'PROTRA_capacity-Original_Data'!P839</f>
        <v>0</v>
      </c>
      <c r="P839" s="5">
        <f>'PROTRA_capacity-Original_Data'!Q839</f>
        <v>0</v>
      </c>
      <c r="Q839" s="5">
        <f>'PROTRA_capacity-Original_Data'!R839</f>
        <v>0</v>
      </c>
      <c r="R839" s="5">
        <f>'PROTRA_capacity-Original_Data'!S839</f>
        <v>0</v>
      </c>
      <c r="S839" s="5">
        <f>'PROTRA_capacity-Original_Data'!T839</f>
        <v>0</v>
      </c>
      <c r="T839" s="5">
        <f>'PROTRA_capacity-Original_Data'!U839</f>
        <v>0</v>
      </c>
      <c r="U839" s="5">
        <f>'PROTRA_capacity-Original_Data'!V839</f>
        <v>0</v>
      </c>
      <c r="W839" s="83" t="e">
        <f t="shared" si="55"/>
        <v>#DIV/0!</v>
      </c>
    </row>
    <row r="840" spans="1:23" x14ac:dyDescent="0.35">
      <c r="A840" t="s">
        <v>55</v>
      </c>
      <c r="B840" t="s">
        <v>42</v>
      </c>
      <c r="C840" t="str">
        <f t="shared" si="52"/>
        <v>IRELAND_TO_elec</v>
      </c>
      <c r="D840" t="str">
        <f t="shared" si="53"/>
        <v>PROTRA_CHP_PP_I</v>
      </c>
      <c r="E840" t="s">
        <v>28</v>
      </c>
      <c r="F840" s="1" t="str">
        <f t="shared" si="54"/>
        <v>IRELANDTO_elecPROTRA_PP_solar_CSP</v>
      </c>
      <c r="G840" s="5">
        <f>'PROTRA_capacity-Original_Data'!H840</f>
        <v>0</v>
      </c>
      <c r="H840" s="5">
        <f>'PROTRA_capacity-Original_Data'!I840</f>
        <v>0</v>
      </c>
      <c r="I840" s="5">
        <f>'PROTRA_capacity-Original_Data'!J840</f>
        <v>0</v>
      </c>
      <c r="J840" s="5">
        <f>'PROTRA_capacity-Original_Data'!K840</f>
        <v>0</v>
      </c>
      <c r="K840" s="5">
        <f>'PROTRA_capacity-Original_Data'!L840</f>
        <v>0</v>
      </c>
      <c r="L840" s="5">
        <f>'PROTRA_capacity-Original_Data'!M840</f>
        <v>0</v>
      </c>
      <c r="M840" s="5">
        <f>'PROTRA_capacity-Original_Data'!N840</f>
        <v>0</v>
      </c>
      <c r="N840" s="5">
        <f>'PROTRA_capacity-Original_Data'!O840</f>
        <v>0</v>
      </c>
      <c r="O840" s="5">
        <f>'PROTRA_capacity-Original_Data'!P840</f>
        <v>0</v>
      </c>
      <c r="P840" s="5">
        <f>'PROTRA_capacity-Original_Data'!Q840</f>
        <v>0</v>
      </c>
      <c r="Q840" s="5">
        <f>'PROTRA_capacity-Original_Data'!R840</f>
        <v>0</v>
      </c>
      <c r="R840" s="5">
        <f>'PROTRA_capacity-Original_Data'!S840</f>
        <v>0</v>
      </c>
      <c r="S840" s="5">
        <f>'PROTRA_capacity-Original_Data'!T840</f>
        <v>0</v>
      </c>
      <c r="T840" s="5">
        <f>'PROTRA_capacity-Original_Data'!U840</f>
        <v>0</v>
      </c>
      <c r="U840" s="5">
        <f>'PROTRA_capacity-Original_Data'!V840</f>
        <v>0</v>
      </c>
      <c r="W840" s="83" t="e">
        <f t="shared" si="55"/>
        <v>#DIV/0!</v>
      </c>
    </row>
    <row r="841" spans="1:23" x14ac:dyDescent="0.35">
      <c r="A841" t="s">
        <v>55</v>
      </c>
      <c r="B841" t="s">
        <v>42</v>
      </c>
      <c r="C841" t="str">
        <f t="shared" si="52"/>
        <v>IRELAND_TO_elec</v>
      </c>
      <c r="D841" t="str">
        <f t="shared" si="53"/>
        <v>PROTRA_CHP_PP_I</v>
      </c>
      <c r="E841" t="s">
        <v>29</v>
      </c>
      <c r="F841" s="1" t="str">
        <f t="shared" si="54"/>
        <v>IRELANDTO_elecPROTRA_PP_solar_PV</v>
      </c>
      <c r="G841" s="5">
        <f>'PROTRA_capacity-Original_Data'!H841</f>
        <v>0</v>
      </c>
      <c r="H841" s="5">
        <f>'PROTRA_capacity-Original_Data'!I841</f>
        <v>0</v>
      </c>
      <c r="I841" s="5">
        <f>'PROTRA_capacity-Original_Data'!J841</f>
        <v>0</v>
      </c>
      <c r="J841" s="5">
        <f>'PROTRA_capacity-Original_Data'!K841</f>
        <v>3.702E-4</v>
      </c>
      <c r="K841" s="5">
        <f>'PROTRA_capacity-Original_Data'!L841</f>
        <v>4.1579999999999997E-4</v>
      </c>
      <c r="L841" s="5">
        <f>'PROTRA_capacity-Original_Data'!M841</f>
        <v>4.7340000000000001E-4</v>
      </c>
      <c r="M841" s="5">
        <f>'PROTRA_capacity-Original_Data'!N841</f>
        <v>5.6399999999999994E-4</v>
      </c>
      <c r="N841" s="5">
        <f>'PROTRA_capacity-Original_Data'!O841</f>
        <v>6.1019999999999998E-4</v>
      </c>
      <c r="O841" s="5">
        <f>'PROTRA_capacity-Original_Data'!P841</f>
        <v>9.7740000000000001E-4</v>
      </c>
      <c r="P841" s="5">
        <f>'PROTRA_capacity-Original_Data'!Q841</f>
        <v>1.4111999999999998E-3</v>
      </c>
      <c r="Q841" s="5">
        <f>'PROTRA_capacity-Original_Data'!R841</f>
        <v>1.5979199999999999E-3</v>
      </c>
      <c r="R841" s="5">
        <f>'PROTRA_capacity-Original_Data'!S841</f>
        <v>1.7846399999999999E-3</v>
      </c>
      <c r="S841" s="5">
        <f>'PROTRA_capacity-Original_Data'!T841</f>
        <v>1.9713599999999997E-3</v>
      </c>
      <c r="T841" s="5">
        <f>'PROTRA_capacity-Original_Data'!U841</f>
        <v>2.1580799999999997E-3</v>
      </c>
      <c r="U841" s="5">
        <f>'PROTRA_capacity-Original_Data'!V841</f>
        <v>2.3447999999999997E-3</v>
      </c>
      <c r="W841" s="83" t="e">
        <f t="shared" si="55"/>
        <v>#DIV/0!</v>
      </c>
    </row>
    <row r="842" spans="1:23" x14ac:dyDescent="0.35">
      <c r="A842" t="s">
        <v>55</v>
      </c>
      <c r="B842" t="s">
        <v>42</v>
      </c>
      <c r="C842" t="str">
        <f t="shared" si="52"/>
        <v>IRELAND_TO_elec</v>
      </c>
      <c r="D842" t="str">
        <f t="shared" si="53"/>
        <v>PROTRA_CHP_PP_I</v>
      </c>
      <c r="E842" t="s">
        <v>30</v>
      </c>
      <c r="F842" s="1" t="str">
        <f t="shared" si="54"/>
        <v>IRELANDTO_elecPROTRA_PP_solar_urban_PV</v>
      </c>
      <c r="G842" s="5">
        <f>'PROTRA_capacity-Original_Data'!H842</f>
        <v>0</v>
      </c>
      <c r="H842" s="5">
        <f>'PROTRA_capacity-Original_Data'!I842</f>
        <v>0</v>
      </c>
      <c r="I842" s="5">
        <f>'PROTRA_capacity-Original_Data'!J842</f>
        <v>0</v>
      </c>
      <c r="J842" s="5">
        <f>'PROTRA_capacity-Original_Data'!K842</f>
        <v>2.4680000000000004E-4</v>
      </c>
      <c r="K842" s="5">
        <f>'PROTRA_capacity-Original_Data'!L842</f>
        <v>2.7720000000000002E-4</v>
      </c>
      <c r="L842" s="5">
        <f>'PROTRA_capacity-Original_Data'!M842</f>
        <v>3.1560000000000003E-4</v>
      </c>
      <c r="M842" s="5">
        <f>'PROTRA_capacity-Original_Data'!N842</f>
        <v>3.7599999999999998E-4</v>
      </c>
      <c r="N842" s="5">
        <f>'PROTRA_capacity-Original_Data'!O842</f>
        <v>4.0680000000000002E-4</v>
      </c>
      <c r="O842" s="5">
        <f>'PROTRA_capacity-Original_Data'!P842</f>
        <v>6.5160000000000012E-4</v>
      </c>
      <c r="P842" s="5">
        <f>'PROTRA_capacity-Original_Data'!Q842</f>
        <v>9.4079999999999999E-4</v>
      </c>
      <c r="Q842" s="5">
        <f>'PROTRA_capacity-Original_Data'!R842</f>
        <v>1.06528E-3</v>
      </c>
      <c r="R842" s="5">
        <f>'PROTRA_capacity-Original_Data'!S842</f>
        <v>1.18976E-3</v>
      </c>
      <c r="S842" s="5">
        <f>'PROTRA_capacity-Original_Data'!T842</f>
        <v>1.3142399999999999E-3</v>
      </c>
      <c r="T842" s="5">
        <f>'PROTRA_capacity-Original_Data'!U842</f>
        <v>1.4387199999999999E-3</v>
      </c>
      <c r="U842" s="5">
        <f>'PROTRA_capacity-Original_Data'!V842</f>
        <v>1.5631999999999998E-3</v>
      </c>
      <c r="W842" s="83" t="e">
        <f t="shared" si="55"/>
        <v>#DIV/0!</v>
      </c>
    </row>
    <row r="843" spans="1:23" x14ac:dyDescent="0.35">
      <c r="A843" t="s">
        <v>55</v>
      </c>
      <c r="B843" t="s">
        <v>42</v>
      </c>
      <c r="C843" t="str">
        <f t="shared" si="52"/>
        <v>IRELAND_TO_elec</v>
      </c>
      <c r="D843" t="str">
        <f t="shared" si="53"/>
        <v>PROTRA_CHP_PP_I</v>
      </c>
      <c r="E843" t="s">
        <v>31</v>
      </c>
      <c r="F843" s="1" t="str">
        <f t="shared" si="54"/>
        <v>IRELANDTO_elecPROTRA_PP_solid_fossil</v>
      </c>
      <c r="G843" s="5">
        <f>'PROTRA_capacity-Original_Data'!H843</f>
        <v>0.85499999999999998</v>
      </c>
      <c r="H843" s="5">
        <f>'PROTRA_capacity-Original_Data'!I843</f>
        <v>0.85499999999999998</v>
      </c>
      <c r="I843" s="5">
        <f>'PROTRA_capacity-Original_Data'!J843</f>
        <v>0.85499999999999998</v>
      </c>
      <c r="J843" s="5">
        <f>'PROTRA_capacity-Original_Data'!K843</f>
        <v>0.85499999999999998</v>
      </c>
      <c r="K843" s="5">
        <f>'PROTRA_capacity-Original_Data'!L843</f>
        <v>0.85499999999999998</v>
      </c>
      <c r="L843" s="5">
        <f>'PROTRA_capacity-Original_Data'!M843</f>
        <v>0.85499999999999998</v>
      </c>
      <c r="M843" s="5">
        <f>'PROTRA_capacity-Original_Data'!N843</f>
        <v>0.85499999999999998</v>
      </c>
      <c r="N843" s="5">
        <f>'PROTRA_capacity-Original_Data'!O843</f>
        <v>0.85499999999999998</v>
      </c>
      <c r="O843" s="5">
        <f>'PROTRA_capacity-Original_Data'!P843</f>
        <v>0.85499999999999998</v>
      </c>
      <c r="P843" s="5">
        <f>'PROTRA_capacity-Original_Data'!Q843</f>
        <v>0.85499999999999998</v>
      </c>
      <c r="Q843" s="5">
        <f>'PROTRA_capacity-Original_Data'!R843</f>
        <v>0.85499999999999998</v>
      </c>
      <c r="R843" s="5">
        <f>'PROTRA_capacity-Original_Data'!S843</f>
        <v>0.85499999999999998</v>
      </c>
      <c r="S843" s="5">
        <f>'PROTRA_capacity-Original_Data'!T843</f>
        <v>0.85499999999999998</v>
      </c>
      <c r="T843" s="5">
        <f>'PROTRA_capacity-Original_Data'!U843</f>
        <v>0.85499999999999998</v>
      </c>
      <c r="U843" s="5">
        <f>'PROTRA_capacity-Original_Data'!V843</f>
        <v>0.85499999999999998</v>
      </c>
      <c r="W843" s="83">
        <f t="shared" si="55"/>
        <v>0</v>
      </c>
    </row>
    <row r="844" spans="1:23" x14ac:dyDescent="0.35">
      <c r="A844" t="s">
        <v>55</v>
      </c>
      <c r="B844" t="s">
        <v>42</v>
      </c>
      <c r="C844" t="str">
        <f t="shared" si="52"/>
        <v>IRELAND_TO_elec</v>
      </c>
      <c r="D844" t="str">
        <f t="shared" si="53"/>
        <v>PROTRA_CHP_PP_I</v>
      </c>
      <c r="E844" t="s">
        <v>32</v>
      </c>
      <c r="F844" s="1" t="str">
        <f t="shared" si="54"/>
        <v>IRELANDTO_elecPROTRA_PP_solid_fossil_CCS</v>
      </c>
      <c r="G844" s="5">
        <f>'PROTRA_capacity-Original_Data'!H844</f>
        <v>0</v>
      </c>
      <c r="H844" s="5">
        <f>'PROTRA_capacity-Original_Data'!I844</f>
        <v>0</v>
      </c>
      <c r="I844" s="5">
        <f>'PROTRA_capacity-Original_Data'!J844</f>
        <v>0</v>
      </c>
      <c r="J844" s="5">
        <f>'PROTRA_capacity-Original_Data'!K844</f>
        <v>0</v>
      </c>
      <c r="K844" s="5">
        <f>'PROTRA_capacity-Original_Data'!L844</f>
        <v>0</v>
      </c>
      <c r="L844" s="5">
        <f>'PROTRA_capacity-Original_Data'!M844</f>
        <v>0</v>
      </c>
      <c r="M844" s="5">
        <f>'PROTRA_capacity-Original_Data'!N844</f>
        <v>0</v>
      </c>
      <c r="N844" s="5">
        <f>'PROTRA_capacity-Original_Data'!O844</f>
        <v>0</v>
      </c>
      <c r="O844" s="5">
        <f>'PROTRA_capacity-Original_Data'!P844</f>
        <v>0</v>
      </c>
      <c r="P844" s="5">
        <f>'PROTRA_capacity-Original_Data'!Q844</f>
        <v>0</v>
      </c>
      <c r="Q844" s="5">
        <f>'PROTRA_capacity-Original_Data'!R844</f>
        <v>0</v>
      </c>
      <c r="R844" s="5">
        <f>'PROTRA_capacity-Original_Data'!S844</f>
        <v>0</v>
      </c>
      <c r="S844" s="5">
        <f>'PROTRA_capacity-Original_Data'!T844</f>
        <v>0</v>
      </c>
      <c r="T844" s="5">
        <f>'PROTRA_capacity-Original_Data'!U844</f>
        <v>0</v>
      </c>
      <c r="U844" s="5">
        <f>'PROTRA_capacity-Original_Data'!V844</f>
        <v>0</v>
      </c>
      <c r="W844" s="83" t="e">
        <f t="shared" si="55"/>
        <v>#DIV/0!</v>
      </c>
    </row>
    <row r="845" spans="1:23" x14ac:dyDescent="0.35">
      <c r="A845" t="s">
        <v>55</v>
      </c>
      <c r="B845" t="s">
        <v>42</v>
      </c>
      <c r="C845" t="str">
        <f t="shared" si="52"/>
        <v>IRELAND_TO_elec</v>
      </c>
      <c r="D845" t="str">
        <f t="shared" si="53"/>
        <v>PROTRA_CHP_PP_I</v>
      </c>
      <c r="E845" t="s">
        <v>33</v>
      </c>
      <c r="F845" s="1" t="str">
        <f t="shared" si="54"/>
        <v>IRELANDTO_elecPROTRA_PP_waste</v>
      </c>
      <c r="G845" s="5">
        <f>'PROTRA_capacity-Original_Data'!H845</f>
        <v>3.8685320171281006E-3</v>
      </c>
      <c r="H845" s="5">
        <f>'PROTRA_capacity-Original_Data'!I845</f>
        <v>3.8685320171281006E-3</v>
      </c>
      <c r="I845" s="5">
        <f>'PROTRA_capacity-Original_Data'!J845</f>
        <v>3.8685320171281006E-3</v>
      </c>
      <c r="J845" s="5">
        <f>'PROTRA_capacity-Original_Data'!K845</f>
        <v>3.8685320171281006E-3</v>
      </c>
      <c r="K845" s="5">
        <f>'PROTRA_capacity-Original_Data'!L845</f>
        <v>1.6247834471938023E-2</v>
      </c>
      <c r="L845" s="5">
        <f>'PROTRA_capacity-Original_Data'!M845</f>
        <v>1.6247834471938023E-2</v>
      </c>
      <c r="M845" s="5">
        <f>'PROTRA_capacity-Original_Data'!N845</f>
        <v>2.7853430523322321E-2</v>
      </c>
      <c r="N845" s="5">
        <f>'PROTRA_capacity-Original_Data'!O845</f>
        <v>2.7853430523322321E-2</v>
      </c>
      <c r="O845" s="5">
        <f>'PROTRA_capacity-Original_Data'!P845</f>
        <v>2.7853430523322321E-2</v>
      </c>
      <c r="P845" s="5">
        <f>'PROTRA_capacity-Original_Data'!Q845</f>
        <v>2.7853430523322321E-2</v>
      </c>
      <c r="Q845" s="5">
        <f>'PROTRA_capacity-Original_Data'!R845</f>
        <v>3.050613819221016E-2</v>
      </c>
      <c r="R845" s="5">
        <f>'PROTRA_capacity-Original_Data'!S845</f>
        <v>3.3158845861097998E-2</v>
      </c>
      <c r="S845" s="5">
        <f>'PROTRA_capacity-Original_Data'!T845</f>
        <v>3.5811553529985836E-2</v>
      </c>
      <c r="T845" s="5">
        <f>'PROTRA_capacity-Original_Data'!U845</f>
        <v>3.8464261198873674E-2</v>
      </c>
      <c r="U845" s="5">
        <f>'PROTRA_capacity-Original_Data'!V845</f>
        <v>4.1116968867761512E-2</v>
      </c>
      <c r="W845" s="83">
        <f t="shared" si="55"/>
        <v>0.18391258024636725</v>
      </c>
    </row>
    <row r="846" spans="1:23" x14ac:dyDescent="0.35">
      <c r="A846" t="s">
        <v>55</v>
      </c>
      <c r="B846" t="s">
        <v>42</v>
      </c>
      <c r="C846" t="str">
        <f t="shared" si="52"/>
        <v>IRELAND_TO_elec</v>
      </c>
      <c r="D846" t="str">
        <f t="shared" si="53"/>
        <v>PROTRA_CHP_PP_I</v>
      </c>
      <c r="E846" t="s">
        <v>34</v>
      </c>
      <c r="F846" s="1" t="str">
        <f t="shared" si="54"/>
        <v>IRELANDTO_elecPROTRA_PP_waste_CCS</v>
      </c>
      <c r="G846" s="5">
        <f>'PROTRA_capacity-Original_Data'!H846</f>
        <v>0</v>
      </c>
      <c r="H846" s="5">
        <f>'PROTRA_capacity-Original_Data'!I846</f>
        <v>0</v>
      </c>
      <c r="I846" s="5">
        <f>'PROTRA_capacity-Original_Data'!J846</f>
        <v>0</v>
      </c>
      <c r="J846" s="5">
        <f>'PROTRA_capacity-Original_Data'!K846</f>
        <v>0</v>
      </c>
      <c r="K846" s="5">
        <f>'PROTRA_capacity-Original_Data'!L846</f>
        <v>0</v>
      </c>
      <c r="L846" s="5">
        <f>'PROTRA_capacity-Original_Data'!M846</f>
        <v>0</v>
      </c>
      <c r="M846" s="5">
        <f>'PROTRA_capacity-Original_Data'!N846</f>
        <v>0</v>
      </c>
      <c r="N846" s="5">
        <f>'PROTRA_capacity-Original_Data'!O846</f>
        <v>0</v>
      </c>
      <c r="O846" s="5">
        <f>'PROTRA_capacity-Original_Data'!P846</f>
        <v>0</v>
      </c>
      <c r="P846" s="5">
        <f>'PROTRA_capacity-Original_Data'!Q846</f>
        <v>0</v>
      </c>
      <c r="Q846" s="5">
        <f>'PROTRA_capacity-Original_Data'!R846</f>
        <v>0</v>
      </c>
      <c r="R846" s="5">
        <f>'PROTRA_capacity-Original_Data'!S846</f>
        <v>0</v>
      </c>
      <c r="S846" s="5">
        <f>'PROTRA_capacity-Original_Data'!T846</f>
        <v>0</v>
      </c>
      <c r="T846" s="5">
        <f>'PROTRA_capacity-Original_Data'!U846</f>
        <v>0</v>
      </c>
      <c r="U846" s="5">
        <f>'PROTRA_capacity-Original_Data'!V846</f>
        <v>0</v>
      </c>
      <c r="W846" s="83" t="e">
        <f t="shared" si="55"/>
        <v>#DIV/0!</v>
      </c>
    </row>
    <row r="847" spans="1:23" x14ac:dyDescent="0.35">
      <c r="A847" t="s">
        <v>55</v>
      </c>
      <c r="B847" t="s">
        <v>42</v>
      </c>
      <c r="C847" t="str">
        <f t="shared" si="52"/>
        <v>IRELAND_TO_elec</v>
      </c>
      <c r="D847" t="str">
        <f t="shared" si="53"/>
        <v>PROTRA_CHP_PP_I</v>
      </c>
      <c r="E847" t="s">
        <v>35</v>
      </c>
      <c r="F847" s="1" t="str">
        <f t="shared" si="54"/>
        <v>IRELANDTO_elecPROTRA_PP_wind_offshore</v>
      </c>
      <c r="G847" s="5">
        <f>'PROTRA_capacity-Original_Data'!H847</f>
        <v>2.52E-2</v>
      </c>
      <c r="H847" s="5">
        <f>'PROTRA_capacity-Original_Data'!I847</f>
        <v>2.52E-2</v>
      </c>
      <c r="I847" s="5">
        <f>'PROTRA_capacity-Original_Data'!J847</f>
        <v>2.52E-2</v>
      </c>
      <c r="J847" s="5">
        <f>'PROTRA_capacity-Original_Data'!K847</f>
        <v>2.52E-2</v>
      </c>
      <c r="K847" s="5">
        <f>'PROTRA_capacity-Original_Data'!L847</f>
        <v>2.52E-2</v>
      </c>
      <c r="L847" s="5">
        <f>'PROTRA_capacity-Original_Data'!M847</f>
        <v>2.52E-2</v>
      </c>
      <c r="M847" s="5">
        <f>'PROTRA_capacity-Original_Data'!N847</f>
        <v>2.52E-2</v>
      </c>
      <c r="N847" s="5">
        <f>'PROTRA_capacity-Original_Data'!O847</f>
        <v>2.52E-2</v>
      </c>
      <c r="O847" s="5">
        <f>'PROTRA_capacity-Original_Data'!P847</f>
        <v>2.52E-2</v>
      </c>
      <c r="P847" s="5">
        <f>'PROTRA_capacity-Original_Data'!Q847</f>
        <v>2.52E-2</v>
      </c>
      <c r="Q847" s="5">
        <f>'PROTRA_capacity-Original_Data'!R847</f>
        <v>2.52E-2</v>
      </c>
      <c r="R847" s="5">
        <f>'PROTRA_capacity-Original_Data'!S847</f>
        <v>2.52E-2</v>
      </c>
      <c r="S847" s="5">
        <f>'PROTRA_capacity-Original_Data'!T847</f>
        <v>2.52E-2</v>
      </c>
      <c r="T847" s="5">
        <f>'PROTRA_capacity-Original_Data'!U847</f>
        <v>2.52E-2</v>
      </c>
      <c r="U847" s="5">
        <f>'PROTRA_capacity-Original_Data'!V847</f>
        <v>2.52E-2</v>
      </c>
      <c r="W847" s="83">
        <f t="shared" si="55"/>
        <v>0</v>
      </c>
    </row>
    <row r="848" spans="1:23" x14ac:dyDescent="0.35">
      <c r="A848" t="s">
        <v>55</v>
      </c>
      <c r="B848" t="s">
        <v>42</v>
      </c>
      <c r="C848" t="str">
        <f t="shared" si="52"/>
        <v>IRELAND_TO_elec</v>
      </c>
      <c r="D848" t="str">
        <f t="shared" si="53"/>
        <v>PROTRA_CHP_PP_I</v>
      </c>
      <c r="E848" t="s">
        <v>36</v>
      </c>
      <c r="F848" s="1" t="str">
        <f t="shared" si="54"/>
        <v>IRELANDTO_elecPROTRA_PP_wind_onshore</v>
      </c>
      <c r="G848" s="5">
        <f>'PROTRA_capacity-Original_Data'!H848</f>
        <v>0.65129999999999999</v>
      </c>
      <c r="H848" s="5">
        <f>'PROTRA_capacity-Original_Data'!I848</f>
        <v>0.71529999999999994</v>
      </c>
      <c r="I848" s="5">
        <f>'PROTRA_capacity-Original_Data'!J848</f>
        <v>0.91710000000000003</v>
      </c>
      <c r="J848" s="5">
        <f>'PROTRA_capacity-Original_Data'!K848</f>
        <v>1.2261</v>
      </c>
      <c r="K848" s="5">
        <f>'PROTRA_capacity-Original_Data'!L848</f>
        <v>1.3652</v>
      </c>
      <c r="L848" s="5">
        <f>'PROTRA_capacity-Original_Data'!M848</f>
        <v>1.5594000000000001</v>
      </c>
      <c r="M848" s="5">
        <f>'PROTRA_capacity-Original_Data'!N848</f>
        <v>1.6791510000000001</v>
      </c>
      <c r="N848" s="5">
        <f>'PROTRA_capacity-Original_Data'!O848</f>
        <v>1.9829510000000001</v>
      </c>
      <c r="O848" s="5">
        <f>'PROTRA_capacity-Original_Data'!P848</f>
        <v>2.2580500000000003</v>
      </c>
      <c r="P848" s="5">
        <f>'PROTRA_capacity-Original_Data'!Q848</f>
        <v>2.425951</v>
      </c>
      <c r="Q848" s="5">
        <f>'PROTRA_capacity-Original_Data'!R848</f>
        <v>2.4424886837965389</v>
      </c>
      <c r="R848" s="5">
        <f>'PROTRA_capacity-Original_Data'!S848</f>
        <v>2.4424886837965389</v>
      </c>
      <c r="S848" s="5">
        <f>'PROTRA_capacity-Original_Data'!T848</f>
        <v>2.4424886837965389</v>
      </c>
      <c r="T848" s="5">
        <f>'PROTRA_capacity-Original_Data'!U848</f>
        <v>2.4412165542737281</v>
      </c>
      <c r="U848" s="5">
        <f>'PROTRA_capacity-Original_Data'!V848</f>
        <v>2.4412165542737281</v>
      </c>
      <c r="W848" s="83">
        <f t="shared" si="55"/>
        <v>9.8974249192901986E-2</v>
      </c>
    </row>
    <row r="849" spans="1:23" x14ac:dyDescent="0.35">
      <c r="A849" t="s">
        <v>56</v>
      </c>
      <c r="B849" t="s">
        <v>41</v>
      </c>
      <c r="C849" t="str">
        <f t="shared" si="52"/>
        <v>ITALY_TO_heat</v>
      </c>
      <c r="D849" t="str">
        <f t="shared" si="53"/>
        <v>PROTRA_CHP_HP_I</v>
      </c>
      <c r="E849" t="s">
        <v>0</v>
      </c>
      <c r="F849" s="1" t="str">
        <f t="shared" si="54"/>
        <v>ITALYTO_heatPROTRA_CHP_gas_fuels</v>
      </c>
      <c r="G849" s="3">
        <f>'PROTRA_capacity-Original_Data'!H849</f>
        <v>1.8521275488285771</v>
      </c>
      <c r="H849" s="3">
        <f>'PROTRA_capacity-Original_Data'!I849</f>
        <v>1.8861963373172053</v>
      </c>
      <c r="I849" s="3">
        <f>'PROTRA_capacity-Original_Data'!J849</f>
        <v>1.8602601846358355</v>
      </c>
      <c r="J849" s="3">
        <f>'PROTRA_capacity-Original_Data'!K849</f>
        <v>1.656021342298629</v>
      </c>
      <c r="K849" s="3">
        <f>'PROTRA_capacity-Original_Data'!L849</f>
        <v>1.9814471590005667</v>
      </c>
      <c r="L849" s="3">
        <f>'PROTRA_capacity-Original_Data'!M849</f>
        <v>2.1407826158032908</v>
      </c>
      <c r="M849" s="3">
        <f>'PROTRA_capacity-Original_Data'!N849</f>
        <v>2.0950231633417289</v>
      </c>
      <c r="N849" s="3">
        <f>'PROTRA_capacity-Original_Data'!O849</f>
        <v>2.1088406185866262</v>
      </c>
      <c r="O849" s="3">
        <f>'PROTRA_capacity-Original_Data'!P849</f>
        <v>1.9979264473468525</v>
      </c>
      <c r="P849" s="3">
        <f>'PROTRA_capacity-Original_Data'!Q849</f>
        <v>2.1883879625763676</v>
      </c>
      <c r="Q849" s="3">
        <f>'PROTRA_capacity-Original_Data'!R849</f>
        <v>2.2617154452990453</v>
      </c>
      <c r="R849" s="3">
        <f>'PROTRA_capacity-Original_Data'!S849</f>
        <v>2.267013041588684</v>
      </c>
      <c r="S849" s="3">
        <f>'PROTRA_capacity-Original_Data'!T849</f>
        <v>2.1956304626680572</v>
      </c>
      <c r="T849" s="3">
        <f>'PROTRA_capacity-Original_Data'!U849</f>
        <v>2.2771347489010121</v>
      </c>
      <c r="U849" s="3">
        <f>'PROTRA_capacity-Original_Data'!V849</f>
        <v>2.2882756079028423</v>
      </c>
      <c r="W849" s="83">
        <f t="shared" si="55"/>
        <v>1.5219187149484004E-2</v>
      </c>
    </row>
    <row r="850" spans="1:23" x14ac:dyDescent="0.35">
      <c r="A850" t="s">
        <v>56</v>
      </c>
      <c r="B850" t="s">
        <v>41</v>
      </c>
      <c r="C850" t="str">
        <f t="shared" si="52"/>
        <v>ITALY_TO_heat</v>
      </c>
      <c r="D850" t="str">
        <f t="shared" si="53"/>
        <v>PROTRA_CHP_HP_I</v>
      </c>
      <c r="E850" t="s">
        <v>1</v>
      </c>
      <c r="F850" s="1" t="str">
        <f t="shared" si="54"/>
        <v>ITALYTO_heatPROTRA_CHP_gas_fuels_CCS</v>
      </c>
      <c r="G850" s="3">
        <f>'PROTRA_capacity-Original_Data'!H850</f>
        <v>0</v>
      </c>
      <c r="H850" s="3">
        <f>'PROTRA_capacity-Original_Data'!I850</f>
        <v>0</v>
      </c>
      <c r="I850" s="3">
        <f>'PROTRA_capacity-Original_Data'!J850</f>
        <v>0</v>
      </c>
      <c r="J850" s="3">
        <f>'PROTRA_capacity-Original_Data'!K850</f>
        <v>0</v>
      </c>
      <c r="K850" s="3">
        <f>'PROTRA_capacity-Original_Data'!L850</f>
        <v>0</v>
      </c>
      <c r="L850" s="3">
        <f>'PROTRA_capacity-Original_Data'!M850</f>
        <v>0</v>
      </c>
      <c r="M850" s="3">
        <f>'PROTRA_capacity-Original_Data'!N850</f>
        <v>0</v>
      </c>
      <c r="N850" s="3">
        <f>'PROTRA_capacity-Original_Data'!O850</f>
        <v>0</v>
      </c>
      <c r="O850" s="3">
        <f>'PROTRA_capacity-Original_Data'!P850</f>
        <v>0</v>
      </c>
      <c r="P850" s="3">
        <f>'PROTRA_capacity-Original_Data'!Q850</f>
        <v>0</v>
      </c>
      <c r="Q850" s="3">
        <f>'PROTRA_capacity-Original_Data'!R850</f>
        <v>0</v>
      </c>
      <c r="R850" s="3">
        <f>'PROTRA_capacity-Original_Data'!S850</f>
        <v>0</v>
      </c>
      <c r="S850" s="3">
        <f>'PROTRA_capacity-Original_Data'!T850</f>
        <v>0</v>
      </c>
      <c r="T850" s="3">
        <f>'PROTRA_capacity-Original_Data'!U850</f>
        <v>0</v>
      </c>
      <c r="U850" s="3">
        <f>'PROTRA_capacity-Original_Data'!V850</f>
        <v>0</v>
      </c>
      <c r="W850" s="83" t="e">
        <f t="shared" si="55"/>
        <v>#DIV/0!</v>
      </c>
    </row>
    <row r="851" spans="1:23" x14ac:dyDescent="0.35">
      <c r="A851" t="s">
        <v>56</v>
      </c>
      <c r="B851" t="s">
        <v>41</v>
      </c>
      <c r="C851" t="str">
        <f t="shared" si="52"/>
        <v>ITALY_TO_heat</v>
      </c>
      <c r="D851" t="str">
        <f t="shared" si="53"/>
        <v>PROTRA_CHP_HP_I</v>
      </c>
      <c r="E851" t="s">
        <v>2</v>
      </c>
      <c r="F851" s="1" t="str">
        <f t="shared" si="54"/>
        <v>ITALYTO_heatPROTRA_CHP_geothermal</v>
      </c>
      <c r="G851" s="3">
        <v>0</v>
      </c>
      <c r="H851" s="3">
        <v>0</v>
      </c>
      <c r="I851" s="3">
        <v>0</v>
      </c>
      <c r="J851" s="3">
        <v>0</v>
      </c>
      <c r="K851" s="3">
        <v>0</v>
      </c>
      <c r="L851" s="3">
        <v>0</v>
      </c>
      <c r="M851" s="3">
        <v>0</v>
      </c>
      <c r="N851" s="3">
        <v>0</v>
      </c>
      <c r="O851" s="3">
        <v>0</v>
      </c>
      <c r="P851" s="3">
        <v>0</v>
      </c>
      <c r="Q851" s="3">
        <v>0</v>
      </c>
      <c r="R851" s="3">
        <v>0</v>
      </c>
      <c r="S851" s="3">
        <v>0</v>
      </c>
      <c r="T851" s="3">
        <v>0</v>
      </c>
      <c r="U851" s="3">
        <v>0</v>
      </c>
      <c r="W851" s="83" t="e">
        <f t="shared" si="55"/>
        <v>#DIV/0!</v>
      </c>
    </row>
    <row r="852" spans="1:23" x14ac:dyDescent="0.35">
      <c r="A852" t="s">
        <v>56</v>
      </c>
      <c r="B852" t="s">
        <v>41</v>
      </c>
      <c r="C852" t="str">
        <f t="shared" si="52"/>
        <v>ITALY_TO_heat</v>
      </c>
      <c r="D852" t="str">
        <f t="shared" si="53"/>
        <v>PROTRA_CHP_HP_I</v>
      </c>
      <c r="E852" t="s">
        <v>3</v>
      </c>
      <c r="F852" s="1" t="str">
        <f t="shared" si="54"/>
        <v>ITALYTO_heatPROTRA_CHP_liquid_fuels</v>
      </c>
      <c r="G852" s="3">
        <f>'PROTRA_capacity-Original_Data'!H852</f>
        <v>0.63914759338520577</v>
      </c>
      <c r="H852" s="3">
        <f>'PROTRA_capacity-Original_Data'!I852</f>
        <v>0.58339623475913505</v>
      </c>
      <c r="I852" s="3">
        <f>'PROTRA_capacity-Original_Data'!J852</f>
        <v>0.55724606534599475</v>
      </c>
      <c r="J852" s="3">
        <f>'PROTRA_capacity-Original_Data'!K852</f>
        <v>0.57573176055262387</v>
      </c>
      <c r="K852" s="3">
        <f>'PROTRA_capacity-Original_Data'!L852</f>
        <v>0.50905217256055035</v>
      </c>
      <c r="L852" s="3">
        <f>'PROTRA_capacity-Original_Data'!M852</f>
        <v>0.43140422706526699</v>
      </c>
      <c r="M852" s="3">
        <f>'PROTRA_capacity-Original_Data'!N852</f>
        <v>0.33260875326196609</v>
      </c>
      <c r="N852" s="3">
        <f>'PROTRA_capacity-Original_Data'!O852</f>
        <v>0.32975965552027875</v>
      </c>
      <c r="O852" s="3">
        <f>'PROTRA_capacity-Original_Data'!P852</f>
        <v>0.2784491440784343</v>
      </c>
      <c r="P852" s="3">
        <f>'PROTRA_capacity-Original_Data'!Q852</f>
        <v>0.24890145904844641</v>
      </c>
      <c r="Q852" s="3">
        <f>'PROTRA_capacity-Original_Data'!R852</f>
        <v>0.25774302527969212</v>
      </c>
      <c r="R852" s="3">
        <f>'PROTRA_capacity-Original_Data'!S852</f>
        <v>0.24385404831824664</v>
      </c>
      <c r="S852" s="3">
        <f>'PROTRA_capacity-Original_Data'!T852</f>
        <v>0.24626189706320742</v>
      </c>
      <c r="T852" s="3">
        <f>'PROTRA_capacity-Original_Data'!U852</f>
        <v>0.2041990887292795</v>
      </c>
      <c r="U852" s="3">
        <f>'PROTRA_capacity-Original_Data'!V852</f>
        <v>0.19411050184379763</v>
      </c>
      <c r="W852" s="83">
        <f t="shared" si="55"/>
        <v>-8.1599754747634368E-2</v>
      </c>
    </row>
    <row r="853" spans="1:23" x14ac:dyDescent="0.35">
      <c r="A853" t="s">
        <v>56</v>
      </c>
      <c r="B853" t="s">
        <v>41</v>
      </c>
      <c r="C853" t="str">
        <f t="shared" si="52"/>
        <v>ITALY_TO_heat</v>
      </c>
      <c r="D853" t="str">
        <f t="shared" si="53"/>
        <v>PROTRA_CHP_HP_I</v>
      </c>
      <c r="E853" t="s">
        <v>4</v>
      </c>
      <c r="F853" s="1" t="str">
        <f t="shared" si="54"/>
        <v>ITALYTO_heatPROTRA_CHP_liquid_fuels_CCS</v>
      </c>
      <c r="G853" s="3">
        <f>'PROTRA_capacity-Original_Data'!H853</f>
        <v>0</v>
      </c>
      <c r="H853" s="3">
        <f>'PROTRA_capacity-Original_Data'!I853</f>
        <v>0</v>
      </c>
      <c r="I853" s="3">
        <f>'PROTRA_capacity-Original_Data'!J853</f>
        <v>0</v>
      </c>
      <c r="J853" s="3">
        <f>'PROTRA_capacity-Original_Data'!K853</f>
        <v>0</v>
      </c>
      <c r="K853" s="3">
        <f>'PROTRA_capacity-Original_Data'!L853</f>
        <v>0</v>
      </c>
      <c r="L853" s="3">
        <f>'PROTRA_capacity-Original_Data'!M853</f>
        <v>0</v>
      </c>
      <c r="M853" s="3">
        <f>'PROTRA_capacity-Original_Data'!N853</f>
        <v>0</v>
      </c>
      <c r="N853" s="3">
        <f>'PROTRA_capacity-Original_Data'!O853</f>
        <v>0</v>
      </c>
      <c r="O853" s="3">
        <f>'PROTRA_capacity-Original_Data'!P853</f>
        <v>0</v>
      </c>
      <c r="P853" s="3">
        <f>'PROTRA_capacity-Original_Data'!Q853</f>
        <v>0</v>
      </c>
      <c r="Q853" s="3">
        <f>'PROTRA_capacity-Original_Data'!R853</f>
        <v>0</v>
      </c>
      <c r="R853" s="3">
        <f>'PROTRA_capacity-Original_Data'!S853</f>
        <v>0</v>
      </c>
      <c r="S853" s="3">
        <f>'PROTRA_capacity-Original_Data'!T853</f>
        <v>0</v>
      </c>
      <c r="T853" s="3">
        <f>'PROTRA_capacity-Original_Data'!U853</f>
        <v>0</v>
      </c>
      <c r="U853" s="3">
        <f>'PROTRA_capacity-Original_Data'!V853</f>
        <v>0</v>
      </c>
      <c r="W853" s="83" t="e">
        <f t="shared" si="55"/>
        <v>#DIV/0!</v>
      </c>
    </row>
    <row r="854" spans="1:23" x14ac:dyDescent="0.35">
      <c r="A854" t="s">
        <v>56</v>
      </c>
      <c r="B854" t="s">
        <v>41</v>
      </c>
      <c r="C854" t="str">
        <f t="shared" si="52"/>
        <v>ITALY_TO_heat</v>
      </c>
      <c r="D854" t="str">
        <f t="shared" si="53"/>
        <v>PROTRA_CHP_HP_I</v>
      </c>
      <c r="E854" t="s">
        <v>5</v>
      </c>
      <c r="F854" s="1" t="str">
        <f t="shared" si="54"/>
        <v>ITALYTO_heatPROTRA_CHP_solid_fossil</v>
      </c>
      <c r="G854" s="3">
        <f>'PROTRA_capacity-Original_Data'!H854</f>
        <v>0.13936502051944119</v>
      </c>
      <c r="H854" s="3">
        <f>'PROTRA_capacity-Original_Data'!I854</f>
        <v>0.143083561233944</v>
      </c>
      <c r="I854" s="3">
        <f>'PROTRA_capacity-Original_Data'!J854</f>
        <v>0.103035680301493</v>
      </c>
      <c r="J854" s="3">
        <f>'PROTRA_capacity-Original_Data'!K854</f>
        <v>8.8709935318642297E-2</v>
      </c>
      <c r="K854" s="3">
        <f>'PROTRA_capacity-Original_Data'!L854</f>
        <v>9.6695434622808371E-2</v>
      </c>
      <c r="L854" s="3">
        <f>'PROTRA_capacity-Original_Data'!M854</f>
        <v>0.11705377623242441</v>
      </c>
      <c r="M854" s="3">
        <f>'PROTRA_capacity-Original_Data'!N854</f>
        <v>5.8854601236734944E-2</v>
      </c>
      <c r="N854" s="3">
        <f>'PROTRA_capacity-Original_Data'!O854</f>
        <v>6.2733654500065197E-2</v>
      </c>
      <c r="O854" s="3">
        <f>'PROTRA_capacity-Original_Data'!P854</f>
        <v>3.9713479789060466E-2</v>
      </c>
      <c r="P854" s="3">
        <f>'PROTRA_capacity-Original_Data'!Q854</f>
        <v>3.2811440189479728E-2</v>
      </c>
      <c r="Q854" s="3">
        <f>'PROTRA_capacity-Original_Data'!R854</f>
        <v>2.5240598303117912E-2</v>
      </c>
      <c r="R854" s="3">
        <f>'PROTRA_capacity-Original_Data'!S854</f>
        <v>2.575577670462538E-2</v>
      </c>
      <c r="S854" s="3">
        <f>'PROTRA_capacity-Original_Data'!T854</f>
        <v>2.5980975810630306E-2</v>
      </c>
      <c r="T854" s="3">
        <f>'PROTRA_capacity-Original_Data'!U854</f>
        <v>2.5441466381929744E-2</v>
      </c>
      <c r="U854" s="3">
        <f>'PROTRA_capacity-Original_Data'!V854</f>
        <v>2.4041509371170985E-2</v>
      </c>
      <c r="W854" s="83">
        <f t="shared" si="55"/>
        <v>-0.11796405920560904</v>
      </c>
    </row>
    <row r="855" spans="1:23" x14ac:dyDescent="0.35">
      <c r="A855" t="s">
        <v>56</v>
      </c>
      <c r="B855" t="s">
        <v>41</v>
      </c>
      <c r="C855" t="str">
        <f t="shared" si="52"/>
        <v>ITALY_TO_heat</v>
      </c>
      <c r="D855" t="str">
        <f t="shared" si="53"/>
        <v>PROTRA_CHP_HP_I</v>
      </c>
      <c r="E855" t="s">
        <v>6</v>
      </c>
      <c r="F855" s="1" t="str">
        <f t="shared" si="54"/>
        <v>ITALYTO_heatPROTRA_CHP_solid_fossil_CCS</v>
      </c>
      <c r="G855" s="3">
        <f>'PROTRA_capacity-Original_Data'!H855</f>
        <v>0</v>
      </c>
      <c r="H855" s="3">
        <f>'PROTRA_capacity-Original_Data'!I855</f>
        <v>0</v>
      </c>
      <c r="I855" s="3">
        <f>'PROTRA_capacity-Original_Data'!J855</f>
        <v>0</v>
      </c>
      <c r="J855" s="3">
        <f>'PROTRA_capacity-Original_Data'!K855</f>
        <v>0</v>
      </c>
      <c r="K855" s="3">
        <f>'PROTRA_capacity-Original_Data'!L855</f>
        <v>0</v>
      </c>
      <c r="L855" s="3">
        <f>'PROTRA_capacity-Original_Data'!M855</f>
        <v>0</v>
      </c>
      <c r="M855" s="3">
        <f>'PROTRA_capacity-Original_Data'!N855</f>
        <v>0</v>
      </c>
      <c r="N855" s="3">
        <f>'PROTRA_capacity-Original_Data'!O855</f>
        <v>0</v>
      </c>
      <c r="O855" s="3">
        <f>'PROTRA_capacity-Original_Data'!P855</f>
        <v>0</v>
      </c>
      <c r="P855" s="3">
        <f>'PROTRA_capacity-Original_Data'!Q855</f>
        <v>0</v>
      </c>
      <c r="Q855" s="3">
        <f>'PROTRA_capacity-Original_Data'!R855</f>
        <v>0</v>
      </c>
      <c r="R855" s="3">
        <f>'PROTRA_capacity-Original_Data'!S855</f>
        <v>0</v>
      </c>
      <c r="S855" s="3">
        <f>'PROTRA_capacity-Original_Data'!T855</f>
        <v>0</v>
      </c>
      <c r="T855" s="3">
        <f>'PROTRA_capacity-Original_Data'!U855</f>
        <v>0</v>
      </c>
      <c r="U855" s="3">
        <f>'PROTRA_capacity-Original_Data'!V855</f>
        <v>0</v>
      </c>
      <c r="W855" s="83" t="e">
        <f t="shared" si="55"/>
        <v>#DIV/0!</v>
      </c>
    </row>
    <row r="856" spans="1:23" x14ac:dyDescent="0.35">
      <c r="A856" t="s">
        <v>56</v>
      </c>
      <c r="B856" t="s">
        <v>41</v>
      </c>
      <c r="C856" t="str">
        <f t="shared" si="52"/>
        <v>ITALY_TO_heat</v>
      </c>
      <c r="D856" t="str">
        <f t="shared" si="53"/>
        <v>PROTRA_CHP_HP_I</v>
      </c>
      <c r="E856" t="s">
        <v>7</v>
      </c>
      <c r="F856" s="1" t="str">
        <f t="shared" si="54"/>
        <v>ITALYTO_heatPROTRA_CHP_waste</v>
      </c>
      <c r="G856" s="3">
        <f>'PROTRA_capacity-Original_Data'!H856</f>
        <v>0.11833787662304408</v>
      </c>
      <c r="H856" s="3">
        <f>'PROTRA_capacity-Original_Data'!I856</f>
        <v>7.6189956510100507E-2</v>
      </c>
      <c r="I856" s="3">
        <f>'PROTRA_capacity-Original_Data'!J856</f>
        <v>8.4469728820450257E-2</v>
      </c>
      <c r="J856" s="3">
        <f>'PROTRA_capacity-Original_Data'!K856</f>
        <v>6.4285275805397293E-2</v>
      </c>
      <c r="K856" s="3">
        <f>'PROTRA_capacity-Original_Data'!L856</f>
        <v>6.9100652270221066E-2</v>
      </c>
      <c r="L856" s="3">
        <f>'PROTRA_capacity-Original_Data'!M856</f>
        <v>9.5799239558521737E-2</v>
      </c>
      <c r="M856" s="3">
        <f>'PROTRA_capacity-Original_Data'!N856</f>
        <v>7.9988753499017032E-2</v>
      </c>
      <c r="N856" s="3">
        <f>'PROTRA_capacity-Original_Data'!O856</f>
        <v>9.4729155899672013E-2</v>
      </c>
      <c r="O856" s="3">
        <f>'PROTRA_capacity-Original_Data'!P856</f>
        <v>9.6200520930590394E-2</v>
      </c>
      <c r="P856" s="3">
        <f>'PROTRA_capacity-Original_Data'!Q856</f>
        <v>0.12382205537464894</v>
      </c>
      <c r="Q856" s="3">
        <f>'PROTRA_capacity-Original_Data'!R856</f>
        <v>0.13509806192977794</v>
      </c>
      <c r="R856" s="3">
        <f>'PROTRA_capacity-Original_Data'!S856</f>
        <v>0.14384246456480027</v>
      </c>
      <c r="S856" s="3">
        <f>'PROTRA_capacity-Original_Data'!T856</f>
        <v>0.1466701472572649</v>
      </c>
      <c r="T856" s="3">
        <f>'PROTRA_capacity-Original_Data'!U856</f>
        <v>0.15246164065964568</v>
      </c>
      <c r="U856" s="3">
        <f>'PROTRA_capacity-Original_Data'!V856</f>
        <v>0.15934676624939373</v>
      </c>
      <c r="W856" s="83">
        <f t="shared" si="55"/>
        <v>2.1480223903925566E-2</v>
      </c>
    </row>
    <row r="857" spans="1:23" x14ac:dyDescent="0.35">
      <c r="A857" t="s">
        <v>56</v>
      </c>
      <c r="B857" t="s">
        <v>41</v>
      </c>
      <c r="C857" t="str">
        <f t="shared" si="52"/>
        <v>ITALY_TO_heat</v>
      </c>
      <c r="D857" t="str">
        <f t="shared" si="53"/>
        <v>PROTRA_CHP_HP_I</v>
      </c>
      <c r="E857" t="s">
        <v>8</v>
      </c>
      <c r="F857" s="1" t="str">
        <f t="shared" si="54"/>
        <v>ITALYTO_heatPROTRA_CHP_solid_bio</v>
      </c>
      <c r="G857" s="4">
        <f>'PROTRA_capacity-Original_Data'!H857</f>
        <v>4.5264538769343422E-2</v>
      </c>
      <c r="H857" s="4">
        <f>'PROTRA_capacity-Original_Data'!I857</f>
        <v>4.5344795043757144E-2</v>
      </c>
      <c r="I857" s="4">
        <f>'PROTRA_capacity-Original_Data'!J857</f>
        <v>4.8434661608685731E-2</v>
      </c>
      <c r="J857" s="4">
        <f>'PROTRA_capacity-Original_Data'!K857</f>
        <v>3.3908275939800697E-2</v>
      </c>
      <c r="K857" s="4">
        <f>'PROTRA_capacity-Original_Data'!L857</f>
        <v>5.2420723237900951E-2</v>
      </c>
      <c r="L857" s="4">
        <f>'PROTRA_capacity-Original_Data'!M857</f>
        <v>0.10205922896279263</v>
      </c>
      <c r="M857" s="4">
        <f>'PROTRA_capacity-Original_Data'!N857</f>
        <v>0.15213914419695984</v>
      </c>
      <c r="N857" s="4">
        <f>'PROTRA_capacity-Original_Data'!O857</f>
        <v>0.24840654535622833</v>
      </c>
      <c r="O857" s="4">
        <f>'PROTRA_capacity-Original_Data'!P857</f>
        <v>0.2956641149401793</v>
      </c>
      <c r="P857" s="4">
        <f>'PROTRA_capacity-Original_Data'!Q857</f>
        <v>0.25790353782851966</v>
      </c>
      <c r="Q857" s="4">
        <f>'PROTRA_capacity-Original_Data'!R857</f>
        <v>0.25980293632297791</v>
      </c>
      <c r="R857" s="4">
        <f>'PROTRA_capacity-Original_Data'!S857</f>
        <v>0.26076557020643337</v>
      </c>
      <c r="S857" s="4">
        <f>'PROTRA_capacity-Original_Data'!T857</f>
        <v>0.25645651720084012</v>
      </c>
      <c r="T857" s="4">
        <f>'PROTRA_capacity-Original_Data'!U857</f>
        <v>0.24184374902859446</v>
      </c>
      <c r="U857" s="4">
        <f>'PROTRA_capacity-Original_Data'!V857</f>
        <v>0.23829714935639565</v>
      </c>
      <c r="W857" s="83">
        <f t="shared" si="55"/>
        <v>0.12596727314583411</v>
      </c>
    </row>
    <row r="858" spans="1:23" x14ac:dyDescent="0.35">
      <c r="A858" t="s">
        <v>56</v>
      </c>
      <c r="B858" t="s">
        <v>41</v>
      </c>
      <c r="C858" t="str">
        <f t="shared" si="52"/>
        <v>ITALY_TO_heat</v>
      </c>
      <c r="D858" t="str">
        <f t="shared" si="53"/>
        <v>PROTRA_CHP_HP_I</v>
      </c>
      <c r="E858" t="s">
        <v>9</v>
      </c>
      <c r="F858" s="1" t="str">
        <f t="shared" si="54"/>
        <v>ITALYTO_heatPROTRA_CHP_solid_bio_CCS</v>
      </c>
      <c r="G858" s="3">
        <f>'PROTRA_capacity-Original_Data'!H858</f>
        <v>0</v>
      </c>
      <c r="H858" s="3">
        <f>'PROTRA_capacity-Original_Data'!I858</f>
        <v>0</v>
      </c>
      <c r="I858" s="3">
        <f>'PROTRA_capacity-Original_Data'!J858</f>
        <v>0</v>
      </c>
      <c r="J858" s="3">
        <f>'PROTRA_capacity-Original_Data'!K858</f>
        <v>0</v>
      </c>
      <c r="K858" s="3">
        <f>'PROTRA_capacity-Original_Data'!L858</f>
        <v>0</v>
      </c>
      <c r="L858" s="3">
        <f>'PROTRA_capacity-Original_Data'!M858</f>
        <v>0</v>
      </c>
      <c r="M858" s="3">
        <f>'PROTRA_capacity-Original_Data'!N858</f>
        <v>0</v>
      </c>
      <c r="N858" s="3">
        <f>'PROTRA_capacity-Original_Data'!O858</f>
        <v>0</v>
      </c>
      <c r="O858" s="3">
        <f>'PROTRA_capacity-Original_Data'!P858</f>
        <v>0</v>
      </c>
      <c r="P858" s="3">
        <f>'PROTRA_capacity-Original_Data'!Q858</f>
        <v>0</v>
      </c>
      <c r="Q858" s="3">
        <f>'PROTRA_capacity-Original_Data'!R858</f>
        <v>0</v>
      </c>
      <c r="R858" s="3">
        <f>'PROTRA_capacity-Original_Data'!S858</f>
        <v>0</v>
      </c>
      <c r="S858" s="3">
        <f>'PROTRA_capacity-Original_Data'!T858</f>
        <v>0</v>
      </c>
      <c r="T858" s="3">
        <f>'PROTRA_capacity-Original_Data'!U858</f>
        <v>0</v>
      </c>
      <c r="U858" s="3">
        <f>'PROTRA_capacity-Original_Data'!V858</f>
        <v>0</v>
      </c>
      <c r="W858" s="83" t="e">
        <f t="shared" si="55"/>
        <v>#DIV/0!</v>
      </c>
    </row>
    <row r="859" spans="1:23" x14ac:dyDescent="0.35">
      <c r="A859" t="s">
        <v>56</v>
      </c>
      <c r="B859" t="s">
        <v>41</v>
      </c>
      <c r="C859" t="str">
        <f t="shared" si="52"/>
        <v>ITALY_TO_heat</v>
      </c>
      <c r="D859" t="str">
        <f t="shared" si="53"/>
        <v>PROTRA_CHP_HP_I</v>
      </c>
      <c r="E859" t="s">
        <v>10</v>
      </c>
      <c r="F859" s="1" t="str">
        <f t="shared" si="54"/>
        <v>ITALYTO_heatPROTRA_HP_gas_fuels</v>
      </c>
      <c r="G859" s="4">
        <f>'PROTRA_capacity-Original_Data'!H859</f>
        <v>0</v>
      </c>
      <c r="H859" s="4">
        <f>'PROTRA_capacity-Original_Data'!I859</f>
        <v>0</v>
      </c>
      <c r="I859" s="4">
        <f>'PROTRA_capacity-Original_Data'!J859</f>
        <v>0</v>
      </c>
      <c r="J859" s="4">
        <f>'PROTRA_capacity-Original_Data'!K859</f>
        <v>0</v>
      </c>
      <c r="K859" s="4">
        <f>'PROTRA_capacity-Original_Data'!L859</f>
        <v>4.1407722939301415E-3</v>
      </c>
      <c r="L859" s="4">
        <f>'PROTRA_capacity-Original_Data'!M859</f>
        <v>4.5548495233231553E-3</v>
      </c>
      <c r="M859" s="4">
        <f>'PROTRA_capacity-Original_Data'!N859</f>
        <v>4.96892675271617E-3</v>
      </c>
      <c r="N859" s="4">
        <f>'PROTRA_capacity-Original_Data'!O859</f>
        <v>4.5548495233231553E-3</v>
      </c>
      <c r="O859" s="4">
        <f>'PROTRA_capacity-Original_Data'!P859</f>
        <v>5.3830039821091838E-3</v>
      </c>
      <c r="P859" s="4">
        <f>'PROTRA_capacity-Original_Data'!Q859</f>
        <v>4.5548495233231553E-3</v>
      </c>
      <c r="Q859" s="4">
        <f>'PROTRA_capacity-Original_Data'!R859</f>
        <v>3.7266950645371282E-3</v>
      </c>
      <c r="R859" s="4">
        <f>'PROTRA_capacity-Original_Data'!S859</f>
        <v>3.87051816493112</v>
      </c>
      <c r="S859" s="4">
        <f>'PROTRA_capacity-Original_Data'!T859</f>
        <v>4.3368320649665231</v>
      </c>
      <c r="T859" s="4">
        <f>'PROTRA_capacity-Original_Data'!U859</f>
        <v>4.0851020949016279</v>
      </c>
      <c r="U859" s="4">
        <f>'PROTRA_capacity-Original_Data'!V859</f>
        <v>5.3345220809674876</v>
      </c>
      <c r="W859" s="83" t="e">
        <f t="shared" si="55"/>
        <v>#DIV/0!</v>
      </c>
    </row>
    <row r="860" spans="1:23" x14ac:dyDescent="0.35">
      <c r="A860" t="s">
        <v>56</v>
      </c>
      <c r="B860" t="s">
        <v>41</v>
      </c>
      <c r="C860" t="str">
        <f t="shared" si="52"/>
        <v>ITALY_TO_heat</v>
      </c>
      <c r="D860" t="str">
        <f t="shared" si="53"/>
        <v>PROTRA_CHP_HP_I</v>
      </c>
      <c r="E860" t="s">
        <v>11</v>
      </c>
      <c r="F860" s="1" t="str">
        <f t="shared" si="54"/>
        <v>ITALYTO_heatPROTRA_HP_solid_bio</v>
      </c>
      <c r="G860" s="4">
        <f>'PROTRA_capacity-Original_Data'!H860</f>
        <v>0</v>
      </c>
      <c r="H860" s="4">
        <f>'PROTRA_capacity-Original_Data'!I860</f>
        <v>0</v>
      </c>
      <c r="I860" s="4">
        <f>'PROTRA_capacity-Original_Data'!J860</f>
        <v>0</v>
      </c>
      <c r="J860" s="4">
        <f>'PROTRA_capacity-Original_Data'!K860</f>
        <v>0</v>
      </c>
      <c r="K860" s="4">
        <f>'PROTRA_capacity-Original_Data'!L860</f>
        <v>0.92629076215217276</v>
      </c>
      <c r="L860" s="4">
        <f>'PROTRA_capacity-Original_Data'!M860</f>
        <v>1.1043439707911691</v>
      </c>
      <c r="M860" s="4">
        <f>'PROTRA_capacity-Original_Data'!N860</f>
        <v>1.2745297120716979</v>
      </c>
      <c r="N860" s="4">
        <f>'PROTRA_capacity-Original_Data'!O860</f>
        <v>1.2803267932832001</v>
      </c>
      <c r="O860" s="4">
        <f>'PROTRA_capacity-Original_Data'!P860</f>
        <v>1.1246337550314267</v>
      </c>
      <c r="P860" s="4">
        <f>'PROTRA_capacity-Original_Data'!Q860</f>
        <v>1.2173870544154617</v>
      </c>
      <c r="Q860" s="4">
        <f>'PROTRA_capacity-Original_Data'!R860</f>
        <v>1.3461650727566892</v>
      </c>
      <c r="R860" s="4">
        <f>'PROTRA_capacity-Original_Data'!S860</f>
        <v>1.3567058227081177</v>
      </c>
      <c r="S860" s="4">
        <f>'PROTRA_capacity-Original_Data'!T860</f>
        <v>1.3910228871712931</v>
      </c>
      <c r="T860" s="4">
        <f>'PROTRA_capacity-Original_Data'!U860</f>
        <v>1.4799654338132242</v>
      </c>
      <c r="U860" s="4">
        <f>'PROTRA_capacity-Original_Data'!V860</f>
        <v>1.5369668911342371</v>
      </c>
      <c r="W860" s="83" t="e">
        <f t="shared" si="55"/>
        <v>#DIV/0!</v>
      </c>
    </row>
    <row r="861" spans="1:23" x14ac:dyDescent="0.35">
      <c r="A861" t="s">
        <v>56</v>
      </c>
      <c r="B861" t="s">
        <v>41</v>
      </c>
      <c r="C861" t="str">
        <f t="shared" si="52"/>
        <v>ITALY_TO_heat</v>
      </c>
      <c r="D861" t="str">
        <f t="shared" si="53"/>
        <v>PROTRA_CHP_HP_I</v>
      </c>
      <c r="E861" t="s">
        <v>12</v>
      </c>
      <c r="F861" s="1" t="str">
        <f t="shared" si="54"/>
        <v>ITALYTO_heatPROTRA_HP_geothermal</v>
      </c>
      <c r="G861" s="4">
        <f>INDEX('CHP-geothermal-fix'!H$155:H$226,MATCH(PROTRA_capacity!$F861,'CHP-geothermal-fix'!$F$155:$F$226,0))</f>
        <v>0</v>
      </c>
      <c r="H861" s="4">
        <f>INDEX('CHP-geothermal-fix'!I$155:I$226,MATCH(PROTRA_capacity!$F861,'CHP-geothermal-fix'!$F$155:$F$226,0))</f>
        <v>0</v>
      </c>
      <c r="I861" s="4">
        <f>INDEX('CHP-geothermal-fix'!J$155:J$226,MATCH(PROTRA_capacity!$F861,'CHP-geothermal-fix'!$F$155:$F$226,0))</f>
        <v>0</v>
      </c>
      <c r="J861" s="4">
        <f>INDEX('CHP-geothermal-fix'!K$155:K$226,MATCH(PROTRA_capacity!$F861,'CHP-geothermal-fix'!$F$155:$F$226,0))</f>
        <v>0</v>
      </c>
      <c r="K861" s="4">
        <f>INDEX('CHP-geothermal-fix'!L$155:L$226,MATCH(PROTRA_capacity!$F861,'CHP-geothermal-fix'!$F$155:$F$226,0))</f>
        <v>8.993186116998246E-2</v>
      </c>
      <c r="L861" s="4">
        <f>INDEX('CHP-geothermal-fix'!M$155:M$226,MATCH(PROTRA_capacity!$F861,'CHP-geothermal-fix'!$F$155:$F$226,0))</f>
        <v>8.993186116998246E-2</v>
      </c>
      <c r="M861" s="4">
        <f>INDEX('CHP-geothermal-fix'!N$155:N$226,MATCH(PROTRA_capacity!$F861,'CHP-geothermal-fix'!$F$155:$F$226,0))</f>
        <v>9.9245687199471286E-2</v>
      </c>
      <c r="N861" s="4">
        <f>INDEX('CHP-geothermal-fix'!O$155:O$226,MATCH(PROTRA_capacity!$F861,'CHP-geothermal-fix'!$F$155:$F$226,0))</f>
        <v>9.9245687199471286E-2</v>
      </c>
      <c r="O861" s="4">
        <f>INDEX('CHP-geothermal-fix'!P$155:P$226,MATCH(PROTRA_capacity!$F861,'CHP-geothermal-fix'!$F$155:$F$226,0))</f>
        <v>0.11665185387753244</v>
      </c>
      <c r="P861" s="4">
        <f>INDEX('CHP-geothermal-fix'!Q$155:Q$226,MATCH(PROTRA_capacity!$F861,'CHP-geothermal-fix'!$F$155:$F$226,0))</f>
        <v>0.11909482463936555</v>
      </c>
      <c r="Q861" s="4">
        <f>INDEX('CHP-geothermal-fix'!R$155:R$226,MATCH(PROTRA_capacity!$F861,'CHP-geothermal-fix'!$F$155:$F$226,0))</f>
        <v>0.12367539481780268</v>
      </c>
      <c r="R861" s="4">
        <f>INDEX('CHP-geothermal-fix'!S$155:S$226,MATCH(PROTRA_capacity!$F861,'CHP-geothermal-fix'!$F$155:$F$226,0))</f>
        <v>0.12113485791116886</v>
      </c>
      <c r="S861" s="4">
        <f>INDEX('CHP-geothermal-fix'!T$155:T$226,MATCH(PROTRA_capacity!$F861,'CHP-geothermal-fix'!$F$155:$F$226,0))</f>
        <v>0.13400000000000001</v>
      </c>
      <c r="T861" s="4">
        <f>INDEX('CHP-geothermal-fix'!U$155:U$226,MATCH(PROTRA_capacity!$F861,'CHP-geothermal-fix'!$F$155:$F$226,0))</f>
        <v>0.13286829379458082</v>
      </c>
      <c r="U861" s="4">
        <f>INDEX('CHP-geothermal-fix'!V$155:V$226,MATCH(PROTRA_capacity!$F861,'CHP-geothermal-fix'!$F$155:$F$226,0))</f>
        <v>0.13665544814384362</v>
      </c>
      <c r="W861" s="83" t="e">
        <f t="shared" si="55"/>
        <v>#DIV/0!</v>
      </c>
    </row>
    <row r="862" spans="1:23" x14ac:dyDescent="0.35">
      <c r="A862" t="s">
        <v>56</v>
      </c>
      <c r="B862" t="s">
        <v>41</v>
      </c>
      <c r="C862" t="str">
        <f t="shared" si="52"/>
        <v>ITALY_TO_heat</v>
      </c>
      <c r="D862" t="str">
        <f t="shared" si="53"/>
        <v>PROTRA_CHP_HP_I</v>
      </c>
      <c r="E862" t="s">
        <v>13</v>
      </c>
      <c r="F862" s="1" t="str">
        <f t="shared" si="54"/>
        <v>ITALYTO_heatPROTRA_HP_liquid_fuels</v>
      </c>
      <c r="G862" s="4">
        <f>'PROTRA_capacity-Original_Data'!H862</f>
        <v>0</v>
      </c>
      <c r="H862" s="4">
        <f>'PROTRA_capacity-Original_Data'!I862</f>
        <v>0</v>
      </c>
      <c r="I862" s="4">
        <f>'PROTRA_capacity-Original_Data'!J862</f>
        <v>0</v>
      </c>
      <c r="J862" s="4">
        <f>'PROTRA_capacity-Original_Data'!K862</f>
        <v>0</v>
      </c>
      <c r="K862" s="4">
        <f>'PROTRA_capacity-Original_Data'!L862</f>
        <v>0</v>
      </c>
      <c r="L862" s="4">
        <f>'PROTRA_capacity-Original_Data'!M862</f>
        <v>0</v>
      </c>
      <c r="M862" s="4">
        <f>'PROTRA_capacity-Original_Data'!N862</f>
        <v>0</v>
      </c>
      <c r="N862" s="4">
        <f>'PROTRA_capacity-Original_Data'!O862</f>
        <v>0</v>
      </c>
      <c r="O862" s="4">
        <f>'PROTRA_capacity-Original_Data'!P862</f>
        <v>4.5548495233231562E-3</v>
      </c>
      <c r="P862" s="4">
        <f>'PROTRA_capacity-Original_Data'!Q862</f>
        <v>3.7266950645371286E-3</v>
      </c>
      <c r="Q862" s="4">
        <f>'PROTRA_capacity-Original_Data'!R862</f>
        <v>4.5548495233231562E-3</v>
      </c>
      <c r="R862" s="4">
        <f>'PROTRA_capacity-Original_Data'!S862</f>
        <v>4.5907500191115308E-2</v>
      </c>
      <c r="S862" s="4">
        <f>'PROTRA_capacity-Original_Data'!T862</f>
        <v>8.4145047862183797E-2</v>
      </c>
      <c r="T862" s="4">
        <f>'PROTRA_capacity-Original_Data'!U862</f>
        <v>8.2729731892118463E-2</v>
      </c>
      <c r="U862" s="4">
        <f>'PROTRA_capacity-Original_Data'!V862</f>
        <v>0.1064893590915208</v>
      </c>
      <c r="W862" s="83" t="e">
        <f t="shared" si="55"/>
        <v>#DIV/0!</v>
      </c>
    </row>
    <row r="863" spans="1:23" x14ac:dyDescent="0.35">
      <c r="A863" t="s">
        <v>56</v>
      </c>
      <c r="B863" t="s">
        <v>41</v>
      </c>
      <c r="C863" t="str">
        <f t="shared" si="52"/>
        <v>ITALY_TO_heat</v>
      </c>
      <c r="D863" t="str">
        <f t="shared" si="53"/>
        <v>PROTRA_CHP_HP_I</v>
      </c>
      <c r="E863" t="s">
        <v>14</v>
      </c>
      <c r="F863" s="1" t="str">
        <f t="shared" si="54"/>
        <v>ITALYTO_heatPROTRA_HP_solar</v>
      </c>
      <c r="G863" s="4">
        <f>'PROTRA_capacity-Original_Data'!H863</f>
        <v>0</v>
      </c>
      <c r="H863" s="4">
        <f>'PROTRA_capacity-Original_Data'!I863</f>
        <v>0</v>
      </c>
      <c r="I863" s="4">
        <f>'PROTRA_capacity-Original_Data'!J863</f>
        <v>0</v>
      </c>
      <c r="J863" s="4">
        <f>'PROTRA_capacity-Original_Data'!K863</f>
        <v>0</v>
      </c>
      <c r="K863" s="4">
        <f>'PROTRA_capacity-Original_Data'!L863</f>
        <v>0</v>
      </c>
      <c r="L863" s="4">
        <f>'PROTRA_capacity-Original_Data'!M863</f>
        <v>3.4042553191489364E-4</v>
      </c>
      <c r="M863" s="4">
        <f>'PROTRA_capacity-Original_Data'!N863</f>
        <v>3.4042553191489364E-4</v>
      </c>
      <c r="N863" s="4">
        <f>'PROTRA_capacity-Original_Data'!O863</f>
        <v>6.8085106382978727E-4</v>
      </c>
      <c r="O863" s="4">
        <f>'PROTRA_capacity-Original_Data'!P863</f>
        <v>6.8085106382978727E-4</v>
      </c>
      <c r="P863" s="4">
        <f>'PROTRA_capacity-Original_Data'!Q863</f>
        <v>6.8085106382978727E-4</v>
      </c>
      <c r="Q863" s="4">
        <f>'PROTRA_capacity-Original_Data'!R863</f>
        <v>1.021276595744681E-3</v>
      </c>
      <c r="R863" s="4">
        <f>'PROTRA_capacity-Original_Data'!S863</f>
        <v>1.5254468085106384E-3</v>
      </c>
      <c r="S863" s="4">
        <f>'PROTRA_capacity-Original_Data'!T863</f>
        <v>2E-3</v>
      </c>
      <c r="T863" s="4">
        <f>'PROTRA_capacity-Original_Data'!U863</f>
        <v>2.0299574468085105E-3</v>
      </c>
      <c r="U863" s="4">
        <f>'PROTRA_capacity-Original_Data'!V863</f>
        <v>2.3976510638297872E-3</v>
      </c>
      <c r="W863" s="83" t="e">
        <f t="shared" si="55"/>
        <v>#DIV/0!</v>
      </c>
    </row>
    <row r="864" spans="1:23" x14ac:dyDescent="0.35">
      <c r="A864" t="s">
        <v>56</v>
      </c>
      <c r="B864" t="s">
        <v>41</v>
      </c>
      <c r="C864" t="str">
        <f t="shared" si="52"/>
        <v>ITALY_TO_heat</v>
      </c>
      <c r="D864" t="str">
        <f t="shared" si="53"/>
        <v>PROTRA_CHP_HP_I</v>
      </c>
      <c r="E864" t="s">
        <v>15</v>
      </c>
      <c r="F864" s="1" t="str">
        <f t="shared" si="54"/>
        <v>ITALYTO_heatPROTRA_HP_solid_fossil</v>
      </c>
      <c r="G864" s="4">
        <f>'PROTRA_capacity-Original_Data'!H864</f>
        <v>0</v>
      </c>
      <c r="H864" s="4">
        <f>'PROTRA_capacity-Original_Data'!I864</f>
        <v>0</v>
      </c>
      <c r="I864" s="4">
        <f>'PROTRA_capacity-Original_Data'!J864</f>
        <v>0</v>
      </c>
      <c r="J864" s="4">
        <f>'PROTRA_capacity-Original_Data'!K864</f>
        <v>0</v>
      </c>
      <c r="K864" s="4">
        <f>'PROTRA_capacity-Original_Data'!L864</f>
        <v>0</v>
      </c>
      <c r="L864" s="4">
        <f>'PROTRA_capacity-Original_Data'!M864</f>
        <v>0</v>
      </c>
      <c r="M864" s="4">
        <f>'PROTRA_capacity-Original_Data'!N864</f>
        <v>0</v>
      </c>
      <c r="N864" s="4">
        <f>'PROTRA_capacity-Original_Data'!O864</f>
        <v>0</v>
      </c>
      <c r="O864" s="4">
        <f>'PROTRA_capacity-Original_Data'!P864</f>
        <v>0</v>
      </c>
      <c r="P864" s="4">
        <f>'PROTRA_capacity-Original_Data'!Q864</f>
        <v>0</v>
      </c>
      <c r="Q864" s="4">
        <f>'PROTRA_capacity-Original_Data'!R864</f>
        <v>0</v>
      </c>
      <c r="R864" s="4">
        <f>'PROTRA_capacity-Original_Data'!S864</f>
        <v>0</v>
      </c>
      <c r="S864" s="4">
        <f>'PROTRA_capacity-Original_Data'!T864</f>
        <v>0</v>
      </c>
      <c r="T864" s="4">
        <f>'PROTRA_capacity-Original_Data'!U864</f>
        <v>0</v>
      </c>
      <c r="U864" s="4">
        <f>'PROTRA_capacity-Original_Data'!V864</f>
        <v>0</v>
      </c>
      <c r="W864" s="83" t="e">
        <f t="shared" si="55"/>
        <v>#DIV/0!</v>
      </c>
    </row>
    <row r="865" spans="1:23" x14ac:dyDescent="0.35">
      <c r="A865" t="s">
        <v>56</v>
      </c>
      <c r="B865" t="s">
        <v>41</v>
      </c>
      <c r="C865" t="str">
        <f t="shared" si="52"/>
        <v>ITALY_TO_heat</v>
      </c>
      <c r="D865" t="str">
        <f t="shared" si="53"/>
        <v>PROTRA_CHP_HP_I</v>
      </c>
      <c r="E865" t="s">
        <v>16</v>
      </c>
      <c r="F865" s="1" t="str">
        <f t="shared" si="54"/>
        <v>ITALYTO_heatPROTRA_HP_waste</v>
      </c>
      <c r="G865" s="4">
        <f>'PROTRA_capacity-Original_Data'!H865</f>
        <v>0</v>
      </c>
      <c r="H865" s="4">
        <f>'PROTRA_capacity-Original_Data'!I865</f>
        <v>0</v>
      </c>
      <c r="I865" s="4">
        <f>'PROTRA_capacity-Original_Data'!J865</f>
        <v>0</v>
      </c>
      <c r="J865" s="4">
        <f>'PROTRA_capacity-Original_Data'!K865</f>
        <v>0</v>
      </c>
      <c r="K865" s="4">
        <f>'PROTRA_capacity-Original_Data'!L865</f>
        <v>0</v>
      </c>
      <c r="L865" s="4">
        <f>'PROTRA_capacity-Original_Data'!M865</f>
        <v>0</v>
      </c>
      <c r="M865" s="4">
        <f>'PROTRA_capacity-Original_Data'!N865</f>
        <v>0</v>
      </c>
      <c r="N865" s="4">
        <f>'PROTRA_capacity-Original_Data'!O865</f>
        <v>0</v>
      </c>
      <c r="O865" s="4">
        <f>'PROTRA_capacity-Original_Data'!P865</f>
        <v>0</v>
      </c>
      <c r="P865" s="4">
        <f>'PROTRA_capacity-Original_Data'!Q865</f>
        <v>0</v>
      </c>
      <c r="Q865" s="4">
        <f>'PROTRA_capacity-Original_Data'!R865</f>
        <v>0</v>
      </c>
      <c r="R865" s="4">
        <f>'PROTRA_capacity-Original_Data'!S865</f>
        <v>0</v>
      </c>
      <c r="S865" s="4">
        <f>'PROTRA_capacity-Original_Data'!T865</f>
        <v>0</v>
      </c>
      <c r="T865" s="4">
        <f>'PROTRA_capacity-Original_Data'!U865</f>
        <v>0</v>
      </c>
      <c r="U865" s="4">
        <f>'PROTRA_capacity-Original_Data'!V865</f>
        <v>0</v>
      </c>
      <c r="W865" s="83" t="e">
        <f t="shared" si="55"/>
        <v>#DIV/0!</v>
      </c>
    </row>
    <row r="866" spans="1:23" x14ac:dyDescent="0.35">
      <c r="A866" t="s">
        <v>56</v>
      </c>
      <c r="B866" t="s">
        <v>42</v>
      </c>
      <c r="C866" t="str">
        <f t="shared" si="52"/>
        <v>ITALY_TO_elec</v>
      </c>
      <c r="D866" t="str">
        <f t="shared" si="53"/>
        <v>PROTRA_CHP_PP_I</v>
      </c>
      <c r="E866" t="s">
        <v>0</v>
      </c>
      <c r="F866" s="1" t="str">
        <f t="shared" si="54"/>
        <v>ITALYTO_elecPROTRA_CHP_gas_fuels</v>
      </c>
      <c r="G866" s="5">
        <f>'PROTRA_capacity-Original_Data'!H866</f>
        <v>14.320936666666666</v>
      </c>
      <c r="H866" s="5">
        <f>'PROTRA_capacity-Original_Data'!I866</f>
        <v>15.302936666666666</v>
      </c>
      <c r="I866" s="5">
        <f>'PROTRA_capacity-Original_Data'!J866</f>
        <v>16.287036666666665</v>
      </c>
      <c r="J866" s="5">
        <f>'PROTRA_capacity-Original_Data'!K866</f>
        <v>16.220132666666668</v>
      </c>
      <c r="K866" s="5">
        <f>'PROTRA_capacity-Original_Data'!L866</f>
        <v>16.265717666666667</v>
      </c>
      <c r="L866" s="5">
        <f>'PROTRA_capacity-Original_Data'!M866</f>
        <v>16.141965666666664</v>
      </c>
      <c r="M866" s="5">
        <f>'PROTRA_capacity-Original_Data'!N866</f>
        <v>16.290162666666664</v>
      </c>
      <c r="N866" s="5">
        <f>'PROTRA_capacity-Original_Data'!O866</f>
        <v>16.199832666666666</v>
      </c>
      <c r="O866" s="5">
        <f>'PROTRA_capacity-Original_Data'!P866</f>
        <v>16.140832666666665</v>
      </c>
      <c r="P866" s="5">
        <f>'PROTRA_capacity-Original_Data'!Q866</f>
        <v>15.835632666666667</v>
      </c>
      <c r="Q866" s="5">
        <f>'PROTRA_capacity-Original_Data'!R866</f>
        <v>22.920328769859612</v>
      </c>
      <c r="R866" s="5">
        <f>'PROTRA_capacity-Original_Data'!S866</f>
        <v>30.482267210174662</v>
      </c>
      <c r="S866" s="5">
        <f>'PROTRA_capacity-Original_Data'!T866</f>
        <v>30.716780659089125</v>
      </c>
      <c r="T866" s="5">
        <f>'PROTRA_capacity-Original_Data'!U866</f>
        <v>35.949268630728362</v>
      </c>
      <c r="U866" s="5">
        <f>'PROTRA_capacity-Original_Data'!V866</f>
        <v>33.076105452467424</v>
      </c>
      <c r="W866" s="83">
        <f t="shared" si="55"/>
        <v>6.1615750201187147E-2</v>
      </c>
    </row>
    <row r="867" spans="1:23" x14ac:dyDescent="0.35">
      <c r="A867" t="s">
        <v>56</v>
      </c>
      <c r="B867" t="s">
        <v>42</v>
      </c>
      <c r="C867" t="str">
        <f t="shared" si="52"/>
        <v>ITALY_TO_elec</v>
      </c>
      <c r="D867" t="str">
        <f t="shared" si="53"/>
        <v>PROTRA_CHP_PP_I</v>
      </c>
      <c r="E867" t="s">
        <v>1</v>
      </c>
      <c r="F867" s="1" t="str">
        <f t="shared" si="54"/>
        <v>ITALYTO_elecPROTRA_CHP_gas_fuels_CCS</v>
      </c>
      <c r="G867" s="5">
        <f>'PROTRA_capacity-Original_Data'!H867</f>
        <v>0</v>
      </c>
      <c r="H867" s="5">
        <f>'PROTRA_capacity-Original_Data'!I867</f>
        <v>0</v>
      </c>
      <c r="I867" s="5">
        <f>'PROTRA_capacity-Original_Data'!J867</f>
        <v>0</v>
      </c>
      <c r="J867" s="5">
        <f>'PROTRA_capacity-Original_Data'!K867</f>
        <v>0</v>
      </c>
      <c r="K867" s="5">
        <f>'PROTRA_capacity-Original_Data'!L867</f>
        <v>0</v>
      </c>
      <c r="L867" s="5">
        <f>'PROTRA_capacity-Original_Data'!M867</f>
        <v>0</v>
      </c>
      <c r="M867" s="5">
        <f>'PROTRA_capacity-Original_Data'!N867</f>
        <v>0</v>
      </c>
      <c r="N867" s="5">
        <f>'PROTRA_capacity-Original_Data'!O867</f>
        <v>0</v>
      </c>
      <c r="O867" s="5">
        <f>'PROTRA_capacity-Original_Data'!P867</f>
        <v>0</v>
      </c>
      <c r="P867" s="5">
        <f>'PROTRA_capacity-Original_Data'!Q867</f>
        <v>0</v>
      </c>
      <c r="Q867" s="5">
        <f>'PROTRA_capacity-Original_Data'!R867</f>
        <v>0</v>
      </c>
      <c r="R867" s="5">
        <f>'PROTRA_capacity-Original_Data'!S867</f>
        <v>0</v>
      </c>
      <c r="S867" s="5">
        <f>'PROTRA_capacity-Original_Data'!T867</f>
        <v>0</v>
      </c>
      <c r="T867" s="5">
        <f>'PROTRA_capacity-Original_Data'!U867</f>
        <v>0</v>
      </c>
      <c r="U867" s="5">
        <f>'PROTRA_capacity-Original_Data'!V867</f>
        <v>0</v>
      </c>
      <c r="W867" s="83" t="e">
        <f t="shared" si="55"/>
        <v>#DIV/0!</v>
      </c>
    </row>
    <row r="868" spans="1:23" x14ac:dyDescent="0.35">
      <c r="A868" t="s">
        <v>56</v>
      </c>
      <c r="B868" t="s">
        <v>42</v>
      </c>
      <c r="C868" t="str">
        <f t="shared" si="52"/>
        <v>ITALY_TO_elec</v>
      </c>
      <c r="D868" t="str">
        <f t="shared" si="53"/>
        <v>PROTRA_CHP_PP_I</v>
      </c>
      <c r="E868" t="s">
        <v>2</v>
      </c>
      <c r="F868" s="1" t="str">
        <f t="shared" si="54"/>
        <v>ITALYTO_elecPROTRA_CHP_geothermal</v>
      </c>
      <c r="G868" s="3">
        <v>0</v>
      </c>
      <c r="H868" s="3">
        <v>0</v>
      </c>
      <c r="I868" s="3">
        <v>0</v>
      </c>
      <c r="J868" s="3">
        <v>0</v>
      </c>
      <c r="K868" s="3">
        <v>0</v>
      </c>
      <c r="L868" s="3">
        <v>0</v>
      </c>
      <c r="M868" s="3">
        <v>0</v>
      </c>
      <c r="N868" s="3">
        <v>0</v>
      </c>
      <c r="O868" s="3">
        <v>0</v>
      </c>
      <c r="P868" s="3">
        <v>0</v>
      </c>
      <c r="Q868" s="3">
        <v>0</v>
      </c>
      <c r="R868" s="3">
        <v>0</v>
      </c>
      <c r="S868" s="3">
        <v>0</v>
      </c>
      <c r="T868" s="3">
        <v>0</v>
      </c>
      <c r="U868" s="3">
        <v>0</v>
      </c>
      <c r="W868" s="83" t="e">
        <f t="shared" si="55"/>
        <v>#DIV/0!</v>
      </c>
    </row>
    <row r="869" spans="1:23" x14ac:dyDescent="0.35">
      <c r="A869" t="s">
        <v>56</v>
      </c>
      <c r="B869" t="s">
        <v>42</v>
      </c>
      <c r="C869" t="str">
        <f t="shared" si="52"/>
        <v>ITALY_TO_elec</v>
      </c>
      <c r="D869" t="str">
        <f t="shared" si="53"/>
        <v>PROTRA_CHP_PP_I</v>
      </c>
      <c r="E869" t="s">
        <v>3</v>
      </c>
      <c r="F869" s="1" t="str">
        <f t="shared" si="54"/>
        <v>ITALYTO_elecPROTRA_CHP_liquid_fuels</v>
      </c>
      <c r="G869" s="5">
        <f>'PROTRA_capacity-Original_Data'!H869</f>
        <v>4.5897399999999999</v>
      </c>
      <c r="H869" s="5">
        <f>'PROTRA_capacity-Original_Data'!I869</f>
        <v>4.4297399999999998</v>
      </c>
      <c r="I869" s="5">
        <f>'PROTRA_capacity-Original_Data'!J869</f>
        <v>4.3993400000000005</v>
      </c>
      <c r="J869" s="5">
        <f>'PROTRA_capacity-Original_Data'!K869</f>
        <v>4.3993400000000005</v>
      </c>
      <c r="K869" s="5">
        <f>'PROTRA_capacity-Original_Data'!L869</f>
        <v>4.3936299999999999</v>
      </c>
      <c r="L869" s="5">
        <f>'PROTRA_capacity-Original_Data'!M869</f>
        <v>4.3450500000000005</v>
      </c>
      <c r="M869" s="5">
        <f>'PROTRA_capacity-Original_Data'!N869</f>
        <v>4.3408500000000005</v>
      </c>
      <c r="N869" s="5">
        <f>'PROTRA_capacity-Original_Data'!O869</f>
        <v>4.3392499999999998</v>
      </c>
      <c r="O869" s="5">
        <f>'PROTRA_capacity-Original_Data'!P869</f>
        <v>3.7912499999999998</v>
      </c>
      <c r="P869" s="5">
        <f>'PROTRA_capacity-Original_Data'!Q869</f>
        <v>3.4098600000000001</v>
      </c>
      <c r="Q869" s="5">
        <f>'PROTRA_capacity-Original_Data'!R869</f>
        <v>5.9823774606338453</v>
      </c>
      <c r="R869" s="5">
        <f>'PROTRA_capacity-Original_Data'!S869</f>
        <v>3.3493701574646204</v>
      </c>
      <c r="S869" s="5">
        <f>'PROTRA_capacity-Original_Data'!T869</f>
        <v>1.6821613514052223</v>
      </c>
      <c r="T869" s="5">
        <f>'PROTRA_capacity-Original_Data'!U869</f>
        <v>0.98075104245565092</v>
      </c>
      <c r="U869" s="5">
        <f>'PROTRA_capacity-Original_Data'!V869</f>
        <v>1.0147341000597967</v>
      </c>
      <c r="W869" s="83">
        <f t="shared" si="55"/>
        <v>-0.10219265294667179</v>
      </c>
    </row>
    <row r="870" spans="1:23" x14ac:dyDescent="0.35">
      <c r="A870" t="s">
        <v>56</v>
      </c>
      <c r="B870" t="s">
        <v>42</v>
      </c>
      <c r="C870" t="str">
        <f t="shared" si="52"/>
        <v>ITALY_TO_elec</v>
      </c>
      <c r="D870" t="str">
        <f t="shared" si="53"/>
        <v>PROTRA_CHP_PP_I</v>
      </c>
      <c r="E870" t="s">
        <v>4</v>
      </c>
      <c r="F870" s="1" t="str">
        <f t="shared" si="54"/>
        <v>ITALYTO_elecPROTRA_CHP_liquid_fuels_CCS</v>
      </c>
      <c r="G870" s="5">
        <f>'PROTRA_capacity-Original_Data'!H870</f>
        <v>0</v>
      </c>
      <c r="H870" s="5">
        <f>'PROTRA_capacity-Original_Data'!I870</f>
        <v>0</v>
      </c>
      <c r="I870" s="5">
        <f>'PROTRA_capacity-Original_Data'!J870</f>
        <v>0</v>
      </c>
      <c r="J870" s="5">
        <f>'PROTRA_capacity-Original_Data'!K870</f>
        <v>0</v>
      </c>
      <c r="K870" s="5">
        <f>'PROTRA_capacity-Original_Data'!L870</f>
        <v>0</v>
      </c>
      <c r="L870" s="5">
        <f>'PROTRA_capacity-Original_Data'!M870</f>
        <v>0</v>
      </c>
      <c r="M870" s="5">
        <f>'PROTRA_capacity-Original_Data'!N870</f>
        <v>0</v>
      </c>
      <c r="N870" s="5">
        <f>'PROTRA_capacity-Original_Data'!O870</f>
        <v>0</v>
      </c>
      <c r="O870" s="5">
        <f>'PROTRA_capacity-Original_Data'!P870</f>
        <v>0</v>
      </c>
      <c r="P870" s="5">
        <f>'PROTRA_capacity-Original_Data'!Q870</f>
        <v>0</v>
      </c>
      <c r="Q870" s="5">
        <f>'PROTRA_capacity-Original_Data'!R870</f>
        <v>0</v>
      </c>
      <c r="R870" s="5">
        <f>'PROTRA_capacity-Original_Data'!S870</f>
        <v>0</v>
      </c>
      <c r="S870" s="5">
        <f>'PROTRA_capacity-Original_Data'!T870</f>
        <v>0</v>
      </c>
      <c r="T870" s="5">
        <f>'PROTRA_capacity-Original_Data'!U870</f>
        <v>0</v>
      </c>
      <c r="U870" s="5">
        <f>'PROTRA_capacity-Original_Data'!V870</f>
        <v>0</v>
      </c>
      <c r="W870" s="83" t="e">
        <f t="shared" si="55"/>
        <v>#DIV/0!</v>
      </c>
    </row>
    <row r="871" spans="1:23" x14ac:dyDescent="0.35">
      <c r="A871" t="s">
        <v>56</v>
      </c>
      <c r="B871" t="s">
        <v>42</v>
      </c>
      <c r="C871" t="str">
        <f t="shared" si="52"/>
        <v>ITALY_TO_elec</v>
      </c>
      <c r="D871" t="str">
        <f t="shared" si="53"/>
        <v>PROTRA_CHP_PP_I</v>
      </c>
      <c r="E871" t="s">
        <v>5</v>
      </c>
      <c r="F871" s="1" t="str">
        <f t="shared" si="54"/>
        <v>ITALYTO_elecPROTRA_CHP_solid_fossil</v>
      </c>
      <c r="G871" s="5">
        <f>'PROTRA_capacity-Original_Data'!H871</f>
        <v>0.11270000000000001</v>
      </c>
      <c r="H871" s="5">
        <f>'PROTRA_capacity-Original_Data'!I871</f>
        <v>0.11270000000000001</v>
      </c>
      <c r="I871" s="5">
        <f>'PROTRA_capacity-Original_Data'!J871</f>
        <v>0.11270000000000001</v>
      </c>
      <c r="J871" s="5">
        <f>'PROTRA_capacity-Original_Data'!K871</f>
        <v>4.2699999999999995E-2</v>
      </c>
      <c r="K871" s="5">
        <f>'PROTRA_capacity-Original_Data'!L871</f>
        <v>4.2699999999999995E-2</v>
      </c>
      <c r="L871" s="5">
        <f>'PROTRA_capacity-Original_Data'!M871</f>
        <v>4.2699999999999995E-2</v>
      </c>
      <c r="M871" s="5">
        <f>'PROTRA_capacity-Original_Data'!N871</f>
        <v>4.2699999999999995E-2</v>
      </c>
      <c r="N871" s="5">
        <f>'PROTRA_capacity-Original_Data'!O871</f>
        <v>4.2699999999999995E-2</v>
      </c>
      <c r="O871" s="5">
        <f>'PROTRA_capacity-Original_Data'!P871</f>
        <v>4.2699999999999995E-2</v>
      </c>
      <c r="P871" s="5">
        <f>'PROTRA_capacity-Original_Data'!Q871</f>
        <v>4.2699999999999995E-2</v>
      </c>
      <c r="Q871" s="5">
        <f>'PROTRA_capacity-Original_Data'!R871</f>
        <v>0.20050161764705879</v>
      </c>
      <c r="R871" s="5">
        <f>'PROTRA_capacity-Original_Data'!S871</f>
        <v>0.24809955882352938</v>
      </c>
      <c r="S871" s="5">
        <f>'PROTRA_capacity-Original_Data'!T871</f>
        <v>0.18932426470588232</v>
      </c>
      <c r="T871" s="5">
        <f>'PROTRA_capacity-Original_Data'!U871</f>
        <v>0.15230713235294116</v>
      </c>
      <c r="U871" s="5">
        <f>'PROTRA_capacity-Original_Data'!V871</f>
        <v>0.23915139705882349</v>
      </c>
      <c r="W871" s="83">
        <f t="shared" si="55"/>
        <v>5.5210768893876994E-2</v>
      </c>
    </row>
    <row r="872" spans="1:23" x14ac:dyDescent="0.35">
      <c r="A872" t="s">
        <v>56</v>
      </c>
      <c r="B872" t="s">
        <v>42</v>
      </c>
      <c r="C872" t="str">
        <f t="shared" si="52"/>
        <v>ITALY_TO_elec</v>
      </c>
      <c r="D872" t="str">
        <f t="shared" si="53"/>
        <v>PROTRA_CHP_PP_I</v>
      </c>
      <c r="E872" t="s">
        <v>6</v>
      </c>
      <c r="F872" s="1" t="str">
        <f t="shared" si="54"/>
        <v>ITALYTO_elecPROTRA_CHP_solid_fossil_CCS</v>
      </c>
      <c r="G872" s="5">
        <f>'PROTRA_capacity-Original_Data'!H872</f>
        <v>0</v>
      </c>
      <c r="H872" s="5">
        <f>'PROTRA_capacity-Original_Data'!I872</f>
        <v>0</v>
      </c>
      <c r="I872" s="5">
        <f>'PROTRA_capacity-Original_Data'!J872</f>
        <v>0</v>
      </c>
      <c r="J872" s="5">
        <f>'PROTRA_capacity-Original_Data'!K872</f>
        <v>0</v>
      </c>
      <c r="K872" s="5">
        <f>'PROTRA_capacity-Original_Data'!L872</f>
        <v>0</v>
      </c>
      <c r="L872" s="5">
        <f>'PROTRA_capacity-Original_Data'!M872</f>
        <v>0</v>
      </c>
      <c r="M872" s="5">
        <f>'PROTRA_capacity-Original_Data'!N872</f>
        <v>0</v>
      </c>
      <c r="N872" s="5">
        <f>'PROTRA_capacity-Original_Data'!O872</f>
        <v>0</v>
      </c>
      <c r="O872" s="5">
        <f>'PROTRA_capacity-Original_Data'!P872</f>
        <v>0</v>
      </c>
      <c r="P872" s="5">
        <f>'PROTRA_capacity-Original_Data'!Q872</f>
        <v>0</v>
      </c>
      <c r="Q872" s="5">
        <f>'PROTRA_capacity-Original_Data'!R872</f>
        <v>0</v>
      </c>
      <c r="R872" s="5">
        <f>'PROTRA_capacity-Original_Data'!S872</f>
        <v>0</v>
      </c>
      <c r="S872" s="5">
        <f>'PROTRA_capacity-Original_Data'!T872</f>
        <v>0</v>
      </c>
      <c r="T872" s="5">
        <f>'PROTRA_capacity-Original_Data'!U872</f>
        <v>0</v>
      </c>
      <c r="U872" s="5">
        <f>'PROTRA_capacity-Original_Data'!V872</f>
        <v>0</v>
      </c>
      <c r="W872" s="83" t="e">
        <f t="shared" si="55"/>
        <v>#DIV/0!</v>
      </c>
    </row>
    <row r="873" spans="1:23" x14ac:dyDescent="0.35">
      <c r="A873" t="s">
        <v>56</v>
      </c>
      <c r="B873" t="s">
        <v>42</v>
      </c>
      <c r="C873" t="str">
        <f t="shared" si="52"/>
        <v>ITALY_TO_elec</v>
      </c>
      <c r="D873" t="str">
        <f t="shared" si="53"/>
        <v>PROTRA_CHP_PP_I</v>
      </c>
      <c r="E873" t="s">
        <v>7</v>
      </c>
      <c r="F873" s="1" t="str">
        <f t="shared" si="54"/>
        <v>ITALYTO_elecPROTRA_CHP_waste</v>
      </c>
      <c r="G873" s="5">
        <f>'PROTRA_capacity-Original_Data'!H873</f>
        <v>0.13122604045769121</v>
      </c>
      <c r="H873" s="5">
        <f>'PROTRA_capacity-Original_Data'!I873</f>
        <v>0.13967499643601111</v>
      </c>
      <c r="I873" s="5">
        <f>'PROTRA_capacity-Original_Data'!J873</f>
        <v>0.17582866852928691</v>
      </c>
      <c r="J873" s="5">
        <f>'PROTRA_capacity-Original_Data'!K873</f>
        <v>0.17582866852928691</v>
      </c>
      <c r="K873" s="5">
        <f>'PROTRA_capacity-Original_Data'!L873</f>
        <v>0.17582866852928691</v>
      </c>
      <c r="L873" s="5">
        <f>'PROTRA_capacity-Original_Data'!M873</f>
        <v>0.17582866852928691</v>
      </c>
      <c r="M873" s="5">
        <f>'PROTRA_capacity-Original_Data'!N873</f>
        <v>0.18317729535694188</v>
      </c>
      <c r="N873" s="5">
        <f>'PROTRA_capacity-Original_Data'!O873</f>
        <v>0.18317729535694188</v>
      </c>
      <c r="O873" s="5">
        <f>'PROTRA_capacity-Original_Data'!P873</f>
        <v>0.18317729535694188</v>
      </c>
      <c r="P873" s="5">
        <f>'PROTRA_capacity-Original_Data'!Q873</f>
        <v>0.18317729535694188</v>
      </c>
      <c r="Q873" s="5">
        <f>'PROTRA_capacity-Original_Data'!R873</f>
        <v>0.39162042455622054</v>
      </c>
      <c r="R873" s="5">
        <f>'PROTRA_capacity-Original_Data'!S873</f>
        <v>0.38056662225019822</v>
      </c>
      <c r="S873" s="5">
        <f>'PROTRA_capacity-Original_Data'!T873</f>
        <v>0.22423427535073917</v>
      </c>
      <c r="T873" s="5">
        <f>'PROTRA_capacity-Original_Data'!U873</f>
        <v>0.20844312919927871</v>
      </c>
      <c r="U873" s="5">
        <f>'PROTRA_capacity-Original_Data'!V873</f>
        <v>0.19738932689325636</v>
      </c>
      <c r="W873" s="83">
        <f t="shared" si="55"/>
        <v>2.9590545300419935E-2</v>
      </c>
    </row>
    <row r="874" spans="1:23" x14ac:dyDescent="0.35">
      <c r="A874" t="s">
        <v>56</v>
      </c>
      <c r="B874" t="s">
        <v>42</v>
      </c>
      <c r="C874" t="str">
        <f t="shared" si="52"/>
        <v>ITALY_TO_elec</v>
      </c>
      <c r="D874" t="str">
        <f t="shared" si="53"/>
        <v>PROTRA_CHP_PP_I</v>
      </c>
      <c r="E874" t="s">
        <v>8</v>
      </c>
      <c r="F874" s="1" t="str">
        <f t="shared" si="54"/>
        <v>ITALYTO_elecPROTRA_CHP_solid_bio</v>
      </c>
      <c r="G874" s="5">
        <f>'PROTRA_capacity-Original_Data'!H874</f>
        <v>0.20270395954230877</v>
      </c>
      <c r="H874" s="5">
        <f>'PROTRA_capacity-Original_Data'!I874</f>
        <v>0.21575500356398891</v>
      </c>
      <c r="I874" s="5">
        <f>'PROTRA_capacity-Original_Data'!J874</f>
        <v>0.27160133147071308</v>
      </c>
      <c r="J874" s="5">
        <f>'PROTRA_capacity-Original_Data'!K874</f>
        <v>0.27160133147071308</v>
      </c>
      <c r="K874" s="5">
        <f>'PROTRA_capacity-Original_Data'!L874</f>
        <v>0.27160133147071308</v>
      </c>
      <c r="L874" s="5">
        <f>'PROTRA_capacity-Original_Data'!M874</f>
        <v>0.27160133147071308</v>
      </c>
      <c r="M874" s="5">
        <f>'PROTRA_capacity-Original_Data'!N874</f>
        <v>0.28295270464305811</v>
      </c>
      <c r="N874" s="5">
        <f>'PROTRA_capacity-Original_Data'!O874</f>
        <v>0.28295270464305811</v>
      </c>
      <c r="O874" s="5">
        <f>'PROTRA_capacity-Original_Data'!P874</f>
        <v>0.28295270464305811</v>
      </c>
      <c r="P874" s="5">
        <f>'PROTRA_capacity-Original_Data'!Q874</f>
        <v>0.28295270464305811</v>
      </c>
      <c r="Q874" s="5">
        <f>'PROTRA_capacity-Original_Data'!R874</f>
        <v>0.48774502620484317</v>
      </c>
      <c r="R874" s="5">
        <f>'PROTRA_capacity-Original_Data'!S874</f>
        <v>0.49228923452352186</v>
      </c>
      <c r="S874" s="5">
        <f>'PROTRA_capacity-Original_Data'!T874</f>
        <v>0.41019053756606072</v>
      </c>
      <c r="T874" s="5">
        <f>'PROTRA_capacity-Original_Data'!U874</f>
        <v>0.46593282627518562</v>
      </c>
      <c r="U874" s="5">
        <f>'PROTRA_capacity-Original_Data'!V874</f>
        <v>0.46926524570888334</v>
      </c>
      <c r="W874" s="83">
        <f t="shared" si="55"/>
        <v>6.1792676703325444E-2</v>
      </c>
    </row>
    <row r="875" spans="1:23" x14ac:dyDescent="0.35">
      <c r="A875" t="s">
        <v>56</v>
      </c>
      <c r="B875" t="s">
        <v>42</v>
      </c>
      <c r="C875" t="str">
        <f t="shared" si="52"/>
        <v>ITALY_TO_elec</v>
      </c>
      <c r="D875" t="str">
        <f t="shared" si="53"/>
        <v>PROTRA_CHP_PP_I</v>
      </c>
      <c r="E875" t="s">
        <v>9</v>
      </c>
      <c r="F875" s="1" t="str">
        <f t="shared" si="54"/>
        <v>ITALYTO_elecPROTRA_CHP_solid_bio_CCS</v>
      </c>
      <c r="G875" s="5">
        <f>'PROTRA_capacity-Original_Data'!H875</f>
        <v>0</v>
      </c>
      <c r="H875" s="5">
        <f>'PROTRA_capacity-Original_Data'!I875</f>
        <v>0</v>
      </c>
      <c r="I875" s="5">
        <f>'PROTRA_capacity-Original_Data'!J875</f>
        <v>0</v>
      </c>
      <c r="J875" s="5">
        <f>'PROTRA_capacity-Original_Data'!K875</f>
        <v>0</v>
      </c>
      <c r="K875" s="5">
        <f>'PROTRA_capacity-Original_Data'!L875</f>
        <v>0</v>
      </c>
      <c r="L875" s="5">
        <f>'PROTRA_capacity-Original_Data'!M875</f>
        <v>0</v>
      </c>
      <c r="M875" s="5">
        <f>'PROTRA_capacity-Original_Data'!N875</f>
        <v>0</v>
      </c>
      <c r="N875" s="5">
        <f>'PROTRA_capacity-Original_Data'!O875</f>
        <v>0</v>
      </c>
      <c r="O875" s="5">
        <f>'PROTRA_capacity-Original_Data'!P875</f>
        <v>0</v>
      </c>
      <c r="P875" s="5">
        <f>'PROTRA_capacity-Original_Data'!Q875</f>
        <v>0</v>
      </c>
      <c r="Q875" s="5">
        <f>'PROTRA_capacity-Original_Data'!R875</f>
        <v>0</v>
      </c>
      <c r="R875" s="5">
        <f>'PROTRA_capacity-Original_Data'!S875</f>
        <v>0</v>
      </c>
      <c r="S875" s="5">
        <f>'PROTRA_capacity-Original_Data'!T875</f>
        <v>0</v>
      </c>
      <c r="T875" s="5">
        <f>'PROTRA_capacity-Original_Data'!U875</f>
        <v>0</v>
      </c>
      <c r="U875" s="5">
        <f>'PROTRA_capacity-Original_Data'!V875</f>
        <v>0</v>
      </c>
      <c r="W875" s="83" t="e">
        <f t="shared" si="55"/>
        <v>#DIV/0!</v>
      </c>
    </row>
    <row r="876" spans="1:23" x14ac:dyDescent="0.35">
      <c r="A876" t="s">
        <v>56</v>
      </c>
      <c r="B876" t="s">
        <v>42</v>
      </c>
      <c r="C876" t="str">
        <f t="shared" si="52"/>
        <v>ITALY_TO_elec</v>
      </c>
      <c r="D876" t="str">
        <f t="shared" si="53"/>
        <v>PROTRA_CHP_PP_I</v>
      </c>
      <c r="E876" t="s">
        <v>17</v>
      </c>
      <c r="F876" s="1" t="str">
        <f t="shared" si="54"/>
        <v>ITALYTO_elecPROTRA_PP_solid_bio</v>
      </c>
      <c r="G876" s="5">
        <f>'PROTRA_capacity-Original_Data'!H876</f>
        <v>0.22600766093729943</v>
      </c>
      <c r="H876" s="5">
        <f>'PROTRA_capacity-Original_Data'!I876</f>
        <v>0.27153455868734633</v>
      </c>
      <c r="I876" s="5">
        <f>'PROTRA_capacity-Original_Data'!J876</f>
        <v>0.27153455868734633</v>
      </c>
      <c r="J876" s="5">
        <f>'PROTRA_capacity-Original_Data'!K876</f>
        <v>0.27153455868734633</v>
      </c>
      <c r="K876" s="5">
        <f>'PROTRA_capacity-Original_Data'!L876</f>
        <v>0.27153455868734633</v>
      </c>
      <c r="L876" s="5">
        <f>'PROTRA_capacity-Original_Data'!M876</f>
        <v>0.27153455868734633</v>
      </c>
      <c r="M876" s="5">
        <f>'PROTRA_capacity-Original_Data'!N876</f>
        <v>0.27153455868734633</v>
      </c>
      <c r="N876" s="5">
        <f>'PROTRA_capacity-Original_Data'!O876</f>
        <v>0.27153455868734633</v>
      </c>
      <c r="O876" s="5">
        <f>'PROTRA_capacity-Original_Data'!P876</f>
        <v>0.27153455868734633</v>
      </c>
      <c r="P876" s="5">
        <f>'PROTRA_capacity-Original_Data'!Q876</f>
        <v>0.27153455868734633</v>
      </c>
      <c r="Q876" s="5">
        <f>'PROTRA_capacity-Original_Data'!R876</f>
        <v>0.46806278317626077</v>
      </c>
      <c r="R876" s="5">
        <f>'PROTRA_capacity-Original_Data'!S876</f>
        <v>0.47242361655989057</v>
      </c>
      <c r="S876" s="5">
        <f>'PROTRA_capacity-Original_Data'!T876</f>
        <v>0.39363789342897959</v>
      </c>
      <c r="T876" s="5">
        <f>'PROTRA_capacity-Original_Data'!U876</f>
        <v>0.44713078293483793</v>
      </c>
      <c r="U876" s="5">
        <f>'PROTRA_capacity-Original_Data'!V876</f>
        <v>0.45032872741616647</v>
      </c>
      <c r="W876" s="83">
        <f t="shared" si="55"/>
        <v>5.047610488991916E-2</v>
      </c>
    </row>
    <row r="877" spans="1:23" x14ac:dyDescent="0.35">
      <c r="A877" t="s">
        <v>56</v>
      </c>
      <c r="B877" t="s">
        <v>42</v>
      </c>
      <c r="C877" t="str">
        <f t="shared" si="52"/>
        <v>ITALY_TO_elec</v>
      </c>
      <c r="D877" t="str">
        <f t="shared" si="53"/>
        <v>PROTRA_CHP_PP_I</v>
      </c>
      <c r="E877" t="s">
        <v>18</v>
      </c>
      <c r="F877" s="1" t="str">
        <f t="shared" si="54"/>
        <v>ITALYTO_elecPROTRA_PP_solid_bio_CCS</v>
      </c>
      <c r="G877" s="5">
        <f>'PROTRA_capacity-Original_Data'!H877</f>
        <v>0</v>
      </c>
      <c r="H877" s="5">
        <f>'PROTRA_capacity-Original_Data'!I877</f>
        <v>0</v>
      </c>
      <c r="I877" s="5">
        <f>'PROTRA_capacity-Original_Data'!J877</f>
        <v>0</v>
      </c>
      <c r="J877" s="5">
        <f>'PROTRA_capacity-Original_Data'!K877</f>
        <v>0</v>
      </c>
      <c r="K877" s="5">
        <f>'PROTRA_capacity-Original_Data'!L877</f>
        <v>0</v>
      </c>
      <c r="L877" s="5">
        <f>'PROTRA_capacity-Original_Data'!M877</f>
        <v>0</v>
      </c>
      <c r="M877" s="5">
        <f>'PROTRA_capacity-Original_Data'!N877</f>
        <v>0</v>
      </c>
      <c r="N877" s="5">
        <f>'PROTRA_capacity-Original_Data'!O877</f>
        <v>0</v>
      </c>
      <c r="O877" s="5">
        <f>'PROTRA_capacity-Original_Data'!P877</f>
        <v>0</v>
      </c>
      <c r="P877" s="5">
        <f>'PROTRA_capacity-Original_Data'!Q877</f>
        <v>0</v>
      </c>
      <c r="Q877" s="5">
        <f>'PROTRA_capacity-Original_Data'!R877</f>
        <v>0</v>
      </c>
      <c r="R877" s="5">
        <f>'PROTRA_capacity-Original_Data'!S877</f>
        <v>0</v>
      </c>
      <c r="S877" s="5">
        <f>'PROTRA_capacity-Original_Data'!T877</f>
        <v>0</v>
      </c>
      <c r="T877" s="5">
        <f>'PROTRA_capacity-Original_Data'!U877</f>
        <v>0</v>
      </c>
      <c r="U877" s="5">
        <f>'PROTRA_capacity-Original_Data'!V877</f>
        <v>0</v>
      </c>
      <c r="W877" s="83" t="e">
        <f t="shared" si="55"/>
        <v>#DIV/0!</v>
      </c>
    </row>
    <row r="878" spans="1:23" x14ac:dyDescent="0.35">
      <c r="A878" t="s">
        <v>56</v>
      </c>
      <c r="B878" t="s">
        <v>42</v>
      </c>
      <c r="C878" t="str">
        <f t="shared" si="52"/>
        <v>ITALY_TO_elec</v>
      </c>
      <c r="D878" t="str">
        <f t="shared" si="53"/>
        <v>PROTRA_CHP_PP_I</v>
      </c>
      <c r="E878" t="s">
        <v>19</v>
      </c>
      <c r="F878" s="1" t="str">
        <f t="shared" si="54"/>
        <v>ITALYTO_elecPROTRA_PP_gas_fuels</v>
      </c>
      <c r="G878" s="5">
        <f>'PROTRA_capacity-Original_Data'!H878</f>
        <v>30.357812105263154</v>
      </c>
      <c r="H878" s="5">
        <f>'PROTRA_capacity-Original_Data'!I878</f>
        <v>34.058812105263151</v>
      </c>
      <c r="I878" s="5">
        <f>'PROTRA_capacity-Original_Data'!J878</f>
        <v>36.602812105263155</v>
      </c>
      <c r="J878" s="5">
        <f>'PROTRA_capacity-Original_Data'!K878</f>
        <v>37.44895210526316</v>
      </c>
      <c r="K878" s="5">
        <f>'PROTRA_capacity-Original_Data'!L878</f>
        <v>39.110432105263158</v>
      </c>
      <c r="L878" s="5">
        <f>'PROTRA_capacity-Original_Data'!M878</f>
        <v>40.743132105263165</v>
      </c>
      <c r="M878" s="5">
        <f>'PROTRA_capacity-Original_Data'!N878</f>
        <v>40.789632105263159</v>
      </c>
      <c r="N878" s="5">
        <f>'PROTRA_capacity-Original_Data'!O878</f>
        <v>40.783112105263157</v>
      </c>
      <c r="O878" s="5">
        <f>'PROTRA_capacity-Original_Data'!P878</f>
        <v>40.39076210526315</v>
      </c>
      <c r="P878" s="5">
        <f>'PROTRA_capacity-Original_Data'!Q878</f>
        <v>37.965562105263153</v>
      </c>
      <c r="Q878" s="5">
        <f>'PROTRA_capacity-Original_Data'!R878</f>
        <v>54.950956725388906</v>
      </c>
      <c r="R878" s="5">
        <f>'PROTRA_capacity-Original_Data'!S878</f>
        <v>73.080528781974735</v>
      </c>
      <c r="S878" s="5">
        <f>'PROTRA_capacity-Original_Data'!T878</f>
        <v>73.64276933760614</v>
      </c>
      <c r="T878" s="5">
        <f>'PROTRA_capacity-Original_Data'!U878</f>
        <v>86.187537913254573</v>
      </c>
      <c r="U878" s="5">
        <f>'PROTRA_capacity-Original_Data'!V878</f>
        <v>79.29919581926093</v>
      </c>
      <c r="W878" s="83">
        <f t="shared" si="55"/>
        <v>7.0990439240309344E-2</v>
      </c>
    </row>
    <row r="879" spans="1:23" x14ac:dyDescent="0.35">
      <c r="A879" t="s">
        <v>56</v>
      </c>
      <c r="B879" t="s">
        <v>42</v>
      </c>
      <c r="C879" t="str">
        <f t="shared" si="52"/>
        <v>ITALY_TO_elec</v>
      </c>
      <c r="D879" t="str">
        <f t="shared" si="53"/>
        <v>PROTRA_CHP_PP_I</v>
      </c>
      <c r="E879" t="s">
        <v>20</v>
      </c>
      <c r="F879" s="1" t="str">
        <f t="shared" si="54"/>
        <v>ITALYTO_elecPROTRA_PP_gas_fuels_CCS</v>
      </c>
      <c r="G879" s="6">
        <f>'PROTRA_capacity-Original_Data'!H879</f>
        <v>0</v>
      </c>
      <c r="H879" s="6">
        <f>'PROTRA_capacity-Original_Data'!I879</f>
        <v>0</v>
      </c>
      <c r="I879" s="6">
        <f>'PROTRA_capacity-Original_Data'!J879</f>
        <v>0</v>
      </c>
      <c r="J879" s="6">
        <f>'PROTRA_capacity-Original_Data'!K879</f>
        <v>0</v>
      </c>
      <c r="K879" s="6">
        <f>'PROTRA_capacity-Original_Data'!L879</f>
        <v>0</v>
      </c>
      <c r="L879" s="6">
        <f>'PROTRA_capacity-Original_Data'!M879</f>
        <v>0</v>
      </c>
      <c r="M879" s="6">
        <f>'PROTRA_capacity-Original_Data'!N879</f>
        <v>0</v>
      </c>
      <c r="N879" s="6">
        <f>'PROTRA_capacity-Original_Data'!O879</f>
        <v>0</v>
      </c>
      <c r="O879" s="6">
        <f>'PROTRA_capacity-Original_Data'!P879</f>
        <v>0</v>
      </c>
      <c r="P879" s="6">
        <f>'PROTRA_capacity-Original_Data'!Q879</f>
        <v>0</v>
      </c>
      <c r="Q879" s="6">
        <f>'PROTRA_capacity-Original_Data'!R879</f>
        <v>0</v>
      </c>
      <c r="R879" s="6">
        <f>'PROTRA_capacity-Original_Data'!S879</f>
        <v>0</v>
      </c>
      <c r="S879" s="6">
        <f>'PROTRA_capacity-Original_Data'!T879</f>
        <v>0</v>
      </c>
      <c r="T879" s="6">
        <f>'PROTRA_capacity-Original_Data'!U879</f>
        <v>0</v>
      </c>
      <c r="U879" s="6">
        <f>'PROTRA_capacity-Original_Data'!V879</f>
        <v>0</v>
      </c>
      <c r="W879" s="83" t="e">
        <f t="shared" si="55"/>
        <v>#DIV/0!</v>
      </c>
    </row>
    <row r="880" spans="1:23" x14ac:dyDescent="0.35">
      <c r="A880" t="s">
        <v>56</v>
      </c>
      <c r="B880" t="s">
        <v>42</v>
      </c>
      <c r="C880" t="str">
        <f t="shared" si="52"/>
        <v>ITALY_TO_elec</v>
      </c>
      <c r="D880" t="str">
        <f t="shared" si="53"/>
        <v>PROTRA_CHP_PP_I</v>
      </c>
      <c r="E880" t="s">
        <v>21</v>
      </c>
      <c r="F880" s="1" t="str">
        <f t="shared" si="54"/>
        <v>ITALYTO_elecPROTRA_PP_geothermal</v>
      </c>
      <c r="G880" s="4">
        <f>INDEX('CHP-geothermal-fix'!H$155:H$226,MATCH(PROTRA_capacity!$F880,'CHP-geothermal-fix'!$F$155:$F$226,0))</f>
        <v>0.67366514594181437</v>
      </c>
      <c r="H880" s="4">
        <f>INDEX('CHP-geothermal-fix'!I$155:I$226,MATCH(PROTRA_capacity!$F880,'CHP-geothermal-fix'!$F$155:$F$226,0))</f>
        <v>0.67361602866884829</v>
      </c>
      <c r="I880" s="4">
        <f>INDEX('CHP-geothermal-fix'!J$155:J$226,MATCH(PROTRA_capacity!$F880,'CHP-geothermal-fix'!$F$155:$F$226,0))</f>
        <v>0.67387400112860085</v>
      </c>
      <c r="J880" s="4">
        <f>INDEX('CHP-geothermal-fix'!K$155:K$226,MATCH(PROTRA_capacity!$F880,'CHP-geothermal-fix'!$F$155:$F$226,0))</f>
        <v>0.69827761698036583</v>
      </c>
      <c r="K880" s="4">
        <f>INDEX('CHP-geothermal-fix'!L$155:L$226,MATCH(PROTRA_capacity!$F880,'CHP-geothermal-fix'!$F$155:$F$226,0))</f>
        <v>0.73113966150933929</v>
      </c>
      <c r="L880" s="4">
        <f>INDEX('CHP-geothermal-fix'!M$155:M$226,MATCH(PROTRA_capacity!$F880,'CHP-geothermal-fix'!$F$155:$F$226,0))</f>
        <v>0.73807086999999993</v>
      </c>
      <c r="M880" s="4">
        <f>INDEX('CHP-geothermal-fix'!N$155:N$226,MATCH(PROTRA_capacity!$F880,'CHP-geothermal-fix'!$F$155:$F$226,0))</f>
        <v>0.73842432999999996</v>
      </c>
      <c r="N880" s="4">
        <f>INDEX('CHP-geothermal-fix'!O$155:O$226,MATCH(PROTRA_capacity!$F880,'CHP-geothermal-fix'!$F$155:$F$226,0))</f>
        <v>0.74036004</v>
      </c>
      <c r="O880" s="4">
        <f>INDEX('CHP-geothermal-fix'!P$155:P$226,MATCH(PROTRA_capacity!$F880,'CHP-geothermal-fix'!$F$155:$F$226,0))</f>
        <v>0.77974501000000007</v>
      </c>
      <c r="P880" s="4">
        <f>INDEX('CHP-geothermal-fix'!Q$155:Q$226,MATCH(PROTRA_capacity!$F880,'CHP-geothermal-fix'!$F$155:$F$226,0))</f>
        <v>0.78035739999999998</v>
      </c>
      <c r="Q880" s="4">
        <f>INDEX('CHP-geothermal-fix'!R$155:R$226,MATCH(PROTRA_capacity!$F880,'CHP-geothermal-fix'!$F$155:$F$226,0))</f>
        <v>0.78035739999999998</v>
      </c>
      <c r="R880" s="4">
        <f>INDEX('CHP-geothermal-fix'!S$155:S$226,MATCH(PROTRA_capacity!$F880,'CHP-geothermal-fix'!$F$155:$F$226,0))</f>
        <v>0.78035739999999998</v>
      </c>
      <c r="S880" s="4">
        <f>INDEX('CHP-geothermal-fix'!T$155:T$226,MATCH(PROTRA_capacity!$F880,'CHP-geothermal-fix'!$F$155:$F$226,0))</f>
        <v>0.78035739999999998</v>
      </c>
      <c r="T880" s="4">
        <f>INDEX('CHP-geothermal-fix'!U$155:U$226,MATCH(PROTRA_capacity!$F880,'CHP-geothermal-fix'!$F$155:$F$226,0))</f>
        <v>0.78035739999999998</v>
      </c>
      <c r="U880" s="4">
        <f>INDEX('CHP-geothermal-fix'!V$155:V$226,MATCH(PROTRA_capacity!$F880,'CHP-geothermal-fix'!$F$155:$F$226,0))</f>
        <v>0.78035739999999998</v>
      </c>
      <c r="W880" s="83">
        <f t="shared" si="55"/>
        <v>1.0556678979644518E-2</v>
      </c>
    </row>
    <row r="881" spans="1:23" x14ac:dyDescent="0.35">
      <c r="A881" t="s">
        <v>56</v>
      </c>
      <c r="B881" t="s">
        <v>42</v>
      </c>
      <c r="C881" t="str">
        <f t="shared" si="52"/>
        <v>ITALY_TO_elec</v>
      </c>
      <c r="D881" t="str">
        <f t="shared" si="53"/>
        <v>PROTRA_CHP_PP_I</v>
      </c>
      <c r="E881" t="s">
        <v>22</v>
      </c>
      <c r="F881" s="1" t="str">
        <f t="shared" si="54"/>
        <v>ITALYTO_elecPROTRA_PP_hydropower_dammed</v>
      </c>
      <c r="G881" s="5">
        <f>'PROTRA_capacity-Original_Data'!H881</f>
        <v>16.983459999999994</v>
      </c>
      <c r="H881" s="5">
        <f>'PROTRA_capacity-Original_Data'!I881</f>
        <v>16.983459999999994</v>
      </c>
      <c r="I881" s="5">
        <f>'PROTRA_capacity-Original_Data'!J881</f>
        <v>16.972759999999994</v>
      </c>
      <c r="J881" s="5">
        <f>'PROTRA_capacity-Original_Data'!K881</f>
        <v>16.972759999999994</v>
      </c>
      <c r="K881" s="5">
        <f>'PROTRA_capacity-Original_Data'!L881</f>
        <v>17.017959999999995</v>
      </c>
      <c r="L881" s="5">
        <f>'PROTRA_capacity-Original_Data'!M881</f>
        <v>17.067959999999996</v>
      </c>
      <c r="M881" s="5">
        <f>'PROTRA_capacity-Original_Data'!N881</f>
        <v>17.091459999999991</v>
      </c>
      <c r="N881" s="5">
        <f>'PROTRA_capacity-Original_Data'!O881</f>
        <v>17.215459999999993</v>
      </c>
      <c r="O881" s="5">
        <f>'PROTRA_capacity-Original_Data'!P881</f>
        <v>17.215459999999993</v>
      </c>
      <c r="P881" s="5">
        <f>'PROTRA_capacity-Original_Data'!Q881</f>
        <v>17.215459999999993</v>
      </c>
      <c r="Q881" s="5">
        <f>'PROTRA_capacity-Original_Data'!R881</f>
        <v>17.548080841459004</v>
      </c>
      <c r="R881" s="5">
        <f>'PROTRA_capacity-Original_Data'!S881</f>
        <v>17.92422216684723</v>
      </c>
      <c r="S881" s="5">
        <f>'PROTRA_capacity-Original_Data'!T881</f>
        <v>17.386433329721914</v>
      </c>
      <c r="T881" s="5">
        <f>'PROTRA_capacity-Original_Data'!U881</f>
        <v>17.767237564102558</v>
      </c>
      <c r="U881" s="5">
        <f>'PROTRA_capacity-Original_Data'!V881</f>
        <v>18.239745675334049</v>
      </c>
      <c r="W881" s="83">
        <f t="shared" si="55"/>
        <v>5.1103788142308204E-3</v>
      </c>
    </row>
    <row r="882" spans="1:23" x14ac:dyDescent="0.35">
      <c r="A882" t="s">
        <v>56</v>
      </c>
      <c r="B882" t="s">
        <v>42</v>
      </c>
      <c r="C882" t="str">
        <f t="shared" si="52"/>
        <v>ITALY_TO_elec</v>
      </c>
      <c r="D882" t="str">
        <f t="shared" si="53"/>
        <v>PROTRA_CHP_PP_I</v>
      </c>
      <c r="E882" t="s">
        <v>23</v>
      </c>
      <c r="F882" s="1" t="str">
        <f t="shared" si="54"/>
        <v>ITALYTO_elecPROTRA_PP_hydropower_run_of_river</v>
      </c>
      <c r="G882" s="5">
        <f>'PROTRA_capacity-Original_Data'!H882</f>
        <v>4.4998939999999976</v>
      </c>
      <c r="H882" s="5">
        <f>'PROTRA_capacity-Original_Data'!I882</f>
        <v>4.5026969999999977</v>
      </c>
      <c r="I882" s="5">
        <f>'PROTRA_capacity-Original_Data'!J882</f>
        <v>4.5041459999999969</v>
      </c>
      <c r="J882" s="5">
        <f>'PROTRA_capacity-Original_Data'!K882</f>
        <v>4.5482539999999965</v>
      </c>
      <c r="K882" s="5">
        <f>'PROTRA_capacity-Original_Data'!L882</f>
        <v>4.6404219999999965</v>
      </c>
      <c r="L882" s="5">
        <f>'PROTRA_capacity-Original_Data'!M882</f>
        <v>4.8165638999999976</v>
      </c>
      <c r="M882" s="5">
        <f>'PROTRA_capacity-Original_Data'!N882</f>
        <v>4.9617498999999974</v>
      </c>
      <c r="N882" s="5">
        <f>'PROTRA_capacity-Original_Data'!O882</f>
        <v>4.975859899999997</v>
      </c>
      <c r="O882" s="5">
        <f>'PROTRA_capacity-Original_Data'!P882</f>
        <v>4.9763978999999976</v>
      </c>
      <c r="P882" s="5">
        <f>'PROTRA_capacity-Original_Data'!Q882</f>
        <v>4.9996400000000119</v>
      </c>
      <c r="Q882" s="5">
        <f>'PROTRA_capacity-Original_Data'!R882</f>
        <v>4.8890966022950018</v>
      </c>
      <c r="R882" s="5">
        <f>'PROTRA_capacity-Original_Data'!S882</f>
        <v>4.8457188133221498</v>
      </c>
      <c r="S882" s="5">
        <f>'PROTRA_capacity-Original_Data'!T882</f>
        <v>5.0495477787107133</v>
      </c>
      <c r="T882" s="5">
        <f>'PROTRA_capacity-Original_Data'!U882</f>
        <v>4.9674564791491855</v>
      </c>
      <c r="U882" s="5">
        <f>'PROTRA_capacity-Original_Data'!V882</f>
        <v>4.8699730609198735</v>
      </c>
      <c r="W882" s="83">
        <f t="shared" si="55"/>
        <v>5.6612909167255143E-3</v>
      </c>
    </row>
    <row r="883" spans="1:23" x14ac:dyDescent="0.35">
      <c r="A883" t="s">
        <v>56</v>
      </c>
      <c r="B883" t="s">
        <v>42</v>
      </c>
      <c r="C883" t="str">
        <f t="shared" si="52"/>
        <v>ITALY_TO_elec</v>
      </c>
      <c r="D883" t="str">
        <f t="shared" si="53"/>
        <v>PROTRA_CHP_PP_I</v>
      </c>
      <c r="E883" t="s">
        <v>24</v>
      </c>
      <c r="F883" s="1" t="str">
        <f t="shared" si="54"/>
        <v>ITALYTO_elecPROTRA_PP_liquid_fuels</v>
      </c>
      <c r="G883" s="5">
        <f>'PROTRA_capacity-Original_Data'!H883</f>
        <v>11.761239999999999</v>
      </c>
      <c r="H883" s="5">
        <f>'PROTRA_capacity-Original_Data'!I883</f>
        <v>10.51864</v>
      </c>
      <c r="I883" s="5">
        <f>'PROTRA_capacity-Original_Data'!J883</f>
        <v>8.8207400000000025</v>
      </c>
      <c r="J883" s="5">
        <f>'PROTRA_capacity-Original_Data'!K883</f>
        <v>8.7746399999999998</v>
      </c>
      <c r="K883" s="5">
        <f>'PROTRA_capacity-Original_Data'!L883</f>
        <v>8.7648399999999995</v>
      </c>
      <c r="L883" s="5">
        <f>'PROTRA_capacity-Original_Data'!M883</f>
        <v>8.6855400000000014</v>
      </c>
      <c r="M883" s="5">
        <f>'PROTRA_capacity-Original_Data'!N883</f>
        <v>8.6714400000000005</v>
      </c>
      <c r="N883" s="5">
        <f>'PROTRA_capacity-Original_Data'!O883</f>
        <v>7.8804799999999995</v>
      </c>
      <c r="O883" s="5">
        <f>'PROTRA_capacity-Original_Data'!P883</f>
        <v>5.8826999999999989</v>
      </c>
      <c r="P883" s="5">
        <f>'PROTRA_capacity-Original_Data'!Q883</f>
        <v>4.27224</v>
      </c>
      <c r="Q883" s="5">
        <f>'PROTRA_capacity-Original_Data'!R883</f>
        <v>7.4953670480366759</v>
      </c>
      <c r="R883" s="5">
        <f>'PROTRA_capacity-Original_Data'!S883</f>
        <v>4.1964518078532986</v>
      </c>
      <c r="S883" s="5">
        <f>'PROTRA_capacity-Original_Data'!T883</f>
        <v>2.1075929838548935</v>
      </c>
      <c r="T883" s="5">
        <f>'PROTRA_capacity-Original_Data'!U883</f>
        <v>1.228790576041459</v>
      </c>
      <c r="U883" s="5">
        <f>'PROTRA_capacity-Original_Data'!V883</f>
        <v>1.2713682120789316</v>
      </c>
      <c r="W883" s="83">
        <f t="shared" si="55"/>
        <v>-0.14692538880648121</v>
      </c>
    </row>
    <row r="884" spans="1:23" x14ac:dyDescent="0.35">
      <c r="A884" t="s">
        <v>56</v>
      </c>
      <c r="B884" t="s">
        <v>42</v>
      </c>
      <c r="C884" t="str">
        <f t="shared" si="52"/>
        <v>ITALY_TO_elec</v>
      </c>
      <c r="D884" t="str">
        <f t="shared" si="53"/>
        <v>PROTRA_CHP_PP_I</v>
      </c>
      <c r="E884" t="s">
        <v>25</v>
      </c>
      <c r="F884" s="1" t="str">
        <f t="shared" si="54"/>
        <v>ITALYTO_elecPROTRA_PP_liquid_fuels_CCS</v>
      </c>
      <c r="G884" s="5">
        <f>'PROTRA_capacity-Original_Data'!H884</f>
        <v>0</v>
      </c>
      <c r="H884" s="5">
        <f>'PROTRA_capacity-Original_Data'!I884</f>
        <v>0</v>
      </c>
      <c r="I884" s="5">
        <f>'PROTRA_capacity-Original_Data'!J884</f>
        <v>0</v>
      </c>
      <c r="J884" s="5">
        <f>'PROTRA_capacity-Original_Data'!K884</f>
        <v>0</v>
      </c>
      <c r="K884" s="5">
        <f>'PROTRA_capacity-Original_Data'!L884</f>
        <v>0</v>
      </c>
      <c r="L884" s="5">
        <f>'PROTRA_capacity-Original_Data'!M884</f>
        <v>0</v>
      </c>
      <c r="M884" s="5">
        <f>'PROTRA_capacity-Original_Data'!N884</f>
        <v>0</v>
      </c>
      <c r="N884" s="5">
        <f>'PROTRA_capacity-Original_Data'!O884</f>
        <v>0</v>
      </c>
      <c r="O884" s="5">
        <f>'PROTRA_capacity-Original_Data'!P884</f>
        <v>0</v>
      </c>
      <c r="P884" s="5">
        <f>'PROTRA_capacity-Original_Data'!Q884</f>
        <v>0</v>
      </c>
      <c r="Q884" s="5">
        <f>'PROTRA_capacity-Original_Data'!R884</f>
        <v>0</v>
      </c>
      <c r="R884" s="5">
        <f>'PROTRA_capacity-Original_Data'!S884</f>
        <v>0</v>
      </c>
      <c r="S884" s="5">
        <f>'PROTRA_capacity-Original_Data'!T884</f>
        <v>0</v>
      </c>
      <c r="T884" s="5">
        <f>'PROTRA_capacity-Original_Data'!U884</f>
        <v>0</v>
      </c>
      <c r="U884" s="5">
        <f>'PROTRA_capacity-Original_Data'!V884</f>
        <v>0</v>
      </c>
      <c r="W884" s="83" t="e">
        <f t="shared" si="55"/>
        <v>#DIV/0!</v>
      </c>
    </row>
    <row r="885" spans="1:23" x14ac:dyDescent="0.35">
      <c r="A885" t="s">
        <v>56</v>
      </c>
      <c r="B885" t="s">
        <v>42</v>
      </c>
      <c r="C885" t="str">
        <f t="shared" si="52"/>
        <v>ITALY_TO_elec</v>
      </c>
      <c r="D885" t="str">
        <f t="shared" si="53"/>
        <v>PROTRA_CHP_PP_I</v>
      </c>
      <c r="E885" t="s">
        <v>26</v>
      </c>
      <c r="F885" s="1" t="str">
        <f t="shared" si="54"/>
        <v>ITALYTO_elecPROTRA_PP_nuclear</v>
      </c>
      <c r="G885" s="5">
        <f>'PROTRA_capacity-Original_Data'!H885</f>
        <v>0</v>
      </c>
      <c r="H885" s="5">
        <f>'PROTRA_capacity-Original_Data'!I885</f>
        <v>0</v>
      </c>
      <c r="I885" s="5">
        <f>'PROTRA_capacity-Original_Data'!J885</f>
        <v>0</v>
      </c>
      <c r="J885" s="5">
        <f>'PROTRA_capacity-Original_Data'!K885</f>
        <v>0</v>
      </c>
      <c r="K885" s="5">
        <f>'PROTRA_capacity-Original_Data'!L885</f>
        <v>0</v>
      </c>
      <c r="L885" s="5">
        <f>'PROTRA_capacity-Original_Data'!M885</f>
        <v>0</v>
      </c>
      <c r="M885" s="5">
        <f>'PROTRA_capacity-Original_Data'!N885</f>
        <v>0</v>
      </c>
      <c r="N885" s="5">
        <f>'PROTRA_capacity-Original_Data'!O885</f>
        <v>0</v>
      </c>
      <c r="O885" s="5">
        <f>'PROTRA_capacity-Original_Data'!P885</f>
        <v>0</v>
      </c>
      <c r="P885" s="5">
        <f>'PROTRA_capacity-Original_Data'!Q885</f>
        <v>0</v>
      </c>
      <c r="Q885" s="5">
        <f>'PROTRA_capacity-Original_Data'!R885</f>
        <v>0</v>
      </c>
      <c r="R885" s="5">
        <f>'PROTRA_capacity-Original_Data'!S885</f>
        <v>0</v>
      </c>
      <c r="S885" s="5">
        <f>'PROTRA_capacity-Original_Data'!T885</f>
        <v>0</v>
      </c>
      <c r="T885" s="5">
        <f>'PROTRA_capacity-Original_Data'!U885</f>
        <v>0</v>
      </c>
      <c r="U885" s="5">
        <f>'PROTRA_capacity-Original_Data'!V885</f>
        <v>0</v>
      </c>
      <c r="W885" s="83" t="e">
        <f t="shared" si="55"/>
        <v>#DIV/0!</v>
      </c>
    </row>
    <row r="886" spans="1:23" x14ac:dyDescent="0.35">
      <c r="A886" t="s">
        <v>56</v>
      </c>
      <c r="B886" t="s">
        <v>42</v>
      </c>
      <c r="C886" t="str">
        <f t="shared" si="52"/>
        <v>ITALY_TO_elec</v>
      </c>
      <c r="D886" t="str">
        <f t="shared" si="53"/>
        <v>PROTRA_CHP_PP_I</v>
      </c>
      <c r="E886" t="s">
        <v>27</v>
      </c>
      <c r="F886" s="1" t="str">
        <f t="shared" si="54"/>
        <v>ITALYTO_elecPROTRA_PP_oceanic</v>
      </c>
      <c r="G886" s="5">
        <f>'PROTRA_capacity-Original_Data'!H886</f>
        <v>0</v>
      </c>
      <c r="H886" s="5">
        <f>'PROTRA_capacity-Original_Data'!I886</f>
        <v>0</v>
      </c>
      <c r="I886" s="5">
        <f>'PROTRA_capacity-Original_Data'!J886</f>
        <v>0</v>
      </c>
      <c r="J886" s="5">
        <f>'PROTRA_capacity-Original_Data'!K886</f>
        <v>0</v>
      </c>
      <c r="K886" s="5">
        <f>'PROTRA_capacity-Original_Data'!L886</f>
        <v>0</v>
      </c>
      <c r="L886" s="5">
        <f>'PROTRA_capacity-Original_Data'!M886</f>
        <v>4.0000000000000003E-5</v>
      </c>
      <c r="M886" s="5">
        <f>'PROTRA_capacity-Original_Data'!N886</f>
        <v>4.0000000000000003E-5</v>
      </c>
      <c r="N886" s="5">
        <f>'PROTRA_capacity-Original_Data'!O886</f>
        <v>4.0000000000000003E-5</v>
      </c>
      <c r="O886" s="5">
        <f>'PROTRA_capacity-Original_Data'!P886</f>
        <v>4.0000000000000003E-5</v>
      </c>
      <c r="P886" s="5">
        <f>'PROTRA_capacity-Original_Data'!Q886</f>
        <v>4.0000000000000003E-5</v>
      </c>
      <c r="Q886" s="5">
        <f>'PROTRA_capacity-Original_Data'!R886</f>
        <v>4.5714285714285716E-5</v>
      </c>
      <c r="R886" s="5">
        <f>'PROTRA_capacity-Original_Data'!S886</f>
        <v>5.1428571428571429E-5</v>
      </c>
      <c r="S886" s="5">
        <f>'PROTRA_capacity-Original_Data'!T886</f>
        <v>5.7142857142857142E-5</v>
      </c>
      <c r="T886" s="5">
        <f>'PROTRA_capacity-Original_Data'!U886</f>
        <v>6.2857142857142861E-5</v>
      </c>
      <c r="U886" s="5">
        <f>'PROTRA_capacity-Original_Data'!V886</f>
        <v>6.8571428571428581E-5</v>
      </c>
      <c r="W886" s="83" t="e">
        <f t="shared" si="55"/>
        <v>#DIV/0!</v>
      </c>
    </row>
    <row r="887" spans="1:23" x14ac:dyDescent="0.35">
      <c r="A887" t="s">
        <v>56</v>
      </c>
      <c r="B887" t="s">
        <v>42</v>
      </c>
      <c r="C887" t="str">
        <f t="shared" si="52"/>
        <v>ITALY_TO_elec</v>
      </c>
      <c r="D887" t="str">
        <f t="shared" si="53"/>
        <v>PROTRA_CHP_PP_I</v>
      </c>
      <c r="E887" t="s">
        <v>28</v>
      </c>
      <c r="F887" s="1" t="str">
        <f t="shared" si="54"/>
        <v>ITALYTO_elecPROTRA_PP_solar_CSP</v>
      </c>
      <c r="G887" s="5">
        <f>'PROTRA_capacity-Original_Data'!H887</f>
        <v>0</v>
      </c>
      <c r="H887" s="5">
        <f>'PROTRA_capacity-Original_Data'!I887</f>
        <v>0</v>
      </c>
      <c r="I887" s="5">
        <f>'PROTRA_capacity-Original_Data'!J887</f>
        <v>0</v>
      </c>
      <c r="J887" s="5">
        <f>'PROTRA_capacity-Original_Data'!K887</f>
        <v>0</v>
      </c>
      <c r="K887" s="5">
        <f>'PROTRA_capacity-Original_Data'!L887</f>
        <v>4.7199999999999994E-3</v>
      </c>
      <c r="L887" s="5">
        <f>'PROTRA_capacity-Original_Data'!M887</f>
        <v>4.7199999999999994E-3</v>
      </c>
      <c r="M887" s="5">
        <f>'PROTRA_capacity-Original_Data'!N887</f>
        <v>4.7199999999999994E-3</v>
      </c>
      <c r="N887" s="5">
        <f>'PROTRA_capacity-Original_Data'!O887</f>
        <v>5.0699999999999999E-3</v>
      </c>
      <c r="O887" s="5">
        <f>'PROTRA_capacity-Original_Data'!P887</f>
        <v>6.0699999999999999E-3</v>
      </c>
      <c r="P887" s="5">
        <f>'PROTRA_capacity-Original_Data'!Q887</f>
        <v>6.0699999999999999E-3</v>
      </c>
      <c r="Q887" s="5">
        <f>'PROTRA_capacity-Original_Data'!R887</f>
        <v>6.3885714285714284E-3</v>
      </c>
      <c r="R887" s="5">
        <f>'PROTRA_capacity-Original_Data'!S887</f>
        <v>6.7071428571428568E-3</v>
      </c>
      <c r="S887" s="5">
        <f>'PROTRA_capacity-Original_Data'!T887</f>
        <v>7.0257142857142853E-3</v>
      </c>
      <c r="T887" s="5">
        <f>'PROTRA_capacity-Original_Data'!U887</f>
        <v>7.3442857142857138E-3</v>
      </c>
      <c r="U887" s="5">
        <f>'PROTRA_capacity-Original_Data'!V887</f>
        <v>7.6628571428571423E-3</v>
      </c>
      <c r="W887" s="83" t="e">
        <f t="shared" si="55"/>
        <v>#DIV/0!</v>
      </c>
    </row>
    <row r="888" spans="1:23" x14ac:dyDescent="0.35">
      <c r="A888" t="s">
        <v>56</v>
      </c>
      <c r="B888" t="s">
        <v>42</v>
      </c>
      <c r="C888" t="str">
        <f t="shared" si="52"/>
        <v>ITALY_TO_elec</v>
      </c>
      <c r="D888" t="str">
        <f t="shared" si="53"/>
        <v>PROTRA_CHP_PP_I</v>
      </c>
      <c r="E888" t="s">
        <v>29</v>
      </c>
      <c r="F888" s="1" t="str">
        <f t="shared" si="54"/>
        <v>ITALYTO_elecPROTRA_PP_solar_PV</v>
      </c>
      <c r="G888" s="5">
        <f>'PROTRA_capacity-Original_Data'!H888</f>
        <v>8.9999999999999976E-3</v>
      </c>
      <c r="H888" s="5">
        <f>'PROTRA_capacity-Original_Data'!I888</f>
        <v>2.1999999999999995E-2</v>
      </c>
      <c r="I888" s="5">
        <f>'PROTRA_capacity-Original_Data'!J888</f>
        <v>9.6599999999999978E-2</v>
      </c>
      <c r="J888" s="5">
        <f>'PROTRA_capacity-Original_Data'!K888</f>
        <v>0.25279999999999997</v>
      </c>
      <c r="K888" s="5">
        <f>'PROTRA_capacity-Original_Data'!L888</f>
        <v>0.71839999999999982</v>
      </c>
      <c r="L888" s="5">
        <f>'PROTRA_capacity-Original_Data'!M888</f>
        <v>2.6261999999999994</v>
      </c>
      <c r="M888" s="5">
        <f>'PROTRA_capacity-Original_Data'!N888</f>
        <v>3.3569999999999989</v>
      </c>
      <c r="N888" s="5">
        <f>'PROTRA_capacity-Original_Data'!O888</f>
        <v>3.6369999999999991</v>
      </c>
      <c r="O888" s="5">
        <f>'PROTRA_capacity-Original_Data'!P888</f>
        <v>3.7187999999999994</v>
      </c>
      <c r="P888" s="5">
        <f>'PROTRA_capacity-Original_Data'!Q888</f>
        <v>3.7801999999999993</v>
      </c>
      <c r="Q888" s="5">
        <f>'PROTRA_capacity-Original_Data'!R888</f>
        <v>3.6192758232931719</v>
      </c>
      <c r="R888" s="5">
        <f>'PROTRA_capacity-Original_Data'!S888</f>
        <v>3.5365365060240954</v>
      </c>
      <c r="S888" s="5">
        <f>'PROTRA_capacity-Original_Data'!T888</f>
        <v>3.5820810843373487</v>
      </c>
      <c r="T888" s="5">
        <f>'PROTRA_capacity-Original_Data'!U888</f>
        <v>3.5805629317269072</v>
      </c>
      <c r="U888" s="5">
        <f>'PROTRA_capacity-Original_Data'!V888</f>
        <v>3.6997379116465861</v>
      </c>
      <c r="W888" s="83">
        <f t="shared" si="55"/>
        <v>0.53712496101746177</v>
      </c>
    </row>
    <row r="889" spans="1:23" x14ac:dyDescent="0.35">
      <c r="A889" t="s">
        <v>56</v>
      </c>
      <c r="B889" t="s">
        <v>42</v>
      </c>
      <c r="C889" t="str">
        <f t="shared" si="52"/>
        <v>ITALY_TO_elec</v>
      </c>
      <c r="D889" t="str">
        <f t="shared" si="53"/>
        <v>PROTRA_CHP_PP_I</v>
      </c>
      <c r="E889" t="s">
        <v>30</v>
      </c>
      <c r="F889" s="1" t="str">
        <f t="shared" si="54"/>
        <v>ITALYTO_elecPROTRA_PP_solar_urban_PV</v>
      </c>
      <c r="G889" s="5">
        <f>'PROTRA_capacity-Original_Data'!H889</f>
        <v>3.5999999999999997E-2</v>
      </c>
      <c r="H889" s="5">
        <f>'PROTRA_capacity-Original_Data'!I889</f>
        <v>8.7999999999999995E-2</v>
      </c>
      <c r="I889" s="5">
        <f>'PROTRA_capacity-Original_Data'!J889</f>
        <v>0.38640000000000002</v>
      </c>
      <c r="J889" s="5">
        <f>'PROTRA_capacity-Original_Data'!K889</f>
        <v>1.0112000000000001</v>
      </c>
      <c r="K889" s="5">
        <f>'PROTRA_capacity-Original_Data'!L889</f>
        <v>2.8736000000000002</v>
      </c>
      <c r="L889" s="5">
        <f>'PROTRA_capacity-Original_Data'!M889</f>
        <v>10.504800000000001</v>
      </c>
      <c r="M889" s="5">
        <f>'PROTRA_capacity-Original_Data'!N889</f>
        <v>13.428000000000001</v>
      </c>
      <c r="N889" s="5">
        <f>'PROTRA_capacity-Original_Data'!O889</f>
        <v>14.548</v>
      </c>
      <c r="O889" s="5">
        <f>'PROTRA_capacity-Original_Data'!P889</f>
        <v>14.875200000000001</v>
      </c>
      <c r="P889" s="5">
        <f>'PROTRA_capacity-Original_Data'!Q889</f>
        <v>15.120800000000001</v>
      </c>
      <c r="Q889" s="5">
        <f>'PROTRA_capacity-Original_Data'!R889</f>
        <v>14.477103293172691</v>
      </c>
      <c r="R889" s="5">
        <f>'PROTRA_capacity-Original_Data'!S889</f>
        <v>14.146146024096385</v>
      </c>
      <c r="S889" s="5">
        <f>'PROTRA_capacity-Original_Data'!T889</f>
        <v>14.328324337349398</v>
      </c>
      <c r="T889" s="5">
        <f>'PROTRA_capacity-Original_Data'!U889</f>
        <v>14.322251726907632</v>
      </c>
      <c r="U889" s="5">
        <f>'PROTRA_capacity-Original_Data'!V889</f>
        <v>14.798951646586348</v>
      </c>
      <c r="W889" s="83">
        <f t="shared" si="55"/>
        <v>0.53712496101746177</v>
      </c>
    </row>
    <row r="890" spans="1:23" x14ac:dyDescent="0.35">
      <c r="A890" t="s">
        <v>56</v>
      </c>
      <c r="B890" t="s">
        <v>42</v>
      </c>
      <c r="C890" t="str">
        <f t="shared" si="52"/>
        <v>ITALY_TO_elec</v>
      </c>
      <c r="D890" t="str">
        <f t="shared" si="53"/>
        <v>PROTRA_CHP_PP_I</v>
      </c>
      <c r="E890" t="s">
        <v>31</v>
      </c>
      <c r="F890" s="1" t="str">
        <f t="shared" si="54"/>
        <v>ITALYTO_elecPROTRA_PP_solid_fossil</v>
      </c>
      <c r="G890" s="5">
        <f>'PROTRA_capacity-Original_Data'!H890</f>
        <v>7.0395000000000003</v>
      </c>
      <c r="H890" s="5">
        <f>'PROTRA_capacity-Original_Data'!I890</f>
        <v>6.7394999999999996</v>
      </c>
      <c r="I890" s="5">
        <f>'PROTRA_capacity-Original_Data'!J890</f>
        <v>6.7394999999999996</v>
      </c>
      <c r="J890" s="5">
        <f>'PROTRA_capacity-Original_Data'!K890</f>
        <v>6.7394999999999996</v>
      </c>
      <c r="K890" s="5">
        <f>'PROTRA_capacity-Original_Data'!L890</f>
        <v>8.7195</v>
      </c>
      <c r="L890" s="5">
        <f>'PROTRA_capacity-Original_Data'!M890</f>
        <v>8.7195</v>
      </c>
      <c r="M890" s="5">
        <f>'PROTRA_capacity-Original_Data'!N890</f>
        <v>8.7195</v>
      </c>
      <c r="N890" s="5">
        <f>'PROTRA_capacity-Original_Data'!O890</f>
        <v>8.7195</v>
      </c>
      <c r="O890" s="5">
        <f>'PROTRA_capacity-Original_Data'!P890</f>
        <v>9.3795000000000002</v>
      </c>
      <c r="P890" s="5">
        <f>'PROTRA_capacity-Original_Data'!Q890</f>
        <v>8.2545000000000002</v>
      </c>
      <c r="Q890" s="5">
        <f>'PROTRA_capacity-Original_Data'!R890</f>
        <v>38.759733088235294</v>
      </c>
      <c r="R890" s="5">
        <f>'PROTRA_capacity-Original_Data'!S890</f>
        <v>47.961072794117648</v>
      </c>
      <c r="S890" s="5">
        <f>'PROTRA_capacity-Original_Data'!T890</f>
        <v>36.598996323529413</v>
      </c>
      <c r="T890" s="5">
        <f>'PROTRA_capacity-Original_Data'!U890</f>
        <v>29.443073161764705</v>
      </c>
      <c r="U890" s="5">
        <f>'PROTRA_capacity-Original_Data'!V890</f>
        <v>46.231269485294121</v>
      </c>
      <c r="W890" s="83">
        <f t="shared" si="55"/>
        <v>0.14389269386990544</v>
      </c>
    </row>
    <row r="891" spans="1:23" x14ac:dyDescent="0.35">
      <c r="A891" t="s">
        <v>56</v>
      </c>
      <c r="B891" t="s">
        <v>42</v>
      </c>
      <c r="C891" t="str">
        <f t="shared" si="52"/>
        <v>ITALY_TO_elec</v>
      </c>
      <c r="D891" t="str">
        <f t="shared" si="53"/>
        <v>PROTRA_CHP_PP_I</v>
      </c>
      <c r="E891" t="s">
        <v>32</v>
      </c>
      <c r="F891" s="1" t="str">
        <f t="shared" si="54"/>
        <v>ITALYTO_elecPROTRA_PP_solid_fossil_CCS</v>
      </c>
      <c r="G891" s="5">
        <f>'PROTRA_capacity-Original_Data'!H891</f>
        <v>0</v>
      </c>
      <c r="H891" s="5">
        <f>'PROTRA_capacity-Original_Data'!I891</f>
        <v>0</v>
      </c>
      <c r="I891" s="5">
        <f>'PROTRA_capacity-Original_Data'!J891</f>
        <v>0</v>
      </c>
      <c r="J891" s="5">
        <f>'PROTRA_capacity-Original_Data'!K891</f>
        <v>0</v>
      </c>
      <c r="K891" s="5">
        <f>'PROTRA_capacity-Original_Data'!L891</f>
        <v>0</v>
      </c>
      <c r="L891" s="5">
        <f>'PROTRA_capacity-Original_Data'!M891</f>
        <v>0</v>
      </c>
      <c r="M891" s="5">
        <f>'PROTRA_capacity-Original_Data'!N891</f>
        <v>0</v>
      </c>
      <c r="N891" s="5">
        <f>'PROTRA_capacity-Original_Data'!O891</f>
        <v>0</v>
      </c>
      <c r="O891" s="5">
        <f>'PROTRA_capacity-Original_Data'!P891</f>
        <v>0</v>
      </c>
      <c r="P891" s="5">
        <f>'PROTRA_capacity-Original_Data'!Q891</f>
        <v>0</v>
      </c>
      <c r="Q891" s="5">
        <f>'PROTRA_capacity-Original_Data'!R891</f>
        <v>0</v>
      </c>
      <c r="R891" s="5">
        <f>'PROTRA_capacity-Original_Data'!S891</f>
        <v>0</v>
      </c>
      <c r="S891" s="5">
        <f>'PROTRA_capacity-Original_Data'!T891</f>
        <v>0</v>
      </c>
      <c r="T891" s="5">
        <f>'PROTRA_capacity-Original_Data'!U891</f>
        <v>0</v>
      </c>
      <c r="U891" s="5">
        <f>'PROTRA_capacity-Original_Data'!V891</f>
        <v>0</v>
      </c>
      <c r="W891" s="83" t="e">
        <f t="shared" si="55"/>
        <v>#DIV/0!</v>
      </c>
    </row>
    <row r="892" spans="1:23" x14ac:dyDescent="0.35">
      <c r="A892" t="s">
        <v>56</v>
      </c>
      <c r="B892" t="s">
        <v>42</v>
      </c>
      <c r="C892" t="str">
        <f t="shared" si="52"/>
        <v>ITALY_TO_elec</v>
      </c>
      <c r="D892" t="str">
        <f t="shared" si="53"/>
        <v>PROTRA_CHP_PP_I</v>
      </c>
      <c r="E892" t="s">
        <v>33</v>
      </c>
      <c r="F892" s="1" t="str">
        <f t="shared" si="54"/>
        <v>ITALYTO_elecPROTRA_PP_waste</v>
      </c>
      <c r="G892" s="5">
        <f>'PROTRA_capacity-Original_Data'!H892</f>
        <v>0.14631233906270052</v>
      </c>
      <c r="H892" s="5">
        <f>'PROTRA_capacity-Original_Data'!I892</f>
        <v>0.17578544131265364</v>
      </c>
      <c r="I892" s="5">
        <f>'PROTRA_capacity-Original_Data'!J892</f>
        <v>0.17578544131265364</v>
      </c>
      <c r="J892" s="5">
        <f>'PROTRA_capacity-Original_Data'!K892</f>
        <v>0.17578544131265364</v>
      </c>
      <c r="K892" s="5">
        <f>'PROTRA_capacity-Original_Data'!L892</f>
        <v>0.17578544131265364</v>
      </c>
      <c r="L892" s="5">
        <f>'PROTRA_capacity-Original_Data'!M892</f>
        <v>0.17578544131265364</v>
      </c>
      <c r="M892" s="5">
        <f>'PROTRA_capacity-Original_Data'!N892</f>
        <v>0.17578544131265364</v>
      </c>
      <c r="N892" s="5">
        <f>'PROTRA_capacity-Original_Data'!O892</f>
        <v>0.17578544131265364</v>
      </c>
      <c r="O892" s="5">
        <f>'PROTRA_capacity-Original_Data'!P892</f>
        <v>0.17578544131265364</v>
      </c>
      <c r="P892" s="5">
        <f>'PROTRA_capacity-Original_Data'!Q892</f>
        <v>0.17578544131265364</v>
      </c>
      <c r="Q892" s="5">
        <f>'PROTRA_capacity-Original_Data'!R892</f>
        <v>0.3758171503925698</v>
      </c>
      <c r="R892" s="5">
        <f>'PROTRA_capacity-Original_Data'!S892</f>
        <v>0.36520940824439246</v>
      </c>
      <c r="S892" s="5">
        <f>'PROTRA_capacity-Original_Data'!T892</f>
        <v>0.2151856264344553</v>
      </c>
      <c r="T892" s="5">
        <f>'PROTRA_capacity-Original_Data'!U892</f>
        <v>0.20003170907991621</v>
      </c>
      <c r="U892" s="5">
        <f>'PROTRA_capacity-Original_Data'!V892</f>
        <v>0.18942396693173885</v>
      </c>
      <c r="W892" s="83">
        <f t="shared" si="55"/>
        <v>1.861718336269047E-2</v>
      </c>
    </row>
    <row r="893" spans="1:23" x14ac:dyDescent="0.35">
      <c r="A893" t="s">
        <v>56</v>
      </c>
      <c r="B893" t="s">
        <v>42</v>
      </c>
      <c r="C893" t="str">
        <f t="shared" si="52"/>
        <v>ITALY_TO_elec</v>
      </c>
      <c r="D893" t="str">
        <f t="shared" si="53"/>
        <v>PROTRA_CHP_PP_I</v>
      </c>
      <c r="E893" t="s">
        <v>34</v>
      </c>
      <c r="F893" s="1" t="str">
        <f t="shared" si="54"/>
        <v>ITALYTO_elecPROTRA_PP_waste_CCS</v>
      </c>
      <c r="G893" s="5">
        <f>'PROTRA_capacity-Original_Data'!H893</f>
        <v>0</v>
      </c>
      <c r="H893" s="5">
        <f>'PROTRA_capacity-Original_Data'!I893</f>
        <v>0</v>
      </c>
      <c r="I893" s="5">
        <f>'PROTRA_capacity-Original_Data'!J893</f>
        <v>0</v>
      </c>
      <c r="J893" s="5">
        <f>'PROTRA_capacity-Original_Data'!K893</f>
        <v>0</v>
      </c>
      <c r="K893" s="5">
        <f>'PROTRA_capacity-Original_Data'!L893</f>
        <v>0</v>
      </c>
      <c r="L893" s="5">
        <f>'PROTRA_capacity-Original_Data'!M893</f>
        <v>0</v>
      </c>
      <c r="M893" s="5">
        <f>'PROTRA_capacity-Original_Data'!N893</f>
        <v>0</v>
      </c>
      <c r="N893" s="5">
        <f>'PROTRA_capacity-Original_Data'!O893</f>
        <v>0</v>
      </c>
      <c r="O893" s="5">
        <f>'PROTRA_capacity-Original_Data'!P893</f>
        <v>0</v>
      </c>
      <c r="P893" s="5">
        <f>'PROTRA_capacity-Original_Data'!Q893</f>
        <v>0</v>
      </c>
      <c r="Q893" s="5">
        <f>'PROTRA_capacity-Original_Data'!R893</f>
        <v>0</v>
      </c>
      <c r="R893" s="5">
        <f>'PROTRA_capacity-Original_Data'!S893</f>
        <v>0</v>
      </c>
      <c r="S893" s="5">
        <f>'PROTRA_capacity-Original_Data'!T893</f>
        <v>0</v>
      </c>
      <c r="T893" s="5">
        <f>'PROTRA_capacity-Original_Data'!U893</f>
        <v>0</v>
      </c>
      <c r="U893" s="5">
        <f>'PROTRA_capacity-Original_Data'!V893</f>
        <v>0</v>
      </c>
      <c r="W893" s="83" t="e">
        <f t="shared" si="55"/>
        <v>#DIV/0!</v>
      </c>
    </row>
    <row r="894" spans="1:23" x14ac:dyDescent="0.35">
      <c r="A894" t="s">
        <v>56</v>
      </c>
      <c r="B894" t="s">
        <v>42</v>
      </c>
      <c r="C894" t="str">
        <f t="shared" si="52"/>
        <v>ITALY_TO_elec</v>
      </c>
      <c r="D894" t="str">
        <f t="shared" si="53"/>
        <v>PROTRA_CHP_PP_I</v>
      </c>
      <c r="E894" t="s">
        <v>35</v>
      </c>
      <c r="F894" s="1" t="str">
        <f t="shared" si="54"/>
        <v>ITALYTO_elecPROTRA_PP_wind_offshore</v>
      </c>
      <c r="G894" s="5">
        <f>'PROTRA_capacity-Original_Data'!H894</f>
        <v>0</v>
      </c>
      <c r="H894" s="5">
        <f>'PROTRA_capacity-Original_Data'!I894</f>
        <v>0</v>
      </c>
      <c r="I894" s="5">
        <f>'PROTRA_capacity-Original_Data'!J894</f>
        <v>0</v>
      </c>
      <c r="J894" s="5">
        <f>'PROTRA_capacity-Original_Data'!K894</f>
        <v>0</v>
      </c>
      <c r="K894" s="5">
        <f>'PROTRA_capacity-Original_Data'!L894</f>
        <v>0</v>
      </c>
      <c r="L894" s="5">
        <f>'PROTRA_capacity-Original_Data'!M894</f>
        <v>0</v>
      </c>
      <c r="M894" s="5">
        <f>'PROTRA_capacity-Original_Data'!N894</f>
        <v>0</v>
      </c>
      <c r="N894" s="5">
        <f>'PROTRA_capacity-Original_Data'!O894</f>
        <v>0</v>
      </c>
      <c r="O894" s="5">
        <f>'PROTRA_capacity-Original_Data'!P894</f>
        <v>0</v>
      </c>
      <c r="P894" s="5">
        <f>'PROTRA_capacity-Original_Data'!Q894</f>
        <v>0</v>
      </c>
      <c r="Q894" s="5">
        <f>'PROTRA_capacity-Original_Data'!R894</f>
        <v>0</v>
      </c>
      <c r="R894" s="5">
        <f>'PROTRA_capacity-Original_Data'!S894</f>
        <v>0</v>
      </c>
      <c r="S894" s="5">
        <f>'PROTRA_capacity-Original_Data'!T894</f>
        <v>0</v>
      </c>
      <c r="T894" s="5">
        <f>'PROTRA_capacity-Original_Data'!U894</f>
        <v>0</v>
      </c>
      <c r="U894" s="5">
        <f>'PROTRA_capacity-Original_Data'!V894</f>
        <v>0</v>
      </c>
      <c r="W894" s="83" t="e">
        <f t="shared" si="55"/>
        <v>#DIV/0!</v>
      </c>
    </row>
    <row r="895" spans="1:23" x14ac:dyDescent="0.35">
      <c r="A895" t="s">
        <v>56</v>
      </c>
      <c r="B895" t="s">
        <v>42</v>
      </c>
      <c r="C895" t="str">
        <f t="shared" si="52"/>
        <v>ITALY_TO_elec</v>
      </c>
      <c r="D895" t="str">
        <f t="shared" si="53"/>
        <v>PROTRA_CHP_PP_I</v>
      </c>
      <c r="E895" t="s">
        <v>36</v>
      </c>
      <c r="F895" s="1" t="str">
        <f t="shared" si="54"/>
        <v>ITALYTO_elecPROTRA_PP_wind_onshore</v>
      </c>
      <c r="G895" s="5">
        <f>'PROTRA_capacity-Original_Data'!H895</f>
        <v>1.9019999999999999</v>
      </c>
      <c r="H895" s="5">
        <f>'PROTRA_capacity-Original_Data'!I895</f>
        <v>2.702</v>
      </c>
      <c r="I895" s="5">
        <f>'PROTRA_capacity-Original_Data'!J895</f>
        <v>3.5249999999999999</v>
      </c>
      <c r="J895" s="5">
        <f>'PROTRA_capacity-Original_Data'!K895</f>
        <v>4.8789999999999996</v>
      </c>
      <c r="K895" s="5">
        <f>'PROTRA_capacity-Original_Data'!L895</f>
        <v>5.7939999999999996</v>
      </c>
      <c r="L895" s="5">
        <f>'PROTRA_capacity-Original_Data'!M895</f>
        <v>6.9180000000000001</v>
      </c>
      <c r="M895" s="5">
        <f>'PROTRA_capacity-Original_Data'!N895</f>
        <v>8.1020000000000003</v>
      </c>
      <c r="N895" s="5">
        <f>'PROTRA_capacity-Original_Data'!O895</f>
        <v>8.5419999999999998</v>
      </c>
      <c r="O895" s="5">
        <f>'PROTRA_capacity-Original_Data'!P895</f>
        <v>8.6829999999999998</v>
      </c>
      <c r="P895" s="5">
        <f>'PROTRA_capacity-Original_Data'!Q895</f>
        <v>9.1370000000000005</v>
      </c>
      <c r="Q895" s="5">
        <f>'PROTRA_capacity-Original_Data'!R895</f>
        <v>9.4416747073430294</v>
      </c>
      <c r="R895" s="5">
        <f>'PROTRA_capacity-Original_Data'!S895</f>
        <v>9.7495906349769417</v>
      </c>
      <c r="S895" s="5">
        <f>'PROTRA_capacity-Original_Data'!T895</f>
        <v>10.005647037956724</v>
      </c>
      <c r="T895" s="5">
        <f>'PROTRA_capacity-Original_Data'!U895</f>
        <v>10.390271845808208</v>
      </c>
      <c r="U895" s="5">
        <f>'PROTRA_capacity-Original_Data'!V895</f>
        <v>11.04607875133026</v>
      </c>
      <c r="W895" s="83">
        <f t="shared" si="55"/>
        <v>0.13389087090978191</v>
      </c>
    </row>
    <row r="896" spans="1:23" x14ac:dyDescent="0.35">
      <c r="A896" t="s">
        <v>74</v>
      </c>
      <c r="B896" t="s">
        <v>41</v>
      </c>
      <c r="C896" t="str">
        <f t="shared" si="52"/>
        <v>LATAM_TO_heat</v>
      </c>
      <c r="D896" t="str">
        <f t="shared" si="53"/>
        <v>PROTRA_CHP_HP_I</v>
      </c>
      <c r="E896" t="s">
        <v>0</v>
      </c>
      <c r="F896" s="1" t="str">
        <f t="shared" si="54"/>
        <v>LATAMTO_heatPROTRA_CHP_gas_fuels</v>
      </c>
      <c r="G896" s="4">
        <f>'PROTRA_capacity-Original_Data'!H896</f>
        <v>0</v>
      </c>
      <c r="H896" s="4">
        <f>'PROTRA_capacity-Original_Data'!I896</f>
        <v>0</v>
      </c>
      <c r="I896" s="4">
        <f>'PROTRA_capacity-Original_Data'!J896</f>
        <v>0</v>
      </c>
      <c r="J896" s="4">
        <f>'PROTRA_capacity-Original_Data'!K896</f>
        <v>0</v>
      </c>
      <c r="K896" s="4">
        <f>'PROTRA_capacity-Original_Data'!L896</f>
        <v>0</v>
      </c>
      <c r="L896" s="4">
        <f>'PROTRA_capacity-Original_Data'!M896</f>
        <v>0</v>
      </c>
      <c r="M896" s="4">
        <f>'PROTRA_capacity-Original_Data'!N896</f>
        <v>0</v>
      </c>
      <c r="N896" s="4">
        <f>'PROTRA_capacity-Original_Data'!O896</f>
        <v>0</v>
      </c>
      <c r="O896" s="4">
        <f>'PROTRA_capacity-Original_Data'!P896</f>
        <v>0</v>
      </c>
      <c r="P896" s="4">
        <f>'PROTRA_capacity-Original_Data'!Q896</f>
        <v>0</v>
      </c>
      <c r="Q896" s="4">
        <f>'PROTRA_capacity-Original_Data'!R896</f>
        <v>0</v>
      </c>
      <c r="R896" s="4">
        <f>'PROTRA_capacity-Original_Data'!S896</f>
        <v>0</v>
      </c>
      <c r="S896" s="4">
        <f>'PROTRA_capacity-Original_Data'!T896</f>
        <v>0</v>
      </c>
      <c r="T896" s="4">
        <f>'PROTRA_capacity-Original_Data'!U896</f>
        <v>0</v>
      </c>
      <c r="U896" s="4">
        <f>'PROTRA_capacity-Original_Data'!V896</f>
        <v>0</v>
      </c>
      <c r="W896" s="83" t="e">
        <f t="shared" si="55"/>
        <v>#DIV/0!</v>
      </c>
    </row>
    <row r="897" spans="1:23" x14ac:dyDescent="0.35">
      <c r="A897" t="s">
        <v>74</v>
      </c>
      <c r="B897" t="s">
        <v>41</v>
      </c>
      <c r="C897" t="str">
        <f t="shared" si="52"/>
        <v>LATAM_TO_heat</v>
      </c>
      <c r="D897" t="str">
        <f t="shared" si="53"/>
        <v>PROTRA_CHP_HP_I</v>
      </c>
      <c r="E897" t="s">
        <v>1</v>
      </c>
      <c r="F897" s="1" t="str">
        <f t="shared" si="54"/>
        <v>LATAMTO_heatPROTRA_CHP_gas_fuels_CCS</v>
      </c>
      <c r="G897" s="4">
        <f>'PROTRA_capacity-Original_Data'!H897</f>
        <v>0</v>
      </c>
      <c r="H897" s="4">
        <f>'PROTRA_capacity-Original_Data'!I897</f>
        <v>0</v>
      </c>
      <c r="I897" s="4">
        <f>'PROTRA_capacity-Original_Data'!J897</f>
        <v>0</v>
      </c>
      <c r="J897" s="4">
        <f>'PROTRA_capacity-Original_Data'!K897</f>
        <v>0</v>
      </c>
      <c r="K897" s="4">
        <f>'PROTRA_capacity-Original_Data'!L897</f>
        <v>0</v>
      </c>
      <c r="L897" s="4">
        <f>'PROTRA_capacity-Original_Data'!M897</f>
        <v>0</v>
      </c>
      <c r="M897" s="4">
        <f>'PROTRA_capacity-Original_Data'!N897</f>
        <v>0</v>
      </c>
      <c r="N897" s="4">
        <f>'PROTRA_capacity-Original_Data'!O897</f>
        <v>0</v>
      </c>
      <c r="O897" s="4">
        <f>'PROTRA_capacity-Original_Data'!P897</f>
        <v>0</v>
      </c>
      <c r="P897" s="4">
        <f>'PROTRA_capacity-Original_Data'!Q897</f>
        <v>0</v>
      </c>
      <c r="Q897" s="4">
        <f>'PROTRA_capacity-Original_Data'!R897</f>
        <v>0</v>
      </c>
      <c r="R897" s="4">
        <f>'PROTRA_capacity-Original_Data'!S897</f>
        <v>0</v>
      </c>
      <c r="S897" s="4">
        <f>'PROTRA_capacity-Original_Data'!T897</f>
        <v>0</v>
      </c>
      <c r="T897" s="4">
        <f>'PROTRA_capacity-Original_Data'!U897</f>
        <v>0</v>
      </c>
      <c r="U897" s="4">
        <f>'PROTRA_capacity-Original_Data'!V897</f>
        <v>0</v>
      </c>
      <c r="W897" s="83" t="e">
        <f t="shared" si="55"/>
        <v>#DIV/0!</v>
      </c>
    </row>
    <row r="898" spans="1:23" x14ac:dyDescent="0.35">
      <c r="A898" t="s">
        <v>74</v>
      </c>
      <c r="B898" t="s">
        <v>41</v>
      </c>
      <c r="C898" t="str">
        <f t="shared" si="52"/>
        <v>LATAM_TO_heat</v>
      </c>
      <c r="D898" t="str">
        <f t="shared" si="53"/>
        <v>PROTRA_CHP_HP_I</v>
      </c>
      <c r="E898" t="s">
        <v>2</v>
      </c>
      <c r="F898" s="1" t="str">
        <f t="shared" si="54"/>
        <v>LATAMTO_heatPROTRA_CHP_geothermal</v>
      </c>
      <c r="G898" s="3">
        <v>0</v>
      </c>
      <c r="H898" s="3">
        <v>0</v>
      </c>
      <c r="I898" s="3">
        <v>0</v>
      </c>
      <c r="J898" s="3">
        <v>0</v>
      </c>
      <c r="K898" s="3">
        <v>0</v>
      </c>
      <c r="L898" s="3">
        <v>0</v>
      </c>
      <c r="M898" s="3">
        <v>0</v>
      </c>
      <c r="N898" s="3">
        <v>0</v>
      </c>
      <c r="O898" s="3">
        <v>0</v>
      </c>
      <c r="P898" s="3">
        <v>0</v>
      </c>
      <c r="Q898" s="3">
        <v>0</v>
      </c>
      <c r="R898" s="3">
        <v>0</v>
      </c>
      <c r="S898" s="3">
        <v>0</v>
      </c>
      <c r="T898" s="3">
        <v>0</v>
      </c>
      <c r="U898" s="3">
        <v>0</v>
      </c>
      <c r="W898" s="83" t="e">
        <f t="shared" si="55"/>
        <v>#DIV/0!</v>
      </c>
    </row>
    <row r="899" spans="1:23" x14ac:dyDescent="0.35">
      <c r="A899" t="s">
        <v>74</v>
      </c>
      <c r="B899" t="s">
        <v>41</v>
      </c>
      <c r="C899" t="str">
        <f t="shared" si="52"/>
        <v>LATAM_TO_heat</v>
      </c>
      <c r="D899" t="str">
        <f t="shared" si="53"/>
        <v>PROTRA_CHP_HP_I</v>
      </c>
      <c r="E899" t="s">
        <v>3</v>
      </c>
      <c r="F899" s="1" t="str">
        <f t="shared" si="54"/>
        <v>LATAMTO_heatPROTRA_CHP_liquid_fuels</v>
      </c>
      <c r="G899" s="4">
        <f>'PROTRA_capacity-Original_Data'!H899</f>
        <v>0</v>
      </c>
      <c r="H899" s="4">
        <f>'PROTRA_capacity-Original_Data'!I899</f>
        <v>0</v>
      </c>
      <c r="I899" s="4">
        <f>'PROTRA_capacity-Original_Data'!J899</f>
        <v>0</v>
      </c>
      <c r="J899" s="4">
        <f>'PROTRA_capacity-Original_Data'!K899</f>
        <v>0</v>
      </c>
      <c r="K899" s="4">
        <f>'PROTRA_capacity-Original_Data'!L899</f>
        <v>0</v>
      </c>
      <c r="L899" s="4">
        <f>'PROTRA_capacity-Original_Data'!M899</f>
        <v>0</v>
      </c>
      <c r="M899" s="4">
        <f>'PROTRA_capacity-Original_Data'!N899</f>
        <v>0</v>
      </c>
      <c r="N899" s="4">
        <f>'PROTRA_capacity-Original_Data'!O899</f>
        <v>0</v>
      </c>
      <c r="O899" s="4">
        <f>'PROTRA_capacity-Original_Data'!P899</f>
        <v>0</v>
      </c>
      <c r="P899" s="4">
        <f>'PROTRA_capacity-Original_Data'!Q899</f>
        <v>0</v>
      </c>
      <c r="Q899" s="4">
        <f>'PROTRA_capacity-Original_Data'!R899</f>
        <v>0</v>
      </c>
      <c r="R899" s="4">
        <f>'PROTRA_capacity-Original_Data'!S899</f>
        <v>0</v>
      </c>
      <c r="S899" s="4">
        <f>'PROTRA_capacity-Original_Data'!T899</f>
        <v>0</v>
      </c>
      <c r="T899" s="4">
        <f>'PROTRA_capacity-Original_Data'!U899</f>
        <v>0</v>
      </c>
      <c r="U899" s="4">
        <f>'PROTRA_capacity-Original_Data'!V899</f>
        <v>0</v>
      </c>
      <c r="W899" s="83" t="e">
        <f t="shared" si="55"/>
        <v>#DIV/0!</v>
      </c>
    </row>
    <row r="900" spans="1:23" x14ac:dyDescent="0.35">
      <c r="A900" t="s">
        <v>74</v>
      </c>
      <c r="B900" t="s">
        <v>41</v>
      </c>
      <c r="C900" t="str">
        <f t="shared" ref="C900:C963" si="56">A900&amp;"_"&amp;B900</f>
        <v>LATAM_TO_heat</v>
      </c>
      <c r="D900" t="str">
        <f t="shared" ref="D900:D963" si="57">IF(B900="TO_heat","PROTRA_CHP_HP_I","PROTRA_CHP_PP_I")</f>
        <v>PROTRA_CHP_HP_I</v>
      </c>
      <c r="E900" t="s">
        <v>4</v>
      </c>
      <c r="F900" s="1" t="str">
        <f t="shared" ref="F900:F963" si="58">A900&amp;B900&amp;E900</f>
        <v>LATAMTO_heatPROTRA_CHP_liquid_fuels_CCS</v>
      </c>
      <c r="G900" s="4">
        <f>'PROTRA_capacity-Original_Data'!H900</f>
        <v>0</v>
      </c>
      <c r="H900" s="4">
        <f>'PROTRA_capacity-Original_Data'!I900</f>
        <v>0</v>
      </c>
      <c r="I900" s="4">
        <f>'PROTRA_capacity-Original_Data'!J900</f>
        <v>0</v>
      </c>
      <c r="J900" s="4">
        <f>'PROTRA_capacity-Original_Data'!K900</f>
        <v>0</v>
      </c>
      <c r="K900" s="4">
        <f>'PROTRA_capacity-Original_Data'!L900</f>
        <v>0</v>
      </c>
      <c r="L900" s="4">
        <f>'PROTRA_capacity-Original_Data'!M900</f>
        <v>0</v>
      </c>
      <c r="M900" s="4">
        <f>'PROTRA_capacity-Original_Data'!N900</f>
        <v>0</v>
      </c>
      <c r="N900" s="4">
        <f>'PROTRA_capacity-Original_Data'!O900</f>
        <v>0</v>
      </c>
      <c r="O900" s="4">
        <f>'PROTRA_capacity-Original_Data'!P900</f>
        <v>0</v>
      </c>
      <c r="P900" s="4">
        <f>'PROTRA_capacity-Original_Data'!Q900</f>
        <v>0</v>
      </c>
      <c r="Q900" s="4">
        <f>'PROTRA_capacity-Original_Data'!R900</f>
        <v>0</v>
      </c>
      <c r="R900" s="4">
        <f>'PROTRA_capacity-Original_Data'!S900</f>
        <v>0</v>
      </c>
      <c r="S900" s="4">
        <f>'PROTRA_capacity-Original_Data'!T900</f>
        <v>0</v>
      </c>
      <c r="T900" s="4">
        <f>'PROTRA_capacity-Original_Data'!U900</f>
        <v>0</v>
      </c>
      <c r="U900" s="4">
        <f>'PROTRA_capacity-Original_Data'!V900</f>
        <v>0</v>
      </c>
      <c r="W900" s="83" t="e">
        <f t="shared" ref="W900:W963" si="59">-1+(U900/G900)^(1/($U$2-$G$2))</f>
        <v>#DIV/0!</v>
      </c>
    </row>
    <row r="901" spans="1:23" x14ac:dyDescent="0.35">
      <c r="A901" t="s">
        <v>74</v>
      </c>
      <c r="B901" t="s">
        <v>41</v>
      </c>
      <c r="C901" t="str">
        <f t="shared" si="56"/>
        <v>LATAM_TO_heat</v>
      </c>
      <c r="D901" t="str">
        <f t="shared" si="57"/>
        <v>PROTRA_CHP_HP_I</v>
      </c>
      <c r="E901" t="s">
        <v>5</v>
      </c>
      <c r="F901" s="1" t="str">
        <f t="shared" si="58"/>
        <v>LATAMTO_heatPROTRA_CHP_solid_fossil</v>
      </c>
      <c r="G901" s="4">
        <f>'PROTRA_capacity-Original_Data'!H901</f>
        <v>0</v>
      </c>
      <c r="H901" s="4">
        <f>'PROTRA_capacity-Original_Data'!I901</f>
        <v>0</v>
      </c>
      <c r="I901" s="4">
        <f>'PROTRA_capacity-Original_Data'!J901</f>
        <v>0</v>
      </c>
      <c r="J901" s="4">
        <f>'PROTRA_capacity-Original_Data'!K901</f>
        <v>0</v>
      </c>
      <c r="K901" s="4">
        <f>'PROTRA_capacity-Original_Data'!L901</f>
        <v>0</v>
      </c>
      <c r="L901" s="4">
        <f>'PROTRA_capacity-Original_Data'!M901</f>
        <v>0</v>
      </c>
      <c r="M901" s="4">
        <f>'PROTRA_capacity-Original_Data'!N901</f>
        <v>0</v>
      </c>
      <c r="N901" s="4">
        <f>'PROTRA_capacity-Original_Data'!O901</f>
        <v>0</v>
      </c>
      <c r="O901" s="4">
        <f>'PROTRA_capacity-Original_Data'!P901</f>
        <v>0</v>
      </c>
      <c r="P901" s="4">
        <f>'PROTRA_capacity-Original_Data'!Q901</f>
        <v>0</v>
      </c>
      <c r="Q901" s="4">
        <f>'PROTRA_capacity-Original_Data'!R901</f>
        <v>0</v>
      </c>
      <c r="R901" s="4">
        <f>'PROTRA_capacity-Original_Data'!S901</f>
        <v>0</v>
      </c>
      <c r="S901" s="4">
        <f>'PROTRA_capacity-Original_Data'!T901</f>
        <v>0</v>
      </c>
      <c r="T901" s="4">
        <f>'PROTRA_capacity-Original_Data'!U901</f>
        <v>0</v>
      </c>
      <c r="U901" s="4">
        <f>'PROTRA_capacity-Original_Data'!V901</f>
        <v>0</v>
      </c>
      <c r="W901" s="83" t="e">
        <f t="shared" si="59"/>
        <v>#DIV/0!</v>
      </c>
    </row>
    <row r="902" spans="1:23" x14ac:dyDescent="0.35">
      <c r="A902" t="s">
        <v>74</v>
      </c>
      <c r="B902" t="s">
        <v>41</v>
      </c>
      <c r="C902" t="str">
        <f t="shared" si="56"/>
        <v>LATAM_TO_heat</v>
      </c>
      <c r="D902" t="str">
        <f t="shared" si="57"/>
        <v>PROTRA_CHP_HP_I</v>
      </c>
      <c r="E902" t="s">
        <v>6</v>
      </c>
      <c r="F902" s="1" t="str">
        <f t="shared" si="58"/>
        <v>LATAMTO_heatPROTRA_CHP_solid_fossil_CCS</v>
      </c>
      <c r="G902" s="4">
        <f>'PROTRA_capacity-Original_Data'!H902</f>
        <v>0</v>
      </c>
      <c r="H902" s="4">
        <f>'PROTRA_capacity-Original_Data'!I902</f>
        <v>0</v>
      </c>
      <c r="I902" s="4">
        <f>'PROTRA_capacity-Original_Data'!J902</f>
        <v>0</v>
      </c>
      <c r="J902" s="4">
        <f>'PROTRA_capacity-Original_Data'!K902</f>
        <v>0</v>
      </c>
      <c r="K902" s="4">
        <f>'PROTRA_capacity-Original_Data'!L902</f>
        <v>0</v>
      </c>
      <c r="L902" s="4">
        <f>'PROTRA_capacity-Original_Data'!M902</f>
        <v>0</v>
      </c>
      <c r="M902" s="4">
        <f>'PROTRA_capacity-Original_Data'!N902</f>
        <v>0</v>
      </c>
      <c r="N902" s="4">
        <f>'PROTRA_capacity-Original_Data'!O902</f>
        <v>0</v>
      </c>
      <c r="O902" s="4">
        <f>'PROTRA_capacity-Original_Data'!P902</f>
        <v>0</v>
      </c>
      <c r="P902" s="4">
        <f>'PROTRA_capacity-Original_Data'!Q902</f>
        <v>0</v>
      </c>
      <c r="Q902" s="4">
        <f>'PROTRA_capacity-Original_Data'!R902</f>
        <v>0</v>
      </c>
      <c r="R902" s="4">
        <f>'PROTRA_capacity-Original_Data'!S902</f>
        <v>0</v>
      </c>
      <c r="S902" s="4">
        <f>'PROTRA_capacity-Original_Data'!T902</f>
        <v>0</v>
      </c>
      <c r="T902" s="4">
        <f>'PROTRA_capacity-Original_Data'!U902</f>
        <v>0</v>
      </c>
      <c r="U902" s="4">
        <f>'PROTRA_capacity-Original_Data'!V902</f>
        <v>0</v>
      </c>
      <c r="W902" s="83" t="e">
        <f t="shared" si="59"/>
        <v>#DIV/0!</v>
      </c>
    </row>
    <row r="903" spans="1:23" x14ac:dyDescent="0.35">
      <c r="A903" t="s">
        <v>74</v>
      </c>
      <c r="B903" t="s">
        <v>41</v>
      </c>
      <c r="C903" t="str">
        <f t="shared" si="56"/>
        <v>LATAM_TO_heat</v>
      </c>
      <c r="D903" t="str">
        <f t="shared" si="57"/>
        <v>PROTRA_CHP_HP_I</v>
      </c>
      <c r="E903" t="s">
        <v>7</v>
      </c>
      <c r="F903" s="1" t="str">
        <f t="shared" si="58"/>
        <v>LATAMTO_heatPROTRA_CHP_waste</v>
      </c>
      <c r="G903" s="4">
        <f>'PROTRA_capacity-Original_Data'!H903</f>
        <v>0</v>
      </c>
      <c r="H903" s="4">
        <f>'PROTRA_capacity-Original_Data'!I903</f>
        <v>0</v>
      </c>
      <c r="I903" s="4">
        <f>'PROTRA_capacity-Original_Data'!J903</f>
        <v>0</v>
      </c>
      <c r="J903" s="4">
        <f>'PROTRA_capacity-Original_Data'!K903</f>
        <v>0</v>
      </c>
      <c r="K903" s="4">
        <f>'PROTRA_capacity-Original_Data'!L903</f>
        <v>0</v>
      </c>
      <c r="L903" s="4">
        <f>'PROTRA_capacity-Original_Data'!M903</f>
        <v>0</v>
      </c>
      <c r="M903" s="4">
        <f>'PROTRA_capacity-Original_Data'!N903</f>
        <v>0</v>
      </c>
      <c r="N903" s="4">
        <f>'PROTRA_capacity-Original_Data'!O903</f>
        <v>0</v>
      </c>
      <c r="O903" s="4">
        <f>'PROTRA_capacity-Original_Data'!P903</f>
        <v>0</v>
      </c>
      <c r="P903" s="4">
        <f>'PROTRA_capacity-Original_Data'!Q903</f>
        <v>0</v>
      </c>
      <c r="Q903" s="4">
        <f>'PROTRA_capacity-Original_Data'!R903</f>
        <v>0</v>
      </c>
      <c r="R903" s="4">
        <f>'PROTRA_capacity-Original_Data'!S903</f>
        <v>0</v>
      </c>
      <c r="S903" s="4">
        <f>'PROTRA_capacity-Original_Data'!T903</f>
        <v>0</v>
      </c>
      <c r="T903" s="4">
        <f>'PROTRA_capacity-Original_Data'!U903</f>
        <v>0</v>
      </c>
      <c r="U903" s="4">
        <f>'PROTRA_capacity-Original_Data'!V903</f>
        <v>0</v>
      </c>
      <c r="W903" s="83" t="e">
        <f t="shared" si="59"/>
        <v>#DIV/0!</v>
      </c>
    </row>
    <row r="904" spans="1:23" x14ac:dyDescent="0.35">
      <c r="A904" t="s">
        <v>74</v>
      </c>
      <c r="B904" t="s">
        <v>41</v>
      </c>
      <c r="C904" t="str">
        <f t="shared" si="56"/>
        <v>LATAM_TO_heat</v>
      </c>
      <c r="D904" t="str">
        <f t="shared" si="57"/>
        <v>PROTRA_CHP_HP_I</v>
      </c>
      <c r="E904" t="s">
        <v>8</v>
      </c>
      <c r="F904" s="1" t="str">
        <f t="shared" si="58"/>
        <v>LATAMTO_heatPROTRA_CHP_solid_bio</v>
      </c>
      <c r="G904" s="4">
        <f>'PROTRA_capacity-Original_Data'!H904</f>
        <v>0</v>
      </c>
      <c r="H904" s="4">
        <f>'PROTRA_capacity-Original_Data'!I904</f>
        <v>0</v>
      </c>
      <c r="I904" s="4">
        <f>'PROTRA_capacity-Original_Data'!J904</f>
        <v>0</v>
      </c>
      <c r="J904" s="4">
        <f>'PROTRA_capacity-Original_Data'!K904</f>
        <v>0</v>
      </c>
      <c r="K904" s="4">
        <f>'PROTRA_capacity-Original_Data'!L904</f>
        <v>0</v>
      </c>
      <c r="L904" s="4">
        <f>'PROTRA_capacity-Original_Data'!M904</f>
        <v>0</v>
      </c>
      <c r="M904" s="4">
        <f>'PROTRA_capacity-Original_Data'!N904</f>
        <v>0</v>
      </c>
      <c r="N904" s="4">
        <f>'PROTRA_capacity-Original_Data'!O904</f>
        <v>0</v>
      </c>
      <c r="O904" s="4">
        <f>'PROTRA_capacity-Original_Data'!P904</f>
        <v>0</v>
      </c>
      <c r="P904" s="4">
        <f>'PROTRA_capacity-Original_Data'!Q904</f>
        <v>0</v>
      </c>
      <c r="Q904" s="4">
        <f>'PROTRA_capacity-Original_Data'!R904</f>
        <v>0</v>
      </c>
      <c r="R904" s="4">
        <f>'PROTRA_capacity-Original_Data'!S904</f>
        <v>0</v>
      </c>
      <c r="S904" s="4">
        <f>'PROTRA_capacity-Original_Data'!T904</f>
        <v>0</v>
      </c>
      <c r="T904" s="4">
        <f>'PROTRA_capacity-Original_Data'!U904</f>
        <v>0</v>
      </c>
      <c r="U904" s="4">
        <f>'PROTRA_capacity-Original_Data'!V904</f>
        <v>0</v>
      </c>
      <c r="W904" s="83" t="e">
        <f t="shared" si="59"/>
        <v>#DIV/0!</v>
      </c>
    </row>
    <row r="905" spans="1:23" x14ac:dyDescent="0.35">
      <c r="A905" t="s">
        <v>74</v>
      </c>
      <c r="B905" t="s">
        <v>41</v>
      </c>
      <c r="C905" t="str">
        <f t="shared" si="56"/>
        <v>LATAM_TO_heat</v>
      </c>
      <c r="D905" t="str">
        <f t="shared" si="57"/>
        <v>PROTRA_CHP_HP_I</v>
      </c>
      <c r="E905" t="s">
        <v>9</v>
      </c>
      <c r="F905" s="1" t="str">
        <f t="shared" si="58"/>
        <v>LATAMTO_heatPROTRA_CHP_solid_bio_CCS</v>
      </c>
      <c r="G905" s="4">
        <f>'PROTRA_capacity-Original_Data'!H905</f>
        <v>0</v>
      </c>
      <c r="H905" s="4">
        <f>'PROTRA_capacity-Original_Data'!I905</f>
        <v>0</v>
      </c>
      <c r="I905" s="4">
        <f>'PROTRA_capacity-Original_Data'!J905</f>
        <v>0</v>
      </c>
      <c r="J905" s="4">
        <f>'PROTRA_capacity-Original_Data'!K905</f>
        <v>0</v>
      </c>
      <c r="K905" s="4">
        <f>'PROTRA_capacity-Original_Data'!L905</f>
        <v>0</v>
      </c>
      <c r="L905" s="4">
        <f>'PROTRA_capacity-Original_Data'!M905</f>
        <v>0</v>
      </c>
      <c r="M905" s="4">
        <f>'PROTRA_capacity-Original_Data'!N905</f>
        <v>0</v>
      </c>
      <c r="N905" s="4">
        <f>'PROTRA_capacity-Original_Data'!O905</f>
        <v>0</v>
      </c>
      <c r="O905" s="4">
        <f>'PROTRA_capacity-Original_Data'!P905</f>
        <v>0</v>
      </c>
      <c r="P905" s="4">
        <f>'PROTRA_capacity-Original_Data'!Q905</f>
        <v>0</v>
      </c>
      <c r="Q905" s="4">
        <f>'PROTRA_capacity-Original_Data'!R905</f>
        <v>0</v>
      </c>
      <c r="R905" s="4">
        <f>'PROTRA_capacity-Original_Data'!S905</f>
        <v>0</v>
      </c>
      <c r="S905" s="4">
        <f>'PROTRA_capacity-Original_Data'!T905</f>
        <v>0</v>
      </c>
      <c r="T905" s="4">
        <f>'PROTRA_capacity-Original_Data'!U905</f>
        <v>0</v>
      </c>
      <c r="U905" s="4">
        <f>'PROTRA_capacity-Original_Data'!V905</f>
        <v>0</v>
      </c>
      <c r="W905" s="83" t="e">
        <f t="shared" si="59"/>
        <v>#DIV/0!</v>
      </c>
    </row>
    <row r="906" spans="1:23" x14ac:dyDescent="0.35">
      <c r="A906" t="s">
        <v>74</v>
      </c>
      <c r="B906" t="s">
        <v>41</v>
      </c>
      <c r="C906" t="str">
        <f t="shared" si="56"/>
        <v>LATAM_TO_heat</v>
      </c>
      <c r="D906" t="str">
        <f t="shared" si="57"/>
        <v>PROTRA_CHP_HP_I</v>
      </c>
      <c r="E906" t="s">
        <v>10</v>
      </c>
      <c r="F906" s="1" t="str">
        <f t="shared" si="58"/>
        <v>LATAMTO_heatPROTRA_HP_gas_fuels</v>
      </c>
      <c r="G906" s="4">
        <f>'PROTRA_capacity-Original_Data'!H906</f>
        <v>0</v>
      </c>
      <c r="H906" s="4">
        <f>'PROTRA_capacity-Original_Data'!I906</f>
        <v>0</v>
      </c>
      <c r="I906" s="4">
        <f>'PROTRA_capacity-Original_Data'!J906</f>
        <v>0</v>
      </c>
      <c r="J906" s="4">
        <f>'PROTRA_capacity-Original_Data'!K906</f>
        <v>0</v>
      </c>
      <c r="K906" s="4">
        <f>'PROTRA_capacity-Original_Data'!L906</f>
        <v>0</v>
      </c>
      <c r="L906" s="4">
        <f>'PROTRA_capacity-Original_Data'!M906</f>
        <v>0</v>
      </c>
      <c r="M906" s="4">
        <f>'PROTRA_capacity-Original_Data'!N906</f>
        <v>0</v>
      </c>
      <c r="N906" s="4">
        <f>'PROTRA_capacity-Original_Data'!O906</f>
        <v>0</v>
      </c>
      <c r="O906" s="4">
        <f>'PROTRA_capacity-Original_Data'!P906</f>
        <v>0</v>
      </c>
      <c r="P906" s="4">
        <f>'PROTRA_capacity-Original_Data'!Q906</f>
        <v>0</v>
      </c>
      <c r="Q906" s="4">
        <f>'PROTRA_capacity-Original_Data'!R906</f>
        <v>0</v>
      </c>
      <c r="R906" s="4">
        <f>'PROTRA_capacity-Original_Data'!S906</f>
        <v>0</v>
      </c>
      <c r="S906" s="4">
        <f>'PROTRA_capacity-Original_Data'!T906</f>
        <v>0</v>
      </c>
      <c r="T906" s="4">
        <f>'PROTRA_capacity-Original_Data'!U906</f>
        <v>0</v>
      </c>
      <c r="U906" s="4">
        <f>'PROTRA_capacity-Original_Data'!V906</f>
        <v>0</v>
      </c>
      <c r="W906" s="83" t="e">
        <f t="shared" si="59"/>
        <v>#DIV/0!</v>
      </c>
    </row>
    <row r="907" spans="1:23" x14ac:dyDescent="0.35">
      <c r="A907" t="s">
        <v>74</v>
      </c>
      <c r="B907" t="s">
        <v>41</v>
      </c>
      <c r="C907" t="str">
        <f t="shared" si="56"/>
        <v>LATAM_TO_heat</v>
      </c>
      <c r="D907" t="str">
        <f t="shared" si="57"/>
        <v>PROTRA_CHP_HP_I</v>
      </c>
      <c r="E907" t="s">
        <v>11</v>
      </c>
      <c r="F907" s="1" t="str">
        <f t="shared" si="58"/>
        <v>LATAMTO_heatPROTRA_HP_solid_bio</v>
      </c>
      <c r="G907" s="4">
        <f>'PROTRA_capacity-Original_Data'!H907</f>
        <v>0</v>
      </c>
      <c r="H907" s="4">
        <f>'PROTRA_capacity-Original_Data'!I907</f>
        <v>0</v>
      </c>
      <c r="I907" s="4">
        <f>'PROTRA_capacity-Original_Data'!J907</f>
        <v>0</v>
      </c>
      <c r="J907" s="4">
        <f>'PROTRA_capacity-Original_Data'!K907</f>
        <v>0</v>
      </c>
      <c r="K907" s="4">
        <f>'PROTRA_capacity-Original_Data'!L907</f>
        <v>0</v>
      </c>
      <c r="L907" s="4">
        <f>'PROTRA_capacity-Original_Data'!M907</f>
        <v>0</v>
      </c>
      <c r="M907" s="4">
        <f>'PROTRA_capacity-Original_Data'!N907</f>
        <v>0</v>
      </c>
      <c r="N907" s="4">
        <f>'PROTRA_capacity-Original_Data'!O907</f>
        <v>0</v>
      </c>
      <c r="O907" s="4">
        <f>'PROTRA_capacity-Original_Data'!P907</f>
        <v>0</v>
      </c>
      <c r="P907" s="4">
        <f>'PROTRA_capacity-Original_Data'!Q907</f>
        <v>0</v>
      </c>
      <c r="Q907" s="4">
        <f>'PROTRA_capacity-Original_Data'!R907</f>
        <v>0</v>
      </c>
      <c r="R907" s="4">
        <f>'PROTRA_capacity-Original_Data'!S907</f>
        <v>0</v>
      </c>
      <c r="S907" s="4">
        <f>'PROTRA_capacity-Original_Data'!T907</f>
        <v>0</v>
      </c>
      <c r="T907" s="4">
        <f>'PROTRA_capacity-Original_Data'!U907</f>
        <v>0</v>
      </c>
      <c r="U907" s="4">
        <f>'PROTRA_capacity-Original_Data'!V907</f>
        <v>0</v>
      </c>
      <c r="W907" s="83" t="e">
        <f t="shared" si="59"/>
        <v>#DIV/0!</v>
      </c>
    </row>
    <row r="908" spans="1:23" x14ac:dyDescent="0.35">
      <c r="A908" t="s">
        <v>74</v>
      </c>
      <c r="B908" t="s">
        <v>41</v>
      </c>
      <c r="C908" t="str">
        <f t="shared" si="56"/>
        <v>LATAM_TO_heat</v>
      </c>
      <c r="D908" t="str">
        <f t="shared" si="57"/>
        <v>PROTRA_CHP_HP_I</v>
      </c>
      <c r="E908" t="s">
        <v>12</v>
      </c>
      <c r="F908" s="1" t="str">
        <f t="shared" si="58"/>
        <v>LATAMTO_heatPROTRA_HP_geothermal</v>
      </c>
      <c r="G908" s="4">
        <f>INDEX('CHP-geothermal-fix'!H$155:H$226,MATCH(PROTRA_capacity!$F908,'CHP-geothermal-fix'!$F$155:$F$226,0))</f>
        <v>0</v>
      </c>
      <c r="H908" s="4">
        <f>INDEX('CHP-geothermal-fix'!I$155:I$226,MATCH(PROTRA_capacity!$F908,'CHP-geothermal-fix'!$F$155:$F$226,0))</f>
        <v>0</v>
      </c>
      <c r="I908" s="4">
        <f>INDEX('CHP-geothermal-fix'!J$155:J$226,MATCH(PROTRA_capacity!$F908,'CHP-geothermal-fix'!$F$155:$F$226,0))</f>
        <v>0</v>
      </c>
      <c r="J908" s="4">
        <f>INDEX('CHP-geothermal-fix'!K$155:K$226,MATCH(PROTRA_capacity!$F908,'CHP-geothermal-fix'!$F$155:$F$226,0))</f>
        <v>0</v>
      </c>
      <c r="K908" s="4">
        <f>INDEX('CHP-geothermal-fix'!L$155:L$226,MATCH(PROTRA_capacity!$F908,'CHP-geothermal-fix'!$F$155:$F$226,0))</f>
        <v>0</v>
      </c>
      <c r="L908" s="4">
        <f>INDEX('CHP-geothermal-fix'!M$155:M$226,MATCH(PROTRA_capacity!$F908,'CHP-geothermal-fix'!$F$155:$F$226,0))</f>
        <v>0</v>
      </c>
      <c r="M908" s="4">
        <f>INDEX('CHP-geothermal-fix'!N$155:N$226,MATCH(PROTRA_capacity!$F908,'CHP-geothermal-fix'!$F$155:$F$226,0))</f>
        <v>0</v>
      </c>
      <c r="N908" s="4">
        <f>INDEX('CHP-geothermal-fix'!O$155:O$226,MATCH(PROTRA_capacity!$F908,'CHP-geothermal-fix'!$F$155:$F$226,0))</f>
        <v>0</v>
      </c>
      <c r="O908" s="4">
        <f>INDEX('CHP-geothermal-fix'!P$155:P$226,MATCH(PROTRA_capacity!$F908,'CHP-geothermal-fix'!$F$155:$F$226,0))</f>
        <v>0</v>
      </c>
      <c r="P908" s="4">
        <f>INDEX('CHP-geothermal-fix'!Q$155:Q$226,MATCH(PROTRA_capacity!$F908,'CHP-geothermal-fix'!$F$155:$F$226,0))</f>
        <v>0</v>
      </c>
      <c r="Q908" s="4">
        <f>INDEX('CHP-geothermal-fix'!R$155:R$226,MATCH(PROTRA_capacity!$F908,'CHP-geothermal-fix'!$F$155:$F$226,0))</f>
        <v>0</v>
      </c>
      <c r="R908" s="4">
        <f>INDEX('CHP-geothermal-fix'!S$155:S$226,MATCH(PROTRA_capacity!$F908,'CHP-geothermal-fix'!$F$155:$F$226,0))</f>
        <v>0</v>
      </c>
      <c r="S908" s="4">
        <f>INDEX('CHP-geothermal-fix'!T$155:T$226,MATCH(PROTRA_capacity!$F908,'CHP-geothermal-fix'!$F$155:$F$226,0))</f>
        <v>0</v>
      </c>
      <c r="T908" s="4">
        <f>INDEX('CHP-geothermal-fix'!U$155:U$226,MATCH(PROTRA_capacity!$F908,'CHP-geothermal-fix'!$F$155:$F$226,0))</f>
        <v>0</v>
      </c>
      <c r="U908" s="4">
        <f>INDEX('CHP-geothermal-fix'!V$155:V$226,MATCH(PROTRA_capacity!$F908,'CHP-geothermal-fix'!$F$155:$F$226,0))</f>
        <v>0</v>
      </c>
      <c r="W908" s="83" t="e">
        <f t="shared" si="59"/>
        <v>#DIV/0!</v>
      </c>
    </row>
    <row r="909" spans="1:23" x14ac:dyDescent="0.35">
      <c r="A909" t="s">
        <v>74</v>
      </c>
      <c r="B909" t="s">
        <v>41</v>
      </c>
      <c r="C909" t="str">
        <f t="shared" si="56"/>
        <v>LATAM_TO_heat</v>
      </c>
      <c r="D909" t="str">
        <f t="shared" si="57"/>
        <v>PROTRA_CHP_HP_I</v>
      </c>
      <c r="E909" t="s">
        <v>13</v>
      </c>
      <c r="F909" s="1" t="str">
        <f t="shared" si="58"/>
        <v>LATAMTO_heatPROTRA_HP_liquid_fuels</v>
      </c>
      <c r="G909" s="4">
        <f>'PROTRA_capacity-Original_Data'!H909</f>
        <v>0</v>
      </c>
      <c r="H909" s="4">
        <f>'PROTRA_capacity-Original_Data'!I909</f>
        <v>0</v>
      </c>
      <c r="I909" s="4">
        <f>'PROTRA_capacity-Original_Data'!J909</f>
        <v>0</v>
      </c>
      <c r="J909" s="4">
        <f>'PROTRA_capacity-Original_Data'!K909</f>
        <v>0</v>
      </c>
      <c r="K909" s="4">
        <f>'PROTRA_capacity-Original_Data'!L909</f>
        <v>0</v>
      </c>
      <c r="L909" s="4">
        <f>'PROTRA_capacity-Original_Data'!M909</f>
        <v>0</v>
      </c>
      <c r="M909" s="4">
        <f>'PROTRA_capacity-Original_Data'!N909</f>
        <v>0</v>
      </c>
      <c r="N909" s="4">
        <f>'PROTRA_capacity-Original_Data'!O909</f>
        <v>0</v>
      </c>
      <c r="O909" s="4">
        <f>'PROTRA_capacity-Original_Data'!P909</f>
        <v>0</v>
      </c>
      <c r="P909" s="4">
        <f>'PROTRA_capacity-Original_Data'!Q909</f>
        <v>0</v>
      </c>
      <c r="Q909" s="4">
        <f>'PROTRA_capacity-Original_Data'!R909</f>
        <v>0</v>
      </c>
      <c r="R909" s="4">
        <f>'PROTRA_capacity-Original_Data'!S909</f>
        <v>0</v>
      </c>
      <c r="S909" s="4">
        <f>'PROTRA_capacity-Original_Data'!T909</f>
        <v>0</v>
      </c>
      <c r="T909" s="4">
        <f>'PROTRA_capacity-Original_Data'!U909</f>
        <v>0</v>
      </c>
      <c r="U909" s="4">
        <f>'PROTRA_capacity-Original_Data'!V909</f>
        <v>0</v>
      </c>
      <c r="W909" s="83" t="e">
        <f t="shared" si="59"/>
        <v>#DIV/0!</v>
      </c>
    </row>
    <row r="910" spans="1:23" x14ac:dyDescent="0.35">
      <c r="A910" t="s">
        <v>74</v>
      </c>
      <c r="B910" t="s">
        <v>41</v>
      </c>
      <c r="C910" t="str">
        <f t="shared" si="56"/>
        <v>LATAM_TO_heat</v>
      </c>
      <c r="D910" t="str">
        <f t="shared" si="57"/>
        <v>PROTRA_CHP_HP_I</v>
      </c>
      <c r="E910" t="s">
        <v>14</v>
      </c>
      <c r="F910" s="1" t="str">
        <f t="shared" si="58"/>
        <v>LATAMTO_heatPROTRA_HP_solar</v>
      </c>
      <c r="G910" s="4">
        <f>'PROTRA_capacity-Original_Data'!H910</f>
        <v>0</v>
      </c>
      <c r="H910" s="4">
        <f>'PROTRA_capacity-Original_Data'!I910</f>
        <v>0</v>
      </c>
      <c r="I910" s="4">
        <f>'PROTRA_capacity-Original_Data'!J910</f>
        <v>0</v>
      </c>
      <c r="J910" s="4">
        <f>'PROTRA_capacity-Original_Data'!K910</f>
        <v>0</v>
      </c>
      <c r="K910" s="4">
        <f>'PROTRA_capacity-Original_Data'!L910</f>
        <v>0</v>
      </c>
      <c r="L910" s="4">
        <f>'PROTRA_capacity-Original_Data'!M910</f>
        <v>0</v>
      </c>
      <c r="M910" s="4">
        <f>'PROTRA_capacity-Original_Data'!N910</f>
        <v>0</v>
      </c>
      <c r="N910" s="4">
        <f>'PROTRA_capacity-Original_Data'!O910</f>
        <v>0</v>
      </c>
      <c r="O910" s="4">
        <f>'PROTRA_capacity-Original_Data'!P910</f>
        <v>0</v>
      </c>
      <c r="P910" s="4">
        <f>'PROTRA_capacity-Original_Data'!Q910</f>
        <v>0</v>
      </c>
      <c r="Q910" s="4">
        <f>'PROTRA_capacity-Original_Data'!R910</f>
        <v>0</v>
      </c>
      <c r="R910" s="4">
        <f>'PROTRA_capacity-Original_Data'!S910</f>
        <v>0</v>
      </c>
      <c r="S910" s="4">
        <f>'PROTRA_capacity-Original_Data'!T910</f>
        <v>0</v>
      </c>
      <c r="T910" s="4">
        <f>'PROTRA_capacity-Original_Data'!U910</f>
        <v>0</v>
      </c>
      <c r="U910" s="4">
        <f>'PROTRA_capacity-Original_Data'!V910</f>
        <v>0</v>
      </c>
      <c r="W910" s="83" t="e">
        <f t="shared" si="59"/>
        <v>#DIV/0!</v>
      </c>
    </row>
    <row r="911" spans="1:23" x14ac:dyDescent="0.35">
      <c r="A911" t="s">
        <v>74</v>
      </c>
      <c r="B911" t="s">
        <v>41</v>
      </c>
      <c r="C911" t="str">
        <f t="shared" si="56"/>
        <v>LATAM_TO_heat</v>
      </c>
      <c r="D911" t="str">
        <f t="shared" si="57"/>
        <v>PROTRA_CHP_HP_I</v>
      </c>
      <c r="E911" t="s">
        <v>15</v>
      </c>
      <c r="F911" s="1" t="str">
        <f t="shared" si="58"/>
        <v>LATAMTO_heatPROTRA_HP_solid_fossil</v>
      </c>
      <c r="G911" s="4">
        <f>'PROTRA_capacity-Original_Data'!H911</f>
        <v>0</v>
      </c>
      <c r="H911" s="4">
        <f>'PROTRA_capacity-Original_Data'!I911</f>
        <v>0</v>
      </c>
      <c r="I911" s="4">
        <f>'PROTRA_capacity-Original_Data'!J911</f>
        <v>0</v>
      </c>
      <c r="J911" s="4">
        <f>'PROTRA_capacity-Original_Data'!K911</f>
        <v>0</v>
      </c>
      <c r="K911" s="4">
        <f>'PROTRA_capacity-Original_Data'!L911</f>
        <v>0</v>
      </c>
      <c r="L911" s="4">
        <f>'PROTRA_capacity-Original_Data'!M911</f>
        <v>0</v>
      </c>
      <c r="M911" s="4">
        <f>'PROTRA_capacity-Original_Data'!N911</f>
        <v>0</v>
      </c>
      <c r="N911" s="4">
        <f>'PROTRA_capacity-Original_Data'!O911</f>
        <v>0</v>
      </c>
      <c r="O911" s="4">
        <f>'PROTRA_capacity-Original_Data'!P911</f>
        <v>0</v>
      </c>
      <c r="P911" s="4">
        <f>'PROTRA_capacity-Original_Data'!Q911</f>
        <v>0</v>
      </c>
      <c r="Q911" s="4">
        <f>'PROTRA_capacity-Original_Data'!R911</f>
        <v>0</v>
      </c>
      <c r="R911" s="4">
        <f>'PROTRA_capacity-Original_Data'!S911</f>
        <v>0</v>
      </c>
      <c r="S911" s="4">
        <f>'PROTRA_capacity-Original_Data'!T911</f>
        <v>0</v>
      </c>
      <c r="T911" s="4">
        <f>'PROTRA_capacity-Original_Data'!U911</f>
        <v>0</v>
      </c>
      <c r="U911" s="4">
        <f>'PROTRA_capacity-Original_Data'!V911</f>
        <v>0</v>
      </c>
      <c r="W911" s="83" t="e">
        <f t="shared" si="59"/>
        <v>#DIV/0!</v>
      </c>
    </row>
    <row r="912" spans="1:23" x14ac:dyDescent="0.35">
      <c r="A912" t="s">
        <v>74</v>
      </c>
      <c r="B912" t="s">
        <v>41</v>
      </c>
      <c r="C912" t="str">
        <f t="shared" si="56"/>
        <v>LATAM_TO_heat</v>
      </c>
      <c r="D912" t="str">
        <f t="shared" si="57"/>
        <v>PROTRA_CHP_HP_I</v>
      </c>
      <c r="E912" t="s">
        <v>16</v>
      </c>
      <c r="F912" s="1" t="str">
        <f t="shared" si="58"/>
        <v>LATAMTO_heatPROTRA_HP_waste</v>
      </c>
      <c r="G912" s="4">
        <f>'PROTRA_capacity-Original_Data'!H912</f>
        <v>0</v>
      </c>
      <c r="H912" s="4">
        <f>'PROTRA_capacity-Original_Data'!I912</f>
        <v>0</v>
      </c>
      <c r="I912" s="4">
        <f>'PROTRA_capacity-Original_Data'!J912</f>
        <v>0</v>
      </c>
      <c r="J912" s="4">
        <f>'PROTRA_capacity-Original_Data'!K912</f>
        <v>0</v>
      </c>
      <c r="K912" s="4">
        <f>'PROTRA_capacity-Original_Data'!L912</f>
        <v>0</v>
      </c>
      <c r="L912" s="4">
        <f>'PROTRA_capacity-Original_Data'!M912</f>
        <v>0</v>
      </c>
      <c r="M912" s="4">
        <f>'PROTRA_capacity-Original_Data'!N912</f>
        <v>0</v>
      </c>
      <c r="N912" s="4">
        <f>'PROTRA_capacity-Original_Data'!O912</f>
        <v>0</v>
      </c>
      <c r="O912" s="4">
        <f>'PROTRA_capacity-Original_Data'!P912</f>
        <v>0</v>
      </c>
      <c r="P912" s="4">
        <f>'PROTRA_capacity-Original_Data'!Q912</f>
        <v>0</v>
      </c>
      <c r="Q912" s="4">
        <f>'PROTRA_capacity-Original_Data'!R912</f>
        <v>0</v>
      </c>
      <c r="R912" s="4">
        <f>'PROTRA_capacity-Original_Data'!S912</f>
        <v>0</v>
      </c>
      <c r="S912" s="4">
        <f>'PROTRA_capacity-Original_Data'!T912</f>
        <v>0</v>
      </c>
      <c r="T912" s="4">
        <f>'PROTRA_capacity-Original_Data'!U912</f>
        <v>0</v>
      </c>
      <c r="U912" s="4">
        <f>'PROTRA_capacity-Original_Data'!V912</f>
        <v>0</v>
      </c>
      <c r="W912" s="83" t="e">
        <f t="shared" si="59"/>
        <v>#DIV/0!</v>
      </c>
    </row>
    <row r="913" spans="1:23" x14ac:dyDescent="0.35">
      <c r="A913" t="s">
        <v>74</v>
      </c>
      <c r="B913" t="s">
        <v>42</v>
      </c>
      <c r="C913" t="str">
        <f t="shared" si="56"/>
        <v>LATAM_TO_elec</v>
      </c>
      <c r="D913" t="str">
        <f t="shared" si="57"/>
        <v>PROTRA_CHP_PP_I</v>
      </c>
      <c r="E913" t="s">
        <v>0</v>
      </c>
      <c r="F913" s="1" t="str">
        <f t="shared" si="58"/>
        <v>LATAMTO_elecPROTRA_CHP_gas_fuels</v>
      </c>
      <c r="G913" s="5">
        <f>'PROTRA_capacity-Original_Data'!H913</f>
        <v>0</v>
      </c>
      <c r="H913" s="5">
        <f>'PROTRA_capacity-Original_Data'!I913</f>
        <v>0</v>
      </c>
      <c r="I913" s="5">
        <f>'PROTRA_capacity-Original_Data'!J913</f>
        <v>0</v>
      </c>
      <c r="J913" s="5">
        <f>'PROTRA_capacity-Original_Data'!K913</f>
        <v>0</v>
      </c>
      <c r="K913" s="5">
        <f>'PROTRA_capacity-Original_Data'!L913</f>
        <v>0</v>
      </c>
      <c r="L913" s="5">
        <f>'PROTRA_capacity-Original_Data'!M913</f>
        <v>0</v>
      </c>
      <c r="M913" s="5">
        <f>'PROTRA_capacity-Original_Data'!N913</f>
        <v>0</v>
      </c>
      <c r="N913" s="5">
        <f>'PROTRA_capacity-Original_Data'!O913</f>
        <v>0</v>
      </c>
      <c r="O913" s="5">
        <f>'PROTRA_capacity-Original_Data'!P913</f>
        <v>0</v>
      </c>
      <c r="P913" s="5">
        <f>'PROTRA_capacity-Original_Data'!Q913</f>
        <v>0</v>
      </c>
      <c r="Q913" s="5">
        <f>'PROTRA_capacity-Original_Data'!R913</f>
        <v>0</v>
      </c>
      <c r="R913" s="5">
        <f>'PROTRA_capacity-Original_Data'!S913</f>
        <v>0</v>
      </c>
      <c r="S913" s="5">
        <f>'PROTRA_capacity-Original_Data'!T913</f>
        <v>0</v>
      </c>
      <c r="T913" s="5">
        <f>'PROTRA_capacity-Original_Data'!U913</f>
        <v>0</v>
      </c>
      <c r="U913" s="5">
        <f>'PROTRA_capacity-Original_Data'!V913</f>
        <v>0</v>
      </c>
      <c r="W913" s="83" t="e">
        <f t="shared" si="59"/>
        <v>#DIV/0!</v>
      </c>
    </row>
    <row r="914" spans="1:23" x14ac:dyDescent="0.35">
      <c r="A914" t="s">
        <v>74</v>
      </c>
      <c r="B914" t="s">
        <v>42</v>
      </c>
      <c r="C914" t="str">
        <f t="shared" si="56"/>
        <v>LATAM_TO_elec</v>
      </c>
      <c r="D914" t="str">
        <f t="shared" si="57"/>
        <v>PROTRA_CHP_PP_I</v>
      </c>
      <c r="E914" t="s">
        <v>1</v>
      </c>
      <c r="F914" s="1" t="str">
        <f t="shared" si="58"/>
        <v>LATAMTO_elecPROTRA_CHP_gas_fuels_CCS</v>
      </c>
      <c r="G914" s="5">
        <f>'PROTRA_capacity-Original_Data'!H914</f>
        <v>0</v>
      </c>
      <c r="H914" s="5">
        <f>'PROTRA_capacity-Original_Data'!I914</f>
        <v>0</v>
      </c>
      <c r="I914" s="5">
        <f>'PROTRA_capacity-Original_Data'!J914</f>
        <v>0</v>
      </c>
      <c r="J914" s="5">
        <f>'PROTRA_capacity-Original_Data'!K914</f>
        <v>0</v>
      </c>
      <c r="K914" s="5">
        <f>'PROTRA_capacity-Original_Data'!L914</f>
        <v>0</v>
      </c>
      <c r="L914" s="5">
        <f>'PROTRA_capacity-Original_Data'!M914</f>
        <v>0</v>
      </c>
      <c r="M914" s="5">
        <f>'PROTRA_capacity-Original_Data'!N914</f>
        <v>0</v>
      </c>
      <c r="N914" s="5">
        <f>'PROTRA_capacity-Original_Data'!O914</f>
        <v>0</v>
      </c>
      <c r="O914" s="5">
        <f>'PROTRA_capacity-Original_Data'!P914</f>
        <v>0</v>
      </c>
      <c r="P914" s="5">
        <f>'PROTRA_capacity-Original_Data'!Q914</f>
        <v>0</v>
      </c>
      <c r="Q914" s="5">
        <f>'PROTRA_capacity-Original_Data'!R914</f>
        <v>0</v>
      </c>
      <c r="R914" s="5">
        <f>'PROTRA_capacity-Original_Data'!S914</f>
        <v>0</v>
      </c>
      <c r="S914" s="5">
        <f>'PROTRA_capacity-Original_Data'!T914</f>
        <v>0</v>
      </c>
      <c r="T914" s="5">
        <f>'PROTRA_capacity-Original_Data'!U914</f>
        <v>0</v>
      </c>
      <c r="U914" s="5">
        <f>'PROTRA_capacity-Original_Data'!V914</f>
        <v>0</v>
      </c>
      <c r="W914" s="83" t="e">
        <f t="shared" si="59"/>
        <v>#DIV/0!</v>
      </c>
    </row>
    <row r="915" spans="1:23" x14ac:dyDescent="0.35">
      <c r="A915" t="s">
        <v>74</v>
      </c>
      <c r="B915" t="s">
        <v>42</v>
      </c>
      <c r="C915" t="str">
        <f t="shared" si="56"/>
        <v>LATAM_TO_elec</v>
      </c>
      <c r="D915" t="str">
        <f t="shared" si="57"/>
        <v>PROTRA_CHP_PP_I</v>
      </c>
      <c r="E915" t="s">
        <v>2</v>
      </c>
      <c r="F915" s="1" t="str">
        <f t="shared" si="58"/>
        <v>LATAMTO_elecPROTRA_CHP_geothermal</v>
      </c>
      <c r="G915" s="3">
        <v>0</v>
      </c>
      <c r="H915" s="3">
        <v>0</v>
      </c>
      <c r="I915" s="3">
        <v>0</v>
      </c>
      <c r="J915" s="3">
        <v>0</v>
      </c>
      <c r="K915" s="3">
        <v>0</v>
      </c>
      <c r="L915" s="3">
        <v>0</v>
      </c>
      <c r="M915" s="3">
        <v>0</v>
      </c>
      <c r="N915" s="3">
        <v>0</v>
      </c>
      <c r="O915" s="3">
        <v>0</v>
      </c>
      <c r="P915" s="3">
        <v>0</v>
      </c>
      <c r="Q915" s="3">
        <v>0</v>
      </c>
      <c r="R915" s="3">
        <v>0</v>
      </c>
      <c r="S915" s="3">
        <v>0</v>
      </c>
      <c r="T915" s="3">
        <v>0</v>
      </c>
      <c r="U915" s="3">
        <v>0</v>
      </c>
      <c r="W915" s="83" t="e">
        <f t="shared" si="59"/>
        <v>#DIV/0!</v>
      </c>
    </row>
    <row r="916" spans="1:23" x14ac:dyDescent="0.35">
      <c r="A916" t="s">
        <v>74</v>
      </c>
      <c r="B916" t="s">
        <v>42</v>
      </c>
      <c r="C916" t="str">
        <f t="shared" si="56"/>
        <v>LATAM_TO_elec</v>
      </c>
      <c r="D916" t="str">
        <f t="shared" si="57"/>
        <v>PROTRA_CHP_PP_I</v>
      </c>
      <c r="E916" t="s">
        <v>3</v>
      </c>
      <c r="F916" s="1" t="str">
        <f t="shared" si="58"/>
        <v>LATAMTO_elecPROTRA_CHP_liquid_fuels</v>
      </c>
      <c r="G916" s="5">
        <f>'PROTRA_capacity-Original_Data'!H916</f>
        <v>0</v>
      </c>
      <c r="H916" s="5">
        <f>'PROTRA_capacity-Original_Data'!I916</f>
        <v>0</v>
      </c>
      <c r="I916" s="5">
        <f>'PROTRA_capacity-Original_Data'!J916</f>
        <v>0</v>
      </c>
      <c r="J916" s="5">
        <f>'PROTRA_capacity-Original_Data'!K916</f>
        <v>0</v>
      </c>
      <c r="K916" s="5">
        <f>'PROTRA_capacity-Original_Data'!L916</f>
        <v>0</v>
      </c>
      <c r="L916" s="5">
        <f>'PROTRA_capacity-Original_Data'!M916</f>
        <v>0</v>
      </c>
      <c r="M916" s="5">
        <f>'PROTRA_capacity-Original_Data'!N916</f>
        <v>0</v>
      </c>
      <c r="N916" s="5">
        <f>'PROTRA_capacity-Original_Data'!O916</f>
        <v>0</v>
      </c>
      <c r="O916" s="5">
        <f>'PROTRA_capacity-Original_Data'!P916</f>
        <v>0</v>
      </c>
      <c r="P916" s="5">
        <f>'PROTRA_capacity-Original_Data'!Q916</f>
        <v>0</v>
      </c>
      <c r="Q916" s="5">
        <f>'PROTRA_capacity-Original_Data'!R916</f>
        <v>0</v>
      </c>
      <c r="R916" s="5">
        <f>'PROTRA_capacity-Original_Data'!S916</f>
        <v>0</v>
      </c>
      <c r="S916" s="5">
        <f>'PROTRA_capacity-Original_Data'!T916</f>
        <v>0</v>
      </c>
      <c r="T916" s="5">
        <f>'PROTRA_capacity-Original_Data'!U916</f>
        <v>0</v>
      </c>
      <c r="U916" s="5">
        <f>'PROTRA_capacity-Original_Data'!V916</f>
        <v>0</v>
      </c>
      <c r="W916" s="83" t="e">
        <f t="shared" si="59"/>
        <v>#DIV/0!</v>
      </c>
    </row>
    <row r="917" spans="1:23" x14ac:dyDescent="0.35">
      <c r="A917" t="s">
        <v>74</v>
      </c>
      <c r="B917" t="s">
        <v>42</v>
      </c>
      <c r="C917" t="str">
        <f t="shared" si="56"/>
        <v>LATAM_TO_elec</v>
      </c>
      <c r="D917" t="str">
        <f t="shared" si="57"/>
        <v>PROTRA_CHP_PP_I</v>
      </c>
      <c r="E917" t="s">
        <v>4</v>
      </c>
      <c r="F917" s="1" t="str">
        <f t="shared" si="58"/>
        <v>LATAMTO_elecPROTRA_CHP_liquid_fuels_CCS</v>
      </c>
      <c r="G917" s="5">
        <f>'PROTRA_capacity-Original_Data'!H917</f>
        <v>0</v>
      </c>
      <c r="H917" s="5">
        <f>'PROTRA_capacity-Original_Data'!I917</f>
        <v>0</v>
      </c>
      <c r="I917" s="5">
        <f>'PROTRA_capacity-Original_Data'!J917</f>
        <v>0</v>
      </c>
      <c r="J917" s="5">
        <f>'PROTRA_capacity-Original_Data'!K917</f>
        <v>0</v>
      </c>
      <c r="K917" s="5">
        <f>'PROTRA_capacity-Original_Data'!L917</f>
        <v>0</v>
      </c>
      <c r="L917" s="5">
        <f>'PROTRA_capacity-Original_Data'!M917</f>
        <v>0</v>
      </c>
      <c r="M917" s="5">
        <f>'PROTRA_capacity-Original_Data'!N917</f>
        <v>0</v>
      </c>
      <c r="N917" s="5">
        <f>'PROTRA_capacity-Original_Data'!O917</f>
        <v>0</v>
      </c>
      <c r="O917" s="5">
        <f>'PROTRA_capacity-Original_Data'!P917</f>
        <v>0</v>
      </c>
      <c r="P917" s="5">
        <f>'PROTRA_capacity-Original_Data'!Q917</f>
        <v>0</v>
      </c>
      <c r="Q917" s="5">
        <f>'PROTRA_capacity-Original_Data'!R917</f>
        <v>0</v>
      </c>
      <c r="R917" s="5">
        <f>'PROTRA_capacity-Original_Data'!S917</f>
        <v>0</v>
      </c>
      <c r="S917" s="5">
        <f>'PROTRA_capacity-Original_Data'!T917</f>
        <v>0</v>
      </c>
      <c r="T917" s="5">
        <f>'PROTRA_capacity-Original_Data'!U917</f>
        <v>0</v>
      </c>
      <c r="U917" s="5">
        <f>'PROTRA_capacity-Original_Data'!V917</f>
        <v>0</v>
      </c>
      <c r="W917" s="83" t="e">
        <f t="shared" si="59"/>
        <v>#DIV/0!</v>
      </c>
    </row>
    <row r="918" spans="1:23" x14ac:dyDescent="0.35">
      <c r="A918" t="s">
        <v>74</v>
      </c>
      <c r="B918" t="s">
        <v>42</v>
      </c>
      <c r="C918" t="str">
        <f t="shared" si="56"/>
        <v>LATAM_TO_elec</v>
      </c>
      <c r="D918" t="str">
        <f t="shared" si="57"/>
        <v>PROTRA_CHP_PP_I</v>
      </c>
      <c r="E918" t="s">
        <v>5</v>
      </c>
      <c r="F918" s="1" t="str">
        <f t="shared" si="58"/>
        <v>LATAMTO_elecPROTRA_CHP_solid_fossil</v>
      </c>
      <c r="G918" s="5">
        <f>'PROTRA_capacity-Original_Data'!H918</f>
        <v>0</v>
      </c>
      <c r="H918" s="5">
        <f>'PROTRA_capacity-Original_Data'!I918</f>
        <v>0</v>
      </c>
      <c r="I918" s="5">
        <f>'PROTRA_capacity-Original_Data'!J918</f>
        <v>0</v>
      </c>
      <c r="J918" s="5">
        <f>'PROTRA_capacity-Original_Data'!K918</f>
        <v>0</v>
      </c>
      <c r="K918" s="5">
        <f>'PROTRA_capacity-Original_Data'!L918</f>
        <v>0</v>
      </c>
      <c r="L918" s="5">
        <f>'PROTRA_capacity-Original_Data'!M918</f>
        <v>0</v>
      </c>
      <c r="M918" s="5">
        <f>'PROTRA_capacity-Original_Data'!N918</f>
        <v>0</v>
      </c>
      <c r="N918" s="5">
        <f>'PROTRA_capacity-Original_Data'!O918</f>
        <v>0</v>
      </c>
      <c r="O918" s="5">
        <f>'PROTRA_capacity-Original_Data'!P918</f>
        <v>0</v>
      </c>
      <c r="P918" s="5">
        <f>'PROTRA_capacity-Original_Data'!Q918</f>
        <v>0</v>
      </c>
      <c r="Q918" s="5">
        <f>'PROTRA_capacity-Original_Data'!R918</f>
        <v>0</v>
      </c>
      <c r="R918" s="5">
        <f>'PROTRA_capacity-Original_Data'!S918</f>
        <v>0</v>
      </c>
      <c r="S918" s="5">
        <f>'PROTRA_capacity-Original_Data'!T918</f>
        <v>0</v>
      </c>
      <c r="T918" s="5">
        <f>'PROTRA_capacity-Original_Data'!U918</f>
        <v>0</v>
      </c>
      <c r="U918" s="5">
        <f>'PROTRA_capacity-Original_Data'!V918</f>
        <v>0</v>
      </c>
      <c r="W918" s="83" t="e">
        <f t="shared" si="59"/>
        <v>#DIV/0!</v>
      </c>
    </row>
    <row r="919" spans="1:23" x14ac:dyDescent="0.35">
      <c r="A919" t="s">
        <v>74</v>
      </c>
      <c r="B919" t="s">
        <v>42</v>
      </c>
      <c r="C919" t="str">
        <f t="shared" si="56"/>
        <v>LATAM_TO_elec</v>
      </c>
      <c r="D919" t="str">
        <f t="shared" si="57"/>
        <v>PROTRA_CHP_PP_I</v>
      </c>
      <c r="E919" t="s">
        <v>6</v>
      </c>
      <c r="F919" s="1" t="str">
        <f t="shared" si="58"/>
        <v>LATAMTO_elecPROTRA_CHP_solid_fossil_CCS</v>
      </c>
      <c r="G919" s="5">
        <f>'PROTRA_capacity-Original_Data'!H919</f>
        <v>0</v>
      </c>
      <c r="H919" s="5">
        <f>'PROTRA_capacity-Original_Data'!I919</f>
        <v>0</v>
      </c>
      <c r="I919" s="5">
        <f>'PROTRA_capacity-Original_Data'!J919</f>
        <v>0</v>
      </c>
      <c r="J919" s="5">
        <f>'PROTRA_capacity-Original_Data'!K919</f>
        <v>0</v>
      </c>
      <c r="K919" s="5">
        <f>'PROTRA_capacity-Original_Data'!L919</f>
        <v>0</v>
      </c>
      <c r="L919" s="5">
        <f>'PROTRA_capacity-Original_Data'!M919</f>
        <v>0</v>
      </c>
      <c r="M919" s="5">
        <f>'PROTRA_capacity-Original_Data'!N919</f>
        <v>0</v>
      </c>
      <c r="N919" s="5">
        <f>'PROTRA_capacity-Original_Data'!O919</f>
        <v>0</v>
      </c>
      <c r="O919" s="5">
        <f>'PROTRA_capacity-Original_Data'!P919</f>
        <v>0</v>
      </c>
      <c r="P919" s="5">
        <f>'PROTRA_capacity-Original_Data'!Q919</f>
        <v>0</v>
      </c>
      <c r="Q919" s="5">
        <f>'PROTRA_capacity-Original_Data'!R919</f>
        <v>0</v>
      </c>
      <c r="R919" s="5">
        <f>'PROTRA_capacity-Original_Data'!S919</f>
        <v>0</v>
      </c>
      <c r="S919" s="5">
        <f>'PROTRA_capacity-Original_Data'!T919</f>
        <v>0</v>
      </c>
      <c r="T919" s="5">
        <f>'PROTRA_capacity-Original_Data'!U919</f>
        <v>0</v>
      </c>
      <c r="U919" s="5">
        <f>'PROTRA_capacity-Original_Data'!V919</f>
        <v>0</v>
      </c>
      <c r="W919" s="83" t="e">
        <f t="shared" si="59"/>
        <v>#DIV/0!</v>
      </c>
    </row>
    <row r="920" spans="1:23" x14ac:dyDescent="0.35">
      <c r="A920" t="s">
        <v>74</v>
      </c>
      <c r="B920" t="s">
        <v>42</v>
      </c>
      <c r="C920" t="str">
        <f t="shared" si="56"/>
        <v>LATAM_TO_elec</v>
      </c>
      <c r="D920" t="str">
        <f t="shared" si="57"/>
        <v>PROTRA_CHP_PP_I</v>
      </c>
      <c r="E920" t="s">
        <v>7</v>
      </c>
      <c r="F920" s="1" t="str">
        <f t="shared" si="58"/>
        <v>LATAMTO_elecPROTRA_CHP_waste</v>
      </c>
      <c r="G920" s="5">
        <f>'PROTRA_capacity-Original_Data'!H920</f>
        <v>0</v>
      </c>
      <c r="H920" s="5">
        <f>'PROTRA_capacity-Original_Data'!I920</f>
        <v>0</v>
      </c>
      <c r="I920" s="5">
        <f>'PROTRA_capacity-Original_Data'!J920</f>
        <v>0</v>
      </c>
      <c r="J920" s="5">
        <f>'PROTRA_capacity-Original_Data'!K920</f>
        <v>0</v>
      </c>
      <c r="K920" s="5">
        <f>'PROTRA_capacity-Original_Data'!L920</f>
        <v>0</v>
      </c>
      <c r="L920" s="5">
        <f>'PROTRA_capacity-Original_Data'!M920</f>
        <v>0</v>
      </c>
      <c r="M920" s="5">
        <f>'PROTRA_capacity-Original_Data'!N920</f>
        <v>0</v>
      </c>
      <c r="N920" s="5">
        <f>'PROTRA_capacity-Original_Data'!O920</f>
        <v>0</v>
      </c>
      <c r="O920" s="5">
        <f>'PROTRA_capacity-Original_Data'!P920</f>
        <v>0</v>
      </c>
      <c r="P920" s="5">
        <f>'PROTRA_capacity-Original_Data'!Q920</f>
        <v>0</v>
      </c>
      <c r="Q920" s="5">
        <f>'PROTRA_capacity-Original_Data'!R920</f>
        <v>0</v>
      </c>
      <c r="R920" s="5">
        <f>'PROTRA_capacity-Original_Data'!S920</f>
        <v>0</v>
      </c>
      <c r="S920" s="5">
        <f>'PROTRA_capacity-Original_Data'!T920</f>
        <v>0</v>
      </c>
      <c r="T920" s="5">
        <f>'PROTRA_capacity-Original_Data'!U920</f>
        <v>0</v>
      </c>
      <c r="U920" s="5">
        <f>'PROTRA_capacity-Original_Data'!V920</f>
        <v>0</v>
      </c>
      <c r="W920" s="83" t="e">
        <f t="shared" si="59"/>
        <v>#DIV/0!</v>
      </c>
    </row>
    <row r="921" spans="1:23" x14ac:dyDescent="0.35">
      <c r="A921" t="s">
        <v>74</v>
      </c>
      <c r="B921" t="s">
        <v>42</v>
      </c>
      <c r="C921" t="str">
        <f t="shared" si="56"/>
        <v>LATAM_TO_elec</v>
      </c>
      <c r="D921" t="str">
        <f t="shared" si="57"/>
        <v>PROTRA_CHP_PP_I</v>
      </c>
      <c r="E921" t="s">
        <v>8</v>
      </c>
      <c r="F921" s="1" t="str">
        <f t="shared" si="58"/>
        <v>LATAMTO_elecPROTRA_CHP_solid_bio</v>
      </c>
      <c r="G921" s="5">
        <f>'PROTRA_capacity-Original_Data'!H921</f>
        <v>0</v>
      </c>
      <c r="H921" s="5">
        <f>'PROTRA_capacity-Original_Data'!I921</f>
        <v>0</v>
      </c>
      <c r="I921" s="5">
        <f>'PROTRA_capacity-Original_Data'!J921</f>
        <v>0</v>
      </c>
      <c r="J921" s="5">
        <f>'PROTRA_capacity-Original_Data'!K921</f>
        <v>0</v>
      </c>
      <c r="K921" s="5">
        <f>'PROTRA_capacity-Original_Data'!L921</f>
        <v>0</v>
      </c>
      <c r="L921" s="5">
        <f>'PROTRA_capacity-Original_Data'!M921</f>
        <v>0</v>
      </c>
      <c r="M921" s="5">
        <f>'PROTRA_capacity-Original_Data'!N921</f>
        <v>0</v>
      </c>
      <c r="N921" s="5">
        <f>'PROTRA_capacity-Original_Data'!O921</f>
        <v>0</v>
      </c>
      <c r="O921" s="5">
        <f>'PROTRA_capacity-Original_Data'!P921</f>
        <v>0</v>
      </c>
      <c r="P921" s="5">
        <f>'PROTRA_capacity-Original_Data'!Q921</f>
        <v>0</v>
      </c>
      <c r="Q921" s="5">
        <f>'PROTRA_capacity-Original_Data'!R921</f>
        <v>0</v>
      </c>
      <c r="R921" s="5">
        <f>'PROTRA_capacity-Original_Data'!S921</f>
        <v>0</v>
      </c>
      <c r="S921" s="5">
        <f>'PROTRA_capacity-Original_Data'!T921</f>
        <v>0</v>
      </c>
      <c r="T921" s="5">
        <f>'PROTRA_capacity-Original_Data'!U921</f>
        <v>0</v>
      </c>
      <c r="U921" s="5">
        <f>'PROTRA_capacity-Original_Data'!V921</f>
        <v>0</v>
      </c>
      <c r="W921" s="83" t="e">
        <f t="shared" si="59"/>
        <v>#DIV/0!</v>
      </c>
    </row>
    <row r="922" spans="1:23" x14ac:dyDescent="0.35">
      <c r="A922" t="s">
        <v>74</v>
      </c>
      <c r="B922" t="s">
        <v>42</v>
      </c>
      <c r="C922" t="str">
        <f t="shared" si="56"/>
        <v>LATAM_TO_elec</v>
      </c>
      <c r="D922" t="str">
        <f t="shared" si="57"/>
        <v>PROTRA_CHP_PP_I</v>
      </c>
      <c r="E922" t="s">
        <v>9</v>
      </c>
      <c r="F922" s="1" t="str">
        <f t="shared" si="58"/>
        <v>LATAMTO_elecPROTRA_CHP_solid_bio_CCS</v>
      </c>
      <c r="G922" s="6">
        <f>'PROTRA_capacity-Original_Data'!H922</f>
        <v>0</v>
      </c>
      <c r="H922" s="6">
        <f>'PROTRA_capacity-Original_Data'!I922</f>
        <v>0</v>
      </c>
      <c r="I922" s="6">
        <f>'PROTRA_capacity-Original_Data'!J922</f>
        <v>0</v>
      </c>
      <c r="J922" s="6">
        <f>'PROTRA_capacity-Original_Data'!K922</f>
        <v>0</v>
      </c>
      <c r="K922" s="6">
        <f>'PROTRA_capacity-Original_Data'!L922</f>
        <v>0</v>
      </c>
      <c r="L922" s="6">
        <f>'PROTRA_capacity-Original_Data'!M922</f>
        <v>0</v>
      </c>
      <c r="M922" s="6">
        <f>'PROTRA_capacity-Original_Data'!N922</f>
        <v>0</v>
      </c>
      <c r="N922" s="6">
        <f>'PROTRA_capacity-Original_Data'!O922</f>
        <v>0</v>
      </c>
      <c r="O922" s="6">
        <f>'PROTRA_capacity-Original_Data'!P922</f>
        <v>0</v>
      </c>
      <c r="P922" s="6">
        <f>'PROTRA_capacity-Original_Data'!Q922</f>
        <v>0</v>
      </c>
      <c r="Q922" s="6">
        <f>'PROTRA_capacity-Original_Data'!R922</f>
        <v>0</v>
      </c>
      <c r="R922" s="6">
        <f>'PROTRA_capacity-Original_Data'!S922</f>
        <v>0</v>
      </c>
      <c r="S922" s="6">
        <f>'PROTRA_capacity-Original_Data'!T922</f>
        <v>0</v>
      </c>
      <c r="T922" s="6">
        <f>'PROTRA_capacity-Original_Data'!U922</f>
        <v>0</v>
      </c>
      <c r="U922" s="6">
        <f>'PROTRA_capacity-Original_Data'!V922</f>
        <v>0</v>
      </c>
      <c r="W922" s="83" t="e">
        <f t="shared" si="59"/>
        <v>#DIV/0!</v>
      </c>
    </row>
    <row r="923" spans="1:23" x14ac:dyDescent="0.35">
      <c r="A923" t="s">
        <v>74</v>
      </c>
      <c r="B923" t="s">
        <v>42</v>
      </c>
      <c r="C923" t="str">
        <f t="shared" si="56"/>
        <v>LATAM_TO_elec</v>
      </c>
      <c r="D923" t="str">
        <f t="shared" si="57"/>
        <v>PROTRA_CHP_PP_I</v>
      </c>
      <c r="E923" t="s">
        <v>17</v>
      </c>
      <c r="F923" s="1" t="str">
        <f t="shared" si="58"/>
        <v>LATAMTO_elecPROTRA_PP_solid_bio</v>
      </c>
      <c r="G923" s="5">
        <f>'PROTRA_capacity-Original_Data'!H923</f>
        <v>4.4348848544522319</v>
      </c>
      <c r="H923" s="5">
        <f>'PROTRA_capacity-Original_Data'!I923</f>
        <v>4.8437820378316188</v>
      </c>
      <c r="I923" s="5">
        <f>'PROTRA_capacity-Original_Data'!J923</f>
        <v>5.8625258761289203</v>
      </c>
      <c r="J923" s="5">
        <f>'PROTRA_capacity-Original_Data'!K923</f>
        <v>7.020234771858334</v>
      </c>
      <c r="K923" s="5">
        <f>'PROTRA_capacity-Original_Data'!L923</f>
        <v>8.9674181553401944</v>
      </c>
      <c r="L923" s="5">
        <f>'PROTRA_capacity-Original_Data'!M923</f>
        <v>10.080113369696369</v>
      </c>
      <c r="M923" s="5">
        <f>'PROTRA_capacity-Original_Data'!N923</f>
        <v>11.332445472553678</v>
      </c>
      <c r="N923" s="5">
        <f>'PROTRA_capacity-Original_Data'!O923</f>
        <v>13.521354074569937</v>
      </c>
      <c r="O923" s="5">
        <f>'PROTRA_capacity-Original_Data'!P923</f>
        <v>13.876510770919067</v>
      </c>
      <c r="P923" s="5">
        <f>'PROTRA_capacity-Original_Data'!Q923</f>
        <v>14.461937566176282</v>
      </c>
      <c r="Q923" s="5">
        <f>'PROTRA_capacity-Original_Data'!R923</f>
        <v>15.316181767675468</v>
      </c>
      <c r="R923" s="5">
        <f>'PROTRA_capacity-Original_Data'!S923</f>
        <v>15.885124707774841</v>
      </c>
      <c r="S923" s="5">
        <f>'PROTRA_capacity-Original_Data'!T923</f>
        <v>16.117807200090002</v>
      </c>
      <c r="T923" s="5">
        <f>'PROTRA_capacity-Original_Data'!U923</f>
        <v>16.708385200084045</v>
      </c>
      <c r="U923" s="5">
        <f>'PROTRA_capacity-Original_Data'!V923</f>
        <v>17.298963200078088</v>
      </c>
      <c r="W923" s="83">
        <f t="shared" si="59"/>
        <v>0.10210791992030188</v>
      </c>
    </row>
    <row r="924" spans="1:23" x14ac:dyDescent="0.35">
      <c r="A924" t="s">
        <v>74</v>
      </c>
      <c r="B924" t="s">
        <v>42</v>
      </c>
      <c r="C924" t="str">
        <f t="shared" si="56"/>
        <v>LATAM_TO_elec</v>
      </c>
      <c r="D924" t="str">
        <f t="shared" si="57"/>
        <v>PROTRA_CHP_PP_I</v>
      </c>
      <c r="E924" t="s">
        <v>18</v>
      </c>
      <c r="F924" s="1" t="str">
        <f t="shared" si="58"/>
        <v>LATAMTO_elecPROTRA_PP_solid_bio_CCS</v>
      </c>
      <c r="G924" s="6">
        <f>'PROTRA_capacity-Original_Data'!H924</f>
        <v>0</v>
      </c>
      <c r="H924" s="6">
        <f>'PROTRA_capacity-Original_Data'!I924</f>
        <v>0</v>
      </c>
      <c r="I924" s="6">
        <f>'PROTRA_capacity-Original_Data'!J924</f>
        <v>0</v>
      </c>
      <c r="J924" s="6">
        <f>'PROTRA_capacity-Original_Data'!K924</f>
        <v>0</v>
      </c>
      <c r="K924" s="6">
        <f>'PROTRA_capacity-Original_Data'!L924</f>
        <v>0</v>
      </c>
      <c r="L924" s="6">
        <f>'PROTRA_capacity-Original_Data'!M924</f>
        <v>0</v>
      </c>
      <c r="M924" s="6">
        <f>'PROTRA_capacity-Original_Data'!N924</f>
        <v>0</v>
      </c>
      <c r="N924" s="6">
        <f>'PROTRA_capacity-Original_Data'!O924</f>
        <v>0</v>
      </c>
      <c r="O924" s="6">
        <f>'PROTRA_capacity-Original_Data'!P924</f>
        <v>0</v>
      </c>
      <c r="P924" s="6">
        <f>'PROTRA_capacity-Original_Data'!Q924</f>
        <v>0</v>
      </c>
      <c r="Q924" s="6">
        <f>'PROTRA_capacity-Original_Data'!R924</f>
        <v>0</v>
      </c>
      <c r="R924" s="6">
        <f>'PROTRA_capacity-Original_Data'!S924</f>
        <v>0</v>
      </c>
      <c r="S924" s="6">
        <f>'PROTRA_capacity-Original_Data'!T924</f>
        <v>0</v>
      </c>
      <c r="T924" s="6">
        <f>'PROTRA_capacity-Original_Data'!U924</f>
        <v>0</v>
      </c>
      <c r="U924" s="6">
        <f>'PROTRA_capacity-Original_Data'!V924</f>
        <v>0</v>
      </c>
      <c r="W924" s="83" t="e">
        <f t="shared" si="59"/>
        <v>#DIV/0!</v>
      </c>
    </row>
    <row r="925" spans="1:23" x14ac:dyDescent="0.35">
      <c r="A925" t="s">
        <v>74</v>
      </c>
      <c r="B925" t="s">
        <v>42</v>
      </c>
      <c r="C925" t="str">
        <f t="shared" si="56"/>
        <v>LATAM_TO_elec</v>
      </c>
      <c r="D925" t="str">
        <f t="shared" si="57"/>
        <v>PROTRA_CHP_PP_I</v>
      </c>
      <c r="E925" t="s">
        <v>19</v>
      </c>
      <c r="F925" s="1" t="str">
        <f t="shared" si="58"/>
        <v>LATAMTO_elecPROTRA_PP_gas_fuels</v>
      </c>
      <c r="G925" s="5">
        <f>'PROTRA_capacity-Original_Data'!H925</f>
        <v>16.928654147848821</v>
      </c>
      <c r="H925" s="5">
        <f>'PROTRA_capacity-Original_Data'!I925</f>
        <v>17.309208462086996</v>
      </c>
      <c r="I925" s="5">
        <f>'PROTRA_capacity-Original_Data'!J925</f>
        <v>19.18715284050392</v>
      </c>
      <c r="J925" s="5">
        <f>'PROTRA_capacity-Original_Data'!K925</f>
        <v>20.660103636795817</v>
      </c>
      <c r="K925" s="5">
        <f>'PROTRA_capacity-Original_Data'!L925</f>
        <v>23.347647254575708</v>
      </c>
      <c r="L925" s="5">
        <f>'PROTRA_capacity-Original_Data'!M925</f>
        <v>23.930698359876398</v>
      </c>
      <c r="M925" s="5">
        <f>'PROTRA_capacity-Original_Data'!N925</f>
        <v>24.943182315188967</v>
      </c>
      <c r="N925" s="5">
        <f>'PROTRA_capacity-Original_Data'!O925</f>
        <v>26.297428096030426</v>
      </c>
      <c r="O925" s="5">
        <f>'PROTRA_capacity-Original_Data'!P925</f>
        <v>26.876987877347275</v>
      </c>
      <c r="P925" s="5">
        <f>'PROTRA_capacity-Original_Data'!Q925</f>
        <v>27.939902067981929</v>
      </c>
      <c r="Q925" s="5">
        <f>'PROTRA_capacity-Original_Data'!R925</f>
        <v>30.035860232945094</v>
      </c>
      <c r="R925" s="5">
        <f>'PROTRA_capacity-Original_Data'!S925</f>
        <v>31.132911813643929</v>
      </c>
      <c r="S925" s="5">
        <f>'PROTRA_capacity-Original_Data'!T925</f>
        <v>31.5512185899691</v>
      </c>
      <c r="T925" s="5">
        <f>'PROTRA_capacity-Original_Data'!U925</f>
        <v>32.805365707059664</v>
      </c>
      <c r="U925" s="5">
        <f>'PROTRA_capacity-Original_Data'!V925</f>
        <v>34.059512824150232</v>
      </c>
      <c r="W925" s="83">
        <f t="shared" si="59"/>
        <v>5.1203642513311776E-2</v>
      </c>
    </row>
    <row r="926" spans="1:23" x14ac:dyDescent="0.35">
      <c r="A926" t="s">
        <v>74</v>
      </c>
      <c r="B926" t="s">
        <v>42</v>
      </c>
      <c r="C926" t="str">
        <f t="shared" si="56"/>
        <v>LATAM_TO_elec</v>
      </c>
      <c r="D926" t="str">
        <f t="shared" si="57"/>
        <v>PROTRA_CHP_PP_I</v>
      </c>
      <c r="E926" t="s">
        <v>20</v>
      </c>
      <c r="F926" s="1" t="str">
        <f t="shared" si="58"/>
        <v>LATAMTO_elecPROTRA_PP_gas_fuels_CCS</v>
      </c>
      <c r="G926" s="6">
        <f>'PROTRA_capacity-Original_Data'!H926</f>
        <v>0</v>
      </c>
      <c r="H926" s="6">
        <f>'PROTRA_capacity-Original_Data'!I926</f>
        <v>0</v>
      </c>
      <c r="I926" s="6">
        <f>'PROTRA_capacity-Original_Data'!J926</f>
        <v>0</v>
      </c>
      <c r="J926" s="6">
        <f>'PROTRA_capacity-Original_Data'!K926</f>
        <v>0</v>
      </c>
      <c r="K926" s="6">
        <f>'PROTRA_capacity-Original_Data'!L926</f>
        <v>0</v>
      </c>
      <c r="L926" s="6">
        <f>'PROTRA_capacity-Original_Data'!M926</f>
        <v>0</v>
      </c>
      <c r="M926" s="6">
        <f>'PROTRA_capacity-Original_Data'!N926</f>
        <v>0</v>
      </c>
      <c r="N926" s="6">
        <f>'PROTRA_capacity-Original_Data'!O926</f>
        <v>0</v>
      </c>
      <c r="O926" s="6">
        <f>'PROTRA_capacity-Original_Data'!P926</f>
        <v>0</v>
      </c>
      <c r="P926" s="6">
        <f>'PROTRA_capacity-Original_Data'!Q926</f>
        <v>0</v>
      </c>
      <c r="Q926" s="6">
        <f>'PROTRA_capacity-Original_Data'!R926</f>
        <v>0</v>
      </c>
      <c r="R926" s="6">
        <f>'PROTRA_capacity-Original_Data'!S926</f>
        <v>0</v>
      </c>
      <c r="S926" s="6">
        <f>'PROTRA_capacity-Original_Data'!T926</f>
        <v>0</v>
      </c>
      <c r="T926" s="6">
        <f>'PROTRA_capacity-Original_Data'!U926</f>
        <v>0</v>
      </c>
      <c r="U926" s="6">
        <f>'PROTRA_capacity-Original_Data'!V926</f>
        <v>0</v>
      </c>
      <c r="W926" s="83" t="e">
        <f t="shared" si="59"/>
        <v>#DIV/0!</v>
      </c>
    </row>
    <row r="927" spans="1:23" x14ac:dyDescent="0.35">
      <c r="A927" t="s">
        <v>74</v>
      </c>
      <c r="B927" t="s">
        <v>42</v>
      </c>
      <c r="C927" t="str">
        <f t="shared" si="56"/>
        <v>LATAM_TO_elec</v>
      </c>
      <c r="D927" t="str">
        <f t="shared" si="57"/>
        <v>PROTRA_CHP_PP_I</v>
      </c>
      <c r="E927" t="s">
        <v>21</v>
      </c>
      <c r="F927" s="1" t="str">
        <f t="shared" si="58"/>
        <v>LATAMTO_elecPROTRA_PP_geothermal</v>
      </c>
      <c r="G927" s="4">
        <f>INDEX('CHP-geothermal-fix'!H$155:H$226,MATCH(PROTRA_capacity!$F927,'CHP-geothermal-fix'!$F$155:$F$226,0))</f>
        <v>0.16600000000000001</v>
      </c>
      <c r="H927" s="4">
        <f>INDEX('CHP-geothermal-fix'!I$155:I$226,MATCH(PROTRA_capacity!$F927,'CHP-geothermal-fix'!$F$155:$F$226,0))</f>
        <v>0.16600000000000001</v>
      </c>
      <c r="I927" s="4">
        <f>INDEX('CHP-geothermal-fix'!J$155:J$226,MATCH(PROTRA_capacity!$F927,'CHP-geothermal-fix'!$F$155:$F$226,0))</f>
        <v>0.16600000000000001</v>
      </c>
      <c r="J927" s="4">
        <f>INDEX('CHP-geothermal-fix'!K$155:K$226,MATCH(PROTRA_capacity!$F927,'CHP-geothermal-fix'!$F$155:$F$226,0))</f>
        <v>0.16600000000000001</v>
      </c>
      <c r="K927" s="4">
        <f>INDEX('CHP-geothermal-fix'!L$155:L$226,MATCH(PROTRA_capacity!$F927,'CHP-geothermal-fix'!$F$155:$F$226,0))</f>
        <v>0.16600000000000001</v>
      </c>
      <c r="L927" s="4">
        <f>INDEX('CHP-geothermal-fix'!M$155:M$226,MATCH(PROTRA_capacity!$F927,'CHP-geothermal-fix'!$F$155:$F$226,0))</f>
        <v>0.21099999999999999</v>
      </c>
      <c r="M927" s="4">
        <f>INDEX('CHP-geothermal-fix'!N$155:N$226,MATCH(PROTRA_capacity!$F927,'CHP-geothermal-fix'!$F$155:$F$226,0))</f>
        <v>0.218</v>
      </c>
      <c r="N927" s="4">
        <f>INDEX('CHP-geothermal-fix'!O$155:O$226,MATCH(PROTRA_capacity!$F927,'CHP-geothermal-fix'!$F$155:$F$226,0))</f>
        <v>0.218</v>
      </c>
      <c r="O927" s="4">
        <f>INDEX('CHP-geothermal-fix'!P$155:P$226,MATCH(PROTRA_capacity!$F927,'CHP-geothermal-fix'!$F$155:$F$226,0))</f>
        <v>0.218</v>
      </c>
      <c r="P927" s="4">
        <f>INDEX('CHP-geothermal-fix'!Q$155:Q$226,MATCH(PROTRA_capacity!$F927,'CHP-geothermal-fix'!$F$155:$F$226,0))</f>
        <v>0.217</v>
      </c>
      <c r="Q927" s="4">
        <f>INDEX('CHP-geothermal-fix'!R$155:R$226,MATCH(PROTRA_capacity!$F927,'CHP-geothermal-fix'!$F$155:$F$226,0))</f>
        <v>0.20699999999999999</v>
      </c>
      <c r="R927" s="4">
        <f>INDEX('CHP-geothermal-fix'!S$155:S$226,MATCH(PROTRA_capacity!$F927,'CHP-geothermal-fix'!$F$155:$F$226,0))</f>
        <v>0.23099999999999998</v>
      </c>
      <c r="S927" s="4">
        <f>INDEX('CHP-geothermal-fix'!T$155:T$226,MATCH(PROTRA_capacity!$F927,'CHP-geothermal-fix'!$F$155:$F$226,0))</f>
        <v>0.24669999999999997</v>
      </c>
      <c r="T927" s="4">
        <f>INDEX('CHP-geothermal-fix'!U$155:U$226,MATCH(PROTRA_capacity!$F927,'CHP-geothermal-fix'!$F$155:$F$226,0))</f>
        <v>0.25383999999999995</v>
      </c>
      <c r="U927" s="4">
        <f>INDEX('CHP-geothermal-fix'!V$155:V$226,MATCH(PROTRA_capacity!$F927,'CHP-geothermal-fix'!$F$155:$F$226,0))</f>
        <v>0.26097999999999993</v>
      </c>
      <c r="W927" s="83">
        <f t="shared" si="59"/>
        <v>3.2846192273275232E-2</v>
      </c>
    </row>
    <row r="928" spans="1:23" x14ac:dyDescent="0.35">
      <c r="A928" t="s">
        <v>74</v>
      </c>
      <c r="B928" t="s">
        <v>42</v>
      </c>
      <c r="C928" t="str">
        <f t="shared" si="56"/>
        <v>LATAM_TO_elec</v>
      </c>
      <c r="D928" t="str">
        <f t="shared" si="57"/>
        <v>PROTRA_CHP_PP_I</v>
      </c>
      <c r="E928" t="s">
        <v>22</v>
      </c>
      <c r="F928" s="1" t="str">
        <f t="shared" si="58"/>
        <v>LATAMTO_elecPROTRA_PP_hydropower_dammed</v>
      </c>
      <c r="G928" s="5">
        <f>'PROTRA_capacity-Original_Data'!H928</f>
        <v>71.6828</v>
      </c>
      <c r="H928" s="5">
        <f>'PROTRA_capacity-Original_Data'!I928</f>
        <v>74.061399999999992</v>
      </c>
      <c r="I928" s="5">
        <f>'PROTRA_capacity-Original_Data'!J928</f>
        <v>74.722899999999996</v>
      </c>
      <c r="J928" s="5">
        <f>'PROTRA_capacity-Original_Data'!K928</f>
        <v>75.536299999999983</v>
      </c>
      <c r="K928" s="5">
        <f>'PROTRA_capacity-Original_Data'!L928</f>
        <v>77.388500000000008</v>
      </c>
      <c r="L928" s="5">
        <f>'PROTRA_capacity-Original_Data'!M928</f>
        <v>79.562700000000007</v>
      </c>
      <c r="M928" s="5">
        <f>'PROTRA_capacity-Original_Data'!N928</f>
        <v>80.542699999999996</v>
      </c>
      <c r="N928" s="5">
        <f>'PROTRA_capacity-Original_Data'!O928</f>
        <v>81.954740000000015</v>
      </c>
      <c r="O928" s="5">
        <f>'PROTRA_capacity-Original_Data'!P928</f>
        <v>86.051419999999979</v>
      </c>
      <c r="P928" s="5">
        <f>'PROTRA_capacity-Original_Data'!Q928</f>
        <v>88.726399999999998</v>
      </c>
      <c r="Q928" s="5">
        <f>'PROTRA_capacity-Original_Data'!R928</f>
        <v>93.585099999999997</v>
      </c>
      <c r="R928" s="5">
        <f>'PROTRA_capacity-Original_Data'!S928</f>
        <v>96.100422599999987</v>
      </c>
      <c r="S928" s="5">
        <f>'PROTRA_capacity-Original_Data'!T928</f>
        <v>98.905322599999991</v>
      </c>
      <c r="T928" s="5">
        <f>'PROTRA_capacity-Original_Data'!U928</f>
        <v>102.21350537999999</v>
      </c>
      <c r="U928" s="5">
        <f>'PROTRA_capacity-Original_Data'!V928</f>
        <v>105.52168815999998</v>
      </c>
      <c r="W928" s="83">
        <f t="shared" si="59"/>
        <v>2.8003916533216877E-2</v>
      </c>
    </row>
    <row r="929" spans="1:23" x14ac:dyDescent="0.35">
      <c r="A929" t="s">
        <v>74</v>
      </c>
      <c r="B929" t="s">
        <v>42</v>
      </c>
      <c r="C929" t="str">
        <f t="shared" si="56"/>
        <v>LATAM_TO_elec</v>
      </c>
      <c r="D929" t="str">
        <f t="shared" si="57"/>
        <v>PROTRA_CHP_PP_I</v>
      </c>
      <c r="E929" t="s">
        <v>23</v>
      </c>
      <c r="F929" s="1" t="str">
        <f t="shared" si="58"/>
        <v>LATAMTO_elecPROTRA_PP_hydropower_run_of_river</v>
      </c>
      <c r="G929" s="5">
        <f>'PROTRA_capacity-Original_Data'!H929</f>
        <v>30.721200000000003</v>
      </c>
      <c r="H929" s="5">
        <f>'PROTRA_capacity-Original_Data'!I929</f>
        <v>31.740599999999997</v>
      </c>
      <c r="I929" s="5">
        <f>'PROTRA_capacity-Original_Data'!J929</f>
        <v>32.024099999999997</v>
      </c>
      <c r="J929" s="5">
        <f>'PROTRA_capacity-Original_Data'!K929</f>
        <v>32.372699999999995</v>
      </c>
      <c r="K929" s="5">
        <f>'PROTRA_capacity-Original_Data'!L929</f>
        <v>33.166500000000006</v>
      </c>
      <c r="L929" s="5">
        <f>'PROTRA_capacity-Original_Data'!M929</f>
        <v>34.098300000000002</v>
      </c>
      <c r="M929" s="5">
        <f>'PROTRA_capacity-Original_Data'!N929</f>
        <v>34.518300000000004</v>
      </c>
      <c r="N929" s="5">
        <f>'PROTRA_capacity-Original_Data'!O929</f>
        <v>35.123460000000009</v>
      </c>
      <c r="O929" s="5">
        <f>'PROTRA_capacity-Original_Data'!P929</f>
        <v>36.879179999999991</v>
      </c>
      <c r="P929" s="5">
        <f>'PROTRA_capacity-Original_Data'!Q929</f>
        <v>38.025600000000004</v>
      </c>
      <c r="Q929" s="5">
        <f>'PROTRA_capacity-Original_Data'!R929</f>
        <v>40.107900000000001</v>
      </c>
      <c r="R929" s="5">
        <f>'PROTRA_capacity-Original_Data'!S929</f>
        <v>41.1858954</v>
      </c>
      <c r="S929" s="5">
        <f>'PROTRA_capacity-Original_Data'!T929</f>
        <v>42.387995400000001</v>
      </c>
      <c r="T929" s="5">
        <f>'PROTRA_capacity-Original_Data'!U929</f>
        <v>43.805788020000001</v>
      </c>
      <c r="U929" s="5">
        <f>'PROTRA_capacity-Original_Data'!V929</f>
        <v>45.223580640000002</v>
      </c>
      <c r="W929" s="83">
        <f t="shared" si="59"/>
        <v>2.8003916533216877E-2</v>
      </c>
    </row>
    <row r="930" spans="1:23" x14ac:dyDescent="0.35">
      <c r="A930" t="s">
        <v>74</v>
      </c>
      <c r="B930" t="s">
        <v>42</v>
      </c>
      <c r="C930" t="str">
        <f t="shared" si="56"/>
        <v>LATAM_TO_elec</v>
      </c>
      <c r="D930" t="str">
        <f t="shared" si="57"/>
        <v>PROTRA_CHP_PP_I</v>
      </c>
      <c r="E930" t="s">
        <v>24</v>
      </c>
      <c r="F930" s="1" t="str">
        <f t="shared" si="58"/>
        <v>LATAMTO_elecPROTRA_PP_liquid_fuels</v>
      </c>
      <c r="G930" s="5">
        <f>'PROTRA_capacity-Original_Data'!H930</f>
        <v>11.337634181126692</v>
      </c>
      <c r="H930" s="5">
        <f>'PROTRA_capacity-Original_Data'!I930</f>
        <v>11.59250297123841</v>
      </c>
      <c r="I930" s="5">
        <f>'PROTRA_capacity-Original_Data'!J930</f>
        <v>12.850219396244354</v>
      </c>
      <c r="J930" s="5">
        <f>'PROTRA_capacity-Original_Data'!K930</f>
        <v>13.836699310672689</v>
      </c>
      <c r="K930" s="5">
        <f>'PROTRA_capacity-Original_Data'!L930</f>
        <v>15.636628951747088</v>
      </c>
      <c r="L930" s="5">
        <f>'PROTRA_capacity-Original_Data'!M930</f>
        <v>16.027115997147611</v>
      </c>
      <c r="M930" s="5">
        <f>'PROTRA_capacity-Original_Data'!N930</f>
        <v>16.705207273591629</v>
      </c>
      <c r="N930" s="5">
        <f>'PROTRA_capacity-Original_Data'!O930</f>
        <v>17.612186831471359</v>
      </c>
      <c r="O930" s="5">
        <f>'PROTRA_capacity-Original_Data'!P930</f>
        <v>18.000335631091037</v>
      </c>
      <c r="P930" s="5">
        <f>'PROTRA_capacity-Original_Data'!Q930</f>
        <v>18.712201568813878</v>
      </c>
      <c r="Q930" s="5">
        <f>'PROTRA_capacity-Original_Data'!R930</f>
        <v>20.115928452579034</v>
      </c>
      <c r="R930" s="5">
        <f>'PROTRA_capacity-Original_Data'!S930</f>
        <v>20.850657237936773</v>
      </c>
      <c r="S930" s="5">
        <f>'PROTRA_capacity-Original_Data'!T930</f>
        <v>21.130809999286903</v>
      </c>
      <c r="T930" s="5">
        <f>'PROTRA_capacity-Original_Data'!U930</f>
        <v>21.970750439838366</v>
      </c>
      <c r="U930" s="5">
        <f>'PROTRA_capacity-Original_Data'!V930</f>
        <v>22.810690880389828</v>
      </c>
      <c r="W930" s="83">
        <f t="shared" si="59"/>
        <v>5.1203642513311776E-2</v>
      </c>
    </row>
    <row r="931" spans="1:23" x14ac:dyDescent="0.35">
      <c r="A931" t="s">
        <v>74</v>
      </c>
      <c r="B931" t="s">
        <v>42</v>
      </c>
      <c r="C931" t="str">
        <f t="shared" si="56"/>
        <v>LATAM_TO_elec</v>
      </c>
      <c r="D931" t="str">
        <f t="shared" si="57"/>
        <v>PROTRA_CHP_PP_I</v>
      </c>
      <c r="E931" t="s">
        <v>25</v>
      </c>
      <c r="F931" s="1" t="str">
        <f t="shared" si="58"/>
        <v>LATAMTO_elecPROTRA_PP_liquid_fuels_CCS</v>
      </c>
      <c r="G931" s="5">
        <f>'PROTRA_capacity-Original_Data'!H931</f>
        <v>0</v>
      </c>
      <c r="H931" s="5">
        <f>'PROTRA_capacity-Original_Data'!I931</f>
        <v>0</v>
      </c>
      <c r="I931" s="5">
        <f>'PROTRA_capacity-Original_Data'!J931</f>
        <v>0</v>
      </c>
      <c r="J931" s="5">
        <f>'PROTRA_capacity-Original_Data'!K931</f>
        <v>0</v>
      </c>
      <c r="K931" s="5">
        <f>'PROTRA_capacity-Original_Data'!L931</f>
        <v>0</v>
      </c>
      <c r="L931" s="5">
        <f>'PROTRA_capacity-Original_Data'!M931</f>
        <v>0</v>
      </c>
      <c r="M931" s="5">
        <f>'PROTRA_capacity-Original_Data'!N931</f>
        <v>0</v>
      </c>
      <c r="N931" s="5">
        <f>'PROTRA_capacity-Original_Data'!O931</f>
        <v>0</v>
      </c>
      <c r="O931" s="5">
        <f>'PROTRA_capacity-Original_Data'!P931</f>
        <v>0</v>
      </c>
      <c r="P931" s="5">
        <f>'PROTRA_capacity-Original_Data'!Q931</f>
        <v>0</v>
      </c>
      <c r="Q931" s="5">
        <f>'PROTRA_capacity-Original_Data'!R931</f>
        <v>0</v>
      </c>
      <c r="R931" s="5">
        <f>'PROTRA_capacity-Original_Data'!S931</f>
        <v>0</v>
      </c>
      <c r="S931" s="5">
        <f>'PROTRA_capacity-Original_Data'!T931</f>
        <v>0</v>
      </c>
      <c r="T931" s="5">
        <f>'PROTRA_capacity-Original_Data'!U931</f>
        <v>0</v>
      </c>
      <c r="U931" s="5">
        <f>'PROTRA_capacity-Original_Data'!V931</f>
        <v>0</v>
      </c>
      <c r="W931" s="83" t="e">
        <f t="shared" si="59"/>
        <v>#DIV/0!</v>
      </c>
    </row>
    <row r="932" spans="1:23" x14ac:dyDescent="0.35">
      <c r="A932" t="s">
        <v>74</v>
      </c>
      <c r="B932" t="s">
        <v>42</v>
      </c>
      <c r="C932" t="str">
        <f t="shared" si="56"/>
        <v>LATAM_TO_elec</v>
      </c>
      <c r="D932" t="str">
        <f t="shared" si="57"/>
        <v>PROTRA_CHP_PP_I</v>
      </c>
      <c r="E932" t="s">
        <v>26</v>
      </c>
      <c r="F932" s="1" t="str">
        <f t="shared" si="58"/>
        <v>LATAMTO_elecPROTRA_PP_nuclear</v>
      </c>
      <c r="G932" s="5">
        <f>'PROTRA_capacity-Original_Data'!H932</f>
        <v>2.8360000000000003</v>
      </c>
      <c r="H932" s="5">
        <f>'PROTRA_capacity-Original_Data'!I932</f>
        <v>2.73</v>
      </c>
      <c r="I932" s="5">
        <f>'PROTRA_capacity-Original_Data'!J932</f>
        <v>2.7010000000000001</v>
      </c>
      <c r="J932" s="5">
        <f>'PROTRA_capacity-Original_Data'!K932</f>
        <v>2.819</v>
      </c>
      <c r="K932" s="5">
        <f>'PROTRA_capacity-Original_Data'!L932</f>
        <v>2.819</v>
      </c>
      <c r="L932" s="5">
        <f>'PROTRA_capacity-Original_Data'!M932</f>
        <v>2.819</v>
      </c>
      <c r="M932" s="5">
        <f>'PROTRA_capacity-Original_Data'!N932</f>
        <v>2.819</v>
      </c>
      <c r="N932" s="5">
        <f>'PROTRA_capacity-Original_Data'!O932</f>
        <v>2.819</v>
      </c>
      <c r="O932" s="5">
        <f>'PROTRA_capacity-Original_Data'!P932</f>
        <v>3.5110000000000001</v>
      </c>
      <c r="P932" s="5">
        <f>'PROTRA_capacity-Original_Data'!Q932</f>
        <v>3.516</v>
      </c>
      <c r="Q932" s="5">
        <f>'PROTRA_capacity-Original_Data'!R932</f>
        <v>3.516</v>
      </c>
      <c r="R932" s="5">
        <f>'PROTRA_capacity-Original_Data'!S932</f>
        <v>3.5169999999999999</v>
      </c>
      <c r="S932" s="5">
        <f>'PROTRA_capacity-Original_Data'!T932</f>
        <v>3.5169999999999999</v>
      </c>
      <c r="T932" s="5">
        <f>'PROTRA_capacity-Original_Data'!U932</f>
        <v>3.5183</v>
      </c>
      <c r="U932" s="5">
        <f>'PROTRA_capacity-Original_Data'!V932</f>
        <v>3.5196000000000001</v>
      </c>
      <c r="W932" s="83">
        <f t="shared" si="59"/>
        <v>1.5544777978752089E-2</v>
      </c>
    </row>
    <row r="933" spans="1:23" x14ac:dyDescent="0.35">
      <c r="A933" t="s">
        <v>74</v>
      </c>
      <c r="B933" t="s">
        <v>42</v>
      </c>
      <c r="C933" t="str">
        <f t="shared" si="56"/>
        <v>LATAM_TO_elec</v>
      </c>
      <c r="D933" t="str">
        <f t="shared" si="57"/>
        <v>PROTRA_CHP_PP_I</v>
      </c>
      <c r="E933" t="s">
        <v>27</v>
      </c>
      <c r="F933" s="1" t="str">
        <f t="shared" si="58"/>
        <v>LATAMTO_elecPROTRA_PP_oceanic</v>
      </c>
      <c r="G933" s="5">
        <f>'PROTRA_capacity-Original_Data'!H933</f>
        <v>0</v>
      </c>
      <c r="H933" s="5">
        <f>'PROTRA_capacity-Original_Data'!I933</f>
        <v>0</v>
      </c>
      <c r="I933" s="5">
        <f>'PROTRA_capacity-Original_Data'!J933</f>
        <v>0</v>
      </c>
      <c r="J933" s="5">
        <f>'PROTRA_capacity-Original_Data'!K933</f>
        <v>0</v>
      </c>
      <c r="K933" s="5">
        <f>'PROTRA_capacity-Original_Data'!L933</f>
        <v>0</v>
      </c>
      <c r="L933" s="5">
        <f>'PROTRA_capacity-Original_Data'!M933</f>
        <v>0</v>
      </c>
      <c r="M933" s="5">
        <f>'PROTRA_capacity-Original_Data'!N933</f>
        <v>1E-4</v>
      </c>
      <c r="N933" s="5">
        <f>'PROTRA_capacity-Original_Data'!O933</f>
        <v>1E-4</v>
      </c>
      <c r="O933" s="5">
        <f>'PROTRA_capacity-Original_Data'!P933</f>
        <v>1E-4</v>
      </c>
      <c r="P933" s="5">
        <f>'PROTRA_capacity-Original_Data'!Q933</f>
        <v>1E-4</v>
      </c>
      <c r="Q933" s="5">
        <f>'PROTRA_capacity-Original_Data'!R933</f>
        <v>1E-4</v>
      </c>
      <c r="R933" s="5">
        <f>'PROTRA_capacity-Original_Data'!S933</f>
        <v>1E-4</v>
      </c>
      <c r="S933" s="5">
        <f>'PROTRA_capacity-Original_Data'!T933</f>
        <v>1E-4</v>
      </c>
      <c r="T933" s="5">
        <f>'PROTRA_capacity-Original_Data'!U933</f>
        <v>1E-4</v>
      </c>
      <c r="U933" s="5">
        <f>'PROTRA_capacity-Original_Data'!V933</f>
        <v>1E-4</v>
      </c>
      <c r="W933" s="83" t="e">
        <f t="shared" si="59"/>
        <v>#DIV/0!</v>
      </c>
    </row>
    <row r="934" spans="1:23" x14ac:dyDescent="0.35">
      <c r="A934" t="s">
        <v>74</v>
      </c>
      <c r="B934" t="s">
        <v>42</v>
      </c>
      <c r="C934" t="str">
        <f t="shared" si="56"/>
        <v>LATAM_TO_elec</v>
      </c>
      <c r="D934" t="str">
        <f t="shared" si="57"/>
        <v>PROTRA_CHP_PP_I</v>
      </c>
      <c r="E934" t="s">
        <v>28</v>
      </c>
      <c r="F934" s="1" t="str">
        <f t="shared" si="58"/>
        <v>LATAMTO_elecPROTRA_PP_solar_CSP</v>
      </c>
      <c r="G934" s="5">
        <f>'PROTRA_capacity-Original_Data'!H934</f>
        <v>0</v>
      </c>
      <c r="H934" s="5">
        <f>'PROTRA_capacity-Original_Data'!I934</f>
        <v>0</v>
      </c>
      <c r="I934" s="5">
        <f>'PROTRA_capacity-Original_Data'!J934</f>
        <v>0</v>
      </c>
      <c r="J934" s="5">
        <f>'PROTRA_capacity-Original_Data'!K934</f>
        <v>0</v>
      </c>
      <c r="K934" s="5">
        <f>'PROTRA_capacity-Original_Data'!L934</f>
        <v>0</v>
      </c>
      <c r="L934" s="5">
        <f>'PROTRA_capacity-Original_Data'!M934</f>
        <v>0</v>
      </c>
      <c r="M934" s="5">
        <f>'PROTRA_capacity-Original_Data'!N934</f>
        <v>0</v>
      </c>
      <c r="N934" s="5">
        <f>'PROTRA_capacity-Original_Data'!O934</f>
        <v>0</v>
      </c>
      <c r="O934" s="5">
        <f>'PROTRA_capacity-Original_Data'!P934</f>
        <v>0</v>
      </c>
      <c r="P934" s="5">
        <f>'PROTRA_capacity-Original_Data'!Q934</f>
        <v>0</v>
      </c>
      <c r="Q934" s="5">
        <f>'PROTRA_capacity-Original_Data'!R934</f>
        <v>0</v>
      </c>
      <c r="R934" s="5">
        <f>'PROTRA_capacity-Original_Data'!S934</f>
        <v>0</v>
      </c>
      <c r="S934" s="5">
        <f>'PROTRA_capacity-Original_Data'!T934</f>
        <v>0</v>
      </c>
      <c r="T934" s="5">
        <f>'PROTRA_capacity-Original_Data'!U934</f>
        <v>0</v>
      </c>
      <c r="U934" s="5">
        <f>'PROTRA_capacity-Original_Data'!V934</f>
        <v>0</v>
      </c>
      <c r="W934" s="83" t="e">
        <f t="shared" si="59"/>
        <v>#DIV/0!</v>
      </c>
    </row>
    <row r="935" spans="1:23" x14ac:dyDescent="0.35">
      <c r="A935" t="s">
        <v>74</v>
      </c>
      <c r="B935" t="s">
        <v>42</v>
      </c>
      <c r="C935" t="str">
        <f t="shared" si="56"/>
        <v>LATAM_TO_elec</v>
      </c>
      <c r="D935" t="str">
        <f t="shared" si="57"/>
        <v>PROTRA_CHP_PP_I</v>
      </c>
      <c r="E935" t="s">
        <v>29</v>
      </c>
      <c r="F935" s="1" t="str">
        <f t="shared" si="58"/>
        <v>LATAMTO_elecPROTRA_PP_solar_PV</v>
      </c>
      <c r="G935" s="5">
        <f>'PROTRA_capacity-Original_Data'!H935</f>
        <v>9.9969776119402977E-3</v>
      </c>
      <c r="H935" s="5">
        <f>'PROTRA_capacity-Original_Data'!I935</f>
        <v>1.1501380597014924E-2</v>
      </c>
      <c r="I935" s="5">
        <f>'PROTRA_capacity-Original_Data'!J935</f>
        <v>1.351268656716418E-2</v>
      </c>
      <c r="J935" s="5">
        <f>'PROTRA_capacity-Original_Data'!K935</f>
        <v>1.54665671641791E-2</v>
      </c>
      <c r="K935" s="5">
        <f>'PROTRA_capacity-Original_Data'!L935</f>
        <v>1.9770634328358207E-2</v>
      </c>
      <c r="L935" s="5">
        <f>'PROTRA_capacity-Original_Data'!M935</f>
        <v>2.5123955223880598E-2</v>
      </c>
      <c r="M935" s="5">
        <f>'PROTRA_capacity-Original_Data'!N935</f>
        <v>8.8404589552238802E-2</v>
      </c>
      <c r="N935" s="5">
        <f>'PROTRA_capacity-Original_Data'!O935</f>
        <v>0.10747761194029852</v>
      </c>
      <c r="O935" s="5">
        <f>'PROTRA_capacity-Original_Data'!P935</f>
        <v>0.28184231343283583</v>
      </c>
      <c r="P935" s="5">
        <f>'PROTRA_capacity-Original_Data'!Q935</f>
        <v>0.54896175373134315</v>
      </c>
      <c r="Q935" s="5">
        <f>'PROTRA_capacity-Original_Data'!R935</f>
        <v>0.9848323880597013</v>
      </c>
      <c r="R935" s="5">
        <f>'PROTRA_capacity-Original_Data'!S935</f>
        <v>2.2081722014925371</v>
      </c>
      <c r="S935" s="5">
        <f>'PROTRA_capacity-Original_Data'!T935</f>
        <v>3.4346966417910445</v>
      </c>
      <c r="T935" s="5">
        <f>'PROTRA_capacity-Original_Data'!U935</f>
        <v>4.2311885522388053</v>
      </c>
      <c r="U935" s="5">
        <f>'PROTRA_capacity-Original_Data'!V935</f>
        <v>5.0276804626865665</v>
      </c>
      <c r="W935" s="83">
        <f t="shared" si="59"/>
        <v>0.55942398833501272</v>
      </c>
    </row>
    <row r="936" spans="1:23" x14ac:dyDescent="0.35">
      <c r="A936" t="s">
        <v>74</v>
      </c>
      <c r="B936" t="s">
        <v>42</v>
      </c>
      <c r="C936" t="str">
        <f t="shared" si="56"/>
        <v>LATAM_TO_elec</v>
      </c>
      <c r="D936" t="str">
        <f t="shared" si="57"/>
        <v>PROTRA_CHP_PP_I</v>
      </c>
      <c r="E936" t="s">
        <v>30</v>
      </c>
      <c r="F936" s="1" t="str">
        <f t="shared" si="58"/>
        <v>LATAMTO_elecPROTRA_PP_solar_urban_PV</v>
      </c>
      <c r="G936" s="5">
        <f>'PROTRA_capacity-Original_Data'!H936</f>
        <v>4.1040223880597021E-3</v>
      </c>
      <c r="H936" s="5">
        <f>'PROTRA_capacity-Original_Data'!I936</f>
        <v>4.7216194029850748E-3</v>
      </c>
      <c r="I936" s="5">
        <f>'PROTRA_capacity-Original_Data'!J936</f>
        <v>5.5473134328358235E-3</v>
      </c>
      <c r="J936" s="5">
        <f>'PROTRA_capacity-Original_Data'!K936</f>
        <v>6.3494328358208955E-3</v>
      </c>
      <c r="K936" s="5">
        <f>'PROTRA_capacity-Original_Data'!L936</f>
        <v>8.1163656716417929E-3</v>
      </c>
      <c r="L936" s="5">
        <f>'PROTRA_capacity-Original_Data'!M936</f>
        <v>1.0314044776119406E-2</v>
      </c>
      <c r="M936" s="5">
        <f>'PROTRA_capacity-Original_Data'!N936</f>
        <v>3.6292410447761207E-2</v>
      </c>
      <c r="N936" s="5">
        <f>'PROTRA_capacity-Original_Data'!O936</f>
        <v>4.4122388059701506E-2</v>
      </c>
      <c r="O936" s="5">
        <f>'PROTRA_capacity-Original_Data'!P936</f>
        <v>0.11570368656716422</v>
      </c>
      <c r="P936" s="5">
        <f>'PROTRA_capacity-Original_Data'!Q936</f>
        <v>0.22536324626865675</v>
      </c>
      <c r="Q936" s="5">
        <f>'PROTRA_capacity-Original_Data'!R936</f>
        <v>0.40429961194029851</v>
      </c>
      <c r="R936" s="5">
        <f>'PROTRA_capacity-Original_Data'!S936</f>
        <v>0.90651279850746291</v>
      </c>
      <c r="S936" s="5">
        <f>'PROTRA_capacity-Original_Data'!T936</f>
        <v>1.4100333582089555</v>
      </c>
      <c r="T936" s="5">
        <f>'PROTRA_capacity-Original_Data'!U936</f>
        <v>1.7370142477611943</v>
      </c>
      <c r="U936" s="5">
        <f>'PROTRA_capacity-Original_Data'!V936</f>
        <v>2.0639951373134333</v>
      </c>
      <c r="W936" s="83">
        <f t="shared" si="59"/>
        <v>0.55942398833501272</v>
      </c>
    </row>
    <row r="937" spans="1:23" x14ac:dyDescent="0.35">
      <c r="A937" t="s">
        <v>74</v>
      </c>
      <c r="B937" t="s">
        <v>42</v>
      </c>
      <c r="C937" t="str">
        <f t="shared" si="56"/>
        <v>LATAM_TO_elec</v>
      </c>
      <c r="D937" t="str">
        <f t="shared" si="57"/>
        <v>PROTRA_CHP_PP_I</v>
      </c>
      <c r="E937" t="s">
        <v>31</v>
      </c>
      <c r="F937" s="1" t="str">
        <f t="shared" si="58"/>
        <v>LATAMTO_elecPROTRA_PP_solid_fossil</v>
      </c>
      <c r="G937" s="5">
        <f>'PROTRA_capacity-Original_Data'!H937</f>
        <v>15.372711671024481</v>
      </c>
      <c r="H937" s="5">
        <f>'PROTRA_capacity-Original_Data'!I937</f>
        <v>15.718288566674588</v>
      </c>
      <c r="I937" s="5">
        <f>'PROTRA_capacity-Original_Data'!J937</f>
        <v>17.423627763251723</v>
      </c>
      <c r="J937" s="5">
        <f>'PROTRA_capacity-Original_Data'!K937</f>
        <v>18.761197052531497</v>
      </c>
      <c r="K937" s="5">
        <f>'PROTRA_capacity-Original_Data'!L937</f>
        <v>21.201723793677207</v>
      </c>
      <c r="L937" s="5">
        <f>'PROTRA_capacity-Original_Data'!M937</f>
        <v>21.731185642975994</v>
      </c>
      <c r="M937" s="5">
        <f>'PROTRA_capacity-Original_Data'!N937</f>
        <v>22.650610411219393</v>
      </c>
      <c r="N937" s="5">
        <f>'PROTRA_capacity-Original_Data'!O937</f>
        <v>23.880385072498218</v>
      </c>
      <c r="O937" s="5">
        <f>'PROTRA_capacity-Original_Data'!P937</f>
        <v>24.406676491561679</v>
      </c>
      <c r="P937" s="5">
        <f>'PROTRA_capacity-Original_Data'!Q937</f>
        <v>25.371896363204179</v>
      </c>
      <c r="Q937" s="5">
        <f>'PROTRA_capacity-Original_Data'!R937</f>
        <v>27.275211314475875</v>
      </c>
      <c r="R937" s="5">
        <f>'PROTRA_capacity-Original_Data'!S937</f>
        <v>28.271430948419304</v>
      </c>
      <c r="S937" s="5">
        <f>'PROTRA_capacity-Original_Data'!T937</f>
        <v>28.651290410743997</v>
      </c>
      <c r="T937" s="5">
        <f>'PROTRA_capacity-Original_Data'!U937</f>
        <v>29.790166653101974</v>
      </c>
      <c r="U937" s="5">
        <f>'PROTRA_capacity-Original_Data'!V937</f>
        <v>30.929042895459951</v>
      </c>
      <c r="W937" s="83">
        <f t="shared" si="59"/>
        <v>5.1203642513311776E-2</v>
      </c>
    </row>
    <row r="938" spans="1:23" x14ac:dyDescent="0.35">
      <c r="A938" t="s">
        <v>74</v>
      </c>
      <c r="B938" t="s">
        <v>42</v>
      </c>
      <c r="C938" t="str">
        <f t="shared" si="56"/>
        <v>LATAM_TO_elec</v>
      </c>
      <c r="D938" t="str">
        <f t="shared" si="57"/>
        <v>PROTRA_CHP_PP_I</v>
      </c>
      <c r="E938" t="s">
        <v>32</v>
      </c>
      <c r="F938" s="1" t="str">
        <f t="shared" si="58"/>
        <v>LATAMTO_elecPROTRA_PP_solid_fossil_CCS</v>
      </c>
      <c r="G938" s="5">
        <f>'PROTRA_capacity-Original_Data'!H938</f>
        <v>0</v>
      </c>
      <c r="H938" s="5">
        <f>'PROTRA_capacity-Original_Data'!I938</f>
        <v>0</v>
      </c>
      <c r="I938" s="5">
        <f>'PROTRA_capacity-Original_Data'!J938</f>
        <v>0</v>
      </c>
      <c r="J938" s="5">
        <f>'PROTRA_capacity-Original_Data'!K938</f>
        <v>0</v>
      </c>
      <c r="K938" s="5">
        <f>'PROTRA_capacity-Original_Data'!L938</f>
        <v>0</v>
      </c>
      <c r="L938" s="5">
        <f>'PROTRA_capacity-Original_Data'!M938</f>
        <v>0</v>
      </c>
      <c r="M938" s="5">
        <f>'PROTRA_capacity-Original_Data'!N938</f>
        <v>0</v>
      </c>
      <c r="N938" s="5">
        <f>'PROTRA_capacity-Original_Data'!O938</f>
        <v>0</v>
      </c>
      <c r="O938" s="5">
        <f>'PROTRA_capacity-Original_Data'!P938</f>
        <v>0</v>
      </c>
      <c r="P938" s="5">
        <f>'PROTRA_capacity-Original_Data'!Q938</f>
        <v>0</v>
      </c>
      <c r="Q938" s="5">
        <f>'PROTRA_capacity-Original_Data'!R938</f>
        <v>0</v>
      </c>
      <c r="R938" s="5">
        <f>'PROTRA_capacity-Original_Data'!S938</f>
        <v>0</v>
      </c>
      <c r="S938" s="5">
        <f>'PROTRA_capacity-Original_Data'!T938</f>
        <v>0</v>
      </c>
      <c r="T938" s="5">
        <f>'PROTRA_capacity-Original_Data'!U938</f>
        <v>0</v>
      </c>
      <c r="U938" s="5">
        <f>'PROTRA_capacity-Original_Data'!V938</f>
        <v>0</v>
      </c>
      <c r="W938" s="83" t="e">
        <f t="shared" si="59"/>
        <v>#DIV/0!</v>
      </c>
    </row>
    <row r="939" spans="1:23" x14ac:dyDescent="0.35">
      <c r="A939" t="s">
        <v>74</v>
      </c>
      <c r="B939" t="s">
        <v>42</v>
      </c>
      <c r="C939" t="str">
        <f t="shared" si="56"/>
        <v>LATAM_TO_elec</v>
      </c>
      <c r="D939" t="str">
        <f t="shared" si="57"/>
        <v>PROTRA_CHP_PP_I</v>
      </c>
      <c r="E939" t="s">
        <v>33</v>
      </c>
      <c r="F939" s="1" t="str">
        <f t="shared" si="58"/>
        <v>LATAMTO_elecPROTRA_PP_waste</v>
      </c>
      <c r="G939" s="5">
        <f>'PROTRA_capacity-Original_Data'!H939</f>
        <v>1.115145547767386E-3</v>
      </c>
      <c r="H939" s="5">
        <f>'PROTRA_capacity-Original_Data'!I939</f>
        <v>1.2179621683798432E-3</v>
      </c>
      <c r="I939" s="5">
        <f>'PROTRA_capacity-Original_Data'!J939</f>
        <v>1.4741238710793401E-3</v>
      </c>
      <c r="J939" s="5">
        <f>'PROTRA_capacity-Original_Data'!K939</f>
        <v>1.7652281416642435E-3</v>
      </c>
      <c r="K939" s="5">
        <f>'PROTRA_capacity-Original_Data'!L939</f>
        <v>2.2548446598014723E-3</v>
      </c>
      <c r="L939" s="5">
        <f>'PROTRA_capacity-Original_Data'!M939</f>
        <v>2.5346303036306896E-3</v>
      </c>
      <c r="M939" s="5">
        <f>'PROTRA_capacity-Original_Data'!N939</f>
        <v>2.8495274463209903E-3</v>
      </c>
      <c r="N939" s="5">
        <f>'PROTRA_capacity-Original_Data'!O939</f>
        <v>3.3999254300606727E-3</v>
      </c>
      <c r="O939" s="5">
        <f>'PROTRA_capacity-Original_Data'!P939</f>
        <v>3.4892290809313163E-3</v>
      </c>
      <c r="P939" s="5">
        <f>'PROTRA_capacity-Original_Data'!Q939</f>
        <v>3.6364338237149813E-3</v>
      </c>
      <c r="Q939" s="5">
        <f>'PROTRA_capacity-Original_Data'!R939</f>
        <v>3.8512323245264717E-3</v>
      </c>
      <c r="R939" s="5">
        <f>'PROTRA_capacity-Original_Data'!S939</f>
        <v>3.9942922251569391E-3</v>
      </c>
      <c r="S939" s="5">
        <f>'PROTRA_capacity-Original_Data'!T939</f>
        <v>4.0527999099930359E-3</v>
      </c>
      <c r="T939" s="5">
        <f>'PROTRA_capacity-Original_Data'!U939</f>
        <v>4.2012999159495752E-3</v>
      </c>
      <c r="U939" s="5">
        <f>'PROTRA_capacity-Original_Data'!V939</f>
        <v>4.3497999219061154E-3</v>
      </c>
      <c r="W939" s="83">
        <f t="shared" si="59"/>
        <v>0.10210791992030188</v>
      </c>
    </row>
    <row r="940" spans="1:23" x14ac:dyDescent="0.35">
      <c r="A940" t="s">
        <v>74</v>
      </c>
      <c r="B940" t="s">
        <v>42</v>
      </c>
      <c r="C940" t="str">
        <f t="shared" si="56"/>
        <v>LATAM_TO_elec</v>
      </c>
      <c r="D940" t="str">
        <f t="shared" si="57"/>
        <v>PROTRA_CHP_PP_I</v>
      </c>
      <c r="E940" t="s">
        <v>34</v>
      </c>
      <c r="F940" s="1" t="str">
        <f t="shared" si="58"/>
        <v>LATAMTO_elecPROTRA_PP_waste_CCS</v>
      </c>
      <c r="G940" s="5">
        <f>'PROTRA_capacity-Original_Data'!H940</f>
        <v>0</v>
      </c>
      <c r="H940" s="5">
        <f>'PROTRA_capacity-Original_Data'!I940</f>
        <v>0</v>
      </c>
      <c r="I940" s="5">
        <f>'PROTRA_capacity-Original_Data'!J940</f>
        <v>0</v>
      </c>
      <c r="J940" s="5">
        <f>'PROTRA_capacity-Original_Data'!K940</f>
        <v>0</v>
      </c>
      <c r="K940" s="5">
        <f>'PROTRA_capacity-Original_Data'!L940</f>
        <v>0</v>
      </c>
      <c r="L940" s="5">
        <f>'PROTRA_capacity-Original_Data'!M940</f>
        <v>0</v>
      </c>
      <c r="M940" s="5">
        <f>'PROTRA_capacity-Original_Data'!N940</f>
        <v>0</v>
      </c>
      <c r="N940" s="5">
        <f>'PROTRA_capacity-Original_Data'!O940</f>
        <v>0</v>
      </c>
      <c r="O940" s="5">
        <f>'PROTRA_capacity-Original_Data'!P940</f>
        <v>0</v>
      </c>
      <c r="P940" s="5">
        <f>'PROTRA_capacity-Original_Data'!Q940</f>
        <v>0</v>
      </c>
      <c r="Q940" s="5">
        <f>'PROTRA_capacity-Original_Data'!R940</f>
        <v>0</v>
      </c>
      <c r="R940" s="5">
        <f>'PROTRA_capacity-Original_Data'!S940</f>
        <v>0</v>
      </c>
      <c r="S940" s="5">
        <f>'PROTRA_capacity-Original_Data'!T940</f>
        <v>0</v>
      </c>
      <c r="T940" s="5">
        <f>'PROTRA_capacity-Original_Data'!U940</f>
        <v>0</v>
      </c>
      <c r="U940" s="5">
        <f>'PROTRA_capacity-Original_Data'!V940</f>
        <v>0</v>
      </c>
      <c r="W940" s="83" t="e">
        <f t="shared" si="59"/>
        <v>#DIV/0!</v>
      </c>
    </row>
    <row r="941" spans="1:23" x14ac:dyDescent="0.35">
      <c r="A941" t="s">
        <v>74</v>
      </c>
      <c r="B941" t="s">
        <v>42</v>
      </c>
      <c r="C941" t="str">
        <f t="shared" si="56"/>
        <v>LATAM_TO_elec</v>
      </c>
      <c r="D941" t="str">
        <f t="shared" si="57"/>
        <v>PROTRA_CHP_PP_I</v>
      </c>
      <c r="E941" t="s">
        <v>35</v>
      </c>
      <c r="F941" s="1" t="str">
        <f t="shared" si="58"/>
        <v>LATAMTO_elecPROTRA_PP_wind_offshore</v>
      </c>
      <c r="G941" s="5">
        <f>'PROTRA_capacity-Original_Data'!H941</f>
        <v>0</v>
      </c>
      <c r="H941" s="5">
        <f>'PROTRA_capacity-Original_Data'!I941</f>
        <v>0</v>
      </c>
      <c r="I941" s="5">
        <f>'PROTRA_capacity-Original_Data'!J941</f>
        <v>0</v>
      </c>
      <c r="J941" s="5">
        <f>'PROTRA_capacity-Original_Data'!K941</f>
        <v>0</v>
      </c>
      <c r="K941" s="5">
        <f>'PROTRA_capacity-Original_Data'!L941</f>
        <v>0</v>
      </c>
      <c r="L941" s="5">
        <f>'PROTRA_capacity-Original_Data'!M941</f>
        <v>0</v>
      </c>
      <c r="M941" s="5">
        <f>'PROTRA_capacity-Original_Data'!N941</f>
        <v>0</v>
      </c>
      <c r="N941" s="5">
        <f>'PROTRA_capacity-Original_Data'!O941</f>
        <v>0</v>
      </c>
      <c r="O941" s="5">
        <f>'PROTRA_capacity-Original_Data'!P941</f>
        <v>0</v>
      </c>
      <c r="P941" s="5">
        <f>'PROTRA_capacity-Original_Data'!Q941</f>
        <v>0</v>
      </c>
      <c r="Q941" s="5">
        <f>'PROTRA_capacity-Original_Data'!R941</f>
        <v>0</v>
      </c>
      <c r="R941" s="5">
        <f>'PROTRA_capacity-Original_Data'!S941</f>
        <v>0</v>
      </c>
      <c r="S941" s="5">
        <f>'PROTRA_capacity-Original_Data'!T941</f>
        <v>0</v>
      </c>
      <c r="T941" s="5">
        <f>'PROTRA_capacity-Original_Data'!U941</f>
        <v>0</v>
      </c>
      <c r="U941" s="5">
        <f>'PROTRA_capacity-Original_Data'!V941</f>
        <v>0</v>
      </c>
      <c r="W941" s="83" t="e">
        <f t="shared" si="59"/>
        <v>#DIV/0!</v>
      </c>
    </row>
    <row r="942" spans="1:23" x14ac:dyDescent="0.35">
      <c r="A942" t="s">
        <v>74</v>
      </c>
      <c r="B942" t="s">
        <v>42</v>
      </c>
      <c r="C942" t="str">
        <f t="shared" si="56"/>
        <v>LATAM_TO_elec</v>
      </c>
      <c r="D942" t="str">
        <f t="shared" si="57"/>
        <v>PROTRA_CHP_PP_I</v>
      </c>
      <c r="E942" t="s">
        <v>36</v>
      </c>
      <c r="F942" s="1" t="str">
        <f t="shared" si="58"/>
        <v>LATAMTO_elecPROTRA_PP_wind_onshore</v>
      </c>
      <c r="G942" s="5">
        <f>'PROTRA_capacity-Original_Data'!H942</f>
        <v>0.35412899999999997</v>
      </c>
      <c r="H942" s="5">
        <f>'PROTRA_capacity-Original_Data'!I942</f>
        <v>0.37952900000000001</v>
      </c>
      <c r="I942" s="5">
        <f>'PROTRA_capacity-Original_Data'!J942</f>
        <v>0.53052900000000003</v>
      </c>
      <c r="J942" s="5">
        <f>'PROTRA_capacity-Original_Data'!K942</f>
        <v>0.92702899999999999</v>
      </c>
      <c r="K942" s="5">
        <f>'PROTRA_capacity-Original_Data'!L942</f>
        <v>1.2520290000000001</v>
      </c>
      <c r="L942" s="5">
        <f>'PROTRA_capacity-Original_Data'!M942</f>
        <v>1.816999</v>
      </c>
      <c r="M942" s="5">
        <f>'PROTRA_capacity-Original_Data'!N942</f>
        <v>2.3956989999999996</v>
      </c>
      <c r="N942" s="5">
        <f>'PROTRA_capacity-Original_Data'!O942</f>
        <v>2.8556989999999995</v>
      </c>
      <c r="O942" s="5">
        <f>'PROTRA_capacity-Original_Data'!P942</f>
        <v>6.1934070000000006</v>
      </c>
      <c r="P942" s="5">
        <f>'PROTRA_capacity-Original_Data'!Q942</f>
        <v>9.2603240000000007</v>
      </c>
      <c r="Q942" s="5">
        <f>'PROTRA_capacity-Original_Data'!R942</f>
        <v>11.973662000000001</v>
      </c>
      <c r="R942" s="5">
        <f>'PROTRA_capacity-Original_Data'!S942</f>
        <v>14.461682000000001</v>
      </c>
      <c r="S942" s="5">
        <f>'PROTRA_capacity-Original_Data'!T942</f>
        <v>17.905324999999998</v>
      </c>
      <c r="T942" s="5">
        <f>'PROTRA_capacity-Original_Data'!U942</f>
        <v>20.767844399999998</v>
      </c>
      <c r="U942" s="5">
        <f>'PROTRA_capacity-Original_Data'!V942</f>
        <v>23.630363799999998</v>
      </c>
      <c r="W942" s="83">
        <f t="shared" si="59"/>
        <v>0.34991921628681255</v>
      </c>
    </row>
    <row r="943" spans="1:23" x14ac:dyDescent="0.35">
      <c r="A943" t="s">
        <v>57</v>
      </c>
      <c r="B943" t="s">
        <v>41</v>
      </c>
      <c r="C943" t="str">
        <f t="shared" si="56"/>
        <v>LATVIA_TO_heat</v>
      </c>
      <c r="D943" t="str">
        <f t="shared" si="57"/>
        <v>PROTRA_CHP_HP_I</v>
      </c>
      <c r="E943" t="s">
        <v>0</v>
      </c>
      <c r="F943" s="1" t="str">
        <f t="shared" si="58"/>
        <v>LATVIATO_heatPROTRA_CHP_gas_fuels</v>
      </c>
      <c r="G943" s="3">
        <f>'PROTRA_capacity-Original_Data'!H943</f>
        <v>3.4858616107677491</v>
      </c>
      <c r="H943" s="3">
        <f>'PROTRA_capacity-Original_Data'!I943</f>
        <v>3.3516798447000182</v>
      </c>
      <c r="I943" s="3">
        <f>'PROTRA_capacity-Original_Data'!J943</f>
        <v>2.8841368108810967</v>
      </c>
      <c r="J943" s="3">
        <f>'PROTRA_capacity-Original_Data'!K943</f>
        <v>2.9868112000232343</v>
      </c>
      <c r="K943" s="3">
        <f>'PROTRA_capacity-Original_Data'!L943</f>
        <v>3.5178096503076839</v>
      </c>
      <c r="L943" s="3">
        <f>'PROTRA_capacity-Original_Data'!M943</f>
        <v>3.0800113429569786</v>
      </c>
      <c r="M943" s="3">
        <f>'PROTRA_capacity-Original_Data'!N943</f>
        <v>3.4514899268489208</v>
      </c>
      <c r="N943" s="3">
        <f>'PROTRA_capacity-Original_Data'!O943</f>
        <v>3.353662826464566</v>
      </c>
      <c r="O943" s="3">
        <f>'PROTRA_capacity-Original_Data'!P943</f>
        <v>3.2617846713738539</v>
      </c>
      <c r="P943" s="3">
        <f>'PROTRA_capacity-Original_Data'!Q943</f>
        <v>3.1829060634062891</v>
      </c>
      <c r="Q943" s="3">
        <f>'PROTRA_capacity-Original_Data'!R943</f>
        <v>3.4904885682183591</v>
      </c>
      <c r="R943" s="3">
        <f>'PROTRA_capacity-Original_Data'!S943</f>
        <v>1.6910000382712835</v>
      </c>
      <c r="S943" s="3">
        <f>'PROTRA_capacity-Original_Data'!T943</f>
        <v>1.7146966703576292</v>
      </c>
      <c r="T943" s="3">
        <f>'PROTRA_capacity-Original_Data'!U943</f>
        <v>1.4163588265318796</v>
      </c>
      <c r="U943" s="3">
        <f>'PROTRA_capacity-Original_Data'!V943</f>
        <v>0.8854701893709247</v>
      </c>
      <c r="W943" s="83">
        <f t="shared" si="59"/>
        <v>-9.3244347296387642E-2</v>
      </c>
    </row>
    <row r="944" spans="1:23" x14ac:dyDescent="0.35">
      <c r="A944" t="s">
        <v>57</v>
      </c>
      <c r="B944" t="s">
        <v>41</v>
      </c>
      <c r="C944" t="str">
        <f t="shared" si="56"/>
        <v>LATVIA_TO_heat</v>
      </c>
      <c r="D944" t="str">
        <f t="shared" si="57"/>
        <v>PROTRA_CHP_HP_I</v>
      </c>
      <c r="E944" t="s">
        <v>1</v>
      </c>
      <c r="F944" s="1" t="str">
        <f t="shared" si="58"/>
        <v>LATVIATO_heatPROTRA_CHP_gas_fuels_CCS</v>
      </c>
      <c r="G944" s="3">
        <f>'PROTRA_capacity-Original_Data'!H944</f>
        <v>0</v>
      </c>
      <c r="H944" s="3">
        <f>'PROTRA_capacity-Original_Data'!I944</f>
        <v>0</v>
      </c>
      <c r="I944" s="3">
        <f>'PROTRA_capacity-Original_Data'!J944</f>
        <v>0</v>
      </c>
      <c r="J944" s="3">
        <f>'PROTRA_capacity-Original_Data'!K944</f>
        <v>0</v>
      </c>
      <c r="K944" s="3">
        <f>'PROTRA_capacity-Original_Data'!L944</f>
        <v>0</v>
      </c>
      <c r="L944" s="3">
        <f>'PROTRA_capacity-Original_Data'!M944</f>
        <v>0</v>
      </c>
      <c r="M944" s="3">
        <f>'PROTRA_capacity-Original_Data'!N944</f>
        <v>0</v>
      </c>
      <c r="N944" s="3">
        <f>'PROTRA_capacity-Original_Data'!O944</f>
        <v>0</v>
      </c>
      <c r="O944" s="3">
        <f>'PROTRA_capacity-Original_Data'!P944</f>
        <v>0</v>
      </c>
      <c r="P944" s="3">
        <f>'PROTRA_capacity-Original_Data'!Q944</f>
        <v>0</v>
      </c>
      <c r="Q944" s="3">
        <f>'PROTRA_capacity-Original_Data'!R944</f>
        <v>0</v>
      </c>
      <c r="R944" s="3">
        <f>'PROTRA_capacity-Original_Data'!S944</f>
        <v>0</v>
      </c>
      <c r="S944" s="3">
        <f>'PROTRA_capacity-Original_Data'!T944</f>
        <v>0</v>
      </c>
      <c r="T944" s="3">
        <f>'PROTRA_capacity-Original_Data'!U944</f>
        <v>0</v>
      </c>
      <c r="U944" s="3">
        <f>'PROTRA_capacity-Original_Data'!V944</f>
        <v>0</v>
      </c>
      <c r="W944" s="83" t="e">
        <f t="shared" si="59"/>
        <v>#DIV/0!</v>
      </c>
    </row>
    <row r="945" spans="1:23" x14ac:dyDescent="0.35">
      <c r="A945" t="s">
        <v>57</v>
      </c>
      <c r="B945" t="s">
        <v>41</v>
      </c>
      <c r="C945" t="str">
        <f t="shared" si="56"/>
        <v>LATVIA_TO_heat</v>
      </c>
      <c r="D945" t="str">
        <f t="shared" si="57"/>
        <v>PROTRA_CHP_HP_I</v>
      </c>
      <c r="E945" t="s">
        <v>2</v>
      </c>
      <c r="F945" s="1" t="str">
        <f t="shared" si="58"/>
        <v>LATVIATO_heatPROTRA_CHP_geothermal</v>
      </c>
      <c r="G945" s="3">
        <v>0</v>
      </c>
      <c r="H945" s="3">
        <v>0</v>
      </c>
      <c r="I945" s="3">
        <v>0</v>
      </c>
      <c r="J945" s="3">
        <v>0</v>
      </c>
      <c r="K945" s="3">
        <v>0</v>
      </c>
      <c r="L945" s="3">
        <v>0</v>
      </c>
      <c r="M945" s="3">
        <v>0</v>
      </c>
      <c r="N945" s="3">
        <v>0</v>
      </c>
      <c r="O945" s="3">
        <v>0</v>
      </c>
      <c r="P945" s="3">
        <v>0</v>
      </c>
      <c r="Q945" s="3">
        <v>0</v>
      </c>
      <c r="R945" s="3">
        <v>0</v>
      </c>
      <c r="S945" s="3">
        <v>0</v>
      </c>
      <c r="T945" s="3">
        <v>0</v>
      </c>
      <c r="U945" s="3">
        <v>0</v>
      </c>
      <c r="W945" s="83" t="e">
        <f t="shared" si="59"/>
        <v>#DIV/0!</v>
      </c>
    </row>
    <row r="946" spans="1:23" x14ac:dyDescent="0.35">
      <c r="A946" t="s">
        <v>57</v>
      </c>
      <c r="B946" t="s">
        <v>41</v>
      </c>
      <c r="C946" t="str">
        <f t="shared" si="56"/>
        <v>LATVIA_TO_heat</v>
      </c>
      <c r="D946" t="str">
        <f t="shared" si="57"/>
        <v>PROTRA_CHP_HP_I</v>
      </c>
      <c r="E946" t="s">
        <v>3</v>
      </c>
      <c r="F946" s="1" t="str">
        <f t="shared" si="58"/>
        <v>LATVIATO_heatPROTRA_CHP_liquid_fuels</v>
      </c>
      <c r="G946" s="3">
        <f>'PROTRA_capacity-Original_Data'!H946</f>
        <v>0.10113206999193454</v>
      </c>
      <c r="H946" s="3">
        <f>'PROTRA_capacity-Original_Data'!I946</f>
        <v>8.4386890646864776E-2</v>
      </c>
      <c r="I946" s="3">
        <f>'PROTRA_capacity-Original_Data'!J946</f>
        <v>3.811731614075093E-2</v>
      </c>
      <c r="J946" s="3">
        <f>'PROTRA_capacity-Original_Data'!K946</f>
        <v>5.7726802479056316E-2</v>
      </c>
      <c r="K946" s="3">
        <f>'PROTRA_capacity-Original_Data'!L946</f>
        <v>3.6134334376203191E-2</v>
      </c>
      <c r="L946" s="3">
        <f>'PROTRA_capacity-Original_Data'!M946</f>
        <v>4.0540960519642601E-2</v>
      </c>
      <c r="M946" s="3">
        <f>'PROTRA_capacity-Original_Data'!N946</f>
        <v>3.0846383004075894E-2</v>
      </c>
      <c r="N946" s="3">
        <f>'PROTRA_capacity-Original_Data'!O946</f>
        <v>1.9168823723961448E-2</v>
      </c>
      <c r="O946" s="3">
        <f>'PROTRA_capacity-Original_Data'!P946</f>
        <v>1.7626504573757652E-3</v>
      </c>
      <c r="P946" s="3">
        <f>'PROTRA_capacity-Original_Data'!Q946</f>
        <v>1.1016565358598536E-3</v>
      </c>
      <c r="Q946" s="3">
        <f>'PROTRA_capacity-Original_Data'!R946</f>
        <v>1.1016565358598534E-3</v>
      </c>
      <c r="R946" s="3">
        <f>'PROTRA_capacity-Original_Data'!S946</f>
        <v>4.3867963257939368E-4</v>
      </c>
      <c r="S946" s="3">
        <f>'PROTRA_capacity-Original_Data'!T946</f>
        <v>3.7434289088517818E-4</v>
      </c>
      <c r="T946" s="3">
        <f>'PROTRA_capacity-Original_Data'!U946</f>
        <v>2.5514365370514204E-4</v>
      </c>
      <c r="U946" s="3">
        <f>'PROTRA_capacity-Original_Data'!V946</f>
        <v>1.3109712776732249E-5</v>
      </c>
      <c r="W946" s="83">
        <f t="shared" si="59"/>
        <v>-0.47236205524693498</v>
      </c>
    </row>
    <row r="947" spans="1:23" x14ac:dyDescent="0.35">
      <c r="A947" t="s">
        <v>57</v>
      </c>
      <c r="B947" t="s">
        <v>41</v>
      </c>
      <c r="C947" t="str">
        <f t="shared" si="56"/>
        <v>LATVIA_TO_heat</v>
      </c>
      <c r="D947" t="str">
        <f t="shared" si="57"/>
        <v>PROTRA_CHP_HP_I</v>
      </c>
      <c r="E947" t="s">
        <v>4</v>
      </c>
      <c r="F947" s="1" t="str">
        <f t="shared" si="58"/>
        <v>LATVIATO_heatPROTRA_CHP_liquid_fuels_CCS</v>
      </c>
      <c r="G947" s="3">
        <f>'PROTRA_capacity-Original_Data'!H947</f>
        <v>0</v>
      </c>
      <c r="H947" s="3">
        <f>'PROTRA_capacity-Original_Data'!I947</f>
        <v>0</v>
      </c>
      <c r="I947" s="3">
        <f>'PROTRA_capacity-Original_Data'!J947</f>
        <v>0</v>
      </c>
      <c r="J947" s="3">
        <f>'PROTRA_capacity-Original_Data'!K947</f>
        <v>0</v>
      </c>
      <c r="K947" s="3">
        <f>'PROTRA_capacity-Original_Data'!L947</f>
        <v>0</v>
      </c>
      <c r="L947" s="3">
        <f>'PROTRA_capacity-Original_Data'!M947</f>
        <v>0</v>
      </c>
      <c r="M947" s="3">
        <f>'PROTRA_capacity-Original_Data'!N947</f>
        <v>0</v>
      </c>
      <c r="N947" s="3">
        <f>'PROTRA_capacity-Original_Data'!O947</f>
        <v>0</v>
      </c>
      <c r="O947" s="3">
        <f>'PROTRA_capacity-Original_Data'!P947</f>
        <v>0</v>
      </c>
      <c r="P947" s="3">
        <f>'PROTRA_capacity-Original_Data'!Q947</f>
        <v>0</v>
      </c>
      <c r="Q947" s="3">
        <f>'PROTRA_capacity-Original_Data'!R947</f>
        <v>0</v>
      </c>
      <c r="R947" s="3">
        <f>'PROTRA_capacity-Original_Data'!S947</f>
        <v>0</v>
      </c>
      <c r="S947" s="3">
        <f>'PROTRA_capacity-Original_Data'!T947</f>
        <v>0</v>
      </c>
      <c r="T947" s="3">
        <f>'PROTRA_capacity-Original_Data'!U947</f>
        <v>0</v>
      </c>
      <c r="U947" s="3">
        <f>'PROTRA_capacity-Original_Data'!V947</f>
        <v>0</v>
      </c>
      <c r="W947" s="83" t="e">
        <f t="shared" si="59"/>
        <v>#DIV/0!</v>
      </c>
    </row>
    <row r="948" spans="1:23" x14ac:dyDescent="0.35">
      <c r="A948" t="s">
        <v>57</v>
      </c>
      <c r="B948" t="s">
        <v>41</v>
      </c>
      <c r="C948" t="str">
        <f t="shared" si="56"/>
        <v>LATVIA_TO_heat</v>
      </c>
      <c r="D948" t="str">
        <f t="shared" si="57"/>
        <v>PROTRA_CHP_HP_I</v>
      </c>
      <c r="E948" t="s">
        <v>5</v>
      </c>
      <c r="F948" s="1" t="str">
        <f t="shared" si="58"/>
        <v>LATVIATO_heatPROTRA_CHP_solid_fossil</v>
      </c>
      <c r="G948" s="3">
        <f>'PROTRA_capacity-Original_Data'!H948</f>
        <v>0</v>
      </c>
      <c r="H948" s="3">
        <f>'PROTRA_capacity-Original_Data'!I948</f>
        <v>3.4151352611655451E-2</v>
      </c>
      <c r="I948" s="3">
        <f>'PROTRA_capacity-Original_Data'!J948</f>
        <v>5.243885110692903E-2</v>
      </c>
      <c r="J948" s="3">
        <f>'PROTRA_capacity-Original_Data'!K948</f>
        <v>5.7726802479056323E-2</v>
      </c>
      <c r="K948" s="3">
        <f>'PROTRA_capacity-Original_Data'!L948</f>
        <v>6.3455416465527562E-2</v>
      </c>
      <c r="L948" s="3">
        <f>'PROTRA_capacity-Original_Data'!M948</f>
        <v>4.9133881499349462E-2</v>
      </c>
      <c r="M948" s="3">
        <f>'PROTRA_capacity-Original_Data'!N948</f>
        <v>6.1031772086635877E-2</v>
      </c>
      <c r="N948" s="3">
        <f>'PROTRA_capacity-Original_Data'!O948</f>
        <v>5.9930115550776021E-2</v>
      </c>
      <c r="O948" s="3">
        <f>'PROTRA_capacity-Original_Data'!P948</f>
        <v>2.2473793331541009E-2</v>
      </c>
      <c r="P948" s="3">
        <f>'PROTRA_capacity-Original_Data'!Q948</f>
        <v>1.4321534966178094E-2</v>
      </c>
      <c r="Q948" s="3">
        <f>'PROTRA_capacity-Original_Data'!R948</f>
        <v>2.2473793331541009E-2</v>
      </c>
      <c r="R948" s="3">
        <f>'PROTRA_capacity-Original_Data'!S948</f>
        <v>7.4972133891406468E-3</v>
      </c>
      <c r="S948" s="3">
        <f>'PROTRA_capacity-Original_Data'!T948</f>
        <v>2.46017530962079E-2</v>
      </c>
      <c r="T948" s="3">
        <f>'PROTRA_capacity-Original_Data'!U948</f>
        <v>6.0692461873591052E-3</v>
      </c>
      <c r="U948" s="3">
        <f>'PROTRA_capacity-Original_Data'!V948</f>
        <v>4.6315844080619967E-3</v>
      </c>
      <c r="W948" s="83" t="e">
        <f t="shared" si="59"/>
        <v>#DIV/0!</v>
      </c>
    </row>
    <row r="949" spans="1:23" x14ac:dyDescent="0.35">
      <c r="A949" t="s">
        <v>57</v>
      </c>
      <c r="B949" t="s">
        <v>41</v>
      </c>
      <c r="C949" t="str">
        <f t="shared" si="56"/>
        <v>LATVIA_TO_heat</v>
      </c>
      <c r="D949" t="str">
        <f t="shared" si="57"/>
        <v>PROTRA_CHP_HP_I</v>
      </c>
      <c r="E949" t="s">
        <v>6</v>
      </c>
      <c r="F949" s="1" t="str">
        <f t="shared" si="58"/>
        <v>LATVIATO_heatPROTRA_CHP_solid_fossil_CCS</v>
      </c>
      <c r="G949" s="3">
        <f>'PROTRA_capacity-Original_Data'!H949</f>
        <v>0</v>
      </c>
      <c r="H949" s="3">
        <f>'PROTRA_capacity-Original_Data'!I949</f>
        <v>0</v>
      </c>
      <c r="I949" s="3">
        <f>'PROTRA_capacity-Original_Data'!J949</f>
        <v>0</v>
      </c>
      <c r="J949" s="3">
        <f>'PROTRA_capacity-Original_Data'!K949</f>
        <v>0</v>
      </c>
      <c r="K949" s="3">
        <f>'PROTRA_capacity-Original_Data'!L949</f>
        <v>0</v>
      </c>
      <c r="L949" s="3">
        <f>'PROTRA_capacity-Original_Data'!M949</f>
        <v>0</v>
      </c>
      <c r="M949" s="3">
        <f>'PROTRA_capacity-Original_Data'!N949</f>
        <v>0</v>
      </c>
      <c r="N949" s="3">
        <f>'PROTRA_capacity-Original_Data'!O949</f>
        <v>0</v>
      </c>
      <c r="O949" s="3">
        <f>'PROTRA_capacity-Original_Data'!P949</f>
        <v>0</v>
      </c>
      <c r="P949" s="3">
        <f>'PROTRA_capacity-Original_Data'!Q949</f>
        <v>0</v>
      </c>
      <c r="Q949" s="3">
        <f>'PROTRA_capacity-Original_Data'!R949</f>
        <v>0</v>
      </c>
      <c r="R949" s="3">
        <f>'PROTRA_capacity-Original_Data'!S949</f>
        <v>0</v>
      </c>
      <c r="S949" s="3">
        <f>'PROTRA_capacity-Original_Data'!T949</f>
        <v>0</v>
      </c>
      <c r="T949" s="3">
        <f>'PROTRA_capacity-Original_Data'!U949</f>
        <v>0</v>
      </c>
      <c r="U949" s="3">
        <f>'PROTRA_capacity-Original_Data'!V949</f>
        <v>0</v>
      </c>
      <c r="W949" s="83" t="e">
        <f t="shared" si="59"/>
        <v>#DIV/0!</v>
      </c>
    </row>
    <row r="950" spans="1:23" x14ac:dyDescent="0.35">
      <c r="A950" t="s">
        <v>57</v>
      </c>
      <c r="B950" t="s">
        <v>41</v>
      </c>
      <c r="C950" t="str">
        <f t="shared" si="56"/>
        <v>LATVIA_TO_heat</v>
      </c>
      <c r="D950" t="str">
        <f t="shared" si="57"/>
        <v>PROTRA_CHP_HP_I</v>
      </c>
      <c r="E950" t="s">
        <v>7</v>
      </c>
      <c r="F950" s="1" t="str">
        <f t="shared" si="58"/>
        <v>LATVIATO_heatPROTRA_CHP_waste</v>
      </c>
      <c r="G950" s="3">
        <f>'PROTRA_capacity-Original_Data'!H950</f>
        <v>0</v>
      </c>
      <c r="H950" s="3">
        <f>'PROTRA_capacity-Original_Data'!I950</f>
        <v>0</v>
      </c>
      <c r="I950" s="3">
        <f>'PROTRA_capacity-Original_Data'!J950</f>
        <v>0</v>
      </c>
      <c r="J950" s="3">
        <f>'PROTRA_capacity-Original_Data'!K950</f>
        <v>0</v>
      </c>
      <c r="K950" s="3">
        <f>'PROTRA_capacity-Original_Data'!L950</f>
        <v>0</v>
      </c>
      <c r="L950" s="3">
        <f>'PROTRA_capacity-Original_Data'!M950</f>
        <v>0</v>
      </c>
      <c r="M950" s="3">
        <f>'PROTRA_capacity-Original_Data'!N950</f>
        <v>0</v>
      </c>
      <c r="N950" s="3">
        <f>'PROTRA_capacity-Original_Data'!O950</f>
        <v>0</v>
      </c>
      <c r="O950" s="3">
        <f>'PROTRA_capacity-Original_Data'!P950</f>
        <v>0</v>
      </c>
      <c r="P950" s="3">
        <f>'PROTRA_capacity-Original_Data'!Q950</f>
        <v>0</v>
      </c>
      <c r="Q950" s="3">
        <f>'PROTRA_capacity-Original_Data'!R950</f>
        <v>0</v>
      </c>
      <c r="R950" s="3">
        <f>'PROTRA_capacity-Original_Data'!S950</f>
        <v>0</v>
      </c>
      <c r="S950" s="3">
        <f>'PROTRA_capacity-Original_Data'!T950</f>
        <v>0</v>
      </c>
      <c r="T950" s="3">
        <f>'PROTRA_capacity-Original_Data'!U950</f>
        <v>0</v>
      </c>
      <c r="U950" s="3">
        <f>'PROTRA_capacity-Original_Data'!V950</f>
        <v>0</v>
      </c>
      <c r="W950" s="83" t="e">
        <f t="shared" si="59"/>
        <v>#DIV/0!</v>
      </c>
    </row>
    <row r="951" spans="1:23" x14ac:dyDescent="0.35">
      <c r="A951" t="s">
        <v>57</v>
      </c>
      <c r="B951" t="s">
        <v>41</v>
      </c>
      <c r="C951" t="str">
        <f t="shared" si="56"/>
        <v>LATVIA_TO_heat</v>
      </c>
      <c r="D951" t="str">
        <f t="shared" si="57"/>
        <v>PROTRA_CHP_HP_I</v>
      </c>
      <c r="E951" t="s">
        <v>8</v>
      </c>
      <c r="F951" s="1" t="str">
        <f t="shared" si="58"/>
        <v>LATVIATO_heatPROTRA_CHP_solid_bio</v>
      </c>
      <c r="G951" s="4">
        <f>'PROTRA_capacity-Original_Data'!H951</f>
        <v>8.3064902803832955E-2</v>
      </c>
      <c r="H951" s="4">
        <f>'PROTRA_capacity-Original_Data'!I951</f>
        <v>7.2268668752406381E-2</v>
      </c>
      <c r="I951" s="4">
        <f>'PROTRA_capacity-Original_Data'!J951</f>
        <v>8.3946228032520817E-2</v>
      </c>
      <c r="J951" s="4">
        <f>'PROTRA_capacity-Original_Data'!K951</f>
        <v>8.3064902803832955E-2</v>
      </c>
      <c r="K951" s="4">
        <f>'PROTRA_capacity-Original_Data'!L951</f>
        <v>8.8793516790304186E-2</v>
      </c>
      <c r="L951" s="4">
        <f>'PROTRA_capacity-Original_Data'!M951</f>
        <v>9.2098486397883747E-2</v>
      </c>
      <c r="M951" s="4">
        <f>'PROTRA_capacity-Original_Data'!N951</f>
        <v>0.17868869011646826</v>
      </c>
      <c r="N951" s="4">
        <f>'PROTRA_capacity-Original_Data'!O951</f>
        <v>0.56272615851721308</v>
      </c>
      <c r="O951" s="4">
        <f>'PROTRA_capacity-Original_Data'!P951</f>
        <v>0.83042869673115738</v>
      </c>
      <c r="P951" s="4">
        <f>'PROTRA_capacity-Original_Data'!Q951</f>
        <v>0.97959299168658165</v>
      </c>
      <c r="Q951" s="4">
        <f>'PROTRA_capacity-Original_Data'!R951</f>
        <v>1.26337971532408</v>
      </c>
      <c r="R951" s="4">
        <f>'PROTRA_capacity-Original_Data'!S951</f>
        <v>1.3519139021658424</v>
      </c>
      <c r="S951" s="4">
        <f>'PROTRA_capacity-Original_Data'!T951</f>
        <v>1.5073272336552781</v>
      </c>
      <c r="T951" s="4">
        <f>'PROTRA_capacity-Original_Data'!U951</f>
        <v>1.5189876070934336</v>
      </c>
      <c r="U951" s="4">
        <f>'PROTRA_capacity-Original_Data'!V951</f>
        <v>1.6512612820079238</v>
      </c>
      <c r="W951" s="83">
        <f t="shared" si="59"/>
        <v>0.23806296140219563</v>
      </c>
    </row>
    <row r="952" spans="1:23" x14ac:dyDescent="0.35">
      <c r="A952" t="s">
        <v>57</v>
      </c>
      <c r="B952" t="s">
        <v>41</v>
      </c>
      <c r="C952" t="str">
        <f t="shared" si="56"/>
        <v>LATVIA_TO_heat</v>
      </c>
      <c r="D952" t="str">
        <f t="shared" si="57"/>
        <v>PROTRA_CHP_HP_I</v>
      </c>
      <c r="E952" t="s">
        <v>9</v>
      </c>
      <c r="F952" s="1" t="str">
        <f t="shared" si="58"/>
        <v>LATVIATO_heatPROTRA_CHP_solid_bio_CCS</v>
      </c>
      <c r="G952" s="3">
        <f>'PROTRA_capacity-Original_Data'!H952</f>
        <v>0</v>
      </c>
      <c r="H952" s="3">
        <f>'PROTRA_capacity-Original_Data'!I952</f>
        <v>0</v>
      </c>
      <c r="I952" s="3">
        <f>'PROTRA_capacity-Original_Data'!J952</f>
        <v>0</v>
      </c>
      <c r="J952" s="3">
        <f>'PROTRA_capacity-Original_Data'!K952</f>
        <v>0</v>
      </c>
      <c r="K952" s="3">
        <f>'PROTRA_capacity-Original_Data'!L952</f>
        <v>0</v>
      </c>
      <c r="L952" s="3">
        <f>'PROTRA_capacity-Original_Data'!M952</f>
        <v>0</v>
      </c>
      <c r="M952" s="3">
        <f>'PROTRA_capacity-Original_Data'!N952</f>
        <v>0</v>
      </c>
      <c r="N952" s="3">
        <f>'PROTRA_capacity-Original_Data'!O952</f>
        <v>0</v>
      </c>
      <c r="O952" s="3">
        <f>'PROTRA_capacity-Original_Data'!P952</f>
        <v>0</v>
      </c>
      <c r="P952" s="3">
        <f>'PROTRA_capacity-Original_Data'!Q952</f>
        <v>0</v>
      </c>
      <c r="Q952" s="3">
        <f>'PROTRA_capacity-Original_Data'!R952</f>
        <v>0</v>
      </c>
      <c r="R952" s="3">
        <f>'PROTRA_capacity-Original_Data'!S952</f>
        <v>0</v>
      </c>
      <c r="S952" s="3">
        <f>'PROTRA_capacity-Original_Data'!T952</f>
        <v>0</v>
      </c>
      <c r="T952" s="3">
        <f>'PROTRA_capacity-Original_Data'!U952</f>
        <v>0</v>
      </c>
      <c r="U952" s="3">
        <f>'PROTRA_capacity-Original_Data'!V952</f>
        <v>0</v>
      </c>
      <c r="W952" s="83" t="e">
        <f t="shared" si="59"/>
        <v>#DIV/0!</v>
      </c>
    </row>
    <row r="953" spans="1:23" x14ac:dyDescent="0.35">
      <c r="A953" t="s">
        <v>57</v>
      </c>
      <c r="B953" t="s">
        <v>41</v>
      </c>
      <c r="C953" t="str">
        <f t="shared" si="56"/>
        <v>LATVIA_TO_heat</v>
      </c>
      <c r="D953" t="str">
        <f t="shared" si="57"/>
        <v>PROTRA_CHP_HP_I</v>
      </c>
      <c r="E953" t="s">
        <v>10</v>
      </c>
      <c r="F953" s="1" t="str">
        <f t="shared" si="58"/>
        <v>LATVIATO_heatPROTRA_HP_gas_fuels</v>
      </c>
      <c r="G953" s="4">
        <f>'PROTRA_capacity-Original_Data'!H953</f>
        <v>1.3351045692963286</v>
      </c>
      <c r="H953" s="4">
        <f>'PROTRA_capacity-Original_Data'!I953</f>
        <v>1.258045902257108</v>
      </c>
      <c r="I953" s="4">
        <f>'PROTRA_capacity-Original_Data'!J953</f>
        <v>1.2882061592335241</v>
      </c>
      <c r="J953" s="4">
        <f>'PROTRA_capacity-Original_Data'!K953</f>
        <v>1.1836716559958933</v>
      </c>
      <c r="K953" s="4">
        <f>'PROTRA_capacity-Original_Data'!L953</f>
        <v>1.1705653663150424</v>
      </c>
      <c r="L953" s="4">
        <f>'PROTRA_capacity-Original_Data'!M953</f>
        <v>1.0112370977851788</v>
      </c>
      <c r="M953" s="4">
        <f>'PROTRA_capacity-Original_Data'!N953</f>
        <v>0.92201958369263892</v>
      </c>
      <c r="N953" s="4">
        <f>'PROTRA_capacity-Original_Data'!O953</f>
        <v>0.63983958779287098</v>
      </c>
      <c r="O953" s="4">
        <f>'PROTRA_capacity-Original_Data'!P953</f>
        <v>0.47261596403357908</v>
      </c>
      <c r="P953" s="4">
        <f>'PROTRA_capacity-Original_Data'!Q953</f>
        <v>0.38892519860163893</v>
      </c>
      <c r="Q953" s="4">
        <f>'PROTRA_capacity-Original_Data'!R953</f>
        <v>0.38024030784926777</v>
      </c>
      <c r="R953" s="4">
        <f>'PROTRA_capacity-Original_Data'!S953</f>
        <v>1.570007020175175</v>
      </c>
      <c r="S953" s="4">
        <f>'PROTRA_capacity-Original_Data'!T953</f>
        <v>1.3766164522074076</v>
      </c>
      <c r="T953" s="4">
        <f>'PROTRA_capacity-Original_Data'!U953</f>
        <v>1.18287659372429</v>
      </c>
      <c r="U953" s="4">
        <f>'PROTRA_capacity-Original_Data'!V953</f>
        <v>1.4413044871846341</v>
      </c>
      <c r="W953" s="83">
        <f t="shared" si="59"/>
        <v>5.4820416659500104E-3</v>
      </c>
    </row>
    <row r="954" spans="1:23" x14ac:dyDescent="0.35">
      <c r="A954" t="s">
        <v>57</v>
      </c>
      <c r="B954" t="s">
        <v>41</v>
      </c>
      <c r="C954" t="str">
        <f t="shared" si="56"/>
        <v>LATVIA_TO_heat</v>
      </c>
      <c r="D954" t="str">
        <f t="shared" si="57"/>
        <v>PROTRA_CHP_HP_I</v>
      </c>
      <c r="E954" t="s">
        <v>11</v>
      </c>
      <c r="F954" s="1" t="str">
        <f t="shared" si="58"/>
        <v>LATVIATO_heatPROTRA_HP_solid_bio</v>
      </c>
      <c r="G954" s="4">
        <f>'PROTRA_capacity-Original_Data'!H954</f>
        <v>0.65120889932324766</v>
      </c>
      <c r="H954" s="4">
        <f>'PROTRA_capacity-Original_Data'!I954</f>
        <v>0.62389097022942552</v>
      </c>
      <c r="I954" s="4">
        <f>'PROTRA_capacity-Original_Data'!J954</f>
        <v>0.60478421057420917</v>
      </c>
      <c r="J954" s="4">
        <f>'PROTRA_capacity-Original_Data'!K954</f>
        <v>0.57225534702896441</v>
      </c>
      <c r="K954" s="4">
        <f>'PROTRA_capacity-Original_Data'!L954</f>
        <v>0.60541583899256357</v>
      </c>
      <c r="L954" s="4">
        <f>'PROTRA_capacity-Original_Data'!M954</f>
        <v>0.53325229219558845</v>
      </c>
      <c r="M954" s="4">
        <f>'PROTRA_capacity-Original_Data'!N954</f>
        <v>0.59515187719430651</v>
      </c>
      <c r="N954" s="4">
        <f>'PROTRA_capacity-Original_Data'!O954</f>
        <v>0.61410072974493446</v>
      </c>
      <c r="O954" s="4">
        <f>'PROTRA_capacity-Original_Data'!P954</f>
        <v>0.629259811785437</v>
      </c>
      <c r="P954" s="4">
        <f>'PROTRA_capacity-Original_Data'!Q954</f>
        <v>0.62499631996154548</v>
      </c>
      <c r="Q954" s="4">
        <f>'PROTRA_capacity-Original_Data'!R954</f>
        <v>0.75637503097923298</v>
      </c>
      <c r="R954" s="4">
        <f>'PROTRA_capacity-Original_Data'!S954</f>
        <v>0.96211361871161716</v>
      </c>
      <c r="S954" s="4">
        <f>'PROTRA_capacity-Original_Data'!T954</f>
        <v>0.96602197745728891</v>
      </c>
      <c r="T954" s="4">
        <f>'PROTRA_capacity-Original_Data'!U954</f>
        <v>1.2081829442127581</v>
      </c>
      <c r="U954" s="4">
        <f>'PROTRA_capacity-Original_Data'!V954</f>
        <v>1.3457849637108061</v>
      </c>
      <c r="W954" s="83">
        <f t="shared" si="59"/>
        <v>5.3217917818823013E-2</v>
      </c>
    </row>
    <row r="955" spans="1:23" x14ac:dyDescent="0.35">
      <c r="A955" t="s">
        <v>57</v>
      </c>
      <c r="B955" t="s">
        <v>41</v>
      </c>
      <c r="C955" t="str">
        <f t="shared" si="56"/>
        <v>LATVIA_TO_heat</v>
      </c>
      <c r="D955" t="str">
        <f t="shared" si="57"/>
        <v>PROTRA_CHP_HP_I</v>
      </c>
      <c r="E955" t="s">
        <v>12</v>
      </c>
      <c r="F955" s="1" t="str">
        <f t="shared" si="58"/>
        <v>LATVIATO_heatPROTRA_HP_geothermal</v>
      </c>
      <c r="G955" s="4">
        <f>INDEX('CHP-geothermal-fix'!H$155:H$226,MATCH(PROTRA_capacity!$F955,'CHP-geothermal-fix'!$F$155:$F$226,0))</f>
        <v>0</v>
      </c>
      <c r="H955" s="4">
        <f>INDEX('CHP-geothermal-fix'!I$155:I$226,MATCH(PROTRA_capacity!$F955,'CHP-geothermal-fix'!$F$155:$F$226,0))</f>
        <v>0</v>
      </c>
      <c r="I955" s="4">
        <f>INDEX('CHP-geothermal-fix'!J$155:J$226,MATCH(PROTRA_capacity!$F955,'CHP-geothermal-fix'!$F$155:$F$226,0))</f>
        <v>0</v>
      </c>
      <c r="J955" s="4">
        <f>INDEX('CHP-geothermal-fix'!K$155:K$226,MATCH(PROTRA_capacity!$F955,'CHP-geothermal-fix'!$F$155:$F$226,0))</f>
        <v>0</v>
      </c>
      <c r="K955" s="4">
        <f>INDEX('CHP-geothermal-fix'!L$155:L$226,MATCH(PROTRA_capacity!$F955,'CHP-geothermal-fix'!$F$155:$F$226,0))</f>
        <v>0</v>
      </c>
      <c r="L955" s="4">
        <f>INDEX('CHP-geothermal-fix'!M$155:M$226,MATCH(PROTRA_capacity!$F955,'CHP-geothermal-fix'!$F$155:$F$226,0))</f>
        <v>0</v>
      </c>
      <c r="M955" s="4">
        <f>INDEX('CHP-geothermal-fix'!N$155:N$226,MATCH(PROTRA_capacity!$F955,'CHP-geothermal-fix'!$F$155:$F$226,0))</f>
        <v>0</v>
      </c>
      <c r="N955" s="4">
        <f>INDEX('CHP-geothermal-fix'!O$155:O$226,MATCH(PROTRA_capacity!$F955,'CHP-geothermal-fix'!$F$155:$F$226,0))</f>
        <v>0</v>
      </c>
      <c r="O955" s="4">
        <f>INDEX('CHP-geothermal-fix'!P$155:P$226,MATCH(PROTRA_capacity!$F955,'CHP-geothermal-fix'!$F$155:$F$226,0))</f>
        <v>0</v>
      </c>
      <c r="P955" s="4">
        <f>INDEX('CHP-geothermal-fix'!Q$155:Q$226,MATCH(PROTRA_capacity!$F955,'CHP-geothermal-fix'!$F$155:$F$226,0))</f>
        <v>0</v>
      </c>
      <c r="Q955" s="4">
        <f>INDEX('CHP-geothermal-fix'!R$155:R$226,MATCH(PROTRA_capacity!$F955,'CHP-geothermal-fix'!$F$155:$F$226,0))</f>
        <v>0</v>
      </c>
      <c r="R955" s="4">
        <f>INDEX('CHP-geothermal-fix'!S$155:S$226,MATCH(PROTRA_capacity!$F955,'CHP-geothermal-fix'!$F$155:$F$226,0))</f>
        <v>0</v>
      </c>
      <c r="S955" s="4">
        <f>INDEX('CHP-geothermal-fix'!T$155:T$226,MATCH(PROTRA_capacity!$F955,'CHP-geothermal-fix'!$F$155:$F$226,0))</f>
        <v>0</v>
      </c>
      <c r="T955" s="4">
        <f>INDEX('CHP-geothermal-fix'!U$155:U$226,MATCH(PROTRA_capacity!$F955,'CHP-geothermal-fix'!$F$155:$F$226,0))</f>
        <v>0</v>
      </c>
      <c r="U955" s="4">
        <f>INDEX('CHP-geothermal-fix'!V$155:V$226,MATCH(PROTRA_capacity!$F955,'CHP-geothermal-fix'!$F$155:$F$226,0))</f>
        <v>0</v>
      </c>
      <c r="W955" s="83" t="e">
        <f t="shared" si="59"/>
        <v>#DIV/0!</v>
      </c>
    </row>
    <row r="956" spans="1:23" x14ac:dyDescent="0.35">
      <c r="A956" t="s">
        <v>57</v>
      </c>
      <c r="B956" t="s">
        <v>41</v>
      </c>
      <c r="C956" t="str">
        <f t="shared" si="56"/>
        <v>LATVIA_TO_heat</v>
      </c>
      <c r="D956" t="str">
        <f t="shared" si="57"/>
        <v>PROTRA_CHP_HP_I</v>
      </c>
      <c r="E956" t="s">
        <v>13</v>
      </c>
      <c r="F956" s="1" t="str">
        <f t="shared" si="58"/>
        <v>LATVIATO_heatPROTRA_HP_liquid_fuels</v>
      </c>
      <c r="G956" s="4">
        <f>'PROTRA_capacity-Original_Data'!H956</f>
        <v>9.6323333799025468E-2</v>
      </c>
      <c r="H956" s="4">
        <f>'PROTRA_capacity-Original_Data'!I956</f>
        <v>7.4690060470391867E-2</v>
      </c>
      <c r="I956" s="4">
        <f>'PROTRA_capacity-Original_Data'!J956</f>
        <v>6.0004699743655208E-2</v>
      </c>
      <c r="J956" s="4">
        <f>'PROTRA_capacity-Original_Data'!K956</f>
        <v>9.9007754577031093E-2</v>
      </c>
      <c r="K956" s="4">
        <f>'PROTRA_capacity-Original_Data'!L956</f>
        <v>7.5953317307100421E-2</v>
      </c>
      <c r="L956" s="4">
        <f>'PROTRA_capacity-Original_Data'!M956</f>
        <v>5.1793530305049761E-2</v>
      </c>
      <c r="M956" s="4">
        <f>'PROTRA_capacity-Original_Data'!N956</f>
        <v>4.6740502958215628E-2</v>
      </c>
      <c r="N956" s="4">
        <f>'PROTRA_capacity-Original_Data'!O956</f>
        <v>1.7369781504742301E-2</v>
      </c>
      <c r="O956" s="4">
        <f>'PROTRA_capacity-Original_Data'!P956</f>
        <v>5.526748660599822E-3</v>
      </c>
      <c r="P956" s="4">
        <f>'PROTRA_capacity-Original_Data'!Q956</f>
        <v>4.8951202422455554E-3</v>
      </c>
      <c r="Q956" s="4">
        <f>'PROTRA_capacity-Original_Data'!R956</f>
        <v>5.5267486605998202E-3</v>
      </c>
      <c r="R956" s="4">
        <f>'PROTRA_capacity-Original_Data'!S956</f>
        <v>5.4732181521442982E-3</v>
      </c>
      <c r="S956" s="4">
        <f>'PROTRA_capacity-Original_Data'!T956</f>
        <v>1.1327624054765397E-2</v>
      </c>
      <c r="T956" s="4">
        <f>'PROTRA_capacity-Original_Data'!U956</f>
        <v>7.0418673291271165E-3</v>
      </c>
      <c r="U956" s="4">
        <f>'PROTRA_capacity-Original_Data'!V956</f>
        <v>8.0513042859199861E-3</v>
      </c>
      <c r="W956" s="83">
        <f t="shared" si="59"/>
        <v>-0.162452158079186</v>
      </c>
    </row>
    <row r="957" spans="1:23" x14ac:dyDescent="0.35">
      <c r="A957" t="s">
        <v>57</v>
      </c>
      <c r="B957" t="s">
        <v>41</v>
      </c>
      <c r="C957" t="str">
        <f t="shared" si="56"/>
        <v>LATVIA_TO_heat</v>
      </c>
      <c r="D957" t="str">
        <f t="shared" si="57"/>
        <v>PROTRA_CHP_HP_I</v>
      </c>
      <c r="E957" t="s">
        <v>14</v>
      </c>
      <c r="F957" s="1" t="str">
        <f t="shared" si="58"/>
        <v>LATVIATO_heatPROTRA_HP_solar</v>
      </c>
      <c r="G957" s="4">
        <f>'PROTRA_capacity-Original_Data'!H957</f>
        <v>0</v>
      </c>
      <c r="H957" s="4">
        <f>'PROTRA_capacity-Original_Data'!I957</f>
        <v>0</v>
      </c>
      <c r="I957" s="4">
        <f>'PROTRA_capacity-Original_Data'!J957</f>
        <v>0</v>
      </c>
      <c r="J957" s="4">
        <f>'PROTRA_capacity-Original_Data'!K957</f>
        <v>0</v>
      </c>
      <c r="K957" s="4">
        <f>'PROTRA_capacity-Original_Data'!L957</f>
        <v>0</v>
      </c>
      <c r="L957" s="4">
        <f>'PROTRA_capacity-Original_Data'!M957</f>
        <v>0</v>
      </c>
      <c r="M957" s="4">
        <f>'PROTRA_capacity-Original_Data'!N957</f>
        <v>0</v>
      </c>
      <c r="N957" s="4">
        <f>'PROTRA_capacity-Original_Data'!O957</f>
        <v>0</v>
      </c>
      <c r="O957" s="4">
        <f>'PROTRA_capacity-Original_Data'!P957</f>
        <v>0</v>
      </c>
      <c r="P957" s="4">
        <f>'PROTRA_capacity-Original_Data'!Q957</f>
        <v>0</v>
      </c>
      <c r="Q957" s="4">
        <f>'PROTRA_capacity-Original_Data'!R957</f>
        <v>0</v>
      </c>
      <c r="R957" s="4">
        <f>'PROTRA_capacity-Original_Data'!S957</f>
        <v>0</v>
      </c>
      <c r="S957" s="4">
        <f>'PROTRA_capacity-Original_Data'!T957</f>
        <v>0</v>
      </c>
      <c r="T957" s="4">
        <f>'PROTRA_capacity-Original_Data'!U957</f>
        <v>0</v>
      </c>
      <c r="U957" s="4">
        <f>'PROTRA_capacity-Original_Data'!V957</f>
        <v>0</v>
      </c>
      <c r="W957" s="83" t="e">
        <f t="shared" si="59"/>
        <v>#DIV/0!</v>
      </c>
    </row>
    <row r="958" spans="1:23" x14ac:dyDescent="0.35">
      <c r="A958" t="s">
        <v>57</v>
      </c>
      <c r="B958" t="s">
        <v>41</v>
      </c>
      <c r="C958" t="str">
        <f t="shared" si="56"/>
        <v>LATVIA_TO_heat</v>
      </c>
      <c r="D958" t="str">
        <f t="shared" si="57"/>
        <v>PROTRA_CHP_HP_I</v>
      </c>
      <c r="E958" t="s">
        <v>15</v>
      </c>
      <c r="F958" s="1" t="str">
        <f t="shared" si="58"/>
        <v>LATVIATO_heatPROTRA_HP_solid_fossil</v>
      </c>
      <c r="G958" s="4">
        <f>'PROTRA_capacity-Original_Data'!H958</f>
        <v>3.3160491963598937E-2</v>
      </c>
      <c r="H958" s="4">
        <f>'PROTRA_capacity-Original_Data'!I958</f>
        <v>3.4107934591130339E-2</v>
      </c>
      <c r="I958" s="4">
        <f>'PROTRA_capacity-Original_Data'!J958</f>
        <v>2.4001879897462088E-2</v>
      </c>
      <c r="J958" s="4">
        <f>'PROTRA_capacity-Original_Data'!K958</f>
        <v>1.5790710458856636E-2</v>
      </c>
      <c r="K958" s="4">
        <f>'PROTRA_capacity-Original_Data'!L958</f>
        <v>1.5948617563445205E-2</v>
      </c>
      <c r="L958" s="4">
        <f>'PROTRA_capacity-Original_Data'!M958</f>
        <v>1.1369311530376777E-2</v>
      </c>
      <c r="M958" s="4">
        <f>'PROTRA_capacity-Original_Data'!N958</f>
        <v>6.7900054973083534E-3</v>
      </c>
      <c r="N958" s="4">
        <f>'PROTRA_capacity-Original_Data'!O958</f>
        <v>6.6320983927197876E-3</v>
      </c>
      <c r="O958" s="4">
        <f>'PROTRA_capacity-Original_Data'!P958</f>
        <v>6.94791260189692E-3</v>
      </c>
      <c r="P958" s="4">
        <f>'PROTRA_capacity-Original_Data'!Q958</f>
        <v>6.0004699743655219E-3</v>
      </c>
      <c r="Q958" s="4">
        <f>'PROTRA_capacity-Original_Data'!R958</f>
        <v>6.7900054973083534E-3</v>
      </c>
      <c r="R958" s="4">
        <f>'PROTRA_capacity-Original_Data'!S958</f>
        <v>1.0465767077921E-2</v>
      </c>
      <c r="S958" s="4">
        <f>'PROTRA_capacity-Original_Data'!T958</f>
        <v>6.0339462805382976E-3</v>
      </c>
      <c r="T958" s="4">
        <f>'PROTRA_capacity-Original_Data'!U958</f>
        <v>1.0493558728328588E-2</v>
      </c>
      <c r="U958" s="4">
        <f>'PROTRA_capacity-Original_Data'!V958</f>
        <v>1.1316570557444196E-2</v>
      </c>
      <c r="W958" s="83">
        <f t="shared" si="59"/>
        <v>-7.3917745913228083E-2</v>
      </c>
    </row>
    <row r="959" spans="1:23" x14ac:dyDescent="0.35">
      <c r="A959" t="s">
        <v>57</v>
      </c>
      <c r="B959" t="s">
        <v>41</v>
      </c>
      <c r="C959" t="str">
        <f t="shared" si="56"/>
        <v>LATVIA_TO_heat</v>
      </c>
      <c r="D959" t="str">
        <f t="shared" si="57"/>
        <v>PROTRA_CHP_HP_I</v>
      </c>
      <c r="E959" t="s">
        <v>16</v>
      </c>
      <c r="F959" s="1" t="str">
        <f t="shared" si="58"/>
        <v>LATVIATO_heatPROTRA_HP_waste</v>
      </c>
      <c r="G959" s="4">
        <f>'PROTRA_capacity-Original_Data'!H959</f>
        <v>0</v>
      </c>
      <c r="H959" s="4">
        <f>'PROTRA_capacity-Original_Data'!I959</f>
        <v>0</v>
      </c>
      <c r="I959" s="4">
        <f>'PROTRA_capacity-Original_Data'!J959</f>
        <v>0</v>
      </c>
      <c r="J959" s="4">
        <f>'PROTRA_capacity-Original_Data'!K959</f>
        <v>0</v>
      </c>
      <c r="K959" s="4">
        <f>'PROTRA_capacity-Original_Data'!L959</f>
        <v>0</v>
      </c>
      <c r="L959" s="4">
        <f>'PROTRA_capacity-Original_Data'!M959</f>
        <v>0</v>
      </c>
      <c r="M959" s="4">
        <f>'PROTRA_capacity-Original_Data'!N959</f>
        <v>0</v>
      </c>
      <c r="N959" s="4">
        <f>'PROTRA_capacity-Original_Data'!O959</f>
        <v>0</v>
      </c>
      <c r="O959" s="4">
        <f>'PROTRA_capacity-Original_Data'!P959</f>
        <v>0</v>
      </c>
      <c r="P959" s="4">
        <f>'PROTRA_capacity-Original_Data'!Q959</f>
        <v>0</v>
      </c>
      <c r="Q959" s="4">
        <f>'PROTRA_capacity-Original_Data'!R959</f>
        <v>0</v>
      </c>
      <c r="R959" s="4">
        <f>'PROTRA_capacity-Original_Data'!S959</f>
        <v>0</v>
      </c>
      <c r="S959" s="4">
        <f>'PROTRA_capacity-Original_Data'!T959</f>
        <v>0</v>
      </c>
      <c r="T959" s="4">
        <f>'PROTRA_capacity-Original_Data'!U959</f>
        <v>0</v>
      </c>
      <c r="U959" s="4">
        <f>'PROTRA_capacity-Original_Data'!V959</f>
        <v>0</v>
      </c>
      <c r="W959" s="83" t="e">
        <f t="shared" si="59"/>
        <v>#DIV/0!</v>
      </c>
    </row>
    <row r="960" spans="1:23" x14ac:dyDescent="0.35">
      <c r="A960" t="s">
        <v>57</v>
      </c>
      <c r="B960" t="s">
        <v>42</v>
      </c>
      <c r="C960" t="str">
        <f t="shared" si="56"/>
        <v>LATVIA_TO_elec</v>
      </c>
      <c r="D960" t="str">
        <f t="shared" si="57"/>
        <v>PROTRA_CHP_PP_I</v>
      </c>
      <c r="E960" t="s">
        <v>0</v>
      </c>
      <c r="F960" s="1" t="str">
        <f t="shared" si="58"/>
        <v>LATVIATO_elecPROTRA_CHP_gas_fuels</v>
      </c>
      <c r="G960" s="5">
        <f>'PROTRA_capacity-Original_Data'!H960</f>
        <v>0.58752700000000002</v>
      </c>
      <c r="H960" s="5">
        <f>'PROTRA_capacity-Original_Data'!I960</f>
        <v>0.52752700000000008</v>
      </c>
      <c r="I960" s="5">
        <f>'PROTRA_capacity-Original_Data'!J960</f>
        <v>0.55052699999999999</v>
      </c>
      <c r="J960" s="5">
        <f>'PROTRA_capacity-Original_Data'!K960</f>
        <v>0.90052700000000008</v>
      </c>
      <c r="K960" s="5">
        <f>'PROTRA_capacity-Original_Data'!L960</f>
        <v>0.91652700000000009</v>
      </c>
      <c r="L960" s="5">
        <f>'PROTRA_capacity-Original_Data'!M960</f>
        <v>0.92205700000000002</v>
      </c>
      <c r="M960" s="5">
        <f>'PROTRA_capacity-Original_Data'!N960</f>
        <v>0.96445599999999998</v>
      </c>
      <c r="N960" s="5">
        <f>'PROTRA_capacity-Original_Data'!O960</f>
        <v>1.2036560000000001</v>
      </c>
      <c r="O960" s="5">
        <f>'PROTRA_capacity-Original_Data'!P960</f>
        <v>1.2036560000000001</v>
      </c>
      <c r="P960" s="5">
        <f>'PROTRA_capacity-Original_Data'!Q960</f>
        <v>1.2070920000000001</v>
      </c>
      <c r="Q960" s="5">
        <f>'PROTRA_capacity-Original_Data'!R960</f>
        <v>1.1720268274647887</v>
      </c>
      <c r="R960" s="5">
        <f>'PROTRA_capacity-Original_Data'!S960</f>
        <v>1.1943410281690141</v>
      </c>
      <c r="S960" s="5">
        <f>'PROTRA_capacity-Original_Data'!T960</f>
        <v>1.1943410281690141</v>
      </c>
      <c r="T960" s="5">
        <f>'PROTRA_capacity-Original_Data'!U960</f>
        <v>1.1794648943661972</v>
      </c>
      <c r="U960" s="5">
        <f>'PROTRA_capacity-Original_Data'!V960</f>
        <v>1.0902080915492958</v>
      </c>
      <c r="W960" s="83">
        <f t="shared" si="59"/>
        <v>4.5146703547768174E-2</v>
      </c>
    </row>
    <row r="961" spans="1:23" x14ac:dyDescent="0.35">
      <c r="A961" t="s">
        <v>57</v>
      </c>
      <c r="B961" t="s">
        <v>42</v>
      </c>
      <c r="C961" t="str">
        <f t="shared" si="56"/>
        <v>LATVIA_TO_elec</v>
      </c>
      <c r="D961" t="str">
        <f t="shared" si="57"/>
        <v>PROTRA_CHP_PP_I</v>
      </c>
      <c r="E961" t="s">
        <v>1</v>
      </c>
      <c r="F961" s="1" t="str">
        <f t="shared" si="58"/>
        <v>LATVIATO_elecPROTRA_CHP_gas_fuels_CCS</v>
      </c>
      <c r="G961" s="5">
        <f>'PROTRA_capacity-Original_Data'!H961</f>
        <v>0</v>
      </c>
      <c r="H961" s="5">
        <f>'PROTRA_capacity-Original_Data'!I961</f>
        <v>0</v>
      </c>
      <c r="I961" s="5">
        <f>'PROTRA_capacity-Original_Data'!J961</f>
        <v>0</v>
      </c>
      <c r="J961" s="5">
        <f>'PROTRA_capacity-Original_Data'!K961</f>
        <v>0</v>
      </c>
      <c r="K961" s="5">
        <f>'PROTRA_capacity-Original_Data'!L961</f>
        <v>0</v>
      </c>
      <c r="L961" s="5">
        <f>'PROTRA_capacity-Original_Data'!M961</f>
        <v>0</v>
      </c>
      <c r="M961" s="5">
        <f>'PROTRA_capacity-Original_Data'!N961</f>
        <v>0</v>
      </c>
      <c r="N961" s="5">
        <f>'PROTRA_capacity-Original_Data'!O961</f>
        <v>0</v>
      </c>
      <c r="O961" s="5">
        <f>'PROTRA_capacity-Original_Data'!P961</f>
        <v>0</v>
      </c>
      <c r="P961" s="5">
        <f>'PROTRA_capacity-Original_Data'!Q961</f>
        <v>0</v>
      </c>
      <c r="Q961" s="5">
        <f>'PROTRA_capacity-Original_Data'!R961</f>
        <v>0</v>
      </c>
      <c r="R961" s="5">
        <f>'PROTRA_capacity-Original_Data'!S961</f>
        <v>0</v>
      </c>
      <c r="S961" s="5">
        <f>'PROTRA_capacity-Original_Data'!T961</f>
        <v>0</v>
      </c>
      <c r="T961" s="5">
        <f>'PROTRA_capacity-Original_Data'!U961</f>
        <v>0</v>
      </c>
      <c r="U961" s="5">
        <f>'PROTRA_capacity-Original_Data'!V961</f>
        <v>0</v>
      </c>
      <c r="W961" s="83" t="e">
        <f t="shared" si="59"/>
        <v>#DIV/0!</v>
      </c>
    </row>
    <row r="962" spans="1:23" x14ac:dyDescent="0.35">
      <c r="A962" t="s">
        <v>57</v>
      </c>
      <c r="B962" t="s">
        <v>42</v>
      </c>
      <c r="C962" t="str">
        <f t="shared" si="56"/>
        <v>LATVIA_TO_elec</v>
      </c>
      <c r="D962" t="str">
        <f t="shared" si="57"/>
        <v>PROTRA_CHP_PP_I</v>
      </c>
      <c r="E962" t="s">
        <v>2</v>
      </c>
      <c r="F962" s="1" t="str">
        <f t="shared" si="58"/>
        <v>LATVIATO_elecPROTRA_CHP_geothermal</v>
      </c>
      <c r="G962" s="3">
        <v>0</v>
      </c>
      <c r="H962" s="3">
        <v>0</v>
      </c>
      <c r="I962" s="3">
        <v>0</v>
      </c>
      <c r="J962" s="3">
        <v>0</v>
      </c>
      <c r="K962" s="3">
        <v>0</v>
      </c>
      <c r="L962" s="3">
        <v>0</v>
      </c>
      <c r="M962" s="3">
        <v>0</v>
      </c>
      <c r="N962" s="3">
        <v>0</v>
      </c>
      <c r="O962" s="3">
        <v>0</v>
      </c>
      <c r="P962" s="3">
        <v>0</v>
      </c>
      <c r="Q962" s="3">
        <v>0</v>
      </c>
      <c r="R962" s="3">
        <v>0</v>
      </c>
      <c r="S962" s="3">
        <v>0</v>
      </c>
      <c r="T962" s="3">
        <v>0</v>
      </c>
      <c r="U962" s="3">
        <v>0</v>
      </c>
      <c r="W962" s="83" t="e">
        <f t="shared" si="59"/>
        <v>#DIV/0!</v>
      </c>
    </row>
    <row r="963" spans="1:23" x14ac:dyDescent="0.35">
      <c r="A963" t="s">
        <v>57</v>
      </c>
      <c r="B963" t="s">
        <v>42</v>
      </c>
      <c r="C963" t="str">
        <f t="shared" si="56"/>
        <v>LATVIA_TO_elec</v>
      </c>
      <c r="D963" t="str">
        <f t="shared" si="57"/>
        <v>PROTRA_CHP_PP_I</v>
      </c>
      <c r="E963" t="s">
        <v>3</v>
      </c>
      <c r="F963" s="1" t="str">
        <f t="shared" si="58"/>
        <v>LATVIATO_elecPROTRA_CHP_liquid_fuels</v>
      </c>
      <c r="G963" s="5">
        <f>'PROTRA_capacity-Original_Data'!H963</f>
        <v>4.3349999999999993E-2</v>
      </c>
      <c r="H963" s="5">
        <f>'PROTRA_capacity-Original_Data'!I963</f>
        <v>1.9350000000000003E-2</v>
      </c>
      <c r="I963" s="5">
        <f>'PROTRA_capacity-Original_Data'!J963</f>
        <v>1.9350000000000003E-2</v>
      </c>
      <c r="J963" s="5">
        <f>'PROTRA_capacity-Original_Data'!K963</f>
        <v>1.9350000000000003E-2</v>
      </c>
      <c r="K963" s="5">
        <f>'PROTRA_capacity-Original_Data'!L963</f>
        <v>1.9350000000000003E-2</v>
      </c>
      <c r="L963" s="5">
        <f>'PROTRA_capacity-Original_Data'!M963</f>
        <v>1.9350000000000003E-2</v>
      </c>
      <c r="M963" s="5">
        <f>'PROTRA_capacity-Original_Data'!N963</f>
        <v>1.9350000000000003E-2</v>
      </c>
      <c r="N963" s="5">
        <f>'PROTRA_capacity-Original_Data'!O963</f>
        <v>1.9350000000000003E-2</v>
      </c>
      <c r="O963" s="5">
        <f>'PROTRA_capacity-Original_Data'!P963</f>
        <v>1.9350000000000003E-2</v>
      </c>
      <c r="P963" s="5">
        <f>'PROTRA_capacity-Original_Data'!Q963</f>
        <v>1.9350000000000003E-2</v>
      </c>
      <c r="Q963" s="5">
        <f>'PROTRA_capacity-Original_Data'!R963</f>
        <v>1.9350000000000003E-2</v>
      </c>
      <c r="R963" s="5">
        <f>'PROTRA_capacity-Original_Data'!S963</f>
        <v>1.9350000000000003E-2</v>
      </c>
      <c r="S963" s="5">
        <f>'PROTRA_capacity-Original_Data'!T963</f>
        <v>1.9350000000000003E-2</v>
      </c>
      <c r="T963" s="5">
        <f>'PROTRA_capacity-Original_Data'!U963</f>
        <v>1.9350000000000003E-2</v>
      </c>
      <c r="U963" s="5">
        <f>'PROTRA_capacity-Original_Data'!V963</f>
        <v>1.9350000000000003E-2</v>
      </c>
      <c r="W963" s="83">
        <f t="shared" si="59"/>
        <v>-5.598696623943189E-2</v>
      </c>
    </row>
    <row r="964" spans="1:23" x14ac:dyDescent="0.35">
      <c r="A964" t="s">
        <v>57</v>
      </c>
      <c r="B964" t="s">
        <v>42</v>
      </c>
      <c r="C964" t="str">
        <f t="shared" ref="C964:C1027" si="60">A964&amp;"_"&amp;B964</f>
        <v>LATVIA_TO_elec</v>
      </c>
      <c r="D964" t="str">
        <f t="shared" ref="D964:D1027" si="61">IF(B964="TO_heat","PROTRA_CHP_HP_I","PROTRA_CHP_PP_I")</f>
        <v>PROTRA_CHP_PP_I</v>
      </c>
      <c r="E964" t="s">
        <v>4</v>
      </c>
      <c r="F964" s="1" t="str">
        <f t="shared" ref="F964:F1027" si="62">A964&amp;B964&amp;E964</f>
        <v>LATVIATO_elecPROTRA_CHP_liquid_fuels_CCS</v>
      </c>
      <c r="G964" s="5">
        <f>'PROTRA_capacity-Original_Data'!H964</f>
        <v>0</v>
      </c>
      <c r="H964" s="5">
        <f>'PROTRA_capacity-Original_Data'!I964</f>
        <v>0</v>
      </c>
      <c r="I964" s="5">
        <f>'PROTRA_capacity-Original_Data'!J964</f>
        <v>0</v>
      </c>
      <c r="J964" s="5">
        <f>'PROTRA_capacity-Original_Data'!K964</f>
        <v>0</v>
      </c>
      <c r="K964" s="5">
        <f>'PROTRA_capacity-Original_Data'!L964</f>
        <v>0</v>
      </c>
      <c r="L964" s="5">
        <f>'PROTRA_capacity-Original_Data'!M964</f>
        <v>0</v>
      </c>
      <c r="M964" s="5">
        <f>'PROTRA_capacity-Original_Data'!N964</f>
        <v>0</v>
      </c>
      <c r="N964" s="5">
        <f>'PROTRA_capacity-Original_Data'!O964</f>
        <v>0</v>
      </c>
      <c r="O964" s="5">
        <f>'PROTRA_capacity-Original_Data'!P964</f>
        <v>0</v>
      </c>
      <c r="P964" s="5">
        <f>'PROTRA_capacity-Original_Data'!Q964</f>
        <v>0</v>
      </c>
      <c r="Q964" s="5">
        <f>'PROTRA_capacity-Original_Data'!R964</f>
        <v>0</v>
      </c>
      <c r="R964" s="5">
        <f>'PROTRA_capacity-Original_Data'!S964</f>
        <v>0</v>
      </c>
      <c r="S964" s="5">
        <f>'PROTRA_capacity-Original_Data'!T964</f>
        <v>0</v>
      </c>
      <c r="T964" s="5">
        <f>'PROTRA_capacity-Original_Data'!U964</f>
        <v>0</v>
      </c>
      <c r="U964" s="5">
        <f>'PROTRA_capacity-Original_Data'!V964</f>
        <v>0</v>
      </c>
      <c r="W964" s="83" t="e">
        <f t="shared" ref="W964:W1027" si="63">-1+(U964/G964)^(1/($U$2-$G$2))</f>
        <v>#DIV/0!</v>
      </c>
    </row>
    <row r="965" spans="1:23" x14ac:dyDescent="0.35">
      <c r="A965" t="s">
        <v>57</v>
      </c>
      <c r="B965" t="s">
        <v>42</v>
      </c>
      <c r="C965" t="str">
        <f t="shared" si="60"/>
        <v>LATVIA_TO_elec</v>
      </c>
      <c r="D965" t="str">
        <f t="shared" si="61"/>
        <v>PROTRA_CHP_PP_I</v>
      </c>
      <c r="E965" t="s">
        <v>5</v>
      </c>
      <c r="F965" s="1" t="str">
        <f t="shared" si="62"/>
        <v>LATVIATO_elecPROTRA_CHP_solid_fossil</v>
      </c>
      <c r="G965" s="5">
        <f>'PROTRA_capacity-Original_Data'!H965</f>
        <v>0</v>
      </c>
      <c r="H965" s="5">
        <f>'PROTRA_capacity-Original_Data'!I965</f>
        <v>5.0000000000000001E-3</v>
      </c>
      <c r="I965" s="5">
        <f>'PROTRA_capacity-Original_Data'!J965</f>
        <v>5.0000000000000001E-3</v>
      </c>
      <c r="J965" s="5">
        <f>'PROTRA_capacity-Original_Data'!K965</f>
        <v>2.8000000000000001E-2</v>
      </c>
      <c r="K965" s="5">
        <f>'PROTRA_capacity-Original_Data'!L965</f>
        <v>2.8000000000000001E-2</v>
      </c>
      <c r="L965" s="5">
        <f>'PROTRA_capacity-Original_Data'!M965</f>
        <v>2.8000000000000001E-2</v>
      </c>
      <c r="M965" s="5">
        <f>'PROTRA_capacity-Original_Data'!N965</f>
        <v>2.8000000000000001E-2</v>
      </c>
      <c r="N965" s="5">
        <f>'PROTRA_capacity-Original_Data'!O965</f>
        <v>2.8000000000000001E-2</v>
      </c>
      <c r="O965" s="5">
        <f>'PROTRA_capacity-Original_Data'!P965</f>
        <v>2.8000000000000001E-2</v>
      </c>
      <c r="P965" s="5">
        <f>'PROTRA_capacity-Original_Data'!Q965</f>
        <v>2.8000000000000001E-2</v>
      </c>
      <c r="Q965" s="5">
        <f>'PROTRA_capacity-Original_Data'!R965</f>
        <v>2.8000000000000001E-2</v>
      </c>
      <c r="R965" s="5">
        <f>'PROTRA_capacity-Original_Data'!S965</f>
        <v>2.8000000000000001E-2</v>
      </c>
      <c r="S965" s="5">
        <f>'PROTRA_capacity-Original_Data'!T965</f>
        <v>2.8000000000000001E-2</v>
      </c>
      <c r="T965" s="5">
        <f>'PROTRA_capacity-Original_Data'!U965</f>
        <v>2.8000000000000001E-2</v>
      </c>
      <c r="U965" s="5">
        <f>'PROTRA_capacity-Original_Data'!V965</f>
        <v>2.8000000000000001E-2</v>
      </c>
      <c r="W965" s="83" t="e">
        <f t="shared" si="63"/>
        <v>#DIV/0!</v>
      </c>
    </row>
    <row r="966" spans="1:23" x14ac:dyDescent="0.35">
      <c r="A966" t="s">
        <v>57</v>
      </c>
      <c r="B966" t="s">
        <v>42</v>
      </c>
      <c r="C966" t="str">
        <f t="shared" si="60"/>
        <v>LATVIA_TO_elec</v>
      </c>
      <c r="D966" t="str">
        <f t="shared" si="61"/>
        <v>PROTRA_CHP_PP_I</v>
      </c>
      <c r="E966" t="s">
        <v>6</v>
      </c>
      <c r="F966" s="1" t="str">
        <f t="shared" si="62"/>
        <v>LATVIATO_elecPROTRA_CHP_solid_fossil_CCS</v>
      </c>
      <c r="G966" s="5">
        <f>'PROTRA_capacity-Original_Data'!H966</f>
        <v>0</v>
      </c>
      <c r="H966" s="5">
        <f>'PROTRA_capacity-Original_Data'!I966</f>
        <v>0</v>
      </c>
      <c r="I966" s="5">
        <f>'PROTRA_capacity-Original_Data'!J966</f>
        <v>0</v>
      </c>
      <c r="J966" s="5">
        <f>'PROTRA_capacity-Original_Data'!K966</f>
        <v>0</v>
      </c>
      <c r="K966" s="5">
        <f>'PROTRA_capacity-Original_Data'!L966</f>
        <v>0</v>
      </c>
      <c r="L966" s="5">
        <f>'PROTRA_capacity-Original_Data'!M966</f>
        <v>0</v>
      </c>
      <c r="M966" s="5">
        <f>'PROTRA_capacity-Original_Data'!N966</f>
        <v>0</v>
      </c>
      <c r="N966" s="5">
        <f>'PROTRA_capacity-Original_Data'!O966</f>
        <v>0</v>
      </c>
      <c r="O966" s="5">
        <f>'PROTRA_capacity-Original_Data'!P966</f>
        <v>0</v>
      </c>
      <c r="P966" s="5">
        <f>'PROTRA_capacity-Original_Data'!Q966</f>
        <v>0</v>
      </c>
      <c r="Q966" s="5">
        <f>'PROTRA_capacity-Original_Data'!R966</f>
        <v>0</v>
      </c>
      <c r="R966" s="5">
        <f>'PROTRA_capacity-Original_Data'!S966</f>
        <v>0</v>
      </c>
      <c r="S966" s="5">
        <f>'PROTRA_capacity-Original_Data'!T966</f>
        <v>0</v>
      </c>
      <c r="T966" s="5">
        <f>'PROTRA_capacity-Original_Data'!U966</f>
        <v>0</v>
      </c>
      <c r="U966" s="5">
        <f>'PROTRA_capacity-Original_Data'!V966</f>
        <v>0</v>
      </c>
      <c r="W966" s="83" t="e">
        <f t="shared" si="63"/>
        <v>#DIV/0!</v>
      </c>
    </row>
    <row r="967" spans="1:23" x14ac:dyDescent="0.35">
      <c r="A967" t="s">
        <v>57</v>
      </c>
      <c r="B967" t="s">
        <v>42</v>
      </c>
      <c r="C967" t="str">
        <f t="shared" si="60"/>
        <v>LATVIA_TO_elec</v>
      </c>
      <c r="D967" t="str">
        <f t="shared" si="61"/>
        <v>PROTRA_CHP_PP_I</v>
      </c>
      <c r="E967" t="s">
        <v>7</v>
      </c>
      <c r="F967" s="1" t="str">
        <f t="shared" si="62"/>
        <v>LATVIATO_elecPROTRA_CHP_waste</v>
      </c>
      <c r="G967" s="5">
        <f>'PROTRA_capacity-Original_Data'!H967</f>
        <v>0</v>
      </c>
      <c r="H967" s="5">
        <f>'PROTRA_capacity-Original_Data'!I967</f>
        <v>0</v>
      </c>
      <c r="I967" s="5">
        <f>'PROTRA_capacity-Original_Data'!J967</f>
        <v>0</v>
      </c>
      <c r="J967" s="5">
        <f>'PROTRA_capacity-Original_Data'!K967</f>
        <v>0</v>
      </c>
      <c r="K967" s="5">
        <f>'PROTRA_capacity-Original_Data'!L967</f>
        <v>0</v>
      </c>
      <c r="L967" s="5">
        <f>'PROTRA_capacity-Original_Data'!M967</f>
        <v>0</v>
      </c>
      <c r="M967" s="5">
        <f>'PROTRA_capacity-Original_Data'!N967</f>
        <v>0</v>
      </c>
      <c r="N967" s="5">
        <f>'PROTRA_capacity-Original_Data'!O967</f>
        <v>0</v>
      </c>
      <c r="O967" s="5">
        <f>'PROTRA_capacity-Original_Data'!P967</f>
        <v>0</v>
      </c>
      <c r="P967" s="5">
        <f>'PROTRA_capacity-Original_Data'!Q967</f>
        <v>0</v>
      </c>
      <c r="Q967" s="5">
        <f>'PROTRA_capacity-Original_Data'!R967</f>
        <v>0</v>
      </c>
      <c r="R967" s="5">
        <f>'PROTRA_capacity-Original_Data'!S967</f>
        <v>0</v>
      </c>
      <c r="S967" s="5">
        <f>'PROTRA_capacity-Original_Data'!T967</f>
        <v>0</v>
      </c>
      <c r="T967" s="5">
        <f>'PROTRA_capacity-Original_Data'!U967</f>
        <v>0</v>
      </c>
      <c r="U967" s="5">
        <f>'PROTRA_capacity-Original_Data'!V967</f>
        <v>0</v>
      </c>
      <c r="W967" s="83" t="e">
        <f t="shared" si="63"/>
        <v>#DIV/0!</v>
      </c>
    </row>
    <row r="968" spans="1:23" x14ac:dyDescent="0.35">
      <c r="A968" t="s">
        <v>57</v>
      </c>
      <c r="B968" t="s">
        <v>42</v>
      </c>
      <c r="C968" t="str">
        <f t="shared" si="60"/>
        <v>LATVIA_TO_elec</v>
      </c>
      <c r="D968" t="str">
        <f t="shared" si="61"/>
        <v>PROTRA_CHP_PP_I</v>
      </c>
      <c r="E968" t="s">
        <v>8</v>
      </c>
      <c r="F968" s="1" t="str">
        <f t="shared" si="62"/>
        <v>LATVIATO_elecPROTRA_CHP_solid_bio</v>
      </c>
      <c r="G968" s="5">
        <f>'PROTRA_capacity-Original_Data'!H968</f>
        <v>3.3E-3</v>
      </c>
      <c r="H968" s="5">
        <f>'PROTRA_capacity-Original_Data'!I968</f>
        <v>3.3E-3</v>
      </c>
      <c r="I968" s="5">
        <f>'PROTRA_capacity-Original_Data'!J968</f>
        <v>3.3E-3</v>
      </c>
      <c r="J968" s="5">
        <f>'PROTRA_capacity-Original_Data'!K968</f>
        <v>3.3E-3</v>
      </c>
      <c r="K968" s="5">
        <f>'PROTRA_capacity-Original_Data'!L968</f>
        <v>5.7999999999999996E-3</v>
      </c>
      <c r="L968" s="5">
        <f>'PROTRA_capacity-Original_Data'!M968</f>
        <v>5.7999999999999996E-3</v>
      </c>
      <c r="M968" s="5">
        <f>'PROTRA_capacity-Original_Data'!N968</f>
        <v>2.3200000000000002E-2</v>
      </c>
      <c r="N968" s="5">
        <f>'PROTRA_capacity-Original_Data'!O968</f>
        <v>5.5500000000000001E-2</v>
      </c>
      <c r="O968" s="5">
        <f>'PROTRA_capacity-Original_Data'!P968</f>
        <v>6.4000000000000001E-2</v>
      </c>
      <c r="P968" s="5">
        <f>'PROTRA_capacity-Original_Data'!Q968</f>
        <v>6.8000000000000005E-2</v>
      </c>
      <c r="Q968" s="5">
        <f>'PROTRA_capacity-Original_Data'!R968</f>
        <v>8.4585365853658542E-2</v>
      </c>
      <c r="R968" s="5">
        <f>'PROTRA_capacity-Original_Data'!S968</f>
        <v>8.7073170731707325E-2</v>
      </c>
      <c r="S968" s="5">
        <f>'PROTRA_capacity-Original_Data'!T968</f>
        <v>8.7073170731707325E-2</v>
      </c>
      <c r="T968" s="5">
        <f>'PROTRA_capacity-Original_Data'!U968</f>
        <v>0.10448780487804879</v>
      </c>
      <c r="U968" s="5">
        <f>'PROTRA_capacity-Original_Data'!V968</f>
        <v>0.1202439024390244</v>
      </c>
      <c r="W968" s="83">
        <f t="shared" si="63"/>
        <v>0.29282345611797789</v>
      </c>
    </row>
    <row r="969" spans="1:23" x14ac:dyDescent="0.35">
      <c r="A969" t="s">
        <v>57</v>
      </c>
      <c r="B969" t="s">
        <v>42</v>
      </c>
      <c r="C969" t="str">
        <f t="shared" si="60"/>
        <v>LATVIA_TO_elec</v>
      </c>
      <c r="D969" t="str">
        <f t="shared" si="61"/>
        <v>PROTRA_CHP_PP_I</v>
      </c>
      <c r="E969" t="s">
        <v>9</v>
      </c>
      <c r="F969" s="1" t="str">
        <f t="shared" si="62"/>
        <v>LATVIATO_elecPROTRA_CHP_solid_bio_CCS</v>
      </c>
      <c r="G969" s="5">
        <f>'PROTRA_capacity-Original_Data'!H969</f>
        <v>0</v>
      </c>
      <c r="H969" s="5">
        <f>'PROTRA_capacity-Original_Data'!I969</f>
        <v>0</v>
      </c>
      <c r="I969" s="5">
        <f>'PROTRA_capacity-Original_Data'!J969</f>
        <v>0</v>
      </c>
      <c r="J969" s="5">
        <f>'PROTRA_capacity-Original_Data'!K969</f>
        <v>0</v>
      </c>
      <c r="K969" s="5">
        <f>'PROTRA_capacity-Original_Data'!L969</f>
        <v>0</v>
      </c>
      <c r="L969" s="5">
        <f>'PROTRA_capacity-Original_Data'!M969</f>
        <v>0</v>
      </c>
      <c r="M969" s="5">
        <f>'PROTRA_capacity-Original_Data'!N969</f>
        <v>0</v>
      </c>
      <c r="N969" s="5">
        <f>'PROTRA_capacity-Original_Data'!O969</f>
        <v>0</v>
      </c>
      <c r="O969" s="5">
        <f>'PROTRA_capacity-Original_Data'!P969</f>
        <v>0</v>
      </c>
      <c r="P969" s="5">
        <f>'PROTRA_capacity-Original_Data'!Q969</f>
        <v>0</v>
      </c>
      <c r="Q969" s="5">
        <f>'PROTRA_capacity-Original_Data'!R969</f>
        <v>0</v>
      </c>
      <c r="R969" s="5">
        <f>'PROTRA_capacity-Original_Data'!S969</f>
        <v>0</v>
      </c>
      <c r="S969" s="5">
        <f>'PROTRA_capacity-Original_Data'!T969</f>
        <v>0</v>
      </c>
      <c r="T969" s="5">
        <f>'PROTRA_capacity-Original_Data'!U969</f>
        <v>0</v>
      </c>
      <c r="U969" s="5">
        <f>'PROTRA_capacity-Original_Data'!V969</f>
        <v>0</v>
      </c>
      <c r="W969" s="83" t="e">
        <f t="shared" si="63"/>
        <v>#DIV/0!</v>
      </c>
    </row>
    <row r="970" spans="1:23" x14ac:dyDescent="0.35">
      <c r="A970" t="s">
        <v>57</v>
      </c>
      <c r="B970" t="s">
        <v>42</v>
      </c>
      <c r="C970" t="str">
        <f t="shared" si="60"/>
        <v>LATVIA_TO_elec</v>
      </c>
      <c r="D970" t="str">
        <f t="shared" si="61"/>
        <v>PROTRA_CHP_PP_I</v>
      </c>
      <c r="E970" t="s">
        <v>17</v>
      </c>
      <c r="F970" s="1" t="str">
        <f t="shared" si="62"/>
        <v>LATVIATO_elecPROTRA_PP_solid_bio</v>
      </c>
      <c r="G970" s="5">
        <f>'PROTRA_capacity-Original_Data'!H970</f>
        <v>0</v>
      </c>
      <c r="H970" s="5">
        <f>'PROTRA_capacity-Original_Data'!I970</f>
        <v>0</v>
      </c>
      <c r="I970" s="5">
        <f>'PROTRA_capacity-Original_Data'!J970</f>
        <v>0</v>
      </c>
      <c r="J970" s="5">
        <f>'PROTRA_capacity-Original_Data'!K970</f>
        <v>0</v>
      </c>
      <c r="K970" s="5">
        <f>'PROTRA_capacity-Original_Data'!L970</f>
        <v>0</v>
      </c>
      <c r="L970" s="5">
        <f>'PROTRA_capacity-Original_Data'!M970</f>
        <v>0</v>
      </c>
      <c r="M970" s="5">
        <f>'PROTRA_capacity-Original_Data'!N970</f>
        <v>0</v>
      </c>
      <c r="N970" s="5">
        <f>'PROTRA_capacity-Original_Data'!O970</f>
        <v>0</v>
      </c>
      <c r="O970" s="5">
        <f>'PROTRA_capacity-Original_Data'!P970</f>
        <v>0</v>
      </c>
      <c r="P970" s="5">
        <f>'PROTRA_capacity-Original_Data'!Q970</f>
        <v>0</v>
      </c>
      <c r="Q970" s="5">
        <f>'PROTRA_capacity-Original_Data'!R970</f>
        <v>0</v>
      </c>
      <c r="R970" s="5">
        <f>'PROTRA_capacity-Original_Data'!S970</f>
        <v>0</v>
      </c>
      <c r="S970" s="5">
        <f>'PROTRA_capacity-Original_Data'!T970</f>
        <v>0</v>
      </c>
      <c r="T970" s="5">
        <f>'PROTRA_capacity-Original_Data'!U970</f>
        <v>0</v>
      </c>
      <c r="U970" s="5">
        <f>'PROTRA_capacity-Original_Data'!V970</f>
        <v>0</v>
      </c>
      <c r="W970" s="83" t="e">
        <f t="shared" si="63"/>
        <v>#DIV/0!</v>
      </c>
    </row>
    <row r="971" spans="1:23" x14ac:dyDescent="0.35">
      <c r="A971" t="s">
        <v>57</v>
      </c>
      <c r="B971" t="s">
        <v>42</v>
      </c>
      <c r="C971" t="str">
        <f t="shared" si="60"/>
        <v>LATVIA_TO_elec</v>
      </c>
      <c r="D971" t="str">
        <f t="shared" si="61"/>
        <v>PROTRA_CHP_PP_I</v>
      </c>
      <c r="E971" t="s">
        <v>18</v>
      </c>
      <c r="F971" s="1" t="str">
        <f t="shared" si="62"/>
        <v>LATVIATO_elecPROTRA_PP_solid_bio_CCS</v>
      </c>
      <c r="G971" s="5">
        <f>'PROTRA_capacity-Original_Data'!H971</f>
        <v>0</v>
      </c>
      <c r="H971" s="5">
        <f>'PROTRA_capacity-Original_Data'!I971</f>
        <v>0</v>
      </c>
      <c r="I971" s="5">
        <f>'PROTRA_capacity-Original_Data'!J971</f>
        <v>0</v>
      </c>
      <c r="J971" s="5">
        <f>'PROTRA_capacity-Original_Data'!K971</f>
        <v>0</v>
      </c>
      <c r="K971" s="5">
        <f>'PROTRA_capacity-Original_Data'!L971</f>
        <v>0</v>
      </c>
      <c r="L971" s="5">
        <f>'PROTRA_capacity-Original_Data'!M971</f>
        <v>0</v>
      </c>
      <c r="M971" s="5">
        <f>'PROTRA_capacity-Original_Data'!N971</f>
        <v>0</v>
      </c>
      <c r="N971" s="5">
        <f>'PROTRA_capacity-Original_Data'!O971</f>
        <v>0</v>
      </c>
      <c r="O971" s="5">
        <f>'PROTRA_capacity-Original_Data'!P971</f>
        <v>0</v>
      </c>
      <c r="P971" s="5">
        <f>'PROTRA_capacity-Original_Data'!Q971</f>
        <v>0</v>
      </c>
      <c r="Q971" s="5">
        <f>'PROTRA_capacity-Original_Data'!R971</f>
        <v>0</v>
      </c>
      <c r="R971" s="5">
        <f>'PROTRA_capacity-Original_Data'!S971</f>
        <v>0</v>
      </c>
      <c r="S971" s="5">
        <f>'PROTRA_capacity-Original_Data'!T971</f>
        <v>0</v>
      </c>
      <c r="T971" s="5">
        <f>'PROTRA_capacity-Original_Data'!U971</f>
        <v>0</v>
      </c>
      <c r="U971" s="5">
        <f>'PROTRA_capacity-Original_Data'!V971</f>
        <v>0</v>
      </c>
      <c r="W971" s="83" t="e">
        <f t="shared" si="63"/>
        <v>#DIV/0!</v>
      </c>
    </row>
    <row r="972" spans="1:23" x14ac:dyDescent="0.35">
      <c r="A972" t="s">
        <v>57</v>
      </c>
      <c r="B972" t="s">
        <v>42</v>
      </c>
      <c r="C972" t="str">
        <f t="shared" si="60"/>
        <v>LATVIA_TO_elec</v>
      </c>
      <c r="D972" t="str">
        <f t="shared" si="61"/>
        <v>PROTRA_CHP_PP_I</v>
      </c>
      <c r="E972" t="s">
        <v>19</v>
      </c>
      <c r="F972" s="1" t="str">
        <f t="shared" si="62"/>
        <v>LATVIATO_elecPROTRA_PP_gas_fuels</v>
      </c>
      <c r="G972" s="5">
        <f>'PROTRA_capacity-Original_Data'!H972</f>
        <v>0</v>
      </c>
      <c r="H972" s="5">
        <f>'PROTRA_capacity-Original_Data'!I972</f>
        <v>0.05</v>
      </c>
      <c r="I972" s="5">
        <f>'PROTRA_capacity-Original_Data'!J972</f>
        <v>0.05</v>
      </c>
      <c r="J972" s="5">
        <f>'PROTRA_capacity-Original_Data'!K972</f>
        <v>0.05</v>
      </c>
      <c r="K972" s="5">
        <f>'PROTRA_capacity-Original_Data'!L972</f>
        <v>0.05</v>
      </c>
      <c r="L972" s="5">
        <f>'PROTRA_capacity-Original_Data'!M972</f>
        <v>0.05</v>
      </c>
      <c r="M972" s="5">
        <f>'PROTRA_capacity-Original_Data'!N972</f>
        <v>0.05</v>
      </c>
      <c r="N972" s="5">
        <f>'PROTRA_capacity-Original_Data'!O972</f>
        <v>0.05</v>
      </c>
      <c r="O972" s="5">
        <f>'PROTRA_capacity-Original_Data'!P972</f>
        <v>0.05</v>
      </c>
      <c r="P972" s="5">
        <f>'PROTRA_capacity-Original_Data'!Q972</f>
        <v>0.05</v>
      </c>
      <c r="Q972" s="5">
        <f>'PROTRA_capacity-Original_Data'!R972</f>
        <v>4.854753521126761E-2</v>
      </c>
      <c r="R972" s="5">
        <f>'PROTRA_capacity-Original_Data'!S972</f>
        <v>4.9471830985915496E-2</v>
      </c>
      <c r="S972" s="5">
        <f>'PROTRA_capacity-Original_Data'!T972</f>
        <v>4.9471830985915496E-2</v>
      </c>
      <c r="T972" s="5">
        <f>'PROTRA_capacity-Original_Data'!U972</f>
        <v>4.8855633802816906E-2</v>
      </c>
      <c r="U972" s="5">
        <f>'PROTRA_capacity-Original_Data'!V972</f>
        <v>4.5158450704225354E-2</v>
      </c>
      <c r="W972" s="83" t="e">
        <f t="shared" si="63"/>
        <v>#DIV/0!</v>
      </c>
    </row>
    <row r="973" spans="1:23" x14ac:dyDescent="0.35">
      <c r="A973" t="s">
        <v>57</v>
      </c>
      <c r="B973" t="s">
        <v>42</v>
      </c>
      <c r="C973" t="str">
        <f t="shared" si="60"/>
        <v>LATVIA_TO_elec</v>
      </c>
      <c r="D973" t="str">
        <f t="shared" si="61"/>
        <v>PROTRA_CHP_PP_I</v>
      </c>
      <c r="E973" t="s">
        <v>20</v>
      </c>
      <c r="F973" s="1" t="str">
        <f t="shared" si="62"/>
        <v>LATVIATO_elecPROTRA_PP_gas_fuels_CCS</v>
      </c>
      <c r="G973" s="6">
        <f>'PROTRA_capacity-Original_Data'!H973</f>
        <v>0</v>
      </c>
      <c r="H973" s="6">
        <f>'PROTRA_capacity-Original_Data'!I973</f>
        <v>0</v>
      </c>
      <c r="I973" s="6">
        <f>'PROTRA_capacity-Original_Data'!J973</f>
        <v>0</v>
      </c>
      <c r="J973" s="6">
        <f>'PROTRA_capacity-Original_Data'!K973</f>
        <v>0</v>
      </c>
      <c r="K973" s="6">
        <f>'PROTRA_capacity-Original_Data'!L973</f>
        <v>0</v>
      </c>
      <c r="L973" s="6">
        <f>'PROTRA_capacity-Original_Data'!M973</f>
        <v>0</v>
      </c>
      <c r="M973" s="6">
        <f>'PROTRA_capacity-Original_Data'!N973</f>
        <v>0</v>
      </c>
      <c r="N973" s="6">
        <f>'PROTRA_capacity-Original_Data'!O973</f>
        <v>0</v>
      </c>
      <c r="O973" s="6">
        <f>'PROTRA_capacity-Original_Data'!P973</f>
        <v>0</v>
      </c>
      <c r="P973" s="6">
        <f>'PROTRA_capacity-Original_Data'!Q973</f>
        <v>0</v>
      </c>
      <c r="Q973" s="6">
        <f>'PROTRA_capacity-Original_Data'!R973</f>
        <v>0</v>
      </c>
      <c r="R973" s="6">
        <f>'PROTRA_capacity-Original_Data'!S973</f>
        <v>0</v>
      </c>
      <c r="S973" s="6">
        <f>'PROTRA_capacity-Original_Data'!T973</f>
        <v>0</v>
      </c>
      <c r="T973" s="6">
        <f>'PROTRA_capacity-Original_Data'!U973</f>
        <v>0</v>
      </c>
      <c r="U973" s="6">
        <f>'PROTRA_capacity-Original_Data'!V973</f>
        <v>0</v>
      </c>
      <c r="W973" s="83" t="e">
        <f t="shared" si="63"/>
        <v>#DIV/0!</v>
      </c>
    </row>
    <row r="974" spans="1:23" x14ac:dyDescent="0.35">
      <c r="A974" t="s">
        <v>57</v>
      </c>
      <c r="B974" t="s">
        <v>42</v>
      </c>
      <c r="C974" t="str">
        <f t="shared" si="60"/>
        <v>LATVIA_TO_elec</v>
      </c>
      <c r="D974" t="str">
        <f t="shared" si="61"/>
        <v>PROTRA_CHP_PP_I</v>
      </c>
      <c r="E974" t="s">
        <v>21</v>
      </c>
      <c r="F974" s="1" t="str">
        <f t="shared" si="62"/>
        <v>LATVIATO_elecPROTRA_PP_geothermal</v>
      </c>
      <c r="G974" s="4">
        <f>INDEX('CHP-geothermal-fix'!H$155:H$226,MATCH(PROTRA_capacity!$F974,'CHP-geothermal-fix'!$F$155:$F$226,0))</f>
        <v>1.6075418336082957E-4</v>
      </c>
      <c r="H974" s="4">
        <f>INDEX('CHP-geothermal-fix'!I$155:I$226,MATCH(PROTRA_capacity!$F974,'CHP-geothermal-fix'!$F$155:$F$226,0))</f>
        <v>1.5446617958991279E-4</v>
      </c>
      <c r="I974" s="4">
        <f>INDEX('CHP-geothermal-fix'!J$155:J$226,MATCH(PROTRA_capacity!$F974,'CHP-geothermal-fix'!$F$155:$F$226,0))</f>
        <v>1.454442611359887E-4</v>
      </c>
      <c r="J974" s="4">
        <f>INDEX('CHP-geothermal-fix'!K$155:K$226,MATCH(PROTRA_capacity!$F974,'CHP-geothermal-fix'!$F$155:$F$226,0))</f>
        <v>6.9988215884987033E-5</v>
      </c>
      <c r="K974" s="4">
        <f>INDEX('CHP-geothermal-fix'!L$155:L$226,MATCH(PROTRA_capacity!$F974,'CHP-geothermal-fix'!$F$155:$F$226,0))</f>
        <v>2.3785057742163563E-4</v>
      </c>
      <c r="L974" s="4">
        <f>INDEX('CHP-geothermal-fix'!M$155:M$226,MATCH(PROTRA_capacity!$F974,'CHP-geothermal-fix'!$F$155:$F$226,0))</f>
        <v>2.89624E-3</v>
      </c>
      <c r="M974" s="4">
        <f>INDEX('CHP-geothermal-fix'!N$155:N$226,MATCH(PROTRA_capacity!$F974,'CHP-geothermal-fix'!$F$155:$F$226,0))</f>
        <v>3.2668800000000002E-3</v>
      </c>
      <c r="N974" s="4">
        <f>INDEX('CHP-geothermal-fix'!O$155:O$226,MATCH(PROTRA_capacity!$F974,'CHP-geothermal-fix'!$F$155:$F$226,0))</f>
        <v>4.0615256000000001E-3</v>
      </c>
      <c r="O974" s="4">
        <f>INDEX('CHP-geothermal-fix'!P$155:P$226,MATCH(PROTRA_capacity!$F974,'CHP-geothermal-fix'!$F$155:$F$226,0))</f>
        <v>3.5752000000000006E-3</v>
      </c>
      <c r="P974" s="4">
        <f>INDEX('CHP-geothermal-fix'!Q$155:Q$226,MATCH(PROTRA_capacity!$F974,'CHP-geothermal-fix'!$F$155:$F$226,0))</f>
        <v>3.6145600000000006E-3</v>
      </c>
      <c r="Q974" s="4">
        <f>INDEX('CHP-geothermal-fix'!R$155:R$226,MATCH(PROTRA_capacity!$F974,'CHP-geothermal-fix'!$F$155:$F$226,0))</f>
        <v>4.1778477917969094E-3</v>
      </c>
      <c r="R974" s="4">
        <f>INDEX('CHP-geothermal-fix'!S$155:S$226,MATCH(PROTRA_capacity!$F974,'CHP-geothermal-fix'!$F$155:$F$226,0))</f>
        <v>4.7411355835938187E-3</v>
      </c>
      <c r="S974" s="4">
        <f>INDEX('CHP-geothermal-fix'!T$155:T$226,MATCH(PROTRA_capacity!$F974,'CHP-geothermal-fix'!$F$155:$F$226,0))</f>
        <v>5.304423375390728E-3</v>
      </c>
      <c r="T974" s="4">
        <f>INDEX('CHP-geothermal-fix'!U$155:U$226,MATCH(PROTRA_capacity!$F974,'CHP-geothermal-fix'!$F$155:$F$226,0))</f>
        <v>5.8677111671876373E-3</v>
      </c>
      <c r="U974" s="4">
        <f>INDEX('CHP-geothermal-fix'!V$155:V$226,MATCH(PROTRA_capacity!$F974,'CHP-geothermal-fix'!$F$155:$F$226,0))</f>
        <v>6.4309989589845466E-3</v>
      </c>
      <c r="W974" s="83">
        <f t="shared" si="63"/>
        <v>0.30147811091829402</v>
      </c>
    </row>
    <row r="975" spans="1:23" x14ac:dyDescent="0.35">
      <c r="A975" t="s">
        <v>57</v>
      </c>
      <c r="B975" t="s">
        <v>42</v>
      </c>
      <c r="C975" t="str">
        <f t="shared" si="60"/>
        <v>LATVIA_TO_elec</v>
      </c>
      <c r="D975" t="str">
        <f t="shared" si="61"/>
        <v>PROTRA_CHP_PP_I</v>
      </c>
      <c r="E975" t="s">
        <v>22</v>
      </c>
      <c r="F975" s="1" t="str">
        <f t="shared" si="62"/>
        <v>LATVIATO_elecPROTRA_PP_hydropower_dammed</v>
      </c>
      <c r="G975" s="5">
        <f>'PROTRA_capacity-Original_Data'!H975</f>
        <v>1.5246999999999999</v>
      </c>
      <c r="H975" s="5">
        <f>'PROTRA_capacity-Original_Data'!I975</f>
        <v>1.5321</v>
      </c>
      <c r="I975" s="5">
        <f>'PROTRA_capacity-Original_Data'!J975</f>
        <v>1.5321</v>
      </c>
      <c r="J975" s="5">
        <f>'PROTRA_capacity-Original_Data'!K975</f>
        <v>1.5321</v>
      </c>
      <c r="K975" s="5">
        <f>'PROTRA_capacity-Original_Data'!L975</f>
        <v>1.5395000000000001</v>
      </c>
      <c r="L975" s="5">
        <f>'PROTRA_capacity-Original_Data'!M975</f>
        <v>1.5395000000000001</v>
      </c>
      <c r="M975" s="5">
        <f>'PROTRA_capacity-Original_Data'!N975</f>
        <v>1.5395000000000001</v>
      </c>
      <c r="N975" s="5">
        <f>'PROTRA_capacity-Original_Data'!O975</f>
        <v>1.5395000000000001</v>
      </c>
      <c r="O975" s="5">
        <f>'PROTRA_capacity-Original_Data'!P975</f>
        <v>1.5395000000000001</v>
      </c>
      <c r="P975" s="5">
        <f>'PROTRA_capacity-Original_Data'!Q975</f>
        <v>1.5395000000000001</v>
      </c>
      <c r="Q975" s="5">
        <f>'PROTRA_capacity-Original_Data'!R975</f>
        <v>1.5395000000000001</v>
      </c>
      <c r="R975" s="5">
        <f>'PROTRA_capacity-Original_Data'!S975</f>
        <v>1.5395000000000001</v>
      </c>
      <c r="S975" s="5">
        <f>'PROTRA_capacity-Original_Data'!T975</f>
        <v>1.5395000000000001</v>
      </c>
      <c r="T975" s="5">
        <f>'PROTRA_capacity-Original_Data'!U975</f>
        <v>1.5395000000000001</v>
      </c>
      <c r="U975" s="5">
        <f>'PROTRA_capacity-Original_Data'!V975</f>
        <v>1.5395000000000001</v>
      </c>
      <c r="W975" s="83">
        <f t="shared" si="63"/>
        <v>6.9023946188950802E-4</v>
      </c>
    </row>
    <row r="976" spans="1:23" x14ac:dyDescent="0.35">
      <c r="A976" t="s">
        <v>57</v>
      </c>
      <c r="B976" t="s">
        <v>42</v>
      </c>
      <c r="C976" t="str">
        <f t="shared" si="60"/>
        <v>LATVIA_TO_elec</v>
      </c>
      <c r="D976" t="str">
        <f t="shared" si="61"/>
        <v>PROTRA_CHP_PP_I</v>
      </c>
      <c r="E976" t="s">
        <v>23</v>
      </c>
      <c r="F976" s="1" t="str">
        <f t="shared" si="62"/>
        <v>LATVIATO_elecPROTRA_PP_hydropower_run_of_river</v>
      </c>
      <c r="G976" s="5">
        <f>'PROTRA_capacity-Original_Data'!H976</f>
        <v>1.1357000000000183E-2</v>
      </c>
      <c r="H976" s="5">
        <f>'PROTRA_capacity-Original_Data'!I976</f>
        <v>1.1504000000000182E-2</v>
      </c>
      <c r="I976" s="5">
        <f>'PROTRA_capacity-Original_Data'!J976</f>
        <v>1.1504000000000182E-2</v>
      </c>
      <c r="J976" s="5">
        <f>'PROTRA_capacity-Original_Data'!K976</f>
        <v>1.1504000000000182E-2</v>
      </c>
      <c r="K976" s="5">
        <f>'PROTRA_capacity-Original_Data'!L976</f>
        <v>3.6500000000000227E-2</v>
      </c>
      <c r="L976" s="5">
        <f>'PROTRA_capacity-Original_Data'!M976</f>
        <v>3.7124000000000226E-2</v>
      </c>
      <c r="M976" s="5">
        <f>'PROTRA_capacity-Original_Data'!N976</f>
        <v>3.732900000000023E-2</v>
      </c>
      <c r="N976" s="5">
        <f>'PROTRA_capacity-Original_Data'!O976</f>
        <v>4.9500000000000224E-2</v>
      </c>
      <c r="O976" s="5">
        <f>'PROTRA_capacity-Original_Data'!P976</f>
        <v>5.0542000000000226E-2</v>
      </c>
      <c r="P976" s="5">
        <f>'PROTRA_capacity-Original_Data'!Q976</f>
        <v>5.0542000000000226E-2</v>
      </c>
      <c r="Q976" s="5">
        <f>'PROTRA_capacity-Original_Data'!R976</f>
        <v>5.0542000000000226E-2</v>
      </c>
      <c r="R976" s="5">
        <f>'PROTRA_capacity-Original_Data'!S976</f>
        <v>5.0607767078725011E-2</v>
      </c>
      <c r="S976" s="5">
        <f>'PROTRA_capacity-Original_Data'!T976</f>
        <v>5.0607767078725011E-2</v>
      </c>
      <c r="T976" s="5">
        <f>'PROTRA_capacity-Original_Data'!U976</f>
        <v>5.0607767078725011E-2</v>
      </c>
      <c r="U976" s="5">
        <f>'PROTRA_capacity-Original_Data'!V976</f>
        <v>5.18902251138584E-2</v>
      </c>
      <c r="W976" s="83">
        <f t="shared" si="63"/>
        <v>0.11462848568701034</v>
      </c>
    </row>
    <row r="977" spans="1:23" x14ac:dyDescent="0.35">
      <c r="A977" t="s">
        <v>57</v>
      </c>
      <c r="B977" t="s">
        <v>42</v>
      </c>
      <c r="C977" t="str">
        <f t="shared" si="60"/>
        <v>LATVIA_TO_elec</v>
      </c>
      <c r="D977" t="str">
        <f t="shared" si="61"/>
        <v>PROTRA_CHP_PP_I</v>
      </c>
      <c r="E977" t="s">
        <v>24</v>
      </c>
      <c r="F977" s="1" t="str">
        <f t="shared" si="62"/>
        <v>LATVIATO_elecPROTRA_PP_liquid_fuels</v>
      </c>
      <c r="G977" s="5">
        <f>'PROTRA_capacity-Original_Data'!H977</f>
        <v>1.1999999999999999E-3</v>
      </c>
      <c r="H977" s="5">
        <f>'PROTRA_capacity-Original_Data'!I977</f>
        <v>1.1999999999999999E-3</v>
      </c>
      <c r="I977" s="5">
        <f>'PROTRA_capacity-Original_Data'!J977</f>
        <v>1.1999999999999999E-3</v>
      </c>
      <c r="J977" s="5">
        <f>'PROTRA_capacity-Original_Data'!K977</f>
        <v>1.1999999999999999E-3</v>
      </c>
      <c r="K977" s="5">
        <f>'PROTRA_capacity-Original_Data'!L977</f>
        <v>1.1999999999999999E-3</v>
      </c>
      <c r="L977" s="5">
        <f>'PROTRA_capacity-Original_Data'!M977</f>
        <v>1.1999999999999999E-3</v>
      </c>
      <c r="M977" s="5">
        <f>'PROTRA_capacity-Original_Data'!N977</f>
        <v>1.1999999999999999E-3</v>
      </c>
      <c r="N977" s="5">
        <f>'PROTRA_capacity-Original_Data'!O977</f>
        <v>1.1999999999999999E-3</v>
      </c>
      <c r="O977" s="5">
        <f>'PROTRA_capacity-Original_Data'!P977</f>
        <v>1.1999999999999999E-3</v>
      </c>
      <c r="P977" s="5">
        <f>'PROTRA_capacity-Original_Data'!Q977</f>
        <v>1.1999999999999999E-3</v>
      </c>
      <c r="Q977" s="5">
        <f>'PROTRA_capacity-Original_Data'!R977</f>
        <v>1.1999999999999999E-3</v>
      </c>
      <c r="R977" s="5">
        <f>'PROTRA_capacity-Original_Data'!S977</f>
        <v>1.1999999999999999E-3</v>
      </c>
      <c r="S977" s="5">
        <f>'PROTRA_capacity-Original_Data'!T977</f>
        <v>1.1999999999999999E-3</v>
      </c>
      <c r="T977" s="5">
        <f>'PROTRA_capacity-Original_Data'!U977</f>
        <v>1.1999999999999999E-3</v>
      </c>
      <c r="U977" s="5">
        <f>'PROTRA_capacity-Original_Data'!V977</f>
        <v>1.1999999999999999E-3</v>
      </c>
      <c r="W977" s="83">
        <f t="shared" si="63"/>
        <v>0</v>
      </c>
    </row>
    <row r="978" spans="1:23" x14ac:dyDescent="0.35">
      <c r="A978" t="s">
        <v>57</v>
      </c>
      <c r="B978" t="s">
        <v>42</v>
      </c>
      <c r="C978" t="str">
        <f t="shared" si="60"/>
        <v>LATVIA_TO_elec</v>
      </c>
      <c r="D978" t="str">
        <f t="shared" si="61"/>
        <v>PROTRA_CHP_PP_I</v>
      </c>
      <c r="E978" t="s">
        <v>25</v>
      </c>
      <c r="F978" s="1" t="str">
        <f t="shared" si="62"/>
        <v>LATVIATO_elecPROTRA_PP_liquid_fuels_CCS</v>
      </c>
      <c r="G978" s="5">
        <f>'PROTRA_capacity-Original_Data'!H978</f>
        <v>0</v>
      </c>
      <c r="H978" s="5">
        <f>'PROTRA_capacity-Original_Data'!I978</f>
        <v>0</v>
      </c>
      <c r="I978" s="5">
        <f>'PROTRA_capacity-Original_Data'!J978</f>
        <v>0</v>
      </c>
      <c r="J978" s="5">
        <f>'PROTRA_capacity-Original_Data'!K978</f>
        <v>0</v>
      </c>
      <c r="K978" s="5">
        <f>'PROTRA_capacity-Original_Data'!L978</f>
        <v>0</v>
      </c>
      <c r="L978" s="5">
        <f>'PROTRA_capacity-Original_Data'!M978</f>
        <v>0</v>
      </c>
      <c r="M978" s="5">
        <f>'PROTRA_capacity-Original_Data'!N978</f>
        <v>0</v>
      </c>
      <c r="N978" s="5">
        <f>'PROTRA_capacity-Original_Data'!O978</f>
        <v>0</v>
      </c>
      <c r="O978" s="5">
        <f>'PROTRA_capacity-Original_Data'!P978</f>
        <v>0</v>
      </c>
      <c r="P978" s="5">
        <f>'PROTRA_capacity-Original_Data'!Q978</f>
        <v>0</v>
      </c>
      <c r="Q978" s="5">
        <f>'PROTRA_capacity-Original_Data'!R978</f>
        <v>0</v>
      </c>
      <c r="R978" s="5">
        <f>'PROTRA_capacity-Original_Data'!S978</f>
        <v>0</v>
      </c>
      <c r="S978" s="5">
        <f>'PROTRA_capacity-Original_Data'!T978</f>
        <v>0</v>
      </c>
      <c r="T978" s="5">
        <f>'PROTRA_capacity-Original_Data'!U978</f>
        <v>0</v>
      </c>
      <c r="U978" s="5">
        <f>'PROTRA_capacity-Original_Data'!V978</f>
        <v>0</v>
      </c>
      <c r="W978" s="83" t="e">
        <f t="shared" si="63"/>
        <v>#DIV/0!</v>
      </c>
    </row>
    <row r="979" spans="1:23" x14ac:dyDescent="0.35">
      <c r="A979" t="s">
        <v>57</v>
      </c>
      <c r="B979" t="s">
        <v>42</v>
      </c>
      <c r="C979" t="str">
        <f t="shared" si="60"/>
        <v>LATVIA_TO_elec</v>
      </c>
      <c r="D979" t="str">
        <f t="shared" si="61"/>
        <v>PROTRA_CHP_PP_I</v>
      </c>
      <c r="E979" t="s">
        <v>26</v>
      </c>
      <c r="F979" s="1" t="str">
        <f t="shared" si="62"/>
        <v>LATVIATO_elecPROTRA_PP_nuclear</v>
      </c>
      <c r="G979" s="5">
        <f>'PROTRA_capacity-Original_Data'!H979</f>
        <v>0</v>
      </c>
      <c r="H979" s="5">
        <f>'PROTRA_capacity-Original_Data'!I979</f>
        <v>0</v>
      </c>
      <c r="I979" s="5">
        <f>'PROTRA_capacity-Original_Data'!J979</f>
        <v>0</v>
      </c>
      <c r="J979" s="5">
        <f>'PROTRA_capacity-Original_Data'!K979</f>
        <v>0</v>
      </c>
      <c r="K979" s="5">
        <f>'PROTRA_capacity-Original_Data'!L979</f>
        <v>0</v>
      </c>
      <c r="L979" s="5">
        <f>'PROTRA_capacity-Original_Data'!M979</f>
        <v>0</v>
      </c>
      <c r="M979" s="5">
        <f>'PROTRA_capacity-Original_Data'!N979</f>
        <v>0</v>
      </c>
      <c r="N979" s="5">
        <f>'PROTRA_capacity-Original_Data'!O979</f>
        <v>0</v>
      </c>
      <c r="O979" s="5">
        <f>'PROTRA_capacity-Original_Data'!P979</f>
        <v>0</v>
      </c>
      <c r="P979" s="5">
        <f>'PROTRA_capacity-Original_Data'!Q979</f>
        <v>0</v>
      </c>
      <c r="Q979" s="5">
        <f>'PROTRA_capacity-Original_Data'!R979</f>
        <v>0</v>
      </c>
      <c r="R979" s="5">
        <f>'PROTRA_capacity-Original_Data'!S979</f>
        <v>0</v>
      </c>
      <c r="S979" s="5">
        <f>'PROTRA_capacity-Original_Data'!T979</f>
        <v>0</v>
      </c>
      <c r="T979" s="5">
        <f>'PROTRA_capacity-Original_Data'!U979</f>
        <v>0</v>
      </c>
      <c r="U979" s="5">
        <f>'PROTRA_capacity-Original_Data'!V979</f>
        <v>0</v>
      </c>
      <c r="W979" s="83" t="e">
        <f t="shared" si="63"/>
        <v>#DIV/0!</v>
      </c>
    </row>
    <row r="980" spans="1:23" x14ac:dyDescent="0.35">
      <c r="A980" t="s">
        <v>57</v>
      </c>
      <c r="B980" t="s">
        <v>42</v>
      </c>
      <c r="C980" t="str">
        <f t="shared" si="60"/>
        <v>LATVIA_TO_elec</v>
      </c>
      <c r="D980" t="str">
        <f t="shared" si="61"/>
        <v>PROTRA_CHP_PP_I</v>
      </c>
      <c r="E980" t="s">
        <v>27</v>
      </c>
      <c r="F980" s="1" t="str">
        <f t="shared" si="62"/>
        <v>LATVIATO_elecPROTRA_PP_oceanic</v>
      </c>
      <c r="G980" s="5">
        <f>'PROTRA_capacity-Original_Data'!H980</f>
        <v>0</v>
      </c>
      <c r="H980" s="5">
        <f>'PROTRA_capacity-Original_Data'!I980</f>
        <v>0</v>
      </c>
      <c r="I980" s="5">
        <f>'PROTRA_capacity-Original_Data'!J980</f>
        <v>0</v>
      </c>
      <c r="J980" s="5">
        <f>'PROTRA_capacity-Original_Data'!K980</f>
        <v>0</v>
      </c>
      <c r="K980" s="5">
        <f>'PROTRA_capacity-Original_Data'!L980</f>
        <v>0</v>
      </c>
      <c r="L980" s="5">
        <f>'PROTRA_capacity-Original_Data'!M980</f>
        <v>0</v>
      </c>
      <c r="M980" s="5">
        <f>'PROTRA_capacity-Original_Data'!N980</f>
        <v>0</v>
      </c>
      <c r="N980" s="5">
        <f>'PROTRA_capacity-Original_Data'!O980</f>
        <v>0</v>
      </c>
      <c r="O980" s="5">
        <f>'PROTRA_capacity-Original_Data'!P980</f>
        <v>0</v>
      </c>
      <c r="P980" s="5">
        <f>'PROTRA_capacity-Original_Data'!Q980</f>
        <v>0</v>
      </c>
      <c r="Q980" s="5">
        <f>'PROTRA_capacity-Original_Data'!R980</f>
        <v>0</v>
      </c>
      <c r="R980" s="5">
        <f>'PROTRA_capacity-Original_Data'!S980</f>
        <v>0</v>
      </c>
      <c r="S980" s="5">
        <f>'PROTRA_capacity-Original_Data'!T980</f>
        <v>0</v>
      </c>
      <c r="T980" s="5">
        <f>'PROTRA_capacity-Original_Data'!U980</f>
        <v>0</v>
      </c>
      <c r="U980" s="5">
        <f>'PROTRA_capacity-Original_Data'!V980</f>
        <v>0</v>
      </c>
      <c r="W980" s="83" t="e">
        <f t="shared" si="63"/>
        <v>#DIV/0!</v>
      </c>
    </row>
    <row r="981" spans="1:23" x14ac:dyDescent="0.35">
      <c r="A981" t="s">
        <v>57</v>
      </c>
      <c r="B981" t="s">
        <v>42</v>
      </c>
      <c r="C981" t="str">
        <f t="shared" si="60"/>
        <v>LATVIA_TO_elec</v>
      </c>
      <c r="D981" t="str">
        <f t="shared" si="61"/>
        <v>PROTRA_CHP_PP_I</v>
      </c>
      <c r="E981" t="s">
        <v>28</v>
      </c>
      <c r="F981" s="1" t="str">
        <f t="shared" si="62"/>
        <v>LATVIATO_elecPROTRA_PP_solar_CSP</v>
      </c>
      <c r="G981" s="5">
        <f>'PROTRA_capacity-Original_Data'!H981</f>
        <v>0</v>
      </c>
      <c r="H981" s="5">
        <f>'PROTRA_capacity-Original_Data'!I981</f>
        <v>0</v>
      </c>
      <c r="I981" s="5">
        <f>'PROTRA_capacity-Original_Data'!J981</f>
        <v>0</v>
      </c>
      <c r="J981" s="5">
        <f>'PROTRA_capacity-Original_Data'!K981</f>
        <v>0</v>
      </c>
      <c r="K981" s="5">
        <f>'PROTRA_capacity-Original_Data'!L981</f>
        <v>0</v>
      </c>
      <c r="L981" s="5">
        <f>'PROTRA_capacity-Original_Data'!M981</f>
        <v>0</v>
      </c>
      <c r="M981" s="5">
        <f>'PROTRA_capacity-Original_Data'!N981</f>
        <v>0</v>
      </c>
      <c r="N981" s="5">
        <f>'PROTRA_capacity-Original_Data'!O981</f>
        <v>0</v>
      </c>
      <c r="O981" s="5">
        <f>'PROTRA_capacity-Original_Data'!P981</f>
        <v>0</v>
      </c>
      <c r="P981" s="5">
        <f>'PROTRA_capacity-Original_Data'!Q981</f>
        <v>0</v>
      </c>
      <c r="Q981" s="5">
        <f>'PROTRA_capacity-Original_Data'!R981</f>
        <v>0</v>
      </c>
      <c r="R981" s="5">
        <f>'PROTRA_capacity-Original_Data'!S981</f>
        <v>0</v>
      </c>
      <c r="S981" s="5">
        <f>'PROTRA_capacity-Original_Data'!T981</f>
        <v>0</v>
      </c>
      <c r="T981" s="5">
        <f>'PROTRA_capacity-Original_Data'!U981</f>
        <v>0</v>
      </c>
      <c r="U981" s="5">
        <f>'PROTRA_capacity-Original_Data'!V981</f>
        <v>0</v>
      </c>
      <c r="W981" s="83" t="e">
        <f t="shared" si="63"/>
        <v>#DIV/0!</v>
      </c>
    </row>
    <row r="982" spans="1:23" x14ac:dyDescent="0.35">
      <c r="A982" t="s">
        <v>57</v>
      </c>
      <c r="B982" t="s">
        <v>42</v>
      </c>
      <c r="C982" t="str">
        <f t="shared" si="60"/>
        <v>LATVIA_TO_elec</v>
      </c>
      <c r="D982" t="str">
        <f t="shared" si="61"/>
        <v>PROTRA_CHP_PP_I</v>
      </c>
      <c r="E982" t="s">
        <v>29</v>
      </c>
      <c r="F982" s="1" t="str">
        <f t="shared" si="62"/>
        <v>LATVIATO_elecPROTRA_PP_solar_PV</v>
      </c>
      <c r="G982" s="5">
        <f>'PROTRA_capacity-Original_Data'!H982</f>
        <v>0</v>
      </c>
      <c r="H982" s="5">
        <f>'PROTRA_capacity-Original_Data'!I982</f>
        <v>0</v>
      </c>
      <c r="I982" s="5">
        <f>'PROTRA_capacity-Original_Data'!J982</f>
        <v>0</v>
      </c>
      <c r="J982" s="5">
        <f>'PROTRA_capacity-Original_Data'!K982</f>
        <v>0</v>
      </c>
      <c r="K982" s="5">
        <f>'PROTRA_capacity-Original_Data'!L982</f>
        <v>0</v>
      </c>
      <c r="L982" s="5">
        <f>'PROTRA_capacity-Original_Data'!M982</f>
        <v>0</v>
      </c>
      <c r="M982" s="5">
        <f>'PROTRA_capacity-Original_Data'!N982</f>
        <v>1.1999999999999999E-4</v>
      </c>
      <c r="N982" s="5">
        <f>'PROTRA_capacity-Original_Data'!O982</f>
        <v>1.1999999999999999E-4</v>
      </c>
      <c r="O982" s="5">
        <f>'PROTRA_capacity-Original_Data'!P982</f>
        <v>1.1999999999999999E-4</v>
      </c>
      <c r="P982" s="5">
        <f>'PROTRA_capacity-Original_Data'!Q982</f>
        <v>1.1999999999999999E-4</v>
      </c>
      <c r="Q982" s="5">
        <f>'PROTRA_capacity-Original_Data'!R982</f>
        <v>1.4742857142857141E-4</v>
      </c>
      <c r="R982" s="5">
        <f>'PROTRA_capacity-Original_Data'!S982</f>
        <v>1.7485714285714283E-4</v>
      </c>
      <c r="S982" s="5">
        <f>'PROTRA_capacity-Original_Data'!T982</f>
        <v>2.0228571428571425E-4</v>
      </c>
      <c r="T982" s="5">
        <f>'PROTRA_capacity-Original_Data'!U982</f>
        <v>2.2971428571428568E-4</v>
      </c>
      <c r="U982" s="5">
        <f>'PROTRA_capacity-Original_Data'!V982</f>
        <v>2.571428571428571E-4</v>
      </c>
      <c r="W982" s="83" t="e">
        <f t="shared" si="63"/>
        <v>#DIV/0!</v>
      </c>
    </row>
    <row r="983" spans="1:23" x14ac:dyDescent="0.35">
      <c r="A983" t="s">
        <v>57</v>
      </c>
      <c r="B983" t="s">
        <v>42</v>
      </c>
      <c r="C983" t="str">
        <f t="shared" si="60"/>
        <v>LATVIA_TO_elec</v>
      </c>
      <c r="D983" t="str">
        <f t="shared" si="61"/>
        <v>PROTRA_CHP_PP_I</v>
      </c>
      <c r="E983" t="s">
        <v>30</v>
      </c>
      <c r="F983" s="1" t="str">
        <f t="shared" si="62"/>
        <v>LATVIATO_elecPROTRA_PP_solar_urban_PV</v>
      </c>
      <c r="G983" s="5">
        <f>'PROTRA_capacity-Original_Data'!H983</f>
        <v>0</v>
      </c>
      <c r="H983" s="5">
        <f>'PROTRA_capacity-Original_Data'!I983</f>
        <v>0</v>
      </c>
      <c r="I983" s="5">
        <f>'PROTRA_capacity-Original_Data'!J983</f>
        <v>0</v>
      </c>
      <c r="J983" s="5">
        <f>'PROTRA_capacity-Original_Data'!K983</f>
        <v>0</v>
      </c>
      <c r="K983" s="5">
        <f>'PROTRA_capacity-Original_Data'!L983</f>
        <v>0</v>
      </c>
      <c r="L983" s="5">
        <f>'PROTRA_capacity-Original_Data'!M983</f>
        <v>0</v>
      </c>
      <c r="M983" s="5">
        <f>'PROTRA_capacity-Original_Data'!N983</f>
        <v>8.000000000000002E-5</v>
      </c>
      <c r="N983" s="5">
        <f>'PROTRA_capacity-Original_Data'!O983</f>
        <v>8.000000000000002E-5</v>
      </c>
      <c r="O983" s="5">
        <f>'PROTRA_capacity-Original_Data'!P983</f>
        <v>8.000000000000002E-5</v>
      </c>
      <c r="P983" s="5">
        <f>'PROTRA_capacity-Original_Data'!Q983</f>
        <v>8.000000000000002E-5</v>
      </c>
      <c r="Q983" s="5">
        <f>'PROTRA_capacity-Original_Data'!R983</f>
        <v>9.8285714285714315E-5</v>
      </c>
      <c r="R983" s="5">
        <f>'PROTRA_capacity-Original_Data'!S983</f>
        <v>1.1657142857142861E-4</v>
      </c>
      <c r="S983" s="5">
        <f>'PROTRA_capacity-Original_Data'!T983</f>
        <v>1.3485714285714289E-4</v>
      </c>
      <c r="T983" s="5">
        <f>'PROTRA_capacity-Original_Data'!U983</f>
        <v>1.5314285714285717E-4</v>
      </c>
      <c r="U983" s="5">
        <f>'PROTRA_capacity-Original_Data'!V983</f>
        <v>1.7142857142857145E-4</v>
      </c>
      <c r="W983" s="83" t="e">
        <f t="shared" si="63"/>
        <v>#DIV/0!</v>
      </c>
    </row>
    <row r="984" spans="1:23" x14ac:dyDescent="0.35">
      <c r="A984" t="s">
        <v>57</v>
      </c>
      <c r="B984" t="s">
        <v>42</v>
      </c>
      <c r="C984" t="str">
        <f t="shared" si="60"/>
        <v>LATVIA_TO_elec</v>
      </c>
      <c r="D984" t="str">
        <f t="shared" si="61"/>
        <v>PROTRA_CHP_PP_I</v>
      </c>
      <c r="E984" t="s">
        <v>31</v>
      </c>
      <c r="F984" s="1" t="str">
        <f t="shared" si="62"/>
        <v>LATVIATO_elecPROTRA_PP_solid_fossil</v>
      </c>
      <c r="G984" s="5">
        <f>'PROTRA_capacity-Original_Data'!H984</f>
        <v>0</v>
      </c>
      <c r="H984" s="5">
        <f>'PROTRA_capacity-Original_Data'!I984</f>
        <v>0</v>
      </c>
      <c r="I984" s="5">
        <f>'PROTRA_capacity-Original_Data'!J984</f>
        <v>0</v>
      </c>
      <c r="J984" s="5">
        <f>'PROTRA_capacity-Original_Data'!K984</f>
        <v>0</v>
      </c>
      <c r="K984" s="5">
        <f>'PROTRA_capacity-Original_Data'!L984</f>
        <v>0</v>
      </c>
      <c r="L984" s="5">
        <f>'PROTRA_capacity-Original_Data'!M984</f>
        <v>0</v>
      </c>
      <c r="M984" s="5">
        <f>'PROTRA_capacity-Original_Data'!N984</f>
        <v>0</v>
      </c>
      <c r="N984" s="5">
        <f>'PROTRA_capacity-Original_Data'!O984</f>
        <v>0</v>
      </c>
      <c r="O984" s="5">
        <f>'PROTRA_capacity-Original_Data'!P984</f>
        <v>0</v>
      </c>
      <c r="P984" s="5">
        <f>'PROTRA_capacity-Original_Data'!Q984</f>
        <v>0</v>
      </c>
      <c r="Q984" s="5">
        <f>'PROTRA_capacity-Original_Data'!R984</f>
        <v>0</v>
      </c>
      <c r="R984" s="5">
        <f>'PROTRA_capacity-Original_Data'!S984</f>
        <v>0</v>
      </c>
      <c r="S984" s="5">
        <f>'PROTRA_capacity-Original_Data'!T984</f>
        <v>0</v>
      </c>
      <c r="T984" s="5">
        <f>'PROTRA_capacity-Original_Data'!U984</f>
        <v>0</v>
      </c>
      <c r="U984" s="5">
        <f>'PROTRA_capacity-Original_Data'!V984</f>
        <v>0</v>
      </c>
      <c r="W984" s="83" t="e">
        <f t="shared" si="63"/>
        <v>#DIV/0!</v>
      </c>
    </row>
    <row r="985" spans="1:23" x14ac:dyDescent="0.35">
      <c r="A985" t="s">
        <v>57</v>
      </c>
      <c r="B985" t="s">
        <v>42</v>
      </c>
      <c r="C985" t="str">
        <f t="shared" si="60"/>
        <v>LATVIA_TO_elec</v>
      </c>
      <c r="D985" t="str">
        <f t="shared" si="61"/>
        <v>PROTRA_CHP_PP_I</v>
      </c>
      <c r="E985" t="s">
        <v>32</v>
      </c>
      <c r="F985" s="1" t="str">
        <f t="shared" si="62"/>
        <v>LATVIATO_elecPROTRA_PP_solid_fossil_CCS</v>
      </c>
      <c r="G985" s="5">
        <f>'PROTRA_capacity-Original_Data'!H985</f>
        <v>0</v>
      </c>
      <c r="H985" s="5">
        <f>'PROTRA_capacity-Original_Data'!I985</f>
        <v>0</v>
      </c>
      <c r="I985" s="5">
        <f>'PROTRA_capacity-Original_Data'!J985</f>
        <v>0</v>
      </c>
      <c r="J985" s="5">
        <f>'PROTRA_capacity-Original_Data'!K985</f>
        <v>0</v>
      </c>
      <c r="K985" s="5">
        <f>'PROTRA_capacity-Original_Data'!L985</f>
        <v>0</v>
      </c>
      <c r="L985" s="5">
        <f>'PROTRA_capacity-Original_Data'!M985</f>
        <v>0</v>
      </c>
      <c r="M985" s="5">
        <f>'PROTRA_capacity-Original_Data'!N985</f>
        <v>0</v>
      </c>
      <c r="N985" s="5">
        <f>'PROTRA_capacity-Original_Data'!O985</f>
        <v>0</v>
      </c>
      <c r="O985" s="5">
        <f>'PROTRA_capacity-Original_Data'!P985</f>
        <v>0</v>
      </c>
      <c r="P985" s="5">
        <f>'PROTRA_capacity-Original_Data'!Q985</f>
        <v>0</v>
      </c>
      <c r="Q985" s="5">
        <f>'PROTRA_capacity-Original_Data'!R985</f>
        <v>0</v>
      </c>
      <c r="R985" s="5">
        <f>'PROTRA_capacity-Original_Data'!S985</f>
        <v>0</v>
      </c>
      <c r="S985" s="5">
        <f>'PROTRA_capacity-Original_Data'!T985</f>
        <v>0</v>
      </c>
      <c r="T985" s="5">
        <f>'PROTRA_capacity-Original_Data'!U985</f>
        <v>0</v>
      </c>
      <c r="U985" s="5">
        <f>'PROTRA_capacity-Original_Data'!V985</f>
        <v>0</v>
      </c>
      <c r="W985" s="83" t="e">
        <f t="shared" si="63"/>
        <v>#DIV/0!</v>
      </c>
    </row>
    <row r="986" spans="1:23" x14ac:dyDescent="0.35">
      <c r="A986" t="s">
        <v>57</v>
      </c>
      <c r="B986" t="s">
        <v>42</v>
      </c>
      <c r="C986" t="str">
        <f t="shared" si="60"/>
        <v>LATVIA_TO_elec</v>
      </c>
      <c r="D986" t="str">
        <f t="shared" si="61"/>
        <v>PROTRA_CHP_PP_I</v>
      </c>
      <c r="E986" t="s">
        <v>33</v>
      </c>
      <c r="F986" s="1" t="str">
        <f t="shared" si="62"/>
        <v>LATVIATO_elecPROTRA_PP_waste</v>
      </c>
      <c r="G986" s="5">
        <f>'PROTRA_capacity-Original_Data'!H986</f>
        <v>0</v>
      </c>
      <c r="H986" s="5">
        <f>'PROTRA_capacity-Original_Data'!I986</f>
        <v>0</v>
      </c>
      <c r="I986" s="5">
        <f>'PROTRA_capacity-Original_Data'!J986</f>
        <v>0</v>
      </c>
      <c r="J986" s="5">
        <f>'PROTRA_capacity-Original_Data'!K986</f>
        <v>0</v>
      </c>
      <c r="K986" s="5">
        <f>'PROTRA_capacity-Original_Data'!L986</f>
        <v>0</v>
      </c>
      <c r="L986" s="5">
        <f>'PROTRA_capacity-Original_Data'!M986</f>
        <v>0</v>
      </c>
      <c r="M986" s="5">
        <f>'PROTRA_capacity-Original_Data'!N986</f>
        <v>0</v>
      </c>
      <c r="N986" s="5">
        <f>'PROTRA_capacity-Original_Data'!O986</f>
        <v>0</v>
      </c>
      <c r="O986" s="5">
        <f>'PROTRA_capacity-Original_Data'!P986</f>
        <v>0</v>
      </c>
      <c r="P986" s="5">
        <f>'PROTRA_capacity-Original_Data'!Q986</f>
        <v>0</v>
      </c>
      <c r="Q986" s="5">
        <f>'PROTRA_capacity-Original_Data'!R986</f>
        <v>0</v>
      </c>
      <c r="R986" s="5">
        <f>'PROTRA_capacity-Original_Data'!S986</f>
        <v>0</v>
      </c>
      <c r="S986" s="5">
        <f>'PROTRA_capacity-Original_Data'!T986</f>
        <v>0</v>
      </c>
      <c r="T986" s="5">
        <f>'PROTRA_capacity-Original_Data'!U986</f>
        <v>0</v>
      </c>
      <c r="U986" s="5">
        <f>'PROTRA_capacity-Original_Data'!V986</f>
        <v>0</v>
      </c>
      <c r="W986" s="83" t="e">
        <f t="shared" si="63"/>
        <v>#DIV/0!</v>
      </c>
    </row>
    <row r="987" spans="1:23" x14ac:dyDescent="0.35">
      <c r="A987" t="s">
        <v>57</v>
      </c>
      <c r="B987" t="s">
        <v>42</v>
      </c>
      <c r="C987" t="str">
        <f t="shared" si="60"/>
        <v>LATVIA_TO_elec</v>
      </c>
      <c r="D987" t="str">
        <f t="shared" si="61"/>
        <v>PROTRA_CHP_PP_I</v>
      </c>
      <c r="E987" t="s">
        <v>34</v>
      </c>
      <c r="F987" s="1" t="str">
        <f t="shared" si="62"/>
        <v>LATVIATO_elecPROTRA_PP_waste_CCS</v>
      </c>
      <c r="G987" s="5">
        <f>'PROTRA_capacity-Original_Data'!H987</f>
        <v>0</v>
      </c>
      <c r="H987" s="5">
        <f>'PROTRA_capacity-Original_Data'!I987</f>
        <v>0</v>
      </c>
      <c r="I987" s="5">
        <f>'PROTRA_capacity-Original_Data'!J987</f>
        <v>0</v>
      </c>
      <c r="J987" s="5">
        <f>'PROTRA_capacity-Original_Data'!K987</f>
        <v>0</v>
      </c>
      <c r="K987" s="5">
        <f>'PROTRA_capacity-Original_Data'!L987</f>
        <v>0</v>
      </c>
      <c r="L987" s="5">
        <f>'PROTRA_capacity-Original_Data'!M987</f>
        <v>0</v>
      </c>
      <c r="M987" s="5">
        <f>'PROTRA_capacity-Original_Data'!N987</f>
        <v>0</v>
      </c>
      <c r="N987" s="5">
        <f>'PROTRA_capacity-Original_Data'!O987</f>
        <v>0</v>
      </c>
      <c r="O987" s="5">
        <f>'PROTRA_capacity-Original_Data'!P987</f>
        <v>0</v>
      </c>
      <c r="P987" s="5">
        <f>'PROTRA_capacity-Original_Data'!Q987</f>
        <v>0</v>
      </c>
      <c r="Q987" s="5">
        <f>'PROTRA_capacity-Original_Data'!R987</f>
        <v>0</v>
      </c>
      <c r="R987" s="5">
        <f>'PROTRA_capacity-Original_Data'!S987</f>
        <v>0</v>
      </c>
      <c r="S987" s="5">
        <f>'PROTRA_capacity-Original_Data'!T987</f>
        <v>0</v>
      </c>
      <c r="T987" s="5">
        <f>'PROTRA_capacity-Original_Data'!U987</f>
        <v>0</v>
      </c>
      <c r="U987" s="5">
        <f>'PROTRA_capacity-Original_Data'!V987</f>
        <v>0</v>
      </c>
      <c r="W987" s="83" t="e">
        <f t="shared" si="63"/>
        <v>#DIV/0!</v>
      </c>
    </row>
    <row r="988" spans="1:23" x14ac:dyDescent="0.35">
      <c r="A988" t="s">
        <v>57</v>
      </c>
      <c r="B988" t="s">
        <v>42</v>
      </c>
      <c r="C988" t="str">
        <f t="shared" si="60"/>
        <v>LATVIA_TO_elec</v>
      </c>
      <c r="D988" t="str">
        <f t="shared" si="61"/>
        <v>PROTRA_CHP_PP_I</v>
      </c>
      <c r="E988" t="s">
        <v>35</v>
      </c>
      <c r="F988" s="1" t="str">
        <f t="shared" si="62"/>
        <v>LATVIATO_elecPROTRA_PP_wind_offshore</v>
      </c>
      <c r="G988" s="5">
        <f>'PROTRA_capacity-Original_Data'!H988</f>
        <v>0</v>
      </c>
      <c r="H988" s="5">
        <f>'PROTRA_capacity-Original_Data'!I988</f>
        <v>0</v>
      </c>
      <c r="I988" s="5">
        <f>'PROTRA_capacity-Original_Data'!J988</f>
        <v>0</v>
      </c>
      <c r="J988" s="5">
        <f>'PROTRA_capacity-Original_Data'!K988</f>
        <v>0</v>
      </c>
      <c r="K988" s="5">
        <f>'PROTRA_capacity-Original_Data'!L988</f>
        <v>0</v>
      </c>
      <c r="L988" s="5">
        <f>'PROTRA_capacity-Original_Data'!M988</f>
        <v>0</v>
      </c>
      <c r="M988" s="5">
        <f>'PROTRA_capacity-Original_Data'!N988</f>
        <v>0</v>
      </c>
      <c r="N988" s="5">
        <f>'PROTRA_capacity-Original_Data'!O988</f>
        <v>0</v>
      </c>
      <c r="O988" s="5">
        <f>'PROTRA_capacity-Original_Data'!P988</f>
        <v>0</v>
      </c>
      <c r="P988" s="5">
        <f>'PROTRA_capacity-Original_Data'!Q988</f>
        <v>0</v>
      </c>
      <c r="Q988" s="5">
        <f>'PROTRA_capacity-Original_Data'!R988</f>
        <v>0</v>
      </c>
      <c r="R988" s="5">
        <f>'PROTRA_capacity-Original_Data'!S988</f>
        <v>0</v>
      </c>
      <c r="S988" s="5">
        <f>'PROTRA_capacity-Original_Data'!T988</f>
        <v>0</v>
      </c>
      <c r="T988" s="5">
        <f>'PROTRA_capacity-Original_Data'!U988</f>
        <v>0</v>
      </c>
      <c r="U988" s="5">
        <f>'PROTRA_capacity-Original_Data'!V988</f>
        <v>0</v>
      </c>
      <c r="W988" s="83" t="e">
        <f t="shared" si="63"/>
        <v>#DIV/0!</v>
      </c>
    </row>
    <row r="989" spans="1:23" x14ac:dyDescent="0.35">
      <c r="A989" t="s">
        <v>57</v>
      </c>
      <c r="B989" t="s">
        <v>42</v>
      </c>
      <c r="C989" t="str">
        <f t="shared" si="60"/>
        <v>LATVIA_TO_elec</v>
      </c>
      <c r="D989" t="str">
        <f t="shared" si="61"/>
        <v>PROTRA_CHP_PP_I</v>
      </c>
      <c r="E989" t="s">
        <v>36</v>
      </c>
      <c r="F989" s="1" t="str">
        <f t="shared" si="62"/>
        <v>LATVIATO_elecPROTRA_PP_wind_onshore</v>
      </c>
      <c r="G989" s="5">
        <f>'PROTRA_capacity-Original_Data'!H989</f>
        <v>2.5999999999999999E-2</v>
      </c>
      <c r="H989" s="5">
        <f>'PROTRA_capacity-Original_Data'!I989</f>
        <v>2.5999999999999999E-2</v>
      </c>
      <c r="I989" s="5">
        <f>'PROTRA_capacity-Original_Data'!J989</f>
        <v>2.8000000000000001E-2</v>
      </c>
      <c r="J989" s="5">
        <f>'PROTRA_capacity-Original_Data'!K989</f>
        <v>2.9000000000000001E-2</v>
      </c>
      <c r="K989" s="5">
        <f>'PROTRA_capacity-Original_Data'!L989</f>
        <v>0.03</v>
      </c>
      <c r="L989" s="5">
        <f>'PROTRA_capacity-Original_Data'!M989</f>
        <v>3.5999999999999997E-2</v>
      </c>
      <c r="M989" s="5">
        <f>'PROTRA_capacity-Original_Data'!N989</f>
        <v>5.8999999999999997E-2</v>
      </c>
      <c r="N989" s="5">
        <f>'PROTRA_capacity-Original_Data'!O989</f>
        <v>6.5891999999999992E-2</v>
      </c>
      <c r="O989" s="5">
        <f>'PROTRA_capacity-Original_Data'!P989</f>
        <v>6.8915000000000004E-2</v>
      </c>
      <c r="P989" s="5">
        <f>'PROTRA_capacity-Original_Data'!Q989</f>
        <v>6.8165000000000003E-2</v>
      </c>
      <c r="Q989" s="5">
        <f>'PROTRA_capacity-Original_Data'!R989</f>
        <v>7.3511274509803923E-2</v>
      </c>
      <c r="R989" s="5">
        <f>'PROTRA_capacity-Original_Data'!S989</f>
        <v>7.083813725490197E-2</v>
      </c>
      <c r="S989" s="5">
        <f>'PROTRA_capacity-Original_Data'!T989</f>
        <v>7.083813725490197E-2</v>
      </c>
      <c r="T989" s="5">
        <f>'PROTRA_capacity-Original_Data'!U989</f>
        <v>7.8857549019607856E-2</v>
      </c>
      <c r="U989" s="5">
        <f>'PROTRA_capacity-Original_Data'!V989</f>
        <v>9.8906078431372557E-2</v>
      </c>
      <c r="W989" s="83">
        <f t="shared" si="63"/>
        <v>0.10013606598756053</v>
      </c>
    </row>
    <row r="990" spans="1:23" x14ac:dyDescent="0.35">
      <c r="A990" t="s">
        <v>58</v>
      </c>
      <c r="B990" t="s">
        <v>41</v>
      </c>
      <c r="C990" t="str">
        <f t="shared" si="60"/>
        <v>LITHUANIA_TO_heat</v>
      </c>
      <c r="D990" t="str">
        <f t="shared" si="61"/>
        <v>PROTRA_CHP_HP_I</v>
      </c>
      <c r="E990" t="s">
        <v>0</v>
      </c>
      <c r="F990" s="1" t="str">
        <f t="shared" si="62"/>
        <v>LITHUANIATO_heatPROTRA_CHP_gas_fuels</v>
      </c>
      <c r="G990" s="3">
        <f>'PROTRA_capacity-Original_Data'!H990</f>
        <v>2.9730914511440711</v>
      </c>
      <c r="H990" s="3">
        <f>'PROTRA_capacity-Original_Data'!I990</f>
        <v>2.5578636058731457</v>
      </c>
      <c r="I990" s="3">
        <f>'PROTRA_capacity-Original_Data'!J990</f>
        <v>2.4854957143921892</v>
      </c>
      <c r="J990" s="3">
        <f>'PROTRA_capacity-Original_Data'!K990</f>
        <v>2.4934152194976522</v>
      </c>
      <c r="K990" s="3">
        <f>'PROTRA_capacity-Original_Data'!L990</f>
        <v>2.7749672803160168</v>
      </c>
      <c r="L990" s="3">
        <f>'PROTRA_capacity-Original_Data'!M990</f>
        <v>2.4241878214205861</v>
      </c>
      <c r="M990" s="3">
        <f>'PROTRA_capacity-Original_Data'!N990</f>
        <v>1.9122873965864202</v>
      </c>
      <c r="N990" s="3">
        <f>'PROTRA_capacity-Original_Data'!O990</f>
        <v>1.8360962957442053</v>
      </c>
      <c r="O990" s="3">
        <f>'PROTRA_capacity-Original_Data'!P990</f>
        <v>1.4177279570693897</v>
      </c>
      <c r="P990" s="3">
        <f>'PROTRA_capacity-Original_Data'!Q990</f>
        <v>1.0377282551986284</v>
      </c>
      <c r="Q990" s="3">
        <f>'PROTRA_capacity-Original_Data'!R990</f>
        <v>1.0064598643511962</v>
      </c>
      <c r="R990" s="3">
        <f>'PROTRA_capacity-Original_Data'!S990</f>
        <v>0.8740129686218977</v>
      </c>
      <c r="S990" s="3">
        <f>'PROTRA_capacity-Original_Data'!T990</f>
        <v>0.88971543564135047</v>
      </c>
      <c r="T990" s="3">
        <f>'PROTRA_capacity-Original_Data'!U990</f>
        <v>0.66018633077439071</v>
      </c>
      <c r="U990" s="3">
        <f>'PROTRA_capacity-Original_Data'!V990</f>
        <v>0.57300350301855862</v>
      </c>
      <c r="W990" s="83">
        <f t="shared" si="63"/>
        <v>-0.11095257340203168</v>
      </c>
    </row>
    <row r="991" spans="1:23" x14ac:dyDescent="0.35">
      <c r="A991" t="s">
        <v>58</v>
      </c>
      <c r="B991" t="s">
        <v>41</v>
      </c>
      <c r="C991" t="str">
        <f t="shared" si="60"/>
        <v>LITHUANIA_TO_heat</v>
      </c>
      <c r="D991" t="str">
        <f t="shared" si="61"/>
        <v>PROTRA_CHP_HP_I</v>
      </c>
      <c r="E991" t="s">
        <v>1</v>
      </c>
      <c r="F991" s="1" t="str">
        <f t="shared" si="62"/>
        <v>LITHUANIATO_heatPROTRA_CHP_gas_fuels_CCS</v>
      </c>
      <c r="G991" s="3">
        <f>'PROTRA_capacity-Original_Data'!H991</f>
        <v>0</v>
      </c>
      <c r="H991" s="3">
        <f>'PROTRA_capacity-Original_Data'!I991</f>
        <v>0</v>
      </c>
      <c r="I991" s="3">
        <f>'PROTRA_capacity-Original_Data'!J991</f>
        <v>0</v>
      </c>
      <c r="J991" s="3">
        <f>'PROTRA_capacity-Original_Data'!K991</f>
        <v>0</v>
      </c>
      <c r="K991" s="3">
        <f>'PROTRA_capacity-Original_Data'!L991</f>
        <v>0</v>
      </c>
      <c r="L991" s="3">
        <f>'PROTRA_capacity-Original_Data'!M991</f>
        <v>0</v>
      </c>
      <c r="M991" s="3">
        <f>'PROTRA_capacity-Original_Data'!N991</f>
        <v>0</v>
      </c>
      <c r="N991" s="3">
        <f>'PROTRA_capacity-Original_Data'!O991</f>
        <v>0</v>
      </c>
      <c r="O991" s="3">
        <f>'PROTRA_capacity-Original_Data'!P991</f>
        <v>0</v>
      </c>
      <c r="P991" s="3">
        <f>'PROTRA_capacity-Original_Data'!Q991</f>
        <v>0</v>
      </c>
      <c r="Q991" s="3">
        <f>'PROTRA_capacity-Original_Data'!R991</f>
        <v>0</v>
      </c>
      <c r="R991" s="3">
        <f>'PROTRA_capacity-Original_Data'!S991</f>
        <v>0</v>
      </c>
      <c r="S991" s="3">
        <f>'PROTRA_capacity-Original_Data'!T991</f>
        <v>0</v>
      </c>
      <c r="T991" s="3">
        <f>'PROTRA_capacity-Original_Data'!U991</f>
        <v>0</v>
      </c>
      <c r="U991" s="3">
        <f>'PROTRA_capacity-Original_Data'!V991</f>
        <v>0</v>
      </c>
      <c r="W991" s="83" t="e">
        <f t="shared" si="63"/>
        <v>#DIV/0!</v>
      </c>
    </row>
    <row r="992" spans="1:23" x14ac:dyDescent="0.35">
      <c r="A992" t="s">
        <v>58</v>
      </c>
      <c r="B992" t="s">
        <v>41</v>
      </c>
      <c r="C992" t="str">
        <f t="shared" si="60"/>
        <v>LITHUANIA_TO_heat</v>
      </c>
      <c r="D992" t="str">
        <f t="shared" si="61"/>
        <v>PROTRA_CHP_HP_I</v>
      </c>
      <c r="E992" t="s">
        <v>2</v>
      </c>
      <c r="F992" s="1" t="str">
        <f t="shared" si="62"/>
        <v>LITHUANIATO_heatPROTRA_CHP_geothermal</v>
      </c>
      <c r="G992" s="3">
        <v>0</v>
      </c>
      <c r="H992" s="3">
        <v>0</v>
      </c>
      <c r="I992" s="3">
        <v>0</v>
      </c>
      <c r="J992" s="3">
        <v>0</v>
      </c>
      <c r="K992" s="3">
        <v>0</v>
      </c>
      <c r="L992" s="3">
        <v>0</v>
      </c>
      <c r="M992" s="3">
        <v>0</v>
      </c>
      <c r="N992" s="3">
        <v>0</v>
      </c>
      <c r="O992" s="3">
        <v>0</v>
      </c>
      <c r="P992" s="3">
        <v>0</v>
      </c>
      <c r="Q992" s="3">
        <v>0</v>
      </c>
      <c r="R992" s="3">
        <v>0</v>
      </c>
      <c r="S992" s="3">
        <v>0</v>
      </c>
      <c r="T992" s="3">
        <v>0</v>
      </c>
      <c r="U992" s="3">
        <v>0</v>
      </c>
      <c r="W992" s="83" t="e">
        <f t="shared" si="63"/>
        <v>#DIV/0!</v>
      </c>
    </row>
    <row r="993" spans="1:23" x14ac:dyDescent="0.35">
      <c r="A993" t="s">
        <v>58</v>
      </c>
      <c r="B993" t="s">
        <v>41</v>
      </c>
      <c r="C993" t="str">
        <f t="shared" si="60"/>
        <v>LITHUANIA_TO_heat</v>
      </c>
      <c r="D993" t="str">
        <f t="shared" si="61"/>
        <v>PROTRA_CHP_HP_I</v>
      </c>
      <c r="E993" t="s">
        <v>3</v>
      </c>
      <c r="F993" s="1" t="str">
        <f t="shared" si="62"/>
        <v>LITHUANIATO_heatPROTRA_CHP_liquid_fuels</v>
      </c>
      <c r="G993" s="3">
        <f>'PROTRA_capacity-Original_Data'!H993</f>
        <v>0.35760661846910635</v>
      </c>
      <c r="H993" s="3">
        <f>'PROTRA_capacity-Original_Data'!I993</f>
        <v>5.0930610419616912E-2</v>
      </c>
      <c r="I993" s="3">
        <f>'PROTRA_capacity-Original_Data'!J993</f>
        <v>8.1243198926734747E-2</v>
      </c>
      <c r="J993" s="3">
        <f>'PROTRA_capacity-Original_Data'!K993</f>
        <v>0.11879257658194828</v>
      </c>
      <c r="K993" s="3">
        <f>'PROTRA_capacity-Original_Data'!L993</f>
        <v>0.10240739360512784</v>
      </c>
      <c r="L993" s="3">
        <f>'PROTRA_capacity-Original_Data'!M993</f>
        <v>5.3524931057613481E-2</v>
      </c>
      <c r="M993" s="3">
        <f>'PROTRA_capacity-Original_Data'!N993</f>
        <v>0.41331624059029587</v>
      </c>
      <c r="N993" s="3">
        <f>'PROTRA_capacity-Original_Data'!O993</f>
        <v>0.15770738615189686</v>
      </c>
      <c r="O993" s="3">
        <f>'PROTRA_capacity-Original_Data'!P993</f>
        <v>6.1444436163076696E-2</v>
      </c>
      <c r="P993" s="3">
        <f>'PROTRA_capacity-Original_Data'!Q993</f>
        <v>4.9565178504881874E-2</v>
      </c>
      <c r="Q993" s="3">
        <f>'PROTRA_capacity-Original_Data'!R993</f>
        <v>2.5943206379965716E-3</v>
      </c>
      <c r="R993" s="3">
        <f>'PROTRA_capacity-Original_Data'!S993</f>
        <v>8.0560482969367232E-3</v>
      </c>
      <c r="S993" s="3">
        <f>'PROTRA_capacity-Original_Data'!T993</f>
        <v>1.4883207870611911E-2</v>
      </c>
      <c r="T993" s="3">
        <f>'PROTRA_capacity-Original_Data'!U993</f>
        <v>3.5501229783110981E-3</v>
      </c>
      <c r="U993" s="3">
        <f>'PROTRA_capacity-Original_Data'!V993</f>
        <v>0</v>
      </c>
      <c r="W993" s="83">
        <f t="shared" si="63"/>
        <v>-1</v>
      </c>
    </row>
    <row r="994" spans="1:23" x14ac:dyDescent="0.35">
      <c r="A994" t="s">
        <v>58</v>
      </c>
      <c r="B994" t="s">
        <v>41</v>
      </c>
      <c r="C994" t="str">
        <f t="shared" si="60"/>
        <v>LITHUANIA_TO_heat</v>
      </c>
      <c r="D994" t="str">
        <f t="shared" si="61"/>
        <v>PROTRA_CHP_HP_I</v>
      </c>
      <c r="E994" t="s">
        <v>4</v>
      </c>
      <c r="F994" s="1" t="str">
        <f t="shared" si="62"/>
        <v>LITHUANIATO_heatPROTRA_CHP_liquid_fuels_CCS</v>
      </c>
      <c r="G994" s="3">
        <f>'PROTRA_capacity-Original_Data'!H994</f>
        <v>0</v>
      </c>
      <c r="H994" s="3">
        <f>'PROTRA_capacity-Original_Data'!I994</f>
        <v>0</v>
      </c>
      <c r="I994" s="3">
        <f>'PROTRA_capacity-Original_Data'!J994</f>
        <v>0</v>
      </c>
      <c r="J994" s="3">
        <f>'PROTRA_capacity-Original_Data'!K994</f>
        <v>0</v>
      </c>
      <c r="K994" s="3">
        <f>'PROTRA_capacity-Original_Data'!L994</f>
        <v>0</v>
      </c>
      <c r="L994" s="3">
        <f>'PROTRA_capacity-Original_Data'!M994</f>
        <v>0</v>
      </c>
      <c r="M994" s="3">
        <f>'PROTRA_capacity-Original_Data'!N994</f>
        <v>0</v>
      </c>
      <c r="N994" s="3">
        <f>'PROTRA_capacity-Original_Data'!O994</f>
        <v>0</v>
      </c>
      <c r="O994" s="3">
        <f>'PROTRA_capacity-Original_Data'!P994</f>
        <v>0</v>
      </c>
      <c r="P994" s="3">
        <f>'PROTRA_capacity-Original_Data'!Q994</f>
        <v>0</v>
      </c>
      <c r="Q994" s="3">
        <f>'PROTRA_capacity-Original_Data'!R994</f>
        <v>0</v>
      </c>
      <c r="R994" s="3">
        <f>'PROTRA_capacity-Original_Data'!S994</f>
        <v>0</v>
      </c>
      <c r="S994" s="3">
        <f>'PROTRA_capacity-Original_Data'!T994</f>
        <v>0</v>
      </c>
      <c r="T994" s="3">
        <f>'PROTRA_capacity-Original_Data'!U994</f>
        <v>0</v>
      </c>
      <c r="U994" s="3">
        <f>'PROTRA_capacity-Original_Data'!V994</f>
        <v>0</v>
      </c>
      <c r="W994" s="83" t="e">
        <f t="shared" si="63"/>
        <v>#DIV/0!</v>
      </c>
    </row>
    <row r="995" spans="1:23" x14ac:dyDescent="0.35">
      <c r="A995" t="s">
        <v>58</v>
      </c>
      <c r="B995" t="s">
        <v>41</v>
      </c>
      <c r="C995" t="str">
        <f t="shared" si="60"/>
        <v>LITHUANIA_TO_heat</v>
      </c>
      <c r="D995" t="str">
        <f t="shared" si="61"/>
        <v>PROTRA_CHP_HP_I</v>
      </c>
      <c r="E995" t="s">
        <v>5</v>
      </c>
      <c r="F995" s="1" t="str">
        <f t="shared" si="62"/>
        <v>LITHUANIATO_heatPROTRA_CHP_solid_fossil</v>
      </c>
      <c r="G995" s="3">
        <f>'PROTRA_capacity-Original_Data'!H995</f>
        <v>0</v>
      </c>
      <c r="H995" s="3">
        <f>'PROTRA_capacity-Original_Data'!I995</f>
        <v>0</v>
      </c>
      <c r="I995" s="3">
        <f>'PROTRA_capacity-Original_Data'!J995</f>
        <v>0</v>
      </c>
      <c r="J995" s="3">
        <f>'PROTRA_capacity-Original_Data'!K995</f>
        <v>0</v>
      </c>
      <c r="K995" s="3">
        <f>'PROTRA_capacity-Original_Data'!L995</f>
        <v>0</v>
      </c>
      <c r="L995" s="3">
        <f>'PROTRA_capacity-Original_Data'!M995</f>
        <v>0</v>
      </c>
      <c r="M995" s="3">
        <f>'PROTRA_capacity-Original_Data'!N995</f>
        <v>0</v>
      </c>
      <c r="N995" s="3">
        <f>'PROTRA_capacity-Original_Data'!O995</f>
        <v>0</v>
      </c>
      <c r="O995" s="3">
        <f>'PROTRA_capacity-Original_Data'!P995</f>
        <v>0</v>
      </c>
      <c r="P995" s="3">
        <f>'PROTRA_capacity-Original_Data'!Q995</f>
        <v>0</v>
      </c>
      <c r="Q995" s="3">
        <f>'PROTRA_capacity-Original_Data'!R995</f>
        <v>0</v>
      </c>
      <c r="R995" s="3">
        <f>'PROTRA_capacity-Original_Data'!S995</f>
        <v>0</v>
      </c>
      <c r="S995" s="3">
        <f>'PROTRA_capacity-Original_Data'!T995</f>
        <v>0</v>
      </c>
      <c r="T995" s="3">
        <f>'PROTRA_capacity-Original_Data'!U995</f>
        <v>0</v>
      </c>
      <c r="U995" s="3">
        <f>'PROTRA_capacity-Original_Data'!V995</f>
        <v>0</v>
      </c>
      <c r="W995" s="83" t="e">
        <f t="shared" si="63"/>
        <v>#DIV/0!</v>
      </c>
    </row>
    <row r="996" spans="1:23" x14ac:dyDescent="0.35">
      <c r="A996" t="s">
        <v>58</v>
      </c>
      <c r="B996" t="s">
        <v>41</v>
      </c>
      <c r="C996" t="str">
        <f t="shared" si="60"/>
        <v>LITHUANIA_TO_heat</v>
      </c>
      <c r="D996" t="str">
        <f t="shared" si="61"/>
        <v>PROTRA_CHP_HP_I</v>
      </c>
      <c r="E996" t="s">
        <v>6</v>
      </c>
      <c r="F996" s="1" t="str">
        <f t="shared" si="62"/>
        <v>LITHUANIATO_heatPROTRA_CHP_solid_fossil_CCS</v>
      </c>
      <c r="G996" s="3">
        <f>'PROTRA_capacity-Original_Data'!H996</f>
        <v>0</v>
      </c>
      <c r="H996" s="3">
        <f>'PROTRA_capacity-Original_Data'!I996</f>
        <v>0</v>
      </c>
      <c r="I996" s="3">
        <f>'PROTRA_capacity-Original_Data'!J996</f>
        <v>0</v>
      </c>
      <c r="J996" s="3">
        <f>'PROTRA_capacity-Original_Data'!K996</f>
        <v>0</v>
      </c>
      <c r="K996" s="3">
        <f>'PROTRA_capacity-Original_Data'!L996</f>
        <v>0</v>
      </c>
      <c r="L996" s="3">
        <f>'PROTRA_capacity-Original_Data'!M996</f>
        <v>0</v>
      </c>
      <c r="M996" s="3">
        <f>'PROTRA_capacity-Original_Data'!N996</f>
        <v>0</v>
      </c>
      <c r="N996" s="3">
        <f>'PROTRA_capacity-Original_Data'!O996</f>
        <v>0</v>
      </c>
      <c r="O996" s="3">
        <f>'PROTRA_capacity-Original_Data'!P996</f>
        <v>0</v>
      </c>
      <c r="P996" s="3">
        <f>'PROTRA_capacity-Original_Data'!Q996</f>
        <v>0</v>
      </c>
      <c r="Q996" s="3">
        <f>'PROTRA_capacity-Original_Data'!R996</f>
        <v>0</v>
      </c>
      <c r="R996" s="3">
        <f>'PROTRA_capacity-Original_Data'!S996</f>
        <v>0</v>
      </c>
      <c r="S996" s="3">
        <f>'PROTRA_capacity-Original_Data'!T996</f>
        <v>0</v>
      </c>
      <c r="T996" s="3">
        <f>'PROTRA_capacity-Original_Data'!U996</f>
        <v>0</v>
      </c>
      <c r="U996" s="3">
        <f>'PROTRA_capacity-Original_Data'!V996</f>
        <v>0</v>
      </c>
      <c r="W996" s="83" t="e">
        <f t="shared" si="63"/>
        <v>#DIV/0!</v>
      </c>
    </row>
    <row r="997" spans="1:23" x14ac:dyDescent="0.35">
      <c r="A997" t="s">
        <v>58</v>
      </c>
      <c r="B997" t="s">
        <v>41</v>
      </c>
      <c r="C997" t="str">
        <f t="shared" si="60"/>
        <v>LITHUANIA_TO_heat</v>
      </c>
      <c r="D997" t="str">
        <f t="shared" si="61"/>
        <v>PROTRA_CHP_HP_I</v>
      </c>
      <c r="E997" t="s">
        <v>7</v>
      </c>
      <c r="F997" s="1" t="str">
        <f t="shared" si="62"/>
        <v>LITHUANIATO_heatPROTRA_CHP_waste</v>
      </c>
      <c r="G997" s="3">
        <f>'PROTRA_capacity-Original_Data'!H997</f>
        <v>0</v>
      </c>
      <c r="H997" s="3">
        <f>'PROTRA_capacity-Original_Data'!I997</f>
        <v>0</v>
      </c>
      <c r="I997" s="3">
        <f>'PROTRA_capacity-Original_Data'!J997</f>
        <v>0</v>
      </c>
      <c r="J997" s="3">
        <f>'PROTRA_capacity-Original_Data'!K997</f>
        <v>0</v>
      </c>
      <c r="K997" s="3">
        <f>'PROTRA_capacity-Original_Data'!L997</f>
        <v>0</v>
      </c>
      <c r="L997" s="3">
        <f>'PROTRA_capacity-Original_Data'!M997</f>
        <v>0</v>
      </c>
      <c r="M997" s="3">
        <f>'PROTRA_capacity-Original_Data'!N997</f>
        <v>0</v>
      </c>
      <c r="N997" s="3">
        <f>'PROTRA_capacity-Original_Data'!O997</f>
        <v>7.5098755310427076E-2</v>
      </c>
      <c r="O997" s="3">
        <f>'PROTRA_capacity-Original_Data'!P997</f>
        <v>0.1056844302004919</v>
      </c>
      <c r="P997" s="3">
        <f>'PROTRA_capacity-Original_Data'!Q997</f>
        <v>0.12602936573004397</v>
      </c>
      <c r="Q997" s="3">
        <f>'PROTRA_capacity-Original_Data'!R997</f>
        <v>0.17668688976671384</v>
      </c>
      <c r="R997" s="3">
        <f>'PROTRA_capacity-Original_Data'!S997</f>
        <v>0.20099157784899757</v>
      </c>
      <c r="S997" s="3">
        <f>'PROTRA_capacity-Original_Data'!T997</f>
        <v>0.15279183125885068</v>
      </c>
      <c r="T997" s="3">
        <f>'PROTRA_capacity-Original_Data'!U997</f>
        <v>0.17245405083103524</v>
      </c>
      <c r="U997" s="3">
        <f>'PROTRA_capacity-Original_Data'!V997</f>
        <v>0.17934948200044717</v>
      </c>
      <c r="W997" s="83" t="e">
        <f t="shared" si="63"/>
        <v>#DIV/0!</v>
      </c>
    </row>
    <row r="998" spans="1:23" x14ac:dyDescent="0.35">
      <c r="A998" t="s">
        <v>58</v>
      </c>
      <c r="B998" t="s">
        <v>41</v>
      </c>
      <c r="C998" t="str">
        <f t="shared" si="60"/>
        <v>LITHUANIA_TO_heat</v>
      </c>
      <c r="D998" t="str">
        <f t="shared" si="61"/>
        <v>PROTRA_CHP_HP_I</v>
      </c>
      <c r="E998" t="s">
        <v>8</v>
      </c>
      <c r="F998" s="1" t="str">
        <f t="shared" si="62"/>
        <v>LITHUANIATO_heatPROTRA_CHP_solid_bio</v>
      </c>
      <c r="G998" s="4">
        <f>'PROTRA_capacity-Original_Data'!H998</f>
        <v>7.004665722590743E-2</v>
      </c>
      <c r="H998" s="4">
        <f>'PROTRA_capacity-Original_Data'!I998</f>
        <v>0.13285652530371916</v>
      </c>
      <c r="I998" s="4">
        <f>'PROTRA_capacity-Original_Data'!J998</f>
        <v>0.17409256912871732</v>
      </c>
      <c r="J998" s="4">
        <f>'PROTRA_capacity-Original_Data'!K998</f>
        <v>0.20495133040172916</v>
      </c>
      <c r="K998" s="4">
        <f>'PROTRA_capacity-Original_Data'!L998</f>
        <v>0.2064533055079377</v>
      </c>
      <c r="L998" s="4">
        <f>'PROTRA_capacity-Original_Data'!M998</f>
        <v>0.20317626891257357</v>
      </c>
      <c r="M998" s="4">
        <f>'PROTRA_capacity-Original_Data'!N998</f>
        <v>0.34531773123649101</v>
      </c>
      <c r="N998" s="4">
        <f>'PROTRA_capacity-Original_Data'!O998</f>
        <v>0.49715376015502721</v>
      </c>
      <c r="O998" s="4">
        <f>'PROTRA_capacity-Original_Data'!P998</f>
        <v>0.54193992695833637</v>
      </c>
      <c r="P998" s="4">
        <f>'PROTRA_capacity-Original_Data'!Q998</f>
        <v>0.5700678244018782</v>
      </c>
      <c r="Q998" s="4">
        <f>'PROTRA_capacity-Original_Data'!R998</f>
        <v>0.54931325929790542</v>
      </c>
      <c r="R998" s="4">
        <f>'PROTRA_capacity-Original_Data'!S998</f>
        <v>0.7063379294924349</v>
      </c>
      <c r="S998" s="4">
        <f>'PROTRA_capacity-Original_Data'!T998</f>
        <v>0.7746095252291868</v>
      </c>
      <c r="T998" s="4">
        <f>'PROTRA_capacity-Original_Data'!U998</f>
        <v>0.80000655884325844</v>
      </c>
      <c r="U998" s="4">
        <f>'PROTRA_capacity-Original_Data'!V998</f>
        <v>0.86852393232466263</v>
      </c>
      <c r="W998" s="83">
        <f t="shared" si="63"/>
        <v>0.19701501537801236</v>
      </c>
    </row>
    <row r="999" spans="1:23" x14ac:dyDescent="0.35">
      <c r="A999" t="s">
        <v>58</v>
      </c>
      <c r="B999" t="s">
        <v>41</v>
      </c>
      <c r="C999" t="str">
        <f t="shared" si="60"/>
        <v>LITHUANIA_TO_heat</v>
      </c>
      <c r="D999" t="str">
        <f t="shared" si="61"/>
        <v>PROTRA_CHP_HP_I</v>
      </c>
      <c r="E999" t="s">
        <v>9</v>
      </c>
      <c r="F999" s="1" t="str">
        <f t="shared" si="62"/>
        <v>LITHUANIATO_heatPROTRA_CHP_solid_bio_CCS</v>
      </c>
      <c r="G999" s="3">
        <f>'PROTRA_capacity-Original_Data'!H999</f>
        <v>0</v>
      </c>
      <c r="H999" s="3">
        <f>'PROTRA_capacity-Original_Data'!I999</f>
        <v>0</v>
      </c>
      <c r="I999" s="3">
        <f>'PROTRA_capacity-Original_Data'!J999</f>
        <v>0</v>
      </c>
      <c r="J999" s="3">
        <f>'PROTRA_capacity-Original_Data'!K999</f>
        <v>0</v>
      </c>
      <c r="K999" s="3">
        <f>'PROTRA_capacity-Original_Data'!L999</f>
        <v>0</v>
      </c>
      <c r="L999" s="3">
        <f>'PROTRA_capacity-Original_Data'!M999</f>
        <v>0</v>
      </c>
      <c r="M999" s="3">
        <f>'PROTRA_capacity-Original_Data'!N999</f>
        <v>0</v>
      </c>
      <c r="N999" s="3">
        <f>'PROTRA_capacity-Original_Data'!O999</f>
        <v>0</v>
      </c>
      <c r="O999" s="3">
        <f>'PROTRA_capacity-Original_Data'!P999</f>
        <v>0</v>
      </c>
      <c r="P999" s="3">
        <f>'PROTRA_capacity-Original_Data'!Q999</f>
        <v>0</v>
      </c>
      <c r="Q999" s="3">
        <f>'PROTRA_capacity-Original_Data'!R999</f>
        <v>0</v>
      </c>
      <c r="R999" s="3">
        <f>'PROTRA_capacity-Original_Data'!S999</f>
        <v>0</v>
      </c>
      <c r="S999" s="3">
        <f>'PROTRA_capacity-Original_Data'!T999</f>
        <v>0</v>
      </c>
      <c r="T999" s="3">
        <f>'PROTRA_capacity-Original_Data'!U999</f>
        <v>0</v>
      </c>
      <c r="U999" s="3">
        <f>'PROTRA_capacity-Original_Data'!V999</f>
        <v>0</v>
      </c>
      <c r="W999" s="83" t="e">
        <f t="shared" si="63"/>
        <v>#DIV/0!</v>
      </c>
    </row>
    <row r="1000" spans="1:23" x14ac:dyDescent="0.35">
      <c r="A1000" t="s">
        <v>58</v>
      </c>
      <c r="B1000" t="s">
        <v>41</v>
      </c>
      <c r="C1000" t="str">
        <f t="shared" si="60"/>
        <v>LITHUANIA_TO_heat</v>
      </c>
      <c r="D1000" t="str">
        <f t="shared" si="61"/>
        <v>PROTRA_CHP_HP_I</v>
      </c>
      <c r="E1000" t="s">
        <v>10</v>
      </c>
      <c r="F1000" s="1" t="str">
        <f t="shared" si="62"/>
        <v>LITHUANIATO_heatPROTRA_HP_gas_fuels</v>
      </c>
      <c r="G1000" s="4">
        <f>'PROTRA_capacity-Original_Data'!H1000</f>
        <v>3.566160520607375</v>
      </c>
      <c r="H1000" s="4">
        <f>'PROTRA_capacity-Original_Data'!I1000</f>
        <v>3.7670800716778268</v>
      </c>
      <c r="I1000" s="4">
        <f>'PROTRA_capacity-Original_Data'!J1000</f>
        <v>3.028652268225974</v>
      </c>
      <c r="J1000" s="4">
        <f>'PROTRA_capacity-Original_Data'!K1000</f>
        <v>2.788647081014807</v>
      </c>
      <c r="K1000" s="4">
        <f>'PROTRA_capacity-Original_Data'!L1000</f>
        <v>3.3196948976704697</v>
      </c>
      <c r="L1000" s="4">
        <f>'PROTRA_capacity-Original_Data'!M1000</f>
        <v>2.8787701593888513</v>
      </c>
      <c r="M1000" s="4">
        <f>'PROTRA_capacity-Original_Data'!N1000</f>
        <v>2.8148118457040461</v>
      </c>
      <c r="N1000" s="4">
        <f>'PROTRA_capacity-Original_Data'!O1000</f>
        <v>2.268582005092898</v>
      </c>
      <c r="O1000" s="4">
        <f>'PROTRA_capacity-Original_Data'!P1000</f>
        <v>1.7181528812600206</v>
      </c>
      <c r="P1000" s="4">
        <f>'PROTRA_capacity-Original_Data'!Q1000</f>
        <v>1.2914411015750256</v>
      </c>
      <c r="Q1000" s="4">
        <f>'PROTRA_capacity-Original_Data'!R1000</f>
        <v>1.3127605394699611</v>
      </c>
      <c r="R1000" s="4">
        <f>'PROTRA_capacity-Original_Data'!S1000</f>
        <v>1.1722460624351598</v>
      </c>
      <c r="S1000" s="4">
        <f>'PROTRA_capacity-Original_Data'!T1000</f>
        <v>1.2907950580024521</v>
      </c>
      <c r="T1000" s="4">
        <f>'PROTRA_capacity-Original_Data'!U1000</f>
        <v>0.88507969442610579</v>
      </c>
      <c r="U1000" s="4">
        <f>'PROTRA_capacity-Original_Data'!V1000</f>
        <v>0.80161086484957089</v>
      </c>
      <c r="W1000" s="83">
        <f t="shared" si="63"/>
        <v>-0.10112906814341727</v>
      </c>
    </row>
    <row r="1001" spans="1:23" x14ac:dyDescent="0.35">
      <c r="A1001" t="s">
        <v>58</v>
      </c>
      <c r="B1001" t="s">
        <v>41</v>
      </c>
      <c r="C1001" t="str">
        <f t="shared" si="60"/>
        <v>LITHUANIA_TO_heat</v>
      </c>
      <c r="D1001" t="str">
        <f t="shared" si="61"/>
        <v>PROTRA_CHP_HP_I</v>
      </c>
      <c r="E1001" t="s">
        <v>11</v>
      </c>
      <c r="F1001" s="1" t="str">
        <f t="shared" si="62"/>
        <v>LITHUANIATO_heatPROTRA_HP_solid_bio</v>
      </c>
      <c r="G1001" s="4">
        <f>'PROTRA_capacity-Original_Data'!H1001</f>
        <v>1.6354593039705743</v>
      </c>
      <c r="H1001" s="4">
        <f>'PROTRA_capacity-Original_Data'!I1001</f>
        <v>1.5120649816089784</v>
      </c>
      <c r="I1001" s="4">
        <f>'PROTRA_capacity-Original_Data'!J1001</f>
        <v>1.8073068942752051</v>
      </c>
      <c r="J1001" s="4">
        <f>'PROTRA_capacity-Original_Data'!K1001</f>
        <v>1.9610652645477693</v>
      </c>
      <c r="K1001" s="4">
        <f>'PROTRA_capacity-Original_Data'!L1001</f>
        <v>2.0205012732245593</v>
      </c>
      <c r="L1001" s="4">
        <f>'PROTRA_capacity-Original_Data'!M1001</f>
        <v>2.0599099311515605</v>
      </c>
      <c r="M1001" s="4">
        <f>'PROTRA_capacity-Original_Data'!N1001</f>
        <v>2.4307389418089222</v>
      </c>
      <c r="N1001" s="4">
        <f>'PROTRA_capacity-Original_Data'!O1001</f>
        <v>2.4520583797038573</v>
      </c>
      <c r="O1001" s="4">
        <f>'PROTRA_capacity-Original_Data'!P1001</f>
        <v>3.5251367537489382</v>
      </c>
      <c r="P1001" s="4">
        <f>'PROTRA_capacity-Original_Data'!Q1001</f>
        <v>4.6757403565028763</v>
      </c>
      <c r="Q1001" s="4">
        <f>'PROTRA_capacity-Original_Data'!R1001</f>
        <v>5.3062788833349046</v>
      </c>
      <c r="R1001" s="4">
        <f>'PROTRA_capacity-Original_Data'!S1001</f>
        <v>5.7035956804677905</v>
      </c>
      <c r="S1001" s="4">
        <f>'PROTRA_capacity-Original_Data'!T1001</f>
        <v>5.3602235216448184</v>
      </c>
      <c r="T1001" s="4">
        <f>'PROTRA_capacity-Original_Data'!U1001</f>
        <v>5.3754055456003016</v>
      </c>
      <c r="U1001" s="4">
        <f>'PROTRA_capacity-Original_Data'!V1001</f>
        <v>5.5207330472507783</v>
      </c>
      <c r="W1001" s="83">
        <f t="shared" si="63"/>
        <v>9.0786579913948451E-2</v>
      </c>
    </row>
    <row r="1002" spans="1:23" x14ac:dyDescent="0.35">
      <c r="A1002" t="s">
        <v>58</v>
      </c>
      <c r="B1002" t="s">
        <v>41</v>
      </c>
      <c r="C1002" t="str">
        <f t="shared" si="60"/>
        <v>LITHUANIA_TO_heat</v>
      </c>
      <c r="D1002" t="str">
        <f t="shared" si="61"/>
        <v>PROTRA_CHP_HP_I</v>
      </c>
      <c r="E1002" t="s">
        <v>12</v>
      </c>
      <c r="F1002" s="1" t="str">
        <f t="shared" si="62"/>
        <v>LITHUANIATO_heatPROTRA_HP_geothermal</v>
      </c>
      <c r="G1002" s="4">
        <f>INDEX('CHP-geothermal-fix'!H$155:H$226,MATCH(PROTRA_capacity!$F1002,'CHP-geothermal-fix'!$F$155:$F$226,0))</f>
        <v>0</v>
      </c>
      <c r="H1002" s="4">
        <f>INDEX('CHP-geothermal-fix'!I$155:I$226,MATCH(PROTRA_capacity!$F1002,'CHP-geothermal-fix'!$F$155:$F$226,0))</f>
        <v>0</v>
      </c>
      <c r="I1002" s="4">
        <f>INDEX('CHP-geothermal-fix'!J$155:J$226,MATCH(PROTRA_capacity!$F1002,'CHP-geothermal-fix'!$F$155:$F$226,0))</f>
        <v>0</v>
      </c>
      <c r="J1002" s="4">
        <f>INDEX('CHP-geothermal-fix'!K$155:K$226,MATCH(PROTRA_capacity!$F1002,'CHP-geothermal-fix'!$F$155:$F$226,0))</f>
        <v>0</v>
      </c>
      <c r="K1002" s="4">
        <f>INDEX('CHP-geothermal-fix'!L$155:L$226,MATCH(PROTRA_capacity!$F1002,'CHP-geothermal-fix'!$F$155:$F$226,0))</f>
        <v>0</v>
      </c>
      <c r="L1002" s="4">
        <f>INDEX('CHP-geothermal-fix'!M$155:M$226,MATCH(PROTRA_capacity!$F1002,'CHP-geothermal-fix'!$F$155:$F$226,0))</f>
        <v>0</v>
      </c>
      <c r="M1002" s="4">
        <f>INDEX('CHP-geothermal-fix'!N$155:N$226,MATCH(PROTRA_capacity!$F1002,'CHP-geothermal-fix'!$F$155:$F$226,0))</f>
        <v>0</v>
      </c>
      <c r="N1002" s="4">
        <f>INDEX('CHP-geothermal-fix'!O$155:O$226,MATCH(PROTRA_capacity!$F1002,'CHP-geothermal-fix'!$F$155:$F$226,0))</f>
        <v>0</v>
      </c>
      <c r="O1002" s="4">
        <f>INDEX('CHP-geothermal-fix'!P$155:P$226,MATCH(PROTRA_capacity!$F1002,'CHP-geothermal-fix'!$F$155:$F$226,0))</f>
        <v>0</v>
      </c>
      <c r="P1002" s="4">
        <f>INDEX('CHP-geothermal-fix'!Q$155:Q$226,MATCH(PROTRA_capacity!$F1002,'CHP-geothermal-fix'!$F$155:$F$226,0))</f>
        <v>0</v>
      </c>
      <c r="Q1002" s="4">
        <f>INDEX('CHP-geothermal-fix'!R$155:R$226,MATCH(PROTRA_capacity!$F1002,'CHP-geothermal-fix'!$F$155:$F$226,0))</f>
        <v>0</v>
      </c>
      <c r="R1002" s="4">
        <f>INDEX('CHP-geothermal-fix'!S$155:S$226,MATCH(PROTRA_capacity!$F1002,'CHP-geothermal-fix'!$F$155:$F$226,0))</f>
        <v>0</v>
      </c>
      <c r="S1002" s="4">
        <f>INDEX('CHP-geothermal-fix'!T$155:T$226,MATCH(PROTRA_capacity!$F1002,'CHP-geothermal-fix'!$F$155:$F$226,0))</f>
        <v>0</v>
      </c>
      <c r="T1002" s="4">
        <f>INDEX('CHP-geothermal-fix'!U$155:U$226,MATCH(PROTRA_capacity!$F1002,'CHP-geothermal-fix'!$F$155:$F$226,0))</f>
        <v>0</v>
      </c>
      <c r="U1002" s="4">
        <f>INDEX('CHP-geothermal-fix'!V$155:V$226,MATCH(PROTRA_capacity!$F1002,'CHP-geothermal-fix'!$F$155:$F$226,0))</f>
        <v>0</v>
      </c>
      <c r="W1002" s="83" t="e">
        <f t="shared" si="63"/>
        <v>#DIV/0!</v>
      </c>
    </row>
    <row r="1003" spans="1:23" x14ac:dyDescent="0.35">
      <c r="A1003" t="s">
        <v>58</v>
      </c>
      <c r="B1003" t="s">
        <v>41</v>
      </c>
      <c r="C1003" t="str">
        <f t="shared" si="60"/>
        <v>LITHUANIA_TO_heat</v>
      </c>
      <c r="D1003" t="str">
        <f t="shared" si="61"/>
        <v>PROTRA_CHP_HP_I</v>
      </c>
      <c r="E1003" t="s">
        <v>13</v>
      </c>
      <c r="F1003" s="1" t="str">
        <f t="shared" si="62"/>
        <v>LITHUANIATO_heatPROTRA_HP_liquid_fuels</v>
      </c>
      <c r="G1003" s="4">
        <f>'PROTRA_capacity-Original_Data'!H1003</f>
        <v>0.52200320663963018</v>
      </c>
      <c r="H1003" s="4">
        <f>'PROTRA_capacity-Original_Data'!I1003</f>
        <v>0.46224417617655378</v>
      </c>
      <c r="I1003" s="4">
        <f>'PROTRA_capacity-Original_Data'!J1003</f>
        <v>0.24226633971517494</v>
      </c>
      <c r="J1003" s="4">
        <f>'PROTRA_capacity-Original_Data'!K1003</f>
        <v>0.2377440347071583</v>
      </c>
      <c r="K1003" s="4">
        <f>'PROTRA_capacity-Original_Data'!L1003</f>
        <v>0.19962746392530412</v>
      </c>
      <c r="L1003" s="4">
        <f>'PROTRA_capacity-Original_Data'!M1003</f>
        <v>0.14665189097425252</v>
      </c>
      <c r="M1003" s="4">
        <f>'PROTRA_capacity-Original_Data'!N1003</f>
        <v>0.16958643780062244</v>
      </c>
      <c r="N1003" s="4">
        <f>'PROTRA_capacity-Original_Data'!O1003</f>
        <v>0.12823964915589925</v>
      </c>
      <c r="O1003" s="4">
        <f>'PROTRA_capacity-Original_Data'!P1003</f>
        <v>0.14342167311138357</v>
      </c>
      <c r="P1003" s="4">
        <f>'PROTRA_capacity-Original_Data'!Q1003</f>
        <v>5.7174856172781292E-2</v>
      </c>
      <c r="Q1003" s="4">
        <f>'PROTRA_capacity-Original_Data'!R1003</f>
        <v>0.10336697161180795</v>
      </c>
      <c r="R1003" s="4">
        <f>'PROTRA_capacity-Original_Data'!S1003</f>
        <v>8.2370555503159484E-2</v>
      </c>
      <c r="S1003" s="4">
        <f>'PROTRA_capacity-Original_Data'!T1003</f>
        <v>9.4645383382061687E-2</v>
      </c>
      <c r="T1003" s="4">
        <f>'PROTRA_capacity-Original_Data'!U1003</f>
        <v>5.1037442233330184E-2</v>
      </c>
      <c r="U1003" s="4">
        <f>'PROTRA_capacity-Original_Data'!V1003</f>
        <v>4.8937800622465333E-2</v>
      </c>
      <c r="W1003" s="83">
        <f t="shared" si="63"/>
        <v>-0.15555887261829238</v>
      </c>
    </row>
    <row r="1004" spans="1:23" x14ac:dyDescent="0.35">
      <c r="A1004" t="s">
        <v>58</v>
      </c>
      <c r="B1004" t="s">
        <v>41</v>
      </c>
      <c r="C1004" t="str">
        <f t="shared" si="60"/>
        <v>LITHUANIA_TO_heat</v>
      </c>
      <c r="D1004" t="str">
        <f t="shared" si="61"/>
        <v>PROTRA_CHP_HP_I</v>
      </c>
      <c r="E1004" t="s">
        <v>14</v>
      </c>
      <c r="F1004" s="1" t="str">
        <f t="shared" si="62"/>
        <v>LITHUANIATO_heatPROTRA_HP_solar</v>
      </c>
      <c r="G1004" s="4">
        <f>'PROTRA_capacity-Original_Data'!H1004</f>
        <v>0</v>
      </c>
      <c r="H1004" s="4">
        <f>'PROTRA_capacity-Original_Data'!I1004</f>
        <v>0</v>
      </c>
      <c r="I1004" s="4">
        <f>'PROTRA_capacity-Original_Data'!J1004</f>
        <v>0</v>
      </c>
      <c r="J1004" s="4">
        <f>'PROTRA_capacity-Original_Data'!K1004</f>
        <v>0</v>
      </c>
      <c r="K1004" s="4">
        <f>'PROTRA_capacity-Original_Data'!L1004</f>
        <v>0</v>
      </c>
      <c r="L1004" s="4">
        <f>'PROTRA_capacity-Original_Data'!M1004</f>
        <v>0</v>
      </c>
      <c r="M1004" s="4">
        <f>'PROTRA_capacity-Original_Data'!N1004</f>
        <v>0</v>
      </c>
      <c r="N1004" s="4">
        <f>'PROTRA_capacity-Original_Data'!O1004</f>
        <v>0</v>
      </c>
      <c r="O1004" s="4">
        <f>'PROTRA_capacity-Original_Data'!P1004</f>
        <v>0</v>
      </c>
      <c r="P1004" s="4">
        <f>'PROTRA_capacity-Original_Data'!Q1004</f>
        <v>0</v>
      </c>
      <c r="Q1004" s="4">
        <f>'PROTRA_capacity-Original_Data'!R1004</f>
        <v>0</v>
      </c>
      <c r="R1004" s="4">
        <f>'PROTRA_capacity-Original_Data'!S1004</f>
        <v>0</v>
      </c>
      <c r="S1004" s="4">
        <f>'PROTRA_capacity-Original_Data'!T1004</f>
        <v>0</v>
      </c>
      <c r="T1004" s="4">
        <f>'PROTRA_capacity-Original_Data'!U1004</f>
        <v>0</v>
      </c>
      <c r="U1004" s="4">
        <f>'PROTRA_capacity-Original_Data'!V1004</f>
        <v>0</v>
      </c>
      <c r="W1004" s="83" t="e">
        <f t="shared" si="63"/>
        <v>#DIV/0!</v>
      </c>
    </row>
    <row r="1005" spans="1:23" x14ac:dyDescent="0.35">
      <c r="A1005" t="s">
        <v>58</v>
      </c>
      <c r="B1005" t="s">
        <v>41</v>
      </c>
      <c r="C1005" t="str">
        <f t="shared" si="60"/>
        <v>LITHUANIA_TO_heat</v>
      </c>
      <c r="D1005" t="str">
        <f t="shared" si="61"/>
        <v>PROTRA_CHP_HP_I</v>
      </c>
      <c r="E1005" t="s">
        <v>15</v>
      </c>
      <c r="F1005" s="1" t="str">
        <f t="shared" si="62"/>
        <v>LITHUANIATO_heatPROTRA_HP_solid_fossil</v>
      </c>
      <c r="G1005" s="4">
        <f>'PROTRA_capacity-Original_Data'!H1005</f>
        <v>9.8844666603791376E-2</v>
      </c>
      <c r="H1005" s="4">
        <f>'PROTRA_capacity-Original_Data'!I1005</f>
        <v>0.10336697161180795</v>
      </c>
      <c r="I1005" s="4">
        <f>'PROTRA_capacity-Original_Data'!J1005</f>
        <v>7.3971989059700066E-2</v>
      </c>
      <c r="J1005" s="4">
        <f>'PROTRA_capacity-Original_Data'!K1005</f>
        <v>6.6865509761388275E-2</v>
      </c>
      <c r="K1005" s="4">
        <f>'PROTRA_capacity-Original_Data'!L1005</f>
        <v>6.3635291898519283E-2</v>
      </c>
      <c r="L1005" s="4">
        <f>'PROTRA_capacity-Original_Data'!M1005</f>
        <v>6.6542487975101386E-2</v>
      </c>
      <c r="M1005" s="4">
        <f>'PROTRA_capacity-Original_Data'!N1005</f>
        <v>5.2975572951051576E-2</v>
      </c>
      <c r="N1005" s="4">
        <f>'PROTRA_capacity-Original_Data'!O1005</f>
        <v>0.13340799773648965</v>
      </c>
      <c r="O1005" s="4">
        <f>'PROTRA_capacity-Original_Data'!P1005</f>
        <v>4.7807224370461192E-2</v>
      </c>
      <c r="P1005" s="4">
        <f>'PROTRA_capacity-Original_Data'!Q1005</f>
        <v>3.5209374705272092E-2</v>
      </c>
      <c r="Q1005" s="4">
        <f>'PROTRA_capacity-Original_Data'!R1005</f>
        <v>4.3284919362444593E-2</v>
      </c>
      <c r="R1005" s="4">
        <f>'PROTRA_capacity-Original_Data'!S1005</f>
        <v>0.10045977553522589</v>
      </c>
      <c r="S1005" s="4">
        <f>'PROTRA_capacity-Original_Data'!T1005</f>
        <v>0.10433603697066866</v>
      </c>
      <c r="T1005" s="4">
        <f>'PROTRA_capacity-Original_Data'!U1005</f>
        <v>6.8803640479109668E-2</v>
      </c>
      <c r="U1005" s="4">
        <f>'PROTRA_capacity-Original_Data'!V1005</f>
        <v>8.1627605394699584E-2</v>
      </c>
      <c r="W1005" s="83">
        <f t="shared" si="63"/>
        <v>-1.3577136935422063E-2</v>
      </c>
    </row>
    <row r="1006" spans="1:23" x14ac:dyDescent="0.35">
      <c r="A1006" t="s">
        <v>58</v>
      </c>
      <c r="B1006" t="s">
        <v>41</v>
      </c>
      <c r="C1006" t="str">
        <f t="shared" si="60"/>
        <v>LITHUANIA_TO_heat</v>
      </c>
      <c r="D1006" t="str">
        <f t="shared" si="61"/>
        <v>PROTRA_CHP_HP_I</v>
      </c>
      <c r="E1006" t="s">
        <v>16</v>
      </c>
      <c r="F1006" s="1" t="str">
        <f t="shared" si="62"/>
        <v>LITHUANIATO_heatPROTRA_HP_waste</v>
      </c>
      <c r="G1006" s="4">
        <f>'PROTRA_capacity-Original_Data'!H1006</f>
        <v>0</v>
      </c>
      <c r="H1006" s="4">
        <f>'PROTRA_capacity-Original_Data'!I1006</f>
        <v>0</v>
      </c>
      <c r="I1006" s="4">
        <f>'PROTRA_capacity-Original_Data'!J1006</f>
        <v>0</v>
      </c>
      <c r="J1006" s="4">
        <f>'PROTRA_capacity-Original_Data'!K1006</f>
        <v>0</v>
      </c>
      <c r="K1006" s="4">
        <f>'PROTRA_capacity-Original_Data'!L1006</f>
        <v>0</v>
      </c>
      <c r="L1006" s="4">
        <f>'PROTRA_capacity-Original_Data'!M1006</f>
        <v>0</v>
      </c>
      <c r="M1006" s="4">
        <f>'PROTRA_capacity-Original_Data'!N1006</f>
        <v>0</v>
      </c>
      <c r="N1006" s="4">
        <f>'PROTRA_capacity-Original_Data'!O1006</f>
        <v>0</v>
      </c>
      <c r="O1006" s="4">
        <f>'PROTRA_capacity-Original_Data'!P1006</f>
        <v>0</v>
      </c>
      <c r="P1006" s="4">
        <f>'PROTRA_capacity-Original_Data'!Q1006</f>
        <v>0</v>
      </c>
      <c r="Q1006" s="4">
        <f>'PROTRA_capacity-Original_Data'!R1006</f>
        <v>0</v>
      </c>
      <c r="R1006" s="4">
        <f>'PROTRA_capacity-Original_Data'!S1006</f>
        <v>0</v>
      </c>
      <c r="S1006" s="4">
        <f>'PROTRA_capacity-Original_Data'!T1006</f>
        <v>0</v>
      </c>
      <c r="T1006" s="4">
        <f>'PROTRA_capacity-Original_Data'!U1006</f>
        <v>0</v>
      </c>
      <c r="U1006" s="4">
        <f>'PROTRA_capacity-Original_Data'!V1006</f>
        <v>0</v>
      </c>
      <c r="W1006" s="83" t="e">
        <f t="shared" si="63"/>
        <v>#DIV/0!</v>
      </c>
    </row>
    <row r="1007" spans="1:23" x14ac:dyDescent="0.35">
      <c r="A1007" t="s">
        <v>58</v>
      </c>
      <c r="B1007" t="s">
        <v>42</v>
      </c>
      <c r="C1007" t="str">
        <f t="shared" si="60"/>
        <v>LITHUANIA_TO_elec</v>
      </c>
      <c r="D1007" t="str">
        <f t="shared" si="61"/>
        <v>PROTRA_CHP_PP_I</v>
      </c>
      <c r="E1007" t="s">
        <v>0</v>
      </c>
      <c r="F1007" s="1" t="str">
        <f t="shared" si="62"/>
        <v>LITHUANIATO_elecPROTRA_CHP_gas_fuels</v>
      </c>
      <c r="G1007" s="5">
        <f>'PROTRA_capacity-Original_Data'!H1007</f>
        <v>0.87379999999999991</v>
      </c>
      <c r="H1007" s="5">
        <f>'PROTRA_capacity-Original_Data'!I1007</f>
        <v>0.87379999999999991</v>
      </c>
      <c r="I1007" s="5">
        <f>'PROTRA_capacity-Original_Data'!J1007</f>
        <v>0.90879999999999994</v>
      </c>
      <c r="J1007" s="5">
        <f>'PROTRA_capacity-Original_Data'!K1007</f>
        <v>0.90879999999999994</v>
      </c>
      <c r="K1007" s="5">
        <f>'PROTRA_capacity-Original_Data'!L1007</f>
        <v>0.90879999999999994</v>
      </c>
      <c r="L1007" s="5">
        <f>'PROTRA_capacity-Original_Data'!M1007</f>
        <v>0.95879999999999999</v>
      </c>
      <c r="M1007" s="5">
        <f>'PROTRA_capacity-Original_Data'!N1007</f>
        <v>1.4188000000000001</v>
      </c>
      <c r="N1007" s="5">
        <f>'PROTRA_capacity-Original_Data'!O1007</f>
        <v>1.4188000000000001</v>
      </c>
      <c r="O1007" s="5">
        <f>'PROTRA_capacity-Original_Data'!P1007</f>
        <v>1.4188000000000001</v>
      </c>
      <c r="P1007" s="5">
        <f>'PROTRA_capacity-Original_Data'!Q1007</f>
        <v>0.8538</v>
      </c>
      <c r="Q1007" s="5">
        <f>'PROTRA_capacity-Original_Data'!R1007</f>
        <v>0.55363342135043381</v>
      </c>
      <c r="R1007" s="5">
        <f>'PROTRA_capacity-Original_Data'!S1007</f>
        <v>0.53334319124858542</v>
      </c>
      <c r="S1007" s="5">
        <f>'PROTRA_capacity-Original_Data'!T1007</f>
        <v>0.6032317615993964</v>
      </c>
      <c r="T1007" s="5">
        <f>'PROTRA_capacity-Original_Data'!U1007</f>
        <v>0.5507348170501698</v>
      </c>
      <c r="U1007" s="5">
        <f>'PROTRA_capacity-Original_Data'!V1007</f>
        <v>0.57005884571859677</v>
      </c>
      <c r="W1007" s="83">
        <f t="shared" si="63"/>
        <v>-3.0047322244552643E-2</v>
      </c>
    </row>
    <row r="1008" spans="1:23" x14ac:dyDescent="0.35">
      <c r="A1008" t="s">
        <v>58</v>
      </c>
      <c r="B1008" t="s">
        <v>42</v>
      </c>
      <c r="C1008" t="str">
        <f t="shared" si="60"/>
        <v>LITHUANIA_TO_elec</v>
      </c>
      <c r="D1008" t="str">
        <f t="shared" si="61"/>
        <v>PROTRA_CHP_PP_I</v>
      </c>
      <c r="E1008" t="s">
        <v>1</v>
      </c>
      <c r="F1008" s="1" t="str">
        <f t="shared" si="62"/>
        <v>LITHUANIATO_elecPROTRA_CHP_gas_fuels_CCS</v>
      </c>
      <c r="G1008" s="5">
        <f>'PROTRA_capacity-Original_Data'!H1008</f>
        <v>0</v>
      </c>
      <c r="H1008" s="5">
        <f>'PROTRA_capacity-Original_Data'!I1008</f>
        <v>0</v>
      </c>
      <c r="I1008" s="5">
        <f>'PROTRA_capacity-Original_Data'!J1008</f>
        <v>0</v>
      </c>
      <c r="J1008" s="5">
        <f>'PROTRA_capacity-Original_Data'!K1008</f>
        <v>0</v>
      </c>
      <c r="K1008" s="5">
        <f>'PROTRA_capacity-Original_Data'!L1008</f>
        <v>0</v>
      </c>
      <c r="L1008" s="5">
        <f>'PROTRA_capacity-Original_Data'!M1008</f>
        <v>0</v>
      </c>
      <c r="M1008" s="5">
        <f>'PROTRA_capacity-Original_Data'!N1008</f>
        <v>0</v>
      </c>
      <c r="N1008" s="5">
        <f>'PROTRA_capacity-Original_Data'!O1008</f>
        <v>0</v>
      </c>
      <c r="O1008" s="5">
        <f>'PROTRA_capacity-Original_Data'!P1008</f>
        <v>0</v>
      </c>
      <c r="P1008" s="5">
        <f>'PROTRA_capacity-Original_Data'!Q1008</f>
        <v>0</v>
      </c>
      <c r="Q1008" s="5">
        <f>'PROTRA_capacity-Original_Data'!R1008</f>
        <v>0</v>
      </c>
      <c r="R1008" s="5">
        <f>'PROTRA_capacity-Original_Data'!S1008</f>
        <v>0</v>
      </c>
      <c r="S1008" s="5">
        <f>'PROTRA_capacity-Original_Data'!T1008</f>
        <v>0</v>
      </c>
      <c r="T1008" s="5">
        <f>'PROTRA_capacity-Original_Data'!U1008</f>
        <v>0</v>
      </c>
      <c r="U1008" s="5">
        <f>'PROTRA_capacity-Original_Data'!V1008</f>
        <v>0</v>
      </c>
      <c r="W1008" s="83" t="e">
        <f t="shared" si="63"/>
        <v>#DIV/0!</v>
      </c>
    </row>
    <row r="1009" spans="1:23" x14ac:dyDescent="0.35">
      <c r="A1009" t="s">
        <v>58</v>
      </c>
      <c r="B1009" t="s">
        <v>42</v>
      </c>
      <c r="C1009" t="str">
        <f t="shared" si="60"/>
        <v>LITHUANIA_TO_elec</v>
      </c>
      <c r="D1009" t="str">
        <f t="shared" si="61"/>
        <v>PROTRA_CHP_PP_I</v>
      </c>
      <c r="E1009" t="s">
        <v>2</v>
      </c>
      <c r="F1009" s="1" t="str">
        <f t="shared" si="62"/>
        <v>LITHUANIATO_elecPROTRA_CHP_geothermal</v>
      </c>
      <c r="G1009" s="3">
        <v>0</v>
      </c>
      <c r="H1009" s="3">
        <v>0</v>
      </c>
      <c r="I1009" s="3">
        <v>0</v>
      </c>
      <c r="J1009" s="3">
        <v>0</v>
      </c>
      <c r="K1009" s="3">
        <v>0</v>
      </c>
      <c r="L1009" s="3">
        <v>0</v>
      </c>
      <c r="M1009" s="3">
        <v>0</v>
      </c>
      <c r="N1009" s="3">
        <v>0</v>
      </c>
      <c r="O1009" s="3">
        <v>0</v>
      </c>
      <c r="P1009" s="3">
        <v>0</v>
      </c>
      <c r="Q1009" s="3">
        <v>0</v>
      </c>
      <c r="R1009" s="3">
        <v>0</v>
      </c>
      <c r="S1009" s="3">
        <v>0</v>
      </c>
      <c r="T1009" s="3">
        <v>0</v>
      </c>
      <c r="U1009" s="3">
        <v>0</v>
      </c>
      <c r="W1009" s="83" t="e">
        <f t="shared" si="63"/>
        <v>#DIV/0!</v>
      </c>
    </row>
    <row r="1010" spans="1:23" x14ac:dyDescent="0.35">
      <c r="A1010" t="s">
        <v>58</v>
      </c>
      <c r="B1010" t="s">
        <v>42</v>
      </c>
      <c r="C1010" t="str">
        <f t="shared" si="60"/>
        <v>LITHUANIA_TO_elec</v>
      </c>
      <c r="D1010" t="str">
        <f t="shared" si="61"/>
        <v>PROTRA_CHP_PP_I</v>
      </c>
      <c r="E1010" t="s">
        <v>3</v>
      </c>
      <c r="F1010" s="1" t="str">
        <f t="shared" si="62"/>
        <v>LITHUANIATO_elecPROTRA_CHP_liquid_fuels</v>
      </c>
      <c r="G1010" s="5">
        <f>'PROTRA_capacity-Original_Data'!H1010</f>
        <v>0.21</v>
      </c>
      <c r="H1010" s="5">
        <f>'PROTRA_capacity-Original_Data'!I1010</f>
        <v>0.21</v>
      </c>
      <c r="I1010" s="5">
        <f>'PROTRA_capacity-Original_Data'!J1010</f>
        <v>0.21</v>
      </c>
      <c r="J1010" s="5">
        <f>'PROTRA_capacity-Original_Data'!K1010</f>
        <v>0.21</v>
      </c>
      <c r="K1010" s="5">
        <f>'PROTRA_capacity-Original_Data'!L1010</f>
        <v>0.21</v>
      </c>
      <c r="L1010" s="5">
        <f>'PROTRA_capacity-Original_Data'!M1010</f>
        <v>0.21</v>
      </c>
      <c r="M1010" s="5">
        <f>'PROTRA_capacity-Original_Data'!N1010</f>
        <v>0.21</v>
      </c>
      <c r="N1010" s="5">
        <f>'PROTRA_capacity-Original_Data'!O1010</f>
        <v>0.21</v>
      </c>
      <c r="O1010" s="5">
        <f>'PROTRA_capacity-Original_Data'!P1010</f>
        <v>0.21</v>
      </c>
      <c r="P1010" s="5">
        <f>'PROTRA_capacity-Original_Data'!Q1010</f>
        <v>0.13</v>
      </c>
      <c r="Q1010" s="5">
        <f>'PROTRA_capacity-Original_Data'!R1010</f>
        <v>0.13</v>
      </c>
      <c r="R1010" s="5">
        <f>'PROTRA_capacity-Original_Data'!S1010</f>
        <v>0.13</v>
      </c>
      <c r="S1010" s="5">
        <f>'PROTRA_capacity-Original_Data'!T1010</f>
        <v>0</v>
      </c>
      <c r="T1010" s="5">
        <f>'PROTRA_capacity-Original_Data'!U1010</f>
        <v>0</v>
      </c>
      <c r="U1010" s="5">
        <f>'PROTRA_capacity-Original_Data'!V1010</f>
        <v>0</v>
      </c>
      <c r="W1010" s="83">
        <f t="shared" si="63"/>
        <v>-1</v>
      </c>
    </row>
    <row r="1011" spans="1:23" x14ac:dyDescent="0.35">
      <c r="A1011" t="s">
        <v>58</v>
      </c>
      <c r="B1011" t="s">
        <v>42</v>
      </c>
      <c r="C1011" t="str">
        <f t="shared" si="60"/>
        <v>LITHUANIA_TO_elec</v>
      </c>
      <c r="D1011" t="str">
        <f t="shared" si="61"/>
        <v>PROTRA_CHP_PP_I</v>
      </c>
      <c r="E1011" t="s">
        <v>4</v>
      </c>
      <c r="F1011" s="1" t="str">
        <f t="shared" si="62"/>
        <v>LITHUANIATO_elecPROTRA_CHP_liquid_fuels_CCS</v>
      </c>
      <c r="G1011" s="5">
        <f>'PROTRA_capacity-Original_Data'!H1011</f>
        <v>0</v>
      </c>
      <c r="H1011" s="5">
        <f>'PROTRA_capacity-Original_Data'!I1011</f>
        <v>0</v>
      </c>
      <c r="I1011" s="5">
        <f>'PROTRA_capacity-Original_Data'!J1011</f>
        <v>0</v>
      </c>
      <c r="J1011" s="5">
        <f>'PROTRA_capacity-Original_Data'!K1011</f>
        <v>0</v>
      </c>
      <c r="K1011" s="5">
        <f>'PROTRA_capacity-Original_Data'!L1011</f>
        <v>0</v>
      </c>
      <c r="L1011" s="5">
        <f>'PROTRA_capacity-Original_Data'!M1011</f>
        <v>0</v>
      </c>
      <c r="M1011" s="5">
        <f>'PROTRA_capacity-Original_Data'!N1011</f>
        <v>0</v>
      </c>
      <c r="N1011" s="5">
        <f>'PROTRA_capacity-Original_Data'!O1011</f>
        <v>0</v>
      </c>
      <c r="O1011" s="5">
        <f>'PROTRA_capacity-Original_Data'!P1011</f>
        <v>0</v>
      </c>
      <c r="P1011" s="5">
        <f>'PROTRA_capacity-Original_Data'!Q1011</f>
        <v>0</v>
      </c>
      <c r="Q1011" s="5">
        <f>'PROTRA_capacity-Original_Data'!R1011</f>
        <v>0</v>
      </c>
      <c r="R1011" s="5">
        <f>'PROTRA_capacity-Original_Data'!S1011</f>
        <v>0</v>
      </c>
      <c r="S1011" s="5">
        <f>'PROTRA_capacity-Original_Data'!T1011</f>
        <v>0</v>
      </c>
      <c r="T1011" s="5">
        <f>'PROTRA_capacity-Original_Data'!U1011</f>
        <v>0</v>
      </c>
      <c r="U1011" s="5">
        <f>'PROTRA_capacity-Original_Data'!V1011</f>
        <v>0</v>
      </c>
      <c r="W1011" s="83" t="e">
        <f t="shared" si="63"/>
        <v>#DIV/0!</v>
      </c>
    </row>
    <row r="1012" spans="1:23" x14ac:dyDescent="0.35">
      <c r="A1012" t="s">
        <v>58</v>
      </c>
      <c r="B1012" t="s">
        <v>42</v>
      </c>
      <c r="C1012" t="str">
        <f t="shared" si="60"/>
        <v>LITHUANIA_TO_elec</v>
      </c>
      <c r="D1012" t="str">
        <f t="shared" si="61"/>
        <v>PROTRA_CHP_PP_I</v>
      </c>
      <c r="E1012" t="s">
        <v>5</v>
      </c>
      <c r="F1012" s="1" t="str">
        <f t="shared" si="62"/>
        <v>LITHUANIATO_elecPROTRA_CHP_solid_fossil</v>
      </c>
      <c r="G1012" s="5">
        <f>'PROTRA_capacity-Original_Data'!H1012</f>
        <v>0</v>
      </c>
      <c r="H1012" s="5">
        <f>'PROTRA_capacity-Original_Data'!I1012</f>
        <v>0</v>
      </c>
      <c r="I1012" s="5">
        <f>'PROTRA_capacity-Original_Data'!J1012</f>
        <v>0</v>
      </c>
      <c r="J1012" s="5">
        <f>'PROTRA_capacity-Original_Data'!K1012</f>
        <v>0</v>
      </c>
      <c r="K1012" s="5">
        <f>'PROTRA_capacity-Original_Data'!L1012</f>
        <v>0</v>
      </c>
      <c r="L1012" s="5">
        <f>'PROTRA_capacity-Original_Data'!M1012</f>
        <v>0</v>
      </c>
      <c r="M1012" s="5">
        <f>'PROTRA_capacity-Original_Data'!N1012</f>
        <v>0</v>
      </c>
      <c r="N1012" s="5">
        <f>'PROTRA_capacity-Original_Data'!O1012</f>
        <v>0</v>
      </c>
      <c r="O1012" s="5">
        <f>'PROTRA_capacity-Original_Data'!P1012</f>
        <v>0</v>
      </c>
      <c r="P1012" s="5">
        <f>'PROTRA_capacity-Original_Data'!Q1012</f>
        <v>0</v>
      </c>
      <c r="Q1012" s="5">
        <f>'PROTRA_capacity-Original_Data'!R1012</f>
        <v>0</v>
      </c>
      <c r="R1012" s="5">
        <f>'PROTRA_capacity-Original_Data'!S1012</f>
        <v>0</v>
      </c>
      <c r="S1012" s="5">
        <f>'PROTRA_capacity-Original_Data'!T1012</f>
        <v>0</v>
      </c>
      <c r="T1012" s="5">
        <f>'PROTRA_capacity-Original_Data'!U1012</f>
        <v>0</v>
      </c>
      <c r="U1012" s="5">
        <f>'PROTRA_capacity-Original_Data'!V1012</f>
        <v>0</v>
      </c>
      <c r="W1012" s="83" t="e">
        <f t="shared" si="63"/>
        <v>#DIV/0!</v>
      </c>
    </row>
    <row r="1013" spans="1:23" x14ac:dyDescent="0.35">
      <c r="A1013" t="s">
        <v>58</v>
      </c>
      <c r="B1013" t="s">
        <v>42</v>
      </c>
      <c r="C1013" t="str">
        <f t="shared" si="60"/>
        <v>LITHUANIA_TO_elec</v>
      </c>
      <c r="D1013" t="str">
        <f t="shared" si="61"/>
        <v>PROTRA_CHP_PP_I</v>
      </c>
      <c r="E1013" t="s">
        <v>6</v>
      </c>
      <c r="F1013" s="1" t="str">
        <f t="shared" si="62"/>
        <v>LITHUANIATO_elecPROTRA_CHP_solid_fossil_CCS</v>
      </c>
      <c r="G1013" s="5">
        <f>'PROTRA_capacity-Original_Data'!H1013</f>
        <v>0</v>
      </c>
      <c r="H1013" s="5">
        <f>'PROTRA_capacity-Original_Data'!I1013</f>
        <v>0</v>
      </c>
      <c r="I1013" s="5">
        <f>'PROTRA_capacity-Original_Data'!J1013</f>
        <v>0</v>
      </c>
      <c r="J1013" s="5">
        <f>'PROTRA_capacity-Original_Data'!K1013</f>
        <v>0</v>
      </c>
      <c r="K1013" s="5">
        <f>'PROTRA_capacity-Original_Data'!L1013</f>
        <v>0</v>
      </c>
      <c r="L1013" s="5">
        <f>'PROTRA_capacity-Original_Data'!M1013</f>
        <v>0</v>
      </c>
      <c r="M1013" s="5">
        <f>'PROTRA_capacity-Original_Data'!N1013</f>
        <v>0</v>
      </c>
      <c r="N1013" s="5">
        <f>'PROTRA_capacity-Original_Data'!O1013</f>
        <v>0</v>
      </c>
      <c r="O1013" s="5">
        <f>'PROTRA_capacity-Original_Data'!P1013</f>
        <v>0</v>
      </c>
      <c r="P1013" s="5">
        <f>'PROTRA_capacity-Original_Data'!Q1013</f>
        <v>0</v>
      </c>
      <c r="Q1013" s="5">
        <f>'PROTRA_capacity-Original_Data'!R1013</f>
        <v>0</v>
      </c>
      <c r="R1013" s="5">
        <f>'PROTRA_capacity-Original_Data'!S1013</f>
        <v>0</v>
      </c>
      <c r="S1013" s="5">
        <f>'PROTRA_capacity-Original_Data'!T1013</f>
        <v>0</v>
      </c>
      <c r="T1013" s="5">
        <f>'PROTRA_capacity-Original_Data'!U1013</f>
        <v>0</v>
      </c>
      <c r="U1013" s="5">
        <f>'PROTRA_capacity-Original_Data'!V1013</f>
        <v>0</v>
      </c>
      <c r="W1013" s="83" t="e">
        <f t="shared" si="63"/>
        <v>#DIV/0!</v>
      </c>
    </row>
    <row r="1014" spans="1:23" x14ac:dyDescent="0.35">
      <c r="A1014" t="s">
        <v>58</v>
      </c>
      <c r="B1014" t="s">
        <v>42</v>
      </c>
      <c r="C1014" t="str">
        <f t="shared" si="60"/>
        <v>LITHUANIA_TO_elec</v>
      </c>
      <c r="D1014" t="str">
        <f t="shared" si="61"/>
        <v>PROTRA_CHP_PP_I</v>
      </c>
      <c r="E1014" t="s">
        <v>7</v>
      </c>
      <c r="F1014" s="1" t="str">
        <f t="shared" si="62"/>
        <v>LITHUANIATO_elecPROTRA_CHP_waste</v>
      </c>
      <c r="G1014" s="5">
        <f>'PROTRA_capacity-Original_Data'!H1014</f>
        <v>5.9322259136212621E-3</v>
      </c>
      <c r="H1014" s="5">
        <f>'PROTRA_capacity-Original_Data'!I1014</f>
        <v>5.9322259136212621E-3</v>
      </c>
      <c r="I1014" s="5">
        <f>'PROTRA_capacity-Original_Data'!J1014</f>
        <v>5.9322259136212621E-3</v>
      </c>
      <c r="J1014" s="5">
        <f>'PROTRA_capacity-Original_Data'!K1014</f>
        <v>5.9322259136212621E-3</v>
      </c>
      <c r="K1014" s="5">
        <f>'PROTRA_capacity-Original_Data'!L1014</f>
        <v>5.9322259136212621E-3</v>
      </c>
      <c r="L1014" s="5">
        <f>'PROTRA_capacity-Original_Data'!M1014</f>
        <v>5.9322259136212621E-3</v>
      </c>
      <c r="M1014" s="5">
        <f>'PROTRA_capacity-Original_Data'!N1014</f>
        <v>8.3009966777408632E-3</v>
      </c>
      <c r="N1014" s="5">
        <f>'PROTRA_capacity-Original_Data'!O1014</f>
        <v>1.2420598006644518E-2</v>
      </c>
      <c r="O1014" s="5">
        <f>'PROTRA_capacity-Original_Data'!P1014</f>
        <v>1.2420598006644518E-2</v>
      </c>
      <c r="P1014" s="5">
        <f>'PROTRA_capacity-Original_Data'!Q1014</f>
        <v>1.2420598006644518E-2</v>
      </c>
      <c r="Q1014" s="5">
        <f>'PROTRA_capacity-Original_Data'!R1014</f>
        <v>8.4139534883720928E-3</v>
      </c>
      <c r="R1014" s="5">
        <f>'PROTRA_capacity-Original_Data'!S1014</f>
        <v>8.4139534883720928E-3</v>
      </c>
      <c r="S1014" s="5">
        <f>'PROTRA_capacity-Original_Data'!T1014</f>
        <v>8.8146179401993353E-3</v>
      </c>
      <c r="T1014" s="5">
        <f>'PROTRA_capacity-Original_Data'!U1014</f>
        <v>8.4139534883720928E-3</v>
      </c>
      <c r="U1014" s="5">
        <f>'PROTRA_capacity-Original_Data'!V1014</f>
        <v>8.8146179401993353E-3</v>
      </c>
      <c r="W1014" s="83">
        <f t="shared" si="63"/>
        <v>2.8690432935841947E-2</v>
      </c>
    </row>
    <row r="1015" spans="1:23" x14ac:dyDescent="0.35">
      <c r="A1015" t="s">
        <v>58</v>
      </c>
      <c r="B1015" t="s">
        <v>42</v>
      </c>
      <c r="C1015" t="str">
        <f t="shared" si="60"/>
        <v>LITHUANIA_TO_elec</v>
      </c>
      <c r="D1015" t="str">
        <f t="shared" si="61"/>
        <v>PROTRA_CHP_PP_I</v>
      </c>
      <c r="E1015" t="s">
        <v>8</v>
      </c>
      <c r="F1015" s="1" t="str">
        <f t="shared" si="62"/>
        <v>LITHUANIATO_elecPROTRA_CHP_solid_bio</v>
      </c>
      <c r="G1015" s="5">
        <f>'PROTRA_capacity-Original_Data'!H1015</f>
        <v>2.2867774086378738E-2</v>
      </c>
      <c r="H1015" s="5">
        <f>'PROTRA_capacity-Original_Data'!I1015</f>
        <v>2.2867774086378738E-2</v>
      </c>
      <c r="I1015" s="5">
        <f>'PROTRA_capacity-Original_Data'!J1015</f>
        <v>2.2867774086378738E-2</v>
      </c>
      <c r="J1015" s="5">
        <f>'PROTRA_capacity-Original_Data'!K1015</f>
        <v>2.2867774086378738E-2</v>
      </c>
      <c r="K1015" s="5">
        <f>'PROTRA_capacity-Original_Data'!L1015</f>
        <v>2.2867774086378738E-2</v>
      </c>
      <c r="L1015" s="5">
        <f>'PROTRA_capacity-Original_Data'!M1015</f>
        <v>2.2867774086378738E-2</v>
      </c>
      <c r="M1015" s="5">
        <f>'PROTRA_capacity-Original_Data'!N1015</f>
        <v>3.1999003322259134E-2</v>
      </c>
      <c r="N1015" s="5">
        <f>'PROTRA_capacity-Original_Data'!O1015</f>
        <v>4.7879401993355483E-2</v>
      </c>
      <c r="O1015" s="5">
        <f>'PROTRA_capacity-Original_Data'!P1015</f>
        <v>4.7879401993355483E-2</v>
      </c>
      <c r="P1015" s="5">
        <f>'PROTRA_capacity-Original_Data'!Q1015</f>
        <v>4.7879401993355483E-2</v>
      </c>
      <c r="Q1015" s="5">
        <f>'PROTRA_capacity-Original_Data'!R1015</f>
        <v>0.10731590101958986</v>
      </c>
      <c r="R1015" s="5">
        <f>'PROTRA_capacity-Original_Data'!S1015</f>
        <v>0.16675240004582428</v>
      </c>
      <c r="S1015" s="5">
        <f>'PROTRA_capacity-Original_Data'!T1015</f>
        <v>0.16840341390766411</v>
      </c>
      <c r="T1015" s="5">
        <f>'PROTRA_capacity-Original_Data'!U1015</f>
        <v>0.15849733073662506</v>
      </c>
      <c r="U1015" s="5">
        <f>'PROTRA_capacity-Original_Data'!V1015</f>
        <v>0.16179935846030474</v>
      </c>
      <c r="W1015" s="83">
        <f t="shared" si="63"/>
        <v>0.14999681056346437</v>
      </c>
    </row>
    <row r="1016" spans="1:23" x14ac:dyDescent="0.35">
      <c r="A1016" t="s">
        <v>58</v>
      </c>
      <c r="B1016" t="s">
        <v>42</v>
      </c>
      <c r="C1016" t="str">
        <f t="shared" si="60"/>
        <v>LITHUANIA_TO_elec</v>
      </c>
      <c r="D1016" t="str">
        <f t="shared" si="61"/>
        <v>PROTRA_CHP_PP_I</v>
      </c>
      <c r="E1016" t="s">
        <v>9</v>
      </c>
      <c r="F1016" s="1" t="str">
        <f t="shared" si="62"/>
        <v>LITHUANIATO_elecPROTRA_CHP_solid_bio_CCS</v>
      </c>
      <c r="G1016" s="5">
        <f>'PROTRA_capacity-Original_Data'!H1016</f>
        <v>0</v>
      </c>
      <c r="H1016" s="5">
        <f>'PROTRA_capacity-Original_Data'!I1016</f>
        <v>0</v>
      </c>
      <c r="I1016" s="5">
        <f>'PROTRA_capacity-Original_Data'!J1016</f>
        <v>0</v>
      </c>
      <c r="J1016" s="5">
        <f>'PROTRA_capacity-Original_Data'!K1016</f>
        <v>0</v>
      </c>
      <c r="K1016" s="5">
        <f>'PROTRA_capacity-Original_Data'!L1016</f>
        <v>0</v>
      </c>
      <c r="L1016" s="5">
        <f>'PROTRA_capacity-Original_Data'!M1016</f>
        <v>0</v>
      </c>
      <c r="M1016" s="5">
        <f>'PROTRA_capacity-Original_Data'!N1016</f>
        <v>0</v>
      </c>
      <c r="N1016" s="5">
        <f>'PROTRA_capacity-Original_Data'!O1016</f>
        <v>0</v>
      </c>
      <c r="O1016" s="5">
        <f>'PROTRA_capacity-Original_Data'!P1016</f>
        <v>0</v>
      </c>
      <c r="P1016" s="5">
        <f>'PROTRA_capacity-Original_Data'!Q1016</f>
        <v>0</v>
      </c>
      <c r="Q1016" s="5">
        <f>'PROTRA_capacity-Original_Data'!R1016</f>
        <v>0</v>
      </c>
      <c r="R1016" s="5">
        <f>'PROTRA_capacity-Original_Data'!S1016</f>
        <v>0</v>
      </c>
      <c r="S1016" s="5">
        <f>'PROTRA_capacity-Original_Data'!T1016</f>
        <v>0</v>
      </c>
      <c r="T1016" s="5">
        <f>'PROTRA_capacity-Original_Data'!U1016</f>
        <v>0</v>
      </c>
      <c r="U1016" s="5">
        <f>'PROTRA_capacity-Original_Data'!V1016</f>
        <v>0</v>
      </c>
      <c r="W1016" s="83" t="e">
        <f t="shared" si="63"/>
        <v>#DIV/0!</v>
      </c>
    </row>
    <row r="1017" spans="1:23" x14ac:dyDescent="0.35">
      <c r="A1017" t="s">
        <v>58</v>
      </c>
      <c r="B1017" t="s">
        <v>42</v>
      </c>
      <c r="C1017" t="str">
        <f t="shared" si="60"/>
        <v>LITHUANIA_TO_elec</v>
      </c>
      <c r="D1017" t="str">
        <f t="shared" si="61"/>
        <v>PROTRA_CHP_PP_I</v>
      </c>
      <c r="E1017" t="s">
        <v>17</v>
      </c>
      <c r="F1017" s="1" t="str">
        <f t="shared" si="62"/>
        <v>LITHUANIATO_elecPROTRA_PP_solid_bio</v>
      </c>
      <c r="G1017" s="5">
        <f>'PROTRA_capacity-Original_Data'!H1017</f>
        <v>0</v>
      </c>
      <c r="H1017" s="5">
        <f>'PROTRA_capacity-Original_Data'!I1017</f>
        <v>0</v>
      </c>
      <c r="I1017" s="5">
        <f>'PROTRA_capacity-Original_Data'!J1017</f>
        <v>0</v>
      </c>
      <c r="J1017" s="5">
        <f>'PROTRA_capacity-Original_Data'!K1017</f>
        <v>0</v>
      </c>
      <c r="K1017" s="5">
        <f>'PROTRA_capacity-Original_Data'!L1017</f>
        <v>0</v>
      </c>
      <c r="L1017" s="5">
        <f>'PROTRA_capacity-Original_Data'!M1017</f>
        <v>0</v>
      </c>
      <c r="M1017" s="5">
        <f>'PROTRA_capacity-Original_Data'!N1017</f>
        <v>0</v>
      </c>
      <c r="N1017" s="5">
        <f>'PROTRA_capacity-Original_Data'!O1017</f>
        <v>0</v>
      </c>
      <c r="O1017" s="5">
        <f>'PROTRA_capacity-Original_Data'!P1017</f>
        <v>0</v>
      </c>
      <c r="P1017" s="5">
        <f>'PROTRA_capacity-Original_Data'!Q1017</f>
        <v>0</v>
      </c>
      <c r="Q1017" s="5">
        <f>'PROTRA_capacity-Original_Data'!R1017</f>
        <v>0</v>
      </c>
      <c r="R1017" s="5">
        <f>'PROTRA_capacity-Original_Data'!S1017</f>
        <v>0</v>
      </c>
      <c r="S1017" s="5">
        <f>'PROTRA_capacity-Original_Data'!T1017</f>
        <v>0</v>
      </c>
      <c r="T1017" s="5">
        <f>'PROTRA_capacity-Original_Data'!U1017</f>
        <v>0</v>
      </c>
      <c r="U1017" s="5">
        <f>'PROTRA_capacity-Original_Data'!V1017</f>
        <v>0</v>
      </c>
      <c r="W1017" s="83" t="e">
        <f t="shared" si="63"/>
        <v>#DIV/0!</v>
      </c>
    </row>
    <row r="1018" spans="1:23" x14ac:dyDescent="0.35">
      <c r="A1018" t="s">
        <v>58</v>
      </c>
      <c r="B1018" t="s">
        <v>42</v>
      </c>
      <c r="C1018" t="str">
        <f t="shared" si="60"/>
        <v>LITHUANIA_TO_elec</v>
      </c>
      <c r="D1018" t="str">
        <f t="shared" si="61"/>
        <v>PROTRA_CHP_PP_I</v>
      </c>
      <c r="E1018" t="s">
        <v>18</v>
      </c>
      <c r="F1018" s="1" t="str">
        <f t="shared" si="62"/>
        <v>LITHUANIATO_elecPROTRA_PP_solid_bio_CCS</v>
      </c>
      <c r="G1018" s="5">
        <f>'PROTRA_capacity-Original_Data'!H1018</f>
        <v>0</v>
      </c>
      <c r="H1018" s="5">
        <f>'PROTRA_capacity-Original_Data'!I1018</f>
        <v>0</v>
      </c>
      <c r="I1018" s="5">
        <f>'PROTRA_capacity-Original_Data'!J1018</f>
        <v>0</v>
      </c>
      <c r="J1018" s="5">
        <f>'PROTRA_capacity-Original_Data'!K1018</f>
        <v>0</v>
      </c>
      <c r="K1018" s="5">
        <f>'PROTRA_capacity-Original_Data'!L1018</f>
        <v>0</v>
      </c>
      <c r="L1018" s="5">
        <f>'PROTRA_capacity-Original_Data'!M1018</f>
        <v>0</v>
      </c>
      <c r="M1018" s="5">
        <f>'PROTRA_capacity-Original_Data'!N1018</f>
        <v>0</v>
      </c>
      <c r="N1018" s="5">
        <f>'PROTRA_capacity-Original_Data'!O1018</f>
        <v>0</v>
      </c>
      <c r="O1018" s="5">
        <f>'PROTRA_capacity-Original_Data'!P1018</f>
        <v>0</v>
      </c>
      <c r="P1018" s="5">
        <f>'PROTRA_capacity-Original_Data'!Q1018</f>
        <v>0</v>
      </c>
      <c r="Q1018" s="5">
        <f>'PROTRA_capacity-Original_Data'!R1018</f>
        <v>0</v>
      </c>
      <c r="R1018" s="5">
        <f>'PROTRA_capacity-Original_Data'!S1018</f>
        <v>0</v>
      </c>
      <c r="S1018" s="5">
        <f>'PROTRA_capacity-Original_Data'!T1018</f>
        <v>0</v>
      </c>
      <c r="T1018" s="5">
        <f>'PROTRA_capacity-Original_Data'!U1018</f>
        <v>0</v>
      </c>
      <c r="U1018" s="5">
        <f>'PROTRA_capacity-Original_Data'!V1018</f>
        <v>0</v>
      </c>
      <c r="W1018" s="83" t="e">
        <f t="shared" si="63"/>
        <v>#DIV/0!</v>
      </c>
    </row>
    <row r="1019" spans="1:23" x14ac:dyDescent="0.35">
      <c r="A1019" t="s">
        <v>58</v>
      </c>
      <c r="B1019" t="s">
        <v>42</v>
      </c>
      <c r="C1019" t="str">
        <f t="shared" si="60"/>
        <v>LITHUANIA_TO_elec</v>
      </c>
      <c r="D1019" t="str">
        <f t="shared" si="61"/>
        <v>PROTRA_CHP_PP_I</v>
      </c>
      <c r="E1019" t="s">
        <v>19</v>
      </c>
      <c r="F1019" s="1" t="str">
        <f t="shared" si="62"/>
        <v>LITHUANIATO_elecPROTRA_PP_gas_fuels</v>
      </c>
      <c r="G1019" s="5">
        <f>'PROTRA_capacity-Original_Data'!H1019</f>
        <v>0.92559999999999998</v>
      </c>
      <c r="H1019" s="5">
        <f>'PROTRA_capacity-Original_Data'!I1019</f>
        <v>0.93559999999999999</v>
      </c>
      <c r="I1019" s="5">
        <f>'PROTRA_capacity-Original_Data'!J1019</f>
        <v>0.9456</v>
      </c>
      <c r="J1019" s="5">
        <f>'PROTRA_capacity-Original_Data'!K1019</f>
        <v>0.9486</v>
      </c>
      <c r="K1019" s="5">
        <f>'PROTRA_capacity-Original_Data'!L1019</f>
        <v>0.9486</v>
      </c>
      <c r="L1019" s="5">
        <f>'PROTRA_capacity-Original_Data'!M1019</f>
        <v>0.95410000000000006</v>
      </c>
      <c r="M1019" s="5">
        <f>'PROTRA_capacity-Original_Data'!N1019</f>
        <v>0.96350000000000002</v>
      </c>
      <c r="N1019" s="5">
        <f>'PROTRA_capacity-Original_Data'!O1019</f>
        <v>0.96350000000000002</v>
      </c>
      <c r="O1019" s="5">
        <f>'PROTRA_capacity-Original_Data'!P1019</f>
        <v>0.66349999999999998</v>
      </c>
      <c r="P1019" s="5">
        <f>'PROTRA_capacity-Original_Data'!Q1019</f>
        <v>0.66349999999999998</v>
      </c>
      <c r="Q1019" s="5">
        <f>'PROTRA_capacity-Original_Data'!R1019</f>
        <v>0.43023632591474914</v>
      </c>
      <c r="R1019" s="5">
        <f>'PROTRA_capacity-Original_Data'!S1019</f>
        <v>0.41446850245190492</v>
      </c>
      <c r="S1019" s="5">
        <f>'PROTRA_capacity-Original_Data'!T1019</f>
        <v>0.46877989437947942</v>
      </c>
      <c r="T1019" s="5">
        <f>'PROTRA_capacity-Original_Data'!U1019</f>
        <v>0.42798377970577145</v>
      </c>
      <c r="U1019" s="5">
        <f>'PROTRA_capacity-Original_Data'!V1019</f>
        <v>0.4430007544322897</v>
      </c>
      <c r="W1019" s="83">
        <f t="shared" si="63"/>
        <v>-5.12724579353806E-2</v>
      </c>
    </row>
    <row r="1020" spans="1:23" x14ac:dyDescent="0.35">
      <c r="A1020" t="s">
        <v>58</v>
      </c>
      <c r="B1020" t="s">
        <v>42</v>
      </c>
      <c r="C1020" t="str">
        <f t="shared" si="60"/>
        <v>LITHUANIA_TO_elec</v>
      </c>
      <c r="D1020" t="str">
        <f t="shared" si="61"/>
        <v>PROTRA_CHP_PP_I</v>
      </c>
      <c r="E1020" t="s">
        <v>20</v>
      </c>
      <c r="F1020" s="1" t="str">
        <f t="shared" si="62"/>
        <v>LITHUANIATO_elecPROTRA_PP_gas_fuels_CCS</v>
      </c>
      <c r="G1020" s="6">
        <f>'PROTRA_capacity-Original_Data'!H1020</f>
        <v>0</v>
      </c>
      <c r="H1020" s="6">
        <f>'PROTRA_capacity-Original_Data'!I1020</f>
        <v>0</v>
      </c>
      <c r="I1020" s="6">
        <f>'PROTRA_capacity-Original_Data'!J1020</f>
        <v>0</v>
      </c>
      <c r="J1020" s="6">
        <f>'PROTRA_capacity-Original_Data'!K1020</f>
        <v>0</v>
      </c>
      <c r="K1020" s="6">
        <f>'PROTRA_capacity-Original_Data'!L1020</f>
        <v>0</v>
      </c>
      <c r="L1020" s="6">
        <f>'PROTRA_capacity-Original_Data'!M1020</f>
        <v>0</v>
      </c>
      <c r="M1020" s="6">
        <f>'PROTRA_capacity-Original_Data'!N1020</f>
        <v>0</v>
      </c>
      <c r="N1020" s="6">
        <f>'PROTRA_capacity-Original_Data'!O1020</f>
        <v>0</v>
      </c>
      <c r="O1020" s="6">
        <f>'PROTRA_capacity-Original_Data'!P1020</f>
        <v>0</v>
      </c>
      <c r="P1020" s="6">
        <f>'PROTRA_capacity-Original_Data'!Q1020</f>
        <v>0</v>
      </c>
      <c r="Q1020" s="6">
        <f>'PROTRA_capacity-Original_Data'!R1020</f>
        <v>0</v>
      </c>
      <c r="R1020" s="6">
        <f>'PROTRA_capacity-Original_Data'!S1020</f>
        <v>0</v>
      </c>
      <c r="S1020" s="6">
        <f>'PROTRA_capacity-Original_Data'!T1020</f>
        <v>0</v>
      </c>
      <c r="T1020" s="6">
        <f>'PROTRA_capacity-Original_Data'!U1020</f>
        <v>0</v>
      </c>
      <c r="U1020" s="6">
        <f>'PROTRA_capacity-Original_Data'!V1020</f>
        <v>0</v>
      </c>
      <c r="W1020" s="83" t="e">
        <f t="shared" si="63"/>
        <v>#DIV/0!</v>
      </c>
    </row>
    <row r="1021" spans="1:23" x14ac:dyDescent="0.35">
      <c r="A1021" t="s">
        <v>58</v>
      </c>
      <c r="B1021" t="s">
        <v>42</v>
      </c>
      <c r="C1021" t="str">
        <f t="shared" si="60"/>
        <v>LITHUANIA_TO_elec</v>
      </c>
      <c r="D1021" t="str">
        <f t="shared" si="61"/>
        <v>PROTRA_CHP_PP_I</v>
      </c>
      <c r="E1021" t="s">
        <v>21</v>
      </c>
      <c r="F1021" s="1" t="str">
        <f t="shared" si="62"/>
        <v>LITHUANIATO_elecPROTRA_PP_geothermal</v>
      </c>
      <c r="G1021" s="4">
        <f>INDEX('CHP-geothermal-fix'!H$155:H$226,MATCH(PROTRA_capacity!$F1021,'CHP-geothermal-fix'!$F$155:$F$226,0))</f>
        <v>8.733854422604422E-4</v>
      </c>
      <c r="H1021" s="4">
        <f>INDEX('CHP-geothermal-fix'!I$155:I$226,MATCH(PROTRA_capacity!$F1021,'CHP-geothermal-fix'!$F$155:$F$226,0))</f>
        <v>8.834726658476658E-4</v>
      </c>
      <c r="I1021" s="4">
        <f>INDEX('CHP-geothermal-fix'!J$155:J$226,MATCH(PROTRA_capacity!$F1021,'CHP-geothermal-fix'!$F$155:$F$226,0))</f>
        <v>9.0953132678132681E-4</v>
      </c>
      <c r="J1021" s="4">
        <f>INDEX('CHP-geothermal-fix'!K$155:K$226,MATCH(PROTRA_capacity!$F1021,'CHP-geothermal-fix'!$F$155:$F$226,0))</f>
        <v>9.170967444717444E-4</v>
      </c>
      <c r="K1021" s="4">
        <f>INDEX('CHP-geothermal-fix'!L$155:L$226,MATCH(PROTRA_capacity!$F1021,'CHP-geothermal-fix'!$F$155:$F$226,0))</f>
        <v>9.2466216216216231E-4</v>
      </c>
      <c r="L1021" s="4">
        <f>INDEX('CHP-geothermal-fix'!M$155:M$226,MATCH(PROTRA_capacity!$F1021,'CHP-geothermal-fix'!$F$155:$F$226,0))</f>
        <v>4.0898000000000002E-3</v>
      </c>
      <c r="M1021" s="4">
        <f>INDEX('CHP-geothermal-fix'!N$155:N$226,MATCH(PROTRA_capacity!$F1021,'CHP-geothermal-fix'!$F$155:$F$226,0))</f>
        <v>3.9579800000000007E-3</v>
      </c>
      <c r="N1021" s="4">
        <f>INDEX('CHP-geothermal-fix'!O$155:O$226,MATCH(PROTRA_capacity!$F1021,'CHP-geothermal-fix'!$F$155:$F$226,0))</f>
        <v>3.9951600000000002E-3</v>
      </c>
      <c r="O1021" s="4">
        <f>INDEX('CHP-geothermal-fix'!P$155:P$226,MATCH(PROTRA_capacity!$F1021,'CHP-geothermal-fix'!$F$155:$F$226,0))</f>
        <v>3.7991200000000009E-3</v>
      </c>
      <c r="P1021" s="4">
        <f>INDEX('CHP-geothermal-fix'!Q$155:Q$226,MATCH(PROTRA_capacity!$F1021,'CHP-geothermal-fix'!$F$155:$F$226,0))</f>
        <v>3.2481799999999998E-3</v>
      </c>
      <c r="Q1021" s="4">
        <f>INDEX('CHP-geothermal-fix'!R$155:R$226,MATCH(PROTRA_capacity!$F1021,'CHP-geothermal-fix'!$F$155:$F$226,0))</f>
        <v>3.5562579768339767E-3</v>
      </c>
      <c r="R1021" s="4">
        <f>INDEX('CHP-geothermal-fix'!S$155:S$226,MATCH(PROTRA_capacity!$F1021,'CHP-geothermal-fix'!$F$155:$F$226,0))</f>
        <v>3.8643359536679536E-3</v>
      </c>
      <c r="S1021" s="4">
        <f>INDEX('CHP-geothermal-fix'!T$155:T$226,MATCH(PROTRA_capacity!$F1021,'CHP-geothermal-fix'!$F$155:$F$226,0))</f>
        <v>4.1724139305019305E-3</v>
      </c>
      <c r="T1021" s="4">
        <f>INDEX('CHP-geothermal-fix'!U$155:U$226,MATCH(PROTRA_capacity!$F1021,'CHP-geothermal-fix'!$F$155:$F$226,0))</f>
        <v>4.4804919073359074E-3</v>
      </c>
      <c r="U1021" s="4">
        <f>INDEX('CHP-geothermal-fix'!V$155:V$226,MATCH(PROTRA_capacity!$F1021,'CHP-geothermal-fix'!$F$155:$F$226,0))</f>
        <v>4.7885698841698843E-3</v>
      </c>
      <c r="W1021" s="83">
        <f t="shared" si="63"/>
        <v>0.12923857626382862</v>
      </c>
    </row>
    <row r="1022" spans="1:23" x14ac:dyDescent="0.35">
      <c r="A1022" t="s">
        <v>58</v>
      </c>
      <c r="B1022" t="s">
        <v>42</v>
      </c>
      <c r="C1022" t="str">
        <f t="shared" si="60"/>
        <v>LITHUANIA_TO_elec</v>
      </c>
      <c r="D1022" t="str">
        <f t="shared" si="61"/>
        <v>PROTRA_CHP_PP_I</v>
      </c>
      <c r="E1022" t="s">
        <v>22</v>
      </c>
      <c r="F1022" s="1" t="str">
        <f t="shared" si="62"/>
        <v>LITHUANIATO_elecPROTRA_PP_hydropower_dammed</v>
      </c>
      <c r="G1022" s="5">
        <f>'PROTRA_capacity-Original_Data'!H1022</f>
        <v>0.76</v>
      </c>
      <c r="H1022" s="5">
        <f>'PROTRA_capacity-Original_Data'!I1022</f>
        <v>0.76</v>
      </c>
      <c r="I1022" s="5">
        <f>'PROTRA_capacity-Original_Data'!J1022</f>
        <v>0.76</v>
      </c>
      <c r="J1022" s="5">
        <f>'PROTRA_capacity-Original_Data'!K1022</f>
        <v>0.76</v>
      </c>
      <c r="K1022" s="5">
        <f>'PROTRA_capacity-Original_Data'!L1022</f>
        <v>0.76</v>
      </c>
      <c r="L1022" s="5">
        <f>'PROTRA_capacity-Original_Data'!M1022</f>
        <v>0.76</v>
      </c>
      <c r="M1022" s="5">
        <f>'PROTRA_capacity-Original_Data'!N1022</f>
        <v>0.76</v>
      </c>
      <c r="N1022" s="5">
        <f>'PROTRA_capacity-Original_Data'!O1022</f>
        <v>0.76</v>
      </c>
      <c r="O1022" s="5">
        <f>'PROTRA_capacity-Original_Data'!P1022</f>
        <v>0.76</v>
      </c>
      <c r="P1022" s="5">
        <f>'PROTRA_capacity-Original_Data'!Q1022</f>
        <v>0.76</v>
      </c>
      <c r="Q1022" s="5">
        <f>'PROTRA_capacity-Original_Data'!R1022</f>
        <v>0.76</v>
      </c>
      <c r="R1022" s="5">
        <f>'PROTRA_capacity-Original_Data'!S1022</f>
        <v>0.76</v>
      </c>
      <c r="S1022" s="5">
        <f>'PROTRA_capacity-Original_Data'!T1022</f>
        <v>0.76</v>
      </c>
      <c r="T1022" s="5">
        <f>'PROTRA_capacity-Original_Data'!U1022</f>
        <v>0.76</v>
      </c>
      <c r="U1022" s="5">
        <f>'PROTRA_capacity-Original_Data'!V1022</f>
        <v>0.76</v>
      </c>
      <c r="W1022" s="83">
        <f t="shared" si="63"/>
        <v>0</v>
      </c>
    </row>
    <row r="1023" spans="1:23" x14ac:dyDescent="0.35">
      <c r="A1023" t="s">
        <v>58</v>
      </c>
      <c r="B1023" t="s">
        <v>42</v>
      </c>
      <c r="C1023" t="str">
        <f t="shared" si="60"/>
        <v>LITHUANIA_TO_elec</v>
      </c>
      <c r="D1023" t="str">
        <f t="shared" si="61"/>
        <v>PROTRA_CHP_PP_I</v>
      </c>
      <c r="E1023" t="s">
        <v>23</v>
      </c>
      <c r="F1023" s="1" t="str">
        <f t="shared" si="62"/>
        <v>LITHUANIATO_elecPROTRA_PP_hydropower_run_of_river</v>
      </c>
      <c r="G1023" s="5">
        <f>'PROTRA_capacity-Original_Data'!H1023</f>
        <v>0.11500000000000002</v>
      </c>
      <c r="H1023" s="5">
        <f>'PROTRA_capacity-Original_Data'!I1023</f>
        <v>0.11500000000000002</v>
      </c>
      <c r="I1023" s="5">
        <f>'PROTRA_capacity-Original_Data'!J1023</f>
        <v>0.11500000000000002</v>
      </c>
      <c r="J1023" s="5">
        <f>'PROTRA_capacity-Original_Data'!K1023</f>
        <v>0.11600000000000001</v>
      </c>
      <c r="K1023" s="5">
        <f>'PROTRA_capacity-Original_Data'!L1023</f>
        <v>0.11600000000000001</v>
      </c>
      <c r="L1023" s="5">
        <f>'PROTRA_capacity-Original_Data'!M1023</f>
        <v>0.11631100000000001</v>
      </c>
      <c r="M1023" s="5">
        <f>'PROTRA_capacity-Original_Data'!N1023</f>
        <v>0.116398</v>
      </c>
      <c r="N1023" s="5">
        <f>'PROTRA_capacity-Original_Data'!O1023</f>
        <v>0.116398</v>
      </c>
      <c r="O1023" s="5">
        <f>'PROTRA_capacity-Original_Data'!P1023</f>
        <v>0.11700000000000001</v>
      </c>
      <c r="P1023" s="5">
        <f>'PROTRA_capacity-Original_Data'!Q1023</f>
        <v>0.11700000000000001</v>
      </c>
      <c r="Q1023" s="5">
        <f>'PROTRA_capacity-Original_Data'!R1023</f>
        <v>0.11700000000000001</v>
      </c>
      <c r="R1023" s="5">
        <f>'PROTRA_capacity-Original_Data'!S1023</f>
        <v>0.11700000000000001</v>
      </c>
      <c r="S1023" s="5">
        <f>'PROTRA_capacity-Original_Data'!T1023</f>
        <v>0.11700000000000001</v>
      </c>
      <c r="T1023" s="5">
        <f>'PROTRA_capacity-Original_Data'!U1023</f>
        <v>0.11700000000000001</v>
      </c>
      <c r="U1023" s="5">
        <f>'PROTRA_capacity-Original_Data'!V1023</f>
        <v>0.11700000000000001</v>
      </c>
      <c r="W1023" s="83">
        <f t="shared" si="63"/>
        <v>1.2323162809488863E-3</v>
      </c>
    </row>
    <row r="1024" spans="1:23" x14ac:dyDescent="0.35">
      <c r="A1024" t="s">
        <v>58</v>
      </c>
      <c r="B1024" t="s">
        <v>42</v>
      </c>
      <c r="C1024" t="str">
        <f t="shared" si="60"/>
        <v>LITHUANIA_TO_elec</v>
      </c>
      <c r="D1024" t="str">
        <f t="shared" si="61"/>
        <v>PROTRA_CHP_PP_I</v>
      </c>
      <c r="E1024" t="s">
        <v>24</v>
      </c>
      <c r="F1024" s="1" t="str">
        <f t="shared" si="62"/>
        <v>LITHUANIATO_elecPROTRA_PP_liquid_fuels</v>
      </c>
      <c r="G1024" s="5">
        <f>'PROTRA_capacity-Original_Data'!H1024</f>
        <v>0.6</v>
      </c>
      <c r="H1024" s="5">
        <f>'PROTRA_capacity-Original_Data'!I1024</f>
        <v>0.6</v>
      </c>
      <c r="I1024" s="5">
        <f>'PROTRA_capacity-Original_Data'!J1024</f>
        <v>0.6</v>
      </c>
      <c r="J1024" s="5">
        <f>'PROTRA_capacity-Original_Data'!K1024</f>
        <v>0.61</v>
      </c>
      <c r="K1024" s="5">
        <f>'PROTRA_capacity-Original_Data'!L1024</f>
        <v>0.62</v>
      </c>
      <c r="L1024" s="5">
        <f>'PROTRA_capacity-Original_Data'!M1024</f>
        <v>0.62</v>
      </c>
      <c r="M1024" s="5">
        <f>'PROTRA_capacity-Original_Data'!N1024</f>
        <v>0.62</v>
      </c>
      <c r="N1024" s="5">
        <f>'PROTRA_capacity-Original_Data'!O1024</f>
        <v>0.62</v>
      </c>
      <c r="O1024" s="5">
        <f>'PROTRA_capacity-Original_Data'!P1024</f>
        <v>0.62</v>
      </c>
      <c r="P1024" s="5">
        <f>'PROTRA_capacity-Original_Data'!Q1024</f>
        <v>0.62</v>
      </c>
      <c r="Q1024" s="5">
        <f>'PROTRA_capacity-Original_Data'!R1024</f>
        <v>0.62</v>
      </c>
      <c r="R1024" s="5">
        <f>'PROTRA_capacity-Original_Data'!S1024</f>
        <v>0.62</v>
      </c>
      <c r="S1024" s="5">
        <f>'PROTRA_capacity-Original_Data'!T1024</f>
        <v>0</v>
      </c>
      <c r="T1024" s="5">
        <f>'PROTRA_capacity-Original_Data'!U1024</f>
        <v>0</v>
      </c>
      <c r="U1024" s="5">
        <f>'PROTRA_capacity-Original_Data'!V1024</f>
        <v>0</v>
      </c>
      <c r="W1024" s="83">
        <f t="shared" si="63"/>
        <v>-1</v>
      </c>
    </row>
    <row r="1025" spans="1:23" x14ac:dyDescent="0.35">
      <c r="A1025" t="s">
        <v>58</v>
      </c>
      <c r="B1025" t="s">
        <v>42</v>
      </c>
      <c r="C1025" t="str">
        <f t="shared" si="60"/>
        <v>LITHUANIA_TO_elec</v>
      </c>
      <c r="D1025" t="str">
        <f t="shared" si="61"/>
        <v>PROTRA_CHP_PP_I</v>
      </c>
      <c r="E1025" t="s">
        <v>25</v>
      </c>
      <c r="F1025" s="1" t="str">
        <f t="shared" si="62"/>
        <v>LITHUANIATO_elecPROTRA_PP_liquid_fuels_CCS</v>
      </c>
      <c r="G1025" s="5">
        <f>'PROTRA_capacity-Original_Data'!H1025</f>
        <v>0</v>
      </c>
      <c r="H1025" s="5">
        <f>'PROTRA_capacity-Original_Data'!I1025</f>
        <v>0</v>
      </c>
      <c r="I1025" s="5">
        <f>'PROTRA_capacity-Original_Data'!J1025</f>
        <v>0</v>
      </c>
      <c r="J1025" s="5">
        <f>'PROTRA_capacity-Original_Data'!K1025</f>
        <v>0</v>
      </c>
      <c r="K1025" s="5">
        <f>'PROTRA_capacity-Original_Data'!L1025</f>
        <v>0</v>
      </c>
      <c r="L1025" s="5">
        <f>'PROTRA_capacity-Original_Data'!M1025</f>
        <v>0</v>
      </c>
      <c r="M1025" s="5">
        <f>'PROTRA_capacity-Original_Data'!N1025</f>
        <v>0</v>
      </c>
      <c r="N1025" s="5">
        <f>'PROTRA_capacity-Original_Data'!O1025</f>
        <v>0</v>
      </c>
      <c r="O1025" s="5">
        <f>'PROTRA_capacity-Original_Data'!P1025</f>
        <v>0</v>
      </c>
      <c r="P1025" s="5">
        <f>'PROTRA_capacity-Original_Data'!Q1025</f>
        <v>0</v>
      </c>
      <c r="Q1025" s="5">
        <f>'PROTRA_capacity-Original_Data'!R1025</f>
        <v>0</v>
      </c>
      <c r="R1025" s="5">
        <f>'PROTRA_capacity-Original_Data'!S1025</f>
        <v>0</v>
      </c>
      <c r="S1025" s="5">
        <f>'PROTRA_capacity-Original_Data'!T1025</f>
        <v>0</v>
      </c>
      <c r="T1025" s="5">
        <f>'PROTRA_capacity-Original_Data'!U1025</f>
        <v>0</v>
      </c>
      <c r="U1025" s="5">
        <f>'PROTRA_capacity-Original_Data'!V1025</f>
        <v>0</v>
      </c>
      <c r="W1025" s="83" t="e">
        <f t="shared" si="63"/>
        <v>#DIV/0!</v>
      </c>
    </row>
    <row r="1026" spans="1:23" x14ac:dyDescent="0.35">
      <c r="A1026" t="s">
        <v>58</v>
      </c>
      <c r="B1026" t="s">
        <v>42</v>
      </c>
      <c r="C1026" t="str">
        <f t="shared" si="60"/>
        <v>LITHUANIA_TO_elec</v>
      </c>
      <c r="D1026" t="str">
        <f t="shared" si="61"/>
        <v>PROTRA_CHP_PP_I</v>
      </c>
      <c r="E1026" t="s">
        <v>26</v>
      </c>
      <c r="F1026" s="1" t="str">
        <f t="shared" si="62"/>
        <v>LITHUANIATO_elecPROTRA_PP_nuclear</v>
      </c>
      <c r="G1026" s="5">
        <f>'PROTRA_capacity-Original_Data'!H1026</f>
        <v>1.2749999999999999</v>
      </c>
      <c r="H1026" s="5">
        <f>'PROTRA_capacity-Original_Data'!I1026</f>
        <v>1.2749999999999999</v>
      </c>
      <c r="I1026" s="5">
        <f>'PROTRA_capacity-Original_Data'!J1026</f>
        <v>1.2749999999999999</v>
      </c>
      <c r="J1026" s="5">
        <f>'PROTRA_capacity-Original_Data'!K1026</f>
        <v>1.2749999999999999</v>
      </c>
      <c r="K1026" s="5">
        <f>'PROTRA_capacity-Original_Data'!L1026</f>
        <v>0</v>
      </c>
      <c r="L1026" s="5">
        <f>'PROTRA_capacity-Original_Data'!M1026</f>
        <v>0</v>
      </c>
      <c r="M1026" s="5">
        <f>'PROTRA_capacity-Original_Data'!N1026</f>
        <v>0</v>
      </c>
      <c r="N1026" s="5">
        <f>'PROTRA_capacity-Original_Data'!O1026</f>
        <v>0</v>
      </c>
      <c r="O1026" s="5">
        <f>'PROTRA_capacity-Original_Data'!P1026</f>
        <v>0</v>
      </c>
      <c r="P1026" s="5">
        <f>'PROTRA_capacity-Original_Data'!Q1026</f>
        <v>0</v>
      </c>
      <c r="Q1026" s="5">
        <f>'PROTRA_capacity-Original_Data'!R1026</f>
        <v>0</v>
      </c>
      <c r="R1026" s="5">
        <f>'PROTRA_capacity-Original_Data'!S1026</f>
        <v>0</v>
      </c>
      <c r="S1026" s="5">
        <f>'PROTRA_capacity-Original_Data'!T1026</f>
        <v>0</v>
      </c>
      <c r="T1026" s="5">
        <f>'PROTRA_capacity-Original_Data'!U1026</f>
        <v>0</v>
      </c>
      <c r="U1026" s="5">
        <f>'PROTRA_capacity-Original_Data'!V1026</f>
        <v>0</v>
      </c>
      <c r="W1026" s="83">
        <f t="shared" si="63"/>
        <v>-1</v>
      </c>
    </row>
    <row r="1027" spans="1:23" x14ac:dyDescent="0.35">
      <c r="A1027" t="s">
        <v>58</v>
      </c>
      <c r="B1027" t="s">
        <v>42</v>
      </c>
      <c r="C1027" t="str">
        <f t="shared" si="60"/>
        <v>LITHUANIA_TO_elec</v>
      </c>
      <c r="D1027" t="str">
        <f t="shared" si="61"/>
        <v>PROTRA_CHP_PP_I</v>
      </c>
      <c r="E1027" t="s">
        <v>27</v>
      </c>
      <c r="F1027" s="1" t="str">
        <f t="shared" si="62"/>
        <v>LITHUANIATO_elecPROTRA_PP_oceanic</v>
      </c>
      <c r="G1027" s="5">
        <f>'PROTRA_capacity-Original_Data'!H1027</f>
        <v>0</v>
      </c>
      <c r="H1027" s="5">
        <f>'PROTRA_capacity-Original_Data'!I1027</f>
        <v>0</v>
      </c>
      <c r="I1027" s="5">
        <f>'PROTRA_capacity-Original_Data'!J1027</f>
        <v>0</v>
      </c>
      <c r="J1027" s="5">
        <f>'PROTRA_capacity-Original_Data'!K1027</f>
        <v>0</v>
      </c>
      <c r="K1027" s="5">
        <f>'PROTRA_capacity-Original_Data'!L1027</f>
        <v>0</v>
      </c>
      <c r="L1027" s="5">
        <f>'PROTRA_capacity-Original_Data'!M1027</f>
        <v>0</v>
      </c>
      <c r="M1027" s="5">
        <f>'PROTRA_capacity-Original_Data'!N1027</f>
        <v>0</v>
      </c>
      <c r="N1027" s="5">
        <f>'PROTRA_capacity-Original_Data'!O1027</f>
        <v>0</v>
      </c>
      <c r="O1027" s="5">
        <f>'PROTRA_capacity-Original_Data'!P1027</f>
        <v>0</v>
      </c>
      <c r="P1027" s="5">
        <f>'PROTRA_capacity-Original_Data'!Q1027</f>
        <v>0</v>
      </c>
      <c r="Q1027" s="5">
        <f>'PROTRA_capacity-Original_Data'!R1027</f>
        <v>0</v>
      </c>
      <c r="R1027" s="5">
        <f>'PROTRA_capacity-Original_Data'!S1027</f>
        <v>0</v>
      </c>
      <c r="S1027" s="5">
        <f>'PROTRA_capacity-Original_Data'!T1027</f>
        <v>0</v>
      </c>
      <c r="T1027" s="5">
        <f>'PROTRA_capacity-Original_Data'!U1027</f>
        <v>0</v>
      </c>
      <c r="U1027" s="5">
        <f>'PROTRA_capacity-Original_Data'!V1027</f>
        <v>0</v>
      </c>
      <c r="W1027" s="83" t="e">
        <f t="shared" si="63"/>
        <v>#DIV/0!</v>
      </c>
    </row>
    <row r="1028" spans="1:23" x14ac:dyDescent="0.35">
      <c r="A1028" t="s">
        <v>58</v>
      </c>
      <c r="B1028" t="s">
        <v>42</v>
      </c>
      <c r="C1028" t="str">
        <f t="shared" ref="C1028:C1091" si="64">A1028&amp;"_"&amp;B1028</f>
        <v>LITHUANIA_TO_elec</v>
      </c>
      <c r="D1028" t="str">
        <f t="shared" ref="D1028:D1091" si="65">IF(B1028="TO_heat","PROTRA_CHP_HP_I","PROTRA_CHP_PP_I")</f>
        <v>PROTRA_CHP_PP_I</v>
      </c>
      <c r="E1028" t="s">
        <v>28</v>
      </c>
      <c r="F1028" s="1" t="str">
        <f t="shared" ref="F1028:F1091" si="66">A1028&amp;B1028&amp;E1028</f>
        <v>LITHUANIATO_elecPROTRA_PP_solar_CSP</v>
      </c>
      <c r="G1028" s="5">
        <f>'PROTRA_capacity-Original_Data'!H1028</f>
        <v>0</v>
      </c>
      <c r="H1028" s="5">
        <f>'PROTRA_capacity-Original_Data'!I1028</f>
        <v>0</v>
      </c>
      <c r="I1028" s="5">
        <f>'PROTRA_capacity-Original_Data'!J1028</f>
        <v>0</v>
      </c>
      <c r="J1028" s="5">
        <f>'PROTRA_capacity-Original_Data'!K1028</f>
        <v>0</v>
      </c>
      <c r="K1028" s="5">
        <f>'PROTRA_capacity-Original_Data'!L1028</f>
        <v>0</v>
      </c>
      <c r="L1028" s="5">
        <f>'PROTRA_capacity-Original_Data'!M1028</f>
        <v>0</v>
      </c>
      <c r="M1028" s="5">
        <f>'PROTRA_capacity-Original_Data'!N1028</f>
        <v>0</v>
      </c>
      <c r="N1028" s="5">
        <f>'PROTRA_capacity-Original_Data'!O1028</f>
        <v>0</v>
      </c>
      <c r="O1028" s="5">
        <f>'PROTRA_capacity-Original_Data'!P1028</f>
        <v>0</v>
      </c>
      <c r="P1028" s="5">
        <f>'PROTRA_capacity-Original_Data'!Q1028</f>
        <v>0</v>
      </c>
      <c r="Q1028" s="5">
        <f>'PROTRA_capacity-Original_Data'!R1028</f>
        <v>0</v>
      </c>
      <c r="R1028" s="5">
        <f>'PROTRA_capacity-Original_Data'!S1028</f>
        <v>0</v>
      </c>
      <c r="S1028" s="5">
        <f>'PROTRA_capacity-Original_Data'!T1028</f>
        <v>0</v>
      </c>
      <c r="T1028" s="5">
        <f>'PROTRA_capacity-Original_Data'!U1028</f>
        <v>0</v>
      </c>
      <c r="U1028" s="5">
        <f>'PROTRA_capacity-Original_Data'!V1028</f>
        <v>0</v>
      </c>
      <c r="W1028" s="83" t="e">
        <f t="shared" ref="W1028:W1091" si="67">-1+(U1028/G1028)^(1/($U$2-$G$2))</f>
        <v>#DIV/0!</v>
      </c>
    </row>
    <row r="1029" spans="1:23" x14ac:dyDescent="0.35">
      <c r="A1029" t="s">
        <v>58</v>
      </c>
      <c r="B1029" t="s">
        <v>42</v>
      </c>
      <c r="C1029" t="str">
        <f t="shared" si="64"/>
        <v>LITHUANIA_TO_elec</v>
      </c>
      <c r="D1029" t="str">
        <f t="shared" si="65"/>
        <v>PROTRA_CHP_PP_I</v>
      </c>
      <c r="E1029" t="s">
        <v>29</v>
      </c>
      <c r="F1029" s="1" t="str">
        <f t="shared" si="66"/>
        <v>LITHUANIATO_elecPROTRA_PP_solar_PV</v>
      </c>
      <c r="G1029" s="5">
        <f>'PROTRA_capacity-Original_Data'!H1029</f>
        <v>0</v>
      </c>
      <c r="H1029" s="5">
        <f>'PROTRA_capacity-Original_Data'!I1029</f>
        <v>0</v>
      </c>
      <c r="I1029" s="5">
        <f>'PROTRA_capacity-Original_Data'!J1029</f>
        <v>5.9999999999999995E-5</v>
      </c>
      <c r="J1029" s="5">
        <f>'PROTRA_capacity-Original_Data'!K1029</f>
        <v>5.9999999999999995E-5</v>
      </c>
      <c r="K1029" s="5">
        <f>'PROTRA_capacity-Original_Data'!L1029</f>
        <v>5.9999999999999995E-5</v>
      </c>
      <c r="L1029" s="5">
        <f>'PROTRA_capacity-Original_Data'!M1029</f>
        <v>1.7999999999999998E-4</v>
      </c>
      <c r="M1029" s="5">
        <f>'PROTRA_capacity-Original_Data'!N1029</f>
        <v>4.2000000000000006E-3</v>
      </c>
      <c r="N1029" s="5">
        <f>'PROTRA_capacity-Original_Data'!O1029</f>
        <v>4.0799999999999996E-2</v>
      </c>
      <c r="O1029" s="5">
        <f>'PROTRA_capacity-Original_Data'!P1029</f>
        <v>4.1399999999999999E-2</v>
      </c>
      <c r="P1029" s="5">
        <f>'PROTRA_capacity-Original_Data'!Q1029</f>
        <v>4.1399999999999999E-2</v>
      </c>
      <c r="Q1029" s="5">
        <f>'PROTRA_capacity-Original_Data'!R1029</f>
        <v>4.2008823529411765E-2</v>
      </c>
      <c r="R1029" s="5">
        <f>'PROTRA_capacity-Original_Data'!S1029</f>
        <v>4.8705882352941175E-2</v>
      </c>
      <c r="S1029" s="5">
        <f>'PROTRA_capacity-Original_Data'!T1029</f>
        <v>4.99235294117647E-2</v>
      </c>
      <c r="T1029" s="5">
        <f>'PROTRA_capacity-Original_Data'!U1029</f>
        <v>4.99235294117647E-2</v>
      </c>
      <c r="U1029" s="5">
        <f>'PROTRA_capacity-Original_Data'!V1029</f>
        <v>6.2708823529411761E-2</v>
      </c>
      <c r="W1029" s="83" t="e">
        <f t="shared" si="67"/>
        <v>#DIV/0!</v>
      </c>
    </row>
    <row r="1030" spans="1:23" x14ac:dyDescent="0.35">
      <c r="A1030" t="s">
        <v>58</v>
      </c>
      <c r="B1030" t="s">
        <v>42</v>
      </c>
      <c r="C1030" t="str">
        <f t="shared" si="64"/>
        <v>LITHUANIA_TO_elec</v>
      </c>
      <c r="D1030" t="str">
        <f t="shared" si="65"/>
        <v>PROTRA_CHP_PP_I</v>
      </c>
      <c r="E1030" t="s">
        <v>30</v>
      </c>
      <c r="F1030" s="1" t="str">
        <f t="shared" si="66"/>
        <v>LITHUANIATO_elecPROTRA_PP_solar_urban_PV</v>
      </c>
      <c r="G1030" s="5">
        <f>'PROTRA_capacity-Original_Data'!H1030</f>
        <v>0</v>
      </c>
      <c r="H1030" s="5">
        <f>'PROTRA_capacity-Original_Data'!I1030</f>
        <v>0</v>
      </c>
      <c r="I1030" s="5">
        <f>'PROTRA_capacity-Original_Data'!J1030</f>
        <v>4.000000000000001E-5</v>
      </c>
      <c r="J1030" s="5">
        <f>'PROTRA_capacity-Original_Data'!K1030</f>
        <v>4.000000000000001E-5</v>
      </c>
      <c r="K1030" s="5">
        <f>'PROTRA_capacity-Original_Data'!L1030</f>
        <v>4.000000000000001E-5</v>
      </c>
      <c r="L1030" s="5">
        <f>'PROTRA_capacity-Original_Data'!M1030</f>
        <v>1.1999999999999999E-4</v>
      </c>
      <c r="M1030" s="5">
        <f>'PROTRA_capacity-Original_Data'!N1030</f>
        <v>2.8000000000000004E-3</v>
      </c>
      <c r="N1030" s="5">
        <f>'PROTRA_capacity-Original_Data'!O1030</f>
        <v>2.7200000000000002E-2</v>
      </c>
      <c r="O1030" s="5">
        <f>'PROTRA_capacity-Original_Data'!P1030</f>
        <v>2.7600000000000003E-2</v>
      </c>
      <c r="P1030" s="5">
        <f>'PROTRA_capacity-Original_Data'!Q1030</f>
        <v>2.7600000000000003E-2</v>
      </c>
      <c r="Q1030" s="5">
        <f>'PROTRA_capacity-Original_Data'!R1030</f>
        <v>2.8005882352941179E-2</v>
      </c>
      <c r="R1030" s="5">
        <f>'PROTRA_capacity-Original_Data'!S1030</f>
        <v>3.2470588235294119E-2</v>
      </c>
      <c r="S1030" s="5">
        <f>'PROTRA_capacity-Original_Data'!T1030</f>
        <v>3.3282352941176471E-2</v>
      </c>
      <c r="T1030" s="5">
        <f>'PROTRA_capacity-Original_Data'!U1030</f>
        <v>3.3282352941176471E-2</v>
      </c>
      <c r="U1030" s="5">
        <f>'PROTRA_capacity-Original_Data'!V1030</f>
        <v>4.1805882352941179E-2</v>
      </c>
      <c r="W1030" s="83" t="e">
        <f t="shared" si="67"/>
        <v>#DIV/0!</v>
      </c>
    </row>
    <row r="1031" spans="1:23" x14ac:dyDescent="0.35">
      <c r="A1031" t="s">
        <v>58</v>
      </c>
      <c r="B1031" t="s">
        <v>42</v>
      </c>
      <c r="C1031" t="str">
        <f t="shared" si="64"/>
        <v>LITHUANIA_TO_elec</v>
      </c>
      <c r="D1031" t="str">
        <f t="shared" si="65"/>
        <v>PROTRA_CHP_PP_I</v>
      </c>
      <c r="E1031" t="s">
        <v>31</v>
      </c>
      <c r="F1031" s="1" t="str">
        <f t="shared" si="66"/>
        <v>LITHUANIATO_elecPROTRA_PP_solid_fossil</v>
      </c>
      <c r="G1031" s="5">
        <f>'PROTRA_capacity-Original_Data'!H1031</f>
        <v>0</v>
      </c>
      <c r="H1031" s="5">
        <f>'PROTRA_capacity-Original_Data'!I1031</f>
        <v>0</v>
      </c>
      <c r="I1031" s="5">
        <f>'PROTRA_capacity-Original_Data'!J1031</f>
        <v>0</v>
      </c>
      <c r="J1031" s="5">
        <f>'PROTRA_capacity-Original_Data'!K1031</f>
        <v>0</v>
      </c>
      <c r="K1031" s="5">
        <f>'PROTRA_capacity-Original_Data'!L1031</f>
        <v>0</v>
      </c>
      <c r="L1031" s="5">
        <f>'PROTRA_capacity-Original_Data'!M1031</f>
        <v>0</v>
      </c>
      <c r="M1031" s="5">
        <f>'PROTRA_capacity-Original_Data'!N1031</f>
        <v>0</v>
      </c>
      <c r="N1031" s="5">
        <f>'PROTRA_capacity-Original_Data'!O1031</f>
        <v>0</v>
      </c>
      <c r="O1031" s="5">
        <f>'PROTRA_capacity-Original_Data'!P1031</f>
        <v>0</v>
      </c>
      <c r="P1031" s="5">
        <f>'PROTRA_capacity-Original_Data'!Q1031</f>
        <v>0</v>
      </c>
      <c r="Q1031" s="5">
        <f>'PROTRA_capacity-Original_Data'!R1031</f>
        <v>0</v>
      </c>
      <c r="R1031" s="5">
        <f>'PROTRA_capacity-Original_Data'!S1031</f>
        <v>0</v>
      </c>
      <c r="S1031" s="5">
        <f>'PROTRA_capacity-Original_Data'!T1031</f>
        <v>0</v>
      </c>
      <c r="T1031" s="5">
        <f>'PROTRA_capacity-Original_Data'!U1031</f>
        <v>0</v>
      </c>
      <c r="U1031" s="5">
        <f>'PROTRA_capacity-Original_Data'!V1031</f>
        <v>0</v>
      </c>
      <c r="W1031" s="83" t="e">
        <f t="shared" si="67"/>
        <v>#DIV/0!</v>
      </c>
    </row>
    <row r="1032" spans="1:23" x14ac:dyDescent="0.35">
      <c r="A1032" t="s">
        <v>58</v>
      </c>
      <c r="B1032" t="s">
        <v>42</v>
      </c>
      <c r="C1032" t="str">
        <f t="shared" si="64"/>
        <v>LITHUANIA_TO_elec</v>
      </c>
      <c r="D1032" t="str">
        <f t="shared" si="65"/>
        <v>PROTRA_CHP_PP_I</v>
      </c>
      <c r="E1032" t="s">
        <v>32</v>
      </c>
      <c r="F1032" s="1" t="str">
        <f t="shared" si="66"/>
        <v>LITHUANIATO_elecPROTRA_PP_solid_fossil_CCS</v>
      </c>
      <c r="G1032" s="5">
        <f>'PROTRA_capacity-Original_Data'!H1032</f>
        <v>0</v>
      </c>
      <c r="H1032" s="5">
        <f>'PROTRA_capacity-Original_Data'!I1032</f>
        <v>0</v>
      </c>
      <c r="I1032" s="5">
        <f>'PROTRA_capacity-Original_Data'!J1032</f>
        <v>0</v>
      </c>
      <c r="J1032" s="5">
        <f>'PROTRA_capacity-Original_Data'!K1032</f>
        <v>0</v>
      </c>
      <c r="K1032" s="5">
        <f>'PROTRA_capacity-Original_Data'!L1032</f>
        <v>0</v>
      </c>
      <c r="L1032" s="5">
        <f>'PROTRA_capacity-Original_Data'!M1032</f>
        <v>0</v>
      </c>
      <c r="M1032" s="5">
        <f>'PROTRA_capacity-Original_Data'!N1032</f>
        <v>0</v>
      </c>
      <c r="N1032" s="5">
        <f>'PROTRA_capacity-Original_Data'!O1032</f>
        <v>0</v>
      </c>
      <c r="O1032" s="5">
        <f>'PROTRA_capacity-Original_Data'!P1032</f>
        <v>0</v>
      </c>
      <c r="P1032" s="5">
        <f>'PROTRA_capacity-Original_Data'!Q1032</f>
        <v>0</v>
      </c>
      <c r="Q1032" s="5">
        <f>'PROTRA_capacity-Original_Data'!R1032</f>
        <v>0</v>
      </c>
      <c r="R1032" s="5">
        <f>'PROTRA_capacity-Original_Data'!S1032</f>
        <v>0</v>
      </c>
      <c r="S1032" s="5">
        <f>'PROTRA_capacity-Original_Data'!T1032</f>
        <v>0</v>
      </c>
      <c r="T1032" s="5">
        <f>'PROTRA_capacity-Original_Data'!U1032</f>
        <v>0</v>
      </c>
      <c r="U1032" s="5">
        <f>'PROTRA_capacity-Original_Data'!V1032</f>
        <v>0</v>
      </c>
      <c r="W1032" s="83" t="e">
        <f t="shared" si="67"/>
        <v>#DIV/0!</v>
      </c>
    </row>
    <row r="1033" spans="1:23" x14ac:dyDescent="0.35">
      <c r="A1033" t="s">
        <v>58</v>
      </c>
      <c r="B1033" t="s">
        <v>42</v>
      </c>
      <c r="C1033" t="str">
        <f t="shared" si="64"/>
        <v>LITHUANIA_TO_elec</v>
      </c>
      <c r="D1033" t="str">
        <f t="shared" si="65"/>
        <v>PROTRA_CHP_PP_I</v>
      </c>
      <c r="E1033" t="s">
        <v>33</v>
      </c>
      <c r="F1033" s="1" t="str">
        <f t="shared" si="66"/>
        <v>LITHUANIATO_elecPROTRA_PP_waste</v>
      </c>
      <c r="G1033" s="5">
        <f>'PROTRA_capacity-Original_Data'!H1033</f>
        <v>0</v>
      </c>
      <c r="H1033" s="5">
        <f>'PROTRA_capacity-Original_Data'!I1033</f>
        <v>0</v>
      </c>
      <c r="I1033" s="5">
        <f>'PROTRA_capacity-Original_Data'!J1033</f>
        <v>0</v>
      </c>
      <c r="J1033" s="5">
        <f>'PROTRA_capacity-Original_Data'!K1033</f>
        <v>0</v>
      </c>
      <c r="K1033" s="5">
        <f>'PROTRA_capacity-Original_Data'!L1033</f>
        <v>0</v>
      </c>
      <c r="L1033" s="5">
        <f>'PROTRA_capacity-Original_Data'!M1033</f>
        <v>0</v>
      </c>
      <c r="M1033" s="5">
        <f>'PROTRA_capacity-Original_Data'!N1033</f>
        <v>0</v>
      </c>
      <c r="N1033" s="5">
        <f>'PROTRA_capacity-Original_Data'!O1033</f>
        <v>0</v>
      </c>
      <c r="O1033" s="5">
        <f>'PROTRA_capacity-Original_Data'!P1033</f>
        <v>0</v>
      </c>
      <c r="P1033" s="5">
        <f>'PROTRA_capacity-Original_Data'!Q1033</f>
        <v>0</v>
      </c>
      <c r="Q1033" s="5">
        <f>'PROTRA_capacity-Original_Data'!R1033</f>
        <v>0</v>
      </c>
      <c r="R1033" s="5">
        <f>'PROTRA_capacity-Original_Data'!S1033</f>
        <v>0</v>
      </c>
      <c r="S1033" s="5">
        <f>'PROTRA_capacity-Original_Data'!T1033</f>
        <v>0</v>
      </c>
      <c r="T1033" s="5">
        <f>'PROTRA_capacity-Original_Data'!U1033</f>
        <v>0</v>
      </c>
      <c r="U1033" s="5">
        <f>'PROTRA_capacity-Original_Data'!V1033</f>
        <v>0</v>
      </c>
      <c r="W1033" s="83" t="e">
        <f t="shared" si="67"/>
        <v>#DIV/0!</v>
      </c>
    </row>
    <row r="1034" spans="1:23" x14ac:dyDescent="0.35">
      <c r="A1034" t="s">
        <v>58</v>
      </c>
      <c r="B1034" t="s">
        <v>42</v>
      </c>
      <c r="C1034" t="str">
        <f t="shared" si="64"/>
        <v>LITHUANIA_TO_elec</v>
      </c>
      <c r="D1034" t="str">
        <f t="shared" si="65"/>
        <v>PROTRA_CHP_PP_I</v>
      </c>
      <c r="E1034" t="s">
        <v>34</v>
      </c>
      <c r="F1034" s="1" t="str">
        <f t="shared" si="66"/>
        <v>LITHUANIATO_elecPROTRA_PP_waste_CCS</v>
      </c>
      <c r="G1034" s="5">
        <f>'PROTRA_capacity-Original_Data'!H1034</f>
        <v>0</v>
      </c>
      <c r="H1034" s="5">
        <f>'PROTRA_capacity-Original_Data'!I1034</f>
        <v>0</v>
      </c>
      <c r="I1034" s="5">
        <f>'PROTRA_capacity-Original_Data'!J1034</f>
        <v>0</v>
      </c>
      <c r="J1034" s="5">
        <f>'PROTRA_capacity-Original_Data'!K1034</f>
        <v>0</v>
      </c>
      <c r="K1034" s="5">
        <f>'PROTRA_capacity-Original_Data'!L1034</f>
        <v>0</v>
      </c>
      <c r="L1034" s="5">
        <f>'PROTRA_capacity-Original_Data'!M1034</f>
        <v>0</v>
      </c>
      <c r="M1034" s="5">
        <f>'PROTRA_capacity-Original_Data'!N1034</f>
        <v>0</v>
      </c>
      <c r="N1034" s="5">
        <f>'PROTRA_capacity-Original_Data'!O1034</f>
        <v>0</v>
      </c>
      <c r="O1034" s="5">
        <f>'PROTRA_capacity-Original_Data'!P1034</f>
        <v>0</v>
      </c>
      <c r="P1034" s="5">
        <f>'PROTRA_capacity-Original_Data'!Q1034</f>
        <v>0</v>
      </c>
      <c r="Q1034" s="5">
        <f>'PROTRA_capacity-Original_Data'!R1034</f>
        <v>0</v>
      </c>
      <c r="R1034" s="5">
        <f>'PROTRA_capacity-Original_Data'!S1034</f>
        <v>0</v>
      </c>
      <c r="S1034" s="5">
        <f>'PROTRA_capacity-Original_Data'!T1034</f>
        <v>0</v>
      </c>
      <c r="T1034" s="5">
        <f>'PROTRA_capacity-Original_Data'!U1034</f>
        <v>0</v>
      </c>
      <c r="U1034" s="5">
        <f>'PROTRA_capacity-Original_Data'!V1034</f>
        <v>0</v>
      </c>
      <c r="W1034" s="83" t="e">
        <f t="shared" si="67"/>
        <v>#DIV/0!</v>
      </c>
    </row>
    <row r="1035" spans="1:23" x14ac:dyDescent="0.35">
      <c r="A1035" t="s">
        <v>58</v>
      </c>
      <c r="B1035" t="s">
        <v>42</v>
      </c>
      <c r="C1035" t="str">
        <f t="shared" si="64"/>
        <v>LITHUANIA_TO_elec</v>
      </c>
      <c r="D1035" t="str">
        <f t="shared" si="65"/>
        <v>PROTRA_CHP_PP_I</v>
      </c>
      <c r="E1035" t="s">
        <v>35</v>
      </c>
      <c r="F1035" s="1" t="str">
        <f t="shared" si="66"/>
        <v>LITHUANIATO_elecPROTRA_PP_wind_offshore</v>
      </c>
      <c r="G1035" s="5">
        <f>'PROTRA_capacity-Original_Data'!H1035</f>
        <v>0</v>
      </c>
      <c r="H1035" s="5">
        <f>'PROTRA_capacity-Original_Data'!I1035</f>
        <v>0</v>
      </c>
      <c r="I1035" s="5">
        <f>'PROTRA_capacity-Original_Data'!J1035</f>
        <v>0</v>
      </c>
      <c r="J1035" s="5">
        <f>'PROTRA_capacity-Original_Data'!K1035</f>
        <v>0</v>
      </c>
      <c r="K1035" s="5">
        <f>'PROTRA_capacity-Original_Data'!L1035</f>
        <v>0</v>
      </c>
      <c r="L1035" s="5">
        <f>'PROTRA_capacity-Original_Data'!M1035</f>
        <v>0</v>
      </c>
      <c r="M1035" s="5">
        <f>'PROTRA_capacity-Original_Data'!N1035</f>
        <v>0</v>
      </c>
      <c r="N1035" s="5">
        <f>'PROTRA_capacity-Original_Data'!O1035</f>
        <v>0</v>
      </c>
      <c r="O1035" s="5">
        <f>'PROTRA_capacity-Original_Data'!P1035</f>
        <v>0</v>
      </c>
      <c r="P1035" s="5">
        <f>'PROTRA_capacity-Original_Data'!Q1035</f>
        <v>0</v>
      </c>
      <c r="Q1035" s="5">
        <f>'PROTRA_capacity-Original_Data'!R1035</f>
        <v>0</v>
      </c>
      <c r="R1035" s="5">
        <f>'PROTRA_capacity-Original_Data'!S1035</f>
        <v>0</v>
      </c>
      <c r="S1035" s="5">
        <f>'PROTRA_capacity-Original_Data'!T1035</f>
        <v>0</v>
      </c>
      <c r="T1035" s="5">
        <f>'PROTRA_capacity-Original_Data'!U1035</f>
        <v>0</v>
      </c>
      <c r="U1035" s="5">
        <f>'PROTRA_capacity-Original_Data'!V1035</f>
        <v>0</v>
      </c>
      <c r="W1035" s="83" t="e">
        <f t="shared" si="67"/>
        <v>#DIV/0!</v>
      </c>
    </row>
    <row r="1036" spans="1:23" x14ac:dyDescent="0.35">
      <c r="A1036" t="s">
        <v>58</v>
      </c>
      <c r="B1036" t="s">
        <v>42</v>
      </c>
      <c r="C1036" t="str">
        <f t="shared" si="64"/>
        <v>LITHUANIA_TO_elec</v>
      </c>
      <c r="D1036" t="str">
        <f t="shared" si="65"/>
        <v>PROTRA_CHP_PP_I</v>
      </c>
      <c r="E1036" t="s">
        <v>36</v>
      </c>
      <c r="F1036" s="1" t="str">
        <f t="shared" si="66"/>
        <v>LITHUANIATO_elecPROTRA_PP_wind_onshore</v>
      </c>
      <c r="G1036" s="5">
        <f>'PROTRA_capacity-Original_Data'!H1036</f>
        <v>3.1E-2</v>
      </c>
      <c r="H1036" s="5">
        <f>'PROTRA_capacity-Original_Data'!I1036</f>
        <v>4.7E-2</v>
      </c>
      <c r="I1036" s="5">
        <f>'PROTRA_capacity-Original_Data'!J1036</f>
        <v>5.3999999999999999E-2</v>
      </c>
      <c r="J1036" s="5">
        <f>'PROTRA_capacity-Original_Data'!K1036</f>
        <v>9.8000000000000004E-2</v>
      </c>
      <c r="K1036" s="5">
        <f>'PROTRA_capacity-Original_Data'!L1036</f>
        <v>0.13300000000000001</v>
      </c>
      <c r="L1036" s="5">
        <f>'PROTRA_capacity-Original_Data'!M1036</f>
        <v>0.20200000000000001</v>
      </c>
      <c r="M1036" s="5">
        <f>'PROTRA_capacity-Original_Data'!N1036</f>
        <v>0.27500000000000002</v>
      </c>
      <c r="N1036" s="5">
        <f>'PROTRA_capacity-Original_Data'!O1036</f>
        <v>0.27900000000000003</v>
      </c>
      <c r="O1036" s="5">
        <f>'PROTRA_capacity-Original_Data'!P1036</f>
        <v>0.28799999999999998</v>
      </c>
      <c r="P1036" s="5">
        <f>'PROTRA_capacity-Original_Data'!Q1036</f>
        <v>0.436</v>
      </c>
      <c r="Q1036" s="5">
        <f>'PROTRA_capacity-Original_Data'!R1036</f>
        <v>0.56587234042553192</v>
      </c>
      <c r="R1036" s="5">
        <f>'PROTRA_capacity-Original_Data'!S1036</f>
        <v>0.65863829787234041</v>
      </c>
      <c r="S1036" s="5">
        <f>'PROTRA_capacity-Original_Data'!T1036</f>
        <v>0.78696453900709229</v>
      </c>
      <c r="T1036" s="5">
        <f>'PROTRA_capacity-Original_Data'!U1036</f>
        <v>0.8117021276595745</v>
      </c>
      <c r="U1036" s="5">
        <f>'PROTRA_capacity-Original_Data'!V1036</f>
        <v>0.82561702127659575</v>
      </c>
      <c r="W1036" s="83">
        <f t="shared" si="67"/>
        <v>0.26419915588501208</v>
      </c>
    </row>
    <row r="1037" spans="1:23" x14ac:dyDescent="0.35">
      <c r="A1037" t="s">
        <v>77</v>
      </c>
      <c r="B1037" t="s">
        <v>41</v>
      </c>
      <c r="C1037" t="str">
        <f t="shared" si="64"/>
        <v>LROW_TO_heat</v>
      </c>
      <c r="D1037" t="str">
        <f t="shared" si="65"/>
        <v>PROTRA_CHP_HP_I</v>
      </c>
      <c r="E1037" t="s">
        <v>0</v>
      </c>
      <c r="F1037" s="1" t="str">
        <f t="shared" si="66"/>
        <v>LROWTO_heatPROTRA_CHP_gas_fuels</v>
      </c>
      <c r="G1037" s="4">
        <f>'PROTRA_capacity-Original_Data'!H1037</f>
        <v>28.682355578501443</v>
      </c>
      <c r="H1037" s="4">
        <f>'PROTRA_capacity-Original_Data'!I1037</f>
        <v>2.7727083355514996</v>
      </c>
      <c r="I1037" s="4">
        <f>'PROTRA_capacity-Original_Data'!J1037</f>
        <v>2.6356250021084997</v>
      </c>
      <c r="J1037" s="4">
        <f>'PROTRA_capacity-Original_Data'!K1037</f>
        <v>2.3310416685315003</v>
      </c>
      <c r="K1037" s="4">
        <f>'PROTRA_capacity-Original_Data'!L1037</f>
        <v>2.5152083353455001</v>
      </c>
      <c r="L1037" s="4">
        <f>'PROTRA_capacity-Original_Data'!M1037</f>
        <v>2.2957638907255</v>
      </c>
      <c r="M1037" s="4">
        <f>'PROTRA_capacity-Original_Data'!N1037</f>
        <v>2.1865972239715004</v>
      </c>
      <c r="N1037" s="4">
        <f>'PROTRA_capacity-Original_Data'!O1037</f>
        <v>22.251938906690437</v>
      </c>
      <c r="O1037" s="4">
        <f>'PROTRA_capacity-Original_Data'!P1037</f>
        <v>21.167536128045139</v>
      </c>
      <c r="P1037" s="4">
        <f>'PROTRA_capacity-Original_Data'!Q1037</f>
        <v>18.854293765083437</v>
      </c>
      <c r="Q1037" s="4">
        <f>'PROTRA_capacity-Original_Data'!R1037</f>
        <v>17.969422236597758</v>
      </c>
      <c r="R1037" s="4">
        <f>'PROTRA_capacity-Original_Data'!S1037</f>
        <v>18.503093695358029</v>
      </c>
      <c r="S1037" s="4">
        <f>'PROTRA_capacity-Original_Data'!T1037</f>
        <v>21.386092725442211</v>
      </c>
      <c r="T1037" s="4">
        <f>'PROTRA_capacity-Original_Data'!U1037</f>
        <v>19.534410640627527</v>
      </c>
      <c r="U1037" s="4">
        <f>'PROTRA_capacity-Original_Data'!V1037</f>
        <v>20.01210106462079</v>
      </c>
      <c r="W1037" s="83">
        <f t="shared" si="67"/>
        <v>-2.5382660435579574E-2</v>
      </c>
    </row>
    <row r="1038" spans="1:23" x14ac:dyDescent="0.35">
      <c r="A1038" t="s">
        <v>77</v>
      </c>
      <c r="B1038" t="s">
        <v>41</v>
      </c>
      <c r="C1038" t="str">
        <f t="shared" si="64"/>
        <v>LROW_TO_heat</v>
      </c>
      <c r="D1038" t="str">
        <f t="shared" si="65"/>
        <v>PROTRA_CHP_HP_I</v>
      </c>
      <c r="E1038" t="s">
        <v>1</v>
      </c>
      <c r="F1038" s="1" t="str">
        <f t="shared" si="66"/>
        <v>LROWTO_heatPROTRA_CHP_gas_fuels_CCS</v>
      </c>
      <c r="G1038" s="4">
        <f>'PROTRA_capacity-Original_Data'!H1038</f>
        <v>0</v>
      </c>
      <c r="H1038" s="4">
        <f>'PROTRA_capacity-Original_Data'!I1038</f>
        <v>0</v>
      </c>
      <c r="I1038" s="4">
        <f>'PROTRA_capacity-Original_Data'!J1038</f>
        <v>0</v>
      </c>
      <c r="J1038" s="4">
        <f>'PROTRA_capacity-Original_Data'!K1038</f>
        <v>0</v>
      </c>
      <c r="K1038" s="4">
        <f>'PROTRA_capacity-Original_Data'!L1038</f>
        <v>0</v>
      </c>
      <c r="L1038" s="4">
        <f>'PROTRA_capacity-Original_Data'!M1038</f>
        <v>0</v>
      </c>
      <c r="M1038" s="4">
        <f>'PROTRA_capacity-Original_Data'!N1038</f>
        <v>0</v>
      </c>
      <c r="N1038" s="4">
        <f>'PROTRA_capacity-Original_Data'!O1038</f>
        <v>0</v>
      </c>
      <c r="O1038" s="4">
        <f>'PROTRA_capacity-Original_Data'!P1038</f>
        <v>0</v>
      </c>
      <c r="P1038" s="4">
        <f>'PROTRA_capacity-Original_Data'!Q1038</f>
        <v>0</v>
      </c>
      <c r="Q1038" s="4">
        <f>'PROTRA_capacity-Original_Data'!R1038</f>
        <v>0</v>
      </c>
      <c r="R1038" s="4">
        <f>'PROTRA_capacity-Original_Data'!S1038</f>
        <v>0</v>
      </c>
      <c r="S1038" s="4">
        <f>'PROTRA_capacity-Original_Data'!T1038</f>
        <v>0</v>
      </c>
      <c r="T1038" s="4">
        <f>'PROTRA_capacity-Original_Data'!U1038</f>
        <v>0</v>
      </c>
      <c r="U1038" s="4">
        <f>'PROTRA_capacity-Original_Data'!V1038</f>
        <v>0</v>
      </c>
      <c r="W1038" s="83" t="e">
        <f t="shared" si="67"/>
        <v>#DIV/0!</v>
      </c>
    </row>
    <row r="1039" spans="1:23" x14ac:dyDescent="0.35">
      <c r="A1039" t="s">
        <v>77</v>
      </c>
      <c r="B1039" t="s">
        <v>41</v>
      </c>
      <c r="C1039" t="str">
        <f t="shared" si="64"/>
        <v>LROW_TO_heat</v>
      </c>
      <c r="D1039" t="str">
        <f t="shared" si="65"/>
        <v>PROTRA_CHP_HP_I</v>
      </c>
      <c r="E1039" t="s">
        <v>2</v>
      </c>
      <c r="F1039" s="1" t="str">
        <f t="shared" si="66"/>
        <v>LROWTO_heatPROTRA_CHP_geothermal</v>
      </c>
      <c r="G1039" s="3">
        <v>0</v>
      </c>
      <c r="H1039" s="3">
        <v>0</v>
      </c>
      <c r="I1039" s="3">
        <v>0</v>
      </c>
      <c r="J1039" s="3">
        <v>0</v>
      </c>
      <c r="K1039" s="3">
        <v>0</v>
      </c>
      <c r="L1039" s="3">
        <v>0</v>
      </c>
      <c r="M1039" s="3">
        <v>0</v>
      </c>
      <c r="N1039" s="3">
        <v>0</v>
      </c>
      <c r="O1039" s="3">
        <v>0</v>
      </c>
      <c r="P1039" s="3">
        <v>0</v>
      </c>
      <c r="Q1039" s="3">
        <v>0</v>
      </c>
      <c r="R1039" s="3">
        <v>0</v>
      </c>
      <c r="S1039" s="3">
        <v>0</v>
      </c>
      <c r="T1039" s="3">
        <v>0</v>
      </c>
      <c r="U1039" s="3">
        <v>0</v>
      </c>
      <c r="W1039" s="83" t="e">
        <f t="shared" si="67"/>
        <v>#DIV/0!</v>
      </c>
    </row>
    <row r="1040" spans="1:23" x14ac:dyDescent="0.35">
      <c r="A1040" t="s">
        <v>77</v>
      </c>
      <c r="B1040" t="s">
        <v>41</v>
      </c>
      <c r="C1040" t="str">
        <f t="shared" si="64"/>
        <v>LROW_TO_heat</v>
      </c>
      <c r="D1040" t="str">
        <f t="shared" si="65"/>
        <v>PROTRA_CHP_HP_I</v>
      </c>
      <c r="E1040" t="s">
        <v>3</v>
      </c>
      <c r="F1040" s="1" t="str">
        <f t="shared" si="66"/>
        <v>LROWTO_heatPROTRA_CHP_liquid_fuels</v>
      </c>
      <c r="G1040" s="4">
        <f>'PROTRA_capacity-Original_Data'!H1040</f>
        <v>2.7084013910556095</v>
      </c>
      <c r="H1040" s="4">
        <f>'PROTRA_capacity-Original_Data'!I1040</f>
        <v>1.85764861259723</v>
      </c>
      <c r="I1040" s="4">
        <f>'PROTRA_capacity-Original_Data'!J1040</f>
        <v>2.2218611128885999</v>
      </c>
      <c r="J1040" s="4">
        <f>'PROTRA_capacity-Original_Data'!K1040</f>
        <v>4.62027917036289</v>
      </c>
      <c r="K1040" s="4">
        <f>'PROTRA_capacity-Original_Data'!L1040</f>
        <v>1.23017916765081</v>
      </c>
      <c r="L1040" s="4">
        <f>'PROTRA_capacity-Original_Data'!M1040</f>
        <v>0.95609305632043007</v>
      </c>
      <c r="M1040" s="4">
        <f>'PROTRA_capacity-Original_Data'!N1040</f>
        <v>1.0474340286157251</v>
      </c>
      <c r="N1040" s="4">
        <f>'PROTRA_capacity-Original_Data'!O1040</f>
        <v>0.7174847227962099</v>
      </c>
      <c r="O1040" s="4">
        <f>'PROTRA_capacity-Original_Data'!P1040</f>
        <v>0.92156041740391492</v>
      </c>
      <c r="P1040" s="4">
        <f>'PROTRA_capacity-Original_Data'!Q1040</f>
        <v>1.2664013899020099</v>
      </c>
      <c r="Q1040" s="4">
        <f>'PROTRA_capacity-Original_Data'!R1040</f>
        <v>1.992903473816545</v>
      </c>
      <c r="R1040" s="4">
        <f>'PROTRA_capacity-Original_Data'!S1040</f>
        <v>1.5909059040505027</v>
      </c>
      <c r="S1040" s="4">
        <f>'PROTRA_capacity-Original_Data'!T1040</f>
        <v>1.1405964592458104</v>
      </c>
      <c r="T1040" s="4">
        <f>'PROTRA_capacity-Original_Data'!U1040</f>
        <v>0.84220625067376509</v>
      </c>
      <c r="U1040" s="4">
        <f>'PROTRA_capacity-Original_Data'!V1040</f>
        <v>0.67213652137104263</v>
      </c>
      <c r="W1040" s="83">
        <f t="shared" si="67"/>
        <v>-9.4752233754517357E-2</v>
      </c>
    </row>
    <row r="1041" spans="1:23" x14ac:dyDescent="0.35">
      <c r="A1041" t="s">
        <v>77</v>
      </c>
      <c r="B1041" t="s">
        <v>41</v>
      </c>
      <c r="C1041" t="str">
        <f t="shared" si="64"/>
        <v>LROW_TO_heat</v>
      </c>
      <c r="D1041" t="str">
        <f t="shared" si="65"/>
        <v>PROTRA_CHP_HP_I</v>
      </c>
      <c r="E1041" t="s">
        <v>4</v>
      </c>
      <c r="F1041" s="1" t="str">
        <f t="shared" si="66"/>
        <v>LROWTO_heatPROTRA_CHP_liquid_fuels_CCS</v>
      </c>
      <c r="G1041" s="4">
        <f>'PROTRA_capacity-Original_Data'!H1041</f>
        <v>0</v>
      </c>
      <c r="H1041" s="4">
        <f>'PROTRA_capacity-Original_Data'!I1041</f>
        <v>0</v>
      </c>
      <c r="I1041" s="4">
        <f>'PROTRA_capacity-Original_Data'!J1041</f>
        <v>0</v>
      </c>
      <c r="J1041" s="4">
        <f>'PROTRA_capacity-Original_Data'!K1041</f>
        <v>0</v>
      </c>
      <c r="K1041" s="4">
        <f>'PROTRA_capacity-Original_Data'!L1041</f>
        <v>0</v>
      </c>
      <c r="L1041" s="4">
        <f>'PROTRA_capacity-Original_Data'!M1041</f>
        <v>0</v>
      </c>
      <c r="M1041" s="4">
        <f>'PROTRA_capacity-Original_Data'!N1041</f>
        <v>0</v>
      </c>
      <c r="N1041" s="4">
        <f>'PROTRA_capacity-Original_Data'!O1041</f>
        <v>0</v>
      </c>
      <c r="O1041" s="4">
        <f>'PROTRA_capacity-Original_Data'!P1041</f>
        <v>0</v>
      </c>
      <c r="P1041" s="4">
        <f>'PROTRA_capacity-Original_Data'!Q1041</f>
        <v>0</v>
      </c>
      <c r="Q1041" s="4">
        <f>'PROTRA_capacity-Original_Data'!R1041</f>
        <v>0</v>
      </c>
      <c r="R1041" s="4">
        <f>'PROTRA_capacity-Original_Data'!S1041</f>
        <v>0</v>
      </c>
      <c r="S1041" s="4">
        <f>'PROTRA_capacity-Original_Data'!T1041</f>
        <v>0</v>
      </c>
      <c r="T1041" s="4">
        <f>'PROTRA_capacity-Original_Data'!U1041</f>
        <v>0</v>
      </c>
      <c r="U1041" s="4">
        <f>'PROTRA_capacity-Original_Data'!V1041</f>
        <v>0</v>
      </c>
      <c r="W1041" s="83" t="e">
        <f t="shared" si="67"/>
        <v>#DIV/0!</v>
      </c>
    </row>
    <row r="1042" spans="1:23" x14ac:dyDescent="0.35">
      <c r="A1042" t="s">
        <v>77</v>
      </c>
      <c r="B1042" t="s">
        <v>41</v>
      </c>
      <c r="C1042" t="str">
        <f t="shared" si="64"/>
        <v>LROW_TO_heat</v>
      </c>
      <c r="D1042" t="str">
        <f t="shared" si="65"/>
        <v>PROTRA_CHP_HP_I</v>
      </c>
      <c r="E1042" t="s">
        <v>5</v>
      </c>
      <c r="F1042" s="1" t="str">
        <f t="shared" si="66"/>
        <v>LROWTO_heatPROTRA_CHP_solid_fossil</v>
      </c>
      <c r="G1042" s="4">
        <f>'PROTRA_capacity-Original_Data'!H1042</f>
        <v>26.836666688135995</v>
      </c>
      <c r="H1042" s="4">
        <f>'PROTRA_capacity-Original_Data'!I1042</f>
        <v>29.998333357331997</v>
      </c>
      <c r="I1042" s="4">
        <f>'PROTRA_capacity-Original_Data'!J1042</f>
        <v>30.581875024465496</v>
      </c>
      <c r="J1042" s="4">
        <f>'PROTRA_capacity-Original_Data'!K1042</f>
        <v>31.58013891415299</v>
      </c>
      <c r="K1042" s="4">
        <f>'PROTRA_capacity-Original_Data'!L1042</f>
        <v>32.643958359448497</v>
      </c>
      <c r="L1042" s="4">
        <f>'PROTRA_capacity-Original_Data'!M1042</f>
        <v>32.947222248580005</v>
      </c>
      <c r="M1042" s="4">
        <f>'PROTRA_capacity-Original_Data'!N1042</f>
        <v>34.660694472172999</v>
      </c>
      <c r="N1042" s="4">
        <f>'PROTRA_capacity-Original_Data'!O1042</f>
        <v>32.899583359653001</v>
      </c>
      <c r="O1042" s="4">
        <f>'PROTRA_capacity-Original_Data'!P1042</f>
        <v>33.422361137848995</v>
      </c>
      <c r="P1042" s="4">
        <f>'PROTRA_capacity-Original_Data'!Q1042</f>
        <v>34.192070930131436</v>
      </c>
      <c r="Q1042" s="4">
        <f>'PROTRA_capacity-Original_Data'!R1042</f>
        <v>30.303472246464995</v>
      </c>
      <c r="R1042" s="4">
        <f>'PROTRA_capacity-Original_Data'!S1042</f>
        <v>31.664315164220341</v>
      </c>
      <c r="S1042" s="4">
        <f>'PROTRA_capacity-Original_Data'!T1042</f>
        <v>33.0911546792507</v>
      </c>
      <c r="T1042" s="4">
        <f>'PROTRA_capacity-Original_Data'!U1042</f>
        <v>30.633791413395919</v>
      </c>
      <c r="U1042" s="4">
        <f>'PROTRA_capacity-Original_Data'!V1042</f>
        <v>30.200903753327385</v>
      </c>
      <c r="W1042" s="83">
        <f t="shared" si="67"/>
        <v>8.4715923472906685E-3</v>
      </c>
    </row>
    <row r="1043" spans="1:23" x14ac:dyDescent="0.35">
      <c r="A1043" t="s">
        <v>77</v>
      </c>
      <c r="B1043" t="s">
        <v>41</v>
      </c>
      <c r="C1043" t="str">
        <f t="shared" si="64"/>
        <v>LROW_TO_heat</v>
      </c>
      <c r="D1043" t="str">
        <f t="shared" si="65"/>
        <v>PROTRA_CHP_HP_I</v>
      </c>
      <c r="E1043" t="s">
        <v>6</v>
      </c>
      <c r="F1043" s="1" t="str">
        <f t="shared" si="66"/>
        <v>LROWTO_heatPROTRA_CHP_solid_fossil_CCS</v>
      </c>
      <c r="G1043" s="4">
        <f>'PROTRA_capacity-Original_Data'!H1043</f>
        <v>0</v>
      </c>
      <c r="H1043" s="4">
        <f>'PROTRA_capacity-Original_Data'!I1043</f>
        <v>0</v>
      </c>
      <c r="I1043" s="4">
        <f>'PROTRA_capacity-Original_Data'!J1043</f>
        <v>0</v>
      </c>
      <c r="J1043" s="4">
        <f>'PROTRA_capacity-Original_Data'!K1043</f>
        <v>0</v>
      </c>
      <c r="K1043" s="4">
        <f>'PROTRA_capacity-Original_Data'!L1043</f>
        <v>0</v>
      </c>
      <c r="L1043" s="4">
        <f>'PROTRA_capacity-Original_Data'!M1043</f>
        <v>0</v>
      </c>
      <c r="M1043" s="4">
        <f>'PROTRA_capacity-Original_Data'!N1043</f>
        <v>0</v>
      </c>
      <c r="N1043" s="4">
        <f>'PROTRA_capacity-Original_Data'!O1043</f>
        <v>0</v>
      </c>
      <c r="O1043" s="4">
        <f>'PROTRA_capacity-Original_Data'!P1043</f>
        <v>0</v>
      </c>
      <c r="P1043" s="4">
        <f>'PROTRA_capacity-Original_Data'!Q1043</f>
        <v>0</v>
      </c>
      <c r="Q1043" s="4">
        <f>'PROTRA_capacity-Original_Data'!R1043</f>
        <v>0</v>
      </c>
      <c r="R1043" s="4">
        <f>'PROTRA_capacity-Original_Data'!S1043</f>
        <v>0</v>
      </c>
      <c r="S1043" s="4">
        <f>'PROTRA_capacity-Original_Data'!T1043</f>
        <v>0</v>
      </c>
      <c r="T1043" s="4">
        <f>'PROTRA_capacity-Original_Data'!U1043</f>
        <v>0</v>
      </c>
      <c r="U1043" s="4">
        <f>'PROTRA_capacity-Original_Data'!V1043</f>
        <v>0</v>
      </c>
      <c r="W1043" s="83" t="e">
        <f t="shared" si="67"/>
        <v>#DIV/0!</v>
      </c>
    </row>
    <row r="1044" spans="1:23" x14ac:dyDescent="0.35">
      <c r="A1044" t="s">
        <v>77</v>
      </c>
      <c r="B1044" t="s">
        <v>41</v>
      </c>
      <c r="C1044" t="str">
        <f t="shared" si="64"/>
        <v>LROW_TO_heat</v>
      </c>
      <c r="D1044" t="str">
        <f t="shared" si="65"/>
        <v>PROTRA_CHP_HP_I</v>
      </c>
      <c r="E1044" t="s">
        <v>7</v>
      </c>
      <c r="F1044" s="1" t="str">
        <f t="shared" si="66"/>
        <v>LROWTO_heatPROTRA_CHP_waste</v>
      </c>
      <c r="G1044" s="4">
        <f>'PROTRA_capacity-Original_Data'!H1044</f>
        <v>0.49027187539221756</v>
      </c>
      <c r="H1044" s="4">
        <f>'PROTRA_capacity-Original_Data'!I1044</f>
        <v>0.48630659761126743</v>
      </c>
      <c r="I1044" s="4">
        <f>'PROTRA_capacity-Original_Data'!J1044</f>
        <v>0.51319548652166747</v>
      </c>
      <c r="J1044" s="4">
        <f>'PROTRA_capacity-Original_Data'!K1044</f>
        <v>0.47875451427189258</v>
      </c>
      <c r="K1044" s="4">
        <f>'PROTRA_capacity-Original_Data'!L1044</f>
        <v>0.55719340322353239</v>
      </c>
      <c r="L1044" s="4">
        <f>'PROTRA_capacity-Original_Data'!M1044</f>
        <v>0.55016319488457499</v>
      </c>
      <c r="M1044" s="4">
        <f>'PROTRA_capacity-Original_Data'!N1044</f>
        <v>0.56371215322874757</v>
      </c>
      <c r="N1044" s="4">
        <f>'PROTRA_capacity-Original_Data'!O1044</f>
        <v>0.60033715325804748</v>
      </c>
      <c r="O1044" s="4">
        <f>'PROTRA_capacity-Original_Data'!P1044</f>
        <v>0.64350833384813999</v>
      </c>
      <c r="P1044" s="4">
        <f>'PROTRA_capacity-Original_Data'!Q1044</f>
        <v>0.68726493110536746</v>
      </c>
      <c r="Q1044" s="4">
        <f>'PROTRA_capacity-Original_Data'!R1044</f>
        <v>0.72799687558239734</v>
      </c>
      <c r="R1044" s="4">
        <f>'PROTRA_capacity-Original_Data'!S1044</f>
        <v>0.75330798671375765</v>
      </c>
      <c r="S1044" s="4">
        <f>'PROTRA_capacity-Original_Data'!T1044</f>
        <v>0.76082569505310493</v>
      </c>
      <c r="T1044" s="4">
        <f>'PROTRA_capacity-Original_Data'!U1044</f>
        <v>0.75935798671859744</v>
      </c>
      <c r="U1044" s="4">
        <f>'PROTRA_capacity-Original_Data'!V1044</f>
        <v>0.77705947978831424</v>
      </c>
      <c r="W1044" s="83">
        <f t="shared" si="67"/>
        <v>3.3444001398901912E-2</v>
      </c>
    </row>
    <row r="1045" spans="1:23" x14ac:dyDescent="0.35">
      <c r="A1045" t="s">
        <v>77</v>
      </c>
      <c r="B1045" t="s">
        <v>41</v>
      </c>
      <c r="C1045" t="str">
        <f t="shared" si="64"/>
        <v>LROW_TO_heat</v>
      </c>
      <c r="D1045" t="str">
        <f t="shared" si="65"/>
        <v>PROTRA_CHP_HP_I</v>
      </c>
      <c r="E1045" t="s">
        <v>8</v>
      </c>
      <c r="F1045" s="1" t="str">
        <f t="shared" si="66"/>
        <v>LROWTO_heatPROTRA_CHP_solid_bio</v>
      </c>
      <c r="G1045" s="4">
        <f>'PROTRA_capacity-Original_Data'!H1045</f>
        <v>4.0997222255020005E-2</v>
      </c>
      <c r="H1045" s="4">
        <f>'PROTRA_capacity-Original_Data'!I1045</f>
        <v>0.38859027808864999</v>
      </c>
      <c r="I1045" s="4">
        <f>'PROTRA_capacity-Original_Data'!J1045</f>
        <v>0.54286597265651504</v>
      </c>
      <c r="J1045" s="4">
        <f>'PROTRA_capacity-Original_Data'!K1045</f>
        <v>0.63592291717540506</v>
      </c>
      <c r="K1045" s="4">
        <f>'PROTRA_capacity-Original_Data'!L1045</f>
        <v>0.68721319499421507</v>
      </c>
      <c r="L1045" s="4">
        <f>'PROTRA_capacity-Original_Data'!M1045</f>
        <v>0.78129027840280996</v>
      </c>
      <c r="M1045" s="4">
        <f>'PROTRA_capacity-Original_Data'!N1045</f>
        <v>0.85422013957226484</v>
      </c>
      <c r="N1045" s="4">
        <f>'PROTRA_capacity-Original_Data'!O1045</f>
        <v>0.96437777854927997</v>
      </c>
      <c r="O1045" s="4">
        <f>'PROTRA_capacity-Original_Data'!P1045</f>
        <v>0.95410277854106007</v>
      </c>
      <c r="P1045" s="4">
        <f>'PROTRA_capacity-Original_Data'!Q1045</f>
        <v>1.12851111201392</v>
      </c>
      <c r="Q1045" s="4">
        <f>'PROTRA_capacity-Original_Data'!R1045</f>
        <v>0.77727152839959512</v>
      </c>
      <c r="R1045" s="4">
        <f>'PROTRA_capacity-Original_Data'!S1045</f>
        <v>0.95218888965063986</v>
      </c>
      <c r="S1045" s="4">
        <f>'PROTRA_capacity-Original_Data'!T1045</f>
        <v>0.79430138952433005</v>
      </c>
      <c r="T1045" s="4">
        <f>'PROTRA_capacity-Original_Data'!U1045</f>
        <v>1.0699034730781449</v>
      </c>
      <c r="U1045" s="4">
        <f>'PROTRA_capacity-Original_Data'!V1045</f>
        <v>1.0598849314034635</v>
      </c>
      <c r="W1045" s="83">
        <f t="shared" si="67"/>
        <v>0.26151716228508959</v>
      </c>
    </row>
    <row r="1046" spans="1:23" x14ac:dyDescent="0.35">
      <c r="A1046" t="s">
        <v>77</v>
      </c>
      <c r="B1046" t="s">
        <v>41</v>
      </c>
      <c r="C1046" t="str">
        <f t="shared" si="64"/>
        <v>LROW_TO_heat</v>
      </c>
      <c r="D1046" t="str">
        <f t="shared" si="65"/>
        <v>PROTRA_CHP_HP_I</v>
      </c>
      <c r="E1046" t="s">
        <v>9</v>
      </c>
      <c r="F1046" s="1" t="str">
        <f t="shared" si="66"/>
        <v>LROWTO_heatPROTRA_CHP_solid_bio_CCS</v>
      </c>
      <c r="G1046" s="4">
        <f>'PROTRA_capacity-Original_Data'!H1046</f>
        <v>0</v>
      </c>
      <c r="H1046" s="4">
        <f>'PROTRA_capacity-Original_Data'!I1046</f>
        <v>0</v>
      </c>
      <c r="I1046" s="4">
        <f>'PROTRA_capacity-Original_Data'!J1046</f>
        <v>0</v>
      </c>
      <c r="J1046" s="4">
        <f>'PROTRA_capacity-Original_Data'!K1046</f>
        <v>0</v>
      </c>
      <c r="K1046" s="4">
        <f>'PROTRA_capacity-Original_Data'!L1046</f>
        <v>0</v>
      </c>
      <c r="L1046" s="4">
        <f>'PROTRA_capacity-Original_Data'!M1046</f>
        <v>0</v>
      </c>
      <c r="M1046" s="4">
        <f>'PROTRA_capacity-Original_Data'!N1046</f>
        <v>0</v>
      </c>
      <c r="N1046" s="4">
        <f>'PROTRA_capacity-Original_Data'!O1046</f>
        <v>0</v>
      </c>
      <c r="O1046" s="4">
        <f>'PROTRA_capacity-Original_Data'!P1046</f>
        <v>0</v>
      </c>
      <c r="P1046" s="4">
        <f>'PROTRA_capacity-Original_Data'!Q1046</f>
        <v>0</v>
      </c>
      <c r="Q1046" s="4">
        <f>'PROTRA_capacity-Original_Data'!R1046</f>
        <v>0</v>
      </c>
      <c r="R1046" s="4">
        <f>'PROTRA_capacity-Original_Data'!S1046</f>
        <v>0</v>
      </c>
      <c r="S1046" s="4">
        <f>'PROTRA_capacity-Original_Data'!T1046</f>
        <v>0</v>
      </c>
      <c r="T1046" s="4">
        <f>'PROTRA_capacity-Original_Data'!U1046</f>
        <v>0</v>
      </c>
      <c r="U1046" s="4">
        <f>'PROTRA_capacity-Original_Data'!V1046</f>
        <v>0</v>
      </c>
      <c r="W1046" s="83" t="e">
        <f t="shared" si="67"/>
        <v>#DIV/0!</v>
      </c>
    </row>
    <row r="1047" spans="1:23" x14ac:dyDescent="0.35">
      <c r="A1047" t="s">
        <v>77</v>
      </c>
      <c r="B1047" t="s">
        <v>41</v>
      </c>
      <c r="C1047" t="str">
        <f t="shared" si="64"/>
        <v>LROW_TO_heat</v>
      </c>
      <c r="D1047" t="str">
        <f t="shared" si="65"/>
        <v>PROTRA_CHP_HP_I</v>
      </c>
      <c r="E1047" t="s">
        <v>10</v>
      </c>
      <c r="F1047" s="1" t="str">
        <f t="shared" si="66"/>
        <v>LROWTO_heatPROTRA_HP_gas_fuels</v>
      </c>
      <c r="G1047" s="4">
        <f>'PROTRA_capacity-Original_Data'!H1047</f>
        <v>47.980752121717934</v>
      </c>
      <c r="H1047" s="4">
        <f>'PROTRA_capacity-Original_Data'!I1047</f>
        <v>41.423876422027995</v>
      </c>
      <c r="I1047" s="4">
        <f>'PROTRA_capacity-Original_Data'!J1047</f>
        <v>40.035533365361758</v>
      </c>
      <c r="J1047" s="4">
        <f>'PROTRA_capacity-Original_Data'!K1047</f>
        <v>37.02943197406799</v>
      </c>
      <c r="K1047" s="4">
        <f>'PROTRA_capacity-Original_Data'!L1047</f>
        <v>39.996859059775261</v>
      </c>
      <c r="L1047" s="4">
        <f>'PROTRA_capacity-Original_Data'!M1047</f>
        <v>39.750728504022803</v>
      </c>
      <c r="M1047" s="4">
        <f>'PROTRA_capacity-Original_Data'!N1047</f>
        <v>37.985525030388423</v>
      </c>
      <c r="N1047" s="4">
        <f>'PROTRA_capacity-Original_Data'!O1047</f>
        <v>35.671078500759087</v>
      </c>
      <c r="O1047" s="4">
        <f>'PROTRA_capacity-Original_Data'!P1047</f>
        <v>27.991993077949147</v>
      </c>
      <c r="P1047" s="4">
        <f>'PROTRA_capacity-Original_Data'!Q1047</f>
        <v>25.52050696486085</v>
      </c>
      <c r="Q1047" s="4">
        <f>'PROTRA_capacity-Original_Data'!R1047</f>
        <v>27.936003494571025</v>
      </c>
      <c r="R1047" s="4">
        <f>'PROTRA_capacity-Original_Data'!S1047</f>
        <v>25.531190575980503</v>
      </c>
      <c r="S1047" s="4">
        <f>'PROTRA_capacity-Original_Data'!T1047</f>
        <v>25.768126340058942</v>
      </c>
      <c r="T1047" s="4">
        <f>'PROTRA_capacity-Original_Data'!U1047</f>
        <v>25.063468145050777</v>
      </c>
      <c r="U1047" s="4">
        <f>'PROTRA_capacity-Original_Data'!V1047</f>
        <v>24.755272665637555</v>
      </c>
      <c r="W1047" s="83">
        <f t="shared" si="67"/>
        <v>-4.6168906025322642E-2</v>
      </c>
    </row>
    <row r="1048" spans="1:23" x14ac:dyDescent="0.35">
      <c r="A1048" t="s">
        <v>77</v>
      </c>
      <c r="B1048" t="s">
        <v>41</v>
      </c>
      <c r="C1048" t="str">
        <f t="shared" si="64"/>
        <v>LROW_TO_heat</v>
      </c>
      <c r="D1048" t="str">
        <f t="shared" si="65"/>
        <v>PROTRA_CHP_HP_I</v>
      </c>
      <c r="E1048" t="s">
        <v>11</v>
      </c>
      <c r="F1048" s="1" t="str">
        <f t="shared" si="66"/>
        <v>LROWTO_heatPROTRA_HP_solid_bio</v>
      </c>
      <c r="G1048" s="4">
        <f>'PROTRA_capacity-Original_Data'!H1048</f>
        <v>0.87159722291949993</v>
      </c>
      <c r="H1048" s="4">
        <f>'PROTRA_capacity-Original_Data'!I1048</f>
        <v>0.94555555631199995</v>
      </c>
      <c r="I1048" s="4">
        <f>'PROTRA_capacity-Original_Data'!J1048</f>
        <v>1.0923611119850001</v>
      </c>
      <c r="J1048" s="4">
        <f>'PROTRA_capacity-Original_Data'!K1048</f>
        <v>1.2030555565180001</v>
      </c>
      <c r="K1048" s="4">
        <f>'PROTRA_capacity-Original_Data'!L1048</f>
        <v>1.362361112201</v>
      </c>
      <c r="L1048" s="4">
        <f>'PROTRA_capacity-Original_Data'!M1048</f>
        <v>1.3692361122065</v>
      </c>
      <c r="M1048" s="4">
        <f>'PROTRA_capacity-Original_Data'!N1048</f>
        <v>1.4974305567534998</v>
      </c>
      <c r="N1048" s="4">
        <f>'PROTRA_capacity-Original_Data'!O1048</f>
        <v>1.5878472234925001</v>
      </c>
      <c r="O1048" s="4">
        <f>'PROTRA_capacity-Original_Data'!P1048</f>
        <v>1.5061805567605</v>
      </c>
      <c r="P1048" s="4">
        <f>'PROTRA_capacity-Original_Data'!Q1048</f>
        <v>1.5815972234875</v>
      </c>
      <c r="Q1048" s="4">
        <f>'PROTRA_capacity-Original_Data'!R1048</f>
        <v>2.6235416687654998</v>
      </c>
      <c r="R1048" s="4">
        <f>'PROTRA_capacity-Original_Data'!S1048</f>
        <v>2.9923659746161153</v>
      </c>
      <c r="S1048" s="4">
        <f>'PROTRA_capacity-Original_Data'!T1048</f>
        <v>3.7231680585340894</v>
      </c>
      <c r="T1048" s="4">
        <f>'PROTRA_capacity-Original_Data'!U1048</f>
        <v>3.8141652808291098</v>
      </c>
      <c r="U1048" s="4">
        <f>'PROTRA_capacity-Original_Data'!V1048</f>
        <v>4.3706415312742903</v>
      </c>
      <c r="W1048" s="83">
        <f t="shared" si="67"/>
        <v>0.12206077914592495</v>
      </c>
    </row>
    <row r="1049" spans="1:23" x14ac:dyDescent="0.35">
      <c r="A1049" t="s">
        <v>77</v>
      </c>
      <c r="B1049" t="s">
        <v>41</v>
      </c>
      <c r="C1049" t="str">
        <f t="shared" si="64"/>
        <v>LROW_TO_heat</v>
      </c>
      <c r="D1049" t="str">
        <f t="shared" si="65"/>
        <v>PROTRA_CHP_HP_I</v>
      </c>
      <c r="E1049" t="s">
        <v>12</v>
      </c>
      <c r="F1049" s="1" t="str">
        <f t="shared" si="66"/>
        <v>LROWTO_heatPROTRA_HP_geothermal</v>
      </c>
      <c r="G1049" s="4">
        <f>INDEX('CHP-geothermal-fix'!H$155:H$226,MATCH(PROTRA_capacity!$F1049,'CHP-geothermal-fix'!$F$155:$F$226,0))</f>
        <v>0.89550925997566666</v>
      </c>
      <c r="H1049" s="4">
        <f>INDEX('CHP-geothermal-fix'!I$155:I$226,MATCH(PROTRA_capacity!$F1049,'CHP-geothermal-fix'!$F$155:$F$226,0))</f>
        <v>1.1014731953256229</v>
      </c>
      <c r="I1049" s="4">
        <f>INDEX('CHP-geothermal-fix'!J$155:J$226,MATCH(PROTRA_capacity!$F1049,'CHP-geothermal-fix'!$F$155:$F$226,0))</f>
        <v>1.1323585194244052</v>
      </c>
      <c r="J1049" s="4">
        <f>INDEX('CHP-geothermal-fix'!K$155:K$226,MATCH(PROTRA_capacity!$F1049,'CHP-geothermal-fix'!$F$155:$F$226,0))</f>
        <v>1.1289777786809598</v>
      </c>
      <c r="K1049" s="4">
        <f>INDEX('CHP-geothermal-fix'!L$155:L$226,MATCH(PROTRA_capacity!$F1049,'CHP-geothermal-fix'!$F$155:$F$226,0))</f>
        <v>1.1257100471968644</v>
      </c>
      <c r="L1049" s="4">
        <f>INDEX('CHP-geothermal-fix'!M$155:M$226,MATCH(PROTRA_capacity!$F1049,'CHP-geothermal-fix'!$F$155:$F$226,0))</f>
        <v>1.1687783805646523</v>
      </c>
      <c r="M1049" s="4">
        <f>INDEX('CHP-geothermal-fix'!N$155:N$226,MATCH(PROTRA_capacity!$F1049,'CHP-geothermal-fix'!$F$155:$F$226,0))</f>
        <v>1.225110834313422</v>
      </c>
      <c r="N1049" s="4">
        <f>INDEX('CHP-geothermal-fix'!O$155:O$226,MATCH(PROTRA_capacity!$F1049,'CHP-geothermal-fix'!$F$155:$F$226,0))</f>
        <v>1.2057910194831514</v>
      </c>
      <c r="O1049" s="4">
        <f>INDEX('CHP-geothermal-fix'!P$155:P$226,MATCH(PROTRA_capacity!$F1049,'CHP-geothermal-fix'!$F$155:$F$226,0))</f>
        <v>1.2734379639817133</v>
      </c>
      <c r="P1049" s="4">
        <f>INDEX('CHP-geothermal-fix'!Q$155:Q$226,MATCH(PROTRA_capacity!$F1049,'CHP-geothermal-fix'!$F$155:$F$226,0))</f>
        <v>1.3571873621968611</v>
      </c>
      <c r="Q1049" s="4">
        <f>INDEX('CHP-geothermal-fix'!R$155:R$226,MATCH(PROTRA_capacity!$F1049,'CHP-geothermal-fix'!$F$155:$F$226,0))</f>
        <v>1.4327000474424563</v>
      </c>
      <c r="R1049" s="4">
        <f>INDEX('CHP-geothermal-fix'!S$155:S$226,MATCH(PROTRA_capacity!$F1049,'CHP-geothermal-fix'!$F$155:$F$226,0))</f>
        <v>1.3608337973849631</v>
      </c>
      <c r="S1049" s="4">
        <f>INDEX('CHP-geothermal-fix'!T$155:T$226,MATCH(PROTRA_capacity!$F1049,'CHP-geothermal-fix'!$F$155:$F$226,0))</f>
        <v>1.5380995382675167</v>
      </c>
      <c r="T1049" s="4">
        <f>INDEX('CHP-geothermal-fix'!U$155:U$226,MATCH(PROTRA_capacity!$F1049,'CHP-geothermal-fix'!$F$155:$F$226,0))</f>
        <v>1.5295776401125512</v>
      </c>
      <c r="U1049" s="4">
        <f>INDEX('CHP-geothermal-fix'!V$155:V$226,MATCH(PROTRA_capacity!$F1049,'CHP-geothermal-fix'!$F$155:$F$226,0))</f>
        <v>1.574595644778195</v>
      </c>
      <c r="W1049" s="83">
        <f t="shared" si="67"/>
        <v>4.1135053819704837E-2</v>
      </c>
    </row>
    <row r="1050" spans="1:23" x14ac:dyDescent="0.35">
      <c r="A1050" t="s">
        <v>77</v>
      </c>
      <c r="B1050" t="s">
        <v>41</v>
      </c>
      <c r="C1050" t="str">
        <f t="shared" si="64"/>
        <v>LROW_TO_heat</v>
      </c>
      <c r="D1050" t="str">
        <f t="shared" si="65"/>
        <v>PROTRA_CHP_HP_I</v>
      </c>
      <c r="E1050" t="s">
        <v>13</v>
      </c>
      <c r="F1050" s="1" t="str">
        <f t="shared" si="66"/>
        <v>LROWTO_heatPROTRA_HP_liquid_fuels</v>
      </c>
      <c r="G1050" s="4">
        <f>'PROTRA_capacity-Original_Data'!H1050</f>
        <v>2.2612416684756598</v>
      </c>
      <c r="H1050" s="4">
        <f>'PROTRA_capacity-Original_Data'!I1050</f>
        <v>2.1512666683876795</v>
      </c>
      <c r="I1050" s="4">
        <f>'PROTRA_capacity-Original_Data'!J1050</f>
        <v>1.88263611261722</v>
      </c>
      <c r="J1050" s="4">
        <f>'PROTRA_capacity-Original_Data'!K1050</f>
        <v>2.490215974214395</v>
      </c>
      <c r="K1050" s="4">
        <f>'PROTRA_capacity-Original_Data'!L1050</f>
        <v>1.4793569456279296</v>
      </c>
      <c r="L1050" s="4">
        <f>'PROTRA_capacity-Original_Data'!M1050</f>
        <v>1.2503000010002399</v>
      </c>
      <c r="M1050" s="4">
        <f>'PROTRA_capacity-Original_Data'!N1050</f>
        <v>1.0771972230839799</v>
      </c>
      <c r="N1050" s="4">
        <f>'PROTRA_capacity-Original_Data'!O1050</f>
        <v>0.98745902856774515</v>
      </c>
      <c r="O1050" s="4">
        <f>'PROTRA_capacity-Original_Data'!P1050</f>
        <v>0.75329097282485502</v>
      </c>
      <c r="P1050" s="4">
        <f>'PROTRA_capacity-Original_Data'!Q1050</f>
        <v>0.89270486182527498</v>
      </c>
      <c r="Q1050" s="4">
        <f>'PROTRA_capacity-Original_Data'!R1050</f>
        <v>0.81466875065173483</v>
      </c>
      <c r="R1050" s="4">
        <f>'PROTRA_capacity-Original_Data'!S1050</f>
        <v>0.69466632000017736</v>
      </c>
      <c r="S1050" s="4">
        <f>'PROTRA_capacity-Original_Data'!T1050</f>
        <v>0.61957145882899045</v>
      </c>
      <c r="T1050" s="4">
        <f>'PROTRA_capacity-Original_Data'!U1050</f>
        <v>0.51747625041398093</v>
      </c>
      <c r="U1050" s="4">
        <f>'PROTRA_capacity-Original_Data'!V1050</f>
        <v>0.42292079894944767</v>
      </c>
      <c r="W1050" s="83">
        <f t="shared" si="67"/>
        <v>-0.11285681865055108</v>
      </c>
    </row>
    <row r="1051" spans="1:23" x14ac:dyDescent="0.35">
      <c r="A1051" t="s">
        <v>77</v>
      </c>
      <c r="B1051" t="s">
        <v>41</v>
      </c>
      <c r="C1051" t="str">
        <f t="shared" si="64"/>
        <v>LROW_TO_heat</v>
      </c>
      <c r="D1051" t="str">
        <f t="shared" si="65"/>
        <v>PROTRA_CHP_HP_I</v>
      </c>
      <c r="E1051" t="s">
        <v>14</v>
      </c>
      <c r="F1051" s="1" t="str">
        <f t="shared" si="66"/>
        <v>LROWTO_heatPROTRA_HP_solar</v>
      </c>
      <c r="G1051" s="4">
        <f>'PROTRA_capacity-Original_Data'!H1051</f>
        <v>0</v>
      </c>
      <c r="H1051" s="4">
        <f>'PROTRA_capacity-Original_Data'!I1051</f>
        <v>0</v>
      </c>
      <c r="I1051" s="4">
        <f>'PROTRA_capacity-Original_Data'!J1051</f>
        <v>0</v>
      </c>
      <c r="J1051" s="4">
        <f>'PROTRA_capacity-Original_Data'!K1051</f>
        <v>0</v>
      </c>
      <c r="K1051" s="4">
        <f>'PROTRA_capacity-Original_Data'!L1051</f>
        <v>0</v>
      </c>
      <c r="L1051" s="4">
        <f>'PROTRA_capacity-Original_Data'!M1051</f>
        <v>0</v>
      </c>
      <c r="M1051" s="4">
        <f>'PROTRA_capacity-Original_Data'!N1051</f>
        <v>0</v>
      </c>
      <c r="N1051" s="4">
        <f>'PROTRA_capacity-Original_Data'!O1051</f>
        <v>0</v>
      </c>
      <c r="O1051" s="4">
        <f>'PROTRA_capacity-Original_Data'!P1051</f>
        <v>0</v>
      </c>
      <c r="P1051" s="4">
        <f>'PROTRA_capacity-Original_Data'!Q1051</f>
        <v>0</v>
      </c>
      <c r="Q1051" s="4">
        <f>'PROTRA_capacity-Original_Data'!R1051</f>
        <v>0</v>
      </c>
      <c r="R1051" s="4">
        <f>'PROTRA_capacity-Original_Data'!S1051</f>
        <v>0</v>
      </c>
      <c r="S1051" s="4">
        <f>'PROTRA_capacity-Original_Data'!T1051</f>
        <v>0</v>
      </c>
      <c r="T1051" s="4">
        <f>'PROTRA_capacity-Original_Data'!U1051</f>
        <v>0</v>
      </c>
      <c r="U1051" s="4">
        <f>'PROTRA_capacity-Original_Data'!V1051</f>
        <v>0</v>
      </c>
      <c r="W1051" s="83" t="e">
        <f t="shared" si="67"/>
        <v>#DIV/0!</v>
      </c>
    </row>
    <row r="1052" spans="1:23" x14ac:dyDescent="0.35">
      <c r="A1052" t="s">
        <v>77</v>
      </c>
      <c r="B1052" t="s">
        <v>41</v>
      </c>
      <c r="C1052" t="str">
        <f t="shared" si="64"/>
        <v>LROW_TO_heat</v>
      </c>
      <c r="D1052" t="str">
        <f t="shared" si="65"/>
        <v>PROTRA_CHP_HP_I</v>
      </c>
      <c r="E1052" t="s">
        <v>15</v>
      </c>
      <c r="F1052" s="1" t="str">
        <f t="shared" si="66"/>
        <v>LROWTO_heatPROTRA_HP_solid_fossil</v>
      </c>
      <c r="G1052" s="4">
        <f>'PROTRA_capacity-Original_Data'!H1052</f>
        <v>0.5570833337790001</v>
      </c>
      <c r="H1052" s="4">
        <f>'PROTRA_capacity-Original_Data'!I1052</f>
        <v>1.9636111126820004</v>
      </c>
      <c r="I1052" s="4">
        <f>'PROTRA_capacity-Original_Data'!J1052</f>
        <v>2.1963194462014992</v>
      </c>
      <c r="J1052" s="4">
        <f>'PROTRA_capacity-Original_Data'!K1052</f>
        <v>2.9514583356944994</v>
      </c>
      <c r="K1052" s="4">
        <f>'PROTRA_capacity-Original_Data'!L1052</f>
        <v>2.6695138910244989</v>
      </c>
      <c r="L1052" s="4">
        <f>'PROTRA_capacity-Original_Data'!M1052</f>
        <v>2.2679166684809999</v>
      </c>
      <c r="M1052" s="4">
        <f>'PROTRA_capacity-Original_Data'!N1052</f>
        <v>2.4727083353114998</v>
      </c>
      <c r="N1052" s="4">
        <f>'PROTRA_capacity-Original_Data'!O1052</f>
        <v>2.3470833352109994</v>
      </c>
      <c r="O1052" s="4">
        <f>'PROTRA_capacity-Original_Data'!P1052</f>
        <v>2.0781944461070001</v>
      </c>
      <c r="P1052" s="4">
        <f>'PROTRA_capacity-Original_Data'!Q1052</f>
        <v>1.7779166680889995</v>
      </c>
      <c r="Q1052" s="4">
        <f>'PROTRA_capacity-Original_Data'!R1052</f>
        <v>3.2525000026020003</v>
      </c>
      <c r="R1052" s="4">
        <f>'PROTRA_capacity-Original_Data'!S1052</f>
        <v>1.6110195846221491</v>
      </c>
      <c r="S1052" s="4">
        <f>'PROTRA_capacity-Original_Data'!T1052</f>
        <v>1.8575318764860251</v>
      </c>
      <c r="T1052" s="4">
        <f>'PROTRA_capacity-Original_Data'!U1052</f>
        <v>1.6004359040581266</v>
      </c>
      <c r="U1052" s="4">
        <f>'PROTRA_capacity-Original_Data'!V1052</f>
        <v>1.4254429386403547</v>
      </c>
      <c r="W1052" s="83">
        <f t="shared" si="67"/>
        <v>6.9411811476281171E-2</v>
      </c>
    </row>
    <row r="1053" spans="1:23" x14ac:dyDescent="0.35">
      <c r="A1053" t="s">
        <v>77</v>
      </c>
      <c r="B1053" t="s">
        <v>41</v>
      </c>
      <c r="C1053" t="str">
        <f t="shared" si="64"/>
        <v>LROW_TO_heat</v>
      </c>
      <c r="D1053" t="str">
        <f t="shared" si="65"/>
        <v>PROTRA_CHP_HP_I</v>
      </c>
      <c r="E1053" t="s">
        <v>16</v>
      </c>
      <c r="F1053" s="1" t="str">
        <f t="shared" si="66"/>
        <v>LROWTO_heatPROTRA_HP_waste</v>
      </c>
      <c r="G1053" s="4">
        <f>'PROTRA_capacity-Original_Data'!H1053</f>
        <v>0.11017361119924998</v>
      </c>
      <c r="H1053" s="4">
        <f>'PROTRA_capacity-Original_Data'!I1053</f>
        <v>0.141111111224</v>
      </c>
      <c r="I1053" s="4">
        <f>'PROTRA_capacity-Original_Data'!J1053</f>
        <v>0.13916666677800002</v>
      </c>
      <c r="J1053" s="4">
        <f>'PROTRA_capacity-Original_Data'!K1053</f>
        <v>0.15138888900999994</v>
      </c>
      <c r="K1053" s="4">
        <f>'PROTRA_capacity-Original_Data'!L1053</f>
        <v>9.0625000072500003E-2</v>
      </c>
      <c r="L1053" s="4">
        <f>'PROTRA_capacity-Original_Data'!M1053</f>
        <v>0.112777777868</v>
      </c>
      <c r="M1053" s="4">
        <f>'PROTRA_capacity-Original_Data'!N1053</f>
        <v>0.112777777868</v>
      </c>
      <c r="N1053" s="4">
        <f>'PROTRA_capacity-Original_Data'!O1053</f>
        <v>0.125138888989</v>
      </c>
      <c r="O1053" s="4">
        <f>'PROTRA_capacity-Original_Data'!P1053</f>
        <v>0.10534722230649998</v>
      </c>
      <c r="P1053" s="4">
        <f>'PROTRA_capacity-Original_Data'!Q1053</f>
        <v>0.14166666678000001</v>
      </c>
      <c r="Q1053" s="4">
        <f>'PROTRA_capacity-Original_Data'!R1053</f>
        <v>0.14329861122575002</v>
      </c>
      <c r="R1053" s="4">
        <f>'PROTRA_capacity-Original_Data'!S1053</f>
        <v>0.16670138902225001</v>
      </c>
      <c r="S1053" s="4">
        <f>'PROTRA_capacity-Original_Data'!T1053</f>
        <v>0.15893263901603499</v>
      </c>
      <c r="T1053" s="4">
        <f>'PROTRA_capacity-Original_Data'!U1053</f>
        <v>0.15001805567557</v>
      </c>
      <c r="U1053" s="4">
        <f>'PROTRA_capacity-Original_Data'!V1053</f>
        <v>0.15325173623371249</v>
      </c>
      <c r="W1053" s="83">
        <f t="shared" si="67"/>
        <v>2.3853222043280553E-2</v>
      </c>
    </row>
    <row r="1054" spans="1:23" x14ac:dyDescent="0.35">
      <c r="A1054" t="s">
        <v>77</v>
      </c>
      <c r="B1054" t="s">
        <v>42</v>
      </c>
      <c r="C1054" t="str">
        <f t="shared" si="64"/>
        <v>LROW_TO_elec</v>
      </c>
      <c r="D1054" t="str">
        <f t="shared" si="65"/>
        <v>PROTRA_CHP_PP_I</v>
      </c>
      <c r="E1054" t="s">
        <v>0</v>
      </c>
      <c r="F1054" s="1" t="str">
        <f t="shared" si="66"/>
        <v>LROWTO_elecPROTRA_CHP_gas_fuels</v>
      </c>
      <c r="G1054" s="5">
        <f>'PROTRA_capacity-Original_Data'!H1054</f>
        <v>37.376464510014969</v>
      </c>
      <c r="H1054" s="5">
        <f>'PROTRA_capacity-Original_Data'!I1054</f>
        <v>38.232243783724797</v>
      </c>
      <c r="I1054" s="5">
        <f>'PROTRA_capacity-Original_Data'!J1054</f>
        <v>39.447041365413746</v>
      </c>
      <c r="J1054" s="5">
        <f>'PROTRA_capacity-Original_Data'!K1054</f>
        <v>41.089407767787741</v>
      </c>
      <c r="K1054" s="5">
        <f>'PROTRA_capacity-Original_Data'!L1054</f>
        <v>43.164021533434962</v>
      </c>
      <c r="L1054" s="5">
        <f>'PROTRA_capacity-Original_Data'!M1054</f>
        <v>45.131533974187889</v>
      </c>
      <c r="M1054" s="5">
        <f>'PROTRA_capacity-Original_Data'!N1054</f>
        <v>46.745288361988059</v>
      </c>
      <c r="N1054" s="5">
        <f>'PROTRA_capacity-Original_Data'!O1054</f>
        <v>48.985906346630927</v>
      </c>
      <c r="O1054" s="5">
        <f>'PROTRA_capacity-Original_Data'!P1054</f>
        <v>51.040684305160646</v>
      </c>
      <c r="P1054" s="5">
        <f>'PROTRA_capacity-Original_Data'!Q1054</f>
        <v>53.131852704620655</v>
      </c>
      <c r="Q1054" s="5">
        <f>'PROTRA_capacity-Original_Data'!R1054</f>
        <v>55.794717626866927</v>
      </c>
      <c r="R1054" s="5">
        <f>'PROTRA_capacity-Original_Data'!S1054</f>
        <v>57.899005234473037</v>
      </c>
      <c r="S1054" s="5">
        <f>'PROTRA_capacity-Original_Data'!T1054</f>
        <v>60.082710526829224</v>
      </c>
      <c r="T1054" s="5">
        <f>'PROTRA_capacity-Original_Data'!U1054</f>
        <v>62.367831024148181</v>
      </c>
      <c r="U1054" s="5">
        <f>'PROTRA_capacity-Original_Data'!V1054</f>
        <v>64.652951521467131</v>
      </c>
      <c r="W1054" s="83">
        <f t="shared" si="67"/>
        <v>3.9918478986070038E-2</v>
      </c>
    </row>
    <row r="1055" spans="1:23" x14ac:dyDescent="0.35">
      <c r="A1055" t="s">
        <v>77</v>
      </c>
      <c r="B1055" t="s">
        <v>42</v>
      </c>
      <c r="C1055" t="str">
        <f t="shared" si="64"/>
        <v>LROW_TO_elec</v>
      </c>
      <c r="D1055" t="str">
        <f t="shared" si="65"/>
        <v>PROTRA_CHP_PP_I</v>
      </c>
      <c r="E1055" t="s">
        <v>1</v>
      </c>
      <c r="F1055" s="1" t="str">
        <f t="shared" si="66"/>
        <v>LROWTO_elecPROTRA_CHP_gas_fuels_CCS</v>
      </c>
      <c r="G1055" s="5">
        <f>'PROTRA_capacity-Original_Data'!H1055</f>
        <v>0</v>
      </c>
      <c r="H1055" s="5">
        <f>'PROTRA_capacity-Original_Data'!I1055</f>
        <v>0</v>
      </c>
      <c r="I1055" s="5">
        <f>'PROTRA_capacity-Original_Data'!J1055</f>
        <v>0</v>
      </c>
      <c r="J1055" s="5">
        <f>'PROTRA_capacity-Original_Data'!K1055</f>
        <v>0</v>
      </c>
      <c r="K1055" s="5">
        <f>'PROTRA_capacity-Original_Data'!L1055</f>
        <v>0</v>
      </c>
      <c r="L1055" s="5">
        <f>'PROTRA_capacity-Original_Data'!M1055</f>
        <v>0</v>
      </c>
      <c r="M1055" s="5">
        <f>'PROTRA_capacity-Original_Data'!N1055</f>
        <v>0</v>
      </c>
      <c r="N1055" s="5">
        <f>'PROTRA_capacity-Original_Data'!O1055</f>
        <v>0</v>
      </c>
      <c r="O1055" s="5">
        <f>'PROTRA_capacity-Original_Data'!P1055</f>
        <v>0</v>
      </c>
      <c r="P1055" s="5">
        <f>'PROTRA_capacity-Original_Data'!Q1055</f>
        <v>0</v>
      </c>
      <c r="Q1055" s="5">
        <f>'PROTRA_capacity-Original_Data'!R1055</f>
        <v>0</v>
      </c>
      <c r="R1055" s="5">
        <f>'PROTRA_capacity-Original_Data'!S1055</f>
        <v>0</v>
      </c>
      <c r="S1055" s="5">
        <f>'PROTRA_capacity-Original_Data'!T1055</f>
        <v>0</v>
      </c>
      <c r="T1055" s="5">
        <f>'PROTRA_capacity-Original_Data'!U1055</f>
        <v>0</v>
      </c>
      <c r="U1055" s="5">
        <f>'PROTRA_capacity-Original_Data'!V1055</f>
        <v>0</v>
      </c>
      <c r="W1055" s="83" t="e">
        <f t="shared" si="67"/>
        <v>#DIV/0!</v>
      </c>
    </row>
    <row r="1056" spans="1:23" x14ac:dyDescent="0.35">
      <c r="A1056" t="s">
        <v>77</v>
      </c>
      <c r="B1056" t="s">
        <v>42</v>
      </c>
      <c r="C1056" t="str">
        <f t="shared" si="64"/>
        <v>LROW_TO_elec</v>
      </c>
      <c r="D1056" t="str">
        <f t="shared" si="65"/>
        <v>PROTRA_CHP_PP_I</v>
      </c>
      <c r="E1056" t="s">
        <v>2</v>
      </c>
      <c r="F1056" s="1" t="str">
        <f t="shared" si="66"/>
        <v>LROWTO_elecPROTRA_CHP_geothermal</v>
      </c>
      <c r="G1056" s="3">
        <v>0</v>
      </c>
      <c r="H1056" s="3">
        <v>0</v>
      </c>
      <c r="I1056" s="3">
        <v>0</v>
      </c>
      <c r="J1056" s="3">
        <v>0</v>
      </c>
      <c r="K1056" s="3">
        <v>0</v>
      </c>
      <c r="L1056" s="3">
        <v>0</v>
      </c>
      <c r="M1056" s="3">
        <v>0</v>
      </c>
      <c r="N1056" s="3">
        <v>0</v>
      </c>
      <c r="O1056" s="3">
        <v>0</v>
      </c>
      <c r="P1056" s="3">
        <v>0</v>
      </c>
      <c r="Q1056" s="3">
        <v>0</v>
      </c>
      <c r="R1056" s="3">
        <v>0</v>
      </c>
      <c r="S1056" s="3">
        <v>0</v>
      </c>
      <c r="T1056" s="3">
        <v>0</v>
      </c>
      <c r="U1056" s="3">
        <v>0</v>
      </c>
      <c r="W1056" s="83" t="e">
        <f t="shared" si="67"/>
        <v>#DIV/0!</v>
      </c>
    </row>
    <row r="1057" spans="1:23" x14ac:dyDescent="0.35">
      <c r="A1057" t="s">
        <v>77</v>
      </c>
      <c r="B1057" t="s">
        <v>42</v>
      </c>
      <c r="C1057" t="str">
        <f t="shared" si="64"/>
        <v>LROW_TO_elec</v>
      </c>
      <c r="D1057" t="str">
        <f t="shared" si="65"/>
        <v>PROTRA_CHP_PP_I</v>
      </c>
      <c r="E1057" t="s">
        <v>3</v>
      </c>
      <c r="F1057" s="1" t="str">
        <f t="shared" si="66"/>
        <v>LROWTO_elecPROTRA_CHP_liquid_fuels</v>
      </c>
      <c r="G1057" s="5">
        <f>'PROTRA_capacity-Original_Data'!H1057</f>
        <v>0.73846941045326198</v>
      </c>
      <c r="H1057" s="5">
        <f>'PROTRA_capacity-Original_Data'!I1057</f>
        <v>0.75537755904407611</v>
      </c>
      <c r="I1057" s="5">
        <f>'PROTRA_capacity-Original_Data'!J1057</f>
        <v>0.77937904943997793</v>
      </c>
      <c r="J1057" s="5">
        <f>'PROTRA_capacity-Original_Data'!K1057</f>
        <v>0.81182827557222459</v>
      </c>
      <c r="K1057" s="5">
        <f>'PROTRA_capacity-Original_Data'!L1057</f>
        <v>0.85281767423579291</v>
      </c>
      <c r="L1057" s="5">
        <f>'PROTRA_capacity-Original_Data'!M1057</f>
        <v>0.89169100726045503</v>
      </c>
      <c r="M1057" s="5">
        <f>'PROTRA_capacity-Original_Data'!N1057</f>
        <v>0.92357492851940226</v>
      </c>
      <c r="N1057" s="5">
        <f>'PROTRA_capacity-Original_Data'!O1057</f>
        <v>0.96784417291855729</v>
      </c>
      <c r="O1057" s="5">
        <f>'PROTRA_capacity-Original_Data'!P1057</f>
        <v>1.0084416635464153</v>
      </c>
      <c r="P1057" s="5">
        <f>'PROTRA_capacity-Original_Data'!Q1057</f>
        <v>1.0497581421206243</v>
      </c>
      <c r="Q1057" s="5">
        <f>'PROTRA_capacity-Original_Data'!R1057</f>
        <v>1.1023699745939974</v>
      </c>
      <c r="R1057" s="5">
        <f>'PROTRA_capacity-Original_Data'!S1057</f>
        <v>1.1439456572965874</v>
      </c>
      <c r="S1057" s="5">
        <f>'PROTRA_capacity-Original_Data'!T1057</f>
        <v>1.1870904432197678</v>
      </c>
      <c r="T1057" s="5">
        <f>'PROTRA_capacity-Original_Data'!U1057</f>
        <v>1.2322389506720346</v>
      </c>
      <c r="U1057" s="5">
        <f>'PROTRA_capacity-Original_Data'!V1057</f>
        <v>1.2773874581243014</v>
      </c>
      <c r="W1057" s="83">
        <f t="shared" si="67"/>
        <v>3.991847898607026E-2</v>
      </c>
    </row>
    <row r="1058" spans="1:23" x14ac:dyDescent="0.35">
      <c r="A1058" t="s">
        <v>77</v>
      </c>
      <c r="B1058" t="s">
        <v>42</v>
      </c>
      <c r="C1058" t="str">
        <f t="shared" si="64"/>
        <v>LROW_TO_elec</v>
      </c>
      <c r="D1058" t="str">
        <f t="shared" si="65"/>
        <v>PROTRA_CHP_PP_I</v>
      </c>
      <c r="E1058" t="s">
        <v>4</v>
      </c>
      <c r="F1058" s="1" t="str">
        <f t="shared" si="66"/>
        <v>LROWTO_elecPROTRA_CHP_liquid_fuels_CCS</v>
      </c>
      <c r="G1058" s="5">
        <f>'PROTRA_capacity-Original_Data'!H1058</f>
        <v>0</v>
      </c>
      <c r="H1058" s="5">
        <f>'PROTRA_capacity-Original_Data'!I1058</f>
        <v>0</v>
      </c>
      <c r="I1058" s="5">
        <f>'PROTRA_capacity-Original_Data'!J1058</f>
        <v>0</v>
      </c>
      <c r="J1058" s="5">
        <f>'PROTRA_capacity-Original_Data'!K1058</f>
        <v>0</v>
      </c>
      <c r="K1058" s="5">
        <f>'PROTRA_capacity-Original_Data'!L1058</f>
        <v>0</v>
      </c>
      <c r="L1058" s="5">
        <f>'PROTRA_capacity-Original_Data'!M1058</f>
        <v>0</v>
      </c>
      <c r="M1058" s="5">
        <f>'PROTRA_capacity-Original_Data'!N1058</f>
        <v>0</v>
      </c>
      <c r="N1058" s="5">
        <f>'PROTRA_capacity-Original_Data'!O1058</f>
        <v>0</v>
      </c>
      <c r="O1058" s="5">
        <f>'PROTRA_capacity-Original_Data'!P1058</f>
        <v>0</v>
      </c>
      <c r="P1058" s="5">
        <f>'PROTRA_capacity-Original_Data'!Q1058</f>
        <v>0</v>
      </c>
      <c r="Q1058" s="5">
        <f>'PROTRA_capacity-Original_Data'!R1058</f>
        <v>0</v>
      </c>
      <c r="R1058" s="5">
        <f>'PROTRA_capacity-Original_Data'!S1058</f>
        <v>0</v>
      </c>
      <c r="S1058" s="5">
        <f>'PROTRA_capacity-Original_Data'!T1058</f>
        <v>0</v>
      </c>
      <c r="T1058" s="5">
        <f>'PROTRA_capacity-Original_Data'!U1058</f>
        <v>0</v>
      </c>
      <c r="U1058" s="5">
        <f>'PROTRA_capacity-Original_Data'!V1058</f>
        <v>0</v>
      </c>
      <c r="W1058" s="83" t="e">
        <f t="shared" si="67"/>
        <v>#DIV/0!</v>
      </c>
    </row>
    <row r="1059" spans="1:23" x14ac:dyDescent="0.35">
      <c r="A1059" t="s">
        <v>77</v>
      </c>
      <c r="B1059" t="s">
        <v>42</v>
      </c>
      <c r="C1059" t="str">
        <f t="shared" si="64"/>
        <v>LROW_TO_elec</v>
      </c>
      <c r="D1059" t="str">
        <f t="shared" si="65"/>
        <v>PROTRA_CHP_PP_I</v>
      </c>
      <c r="E1059" t="s">
        <v>5</v>
      </c>
      <c r="F1059" s="1" t="str">
        <f t="shared" si="66"/>
        <v>LROWTO_elecPROTRA_CHP_solid_fossil</v>
      </c>
      <c r="G1059" s="5">
        <f>'PROTRA_capacity-Original_Data'!H1059</f>
        <v>20.611976192145875</v>
      </c>
      <c r="H1059" s="5">
        <f>'PROTRA_capacity-Original_Data'!I1059</f>
        <v>21.099633330242103</v>
      </c>
      <c r="I1059" s="5">
        <f>'PROTRA_capacity-Original_Data'!J1059</f>
        <v>21.776964691462549</v>
      </c>
      <c r="J1059" s="5">
        <f>'PROTRA_capacity-Original_Data'!K1059</f>
        <v>22.68794603621534</v>
      </c>
      <c r="K1059" s="5">
        <f>'PROTRA_capacity-Original_Data'!L1059</f>
        <v>23.830523465967218</v>
      </c>
      <c r="L1059" s="5">
        <f>'PROTRA_capacity-Original_Data'!M1059</f>
        <v>24.922144641548265</v>
      </c>
      <c r="M1059" s="5">
        <f>'PROTRA_capacity-Original_Data'!N1059</f>
        <v>25.825387736279119</v>
      </c>
      <c r="N1059" s="5">
        <f>'PROTRA_capacity-Original_Data'!O1059</f>
        <v>27.074836335123734</v>
      </c>
      <c r="O1059" s="5">
        <f>'PROTRA_capacity-Original_Data'!P1059</f>
        <v>28.253530640394956</v>
      </c>
      <c r="P1059" s="5">
        <f>'PROTRA_capacity-Original_Data'!Q1059</f>
        <v>29.434529741439704</v>
      </c>
      <c r="Q1059" s="5">
        <f>'PROTRA_capacity-Original_Data'!R1059</f>
        <v>30.923329565367681</v>
      </c>
      <c r="R1059" s="5">
        <f>'PROTRA_capacity-Original_Data'!S1059</f>
        <v>32.120339902770894</v>
      </c>
      <c r="S1059" s="5">
        <f>'PROTRA_capacity-Original_Data'!T1059</f>
        <v>33.354240754610402</v>
      </c>
      <c r="T1059" s="5">
        <f>'PROTRA_capacity-Original_Data'!U1059</f>
        <v>34.64296379358661</v>
      </c>
      <c r="U1059" s="5">
        <f>'PROTRA_capacity-Original_Data'!V1059</f>
        <v>35.931686832562818</v>
      </c>
      <c r="W1059" s="83">
        <f t="shared" si="67"/>
        <v>4.0494659010669842E-2</v>
      </c>
    </row>
    <row r="1060" spans="1:23" x14ac:dyDescent="0.35">
      <c r="A1060" t="s">
        <v>77</v>
      </c>
      <c r="B1060" t="s">
        <v>42</v>
      </c>
      <c r="C1060" t="str">
        <f t="shared" si="64"/>
        <v>LROW_TO_elec</v>
      </c>
      <c r="D1060" t="str">
        <f t="shared" si="65"/>
        <v>PROTRA_CHP_PP_I</v>
      </c>
      <c r="E1060" t="s">
        <v>6</v>
      </c>
      <c r="F1060" s="1" t="str">
        <f t="shared" si="66"/>
        <v>LROWTO_elecPROTRA_CHP_solid_fossil_CCS</v>
      </c>
      <c r="G1060" s="5">
        <f>'PROTRA_capacity-Original_Data'!H1060</f>
        <v>0</v>
      </c>
      <c r="H1060" s="5">
        <f>'PROTRA_capacity-Original_Data'!I1060</f>
        <v>0</v>
      </c>
      <c r="I1060" s="5">
        <f>'PROTRA_capacity-Original_Data'!J1060</f>
        <v>0</v>
      </c>
      <c r="J1060" s="5">
        <f>'PROTRA_capacity-Original_Data'!K1060</f>
        <v>0</v>
      </c>
      <c r="K1060" s="5">
        <f>'PROTRA_capacity-Original_Data'!L1060</f>
        <v>0</v>
      </c>
      <c r="L1060" s="5">
        <f>'PROTRA_capacity-Original_Data'!M1060</f>
        <v>0</v>
      </c>
      <c r="M1060" s="5">
        <f>'PROTRA_capacity-Original_Data'!N1060</f>
        <v>0</v>
      </c>
      <c r="N1060" s="5">
        <f>'PROTRA_capacity-Original_Data'!O1060</f>
        <v>0</v>
      </c>
      <c r="O1060" s="5">
        <f>'PROTRA_capacity-Original_Data'!P1060</f>
        <v>0</v>
      </c>
      <c r="P1060" s="5">
        <f>'PROTRA_capacity-Original_Data'!Q1060</f>
        <v>0</v>
      </c>
      <c r="Q1060" s="5">
        <f>'PROTRA_capacity-Original_Data'!R1060</f>
        <v>0</v>
      </c>
      <c r="R1060" s="5">
        <f>'PROTRA_capacity-Original_Data'!S1060</f>
        <v>0</v>
      </c>
      <c r="S1060" s="5">
        <f>'PROTRA_capacity-Original_Data'!T1060</f>
        <v>0</v>
      </c>
      <c r="T1060" s="5">
        <f>'PROTRA_capacity-Original_Data'!U1060</f>
        <v>0</v>
      </c>
      <c r="U1060" s="5">
        <f>'PROTRA_capacity-Original_Data'!V1060</f>
        <v>0</v>
      </c>
      <c r="W1060" s="83" t="e">
        <f t="shared" si="67"/>
        <v>#DIV/0!</v>
      </c>
    </row>
    <row r="1061" spans="1:23" x14ac:dyDescent="0.35">
      <c r="A1061" t="s">
        <v>77</v>
      </c>
      <c r="B1061" t="s">
        <v>42</v>
      </c>
      <c r="C1061" t="str">
        <f t="shared" si="64"/>
        <v>LROW_TO_elec</v>
      </c>
      <c r="D1061" t="str">
        <f t="shared" si="65"/>
        <v>PROTRA_CHP_PP_I</v>
      </c>
      <c r="E1061" t="s">
        <v>7</v>
      </c>
      <c r="F1061" s="1" t="str">
        <f t="shared" si="66"/>
        <v>LROWTO_elecPROTRA_CHP_waste</v>
      </c>
      <c r="G1061" s="5">
        <f>'PROTRA_capacity-Original_Data'!H1061</f>
        <v>2.6418491525298685E-2</v>
      </c>
      <c r="H1061" s="5">
        <f>'PROTRA_capacity-Original_Data'!I1061</f>
        <v>2.9643918830342578E-2</v>
      </c>
      <c r="I1061" s="5">
        <f>'PROTRA_capacity-Original_Data'!J1061</f>
        <v>3.1243380293886201E-2</v>
      </c>
      <c r="J1061" s="5">
        <f>'PROTRA_capacity-Original_Data'!K1061</f>
        <v>3.223511553503098E-2</v>
      </c>
      <c r="K1061" s="5">
        <f>'PROTRA_capacity-Original_Data'!L1061</f>
        <v>3.3370206738112029E-2</v>
      </c>
      <c r="L1061" s="5">
        <f>'PROTRA_capacity-Original_Data'!M1061</f>
        <v>3.4868417046763821E-2</v>
      </c>
      <c r="M1061" s="5">
        <f>'PROTRA_capacity-Original_Data'!N1061</f>
        <v>3.9177419080277005E-2</v>
      </c>
      <c r="N1061" s="5">
        <f>'PROTRA_capacity-Original_Data'!O1061</f>
        <v>4.1588832704037772E-2</v>
      </c>
      <c r="O1061" s="5">
        <f>'PROTRA_capacity-Original_Data'!P1061</f>
        <v>4.5870130481150018E-2</v>
      </c>
      <c r="P1061" s="5">
        <f>'PROTRA_capacity-Original_Data'!Q1061</f>
        <v>4.8654148690213332E-2</v>
      </c>
      <c r="Q1061" s="5">
        <f>'PROTRA_capacity-Original_Data'!R1061</f>
        <v>5.2374372568735846E-2</v>
      </c>
      <c r="R1061" s="5">
        <f>'PROTRA_capacity-Original_Data'!S1061</f>
        <v>5.5337956667940495E-2</v>
      </c>
      <c r="S1061" s="5">
        <f>'PROTRA_capacity-Original_Data'!T1061</f>
        <v>5.8783258056394234E-2</v>
      </c>
      <c r="T1061" s="5">
        <f>'PROTRA_capacity-Original_Data'!U1061</f>
        <v>6.2034264369215796E-2</v>
      </c>
      <c r="U1061" s="5">
        <f>'PROTRA_capacity-Original_Data'!V1061</f>
        <v>6.528527068203735E-2</v>
      </c>
      <c r="W1061" s="83">
        <f t="shared" si="67"/>
        <v>6.6755276027649746E-2</v>
      </c>
    </row>
    <row r="1062" spans="1:23" x14ac:dyDescent="0.35">
      <c r="A1062" t="s">
        <v>77</v>
      </c>
      <c r="B1062" t="s">
        <v>42</v>
      </c>
      <c r="C1062" t="str">
        <f t="shared" si="64"/>
        <v>LROW_TO_elec</v>
      </c>
      <c r="D1062" t="str">
        <f t="shared" si="65"/>
        <v>PROTRA_CHP_PP_I</v>
      </c>
      <c r="E1062" t="s">
        <v>8</v>
      </c>
      <c r="F1062" s="1" t="str">
        <f t="shared" si="66"/>
        <v>LROWTO_elecPROTRA_CHP_solid_bio</v>
      </c>
      <c r="G1062" s="5">
        <f>'PROTRA_capacity-Original_Data'!H1062</f>
        <v>0.40373239512320069</v>
      </c>
      <c r="H1062" s="5">
        <f>'PROTRA_capacity-Original_Data'!I1062</f>
        <v>0.45302398657966703</v>
      </c>
      <c r="I1062" s="5">
        <f>'PROTRA_capacity-Original_Data'!J1062</f>
        <v>0.47746725984397681</v>
      </c>
      <c r="J1062" s="5">
        <f>'PROTRA_capacity-Original_Data'!K1062</f>
        <v>0.49262314578288602</v>
      </c>
      <c r="K1062" s="5">
        <f>'PROTRA_capacity-Original_Data'!L1062</f>
        <v>0.50996982470527408</v>
      </c>
      <c r="L1062" s="5">
        <f>'PROTRA_capacity-Original_Data'!M1062</f>
        <v>0.53286575862833774</v>
      </c>
      <c r="M1062" s="5">
        <f>'PROTRA_capacity-Original_Data'!N1062</f>
        <v>0.59871674447721102</v>
      </c>
      <c r="N1062" s="5">
        <f>'PROTRA_capacity-Original_Data'!O1062</f>
        <v>0.63556842455975293</v>
      </c>
      <c r="O1062" s="5">
        <f>'PROTRA_capacity-Original_Data'!P1062</f>
        <v>0.70099602871095612</v>
      </c>
      <c r="P1062" s="5">
        <f>'PROTRA_capacity-Original_Data'!Q1062</f>
        <v>0.74354192269341091</v>
      </c>
      <c r="Q1062" s="5">
        <f>'PROTRA_capacity-Original_Data'!R1062</f>
        <v>0.80039508917462754</v>
      </c>
      <c r="R1062" s="5">
        <f>'PROTRA_capacity-Original_Data'!S1062</f>
        <v>0.8456851431269945</v>
      </c>
      <c r="S1062" s="5">
        <f>'PROTRA_capacity-Original_Data'!T1062</f>
        <v>0.89833689200333355</v>
      </c>
      <c r="T1062" s="5">
        <f>'PROTRA_capacity-Original_Data'!U1062</f>
        <v>0.94801938670516739</v>
      </c>
      <c r="U1062" s="5">
        <f>'PROTRA_capacity-Original_Data'!V1062</f>
        <v>0.99770188140700122</v>
      </c>
      <c r="W1062" s="83">
        <f t="shared" si="67"/>
        <v>6.6755276027649746E-2</v>
      </c>
    </row>
    <row r="1063" spans="1:23" x14ac:dyDescent="0.35">
      <c r="A1063" t="s">
        <v>77</v>
      </c>
      <c r="B1063" t="s">
        <v>42</v>
      </c>
      <c r="C1063" t="str">
        <f t="shared" si="64"/>
        <v>LROW_TO_elec</v>
      </c>
      <c r="D1063" t="str">
        <f t="shared" si="65"/>
        <v>PROTRA_CHP_PP_I</v>
      </c>
      <c r="E1063" t="s">
        <v>9</v>
      </c>
      <c r="F1063" s="1" t="str">
        <f t="shared" si="66"/>
        <v>LROWTO_elecPROTRA_CHP_solid_bio_CCS</v>
      </c>
      <c r="G1063" s="6">
        <f>'PROTRA_capacity-Original_Data'!H1063</f>
        <v>0</v>
      </c>
      <c r="H1063" s="6">
        <f>'PROTRA_capacity-Original_Data'!I1063</f>
        <v>0</v>
      </c>
      <c r="I1063" s="6">
        <f>'PROTRA_capacity-Original_Data'!J1063</f>
        <v>0</v>
      </c>
      <c r="J1063" s="6">
        <f>'PROTRA_capacity-Original_Data'!K1063</f>
        <v>0</v>
      </c>
      <c r="K1063" s="6">
        <f>'PROTRA_capacity-Original_Data'!L1063</f>
        <v>0</v>
      </c>
      <c r="L1063" s="6">
        <f>'PROTRA_capacity-Original_Data'!M1063</f>
        <v>0</v>
      </c>
      <c r="M1063" s="6">
        <f>'PROTRA_capacity-Original_Data'!N1063</f>
        <v>0</v>
      </c>
      <c r="N1063" s="6">
        <f>'PROTRA_capacity-Original_Data'!O1063</f>
        <v>0</v>
      </c>
      <c r="O1063" s="6">
        <f>'PROTRA_capacity-Original_Data'!P1063</f>
        <v>0</v>
      </c>
      <c r="P1063" s="6">
        <f>'PROTRA_capacity-Original_Data'!Q1063</f>
        <v>0</v>
      </c>
      <c r="Q1063" s="6">
        <f>'PROTRA_capacity-Original_Data'!R1063</f>
        <v>0</v>
      </c>
      <c r="R1063" s="6">
        <f>'PROTRA_capacity-Original_Data'!S1063</f>
        <v>0</v>
      </c>
      <c r="S1063" s="6">
        <f>'PROTRA_capacity-Original_Data'!T1063</f>
        <v>0</v>
      </c>
      <c r="T1063" s="6">
        <f>'PROTRA_capacity-Original_Data'!U1063</f>
        <v>0</v>
      </c>
      <c r="U1063" s="6">
        <f>'PROTRA_capacity-Original_Data'!V1063</f>
        <v>0</v>
      </c>
      <c r="W1063" s="83" t="e">
        <f t="shared" si="67"/>
        <v>#DIV/0!</v>
      </c>
    </row>
    <row r="1064" spans="1:23" x14ac:dyDescent="0.35">
      <c r="A1064" t="s">
        <v>77</v>
      </c>
      <c r="B1064" t="s">
        <v>42</v>
      </c>
      <c r="C1064" t="str">
        <f t="shared" si="64"/>
        <v>LROW_TO_elec</v>
      </c>
      <c r="D1064" t="str">
        <f t="shared" si="65"/>
        <v>PROTRA_CHP_PP_I</v>
      </c>
      <c r="E1064" t="s">
        <v>17</v>
      </c>
      <c r="F1064" s="1" t="str">
        <f t="shared" si="66"/>
        <v>LROWTO_elecPROTRA_PP_solid_bio</v>
      </c>
      <c r="G1064" s="5">
        <f>'PROTRA_capacity-Original_Data'!H1064</f>
        <v>2.7414599037906915</v>
      </c>
      <c r="H1064" s="5">
        <f>'PROTRA_capacity-Original_Data'!I1064</f>
        <v>3.0843083727598435</v>
      </c>
      <c r="I1064" s="5">
        <f>'PROTRA_capacity-Original_Data'!J1064</f>
        <v>3.2812768760737967</v>
      </c>
      <c r="J1064" s="5">
        <f>'PROTRA_capacity-Original_Data'!K1064</f>
        <v>3.3987427961141563</v>
      </c>
      <c r="K1064" s="5">
        <f>'PROTRA_capacity-Original_Data'!L1064</f>
        <v>3.5484273218193438</v>
      </c>
      <c r="L1064" s="5">
        <f>'PROTRA_capacity-Original_Data'!M1064</f>
        <v>3.7444089898380213</v>
      </c>
      <c r="M1064" s="5">
        <f>'PROTRA_capacity-Original_Data'!N1064</f>
        <v>4.1909305721708945</v>
      </c>
      <c r="N1064" s="5">
        <f>'PROTRA_capacity-Original_Data'!O1064</f>
        <v>4.4617868237066336</v>
      </c>
      <c r="O1064" s="5">
        <f>'PROTRA_capacity-Original_Data'!P1064</f>
        <v>4.9362773274532747</v>
      </c>
      <c r="P1064" s="5">
        <f>'PROTRA_capacity-Original_Data'!Q1064</f>
        <v>5.2234322466015044</v>
      </c>
      <c r="Q1064" s="5">
        <f>'PROTRA_capacity-Original_Data'!R1064</f>
        <v>5.6017869692024256</v>
      </c>
      <c r="R1064" s="5">
        <f>'PROTRA_capacity-Original_Data'!S1064</f>
        <v>5.8626299042608796</v>
      </c>
      <c r="S1064" s="5">
        <f>'PROTRA_capacity-Original_Data'!T1064</f>
        <v>6.1931096942688155</v>
      </c>
      <c r="T1064" s="5">
        <f>'PROTRA_capacity-Original_Data'!U1064</f>
        <v>6.5083959333978614</v>
      </c>
      <c r="U1064" s="5">
        <f>'PROTRA_capacity-Original_Data'!V1064</f>
        <v>6.8236821725269072</v>
      </c>
      <c r="W1064" s="83">
        <f t="shared" si="67"/>
        <v>6.7304521924489435E-2</v>
      </c>
    </row>
    <row r="1065" spans="1:23" x14ac:dyDescent="0.35">
      <c r="A1065" t="s">
        <v>77</v>
      </c>
      <c r="B1065" t="s">
        <v>42</v>
      </c>
      <c r="C1065" t="str">
        <f t="shared" si="64"/>
        <v>LROW_TO_elec</v>
      </c>
      <c r="D1065" t="str">
        <f t="shared" si="65"/>
        <v>PROTRA_CHP_PP_I</v>
      </c>
      <c r="E1065" t="s">
        <v>18</v>
      </c>
      <c r="F1065" s="1" t="str">
        <f t="shared" si="66"/>
        <v>LROWTO_elecPROTRA_PP_solid_bio_CCS</v>
      </c>
      <c r="G1065" s="6">
        <f>'PROTRA_capacity-Original_Data'!H1065</f>
        <v>0</v>
      </c>
      <c r="H1065" s="6">
        <f>'PROTRA_capacity-Original_Data'!I1065</f>
        <v>0</v>
      </c>
      <c r="I1065" s="6">
        <f>'PROTRA_capacity-Original_Data'!J1065</f>
        <v>0</v>
      </c>
      <c r="J1065" s="6">
        <f>'PROTRA_capacity-Original_Data'!K1065</f>
        <v>0</v>
      </c>
      <c r="K1065" s="6">
        <f>'PROTRA_capacity-Original_Data'!L1065</f>
        <v>0</v>
      </c>
      <c r="L1065" s="6">
        <f>'PROTRA_capacity-Original_Data'!M1065</f>
        <v>0</v>
      </c>
      <c r="M1065" s="6">
        <f>'PROTRA_capacity-Original_Data'!N1065</f>
        <v>0</v>
      </c>
      <c r="N1065" s="6">
        <f>'PROTRA_capacity-Original_Data'!O1065</f>
        <v>0</v>
      </c>
      <c r="O1065" s="6">
        <f>'PROTRA_capacity-Original_Data'!P1065</f>
        <v>0</v>
      </c>
      <c r="P1065" s="6">
        <f>'PROTRA_capacity-Original_Data'!Q1065</f>
        <v>0</v>
      </c>
      <c r="Q1065" s="6">
        <f>'PROTRA_capacity-Original_Data'!R1065</f>
        <v>0</v>
      </c>
      <c r="R1065" s="6">
        <f>'PROTRA_capacity-Original_Data'!S1065</f>
        <v>0</v>
      </c>
      <c r="S1065" s="6">
        <f>'PROTRA_capacity-Original_Data'!T1065</f>
        <v>0</v>
      </c>
      <c r="T1065" s="6">
        <f>'PROTRA_capacity-Original_Data'!U1065</f>
        <v>0</v>
      </c>
      <c r="U1065" s="6">
        <f>'PROTRA_capacity-Original_Data'!V1065</f>
        <v>0</v>
      </c>
      <c r="W1065" s="83" t="e">
        <f t="shared" si="67"/>
        <v>#DIV/0!</v>
      </c>
    </row>
    <row r="1066" spans="1:23" x14ac:dyDescent="0.35">
      <c r="A1066" t="s">
        <v>77</v>
      </c>
      <c r="B1066" t="s">
        <v>42</v>
      </c>
      <c r="C1066" t="str">
        <f t="shared" si="64"/>
        <v>LROW_TO_elec</v>
      </c>
      <c r="D1066" t="str">
        <f t="shared" si="65"/>
        <v>PROTRA_CHP_PP_I</v>
      </c>
      <c r="E1066" t="s">
        <v>19</v>
      </c>
      <c r="F1066" s="1" t="str">
        <f t="shared" si="66"/>
        <v>LROWTO_elecPROTRA_PP_gas_fuels</v>
      </c>
      <c r="G1066" s="5">
        <f>'PROTRA_capacity-Original_Data'!H1066</f>
        <v>253.79702009890451</v>
      </c>
      <c r="H1066" s="5">
        <f>'PROTRA_capacity-Original_Data'!I1066</f>
        <v>260.29533337039078</v>
      </c>
      <c r="I1066" s="5">
        <f>'PROTRA_capacity-Original_Data'!J1066</f>
        <v>271.09013653450302</v>
      </c>
      <c r="J1066" s="5">
        <f>'PROTRA_capacity-Original_Data'!K1066</f>
        <v>283.48714396159261</v>
      </c>
      <c r="K1066" s="5">
        <f>'PROTRA_capacity-Original_Data'!L1066</f>
        <v>300.34011015721796</v>
      </c>
      <c r="L1066" s="5">
        <f>'PROTRA_capacity-Original_Data'!M1066</f>
        <v>317.136011841205</v>
      </c>
      <c r="M1066" s="5">
        <f>'PROTRA_capacity-Original_Data'!N1066</f>
        <v>327.21025411150305</v>
      </c>
      <c r="N1066" s="5">
        <f>'PROTRA_capacity-Original_Data'!O1066</f>
        <v>343.88849892302454</v>
      </c>
      <c r="O1066" s="5">
        <f>'PROTRA_capacity-Original_Data'!P1066</f>
        <v>359.41854503308815</v>
      </c>
      <c r="P1066" s="5">
        <f>'PROTRA_capacity-Original_Data'!Q1066</f>
        <v>373.2548552658177</v>
      </c>
      <c r="Q1066" s="5">
        <f>'PROTRA_capacity-Original_Data'!R1066</f>
        <v>390.4948023541919</v>
      </c>
      <c r="R1066" s="5">
        <f>'PROTRA_capacity-Original_Data'!S1066</f>
        <v>401.37921574389759</v>
      </c>
      <c r="S1066" s="5">
        <f>'PROTRA_capacity-Original_Data'!T1066</f>
        <v>414.2085450725009</v>
      </c>
      <c r="T1066" s="5">
        <f>'PROTRA_capacity-Original_Data'!U1066</f>
        <v>427.97898112819144</v>
      </c>
      <c r="U1066" s="5">
        <f>'PROTRA_capacity-Original_Data'!V1066</f>
        <v>441.74941718388197</v>
      </c>
      <c r="W1066" s="83">
        <f t="shared" si="67"/>
        <v>4.0380263316081466E-2</v>
      </c>
    </row>
    <row r="1067" spans="1:23" x14ac:dyDescent="0.35">
      <c r="A1067" t="s">
        <v>77</v>
      </c>
      <c r="B1067" t="s">
        <v>42</v>
      </c>
      <c r="C1067" t="str">
        <f t="shared" si="64"/>
        <v>LROW_TO_elec</v>
      </c>
      <c r="D1067" t="str">
        <f t="shared" si="65"/>
        <v>PROTRA_CHP_PP_I</v>
      </c>
      <c r="E1067" t="s">
        <v>20</v>
      </c>
      <c r="F1067" s="1" t="str">
        <f t="shared" si="66"/>
        <v>LROWTO_elecPROTRA_PP_gas_fuels_CCS</v>
      </c>
      <c r="G1067" s="6">
        <f>'PROTRA_capacity-Original_Data'!H1067</f>
        <v>0</v>
      </c>
      <c r="H1067" s="6">
        <f>'PROTRA_capacity-Original_Data'!I1067</f>
        <v>0</v>
      </c>
      <c r="I1067" s="6">
        <f>'PROTRA_capacity-Original_Data'!J1067</f>
        <v>0</v>
      </c>
      <c r="J1067" s="6">
        <f>'PROTRA_capacity-Original_Data'!K1067</f>
        <v>0</v>
      </c>
      <c r="K1067" s="6">
        <f>'PROTRA_capacity-Original_Data'!L1067</f>
        <v>0</v>
      </c>
      <c r="L1067" s="6">
        <f>'PROTRA_capacity-Original_Data'!M1067</f>
        <v>0</v>
      </c>
      <c r="M1067" s="6">
        <f>'PROTRA_capacity-Original_Data'!N1067</f>
        <v>0</v>
      </c>
      <c r="N1067" s="6">
        <f>'PROTRA_capacity-Original_Data'!O1067</f>
        <v>0</v>
      </c>
      <c r="O1067" s="6">
        <f>'PROTRA_capacity-Original_Data'!P1067</f>
        <v>0</v>
      </c>
      <c r="P1067" s="6">
        <f>'PROTRA_capacity-Original_Data'!Q1067</f>
        <v>0</v>
      </c>
      <c r="Q1067" s="6">
        <f>'PROTRA_capacity-Original_Data'!R1067</f>
        <v>0</v>
      </c>
      <c r="R1067" s="6">
        <f>'PROTRA_capacity-Original_Data'!S1067</f>
        <v>0</v>
      </c>
      <c r="S1067" s="6">
        <f>'PROTRA_capacity-Original_Data'!T1067</f>
        <v>0</v>
      </c>
      <c r="T1067" s="6">
        <f>'PROTRA_capacity-Original_Data'!U1067</f>
        <v>0</v>
      </c>
      <c r="U1067" s="6">
        <f>'PROTRA_capacity-Original_Data'!V1067</f>
        <v>0</v>
      </c>
      <c r="W1067" s="83" t="e">
        <f t="shared" si="67"/>
        <v>#DIV/0!</v>
      </c>
    </row>
    <row r="1068" spans="1:23" x14ac:dyDescent="0.35">
      <c r="A1068" t="s">
        <v>77</v>
      </c>
      <c r="B1068" t="s">
        <v>42</v>
      </c>
      <c r="C1068" t="str">
        <f t="shared" si="64"/>
        <v>LROW_TO_elec</v>
      </c>
      <c r="D1068" t="str">
        <f t="shared" si="65"/>
        <v>PROTRA_CHP_PP_I</v>
      </c>
      <c r="E1068" t="s">
        <v>21</v>
      </c>
      <c r="F1068" s="1" t="str">
        <f t="shared" si="66"/>
        <v>LROWTO_elecPROTRA_PP_geothermal</v>
      </c>
      <c r="G1068" s="4">
        <f>INDEX('CHP-geothermal-fix'!H$155:H$226,MATCH(PROTRA_capacity!$F1068,'CHP-geothermal-fix'!$F$155:$F$226,0))</f>
        <v>0.89900000000000002</v>
      </c>
      <c r="H1068" s="4">
        <f>INDEX('CHP-geothermal-fix'!I$155:I$226,MATCH(PROTRA_capacity!$F1068,'CHP-geothermal-fix'!$F$155:$F$226,0))</f>
        <v>1.0457000000000001</v>
      </c>
      <c r="I1068" s="4">
        <f>INDEX('CHP-geothermal-fix'!J$155:J$226,MATCH(PROTRA_capacity!$F1068,'CHP-geothermal-fix'!$F$155:$F$226,0))</f>
        <v>1.1426999999999996</v>
      </c>
      <c r="J1068" s="4">
        <f>INDEX('CHP-geothermal-fix'!K$155:K$226,MATCH(PROTRA_capacity!$F1068,'CHP-geothermal-fix'!$F$155:$F$226,0))</f>
        <v>1.2286999999999999</v>
      </c>
      <c r="K1068" s="4">
        <f>INDEX('CHP-geothermal-fix'!L$155:L$226,MATCH(PROTRA_capacity!$F1068,'CHP-geothermal-fix'!$F$155:$F$226,0))</f>
        <v>1.2766999999999999</v>
      </c>
      <c r="L1068" s="4">
        <f>INDEX('CHP-geothermal-fix'!M$155:M$226,MATCH(PROTRA_capacity!$F1068,'CHP-geothermal-fix'!$F$155:$F$226,0))</f>
        <v>1.3899999999999988</v>
      </c>
      <c r="M1068" s="4">
        <f>INDEX('CHP-geothermal-fix'!N$155:N$226,MATCH(PROTRA_capacity!$F1068,'CHP-geothermal-fix'!$F$155:$F$226,0))</f>
        <v>1.5326999999999995</v>
      </c>
      <c r="N1068" s="4">
        <f>INDEX('CHP-geothermal-fix'!O$155:O$226,MATCH(PROTRA_capacity!$F1068,'CHP-geothermal-fix'!$F$155:$F$226,0))</f>
        <v>1.7040000000000008</v>
      </c>
      <c r="O1068" s="4">
        <f>INDEX('CHP-geothermal-fix'!P$155:P$226,MATCH(PROTRA_capacity!$F1068,'CHP-geothermal-fix'!$F$155:$F$226,0))</f>
        <v>2.1295999999999982</v>
      </c>
      <c r="P1068" s="4">
        <f>INDEX('CHP-geothermal-fix'!Q$155:Q$226,MATCH(PROTRA_capacity!$F1068,'CHP-geothermal-fix'!$F$155:$F$226,0))</f>
        <v>2.4021999999999988</v>
      </c>
      <c r="Q1068" s="4">
        <f>INDEX('CHP-geothermal-fix'!R$155:R$226,MATCH(PROTRA_capacity!$F1068,'CHP-geothermal-fix'!$F$155:$F$226,0))</f>
        <v>2.6241999999999992</v>
      </c>
      <c r="R1068" s="4">
        <f>INDEX('CHP-geothermal-fix'!S$155:S$226,MATCH(PROTRA_capacity!$F1068,'CHP-geothermal-fix'!$F$155:$F$226,0))</f>
        <v>2.9468999999999994</v>
      </c>
      <c r="S1068" s="4">
        <f>INDEX('CHP-geothermal-fix'!T$155:T$226,MATCH(PROTRA_capacity!$F1068,'CHP-geothermal-fix'!$F$155:$F$226,0))</f>
        <v>3.2222999999999979</v>
      </c>
      <c r="T1068" s="4">
        <f>INDEX('CHP-geothermal-fix'!U$155:U$226,MATCH(PROTRA_capacity!$F1068,'CHP-geothermal-fix'!$F$155:$F$226,0))</f>
        <v>3.4953099999999986</v>
      </c>
      <c r="U1068" s="4">
        <f>INDEX('CHP-geothermal-fix'!V$155:V$226,MATCH(PROTRA_capacity!$F1068,'CHP-geothermal-fix'!$F$155:$F$226,0))</f>
        <v>3.7683199999999988</v>
      </c>
      <c r="W1068" s="83">
        <f t="shared" si="67"/>
        <v>0.1077870697288219</v>
      </c>
    </row>
    <row r="1069" spans="1:23" x14ac:dyDescent="0.35">
      <c r="A1069" t="s">
        <v>77</v>
      </c>
      <c r="B1069" t="s">
        <v>42</v>
      </c>
      <c r="C1069" t="str">
        <f t="shared" si="64"/>
        <v>LROW_TO_elec</v>
      </c>
      <c r="D1069" t="str">
        <f t="shared" si="65"/>
        <v>PROTRA_CHP_PP_I</v>
      </c>
      <c r="E1069" t="s">
        <v>22</v>
      </c>
      <c r="F1069" s="1" t="str">
        <f t="shared" si="66"/>
        <v>LROWTO_elecPROTRA_PP_hydropower_dammed</v>
      </c>
      <c r="G1069" s="5">
        <f>'PROTRA_capacity-Original_Data'!H1069</f>
        <v>119.9972409999999</v>
      </c>
      <c r="H1069" s="5">
        <f>'PROTRA_capacity-Original_Data'!I1069</f>
        <v>122.19143999999993</v>
      </c>
      <c r="I1069" s="5">
        <f>'PROTRA_capacity-Original_Data'!J1069</f>
        <v>123.47993000000001</v>
      </c>
      <c r="J1069" s="5">
        <f>'PROTRA_capacity-Original_Data'!K1069</f>
        <v>127.40301000000009</v>
      </c>
      <c r="K1069" s="5">
        <f>'PROTRA_capacity-Original_Data'!L1069</f>
        <v>131.1292500000001</v>
      </c>
      <c r="L1069" s="5">
        <f>'PROTRA_capacity-Original_Data'!M1069</f>
        <v>132.57419000000002</v>
      </c>
      <c r="M1069" s="5">
        <f>'PROTRA_capacity-Original_Data'!N1069</f>
        <v>138.07981599999999</v>
      </c>
      <c r="N1069" s="5">
        <f>'PROTRA_capacity-Original_Data'!O1069</f>
        <v>142.2961043</v>
      </c>
      <c r="O1069" s="5">
        <f>'PROTRA_capacity-Original_Data'!P1069</f>
        <v>144.96970180000011</v>
      </c>
      <c r="P1069" s="5">
        <f>'PROTRA_capacity-Original_Data'!Q1069</f>
        <v>149.61723279999984</v>
      </c>
      <c r="Q1069" s="5">
        <f>'PROTRA_capacity-Original_Data'!R1069</f>
        <v>155.54324379999994</v>
      </c>
      <c r="R1069" s="5">
        <f>'PROTRA_capacity-Original_Data'!S1069</f>
        <v>160.51823969999995</v>
      </c>
      <c r="S1069" s="5">
        <f>'PROTRA_capacity-Original_Data'!T1069</f>
        <v>164.10415980000022</v>
      </c>
      <c r="T1069" s="5">
        <f>'PROTRA_capacity-Original_Data'!U1069</f>
        <v>169.02115209000024</v>
      </c>
      <c r="U1069" s="5">
        <f>'PROTRA_capacity-Original_Data'!V1069</f>
        <v>173.93814438000027</v>
      </c>
      <c r="W1069" s="83">
        <f t="shared" si="67"/>
        <v>2.687118998987148E-2</v>
      </c>
    </row>
    <row r="1070" spans="1:23" x14ac:dyDescent="0.35">
      <c r="A1070" t="s">
        <v>77</v>
      </c>
      <c r="B1070" t="s">
        <v>42</v>
      </c>
      <c r="C1070" t="str">
        <f t="shared" si="64"/>
        <v>LROW_TO_elec</v>
      </c>
      <c r="D1070" t="str">
        <f t="shared" si="65"/>
        <v>PROTRA_CHP_PP_I</v>
      </c>
      <c r="E1070" t="s">
        <v>23</v>
      </c>
      <c r="F1070" s="1" t="str">
        <f t="shared" si="66"/>
        <v>LROWTO_elecPROTRA_PP_hydropower_run_of_river</v>
      </c>
      <c r="G1070" s="5">
        <f>'PROTRA_capacity-Original_Data'!H1070</f>
        <v>51.427388999999955</v>
      </c>
      <c r="H1070" s="5">
        <f>'PROTRA_capacity-Original_Data'!I1070</f>
        <v>52.367759999999976</v>
      </c>
      <c r="I1070" s="5">
        <f>'PROTRA_capacity-Original_Data'!J1070</f>
        <v>52.919970000000006</v>
      </c>
      <c r="J1070" s="5">
        <f>'PROTRA_capacity-Original_Data'!K1070</f>
        <v>54.601290000000041</v>
      </c>
      <c r="K1070" s="5">
        <f>'PROTRA_capacity-Original_Data'!L1070</f>
        <v>56.198250000000044</v>
      </c>
      <c r="L1070" s="5">
        <f>'PROTRA_capacity-Original_Data'!M1070</f>
        <v>56.817510000000013</v>
      </c>
      <c r="M1070" s="5">
        <f>'PROTRA_capacity-Original_Data'!N1070</f>
        <v>59.177064000000001</v>
      </c>
      <c r="N1070" s="5">
        <f>'PROTRA_capacity-Original_Data'!O1070</f>
        <v>60.984044699999998</v>
      </c>
      <c r="O1070" s="5">
        <f>'PROTRA_capacity-Original_Data'!P1070</f>
        <v>62.129872200000044</v>
      </c>
      <c r="P1070" s="5">
        <f>'PROTRA_capacity-Original_Data'!Q1070</f>
        <v>64.121671199999938</v>
      </c>
      <c r="Q1070" s="5">
        <f>'PROTRA_capacity-Original_Data'!R1070</f>
        <v>66.661390199999985</v>
      </c>
      <c r="R1070" s="5">
        <f>'PROTRA_capacity-Original_Data'!S1070</f>
        <v>68.793531299999984</v>
      </c>
      <c r="S1070" s="5">
        <f>'PROTRA_capacity-Original_Data'!T1070</f>
        <v>70.330354200000087</v>
      </c>
      <c r="T1070" s="5">
        <f>'PROTRA_capacity-Original_Data'!U1070</f>
        <v>72.437636610000098</v>
      </c>
      <c r="U1070" s="5">
        <f>'PROTRA_capacity-Original_Data'!V1070</f>
        <v>74.544919020000108</v>
      </c>
      <c r="W1070" s="83">
        <f t="shared" si="67"/>
        <v>2.687118998987148E-2</v>
      </c>
    </row>
    <row r="1071" spans="1:23" x14ac:dyDescent="0.35">
      <c r="A1071" t="s">
        <v>77</v>
      </c>
      <c r="B1071" t="s">
        <v>42</v>
      </c>
      <c r="C1071" t="str">
        <f t="shared" si="64"/>
        <v>LROW_TO_elec</v>
      </c>
      <c r="D1071" t="str">
        <f t="shared" si="65"/>
        <v>PROTRA_CHP_PP_I</v>
      </c>
      <c r="E1071" t="s">
        <v>24</v>
      </c>
      <c r="F1071" s="1" t="str">
        <f t="shared" si="66"/>
        <v>LROWTO_elecPROTRA_PP_liquid_fuels</v>
      </c>
      <c r="G1071" s="5">
        <f>'PROTRA_capacity-Original_Data'!H1071</f>
        <v>5.0144211943056689</v>
      </c>
      <c r="H1071" s="5">
        <f>'PROTRA_capacity-Original_Data'!I1071</f>
        <v>5.142812299067578</v>
      </c>
      <c r="I1071" s="5">
        <f>'PROTRA_capacity-Original_Data'!J1071</f>
        <v>5.3560917526773473</v>
      </c>
      <c r="J1071" s="5">
        <f>'PROTRA_capacity-Original_Data'!K1071</f>
        <v>5.6010269247457103</v>
      </c>
      <c r="K1071" s="5">
        <f>'PROTRA_capacity-Original_Data'!L1071</f>
        <v>5.9340011686723244</v>
      </c>
      <c r="L1071" s="5">
        <f>'PROTRA_capacity-Original_Data'!M1071</f>
        <v>6.2658479545362331</v>
      </c>
      <c r="M1071" s="5">
        <f>'PROTRA_capacity-Original_Data'!N1071</f>
        <v>6.464890850851825</v>
      </c>
      <c r="N1071" s="5">
        <f>'PROTRA_capacity-Original_Data'!O1071</f>
        <v>6.7944130187406397</v>
      </c>
      <c r="O1071" s="5">
        <f>'PROTRA_capacity-Original_Data'!P1071</f>
        <v>7.1012495305818728</v>
      </c>
      <c r="P1071" s="5">
        <f>'PROTRA_capacity-Original_Data'!Q1071</f>
        <v>7.374621878511527</v>
      </c>
      <c r="Q1071" s="5">
        <f>'PROTRA_capacity-Original_Data'!R1071</f>
        <v>7.7152419379391883</v>
      </c>
      <c r="R1071" s="5">
        <f>'PROTRA_capacity-Original_Data'!S1071</f>
        <v>7.9302918749623075</v>
      </c>
      <c r="S1071" s="5">
        <f>'PROTRA_capacity-Original_Data'!T1071</f>
        <v>8.1837686922590809</v>
      </c>
      <c r="T1071" s="5">
        <f>'PROTRA_capacity-Original_Data'!U1071</f>
        <v>8.4558395242396003</v>
      </c>
      <c r="U1071" s="5">
        <f>'PROTRA_capacity-Original_Data'!V1071</f>
        <v>8.7279103562201197</v>
      </c>
      <c r="W1071" s="83">
        <f t="shared" si="67"/>
        <v>4.0380263316081466E-2</v>
      </c>
    </row>
    <row r="1072" spans="1:23" x14ac:dyDescent="0.35">
      <c r="A1072" t="s">
        <v>77</v>
      </c>
      <c r="B1072" t="s">
        <v>42</v>
      </c>
      <c r="C1072" t="str">
        <f t="shared" si="64"/>
        <v>LROW_TO_elec</v>
      </c>
      <c r="D1072" t="str">
        <f t="shared" si="65"/>
        <v>PROTRA_CHP_PP_I</v>
      </c>
      <c r="E1072" t="s">
        <v>25</v>
      </c>
      <c r="F1072" s="1" t="str">
        <f t="shared" si="66"/>
        <v>LROWTO_elecPROTRA_PP_liquid_fuels_CCS</v>
      </c>
      <c r="G1072" s="5">
        <f>'PROTRA_capacity-Original_Data'!H1072</f>
        <v>0</v>
      </c>
      <c r="H1072" s="5">
        <f>'PROTRA_capacity-Original_Data'!I1072</f>
        <v>0</v>
      </c>
      <c r="I1072" s="5">
        <f>'PROTRA_capacity-Original_Data'!J1072</f>
        <v>0</v>
      </c>
      <c r="J1072" s="5">
        <f>'PROTRA_capacity-Original_Data'!K1072</f>
        <v>0</v>
      </c>
      <c r="K1072" s="5">
        <f>'PROTRA_capacity-Original_Data'!L1072</f>
        <v>0</v>
      </c>
      <c r="L1072" s="5">
        <f>'PROTRA_capacity-Original_Data'!M1072</f>
        <v>0</v>
      </c>
      <c r="M1072" s="5">
        <f>'PROTRA_capacity-Original_Data'!N1072</f>
        <v>0</v>
      </c>
      <c r="N1072" s="5">
        <f>'PROTRA_capacity-Original_Data'!O1072</f>
        <v>0</v>
      </c>
      <c r="O1072" s="5">
        <f>'PROTRA_capacity-Original_Data'!P1072</f>
        <v>0</v>
      </c>
      <c r="P1072" s="5">
        <f>'PROTRA_capacity-Original_Data'!Q1072</f>
        <v>0</v>
      </c>
      <c r="Q1072" s="5">
        <f>'PROTRA_capacity-Original_Data'!R1072</f>
        <v>0</v>
      </c>
      <c r="R1072" s="5">
        <f>'PROTRA_capacity-Original_Data'!S1072</f>
        <v>0</v>
      </c>
      <c r="S1072" s="5">
        <f>'PROTRA_capacity-Original_Data'!T1072</f>
        <v>0</v>
      </c>
      <c r="T1072" s="5">
        <f>'PROTRA_capacity-Original_Data'!U1072</f>
        <v>0</v>
      </c>
      <c r="U1072" s="5">
        <f>'PROTRA_capacity-Original_Data'!V1072</f>
        <v>0</v>
      </c>
      <c r="W1072" s="83" t="e">
        <f t="shared" si="67"/>
        <v>#DIV/0!</v>
      </c>
    </row>
    <row r="1073" spans="1:23" x14ac:dyDescent="0.35">
      <c r="A1073" t="s">
        <v>77</v>
      </c>
      <c r="B1073" t="s">
        <v>42</v>
      </c>
      <c r="C1073" t="str">
        <f t="shared" si="64"/>
        <v>LROW_TO_elec</v>
      </c>
      <c r="D1073" t="str">
        <f t="shared" si="65"/>
        <v>PROTRA_CHP_PP_I</v>
      </c>
      <c r="E1073" t="s">
        <v>26</v>
      </c>
      <c r="F1073" s="1" t="str">
        <f t="shared" si="66"/>
        <v>LROWTO_elecPROTRA_PP_nuclear</v>
      </c>
      <c r="G1073" s="5">
        <f>'PROTRA_capacity-Original_Data'!H1073</f>
        <v>23.84900000000005</v>
      </c>
      <c r="H1073" s="5">
        <f>'PROTRA_capacity-Original_Data'!I1073</f>
        <v>23.849000000000018</v>
      </c>
      <c r="I1073" s="5">
        <f>'PROTRA_capacity-Original_Data'!J1073</f>
        <v>23.876999999999995</v>
      </c>
      <c r="J1073" s="5">
        <f>'PROTRA_capacity-Original_Data'!K1073</f>
        <v>23.92500000000004</v>
      </c>
      <c r="K1073" s="5">
        <f>'PROTRA_capacity-Original_Data'!L1073</f>
        <v>23.927000000000007</v>
      </c>
      <c r="L1073" s="5">
        <f>'PROTRA_capacity-Original_Data'!M1073</f>
        <v>25.232999999999976</v>
      </c>
      <c r="M1073" s="5">
        <f>'PROTRA_capacity-Original_Data'!N1073</f>
        <v>25.288000000000039</v>
      </c>
      <c r="N1073" s="5">
        <f>'PROTRA_capacity-Original_Data'!O1073</f>
        <v>25.287000000000031</v>
      </c>
      <c r="O1073" s="5">
        <f>'PROTRA_capacity-Original_Data'!P1073</f>
        <v>25.312000000000058</v>
      </c>
      <c r="P1073" s="5">
        <f>'PROTRA_capacity-Original_Data'!Q1073</f>
        <v>25.331999999999979</v>
      </c>
      <c r="Q1073" s="5">
        <f>'PROTRA_capacity-Original_Data'!R1073</f>
        <v>25.64700000000002</v>
      </c>
      <c r="R1073" s="5">
        <f>'PROTRA_capacity-Original_Data'!S1073</f>
        <v>25.960000000000043</v>
      </c>
      <c r="S1073" s="5">
        <f>'PROTRA_capacity-Original_Data'!T1073</f>
        <v>25.356000000000002</v>
      </c>
      <c r="T1073" s="5">
        <f>'PROTRA_capacity-Original_Data'!U1073</f>
        <v>25.427599999999998</v>
      </c>
      <c r="U1073" s="5">
        <f>'PROTRA_capacity-Original_Data'!V1073</f>
        <v>25.499199999999995</v>
      </c>
      <c r="W1073" s="83">
        <f t="shared" si="67"/>
        <v>4.7903508904889591E-3</v>
      </c>
    </row>
    <row r="1074" spans="1:23" x14ac:dyDescent="0.35">
      <c r="A1074" t="s">
        <v>77</v>
      </c>
      <c r="B1074" t="s">
        <v>42</v>
      </c>
      <c r="C1074" t="str">
        <f t="shared" si="64"/>
        <v>LROW_TO_elec</v>
      </c>
      <c r="D1074" t="str">
        <f t="shared" si="65"/>
        <v>PROTRA_CHP_PP_I</v>
      </c>
      <c r="E1074" t="s">
        <v>27</v>
      </c>
      <c r="F1074" s="1" t="str">
        <f t="shared" si="66"/>
        <v>LROWTO_elecPROTRA_PP_oceanic</v>
      </c>
      <c r="G1074" s="5">
        <f>'PROTRA_capacity-Original_Data'!H1074</f>
        <v>5.6999999999999953E-2</v>
      </c>
      <c r="H1074" s="5">
        <f>'PROTRA_capacity-Original_Data'!I1074</f>
        <v>5.7000000000000065E-2</v>
      </c>
      <c r="I1074" s="5">
        <f>'PROTRA_capacity-Original_Data'!J1074</f>
        <v>5.7000000000000065E-2</v>
      </c>
      <c r="J1074" s="5">
        <f>'PROTRA_capacity-Original_Data'!K1074</f>
        <v>5.6999999999999981E-2</v>
      </c>
      <c r="K1074" s="5">
        <f>'PROTRA_capacity-Original_Data'!L1074</f>
        <v>5.7000000000000106E-2</v>
      </c>
      <c r="L1074" s="5">
        <f>'PROTRA_capacity-Original_Data'!M1074</f>
        <v>5.7000000000000009E-2</v>
      </c>
      <c r="M1074" s="5">
        <f>'PROTRA_capacity-Original_Data'!N1074</f>
        <v>5.7000000000000037E-2</v>
      </c>
      <c r="N1074" s="5">
        <f>'PROTRA_capacity-Original_Data'!O1074</f>
        <v>9.2999999999999972E-2</v>
      </c>
      <c r="O1074" s="5">
        <f>'PROTRA_capacity-Original_Data'!P1074</f>
        <v>0.10700000000000004</v>
      </c>
      <c r="P1074" s="5">
        <f>'PROTRA_capacity-Original_Data'!Q1074</f>
        <v>0.12869999999999998</v>
      </c>
      <c r="Q1074" s="5">
        <f>'PROTRA_capacity-Original_Data'!R1074</f>
        <v>0.16869999999999996</v>
      </c>
      <c r="R1074" s="5">
        <f>'PROTRA_capacity-Original_Data'!S1074</f>
        <v>0.20069999999999999</v>
      </c>
      <c r="S1074" s="5">
        <f>'PROTRA_capacity-Original_Data'!T1074</f>
        <v>0.20069999999999988</v>
      </c>
      <c r="T1074" s="5">
        <f>'PROTRA_capacity-Original_Data'!U1074</f>
        <v>0.22663999999999984</v>
      </c>
      <c r="U1074" s="5">
        <f>'PROTRA_capacity-Original_Data'!V1074</f>
        <v>0.2525799999999998</v>
      </c>
      <c r="W1074" s="83">
        <f t="shared" si="67"/>
        <v>0.11219334760094712</v>
      </c>
    </row>
    <row r="1075" spans="1:23" x14ac:dyDescent="0.35">
      <c r="A1075" t="s">
        <v>77</v>
      </c>
      <c r="B1075" t="s">
        <v>42</v>
      </c>
      <c r="C1075" t="str">
        <f t="shared" si="64"/>
        <v>LROW_TO_elec</v>
      </c>
      <c r="D1075" t="str">
        <f t="shared" si="65"/>
        <v>PROTRA_CHP_PP_I</v>
      </c>
      <c r="E1075" t="s">
        <v>28</v>
      </c>
      <c r="F1075" s="1" t="str">
        <f t="shared" si="66"/>
        <v>LROWTO_elecPROTRA_PP_solar_CSP</v>
      </c>
      <c r="G1075" s="5">
        <f>'PROTRA_capacity-Original_Data'!H1075</f>
        <v>7.9324741025108714E-3</v>
      </c>
      <c r="H1075" s="5">
        <f>'PROTRA_capacity-Original_Data'!I1075</f>
        <v>8.490926354384051E-3</v>
      </c>
      <c r="I1075" s="5">
        <f>'PROTRA_capacity-Original_Data'!J1075</f>
        <v>7.4689664922575321E-3</v>
      </c>
      <c r="J1075" s="5">
        <f>'PROTRA_capacity-Original_Data'!K1075</f>
        <v>1.2497303922483296E-2</v>
      </c>
      <c r="K1075" s="5">
        <f>'PROTRA_capacity-Original_Data'!L1075</f>
        <v>2.0381219361414692E-2</v>
      </c>
      <c r="L1075" s="5">
        <f>'PROTRA_capacity-Original_Data'!M1075</f>
        <v>3.179332039621751E-2</v>
      </c>
      <c r="M1075" s="5">
        <f>'PROTRA_capacity-Original_Data'!N1075</f>
        <v>5.3186110987301742E-2</v>
      </c>
      <c r="N1075" s="5">
        <f>'PROTRA_capacity-Original_Data'!O1075</f>
        <v>0.10736820884379825</v>
      </c>
      <c r="O1075" s="5">
        <f>'PROTRA_capacity-Original_Data'!P1075</f>
        <v>0.15439943770322301</v>
      </c>
      <c r="P1075" s="5">
        <f>'PROTRA_capacity-Original_Data'!Q1075</f>
        <v>0.17916774859197182</v>
      </c>
      <c r="Q1075" s="5">
        <f>'PROTRA_capacity-Original_Data'!R1075</f>
        <v>0.20043829000741387</v>
      </c>
      <c r="R1075" s="5">
        <f>'PROTRA_capacity-Original_Data'!S1075</f>
        <v>0.23908199518010617</v>
      </c>
      <c r="S1075" s="5">
        <f>'PROTRA_capacity-Original_Data'!T1075</f>
        <v>0.30887978918294873</v>
      </c>
      <c r="T1075" s="5">
        <f>'PROTRA_capacity-Original_Data'!U1075</f>
        <v>0.3457672841377073</v>
      </c>
      <c r="U1075" s="5">
        <f>'PROTRA_capacity-Original_Data'!V1075</f>
        <v>0.38265477909246587</v>
      </c>
      <c r="W1075" s="83">
        <f t="shared" si="67"/>
        <v>0.31899378287135671</v>
      </c>
    </row>
    <row r="1076" spans="1:23" x14ac:dyDescent="0.35">
      <c r="A1076" t="s">
        <v>77</v>
      </c>
      <c r="B1076" t="s">
        <v>42</v>
      </c>
      <c r="C1076" t="str">
        <f t="shared" si="64"/>
        <v>LROW_TO_elec</v>
      </c>
      <c r="D1076" t="str">
        <f t="shared" si="65"/>
        <v>PROTRA_CHP_PP_I</v>
      </c>
      <c r="E1076" t="s">
        <v>29</v>
      </c>
      <c r="F1076" s="1" t="str">
        <f t="shared" si="66"/>
        <v>LROWTO_elecPROTRA_PP_solar_PV</v>
      </c>
      <c r="G1076" s="5">
        <f>'PROTRA_capacity-Original_Data'!H1076</f>
        <v>7.0240515538492726E-2</v>
      </c>
      <c r="H1076" s="5">
        <f>'PROTRA_capacity-Original_Data'!I1076</f>
        <v>9.0365444187368568E-2</v>
      </c>
      <c r="I1076" s="5">
        <f>'PROTRA_capacity-Original_Data'!J1076</f>
        <v>0.1232586201046451</v>
      </c>
      <c r="J1076" s="5">
        <f>'PROTRA_capacity-Original_Data'!K1076</f>
        <v>0.22362161764651087</v>
      </c>
      <c r="K1076" s="5">
        <f>'PROTRA_capacity-Original_Data'!L1076</f>
        <v>0.38912386838315272</v>
      </c>
      <c r="L1076" s="5">
        <f>'PROTRA_capacity-Original_Data'!M1076</f>
        <v>0.80615920776226124</v>
      </c>
      <c r="M1076" s="5">
        <f>'PROTRA_capacity-Original_Data'!N1076</f>
        <v>1.2622577334076237</v>
      </c>
      <c r="N1076" s="5">
        <f>'PROTRA_capacity-Original_Data'!O1076</f>
        <v>2.2762948746937077</v>
      </c>
      <c r="O1076" s="5">
        <f>'PROTRA_capacity-Original_Data'!P1076</f>
        <v>3.5332773373780642</v>
      </c>
      <c r="P1076" s="5">
        <f>'PROTRA_capacity-Original_Data'!Q1076</f>
        <v>4.9187587508448303</v>
      </c>
      <c r="Q1076" s="5">
        <f>'PROTRA_capacity-Original_Data'!R1076</f>
        <v>7.1895196259955307</v>
      </c>
      <c r="R1076" s="5">
        <f>'PROTRA_capacity-Original_Data'!S1076</f>
        <v>11.064793202892009</v>
      </c>
      <c r="S1076" s="5">
        <f>'PROTRA_capacity-Original_Data'!T1076</f>
        <v>15.535149126490229</v>
      </c>
      <c r="T1076" s="5">
        <f>'PROTRA_capacity-Original_Data'!U1076</f>
        <v>18.550126929517379</v>
      </c>
      <c r="U1076" s="5">
        <f>'PROTRA_capacity-Original_Data'!V1076</f>
        <v>21.56510473254453</v>
      </c>
      <c r="W1076" s="83">
        <f t="shared" si="67"/>
        <v>0.50540919006939711</v>
      </c>
    </row>
    <row r="1077" spans="1:23" x14ac:dyDescent="0.35">
      <c r="A1077" t="s">
        <v>77</v>
      </c>
      <c r="B1077" t="s">
        <v>42</v>
      </c>
      <c r="C1077" t="str">
        <f t="shared" si="64"/>
        <v>LROW_TO_elec</v>
      </c>
      <c r="D1077" t="str">
        <f t="shared" si="65"/>
        <v>PROTRA_CHP_PP_I</v>
      </c>
      <c r="E1077" t="s">
        <v>30</v>
      </c>
      <c r="F1077" s="1" t="str">
        <f t="shared" si="66"/>
        <v>LROWTO_elecPROTRA_PP_solar_urban_PV</v>
      </c>
      <c r="G1077" s="5">
        <f>'PROTRA_capacity-Original_Data'!H1077</f>
        <v>4.6827010358995155E-2</v>
      </c>
      <c r="H1077" s="5">
        <f>'PROTRA_capacity-Original_Data'!I1077</f>
        <v>6.0243629458245712E-2</v>
      </c>
      <c r="I1077" s="5">
        <f>'PROTRA_capacity-Original_Data'!J1077</f>
        <v>8.2172413403096736E-2</v>
      </c>
      <c r="J1077" s="5">
        <f>'PROTRA_capacity-Original_Data'!K1077</f>
        <v>0.14908107843100726</v>
      </c>
      <c r="K1077" s="5">
        <f>'PROTRA_capacity-Original_Data'!L1077</f>
        <v>0.2594159122554352</v>
      </c>
      <c r="L1077" s="5">
        <f>'PROTRA_capacity-Original_Data'!M1077</f>
        <v>0.53743947184150753</v>
      </c>
      <c r="M1077" s="5">
        <f>'PROTRA_capacity-Original_Data'!N1077</f>
        <v>0.84150515560508254</v>
      </c>
      <c r="N1077" s="5">
        <f>'PROTRA_capacity-Original_Data'!O1077</f>
        <v>1.517529916462472</v>
      </c>
      <c r="O1077" s="5">
        <f>'PROTRA_capacity-Original_Data'!P1077</f>
        <v>2.3555182249187099</v>
      </c>
      <c r="P1077" s="5">
        <f>'PROTRA_capacity-Original_Data'!Q1077</f>
        <v>3.2791725005632206</v>
      </c>
      <c r="Q1077" s="5">
        <f>'PROTRA_capacity-Original_Data'!R1077</f>
        <v>4.7930130839970211</v>
      </c>
      <c r="R1077" s="5">
        <f>'PROTRA_capacity-Original_Data'!S1077</f>
        <v>7.376528801928008</v>
      </c>
      <c r="S1077" s="5">
        <f>'PROTRA_capacity-Original_Data'!T1077</f>
        <v>10.356766084326821</v>
      </c>
      <c r="T1077" s="5">
        <f>'PROTRA_capacity-Original_Data'!U1077</f>
        <v>12.366751286344922</v>
      </c>
      <c r="U1077" s="5">
        <f>'PROTRA_capacity-Original_Data'!V1077</f>
        <v>14.376736488363022</v>
      </c>
      <c r="W1077" s="83">
        <f t="shared" si="67"/>
        <v>0.50540919006939711</v>
      </c>
    </row>
    <row r="1078" spans="1:23" x14ac:dyDescent="0.35">
      <c r="A1078" t="s">
        <v>77</v>
      </c>
      <c r="B1078" t="s">
        <v>42</v>
      </c>
      <c r="C1078" t="str">
        <f t="shared" si="64"/>
        <v>LROW_TO_elec</v>
      </c>
      <c r="D1078" t="str">
        <f t="shared" si="65"/>
        <v>PROTRA_CHP_PP_I</v>
      </c>
      <c r="E1078" t="s">
        <v>31</v>
      </c>
      <c r="F1078" s="1" t="str">
        <f t="shared" si="66"/>
        <v>LROWTO_elecPROTRA_PP_solid_fossil</v>
      </c>
      <c r="G1078" s="5">
        <f>'PROTRA_capacity-Original_Data'!H1078</f>
        <v>139.07127859417616</v>
      </c>
      <c r="H1078" s="5">
        <f>'PROTRA_capacity-Original_Data'!I1078</f>
        <v>142.61669965753089</v>
      </c>
      <c r="I1078" s="5">
        <f>'PROTRA_capacity-Original_Data'!J1078</f>
        <v>148.52558660650277</v>
      </c>
      <c r="J1078" s="5">
        <f>'PROTRA_capacity-Original_Data'!K1078</f>
        <v>155.31397703408609</v>
      </c>
      <c r="K1078" s="5">
        <f>'PROTRA_capacity-Original_Data'!L1078</f>
        <v>164.55152600047165</v>
      </c>
      <c r="L1078" s="5">
        <f>'PROTRA_capacity-Original_Data'!M1078</f>
        <v>173.7500005812621</v>
      </c>
      <c r="M1078" s="5">
        <f>'PROTRA_capacity-Original_Data'!N1078</f>
        <v>179.25660401085861</v>
      </c>
      <c r="N1078" s="5">
        <f>'PROTRA_capacity-Original_Data'!O1078</f>
        <v>188.38250120356153</v>
      </c>
      <c r="O1078" s="5">
        <f>'PROTRA_capacity-Original_Data'!P1078</f>
        <v>196.84754882722768</v>
      </c>
      <c r="P1078" s="5">
        <f>'PROTRA_capacity-Original_Data'!Q1078</f>
        <v>204.40138226748951</v>
      </c>
      <c r="Q1078" s="5">
        <f>'PROTRA_capacity-Original_Data'!R1078</f>
        <v>213.82753854104001</v>
      </c>
      <c r="R1078" s="5">
        <f>'PROTRA_capacity-Original_Data'!S1078</f>
        <v>219.75369758660048</v>
      </c>
      <c r="S1078" s="5">
        <f>'PROTRA_capacity-Original_Data'!T1078</f>
        <v>226.75313651058033</v>
      </c>
      <c r="T1078" s="5">
        <f>'PROTRA_capacity-Original_Data'!U1078</f>
        <v>234.26948557916197</v>
      </c>
      <c r="U1078" s="5">
        <f>'PROTRA_capacity-Original_Data'!V1078</f>
        <v>241.7858346477436</v>
      </c>
      <c r="W1078" s="83">
        <f t="shared" si="67"/>
        <v>4.0295385007009576E-2</v>
      </c>
    </row>
    <row r="1079" spans="1:23" x14ac:dyDescent="0.35">
      <c r="A1079" t="s">
        <v>77</v>
      </c>
      <c r="B1079" t="s">
        <v>42</v>
      </c>
      <c r="C1079" t="str">
        <f t="shared" si="64"/>
        <v>LROW_TO_elec</v>
      </c>
      <c r="D1079" t="str">
        <f t="shared" si="65"/>
        <v>PROTRA_CHP_PP_I</v>
      </c>
      <c r="E1079" t="s">
        <v>32</v>
      </c>
      <c r="F1079" s="1" t="str">
        <f t="shared" si="66"/>
        <v>LROWTO_elecPROTRA_PP_solid_fossil_CCS</v>
      </c>
      <c r="G1079" s="5">
        <f>'PROTRA_capacity-Original_Data'!H1079</f>
        <v>0</v>
      </c>
      <c r="H1079" s="5">
        <f>'PROTRA_capacity-Original_Data'!I1079</f>
        <v>0</v>
      </c>
      <c r="I1079" s="5">
        <f>'PROTRA_capacity-Original_Data'!J1079</f>
        <v>0</v>
      </c>
      <c r="J1079" s="5">
        <f>'PROTRA_capacity-Original_Data'!K1079</f>
        <v>0</v>
      </c>
      <c r="K1079" s="5">
        <f>'PROTRA_capacity-Original_Data'!L1079</f>
        <v>0</v>
      </c>
      <c r="L1079" s="5">
        <f>'PROTRA_capacity-Original_Data'!M1079</f>
        <v>0</v>
      </c>
      <c r="M1079" s="5">
        <f>'PROTRA_capacity-Original_Data'!N1079</f>
        <v>0</v>
      </c>
      <c r="N1079" s="5">
        <f>'PROTRA_capacity-Original_Data'!O1079</f>
        <v>0</v>
      </c>
      <c r="O1079" s="5">
        <f>'PROTRA_capacity-Original_Data'!P1079</f>
        <v>0</v>
      </c>
      <c r="P1079" s="5">
        <f>'PROTRA_capacity-Original_Data'!Q1079</f>
        <v>0</v>
      </c>
      <c r="Q1079" s="5">
        <f>'PROTRA_capacity-Original_Data'!R1079</f>
        <v>0</v>
      </c>
      <c r="R1079" s="5">
        <f>'PROTRA_capacity-Original_Data'!S1079</f>
        <v>0</v>
      </c>
      <c r="S1079" s="5">
        <f>'PROTRA_capacity-Original_Data'!T1079</f>
        <v>0</v>
      </c>
      <c r="T1079" s="5">
        <f>'PROTRA_capacity-Original_Data'!U1079</f>
        <v>0</v>
      </c>
      <c r="U1079" s="5">
        <f>'PROTRA_capacity-Original_Data'!V1079</f>
        <v>0</v>
      </c>
      <c r="W1079" s="83" t="e">
        <f t="shared" si="67"/>
        <v>#DIV/0!</v>
      </c>
    </row>
    <row r="1080" spans="1:23" x14ac:dyDescent="0.35">
      <c r="A1080" t="s">
        <v>77</v>
      </c>
      <c r="B1080" t="s">
        <v>42</v>
      </c>
      <c r="C1080" t="str">
        <f t="shared" si="64"/>
        <v>LROW_TO_elec</v>
      </c>
      <c r="D1080" t="str">
        <f t="shared" si="65"/>
        <v>PROTRA_CHP_PP_I</v>
      </c>
      <c r="E1080" t="s">
        <v>33</v>
      </c>
      <c r="F1080" s="1" t="str">
        <f t="shared" si="66"/>
        <v>LROWTO_elecPROTRA_PP_waste</v>
      </c>
      <c r="G1080" s="5">
        <f>'PROTRA_capacity-Original_Data'!H1080</f>
        <v>0.17938920956080243</v>
      </c>
      <c r="H1080" s="5">
        <f>'PROTRA_capacity-Original_Data'!I1080</f>
        <v>0.20182372183014663</v>
      </c>
      <c r="I1080" s="5">
        <f>'PROTRA_capacity-Original_Data'!J1080</f>
        <v>0.21471248378833069</v>
      </c>
      <c r="J1080" s="5">
        <f>'PROTRA_capacity-Original_Data'!K1080</f>
        <v>0.22239894256791579</v>
      </c>
      <c r="K1080" s="5">
        <f>'PROTRA_capacity-Original_Data'!L1080</f>
        <v>0.23219364673725582</v>
      </c>
      <c r="L1080" s="5">
        <f>'PROTRA_capacity-Original_Data'!M1080</f>
        <v>0.24501783448687989</v>
      </c>
      <c r="M1080" s="5">
        <f>'PROTRA_capacity-Original_Data'!N1080</f>
        <v>0.27423626427159964</v>
      </c>
      <c r="N1080" s="5">
        <f>'PROTRA_capacity-Original_Data'!O1080</f>
        <v>0.29195991902956753</v>
      </c>
      <c r="O1080" s="5">
        <f>'PROTRA_capacity-Original_Data'!P1080</f>
        <v>0.32300851335462821</v>
      </c>
      <c r="P1080" s="5">
        <f>'PROTRA_capacity-Original_Data'!Q1080</f>
        <v>0.34179868201486258</v>
      </c>
      <c r="Q1080" s="5">
        <f>'PROTRA_capacity-Original_Data'!R1080</f>
        <v>0.36655656905421941</v>
      </c>
      <c r="R1080" s="5">
        <f>'PROTRA_capacity-Original_Data'!S1080</f>
        <v>0.38362499594419669</v>
      </c>
      <c r="S1080" s="5">
        <f>'PROTRA_capacity-Original_Data'!T1080</f>
        <v>0.40525015567145345</v>
      </c>
      <c r="T1080" s="5">
        <f>'PROTRA_capacity-Original_Data'!U1080</f>
        <v>0.42588111552775193</v>
      </c>
      <c r="U1080" s="5">
        <f>'PROTRA_capacity-Original_Data'!V1080</f>
        <v>0.44651207538405041</v>
      </c>
      <c r="W1080" s="83">
        <f t="shared" si="67"/>
        <v>6.7304521924489435E-2</v>
      </c>
    </row>
    <row r="1081" spans="1:23" x14ac:dyDescent="0.35">
      <c r="A1081" t="s">
        <v>77</v>
      </c>
      <c r="B1081" t="s">
        <v>42</v>
      </c>
      <c r="C1081" t="str">
        <f t="shared" si="64"/>
        <v>LROW_TO_elec</v>
      </c>
      <c r="D1081" t="str">
        <f t="shared" si="65"/>
        <v>PROTRA_CHP_PP_I</v>
      </c>
      <c r="E1081" t="s">
        <v>34</v>
      </c>
      <c r="F1081" s="1" t="str">
        <f t="shared" si="66"/>
        <v>LROWTO_elecPROTRA_PP_waste_CCS</v>
      </c>
      <c r="G1081" s="5">
        <f>'PROTRA_capacity-Original_Data'!H1081</f>
        <v>0</v>
      </c>
      <c r="H1081" s="5">
        <f>'PROTRA_capacity-Original_Data'!I1081</f>
        <v>0</v>
      </c>
      <c r="I1081" s="5">
        <f>'PROTRA_capacity-Original_Data'!J1081</f>
        <v>0</v>
      </c>
      <c r="J1081" s="5">
        <f>'PROTRA_capacity-Original_Data'!K1081</f>
        <v>0</v>
      </c>
      <c r="K1081" s="5">
        <f>'PROTRA_capacity-Original_Data'!L1081</f>
        <v>0</v>
      </c>
      <c r="L1081" s="5">
        <f>'PROTRA_capacity-Original_Data'!M1081</f>
        <v>0</v>
      </c>
      <c r="M1081" s="5">
        <f>'PROTRA_capacity-Original_Data'!N1081</f>
        <v>0</v>
      </c>
      <c r="N1081" s="5">
        <f>'PROTRA_capacity-Original_Data'!O1081</f>
        <v>0</v>
      </c>
      <c r="O1081" s="5">
        <f>'PROTRA_capacity-Original_Data'!P1081</f>
        <v>0</v>
      </c>
      <c r="P1081" s="5">
        <f>'PROTRA_capacity-Original_Data'!Q1081</f>
        <v>0</v>
      </c>
      <c r="Q1081" s="5">
        <f>'PROTRA_capacity-Original_Data'!R1081</f>
        <v>0</v>
      </c>
      <c r="R1081" s="5">
        <f>'PROTRA_capacity-Original_Data'!S1081</f>
        <v>0</v>
      </c>
      <c r="S1081" s="5">
        <f>'PROTRA_capacity-Original_Data'!T1081</f>
        <v>0</v>
      </c>
      <c r="T1081" s="5">
        <f>'PROTRA_capacity-Original_Data'!U1081</f>
        <v>0</v>
      </c>
      <c r="U1081" s="5">
        <f>'PROTRA_capacity-Original_Data'!V1081</f>
        <v>0</v>
      </c>
      <c r="W1081" s="83" t="e">
        <f t="shared" si="67"/>
        <v>#DIV/0!</v>
      </c>
    </row>
    <row r="1082" spans="1:23" x14ac:dyDescent="0.35">
      <c r="A1082" t="s">
        <v>77</v>
      </c>
      <c r="B1082" t="s">
        <v>42</v>
      </c>
      <c r="C1082" t="str">
        <f t="shared" si="64"/>
        <v>LROW_TO_elec</v>
      </c>
      <c r="D1082" t="str">
        <f t="shared" si="65"/>
        <v>PROTRA_CHP_PP_I</v>
      </c>
      <c r="E1082" t="s">
        <v>35</v>
      </c>
      <c r="F1082" s="1" t="str">
        <f t="shared" si="66"/>
        <v>LROWTO_elecPROTRA_PP_wind_offshore</v>
      </c>
      <c r="G1082" s="5">
        <f>'PROTRA_capacity-Original_Data'!H1082</f>
        <v>1.205607440789278E-2</v>
      </c>
      <c r="H1082" s="5">
        <f>'PROTRA_capacity-Original_Data'!I1082</f>
        <v>1.7126366198612412E-2</v>
      </c>
      <c r="I1082" s="5">
        <f>'PROTRA_capacity-Original_Data'!J1082</f>
        <v>2.4034906478033732E-2</v>
      </c>
      <c r="J1082" s="5">
        <f>'PROTRA_capacity-Original_Data'!K1082</f>
        <v>3.935937848715583E-2</v>
      </c>
      <c r="K1082" s="5">
        <f>'PROTRA_capacity-Original_Data'!L1082</f>
        <v>6.1851512289388656E-2</v>
      </c>
      <c r="L1082" s="5">
        <f>'PROTRA_capacity-Original_Data'!M1082</f>
        <v>7.7366060809021781E-2</v>
      </c>
      <c r="M1082" s="5">
        <f>'PROTRA_capacity-Original_Data'!N1082</f>
        <v>0.11774253992616897</v>
      </c>
      <c r="N1082" s="5">
        <f>'PROTRA_capacity-Original_Data'!O1082</f>
        <v>0.1824512531772072</v>
      </c>
      <c r="O1082" s="5">
        <f>'PROTRA_capacity-Original_Data'!P1082</f>
        <v>0.24827691716252573</v>
      </c>
      <c r="P1082" s="5">
        <f>'PROTRA_capacity-Original_Data'!Q1082</f>
        <v>0.36371648006867341</v>
      </c>
      <c r="Q1082" s="5">
        <f>'PROTRA_capacity-Original_Data'!R1082</f>
        <v>0.48500471663850475</v>
      </c>
      <c r="R1082" s="5">
        <f>'PROTRA_capacity-Original_Data'!S1082</f>
        <v>0.67764722244062781</v>
      </c>
      <c r="S1082" s="5">
        <f>'PROTRA_capacity-Original_Data'!T1082</f>
        <v>0.89444363590525744</v>
      </c>
      <c r="T1082" s="5">
        <f>'PROTRA_capacity-Original_Data'!U1082</f>
        <v>1.0550700538909992</v>
      </c>
      <c r="U1082" s="5">
        <f>'PROTRA_capacity-Original_Data'!V1082</f>
        <v>1.2156964718767409</v>
      </c>
      <c r="W1082" s="83">
        <f t="shared" si="67"/>
        <v>0.39032284773804471</v>
      </c>
    </row>
    <row r="1083" spans="1:23" x14ac:dyDescent="0.35">
      <c r="A1083" t="s">
        <v>77</v>
      </c>
      <c r="B1083" t="s">
        <v>42</v>
      </c>
      <c r="C1083" t="str">
        <f t="shared" si="64"/>
        <v>LROW_TO_elec</v>
      </c>
      <c r="D1083" t="str">
        <f t="shared" si="65"/>
        <v>PROTRA_CHP_PP_I</v>
      </c>
      <c r="E1083" t="s">
        <v>36</v>
      </c>
      <c r="F1083" s="1" t="str">
        <f t="shared" si="66"/>
        <v>LROWTO_elecPROTRA_PP_wind_onshore</v>
      </c>
      <c r="G1083" s="5">
        <f>'PROTRA_capacity-Original_Data'!H1083</f>
        <v>0.98618392559211698</v>
      </c>
      <c r="H1083" s="5">
        <f>'PROTRA_capacity-Original_Data'!I1083</f>
        <v>1.4159936338013686</v>
      </c>
      <c r="I1083" s="5">
        <f>'PROTRA_capacity-Original_Data'!J1083</f>
        <v>1.9015350935219686</v>
      </c>
      <c r="J1083" s="5">
        <f>'PROTRA_capacity-Original_Data'!K1083</f>
        <v>2.7297306215128461</v>
      </c>
      <c r="K1083" s="5">
        <f>'PROTRA_capacity-Original_Data'!L1083</f>
        <v>3.5985884877106451</v>
      </c>
      <c r="L1083" s="5">
        <f>'PROTRA_capacity-Original_Data'!M1083</f>
        <v>4.4304339391909888</v>
      </c>
      <c r="M1083" s="5">
        <f>'PROTRA_capacity-Original_Data'!N1083</f>
        <v>5.7734574600738995</v>
      </c>
      <c r="N1083" s="5">
        <f>'PROTRA_capacity-Original_Data'!O1083</f>
        <v>7.4480667468228159</v>
      </c>
      <c r="O1083" s="5">
        <f>'PROTRA_capacity-Original_Data'!P1083</f>
        <v>9.9638790828374386</v>
      </c>
      <c r="P1083" s="5">
        <f>'PROTRA_capacity-Original_Data'!Q1083</f>
        <v>12.556620519931373</v>
      </c>
      <c r="Q1083" s="5">
        <f>'PROTRA_capacity-Original_Data'!R1083</f>
        <v>15.302459283361525</v>
      </c>
      <c r="R1083" s="5">
        <f>'PROTRA_capacity-Original_Data'!S1083</f>
        <v>17.826902777559422</v>
      </c>
      <c r="S1083" s="5">
        <f>'PROTRA_capacity-Original_Data'!T1083</f>
        <v>20.424540364094771</v>
      </c>
      <c r="T1083" s="5">
        <f>'PROTRA_capacity-Original_Data'!U1083</f>
        <v>23.043700846109044</v>
      </c>
      <c r="U1083" s="5">
        <f>'PROTRA_capacity-Original_Data'!V1083</f>
        <v>25.662861328123316</v>
      </c>
      <c r="W1083" s="83">
        <f t="shared" si="67"/>
        <v>0.26210714557608727</v>
      </c>
    </row>
    <row r="1084" spans="1:23" x14ac:dyDescent="0.35">
      <c r="A1084" t="s">
        <v>59</v>
      </c>
      <c r="B1084" t="s">
        <v>41</v>
      </c>
      <c r="C1084" t="str">
        <f t="shared" si="64"/>
        <v>LUXEMBOURG_TO_heat</v>
      </c>
      <c r="D1084" t="str">
        <f t="shared" si="65"/>
        <v>PROTRA_CHP_HP_I</v>
      </c>
      <c r="E1084" t="s">
        <v>0</v>
      </c>
      <c r="F1084" s="1" t="str">
        <f t="shared" si="66"/>
        <v>LUXEMBOURGTO_heatPROTRA_CHP_gas_fuels</v>
      </c>
      <c r="G1084" s="3">
        <f>'PROTRA_capacity-Original_Data'!H1084</f>
        <v>0</v>
      </c>
      <c r="H1084" s="3">
        <f>'PROTRA_capacity-Original_Data'!I1084</f>
        <v>0</v>
      </c>
      <c r="I1084" s="3">
        <f>'PROTRA_capacity-Original_Data'!J1084</f>
        <v>0</v>
      </c>
      <c r="J1084" s="3">
        <f>'PROTRA_capacity-Original_Data'!K1084</f>
        <v>0</v>
      </c>
      <c r="K1084" s="3">
        <f>'PROTRA_capacity-Original_Data'!L1084</f>
        <v>0</v>
      </c>
      <c r="L1084" s="3">
        <f>'PROTRA_capacity-Original_Data'!M1084</f>
        <v>0</v>
      </c>
      <c r="M1084" s="3">
        <f>'PROTRA_capacity-Original_Data'!N1084</f>
        <v>0</v>
      </c>
      <c r="N1084" s="3">
        <f>'PROTRA_capacity-Original_Data'!O1084</f>
        <v>0</v>
      </c>
      <c r="O1084" s="3">
        <f>'PROTRA_capacity-Original_Data'!P1084</f>
        <v>0</v>
      </c>
      <c r="P1084" s="3">
        <f>'PROTRA_capacity-Original_Data'!Q1084</f>
        <v>0</v>
      </c>
      <c r="Q1084" s="3">
        <f>'PROTRA_capacity-Original_Data'!R1084</f>
        <v>0</v>
      </c>
      <c r="R1084" s="3">
        <f>'PROTRA_capacity-Original_Data'!S1084</f>
        <v>0</v>
      </c>
      <c r="S1084" s="3">
        <f>'PROTRA_capacity-Original_Data'!T1084</f>
        <v>0</v>
      </c>
      <c r="T1084" s="3">
        <f>'PROTRA_capacity-Original_Data'!U1084</f>
        <v>0</v>
      </c>
      <c r="U1084" s="3">
        <f>'PROTRA_capacity-Original_Data'!V1084</f>
        <v>0</v>
      </c>
      <c r="W1084" s="83" t="e">
        <f t="shared" si="67"/>
        <v>#DIV/0!</v>
      </c>
    </row>
    <row r="1085" spans="1:23" x14ac:dyDescent="0.35">
      <c r="A1085" t="s">
        <v>59</v>
      </c>
      <c r="B1085" t="s">
        <v>41</v>
      </c>
      <c r="C1085" t="str">
        <f t="shared" si="64"/>
        <v>LUXEMBOURG_TO_heat</v>
      </c>
      <c r="D1085" t="str">
        <f t="shared" si="65"/>
        <v>PROTRA_CHP_HP_I</v>
      </c>
      <c r="E1085" t="s">
        <v>1</v>
      </c>
      <c r="F1085" s="1" t="str">
        <f t="shared" si="66"/>
        <v>LUXEMBOURGTO_heatPROTRA_CHP_gas_fuels_CCS</v>
      </c>
      <c r="G1085" s="3">
        <f>'PROTRA_capacity-Original_Data'!H1085</f>
        <v>0</v>
      </c>
      <c r="H1085" s="3">
        <f>'PROTRA_capacity-Original_Data'!I1085</f>
        <v>0</v>
      </c>
      <c r="I1085" s="3">
        <f>'PROTRA_capacity-Original_Data'!J1085</f>
        <v>0</v>
      </c>
      <c r="J1085" s="3">
        <f>'PROTRA_capacity-Original_Data'!K1085</f>
        <v>0</v>
      </c>
      <c r="K1085" s="3">
        <f>'PROTRA_capacity-Original_Data'!L1085</f>
        <v>0</v>
      </c>
      <c r="L1085" s="3">
        <f>'PROTRA_capacity-Original_Data'!M1085</f>
        <v>0</v>
      </c>
      <c r="M1085" s="3">
        <f>'PROTRA_capacity-Original_Data'!N1085</f>
        <v>0</v>
      </c>
      <c r="N1085" s="3">
        <f>'PROTRA_capacity-Original_Data'!O1085</f>
        <v>0</v>
      </c>
      <c r="O1085" s="3">
        <f>'PROTRA_capacity-Original_Data'!P1085</f>
        <v>0</v>
      </c>
      <c r="P1085" s="3">
        <f>'PROTRA_capacity-Original_Data'!Q1085</f>
        <v>0</v>
      </c>
      <c r="Q1085" s="3">
        <f>'PROTRA_capacity-Original_Data'!R1085</f>
        <v>0</v>
      </c>
      <c r="R1085" s="3">
        <f>'PROTRA_capacity-Original_Data'!S1085</f>
        <v>0</v>
      </c>
      <c r="S1085" s="3">
        <f>'PROTRA_capacity-Original_Data'!T1085</f>
        <v>0</v>
      </c>
      <c r="T1085" s="3">
        <f>'PROTRA_capacity-Original_Data'!U1085</f>
        <v>0</v>
      </c>
      <c r="U1085" s="3">
        <f>'PROTRA_capacity-Original_Data'!V1085</f>
        <v>0</v>
      </c>
      <c r="W1085" s="83" t="e">
        <f t="shared" si="67"/>
        <v>#DIV/0!</v>
      </c>
    </row>
    <row r="1086" spans="1:23" x14ac:dyDescent="0.35">
      <c r="A1086" t="s">
        <v>59</v>
      </c>
      <c r="B1086" t="s">
        <v>41</v>
      </c>
      <c r="C1086" t="str">
        <f t="shared" si="64"/>
        <v>LUXEMBOURG_TO_heat</v>
      </c>
      <c r="D1086" t="str">
        <f t="shared" si="65"/>
        <v>PROTRA_CHP_HP_I</v>
      </c>
      <c r="E1086" t="s">
        <v>2</v>
      </c>
      <c r="F1086" s="1" t="str">
        <f t="shared" si="66"/>
        <v>LUXEMBOURGTO_heatPROTRA_CHP_geothermal</v>
      </c>
      <c r="G1086" s="3">
        <v>0</v>
      </c>
      <c r="H1086" s="3">
        <v>0</v>
      </c>
      <c r="I1086" s="3">
        <v>0</v>
      </c>
      <c r="J1086" s="3">
        <v>0</v>
      </c>
      <c r="K1086" s="3">
        <v>0</v>
      </c>
      <c r="L1086" s="3">
        <v>0</v>
      </c>
      <c r="M1086" s="3">
        <v>0</v>
      </c>
      <c r="N1086" s="3">
        <v>0</v>
      </c>
      <c r="O1086" s="3">
        <v>0</v>
      </c>
      <c r="P1086" s="3">
        <v>0</v>
      </c>
      <c r="Q1086" s="3">
        <v>0</v>
      </c>
      <c r="R1086" s="3">
        <v>0</v>
      </c>
      <c r="S1086" s="3">
        <v>0</v>
      </c>
      <c r="T1086" s="3">
        <v>0</v>
      </c>
      <c r="U1086" s="3">
        <v>0</v>
      </c>
      <c r="W1086" s="83" t="e">
        <f t="shared" si="67"/>
        <v>#DIV/0!</v>
      </c>
    </row>
    <row r="1087" spans="1:23" x14ac:dyDescent="0.35">
      <c r="A1087" t="s">
        <v>59</v>
      </c>
      <c r="B1087" t="s">
        <v>41</v>
      </c>
      <c r="C1087" t="str">
        <f t="shared" si="64"/>
        <v>LUXEMBOURG_TO_heat</v>
      </c>
      <c r="D1087" t="str">
        <f t="shared" si="65"/>
        <v>PROTRA_CHP_HP_I</v>
      </c>
      <c r="E1087" t="s">
        <v>3</v>
      </c>
      <c r="F1087" s="1" t="str">
        <f t="shared" si="66"/>
        <v>LUXEMBOURGTO_heatPROTRA_CHP_liquid_fuels</v>
      </c>
      <c r="G1087" s="3">
        <f>'PROTRA_capacity-Original_Data'!H1087</f>
        <v>0</v>
      </c>
      <c r="H1087" s="3">
        <f>'PROTRA_capacity-Original_Data'!I1087</f>
        <v>0</v>
      </c>
      <c r="I1087" s="3">
        <f>'PROTRA_capacity-Original_Data'!J1087</f>
        <v>0</v>
      </c>
      <c r="J1087" s="3">
        <f>'PROTRA_capacity-Original_Data'!K1087</f>
        <v>0</v>
      </c>
      <c r="K1087" s="3">
        <f>'PROTRA_capacity-Original_Data'!L1087</f>
        <v>0</v>
      </c>
      <c r="L1087" s="3">
        <f>'PROTRA_capacity-Original_Data'!M1087</f>
        <v>0</v>
      </c>
      <c r="M1087" s="3">
        <f>'PROTRA_capacity-Original_Data'!N1087</f>
        <v>0</v>
      </c>
      <c r="N1087" s="3">
        <f>'PROTRA_capacity-Original_Data'!O1087</f>
        <v>0</v>
      </c>
      <c r="O1087" s="3">
        <f>'PROTRA_capacity-Original_Data'!P1087</f>
        <v>0</v>
      </c>
      <c r="P1087" s="3">
        <f>'PROTRA_capacity-Original_Data'!Q1087</f>
        <v>0</v>
      </c>
      <c r="Q1087" s="3">
        <f>'PROTRA_capacity-Original_Data'!R1087</f>
        <v>0</v>
      </c>
      <c r="R1087" s="3">
        <f>'PROTRA_capacity-Original_Data'!S1087</f>
        <v>0</v>
      </c>
      <c r="S1087" s="3">
        <f>'PROTRA_capacity-Original_Data'!T1087</f>
        <v>0</v>
      </c>
      <c r="T1087" s="3">
        <f>'PROTRA_capacity-Original_Data'!U1087</f>
        <v>0</v>
      </c>
      <c r="U1087" s="3">
        <f>'PROTRA_capacity-Original_Data'!V1087</f>
        <v>0</v>
      </c>
      <c r="W1087" s="83" t="e">
        <f t="shared" si="67"/>
        <v>#DIV/0!</v>
      </c>
    </row>
    <row r="1088" spans="1:23" x14ac:dyDescent="0.35">
      <c r="A1088" t="s">
        <v>59</v>
      </c>
      <c r="B1088" t="s">
        <v>41</v>
      </c>
      <c r="C1088" t="str">
        <f t="shared" si="64"/>
        <v>LUXEMBOURG_TO_heat</v>
      </c>
      <c r="D1088" t="str">
        <f t="shared" si="65"/>
        <v>PROTRA_CHP_HP_I</v>
      </c>
      <c r="E1088" t="s">
        <v>4</v>
      </c>
      <c r="F1088" s="1" t="str">
        <f t="shared" si="66"/>
        <v>LUXEMBOURGTO_heatPROTRA_CHP_liquid_fuels_CCS</v>
      </c>
      <c r="G1088" s="3">
        <f>'PROTRA_capacity-Original_Data'!H1088</f>
        <v>0</v>
      </c>
      <c r="H1088" s="3">
        <f>'PROTRA_capacity-Original_Data'!I1088</f>
        <v>0</v>
      </c>
      <c r="I1088" s="3">
        <f>'PROTRA_capacity-Original_Data'!J1088</f>
        <v>0</v>
      </c>
      <c r="J1088" s="3">
        <f>'PROTRA_capacity-Original_Data'!K1088</f>
        <v>0</v>
      </c>
      <c r="K1088" s="3">
        <f>'PROTRA_capacity-Original_Data'!L1088</f>
        <v>0</v>
      </c>
      <c r="L1088" s="3">
        <f>'PROTRA_capacity-Original_Data'!M1088</f>
        <v>0</v>
      </c>
      <c r="M1088" s="3">
        <f>'PROTRA_capacity-Original_Data'!N1088</f>
        <v>0</v>
      </c>
      <c r="N1088" s="3">
        <f>'PROTRA_capacity-Original_Data'!O1088</f>
        <v>0</v>
      </c>
      <c r="O1088" s="3">
        <f>'PROTRA_capacity-Original_Data'!P1088</f>
        <v>0</v>
      </c>
      <c r="P1088" s="3">
        <f>'PROTRA_capacity-Original_Data'!Q1088</f>
        <v>0</v>
      </c>
      <c r="Q1088" s="3">
        <f>'PROTRA_capacity-Original_Data'!R1088</f>
        <v>0</v>
      </c>
      <c r="R1088" s="3">
        <f>'PROTRA_capacity-Original_Data'!S1088</f>
        <v>0</v>
      </c>
      <c r="S1088" s="3">
        <f>'PROTRA_capacity-Original_Data'!T1088</f>
        <v>0</v>
      </c>
      <c r="T1088" s="3">
        <f>'PROTRA_capacity-Original_Data'!U1088</f>
        <v>0</v>
      </c>
      <c r="U1088" s="3">
        <f>'PROTRA_capacity-Original_Data'!V1088</f>
        <v>0</v>
      </c>
      <c r="W1088" s="83" t="e">
        <f t="shared" si="67"/>
        <v>#DIV/0!</v>
      </c>
    </row>
    <row r="1089" spans="1:23" x14ac:dyDescent="0.35">
      <c r="A1089" t="s">
        <v>59</v>
      </c>
      <c r="B1089" t="s">
        <v>41</v>
      </c>
      <c r="C1089" t="str">
        <f t="shared" si="64"/>
        <v>LUXEMBOURG_TO_heat</v>
      </c>
      <c r="D1089" t="str">
        <f t="shared" si="65"/>
        <v>PROTRA_CHP_HP_I</v>
      </c>
      <c r="E1089" t="s">
        <v>5</v>
      </c>
      <c r="F1089" s="1" t="str">
        <f t="shared" si="66"/>
        <v>LUXEMBOURGTO_heatPROTRA_CHP_solid_fossil</v>
      </c>
      <c r="G1089" s="3">
        <f>'PROTRA_capacity-Original_Data'!H1089</f>
        <v>0</v>
      </c>
      <c r="H1089" s="3">
        <f>'PROTRA_capacity-Original_Data'!I1089</f>
        <v>0</v>
      </c>
      <c r="I1089" s="3">
        <f>'PROTRA_capacity-Original_Data'!J1089</f>
        <v>0</v>
      </c>
      <c r="J1089" s="3">
        <f>'PROTRA_capacity-Original_Data'!K1089</f>
        <v>0</v>
      </c>
      <c r="K1089" s="3">
        <f>'PROTRA_capacity-Original_Data'!L1089</f>
        <v>0</v>
      </c>
      <c r="L1089" s="3">
        <f>'PROTRA_capacity-Original_Data'!M1089</f>
        <v>0</v>
      </c>
      <c r="M1089" s="3">
        <f>'PROTRA_capacity-Original_Data'!N1089</f>
        <v>0</v>
      </c>
      <c r="N1089" s="3">
        <f>'PROTRA_capacity-Original_Data'!O1089</f>
        <v>0</v>
      </c>
      <c r="O1089" s="3">
        <f>'PROTRA_capacity-Original_Data'!P1089</f>
        <v>0</v>
      </c>
      <c r="P1089" s="3">
        <f>'PROTRA_capacity-Original_Data'!Q1089</f>
        <v>0</v>
      </c>
      <c r="Q1089" s="3">
        <f>'PROTRA_capacity-Original_Data'!R1089</f>
        <v>0</v>
      </c>
      <c r="R1089" s="3">
        <f>'PROTRA_capacity-Original_Data'!S1089</f>
        <v>0</v>
      </c>
      <c r="S1089" s="3">
        <f>'PROTRA_capacity-Original_Data'!T1089</f>
        <v>0</v>
      </c>
      <c r="T1089" s="3">
        <f>'PROTRA_capacity-Original_Data'!U1089</f>
        <v>0</v>
      </c>
      <c r="U1089" s="3">
        <f>'PROTRA_capacity-Original_Data'!V1089</f>
        <v>0</v>
      </c>
      <c r="W1089" s="83" t="e">
        <f t="shared" si="67"/>
        <v>#DIV/0!</v>
      </c>
    </row>
    <row r="1090" spans="1:23" x14ac:dyDescent="0.35">
      <c r="A1090" t="s">
        <v>59</v>
      </c>
      <c r="B1090" t="s">
        <v>41</v>
      </c>
      <c r="C1090" t="str">
        <f t="shared" si="64"/>
        <v>LUXEMBOURG_TO_heat</v>
      </c>
      <c r="D1090" t="str">
        <f t="shared" si="65"/>
        <v>PROTRA_CHP_HP_I</v>
      </c>
      <c r="E1090" t="s">
        <v>6</v>
      </c>
      <c r="F1090" s="1" t="str">
        <f t="shared" si="66"/>
        <v>LUXEMBOURGTO_heatPROTRA_CHP_solid_fossil_CCS</v>
      </c>
      <c r="G1090" s="3">
        <f>'PROTRA_capacity-Original_Data'!H1090</f>
        <v>0</v>
      </c>
      <c r="H1090" s="3">
        <f>'PROTRA_capacity-Original_Data'!I1090</f>
        <v>0</v>
      </c>
      <c r="I1090" s="3">
        <f>'PROTRA_capacity-Original_Data'!J1090</f>
        <v>0</v>
      </c>
      <c r="J1090" s="3">
        <f>'PROTRA_capacity-Original_Data'!K1090</f>
        <v>0</v>
      </c>
      <c r="K1090" s="3">
        <f>'PROTRA_capacity-Original_Data'!L1090</f>
        <v>0</v>
      </c>
      <c r="L1090" s="3">
        <f>'PROTRA_capacity-Original_Data'!M1090</f>
        <v>0</v>
      </c>
      <c r="M1090" s="3">
        <f>'PROTRA_capacity-Original_Data'!N1090</f>
        <v>0</v>
      </c>
      <c r="N1090" s="3">
        <f>'PROTRA_capacity-Original_Data'!O1090</f>
        <v>0</v>
      </c>
      <c r="O1090" s="3">
        <f>'PROTRA_capacity-Original_Data'!P1090</f>
        <v>0</v>
      </c>
      <c r="P1090" s="3">
        <f>'PROTRA_capacity-Original_Data'!Q1090</f>
        <v>0</v>
      </c>
      <c r="Q1090" s="3">
        <f>'PROTRA_capacity-Original_Data'!R1090</f>
        <v>0</v>
      </c>
      <c r="R1090" s="3">
        <f>'PROTRA_capacity-Original_Data'!S1090</f>
        <v>0</v>
      </c>
      <c r="S1090" s="3">
        <f>'PROTRA_capacity-Original_Data'!T1090</f>
        <v>0</v>
      </c>
      <c r="T1090" s="3">
        <f>'PROTRA_capacity-Original_Data'!U1090</f>
        <v>0</v>
      </c>
      <c r="U1090" s="3">
        <f>'PROTRA_capacity-Original_Data'!V1090</f>
        <v>0</v>
      </c>
      <c r="W1090" s="83" t="e">
        <f t="shared" si="67"/>
        <v>#DIV/0!</v>
      </c>
    </row>
    <row r="1091" spans="1:23" x14ac:dyDescent="0.35">
      <c r="A1091" t="s">
        <v>59</v>
      </c>
      <c r="B1091" t="s">
        <v>41</v>
      </c>
      <c r="C1091" t="str">
        <f t="shared" si="64"/>
        <v>LUXEMBOURG_TO_heat</v>
      </c>
      <c r="D1091" t="str">
        <f t="shared" si="65"/>
        <v>PROTRA_CHP_HP_I</v>
      </c>
      <c r="E1091" t="s">
        <v>7</v>
      </c>
      <c r="F1091" s="1" t="str">
        <f t="shared" si="66"/>
        <v>LUXEMBOURGTO_heatPROTRA_CHP_waste</v>
      </c>
      <c r="G1091" s="3">
        <f>'PROTRA_capacity-Original_Data'!H1091</f>
        <v>0</v>
      </c>
      <c r="H1091" s="3">
        <f>'PROTRA_capacity-Original_Data'!I1091</f>
        <v>0</v>
      </c>
      <c r="I1091" s="3">
        <f>'PROTRA_capacity-Original_Data'!J1091</f>
        <v>0</v>
      </c>
      <c r="J1091" s="3">
        <f>'PROTRA_capacity-Original_Data'!K1091</f>
        <v>0</v>
      </c>
      <c r="K1091" s="3">
        <f>'PROTRA_capacity-Original_Data'!L1091</f>
        <v>0</v>
      </c>
      <c r="L1091" s="3">
        <f>'PROTRA_capacity-Original_Data'!M1091</f>
        <v>0</v>
      </c>
      <c r="M1091" s="3">
        <f>'PROTRA_capacity-Original_Data'!N1091</f>
        <v>0</v>
      </c>
      <c r="N1091" s="3">
        <f>'PROTRA_capacity-Original_Data'!O1091</f>
        <v>0</v>
      </c>
      <c r="O1091" s="3">
        <f>'PROTRA_capacity-Original_Data'!P1091</f>
        <v>0</v>
      </c>
      <c r="P1091" s="3">
        <f>'PROTRA_capacity-Original_Data'!Q1091</f>
        <v>0</v>
      </c>
      <c r="Q1091" s="3">
        <f>'PROTRA_capacity-Original_Data'!R1091</f>
        <v>0</v>
      </c>
      <c r="R1091" s="3">
        <f>'PROTRA_capacity-Original_Data'!S1091</f>
        <v>0</v>
      </c>
      <c r="S1091" s="3">
        <f>'PROTRA_capacity-Original_Data'!T1091</f>
        <v>0</v>
      </c>
      <c r="T1091" s="3">
        <f>'PROTRA_capacity-Original_Data'!U1091</f>
        <v>0</v>
      </c>
      <c r="U1091" s="3">
        <f>'PROTRA_capacity-Original_Data'!V1091</f>
        <v>0</v>
      </c>
      <c r="W1091" s="83" t="e">
        <f t="shared" si="67"/>
        <v>#DIV/0!</v>
      </c>
    </row>
    <row r="1092" spans="1:23" x14ac:dyDescent="0.35">
      <c r="A1092" t="s">
        <v>59</v>
      </c>
      <c r="B1092" t="s">
        <v>41</v>
      </c>
      <c r="C1092" t="str">
        <f t="shared" ref="C1092:C1155" si="68">A1092&amp;"_"&amp;B1092</f>
        <v>LUXEMBOURG_TO_heat</v>
      </c>
      <c r="D1092" t="str">
        <f t="shared" ref="D1092:D1155" si="69">IF(B1092="TO_heat","PROTRA_CHP_HP_I","PROTRA_CHP_PP_I")</f>
        <v>PROTRA_CHP_HP_I</v>
      </c>
      <c r="E1092" t="s">
        <v>8</v>
      </c>
      <c r="F1092" s="1" t="str">
        <f t="shared" ref="F1092:F1155" si="70">A1092&amp;B1092&amp;E1092</f>
        <v>LUXEMBOURGTO_heatPROTRA_CHP_solid_bio</v>
      </c>
      <c r="G1092" s="4">
        <f>'PROTRA_capacity-Original_Data'!H1092</f>
        <v>0</v>
      </c>
      <c r="H1092" s="4">
        <f>'PROTRA_capacity-Original_Data'!I1092</f>
        <v>0</v>
      </c>
      <c r="I1092" s="4">
        <f>'PROTRA_capacity-Original_Data'!J1092</f>
        <v>0</v>
      </c>
      <c r="J1092" s="4">
        <f>'PROTRA_capacity-Original_Data'!K1092</f>
        <v>0</v>
      </c>
      <c r="K1092" s="4">
        <f>'PROTRA_capacity-Original_Data'!L1092</f>
        <v>0</v>
      </c>
      <c r="L1092" s="4">
        <f>'PROTRA_capacity-Original_Data'!M1092</f>
        <v>0</v>
      </c>
      <c r="M1092" s="4">
        <f>'PROTRA_capacity-Original_Data'!N1092</f>
        <v>0</v>
      </c>
      <c r="N1092" s="4">
        <f>'PROTRA_capacity-Original_Data'!O1092</f>
        <v>0</v>
      </c>
      <c r="O1092" s="4">
        <f>'PROTRA_capacity-Original_Data'!P1092</f>
        <v>0</v>
      </c>
      <c r="P1092" s="4">
        <f>'PROTRA_capacity-Original_Data'!Q1092</f>
        <v>0</v>
      </c>
      <c r="Q1092" s="4">
        <f>'PROTRA_capacity-Original_Data'!R1092</f>
        <v>0</v>
      </c>
      <c r="R1092" s="4">
        <f>'PROTRA_capacity-Original_Data'!S1092</f>
        <v>0</v>
      </c>
      <c r="S1092" s="4">
        <f>'PROTRA_capacity-Original_Data'!T1092</f>
        <v>0</v>
      </c>
      <c r="T1092" s="4">
        <f>'PROTRA_capacity-Original_Data'!U1092</f>
        <v>0</v>
      </c>
      <c r="U1092" s="4">
        <f>'PROTRA_capacity-Original_Data'!V1092</f>
        <v>0</v>
      </c>
      <c r="W1092" s="83" t="e">
        <f t="shared" ref="W1092:W1155" si="71">-1+(U1092/G1092)^(1/($U$2-$G$2))</f>
        <v>#DIV/0!</v>
      </c>
    </row>
    <row r="1093" spans="1:23" x14ac:dyDescent="0.35">
      <c r="A1093" t="s">
        <v>59</v>
      </c>
      <c r="B1093" t="s">
        <v>41</v>
      </c>
      <c r="C1093" t="str">
        <f t="shared" si="68"/>
        <v>LUXEMBOURG_TO_heat</v>
      </c>
      <c r="D1093" t="str">
        <f t="shared" si="69"/>
        <v>PROTRA_CHP_HP_I</v>
      </c>
      <c r="E1093" t="s">
        <v>9</v>
      </c>
      <c r="F1093" s="1" t="str">
        <f t="shared" si="70"/>
        <v>LUXEMBOURGTO_heatPROTRA_CHP_solid_bio_CCS</v>
      </c>
      <c r="G1093" s="3">
        <f>'PROTRA_capacity-Original_Data'!H1093</f>
        <v>0</v>
      </c>
      <c r="H1093" s="3">
        <f>'PROTRA_capacity-Original_Data'!I1093</f>
        <v>0</v>
      </c>
      <c r="I1093" s="3">
        <f>'PROTRA_capacity-Original_Data'!J1093</f>
        <v>0</v>
      </c>
      <c r="J1093" s="3">
        <f>'PROTRA_capacity-Original_Data'!K1093</f>
        <v>0</v>
      </c>
      <c r="K1093" s="3">
        <f>'PROTRA_capacity-Original_Data'!L1093</f>
        <v>0</v>
      </c>
      <c r="L1093" s="3">
        <f>'PROTRA_capacity-Original_Data'!M1093</f>
        <v>0</v>
      </c>
      <c r="M1093" s="3">
        <f>'PROTRA_capacity-Original_Data'!N1093</f>
        <v>0</v>
      </c>
      <c r="N1093" s="3">
        <f>'PROTRA_capacity-Original_Data'!O1093</f>
        <v>0</v>
      </c>
      <c r="O1093" s="3">
        <f>'PROTRA_capacity-Original_Data'!P1093</f>
        <v>0</v>
      </c>
      <c r="P1093" s="3">
        <f>'PROTRA_capacity-Original_Data'!Q1093</f>
        <v>0</v>
      </c>
      <c r="Q1093" s="3">
        <f>'PROTRA_capacity-Original_Data'!R1093</f>
        <v>0</v>
      </c>
      <c r="R1093" s="3">
        <f>'PROTRA_capacity-Original_Data'!S1093</f>
        <v>0</v>
      </c>
      <c r="S1093" s="3">
        <f>'PROTRA_capacity-Original_Data'!T1093</f>
        <v>0</v>
      </c>
      <c r="T1093" s="3">
        <f>'PROTRA_capacity-Original_Data'!U1093</f>
        <v>0</v>
      </c>
      <c r="U1093" s="3">
        <f>'PROTRA_capacity-Original_Data'!V1093</f>
        <v>0</v>
      </c>
      <c r="W1093" s="83" t="e">
        <f t="shared" si="71"/>
        <v>#DIV/0!</v>
      </c>
    </row>
    <row r="1094" spans="1:23" x14ac:dyDescent="0.35">
      <c r="A1094" t="s">
        <v>59</v>
      </c>
      <c r="B1094" t="s">
        <v>41</v>
      </c>
      <c r="C1094" t="str">
        <f t="shared" si="68"/>
        <v>LUXEMBOURG_TO_heat</v>
      </c>
      <c r="D1094" t="str">
        <f t="shared" si="69"/>
        <v>PROTRA_CHP_HP_I</v>
      </c>
      <c r="E1094" t="s">
        <v>10</v>
      </c>
      <c r="F1094" s="1" t="str">
        <f t="shared" si="70"/>
        <v>LUXEMBOURGTO_heatPROTRA_HP_gas_fuels</v>
      </c>
      <c r="G1094" s="4">
        <f>'PROTRA_capacity-Original_Data'!H1094</f>
        <v>0</v>
      </c>
      <c r="H1094" s="4">
        <f>'PROTRA_capacity-Original_Data'!I1094</f>
        <v>0</v>
      </c>
      <c r="I1094" s="4">
        <f>'PROTRA_capacity-Original_Data'!J1094</f>
        <v>0</v>
      </c>
      <c r="J1094" s="4">
        <f>'PROTRA_capacity-Original_Data'!K1094</f>
        <v>0</v>
      </c>
      <c r="K1094" s="4">
        <f>'PROTRA_capacity-Original_Data'!L1094</f>
        <v>0</v>
      </c>
      <c r="L1094" s="4">
        <f>'PROTRA_capacity-Original_Data'!M1094</f>
        <v>0</v>
      </c>
      <c r="M1094" s="4">
        <f>'PROTRA_capacity-Original_Data'!N1094</f>
        <v>0</v>
      </c>
      <c r="N1094" s="4">
        <f>'PROTRA_capacity-Original_Data'!O1094</f>
        <v>0</v>
      </c>
      <c r="O1094" s="4">
        <f>'PROTRA_capacity-Original_Data'!P1094</f>
        <v>0</v>
      </c>
      <c r="P1094" s="4">
        <f>'PROTRA_capacity-Original_Data'!Q1094</f>
        <v>0</v>
      </c>
      <c r="Q1094" s="4">
        <f>'PROTRA_capacity-Original_Data'!R1094</f>
        <v>0</v>
      </c>
      <c r="R1094" s="4">
        <f>'PROTRA_capacity-Original_Data'!S1094</f>
        <v>0</v>
      </c>
      <c r="S1094" s="4">
        <f>'PROTRA_capacity-Original_Data'!T1094</f>
        <v>0</v>
      </c>
      <c r="T1094" s="4">
        <f>'PROTRA_capacity-Original_Data'!U1094</f>
        <v>0</v>
      </c>
      <c r="U1094" s="4">
        <f>'PROTRA_capacity-Original_Data'!V1094</f>
        <v>0</v>
      </c>
      <c r="W1094" s="83" t="e">
        <f t="shared" si="71"/>
        <v>#DIV/0!</v>
      </c>
    </row>
    <row r="1095" spans="1:23" x14ac:dyDescent="0.35">
      <c r="A1095" t="s">
        <v>59</v>
      </c>
      <c r="B1095" t="s">
        <v>41</v>
      </c>
      <c r="C1095" t="str">
        <f t="shared" si="68"/>
        <v>LUXEMBOURG_TO_heat</v>
      </c>
      <c r="D1095" t="str">
        <f t="shared" si="69"/>
        <v>PROTRA_CHP_HP_I</v>
      </c>
      <c r="E1095" t="s">
        <v>11</v>
      </c>
      <c r="F1095" s="1" t="str">
        <f t="shared" si="70"/>
        <v>LUXEMBOURGTO_heatPROTRA_HP_solid_bio</v>
      </c>
      <c r="G1095" s="4">
        <f>'PROTRA_capacity-Original_Data'!H1095</f>
        <v>0</v>
      </c>
      <c r="H1095" s="4">
        <f>'PROTRA_capacity-Original_Data'!I1095</f>
        <v>0</v>
      </c>
      <c r="I1095" s="4">
        <f>'PROTRA_capacity-Original_Data'!J1095</f>
        <v>0</v>
      </c>
      <c r="J1095" s="4">
        <f>'PROTRA_capacity-Original_Data'!K1095</f>
        <v>0</v>
      </c>
      <c r="K1095" s="4">
        <f>'PROTRA_capacity-Original_Data'!L1095</f>
        <v>0</v>
      </c>
      <c r="L1095" s="4">
        <f>'PROTRA_capacity-Original_Data'!M1095</f>
        <v>0</v>
      </c>
      <c r="M1095" s="4">
        <f>'PROTRA_capacity-Original_Data'!N1095</f>
        <v>0</v>
      </c>
      <c r="N1095" s="4">
        <f>'PROTRA_capacity-Original_Data'!O1095</f>
        <v>0</v>
      </c>
      <c r="O1095" s="4">
        <f>'PROTRA_capacity-Original_Data'!P1095</f>
        <v>0</v>
      </c>
      <c r="P1095" s="4">
        <f>'PROTRA_capacity-Original_Data'!Q1095</f>
        <v>0</v>
      </c>
      <c r="Q1095" s="4">
        <f>'PROTRA_capacity-Original_Data'!R1095</f>
        <v>0</v>
      </c>
      <c r="R1095" s="4">
        <f>'PROTRA_capacity-Original_Data'!S1095</f>
        <v>0</v>
      </c>
      <c r="S1095" s="4">
        <f>'PROTRA_capacity-Original_Data'!T1095</f>
        <v>0</v>
      </c>
      <c r="T1095" s="4">
        <f>'PROTRA_capacity-Original_Data'!U1095</f>
        <v>0</v>
      </c>
      <c r="U1095" s="4">
        <f>'PROTRA_capacity-Original_Data'!V1095</f>
        <v>0</v>
      </c>
      <c r="W1095" s="83" t="e">
        <f t="shared" si="71"/>
        <v>#DIV/0!</v>
      </c>
    </row>
    <row r="1096" spans="1:23" x14ac:dyDescent="0.35">
      <c r="A1096" t="s">
        <v>59</v>
      </c>
      <c r="B1096" t="s">
        <v>41</v>
      </c>
      <c r="C1096" t="str">
        <f t="shared" si="68"/>
        <v>LUXEMBOURG_TO_heat</v>
      </c>
      <c r="D1096" t="str">
        <f t="shared" si="69"/>
        <v>PROTRA_CHP_HP_I</v>
      </c>
      <c r="E1096" t="s">
        <v>12</v>
      </c>
      <c r="F1096" s="1" t="str">
        <f t="shared" si="70"/>
        <v>LUXEMBOURGTO_heatPROTRA_HP_geothermal</v>
      </c>
      <c r="G1096" s="4">
        <f>INDEX('CHP-geothermal-fix'!H$155:H$226,MATCH(PROTRA_capacity!$F1096,'CHP-geothermal-fix'!$F$155:$F$226,0))</f>
        <v>0</v>
      </c>
      <c r="H1096" s="4">
        <f>INDEX('CHP-geothermal-fix'!I$155:I$226,MATCH(PROTRA_capacity!$F1096,'CHP-geothermal-fix'!$F$155:$F$226,0))</f>
        <v>0</v>
      </c>
      <c r="I1096" s="4">
        <f>INDEX('CHP-geothermal-fix'!J$155:J$226,MATCH(PROTRA_capacity!$F1096,'CHP-geothermal-fix'!$F$155:$F$226,0))</f>
        <v>0</v>
      </c>
      <c r="J1096" s="4">
        <f>INDEX('CHP-geothermal-fix'!K$155:K$226,MATCH(PROTRA_capacity!$F1096,'CHP-geothermal-fix'!$F$155:$F$226,0))</f>
        <v>0</v>
      </c>
      <c r="K1096" s="4">
        <f>INDEX('CHP-geothermal-fix'!L$155:L$226,MATCH(PROTRA_capacity!$F1096,'CHP-geothermal-fix'!$F$155:$F$226,0))</f>
        <v>0</v>
      </c>
      <c r="L1096" s="4">
        <f>INDEX('CHP-geothermal-fix'!M$155:M$226,MATCH(PROTRA_capacity!$F1096,'CHP-geothermal-fix'!$F$155:$F$226,0))</f>
        <v>0</v>
      </c>
      <c r="M1096" s="4">
        <f>INDEX('CHP-geothermal-fix'!N$155:N$226,MATCH(PROTRA_capacity!$F1096,'CHP-geothermal-fix'!$F$155:$F$226,0))</f>
        <v>0</v>
      </c>
      <c r="N1096" s="4">
        <f>INDEX('CHP-geothermal-fix'!O$155:O$226,MATCH(PROTRA_capacity!$F1096,'CHP-geothermal-fix'!$F$155:$F$226,0))</f>
        <v>0</v>
      </c>
      <c r="O1096" s="4">
        <f>INDEX('CHP-geothermal-fix'!P$155:P$226,MATCH(PROTRA_capacity!$F1096,'CHP-geothermal-fix'!$F$155:$F$226,0))</f>
        <v>0</v>
      </c>
      <c r="P1096" s="4">
        <f>INDEX('CHP-geothermal-fix'!Q$155:Q$226,MATCH(PROTRA_capacity!$F1096,'CHP-geothermal-fix'!$F$155:$F$226,0))</f>
        <v>0</v>
      </c>
      <c r="Q1096" s="4">
        <f>INDEX('CHP-geothermal-fix'!R$155:R$226,MATCH(PROTRA_capacity!$F1096,'CHP-geothermal-fix'!$F$155:$F$226,0))</f>
        <v>0</v>
      </c>
      <c r="R1096" s="4">
        <f>INDEX('CHP-geothermal-fix'!S$155:S$226,MATCH(PROTRA_capacity!$F1096,'CHP-geothermal-fix'!$F$155:$F$226,0))</f>
        <v>0</v>
      </c>
      <c r="S1096" s="4">
        <f>INDEX('CHP-geothermal-fix'!T$155:T$226,MATCH(PROTRA_capacity!$F1096,'CHP-geothermal-fix'!$F$155:$F$226,0))</f>
        <v>0</v>
      </c>
      <c r="T1096" s="4">
        <f>INDEX('CHP-geothermal-fix'!U$155:U$226,MATCH(PROTRA_capacity!$F1096,'CHP-geothermal-fix'!$F$155:$F$226,0))</f>
        <v>0</v>
      </c>
      <c r="U1096" s="4">
        <f>INDEX('CHP-geothermal-fix'!V$155:V$226,MATCH(PROTRA_capacity!$F1096,'CHP-geothermal-fix'!$F$155:$F$226,0))</f>
        <v>0</v>
      </c>
      <c r="W1096" s="83" t="e">
        <f t="shared" si="71"/>
        <v>#DIV/0!</v>
      </c>
    </row>
    <row r="1097" spans="1:23" x14ac:dyDescent="0.35">
      <c r="A1097" t="s">
        <v>59</v>
      </c>
      <c r="B1097" t="s">
        <v>41</v>
      </c>
      <c r="C1097" t="str">
        <f t="shared" si="68"/>
        <v>LUXEMBOURG_TO_heat</v>
      </c>
      <c r="D1097" t="str">
        <f t="shared" si="69"/>
        <v>PROTRA_CHP_HP_I</v>
      </c>
      <c r="E1097" t="s">
        <v>13</v>
      </c>
      <c r="F1097" s="1" t="str">
        <f t="shared" si="70"/>
        <v>LUXEMBOURGTO_heatPROTRA_HP_liquid_fuels</v>
      </c>
      <c r="G1097" s="4">
        <f>'PROTRA_capacity-Original_Data'!H1097</f>
        <v>0</v>
      </c>
      <c r="H1097" s="4">
        <f>'PROTRA_capacity-Original_Data'!I1097</f>
        <v>0</v>
      </c>
      <c r="I1097" s="4">
        <f>'PROTRA_capacity-Original_Data'!J1097</f>
        <v>0</v>
      </c>
      <c r="J1097" s="4">
        <f>'PROTRA_capacity-Original_Data'!K1097</f>
        <v>0</v>
      </c>
      <c r="K1097" s="4">
        <f>'PROTRA_capacity-Original_Data'!L1097</f>
        <v>0</v>
      </c>
      <c r="L1097" s="4">
        <f>'PROTRA_capacity-Original_Data'!M1097</f>
        <v>0</v>
      </c>
      <c r="M1097" s="4">
        <f>'PROTRA_capacity-Original_Data'!N1097</f>
        <v>0</v>
      </c>
      <c r="N1097" s="4">
        <f>'PROTRA_capacity-Original_Data'!O1097</f>
        <v>0</v>
      </c>
      <c r="O1097" s="4">
        <f>'PROTRA_capacity-Original_Data'!P1097</f>
        <v>0</v>
      </c>
      <c r="P1097" s="4">
        <f>'PROTRA_capacity-Original_Data'!Q1097</f>
        <v>0</v>
      </c>
      <c r="Q1097" s="4">
        <f>'PROTRA_capacity-Original_Data'!R1097</f>
        <v>0</v>
      </c>
      <c r="R1097" s="4">
        <f>'PROTRA_capacity-Original_Data'!S1097</f>
        <v>0</v>
      </c>
      <c r="S1097" s="4">
        <f>'PROTRA_capacity-Original_Data'!T1097</f>
        <v>0</v>
      </c>
      <c r="T1097" s="4">
        <f>'PROTRA_capacity-Original_Data'!U1097</f>
        <v>0</v>
      </c>
      <c r="U1097" s="4">
        <f>'PROTRA_capacity-Original_Data'!V1097</f>
        <v>0</v>
      </c>
      <c r="W1097" s="83" t="e">
        <f t="shared" si="71"/>
        <v>#DIV/0!</v>
      </c>
    </row>
    <row r="1098" spans="1:23" x14ac:dyDescent="0.35">
      <c r="A1098" t="s">
        <v>59</v>
      </c>
      <c r="B1098" t="s">
        <v>41</v>
      </c>
      <c r="C1098" t="str">
        <f t="shared" si="68"/>
        <v>LUXEMBOURG_TO_heat</v>
      </c>
      <c r="D1098" t="str">
        <f t="shared" si="69"/>
        <v>PROTRA_CHP_HP_I</v>
      </c>
      <c r="E1098" t="s">
        <v>14</v>
      </c>
      <c r="F1098" s="1" t="str">
        <f t="shared" si="70"/>
        <v>LUXEMBOURGTO_heatPROTRA_HP_solar</v>
      </c>
      <c r="G1098" s="4">
        <f>'PROTRA_capacity-Original_Data'!H1098</f>
        <v>0</v>
      </c>
      <c r="H1098" s="4">
        <f>'PROTRA_capacity-Original_Data'!I1098</f>
        <v>0</v>
      </c>
      <c r="I1098" s="4">
        <f>'PROTRA_capacity-Original_Data'!J1098</f>
        <v>0</v>
      </c>
      <c r="J1098" s="4">
        <f>'PROTRA_capacity-Original_Data'!K1098</f>
        <v>0</v>
      </c>
      <c r="K1098" s="4">
        <f>'PROTRA_capacity-Original_Data'!L1098</f>
        <v>0</v>
      </c>
      <c r="L1098" s="4">
        <f>'PROTRA_capacity-Original_Data'!M1098</f>
        <v>0</v>
      </c>
      <c r="M1098" s="4">
        <f>'PROTRA_capacity-Original_Data'!N1098</f>
        <v>0</v>
      </c>
      <c r="N1098" s="4">
        <f>'PROTRA_capacity-Original_Data'!O1098</f>
        <v>0</v>
      </c>
      <c r="O1098" s="4">
        <f>'PROTRA_capacity-Original_Data'!P1098</f>
        <v>0</v>
      </c>
      <c r="P1098" s="4">
        <f>'PROTRA_capacity-Original_Data'!Q1098</f>
        <v>0</v>
      </c>
      <c r="Q1098" s="4">
        <f>'PROTRA_capacity-Original_Data'!R1098</f>
        <v>0</v>
      </c>
      <c r="R1098" s="4">
        <f>'PROTRA_capacity-Original_Data'!S1098</f>
        <v>0</v>
      </c>
      <c r="S1098" s="4">
        <f>'PROTRA_capacity-Original_Data'!T1098</f>
        <v>0</v>
      </c>
      <c r="T1098" s="4">
        <f>'PROTRA_capacity-Original_Data'!U1098</f>
        <v>0</v>
      </c>
      <c r="U1098" s="4">
        <f>'PROTRA_capacity-Original_Data'!V1098</f>
        <v>0</v>
      </c>
      <c r="W1098" s="83" t="e">
        <f t="shared" si="71"/>
        <v>#DIV/0!</v>
      </c>
    </row>
    <row r="1099" spans="1:23" x14ac:dyDescent="0.35">
      <c r="A1099" t="s">
        <v>59</v>
      </c>
      <c r="B1099" t="s">
        <v>41</v>
      </c>
      <c r="C1099" t="str">
        <f t="shared" si="68"/>
        <v>LUXEMBOURG_TO_heat</v>
      </c>
      <c r="D1099" t="str">
        <f t="shared" si="69"/>
        <v>PROTRA_CHP_HP_I</v>
      </c>
      <c r="E1099" t="s">
        <v>15</v>
      </c>
      <c r="F1099" s="1" t="str">
        <f t="shared" si="70"/>
        <v>LUXEMBOURGTO_heatPROTRA_HP_solid_fossil</v>
      </c>
      <c r="G1099" s="4">
        <f>'PROTRA_capacity-Original_Data'!H1099</f>
        <v>0</v>
      </c>
      <c r="H1099" s="4">
        <f>'PROTRA_capacity-Original_Data'!I1099</f>
        <v>0</v>
      </c>
      <c r="I1099" s="4">
        <f>'PROTRA_capacity-Original_Data'!J1099</f>
        <v>0</v>
      </c>
      <c r="J1099" s="4">
        <f>'PROTRA_capacity-Original_Data'!K1099</f>
        <v>0</v>
      </c>
      <c r="K1099" s="4">
        <f>'PROTRA_capacity-Original_Data'!L1099</f>
        <v>0</v>
      </c>
      <c r="L1099" s="4">
        <f>'PROTRA_capacity-Original_Data'!M1099</f>
        <v>0</v>
      </c>
      <c r="M1099" s="4">
        <f>'PROTRA_capacity-Original_Data'!N1099</f>
        <v>0</v>
      </c>
      <c r="N1099" s="4">
        <f>'PROTRA_capacity-Original_Data'!O1099</f>
        <v>0</v>
      </c>
      <c r="O1099" s="4">
        <f>'PROTRA_capacity-Original_Data'!P1099</f>
        <v>0</v>
      </c>
      <c r="P1099" s="4">
        <f>'PROTRA_capacity-Original_Data'!Q1099</f>
        <v>0</v>
      </c>
      <c r="Q1099" s="4">
        <f>'PROTRA_capacity-Original_Data'!R1099</f>
        <v>0</v>
      </c>
      <c r="R1099" s="4">
        <f>'PROTRA_capacity-Original_Data'!S1099</f>
        <v>0</v>
      </c>
      <c r="S1099" s="4">
        <f>'PROTRA_capacity-Original_Data'!T1099</f>
        <v>0</v>
      </c>
      <c r="T1099" s="4">
        <f>'PROTRA_capacity-Original_Data'!U1099</f>
        <v>0</v>
      </c>
      <c r="U1099" s="4">
        <f>'PROTRA_capacity-Original_Data'!V1099</f>
        <v>0</v>
      </c>
      <c r="W1099" s="83" t="e">
        <f t="shared" si="71"/>
        <v>#DIV/0!</v>
      </c>
    </row>
    <row r="1100" spans="1:23" x14ac:dyDescent="0.35">
      <c r="A1100" t="s">
        <v>59</v>
      </c>
      <c r="B1100" t="s">
        <v>41</v>
      </c>
      <c r="C1100" t="str">
        <f t="shared" si="68"/>
        <v>LUXEMBOURG_TO_heat</v>
      </c>
      <c r="D1100" t="str">
        <f t="shared" si="69"/>
        <v>PROTRA_CHP_HP_I</v>
      </c>
      <c r="E1100" t="s">
        <v>16</v>
      </c>
      <c r="F1100" s="1" t="str">
        <f t="shared" si="70"/>
        <v>LUXEMBOURGTO_heatPROTRA_HP_waste</v>
      </c>
      <c r="G1100" s="4">
        <f>'PROTRA_capacity-Original_Data'!H1100</f>
        <v>0</v>
      </c>
      <c r="H1100" s="4">
        <f>'PROTRA_capacity-Original_Data'!I1100</f>
        <v>0</v>
      </c>
      <c r="I1100" s="4">
        <f>'PROTRA_capacity-Original_Data'!J1100</f>
        <v>0</v>
      </c>
      <c r="J1100" s="4">
        <f>'PROTRA_capacity-Original_Data'!K1100</f>
        <v>0</v>
      </c>
      <c r="K1100" s="4">
        <f>'PROTRA_capacity-Original_Data'!L1100</f>
        <v>0</v>
      </c>
      <c r="L1100" s="4">
        <f>'PROTRA_capacity-Original_Data'!M1100</f>
        <v>0</v>
      </c>
      <c r="M1100" s="4">
        <f>'PROTRA_capacity-Original_Data'!N1100</f>
        <v>0</v>
      </c>
      <c r="N1100" s="4">
        <f>'PROTRA_capacity-Original_Data'!O1100</f>
        <v>0</v>
      </c>
      <c r="O1100" s="4">
        <f>'PROTRA_capacity-Original_Data'!P1100</f>
        <v>0</v>
      </c>
      <c r="P1100" s="4">
        <f>'PROTRA_capacity-Original_Data'!Q1100</f>
        <v>0</v>
      </c>
      <c r="Q1100" s="4">
        <f>'PROTRA_capacity-Original_Data'!R1100</f>
        <v>0</v>
      </c>
      <c r="R1100" s="4">
        <f>'PROTRA_capacity-Original_Data'!S1100</f>
        <v>0</v>
      </c>
      <c r="S1100" s="4">
        <f>'PROTRA_capacity-Original_Data'!T1100</f>
        <v>0</v>
      </c>
      <c r="T1100" s="4">
        <f>'PROTRA_capacity-Original_Data'!U1100</f>
        <v>0</v>
      </c>
      <c r="U1100" s="4">
        <f>'PROTRA_capacity-Original_Data'!V1100</f>
        <v>0</v>
      </c>
      <c r="W1100" s="83" t="e">
        <f t="shared" si="71"/>
        <v>#DIV/0!</v>
      </c>
    </row>
    <row r="1101" spans="1:23" x14ac:dyDescent="0.35">
      <c r="A1101" t="s">
        <v>59</v>
      </c>
      <c r="B1101" t="s">
        <v>42</v>
      </c>
      <c r="C1101" t="str">
        <f t="shared" si="68"/>
        <v>LUXEMBOURG_TO_elec</v>
      </c>
      <c r="D1101" t="str">
        <f t="shared" si="69"/>
        <v>PROTRA_CHP_PP_I</v>
      </c>
      <c r="E1101" t="s">
        <v>0</v>
      </c>
      <c r="F1101" s="1" t="str">
        <f t="shared" si="70"/>
        <v>LUXEMBOURGTO_elecPROTRA_CHP_gas_fuels</v>
      </c>
      <c r="G1101" s="5">
        <f>'PROTRA_capacity-Original_Data'!H1101</f>
        <v>8.9222999999999983E-2</v>
      </c>
      <c r="H1101" s="5">
        <f>'PROTRA_capacity-Original_Data'!I1101</f>
        <v>9.0966999999999951E-2</v>
      </c>
      <c r="I1101" s="5">
        <f>'PROTRA_capacity-Original_Data'!J1101</f>
        <v>9.3276999999999957E-2</v>
      </c>
      <c r="J1101" s="5">
        <f>'PROTRA_capacity-Original_Data'!K1101</f>
        <v>9.3276999999999957E-2</v>
      </c>
      <c r="K1101" s="5">
        <f>'PROTRA_capacity-Original_Data'!L1101</f>
        <v>9.3870999999999954E-2</v>
      </c>
      <c r="L1101" s="5">
        <f>'PROTRA_capacity-Original_Data'!M1101</f>
        <v>9.4275999999999957E-2</v>
      </c>
      <c r="M1101" s="5">
        <f>'PROTRA_capacity-Original_Data'!N1101</f>
        <v>9.4641999999999935E-2</v>
      </c>
      <c r="N1101" s="5">
        <f>'PROTRA_capacity-Original_Data'!O1101</f>
        <v>9.4641999999999935E-2</v>
      </c>
      <c r="O1101" s="5">
        <f>'PROTRA_capacity-Original_Data'!P1101</f>
        <v>9.4641999999999935E-2</v>
      </c>
      <c r="P1101" s="5">
        <f>'PROTRA_capacity-Original_Data'!Q1101</f>
        <v>9.4441999999999957E-2</v>
      </c>
      <c r="Q1101" s="5">
        <f>'PROTRA_capacity-Original_Data'!R1101</f>
        <v>9.4441999999999957E-2</v>
      </c>
      <c r="R1101" s="5">
        <f>'PROTRA_capacity-Original_Data'!S1101</f>
        <v>0.10479180821917804</v>
      </c>
      <c r="S1101" s="5">
        <f>'PROTRA_capacity-Original_Data'!T1101</f>
        <v>0.10479180821917804</v>
      </c>
      <c r="T1101" s="5">
        <f>'PROTRA_capacity-Original_Data'!U1101</f>
        <v>0.10479180821917804</v>
      </c>
      <c r="U1101" s="5">
        <f>'PROTRA_capacity-Original_Data'!V1101</f>
        <v>0.10479180821917804</v>
      </c>
      <c r="W1101" s="83">
        <f t="shared" si="71"/>
        <v>1.155458362693329E-2</v>
      </c>
    </row>
    <row r="1102" spans="1:23" x14ac:dyDescent="0.35">
      <c r="A1102" t="s">
        <v>59</v>
      </c>
      <c r="B1102" t="s">
        <v>42</v>
      </c>
      <c r="C1102" t="str">
        <f t="shared" si="68"/>
        <v>LUXEMBOURG_TO_elec</v>
      </c>
      <c r="D1102" t="str">
        <f t="shared" si="69"/>
        <v>PROTRA_CHP_PP_I</v>
      </c>
      <c r="E1102" t="s">
        <v>1</v>
      </c>
      <c r="F1102" s="1" t="str">
        <f t="shared" si="70"/>
        <v>LUXEMBOURGTO_elecPROTRA_CHP_gas_fuels_CCS</v>
      </c>
      <c r="G1102" s="5">
        <f>'PROTRA_capacity-Original_Data'!H1102</f>
        <v>0</v>
      </c>
      <c r="H1102" s="5">
        <f>'PROTRA_capacity-Original_Data'!I1102</f>
        <v>0</v>
      </c>
      <c r="I1102" s="5">
        <f>'PROTRA_capacity-Original_Data'!J1102</f>
        <v>0</v>
      </c>
      <c r="J1102" s="5">
        <f>'PROTRA_capacity-Original_Data'!K1102</f>
        <v>0</v>
      </c>
      <c r="K1102" s="5">
        <f>'PROTRA_capacity-Original_Data'!L1102</f>
        <v>0</v>
      </c>
      <c r="L1102" s="5">
        <f>'PROTRA_capacity-Original_Data'!M1102</f>
        <v>0</v>
      </c>
      <c r="M1102" s="5">
        <f>'PROTRA_capacity-Original_Data'!N1102</f>
        <v>0</v>
      </c>
      <c r="N1102" s="5">
        <f>'PROTRA_capacity-Original_Data'!O1102</f>
        <v>0</v>
      </c>
      <c r="O1102" s="5">
        <f>'PROTRA_capacity-Original_Data'!P1102</f>
        <v>0</v>
      </c>
      <c r="P1102" s="5">
        <f>'PROTRA_capacity-Original_Data'!Q1102</f>
        <v>0</v>
      </c>
      <c r="Q1102" s="5">
        <f>'PROTRA_capacity-Original_Data'!R1102</f>
        <v>0</v>
      </c>
      <c r="R1102" s="5">
        <f>'PROTRA_capacity-Original_Data'!S1102</f>
        <v>0</v>
      </c>
      <c r="S1102" s="5">
        <f>'PROTRA_capacity-Original_Data'!T1102</f>
        <v>0</v>
      </c>
      <c r="T1102" s="5">
        <f>'PROTRA_capacity-Original_Data'!U1102</f>
        <v>0</v>
      </c>
      <c r="U1102" s="5">
        <f>'PROTRA_capacity-Original_Data'!V1102</f>
        <v>0</v>
      </c>
      <c r="W1102" s="83" t="e">
        <f t="shared" si="71"/>
        <v>#DIV/0!</v>
      </c>
    </row>
    <row r="1103" spans="1:23" x14ac:dyDescent="0.35">
      <c r="A1103" t="s">
        <v>59</v>
      </c>
      <c r="B1103" t="s">
        <v>42</v>
      </c>
      <c r="C1103" t="str">
        <f t="shared" si="68"/>
        <v>LUXEMBOURG_TO_elec</v>
      </c>
      <c r="D1103" t="str">
        <f t="shared" si="69"/>
        <v>PROTRA_CHP_PP_I</v>
      </c>
      <c r="E1103" t="s">
        <v>2</v>
      </c>
      <c r="F1103" s="1" t="str">
        <f t="shared" si="70"/>
        <v>LUXEMBOURGTO_elecPROTRA_CHP_geothermal</v>
      </c>
      <c r="G1103" s="3">
        <v>0</v>
      </c>
      <c r="H1103" s="3">
        <v>0</v>
      </c>
      <c r="I1103" s="3">
        <v>0</v>
      </c>
      <c r="J1103" s="3">
        <v>0</v>
      </c>
      <c r="K1103" s="3">
        <v>0</v>
      </c>
      <c r="L1103" s="3">
        <v>0</v>
      </c>
      <c r="M1103" s="3">
        <v>0</v>
      </c>
      <c r="N1103" s="3">
        <v>0</v>
      </c>
      <c r="O1103" s="3">
        <v>0</v>
      </c>
      <c r="P1103" s="3">
        <v>0</v>
      </c>
      <c r="Q1103" s="3">
        <v>0</v>
      </c>
      <c r="R1103" s="3">
        <v>0</v>
      </c>
      <c r="S1103" s="3">
        <v>0</v>
      </c>
      <c r="T1103" s="3">
        <v>0</v>
      </c>
      <c r="U1103" s="3">
        <v>0</v>
      </c>
      <c r="W1103" s="83" t="e">
        <f t="shared" si="71"/>
        <v>#DIV/0!</v>
      </c>
    </row>
    <row r="1104" spans="1:23" x14ac:dyDescent="0.35">
      <c r="A1104" t="s">
        <v>59</v>
      </c>
      <c r="B1104" t="s">
        <v>42</v>
      </c>
      <c r="C1104" t="str">
        <f t="shared" si="68"/>
        <v>LUXEMBOURG_TO_elec</v>
      </c>
      <c r="D1104" t="str">
        <f t="shared" si="69"/>
        <v>PROTRA_CHP_PP_I</v>
      </c>
      <c r="E1104" t="s">
        <v>3</v>
      </c>
      <c r="F1104" s="1" t="str">
        <f t="shared" si="70"/>
        <v>LUXEMBOURGTO_elecPROTRA_CHP_liquid_fuels</v>
      </c>
      <c r="G1104" s="5">
        <f>'PROTRA_capacity-Original_Data'!H1104</f>
        <v>3.9900000000000005E-3</v>
      </c>
      <c r="H1104" s="5">
        <f>'PROTRA_capacity-Original_Data'!I1104</f>
        <v>3.9900000000000005E-3</v>
      </c>
      <c r="I1104" s="5">
        <f>'PROTRA_capacity-Original_Data'!J1104</f>
        <v>3.9900000000000005E-3</v>
      </c>
      <c r="J1104" s="5">
        <f>'PROTRA_capacity-Original_Data'!K1104</f>
        <v>3.9900000000000005E-3</v>
      </c>
      <c r="K1104" s="5">
        <f>'PROTRA_capacity-Original_Data'!L1104</f>
        <v>3.9900000000000005E-3</v>
      </c>
      <c r="L1104" s="5">
        <f>'PROTRA_capacity-Original_Data'!M1104</f>
        <v>3.9900000000000005E-3</v>
      </c>
      <c r="M1104" s="5">
        <f>'PROTRA_capacity-Original_Data'!N1104</f>
        <v>3.9900000000000005E-3</v>
      </c>
      <c r="N1104" s="5">
        <f>'PROTRA_capacity-Original_Data'!O1104</f>
        <v>3.9900000000000005E-3</v>
      </c>
      <c r="O1104" s="5">
        <f>'PROTRA_capacity-Original_Data'!P1104</f>
        <v>3.9900000000000005E-3</v>
      </c>
      <c r="P1104" s="5">
        <f>'PROTRA_capacity-Original_Data'!Q1104</f>
        <v>3.9900000000000005E-3</v>
      </c>
      <c r="Q1104" s="5">
        <f>'PROTRA_capacity-Original_Data'!R1104</f>
        <v>3.9900000000000005E-3</v>
      </c>
      <c r="R1104" s="5">
        <f>'PROTRA_capacity-Original_Data'!S1104</f>
        <v>3.9900000000000005E-3</v>
      </c>
      <c r="S1104" s="5">
        <f>'PROTRA_capacity-Original_Data'!T1104</f>
        <v>3.9900000000000005E-3</v>
      </c>
      <c r="T1104" s="5">
        <f>'PROTRA_capacity-Original_Data'!U1104</f>
        <v>3.9900000000000005E-3</v>
      </c>
      <c r="U1104" s="5">
        <f>'PROTRA_capacity-Original_Data'!V1104</f>
        <v>3.9900000000000005E-3</v>
      </c>
      <c r="W1104" s="83">
        <f t="shared" si="71"/>
        <v>0</v>
      </c>
    </row>
    <row r="1105" spans="1:23" x14ac:dyDescent="0.35">
      <c r="A1105" t="s">
        <v>59</v>
      </c>
      <c r="B1105" t="s">
        <v>42</v>
      </c>
      <c r="C1105" t="str">
        <f t="shared" si="68"/>
        <v>LUXEMBOURG_TO_elec</v>
      </c>
      <c r="D1105" t="str">
        <f t="shared" si="69"/>
        <v>PROTRA_CHP_PP_I</v>
      </c>
      <c r="E1105" t="s">
        <v>4</v>
      </c>
      <c r="F1105" s="1" t="str">
        <f t="shared" si="70"/>
        <v>LUXEMBOURGTO_elecPROTRA_CHP_liquid_fuels_CCS</v>
      </c>
      <c r="G1105" s="5">
        <f>'PROTRA_capacity-Original_Data'!H1105</f>
        <v>0</v>
      </c>
      <c r="H1105" s="5">
        <f>'PROTRA_capacity-Original_Data'!I1105</f>
        <v>0</v>
      </c>
      <c r="I1105" s="5">
        <f>'PROTRA_capacity-Original_Data'!J1105</f>
        <v>0</v>
      </c>
      <c r="J1105" s="5">
        <f>'PROTRA_capacity-Original_Data'!K1105</f>
        <v>0</v>
      </c>
      <c r="K1105" s="5">
        <f>'PROTRA_capacity-Original_Data'!L1105</f>
        <v>0</v>
      </c>
      <c r="L1105" s="5">
        <f>'PROTRA_capacity-Original_Data'!M1105</f>
        <v>0</v>
      </c>
      <c r="M1105" s="5">
        <f>'PROTRA_capacity-Original_Data'!N1105</f>
        <v>0</v>
      </c>
      <c r="N1105" s="5">
        <f>'PROTRA_capacity-Original_Data'!O1105</f>
        <v>0</v>
      </c>
      <c r="O1105" s="5">
        <f>'PROTRA_capacity-Original_Data'!P1105</f>
        <v>0</v>
      </c>
      <c r="P1105" s="5">
        <f>'PROTRA_capacity-Original_Data'!Q1105</f>
        <v>0</v>
      </c>
      <c r="Q1105" s="5">
        <f>'PROTRA_capacity-Original_Data'!R1105</f>
        <v>0</v>
      </c>
      <c r="R1105" s="5">
        <f>'PROTRA_capacity-Original_Data'!S1105</f>
        <v>0</v>
      </c>
      <c r="S1105" s="5">
        <f>'PROTRA_capacity-Original_Data'!T1105</f>
        <v>0</v>
      </c>
      <c r="T1105" s="5">
        <f>'PROTRA_capacity-Original_Data'!U1105</f>
        <v>0</v>
      </c>
      <c r="U1105" s="5">
        <f>'PROTRA_capacity-Original_Data'!V1105</f>
        <v>0</v>
      </c>
      <c r="W1105" s="83" t="e">
        <f t="shared" si="71"/>
        <v>#DIV/0!</v>
      </c>
    </row>
    <row r="1106" spans="1:23" x14ac:dyDescent="0.35">
      <c r="A1106" t="s">
        <v>59</v>
      </c>
      <c r="B1106" t="s">
        <v>42</v>
      </c>
      <c r="C1106" t="str">
        <f t="shared" si="68"/>
        <v>LUXEMBOURG_TO_elec</v>
      </c>
      <c r="D1106" t="str">
        <f t="shared" si="69"/>
        <v>PROTRA_CHP_PP_I</v>
      </c>
      <c r="E1106" t="s">
        <v>5</v>
      </c>
      <c r="F1106" s="1" t="str">
        <f t="shared" si="70"/>
        <v>LUXEMBOURGTO_elecPROTRA_CHP_solid_fossil</v>
      </c>
      <c r="G1106" s="5">
        <f>'PROTRA_capacity-Original_Data'!H1106</f>
        <v>0</v>
      </c>
      <c r="H1106" s="5">
        <f>'PROTRA_capacity-Original_Data'!I1106</f>
        <v>0</v>
      </c>
      <c r="I1106" s="5">
        <f>'PROTRA_capacity-Original_Data'!J1106</f>
        <v>0</v>
      </c>
      <c r="J1106" s="5">
        <f>'PROTRA_capacity-Original_Data'!K1106</f>
        <v>0</v>
      </c>
      <c r="K1106" s="5">
        <f>'PROTRA_capacity-Original_Data'!L1106</f>
        <v>0</v>
      </c>
      <c r="L1106" s="5">
        <f>'PROTRA_capacity-Original_Data'!M1106</f>
        <v>0</v>
      </c>
      <c r="M1106" s="5">
        <f>'PROTRA_capacity-Original_Data'!N1106</f>
        <v>0</v>
      </c>
      <c r="N1106" s="5">
        <f>'PROTRA_capacity-Original_Data'!O1106</f>
        <v>0</v>
      </c>
      <c r="O1106" s="5">
        <f>'PROTRA_capacity-Original_Data'!P1106</f>
        <v>0</v>
      </c>
      <c r="P1106" s="5">
        <f>'PROTRA_capacity-Original_Data'!Q1106</f>
        <v>0</v>
      </c>
      <c r="Q1106" s="5">
        <f>'PROTRA_capacity-Original_Data'!R1106</f>
        <v>0</v>
      </c>
      <c r="R1106" s="5">
        <f>'PROTRA_capacity-Original_Data'!S1106</f>
        <v>0</v>
      </c>
      <c r="S1106" s="5">
        <f>'PROTRA_capacity-Original_Data'!T1106</f>
        <v>0</v>
      </c>
      <c r="T1106" s="5">
        <f>'PROTRA_capacity-Original_Data'!U1106</f>
        <v>0</v>
      </c>
      <c r="U1106" s="5">
        <f>'PROTRA_capacity-Original_Data'!V1106</f>
        <v>0</v>
      </c>
      <c r="W1106" s="83" t="e">
        <f t="shared" si="71"/>
        <v>#DIV/0!</v>
      </c>
    </row>
    <row r="1107" spans="1:23" x14ac:dyDescent="0.35">
      <c r="A1107" t="s">
        <v>59</v>
      </c>
      <c r="B1107" t="s">
        <v>42</v>
      </c>
      <c r="C1107" t="str">
        <f t="shared" si="68"/>
        <v>LUXEMBOURG_TO_elec</v>
      </c>
      <c r="D1107" t="str">
        <f t="shared" si="69"/>
        <v>PROTRA_CHP_PP_I</v>
      </c>
      <c r="E1107" t="s">
        <v>6</v>
      </c>
      <c r="F1107" s="1" t="str">
        <f t="shared" si="70"/>
        <v>LUXEMBOURGTO_elecPROTRA_CHP_solid_fossil_CCS</v>
      </c>
      <c r="G1107" s="5">
        <f>'PROTRA_capacity-Original_Data'!H1107</f>
        <v>0</v>
      </c>
      <c r="H1107" s="5">
        <f>'PROTRA_capacity-Original_Data'!I1107</f>
        <v>0</v>
      </c>
      <c r="I1107" s="5">
        <f>'PROTRA_capacity-Original_Data'!J1107</f>
        <v>0</v>
      </c>
      <c r="J1107" s="5">
        <f>'PROTRA_capacity-Original_Data'!K1107</f>
        <v>0</v>
      </c>
      <c r="K1107" s="5">
        <f>'PROTRA_capacity-Original_Data'!L1107</f>
        <v>0</v>
      </c>
      <c r="L1107" s="5">
        <f>'PROTRA_capacity-Original_Data'!M1107</f>
        <v>0</v>
      </c>
      <c r="M1107" s="5">
        <f>'PROTRA_capacity-Original_Data'!N1107</f>
        <v>0</v>
      </c>
      <c r="N1107" s="5">
        <f>'PROTRA_capacity-Original_Data'!O1107</f>
        <v>0</v>
      </c>
      <c r="O1107" s="5">
        <f>'PROTRA_capacity-Original_Data'!P1107</f>
        <v>0</v>
      </c>
      <c r="P1107" s="5">
        <f>'PROTRA_capacity-Original_Data'!Q1107</f>
        <v>0</v>
      </c>
      <c r="Q1107" s="5">
        <f>'PROTRA_capacity-Original_Data'!R1107</f>
        <v>0</v>
      </c>
      <c r="R1107" s="5">
        <f>'PROTRA_capacity-Original_Data'!S1107</f>
        <v>0</v>
      </c>
      <c r="S1107" s="5">
        <f>'PROTRA_capacity-Original_Data'!T1107</f>
        <v>0</v>
      </c>
      <c r="T1107" s="5">
        <f>'PROTRA_capacity-Original_Data'!U1107</f>
        <v>0</v>
      </c>
      <c r="U1107" s="5">
        <f>'PROTRA_capacity-Original_Data'!V1107</f>
        <v>0</v>
      </c>
      <c r="W1107" s="83" t="e">
        <f t="shared" si="71"/>
        <v>#DIV/0!</v>
      </c>
    </row>
    <row r="1108" spans="1:23" x14ac:dyDescent="0.35">
      <c r="A1108" t="s">
        <v>59</v>
      </c>
      <c r="B1108" t="s">
        <v>42</v>
      </c>
      <c r="C1108" t="str">
        <f t="shared" si="68"/>
        <v>LUXEMBOURG_TO_elec</v>
      </c>
      <c r="D1108" t="str">
        <f t="shared" si="69"/>
        <v>PROTRA_CHP_PP_I</v>
      </c>
      <c r="E1108" t="s">
        <v>7</v>
      </c>
      <c r="F1108" s="1" t="str">
        <f t="shared" si="70"/>
        <v>LUXEMBOURGTO_elecPROTRA_CHP_waste</v>
      </c>
      <c r="G1108" s="5">
        <f>'PROTRA_capacity-Original_Data'!H1108</f>
        <v>0</v>
      </c>
      <c r="H1108" s="5">
        <f>'PROTRA_capacity-Original_Data'!I1108</f>
        <v>0</v>
      </c>
      <c r="I1108" s="5">
        <f>'PROTRA_capacity-Original_Data'!J1108</f>
        <v>0</v>
      </c>
      <c r="J1108" s="5">
        <f>'PROTRA_capacity-Original_Data'!K1108</f>
        <v>0</v>
      </c>
      <c r="K1108" s="5">
        <f>'PROTRA_capacity-Original_Data'!L1108</f>
        <v>0</v>
      </c>
      <c r="L1108" s="5">
        <f>'PROTRA_capacity-Original_Data'!M1108</f>
        <v>0</v>
      </c>
      <c r="M1108" s="5">
        <f>'PROTRA_capacity-Original_Data'!N1108</f>
        <v>1.1980826199528816E-3</v>
      </c>
      <c r="N1108" s="5">
        <f>'PROTRA_capacity-Original_Data'!O1108</f>
        <v>2.3500851391383445E-3</v>
      </c>
      <c r="O1108" s="5">
        <f>'PROTRA_capacity-Original_Data'!P1108</f>
        <v>2.3500851391383445E-3</v>
      </c>
      <c r="P1108" s="5">
        <f>'PROTRA_capacity-Original_Data'!Q1108</f>
        <v>2.4261173054045855E-3</v>
      </c>
      <c r="Q1108" s="5">
        <f>'PROTRA_capacity-Original_Data'!R1108</f>
        <v>2.4261173054045855E-3</v>
      </c>
      <c r="R1108" s="5">
        <f>'PROTRA_capacity-Original_Data'!S1108</f>
        <v>2.4261173054045855E-3</v>
      </c>
      <c r="S1108" s="5">
        <f>'PROTRA_capacity-Original_Data'!T1108</f>
        <v>2.4261173054045855E-3</v>
      </c>
      <c r="T1108" s="5">
        <f>'PROTRA_capacity-Original_Data'!U1108</f>
        <v>2.4261173054045855E-3</v>
      </c>
      <c r="U1108" s="5">
        <f>'PROTRA_capacity-Original_Data'!V1108</f>
        <v>2.4261173054045855E-3</v>
      </c>
      <c r="W1108" s="83" t="e">
        <f t="shared" si="71"/>
        <v>#DIV/0!</v>
      </c>
    </row>
    <row r="1109" spans="1:23" x14ac:dyDescent="0.35">
      <c r="A1109" t="s">
        <v>59</v>
      </c>
      <c r="B1109" t="s">
        <v>42</v>
      </c>
      <c r="C1109" t="str">
        <f t="shared" si="68"/>
        <v>LUXEMBOURG_TO_elec</v>
      </c>
      <c r="D1109" t="str">
        <f t="shared" si="69"/>
        <v>PROTRA_CHP_PP_I</v>
      </c>
      <c r="E1109" t="s">
        <v>8</v>
      </c>
      <c r="F1109" s="1" t="str">
        <f t="shared" si="70"/>
        <v>LUXEMBOURGTO_elecPROTRA_CHP_solid_bio</v>
      </c>
      <c r="G1109" s="5">
        <f>'PROTRA_capacity-Original_Data'!H1109</f>
        <v>0</v>
      </c>
      <c r="H1109" s="5">
        <f>'PROTRA_capacity-Original_Data'!I1109</f>
        <v>0</v>
      </c>
      <c r="I1109" s="5">
        <f>'PROTRA_capacity-Original_Data'!J1109</f>
        <v>0</v>
      </c>
      <c r="J1109" s="5">
        <f>'PROTRA_capacity-Original_Data'!K1109</f>
        <v>0</v>
      </c>
      <c r="K1109" s="5">
        <f>'PROTRA_capacity-Original_Data'!L1109</f>
        <v>0</v>
      </c>
      <c r="L1109" s="5">
        <f>'PROTRA_capacity-Original_Data'!M1109</f>
        <v>0</v>
      </c>
      <c r="M1109" s="5">
        <f>'PROTRA_capacity-Original_Data'!N1109</f>
        <v>1.401917380047118E-3</v>
      </c>
      <c r="N1109" s="5">
        <f>'PROTRA_capacity-Original_Data'!O1109</f>
        <v>2.7499148608616545E-3</v>
      </c>
      <c r="O1109" s="5">
        <f>'PROTRA_capacity-Original_Data'!P1109</f>
        <v>2.7499148608616545E-3</v>
      </c>
      <c r="P1109" s="5">
        <f>'PROTRA_capacity-Original_Data'!Q1109</f>
        <v>2.8388826945954146E-3</v>
      </c>
      <c r="Q1109" s="5">
        <f>'PROTRA_capacity-Original_Data'!R1109</f>
        <v>2.8388826945954146E-3</v>
      </c>
      <c r="R1109" s="5">
        <f>'PROTRA_capacity-Original_Data'!S1109</f>
        <v>2.8388826945954146E-3</v>
      </c>
      <c r="S1109" s="5">
        <f>'PROTRA_capacity-Original_Data'!T1109</f>
        <v>2.8388826945954146E-3</v>
      </c>
      <c r="T1109" s="5">
        <f>'PROTRA_capacity-Original_Data'!U1109</f>
        <v>2.8388826945954147E-2</v>
      </c>
      <c r="U1109" s="5">
        <f>'PROTRA_capacity-Original_Data'!V1109</f>
        <v>2.8388826945954147E-2</v>
      </c>
      <c r="W1109" s="83" t="e">
        <f t="shared" si="71"/>
        <v>#DIV/0!</v>
      </c>
    </row>
    <row r="1110" spans="1:23" x14ac:dyDescent="0.35">
      <c r="A1110" t="s">
        <v>59</v>
      </c>
      <c r="B1110" t="s">
        <v>42</v>
      </c>
      <c r="C1110" t="str">
        <f t="shared" si="68"/>
        <v>LUXEMBOURG_TO_elec</v>
      </c>
      <c r="D1110" t="str">
        <f t="shared" si="69"/>
        <v>PROTRA_CHP_PP_I</v>
      </c>
      <c r="E1110" t="s">
        <v>9</v>
      </c>
      <c r="F1110" s="1" t="str">
        <f t="shared" si="70"/>
        <v>LUXEMBOURGTO_elecPROTRA_CHP_solid_bio_CCS</v>
      </c>
      <c r="G1110" s="5">
        <f>'PROTRA_capacity-Original_Data'!H1110</f>
        <v>0</v>
      </c>
      <c r="H1110" s="5">
        <f>'PROTRA_capacity-Original_Data'!I1110</f>
        <v>0</v>
      </c>
      <c r="I1110" s="5">
        <f>'PROTRA_capacity-Original_Data'!J1110</f>
        <v>0</v>
      </c>
      <c r="J1110" s="5">
        <f>'PROTRA_capacity-Original_Data'!K1110</f>
        <v>0</v>
      </c>
      <c r="K1110" s="5">
        <f>'PROTRA_capacity-Original_Data'!L1110</f>
        <v>0</v>
      </c>
      <c r="L1110" s="5">
        <f>'PROTRA_capacity-Original_Data'!M1110</f>
        <v>0</v>
      </c>
      <c r="M1110" s="5">
        <f>'PROTRA_capacity-Original_Data'!N1110</f>
        <v>0</v>
      </c>
      <c r="N1110" s="5">
        <f>'PROTRA_capacity-Original_Data'!O1110</f>
        <v>0</v>
      </c>
      <c r="O1110" s="5">
        <f>'PROTRA_capacity-Original_Data'!P1110</f>
        <v>0</v>
      </c>
      <c r="P1110" s="5">
        <f>'PROTRA_capacity-Original_Data'!Q1110</f>
        <v>0</v>
      </c>
      <c r="Q1110" s="5">
        <f>'PROTRA_capacity-Original_Data'!R1110</f>
        <v>0</v>
      </c>
      <c r="R1110" s="5">
        <f>'PROTRA_capacity-Original_Data'!S1110</f>
        <v>0</v>
      </c>
      <c r="S1110" s="5">
        <f>'PROTRA_capacity-Original_Data'!T1110</f>
        <v>0</v>
      </c>
      <c r="T1110" s="5">
        <f>'PROTRA_capacity-Original_Data'!U1110</f>
        <v>0</v>
      </c>
      <c r="U1110" s="5">
        <f>'PROTRA_capacity-Original_Data'!V1110</f>
        <v>0</v>
      </c>
      <c r="W1110" s="83" t="e">
        <f t="shared" si="71"/>
        <v>#DIV/0!</v>
      </c>
    </row>
    <row r="1111" spans="1:23" x14ac:dyDescent="0.35">
      <c r="A1111" t="s">
        <v>59</v>
      </c>
      <c r="B1111" t="s">
        <v>42</v>
      </c>
      <c r="C1111" t="str">
        <f t="shared" si="68"/>
        <v>LUXEMBOURG_TO_elec</v>
      </c>
      <c r="D1111" t="str">
        <f t="shared" si="69"/>
        <v>PROTRA_CHP_PP_I</v>
      </c>
      <c r="E1111" t="s">
        <v>17</v>
      </c>
      <c r="F1111" s="1" t="str">
        <f t="shared" si="70"/>
        <v>LUXEMBOURGTO_elecPROTRA_PP_solid_bio</v>
      </c>
      <c r="G1111" s="5">
        <f>'PROTRA_capacity-Original_Data'!H1111</f>
        <v>7.0095869002355909E-3</v>
      </c>
      <c r="H1111" s="5">
        <f>'PROTRA_capacity-Original_Data'!I1111</f>
        <v>7.0095869002355909E-3</v>
      </c>
      <c r="I1111" s="5">
        <f>'PROTRA_capacity-Original_Data'!J1111</f>
        <v>7.0095869002355909E-3</v>
      </c>
      <c r="J1111" s="5">
        <f>'PROTRA_capacity-Original_Data'!K1111</f>
        <v>7.0095869002355909E-3</v>
      </c>
      <c r="K1111" s="5">
        <f>'PROTRA_capacity-Original_Data'!L1111</f>
        <v>8.2497445825849662E-3</v>
      </c>
      <c r="L1111" s="5">
        <f>'PROTRA_capacity-Original_Data'!M1111</f>
        <v>8.2497445825849662E-3</v>
      </c>
      <c r="M1111" s="5">
        <f>'PROTRA_capacity-Original_Data'!N1111</f>
        <v>1.094573954421404E-2</v>
      </c>
      <c r="N1111" s="5">
        <f>'PROTRA_capacity-Original_Data'!O1111</f>
        <v>1.094573954421404E-2</v>
      </c>
      <c r="O1111" s="5">
        <f>'PROTRA_capacity-Original_Data'!P1111</f>
        <v>1.094573954421404E-2</v>
      </c>
      <c r="P1111" s="5">
        <f>'PROTRA_capacity-Original_Data'!Q1111</f>
        <v>1.094573954421404E-2</v>
      </c>
      <c r="Q1111" s="5">
        <f>'PROTRA_capacity-Original_Data'!R1111</f>
        <v>1.094573954421404E-2</v>
      </c>
      <c r="R1111" s="5">
        <f>'PROTRA_capacity-Original_Data'!S1111</f>
        <v>1.094573954421404E-2</v>
      </c>
      <c r="S1111" s="5">
        <f>'PROTRA_capacity-Original_Data'!T1111</f>
        <v>1.094573954421404E-2</v>
      </c>
      <c r="T1111" s="5">
        <f>'PROTRA_capacity-Original_Data'!U1111</f>
        <v>0.10945739544214039</v>
      </c>
      <c r="U1111" s="5">
        <f>'PROTRA_capacity-Original_Data'!V1111</f>
        <v>0.10945739544214039</v>
      </c>
      <c r="W1111" s="83">
        <f t="shared" si="71"/>
        <v>0.2168968397610116</v>
      </c>
    </row>
    <row r="1112" spans="1:23" x14ac:dyDescent="0.35">
      <c r="A1112" t="s">
        <v>59</v>
      </c>
      <c r="B1112" t="s">
        <v>42</v>
      </c>
      <c r="C1112" t="str">
        <f t="shared" si="68"/>
        <v>LUXEMBOURG_TO_elec</v>
      </c>
      <c r="D1112" t="str">
        <f t="shared" si="69"/>
        <v>PROTRA_CHP_PP_I</v>
      </c>
      <c r="E1112" t="s">
        <v>18</v>
      </c>
      <c r="F1112" s="1" t="str">
        <f t="shared" si="70"/>
        <v>LUXEMBOURGTO_elecPROTRA_PP_solid_bio_CCS</v>
      </c>
      <c r="G1112" s="5">
        <f>'PROTRA_capacity-Original_Data'!H1112</f>
        <v>0</v>
      </c>
      <c r="H1112" s="5">
        <f>'PROTRA_capacity-Original_Data'!I1112</f>
        <v>0</v>
      </c>
      <c r="I1112" s="5">
        <f>'PROTRA_capacity-Original_Data'!J1112</f>
        <v>0</v>
      </c>
      <c r="J1112" s="5">
        <f>'PROTRA_capacity-Original_Data'!K1112</f>
        <v>0</v>
      </c>
      <c r="K1112" s="5">
        <f>'PROTRA_capacity-Original_Data'!L1112</f>
        <v>0</v>
      </c>
      <c r="L1112" s="5">
        <f>'PROTRA_capacity-Original_Data'!M1112</f>
        <v>0</v>
      </c>
      <c r="M1112" s="5">
        <f>'PROTRA_capacity-Original_Data'!N1112</f>
        <v>0</v>
      </c>
      <c r="N1112" s="5">
        <f>'PROTRA_capacity-Original_Data'!O1112</f>
        <v>0</v>
      </c>
      <c r="O1112" s="5">
        <f>'PROTRA_capacity-Original_Data'!P1112</f>
        <v>0</v>
      </c>
      <c r="P1112" s="5">
        <f>'PROTRA_capacity-Original_Data'!Q1112</f>
        <v>0</v>
      </c>
      <c r="Q1112" s="5">
        <f>'PROTRA_capacity-Original_Data'!R1112</f>
        <v>0</v>
      </c>
      <c r="R1112" s="5">
        <f>'PROTRA_capacity-Original_Data'!S1112</f>
        <v>0</v>
      </c>
      <c r="S1112" s="5">
        <f>'PROTRA_capacity-Original_Data'!T1112</f>
        <v>0</v>
      </c>
      <c r="T1112" s="5">
        <f>'PROTRA_capacity-Original_Data'!U1112</f>
        <v>0</v>
      </c>
      <c r="U1112" s="5">
        <f>'PROTRA_capacity-Original_Data'!V1112</f>
        <v>0</v>
      </c>
      <c r="W1112" s="83" t="e">
        <f t="shared" si="71"/>
        <v>#DIV/0!</v>
      </c>
    </row>
    <row r="1113" spans="1:23" x14ac:dyDescent="0.35">
      <c r="A1113" t="s">
        <v>59</v>
      </c>
      <c r="B1113" t="s">
        <v>42</v>
      </c>
      <c r="C1113" t="str">
        <f t="shared" si="68"/>
        <v>LUXEMBOURG_TO_elec</v>
      </c>
      <c r="D1113" t="str">
        <f t="shared" si="69"/>
        <v>PROTRA_CHP_PP_I</v>
      </c>
      <c r="E1113" t="s">
        <v>19</v>
      </c>
      <c r="F1113" s="1" t="str">
        <f t="shared" si="70"/>
        <v>LUXEMBOURGTO_elecPROTRA_PP_gas_fuels</v>
      </c>
      <c r="G1113" s="5">
        <f>'PROTRA_capacity-Original_Data'!H1113</f>
        <v>0.38979142857142857</v>
      </c>
      <c r="H1113" s="5">
        <f>'PROTRA_capacity-Original_Data'!I1113</f>
        <v>0.38979142857142857</v>
      </c>
      <c r="I1113" s="5">
        <f>'PROTRA_capacity-Original_Data'!J1113</f>
        <v>0.38979142857142857</v>
      </c>
      <c r="J1113" s="5">
        <f>'PROTRA_capacity-Original_Data'!K1113</f>
        <v>0.38979142857142857</v>
      </c>
      <c r="K1113" s="5">
        <f>'PROTRA_capacity-Original_Data'!L1113</f>
        <v>0.38979142857142857</v>
      </c>
      <c r="L1113" s="5">
        <f>'PROTRA_capacity-Original_Data'!M1113</f>
        <v>0.38979142857142857</v>
      </c>
      <c r="M1113" s="5">
        <f>'PROTRA_capacity-Original_Data'!N1113</f>
        <v>0.38979142857142857</v>
      </c>
      <c r="N1113" s="5">
        <f>'PROTRA_capacity-Original_Data'!O1113</f>
        <v>0.38979142857142857</v>
      </c>
      <c r="O1113" s="5">
        <f>'PROTRA_capacity-Original_Data'!P1113</f>
        <v>0.38979142857142857</v>
      </c>
      <c r="P1113" s="5">
        <f>'PROTRA_capacity-Original_Data'!Q1113</f>
        <v>0.38899142857142865</v>
      </c>
      <c r="Q1113" s="5">
        <f>'PROTRA_capacity-Original_Data'!R1113</f>
        <v>0.38899142857142865</v>
      </c>
      <c r="R1113" s="5">
        <f>'PROTRA_capacity-Original_Data'!S1113</f>
        <v>0.43162062622309205</v>
      </c>
      <c r="S1113" s="5">
        <f>'PROTRA_capacity-Original_Data'!T1113</f>
        <v>0.43162062622309205</v>
      </c>
      <c r="T1113" s="5">
        <f>'PROTRA_capacity-Original_Data'!U1113</f>
        <v>0.43162062622309205</v>
      </c>
      <c r="U1113" s="5">
        <f>'PROTRA_capacity-Original_Data'!V1113</f>
        <v>0.43162062622309205</v>
      </c>
      <c r="W1113" s="83">
        <f t="shared" si="71"/>
        <v>7.3076590573215583E-3</v>
      </c>
    </row>
    <row r="1114" spans="1:23" x14ac:dyDescent="0.35">
      <c r="A1114" t="s">
        <v>59</v>
      </c>
      <c r="B1114" t="s">
        <v>42</v>
      </c>
      <c r="C1114" t="str">
        <f t="shared" si="68"/>
        <v>LUXEMBOURG_TO_elec</v>
      </c>
      <c r="D1114" t="str">
        <f t="shared" si="69"/>
        <v>PROTRA_CHP_PP_I</v>
      </c>
      <c r="E1114" t="s">
        <v>20</v>
      </c>
      <c r="F1114" s="1" t="str">
        <f t="shared" si="70"/>
        <v>LUXEMBOURGTO_elecPROTRA_PP_gas_fuels_CCS</v>
      </c>
      <c r="G1114" s="6">
        <f>'PROTRA_capacity-Original_Data'!H1114</f>
        <v>0</v>
      </c>
      <c r="H1114" s="6">
        <f>'PROTRA_capacity-Original_Data'!I1114</f>
        <v>0</v>
      </c>
      <c r="I1114" s="6">
        <f>'PROTRA_capacity-Original_Data'!J1114</f>
        <v>0</v>
      </c>
      <c r="J1114" s="6">
        <f>'PROTRA_capacity-Original_Data'!K1114</f>
        <v>0</v>
      </c>
      <c r="K1114" s="6">
        <f>'PROTRA_capacity-Original_Data'!L1114</f>
        <v>0</v>
      </c>
      <c r="L1114" s="6">
        <f>'PROTRA_capacity-Original_Data'!M1114</f>
        <v>0</v>
      </c>
      <c r="M1114" s="6">
        <f>'PROTRA_capacity-Original_Data'!N1114</f>
        <v>0</v>
      </c>
      <c r="N1114" s="6">
        <f>'PROTRA_capacity-Original_Data'!O1114</f>
        <v>0</v>
      </c>
      <c r="O1114" s="6">
        <f>'PROTRA_capacity-Original_Data'!P1114</f>
        <v>0</v>
      </c>
      <c r="P1114" s="6">
        <f>'PROTRA_capacity-Original_Data'!Q1114</f>
        <v>0</v>
      </c>
      <c r="Q1114" s="6">
        <f>'PROTRA_capacity-Original_Data'!R1114</f>
        <v>0</v>
      </c>
      <c r="R1114" s="6">
        <f>'PROTRA_capacity-Original_Data'!S1114</f>
        <v>0</v>
      </c>
      <c r="S1114" s="6">
        <f>'PROTRA_capacity-Original_Data'!T1114</f>
        <v>0</v>
      </c>
      <c r="T1114" s="6">
        <f>'PROTRA_capacity-Original_Data'!U1114</f>
        <v>0</v>
      </c>
      <c r="U1114" s="6">
        <f>'PROTRA_capacity-Original_Data'!V1114</f>
        <v>0</v>
      </c>
      <c r="W1114" s="83" t="e">
        <f t="shared" si="71"/>
        <v>#DIV/0!</v>
      </c>
    </row>
    <row r="1115" spans="1:23" x14ac:dyDescent="0.35">
      <c r="A1115" t="s">
        <v>59</v>
      </c>
      <c r="B1115" t="s">
        <v>42</v>
      </c>
      <c r="C1115" t="str">
        <f t="shared" si="68"/>
        <v>LUXEMBOURG_TO_elec</v>
      </c>
      <c r="D1115" t="str">
        <f t="shared" si="69"/>
        <v>PROTRA_CHP_PP_I</v>
      </c>
      <c r="E1115" t="s">
        <v>21</v>
      </c>
      <c r="F1115" s="1" t="str">
        <f t="shared" si="70"/>
        <v>LUXEMBOURGTO_elecPROTRA_PP_geothermal</v>
      </c>
      <c r="G1115" s="4">
        <f>INDEX('CHP-geothermal-fix'!H$155:H$226,MATCH(PROTRA_capacity!$F1115,'CHP-geothermal-fix'!$F$155:$F$226,0))</f>
        <v>1.0581348845664424E-4</v>
      </c>
      <c r="H1115" s="4">
        <f>INDEX('CHP-geothermal-fix'!I$155:I$226,MATCH(PROTRA_capacity!$F1115,'CHP-geothermal-fix'!$F$155:$F$226,0))</f>
        <v>1.0581348845664424E-4</v>
      </c>
      <c r="I1115" s="4">
        <f>INDEX('CHP-geothermal-fix'!J$155:J$226,MATCH(PROTRA_capacity!$F1115,'CHP-geothermal-fix'!$F$155:$F$226,0))</f>
        <v>1.0581348845664424E-4</v>
      </c>
      <c r="J1115" s="4">
        <f>INDEX('CHP-geothermal-fix'!K$155:K$226,MATCH(PROTRA_capacity!$F1115,'CHP-geothermal-fix'!$F$155:$F$226,0))</f>
        <v>1.0680239956371569E-4</v>
      </c>
      <c r="K1115" s="4">
        <f>INDEX('CHP-geothermal-fix'!L$155:L$226,MATCH(PROTRA_capacity!$F1115,'CHP-geothermal-fix'!$F$155:$F$226,0))</f>
        <v>1.1965824395564442E-4</v>
      </c>
      <c r="L1115" s="4">
        <f>INDEX('CHP-geothermal-fix'!M$155:M$226,MATCH(PROTRA_capacity!$F1115,'CHP-geothermal-fix'!$F$155:$F$226,0))</f>
        <v>3.3500000000000001E-4</v>
      </c>
      <c r="M1115" s="4">
        <f>INDEX('CHP-geothermal-fix'!N$155:N$226,MATCH(PROTRA_capacity!$F1115,'CHP-geothermal-fix'!$F$155:$F$226,0))</f>
        <v>1.34804E-3</v>
      </c>
      <c r="N1115" s="4">
        <f>INDEX('CHP-geothermal-fix'!O$155:O$226,MATCH(PROTRA_capacity!$F1115,'CHP-geothermal-fix'!$F$155:$F$226,0))</f>
        <v>1.3587600000000001E-3</v>
      </c>
      <c r="O1115" s="4">
        <f>INDEX('CHP-geothermal-fix'!P$155:P$226,MATCH(PROTRA_capacity!$F1115,'CHP-geothermal-fix'!$F$155:$F$226,0))</f>
        <v>3.2427999999999998E-4</v>
      </c>
      <c r="P1115" s="4">
        <f>INDEX('CHP-geothermal-fix'!Q$155:Q$226,MATCH(PROTRA_capacity!$F1115,'CHP-geothermal-fix'!$F$155:$F$226,0))</f>
        <v>3.2160000000000001E-4</v>
      </c>
      <c r="Q1115" s="4">
        <f>INDEX('CHP-geothermal-fix'!R$155:R$226,MATCH(PROTRA_capacity!$F1115,'CHP-geothermal-fix'!$F$155:$F$226,0))</f>
        <v>3.4983625086347937E-4</v>
      </c>
      <c r="R1115" s="4">
        <f>INDEX('CHP-geothermal-fix'!S$155:S$226,MATCH(PROTRA_capacity!$F1115,'CHP-geothermal-fix'!$F$155:$F$226,0))</f>
        <v>3.7807250172695872E-4</v>
      </c>
      <c r="S1115" s="4">
        <f>INDEX('CHP-geothermal-fix'!T$155:T$226,MATCH(PROTRA_capacity!$F1115,'CHP-geothermal-fix'!$F$155:$F$226,0))</f>
        <v>4.0630875259043808E-4</v>
      </c>
      <c r="T1115" s="4">
        <f>INDEX('CHP-geothermal-fix'!U$155:U$226,MATCH(PROTRA_capacity!$F1115,'CHP-geothermal-fix'!$F$155:$F$226,0))</f>
        <v>4.3454500345391743E-4</v>
      </c>
      <c r="U1115" s="4">
        <f>INDEX('CHP-geothermal-fix'!V$155:V$226,MATCH(PROTRA_capacity!$F1115,'CHP-geothermal-fix'!$F$155:$F$226,0))</f>
        <v>4.6278125431739679E-4</v>
      </c>
      <c r="W1115" s="83">
        <f t="shared" si="71"/>
        <v>0.11115311737504929</v>
      </c>
    </row>
    <row r="1116" spans="1:23" x14ac:dyDescent="0.35">
      <c r="A1116" t="s">
        <v>59</v>
      </c>
      <c r="B1116" t="s">
        <v>42</v>
      </c>
      <c r="C1116" t="str">
        <f t="shared" si="68"/>
        <v>LUXEMBOURG_TO_elec</v>
      </c>
      <c r="D1116" t="str">
        <f t="shared" si="69"/>
        <v>PROTRA_CHP_PP_I</v>
      </c>
      <c r="E1116" t="s">
        <v>22</v>
      </c>
      <c r="F1116" s="1" t="str">
        <f t="shared" si="70"/>
        <v>LUXEMBOURGTO_elecPROTRA_PP_hydropower_dammed</v>
      </c>
      <c r="G1116" s="5">
        <f>'PROTRA_capacity-Original_Data'!H1116</f>
        <v>1.1000000000000001</v>
      </c>
      <c r="H1116" s="5">
        <f>'PROTRA_capacity-Original_Data'!I1116</f>
        <v>1.1000000000000001</v>
      </c>
      <c r="I1116" s="5">
        <f>'PROTRA_capacity-Original_Data'!J1116</f>
        <v>1.1000000000000001</v>
      </c>
      <c r="J1116" s="5">
        <f>'PROTRA_capacity-Original_Data'!K1116</f>
        <v>1.1000000000000001</v>
      </c>
      <c r="K1116" s="5">
        <f>'PROTRA_capacity-Original_Data'!L1116</f>
        <v>1.1000000000000001</v>
      </c>
      <c r="L1116" s="5">
        <f>'PROTRA_capacity-Original_Data'!M1116</f>
        <v>1.1000000000000001</v>
      </c>
      <c r="M1116" s="5">
        <f>'PROTRA_capacity-Original_Data'!N1116</f>
        <v>1.1000000000000001</v>
      </c>
      <c r="N1116" s="5">
        <f>'PROTRA_capacity-Original_Data'!O1116</f>
        <v>1.1000000000000001</v>
      </c>
      <c r="O1116" s="5">
        <f>'PROTRA_capacity-Original_Data'!P1116</f>
        <v>1.296</v>
      </c>
      <c r="P1116" s="5">
        <f>'PROTRA_capacity-Original_Data'!Q1116</f>
        <v>1.296</v>
      </c>
      <c r="Q1116" s="5">
        <f>'PROTRA_capacity-Original_Data'!R1116</f>
        <v>1.296</v>
      </c>
      <c r="R1116" s="5">
        <f>'PROTRA_capacity-Original_Data'!S1116</f>
        <v>1.296</v>
      </c>
      <c r="S1116" s="5">
        <f>'PROTRA_capacity-Original_Data'!T1116</f>
        <v>1.296</v>
      </c>
      <c r="T1116" s="5">
        <f>'PROTRA_capacity-Original_Data'!U1116</f>
        <v>1.296</v>
      </c>
      <c r="U1116" s="5">
        <f>'PROTRA_capacity-Original_Data'!V1116</f>
        <v>1.296</v>
      </c>
      <c r="W1116" s="83">
        <f t="shared" si="71"/>
        <v>1.1781173313785587E-2</v>
      </c>
    </row>
    <row r="1117" spans="1:23" x14ac:dyDescent="0.35">
      <c r="A1117" t="s">
        <v>59</v>
      </c>
      <c r="B1117" t="s">
        <v>42</v>
      </c>
      <c r="C1117" t="str">
        <f t="shared" si="68"/>
        <v>LUXEMBOURG_TO_elec</v>
      </c>
      <c r="D1117" t="str">
        <f t="shared" si="69"/>
        <v>PROTRA_CHP_PP_I</v>
      </c>
      <c r="E1117" t="s">
        <v>23</v>
      </c>
      <c r="F1117" s="1" t="str">
        <f t="shared" si="70"/>
        <v>LUXEMBOURGTO_elecPROTRA_PP_hydropower_run_of_river</v>
      </c>
      <c r="G1117" s="5">
        <f>'PROTRA_capacity-Original_Data'!H1117</f>
        <v>3.4716000000000004E-2</v>
      </c>
      <c r="H1117" s="5">
        <f>'PROTRA_capacity-Original_Data'!I1117</f>
        <v>3.4716000000000004E-2</v>
      </c>
      <c r="I1117" s="5">
        <f>'PROTRA_capacity-Original_Data'!J1117</f>
        <v>3.4716000000000004E-2</v>
      </c>
      <c r="J1117" s="5">
        <f>'PROTRA_capacity-Original_Data'!K1117</f>
        <v>3.4716000000000004E-2</v>
      </c>
      <c r="K1117" s="5">
        <f>'PROTRA_capacity-Original_Data'!L1117</f>
        <v>3.4716000000000004E-2</v>
      </c>
      <c r="L1117" s="5">
        <f>'PROTRA_capacity-Original_Data'!M1117</f>
        <v>3.4716000000000004E-2</v>
      </c>
      <c r="M1117" s="5">
        <f>'PROTRA_capacity-Original_Data'!N1117</f>
        <v>3.4716000000000004E-2</v>
      </c>
      <c r="N1117" s="5">
        <f>'PROTRA_capacity-Original_Data'!O1117</f>
        <v>3.4716000000000004E-2</v>
      </c>
      <c r="O1117" s="5">
        <f>'PROTRA_capacity-Original_Data'!P1117</f>
        <v>3.4716000000000004E-2</v>
      </c>
      <c r="P1117" s="5">
        <f>'PROTRA_capacity-Original_Data'!Q1117</f>
        <v>3.4716000000000004E-2</v>
      </c>
      <c r="Q1117" s="5">
        <f>'PROTRA_capacity-Original_Data'!R1117</f>
        <v>3.4716000000000004E-2</v>
      </c>
      <c r="R1117" s="5">
        <f>'PROTRA_capacity-Original_Data'!S1117</f>
        <v>3.4716000000000004E-2</v>
      </c>
      <c r="S1117" s="5">
        <f>'PROTRA_capacity-Original_Data'!T1117</f>
        <v>3.4716000000000004E-2</v>
      </c>
      <c r="T1117" s="5">
        <f>'PROTRA_capacity-Original_Data'!U1117</f>
        <v>3.4716000000000004E-2</v>
      </c>
      <c r="U1117" s="5">
        <f>'PROTRA_capacity-Original_Data'!V1117</f>
        <v>3.4716000000000004E-2</v>
      </c>
      <c r="W1117" s="83">
        <f t="shared" si="71"/>
        <v>0</v>
      </c>
    </row>
    <row r="1118" spans="1:23" x14ac:dyDescent="0.35">
      <c r="A1118" t="s">
        <v>59</v>
      </c>
      <c r="B1118" t="s">
        <v>42</v>
      </c>
      <c r="C1118" t="str">
        <f t="shared" si="68"/>
        <v>LUXEMBOURG_TO_elec</v>
      </c>
      <c r="D1118" t="str">
        <f t="shared" si="69"/>
        <v>PROTRA_CHP_PP_I</v>
      </c>
      <c r="E1118" t="s">
        <v>24</v>
      </c>
      <c r="F1118" s="1" t="str">
        <f t="shared" si="70"/>
        <v>LUXEMBOURGTO_elecPROTRA_PP_liquid_fuels</v>
      </c>
      <c r="G1118" s="5">
        <f>'PROTRA_capacity-Original_Data'!H1118</f>
        <v>2.9999999999999997E-4</v>
      </c>
      <c r="H1118" s="5">
        <f>'PROTRA_capacity-Original_Data'!I1118</f>
        <v>2.9999999999999997E-4</v>
      </c>
      <c r="I1118" s="5">
        <f>'PROTRA_capacity-Original_Data'!J1118</f>
        <v>2.9999999999999997E-4</v>
      </c>
      <c r="J1118" s="5">
        <f>'PROTRA_capacity-Original_Data'!K1118</f>
        <v>2.9999999999999997E-4</v>
      </c>
      <c r="K1118" s="5">
        <f>'PROTRA_capacity-Original_Data'!L1118</f>
        <v>2.9999999999999997E-4</v>
      </c>
      <c r="L1118" s="5">
        <f>'PROTRA_capacity-Original_Data'!M1118</f>
        <v>2.9999999999999997E-4</v>
      </c>
      <c r="M1118" s="5">
        <f>'PROTRA_capacity-Original_Data'!N1118</f>
        <v>2.9999999999999997E-4</v>
      </c>
      <c r="N1118" s="5">
        <f>'PROTRA_capacity-Original_Data'!O1118</f>
        <v>2.9999999999999997E-4</v>
      </c>
      <c r="O1118" s="5">
        <f>'PROTRA_capacity-Original_Data'!P1118</f>
        <v>2.9999999999999997E-4</v>
      </c>
      <c r="P1118" s="5">
        <f>'PROTRA_capacity-Original_Data'!Q1118</f>
        <v>2.9999999999999997E-4</v>
      </c>
      <c r="Q1118" s="5">
        <f>'PROTRA_capacity-Original_Data'!R1118</f>
        <v>2.9999999999999997E-4</v>
      </c>
      <c r="R1118" s="5">
        <f>'PROTRA_capacity-Original_Data'!S1118</f>
        <v>2.9999999999999997E-4</v>
      </c>
      <c r="S1118" s="5">
        <f>'PROTRA_capacity-Original_Data'!T1118</f>
        <v>2.9999999999999997E-4</v>
      </c>
      <c r="T1118" s="5">
        <f>'PROTRA_capacity-Original_Data'!U1118</f>
        <v>2.9999999999999997E-4</v>
      </c>
      <c r="U1118" s="5">
        <f>'PROTRA_capacity-Original_Data'!V1118</f>
        <v>2.9999999999999997E-4</v>
      </c>
      <c r="W1118" s="83">
        <f t="shared" si="71"/>
        <v>0</v>
      </c>
    </row>
    <row r="1119" spans="1:23" x14ac:dyDescent="0.35">
      <c r="A1119" t="s">
        <v>59</v>
      </c>
      <c r="B1119" t="s">
        <v>42</v>
      </c>
      <c r="C1119" t="str">
        <f t="shared" si="68"/>
        <v>LUXEMBOURG_TO_elec</v>
      </c>
      <c r="D1119" t="str">
        <f t="shared" si="69"/>
        <v>PROTRA_CHP_PP_I</v>
      </c>
      <c r="E1119" t="s">
        <v>25</v>
      </c>
      <c r="F1119" s="1" t="str">
        <f t="shared" si="70"/>
        <v>LUXEMBOURGTO_elecPROTRA_PP_liquid_fuels_CCS</v>
      </c>
      <c r="G1119" s="5">
        <f>'PROTRA_capacity-Original_Data'!H1119</f>
        <v>0</v>
      </c>
      <c r="H1119" s="5">
        <f>'PROTRA_capacity-Original_Data'!I1119</f>
        <v>0</v>
      </c>
      <c r="I1119" s="5">
        <f>'PROTRA_capacity-Original_Data'!J1119</f>
        <v>0</v>
      </c>
      <c r="J1119" s="5">
        <f>'PROTRA_capacity-Original_Data'!K1119</f>
        <v>0</v>
      </c>
      <c r="K1119" s="5">
        <f>'PROTRA_capacity-Original_Data'!L1119</f>
        <v>0</v>
      </c>
      <c r="L1119" s="5">
        <f>'PROTRA_capacity-Original_Data'!M1119</f>
        <v>0</v>
      </c>
      <c r="M1119" s="5">
        <f>'PROTRA_capacity-Original_Data'!N1119</f>
        <v>0</v>
      </c>
      <c r="N1119" s="5">
        <f>'PROTRA_capacity-Original_Data'!O1119</f>
        <v>0</v>
      </c>
      <c r="O1119" s="5">
        <f>'PROTRA_capacity-Original_Data'!P1119</f>
        <v>0</v>
      </c>
      <c r="P1119" s="5">
        <f>'PROTRA_capacity-Original_Data'!Q1119</f>
        <v>0</v>
      </c>
      <c r="Q1119" s="5">
        <f>'PROTRA_capacity-Original_Data'!R1119</f>
        <v>0</v>
      </c>
      <c r="R1119" s="5">
        <f>'PROTRA_capacity-Original_Data'!S1119</f>
        <v>0</v>
      </c>
      <c r="S1119" s="5">
        <f>'PROTRA_capacity-Original_Data'!T1119</f>
        <v>0</v>
      </c>
      <c r="T1119" s="5">
        <f>'PROTRA_capacity-Original_Data'!U1119</f>
        <v>0</v>
      </c>
      <c r="U1119" s="5">
        <f>'PROTRA_capacity-Original_Data'!V1119</f>
        <v>0</v>
      </c>
      <c r="W1119" s="83" t="e">
        <f t="shared" si="71"/>
        <v>#DIV/0!</v>
      </c>
    </row>
    <row r="1120" spans="1:23" x14ac:dyDescent="0.35">
      <c r="A1120" t="s">
        <v>59</v>
      </c>
      <c r="B1120" t="s">
        <v>42</v>
      </c>
      <c r="C1120" t="str">
        <f t="shared" si="68"/>
        <v>LUXEMBOURG_TO_elec</v>
      </c>
      <c r="D1120" t="str">
        <f t="shared" si="69"/>
        <v>PROTRA_CHP_PP_I</v>
      </c>
      <c r="E1120" t="s">
        <v>26</v>
      </c>
      <c r="F1120" s="1" t="str">
        <f t="shared" si="70"/>
        <v>LUXEMBOURGTO_elecPROTRA_PP_nuclear</v>
      </c>
      <c r="G1120" s="5">
        <f>'PROTRA_capacity-Original_Data'!H1120</f>
        <v>0</v>
      </c>
      <c r="H1120" s="5">
        <f>'PROTRA_capacity-Original_Data'!I1120</f>
        <v>0</v>
      </c>
      <c r="I1120" s="5">
        <f>'PROTRA_capacity-Original_Data'!J1120</f>
        <v>0</v>
      </c>
      <c r="J1120" s="5">
        <f>'PROTRA_capacity-Original_Data'!K1120</f>
        <v>0</v>
      </c>
      <c r="K1120" s="5">
        <f>'PROTRA_capacity-Original_Data'!L1120</f>
        <v>0</v>
      </c>
      <c r="L1120" s="5">
        <f>'PROTRA_capacity-Original_Data'!M1120</f>
        <v>0</v>
      </c>
      <c r="M1120" s="5">
        <f>'PROTRA_capacity-Original_Data'!N1120</f>
        <v>0</v>
      </c>
      <c r="N1120" s="5">
        <f>'PROTRA_capacity-Original_Data'!O1120</f>
        <v>0</v>
      </c>
      <c r="O1120" s="5">
        <f>'PROTRA_capacity-Original_Data'!P1120</f>
        <v>0</v>
      </c>
      <c r="P1120" s="5">
        <f>'PROTRA_capacity-Original_Data'!Q1120</f>
        <v>0</v>
      </c>
      <c r="Q1120" s="5">
        <f>'PROTRA_capacity-Original_Data'!R1120</f>
        <v>0</v>
      </c>
      <c r="R1120" s="5">
        <f>'PROTRA_capacity-Original_Data'!S1120</f>
        <v>0</v>
      </c>
      <c r="S1120" s="5">
        <f>'PROTRA_capacity-Original_Data'!T1120</f>
        <v>0</v>
      </c>
      <c r="T1120" s="5">
        <f>'PROTRA_capacity-Original_Data'!U1120</f>
        <v>0</v>
      </c>
      <c r="U1120" s="5">
        <f>'PROTRA_capacity-Original_Data'!V1120</f>
        <v>0</v>
      </c>
      <c r="W1120" s="83" t="e">
        <f t="shared" si="71"/>
        <v>#DIV/0!</v>
      </c>
    </row>
    <row r="1121" spans="1:23" x14ac:dyDescent="0.35">
      <c r="A1121" t="s">
        <v>59</v>
      </c>
      <c r="B1121" t="s">
        <v>42</v>
      </c>
      <c r="C1121" t="str">
        <f t="shared" si="68"/>
        <v>LUXEMBOURG_TO_elec</v>
      </c>
      <c r="D1121" t="str">
        <f t="shared" si="69"/>
        <v>PROTRA_CHP_PP_I</v>
      </c>
      <c r="E1121" t="s">
        <v>27</v>
      </c>
      <c r="F1121" s="1" t="str">
        <f t="shared" si="70"/>
        <v>LUXEMBOURGTO_elecPROTRA_PP_oceanic</v>
      </c>
      <c r="G1121" s="5">
        <f>'PROTRA_capacity-Original_Data'!H1121</f>
        <v>0</v>
      </c>
      <c r="H1121" s="5">
        <f>'PROTRA_capacity-Original_Data'!I1121</f>
        <v>0</v>
      </c>
      <c r="I1121" s="5">
        <f>'PROTRA_capacity-Original_Data'!J1121</f>
        <v>0</v>
      </c>
      <c r="J1121" s="5">
        <f>'PROTRA_capacity-Original_Data'!K1121</f>
        <v>0</v>
      </c>
      <c r="K1121" s="5">
        <f>'PROTRA_capacity-Original_Data'!L1121</f>
        <v>0</v>
      </c>
      <c r="L1121" s="5">
        <f>'PROTRA_capacity-Original_Data'!M1121</f>
        <v>0</v>
      </c>
      <c r="M1121" s="5">
        <f>'PROTRA_capacity-Original_Data'!N1121</f>
        <v>0</v>
      </c>
      <c r="N1121" s="5">
        <f>'PROTRA_capacity-Original_Data'!O1121</f>
        <v>0</v>
      </c>
      <c r="O1121" s="5">
        <f>'PROTRA_capacity-Original_Data'!P1121</f>
        <v>0</v>
      </c>
      <c r="P1121" s="5">
        <f>'PROTRA_capacity-Original_Data'!Q1121</f>
        <v>0</v>
      </c>
      <c r="Q1121" s="5">
        <f>'PROTRA_capacity-Original_Data'!R1121</f>
        <v>0</v>
      </c>
      <c r="R1121" s="5">
        <f>'PROTRA_capacity-Original_Data'!S1121</f>
        <v>0</v>
      </c>
      <c r="S1121" s="5">
        <f>'PROTRA_capacity-Original_Data'!T1121</f>
        <v>0</v>
      </c>
      <c r="T1121" s="5">
        <f>'PROTRA_capacity-Original_Data'!U1121</f>
        <v>0</v>
      </c>
      <c r="U1121" s="5">
        <f>'PROTRA_capacity-Original_Data'!V1121</f>
        <v>0</v>
      </c>
      <c r="W1121" s="83" t="e">
        <f t="shared" si="71"/>
        <v>#DIV/0!</v>
      </c>
    </row>
    <row r="1122" spans="1:23" x14ac:dyDescent="0.35">
      <c r="A1122" t="s">
        <v>59</v>
      </c>
      <c r="B1122" t="s">
        <v>42</v>
      </c>
      <c r="C1122" t="str">
        <f t="shared" si="68"/>
        <v>LUXEMBOURG_TO_elec</v>
      </c>
      <c r="D1122" t="str">
        <f t="shared" si="69"/>
        <v>PROTRA_CHP_PP_I</v>
      </c>
      <c r="E1122" t="s">
        <v>28</v>
      </c>
      <c r="F1122" s="1" t="str">
        <f t="shared" si="70"/>
        <v>LUXEMBOURGTO_elecPROTRA_PP_solar_CSP</v>
      </c>
      <c r="G1122" s="5">
        <f>'PROTRA_capacity-Original_Data'!H1122</f>
        <v>0</v>
      </c>
      <c r="H1122" s="5">
        <f>'PROTRA_capacity-Original_Data'!I1122</f>
        <v>0</v>
      </c>
      <c r="I1122" s="5">
        <f>'PROTRA_capacity-Original_Data'!J1122</f>
        <v>0</v>
      </c>
      <c r="J1122" s="5">
        <f>'PROTRA_capacity-Original_Data'!K1122</f>
        <v>0</v>
      </c>
      <c r="K1122" s="5">
        <f>'PROTRA_capacity-Original_Data'!L1122</f>
        <v>0</v>
      </c>
      <c r="L1122" s="5">
        <f>'PROTRA_capacity-Original_Data'!M1122</f>
        <v>0</v>
      </c>
      <c r="M1122" s="5">
        <f>'PROTRA_capacity-Original_Data'!N1122</f>
        <v>0</v>
      </c>
      <c r="N1122" s="5">
        <f>'PROTRA_capacity-Original_Data'!O1122</f>
        <v>0</v>
      </c>
      <c r="O1122" s="5">
        <f>'PROTRA_capacity-Original_Data'!P1122</f>
        <v>0</v>
      </c>
      <c r="P1122" s="5">
        <f>'PROTRA_capacity-Original_Data'!Q1122</f>
        <v>0</v>
      </c>
      <c r="Q1122" s="5">
        <f>'PROTRA_capacity-Original_Data'!R1122</f>
        <v>0</v>
      </c>
      <c r="R1122" s="5">
        <f>'PROTRA_capacity-Original_Data'!S1122</f>
        <v>0</v>
      </c>
      <c r="S1122" s="5">
        <f>'PROTRA_capacity-Original_Data'!T1122</f>
        <v>0</v>
      </c>
      <c r="T1122" s="5">
        <f>'PROTRA_capacity-Original_Data'!U1122</f>
        <v>0</v>
      </c>
      <c r="U1122" s="5">
        <f>'PROTRA_capacity-Original_Data'!V1122</f>
        <v>0</v>
      </c>
      <c r="W1122" s="83" t="e">
        <f t="shared" si="71"/>
        <v>#DIV/0!</v>
      </c>
    </row>
    <row r="1123" spans="1:23" x14ac:dyDescent="0.35">
      <c r="A1123" t="s">
        <v>59</v>
      </c>
      <c r="B1123" t="s">
        <v>42</v>
      </c>
      <c r="C1123" t="str">
        <f t="shared" si="68"/>
        <v>LUXEMBOURG_TO_elec</v>
      </c>
      <c r="D1123" t="str">
        <f t="shared" si="69"/>
        <v>PROTRA_CHP_PP_I</v>
      </c>
      <c r="E1123" t="s">
        <v>29</v>
      </c>
      <c r="F1123" s="1" t="str">
        <f t="shared" si="70"/>
        <v>LUXEMBOURGTO_elecPROTRA_PP_solar_PV</v>
      </c>
      <c r="G1123" s="5">
        <f>'PROTRA_capacity-Original_Data'!H1123</f>
        <v>1.42176E-2</v>
      </c>
      <c r="H1123" s="5">
        <f>'PROTRA_capacity-Original_Data'!I1123</f>
        <v>1.4360400000000001E-2</v>
      </c>
      <c r="I1123" s="5">
        <f>'PROTRA_capacity-Original_Data'!J1123</f>
        <v>1.4737199999999999E-2</v>
      </c>
      <c r="J1123" s="5">
        <f>'PROTRA_capacity-Original_Data'!K1123</f>
        <v>1.58142E-2</v>
      </c>
      <c r="K1123" s="5">
        <f>'PROTRA_capacity-Original_Data'!L1123</f>
        <v>1.7670600000000002E-2</v>
      </c>
      <c r="L1123" s="5">
        <f>'PROTRA_capacity-Original_Data'!M1123</f>
        <v>2.4399599999999997E-2</v>
      </c>
      <c r="M1123" s="5">
        <f>'PROTRA_capacity-Original_Data'!N1123</f>
        <v>4.4792399999999996E-2</v>
      </c>
      <c r="N1123" s="5">
        <f>'PROTRA_capacity-Original_Data'!O1123</f>
        <v>5.7012599999999997E-2</v>
      </c>
      <c r="O1123" s="5">
        <f>'PROTRA_capacity-Original_Data'!P1123</f>
        <v>6.5959799999999999E-2</v>
      </c>
      <c r="P1123" s="5">
        <f>'PROTRA_capacity-Original_Data'!Q1123</f>
        <v>6.9763199999999997E-2</v>
      </c>
      <c r="Q1123" s="5">
        <f>'PROTRA_capacity-Original_Data'!R1123</f>
        <v>6.9763199999999997E-2</v>
      </c>
      <c r="R1123" s="5">
        <f>'PROTRA_capacity-Original_Data'!S1123</f>
        <v>6.9763199999999997E-2</v>
      </c>
      <c r="S1123" s="5">
        <f>'PROTRA_capacity-Original_Data'!T1123</f>
        <v>6.9763199999999997E-2</v>
      </c>
      <c r="T1123" s="5">
        <f>'PROTRA_capacity-Original_Data'!U1123</f>
        <v>0.69763200000000003</v>
      </c>
      <c r="U1123" s="5">
        <f>'PROTRA_capacity-Original_Data'!V1123</f>
        <v>0.69763200000000003</v>
      </c>
      <c r="W1123" s="83">
        <f t="shared" si="71"/>
        <v>0.32060043451956166</v>
      </c>
    </row>
    <row r="1124" spans="1:23" x14ac:dyDescent="0.35">
      <c r="A1124" t="s">
        <v>59</v>
      </c>
      <c r="B1124" t="s">
        <v>42</v>
      </c>
      <c r="C1124" t="str">
        <f t="shared" si="68"/>
        <v>LUXEMBOURG_TO_elec</v>
      </c>
      <c r="D1124" t="str">
        <f t="shared" si="69"/>
        <v>PROTRA_CHP_PP_I</v>
      </c>
      <c r="E1124" t="s">
        <v>30</v>
      </c>
      <c r="F1124" s="1" t="str">
        <f t="shared" si="70"/>
        <v>LUXEMBOURGTO_elecPROTRA_PP_solar_urban_PV</v>
      </c>
      <c r="G1124" s="5">
        <f>'PROTRA_capacity-Original_Data'!H1124</f>
        <v>9.4784000000000014E-3</v>
      </c>
      <c r="H1124" s="5">
        <f>'PROTRA_capacity-Original_Data'!I1124</f>
        <v>9.5736000000000016E-3</v>
      </c>
      <c r="I1124" s="5">
        <f>'PROTRA_capacity-Original_Data'!J1124</f>
        <v>9.8248000000000016E-3</v>
      </c>
      <c r="J1124" s="5">
        <f>'PROTRA_capacity-Original_Data'!K1124</f>
        <v>1.05428E-2</v>
      </c>
      <c r="K1124" s="5">
        <f>'PROTRA_capacity-Original_Data'!L1124</f>
        <v>1.17804E-2</v>
      </c>
      <c r="L1124" s="5">
        <f>'PROTRA_capacity-Original_Data'!M1124</f>
        <v>1.62664E-2</v>
      </c>
      <c r="M1124" s="5">
        <f>'PROTRA_capacity-Original_Data'!N1124</f>
        <v>2.9861599999999999E-2</v>
      </c>
      <c r="N1124" s="5">
        <f>'PROTRA_capacity-Original_Data'!O1124</f>
        <v>3.8008400000000005E-2</v>
      </c>
      <c r="O1124" s="5">
        <f>'PROTRA_capacity-Original_Data'!P1124</f>
        <v>4.3973200000000004E-2</v>
      </c>
      <c r="P1124" s="5">
        <f>'PROTRA_capacity-Original_Data'!Q1124</f>
        <v>4.650880000000001E-2</v>
      </c>
      <c r="Q1124" s="5">
        <f>'PROTRA_capacity-Original_Data'!R1124</f>
        <v>4.650880000000001E-2</v>
      </c>
      <c r="R1124" s="5">
        <f>'PROTRA_capacity-Original_Data'!S1124</f>
        <v>4.650880000000001E-2</v>
      </c>
      <c r="S1124" s="5">
        <f>'PROTRA_capacity-Original_Data'!T1124</f>
        <v>4.650880000000001E-2</v>
      </c>
      <c r="T1124" s="5">
        <f>'PROTRA_capacity-Original_Data'!U1124</f>
        <v>0.46508800000000011</v>
      </c>
      <c r="U1124" s="5">
        <f>'PROTRA_capacity-Original_Data'!V1124</f>
        <v>0.46508800000000011</v>
      </c>
      <c r="W1124" s="83">
        <f t="shared" si="71"/>
        <v>0.32060043451956166</v>
      </c>
    </row>
    <row r="1125" spans="1:23" x14ac:dyDescent="0.35">
      <c r="A1125" t="s">
        <v>59</v>
      </c>
      <c r="B1125" t="s">
        <v>42</v>
      </c>
      <c r="C1125" t="str">
        <f t="shared" si="68"/>
        <v>LUXEMBOURG_TO_elec</v>
      </c>
      <c r="D1125" t="str">
        <f t="shared" si="69"/>
        <v>PROTRA_CHP_PP_I</v>
      </c>
      <c r="E1125" t="s">
        <v>31</v>
      </c>
      <c r="F1125" s="1" t="str">
        <f t="shared" si="70"/>
        <v>LUXEMBOURGTO_elecPROTRA_PP_solid_fossil</v>
      </c>
      <c r="G1125" s="5">
        <f>'PROTRA_capacity-Original_Data'!H1125</f>
        <v>0</v>
      </c>
      <c r="H1125" s="5">
        <f>'PROTRA_capacity-Original_Data'!I1125</f>
        <v>0</v>
      </c>
      <c r="I1125" s="5">
        <f>'PROTRA_capacity-Original_Data'!J1125</f>
        <v>0</v>
      </c>
      <c r="J1125" s="5">
        <f>'PROTRA_capacity-Original_Data'!K1125</f>
        <v>0</v>
      </c>
      <c r="K1125" s="5">
        <f>'PROTRA_capacity-Original_Data'!L1125</f>
        <v>0</v>
      </c>
      <c r="L1125" s="5">
        <f>'PROTRA_capacity-Original_Data'!M1125</f>
        <v>0</v>
      </c>
      <c r="M1125" s="5">
        <f>'PROTRA_capacity-Original_Data'!N1125</f>
        <v>0</v>
      </c>
      <c r="N1125" s="5">
        <f>'PROTRA_capacity-Original_Data'!O1125</f>
        <v>0</v>
      </c>
      <c r="O1125" s="5">
        <f>'PROTRA_capacity-Original_Data'!P1125</f>
        <v>0</v>
      </c>
      <c r="P1125" s="5">
        <f>'PROTRA_capacity-Original_Data'!Q1125</f>
        <v>0</v>
      </c>
      <c r="Q1125" s="5">
        <f>'PROTRA_capacity-Original_Data'!R1125</f>
        <v>0</v>
      </c>
      <c r="R1125" s="5">
        <f>'PROTRA_capacity-Original_Data'!S1125</f>
        <v>0</v>
      </c>
      <c r="S1125" s="5">
        <f>'PROTRA_capacity-Original_Data'!T1125</f>
        <v>0</v>
      </c>
      <c r="T1125" s="5">
        <f>'PROTRA_capacity-Original_Data'!U1125</f>
        <v>0</v>
      </c>
      <c r="U1125" s="5">
        <f>'PROTRA_capacity-Original_Data'!V1125</f>
        <v>0</v>
      </c>
      <c r="W1125" s="83" t="e">
        <f t="shared" si="71"/>
        <v>#DIV/0!</v>
      </c>
    </row>
    <row r="1126" spans="1:23" x14ac:dyDescent="0.35">
      <c r="A1126" t="s">
        <v>59</v>
      </c>
      <c r="B1126" t="s">
        <v>42</v>
      </c>
      <c r="C1126" t="str">
        <f t="shared" si="68"/>
        <v>LUXEMBOURG_TO_elec</v>
      </c>
      <c r="D1126" t="str">
        <f t="shared" si="69"/>
        <v>PROTRA_CHP_PP_I</v>
      </c>
      <c r="E1126" t="s">
        <v>32</v>
      </c>
      <c r="F1126" s="1" t="str">
        <f t="shared" si="70"/>
        <v>LUXEMBOURGTO_elecPROTRA_PP_solid_fossil_CCS</v>
      </c>
      <c r="G1126" s="5">
        <f>'PROTRA_capacity-Original_Data'!H1126</f>
        <v>0</v>
      </c>
      <c r="H1126" s="5">
        <f>'PROTRA_capacity-Original_Data'!I1126</f>
        <v>0</v>
      </c>
      <c r="I1126" s="5">
        <f>'PROTRA_capacity-Original_Data'!J1126</f>
        <v>0</v>
      </c>
      <c r="J1126" s="5">
        <f>'PROTRA_capacity-Original_Data'!K1126</f>
        <v>0</v>
      </c>
      <c r="K1126" s="5">
        <f>'PROTRA_capacity-Original_Data'!L1126</f>
        <v>0</v>
      </c>
      <c r="L1126" s="5">
        <f>'PROTRA_capacity-Original_Data'!M1126</f>
        <v>0</v>
      </c>
      <c r="M1126" s="5">
        <f>'PROTRA_capacity-Original_Data'!N1126</f>
        <v>0</v>
      </c>
      <c r="N1126" s="5">
        <f>'PROTRA_capacity-Original_Data'!O1126</f>
        <v>0</v>
      </c>
      <c r="O1126" s="5">
        <f>'PROTRA_capacity-Original_Data'!P1126</f>
        <v>0</v>
      </c>
      <c r="P1126" s="5">
        <f>'PROTRA_capacity-Original_Data'!Q1126</f>
        <v>0</v>
      </c>
      <c r="Q1126" s="5">
        <f>'PROTRA_capacity-Original_Data'!R1126</f>
        <v>0</v>
      </c>
      <c r="R1126" s="5">
        <f>'PROTRA_capacity-Original_Data'!S1126</f>
        <v>0</v>
      </c>
      <c r="S1126" s="5">
        <f>'PROTRA_capacity-Original_Data'!T1126</f>
        <v>0</v>
      </c>
      <c r="T1126" s="5">
        <f>'PROTRA_capacity-Original_Data'!U1126</f>
        <v>0</v>
      </c>
      <c r="U1126" s="5">
        <f>'PROTRA_capacity-Original_Data'!V1126</f>
        <v>0</v>
      </c>
      <c r="W1126" s="83" t="e">
        <f t="shared" si="71"/>
        <v>#DIV/0!</v>
      </c>
    </row>
    <row r="1127" spans="1:23" x14ac:dyDescent="0.35">
      <c r="A1127" t="s">
        <v>59</v>
      </c>
      <c r="B1127" t="s">
        <v>42</v>
      </c>
      <c r="C1127" t="str">
        <f t="shared" si="68"/>
        <v>LUXEMBOURG_TO_elec</v>
      </c>
      <c r="D1127" t="str">
        <f t="shared" si="69"/>
        <v>PROTRA_CHP_PP_I</v>
      </c>
      <c r="E1127" t="s">
        <v>33</v>
      </c>
      <c r="F1127" s="1" t="str">
        <f t="shared" si="70"/>
        <v>LUXEMBOURGTO_elecPROTRA_PP_waste</v>
      </c>
      <c r="G1127" s="5">
        <f>'PROTRA_capacity-Original_Data'!H1127</f>
        <v>5.9904130997644077E-3</v>
      </c>
      <c r="H1127" s="5">
        <f>'PROTRA_capacity-Original_Data'!I1127</f>
        <v>5.9904130997644077E-3</v>
      </c>
      <c r="I1127" s="5">
        <f>'PROTRA_capacity-Original_Data'!J1127</f>
        <v>5.9904130997644077E-3</v>
      </c>
      <c r="J1127" s="5">
        <f>'PROTRA_capacity-Original_Data'!K1127</f>
        <v>5.9904130997644077E-3</v>
      </c>
      <c r="K1127" s="5">
        <f>'PROTRA_capacity-Original_Data'!L1127</f>
        <v>7.0502554174150349E-3</v>
      </c>
      <c r="L1127" s="5">
        <f>'PROTRA_capacity-Original_Data'!M1127</f>
        <v>7.0502554174150349E-3</v>
      </c>
      <c r="M1127" s="5">
        <f>'PROTRA_capacity-Original_Data'!N1127</f>
        <v>9.3542604557859607E-3</v>
      </c>
      <c r="N1127" s="5">
        <f>'PROTRA_capacity-Original_Data'!O1127</f>
        <v>9.3542604557859607E-3</v>
      </c>
      <c r="O1127" s="5">
        <f>'PROTRA_capacity-Original_Data'!P1127</f>
        <v>9.3542604557859607E-3</v>
      </c>
      <c r="P1127" s="5">
        <f>'PROTRA_capacity-Original_Data'!Q1127</f>
        <v>9.3542604557859607E-3</v>
      </c>
      <c r="Q1127" s="5">
        <f>'PROTRA_capacity-Original_Data'!R1127</f>
        <v>9.3542604557859607E-3</v>
      </c>
      <c r="R1127" s="5">
        <f>'PROTRA_capacity-Original_Data'!S1127</f>
        <v>9.3542604557859607E-3</v>
      </c>
      <c r="S1127" s="5">
        <f>'PROTRA_capacity-Original_Data'!T1127</f>
        <v>9.3542604557859607E-3</v>
      </c>
      <c r="T1127" s="5">
        <f>'PROTRA_capacity-Original_Data'!U1127</f>
        <v>9.3542604557859607E-3</v>
      </c>
      <c r="U1127" s="5">
        <f>'PROTRA_capacity-Original_Data'!V1127</f>
        <v>9.3542604557859607E-3</v>
      </c>
      <c r="W1127" s="83">
        <f t="shared" si="71"/>
        <v>3.2345791906908783E-2</v>
      </c>
    </row>
    <row r="1128" spans="1:23" x14ac:dyDescent="0.35">
      <c r="A1128" t="s">
        <v>59</v>
      </c>
      <c r="B1128" t="s">
        <v>42</v>
      </c>
      <c r="C1128" t="str">
        <f t="shared" si="68"/>
        <v>LUXEMBOURG_TO_elec</v>
      </c>
      <c r="D1128" t="str">
        <f t="shared" si="69"/>
        <v>PROTRA_CHP_PP_I</v>
      </c>
      <c r="E1128" t="s">
        <v>34</v>
      </c>
      <c r="F1128" s="1" t="str">
        <f t="shared" si="70"/>
        <v>LUXEMBOURGTO_elecPROTRA_PP_waste_CCS</v>
      </c>
      <c r="G1128" s="5">
        <f>'PROTRA_capacity-Original_Data'!H1128</f>
        <v>0</v>
      </c>
      <c r="H1128" s="5">
        <f>'PROTRA_capacity-Original_Data'!I1128</f>
        <v>0</v>
      </c>
      <c r="I1128" s="5">
        <f>'PROTRA_capacity-Original_Data'!J1128</f>
        <v>0</v>
      </c>
      <c r="J1128" s="5">
        <f>'PROTRA_capacity-Original_Data'!K1128</f>
        <v>0</v>
      </c>
      <c r="K1128" s="5">
        <f>'PROTRA_capacity-Original_Data'!L1128</f>
        <v>0</v>
      </c>
      <c r="L1128" s="5">
        <f>'PROTRA_capacity-Original_Data'!M1128</f>
        <v>0</v>
      </c>
      <c r="M1128" s="5">
        <f>'PROTRA_capacity-Original_Data'!N1128</f>
        <v>0</v>
      </c>
      <c r="N1128" s="5">
        <f>'PROTRA_capacity-Original_Data'!O1128</f>
        <v>0</v>
      </c>
      <c r="O1128" s="5">
        <f>'PROTRA_capacity-Original_Data'!P1128</f>
        <v>0</v>
      </c>
      <c r="P1128" s="5">
        <f>'PROTRA_capacity-Original_Data'!Q1128</f>
        <v>0</v>
      </c>
      <c r="Q1128" s="5">
        <f>'PROTRA_capacity-Original_Data'!R1128</f>
        <v>0</v>
      </c>
      <c r="R1128" s="5">
        <f>'PROTRA_capacity-Original_Data'!S1128</f>
        <v>0</v>
      </c>
      <c r="S1128" s="5">
        <f>'PROTRA_capacity-Original_Data'!T1128</f>
        <v>0</v>
      </c>
      <c r="T1128" s="5">
        <f>'PROTRA_capacity-Original_Data'!U1128</f>
        <v>0</v>
      </c>
      <c r="U1128" s="5">
        <f>'PROTRA_capacity-Original_Data'!V1128</f>
        <v>0</v>
      </c>
      <c r="W1128" s="83" t="e">
        <f t="shared" si="71"/>
        <v>#DIV/0!</v>
      </c>
    </row>
    <row r="1129" spans="1:23" x14ac:dyDescent="0.35">
      <c r="A1129" t="s">
        <v>59</v>
      </c>
      <c r="B1129" t="s">
        <v>42</v>
      </c>
      <c r="C1129" t="str">
        <f t="shared" si="68"/>
        <v>LUXEMBOURG_TO_elec</v>
      </c>
      <c r="D1129" t="str">
        <f t="shared" si="69"/>
        <v>PROTRA_CHP_PP_I</v>
      </c>
      <c r="E1129" t="s">
        <v>35</v>
      </c>
      <c r="F1129" s="1" t="str">
        <f t="shared" si="70"/>
        <v>LUXEMBOURGTO_elecPROTRA_PP_wind_offshore</v>
      </c>
      <c r="G1129" s="5">
        <f>'PROTRA_capacity-Original_Data'!H1129</f>
        <v>0</v>
      </c>
      <c r="H1129" s="5">
        <f>'PROTRA_capacity-Original_Data'!I1129</f>
        <v>0</v>
      </c>
      <c r="I1129" s="5">
        <f>'PROTRA_capacity-Original_Data'!J1129</f>
        <v>0</v>
      </c>
      <c r="J1129" s="5">
        <f>'PROTRA_capacity-Original_Data'!K1129</f>
        <v>0</v>
      </c>
      <c r="K1129" s="5">
        <f>'PROTRA_capacity-Original_Data'!L1129</f>
        <v>0</v>
      </c>
      <c r="L1129" s="5">
        <f>'PROTRA_capacity-Original_Data'!M1129</f>
        <v>0</v>
      </c>
      <c r="M1129" s="5">
        <f>'PROTRA_capacity-Original_Data'!N1129</f>
        <v>0</v>
      </c>
      <c r="N1129" s="5">
        <f>'PROTRA_capacity-Original_Data'!O1129</f>
        <v>0</v>
      </c>
      <c r="O1129" s="5">
        <f>'PROTRA_capacity-Original_Data'!P1129</f>
        <v>0</v>
      </c>
      <c r="P1129" s="5">
        <f>'PROTRA_capacity-Original_Data'!Q1129</f>
        <v>0</v>
      </c>
      <c r="Q1129" s="5">
        <f>'PROTRA_capacity-Original_Data'!R1129</f>
        <v>0</v>
      </c>
      <c r="R1129" s="5">
        <f>'PROTRA_capacity-Original_Data'!S1129</f>
        <v>0</v>
      </c>
      <c r="S1129" s="5">
        <f>'PROTRA_capacity-Original_Data'!T1129</f>
        <v>0</v>
      </c>
      <c r="T1129" s="5">
        <f>'PROTRA_capacity-Original_Data'!U1129</f>
        <v>0</v>
      </c>
      <c r="U1129" s="5">
        <f>'PROTRA_capacity-Original_Data'!V1129</f>
        <v>0</v>
      </c>
      <c r="W1129" s="83" t="e">
        <f t="shared" si="71"/>
        <v>#DIV/0!</v>
      </c>
    </row>
    <row r="1130" spans="1:23" x14ac:dyDescent="0.35">
      <c r="A1130" t="s">
        <v>59</v>
      </c>
      <c r="B1130" t="s">
        <v>42</v>
      </c>
      <c r="C1130" t="str">
        <f t="shared" si="68"/>
        <v>LUXEMBOURG_TO_elec</v>
      </c>
      <c r="D1130" t="str">
        <f t="shared" si="69"/>
        <v>PROTRA_CHP_PP_I</v>
      </c>
      <c r="E1130" t="s">
        <v>36</v>
      </c>
      <c r="F1130" s="1" t="str">
        <f t="shared" si="70"/>
        <v>LUXEMBOURGTO_elecPROTRA_PP_wind_onshore</v>
      </c>
      <c r="G1130" s="5">
        <f>'PROTRA_capacity-Original_Data'!H1130</f>
        <v>3.49E-2</v>
      </c>
      <c r="H1130" s="5">
        <f>'PROTRA_capacity-Original_Data'!I1130</f>
        <v>3.49E-2</v>
      </c>
      <c r="I1130" s="5">
        <f>'PROTRA_capacity-Original_Data'!J1130</f>
        <v>4.2915000000000002E-2</v>
      </c>
      <c r="J1130" s="5">
        <f>'PROTRA_capacity-Original_Data'!K1130</f>
        <v>4.2930000000000003E-2</v>
      </c>
      <c r="K1130" s="5">
        <f>'PROTRA_capacity-Original_Data'!L1130</f>
        <v>4.3726999999999995E-2</v>
      </c>
      <c r="L1130" s="5">
        <f>'PROTRA_capacity-Original_Data'!M1130</f>
        <v>4.4527000000000004E-2</v>
      </c>
      <c r="M1130" s="5">
        <f>'PROTRA_capacity-Original_Data'!N1130</f>
        <v>5.8326999999999997E-2</v>
      </c>
      <c r="N1130" s="5">
        <f>'PROTRA_capacity-Original_Data'!O1130</f>
        <v>5.8326999999999997E-2</v>
      </c>
      <c r="O1130" s="5">
        <f>'PROTRA_capacity-Original_Data'!P1130</f>
        <v>5.8341999999999998E-2</v>
      </c>
      <c r="P1130" s="5">
        <f>'PROTRA_capacity-Original_Data'!Q1130</f>
        <v>6.3794000000000003E-2</v>
      </c>
      <c r="Q1130" s="5">
        <f>'PROTRA_capacity-Original_Data'!R1130</f>
        <v>6.5920466666666677E-2</v>
      </c>
      <c r="R1130" s="5">
        <f>'PROTRA_capacity-Original_Data'!S1130</f>
        <v>6.5920466666666677E-2</v>
      </c>
      <c r="S1130" s="5">
        <f>'PROTRA_capacity-Original_Data'!T1130</f>
        <v>8.1868966666666682E-2</v>
      </c>
      <c r="T1130" s="5">
        <f>'PROTRA_capacity-Original_Data'!U1130</f>
        <v>8.1868966666666682E-2</v>
      </c>
      <c r="U1130" s="5">
        <f>'PROTRA_capacity-Original_Data'!V1130</f>
        <v>8.1868966666666682E-2</v>
      </c>
      <c r="W1130" s="83">
        <f t="shared" si="71"/>
        <v>6.2795147859553424E-2</v>
      </c>
    </row>
    <row r="1131" spans="1:23" x14ac:dyDescent="0.35">
      <c r="A1131" t="s">
        <v>60</v>
      </c>
      <c r="B1131" t="s">
        <v>41</v>
      </c>
      <c r="C1131" t="str">
        <f t="shared" si="68"/>
        <v>MALTA_TO_heat</v>
      </c>
      <c r="D1131" t="str">
        <f t="shared" si="69"/>
        <v>PROTRA_CHP_HP_I</v>
      </c>
      <c r="E1131" t="s">
        <v>0</v>
      </c>
      <c r="F1131" s="1" t="str">
        <f t="shared" si="70"/>
        <v>MALTATO_heatPROTRA_CHP_gas_fuels</v>
      </c>
      <c r="G1131" s="3">
        <f>'PROTRA_capacity-Original_Data'!H1131</f>
        <v>0</v>
      </c>
      <c r="H1131" s="3">
        <f>'PROTRA_capacity-Original_Data'!I1131</f>
        <v>0</v>
      </c>
      <c r="I1131" s="3">
        <f>'PROTRA_capacity-Original_Data'!J1131</f>
        <v>0</v>
      </c>
      <c r="J1131" s="3">
        <f>'PROTRA_capacity-Original_Data'!K1131</f>
        <v>0</v>
      </c>
      <c r="K1131" s="3">
        <f>'PROTRA_capacity-Original_Data'!L1131</f>
        <v>0</v>
      </c>
      <c r="L1131" s="3">
        <f>'PROTRA_capacity-Original_Data'!M1131</f>
        <v>0</v>
      </c>
      <c r="M1131" s="3">
        <f>'PROTRA_capacity-Original_Data'!N1131</f>
        <v>0</v>
      </c>
      <c r="N1131" s="3">
        <f>'PROTRA_capacity-Original_Data'!O1131</f>
        <v>0</v>
      </c>
      <c r="O1131" s="3">
        <f>'PROTRA_capacity-Original_Data'!P1131</f>
        <v>0</v>
      </c>
      <c r="P1131" s="3">
        <f>'PROTRA_capacity-Original_Data'!Q1131</f>
        <v>0</v>
      </c>
      <c r="Q1131" s="3">
        <f>'PROTRA_capacity-Original_Data'!R1131</f>
        <v>0</v>
      </c>
      <c r="R1131" s="3">
        <f>'PROTRA_capacity-Original_Data'!S1131</f>
        <v>0</v>
      </c>
      <c r="S1131" s="3">
        <f>'PROTRA_capacity-Original_Data'!T1131</f>
        <v>0</v>
      </c>
      <c r="T1131" s="3">
        <f>'PROTRA_capacity-Original_Data'!U1131</f>
        <v>0</v>
      </c>
      <c r="U1131" s="3">
        <f>'PROTRA_capacity-Original_Data'!V1131</f>
        <v>0</v>
      </c>
      <c r="W1131" s="83" t="e">
        <f t="shared" si="71"/>
        <v>#DIV/0!</v>
      </c>
    </row>
    <row r="1132" spans="1:23" x14ac:dyDescent="0.35">
      <c r="A1132" t="s">
        <v>60</v>
      </c>
      <c r="B1132" t="s">
        <v>41</v>
      </c>
      <c r="C1132" t="str">
        <f t="shared" si="68"/>
        <v>MALTA_TO_heat</v>
      </c>
      <c r="D1132" t="str">
        <f t="shared" si="69"/>
        <v>PROTRA_CHP_HP_I</v>
      </c>
      <c r="E1132" t="s">
        <v>1</v>
      </c>
      <c r="F1132" s="1" t="str">
        <f t="shared" si="70"/>
        <v>MALTATO_heatPROTRA_CHP_gas_fuels_CCS</v>
      </c>
      <c r="G1132" s="3">
        <f>'PROTRA_capacity-Original_Data'!H1132</f>
        <v>0</v>
      </c>
      <c r="H1132" s="3">
        <f>'PROTRA_capacity-Original_Data'!I1132</f>
        <v>0</v>
      </c>
      <c r="I1132" s="3">
        <f>'PROTRA_capacity-Original_Data'!J1132</f>
        <v>0</v>
      </c>
      <c r="J1132" s="3">
        <f>'PROTRA_capacity-Original_Data'!K1132</f>
        <v>0</v>
      </c>
      <c r="K1132" s="3">
        <f>'PROTRA_capacity-Original_Data'!L1132</f>
        <v>0</v>
      </c>
      <c r="L1132" s="3">
        <f>'PROTRA_capacity-Original_Data'!M1132</f>
        <v>0</v>
      </c>
      <c r="M1132" s="3">
        <f>'PROTRA_capacity-Original_Data'!N1132</f>
        <v>0</v>
      </c>
      <c r="N1132" s="3">
        <f>'PROTRA_capacity-Original_Data'!O1132</f>
        <v>0</v>
      </c>
      <c r="O1132" s="3">
        <f>'PROTRA_capacity-Original_Data'!P1132</f>
        <v>0</v>
      </c>
      <c r="P1132" s="3">
        <f>'PROTRA_capacity-Original_Data'!Q1132</f>
        <v>0</v>
      </c>
      <c r="Q1132" s="3">
        <f>'PROTRA_capacity-Original_Data'!R1132</f>
        <v>0</v>
      </c>
      <c r="R1132" s="3">
        <f>'PROTRA_capacity-Original_Data'!S1132</f>
        <v>0</v>
      </c>
      <c r="S1132" s="3">
        <f>'PROTRA_capacity-Original_Data'!T1132</f>
        <v>0</v>
      </c>
      <c r="T1132" s="3">
        <f>'PROTRA_capacity-Original_Data'!U1132</f>
        <v>0</v>
      </c>
      <c r="U1132" s="3">
        <f>'PROTRA_capacity-Original_Data'!V1132</f>
        <v>0</v>
      </c>
      <c r="W1132" s="83" t="e">
        <f t="shared" si="71"/>
        <v>#DIV/0!</v>
      </c>
    </row>
    <row r="1133" spans="1:23" x14ac:dyDescent="0.35">
      <c r="A1133" t="s">
        <v>60</v>
      </c>
      <c r="B1133" t="s">
        <v>41</v>
      </c>
      <c r="C1133" t="str">
        <f t="shared" si="68"/>
        <v>MALTA_TO_heat</v>
      </c>
      <c r="D1133" t="str">
        <f t="shared" si="69"/>
        <v>PROTRA_CHP_HP_I</v>
      </c>
      <c r="E1133" t="s">
        <v>2</v>
      </c>
      <c r="F1133" s="1" t="str">
        <f t="shared" si="70"/>
        <v>MALTATO_heatPROTRA_CHP_geothermal</v>
      </c>
      <c r="G1133" s="3">
        <v>0</v>
      </c>
      <c r="H1133" s="3">
        <v>0</v>
      </c>
      <c r="I1133" s="3">
        <v>0</v>
      </c>
      <c r="J1133" s="3">
        <v>0</v>
      </c>
      <c r="K1133" s="3">
        <v>0</v>
      </c>
      <c r="L1133" s="3">
        <v>0</v>
      </c>
      <c r="M1133" s="3">
        <v>0</v>
      </c>
      <c r="N1133" s="3">
        <v>0</v>
      </c>
      <c r="O1133" s="3">
        <v>0</v>
      </c>
      <c r="P1133" s="3">
        <v>0</v>
      </c>
      <c r="Q1133" s="3">
        <v>0</v>
      </c>
      <c r="R1133" s="3">
        <v>0</v>
      </c>
      <c r="S1133" s="3">
        <v>0</v>
      </c>
      <c r="T1133" s="3">
        <v>0</v>
      </c>
      <c r="U1133" s="3">
        <v>0</v>
      </c>
      <c r="W1133" s="83" t="e">
        <f t="shared" si="71"/>
        <v>#DIV/0!</v>
      </c>
    </row>
    <row r="1134" spans="1:23" x14ac:dyDescent="0.35">
      <c r="A1134" t="s">
        <v>60</v>
      </c>
      <c r="B1134" t="s">
        <v>41</v>
      </c>
      <c r="C1134" t="str">
        <f t="shared" si="68"/>
        <v>MALTA_TO_heat</v>
      </c>
      <c r="D1134" t="str">
        <f t="shared" si="69"/>
        <v>PROTRA_CHP_HP_I</v>
      </c>
      <c r="E1134" t="s">
        <v>3</v>
      </c>
      <c r="F1134" s="1" t="str">
        <f t="shared" si="70"/>
        <v>MALTATO_heatPROTRA_CHP_liquid_fuels</v>
      </c>
      <c r="G1134" s="3">
        <f>'PROTRA_capacity-Original_Data'!H1134</f>
        <v>0</v>
      </c>
      <c r="H1134" s="3">
        <f>'PROTRA_capacity-Original_Data'!I1134</f>
        <v>0</v>
      </c>
      <c r="I1134" s="3">
        <f>'PROTRA_capacity-Original_Data'!J1134</f>
        <v>0</v>
      </c>
      <c r="J1134" s="3">
        <f>'PROTRA_capacity-Original_Data'!K1134</f>
        <v>0</v>
      </c>
      <c r="K1134" s="3">
        <f>'PROTRA_capacity-Original_Data'!L1134</f>
        <v>0</v>
      </c>
      <c r="L1134" s="3">
        <f>'PROTRA_capacity-Original_Data'!M1134</f>
        <v>0</v>
      </c>
      <c r="M1134" s="3">
        <f>'PROTRA_capacity-Original_Data'!N1134</f>
        <v>0</v>
      </c>
      <c r="N1134" s="3">
        <f>'PROTRA_capacity-Original_Data'!O1134</f>
        <v>0</v>
      </c>
      <c r="O1134" s="3">
        <f>'PROTRA_capacity-Original_Data'!P1134</f>
        <v>0</v>
      </c>
      <c r="P1134" s="3">
        <f>'PROTRA_capacity-Original_Data'!Q1134</f>
        <v>0</v>
      </c>
      <c r="Q1134" s="3">
        <f>'PROTRA_capacity-Original_Data'!R1134</f>
        <v>0</v>
      </c>
      <c r="R1134" s="3">
        <f>'PROTRA_capacity-Original_Data'!S1134</f>
        <v>0</v>
      </c>
      <c r="S1134" s="3">
        <f>'PROTRA_capacity-Original_Data'!T1134</f>
        <v>0</v>
      </c>
      <c r="T1134" s="3">
        <f>'PROTRA_capacity-Original_Data'!U1134</f>
        <v>0</v>
      </c>
      <c r="U1134" s="3">
        <f>'PROTRA_capacity-Original_Data'!V1134</f>
        <v>0</v>
      </c>
      <c r="W1134" s="83" t="e">
        <f t="shared" si="71"/>
        <v>#DIV/0!</v>
      </c>
    </row>
    <row r="1135" spans="1:23" x14ac:dyDescent="0.35">
      <c r="A1135" t="s">
        <v>60</v>
      </c>
      <c r="B1135" t="s">
        <v>41</v>
      </c>
      <c r="C1135" t="str">
        <f t="shared" si="68"/>
        <v>MALTA_TO_heat</v>
      </c>
      <c r="D1135" t="str">
        <f t="shared" si="69"/>
        <v>PROTRA_CHP_HP_I</v>
      </c>
      <c r="E1135" t="s">
        <v>4</v>
      </c>
      <c r="F1135" s="1" t="str">
        <f t="shared" si="70"/>
        <v>MALTATO_heatPROTRA_CHP_liquid_fuels_CCS</v>
      </c>
      <c r="G1135" s="3">
        <f>'PROTRA_capacity-Original_Data'!H1135</f>
        <v>0</v>
      </c>
      <c r="H1135" s="3">
        <f>'PROTRA_capacity-Original_Data'!I1135</f>
        <v>0</v>
      </c>
      <c r="I1135" s="3">
        <f>'PROTRA_capacity-Original_Data'!J1135</f>
        <v>0</v>
      </c>
      <c r="J1135" s="3">
        <f>'PROTRA_capacity-Original_Data'!K1135</f>
        <v>0</v>
      </c>
      <c r="K1135" s="3">
        <f>'PROTRA_capacity-Original_Data'!L1135</f>
        <v>0</v>
      </c>
      <c r="L1135" s="3">
        <f>'PROTRA_capacity-Original_Data'!M1135</f>
        <v>0</v>
      </c>
      <c r="M1135" s="3">
        <f>'PROTRA_capacity-Original_Data'!N1135</f>
        <v>0</v>
      </c>
      <c r="N1135" s="3">
        <f>'PROTRA_capacity-Original_Data'!O1135</f>
        <v>0</v>
      </c>
      <c r="O1135" s="3">
        <f>'PROTRA_capacity-Original_Data'!P1135</f>
        <v>0</v>
      </c>
      <c r="P1135" s="3">
        <f>'PROTRA_capacity-Original_Data'!Q1135</f>
        <v>0</v>
      </c>
      <c r="Q1135" s="3">
        <f>'PROTRA_capacity-Original_Data'!R1135</f>
        <v>0</v>
      </c>
      <c r="R1135" s="3">
        <f>'PROTRA_capacity-Original_Data'!S1135</f>
        <v>0</v>
      </c>
      <c r="S1135" s="3">
        <f>'PROTRA_capacity-Original_Data'!T1135</f>
        <v>0</v>
      </c>
      <c r="T1135" s="3">
        <f>'PROTRA_capacity-Original_Data'!U1135</f>
        <v>0</v>
      </c>
      <c r="U1135" s="3">
        <f>'PROTRA_capacity-Original_Data'!V1135</f>
        <v>0</v>
      </c>
      <c r="W1135" s="83" t="e">
        <f t="shared" si="71"/>
        <v>#DIV/0!</v>
      </c>
    </row>
    <row r="1136" spans="1:23" x14ac:dyDescent="0.35">
      <c r="A1136" t="s">
        <v>60</v>
      </c>
      <c r="B1136" t="s">
        <v>41</v>
      </c>
      <c r="C1136" t="str">
        <f t="shared" si="68"/>
        <v>MALTA_TO_heat</v>
      </c>
      <c r="D1136" t="str">
        <f t="shared" si="69"/>
        <v>PROTRA_CHP_HP_I</v>
      </c>
      <c r="E1136" t="s">
        <v>5</v>
      </c>
      <c r="F1136" s="1" t="str">
        <f t="shared" si="70"/>
        <v>MALTATO_heatPROTRA_CHP_solid_fossil</v>
      </c>
      <c r="G1136" s="3">
        <f>'PROTRA_capacity-Original_Data'!H1136</f>
        <v>0</v>
      </c>
      <c r="H1136" s="3">
        <f>'PROTRA_capacity-Original_Data'!I1136</f>
        <v>0</v>
      </c>
      <c r="I1136" s="3">
        <f>'PROTRA_capacity-Original_Data'!J1136</f>
        <v>0</v>
      </c>
      <c r="J1136" s="3">
        <f>'PROTRA_capacity-Original_Data'!K1136</f>
        <v>0</v>
      </c>
      <c r="K1136" s="3">
        <f>'PROTRA_capacity-Original_Data'!L1136</f>
        <v>0</v>
      </c>
      <c r="L1136" s="3">
        <f>'PROTRA_capacity-Original_Data'!M1136</f>
        <v>0</v>
      </c>
      <c r="M1136" s="3">
        <f>'PROTRA_capacity-Original_Data'!N1136</f>
        <v>0</v>
      </c>
      <c r="N1136" s="3">
        <f>'PROTRA_capacity-Original_Data'!O1136</f>
        <v>0</v>
      </c>
      <c r="O1136" s="3">
        <f>'PROTRA_capacity-Original_Data'!P1136</f>
        <v>0</v>
      </c>
      <c r="P1136" s="3">
        <f>'PROTRA_capacity-Original_Data'!Q1136</f>
        <v>0</v>
      </c>
      <c r="Q1136" s="3">
        <f>'PROTRA_capacity-Original_Data'!R1136</f>
        <v>0</v>
      </c>
      <c r="R1136" s="3">
        <f>'PROTRA_capacity-Original_Data'!S1136</f>
        <v>0</v>
      </c>
      <c r="S1136" s="3">
        <f>'PROTRA_capacity-Original_Data'!T1136</f>
        <v>0</v>
      </c>
      <c r="T1136" s="3">
        <f>'PROTRA_capacity-Original_Data'!U1136</f>
        <v>0</v>
      </c>
      <c r="U1136" s="3">
        <f>'PROTRA_capacity-Original_Data'!V1136</f>
        <v>0</v>
      </c>
      <c r="W1136" s="83" t="e">
        <f t="shared" si="71"/>
        <v>#DIV/0!</v>
      </c>
    </row>
    <row r="1137" spans="1:23" x14ac:dyDescent="0.35">
      <c r="A1137" t="s">
        <v>60</v>
      </c>
      <c r="B1137" t="s">
        <v>41</v>
      </c>
      <c r="C1137" t="str">
        <f t="shared" si="68"/>
        <v>MALTA_TO_heat</v>
      </c>
      <c r="D1137" t="str">
        <f t="shared" si="69"/>
        <v>PROTRA_CHP_HP_I</v>
      </c>
      <c r="E1137" t="s">
        <v>6</v>
      </c>
      <c r="F1137" s="1" t="str">
        <f t="shared" si="70"/>
        <v>MALTATO_heatPROTRA_CHP_solid_fossil_CCS</v>
      </c>
      <c r="G1137" s="3">
        <f>'PROTRA_capacity-Original_Data'!H1137</f>
        <v>0</v>
      </c>
      <c r="H1137" s="3">
        <f>'PROTRA_capacity-Original_Data'!I1137</f>
        <v>0</v>
      </c>
      <c r="I1137" s="3">
        <f>'PROTRA_capacity-Original_Data'!J1137</f>
        <v>0</v>
      </c>
      <c r="J1137" s="3">
        <f>'PROTRA_capacity-Original_Data'!K1137</f>
        <v>0</v>
      </c>
      <c r="K1137" s="3">
        <f>'PROTRA_capacity-Original_Data'!L1137</f>
        <v>0</v>
      </c>
      <c r="L1137" s="3">
        <f>'PROTRA_capacity-Original_Data'!M1137</f>
        <v>0</v>
      </c>
      <c r="M1137" s="3">
        <f>'PROTRA_capacity-Original_Data'!N1137</f>
        <v>0</v>
      </c>
      <c r="N1137" s="3">
        <f>'PROTRA_capacity-Original_Data'!O1137</f>
        <v>0</v>
      </c>
      <c r="O1137" s="3">
        <f>'PROTRA_capacity-Original_Data'!P1137</f>
        <v>0</v>
      </c>
      <c r="P1137" s="3">
        <f>'PROTRA_capacity-Original_Data'!Q1137</f>
        <v>0</v>
      </c>
      <c r="Q1137" s="3">
        <f>'PROTRA_capacity-Original_Data'!R1137</f>
        <v>0</v>
      </c>
      <c r="R1137" s="3">
        <f>'PROTRA_capacity-Original_Data'!S1137</f>
        <v>0</v>
      </c>
      <c r="S1137" s="3">
        <f>'PROTRA_capacity-Original_Data'!T1137</f>
        <v>0</v>
      </c>
      <c r="T1137" s="3">
        <f>'PROTRA_capacity-Original_Data'!U1137</f>
        <v>0</v>
      </c>
      <c r="U1137" s="3">
        <f>'PROTRA_capacity-Original_Data'!V1137</f>
        <v>0</v>
      </c>
      <c r="W1137" s="83" t="e">
        <f t="shared" si="71"/>
        <v>#DIV/0!</v>
      </c>
    </row>
    <row r="1138" spans="1:23" x14ac:dyDescent="0.35">
      <c r="A1138" t="s">
        <v>60</v>
      </c>
      <c r="B1138" t="s">
        <v>41</v>
      </c>
      <c r="C1138" t="str">
        <f t="shared" si="68"/>
        <v>MALTA_TO_heat</v>
      </c>
      <c r="D1138" t="str">
        <f t="shared" si="69"/>
        <v>PROTRA_CHP_HP_I</v>
      </c>
      <c r="E1138" t="s">
        <v>7</v>
      </c>
      <c r="F1138" s="1" t="str">
        <f t="shared" si="70"/>
        <v>MALTATO_heatPROTRA_CHP_waste</v>
      </c>
      <c r="G1138" s="3">
        <f>'PROTRA_capacity-Original_Data'!H1138</f>
        <v>0</v>
      </c>
      <c r="H1138" s="3">
        <f>'PROTRA_capacity-Original_Data'!I1138</f>
        <v>0</v>
      </c>
      <c r="I1138" s="3">
        <f>'PROTRA_capacity-Original_Data'!J1138</f>
        <v>0</v>
      </c>
      <c r="J1138" s="3">
        <f>'PROTRA_capacity-Original_Data'!K1138</f>
        <v>0</v>
      </c>
      <c r="K1138" s="3">
        <f>'PROTRA_capacity-Original_Data'!L1138</f>
        <v>0</v>
      </c>
      <c r="L1138" s="3">
        <f>'PROTRA_capacity-Original_Data'!M1138</f>
        <v>0</v>
      </c>
      <c r="M1138" s="3">
        <f>'PROTRA_capacity-Original_Data'!N1138</f>
        <v>0</v>
      </c>
      <c r="N1138" s="3">
        <f>'PROTRA_capacity-Original_Data'!O1138</f>
        <v>0</v>
      </c>
      <c r="O1138" s="3">
        <f>'PROTRA_capacity-Original_Data'!P1138</f>
        <v>0</v>
      </c>
      <c r="P1138" s="3">
        <f>'PROTRA_capacity-Original_Data'!Q1138</f>
        <v>0</v>
      </c>
      <c r="Q1138" s="3">
        <f>'PROTRA_capacity-Original_Data'!R1138</f>
        <v>0</v>
      </c>
      <c r="R1138" s="3">
        <f>'PROTRA_capacity-Original_Data'!S1138</f>
        <v>0</v>
      </c>
      <c r="S1138" s="3">
        <f>'PROTRA_capacity-Original_Data'!T1138</f>
        <v>0</v>
      </c>
      <c r="T1138" s="3">
        <f>'PROTRA_capacity-Original_Data'!U1138</f>
        <v>0</v>
      </c>
      <c r="U1138" s="3">
        <f>'PROTRA_capacity-Original_Data'!V1138</f>
        <v>0</v>
      </c>
      <c r="W1138" s="83" t="e">
        <f t="shared" si="71"/>
        <v>#DIV/0!</v>
      </c>
    </row>
    <row r="1139" spans="1:23" x14ac:dyDescent="0.35">
      <c r="A1139" t="s">
        <v>60</v>
      </c>
      <c r="B1139" t="s">
        <v>41</v>
      </c>
      <c r="C1139" t="str">
        <f t="shared" si="68"/>
        <v>MALTA_TO_heat</v>
      </c>
      <c r="D1139" t="str">
        <f t="shared" si="69"/>
        <v>PROTRA_CHP_HP_I</v>
      </c>
      <c r="E1139" t="s">
        <v>8</v>
      </c>
      <c r="F1139" s="1" t="str">
        <f t="shared" si="70"/>
        <v>MALTATO_heatPROTRA_CHP_solid_bio</v>
      </c>
      <c r="G1139" s="4">
        <f>'PROTRA_capacity-Original_Data'!H1139</f>
        <v>0</v>
      </c>
      <c r="H1139" s="4">
        <f>'PROTRA_capacity-Original_Data'!I1139</f>
        <v>0</v>
      </c>
      <c r="I1139" s="4">
        <f>'PROTRA_capacity-Original_Data'!J1139</f>
        <v>0</v>
      </c>
      <c r="J1139" s="4">
        <f>'PROTRA_capacity-Original_Data'!K1139</f>
        <v>0</v>
      </c>
      <c r="K1139" s="4">
        <f>'PROTRA_capacity-Original_Data'!L1139</f>
        <v>0</v>
      </c>
      <c r="L1139" s="4">
        <f>'PROTRA_capacity-Original_Data'!M1139</f>
        <v>0</v>
      </c>
      <c r="M1139" s="4">
        <f>'PROTRA_capacity-Original_Data'!N1139</f>
        <v>0</v>
      </c>
      <c r="N1139" s="4">
        <f>'PROTRA_capacity-Original_Data'!O1139</f>
        <v>0</v>
      </c>
      <c r="O1139" s="4">
        <f>'PROTRA_capacity-Original_Data'!P1139</f>
        <v>0</v>
      </c>
      <c r="P1139" s="4">
        <f>'PROTRA_capacity-Original_Data'!Q1139</f>
        <v>0</v>
      </c>
      <c r="Q1139" s="4">
        <f>'PROTRA_capacity-Original_Data'!R1139</f>
        <v>0</v>
      </c>
      <c r="R1139" s="4">
        <f>'PROTRA_capacity-Original_Data'!S1139</f>
        <v>0</v>
      </c>
      <c r="S1139" s="4">
        <f>'PROTRA_capacity-Original_Data'!T1139</f>
        <v>0</v>
      </c>
      <c r="T1139" s="4">
        <f>'PROTRA_capacity-Original_Data'!U1139</f>
        <v>0</v>
      </c>
      <c r="U1139" s="4">
        <f>'PROTRA_capacity-Original_Data'!V1139</f>
        <v>0</v>
      </c>
      <c r="W1139" s="83" t="e">
        <f t="shared" si="71"/>
        <v>#DIV/0!</v>
      </c>
    </row>
    <row r="1140" spans="1:23" x14ac:dyDescent="0.35">
      <c r="A1140" t="s">
        <v>60</v>
      </c>
      <c r="B1140" t="s">
        <v>41</v>
      </c>
      <c r="C1140" t="str">
        <f t="shared" si="68"/>
        <v>MALTA_TO_heat</v>
      </c>
      <c r="D1140" t="str">
        <f t="shared" si="69"/>
        <v>PROTRA_CHP_HP_I</v>
      </c>
      <c r="E1140" t="s">
        <v>9</v>
      </c>
      <c r="F1140" s="1" t="str">
        <f t="shared" si="70"/>
        <v>MALTATO_heatPROTRA_CHP_solid_bio_CCS</v>
      </c>
      <c r="G1140" s="3">
        <f>'PROTRA_capacity-Original_Data'!H1140</f>
        <v>0</v>
      </c>
      <c r="H1140" s="3">
        <f>'PROTRA_capacity-Original_Data'!I1140</f>
        <v>0</v>
      </c>
      <c r="I1140" s="3">
        <f>'PROTRA_capacity-Original_Data'!J1140</f>
        <v>0</v>
      </c>
      <c r="J1140" s="3">
        <f>'PROTRA_capacity-Original_Data'!K1140</f>
        <v>0</v>
      </c>
      <c r="K1140" s="3">
        <f>'PROTRA_capacity-Original_Data'!L1140</f>
        <v>0</v>
      </c>
      <c r="L1140" s="3">
        <f>'PROTRA_capacity-Original_Data'!M1140</f>
        <v>0</v>
      </c>
      <c r="M1140" s="3">
        <f>'PROTRA_capacity-Original_Data'!N1140</f>
        <v>0</v>
      </c>
      <c r="N1140" s="3">
        <f>'PROTRA_capacity-Original_Data'!O1140</f>
        <v>0</v>
      </c>
      <c r="O1140" s="3">
        <f>'PROTRA_capacity-Original_Data'!P1140</f>
        <v>0</v>
      </c>
      <c r="P1140" s="3">
        <f>'PROTRA_capacity-Original_Data'!Q1140</f>
        <v>0</v>
      </c>
      <c r="Q1140" s="3">
        <f>'PROTRA_capacity-Original_Data'!R1140</f>
        <v>0</v>
      </c>
      <c r="R1140" s="3">
        <f>'PROTRA_capacity-Original_Data'!S1140</f>
        <v>0</v>
      </c>
      <c r="S1140" s="3">
        <f>'PROTRA_capacity-Original_Data'!T1140</f>
        <v>0</v>
      </c>
      <c r="T1140" s="3">
        <f>'PROTRA_capacity-Original_Data'!U1140</f>
        <v>0</v>
      </c>
      <c r="U1140" s="3">
        <f>'PROTRA_capacity-Original_Data'!V1140</f>
        <v>0</v>
      </c>
      <c r="W1140" s="83" t="e">
        <f t="shared" si="71"/>
        <v>#DIV/0!</v>
      </c>
    </row>
    <row r="1141" spans="1:23" x14ac:dyDescent="0.35">
      <c r="A1141" t="s">
        <v>60</v>
      </c>
      <c r="B1141" t="s">
        <v>41</v>
      </c>
      <c r="C1141" t="str">
        <f t="shared" si="68"/>
        <v>MALTA_TO_heat</v>
      </c>
      <c r="D1141" t="str">
        <f t="shared" si="69"/>
        <v>PROTRA_CHP_HP_I</v>
      </c>
      <c r="E1141" t="s">
        <v>10</v>
      </c>
      <c r="F1141" s="1" t="str">
        <f t="shared" si="70"/>
        <v>MALTATO_heatPROTRA_HP_gas_fuels</v>
      </c>
      <c r="G1141" s="4">
        <f>'PROTRA_capacity-Original_Data'!H1141</f>
        <v>0</v>
      </c>
      <c r="H1141" s="4">
        <f>'PROTRA_capacity-Original_Data'!I1141</f>
        <v>0</v>
      </c>
      <c r="I1141" s="4">
        <f>'PROTRA_capacity-Original_Data'!J1141</f>
        <v>0</v>
      </c>
      <c r="J1141" s="4">
        <f>'PROTRA_capacity-Original_Data'!K1141</f>
        <v>0</v>
      </c>
      <c r="K1141" s="4">
        <f>'PROTRA_capacity-Original_Data'!L1141</f>
        <v>0</v>
      </c>
      <c r="L1141" s="4">
        <f>'PROTRA_capacity-Original_Data'!M1141</f>
        <v>0</v>
      </c>
      <c r="M1141" s="4">
        <f>'PROTRA_capacity-Original_Data'!N1141</f>
        <v>0</v>
      </c>
      <c r="N1141" s="4">
        <f>'PROTRA_capacity-Original_Data'!O1141</f>
        <v>0</v>
      </c>
      <c r="O1141" s="4">
        <f>'PROTRA_capacity-Original_Data'!P1141</f>
        <v>0</v>
      </c>
      <c r="P1141" s="4">
        <f>'PROTRA_capacity-Original_Data'!Q1141</f>
        <v>0</v>
      </c>
      <c r="Q1141" s="4">
        <f>'PROTRA_capacity-Original_Data'!R1141</f>
        <v>0</v>
      </c>
      <c r="R1141" s="4">
        <f>'PROTRA_capacity-Original_Data'!S1141</f>
        <v>0</v>
      </c>
      <c r="S1141" s="4">
        <f>'PROTRA_capacity-Original_Data'!T1141</f>
        <v>0</v>
      </c>
      <c r="T1141" s="4">
        <f>'PROTRA_capacity-Original_Data'!U1141</f>
        <v>0</v>
      </c>
      <c r="U1141" s="4">
        <f>'PROTRA_capacity-Original_Data'!V1141</f>
        <v>0</v>
      </c>
      <c r="W1141" s="83" t="e">
        <f t="shared" si="71"/>
        <v>#DIV/0!</v>
      </c>
    </row>
    <row r="1142" spans="1:23" x14ac:dyDescent="0.35">
      <c r="A1142" t="s">
        <v>60</v>
      </c>
      <c r="B1142" t="s">
        <v>41</v>
      </c>
      <c r="C1142" t="str">
        <f t="shared" si="68"/>
        <v>MALTA_TO_heat</v>
      </c>
      <c r="D1142" t="str">
        <f t="shared" si="69"/>
        <v>PROTRA_CHP_HP_I</v>
      </c>
      <c r="E1142" t="s">
        <v>11</v>
      </c>
      <c r="F1142" s="1" t="str">
        <f t="shared" si="70"/>
        <v>MALTATO_heatPROTRA_HP_solid_bio</v>
      </c>
      <c r="G1142" s="4">
        <f>'PROTRA_capacity-Original_Data'!H1142</f>
        <v>0</v>
      </c>
      <c r="H1142" s="4">
        <f>'PROTRA_capacity-Original_Data'!I1142</f>
        <v>0</v>
      </c>
      <c r="I1142" s="4">
        <f>'PROTRA_capacity-Original_Data'!J1142</f>
        <v>0</v>
      </c>
      <c r="J1142" s="4">
        <f>'PROTRA_capacity-Original_Data'!K1142</f>
        <v>0</v>
      </c>
      <c r="K1142" s="4">
        <f>'PROTRA_capacity-Original_Data'!L1142</f>
        <v>0</v>
      </c>
      <c r="L1142" s="4">
        <f>'PROTRA_capacity-Original_Data'!M1142</f>
        <v>0</v>
      </c>
      <c r="M1142" s="4">
        <f>'PROTRA_capacity-Original_Data'!N1142</f>
        <v>0</v>
      </c>
      <c r="N1142" s="4">
        <f>'PROTRA_capacity-Original_Data'!O1142</f>
        <v>0</v>
      </c>
      <c r="O1142" s="4">
        <f>'PROTRA_capacity-Original_Data'!P1142</f>
        <v>0</v>
      </c>
      <c r="P1142" s="4">
        <f>'PROTRA_capacity-Original_Data'!Q1142</f>
        <v>0</v>
      </c>
      <c r="Q1142" s="4">
        <f>'PROTRA_capacity-Original_Data'!R1142</f>
        <v>0</v>
      </c>
      <c r="R1142" s="4">
        <f>'PROTRA_capacity-Original_Data'!S1142</f>
        <v>0</v>
      </c>
      <c r="S1142" s="4">
        <f>'PROTRA_capacity-Original_Data'!T1142</f>
        <v>0</v>
      </c>
      <c r="T1142" s="4">
        <f>'PROTRA_capacity-Original_Data'!U1142</f>
        <v>0</v>
      </c>
      <c r="U1142" s="4">
        <f>'PROTRA_capacity-Original_Data'!V1142</f>
        <v>0</v>
      </c>
      <c r="W1142" s="83" t="e">
        <f t="shared" si="71"/>
        <v>#DIV/0!</v>
      </c>
    </row>
    <row r="1143" spans="1:23" x14ac:dyDescent="0.35">
      <c r="A1143" t="s">
        <v>60</v>
      </c>
      <c r="B1143" t="s">
        <v>41</v>
      </c>
      <c r="C1143" t="str">
        <f t="shared" si="68"/>
        <v>MALTA_TO_heat</v>
      </c>
      <c r="D1143" t="str">
        <f t="shared" si="69"/>
        <v>PROTRA_CHP_HP_I</v>
      </c>
      <c r="E1143" t="s">
        <v>12</v>
      </c>
      <c r="F1143" s="1" t="str">
        <f t="shared" si="70"/>
        <v>MALTATO_heatPROTRA_HP_geothermal</v>
      </c>
      <c r="G1143" s="4">
        <f>INDEX('CHP-geothermal-fix'!H$155:H$226,MATCH(PROTRA_capacity!$F1143,'CHP-geothermal-fix'!$F$155:$F$226,0))</f>
        <v>0</v>
      </c>
      <c r="H1143" s="4">
        <f>INDEX('CHP-geothermal-fix'!I$155:I$226,MATCH(PROTRA_capacity!$F1143,'CHP-geothermal-fix'!$F$155:$F$226,0))</f>
        <v>0</v>
      </c>
      <c r="I1143" s="4">
        <f>INDEX('CHP-geothermal-fix'!J$155:J$226,MATCH(PROTRA_capacity!$F1143,'CHP-geothermal-fix'!$F$155:$F$226,0))</f>
        <v>0</v>
      </c>
      <c r="J1143" s="4">
        <f>INDEX('CHP-geothermal-fix'!K$155:K$226,MATCH(PROTRA_capacity!$F1143,'CHP-geothermal-fix'!$F$155:$F$226,0))</f>
        <v>0</v>
      </c>
      <c r="K1143" s="4">
        <f>INDEX('CHP-geothermal-fix'!L$155:L$226,MATCH(PROTRA_capacity!$F1143,'CHP-geothermal-fix'!$F$155:$F$226,0))</f>
        <v>0</v>
      </c>
      <c r="L1143" s="4">
        <f>INDEX('CHP-geothermal-fix'!M$155:M$226,MATCH(PROTRA_capacity!$F1143,'CHP-geothermal-fix'!$F$155:$F$226,0))</f>
        <v>0</v>
      </c>
      <c r="M1143" s="4">
        <f>INDEX('CHP-geothermal-fix'!N$155:N$226,MATCH(PROTRA_capacity!$F1143,'CHP-geothermal-fix'!$F$155:$F$226,0))</f>
        <v>0</v>
      </c>
      <c r="N1143" s="4">
        <f>INDEX('CHP-geothermal-fix'!O$155:O$226,MATCH(PROTRA_capacity!$F1143,'CHP-geothermal-fix'!$F$155:$F$226,0))</f>
        <v>0</v>
      </c>
      <c r="O1143" s="4">
        <f>INDEX('CHP-geothermal-fix'!P$155:P$226,MATCH(PROTRA_capacity!$F1143,'CHP-geothermal-fix'!$F$155:$F$226,0))</f>
        <v>0</v>
      </c>
      <c r="P1143" s="4">
        <f>INDEX('CHP-geothermal-fix'!Q$155:Q$226,MATCH(PROTRA_capacity!$F1143,'CHP-geothermal-fix'!$F$155:$F$226,0))</f>
        <v>0</v>
      </c>
      <c r="Q1143" s="4">
        <f>INDEX('CHP-geothermal-fix'!R$155:R$226,MATCH(PROTRA_capacity!$F1143,'CHP-geothermal-fix'!$F$155:$F$226,0))</f>
        <v>0</v>
      </c>
      <c r="R1143" s="4">
        <f>INDEX('CHP-geothermal-fix'!S$155:S$226,MATCH(PROTRA_capacity!$F1143,'CHP-geothermal-fix'!$F$155:$F$226,0))</f>
        <v>0</v>
      </c>
      <c r="S1143" s="4">
        <f>INDEX('CHP-geothermal-fix'!T$155:T$226,MATCH(PROTRA_capacity!$F1143,'CHP-geothermal-fix'!$F$155:$F$226,0))</f>
        <v>0</v>
      </c>
      <c r="T1143" s="4">
        <f>INDEX('CHP-geothermal-fix'!U$155:U$226,MATCH(PROTRA_capacity!$F1143,'CHP-geothermal-fix'!$F$155:$F$226,0))</f>
        <v>0</v>
      </c>
      <c r="U1143" s="4">
        <f>INDEX('CHP-geothermal-fix'!V$155:V$226,MATCH(PROTRA_capacity!$F1143,'CHP-geothermal-fix'!$F$155:$F$226,0))</f>
        <v>0</v>
      </c>
      <c r="W1143" s="83" t="e">
        <f t="shared" si="71"/>
        <v>#DIV/0!</v>
      </c>
    </row>
    <row r="1144" spans="1:23" x14ac:dyDescent="0.35">
      <c r="A1144" t="s">
        <v>60</v>
      </c>
      <c r="B1144" t="s">
        <v>41</v>
      </c>
      <c r="C1144" t="str">
        <f t="shared" si="68"/>
        <v>MALTA_TO_heat</v>
      </c>
      <c r="D1144" t="str">
        <f t="shared" si="69"/>
        <v>PROTRA_CHP_HP_I</v>
      </c>
      <c r="E1144" t="s">
        <v>13</v>
      </c>
      <c r="F1144" s="1" t="str">
        <f t="shared" si="70"/>
        <v>MALTATO_heatPROTRA_HP_liquid_fuels</v>
      </c>
      <c r="G1144" s="4">
        <f>'PROTRA_capacity-Original_Data'!H1144</f>
        <v>0</v>
      </c>
      <c r="H1144" s="4">
        <f>'PROTRA_capacity-Original_Data'!I1144</f>
        <v>0</v>
      </c>
      <c r="I1144" s="4">
        <f>'PROTRA_capacity-Original_Data'!J1144</f>
        <v>0</v>
      </c>
      <c r="J1144" s="4">
        <f>'PROTRA_capacity-Original_Data'!K1144</f>
        <v>0</v>
      </c>
      <c r="K1144" s="4">
        <f>'PROTRA_capacity-Original_Data'!L1144</f>
        <v>0</v>
      </c>
      <c r="L1144" s="4">
        <f>'PROTRA_capacity-Original_Data'!M1144</f>
        <v>0</v>
      </c>
      <c r="M1144" s="4">
        <f>'PROTRA_capacity-Original_Data'!N1144</f>
        <v>0</v>
      </c>
      <c r="N1144" s="4">
        <f>'PROTRA_capacity-Original_Data'!O1144</f>
        <v>0</v>
      </c>
      <c r="O1144" s="4">
        <f>'PROTRA_capacity-Original_Data'!P1144</f>
        <v>0</v>
      </c>
      <c r="P1144" s="4">
        <f>'PROTRA_capacity-Original_Data'!Q1144</f>
        <v>0</v>
      </c>
      <c r="Q1144" s="4">
        <f>'PROTRA_capacity-Original_Data'!R1144</f>
        <v>0</v>
      </c>
      <c r="R1144" s="4">
        <f>'PROTRA_capacity-Original_Data'!S1144</f>
        <v>0</v>
      </c>
      <c r="S1144" s="4">
        <f>'PROTRA_capacity-Original_Data'!T1144</f>
        <v>0</v>
      </c>
      <c r="T1144" s="4">
        <f>'PROTRA_capacity-Original_Data'!U1144</f>
        <v>0</v>
      </c>
      <c r="U1144" s="4">
        <f>'PROTRA_capacity-Original_Data'!V1144</f>
        <v>0</v>
      </c>
      <c r="W1144" s="83" t="e">
        <f t="shared" si="71"/>
        <v>#DIV/0!</v>
      </c>
    </row>
    <row r="1145" spans="1:23" x14ac:dyDescent="0.35">
      <c r="A1145" t="s">
        <v>60</v>
      </c>
      <c r="B1145" t="s">
        <v>41</v>
      </c>
      <c r="C1145" t="str">
        <f t="shared" si="68"/>
        <v>MALTA_TO_heat</v>
      </c>
      <c r="D1145" t="str">
        <f t="shared" si="69"/>
        <v>PROTRA_CHP_HP_I</v>
      </c>
      <c r="E1145" t="s">
        <v>14</v>
      </c>
      <c r="F1145" s="1" t="str">
        <f t="shared" si="70"/>
        <v>MALTATO_heatPROTRA_HP_solar</v>
      </c>
      <c r="G1145" s="4">
        <f>'PROTRA_capacity-Original_Data'!H1145</f>
        <v>0</v>
      </c>
      <c r="H1145" s="4">
        <f>'PROTRA_capacity-Original_Data'!I1145</f>
        <v>0</v>
      </c>
      <c r="I1145" s="4">
        <f>'PROTRA_capacity-Original_Data'!J1145</f>
        <v>0</v>
      </c>
      <c r="J1145" s="4">
        <f>'PROTRA_capacity-Original_Data'!K1145</f>
        <v>0</v>
      </c>
      <c r="K1145" s="4">
        <f>'PROTRA_capacity-Original_Data'!L1145</f>
        <v>0</v>
      </c>
      <c r="L1145" s="4">
        <f>'PROTRA_capacity-Original_Data'!M1145</f>
        <v>0</v>
      </c>
      <c r="M1145" s="4">
        <f>'PROTRA_capacity-Original_Data'!N1145</f>
        <v>0</v>
      </c>
      <c r="N1145" s="4">
        <f>'PROTRA_capacity-Original_Data'!O1145</f>
        <v>0</v>
      </c>
      <c r="O1145" s="4">
        <f>'PROTRA_capacity-Original_Data'!P1145</f>
        <v>0</v>
      </c>
      <c r="P1145" s="4">
        <f>'PROTRA_capacity-Original_Data'!Q1145</f>
        <v>0</v>
      </c>
      <c r="Q1145" s="4">
        <f>'PROTRA_capacity-Original_Data'!R1145</f>
        <v>0</v>
      </c>
      <c r="R1145" s="4">
        <f>'PROTRA_capacity-Original_Data'!S1145</f>
        <v>0</v>
      </c>
      <c r="S1145" s="4">
        <f>'PROTRA_capacity-Original_Data'!T1145</f>
        <v>0</v>
      </c>
      <c r="T1145" s="4">
        <f>'PROTRA_capacity-Original_Data'!U1145</f>
        <v>0</v>
      </c>
      <c r="U1145" s="4">
        <f>'PROTRA_capacity-Original_Data'!V1145</f>
        <v>0</v>
      </c>
      <c r="W1145" s="83" t="e">
        <f t="shared" si="71"/>
        <v>#DIV/0!</v>
      </c>
    </row>
    <row r="1146" spans="1:23" x14ac:dyDescent="0.35">
      <c r="A1146" t="s">
        <v>60</v>
      </c>
      <c r="B1146" t="s">
        <v>41</v>
      </c>
      <c r="C1146" t="str">
        <f t="shared" si="68"/>
        <v>MALTA_TO_heat</v>
      </c>
      <c r="D1146" t="str">
        <f t="shared" si="69"/>
        <v>PROTRA_CHP_HP_I</v>
      </c>
      <c r="E1146" t="s">
        <v>15</v>
      </c>
      <c r="F1146" s="1" t="str">
        <f t="shared" si="70"/>
        <v>MALTATO_heatPROTRA_HP_solid_fossil</v>
      </c>
      <c r="G1146" s="4">
        <f>'PROTRA_capacity-Original_Data'!H1146</f>
        <v>0</v>
      </c>
      <c r="H1146" s="4">
        <f>'PROTRA_capacity-Original_Data'!I1146</f>
        <v>0</v>
      </c>
      <c r="I1146" s="4">
        <f>'PROTRA_capacity-Original_Data'!J1146</f>
        <v>0</v>
      </c>
      <c r="J1146" s="4">
        <f>'PROTRA_capacity-Original_Data'!K1146</f>
        <v>0</v>
      </c>
      <c r="K1146" s="4">
        <f>'PROTRA_capacity-Original_Data'!L1146</f>
        <v>0</v>
      </c>
      <c r="L1146" s="4">
        <f>'PROTRA_capacity-Original_Data'!M1146</f>
        <v>0</v>
      </c>
      <c r="M1146" s="4">
        <f>'PROTRA_capacity-Original_Data'!N1146</f>
        <v>0</v>
      </c>
      <c r="N1146" s="4">
        <f>'PROTRA_capacity-Original_Data'!O1146</f>
        <v>0</v>
      </c>
      <c r="O1146" s="4">
        <f>'PROTRA_capacity-Original_Data'!P1146</f>
        <v>0</v>
      </c>
      <c r="P1146" s="4">
        <f>'PROTRA_capacity-Original_Data'!Q1146</f>
        <v>0</v>
      </c>
      <c r="Q1146" s="4">
        <f>'PROTRA_capacity-Original_Data'!R1146</f>
        <v>0</v>
      </c>
      <c r="R1146" s="4">
        <f>'PROTRA_capacity-Original_Data'!S1146</f>
        <v>0</v>
      </c>
      <c r="S1146" s="4">
        <f>'PROTRA_capacity-Original_Data'!T1146</f>
        <v>0</v>
      </c>
      <c r="T1146" s="4">
        <f>'PROTRA_capacity-Original_Data'!U1146</f>
        <v>0</v>
      </c>
      <c r="U1146" s="4">
        <f>'PROTRA_capacity-Original_Data'!V1146</f>
        <v>0</v>
      </c>
      <c r="W1146" s="83" t="e">
        <f t="shared" si="71"/>
        <v>#DIV/0!</v>
      </c>
    </row>
    <row r="1147" spans="1:23" x14ac:dyDescent="0.35">
      <c r="A1147" t="s">
        <v>60</v>
      </c>
      <c r="B1147" t="s">
        <v>41</v>
      </c>
      <c r="C1147" t="str">
        <f t="shared" si="68"/>
        <v>MALTA_TO_heat</v>
      </c>
      <c r="D1147" t="str">
        <f t="shared" si="69"/>
        <v>PROTRA_CHP_HP_I</v>
      </c>
      <c r="E1147" t="s">
        <v>16</v>
      </c>
      <c r="F1147" s="1" t="str">
        <f t="shared" si="70"/>
        <v>MALTATO_heatPROTRA_HP_waste</v>
      </c>
      <c r="G1147" s="4">
        <f>'PROTRA_capacity-Original_Data'!H1147</f>
        <v>0</v>
      </c>
      <c r="H1147" s="4">
        <f>'PROTRA_capacity-Original_Data'!I1147</f>
        <v>0</v>
      </c>
      <c r="I1147" s="4">
        <f>'PROTRA_capacity-Original_Data'!J1147</f>
        <v>0</v>
      </c>
      <c r="J1147" s="4">
        <f>'PROTRA_capacity-Original_Data'!K1147</f>
        <v>0</v>
      </c>
      <c r="K1147" s="4">
        <f>'PROTRA_capacity-Original_Data'!L1147</f>
        <v>0</v>
      </c>
      <c r="L1147" s="4">
        <f>'PROTRA_capacity-Original_Data'!M1147</f>
        <v>0</v>
      </c>
      <c r="M1147" s="4">
        <f>'PROTRA_capacity-Original_Data'!N1147</f>
        <v>0</v>
      </c>
      <c r="N1147" s="4">
        <f>'PROTRA_capacity-Original_Data'!O1147</f>
        <v>0</v>
      </c>
      <c r="O1147" s="4">
        <f>'PROTRA_capacity-Original_Data'!P1147</f>
        <v>0</v>
      </c>
      <c r="P1147" s="4">
        <f>'PROTRA_capacity-Original_Data'!Q1147</f>
        <v>0</v>
      </c>
      <c r="Q1147" s="4">
        <f>'PROTRA_capacity-Original_Data'!R1147</f>
        <v>0</v>
      </c>
      <c r="R1147" s="4">
        <f>'PROTRA_capacity-Original_Data'!S1147</f>
        <v>0</v>
      </c>
      <c r="S1147" s="4">
        <f>'PROTRA_capacity-Original_Data'!T1147</f>
        <v>0</v>
      </c>
      <c r="T1147" s="4">
        <f>'PROTRA_capacity-Original_Data'!U1147</f>
        <v>0</v>
      </c>
      <c r="U1147" s="4">
        <f>'PROTRA_capacity-Original_Data'!V1147</f>
        <v>0</v>
      </c>
      <c r="W1147" s="83" t="e">
        <f t="shared" si="71"/>
        <v>#DIV/0!</v>
      </c>
    </row>
    <row r="1148" spans="1:23" x14ac:dyDescent="0.35">
      <c r="A1148" t="s">
        <v>60</v>
      </c>
      <c r="B1148" t="s">
        <v>42</v>
      </c>
      <c r="C1148" t="str">
        <f t="shared" si="68"/>
        <v>MALTA_TO_elec</v>
      </c>
      <c r="D1148" t="str">
        <f t="shared" si="69"/>
        <v>PROTRA_CHP_PP_I</v>
      </c>
      <c r="E1148" t="s">
        <v>0</v>
      </c>
      <c r="F1148" s="1" t="str">
        <f t="shared" si="70"/>
        <v>MALTATO_elecPROTRA_CHP_gas_fuels</v>
      </c>
      <c r="G1148" s="5">
        <f>'PROTRA_capacity-Original_Data'!H1148</f>
        <v>0</v>
      </c>
      <c r="H1148" s="5">
        <f>'PROTRA_capacity-Original_Data'!I1148</f>
        <v>0</v>
      </c>
      <c r="I1148" s="5">
        <f>'PROTRA_capacity-Original_Data'!J1148</f>
        <v>0</v>
      </c>
      <c r="J1148" s="5">
        <f>'PROTRA_capacity-Original_Data'!K1148</f>
        <v>0</v>
      </c>
      <c r="K1148" s="5">
        <f>'PROTRA_capacity-Original_Data'!L1148</f>
        <v>0</v>
      </c>
      <c r="L1148" s="5">
        <f>'PROTRA_capacity-Original_Data'!M1148</f>
        <v>1.8238500000000001E-3</v>
      </c>
      <c r="M1148" s="5">
        <f>'PROTRA_capacity-Original_Data'!N1148</f>
        <v>2.0233500000000001E-3</v>
      </c>
      <c r="N1148" s="5">
        <f>'PROTRA_capacity-Original_Data'!O1148</f>
        <v>2.0233500000000001E-3</v>
      </c>
      <c r="O1148" s="5">
        <f>'PROTRA_capacity-Original_Data'!P1148</f>
        <v>2.0233500000000001E-3</v>
      </c>
      <c r="P1148" s="5">
        <f>'PROTRA_capacity-Original_Data'!Q1148</f>
        <v>3.2403000000000002E-3</v>
      </c>
      <c r="Q1148" s="5">
        <f>'PROTRA_capacity-Original_Data'!R1148</f>
        <v>0</v>
      </c>
      <c r="R1148" s="5">
        <f>'PROTRA_capacity-Original_Data'!S1148</f>
        <v>0</v>
      </c>
      <c r="S1148" s="5">
        <f>'PROTRA_capacity-Original_Data'!T1148</f>
        <v>0</v>
      </c>
      <c r="T1148" s="5">
        <f>'PROTRA_capacity-Original_Data'!U1148</f>
        <v>0</v>
      </c>
      <c r="U1148" s="5">
        <f>'PROTRA_capacity-Original_Data'!V1148</f>
        <v>0</v>
      </c>
      <c r="W1148" s="83" t="e">
        <f t="shared" si="71"/>
        <v>#DIV/0!</v>
      </c>
    </row>
    <row r="1149" spans="1:23" x14ac:dyDescent="0.35">
      <c r="A1149" t="s">
        <v>60</v>
      </c>
      <c r="B1149" t="s">
        <v>42</v>
      </c>
      <c r="C1149" t="str">
        <f t="shared" si="68"/>
        <v>MALTA_TO_elec</v>
      </c>
      <c r="D1149" t="str">
        <f t="shared" si="69"/>
        <v>PROTRA_CHP_PP_I</v>
      </c>
      <c r="E1149" t="s">
        <v>1</v>
      </c>
      <c r="F1149" s="1" t="str">
        <f t="shared" si="70"/>
        <v>MALTATO_elecPROTRA_CHP_gas_fuels_CCS</v>
      </c>
      <c r="G1149" s="5">
        <f>'PROTRA_capacity-Original_Data'!H1149</f>
        <v>0</v>
      </c>
      <c r="H1149" s="5">
        <f>'PROTRA_capacity-Original_Data'!I1149</f>
        <v>0</v>
      </c>
      <c r="I1149" s="5">
        <f>'PROTRA_capacity-Original_Data'!J1149</f>
        <v>0</v>
      </c>
      <c r="J1149" s="5">
        <f>'PROTRA_capacity-Original_Data'!K1149</f>
        <v>0</v>
      </c>
      <c r="K1149" s="5">
        <f>'PROTRA_capacity-Original_Data'!L1149</f>
        <v>0</v>
      </c>
      <c r="L1149" s="5">
        <f>'PROTRA_capacity-Original_Data'!M1149</f>
        <v>0</v>
      </c>
      <c r="M1149" s="5">
        <f>'PROTRA_capacity-Original_Data'!N1149</f>
        <v>0</v>
      </c>
      <c r="N1149" s="5">
        <f>'PROTRA_capacity-Original_Data'!O1149</f>
        <v>0</v>
      </c>
      <c r="O1149" s="5">
        <f>'PROTRA_capacity-Original_Data'!P1149</f>
        <v>0</v>
      </c>
      <c r="P1149" s="5">
        <f>'PROTRA_capacity-Original_Data'!Q1149</f>
        <v>0</v>
      </c>
      <c r="Q1149" s="5">
        <f>'PROTRA_capacity-Original_Data'!R1149</f>
        <v>0</v>
      </c>
      <c r="R1149" s="5">
        <f>'PROTRA_capacity-Original_Data'!S1149</f>
        <v>0</v>
      </c>
      <c r="S1149" s="5">
        <f>'PROTRA_capacity-Original_Data'!T1149</f>
        <v>0</v>
      </c>
      <c r="T1149" s="5">
        <f>'PROTRA_capacity-Original_Data'!U1149</f>
        <v>0</v>
      </c>
      <c r="U1149" s="5">
        <f>'PROTRA_capacity-Original_Data'!V1149</f>
        <v>0</v>
      </c>
      <c r="W1149" s="83" t="e">
        <f t="shared" si="71"/>
        <v>#DIV/0!</v>
      </c>
    </row>
    <row r="1150" spans="1:23" x14ac:dyDescent="0.35">
      <c r="A1150" t="s">
        <v>60</v>
      </c>
      <c r="B1150" t="s">
        <v>42</v>
      </c>
      <c r="C1150" t="str">
        <f t="shared" si="68"/>
        <v>MALTA_TO_elec</v>
      </c>
      <c r="D1150" t="str">
        <f t="shared" si="69"/>
        <v>PROTRA_CHP_PP_I</v>
      </c>
      <c r="E1150" t="s">
        <v>2</v>
      </c>
      <c r="F1150" s="1" t="str">
        <f t="shared" si="70"/>
        <v>MALTATO_elecPROTRA_CHP_geothermal</v>
      </c>
      <c r="G1150" s="3">
        <v>0</v>
      </c>
      <c r="H1150" s="3">
        <v>0</v>
      </c>
      <c r="I1150" s="3">
        <v>0</v>
      </c>
      <c r="J1150" s="3">
        <v>0</v>
      </c>
      <c r="K1150" s="3">
        <v>0</v>
      </c>
      <c r="L1150" s="3">
        <v>0</v>
      </c>
      <c r="M1150" s="3">
        <v>0</v>
      </c>
      <c r="N1150" s="3">
        <v>0</v>
      </c>
      <c r="O1150" s="3">
        <v>0</v>
      </c>
      <c r="P1150" s="3">
        <v>0</v>
      </c>
      <c r="Q1150" s="3">
        <v>0</v>
      </c>
      <c r="R1150" s="3">
        <v>0</v>
      </c>
      <c r="S1150" s="3">
        <v>0</v>
      </c>
      <c r="T1150" s="3">
        <v>0</v>
      </c>
      <c r="U1150" s="3">
        <v>0</v>
      </c>
      <c r="W1150" s="83" t="e">
        <f t="shared" si="71"/>
        <v>#DIV/0!</v>
      </c>
    </row>
    <row r="1151" spans="1:23" x14ac:dyDescent="0.35">
      <c r="A1151" t="s">
        <v>60</v>
      </c>
      <c r="B1151" t="s">
        <v>42</v>
      </c>
      <c r="C1151" t="str">
        <f t="shared" si="68"/>
        <v>MALTA_TO_elec</v>
      </c>
      <c r="D1151" t="str">
        <f t="shared" si="69"/>
        <v>PROTRA_CHP_PP_I</v>
      </c>
      <c r="E1151" t="s">
        <v>3</v>
      </c>
      <c r="F1151" s="1" t="str">
        <f t="shared" si="70"/>
        <v>MALTATO_elecPROTRA_CHP_liquid_fuels</v>
      </c>
      <c r="G1151" s="5">
        <f>'PROTRA_capacity-Original_Data'!H1151</f>
        <v>0</v>
      </c>
      <c r="H1151" s="5">
        <f>'PROTRA_capacity-Original_Data'!I1151</f>
        <v>0</v>
      </c>
      <c r="I1151" s="5">
        <f>'PROTRA_capacity-Original_Data'!J1151</f>
        <v>0</v>
      </c>
      <c r="J1151" s="5">
        <f>'PROTRA_capacity-Original_Data'!K1151</f>
        <v>0</v>
      </c>
      <c r="K1151" s="5">
        <f>'PROTRA_capacity-Original_Data'!L1151</f>
        <v>0</v>
      </c>
      <c r="L1151" s="5">
        <f>'PROTRA_capacity-Original_Data'!M1151</f>
        <v>0</v>
      </c>
      <c r="M1151" s="5">
        <f>'PROTRA_capacity-Original_Data'!N1151</f>
        <v>0</v>
      </c>
      <c r="N1151" s="5">
        <f>'PROTRA_capacity-Original_Data'!O1151</f>
        <v>0</v>
      </c>
      <c r="O1151" s="5">
        <f>'PROTRA_capacity-Original_Data'!P1151</f>
        <v>0</v>
      </c>
      <c r="P1151" s="5">
        <f>'PROTRA_capacity-Original_Data'!Q1151</f>
        <v>0</v>
      </c>
      <c r="Q1151" s="5">
        <f>'PROTRA_capacity-Original_Data'!R1151</f>
        <v>0</v>
      </c>
      <c r="R1151" s="5">
        <f>'PROTRA_capacity-Original_Data'!S1151</f>
        <v>0</v>
      </c>
      <c r="S1151" s="5">
        <f>'PROTRA_capacity-Original_Data'!T1151</f>
        <v>0</v>
      </c>
      <c r="T1151" s="5">
        <f>'PROTRA_capacity-Original_Data'!U1151</f>
        <v>0</v>
      </c>
      <c r="U1151" s="5">
        <f>'PROTRA_capacity-Original_Data'!V1151</f>
        <v>0</v>
      </c>
      <c r="W1151" s="83" t="e">
        <f t="shared" si="71"/>
        <v>#DIV/0!</v>
      </c>
    </row>
    <row r="1152" spans="1:23" x14ac:dyDescent="0.35">
      <c r="A1152" t="s">
        <v>60</v>
      </c>
      <c r="B1152" t="s">
        <v>42</v>
      </c>
      <c r="C1152" t="str">
        <f t="shared" si="68"/>
        <v>MALTA_TO_elec</v>
      </c>
      <c r="D1152" t="str">
        <f t="shared" si="69"/>
        <v>PROTRA_CHP_PP_I</v>
      </c>
      <c r="E1152" t="s">
        <v>4</v>
      </c>
      <c r="F1152" s="1" t="str">
        <f t="shared" si="70"/>
        <v>MALTATO_elecPROTRA_CHP_liquid_fuels_CCS</v>
      </c>
      <c r="G1152" s="5">
        <f>'PROTRA_capacity-Original_Data'!H1152</f>
        <v>0</v>
      </c>
      <c r="H1152" s="5">
        <f>'PROTRA_capacity-Original_Data'!I1152</f>
        <v>0</v>
      </c>
      <c r="I1152" s="5">
        <f>'PROTRA_capacity-Original_Data'!J1152</f>
        <v>0</v>
      </c>
      <c r="J1152" s="5">
        <f>'PROTRA_capacity-Original_Data'!K1152</f>
        <v>0</v>
      </c>
      <c r="K1152" s="5">
        <f>'PROTRA_capacity-Original_Data'!L1152</f>
        <v>0</v>
      </c>
      <c r="L1152" s="5">
        <f>'PROTRA_capacity-Original_Data'!M1152</f>
        <v>0</v>
      </c>
      <c r="M1152" s="5">
        <f>'PROTRA_capacity-Original_Data'!N1152</f>
        <v>0</v>
      </c>
      <c r="N1152" s="5">
        <f>'PROTRA_capacity-Original_Data'!O1152</f>
        <v>0</v>
      </c>
      <c r="O1152" s="5">
        <f>'PROTRA_capacity-Original_Data'!P1152</f>
        <v>0</v>
      </c>
      <c r="P1152" s="5">
        <f>'PROTRA_capacity-Original_Data'!Q1152</f>
        <v>0</v>
      </c>
      <c r="Q1152" s="5">
        <f>'PROTRA_capacity-Original_Data'!R1152</f>
        <v>0</v>
      </c>
      <c r="R1152" s="5">
        <f>'PROTRA_capacity-Original_Data'!S1152</f>
        <v>0</v>
      </c>
      <c r="S1152" s="5">
        <f>'PROTRA_capacity-Original_Data'!T1152</f>
        <v>0</v>
      </c>
      <c r="T1152" s="5">
        <f>'PROTRA_capacity-Original_Data'!U1152</f>
        <v>0</v>
      </c>
      <c r="U1152" s="5">
        <f>'PROTRA_capacity-Original_Data'!V1152</f>
        <v>0</v>
      </c>
      <c r="W1152" s="83" t="e">
        <f t="shared" si="71"/>
        <v>#DIV/0!</v>
      </c>
    </row>
    <row r="1153" spans="1:23" x14ac:dyDescent="0.35">
      <c r="A1153" t="s">
        <v>60</v>
      </c>
      <c r="B1153" t="s">
        <v>42</v>
      </c>
      <c r="C1153" t="str">
        <f t="shared" si="68"/>
        <v>MALTA_TO_elec</v>
      </c>
      <c r="D1153" t="str">
        <f t="shared" si="69"/>
        <v>PROTRA_CHP_PP_I</v>
      </c>
      <c r="E1153" t="s">
        <v>5</v>
      </c>
      <c r="F1153" s="1" t="str">
        <f t="shared" si="70"/>
        <v>MALTATO_elecPROTRA_CHP_solid_fossil</v>
      </c>
      <c r="G1153" s="5">
        <f>'PROTRA_capacity-Original_Data'!H1153</f>
        <v>0</v>
      </c>
      <c r="H1153" s="5">
        <f>'PROTRA_capacity-Original_Data'!I1153</f>
        <v>0</v>
      </c>
      <c r="I1153" s="5">
        <f>'PROTRA_capacity-Original_Data'!J1153</f>
        <v>0</v>
      </c>
      <c r="J1153" s="5">
        <f>'PROTRA_capacity-Original_Data'!K1153</f>
        <v>0</v>
      </c>
      <c r="K1153" s="5">
        <f>'PROTRA_capacity-Original_Data'!L1153</f>
        <v>0</v>
      </c>
      <c r="L1153" s="5">
        <f>'PROTRA_capacity-Original_Data'!M1153</f>
        <v>0</v>
      </c>
      <c r="M1153" s="5">
        <f>'PROTRA_capacity-Original_Data'!N1153</f>
        <v>0</v>
      </c>
      <c r="N1153" s="5">
        <f>'PROTRA_capacity-Original_Data'!O1153</f>
        <v>0</v>
      </c>
      <c r="O1153" s="5">
        <f>'PROTRA_capacity-Original_Data'!P1153</f>
        <v>0</v>
      </c>
      <c r="P1153" s="5">
        <f>'PROTRA_capacity-Original_Data'!Q1153</f>
        <v>0</v>
      </c>
      <c r="Q1153" s="5">
        <f>'PROTRA_capacity-Original_Data'!R1153</f>
        <v>0</v>
      </c>
      <c r="R1153" s="5">
        <f>'PROTRA_capacity-Original_Data'!S1153</f>
        <v>0</v>
      </c>
      <c r="S1153" s="5">
        <f>'PROTRA_capacity-Original_Data'!T1153</f>
        <v>0</v>
      </c>
      <c r="T1153" s="5">
        <f>'PROTRA_capacity-Original_Data'!U1153</f>
        <v>0</v>
      </c>
      <c r="U1153" s="5">
        <f>'PROTRA_capacity-Original_Data'!V1153</f>
        <v>0</v>
      </c>
      <c r="W1153" s="83" t="e">
        <f t="shared" si="71"/>
        <v>#DIV/0!</v>
      </c>
    </row>
    <row r="1154" spans="1:23" x14ac:dyDescent="0.35">
      <c r="A1154" t="s">
        <v>60</v>
      </c>
      <c r="B1154" t="s">
        <v>42</v>
      </c>
      <c r="C1154" t="str">
        <f t="shared" si="68"/>
        <v>MALTA_TO_elec</v>
      </c>
      <c r="D1154" t="str">
        <f t="shared" si="69"/>
        <v>PROTRA_CHP_PP_I</v>
      </c>
      <c r="E1154" t="s">
        <v>6</v>
      </c>
      <c r="F1154" s="1" t="str">
        <f t="shared" si="70"/>
        <v>MALTATO_elecPROTRA_CHP_solid_fossil_CCS</v>
      </c>
      <c r="G1154" s="5">
        <f>'PROTRA_capacity-Original_Data'!H1154</f>
        <v>0</v>
      </c>
      <c r="H1154" s="5">
        <f>'PROTRA_capacity-Original_Data'!I1154</f>
        <v>0</v>
      </c>
      <c r="I1154" s="5">
        <f>'PROTRA_capacity-Original_Data'!J1154</f>
        <v>0</v>
      </c>
      <c r="J1154" s="5">
        <f>'PROTRA_capacity-Original_Data'!K1154</f>
        <v>0</v>
      </c>
      <c r="K1154" s="5">
        <f>'PROTRA_capacity-Original_Data'!L1154</f>
        <v>0</v>
      </c>
      <c r="L1154" s="5">
        <f>'PROTRA_capacity-Original_Data'!M1154</f>
        <v>0</v>
      </c>
      <c r="M1154" s="5">
        <f>'PROTRA_capacity-Original_Data'!N1154</f>
        <v>0</v>
      </c>
      <c r="N1154" s="5">
        <f>'PROTRA_capacity-Original_Data'!O1154</f>
        <v>0</v>
      </c>
      <c r="O1154" s="5">
        <f>'PROTRA_capacity-Original_Data'!P1154</f>
        <v>0</v>
      </c>
      <c r="P1154" s="5">
        <f>'PROTRA_capacity-Original_Data'!Q1154</f>
        <v>0</v>
      </c>
      <c r="Q1154" s="5">
        <f>'PROTRA_capacity-Original_Data'!R1154</f>
        <v>0</v>
      </c>
      <c r="R1154" s="5">
        <f>'PROTRA_capacity-Original_Data'!S1154</f>
        <v>0</v>
      </c>
      <c r="S1154" s="5">
        <f>'PROTRA_capacity-Original_Data'!T1154</f>
        <v>0</v>
      </c>
      <c r="T1154" s="5">
        <f>'PROTRA_capacity-Original_Data'!U1154</f>
        <v>0</v>
      </c>
      <c r="U1154" s="5">
        <f>'PROTRA_capacity-Original_Data'!V1154</f>
        <v>0</v>
      </c>
      <c r="W1154" s="83" t="e">
        <f t="shared" si="71"/>
        <v>#DIV/0!</v>
      </c>
    </row>
    <row r="1155" spans="1:23" x14ac:dyDescent="0.35">
      <c r="A1155" t="s">
        <v>60</v>
      </c>
      <c r="B1155" t="s">
        <v>42</v>
      </c>
      <c r="C1155" t="str">
        <f t="shared" si="68"/>
        <v>MALTA_TO_elec</v>
      </c>
      <c r="D1155" t="str">
        <f t="shared" si="69"/>
        <v>PROTRA_CHP_PP_I</v>
      </c>
      <c r="E1155" t="s">
        <v>7</v>
      </c>
      <c r="F1155" s="1" t="str">
        <f t="shared" si="70"/>
        <v>MALTATO_elecPROTRA_CHP_waste</v>
      </c>
      <c r="G1155" s="5">
        <f>'PROTRA_capacity-Original_Data'!H1155</f>
        <v>0</v>
      </c>
      <c r="H1155" s="5">
        <f>'PROTRA_capacity-Original_Data'!I1155</f>
        <v>0</v>
      </c>
      <c r="I1155" s="5">
        <f>'PROTRA_capacity-Original_Data'!J1155</f>
        <v>0</v>
      </c>
      <c r="J1155" s="5">
        <f>'PROTRA_capacity-Original_Data'!K1155</f>
        <v>0</v>
      </c>
      <c r="K1155" s="5">
        <f>'PROTRA_capacity-Original_Data'!L1155</f>
        <v>0</v>
      </c>
      <c r="L1155" s="5">
        <f>'PROTRA_capacity-Original_Data'!M1155</f>
        <v>0</v>
      </c>
      <c r="M1155" s="5">
        <f>'PROTRA_capacity-Original_Data'!N1155</f>
        <v>0</v>
      </c>
      <c r="N1155" s="5">
        <f>'PROTRA_capacity-Original_Data'!O1155</f>
        <v>0</v>
      </c>
      <c r="O1155" s="5">
        <f>'PROTRA_capacity-Original_Data'!P1155</f>
        <v>0</v>
      </c>
      <c r="P1155" s="5">
        <f>'PROTRA_capacity-Original_Data'!Q1155</f>
        <v>0</v>
      </c>
      <c r="Q1155" s="5">
        <f>'PROTRA_capacity-Original_Data'!R1155</f>
        <v>0</v>
      </c>
      <c r="R1155" s="5">
        <f>'PROTRA_capacity-Original_Data'!S1155</f>
        <v>0</v>
      </c>
      <c r="S1155" s="5">
        <f>'PROTRA_capacity-Original_Data'!T1155</f>
        <v>0</v>
      </c>
      <c r="T1155" s="5">
        <f>'PROTRA_capacity-Original_Data'!U1155</f>
        <v>0</v>
      </c>
      <c r="U1155" s="5">
        <f>'PROTRA_capacity-Original_Data'!V1155</f>
        <v>0</v>
      </c>
      <c r="W1155" s="83" t="e">
        <f t="shared" si="71"/>
        <v>#DIV/0!</v>
      </c>
    </row>
    <row r="1156" spans="1:23" x14ac:dyDescent="0.35">
      <c r="A1156" t="s">
        <v>60</v>
      </c>
      <c r="B1156" t="s">
        <v>42</v>
      </c>
      <c r="C1156" t="str">
        <f t="shared" ref="C1156:C1219" si="72">A1156&amp;"_"&amp;B1156</f>
        <v>MALTA_TO_elec</v>
      </c>
      <c r="D1156" t="str">
        <f t="shared" ref="D1156:D1219" si="73">IF(B1156="TO_heat","PROTRA_CHP_HP_I","PROTRA_CHP_PP_I")</f>
        <v>PROTRA_CHP_PP_I</v>
      </c>
      <c r="E1156" t="s">
        <v>8</v>
      </c>
      <c r="F1156" s="1" t="str">
        <f t="shared" ref="F1156:F1219" si="74">A1156&amp;B1156&amp;E1156</f>
        <v>MALTATO_elecPROTRA_CHP_solid_bio</v>
      </c>
      <c r="G1156" s="5">
        <f>'PROTRA_capacity-Original_Data'!H1156</f>
        <v>0</v>
      </c>
      <c r="H1156" s="5">
        <f>'PROTRA_capacity-Original_Data'!I1156</f>
        <v>0</v>
      </c>
      <c r="I1156" s="5">
        <f>'PROTRA_capacity-Original_Data'!J1156</f>
        <v>0</v>
      </c>
      <c r="J1156" s="5">
        <f>'PROTRA_capacity-Original_Data'!K1156</f>
        <v>0</v>
      </c>
      <c r="K1156" s="5">
        <f>'PROTRA_capacity-Original_Data'!L1156</f>
        <v>0</v>
      </c>
      <c r="L1156" s="5">
        <f>'PROTRA_capacity-Original_Data'!M1156</f>
        <v>0</v>
      </c>
      <c r="M1156" s="5">
        <f>'PROTRA_capacity-Original_Data'!N1156</f>
        <v>0</v>
      </c>
      <c r="N1156" s="5">
        <f>'PROTRA_capacity-Original_Data'!O1156</f>
        <v>0</v>
      </c>
      <c r="O1156" s="5">
        <f>'PROTRA_capacity-Original_Data'!P1156</f>
        <v>0</v>
      </c>
      <c r="P1156" s="5">
        <f>'PROTRA_capacity-Original_Data'!Q1156</f>
        <v>0</v>
      </c>
      <c r="Q1156" s="5">
        <f>'PROTRA_capacity-Original_Data'!R1156</f>
        <v>0</v>
      </c>
      <c r="R1156" s="5">
        <f>'PROTRA_capacity-Original_Data'!S1156</f>
        <v>0</v>
      </c>
      <c r="S1156" s="5">
        <f>'PROTRA_capacity-Original_Data'!T1156</f>
        <v>0</v>
      </c>
      <c r="T1156" s="5">
        <f>'PROTRA_capacity-Original_Data'!U1156</f>
        <v>0</v>
      </c>
      <c r="U1156" s="5">
        <f>'PROTRA_capacity-Original_Data'!V1156</f>
        <v>0</v>
      </c>
      <c r="W1156" s="83" t="e">
        <f t="shared" ref="W1156:W1219" si="75">-1+(U1156/G1156)^(1/($U$2-$G$2))</f>
        <v>#DIV/0!</v>
      </c>
    </row>
    <row r="1157" spans="1:23" x14ac:dyDescent="0.35">
      <c r="A1157" t="s">
        <v>60</v>
      </c>
      <c r="B1157" t="s">
        <v>42</v>
      </c>
      <c r="C1157" t="str">
        <f t="shared" si="72"/>
        <v>MALTA_TO_elec</v>
      </c>
      <c r="D1157" t="str">
        <f t="shared" si="73"/>
        <v>PROTRA_CHP_PP_I</v>
      </c>
      <c r="E1157" t="s">
        <v>9</v>
      </c>
      <c r="F1157" s="1" t="str">
        <f t="shared" si="74"/>
        <v>MALTATO_elecPROTRA_CHP_solid_bio_CCS</v>
      </c>
      <c r="G1157" s="5">
        <f>'PROTRA_capacity-Original_Data'!H1157</f>
        <v>0</v>
      </c>
      <c r="H1157" s="5">
        <f>'PROTRA_capacity-Original_Data'!I1157</f>
        <v>0</v>
      </c>
      <c r="I1157" s="5">
        <f>'PROTRA_capacity-Original_Data'!J1157</f>
        <v>0</v>
      </c>
      <c r="J1157" s="5">
        <f>'PROTRA_capacity-Original_Data'!K1157</f>
        <v>0</v>
      </c>
      <c r="K1157" s="5">
        <f>'PROTRA_capacity-Original_Data'!L1157</f>
        <v>0</v>
      </c>
      <c r="L1157" s="5">
        <f>'PROTRA_capacity-Original_Data'!M1157</f>
        <v>0</v>
      </c>
      <c r="M1157" s="5">
        <f>'PROTRA_capacity-Original_Data'!N1157</f>
        <v>0</v>
      </c>
      <c r="N1157" s="5">
        <f>'PROTRA_capacity-Original_Data'!O1157</f>
        <v>0</v>
      </c>
      <c r="O1157" s="5">
        <f>'PROTRA_capacity-Original_Data'!P1157</f>
        <v>0</v>
      </c>
      <c r="P1157" s="5">
        <f>'PROTRA_capacity-Original_Data'!Q1157</f>
        <v>0</v>
      </c>
      <c r="Q1157" s="5">
        <f>'PROTRA_capacity-Original_Data'!R1157</f>
        <v>0</v>
      </c>
      <c r="R1157" s="5">
        <f>'PROTRA_capacity-Original_Data'!S1157</f>
        <v>0</v>
      </c>
      <c r="S1157" s="5">
        <f>'PROTRA_capacity-Original_Data'!T1157</f>
        <v>0</v>
      </c>
      <c r="T1157" s="5">
        <f>'PROTRA_capacity-Original_Data'!U1157</f>
        <v>0</v>
      </c>
      <c r="U1157" s="5">
        <f>'PROTRA_capacity-Original_Data'!V1157</f>
        <v>0</v>
      </c>
      <c r="W1157" s="83" t="e">
        <f t="shared" si="75"/>
        <v>#DIV/0!</v>
      </c>
    </row>
    <row r="1158" spans="1:23" x14ac:dyDescent="0.35">
      <c r="A1158" t="s">
        <v>60</v>
      </c>
      <c r="B1158" t="s">
        <v>42</v>
      </c>
      <c r="C1158" t="str">
        <f t="shared" si="72"/>
        <v>MALTA_TO_elec</v>
      </c>
      <c r="D1158" t="str">
        <f t="shared" si="73"/>
        <v>PROTRA_CHP_PP_I</v>
      </c>
      <c r="E1158" t="s">
        <v>17</v>
      </c>
      <c r="F1158" s="1" t="str">
        <f t="shared" si="74"/>
        <v>MALTATO_elecPROTRA_PP_solid_bio</v>
      </c>
      <c r="G1158" s="5">
        <f>'PROTRA_capacity-Original_Data'!H1158</f>
        <v>0</v>
      </c>
      <c r="H1158" s="5">
        <f>'PROTRA_capacity-Original_Data'!I1158</f>
        <v>0</v>
      </c>
      <c r="I1158" s="5">
        <f>'PROTRA_capacity-Original_Data'!J1158</f>
        <v>0</v>
      </c>
      <c r="J1158" s="5">
        <f>'PROTRA_capacity-Original_Data'!K1158</f>
        <v>0</v>
      </c>
      <c r="K1158" s="5">
        <f>'PROTRA_capacity-Original_Data'!L1158</f>
        <v>0</v>
      </c>
      <c r="L1158" s="5">
        <f>'PROTRA_capacity-Original_Data'!M1158</f>
        <v>0</v>
      </c>
      <c r="M1158" s="5">
        <f>'PROTRA_capacity-Original_Data'!N1158</f>
        <v>0</v>
      </c>
      <c r="N1158" s="5">
        <f>'PROTRA_capacity-Original_Data'!O1158</f>
        <v>0</v>
      </c>
      <c r="O1158" s="5">
        <f>'PROTRA_capacity-Original_Data'!P1158</f>
        <v>0</v>
      </c>
      <c r="P1158" s="5">
        <f>'PROTRA_capacity-Original_Data'!Q1158</f>
        <v>0</v>
      </c>
      <c r="Q1158" s="5">
        <f>'PROTRA_capacity-Original_Data'!R1158</f>
        <v>0</v>
      </c>
      <c r="R1158" s="5">
        <f>'PROTRA_capacity-Original_Data'!S1158</f>
        <v>0</v>
      </c>
      <c r="S1158" s="5">
        <f>'PROTRA_capacity-Original_Data'!T1158</f>
        <v>0</v>
      </c>
      <c r="T1158" s="5">
        <f>'PROTRA_capacity-Original_Data'!U1158</f>
        <v>0</v>
      </c>
      <c r="U1158" s="5">
        <f>'PROTRA_capacity-Original_Data'!V1158</f>
        <v>0</v>
      </c>
      <c r="W1158" s="83" t="e">
        <f t="shared" si="75"/>
        <v>#DIV/0!</v>
      </c>
    </row>
    <row r="1159" spans="1:23" x14ac:dyDescent="0.35">
      <c r="A1159" t="s">
        <v>60</v>
      </c>
      <c r="B1159" t="s">
        <v>42</v>
      </c>
      <c r="C1159" t="str">
        <f t="shared" si="72"/>
        <v>MALTA_TO_elec</v>
      </c>
      <c r="D1159" t="str">
        <f t="shared" si="73"/>
        <v>PROTRA_CHP_PP_I</v>
      </c>
      <c r="E1159" t="s">
        <v>18</v>
      </c>
      <c r="F1159" s="1" t="str">
        <f t="shared" si="74"/>
        <v>MALTATO_elecPROTRA_PP_solid_bio_CCS</v>
      </c>
      <c r="G1159" s="5">
        <f>'PROTRA_capacity-Original_Data'!H1159</f>
        <v>0</v>
      </c>
      <c r="H1159" s="5">
        <f>'PROTRA_capacity-Original_Data'!I1159</f>
        <v>0</v>
      </c>
      <c r="I1159" s="5">
        <f>'PROTRA_capacity-Original_Data'!J1159</f>
        <v>0</v>
      </c>
      <c r="J1159" s="5">
        <f>'PROTRA_capacity-Original_Data'!K1159</f>
        <v>0</v>
      </c>
      <c r="K1159" s="5">
        <f>'PROTRA_capacity-Original_Data'!L1159</f>
        <v>0</v>
      </c>
      <c r="L1159" s="5">
        <f>'PROTRA_capacity-Original_Data'!M1159</f>
        <v>0</v>
      </c>
      <c r="M1159" s="5">
        <f>'PROTRA_capacity-Original_Data'!N1159</f>
        <v>0</v>
      </c>
      <c r="N1159" s="5">
        <f>'PROTRA_capacity-Original_Data'!O1159</f>
        <v>0</v>
      </c>
      <c r="O1159" s="5">
        <f>'PROTRA_capacity-Original_Data'!P1159</f>
        <v>0</v>
      </c>
      <c r="P1159" s="5">
        <f>'PROTRA_capacity-Original_Data'!Q1159</f>
        <v>0</v>
      </c>
      <c r="Q1159" s="5">
        <f>'PROTRA_capacity-Original_Data'!R1159</f>
        <v>0</v>
      </c>
      <c r="R1159" s="5">
        <f>'PROTRA_capacity-Original_Data'!S1159</f>
        <v>0</v>
      </c>
      <c r="S1159" s="5">
        <f>'PROTRA_capacity-Original_Data'!T1159</f>
        <v>0</v>
      </c>
      <c r="T1159" s="5">
        <f>'PROTRA_capacity-Original_Data'!U1159</f>
        <v>0</v>
      </c>
      <c r="U1159" s="5">
        <f>'PROTRA_capacity-Original_Data'!V1159</f>
        <v>0</v>
      </c>
      <c r="W1159" s="83" t="e">
        <f t="shared" si="75"/>
        <v>#DIV/0!</v>
      </c>
    </row>
    <row r="1160" spans="1:23" x14ac:dyDescent="0.35">
      <c r="A1160" t="s">
        <v>60</v>
      </c>
      <c r="B1160" t="s">
        <v>42</v>
      </c>
      <c r="C1160" t="str">
        <f t="shared" si="72"/>
        <v>MALTA_TO_elec</v>
      </c>
      <c r="D1160" t="str">
        <f t="shared" si="73"/>
        <v>PROTRA_CHP_PP_I</v>
      </c>
      <c r="E1160" t="s">
        <v>19</v>
      </c>
      <c r="F1160" s="1" t="str">
        <f t="shared" si="74"/>
        <v>MALTATO_elecPROTRA_PP_gas_fuels</v>
      </c>
      <c r="G1160" s="5">
        <f>'PROTRA_capacity-Original_Data'!H1160</f>
        <v>0</v>
      </c>
      <c r="H1160" s="5">
        <f>'PROTRA_capacity-Original_Data'!I1160</f>
        <v>0</v>
      </c>
      <c r="I1160" s="5">
        <f>'PROTRA_capacity-Original_Data'!J1160</f>
        <v>0</v>
      </c>
      <c r="J1160" s="5">
        <f>'PROTRA_capacity-Original_Data'!K1160</f>
        <v>0</v>
      </c>
      <c r="K1160" s="5">
        <f>'PROTRA_capacity-Original_Data'!L1160</f>
        <v>0</v>
      </c>
      <c r="L1160" s="5">
        <f>'PROTRA_capacity-Original_Data'!M1160</f>
        <v>0</v>
      </c>
      <c r="M1160" s="5">
        <f>'PROTRA_capacity-Original_Data'!N1160</f>
        <v>0</v>
      </c>
      <c r="N1160" s="5">
        <f>'PROTRA_capacity-Original_Data'!O1160</f>
        <v>0</v>
      </c>
      <c r="O1160" s="5">
        <f>'PROTRA_capacity-Original_Data'!P1160</f>
        <v>0</v>
      </c>
      <c r="P1160" s="5">
        <f>'PROTRA_capacity-Original_Data'!Q1160</f>
        <v>0</v>
      </c>
      <c r="Q1160" s="5">
        <f>'PROTRA_capacity-Original_Data'!R1160</f>
        <v>0</v>
      </c>
      <c r="R1160" s="5">
        <f>'PROTRA_capacity-Original_Data'!S1160</f>
        <v>0</v>
      </c>
      <c r="S1160" s="5">
        <f>'PROTRA_capacity-Original_Data'!T1160</f>
        <v>0</v>
      </c>
      <c r="T1160" s="5">
        <f>'PROTRA_capacity-Original_Data'!U1160</f>
        <v>0</v>
      </c>
      <c r="U1160" s="5">
        <f>'PROTRA_capacity-Original_Data'!V1160</f>
        <v>0</v>
      </c>
      <c r="W1160" s="83" t="e">
        <f t="shared" si="75"/>
        <v>#DIV/0!</v>
      </c>
    </row>
    <row r="1161" spans="1:23" x14ac:dyDescent="0.35">
      <c r="A1161" t="s">
        <v>60</v>
      </c>
      <c r="B1161" t="s">
        <v>42</v>
      </c>
      <c r="C1161" t="str">
        <f t="shared" si="72"/>
        <v>MALTA_TO_elec</v>
      </c>
      <c r="D1161" t="str">
        <f t="shared" si="73"/>
        <v>PROTRA_CHP_PP_I</v>
      </c>
      <c r="E1161" t="s">
        <v>20</v>
      </c>
      <c r="F1161" s="1" t="str">
        <f t="shared" si="74"/>
        <v>MALTATO_elecPROTRA_PP_gas_fuels_CCS</v>
      </c>
      <c r="G1161" s="6">
        <f>'PROTRA_capacity-Original_Data'!H1161</f>
        <v>0</v>
      </c>
      <c r="H1161" s="6">
        <f>'PROTRA_capacity-Original_Data'!I1161</f>
        <v>0</v>
      </c>
      <c r="I1161" s="6">
        <f>'PROTRA_capacity-Original_Data'!J1161</f>
        <v>0</v>
      </c>
      <c r="J1161" s="6">
        <f>'PROTRA_capacity-Original_Data'!K1161</f>
        <v>0</v>
      </c>
      <c r="K1161" s="6">
        <f>'PROTRA_capacity-Original_Data'!L1161</f>
        <v>0</v>
      </c>
      <c r="L1161" s="6">
        <f>'PROTRA_capacity-Original_Data'!M1161</f>
        <v>0</v>
      </c>
      <c r="M1161" s="6">
        <f>'PROTRA_capacity-Original_Data'!N1161</f>
        <v>0</v>
      </c>
      <c r="N1161" s="6">
        <f>'PROTRA_capacity-Original_Data'!O1161</f>
        <v>0</v>
      </c>
      <c r="O1161" s="6">
        <f>'PROTRA_capacity-Original_Data'!P1161</f>
        <v>0</v>
      </c>
      <c r="P1161" s="6">
        <f>'PROTRA_capacity-Original_Data'!Q1161</f>
        <v>0</v>
      </c>
      <c r="Q1161" s="6">
        <f>'PROTRA_capacity-Original_Data'!R1161</f>
        <v>0</v>
      </c>
      <c r="R1161" s="6">
        <f>'PROTRA_capacity-Original_Data'!S1161</f>
        <v>0</v>
      </c>
      <c r="S1161" s="6">
        <f>'PROTRA_capacity-Original_Data'!T1161</f>
        <v>0</v>
      </c>
      <c r="T1161" s="6">
        <f>'PROTRA_capacity-Original_Data'!U1161</f>
        <v>0</v>
      </c>
      <c r="U1161" s="6">
        <f>'PROTRA_capacity-Original_Data'!V1161</f>
        <v>0</v>
      </c>
      <c r="W1161" s="83" t="e">
        <f t="shared" si="75"/>
        <v>#DIV/0!</v>
      </c>
    </row>
    <row r="1162" spans="1:23" x14ac:dyDescent="0.35">
      <c r="A1162" t="s">
        <v>60</v>
      </c>
      <c r="B1162" t="s">
        <v>42</v>
      </c>
      <c r="C1162" t="str">
        <f t="shared" si="72"/>
        <v>MALTA_TO_elec</v>
      </c>
      <c r="D1162" t="str">
        <f t="shared" si="73"/>
        <v>PROTRA_CHP_PP_I</v>
      </c>
      <c r="E1162" t="s">
        <v>21</v>
      </c>
      <c r="F1162" s="1" t="str">
        <f t="shared" si="74"/>
        <v>MALTATO_elecPROTRA_PP_geothermal</v>
      </c>
      <c r="G1162" s="4">
        <f>INDEX('CHP-geothermal-fix'!H$155:H$226,MATCH(PROTRA_capacity!$F1162,'CHP-geothermal-fix'!$F$155:$F$226,0))</f>
        <v>0</v>
      </c>
      <c r="H1162" s="4">
        <f>INDEX('CHP-geothermal-fix'!I$155:I$226,MATCH(PROTRA_capacity!$F1162,'CHP-geothermal-fix'!$F$155:$F$226,0))</f>
        <v>0</v>
      </c>
      <c r="I1162" s="4">
        <f>INDEX('CHP-geothermal-fix'!J$155:J$226,MATCH(PROTRA_capacity!$F1162,'CHP-geothermal-fix'!$F$155:$F$226,0))</f>
        <v>0</v>
      </c>
      <c r="J1162" s="4">
        <f>INDEX('CHP-geothermal-fix'!K$155:K$226,MATCH(PROTRA_capacity!$F1162,'CHP-geothermal-fix'!$F$155:$F$226,0))</f>
        <v>0</v>
      </c>
      <c r="K1162" s="4">
        <f>INDEX('CHP-geothermal-fix'!L$155:L$226,MATCH(PROTRA_capacity!$F1162,'CHP-geothermal-fix'!$F$155:$F$226,0))</f>
        <v>0</v>
      </c>
      <c r="L1162" s="4">
        <f>INDEX('CHP-geothermal-fix'!M$155:M$226,MATCH(PROTRA_capacity!$F1162,'CHP-geothermal-fix'!$F$155:$F$226,0))</f>
        <v>0</v>
      </c>
      <c r="M1162" s="4">
        <f>INDEX('CHP-geothermal-fix'!N$155:N$226,MATCH(PROTRA_capacity!$F1162,'CHP-geothermal-fix'!$F$155:$F$226,0))</f>
        <v>0</v>
      </c>
      <c r="N1162" s="4">
        <f>INDEX('CHP-geothermal-fix'!O$155:O$226,MATCH(PROTRA_capacity!$F1162,'CHP-geothermal-fix'!$F$155:$F$226,0))</f>
        <v>0</v>
      </c>
      <c r="O1162" s="4">
        <f>INDEX('CHP-geothermal-fix'!P$155:P$226,MATCH(PROTRA_capacity!$F1162,'CHP-geothermal-fix'!$F$155:$F$226,0))</f>
        <v>0</v>
      </c>
      <c r="P1162" s="4">
        <f>INDEX('CHP-geothermal-fix'!Q$155:Q$226,MATCH(PROTRA_capacity!$F1162,'CHP-geothermal-fix'!$F$155:$F$226,0))</f>
        <v>0</v>
      </c>
      <c r="Q1162" s="4">
        <f>INDEX('CHP-geothermal-fix'!R$155:R$226,MATCH(PROTRA_capacity!$F1162,'CHP-geothermal-fix'!$F$155:$F$226,0))</f>
        <v>0</v>
      </c>
      <c r="R1162" s="4">
        <f>INDEX('CHP-geothermal-fix'!S$155:S$226,MATCH(PROTRA_capacity!$F1162,'CHP-geothermal-fix'!$F$155:$F$226,0))</f>
        <v>0</v>
      </c>
      <c r="S1162" s="4">
        <f>INDEX('CHP-geothermal-fix'!T$155:T$226,MATCH(PROTRA_capacity!$F1162,'CHP-geothermal-fix'!$F$155:$F$226,0))</f>
        <v>0</v>
      </c>
      <c r="T1162" s="4">
        <f>INDEX('CHP-geothermal-fix'!U$155:U$226,MATCH(PROTRA_capacity!$F1162,'CHP-geothermal-fix'!$F$155:$F$226,0))</f>
        <v>0</v>
      </c>
      <c r="U1162" s="4">
        <f>INDEX('CHP-geothermal-fix'!V$155:V$226,MATCH(PROTRA_capacity!$F1162,'CHP-geothermal-fix'!$F$155:$F$226,0))</f>
        <v>0</v>
      </c>
      <c r="W1162" s="83" t="e">
        <f t="shared" si="75"/>
        <v>#DIV/0!</v>
      </c>
    </row>
    <row r="1163" spans="1:23" x14ac:dyDescent="0.35">
      <c r="A1163" t="s">
        <v>60</v>
      </c>
      <c r="B1163" t="s">
        <v>42</v>
      </c>
      <c r="C1163" t="str">
        <f t="shared" si="72"/>
        <v>MALTA_TO_elec</v>
      </c>
      <c r="D1163" t="str">
        <f t="shared" si="73"/>
        <v>PROTRA_CHP_PP_I</v>
      </c>
      <c r="E1163" t="s">
        <v>22</v>
      </c>
      <c r="F1163" s="1" t="str">
        <f t="shared" si="74"/>
        <v>MALTATO_elecPROTRA_PP_hydropower_dammed</v>
      </c>
      <c r="G1163" s="5">
        <f>'PROTRA_capacity-Original_Data'!H1163</f>
        <v>0</v>
      </c>
      <c r="H1163" s="5">
        <f>'PROTRA_capacity-Original_Data'!I1163</f>
        <v>0</v>
      </c>
      <c r="I1163" s="5">
        <f>'PROTRA_capacity-Original_Data'!J1163</f>
        <v>0</v>
      </c>
      <c r="J1163" s="5">
        <f>'PROTRA_capacity-Original_Data'!K1163</f>
        <v>0</v>
      </c>
      <c r="K1163" s="5">
        <f>'PROTRA_capacity-Original_Data'!L1163</f>
        <v>0</v>
      </c>
      <c r="L1163" s="5">
        <f>'PROTRA_capacity-Original_Data'!M1163</f>
        <v>0</v>
      </c>
      <c r="M1163" s="5">
        <f>'PROTRA_capacity-Original_Data'!N1163</f>
        <v>0</v>
      </c>
      <c r="N1163" s="5">
        <f>'PROTRA_capacity-Original_Data'!O1163</f>
        <v>0</v>
      </c>
      <c r="O1163" s="5">
        <f>'PROTRA_capacity-Original_Data'!P1163</f>
        <v>0</v>
      </c>
      <c r="P1163" s="5">
        <f>'PROTRA_capacity-Original_Data'!Q1163</f>
        <v>0</v>
      </c>
      <c r="Q1163" s="5">
        <f>'PROTRA_capacity-Original_Data'!R1163</f>
        <v>0</v>
      </c>
      <c r="R1163" s="5">
        <f>'PROTRA_capacity-Original_Data'!S1163</f>
        <v>0</v>
      </c>
      <c r="S1163" s="5">
        <f>'PROTRA_capacity-Original_Data'!T1163</f>
        <v>0</v>
      </c>
      <c r="T1163" s="5">
        <f>'PROTRA_capacity-Original_Data'!U1163</f>
        <v>0</v>
      </c>
      <c r="U1163" s="5">
        <f>'PROTRA_capacity-Original_Data'!V1163</f>
        <v>0</v>
      </c>
      <c r="W1163" s="83" t="e">
        <f t="shared" si="75"/>
        <v>#DIV/0!</v>
      </c>
    </row>
    <row r="1164" spans="1:23" x14ac:dyDescent="0.35">
      <c r="A1164" t="s">
        <v>60</v>
      </c>
      <c r="B1164" t="s">
        <v>42</v>
      </c>
      <c r="C1164" t="str">
        <f t="shared" si="72"/>
        <v>MALTA_TO_elec</v>
      </c>
      <c r="D1164" t="str">
        <f t="shared" si="73"/>
        <v>PROTRA_CHP_PP_I</v>
      </c>
      <c r="E1164" t="s">
        <v>23</v>
      </c>
      <c r="F1164" s="1" t="str">
        <f t="shared" si="74"/>
        <v>MALTATO_elecPROTRA_PP_hydropower_run_of_river</v>
      </c>
      <c r="G1164" s="5">
        <f>'PROTRA_capacity-Original_Data'!H1164</f>
        <v>0</v>
      </c>
      <c r="H1164" s="5">
        <f>'PROTRA_capacity-Original_Data'!I1164</f>
        <v>0</v>
      </c>
      <c r="I1164" s="5">
        <f>'PROTRA_capacity-Original_Data'!J1164</f>
        <v>0</v>
      </c>
      <c r="J1164" s="5">
        <f>'PROTRA_capacity-Original_Data'!K1164</f>
        <v>0</v>
      </c>
      <c r="K1164" s="5">
        <f>'PROTRA_capacity-Original_Data'!L1164</f>
        <v>0</v>
      </c>
      <c r="L1164" s="5">
        <f>'PROTRA_capacity-Original_Data'!M1164</f>
        <v>0</v>
      </c>
      <c r="M1164" s="5">
        <f>'PROTRA_capacity-Original_Data'!N1164</f>
        <v>0</v>
      </c>
      <c r="N1164" s="5">
        <f>'PROTRA_capacity-Original_Data'!O1164</f>
        <v>0</v>
      </c>
      <c r="O1164" s="5">
        <f>'PROTRA_capacity-Original_Data'!P1164</f>
        <v>0</v>
      </c>
      <c r="P1164" s="5">
        <f>'PROTRA_capacity-Original_Data'!Q1164</f>
        <v>0</v>
      </c>
      <c r="Q1164" s="5">
        <f>'PROTRA_capacity-Original_Data'!R1164</f>
        <v>0</v>
      </c>
      <c r="R1164" s="5">
        <f>'PROTRA_capacity-Original_Data'!S1164</f>
        <v>0</v>
      </c>
      <c r="S1164" s="5">
        <f>'PROTRA_capacity-Original_Data'!T1164</f>
        <v>0</v>
      </c>
      <c r="T1164" s="5">
        <f>'PROTRA_capacity-Original_Data'!U1164</f>
        <v>0</v>
      </c>
      <c r="U1164" s="5">
        <f>'PROTRA_capacity-Original_Data'!V1164</f>
        <v>0</v>
      </c>
      <c r="W1164" s="83" t="e">
        <f t="shared" si="75"/>
        <v>#DIV/0!</v>
      </c>
    </row>
    <row r="1165" spans="1:23" x14ac:dyDescent="0.35">
      <c r="A1165" t="s">
        <v>60</v>
      </c>
      <c r="B1165" t="s">
        <v>42</v>
      </c>
      <c r="C1165" t="str">
        <f t="shared" si="72"/>
        <v>MALTA_TO_elec</v>
      </c>
      <c r="D1165" t="str">
        <f t="shared" si="73"/>
        <v>PROTRA_CHP_PP_I</v>
      </c>
      <c r="E1165" t="s">
        <v>24</v>
      </c>
      <c r="F1165" s="1" t="str">
        <f t="shared" si="74"/>
        <v>MALTATO_elecPROTRA_PP_liquid_fuels</v>
      </c>
      <c r="G1165" s="5">
        <f>'PROTRA_capacity-Original_Data'!H1165</f>
        <v>0.60364473684210529</v>
      </c>
      <c r="H1165" s="5">
        <f>'PROTRA_capacity-Original_Data'!I1165</f>
        <v>0.60364473684210529</v>
      </c>
      <c r="I1165" s="5">
        <f>'PROTRA_capacity-Original_Data'!J1165</f>
        <v>0.60364473684210529</v>
      </c>
      <c r="J1165" s="5">
        <f>'PROTRA_capacity-Original_Data'!K1165</f>
        <v>0.60364473684210529</v>
      </c>
      <c r="K1165" s="5">
        <f>'PROTRA_capacity-Original_Data'!L1165</f>
        <v>0.60364473684210529</v>
      </c>
      <c r="L1165" s="5">
        <f>'PROTRA_capacity-Original_Data'!M1165</f>
        <v>0.60364473684210529</v>
      </c>
      <c r="M1165" s="5">
        <f>'PROTRA_capacity-Original_Data'!N1165</f>
        <v>0.74935902255639097</v>
      </c>
      <c r="N1165" s="5">
        <f>'PROTRA_capacity-Original_Data'!O1165</f>
        <v>0.65670068922305769</v>
      </c>
      <c r="O1165" s="5">
        <f>'PROTRA_capacity-Original_Data'!P1165</f>
        <v>0.65670068922305769</v>
      </c>
      <c r="P1165" s="5">
        <f>'PROTRA_capacity-Original_Data'!Q1165</f>
        <v>0.62520068922305772</v>
      </c>
      <c r="Q1165" s="5">
        <f>'PROTRA_capacity-Original_Data'!R1165</f>
        <v>0</v>
      </c>
      <c r="R1165" s="5">
        <f>'PROTRA_capacity-Original_Data'!S1165</f>
        <v>0</v>
      </c>
      <c r="S1165" s="5">
        <f>'PROTRA_capacity-Original_Data'!T1165</f>
        <v>0</v>
      </c>
      <c r="T1165" s="5">
        <f>'PROTRA_capacity-Original_Data'!U1165</f>
        <v>0</v>
      </c>
      <c r="U1165" s="5">
        <f>'PROTRA_capacity-Original_Data'!V1165</f>
        <v>0</v>
      </c>
      <c r="W1165" s="83">
        <f t="shared" si="75"/>
        <v>-1</v>
      </c>
    </row>
    <row r="1166" spans="1:23" x14ac:dyDescent="0.35">
      <c r="A1166" t="s">
        <v>60</v>
      </c>
      <c r="B1166" t="s">
        <v>42</v>
      </c>
      <c r="C1166" t="str">
        <f t="shared" si="72"/>
        <v>MALTA_TO_elec</v>
      </c>
      <c r="D1166" t="str">
        <f t="shared" si="73"/>
        <v>PROTRA_CHP_PP_I</v>
      </c>
      <c r="E1166" t="s">
        <v>25</v>
      </c>
      <c r="F1166" s="1" t="str">
        <f t="shared" si="74"/>
        <v>MALTATO_elecPROTRA_PP_liquid_fuels_CCS</v>
      </c>
      <c r="G1166" s="5">
        <f>'PROTRA_capacity-Original_Data'!H1166</f>
        <v>0</v>
      </c>
      <c r="H1166" s="5">
        <f>'PROTRA_capacity-Original_Data'!I1166</f>
        <v>0</v>
      </c>
      <c r="I1166" s="5">
        <f>'PROTRA_capacity-Original_Data'!J1166</f>
        <v>0</v>
      </c>
      <c r="J1166" s="5">
        <f>'PROTRA_capacity-Original_Data'!K1166</f>
        <v>0</v>
      </c>
      <c r="K1166" s="5">
        <f>'PROTRA_capacity-Original_Data'!L1166</f>
        <v>0</v>
      </c>
      <c r="L1166" s="5">
        <f>'PROTRA_capacity-Original_Data'!M1166</f>
        <v>0</v>
      </c>
      <c r="M1166" s="5">
        <f>'PROTRA_capacity-Original_Data'!N1166</f>
        <v>0</v>
      </c>
      <c r="N1166" s="5">
        <f>'PROTRA_capacity-Original_Data'!O1166</f>
        <v>0</v>
      </c>
      <c r="O1166" s="5">
        <f>'PROTRA_capacity-Original_Data'!P1166</f>
        <v>0</v>
      </c>
      <c r="P1166" s="5">
        <f>'PROTRA_capacity-Original_Data'!Q1166</f>
        <v>0</v>
      </c>
      <c r="Q1166" s="5">
        <f>'PROTRA_capacity-Original_Data'!R1166</f>
        <v>0</v>
      </c>
      <c r="R1166" s="5">
        <f>'PROTRA_capacity-Original_Data'!S1166</f>
        <v>0</v>
      </c>
      <c r="S1166" s="5">
        <f>'PROTRA_capacity-Original_Data'!T1166</f>
        <v>0</v>
      </c>
      <c r="T1166" s="5">
        <f>'PROTRA_capacity-Original_Data'!U1166</f>
        <v>0</v>
      </c>
      <c r="U1166" s="5">
        <f>'PROTRA_capacity-Original_Data'!V1166</f>
        <v>0</v>
      </c>
      <c r="W1166" s="83" t="e">
        <f t="shared" si="75"/>
        <v>#DIV/0!</v>
      </c>
    </row>
    <row r="1167" spans="1:23" x14ac:dyDescent="0.35">
      <c r="A1167" t="s">
        <v>60</v>
      </c>
      <c r="B1167" t="s">
        <v>42</v>
      </c>
      <c r="C1167" t="str">
        <f t="shared" si="72"/>
        <v>MALTA_TO_elec</v>
      </c>
      <c r="D1167" t="str">
        <f t="shared" si="73"/>
        <v>PROTRA_CHP_PP_I</v>
      </c>
      <c r="E1167" t="s">
        <v>26</v>
      </c>
      <c r="F1167" s="1" t="str">
        <f t="shared" si="74"/>
        <v>MALTATO_elecPROTRA_PP_nuclear</v>
      </c>
      <c r="G1167" s="5">
        <f>'PROTRA_capacity-Original_Data'!H1167</f>
        <v>0</v>
      </c>
      <c r="H1167" s="5">
        <f>'PROTRA_capacity-Original_Data'!I1167</f>
        <v>0</v>
      </c>
      <c r="I1167" s="5">
        <f>'PROTRA_capacity-Original_Data'!J1167</f>
        <v>0</v>
      </c>
      <c r="J1167" s="5">
        <f>'PROTRA_capacity-Original_Data'!K1167</f>
        <v>0</v>
      </c>
      <c r="K1167" s="5">
        <f>'PROTRA_capacity-Original_Data'!L1167</f>
        <v>0</v>
      </c>
      <c r="L1167" s="5">
        <f>'PROTRA_capacity-Original_Data'!M1167</f>
        <v>0</v>
      </c>
      <c r="M1167" s="5">
        <f>'PROTRA_capacity-Original_Data'!N1167</f>
        <v>0</v>
      </c>
      <c r="N1167" s="5">
        <f>'PROTRA_capacity-Original_Data'!O1167</f>
        <v>0</v>
      </c>
      <c r="O1167" s="5">
        <f>'PROTRA_capacity-Original_Data'!P1167</f>
        <v>0</v>
      </c>
      <c r="P1167" s="5">
        <f>'PROTRA_capacity-Original_Data'!Q1167</f>
        <v>0</v>
      </c>
      <c r="Q1167" s="5">
        <f>'PROTRA_capacity-Original_Data'!R1167</f>
        <v>0</v>
      </c>
      <c r="R1167" s="5">
        <f>'PROTRA_capacity-Original_Data'!S1167</f>
        <v>0</v>
      </c>
      <c r="S1167" s="5">
        <f>'PROTRA_capacity-Original_Data'!T1167</f>
        <v>0</v>
      </c>
      <c r="T1167" s="5">
        <f>'PROTRA_capacity-Original_Data'!U1167</f>
        <v>0</v>
      </c>
      <c r="U1167" s="5">
        <f>'PROTRA_capacity-Original_Data'!V1167</f>
        <v>0</v>
      </c>
      <c r="W1167" s="83" t="e">
        <f t="shared" si="75"/>
        <v>#DIV/0!</v>
      </c>
    </row>
    <row r="1168" spans="1:23" x14ac:dyDescent="0.35">
      <c r="A1168" t="s">
        <v>60</v>
      </c>
      <c r="B1168" t="s">
        <v>42</v>
      </c>
      <c r="C1168" t="str">
        <f t="shared" si="72"/>
        <v>MALTA_TO_elec</v>
      </c>
      <c r="D1168" t="str">
        <f t="shared" si="73"/>
        <v>PROTRA_CHP_PP_I</v>
      </c>
      <c r="E1168" t="s">
        <v>27</v>
      </c>
      <c r="F1168" s="1" t="str">
        <f t="shared" si="74"/>
        <v>MALTATO_elecPROTRA_PP_oceanic</v>
      </c>
      <c r="G1168" s="5">
        <f>'PROTRA_capacity-Original_Data'!H1168</f>
        <v>0</v>
      </c>
      <c r="H1168" s="5">
        <f>'PROTRA_capacity-Original_Data'!I1168</f>
        <v>0</v>
      </c>
      <c r="I1168" s="5">
        <f>'PROTRA_capacity-Original_Data'!J1168</f>
        <v>0</v>
      </c>
      <c r="J1168" s="5">
        <f>'PROTRA_capacity-Original_Data'!K1168</f>
        <v>0</v>
      </c>
      <c r="K1168" s="5">
        <f>'PROTRA_capacity-Original_Data'!L1168</f>
        <v>0</v>
      </c>
      <c r="L1168" s="5">
        <f>'PROTRA_capacity-Original_Data'!M1168</f>
        <v>0</v>
      </c>
      <c r="M1168" s="5">
        <f>'PROTRA_capacity-Original_Data'!N1168</f>
        <v>0</v>
      </c>
      <c r="N1168" s="5">
        <f>'PROTRA_capacity-Original_Data'!O1168</f>
        <v>0</v>
      </c>
      <c r="O1168" s="5">
        <f>'PROTRA_capacity-Original_Data'!P1168</f>
        <v>0</v>
      </c>
      <c r="P1168" s="5">
        <f>'PROTRA_capacity-Original_Data'!Q1168</f>
        <v>0</v>
      </c>
      <c r="Q1168" s="5">
        <f>'PROTRA_capacity-Original_Data'!R1168</f>
        <v>0</v>
      </c>
      <c r="R1168" s="5">
        <f>'PROTRA_capacity-Original_Data'!S1168</f>
        <v>0</v>
      </c>
      <c r="S1168" s="5">
        <f>'PROTRA_capacity-Original_Data'!T1168</f>
        <v>0</v>
      </c>
      <c r="T1168" s="5">
        <f>'PROTRA_capacity-Original_Data'!U1168</f>
        <v>0</v>
      </c>
      <c r="U1168" s="5">
        <f>'PROTRA_capacity-Original_Data'!V1168</f>
        <v>0</v>
      </c>
      <c r="W1168" s="83" t="e">
        <f t="shared" si="75"/>
        <v>#DIV/0!</v>
      </c>
    </row>
    <row r="1169" spans="1:23" x14ac:dyDescent="0.35">
      <c r="A1169" t="s">
        <v>60</v>
      </c>
      <c r="B1169" t="s">
        <v>42</v>
      </c>
      <c r="C1169" t="str">
        <f t="shared" si="72"/>
        <v>MALTA_TO_elec</v>
      </c>
      <c r="D1169" t="str">
        <f t="shared" si="73"/>
        <v>PROTRA_CHP_PP_I</v>
      </c>
      <c r="E1169" t="s">
        <v>28</v>
      </c>
      <c r="F1169" s="1" t="str">
        <f t="shared" si="74"/>
        <v>MALTATO_elecPROTRA_PP_solar_CSP</v>
      </c>
      <c r="G1169" s="5">
        <f>'PROTRA_capacity-Original_Data'!H1169</f>
        <v>0</v>
      </c>
      <c r="H1169" s="5">
        <f>'PROTRA_capacity-Original_Data'!I1169</f>
        <v>0</v>
      </c>
      <c r="I1169" s="5">
        <f>'PROTRA_capacity-Original_Data'!J1169</f>
        <v>0</v>
      </c>
      <c r="J1169" s="5">
        <f>'PROTRA_capacity-Original_Data'!K1169</f>
        <v>0</v>
      </c>
      <c r="K1169" s="5">
        <f>'PROTRA_capacity-Original_Data'!L1169</f>
        <v>0</v>
      </c>
      <c r="L1169" s="5">
        <f>'PROTRA_capacity-Original_Data'!M1169</f>
        <v>0</v>
      </c>
      <c r="M1169" s="5">
        <f>'PROTRA_capacity-Original_Data'!N1169</f>
        <v>0</v>
      </c>
      <c r="N1169" s="5">
        <f>'PROTRA_capacity-Original_Data'!O1169</f>
        <v>0</v>
      </c>
      <c r="O1169" s="5">
        <f>'PROTRA_capacity-Original_Data'!P1169</f>
        <v>0</v>
      </c>
      <c r="P1169" s="5">
        <f>'PROTRA_capacity-Original_Data'!Q1169</f>
        <v>0</v>
      </c>
      <c r="Q1169" s="5">
        <f>'PROTRA_capacity-Original_Data'!R1169</f>
        <v>0</v>
      </c>
      <c r="R1169" s="5">
        <f>'PROTRA_capacity-Original_Data'!S1169</f>
        <v>0</v>
      </c>
      <c r="S1169" s="5">
        <f>'PROTRA_capacity-Original_Data'!T1169</f>
        <v>0</v>
      </c>
      <c r="T1169" s="5">
        <f>'PROTRA_capacity-Original_Data'!U1169</f>
        <v>0</v>
      </c>
      <c r="U1169" s="5">
        <f>'PROTRA_capacity-Original_Data'!V1169</f>
        <v>0</v>
      </c>
      <c r="W1169" s="83" t="e">
        <f t="shared" si="75"/>
        <v>#DIV/0!</v>
      </c>
    </row>
    <row r="1170" spans="1:23" x14ac:dyDescent="0.35">
      <c r="A1170" t="s">
        <v>60</v>
      </c>
      <c r="B1170" t="s">
        <v>42</v>
      </c>
      <c r="C1170" t="str">
        <f t="shared" si="72"/>
        <v>MALTA_TO_elec</v>
      </c>
      <c r="D1170" t="str">
        <f t="shared" si="73"/>
        <v>PROTRA_CHP_PP_I</v>
      </c>
      <c r="E1170" t="s">
        <v>29</v>
      </c>
      <c r="F1170" s="1" t="str">
        <f t="shared" si="74"/>
        <v>MALTATO_elecPROTRA_PP_solar_PV</v>
      </c>
      <c r="G1170" s="5">
        <f>'PROTRA_capacity-Original_Data'!H1170</f>
        <v>5.9999999999999995E-5</v>
      </c>
      <c r="H1170" s="5">
        <f>'PROTRA_capacity-Original_Data'!I1170</f>
        <v>5.9999999999999995E-5</v>
      </c>
      <c r="I1170" s="5">
        <f>'PROTRA_capacity-Original_Data'!J1170</f>
        <v>1.1999999999999999E-4</v>
      </c>
      <c r="J1170" s="5">
        <f>'PROTRA_capacity-Original_Data'!K1170</f>
        <v>5.4000000000000001E-4</v>
      </c>
      <c r="K1170" s="5">
        <f>'PROTRA_capacity-Original_Data'!L1170</f>
        <v>4.7999999999999996E-4</v>
      </c>
      <c r="L1170" s="5">
        <f>'PROTRA_capacity-Original_Data'!M1170</f>
        <v>3.1799999999999997E-3</v>
      </c>
      <c r="M1170" s="5">
        <f>'PROTRA_capacity-Original_Data'!N1170</f>
        <v>9.4199999999999996E-3</v>
      </c>
      <c r="N1170" s="5">
        <f>'PROTRA_capacity-Original_Data'!O1170</f>
        <v>1.7099999999999997E-2</v>
      </c>
      <c r="O1170" s="5">
        <f>'PROTRA_capacity-Original_Data'!P1170</f>
        <v>3.2759999999999997E-2</v>
      </c>
      <c r="P1170" s="5">
        <f>'PROTRA_capacity-Original_Data'!Q1170</f>
        <v>4.4879999999999996E-2</v>
      </c>
      <c r="Q1170" s="5">
        <f>'PROTRA_capacity-Original_Data'!R1170</f>
        <v>0</v>
      </c>
      <c r="R1170" s="5">
        <f>'PROTRA_capacity-Original_Data'!S1170</f>
        <v>0</v>
      </c>
      <c r="S1170" s="5">
        <f>'PROTRA_capacity-Original_Data'!T1170</f>
        <v>0</v>
      </c>
      <c r="T1170" s="5">
        <f>'PROTRA_capacity-Original_Data'!U1170</f>
        <v>0</v>
      </c>
      <c r="U1170" s="5">
        <f>'PROTRA_capacity-Original_Data'!V1170</f>
        <v>0</v>
      </c>
      <c r="W1170" s="83">
        <f t="shared" si="75"/>
        <v>-1</v>
      </c>
    </row>
    <row r="1171" spans="1:23" x14ac:dyDescent="0.35">
      <c r="A1171" t="s">
        <v>60</v>
      </c>
      <c r="B1171" t="s">
        <v>42</v>
      </c>
      <c r="C1171" t="str">
        <f t="shared" si="72"/>
        <v>MALTA_TO_elec</v>
      </c>
      <c r="D1171" t="str">
        <f t="shared" si="73"/>
        <v>PROTRA_CHP_PP_I</v>
      </c>
      <c r="E1171" t="s">
        <v>30</v>
      </c>
      <c r="F1171" s="1" t="str">
        <f t="shared" si="74"/>
        <v>MALTATO_elecPROTRA_PP_solar_urban_PV</v>
      </c>
      <c r="G1171" s="5">
        <f>'PROTRA_capacity-Original_Data'!H1171</f>
        <v>4.000000000000001E-5</v>
      </c>
      <c r="H1171" s="5">
        <f>'PROTRA_capacity-Original_Data'!I1171</f>
        <v>4.000000000000001E-5</v>
      </c>
      <c r="I1171" s="5">
        <f>'PROTRA_capacity-Original_Data'!J1171</f>
        <v>8.000000000000002E-5</v>
      </c>
      <c r="J1171" s="5">
        <f>'PROTRA_capacity-Original_Data'!K1171</f>
        <v>3.6000000000000002E-4</v>
      </c>
      <c r="K1171" s="5">
        <f>'PROTRA_capacity-Original_Data'!L1171</f>
        <v>3.2000000000000008E-4</v>
      </c>
      <c r="L1171" s="5">
        <f>'PROTRA_capacity-Original_Data'!M1171</f>
        <v>2.1199999999999999E-3</v>
      </c>
      <c r="M1171" s="5">
        <f>'PROTRA_capacity-Original_Data'!N1171</f>
        <v>6.28E-3</v>
      </c>
      <c r="N1171" s="5">
        <f>'PROTRA_capacity-Original_Data'!O1171</f>
        <v>1.14E-2</v>
      </c>
      <c r="O1171" s="5">
        <f>'PROTRA_capacity-Original_Data'!P1171</f>
        <v>2.1840000000000002E-2</v>
      </c>
      <c r="P1171" s="5">
        <f>'PROTRA_capacity-Original_Data'!Q1171</f>
        <v>2.9920000000000002E-2</v>
      </c>
      <c r="Q1171" s="5">
        <f>'PROTRA_capacity-Original_Data'!R1171</f>
        <v>0</v>
      </c>
      <c r="R1171" s="5">
        <f>'PROTRA_capacity-Original_Data'!S1171</f>
        <v>0</v>
      </c>
      <c r="S1171" s="5">
        <f>'PROTRA_capacity-Original_Data'!T1171</f>
        <v>0</v>
      </c>
      <c r="T1171" s="5">
        <f>'PROTRA_capacity-Original_Data'!U1171</f>
        <v>0</v>
      </c>
      <c r="U1171" s="5">
        <f>'PROTRA_capacity-Original_Data'!V1171</f>
        <v>0</v>
      </c>
      <c r="W1171" s="83">
        <f t="shared" si="75"/>
        <v>-1</v>
      </c>
    </row>
    <row r="1172" spans="1:23" x14ac:dyDescent="0.35">
      <c r="A1172" t="s">
        <v>60</v>
      </c>
      <c r="B1172" t="s">
        <v>42</v>
      </c>
      <c r="C1172" t="str">
        <f t="shared" si="72"/>
        <v>MALTA_TO_elec</v>
      </c>
      <c r="D1172" t="str">
        <f t="shared" si="73"/>
        <v>PROTRA_CHP_PP_I</v>
      </c>
      <c r="E1172" t="s">
        <v>31</v>
      </c>
      <c r="F1172" s="1" t="str">
        <f t="shared" si="74"/>
        <v>MALTATO_elecPROTRA_PP_solid_fossil</v>
      </c>
      <c r="G1172" s="5">
        <f>'PROTRA_capacity-Original_Data'!H1172</f>
        <v>0</v>
      </c>
      <c r="H1172" s="5">
        <f>'PROTRA_capacity-Original_Data'!I1172</f>
        <v>0</v>
      </c>
      <c r="I1172" s="5">
        <f>'PROTRA_capacity-Original_Data'!J1172</f>
        <v>0</v>
      </c>
      <c r="J1172" s="5">
        <f>'PROTRA_capacity-Original_Data'!K1172</f>
        <v>0</v>
      </c>
      <c r="K1172" s="5">
        <f>'PROTRA_capacity-Original_Data'!L1172</f>
        <v>0</v>
      </c>
      <c r="L1172" s="5">
        <f>'PROTRA_capacity-Original_Data'!M1172</f>
        <v>0</v>
      </c>
      <c r="M1172" s="5">
        <f>'PROTRA_capacity-Original_Data'!N1172</f>
        <v>0</v>
      </c>
      <c r="N1172" s="5">
        <f>'PROTRA_capacity-Original_Data'!O1172</f>
        <v>0</v>
      </c>
      <c r="O1172" s="5">
        <f>'PROTRA_capacity-Original_Data'!P1172</f>
        <v>0</v>
      </c>
      <c r="P1172" s="5">
        <f>'PROTRA_capacity-Original_Data'!Q1172</f>
        <v>0</v>
      </c>
      <c r="Q1172" s="5">
        <f>'PROTRA_capacity-Original_Data'!R1172</f>
        <v>0</v>
      </c>
      <c r="R1172" s="5">
        <f>'PROTRA_capacity-Original_Data'!S1172</f>
        <v>0</v>
      </c>
      <c r="S1172" s="5">
        <f>'PROTRA_capacity-Original_Data'!T1172</f>
        <v>0</v>
      </c>
      <c r="T1172" s="5">
        <f>'PROTRA_capacity-Original_Data'!U1172</f>
        <v>0</v>
      </c>
      <c r="U1172" s="5">
        <f>'PROTRA_capacity-Original_Data'!V1172</f>
        <v>0</v>
      </c>
      <c r="W1172" s="83" t="e">
        <f t="shared" si="75"/>
        <v>#DIV/0!</v>
      </c>
    </row>
    <row r="1173" spans="1:23" x14ac:dyDescent="0.35">
      <c r="A1173" t="s">
        <v>60</v>
      </c>
      <c r="B1173" t="s">
        <v>42</v>
      </c>
      <c r="C1173" t="str">
        <f t="shared" si="72"/>
        <v>MALTA_TO_elec</v>
      </c>
      <c r="D1173" t="str">
        <f t="shared" si="73"/>
        <v>PROTRA_CHP_PP_I</v>
      </c>
      <c r="E1173" t="s">
        <v>32</v>
      </c>
      <c r="F1173" s="1" t="str">
        <f t="shared" si="74"/>
        <v>MALTATO_elecPROTRA_PP_solid_fossil_CCS</v>
      </c>
      <c r="G1173" s="5">
        <f>'PROTRA_capacity-Original_Data'!H1173</f>
        <v>0</v>
      </c>
      <c r="H1173" s="5">
        <f>'PROTRA_capacity-Original_Data'!I1173</f>
        <v>0</v>
      </c>
      <c r="I1173" s="5">
        <f>'PROTRA_capacity-Original_Data'!J1173</f>
        <v>0</v>
      </c>
      <c r="J1173" s="5">
        <f>'PROTRA_capacity-Original_Data'!K1173</f>
        <v>0</v>
      </c>
      <c r="K1173" s="5">
        <f>'PROTRA_capacity-Original_Data'!L1173</f>
        <v>0</v>
      </c>
      <c r="L1173" s="5">
        <f>'PROTRA_capacity-Original_Data'!M1173</f>
        <v>0</v>
      </c>
      <c r="M1173" s="5">
        <f>'PROTRA_capacity-Original_Data'!N1173</f>
        <v>0</v>
      </c>
      <c r="N1173" s="5">
        <f>'PROTRA_capacity-Original_Data'!O1173</f>
        <v>0</v>
      </c>
      <c r="O1173" s="5">
        <f>'PROTRA_capacity-Original_Data'!P1173</f>
        <v>0</v>
      </c>
      <c r="P1173" s="5">
        <f>'PROTRA_capacity-Original_Data'!Q1173</f>
        <v>0</v>
      </c>
      <c r="Q1173" s="5">
        <f>'PROTRA_capacity-Original_Data'!R1173</f>
        <v>0</v>
      </c>
      <c r="R1173" s="5">
        <f>'PROTRA_capacity-Original_Data'!S1173</f>
        <v>0</v>
      </c>
      <c r="S1173" s="5">
        <f>'PROTRA_capacity-Original_Data'!T1173</f>
        <v>0</v>
      </c>
      <c r="T1173" s="5">
        <f>'PROTRA_capacity-Original_Data'!U1173</f>
        <v>0</v>
      </c>
      <c r="U1173" s="5">
        <f>'PROTRA_capacity-Original_Data'!V1173</f>
        <v>0</v>
      </c>
      <c r="W1173" s="83" t="e">
        <f t="shared" si="75"/>
        <v>#DIV/0!</v>
      </c>
    </row>
    <row r="1174" spans="1:23" x14ac:dyDescent="0.35">
      <c r="A1174" t="s">
        <v>60</v>
      </c>
      <c r="B1174" t="s">
        <v>42</v>
      </c>
      <c r="C1174" t="str">
        <f t="shared" si="72"/>
        <v>MALTA_TO_elec</v>
      </c>
      <c r="D1174" t="str">
        <f t="shared" si="73"/>
        <v>PROTRA_CHP_PP_I</v>
      </c>
      <c r="E1174" t="s">
        <v>33</v>
      </c>
      <c r="F1174" s="1" t="str">
        <f t="shared" si="74"/>
        <v>MALTATO_elecPROTRA_PP_waste</v>
      </c>
      <c r="G1174" s="5">
        <f>'PROTRA_capacity-Original_Data'!H1174</f>
        <v>0</v>
      </c>
      <c r="H1174" s="5">
        <f>'PROTRA_capacity-Original_Data'!I1174</f>
        <v>0</v>
      </c>
      <c r="I1174" s="5">
        <f>'PROTRA_capacity-Original_Data'!J1174</f>
        <v>0</v>
      </c>
      <c r="J1174" s="5">
        <f>'PROTRA_capacity-Original_Data'!K1174</f>
        <v>0</v>
      </c>
      <c r="K1174" s="5">
        <f>'PROTRA_capacity-Original_Data'!L1174</f>
        <v>0</v>
      </c>
      <c r="L1174" s="5">
        <f>'PROTRA_capacity-Original_Data'!M1174</f>
        <v>0</v>
      </c>
      <c r="M1174" s="5">
        <f>'PROTRA_capacity-Original_Data'!N1174</f>
        <v>0</v>
      </c>
      <c r="N1174" s="5">
        <f>'PROTRA_capacity-Original_Data'!O1174</f>
        <v>0</v>
      </c>
      <c r="O1174" s="5">
        <f>'PROTRA_capacity-Original_Data'!P1174</f>
        <v>0</v>
      </c>
      <c r="P1174" s="5">
        <f>'PROTRA_capacity-Original_Data'!Q1174</f>
        <v>0</v>
      </c>
      <c r="Q1174" s="5">
        <f>'PROTRA_capacity-Original_Data'!R1174</f>
        <v>0</v>
      </c>
      <c r="R1174" s="5">
        <f>'PROTRA_capacity-Original_Data'!S1174</f>
        <v>0</v>
      </c>
      <c r="S1174" s="5">
        <f>'PROTRA_capacity-Original_Data'!T1174</f>
        <v>0</v>
      </c>
      <c r="T1174" s="5">
        <f>'PROTRA_capacity-Original_Data'!U1174</f>
        <v>0</v>
      </c>
      <c r="U1174" s="5">
        <f>'PROTRA_capacity-Original_Data'!V1174</f>
        <v>0</v>
      </c>
      <c r="W1174" s="83" t="e">
        <f t="shared" si="75"/>
        <v>#DIV/0!</v>
      </c>
    </row>
    <row r="1175" spans="1:23" x14ac:dyDescent="0.35">
      <c r="A1175" t="s">
        <v>60</v>
      </c>
      <c r="B1175" t="s">
        <v>42</v>
      </c>
      <c r="C1175" t="str">
        <f t="shared" si="72"/>
        <v>MALTA_TO_elec</v>
      </c>
      <c r="D1175" t="str">
        <f t="shared" si="73"/>
        <v>PROTRA_CHP_PP_I</v>
      </c>
      <c r="E1175" t="s">
        <v>34</v>
      </c>
      <c r="F1175" s="1" t="str">
        <f t="shared" si="74"/>
        <v>MALTATO_elecPROTRA_PP_waste_CCS</v>
      </c>
      <c r="G1175" s="5">
        <f>'PROTRA_capacity-Original_Data'!H1175</f>
        <v>0</v>
      </c>
      <c r="H1175" s="5">
        <f>'PROTRA_capacity-Original_Data'!I1175</f>
        <v>0</v>
      </c>
      <c r="I1175" s="5">
        <f>'PROTRA_capacity-Original_Data'!J1175</f>
        <v>0</v>
      </c>
      <c r="J1175" s="5">
        <f>'PROTRA_capacity-Original_Data'!K1175</f>
        <v>0</v>
      </c>
      <c r="K1175" s="5">
        <f>'PROTRA_capacity-Original_Data'!L1175</f>
        <v>0</v>
      </c>
      <c r="L1175" s="5">
        <f>'PROTRA_capacity-Original_Data'!M1175</f>
        <v>0</v>
      </c>
      <c r="M1175" s="5">
        <f>'PROTRA_capacity-Original_Data'!N1175</f>
        <v>0</v>
      </c>
      <c r="N1175" s="5">
        <f>'PROTRA_capacity-Original_Data'!O1175</f>
        <v>0</v>
      </c>
      <c r="O1175" s="5">
        <f>'PROTRA_capacity-Original_Data'!P1175</f>
        <v>0</v>
      </c>
      <c r="P1175" s="5">
        <f>'PROTRA_capacity-Original_Data'!Q1175</f>
        <v>0</v>
      </c>
      <c r="Q1175" s="5">
        <f>'PROTRA_capacity-Original_Data'!R1175</f>
        <v>0</v>
      </c>
      <c r="R1175" s="5">
        <f>'PROTRA_capacity-Original_Data'!S1175</f>
        <v>0</v>
      </c>
      <c r="S1175" s="5">
        <f>'PROTRA_capacity-Original_Data'!T1175</f>
        <v>0</v>
      </c>
      <c r="T1175" s="5">
        <f>'PROTRA_capacity-Original_Data'!U1175</f>
        <v>0</v>
      </c>
      <c r="U1175" s="5">
        <f>'PROTRA_capacity-Original_Data'!V1175</f>
        <v>0</v>
      </c>
      <c r="W1175" s="83" t="e">
        <f t="shared" si="75"/>
        <v>#DIV/0!</v>
      </c>
    </row>
    <row r="1176" spans="1:23" x14ac:dyDescent="0.35">
      <c r="A1176" t="s">
        <v>60</v>
      </c>
      <c r="B1176" t="s">
        <v>42</v>
      </c>
      <c r="C1176" t="str">
        <f t="shared" si="72"/>
        <v>MALTA_TO_elec</v>
      </c>
      <c r="D1176" t="str">
        <f t="shared" si="73"/>
        <v>PROTRA_CHP_PP_I</v>
      </c>
      <c r="E1176" t="s">
        <v>35</v>
      </c>
      <c r="F1176" s="1" t="str">
        <f t="shared" si="74"/>
        <v>MALTATO_elecPROTRA_PP_wind_offshore</v>
      </c>
      <c r="G1176" s="5">
        <f>'PROTRA_capacity-Original_Data'!H1176</f>
        <v>0</v>
      </c>
      <c r="H1176" s="5">
        <f>'PROTRA_capacity-Original_Data'!I1176</f>
        <v>0</v>
      </c>
      <c r="I1176" s="5">
        <f>'PROTRA_capacity-Original_Data'!J1176</f>
        <v>0</v>
      </c>
      <c r="J1176" s="5">
        <f>'PROTRA_capacity-Original_Data'!K1176</f>
        <v>0</v>
      </c>
      <c r="K1176" s="5">
        <f>'PROTRA_capacity-Original_Data'!L1176</f>
        <v>0</v>
      </c>
      <c r="L1176" s="5">
        <f>'PROTRA_capacity-Original_Data'!M1176</f>
        <v>0</v>
      </c>
      <c r="M1176" s="5">
        <f>'PROTRA_capacity-Original_Data'!N1176</f>
        <v>0</v>
      </c>
      <c r="N1176" s="5">
        <f>'PROTRA_capacity-Original_Data'!O1176</f>
        <v>0</v>
      </c>
      <c r="O1176" s="5">
        <f>'PROTRA_capacity-Original_Data'!P1176</f>
        <v>0</v>
      </c>
      <c r="P1176" s="5">
        <f>'PROTRA_capacity-Original_Data'!Q1176</f>
        <v>0</v>
      </c>
      <c r="Q1176" s="5">
        <f>'PROTRA_capacity-Original_Data'!R1176</f>
        <v>0</v>
      </c>
      <c r="R1176" s="5">
        <f>'PROTRA_capacity-Original_Data'!S1176</f>
        <v>0</v>
      </c>
      <c r="S1176" s="5">
        <f>'PROTRA_capacity-Original_Data'!T1176</f>
        <v>0</v>
      </c>
      <c r="T1176" s="5">
        <f>'PROTRA_capacity-Original_Data'!U1176</f>
        <v>0</v>
      </c>
      <c r="U1176" s="5">
        <f>'PROTRA_capacity-Original_Data'!V1176</f>
        <v>0</v>
      </c>
      <c r="W1176" s="83" t="e">
        <f t="shared" si="75"/>
        <v>#DIV/0!</v>
      </c>
    </row>
    <row r="1177" spans="1:23" x14ac:dyDescent="0.35">
      <c r="A1177" t="s">
        <v>60</v>
      </c>
      <c r="B1177" t="s">
        <v>42</v>
      </c>
      <c r="C1177" t="str">
        <f t="shared" si="72"/>
        <v>MALTA_TO_elec</v>
      </c>
      <c r="D1177" t="str">
        <f t="shared" si="73"/>
        <v>PROTRA_CHP_PP_I</v>
      </c>
      <c r="E1177" t="s">
        <v>36</v>
      </c>
      <c r="F1177" s="1" t="str">
        <f t="shared" si="74"/>
        <v>MALTATO_elecPROTRA_PP_wind_onshore</v>
      </c>
      <c r="G1177" s="5">
        <f>'PROTRA_capacity-Original_Data'!H1177</f>
        <v>0</v>
      </c>
      <c r="H1177" s="5">
        <f>'PROTRA_capacity-Original_Data'!I1177</f>
        <v>0</v>
      </c>
      <c r="I1177" s="5">
        <f>'PROTRA_capacity-Original_Data'!J1177</f>
        <v>0</v>
      </c>
      <c r="J1177" s="5">
        <f>'PROTRA_capacity-Original_Data'!K1177</f>
        <v>0</v>
      </c>
      <c r="K1177" s="5">
        <f>'PROTRA_capacity-Original_Data'!L1177</f>
        <v>0</v>
      </c>
      <c r="L1177" s="5">
        <f>'PROTRA_capacity-Original_Data'!M1177</f>
        <v>0</v>
      </c>
      <c r="M1177" s="5">
        <f>'PROTRA_capacity-Original_Data'!N1177</f>
        <v>1E-4</v>
      </c>
      <c r="N1177" s="5">
        <f>'PROTRA_capacity-Original_Data'!O1177</f>
        <v>1E-4</v>
      </c>
      <c r="O1177" s="5">
        <f>'PROTRA_capacity-Original_Data'!P1177</f>
        <v>1E-4</v>
      </c>
      <c r="P1177" s="5">
        <f>'PROTRA_capacity-Original_Data'!Q1177</f>
        <v>7.0000000000000007E-5</v>
      </c>
      <c r="Q1177" s="5">
        <f>'PROTRA_capacity-Original_Data'!R1177</f>
        <v>0</v>
      </c>
      <c r="R1177" s="5">
        <f>'PROTRA_capacity-Original_Data'!S1177</f>
        <v>0</v>
      </c>
      <c r="S1177" s="5">
        <f>'PROTRA_capacity-Original_Data'!T1177</f>
        <v>0</v>
      </c>
      <c r="T1177" s="5">
        <f>'PROTRA_capacity-Original_Data'!U1177</f>
        <v>0</v>
      </c>
      <c r="U1177" s="5">
        <f>'PROTRA_capacity-Original_Data'!V1177</f>
        <v>0</v>
      </c>
      <c r="W1177" s="83" t="e">
        <f t="shared" si="75"/>
        <v>#DIV/0!</v>
      </c>
    </row>
    <row r="1178" spans="1:23" x14ac:dyDescent="0.35">
      <c r="A1178" t="s">
        <v>61</v>
      </c>
      <c r="B1178" t="s">
        <v>41</v>
      </c>
      <c r="C1178" t="str">
        <f t="shared" si="72"/>
        <v>NETHERLANDS_TO_heat</v>
      </c>
      <c r="D1178" t="str">
        <f t="shared" si="73"/>
        <v>PROTRA_CHP_HP_I</v>
      </c>
      <c r="E1178" t="s">
        <v>0</v>
      </c>
      <c r="F1178" s="1" t="str">
        <f t="shared" si="74"/>
        <v>NETHERLANDSTO_heatPROTRA_CHP_gas_fuels</v>
      </c>
      <c r="G1178" s="3">
        <f>'PROTRA_capacity-Original_Data'!H1178</f>
        <v>1.9009177001953816</v>
      </c>
      <c r="H1178" s="3">
        <f>'PROTRA_capacity-Original_Data'!I1178</f>
        <v>1.8378715558049119</v>
      </c>
      <c r="I1178" s="3">
        <f>'PROTRA_capacity-Original_Data'!J1178</f>
        <v>1.8733248940627198</v>
      </c>
      <c r="J1178" s="3">
        <f>'PROTRA_capacity-Original_Data'!K1178</f>
        <v>1.9480449179708537</v>
      </c>
      <c r="K1178" s="3">
        <f>'PROTRA_capacity-Original_Data'!L1178</f>
        <v>2.0308233363688393</v>
      </c>
      <c r="L1178" s="3">
        <f>'PROTRA_capacity-Original_Data'!M1178</f>
        <v>1.9239057094766996</v>
      </c>
      <c r="M1178" s="3">
        <f>'PROTRA_capacity-Original_Data'!N1178</f>
        <v>1.9997949200853702</v>
      </c>
      <c r="N1178" s="3">
        <f>'PROTRA_capacity-Original_Data'!O1178</f>
        <v>1.999615045208365</v>
      </c>
      <c r="O1178" s="3">
        <f>'PROTRA_capacity-Original_Data'!P1178</f>
        <v>1.8610934024263373</v>
      </c>
      <c r="P1178" s="3">
        <f>'PROTRA_capacity-Original_Data'!Q1178</f>
        <v>1.3803069229272804</v>
      </c>
      <c r="Q1178" s="3">
        <f>'PROTRA_capacity-Original_Data'!R1178</f>
        <v>1.3388765223814532</v>
      </c>
      <c r="R1178" s="3">
        <f>'PROTRA_capacity-Original_Data'!S1178</f>
        <v>1.2321197036293563</v>
      </c>
      <c r="S1178" s="3">
        <f>'PROTRA_capacity-Original_Data'!T1178</f>
        <v>1.2117267491985984</v>
      </c>
      <c r="T1178" s="3">
        <f>'PROTRA_capacity-Original_Data'!U1178</f>
        <v>1.1396985528248533</v>
      </c>
      <c r="U1178" s="3">
        <f>'PROTRA_capacity-Original_Data'!V1178</f>
        <v>1.0788619014860825</v>
      </c>
      <c r="W1178" s="83">
        <f t="shared" si="75"/>
        <v>-3.9651741815862507E-2</v>
      </c>
    </row>
    <row r="1179" spans="1:23" x14ac:dyDescent="0.35">
      <c r="A1179" t="s">
        <v>61</v>
      </c>
      <c r="B1179" t="s">
        <v>41</v>
      </c>
      <c r="C1179" t="str">
        <f t="shared" si="72"/>
        <v>NETHERLANDS_TO_heat</v>
      </c>
      <c r="D1179" t="str">
        <f t="shared" si="73"/>
        <v>PROTRA_CHP_HP_I</v>
      </c>
      <c r="E1179" t="s">
        <v>1</v>
      </c>
      <c r="F1179" s="1" t="str">
        <f t="shared" si="74"/>
        <v>NETHERLANDSTO_heatPROTRA_CHP_gas_fuels_CCS</v>
      </c>
      <c r="G1179" s="3">
        <f>'PROTRA_capacity-Original_Data'!H1179</f>
        <v>0</v>
      </c>
      <c r="H1179" s="3">
        <f>'PROTRA_capacity-Original_Data'!I1179</f>
        <v>0</v>
      </c>
      <c r="I1179" s="3">
        <f>'PROTRA_capacity-Original_Data'!J1179</f>
        <v>0</v>
      </c>
      <c r="J1179" s="3">
        <f>'PROTRA_capacity-Original_Data'!K1179</f>
        <v>0</v>
      </c>
      <c r="K1179" s="3">
        <f>'PROTRA_capacity-Original_Data'!L1179</f>
        <v>0</v>
      </c>
      <c r="L1179" s="3">
        <f>'PROTRA_capacity-Original_Data'!M1179</f>
        <v>0</v>
      </c>
      <c r="M1179" s="3">
        <f>'PROTRA_capacity-Original_Data'!N1179</f>
        <v>0</v>
      </c>
      <c r="N1179" s="3">
        <f>'PROTRA_capacity-Original_Data'!O1179</f>
        <v>0</v>
      </c>
      <c r="O1179" s="3">
        <f>'PROTRA_capacity-Original_Data'!P1179</f>
        <v>0</v>
      </c>
      <c r="P1179" s="3">
        <f>'PROTRA_capacity-Original_Data'!Q1179</f>
        <v>0</v>
      </c>
      <c r="Q1179" s="3">
        <f>'PROTRA_capacity-Original_Data'!R1179</f>
        <v>0</v>
      </c>
      <c r="R1179" s="3">
        <f>'PROTRA_capacity-Original_Data'!S1179</f>
        <v>0</v>
      </c>
      <c r="S1179" s="3">
        <f>'PROTRA_capacity-Original_Data'!T1179</f>
        <v>0</v>
      </c>
      <c r="T1179" s="3">
        <f>'PROTRA_capacity-Original_Data'!U1179</f>
        <v>0</v>
      </c>
      <c r="U1179" s="3">
        <f>'PROTRA_capacity-Original_Data'!V1179</f>
        <v>0</v>
      </c>
      <c r="W1179" s="83" t="e">
        <f t="shared" si="75"/>
        <v>#DIV/0!</v>
      </c>
    </row>
    <row r="1180" spans="1:23" x14ac:dyDescent="0.35">
      <c r="A1180" t="s">
        <v>61</v>
      </c>
      <c r="B1180" t="s">
        <v>41</v>
      </c>
      <c r="C1180" t="str">
        <f t="shared" si="72"/>
        <v>NETHERLANDS_TO_heat</v>
      </c>
      <c r="D1180" t="str">
        <f t="shared" si="73"/>
        <v>PROTRA_CHP_HP_I</v>
      </c>
      <c r="E1180" t="s">
        <v>2</v>
      </c>
      <c r="F1180" s="1" t="str">
        <f t="shared" si="74"/>
        <v>NETHERLANDSTO_heatPROTRA_CHP_geothermal</v>
      </c>
      <c r="G1180" s="3">
        <v>0</v>
      </c>
      <c r="H1180" s="3">
        <v>0</v>
      </c>
      <c r="I1180" s="3">
        <v>0</v>
      </c>
      <c r="J1180" s="3">
        <v>0</v>
      </c>
      <c r="K1180" s="3">
        <v>0</v>
      </c>
      <c r="L1180" s="3">
        <v>0</v>
      </c>
      <c r="M1180" s="3">
        <v>0</v>
      </c>
      <c r="N1180" s="3">
        <v>0</v>
      </c>
      <c r="O1180" s="3">
        <v>0</v>
      </c>
      <c r="P1180" s="3">
        <v>0</v>
      </c>
      <c r="Q1180" s="3">
        <v>0</v>
      </c>
      <c r="R1180" s="3">
        <v>0</v>
      </c>
      <c r="S1180" s="3">
        <v>0</v>
      </c>
      <c r="T1180" s="3">
        <v>0</v>
      </c>
      <c r="U1180" s="3">
        <v>0</v>
      </c>
      <c r="W1180" s="83" t="e">
        <f t="shared" si="75"/>
        <v>#DIV/0!</v>
      </c>
    </row>
    <row r="1181" spans="1:23" x14ac:dyDescent="0.35">
      <c r="A1181" t="s">
        <v>61</v>
      </c>
      <c r="B1181" t="s">
        <v>41</v>
      </c>
      <c r="C1181" t="str">
        <f t="shared" si="72"/>
        <v>NETHERLANDS_TO_heat</v>
      </c>
      <c r="D1181" t="str">
        <f t="shared" si="73"/>
        <v>PROTRA_CHP_HP_I</v>
      </c>
      <c r="E1181" t="s">
        <v>3</v>
      </c>
      <c r="F1181" s="1" t="str">
        <f t="shared" si="74"/>
        <v>NETHERLANDSTO_heatPROTRA_CHP_liquid_fuels</v>
      </c>
      <c r="G1181" s="3">
        <f>'PROTRA_capacity-Original_Data'!H1181</f>
        <v>3.061470406635635E-2</v>
      </c>
      <c r="H1181" s="3">
        <f>'PROTRA_capacity-Original_Data'!I1181</f>
        <v>3.1280241111277141E-2</v>
      </c>
      <c r="I1181" s="3">
        <f>'PROTRA_capacity-Original_Data'!J1181</f>
        <v>3.4913713626790639E-2</v>
      </c>
      <c r="J1181" s="3">
        <f>'PROTRA_capacity-Original_Data'!K1181</f>
        <v>2.9859229582932757E-3</v>
      </c>
      <c r="K1181" s="3">
        <f>'PROTRA_capacity-Original_Data'!L1181</f>
        <v>5.576121187174189E-4</v>
      </c>
      <c r="L1181" s="3">
        <f>'PROTRA_capacity-Original_Data'!M1181</f>
        <v>7.3748699572303775E-4</v>
      </c>
      <c r="M1181" s="3">
        <f>'PROTRA_capacity-Original_Data'!N1181</f>
        <v>1.2051616759376472E-3</v>
      </c>
      <c r="N1181" s="3">
        <f>'PROTRA_capacity-Original_Data'!O1181</f>
        <v>3.5974975401123797E-4</v>
      </c>
      <c r="O1181" s="3">
        <f>'PROTRA_capacity-Original_Data'!P1181</f>
        <v>1.8473149868477069E-2</v>
      </c>
      <c r="P1181" s="3">
        <f>'PROTRA_capacity-Original_Data'!Q1181</f>
        <v>5.0293015610771059E-4</v>
      </c>
      <c r="Q1181" s="3">
        <f>'PROTRA_capacity-Original_Data'!R1181</f>
        <v>9.6970546193729198E-4</v>
      </c>
      <c r="R1181" s="3">
        <f>'PROTRA_capacity-Original_Data'!S1181</f>
        <v>1.1146846128038208E-3</v>
      </c>
      <c r="S1181" s="3">
        <f>'PROTRA_capacity-Original_Data'!T1181</f>
        <v>1.5499818151574188E-3</v>
      </c>
      <c r="T1181" s="3">
        <f>'PROTRA_capacity-Original_Data'!U1181</f>
        <v>1.1868144384830741E-3</v>
      </c>
      <c r="U1181" s="3">
        <f>'PROTRA_capacity-Original_Data'!V1181</f>
        <v>1.3816189302801594E-3</v>
      </c>
      <c r="W1181" s="83">
        <f t="shared" si="75"/>
        <v>-0.19852519945470548</v>
      </c>
    </row>
    <row r="1182" spans="1:23" x14ac:dyDescent="0.35">
      <c r="A1182" t="s">
        <v>61</v>
      </c>
      <c r="B1182" t="s">
        <v>41</v>
      </c>
      <c r="C1182" t="str">
        <f t="shared" si="72"/>
        <v>NETHERLANDS_TO_heat</v>
      </c>
      <c r="D1182" t="str">
        <f t="shared" si="73"/>
        <v>PROTRA_CHP_HP_I</v>
      </c>
      <c r="E1182" t="s">
        <v>4</v>
      </c>
      <c r="F1182" s="1" t="str">
        <f t="shared" si="74"/>
        <v>NETHERLANDSTO_heatPROTRA_CHP_liquid_fuels_CCS</v>
      </c>
      <c r="G1182" s="3">
        <f>'PROTRA_capacity-Original_Data'!H1182</f>
        <v>0</v>
      </c>
      <c r="H1182" s="3">
        <f>'PROTRA_capacity-Original_Data'!I1182</f>
        <v>0</v>
      </c>
      <c r="I1182" s="3">
        <f>'PROTRA_capacity-Original_Data'!J1182</f>
        <v>0</v>
      </c>
      <c r="J1182" s="3">
        <f>'PROTRA_capacity-Original_Data'!K1182</f>
        <v>0</v>
      </c>
      <c r="K1182" s="3">
        <f>'PROTRA_capacity-Original_Data'!L1182</f>
        <v>0</v>
      </c>
      <c r="L1182" s="3">
        <f>'PROTRA_capacity-Original_Data'!M1182</f>
        <v>0</v>
      </c>
      <c r="M1182" s="3">
        <f>'PROTRA_capacity-Original_Data'!N1182</f>
        <v>0</v>
      </c>
      <c r="N1182" s="3">
        <f>'PROTRA_capacity-Original_Data'!O1182</f>
        <v>0</v>
      </c>
      <c r="O1182" s="3">
        <f>'PROTRA_capacity-Original_Data'!P1182</f>
        <v>0</v>
      </c>
      <c r="P1182" s="3">
        <f>'PROTRA_capacity-Original_Data'!Q1182</f>
        <v>0</v>
      </c>
      <c r="Q1182" s="3">
        <f>'PROTRA_capacity-Original_Data'!R1182</f>
        <v>0</v>
      </c>
      <c r="R1182" s="3">
        <f>'PROTRA_capacity-Original_Data'!S1182</f>
        <v>0</v>
      </c>
      <c r="S1182" s="3">
        <f>'PROTRA_capacity-Original_Data'!T1182</f>
        <v>0</v>
      </c>
      <c r="T1182" s="3">
        <f>'PROTRA_capacity-Original_Data'!U1182</f>
        <v>0</v>
      </c>
      <c r="U1182" s="3">
        <f>'PROTRA_capacity-Original_Data'!V1182</f>
        <v>0</v>
      </c>
      <c r="W1182" s="83" t="e">
        <f t="shared" si="75"/>
        <v>#DIV/0!</v>
      </c>
    </row>
    <row r="1183" spans="1:23" x14ac:dyDescent="0.35">
      <c r="A1183" t="s">
        <v>61</v>
      </c>
      <c r="B1183" t="s">
        <v>41</v>
      </c>
      <c r="C1183" t="str">
        <f t="shared" si="72"/>
        <v>NETHERLANDS_TO_heat</v>
      </c>
      <c r="D1183" t="str">
        <f t="shared" si="73"/>
        <v>PROTRA_CHP_HP_I</v>
      </c>
      <c r="E1183" t="s">
        <v>5</v>
      </c>
      <c r="F1183" s="1" t="str">
        <f t="shared" si="74"/>
        <v>NETHERLANDSTO_heatPROTRA_CHP_solid_fossil</v>
      </c>
      <c r="G1183" s="3">
        <f>'PROTRA_capacity-Original_Data'!H1183</f>
        <v>0.30078676932879611</v>
      </c>
      <c r="H1183" s="3">
        <f>'PROTRA_capacity-Original_Data'!I1183</f>
        <v>0.30942076342506575</v>
      </c>
      <c r="I1183" s="3">
        <f>'PROTRA_capacity-Original_Data'!J1183</f>
        <v>0.28369865601326227</v>
      </c>
      <c r="J1183" s="3">
        <f>'PROTRA_capacity-Original_Data'!K1183</f>
        <v>0.25614182485600145</v>
      </c>
      <c r="K1183" s="3">
        <f>'PROTRA_capacity-Original_Data'!L1183</f>
        <v>0.30880918884324665</v>
      </c>
      <c r="L1183" s="3">
        <f>'PROTRA_capacity-Original_Data'!M1183</f>
        <v>0.28686445384856119</v>
      </c>
      <c r="M1183" s="3">
        <f>'PROTRA_capacity-Original_Data'!N1183</f>
        <v>9.8409545209774157E-2</v>
      </c>
      <c r="N1183" s="3">
        <f>'PROTRA_capacity-Original_Data'!O1183</f>
        <v>4.8314391963709263E-2</v>
      </c>
      <c r="O1183" s="3">
        <f>'PROTRA_capacity-Original_Data'!P1183</f>
        <v>5.6138949113453691E-2</v>
      </c>
      <c r="P1183" s="3">
        <f>'PROTRA_capacity-Original_Data'!Q1183</f>
        <v>6.2115651651719388E-2</v>
      </c>
      <c r="Q1183" s="3">
        <f>'PROTRA_capacity-Original_Data'!R1183</f>
        <v>6.3110179846683462E-2</v>
      </c>
      <c r="R1183" s="3">
        <f>'PROTRA_capacity-Original_Data'!S1183</f>
        <v>6.060955930655134E-2</v>
      </c>
      <c r="S1183" s="3">
        <f>'PROTRA_capacity-Original_Data'!T1183</f>
        <v>4.174841932837315E-2</v>
      </c>
      <c r="T1183" s="3">
        <f>'PROTRA_capacity-Original_Data'!U1183</f>
        <v>4.8751308039955907E-2</v>
      </c>
      <c r="U1183" s="3">
        <f>'PROTRA_capacity-Original_Data'!V1183</f>
        <v>4.3942263265772177E-2</v>
      </c>
      <c r="W1183" s="83">
        <f t="shared" si="75"/>
        <v>-0.12837382481610504</v>
      </c>
    </row>
    <row r="1184" spans="1:23" x14ac:dyDescent="0.35">
      <c r="A1184" t="s">
        <v>61</v>
      </c>
      <c r="B1184" t="s">
        <v>41</v>
      </c>
      <c r="C1184" t="str">
        <f t="shared" si="72"/>
        <v>NETHERLANDS_TO_heat</v>
      </c>
      <c r="D1184" t="str">
        <f t="shared" si="73"/>
        <v>PROTRA_CHP_HP_I</v>
      </c>
      <c r="E1184" t="s">
        <v>6</v>
      </c>
      <c r="F1184" s="1" t="str">
        <f t="shared" si="74"/>
        <v>NETHERLANDSTO_heatPROTRA_CHP_solid_fossil_CCS</v>
      </c>
      <c r="G1184" s="3">
        <f>'PROTRA_capacity-Original_Data'!H1184</f>
        <v>0</v>
      </c>
      <c r="H1184" s="3">
        <f>'PROTRA_capacity-Original_Data'!I1184</f>
        <v>0</v>
      </c>
      <c r="I1184" s="3">
        <f>'PROTRA_capacity-Original_Data'!J1184</f>
        <v>0</v>
      </c>
      <c r="J1184" s="3">
        <f>'PROTRA_capacity-Original_Data'!K1184</f>
        <v>0</v>
      </c>
      <c r="K1184" s="3">
        <f>'PROTRA_capacity-Original_Data'!L1184</f>
        <v>0</v>
      </c>
      <c r="L1184" s="3">
        <f>'PROTRA_capacity-Original_Data'!M1184</f>
        <v>0</v>
      </c>
      <c r="M1184" s="3">
        <f>'PROTRA_capacity-Original_Data'!N1184</f>
        <v>0</v>
      </c>
      <c r="N1184" s="3">
        <f>'PROTRA_capacity-Original_Data'!O1184</f>
        <v>0</v>
      </c>
      <c r="O1184" s="3">
        <f>'PROTRA_capacity-Original_Data'!P1184</f>
        <v>0</v>
      </c>
      <c r="P1184" s="3">
        <f>'PROTRA_capacity-Original_Data'!Q1184</f>
        <v>0</v>
      </c>
      <c r="Q1184" s="3">
        <f>'PROTRA_capacity-Original_Data'!R1184</f>
        <v>0</v>
      </c>
      <c r="R1184" s="3">
        <f>'PROTRA_capacity-Original_Data'!S1184</f>
        <v>0</v>
      </c>
      <c r="S1184" s="3">
        <f>'PROTRA_capacity-Original_Data'!T1184</f>
        <v>0</v>
      </c>
      <c r="T1184" s="3">
        <f>'PROTRA_capacity-Original_Data'!U1184</f>
        <v>0</v>
      </c>
      <c r="U1184" s="3">
        <f>'PROTRA_capacity-Original_Data'!V1184</f>
        <v>0</v>
      </c>
      <c r="W1184" s="83" t="e">
        <f t="shared" si="75"/>
        <v>#DIV/0!</v>
      </c>
    </row>
    <row r="1185" spans="1:23" x14ac:dyDescent="0.35">
      <c r="A1185" t="s">
        <v>61</v>
      </c>
      <c r="B1185" t="s">
        <v>41</v>
      </c>
      <c r="C1185" t="str">
        <f t="shared" si="72"/>
        <v>NETHERLANDS_TO_heat</v>
      </c>
      <c r="D1185" t="str">
        <f t="shared" si="73"/>
        <v>PROTRA_CHP_HP_I</v>
      </c>
      <c r="E1185" t="s">
        <v>7</v>
      </c>
      <c r="F1185" s="1" t="str">
        <f t="shared" si="74"/>
        <v>NETHERLANDSTO_heatPROTRA_CHP_waste</v>
      </c>
      <c r="G1185" s="3">
        <f>'PROTRA_capacity-Original_Data'!H1185</f>
        <v>5.0221065659968825E-2</v>
      </c>
      <c r="H1185" s="3">
        <f>'PROTRA_capacity-Original_Data'!I1185</f>
        <v>4.9609491078149714E-2</v>
      </c>
      <c r="I1185" s="3">
        <f>'PROTRA_capacity-Original_Data'!J1185</f>
        <v>4.842231688991263E-2</v>
      </c>
      <c r="J1185" s="3">
        <f>'PROTRA_capacity-Original_Data'!K1185</f>
        <v>5.6246874039657051E-2</v>
      </c>
      <c r="K1185" s="3">
        <f>'PROTRA_capacity-Original_Data'!L1185</f>
        <v>4.3619657673862597E-2</v>
      </c>
      <c r="L1185" s="3">
        <f>'PROTRA_capacity-Original_Data'!M1185</f>
        <v>9.3444998604419072E-2</v>
      </c>
      <c r="M1185" s="3">
        <f>'PROTRA_capacity-Original_Data'!N1185</f>
        <v>0.24540329469876593</v>
      </c>
      <c r="N1185" s="3">
        <f>'PROTRA_capacity-Original_Data'!O1185</f>
        <v>0.29316007454375781</v>
      </c>
      <c r="O1185" s="3">
        <f>'PROTRA_capacity-Original_Data'!P1185</f>
        <v>0.32467415299514218</v>
      </c>
      <c r="P1185" s="3">
        <f>'PROTRA_capacity-Original_Data'!Q1185</f>
        <v>0.38227008861234146</v>
      </c>
      <c r="Q1185" s="3">
        <f>'PROTRA_capacity-Original_Data'!R1185</f>
        <v>0.37027513243922178</v>
      </c>
      <c r="R1185" s="3">
        <f>'PROTRA_capacity-Original_Data'!S1185</f>
        <v>0.39361659585385594</v>
      </c>
      <c r="S1185" s="3">
        <f>'PROTRA_capacity-Original_Data'!T1185</f>
        <v>0.24165092488955175</v>
      </c>
      <c r="T1185" s="3">
        <f>'PROTRA_capacity-Original_Data'!U1185</f>
        <v>0.24833561494371156</v>
      </c>
      <c r="U1185" s="3">
        <f>'PROTRA_capacity-Original_Data'!V1185</f>
        <v>0.2086862994550186</v>
      </c>
      <c r="W1185" s="83">
        <f t="shared" si="75"/>
        <v>0.10709856212703972</v>
      </c>
    </row>
    <row r="1186" spans="1:23" x14ac:dyDescent="0.35">
      <c r="A1186" t="s">
        <v>61</v>
      </c>
      <c r="B1186" t="s">
        <v>41</v>
      </c>
      <c r="C1186" t="str">
        <f t="shared" si="72"/>
        <v>NETHERLANDS_TO_heat</v>
      </c>
      <c r="D1186" t="str">
        <f t="shared" si="73"/>
        <v>PROTRA_CHP_HP_I</v>
      </c>
      <c r="E1186" t="s">
        <v>8</v>
      </c>
      <c r="F1186" s="1" t="str">
        <f t="shared" si="74"/>
        <v>NETHERLANDSTO_heatPROTRA_CHP_solid_bio</v>
      </c>
      <c r="G1186" s="4">
        <f>'PROTRA_capacity-Original_Data'!H1186</f>
        <v>2.0289886126233822E-2</v>
      </c>
      <c r="H1186" s="4">
        <f>'PROTRA_capacity-Original_Data'!I1186</f>
        <v>2.6027894702713061E-2</v>
      </c>
      <c r="I1186" s="4">
        <f>'PROTRA_capacity-Original_Data'!J1186</f>
        <v>2.6693431747633858E-2</v>
      </c>
      <c r="J1186" s="4">
        <f>'PROTRA_capacity-Original_Data'!K1186</f>
        <v>2.9481492341220949E-2</v>
      </c>
      <c r="K1186" s="4">
        <f>'PROTRA_capacity-Original_Data'!L1186</f>
        <v>3.6892337273852445E-2</v>
      </c>
      <c r="L1186" s="4">
        <f>'PROTRA_capacity-Original_Data'!M1186</f>
        <v>3.4428051458875474E-2</v>
      </c>
      <c r="M1186" s="4">
        <f>'PROTRA_capacity-Original_Data'!N1186</f>
        <v>2.5848019825707443E-2</v>
      </c>
      <c r="N1186" s="4">
        <f>'PROTRA_capacity-Original_Data'!O1186</f>
        <v>2.2898071842815292E-2</v>
      </c>
      <c r="O1186" s="4">
        <f>'PROTRA_capacity-Original_Data'!P1186</f>
        <v>1.242935400108827E-2</v>
      </c>
      <c r="P1186" s="4">
        <f>'PROTRA_capacity-Original_Data'!Q1186</f>
        <v>1.612596259843075E-2</v>
      </c>
      <c r="Q1186" s="4">
        <f>'PROTRA_capacity-Original_Data'!R1186</f>
        <v>1.6569893794880615E-2</v>
      </c>
      <c r="R1186" s="4">
        <f>'PROTRA_capacity-Original_Data'!S1186</f>
        <v>5.817980946795942E-2</v>
      </c>
      <c r="S1186" s="4">
        <f>'PROTRA_capacity-Original_Data'!T1186</f>
        <v>9.8323924768319457E-2</v>
      </c>
      <c r="T1186" s="4">
        <f>'PROTRA_capacity-Original_Data'!U1186</f>
        <v>0.14641041526286258</v>
      </c>
      <c r="U1186" s="4">
        <f>'PROTRA_capacity-Original_Data'!V1186</f>
        <v>0.18064270889309283</v>
      </c>
      <c r="W1186" s="83">
        <f t="shared" si="75"/>
        <v>0.16902646980003944</v>
      </c>
    </row>
    <row r="1187" spans="1:23" x14ac:dyDescent="0.35">
      <c r="A1187" t="s">
        <v>61</v>
      </c>
      <c r="B1187" t="s">
        <v>41</v>
      </c>
      <c r="C1187" t="str">
        <f t="shared" si="72"/>
        <v>NETHERLANDS_TO_heat</v>
      </c>
      <c r="D1187" t="str">
        <f t="shared" si="73"/>
        <v>PROTRA_CHP_HP_I</v>
      </c>
      <c r="E1187" t="s">
        <v>9</v>
      </c>
      <c r="F1187" s="1" t="str">
        <f t="shared" si="74"/>
        <v>NETHERLANDSTO_heatPROTRA_CHP_solid_bio_CCS</v>
      </c>
      <c r="G1187" s="3">
        <f>'PROTRA_capacity-Original_Data'!H1187</f>
        <v>0</v>
      </c>
      <c r="H1187" s="3">
        <f>'PROTRA_capacity-Original_Data'!I1187</f>
        <v>0</v>
      </c>
      <c r="I1187" s="3">
        <f>'PROTRA_capacity-Original_Data'!J1187</f>
        <v>0</v>
      </c>
      <c r="J1187" s="3">
        <f>'PROTRA_capacity-Original_Data'!K1187</f>
        <v>0</v>
      </c>
      <c r="K1187" s="3">
        <f>'PROTRA_capacity-Original_Data'!L1187</f>
        <v>0</v>
      </c>
      <c r="L1187" s="3">
        <f>'PROTRA_capacity-Original_Data'!M1187</f>
        <v>0</v>
      </c>
      <c r="M1187" s="3">
        <f>'PROTRA_capacity-Original_Data'!N1187</f>
        <v>0</v>
      </c>
      <c r="N1187" s="3">
        <f>'PROTRA_capacity-Original_Data'!O1187</f>
        <v>0</v>
      </c>
      <c r="O1187" s="3">
        <f>'PROTRA_capacity-Original_Data'!P1187</f>
        <v>0</v>
      </c>
      <c r="P1187" s="3">
        <f>'PROTRA_capacity-Original_Data'!Q1187</f>
        <v>0</v>
      </c>
      <c r="Q1187" s="3">
        <f>'PROTRA_capacity-Original_Data'!R1187</f>
        <v>0</v>
      </c>
      <c r="R1187" s="3">
        <f>'PROTRA_capacity-Original_Data'!S1187</f>
        <v>0</v>
      </c>
      <c r="S1187" s="3">
        <f>'PROTRA_capacity-Original_Data'!T1187</f>
        <v>0</v>
      </c>
      <c r="T1187" s="3">
        <f>'PROTRA_capacity-Original_Data'!U1187</f>
        <v>0</v>
      </c>
      <c r="U1187" s="3">
        <f>'PROTRA_capacity-Original_Data'!V1187</f>
        <v>0</v>
      </c>
      <c r="W1187" s="83" t="e">
        <f t="shared" si="75"/>
        <v>#DIV/0!</v>
      </c>
    </row>
    <row r="1188" spans="1:23" x14ac:dyDescent="0.35">
      <c r="A1188" t="s">
        <v>61</v>
      </c>
      <c r="B1188" t="s">
        <v>41</v>
      </c>
      <c r="C1188" t="str">
        <f t="shared" si="72"/>
        <v>NETHERLANDS_TO_heat</v>
      </c>
      <c r="D1188" t="str">
        <f t="shared" si="73"/>
        <v>PROTRA_CHP_HP_I</v>
      </c>
      <c r="E1188" t="s">
        <v>10</v>
      </c>
      <c r="F1188" s="1" t="str">
        <f t="shared" si="74"/>
        <v>NETHERLANDSTO_heatPROTRA_HP_gas_fuels</v>
      </c>
      <c r="G1188" s="4">
        <f>'PROTRA_capacity-Original_Data'!H1188</f>
        <v>6.5067946502626475</v>
      </c>
      <c r="H1188" s="4">
        <f>'PROTRA_capacity-Original_Data'!I1188</f>
        <v>7.0605049073818078</v>
      </c>
      <c r="I1188" s="4">
        <f>'PROTRA_capacity-Original_Data'!J1188</f>
        <v>6.496657278131047</v>
      </c>
      <c r="J1188" s="4">
        <f>'PROTRA_capacity-Original_Data'!K1188</f>
        <v>6.287967238042576</v>
      </c>
      <c r="K1188" s="4">
        <f>'PROTRA_capacity-Original_Data'!L1188</f>
        <v>6.3994783314901849</v>
      </c>
      <c r="L1188" s="4">
        <f>'PROTRA_capacity-Original_Data'!M1188</f>
        <v>5.8898132084600494</v>
      </c>
      <c r="M1188" s="4">
        <f>'PROTRA_capacity-Original_Data'!N1188</f>
        <v>6.0485155170030405</v>
      </c>
      <c r="N1188" s="4">
        <f>'PROTRA_capacity-Original_Data'!O1188</f>
        <v>6.4956085844622624</v>
      </c>
      <c r="O1188" s="4">
        <f>'PROTRA_capacity-Original_Data'!P1188</f>
        <v>7.1461482236660219</v>
      </c>
      <c r="P1188" s="4">
        <f>'PROTRA_capacity-Original_Data'!Q1188</f>
        <v>5.4758448783522242</v>
      </c>
      <c r="Q1188" s="4">
        <f>'PROTRA_capacity-Original_Data'!R1188</f>
        <v>5.4670952775089843</v>
      </c>
      <c r="R1188" s="4">
        <f>'PROTRA_capacity-Original_Data'!S1188</f>
        <v>5.0403503628697806</v>
      </c>
      <c r="S1188" s="4">
        <f>'PROTRA_capacity-Original_Data'!T1188</f>
        <v>3.6010462676251036</v>
      </c>
      <c r="T1188" s="4">
        <f>'PROTRA_capacity-Original_Data'!U1188</f>
        <v>5.1225190074647493</v>
      </c>
      <c r="U1188" s="4">
        <f>'PROTRA_capacity-Original_Data'!V1188</f>
        <v>4.8652489322988659</v>
      </c>
      <c r="W1188" s="83">
        <f t="shared" si="75"/>
        <v>-2.055222674001056E-2</v>
      </c>
    </row>
    <row r="1189" spans="1:23" x14ac:dyDescent="0.35">
      <c r="A1189" t="s">
        <v>61</v>
      </c>
      <c r="B1189" t="s">
        <v>41</v>
      </c>
      <c r="C1189" t="str">
        <f t="shared" si="72"/>
        <v>NETHERLANDS_TO_heat</v>
      </c>
      <c r="D1189" t="str">
        <f t="shared" si="73"/>
        <v>PROTRA_CHP_HP_I</v>
      </c>
      <c r="E1189" t="s">
        <v>11</v>
      </c>
      <c r="F1189" s="1" t="str">
        <f t="shared" si="74"/>
        <v>NETHERLANDSTO_heatPROTRA_HP_solid_bio</v>
      </c>
      <c r="G1189" s="4">
        <f>'PROTRA_capacity-Original_Data'!H1189</f>
        <v>0</v>
      </c>
      <c r="H1189" s="4">
        <f>'PROTRA_capacity-Original_Data'!I1189</f>
        <v>0</v>
      </c>
      <c r="I1189" s="4">
        <f>'PROTRA_capacity-Original_Data'!J1189</f>
        <v>0</v>
      </c>
      <c r="J1189" s="4">
        <f>'PROTRA_capacity-Original_Data'!K1189</f>
        <v>0</v>
      </c>
      <c r="K1189" s="4">
        <f>'PROTRA_capacity-Original_Data'!L1189</f>
        <v>0</v>
      </c>
      <c r="L1189" s="4">
        <f>'PROTRA_capacity-Original_Data'!M1189</f>
        <v>0</v>
      </c>
      <c r="M1189" s="4">
        <f>'PROTRA_capacity-Original_Data'!N1189</f>
        <v>6.6417265689798178E-3</v>
      </c>
      <c r="N1189" s="4">
        <f>'PROTRA_capacity-Original_Data'!O1189</f>
        <v>2.2372131600774118E-2</v>
      </c>
      <c r="O1189" s="4">
        <f>'PROTRA_capacity-Original_Data'!P1189</f>
        <v>0.12549367569809233</v>
      </c>
      <c r="P1189" s="4">
        <f>'PROTRA_capacity-Original_Data'!Q1189</f>
        <v>0.27394675145147906</v>
      </c>
      <c r="Q1189" s="4">
        <f>'PROTRA_capacity-Original_Data'!R1189</f>
        <v>0.40255504734586672</v>
      </c>
      <c r="R1189" s="4">
        <f>'PROTRA_capacity-Original_Data'!S1189</f>
        <v>0.35752414120818354</v>
      </c>
      <c r="S1189" s="4">
        <f>'PROTRA_capacity-Original_Data'!T1189</f>
        <v>0.44495373237489627</v>
      </c>
      <c r="T1189" s="4">
        <f>'PROTRA_capacity-Original_Data'!U1189</f>
        <v>0.81967295410561225</v>
      </c>
      <c r="U1189" s="4">
        <f>'PROTRA_capacity-Original_Data'!V1189</f>
        <v>0.93305806313934181</v>
      </c>
      <c r="W1189" s="83" t="e">
        <f t="shared" si="75"/>
        <v>#DIV/0!</v>
      </c>
    </row>
    <row r="1190" spans="1:23" x14ac:dyDescent="0.35">
      <c r="A1190" t="s">
        <v>61</v>
      </c>
      <c r="B1190" t="s">
        <v>41</v>
      </c>
      <c r="C1190" t="str">
        <f t="shared" si="72"/>
        <v>NETHERLANDS_TO_heat</v>
      </c>
      <c r="D1190" t="str">
        <f t="shared" si="73"/>
        <v>PROTRA_CHP_HP_I</v>
      </c>
      <c r="E1190" t="s">
        <v>12</v>
      </c>
      <c r="F1190" s="1" t="str">
        <f t="shared" si="74"/>
        <v>NETHERLANDSTO_heatPROTRA_HP_geothermal</v>
      </c>
      <c r="G1190" s="4">
        <f>INDEX('CHP-geothermal-fix'!H$155:H$226,MATCH(PROTRA_capacity!$F1190,'CHP-geothermal-fix'!$F$155:$F$226,0))</f>
        <v>0</v>
      </c>
      <c r="H1190" s="4">
        <f>INDEX('CHP-geothermal-fix'!I$155:I$226,MATCH(PROTRA_capacity!$F1190,'CHP-geothermal-fix'!$F$155:$F$226,0))</f>
        <v>0</v>
      </c>
      <c r="I1190" s="4">
        <f>INDEX('CHP-geothermal-fix'!J$155:J$226,MATCH(PROTRA_capacity!$F1190,'CHP-geothermal-fix'!$F$155:$F$226,0))</f>
        <v>0</v>
      </c>
      <c r="J1190" s="4">
        <f>INDEX('CHP-geothermal-fix'!K$155:K$226,MATCH(PROTRA_capacity!$F1190,'CHP-geothermal-fix'!$F$155:$F$226,0))</f>
        <v>0</v>
      </c>
      <c r="K1190" s="4">
        <f>INDEX('CHP-geothermal-fix'!L$155:L$226,MATCH(PROTRA_capacity!$F1190,'CHP-geothermal-fix'!$F$155:$F$226,0))</f>
        <v>0</v>
      </c>
      <c r="L1190" s="4">
        <f>INDEX('CHP-geothermal-fix'!M$155:M$226,MATCH(PROTRA_capacity!$F1190,'CHP-geothermal-fix'!$F$155:$F$226,0))</f>
        <v>0</v>
      </c>
      <c r="M1190" s="4">
        <f>INDEX('CHP-geothermal-fix'!N$155:N$226,MATCH(PROTRA_capacity!$F1190,'CHP-geothermal-fix'!$F$155:$F$226,0))</f>
        <v>0</v>
      </c>
      <c r="N1190" s="4">
        <f>INDEX('CHP-geothermal-fix'!O$155:O$226,MATCH(PROTRA_capacity!$F1190,'CHP-geothermal-fix'!$F$155:$F$226,0))</f>
        <v>0</v>
      </c>
      <c r="O1190" s="4">
        <f>INDEX('CHP-geothermal-fix'!P$155:P$226,MATCH(PROTRA_capacity!$F1190,'CHP-geothermal-fix'!$F$155:$F$226,0))</f>
        <v>0</v>
      </c>
      <c r="P1190" s="4">
        <f>INDEX('CHP-geothermal-fix'!Q$155:Q$226,MATCH(PROTRA_capacity!$F1190,'CHP-geothermal-fix'!$F$155:$F$226,0))</f>
        <v>0</v>
      </c>
      <c r="Q1190" s="4">
        <f>INDEX('CHP-geothermal-fix'!R$155:R$226,MATCH(PROTRA_capacity!$F1190,'CHP-geothermal-fix'!$F$155:$F$226,0))</f>
        <v>0</v>
      </c>
      <c r="R1190" s="4">
        <f>INDEX('CHP-geothermal-fix'!S$155:S$226,MATCH(PROTRA_capacity!$F1190,'CHP-geothermal-fix'!$F$155:$F$226,0))</f>
        <v>0</v>
      </c>
      <c r="S1190" s="4">
        <f>INDEX('CHP-geothermal-fix'!T$155:T$226,MATCH(PROTRA_capacity!$F1190,'CHP-geothermal-fix'!$F$155:$F$226,0))</f>
        <v>0</v>
      </c>
      <c r="T1190" s="4">
        <f>INDEX('CHP-geothermal-fix'!U$155:U$226,MATCH(PROTRA_capacity!$F1190,'CHP-geothermal-fix'!$F$155:$F$226,0))</f>
        <v>0</v>
      </c>
      <c r="U1190" s="4">
        <f>INDEX('CHP-geothermal-fix'!V$155:V$226,MATCH(PROTRA_capacity!$F1190,'CHP-geothermal-fix'!$F$155:$F$226,0))</f>
        <v>0</v>
      </c>
      <c r="W1190" s="83" t="e">
        <f t="shared" si="75"/>
        <v>#DIV/0!</v>
      </c>
    </row>
    <row r="1191" spans="1:23" x14ac:dyDescent="0.35">
      <c r="A1191" t="s">
        <v>61</v>
      </c>
      <c r="B1191" t="s">
        <v>41</v>
      </c>
      <c r="C1191" t="str">
        <f t="shared" si="72"/>
        <v>NETHERLANDS_TO_heat</v>
      </c>
      <c r="D1191" t="str">
        <f t="shared" si="73"/>
        <v>PROTRA_CHP_HP_I</v>
      </c>
      <c r="E1191" t="s">
        <v>13</v>
      </c>
      <c r="F1191" s="1" t="str">
        <f t="shared" si="74"/>
        <v>NETHERLANDSTO_heatPROTRA_HP_liquid_fuels</v>
      </c>
      <c r="G1191" s="4">
        <f>'PROTRA_capacity-Original_Data'!H1191</f>
        <v>0</v>
      </c>
      <c r="H1191" s="4">
        <f>'PROTRA_capacity-Original_Data'!I1191</f>
        <v>0</v>
      </c>
      <c r="I1191" s="4">
        <f>'PROTRA_capacity-Original_Data'!J1191</f>
        <v>0</v>
      </c>
      <c r="J1191" s="4">
        <f>'PROTRA_capacity-Original_Data'!K1191</f>
        <v>0</v>
      </c>
      <c r="K1191" s="4">
        <f>'PROTRA_capacity-Original_Data'!L1191</f>
        <v>0</v>
      </c>
      <c r="L1191" s="4">
        <f>'PROTRA_capacity-Original_Data'!M1191</f>
        <v>0</v>
      </c>
      <c r="M1191" s="4">
        <f>'PROTRA_capacity-Original_Data'!N1191</f>
        <v>0</v>
      </c>
      <c r="N1191" s="4">
        <f>'PROTRA_capacity-Original_Data'!O1191</f>
        <v>0</v>
      </c>
      <c r="O1191" s="4">
        <f>'PROTRA_capacity-Original_Data'!P1191</f>
        <v>0</v>
      </c>
      <c r="P1191" s="4">
        <f>'PROTRA_capacity-Original_Data'!Q1191</f>
        <v>0</v>
      </c>
      <c r="Q1191" s="4">
        <f>'PROTRA_capacity-Original_Data'!R1191</f>
        <v>0</v>
      </c>
      <c r="R1191" s="4">
        <f>'PROTRA_capacity-Original_Data'!S1191</f>
        <v>0</v>
      </c>
      <c r="S1191" s="4">
        <f>'PROTRA_capacity-Original_Data'!T1191</f>
        <v>0</v>
      </c>
      <c r="T1191" s="4">
        <f>'PROTRA_capacity-Original_Data'!U1191</f>
        <v>0</v>
      </c>
      <c r="U1191" s="4">
        <f>'PROTRA_capacity-Original_Data'!V1191</f>
        <v>0</v>
      </c>
      <c r="W1191" s="83" t="e">
        <f t="shared" si="75"/>
        <v>#DIV/0!</v>
      </c>
    </row>
    <row r="1192" spans="1:23" x14ac:dyDescent="0.35">
      <c r="A1192" t="s">
        <v>61</v>
      </c>
      <c r="B1192" t="s">
        <v>41</v>
      </c>
      <c r="C1192" t="str">
        <f t="shared" si="72"/>
        <v>NETHERLANDS_TO_heat</v>
      </c>
      <c r="D1192" t="str">
        <f t="shared" si="73"/>
        <v>PROTRA_CHP_HP_I</v>
      </c>
      <c r="E1192" t="s">
        <v>14</v>
      </c>
      <c r="F1192" s="1" t="str">
        <f t="shared" si="74"/>
        <v>NETHERLANDSTO_heatPROTRA_HP_solar</v>
      </c>
      <c r="G1192" s="4">
        <f>'PROTRA_capacity-Original_Data'!H1192</f>
        <v>0</v>
      </c>
      <c r="H1192" s="4">
        <f>'PROTRA_capacity-Original_Data'!I1192</f>
        <v>0</v>
      </c>
      <c r="I1192" s="4">
        <f>'PROTRA_capacity-Original_Data'!J1192</f>
        <v>0</v>
      </c>
      <c r="J1192" s="4">
        <f>'PROTRA_capacity-Original_Data'!K1192</f>
        <v>0</v>
      </c>
      <c r="K1192" s="4">
        <f>'PROTRA_capacity-Original_Data'!L1192</f>
        <v>0</v>
      </c>
      <c r="L1192" s="4">
        <f>'PROTRA_capacity-Original_Data'!M1192</f>
        <v>0</v>
      </c>
      <c r="M1192" s="4">
        <f>'PROTRA_capacity-Original_Data'!N1192</f>
        <v>0</v>
      </c>
      <c r="N1192" s="4">
        <f>'PROTRA_capacity-Original_Data'!O1192</f>
        <v>0</v>
      </c>
      <c r="O1192" s="4">
        <f>'PROTRA_capacity-Original_Data'!P1192</f>
        <v>0</v>
      </c>
      <c r="P1192" s="4">
        <f>'PROTRA_capacity-Original_Data'!Q1192</f>
        <v>0</v>
      </c>
      <c r="Q1192" s="4">
        <f>'PROTRA_capacity-Original_Data'!R1192</f>
        <v>0</v>
      </c>
      <c r="R1192" s="4">
        <f>'PROTRA_capacity-Original_Data'!S1192</f>
        <v>0</v>
      </c>
      <c r="S1192" s="4">
        <f>'PROTRA_capacity-Original_Data'!T1192</f>
        <v>0</v>
      </c>
      <c r="T1192" s="4">
        <f>'PROTRA_capacity-Original_Data'!U1192</f>
        <v>0</v>
      </c>
      <c r="U1192" s="4">
        <f>'PROTRA_capacity-Original_Data'!V1192</f>
        <v>0</v>
      </c>
      <c r="W1192" s="83" t="e">
        <f t="shared" si="75"/>
        <v>#DIV/0!</v>
      </c>
    </row>
    <row r="1193" spans="1:23" x14ac:dyDescent="0.35">
      <c r="A1193" t="s">
        <v>61</v>
      </c>
      <c r="B1193" t="s">
        <v>41</v>
      </c>
      <c r="C1193" t="str">
        <f t="shared" si="72"/>
        <v>NETHERLANDS_TO_heat</v>
      </c>
      <c r="D1193" t="str">
        <f t="shared" si="73"/>
        <v>PROTRA_CHP_HP_I</v>
      </c>
      <c r="E1193" t="s">
        <v>15</v>
      </c>
      <c r="F1193" s="1" t="str">
        <f t="shared" si="74"/>
        <v>NETHERLANDSTO_heatPROTRA_HP_solid_fossil</v>
      </c>
      <c r="G1193" s="4">
        <f>'PROTRA_capacity-Original_Data'!H1193</f>
        <v>0</v>
      </c>
      <c r="H1193" s="4">
        <f>'PROTRA_capacity-Original_Data'!I1193</f>
        <v>0</v>
      </c>
      <c r="I1193" s="4">
        <f>'PROTRA_capacity-Original_Data'!J1193</f>
        <v>0</v>
      </c>
      <c r="J1193" s="4">
        <f>'PROTRA_capacity-Original_Data'!K1193</f>
        <v>0</v>
      </c>
      <c r="K1193" s="4">
        <f>'PROTRA_capacity-Original_Data'!L1193</f>
        <v>0</v>
      </c>
      <c r="L1193" s="4">
        <f>'PROTRA_capacity-Original_Data'!M1193</f>
        <v>0</v>
      </c>
      <c r="M1193" s="4">
        <f>'PROTRA_capacity-Original_Data'!N1193</f>
        <v>0</v>
      </c>
      <c r="N1193" s="4">
        <f>'PROTRA_capacity-Original_Data'!O1193</f>
        <v>0</v>
      </c>
      <c r="O1193" s="4">
        <f>'PROTRA_capacity-Original_Data'!P1193</f>
        <v>0</v>
      </c>
      <c r="P1193" s="4">
        <f>'PROTRA_capacity-Original_Data'!Q1193</f>
        <v>0</v>
      </c>
      <c r="Q1193" s="4">
        <f>'PROTRA_capacity-Original_Data'!R1193</f>
        <v>0</v>
      </c>
      <c r="R1193" s="4">
        <f>'PROTRA_capacity-Original_Data'!S1193</f>
        <v>0</v>
      </c>
      <c r="S1193" s="4">
        <f>'PROTRA_capacity-Original_Data'!T1193</f>
        <v>0</v>
      </c>
      <c r="T1193" s="4">
        <f>'PROTRA_capacity-Original_Data'!U1193</f>
        <v>0</v>
      </c>
      <c r="U1193" s="4">
        <f>'PROTRA_capacity-Original_Data'!V1193</f>
        <v>0</v>
      </c>
      <c r="W1193" s="83" t="e">
        <f t="shared" si="75"/>
        <v>#DIV/0!</v>
      </c>
    </row>
    <row r="1194" spans="1:23" x14ac:dyDescent="0.35">
      <c r="A1194" t="s">
        <v>61</v>
      </c>
      <c r="B1194" t="s">
        <v>41</v>
      </c>
      <c r="C1194" t="str">
        <f t="shared" si="72"/>
        <v>NETHERLANDS_TO_heat</v>
      </c>
      <c r="D1194" t="str">
        <f t="shared" si="73"/>
        <v>PROTRA_CHP_HP_I</v>
      </c>
      <c r="E1194" t="s">
        <v>16</v>
      </c>
      <c r="F1194" s="1" t="str">
        <f t="shared" si="74"/>
        <v>NETHERLANDSTO_heatPROTRA_HP_waste</v>
      </c>
      <c r="G1194" s="4">
        <f>'PROTRA_capacity-Original_Data'!H1194</f>
        <v>0</v>
      </c>
      <c r="H1194" s="4">
        <f>'PROTRA_capacity-Original_Data'!I1194</f>
        <v>0</v>
      </c>
      <c r="I1194" s="4">
        <f>'PROTRA_capacity-Original_Data'!J1194</f>
        <v>0</v>
      </c>
      <c r="J1194" s="4">
        <f>'PROTRA_capacity-Original_Data'!K1194</f>
        <v>0</v>
      </c>
      <c r="K1194" s="4">
        <f>'PROTRA_capacity-Original_Data'!L1194</f>
        <v>0</v>
      </c>
      <c r="L1194" s="4">
        <f>'PROTRA_capacity-Original_Data'!M1194</f>
        <v>0</v>
      </c>
      <c r="M1194" s="4">
        <f>'PROTRA_capacity-Original_Data'!N1194</f>
        <v>0</v>
      </c>
      <c r="N1194" s="4">
        <f>'PROTRA_capacity-Original_Data'!O1194</f>
        <v>0</v>
      </c>
      <c r="O1194" s="4">
        <f>'PROTRA_capacity-Original_Data'!P1194</f>
        <v>0</v>
      </c>
      <c r="P1194" s="4">
        <f>'PROTRA_capacity-Original_Data'!Q1194</f>
        <v>0</v>
      </c>
      <c r="Q1194" s="4">
        <f>'PROTRA_capacity-Original_Data'!R1194</f>
        <v>0</v>
      </c>
      <c r="R1194" s="4">
        <f>'PROTRA_capacity-Original_Data'!S1194</f>
        <v>0</v>
      </c>
      <c r="S1194" s="4">
        <f>'PROTRA_capacity-Original_Data'!T1194</f>
        <v>0</v>
      </c>
      <c r="T1194" s="4">
        <f>'PROTRA_capacity-Original_Data'!U1194</f>
        <v>0</v>
      </c>
      <c r="U1194" s="4">
        <f>'PROTRA_capacity-Original_Data'!V1194</f>
        <v>0</v>
      </c>
      <c r="W1194" s="83" t="e">
        <f t="shared" si="75"/>
        <v>#DIV/0!</v>
      </c>
    </row>
    <row r="1195" spans="1:23" x14ac:dyDescent="0.35">
      <c r="A1195" t="s">
        <v>61</v>
      </c>
      <c r="B1195" t="s">
        <v>42</v>
      </c>
      <c r="C1195" t="str">
        <f t="shared" si="72"/>
        <v>NETHERLANDS_TO_elec</v>
      </c>
      <c r="D1195" t="str">
        <f t="shared" si="73"/>
        <v>PROTRA_CHP_PP_I</v>
      </c>
      <c r="E1195" t="s">
        <v>0</v>
      </c>
      <c r="F1195" s="1" t="str">
        <f t="shared" si="74"/>
        <v>NETHERLANDSTO_elecPROTRA_CHP_gas_fuels</v>
      </c>
      <c r="G1195" s="5">
        <f>'PROTRA_capacity-Original_Data'!H1195</f>
        <v>8.3883578678814832</v>
      </c>
      <c r="H1195" s="5">
        <f>'PROTRA_capacity-Original_Data'!I1195</f>
        <v>9.0784528678815128</v>
      </c>
      <c r="I1195" s="5">
        <f>'PROTRA_capacity-Original_Data'!J1195</f>
        <v>9.4924018678815436</v>
      </c>
      <c r="J1195" s="5">
        <f>'PROTRA_capacity-Original_Data'!K1195</f>
        <v>9.6793333678815152</v>
      </c>
      <c r="K1195" s="5">
        <f>'PROTRA_capacity-Original_Data'!L1195</f>
        <v>9.8363353678815155</v>
      </c>
      <c r="L1195" s="5">
        <f>'PROTRA_capacity-Original_Data'!M1195</f>
        <v>9.7494173678815148</v>
      </c>
      <c r="M1195" s="5">
        <f>'PROTRA_capacity-Original_Data'!N1195</f>
        <v>9.8406643678814927</v>
      </c>
      <c r="N1195" s="5">
        <f>'PROTRA_capacity-Original_Data'!O1195</f>
        <v>9.9039356693168976</v>
      </c>
      <c r="O1195" s="5">
        <f>'PROTRA_capacity-Original_Data'!P1195</f>
        <v>9.9010186693168958</v>
      </c>
      <c r="P1195" s="5">
        <f>'PROTRA_capacity-Original_Data'!Q1195</f>
        <v>9.8401429678243577</v>
      </c>
      <c r="Q1195" s="5">
        <f>'PROTRA_capacity-Original_Data'!R1195</f>
        <v>10.002889589650549</v>
      </c>
      <c r="R1195" s="5">
        <f>'PROTRA_capacity-Original_Data'!S1195</f>
        <v>9.6929677820370923</v>
      </c>
      <c r="S1195" s="5">
        <f>'PROTRA_capacity-Original_Data'!T1195</f>
        <v>9.2589767905005811</v>
      </c>
      <c r="T1195" s="5">
        <f>'PROTRA_capacity-Original_Data'!U1195</f>
        <v>7.8208793266475372</v>
      </c>
      <c r="U1195" s="5">
        <f>'PROTRA_capacity-Original_Data'!V1195</f>
        <v>7.7837088019094569</v>
      </c>
      <c r="W1195" s="83">
        <f t="shared" si="75"/>
        <v>-5.3294508197768709E-3</v>
      </c>
    </row>
    <row r="1196" spans="1:23" x14ac:dyDescent="0.35">
      <c r="A1196" t="s">
        <v>61</v>
      </c>
      <c r="B1196" t="s">
        <v>42</v>
      </c>
      <c r="C1196" t="str">
        <f t="shared" si="72"/>
        <v>NETHERLANDS_TO_elec</v>
      </c>
      <c r="D1196" t="str">
        <f t="shared" si="73"/>
        <v>PROTRA_CHP_PP_I</v>
      </c>
      <c r="E1196" t="s">
        <v>1</v>
      </c>
      <c r="F1196" s="1" t="str">
        <f t="shared" si="74"/>
        <v>NETHERLANDSTO_elecPROTRA_CHP_gas_fuels_CCS</v>
      </c>
      <c r="G1196" s="5">
        <f>'PROTRA_capacity-Original_Data'!H1196</f>
        <v>0</v>
      </c>
      <c r="H1196" s="5">
        <f>'PROTRA_capacity-Original_Data'!I1196</f>
        <v>0</v>
      </c>
      <c r="I1196" s="5">
        <f>'PROTRA_capacity-Original_Data'!J1196</f>
        <v>0</v>
      </c>
      <c r="J1196" s="5">
        <f>'PROTRA_capacity-Original_Data'!K1196</f>
        <v>0</v>
      </c>
      <c r="K1196" s="5">
        <f>'PROTRA_capacity-Original_Data'!L1196</f>
        <v>0</v>
      </c>
      <c r="L1196" s="5">
        <f>'PROTRA_capacity-Original_Data'!M1196</f>
        <v>0</v>
      </c>
      <c r="M1196" s="5">
        <f>'PROTRA_capacity-Original_Data'!N1196</f>
        <v>0</v>
      </c>
      <c r="N1196" s="5">
        <f>'PROTRA_capacity-Original_Data'!O1196</f>
        <v>0</v>
      </c>
      <c r="O1196" s="5">
        <f>'PROTRA_capacity-Original_Data'!P1196</f>
        <v>0</v>
      </c>
      <c r="P1196" s="5">
        <f>'PROTRA_capacity-Original_Data'!Q1196</f>
        <v>0</v>
      </c>
      <c r="Q1196" s="5">
        <f>'PROTRA_capacity-Original_Data'!R1196</f>
        <v>0</v>
      </c>
      <c r="R1196" s="5">
        <f>'PROTRA_capacity-Original_Data'!S1196</f>
        <v>0</v>
      </c>
      <c r="S1196" s="5">
        <f>'PROTRA_capacity-Original_Data'!T1196</f>
        <v>0</v>
      </c>
      <c r="T1196" s="5">
        <f>'PROTRA_capacity-Original_Data'!U1196</f>
        <v>0</v>
      </c>
      <c r="U1196" s="5">
        <f>'PROTRA_capacity-Original_Data'!V1196</f>
        <v>0</v>
      </c>
      <c r="W1196" s="83" t="e">
        <f t="shared" si="75"/>
        <v>#DIV/0!</v>
      </c>
    </row>
    <row r="1197" spans="1:23" x14ac:dyDescent="0.35">
      <c r="A1197" t="s">
        <v>61</v>
      </c>
      <c r="B1197" t="s">
        <v>42</v>
      </c>
      <c r="C1197" t="str">
        <f t="shared" si="72"/>
        <v>NETHERLANDS_TO_elec</v>
      </c>
      <c r="D1197" t="str">
        <f t="shared" si="73"/>
        <v>PROTRA_CHP_PP_I</v>
      </c>
      <c r="E1197" t="s">
        <v>2</v>
      </c>
      <c r="F1197" s="1" t="str">
        <f t="shared" si="74"/>
        <v>NETHERLANDSTO_elecPROTRA_CHP_geothermal</v>
      </c>
      <c r="G1197" s="3">
        <v>0</v>
      </c>
      <c r="H1197" s="3">
        <v>0</v>
      </c>
      <c r="I1197" s="3">
        <v>0</v>
      </c>
      <c r="J1197" s="3">
        <v>0</v>
      </c>
      <c r="K1197" s="3">
        <v>0</v>
      </c>
      <c r="L1197" s="3">
        <v>0</v>
      </c>
      <c r="M1197" s="3">
        <v>0</v>
      </c>
      <c r="N1197" s="3">
        <v>0</v>
      </c>
      <c r="O1197" s="3">
        <v>0</v>
      </c>
      <c r="P1197" s="3">
        <v>0</v>
      </c>
      <c r="Q1197" s="3">
        <v>0</v>
      </c>
      <c r="R1197" s="3">
        <v>0</v>
      </c>
      <c r="S1197" s="3">
        <v>0</v>
      </c>
      <c r="T1197" s="3">
        <v>0</v>
      </c>
      <c r="U1197" s="3">
        <v>0</v>
      </c>
      <c r="W1197" s="83" t="e">
        <f t="shared" si="75"/>
        <v>#DIV/0!</v>
      </c>
    </row>
    <row r="1198" spans="1:23" x14ac:dyDescent="0.35">
      <c r="A1198" t="s">
        <v>61</v>
      </c>
      <c r="B1198" t="s">
        <v>42</v>
      </c>
      <c r="C1198" t="str">
        <f t="shared" si="72"/>
        <v>NETHERLANDS_TO_elec</v>
      </c>
      <c r="D1198" t="str">
        <f t="shared" si="73"/>
        <v>PROTRA_CHP_PP_I</v>
      </c>
      <c r="E1198" t="s">
        <v>3</v>
      </c>
      <c r="F1198" s="1" t="str">
        <f t="shared" si="74"/>
        <v>NETHERLANDSTO_elecPROTRA_CHP_liquid_fuels</v>
      </c>
      <c r="G1198" s="5">
        <f>'PROTRA_capacity-Original_Data'!H1198</f>
        <v>0.32633673913043493</v>
      </c>
      <c r="H1198" s="5">
        <f>'PROTRA_capacity-Original_Data'!I1198</f>
        <v>0.2271967391304347</v>
      </c>
      <c r="I1198" s="5">
        <f>'PROTRA_capacity-Original_Data'!J1198</f>
        <v>0.2271967391304347</v>
      </c>
      <c r="J1198" s="5">
        <f>'PROTRA_capacity-Original_Data'!K1198</f>
        <v>0.15182473913043479</v>
      </c>
      <c r="K1198" s="5">
        <f>'PROTRA_capacity-Original_Data'!L1198</f>
        <v>0.15182473913043479</v>
      </c>
      <c r="L1198" s="5">
        <f>'PROTRA_capacity-Original_Data'!M1198</f>
        <v>0.15182473913043479</v>
      </c>
      <c r="M1198" s="5">
        <f>'PROTRA_capacity-Original_Data'!N1198</f>
        <v>0.15182473913043479</v>
      </c>
      <c r="N1198" s="5">
        <f>'PROTRA_capacity-Original_Data'!O1198</f>
        <v>4.1343000000000005E-2</v>
      </c>
      <c r="O1198" s="5">
        <f>'PROTRA_capacity-Original_Data'!P1198</f>
        <v>4.1343000000000005E-2</v>
      </c>
      <c r="P1198" s="5">
        <f>'PROTRA_capacity-Original_Data'!Q1198</f>
        <v>1.8051000000000005E-2</v>
      </c>
      <c r="Q1198" s="5">
        <f>'PROTRA_capacity-Original_Data'!R1198</f>
        <v>0</v>
      </c>
      <c r="R1198" s="5">
        <f>'PROTRA_capacity-Original_Data'!S1198</f>
        <v>0</v>
      </c>
      <c r="S1198" s="5">
        <f>'PROTRA_capacity-Original_Data'!T1198</f>
        <v>0</v>
      </c>
      <c r="T1198" s="5">
        <f>'PROTRA_capacity-Original_Data'!U1198</f>
        <v>0</v>
      </c>
      <c r="U1198" s="5">
        <f>'PROTRA_capacity-Original_Data'!V1198</f>
        <v>0</v>
      </c>
      <c r="W1198" s="83">
        <f t="shared" si="75"/>
        <v>-1</v>
      </c>
    </row>
    <row r="1199" spans="1:23" x14ac:dyDescent="0.35">
      <c r="A1199" t="s">
        <v>61</v>
      </c>
      <c r="B1199" t="s">
        <v>42</v>
      </c>
      <c r="C1199" t="str">
        <f t="shared" si="72"/>
        <v>NETHERLANDS_TO_elec</v>
      </c>
      <c r="D1199" t="str">
        <f t="shared" si="73"/>
        <v>PROTRA_CHP_PP_I</v>
      </c>
      <c r="E1199" t="s">
        <v>4</v>
      </c>
      <c r="F1199" s="1" t="str">
        <f t="shared" si="74"/>
        <v>NETHERLANDSTO_elecPROTRA_CHP_liquid_fuels_CCS</v>
      </c>
      <c r="G1199" s="5">
        <f>'PROTRA_capacity-Original_Data'!H1199</f>
        <v>0</v>
      </c>
      <c r="H1199" s="5">
        <f>'PROTRA_capacity-Original_Data'!I1199</f>
        <v>0</v>
      </c>
      <c r="I1199" s="5">
        <f>'PROTRA_capacity-Original_Data'!J1199</f>
        <v>0</v>
      </c>
      <c r="J1199" s="5">
        <f>'PROTRA_capacity-Original_Data'!K1199</f>
        <v>0</v>
      </c>
      <c r="K1199" s="5">
        <f>'PROTRA_capacity-Original_Data'!L1199</f>
        <v>0</v>
      </c>
      <c r="L1199" s="5">
        <f>'PROTRA_capacity-Original_Data'!M1199</f>
        <v>0</v>
      </c>
      <c r="M1199" s="5">
        <f>'PROTRA_capacity-Original_Data'!N1199</f>
        <v>0</v>
      </c>
      <c r="N1199" s="5">
        <f>'PROTRA_capacity-Original_Data'!O1199</f>
        <v>0</v>
      </c>
      <c r="O1199" s="5">
        <f>'PROTRA_capacity-Original_Data'!P1199</f>
        <v>0</v>
      </c>
      <c r="P1199" s="5">
        <f>'PROTRA_capacity-Original_Data'!Q1199</f>
        <v>0</v>
      </c>
      <c r="Q1199" s="5">
        <f>'PROTRA_capacity-Original_Data'!R1199</f>
        <v>0</v>
      </c>
      <c r="R1199" s="5">
        <f>'PROTRA_capacity-Original_Data'!S1199</f>
        <v>0</v>
      </c>
      <c r="S1199" s="5">
        <f>'PROTRA_capacity-Original_Data'!T1199</f>
        <v>0</v>
      </c>
      <c r="T1199" s="5">
        <f>'PROTRA_capacity-Original_Data'!U1199</f>
        <v>0</v>
      </c>
      <c r="U1199" s="5">
        <f>'PROTRA_capacity-Original_Data'!V1199</f>
        <v>0</v>
      </c>
      <c r="W1199" s="83" t="e">
        <f t="shared" si="75"/>
        <v>#DIV/0!</v>
      </c>
    </row>
    <row r="1200" spans="1:23" x14ac:dyDescent="0.35">
      <c r="A1200" t="s">
        <v>61</v>
      </c>
      <c r="B1200" t="s">
        <v>42</v>
      </c>
      <c r="C1200" t="str">
        <f t="shared" si="72"/>
        <v>NETHERLANDS_TO_elec</v>
      </c>
      <c r="D1200" t="str">
        <f t="shared" si="73"/>
        <v>PROTRA_CHP_PP_I</v>
      </c>
      <c r="E1200" t="s">
        <v>5</v>
      </c>
      <c r="F1200" s="1" t="str">
        <f t="shared" si="74"/>
        <v>NETHERLANDSTO_elecPROTRA_CHP_solid_fossil</v>
      </c>
      <c r="G1200" s="5">
        <f>'PROTRA_capacity-Original_Data'!H1200</f>
        <v>1.3279152542372881</v>
      </c>
      <c r="H1200" s="5">
        <f>'PROTRA_capacity-Original_Data'!I1200</f>
        <v>1.3279152542372881</v>
      </c>
      <c r="I1200" s="5">
        <f>'PROTRA_capacity-Original_Data'!J1200</f>
        <v>1.3279152542372881</v>
      </c>
      <c r="J1200" s="5">
        <f>'PROTRA_capacity-Original_Data'!K1200</f>
        <v>1.3279152542372881</v>
      </c>
      <c r="K1200" s="5">
        <f>'PROTRA_capacity-Original_Data'!L1200</f>
        <v>1.3279152542372881</v>
      </c>
      <c r="L1200" s="5">
        <f>'PROTRA_capacity-Original_Data'!M1200</f>
        <v>1.3279152542372881</v>
      </c>
      <c r="M1200" s="5">
        <f>'PROTRA_capacity-Original_Data'!N1200</f>
        <v>1.3279152542372881</v>
      </c>
      <c r="N1200" s="5">
        <f>'PROTRA_capacity-Original_Data'!O1200</f>
        <v>1.3279152542372881</v>
      </c>
      <c r="O1200" s="5">
        <f>'PROTRA_capacity-Original_Data'!P1200</f>
        <v>1.3279152542372881</v>
      </c>
      <c r="P1200" s="5">
        <f>'PROTRA_capacity-Original_Data'!Q1200</f>
        <v>1.3279152542372881</v>
      </c>
      <c r="Q1200" s="5">
        <f>'PROTRA_capacity-Original_Data'!R1200</f>
        <v>1.0334724220735318</v>
      </c>
      <c r="R1200" s="5">
        <f>'PROTRA_capacity-Original_Data'!S1200</f>
        <v>0.84168273611078737</v>
      </c>
      <c r="S1200" s="5">
        <f>'PROTRA_capacity-Original_Data'!T1200</f>
        <v>0.84588384351759027</v>
      </c>
      <c r="T1200" s="5">
        <f>'PROTRA_capacity-Original_Data'!U1200</f>
        <v>0.84588384351759027</v>
      </c>
      <c r="U1200" s="5">
        <f>'PROTRA_capacity-Original_Data'!V1200</f>
        <v>0.8515462056745855</v>
      </c>
      <c r="W1200" s="83">
        <f t="shared" si="75"/>
        <v>-3.1238234773111051E-2</v>
      </c>
    </row>
    <row r="1201" spans="1:23" x14ac:dyDescent="0.35">
      <c r="A1201" t="s">
        <v>61</v>
      </c>
      <c r="B1201" t="s">
        <v>42</v>
      </c>
      <c r="C1201" t="str">
        <f t="shared" si="72"/>
        <v>NETHERLANDS_TO_elec</v>
      </c>
      <c r="D1201" t="str">
        <f t="shared" si="73"/>
        <v>PROTRA_CHP_PP_I</v>
      </c>
      <c r="E1201" t="s">
        <v>6</v>
      </c>
      <c r="F1201" s="1" t="str">
        <f t="shared" si="74"/>
        <v>NETHERLANDSTO_elecPROTRA_CHP_solid_fossil_CCS</v>
      </c>
      <c r="G1201" s="5">
        <f>'PROTRA_capacity-Original_Data'!H1201</f>
        <v>0</v>
      </c>
      <c r="H1201" s="5">
        <f>'PROTRA_capacity-Original_Data'!I1201</f>
        <v>0</v>
      </c>
      <c r="I1201" s="5">
        <f>'PROTRA_capacity-Original_Data'!J1201</f>
        <v>0</v>
      </c>
      <c r="J1201" s="5">
        <f>'PROTRA_capacity-Original_Data'!K1201</f>
        <v>0</v>
      </c>
      <c r="K1201" s="5">
        <f>'PROTRA_capacity-Original_Data'!L1201</f>
        <v>0</v>
      </c>
      <c r="L1201" s="5">
        <f>'PROTRA_capacity-Original_Data'!M1201</f>
        <v>0</v>
      </c>
      <c r="M1201" s="5">
        <f>'PROTRA_capacity-Original_Data'!N1201</f>
        <v>0</v>
      </c>
      <c r="N1201" s="5">
        <f>'PROTRA_capacity-Original_Data'!O1201</f>
        <v>0</v>
      </c>
      <c r="O1201" s="5">
        <f>'PROTRA_capacity-Original_Data'!P1201</f>
        <v>0</v>
      </c>
      <c r="P1201" s="5">
        <f>'PROTRA_capacity-Original_Data'!Q1201</f>
        <v>0</v>
      </c>
      <c r="Q1201" s="5">
        <f>'PROTRA_capacity-Original_Data'!R1201</f>
        <v>0</v>
      </c>
      <c r="R1201" s="5">
        <f>'PROTRA_capacity-Original_Data'!S1201</f>
        <v>0</v>
      </c>
      <c r="S1201" s="5">
        <f>'PROTRA_capacity-Original_Data'!T1201</f>
        <v>0</v>
      </c>
      <c r="T1201" s="5">
        <f>'PROTRA_capacity-Original_Data'!U1201</f>
        <v>0</v>
      </c>
      <c r="U1201" s="5">
        <f>'PROTRA_capacity-Original_Data'!V1201</f>
        <v>0</v>
      </c>
      <c r="W1201" s="83" t="e">
        <f t="shared" si="75"/>
        <v>#DIV/0!</v>
      </c>
    </row>
    <row r="1202" spans="1:23" x14ac:dyDescent="0.35">
      <c r="A1202" t="s">
        <v>61</v>
      </c>
      <c r="B1202" t="s">
        <v>42</v>
      </c>
      <c r="C1202" t="str">
        <f t="shared" si="72"/>
        <v>NETHERLANDS_TO_elec</v>
      </c>
      <c r="D1202" t="str">
        <f t="shared" si="73"/>
        <v>PROTRA_CHP_PP_I</v>
      </c>
      <c r="E1202" t="s">
        <v>7</v>
      </c>
      <c r="F1202" s="1" t="str">
        <f t="shared" si="74"/>
        <v>NETHERLANDSTO_elecPROTRA_CHP_waste</v>
      </c>
      <c r="G1202" s="5">
        <f>'PROTRA_capacity-Original_Data'!H1202</f>
        <v>0.45764366163856257</v>
      </c>
      <c r="H1202" s="5">
        <f>'PROTRA_capacity-Original_Data'!I1202</f>
        <v>0.45835999512282055</v>
      </c>
      <c r="I1202" s="5">
        <f>'PROTRA_capacity-Original_Data'!J1202</f>
        <v>0.49635681472259235</v>
      </c>
      <c r="J1202" s="5">
        <f>'PROTRA_capacity-Original_Data'!K1202</f>
        <v>0.51006058572578872</v>
      </c>
      <c r="K1202" s="5">
        <f>'PROTRA_capacity-Original_Data'!L1202</f>
        <v>0.53248493827647359</v>
      </c>
      <c r="L1202" s="5">
        <f>'PROTRA_capacity-Original_Data'!M1202</f>
        <v>0.54383415226184806</v>
      </c>
      <c r="M1202" s="5">
        <f>'PROTRA_capacity-Original_Data'!N1202</f>
        <v>0.54383415226184806</v>
      </c>
      <c r="N1202" s="5">
        <f>'PROTRA_capacity-Original_Data'!O1202</f>
        <v>0.55784937260602629</v>
      </c>
      <c r="O1202" s="5">
        <f>'PROTRA_capacity-Original_Data'!P1202</f>
        <v>0.58893201683600349</v>
      </c>
      <c r="P1202" s="5">
        <f>'PROTRA_capacity-Original_Data'!Q1202</f>
        <v>0.58893201683600349</v>
      </c>
      <c r="Q1202" s="5">
        <f>'PROTRA_capacity-Original_Data'!R1202</f>
        <v>0.45677811202240082</v>
      </c>
      <c r="R1202" s="5">
        <f>'PROTRA_capacity-Original_Data'!S1202</f>
        <v>0.45948896135191064</v>
      </c>
      <c r="S1202" s="5">
        <f>'PROTRA_capacity-Original_Data'!T1202</f>
        <v>0.46287752301379792</v>
      </c>
      <c r="T1202" s="5">
        <f>'PROTRA_capacity-Original_Data'!U1202</f>
        <v>0.51370594794210667</v>
      </c>
      <c r="U1202" s="5">
        <f>'PROTRA_capacity-Original_Data'!V1202</f>
        <v>0.53539274257818492</v>
      </c>
      <c r="W1202" s="83">
        <f t="shared" si="75"/>
        <v>1.1270880682750395E-2</v>
      </c>
    </row>
    <row r="1203" spans="1:23" x14ac:dyDescent="0.35">
      <c r="A1203" t="s">
        <v>61</v>
      </c>
      <c r="B1203" t="s">
        <v>42</v>
      </c>
      <c r="C1203" t="str">
        <f t="shared" si="72"/>
        <v>NETHERLANDS_TO_elec</v>
      </c>
      <c r="D1203" t="str">
        <f t="shared" si="73"/>
        <v>PROTRA_CHP_PP_I</v>
      </c>
      <c r="E1203" t="s">
        <v>8</v>
      </c>
      <c r="F1203" s="1" t="str">
        <f t="shared" si="74"/>
        <v>NETHERLANDSTO_elecPROTRA_CHP_solid_bio</v>
      </c>
      <c r="G1203" s="5">
        <f>'PROTRA_capacity-Original_Data'!H1203</f>
        <v>0.27705633836143745</v>
      </c>
      <c r="H1203" s="5">
        <f>'PROTRA_capacity-Original_Data'!I1203</f>
        <v>0.27749000487717945</v>
      </c>
      <c r="I1203" s="5">
        <f>'PROTRA_capacity-Original_Data'!J1203</f>
        <v>0.3004931852774077</v>
      </c>
      <c r="J1203" s="5">
        <f>'PROTRA_capacity-Original_Data'!K1203</f>
        <v>0.3087894142742113</v>
      </c>
      <c r="K1203" s="5">
        <f>'PROTRA_capacity-Original_Data'!L1203</f>
        <v>0.3223650617235263</v>
      </c>
      <c r="L1203" s="5">
        <f>'PROTRA_capacity-Original_Data'!M1203</f>
        <v>0.32923584773815184</v>
      </c>
      <c r="M1203" s="5">
        <f>'PROTRA_capacity-Original_Data'!N1203</f>
        <v>0.32923584773815184</v>
      </c>
      <c r="N1203" s="5">
        <f>'PROTRA_capacity-Original_Data'!O1203</f>
        <v>0.33772062739397379</v>
      </c>
      <c r="O1203" s="5">
        <f>'PROTRA_capacity-Original_Data'!P1203</f>
        <v>0.35653798316399654</v>
      </c>
      <c r="P1203" s="5">
        <f>'PROTRA_capacity-Original_Data'!Q1203</f>
        <v>0.35653798316399654</v>
      </c>
      <c r="Q1203" s="5">
        <f>'PROTRA_capacity-Original_Data'!R1203</f>
        <v>0.35475529324817656</v>
      </c>
      <c r="R1203" s="5">
        <f>'PROTRA_capacity-Original_Data'!S1203</f>
        <v>0.43319364954425582</v>
      </c>
      <c r="S1203" s="5">
        <f>'PROTRA_capacity-Original_Data'!T1203</f>
        <v>0.43586768441798573</v>
      </c>
      <c r="T1203" s="5">
        <f>'PROTRA_capacity-Original_Data'!U1203</f>
        <v>0.43230230458634578</v>
      </c>
      <c r="U1203" s="5">
        <f>'PROTRA_capacity-Original_Data'!V1203</f>
        <v>0.43675902937589578</v>
      </c>
      <c r="W1203" s="83">
        <f t="shared" si="75"/>
        <v>3.3045754634279501E-2</v>
      </c>
    </row>
    <row r="1204" spans="1:23" x14ac:dyDescent="0.35">
      <c r="A1204" t="s">
        <v>61</v>
      </c>
      <c r="B1204" t="s">
        <v>42</v>
      </c>
      <c r="C1204" t="str">
        <f t="shared" si="72"/>
        <v>NETHERLANDS_TO_elec</v>
      </c>
      <c r="D1204" t="str">
        <f t="shared" si="73"/>
        <v>PROTRA_CHP_PP_I</v>
      </c>
      <c r="E1204" t="s">
        <v>9</v>
      </c>
      <c r="F1204" s="1" t="str">
        <f t="shared" si="74"/>
        <v>NETHERLANDSTO_elecPROTRA_CHP_solid_bio_CCS</v>
      </c>
      <c r="G1204" s="5">
        <f>'PROTRA_capacity-Original_Data'!H1204</f>
        <v>0</v>
      </c>
      <c r="H1204" s="5">
        <f>'PROTRA_capacity-Original_Data'!I1204</f>
        <v>0</v>
      </c>
      <c r="I1204" s="5">
        <f>'PROTRA_capacity-Original_Data'!J1204</f>
        <v>0</v>
      </c>
      <c r="J1204" s="5">
        <f>'PROTRA_capacity-Original_Data'!K1204</f>
        <v>0</v>
      </c>
      <c r="K1204" s="5">
        <f>'PROTRA_capacity-Original_Data'!L1204</f>
        <v>0</v>
      </c>
      <c r="L1204" s="5">
        <f>'PROTRA_capacity-Original_Data'!M1204</f>
        <v>0</v>
      </c>
      <c r="M1204" s="5">
        <f>'PROTRA_capacity-Original_Data'!N1204</f>
        <v>0</v>
      </c>
      <c r="N1204" s="5">
        <f>'PROTRA_capacity-Original_Data'!O1204</f>
        <v>0</v>
      </c>
      <c r="O1204" s="5">
        <f>'PROTRA_capacity-Original_Data'!P1204</f>
        <v>0</v>
      </c>
      <c r="P1204" s="5">
        <f>'PROTRA_capacity-Original_Data'!Q1204</f>
        <v>0</v>
      </c>
      <c r="Q1204" s="5">
        <f>'PROTRA_capacity-Original_Data'!R1204</f>
        <v>0</v>
      </c>
      <c r="R1204" s="5">
        <f>'PROTRA_capacity-Original_Data'!S1204</f>
        <v>0</v>
      </c>
      <c r="S1204" s="5">
        <f>'PROTRA_capacity-Original_Data'!T1204</f>
        <v>0</v>
      </c>
      <c r="T1204" s="5">
        <f>'PROTRA_capacity-Original_Data'!U1204</f>
        <v>0</v>
      </c>
      <c r="U1204" s="5">
        <f>'PROTRA_capacity-Original_Data'!V1204</f>
        <v>0</v>
      </c>
      <c r="W1204" s="83" t="e">
        <f t="shared" si="75"/>
        <v>#DIV/0!</v>
      </c>
    </row>
    <row r="1205" spans="1:23" x14ac:dyDescent="0.35">
      <c r="A1205" t="s">
        <v>61</v>
      </c>
      <c r="B1205" t="s">
        <v>42</v>
      </c>
      <c r="C1205" t="str">
        <f t="shared" si="72"/>
        <v>NETHERLANDS_TO_elec</v>
      </c>
      <c r="D1205" t="str">
        <f t="shared" si="73"/>
        <v>PROTRA_CHP_PP_I</v>
      </c>
      <c r="E1205" t="s">
        <v>17</v>
      </c>
      <c r="F1205" s="1" t="str">
        <f t="shared" si="74"/>
        <v>NETHERLANDSTO_elecPROTRA_PP_solid_bio</v>
      </c>
      <c r="G1205" s="5">
        <f>'PROTRA_capacity-Original_Data'!H1205</f>
        <v>0.14303452993125523</v>
      </c>
      <c r="H1205" s="5">
        <f>'PROTRA_capacity-Original_Data'!I1205</f>
        <v>0.17094002746595835</v>
      </c>
      <c r="I1205" s="5">
        <f>'PROTRA_capacity-Original_Data'!J1205</f>
        <v>0.16302089978719123</v>
      </c>
      <c r="J1205" s="5">
        <f>'PROTRA_capacity-Original_Data'!K1205</f>
        <v>0.15019945497394926</v>
      </c>
      <c r="K1205" s="5">
        <f>'PROTRA_capacity-Original_Data'!L1205</f>
        <v>0.15019945497394926</v>
      </c>
      <c r="L1205" s="5">
        <f>'PROTRA_capacity-Original_Data'!M1205</f>
        <v>0.15019945497394926</v>
      </c>
      <c r="M1205" s="5">
        <f>'PROTRA_capacity-Original_Data'!N1205</f>
        <v>0.15019945497394926</v>
      </c>
      <c r="N1205" s="5">
        <f>'PROTRA_capacity-Original_Data'!O1205</f>
        <v>0.15019945497394926</v>
      </c>
      <c r="O1205" s="5">
        <f>'PROTRA_capacity-Original_Data'!P1205</f>
        <v>0.88026760669266835</v>
      </c>
      <c r="P1205" s="5">
        <f>'PROTRA_capacity-Original_Data'!Q1205</f>
        <v>0.88026760669266835</v>
      </c>
      <c r="Q1205" s="5">
        <f>'PROTRA_capacity-Original_Data'!R1205</f>
        <v>0.87586626865920503</v>
      </c>
      <c r="R1205" s="5">
        <f>'PROTRA_capacity-Original_Data'!S1205</f>
        <v>1.0695251421315921</v>
      </c>
      <c r="S1205" s="5">
        <f>'PROTRA_capacity-Original_Data'!T1205</f>
        <v>1.076127149181787</v>
      </c>
      <c r="T1205" s="5">
        <f>'PROTRA_capacity-Original_Data'!U1205</f>
        <v>1.0673244731148603</v>
      </c>
      <c r="U1205" s="5">
        <f>'PROTRA_capacity-Original_Data'!V1205</f>
        <v>1.0783278181985188</v>
      </c>
      <c r="W1205" s="83">
        <f t="shared" si="75"/>
        <v>0.15522078441359</v>
      </c>
    </row>
    <row r="1206" spans="1:23" x14ac:dyDescent="0.35">
      <c r="A1206" t="s">
        <v>61</v>
      </c>
      <c r="B1206" t="s">
        <v>42</v>
      </c>
      <c r="C1206" t="str">
        <f t="shared" si="72"/>
        <v>NETHERLANDS_TO_elec</v>
      </c>
      <c r="D1206" t="str">
        <f t="shared" si="73"/>
        <v>PROTRA_CHP_PP_I</v>
      </c>
      <c r="E1206" t="s">
        <v>18</v>
      </c>
      <c r="F1206" s="1" t="str">
        <f t="shared" si="74"/>
        <v>NETHERLANDSTO_elecPROTRA_PP_solid_bio_CCS</v>
      </c>
      <c r="G1206" s="5">
        <f>'PROTRA_capacity-Original_Data'!H1206</f>
        <v>0</v>
      </c>
      <c r="H1206" s="5">
        <f>'PROTRA_capacity-Original_Data'!I1206</f>
        <v>0</v>
      </c>
      <c r="I1206" s="5">
        <f>'PROTRA_capacity-Original_Data'!J1206</f>
        <v>0</v>
      </c>
      <c r="J1206" s="5">
        <f>'PROTRA_capacity-Original_Data'!K1206</f>
        <v>0</v>
      </c>
      <c r="K1206" s="5">
        <f>'PROTRA_capacity-Original_Data'!L1206</f>
        <v>0</v>
      </c>
      <c r="L1206" s="5">
        <f>'PROTRA_capacity-Original_Data'!M1206</f>
        <v>0</v>
      </c>
      <c r="M1206" s="5">
        <f>'PROTRA_capacity-Original_Data'!N1206</f>
        <v>0</v>
      </c>
      <c r="N1206" s="5">
        <f>'PROTRA_capacity-Original_Data'!O1206</f>
        <v>0</v>
      </c>
      <c r="O1206" s="5">
        <f>'PROTRA_capacity-Original_Data'!P1206</f>
        <v>0</v>
      </c>
      <c r="P1206" s="5">
        <f>'PROTRA_capacity-Original_Data'!Q1206</f>
        <v>0</v>
      </c>
      <c r="Q1206" s="5">
        <f>'PROTRA_capacity-Original_Data'!R1206</f>
        <v>0</v>
      </c>
      <c r="R1206" s="5">
        <f>'PROTRA_capacity-Original_Data'!S1206</f>
        <v>0</v>
      </c>
      <c r="S1206" s="5">
        <f>'PROTRA_capacity-Original_Data'!T1206</f>
        <v>0</v>
      </c>
      <c r="T1206" s="5">
        <f>'PROTRA_capacity-Original_Data'!U1206</f>
        <v>0</v>
      </c>
      <c r="U1206" s="5">
        <f>'PROTRA_capacity-Original_Data'!V1206</f>
        <v>0</v>
      </c>
      <c r="W1206" s="83" t="e">
        <f t="shared" si="75"/>
        <v>#DIV/0!</v>
      </c>
    </row>
    <row r="1207" spans="1:23" x14ac:dyDescent="0.35">
      <c r="A1207" t="s">
        <v>61</v>
      </c>
      <c r="B1207" t="s">
        <v>42</v>
      </c>
      <c r="C1207" t="str">
        <f t="shared" si="72"/>
        <v>NETHERLANDS_TO_elec</v>
      </c>
      <c r="D1207" t="str">
        <f t="shared" si="73"/>
        <v>PROTRA_CHP_PP_I</v>
      </c>
      <c r="E1207" t="s">
        <v>19</v>
      </c>
      <c r="F1207" s="1" t="str">
        <f t="shared" si="74"/>
        <v>NETHERLANDSTO_elecPROTRA_PP_gas_fuels</v>
      </c>
      <c r="G1207" s="5">
        <f>'PROTRA_capacity-Original_Data'!H1207</f>
        <v>7.4462070278338066</v>
      </c>
      <c r="H1207" s="5">
        <f>'PROTRA_capacity-Original_Data'!I1207</f>
        <v>7.4322070278338073</v>
      </c>
      <c r="I1207" s="5">
        <f>'PROTRA_capacity-Original_Data'!J1207</f>
        <v>7.1342070278338072</v>
      </c>
      <c r="J1207" s="5">
        <f>'PROTRA_capacity-Original_Data'!K1207</f>
        <v>8.027716032573144</v>
      </c>
      <c r="K1207" s="5">
        <f>'PROTRA_capacity-Original_Data'!L1207</f>
        <v>9.3383194418209001</v>
      </c>
      <c r="L1207" s="5">
        <f>'PROTRA_capacity-Original_Data'!M1207</f>
        <v>10.495360852863845</v>
      </c>
      <c r="M1207" s="5">
        <f>'PROTRA_capacity-Original_Data'!N1207</f>
        <v>10.172705328784527</v>
      </c>
      <c r="N1207" s="5">
        <f>'PROTRA_capacity-Original_Data'!O1207</f>
        <v>10.062642288091704</v>
      </c>
      <c r="O1207" s="5">
        <f>'PROTRA_capacity-Original_Data'!P1207</f>
        <v>9.507642288091704</v>
      </c>
      <c r="P1207" s="5">
        <f>'PROTRA_capacity-Original_Data'!Q1207</f>
        <v>9.9424122880917025</v>
      </c>
      <c r="Q1207" s="5">
        <f>'PROTRA_capacity-Original_Data'!R1207</f>
        <v>10.106850347374076</v>
      </c>
      <c r="R1207" s="5">
        <f>'PROTRA_capacity-Original_Data'!S1207</f>
        <v>9.7937074999135056</v>
      </c>
      <c r="S1207" s="5">
        <f>'PROTRA_capacity-Original_Data'!T1207</f>
        <v>9.3552060084938411</v>
      </c>
      <c r="T1207" s="5">
        <f>'PROTRA_capacity-Original_Data'!U1207</f>
        <v>7.9021622932918731</v>
      </c>
      <c r="U1207" s="5">
        <f>'PROTRA_capacity-Original_Data'!V1207</f>
        <v>7.8646054525915794</v>
      </c>
      <c r="W1207" s="83">
        <f t="shared" si="75"/>
        <v>3.9124617256913741E-3</v>
      </c>
    </row>
    <row r="1208" spans="1:23" x14ac:dyDescent="0.35">
      <c r="A1208" t="s">
        <v>61</v>
      </c>
      <c r="B1208" t="s">
        <v>42</v>
      </c>
      <c r="C1208" t="str">
        <f t="shared" si="72"/>
        <v>NETHERLANDS_TO_elec</v>
      </c>
      <c r="D1208" t="str">
        <f t="shared" si="73"/>
        <v>PROTRA_CHP_PP_I</v>
      </c>
      <c r="E1208" t="s">
        <v>20</v>
      </c>
      <c r="F1208" s="1" t="str">
        <f t="shared" si="74"/>
        <v>NETHERLANDSTO_elecPROTRA_PP_gas_fuels_CCS</v>
      </c>
      <c r="G1208" s="6">
        <f>'PROTRA_capacity-Original_Data'!H1208</f>
        <v>0</v>
      </c>
      <c r="H1208" s="6">
        <f>'PROTRA_capacity-Original_Data'!I1208</f>
        <v>0</v>
      </c>
      <c r="I1208" s="6">
        <f>'PROTRA_capacity-Original_Data'!J1208</f>
        <v>0</v>
      </c>
      <c r="J1208" s="6">
        <f>'PROTRA_capacity-Original_Data'!K1208</f>
        <v>0</v>
      </c>
      <c r="K1208" s="6">
        <f>'PROTRA_capacity-Original_Data'!L1208</f>
        <v>0</v>
      </c>
      <c r="L1208" s="6">
        <f>'PROTRA_capacity-Original_Data'!M1208</f>
        <v>0</v>
      </c>
      <c r="M1208" s="6">
        <f>'PROTRA_capacity-Original_Data'!N1208</f>
        <v>0</v>
      </c>
      <c r="N1208" s="6">
        <f>'PROTRA_capacity-Original_Data'!O1208</f>
        <v>0</v>
      </c>
      <c r="O1208" s="6">
        <f>'PROTRA_capacity-Original_Data'!P1208</f>
        <v>0</v>
      </c>
      <c r="P1208" s="6">
        <f>'PROTRA_capacity-Original_Data'!Q1208</f>
        <v>0</v>
      </c>
      <c r="Q1208" s="6">
        <f>'PROTRA_capacity-Original_Data'!R1208</f>
        <v>0</v>
      </c>
      <c r="R1208" s="6">
        <f>'PROTRA_capacity-Original_Data'!S1208</f>
        <v>0</v>
      </c>
      <c r="S1208" s="6">
        <f>'PROTRA_capacity-Original_Data'!T1208</f>
        <v>0</v>
      </c>
      <c r="T1208" s="6">
        <f>'PROTRA_capacity-Original_Data'!U1208</f>
        <v>0</v>
      </c>
      <c r="U1208" s="6">
        <f>'PROTRA_capacity-Original_Data'!V1208</f>
        <v>0</v>
      </c>
      <c r="W1208" s="83" t="e">
        <f t="shared" si="75"/>
        <v>#DIV/0!</v>
      </c>
    </row>
    <row r="1209" spans="1:23" x14ac:dyDescent="0.35">
      <c r="A1209" t="s">
        <v>61</v>
      </c>
      <c r="B1209" t="s">
        <v>42</v>
      </c>
      <c r="C1209" t="str">
        <f t="shared" si="72"/>
        <v>NETHERLANDS_TO_elec</v>
      </c>
      <c r="D1209" t="str">
        <f t="shared" si="73"/>
        <v>PROTRA_CHP_PP_I</v>
      </c>
      <c r="E1209" t="s">
        <v>21</v>
      </c>
      <c r="F1209" s="1" t="str">
        <f t="shared" si="74"/>
        <v>NETHERLANDSTO_elecPROTRA_PP_geothermal</v>
      </c>
      <c r="G1209" s="4">
        <f>INDEX('CHP-geothermal-fix'!H$155:H$226,MATCH(PROTRA_capacity!$F1209,'CHP-geothermal-fix'!$F$155:$F$226,0))</f>
        <v>2.3878443990721244E-3</v>
      </c>
      <c r="H1209" s="4">
        <f>INDEX('CHP-geothermal-fix'!I$155:I$226,MATCH(PROTRA_capacity!$F1209,'CHP-geothermal-fix'!$F$155:$F$226,0))</f>
        <v>2.5899357542198045E-3</v>
      </c>
      <c r="I1209" s="4">
        <f>INDEX('CHP-geothermal-fix'!J$155:J$226,MATCH(PROTRA_capacity!$F1209,'CHP-geothermal-fix'!$F$155:$F$226,0))</f>
        <v>2.7848871690166442E-3</v>
      </c>
      <c r="J1209" s="4">
        <f>INDEX('CHP-geothermal-fix'!K$155:K$226,MATCH(PROTRA_capacity!$F1209,'CHP-geothermal-fix'!$F$155:$F$226,0))</f>
        <v>2.871808181983388E-3</v>
      </c>
      <c r="K1209" s="4">
        <f>INDEX('CHP-geothermal-fix'!L$155:L$226,MATCH(PROTRA_capacity!$F1209,'CHP-geothermal-fix'!$F$155:$F$226,0))</f>
        <v>2.8870193592525684E-3</v>
      </c>
      <c r="L1209" s="4">
        <f>INDEX('CHP-geothermal-fix'!M$155:M$226,MATCH(PROTRA_capacity!$F1209,'CHP-geothermal-fix'!$F$155:$F$226,0))</f>
        <v>3.6684E-3</v>
      </c>
      <c r="M1209" s="4">
        <f>INDEX('CHP-geothermal-fix'!N$155:N$226,MATCH(PROTRA_capacity!$F1209,'CHP-geothermal-fix'!$F$155:$F$226,0))</f>
        <v>3.6866179055555556E-3</v>
      </c>
      <c r="N1209" s="4">
        <f>INDEX('CHP-geothermal-fix'!O$155:O$226,MATCH(PROTRA_capacity!$F1209,'CHP-geothermal-fix'!$F$155:$F$226,0))</f>
        <v>3.7568000000000002E-3</v>
      </c>
      <c r="O1209" s="4">
        <f>INDEX('CHP-geothermal-fix'!P$155:P$226,MATCH(PROTRA_capacity!$F1209,'CHP-geothermal-fix'!$F$155:$F$226,0))</f>
        <v>3.6735198499999993E-3</v>
      </c>
      <c r="P1209" s="4">
        <f>INDEX('CHP-geothermal-fix'!Q$155:Q$226,MATCH(PROTRA_capacity!$F1209,'CHP-geothermal-fix'!$F$155:$F$226,0))</f>
        <v>3.6731999999999997E-3</v>
      </c>
      <c r="Q1209" s="4">
        <f>INDEX('CHP-geothermal-fix'!R$155:R$226,MATCH(PROTRA_capacity!$F1209,'CHP-geothermal-fix'!$F$155:$F$226,0))</f>
        <v>3.7879555670909024E-3</v>
      </c>
      <c r="R1209" s="4">
        <f>INDEX('CHP-geothermal-fix'!S$155:S$226,MATCH(PROTRA_capacity!$F1209,'CHP-geothermal-fix'!$F$155:$F$226,0))</f>
        <v>3.9027111341818051E-3</v>
      </c>
      <c r="S1209" s="4">
        <f>INDEX('CHP-geothermal-fix'!T$155:T$226,MATCH(PROTRA_capacity!$F1209,'CHP-geothermal-fix'!$F$155:$F$226,0))</f>
        <v>4.0174667012727082E-3</v>
      </c>
      <c r="T1209" s="4">
        <f>INDEX('CHP-geothermal-fix'!U$155:U$226,MATCH(PROTRA_capacity!$F1209,'CHP-geothermal-fix'!$F$155:$F$226,0))</f>
        <v>4.1322222683636113E-3</v>
      </c>
      <c r="U1209" s="4">
        <f>INDEX('CHP-geothermal-fix'!V$155:V$226,MATCH(PROTRA_capacity!$F1209,'CHP-geothermal-fix'!$F$155:$F$226,0))</f>
        <v>4.2469778354545145E-3</v>
      </c>
      <c r="W1209" s="83">
        <f t="shared" si="75"/>
        <v>4.198730196171252E-2</v>
      </c>
    </row>
    <row r="1210" spans="1:23" x14ac:dyDescent="0.35">
      <c r="A1210" t="s">
        <v>61</v>
      </c>
      <c r="B1210" t="s">
        <v>42</v>
      </c>
      <c r="C1210" t="str">
        <f t="shared" si="72"/>
        <v>NETHERLANDS_TO_elec</v>
      </c>
      <c r="D1210" t="str">
        <f t="shared" si="73"/>
        <v>PROTRA_CHP_PP_I</v>
      </c>
      <c r="E1210" t="s">
        <v>22</v>
      </c>
      <c r="F1210" s="1" t="str">
        <f t="shared" si="74"/>
        <v>NETHERLANDSTO_elecPROTRA_PP_hydropower_dammed</v>
      </c>
      <c r="G1210" s="5">
        <f>'PROTRA_capacity-Original_Data'!H1210</f>
        <v>0</v>
      </c>
      <c r="H1210" s="5">
        <f>'PROTRA_capacity-Original_Data'!I1210</f>
        <v>0</v>
      </c>
      <c r="I1210" s="5">
        <f>'PROTRA_capacity-Original_Data'!J1210</f>
        <v>0</v>
      </c>
      <c r="J1210" s="5">
        <f>'PROTRA_capacity-Original_Data'!K1210</f>
        <v>0</v>
      </c>
      <c r="K1210" s="5">
        <f>'PROTRA_capacity-Original_Data'!L1210</f>
        <v>0</v>
      </c>
      <c r="L1210" s="5">
        <f>'PROTRA_capacity-Original_Data'!M1210</f>
        <v>0</v>
      </c>
      <c r="M1210" s="5">
        <f>'PROTRA_capacity-Original_Data'!N1210</f>
        <v>0</v>
      </c>
      <c r="N1210" s="5">
        <f>'PROTRA_capacity-Original_Data'!O1210</f>
        <v>0</v>
      </c>
      <c r="O1210" s="5">
        <f>'PROTRA_capacity-Original_Data'!P1210</f>
        <v>0</v>
      </c>
      <c r="P1210" s="5">
        <f>'PROTRA_capacity-Original_Data'!Q1210</f>
        <v>0</v>
      </c>
      <c r="Q1210" s="5">
        <f>'PROTRA_capacity-Original_Data'!R1210</f>
        <v>0</v>
      </c>
      <c r="R1210" s="5">
        <f>'PROTRA_capacity-Original_Data'!S1210</f>
        <v>0</v>
      </c>
      <c r="S1210" s="5">
        <f>'PROTRA_capacity-Original_Data'!T1210</f>
        <v>0</v>
      </c>
      <c r="T1210" s="5">
        <f>'PROTRA_capacity-Original_Data'!U1210</f>
        <v>0</v>
      </c>
      <c r="U1210" s="5">
        <f>'PROTRA_capacity-Original_Data'!V1210</f>
        <v>0</v>
      </c>
      <c r="W1210" s="83" t="e">
        <f t="shared" si="75"/>
        <v>#DIV/0!</v>
      </c>
    </row>
    <row r="1211" spans="1:23" x14ac:dyDescent="0.35">
      <c r="A1211" t="s">
        <v>61</v>
      </c>
      <c r="B1211" t="s">
        <v>42</v>
      </c>
      <c r="C1211" t="str">
        <f t="shared" si="72"/>
        <v>NETHERLANDS_TO_elec</v>
      </c>
      <c r="D1211" t="str">
        <f t="shared" si="73"/>
        <v>PROTRA_CHP_PP_I</v>
      </c>
      <c r="E1211" t="s">
        <v>23</v>
      </c>
      <c r="F1211" s="1" t="str">
        <f t="shared" si="74"/>
        <v>NETHERLANDSTO_elecPROTRA_PP_hydropower_run_of_river</v>
      </c>
      <c r="G1211" s="5">
        <f>'PROTRA_capacity-Original_Data'!H1211</f>
        <v>3.7154E-2</v>
      </c>
      <c r="H1211" s="5">
        <f>'PROTRA_capacity-Original_Data'!I1211</f>
        <v>3.7154E-2</v>
      </c>
      <c r="I1211" s="5">
        <f>'PROTRA_capacity-Original_Data'!J1211</f>
        <v>3.7154E-2</v>
      </c>
      <c r="J1211" s="5">
        <f>'PROTRA_capacity-Original_Data'!K1211</f>
        <v>3.7154E-2</v>
      </c>
      <c r="K1211" s="5">
        <f>'PROTRA_capacity-Original_Data'!L1211</f>
        <v>3.7154E-2</v>
      </c>
      <c r="L1211" s="5">
        <f>'PROTRA_capacity-Original_Data'!M1211</f>
        <v>3.7154E-2</v>
      </c>
      <c r="M1211" s="5">
        <f>'PROTRA_capacity-Original_Data'!N1211</f>
        <v>3.7154E-2</v>
      </c>
      <c r="N1211" s="5">
        <f>'PROTRA_capacity-Original_Data'!O1211</f>
        <v>3.7154E-2</v>
      </c>
      <c r="O1211" s="5">
        <f>'PROTRA_capacity-Original_Data'!P1211</f>
        <v>3.7154E-2</v>
      </c>
      <c r="P1211" s="5">
        <f>'PROTRA_capacity-Original_Data'!Q1211</f>
        <v>3.7154E-2</v>
      </c>
      <c r="Q1211" s="5">
        <f>'PROTRA_capacity-Original_Data'!R1211</f>
        <v>3.7154E-2</v>
      </c>
      <c r="R1211" s="5">
        <f>'PROTRA_capacity-Original_Data'!S1211</f>
        <v>3.7154E-2</v>
      </c>
      <c r="S1211" s="5">
        <f>'PROTRA_capacity-Original_Data'!T1211</f>
        <v>3.7154E-2</v>
      </c>
      <c r="T1211" s="5">
        <f>'PROTRA_capacity-Original_Data'!U1211</f>
        <v>3.7154E-2</v>
      </c>
      <c r="U1211" s="5">
        <f>'PROTRA_capacity-Original_Data'!V1211</f>
        <v>3.7154E-2</v>
      </c>
      <c r="W1211" s="83">
        <f t="shared" si="75"/>
        <v>0</v>
      </c>
    </row>
    <row r="1212" spans="1:23" x14ac:dyDescent="0.35">
      <c r="A1212" t="s">
        <v>61</v>
      </c>
      <c r="B1212" t="s">
        <v>42</v>
      </c>
      <c r="C1212" t="str">
        <f t="shared" si="72"/>
        <v>NETHERLANDS_TO_elec</v>
      </c>
      <c r="D1212" t="str">
        <f t="shared" si="73"/>
        <v>PROTRA_CHP_PP_I</v>
      </c>
      <c r="E1212" t="s">
        <v>24</v>
      </c>
      <c r="F1212" s="1" t="str">
        <f t="shared" si="74"/>
        <v>NETHERLANDSTO_elecPROTRA_PP_liquid_fuels</v>
      </c>
      <c r="G1212" s="5">
        <f>'PROTRA_capacity-Original_Data'!H1212</f>
        <v>0</v>
      </c>
      <c r="H1212" s="5">
        <f>'PROTRA_capacity-Original_Data'!I1212</f>
        <v>0</v>
      </c>
      <c r="I1212" s="5">
        <f>'PROTRA_capacity-Original_Data'!J1212</f>
        <v>0</v>
      </c>
      <c r="J1212" s="5">
        <f>'PROTRA_capacity-Original_Data'!K1212</f>
        <v>0</v>
      </c>
      <c r="K1212" s="5">
        <f>'PROTRA_capacity-Original_Data'!L1212</f>
        <v>0</v>
      </c>
      <c r="L1212" s="5">
        <f>'PROTRA_capacity-Original_Data'!M1212</f>
        <v>0</v>
      </c>
      <c r="M1212" s="5">
        <f>'PROTRA_capacity-Original_Data'!N1212</f>
        <v>0</v>
      </c>
      <c r="N1212" s="5">
        <f>'PROTRA_capacity-Original_Data'!O1212</f>
        <v>0</v>
      </c>
      <c r="O1212" s="5">
        <f>'PROTRA_capacity-Original_Data'!P1212</f>
        <v>0</v>
      </c>
      <c r="P1212" s="5">
        <f>'PROTRA_capacity-Original_Data'!Q1212</f>
        <v>0</v>
      </c>
      <c r="Q1212" s="5">
        <f>'PROTRA_capacity-Original_Data'!R1212</f>
        <v>0</v>
      </c>
      <c r="R1212" s="5">
        <f>'PROTRA_capacity-Original_Data'!S1212</f>
        <v>0</v>
      </c>
      <c r="S1212" s="5">
        <f>'PROTRA_capacity-Original_Data'!T1212</f>
        <v>0</v>
      </c>
      <c r="T1212" s="5">
        <f>'PROTRA_capacity-Original_Data'!U1212</f>
        <v>0</v>
      </c>
      <c r="U1212" s="5">
        <f>'PROTRA_capacity-Original_Data'!V1212</f>
        <v>0</v>
      </c>
      <c r="W1212" s="83" t="e">
        <f t="shared" si="75"/>
        <v>#DIV/0!</v>
      </c>
    </row>
    <row r="1213" spans="1:23" x14ac:dyDescent="0.35">
      <c r="A1213" t="s">
        <v>61</v>
      </c>
      <c r="B1213" t="s">
        <v>42</v>
      </c>
      <c r="C1213" t="str">
        <f t="shared" si="72"/>
        <v>NETHERLANDS_TO_elec</v>
      </c>
      <c r="D1213" t="str">
        <f t="shared" si="73"/>
        <v>PROTRA_CHP_PP_I</v>
      </c>
      <c r="E1213" t="s">
        <v>25</v>
      </c>
      <c r="F1213" s="1" t="str">
        <f t="shared" si="74"/>
        <v>NETHERLANDSTO_elecPROTRA_PP_liquid_fuels_CCS</v>
      </c>
      <c r="G1213" s="5">
        <f>'PROTRA_capacity-Original_Data'!H1213</f>
        <v>0</v>
      </c>
      <c r="H1213" s="5">
        <f>'PROTRA_capacity-Original_Data'!I1213</f>
        <v>0</v>
      </c>
      <c r="I1213" s="5">
        <f>'PROTRA_capacity-Original_Data'!J1213</f>
        <v>0</v>
      </c>
      <c r="J1213" s="5">
        <f>'PROTRA_capacity-Original_Data'!K1213</f>
        <v>0</v>
      </c>
      <c r="K1213" s="5">
        <f>'PROTRA_capacity-Original_Data'!L1213</f>
        <v>0</v>
      </c>
      <c r="L1213" s="5">
        <f>'PROTRA_capacity-Original_Data'!M1213</f>
        <v>0</v>
      </c>
      <c r="M1213" s="5">
        <f>'PROTRA_capacity-Original_Data'!N1213</f>
        <v>0</v>
      </c>
      <c r="N1213" s="5">
        <f>'PROTRA_capacity-Original_Data'!O1213</f>
        <v>0</v>
      </c>
      <c r="O1213" s="5">
        <f>'PROTRA_capacity-Original_Data'!P1213</f>
        <v>0</v>
      </c>
      <c r="P1213" s="5">
        <f>'PROTRA_capacity-Original_Data'!Q1213</f>
        <v>0</v>
      </c>
      <c r="Q1213" s="5">
        <f>'PROTRA_capacity-Original_Data'!R1213</f>
        <v>0</v>
      </c>
      <c r="R1213" s="5">
        <f>'PROTRA_capacity-Original_Data'!S1213</f>
        <v>0</v>
      </c>
      <c r="S1213" s="5">
        <f>'PROTRA_capacity-Original_Data'!T1213</f>
        <v>0</v>
      </c>
      <c r="T1213" s="5">
        <f>'PROTRA_capacity-Original_Data'!U1213</f>
        <v>0</v>
      </c>
      <c r="U1213" s="5">
        <f>'PROTRA_capacity-Original_Data'!V1213</f>
        <v>0</v>
      </c>
      <c r="W1213" s="83" t="e">
        <f t="shared" si="75"/>
        <v>#DIV/0!</v>
      </c>
    </row>
    <row r="1214" spans="1:23" x14ac:dyDescent="0.35">
      <c r="A1214" t="s">
        <v>61</v>
      </c>
      <c r="B1214" t="s">
        <v>42</v>
      </c>
      <c r="C1214" t="str">
        <f t="shared" si="72"/>
        <v>NETHERLANDS_TO_elec</v>
      </c>
      <c r="D1214" t="str">
        <f t="shared" si="73"/>
        <v>PROTRA_CHP_PP_I</v>
      </c>
      <c r="E1214" t="s">
        <v>26</v>
      </c>
      <c r="F1214" s="1" t="str">
        <f t="shared" si="74"/>
        <v>NETHERLANDSTO_elecPROTRA_PP_nuclear</v>
      </c>
      <c r="G1214" s="5">
        <f>'PROTRA_capacity-Original_Data'!H1214</f>
        <v>0.54</v>
      </c>
      <c r="H1214" s="5">
        <f>'PROTRA_capacity-Original_Data'!I1214</f>
        <v>0.54</v>
      </c>
      <c r="I1214" s="5">
        <f>'PROTRA_capacity-Original_Data'!J1214</f>
        <v>0.54</v>
      </c>
      <c r="J1214" s="5">
        <f>'PROTRA_capacity-Original_Data'!K1214</f>
        <v>0.54</v>
      </c>
      <c r="K1214" s="5">
        <f>'PROTRA_capacity-Original_Data'!L1214</f>
        <v>0.54</v>
      </c>
      <c r="L1214" s="5">
        <f>'PROTRA_capacity-Original_Data'!M1214</f>
        <v>0.54</v>
      </c>
      <c r="M1214" s="5">
        <f>'PROTRA_capacity-Original_Data'!N1214</f>
        <v>0.54</v>
      </c>
      <c r="N1214" s="5">
        <f>'PROTRA_capacity-Original_Data'!O1214</f>
        <v>0.51300000000000001</v>
      </c>
      <c r="O1214" s="5">
        <f>'PROTRA_capacity-Original_Data'!P1214</f>
        <v>0.51300000000000001</v>
      </c>
      <c r="P1214" s="5">
        <f>'PROTRA_capacity-Original_Data'!Q1214</f>
        <v>0.51300000000000001</v>
      </c>
      <c r="Q1214" s="5">
        <f>'PROTRA_capacity-Original_Data'!R1214</f>
        <v>0.50674390243902434</v>
      </c>
      <c r="R1214" s="5">
        <f>'PROTRA_capacity-Original_Data'!S1214</f>
        <v>0.50674390243902434</v>
      </c>
      <c r="S1214" s="5">
        <f>'PROTRA_capacity-Original_Data'!T1214</f>
        <v>0.50674390243902434</v>
      </c>
      <c r="T1214" s="5">
        <f>'PROTRA_capacity-Original_Data'!U1214</f>
        <v>0.50674390243902434</v>
      </c>
      <c r="U1214" s="5">
        <f>'PROTRA_capacity-Original_Data'!V1214</f>
        <v>0.50570121951219515</v>
      </c>
      <c r="W1214" s="83">
        <f t="shared" si="75"/>
        <v>-4.6763971560862538E-3</v>
      </c>
    </row>
    <row r="1215" spans="1:23" x14ac:dyDescent="0.35">
      <c r="A1215" t="s">
        <v>61</v>
      </c>
      <c r="B1215" t="s">
        <v>42</v>
      </c>
      <c r="C1215" t="str">
        <f t="shared" si="72"/>
        <v>NETHERLANDS_TO_elec</v>
      </c>
      <c r="D1215" t="str">
        <f t="shared" si="73"/>
        <v>PROTRA_CHP_PP_I</v>
      </c>
      <c r="E1215" t="s">
        <v>27</v>
      </c>
      <c r="F1215" s="1" t="str">
        <f t="shared" si="74"/>
        <v>NETHERLANDSTO_elecPROTRA_PP_oceanic</v>
      </c>
      <c r="G1215" s="5">
        <f>'PROTRA_capacity-Original_Data'!H1215</f>
        <v>0</v>
      </c>
      <c r="H1215" s="5">
        <f>'PROTRA_capacity-Original_Data'!I1215</f>
        <v>0</v>
      </c>
      <c r="I1215" s="5">
        <f>'PROTRA_capacity-Original_Data'!J1215</f>
        <v>0</v>
      </c>
      <c r="J1215" s="5">
        <f>'PROTRA_capacity-Original_Data'!K1215</f>
        <v>0</v>
      </c>
      <c r="K1215" s="5">
        <f>'PROTRA_capacity-Original_Data'!L1215</f>
        <v>0</v>
      </c>
      <c r="L1215" s="5">
        <f>'PROTRA_capacity-Original_Data'!M1215</f>
        <v>0</v>
      </c>
      <c r="M1215" s="5">
        <f>'PROTRA_capacity-Original_Data'!N1215</f>
        <v>0</v>
      </c>
      <c r="N1215" s="5">
        <f>'PROTRA_capacity-Original_Data'!O1215</f>
        <v>0</v>
      </c>
      <c r="O1215" s="5">
        <f>'PROTRA_capacity-Original_Data'!P1215</f>
        <v>0</v>
      </c>
      <c r="P1215" s="5">
        <f>'PROTRA_capacity-Original_Data'!Q1215</f>
        <v>1.1999999999999999E-3</v>
      </c>
      <c r="Q1215" s="5">
        <f>'PROTRA_capacity-Original_Data'!R1215</f>
        <v>1.3714285714285714E-3</v>
      </c>
      <c r="R1215" s="5">
        <f>'PROTRA_capacity-Original_Data'!S1215</f>
        <v>1.5428571428571429E-3</v>
      </c>
      <c r="S1215" s="5">
        <f>'PROTRA_capacity-Original_Data'!T1215</f>
        <v>1.7142857142857144E-3</v>
      </c>
      <c r="T1215" s="5">
        <f>'PROTRA_capacity-Original_Data'!U1215</f>
        <v>1.8857142857142859E-3</v>
      </c>
      <c r="U1215" s="5">
        <f>'PROTRA_capacity-Original_Data'!V1215</f>
        <v>2.0571428571428572E-3</v>
      </c>
      <c r="W1215" s="83" t="e">
        <f t="shared" si="75"/>
        <v>#DIV/0!</v>
      </c>
    </row>
    <row r="1216" spans="1:23" x14ac:dyDescent="0.35">
      <c r="A1216" t="s">
        <v>61</v>
      </c>
      <c r="B1216" t="s">
        <v>42</v>
      </c>
      <c r="C1216" t="str">
        <f t="shared" si="72"/>
        <v>NETHERLANDS_TO_elec</v>
      </c>
      <c r="D1216" t="str">
        <f t="shared" si="73"/>
        <v>PROTRA_CHP_PP_I</v>
      </c>
      <c r="E1216" t="s">
        <v>28</v>
      </c>
      <c r="F1216" s="1" t="str">
        <f t="shared" si="74"/>
        <v>NETHERLANDSTO_elecPROTRA_PP_solar_CSP</v>
      </c>
      <c r="G1216" s="5">
        <f>'PROTRA_capacity-Original_Data'!H1216</f>
        <v>0</v>
      </c>
      <c r="H1216" s="5">
        <f>'PROTRA_capacity-Original_Data'!I1216</f>
        <v>0</v>
      </c>
      <c r="I1216" s="5">
        <f>'PROTRA_capacity-Original_Data'!J1216</f>
        <v>0</v>
      </c>
      <c r="J1216" s="5">
        <f>'PROTRA_capacity-Original_Data'!K1216</f>
        <v>0</v>
      </c>
      <c r="K1216" s="5">
        <f>'PROTRA_capacity-Original_Data'!L1216</f>
        <v>0</v>
      </c>
      <c r="L1216" s="5">
        <f>'PROTRA_capacity-Original_Data'!M1216</f>
        <v>0</v>
      </c>
      <c r="M1216" s="5">
        <f>'PROTRA_capacity-Original_Data'!N1216</f>
        <v>0</v>
      </c>
      <c r="N1216" s="5">
        <f>'PROTRA_capacity-Original_Data'!O1216</f>
        <v>0</v>
      </c>
      <c r="O1216" s="5">
        <f>'PROTRA_capacity-Original_Data'!P1216</f>
        <v>0</v>
      </c>
      <c r="P1216" s="5">
        <f>'PROTRA_capacity-Original_Data'!Q1216</f>
        <v>0</v>
      </c>
      <c r="Q1216" s="5">
        <f>'PROTRA_capacity-Original_Data'!R1216</f>
        <v>0</v>
      </c>
      <c r="R1216" s="5">
        <f>'PROTRA_capacity-Original_Data'!S1216</f>
        <v>0</v>
      </c>
      <c r="S1216" s="5">
        <f>'PROTRA_capacity-Original_Data'!T1216</f>
        <v>0</v>
      </c>
      <c r="T1216" s="5">
        <f>'PROTRA_capacity-Original_Data'!U1216</f>
        <v>0</v>
      </c>
      <c r="U1216" s="5">
        <f>'PROTRA_capacity-Original_Data'!V1216</f>
        <v>0</v>
      </c>
      <c r="W1216" s="83" t="e">
        <f t="shared" si="75"/>
        <v>#DIV/0!</v>
      </c>
    </row>
    <row r="1217" spans="1:23" x14ac:dyDescent="0.35">
      <c r="A1217" t="s">
        <v>61</v>
      </c>
      <c r="B1217" t="s">
        <v>42</v>
      </c>
      <c r="C1217" t="str">
        <f t="shared" si="72"/>
        <v>NETHERLANDS_TO_elec</v>
      </c>
      <c r="D1217" t="str">
        <f t="shared" si="73"/>
        <v>PROTRA_CHP_PP_I</v>
      </c>
      <c r="E1217" t="s">
        <v>29</v>
      </c>
      <c r="F1217" s="1" t="str">
        <f t="shared" si="74"/>
        <v>NETHERLANDSTO_elecPROTRA_PP_solar_PV</v>
      </c>
      <c r="G1217" s="5">
        <f>'PROTRA_capacity-Original_Data'!H1217</f>
        <v>2.6500000000000022E-3</v>
      </c>
      <c r="H1217" s="5">
        <f>'PROTRA_capacity-Original_Data'!I1217</f>
        <v>2.7000000000000023E-3</v>
      </c>
      <c r="I1217" s="5">
        <f>'PROTRA_capacity-Original_Data'!J1217</f>
        <v>2.950000000000003E-3</v>
      </c>
      <c r="J1217" s="5">
        <f>'PROTRA_capacity-Original_Data'!K1217</f>
        <v>3.450000000000003E-3</v>
      </c>
      <c r="K1217" s="5">
        <f>'PROTRA_capacity-Original_Data'!L1217</f>
        <v>4.5000000000000031E-3</v>
      </c>
      <c r="L1217" s="5">
        <f>'PROTRA_capacity-Original_Data'!M1217</f>
        <v>7.4500000000000061E-3</v>
      </c>
      <c r="M1217" s="5">
        <f>'PROTRA_capacity-Original_Data'!N1217</f>
        <v>1.8450000000000018E-2</v>
      </c>
      <c r="N1217" s="5">
        <f>'PROTRA_capacity-Original_Data'!O1217</f>
        <v>3.7300000000000035E-2</v>
      </c>
      <c r="O1217" s="5">
        <f>'PROTRA_capacity-Original_Data'!P1217</f>
        <v>5.2400000000000051E-2</v>
      </c>
      <c r="P1217" s="5">
        <f>'PROTRA_capacity-Original_Data'!Q1217</f>
        <v>7.5750000000000067E-2</v>
      </c>
      <c r="Q1217" s="5">
        <f>'PROTRA_capacity-Original_Data'!R1217</f>
        <v>0.1082467500000001</v>
      </c>
      <c r="R1217" s="5">
        <f>'PROTRA_capacity-Original_Data'!S1217</f>
        <v>0.15445425000000015</v>
      </c>
      <c r="S1217" s="5">
        <f>'PROTRA_capacity-Original_Data'!T1217</f>
        <v>0.19573800000000019</v>
      </c>
      <c r="T1217" s="5">
        <f>'PROTRA_capacity-Original_Data'!U1217</f>
        <v>0.29822775000000024</v>
      </c>
      <c r="U1217" s="5">
        <f>'PROTRA_capacity-Original_Data'!V1217</f>
        <v>0.43253250000000038</v>
      </c>
      <c r="W1217" s="83">
        <f t="shared" si="75"/>
        <v>0.43898148197618836</v>
      </c>
    </row>
    <row r="1218" spans="1:23" x14ac:dyDescent="0.35">
      <c r="A1218" t="s">
        <v>61</v>
      </c>
      <c r="B1218" t="s">
        <v>42</v>
      </c>
      <c r="C1218" t="str">
        <f t="shared" si="72"/>
        <v>NETHERLANDS_TO_elec</v>
      </c>
      <c r="D1218" t="str">
        <f t="shared" si="73"/>
        <v>PROTRA_CHP_PP_I</v>
      </c>
      <c r="E1218" t="s">
        <v>30</v>
      </c>
      <c r="F1218" s="1" t="str">
        <f t="shared" si="74"/>
        <v>NETHERLANDSTO_elecPROTRA_PP_solar_urban_PV</v>
      </c>
      <c r="G1218" s="5">
        <f>'PROTRA_capacity-Original_Data'!H1218</f>
        <v>5.0349999999999992E-2</v>
      </c>
      <c r="H1218" s="5">
        <f>'PROTRA_capacity-Original_Data'!I1218</f>
        <v>5.1299999999999998E-2</v>
      </c>
      <c r="I1218" s="5">
        <f>'PROTRA_capacity-Original_Data'!J1218</f>
        <v>5.6049999999999996E-2</v>
      </c>
      <c r="J1218" s="5">
        <f>'PROTRA_capacity-Original_Data'!K1218</f>
        <v>6.5549999999999997E-2</v>
      </c>
      <c r="K1218" s="5">
        <f>'PROTRA_capacity-Original_Data'!L1218</f>
        <v>8.5500000000000007E-2</v>
      </c>
      <c r="L1218" s="5">
        <f>'PROTRA_capacity-Original_Data'!M1218</f>
        <v>0.14154999999999998</v>
      </c>
      <c r="M1218" s="5">
        <f>'PROTRA_capacity-Original_Data'!N1218</f>
        <v>0.35055000000000003</v>
      </c>
      <c r="N1218" s="5">
        <f>'PROTRA_capacity-Original_Data'!O1218</f>
        <v>0.70869999999999989</v>
      </c>
      <c r="O1218" s="5">
        <f>'PROTRA_capacity-Original_Data'!P1218</f>
        <v>0.99559999999999993</v>
      </c>
      <c r="P1218" s="5">
        <f>'PROTRA_capacity-Original_Data'!Q1218</f>
        <v>1.4392499999999999</v>
      </c>
      <c r="Q1218" s="5">
        <f>'PROTRA_capacity-Original_Data'!R1218</f>
        <v>2.0566882500000001</v>
      </c>
      <c r="R1218" s="5">
        <f>'PROTRA_capacity-Original_Data'!S1218</f>
        <v>2.9346307500000002</v>
      </c>
      <c r="S1218" s="5">
        <f>'PROTRA_capacity-Original_Data'!T1218</f>
        <v>3.7190219999999998</v>
      </c>
      <c r="T1218" s="5">
        <f>'PROTRA_capacity-Original_Data'!U1218</f>
        <v>5.6663272499999993</v>
      </c>
      <c r="U1218" s="5">
        <f>'PROTRA_capacity-Original_Data'!V1218</f>
        <v>8.2181175</v>
      </c>
      <c r="W1218" s="83">
        <f t="shared" si="75"/>
        <v>0.43898148197618836</v>
      </c>
    </row>
    <row r="1219" spans="1:23" x14ac:dyDescent="0.35">
      <c r="A1219" t="s">
        <v>61</v>
      </c>
      <c r="B1219" t="s">
        <v>42</v>
      </c>
      <c r="C1219" t="str">
        <f t="shared" si="72"/>
        <v>NETHERLANDS_TO_elec</v>
      </c>
      <c r="D1219" t="str">
        <f t="shared" si="73"/>
        <v>PROTRA_CHP_PP_I</v>
      </c>
      <c r="E1219" t="s">
        <v>31</v>
      </c>
      <c r="F1219" s="1" t="str">
        <f t="shared" si="74"/>
        <v>NETHERLANDSTO_elecPROTRA_PP_solid_fossil</v>
      </c>
      <c r="G1219" s="5">
        <f>'PROTRA_capacity-Original_Data'!H1219</f>
        <v>2.5140629057056505</v>
      </c>
      <c r="H1219" s="5">
        <f>'PROTRA_capacity-Original_Data'!I1219</f>
        <v>2.5140629057056505</v>
      </c>
      <c r="I1219" s="5">
        <f>'PROTRA_capacity-Original_Data'!J1219</f>
        <v>2.5140629057056505</v>
      </c>
      <c r="J1219" s="5">
        <f>'PROTRA_capacity-Original_Data'!K1219</f>
        <v>2.5140629057056505</v>
      </c>
      <c r="K1219" s="5">
        <f>'PROTRA_capacity-Original_Data'!L1219</f>
        <v>2.5140629057056505</v>
      </c>
      <c r="L1219" s="5">
        <f>'PROTRA_capacity-Original_Data'!M1219</f>
        <v>2.5140629057056505</v>
      </c>
      <c r="M1219" s="5">
        <f>'PROTRA_capacity-Original_Data'!N1219</f>
        <v>2.5140629057056505</v>
      </c>
      <c r="N1219" s="5">
        <f>'PROTRA_capacity-Original_Data'!O1219</f>
        <v>2.5140629057056505</v>
      </c>
      <c r="O1219" s="5">
        <f>'PROTRA_capacity-Original_Data'!P1219</f>
        <v>2.5140629057056505</v>
      </c>
      <c r="P1219" s="5">
        <f>'PROTRA_capacity-Original_Data'!Q1219</f>
        <v>2.5140629057056505</v>
      </c>
      <c r="Q1219" s="5">
        <f>'PROTRA_capacity-Original_Data'!R1219</f>
        <v>1.9566118184982904</v>
      </c>
      <c r="R1219" s="5">
        <f>'PROTRA_capacity-Original_Data'!S1219</f>
        <v>1.5935078224885335</v>
      </c>
      <c r="S1219" s="5">
        <f>'PROTRA_capacity-Original_Data'!T1219</f>
        <v>1.6014615290677947</v>
      </c>
      <c r="T1219" s="5">
        <f>'PROTRA_capacity-Original_Data'!U1219</f>
        <v>1.6014615290677947</v>
      </c>
      <c r="U1219" s="5">
        <f>'PROTRA_capacity-Original_Data'!V1219</f>
        <v>1.6121817422833209</v>
      </c>
      <c r="W1219" s="83">
        <f t="shared" si="75"/>
        <v>-3.1238234773111051E-2</v>
      </c>
    </row>
    <row r="1220" spans="1:23" x14ac:dyDescent="0.35">
      <c r="A1220" t="s">
        <v>61</v>
      </c>
      <c r="B1220" t="s">
        <v>42</v>
      </c>
      <c r="C1220" t="str">
        <f t="shared" ref="C1220:C1283" si="76">A1220&amp;"_"&amp;B1220</f>
        <v>NETHERLANDS_TO_elec</v>
      </c>
      <c r="D1220" t="str">
        <f t="shared" ref="D1220:D1283" si="77">IF(B1220="TO_heat","PROTRA_CHP_HP_I","PROTRA_CHP_PP_I")</f>
        <v>PROTRA_CHP_PP_I</v>
      </c>
      <c r="E1220" t="s">
        <v>32</v>
      </c>
      <c r="F1220" s="1" t="str">
        <f t="shared" ref="F1220:F1283" si="78">A1220&amp;B1220&amp;E1220</f>
        <v>NETHERLANDSTO_elecPROTRA_PP_solid_fossil_CCS</v>
      </c>
      <c r="G1220" s="5">
        <f>'PROTRA_capacity-Original_Data'!H1220</f>
        <v>0</v>
      </c>
      <c r="H1220" s="5">
        <f>'PROTRA_capacity-Original_Data'!I1220</f>
        <v>0</v>
      </c>
      <c r="I1220" s="5">
        <f>'PROTRA_capacity-Original_Data'!J1220</f>
        <v>0</v>
      </c>
      <c r="J1220" s="5">
        <f>'PROTRA_capacity-Original_Data'!K1220</f>
        <v>0</v>
      </c>
      <c r="K1220" s="5">
        <f>'PROTRA_capacity-Original_Data'!L1220</f>
        <v>0</v>
      </c>
      <c r="L1220" s="5">
        <f>'PROTRA_capacity-Original_Data'!M1220</f>
        <v>0</v>
      </c>
      <c r="M1220" s="5">
        <f>'PROTRA_capacity-Original_Data'!N1220</f>
        <v>0</v>
      </c>
      <c r="N1220" s="5">
        <f>'PROTRA_capacity-Original_Data'!O1220</f>
        <v>0</v>
      </c>
      <c r="O1220" s="5">
        <f>'PROTRA_capacity-Original_Data'!P1220</f>
        <v>0</v>
      </c>
      <c r="P1220" s="5">
        <f>'PROTRA_capacity-Original_Data'!Q1220</f>
        <v>0</v>
      </c>
      <c r="Q1220" s="5">
        <f>'PROTRA_capacity-Original_Data'!R1220</f>
        <v>0</v>
      </c>
      <c r="R1220" s="5">
        <f>'PROTRA_capacity-Original_Data'!S1220</f>
        <v>0</v>
      </c>
      <c r="S1220" s="5">
        <f>'PROTRA_capacity-Original_Data'!T1220</f>
        <v>0</v>
      </c>
      <c r="T1220" s="5">
        <f>'PROTRA_capacity-Original_Data'!U1220</f>
        <v>0</v>
      </c>
      <c r="U1220" s="5">
        <f>'PROTRA_capacity-Original_Data'!V1220</f>
        <v>0</v>
      </c>
      <c r="W1220" s="83" t="e">
        <f t="shared" ref="W1220:W1283" si="79">-1+(U1220/G1220)^(1/($U$2-$G$2))</f>
        <v>#DIV/0!</v>
      </c>
    </row>
    <row r="1221" spans="1:23" x14ac:dyDescent="0.35">
      <c r="A1221" t="s">
        <v>61</v>
      </c>
      <c r="B1221" t="s">
        <v>42</v>
      </c>
      <c r="C1221" t="str">
        <f t="shared" si="76"/>
        <v>NETHERLANDS_TO_elec</v>
      </c>
      <c r="D1221" t="str">
        <f t="shared" si="77"/>
        <v>PROTRA_CHP_PP_I</v>
      </c>
      <c r="E1221" t="s">
        <v>33</v>
      </c>
      <c r="F1221" s="1" t="str">
        <f t="shared" si="78"/>
        <v>NETHERLANDSTO_elecPROTRA_PP_waste</v>
      </c>
      <c r="G1221" s="5">
        <f>'PROTRA_capacity-Original_Data'!H1221</f>
        <v>0.23626547006874477</v>
      </c>
      <c r="H1221" s="5">
        <f>'PROTRA_capacity-Original_Data'!I1221</f>
        <v>0.28235997253404166</v>
      </c>
      <c r="I1221" s="5">
        <f>'PROTRA_capacity-Original_Data'!J1221</f>
        <v>0.26927910021280876</v>
      </c>
      <c r="J1221" s="5">
        <f>'PROTRA_capacity-Original_Data'!K1221</f>
        <v>0.2481005450260507</v>
      </c>
      <c r="K1221" s="5">
        <f>'PROTRA_capacity-Original_Data'!L1221</f>
        <v>0.2481005450260507</v>
      </c>
      <c r="L1221" s="5">
        <f>'PROTRA_capacity-Original_Data'!M1221</f>
        <v>0.2481005450260507</v>
      </c>
      <c r="M1221" s="5">
        <f>'PROTRA_capacity-Original_Data'!N1221</f>
        <v>0.2481005450260507</v>
      </c>
      <c r="N1221" s="5">
        <f>'PROTRA_capacity-Original_Data'!O1221</f>
        <v>0.2481005450260507</v>
      </c>
      <c r="O1221" s="5">
        <f>'PROTRA_capacity-Original_Data'!P1221</f>
        <v>1.4540323933073318</v>
      </c>
      <c r="P1221" s="5">
        <f>'PROTRA_capacity-Original_Data'!Q1221</f>
        <v>1.4540323933073318</v>
      </c>
      <c r="Q1221" s="5">
        <f>'PROTRA_capacity-Original_Data'!R1221</f>
        <v>1.1277535478586209</v>
      </c>
      <c r="R1221" s="5">
        <f>'PROTRA_capacity-Original_Data'!S1221</f>
        <v>1.1344464472524407</v>
      </c>
      <c r="S1221" s="5">
        <f>'PROTRA_capacity-Original_Data'!T1221</f>
        <v>1.1428125714947153</v>
      </c>
      <c r="T1221" s="5">
        <f>'PROTRA_capacity-Original_Data'!U1221</f>
        <v>1.2683044351288348</v>
      </c>
      <c r="U1221" s="5">
        <f>'PROTRA_capacity-Original_Data'!V1221</f>
        <v>1.3218476302793924</v>
      </c>
      <c r="W1221" s="83">
        <f t="shared" si="79"/>
        <v>0.13087066550167603</v>
      </c>
    </row>
    <row r="1222" spans="1:23" x14ac:dyDescent="0.35">
      <c r="A1222" t="s">
        <v>61</v>
      </c>
      <c r="B1222" t="s">
        <v>42</v>
      </c>
      <c r="C1222" t="str">
        <f t="shared" si="76"/>
        <v>NETHERLANDS_TO_elec</v>
      </c>
      <c r="D1222" t="str">
        <f t="shared" si="77"/>
        <v>PROTRA_CHP_PP_I</v>
      </c>
      <c r="E1222" t="s">
        <v>34</v>
      </c>
      <c r="F1222" s="1" t="str">
        <f t="shared" si="78"/>
        <v>NETHERLANDSTO_elecPROTRA_PP_waste_CCS</v>
      </c>
      <c r="G1222" s="5">
        <f>'PROTRA_capacity-Original_Data'!H1222</f>
        <v>0</v>
      </c>
      <c r="H1222" s="5">
        <f>'PROTRA_capacity-Original_Data'!I1222</f>
        <v>0</v>
      </c>
      <c r="I1222" s="5">
        <f>'PROTRA_capacity-Original_Data'!J1222</f>
        <v>0</v>
      </c>
      <c r="J1222" s="5">
        <f>'PROTRA_capacity-Original_Data'!K1222</f>
        <v>0</v>
      </c>
      <c r="K1222" s="5">
        <f>'PROTRA_capacity-Original_Data'!L1222</f>
        <v>0</v>
      </c>
      <c r="L1222" s="5">
        <f>'PROTRA_capacity-Original_Data'!M1222</f>
        <v>0</v>
      </c>
      <c r="M1222" s="5">
        <f>'PROTRA_capacity-Original_Data'!N1222</f>
        <v>0</v>
      </c>
      <c r="N1222" s="5">
        <f>'PROTRA_capacity-Original_Data'!O1222</f>
        <v>0</v>
      </c>
      <c r="O1222" s="5">
        <f>'PROTRA_capacity-Original_Data'!P1222</f>
        <v>0</v>
      </c>
      <c r="P1222" s="5">
        <f>'PROTRA_capacity-Original_Data'!Q1222</f>
        <v>0</v>
      </c>
      <c r="Q1222" s="5">
        <f>'PROTRA_capacity-Original_Data'!R1222</f>
        <v>0</v>
      </c>
      <c r="R1222" s="5">
        <f>'PROTRA_capacity-Original_Data'!S1222</f>
        <v>0</v>
      </c>
      <c r="S1222" s="5">
        <f>'PROTRA_capacity-Original_Data'!T1222</f>
        <v>0</v>
      </c>
      <c r="T1222" s="5">
        <f>'PROTRA_capacity-Original_Data'!U1222</f>
        <v>0</v>
      </c>
      <c r="U1222" s="5">
        <f>'PROTRA_capacity-Original_Data'!V1222</f>
        <v>0</v>
      </c>
      <c r="W1222" s="83" t="e">
        <f t="shared" si="79"/>
        <v>#DIV/0!</v>
      </c>
    </row>
    <row r="1223" spans="1:23" x14ac:dyDescent="0.35">
      <c r="A1223" t="s">
        <v>61</v>
      </c>
      <c r="B1223" t="s">
        <v>42</v>
      </c>
      <c r="C1223" t="str">
        <f t="shared" si="76"/>
        <v>NETHERLANDS_TO_elec</v>
      </c>
      <c r="D1223" t="str">
        <f t="shared" si="77"/>
        <v>PROTRA_CHP_PP_I</v>
      </c>
      <c r="E1223" t="s">
        <v>35</v>
      </c>
      <c r="F1223" s="1" t="str">
        <f t="shared" si="78"/>
        <v>NETHERLANDSTO_elecPROTRA_PP_wind_offshore</v>
      </c>
      <c r="G1223" s="5">
        <f>'PROTRA_capacity-Original_Data'!H1223</f>
        <v>0.108</v>
      </c>
      <c r="H1223" s="5">
        <f>'PROTRA_capacity-Original_Data'!I1223</f>
        <v>0.108</v>
      </c>
      <c r="I1223" s="5">
        <f>'PROTRA_capacity-Original_Data'!J1223</f>
        <v>0.22800000000000001</v>
      </c>
      <c r="J1223" s="5">
        <f>'PROTRA_capacity-Original_Data'!K1223</f>
        <v>0.22800000000000001</v>
      </c>
      <c r="K1223" s="5">
        <f>'PROTRA_capacity-Original_Data'!L1223</f>
        <v>0.22800000000000001</v>
      </c>
      <c r="L1223" s="5">
        <f>'PROTRA_capacity-Original_Data'!M1223</f>
        <v>0.22800000000000001</v>
      </c>
      <c r="M1223" s="5">
        <f>'PROTRA_capacity-Original_Data'!N1223</f>
        <v>0.22800000000000001</v>
      </c>
      <c r="N1223" s="5">
        <f>'PROTRA_capacity-Original_Data'!O1223</f>
        <v>0.22800000000000001</v>
      </c>
      <c r="O1223" s="5">
        <f>'PROTRA_capacity-Original_Data'!P1223</f>
        <v>0.22800000000000001</v>
      </c>
      <c r="P1223" s="5">
        <f>'PROTRA_capacity-Original_Data'!Q1223</f>
        <v>0.35699999999999998</v>
      </c>
      <c r="Q1223" s="5">
        <f>'PROTRA_capacity-Original_Data'!R1223</f>
        <v>0.55898684210526317</v>
      </c>
      <c r="R1223" s="5">
        <f>'PROTRA_capacity-Original_Data'!S1223</f>
        <v>0.99897368421052624</v>
      </c>
      <c r="S1223" s="5">
        <f>'PROTRA_capacity-Original_Data'!T1223</f>
        <v>1.4984605263157895</v>
      </c>
      <c r="T1223" s="5">
        <f>'PROTRA_capacity-Original_Data'!U1223</f>
        <v>1.4984605263157895</v>
      </c>
      <c r="U1223" s="5">
        <f>'PROTRA_capacity-Original_Data'!V1223</f>
        <v>2.6759342105263157</v>
      </c>
      <c r="W1223" s="83">
        <f t="shared" si="79"/>
        <v>0.25769437843700094</v>
      </c>
    </row>
    <row r="1224" spans="1:23" x14ac:dyDescent="0.35">
      <c r="A1224" t="s">
        <v>61</v>
      </c>
      <c r="B1224" t="s">
        <v>42</v>
      </c>
      <c r="C1224" t="str">
        <f t="shared" si="76"/>
        <v>NETHERLANDS_TO_elec</v>
      </c>
      <c r="D1224" t="str">
        <f t="shared" si="77"/>
        <v>PROTRA_CHP_PP_I</v>
      </c>
      <c r="E1224" t="s">
        <v>36</v>
      </c>
      <c r="F1224" s="1" t="str">
        <f t="shared" si="78"/>
        <v>NETHERLANDSTO_elecPROTRA_PP_wind_onshore</v>
      </c>
      <c r="G1224" s="5">
        <f>'PROTRA_capacity-Original_Data'!H1224</f>
        <v>1.4530000000000001</v>
      </c>
      <c r="H1224" s="5">
        <f>'PROTRA_capacity-Original_Data'!I1224</f>
        <v>1.641</v>
      </c>
      <c r="I1224" s="5">
        <f>'PROTRA_capacity-Original_Data'!J1224</f>
        <v>1.921</v>
      </c>
      <c r="J1224" s="5">
        <f>'PROTRA_capacity-Original_Data'!K1224</f>
        <v>1.994</v>
      </c>
      <c r="K1224" s="5">
        <f>'PROTRA_capacity-Original_Data'!L1224</f>
        <v>2.0089999999999999</v>
      </c>
      <c r="L1224" s="5">
        <f>'PROTRA_capacity-Original_Data'!M1224</f>
        <v>2.0880000000000001</v>
      </c>
      <c r="M1224" s="5">
        <f>'PROTRA_capacity-Original_Data'!N1224</f>
        <v>2.2050000000000001</v>
      </c>
      <c r="N1224" s="5">
        <f>'PROTRA_capacity-Original_Data'!O1224</f>
        <v>2.4849999999999999</v>
      </c>
      <c r="O1224" s="5">
        <f>'PROTRA_capacity-Original_Data'!P1224</f>
        <v>2.637</v>
      </c>
      <c r="P1224" s="5">
        <f>'PROTRA_capacity-Original_Data'!Q1224</f>
        <v>3.0339999999999998</v>
      </c>
      <c r="Q1224" s="5">
        <f>'PROTRA_capacity-Original_Data'!R1224</f>
        <v>3.7655540438397579</v>
      </c>
      <c r="R1224" s="5">
        <f>'PROTRA_capacity-Original_Data'!S1224</f>
        <v>3.9891481481481481</v>
      </c>
      <c r="S1224" s="5">
        <f>'PROTRA_capacity-Original_Data'!T1224</f>
        <v>4.2138888888888886</v>
      </c>
      <c r="T1224" s="5">
        <f>'PROTRA_capacity-Original_Data'!U1224</f>
        <v>4.2070090702947844</v>
      </c>
      <c r="U1224" s="5">
        <f>'PROTRA_capacity-Original_Data'!V1224</f>
        <v>4.555586545729402</v>
      </c>
      <c r="W1224" s="83">
        <f t="shared" si="79"/>
        <v>8.5046817952830533E-2</v>
      </c>
    </row>
    <row r="1225" spans="1:23" x14ac:dyDescent="0.35">
      <c r="A1225" t="s">
        <v>62</v>
      </c>
      <c r="B1225" t="s">
        <v>41</v>
      </c>
      <c r="C1225" t="str">
        <f t="shared" si="76"/>
        <v>POLAND_TO_heat</v>
      </c>
      <c r="D1225" t="str">
        <f t="shared" si="77"/>
        <v>PROTRA_CHP_HP_I</v>
      </c>
      <c r="E1225" t="s">
        <v>0</v>
      </c>
      <c r="F1225" s="1" t="str">
        <f t="shared" si="78"/>
        <v>POLANDTO_heatPROTRA_CHP_gas_fuels</v>
      </c>
      <c r="G1225" s="3">
        <f>'PROTRA_capacity-Original_Data'!H1225</f>
        <v>1.7062926407053673</v>
      </c>
      <c r="H1225" s="3">
        <f>'PROTRA_capacity-Original_Data'!I1225</f>
        <v>1.5238064536064007</v>
      </c>
      <c r="I1225" s="3">
        <f>'PROTRA_capacity-Original_Data'!J1225</f>
        <v>1.8614526910695153</v>
      </c>
      <c r="J1225" s="3">
        <f>'PROTRA_capacity-Original_Data'!K1225</f>
        <v>1.675691110868772</v>
      </c>
      <c r="K1225" s="3">
        <f>'PROTRA_capacity-Original_Data'!L1225</f>
        <v>2.0642463153994943</v>
      </c>
      <c r="L1225" s="3">
        <f>'PROTRA_capacity-Original_Data'!M1225</f>
        <v>2.0360779347242191</v>
      </c>
      <c r="M1225" s="3">
        <f>'PROTRA_capacity-Original_Data'!N1225</f>
        <v>2.122548312611114</v>
      </c>
      <c r="N1225" s="3">
        <f>'PROTRA_capacity-Original_Data'!O1225</f>
        <v>1.728097400497193</v>
      </c>
      <c r="O1225" s="3">
        <f>'PROTRA_capacity-Original_Data'!P1225</f>
        <v>1.6807445745115117</v>
      </c>
      <c r="P1225" s="3">
        <f>'PROTRA_capacity-Original_Data'!Q1225</f>
        <v>2.5522798875641688</v>
      </c>
      <c r="Q1225" s="3">
        <f>'PROTRA_capacity-Original_Data'!R1225</f>
        <v>2.3812107849913935</v>
      </c>
      <c r="R1225" s="3">
        <f>'PROTRA_capacity-Original_Data'!S1225</f>
        <v>3.0371615957383331</v>
      </c>
      <c r="S1225" s="3">
        <f>'PROTRA_capacity-Original_Data'!T1225</f>
        <v>3.0662723538003203</v>
      </c>
      <c r="T1225" s="3">
        <f>'PROTRA_capacity-Original_Data'!U1225</f>
        <v>3.0587155540012221</v>
      </c>
      <c r="U1225" s="3">
        <f>'PROTRA_capacity-Original_Data'!V1225</f>
        <v>3.2285088441695255</v>
      </c>
      <c r="W1225" s="83">
        <f t="shared" si="79"/>
        <v>4.6603139249541847E-2</v>
      </c>
    </row>
    <row r="1226" spans="1:23" x14ac:dyDescent="0.35">
      <c r="A1226" t="s">
        <v>62</v>
      </c>
      <c r="B1226" t="s">
        <v>41</v>
      </c>
      <c r="C1226" t="str">
        <f t="shared" si="76"/>
        <v>POLAND_TO_heat</v>
      </c>
      <c r="D1226" t="str">
        <f t="shared" si="77"/>
        <v>PROTRA_CHP_HP_I</v>
      </c>
      <c r="E1226" t="s">
        <v>1</v>
      </c>
      <c r="F1226" s="1" t="str">
        <f t="shared" si="78"/>
        <v>POLANDTO_heatPROTRA_CHP_gas_fuels_CCS</v>
      </c>
      <c r="G1226" s="3">
        <f>'PROTRA_capacity-Original_Data'!H1226</f>
        <v>0</v>
      </c>
      <c r="H1226" s="3">
        <f>'PROTRA_capacity-Original_Data'!I1226</f>
        <v>0</v>
      </c>
      <c r="I1226" s="3">
        <f>'PROTRA_capacity-Original_Data'!J1226</f>
        <v>0</v>
      </c>
      <c r="J1226" s="3">
        <f>'PROTRA_capacity-Original_Data'!K1226</f>
        <v>0</v>
      </c>
      <c r="K1226" s="3">
        <f>'PROTRA_capacity-Original_Data'!L1226</f>
        <v>0</v>
      </c>
      <c r="L1226" s="3">
        <f>'PROTRA_capacity-Original_Data'!M1226</f>
        <v>0</v>
      </c>
      <c r="M1226" s="3">
        <f>'PROTRA_capacity-Original_Data'!N1226</f>
        <v>0</v>
      </c>
      <c r="N1226" s="3">
        <f>'PROTRA_capacity-Original_Data'!O1226</f>
        <v>0</v>
      </c>
      <c r="O1226" s="3">
        <f>'PROTRA_capacity-Original_Data'!P1226</f>
        <v>0</v>
      </c>
      <c r="P1226" s="3">
        <f>'PROTRA_capacity-Original_Data'!Q1226</f>
        <v>0</v>
      </c>
      <c r="Q1226" s="3">
        <f>'PROTRA_capacity-Original_Data'!R1226</f>
        <v>0</v>
      </c>
      <c r="R1226" s="3">
        <f>'PROTRA_capacity-Original_Data'!S1226</f>
        <v>0</v>
      </c>
      <c r="S1226" s="3">
        <f>'PROTRA_capacity-Original_Data'!T1226</f>
        <v>0</v>
      </c>
      <c r="T1226" s="3">
        <f>'PROTRA_capacity-Original_Data'!U1226</f>
        <v>0</v>
      </c>
      <c r="U1226" s="3">
        <f>'PROTRA_capacity-Original_Data'!V1226</f>
        <v>0</v>
      </c>
      <c r="W1226" s="83" t="e">
        <f t="shared" si="79"/>
        <v>#DIV/0!</v>
      </c>
    </row>
    <row r="1227" spans="1:23" x14ac:dyDescent="0.35">
      <c r="A1227" t="s">
        <v>62</v>
      </c>
      <c r="B1227" t="s">
        <v>41</v>
      </c>
      <c r="C1227" t="str">
        <f t="shared" si="76"/>
        <v>POLAND_TO_heat</v>
      </c>
      <c r="D1227" t="str">
        <f t="shared" si="77"/>
        <v>PROTRA_CHP_HP_I</v>
      </c>
      <c r="E1227" t="s">
        <v>2</v>
      </c>
      <c r="F1227" s="1" t="str">
        <f t="shared" si="78"/>
        <v>POLANDTO_heatPROTRA_CHP_geothermal</v>
      </c>
      <c r="G1227" s="3">
        <v>0</v>
      </c>
      <c r="H1227" s="3">
        <v>0</v>
      </c>
      <c r="I1227" s="3">
        <v>0</v>
      </c>
      <c r="J1227" s="3">
        <v>0</v>
      </c>
      <c r="K1227" s="3">
        <v>0</v>
      </c>
      <c r="L1227" s="3">
        <v>0</v>
      </c>
      <c r="M1227" s="3">
        <v>0</v>
      </c>
      <c r="N1227" s="3">
        <v>0</v>
      </c>
      <c r="O1227" s="3">
        <v>0</v>
      </c>
      <c r="P1227" s="3">
        <v>0</v>
      </c>
      <c r="Q1227" s="3">
        <v>0</v>
      </c>
      <c r="R1227" s="3">
        <v>0</v>
      </c>
      <c r="S1227" s="3">
        <v>0</v>
      </c>
      <c r="T1227" s="3">
        <v>0</v>
      </c>
      <c r="U1227" s="3">
        <v>0</v>
      </c>
      <c r="W1227" s="83" t="e">
        <f t="shared" si="79"/>
        <v>#DIV/0!</v>
      </c>
    </row>
    <row r="1228" spans="1:23" x14ac:dyDescent="0.35">
      <c r="A1228" t="s">
        <v>62</v>
      </c>
      <c r="B1228" t="s">
        <v>41</v>
      </c>
      <c r="C1228" t="str">
        <f t="shared" si="76"/>
        <v>POLAND_TO_heat</v>
      </c>
      <c r="D1228" t="str">
        <f t="shared" si="77"/>
        <v>PROTRA_CHP_HP_I</v>
      </c>
      <c r="E1228" t="s">
        <v>3</v>
      </c>
      <c r="F1228" s="1" t="str">
        <f t="shared" si="78"/>
        <v>POLANDTO_heatPROTRA_CHP_liquid_fuels</v>
      </c>
      <c r="G1228" s="3">
        <f>'PROTRA_capacity-Original_Data'!H1228</f>
        <v>0.46033310478965089</v>
      </c>
      <c r="H1228" s="3">
        <f>'PROTRA_capacity-Original_Data'!I1228</f>
        <v>0.43122889751386689</v>
      </c>
      <c r="I1228" s="3">
        <f>'PROTRA_capacity-Original_Data'!J1228</f>
        <v>0.42842141771234432</v>
      </c>
      <c r="J1228" s="3">
        <f>'PROTRA_capacity-Original_Data'!K1228</f>
        <v>0.39304717221315988</v>
      </c>
      <c r="K1228" s="3">
        <f>'PROTRA_capacity-Original_Data'!L1228</f>
        <v>0.43506578657594774</v>
      </c>
      <c r="L1228" s="3">
        <f>'PROTRA_capacity-Original_Data'!M1228</f>
        <v>0.24556089997317415</v>
      </c>
      <c r="M1228" s="3">
        <f>'PROTRA_capacity-Original_Data'!N1228</f>
        <v>0.25941113366068541</v>
      </c>
      <c r="N1228" s="3">
        <f>'PROTRA_capacity-Original_Data'!O1228</f>
        <v>0.21832834589840525</v>
      </c>
      <c r="O1228" s="3">
        <f>'PROTRA_capacity-Original_Data'!P1228</f>
        <v>0.22141657368008005</v>
      </c>
      <c r="P1228" s="3">
        <f>'PROTRA_capacity-Original_Data'!Q1228</f>
        <v>0.26006621228104082</v>
      </c>
      <c r="Q1228" s="3">
        <f>'PROTRA_capacity-Original_Data'!R1228</f>
        <v>0.25145660755637156</v>
      </c>
      <c r="R1228" s="3">
        <f>'PROTRA_capacity-Original_Data'!S1228</f>
        <v>0.28151722961787423</v>
      </c>
      <c r="S1228" s="3">
        <f>'PROTRA_capacity-Original_Data'!T1228</f>
        <v>0.26527315148626468</v>
      </c>
      <c r="T1228" s="3">
        <f>'PROTRA_capacity-Original_Data'!U1228</f>
        <v>0.23740985028275369</v>
      </c>
      <c r="U1228" s="3">
        <f>'PROTRA_capacity-Original_Data'!V1228</f>
        <v>0.23426023227608558</v>
      </c>
      <c r="W1228" s="83">
        <f t="shared" si="79"/>
        <v>-4.7105675884466125E-2</v>
      </c>
    </row>
    <row r="1229" spans="1:23" x14ac:dyDescent="0.35">
      <c r="A1229" t="s">
        <v>62</v>
      </c>
      <c r="B1229" t="s">
        <v>41</v>
      </c>
      <c r="C1229" t="str">
        <f t="shared" si="76"/>
        <v>POLAND_TO_heat</v>
      </c>
      <c r="D1229" t="str">
        <f t="shared" si="77"/>
        <v>PROTRA_CHP_HP_I</v>
      </c>
      <c r="E1229" t="s">
        <v>4</v>
      </c>
      <c r="F1229" s="1" t="str">
        <f t="shared" si="78"/>
        <v>POLANDTO_heatPROTRA_CHP_liquid_fuels_CCS</v>
      </c>
      <c r="G1229" s="3">
        <f>'PROTRA_capacity-Original_Data'!H1229</f>
        <v>0</v>
      </c>
      <c r="H1229" s="3">
        <f>'PROTRA_capacity-Original_Data'!I1229</f>
        <v>0</v>
      </c>
      <c r="I1229" s="3">
        <f>'PROTRA_capacity-Original_Data'!J1229</f>
        <v>0</v>
      </c>
      <c r="J1229" s="3">
        <f>'PROTRA_capacity-Original_Data'!K1229</f>
        <v>0</v>
      </c>
      <c r="K1229" s="3">
        <f>'PROTRA_capacity-Original_Data'!L1229</f>
        <v>0</v>
      </c>
      <c r="L1229" s="3">
        <f>'PROTRA_capacity-Original_Data'!M1229</f>
        <v>0</v>
      </c>
      <c r="M1229" s="3">
        <f>'PROTRA_capacity-Original_Data'!N1229</f>
        <v>0</v>
      </c>
      <c r="N1229" s="3">
        <f>'PROTRA_capacity-Original_Data'!O1229</f>
        <v>0</v>
      </c>
      <c r="O1229" s="3">
        <f>'PROTRA_capacity-Original_Data'!P1229</f>
        <v>0</v>
      </c>
      <c r="P1229" s="3">
        <f>'PROTRA_capacity-Original_Data'!Q1229</f>
        <v>0</v>
      </c>
      <c r="Q1229" s="3">
        <f>'PROTRA_capacity-Original_Data'!R1229</f>
        <v>0</v>
      </c>
      <c r="R1229" s="3">
        <f>'PROTRA_capacity-Original_Data'!S1229</f>
        <v>0</v>
      </c>
      <c r="S1229" s="3">
        <f>'PROTRA_capacity-Original_Data'!T1229</f>
        <v>0</v>
      </c>
      <c r="T1229" s="3">
        <f>'PROTRA_capacity-Original_Data'!U1229</f>
        <v>0</v>
      </c>
      <c r="U1229" s="3">
        <f>'PROTRA_capacity-Original_Data'!V1229</f>
        <v>0</v>
      </c>
      <c r="W1229" s="83" t="e">
        <f t="shared" si="79"/>
        <v>#DIV/0!</v>
      </c>
    </row>
    <row r="1230" spans="1:23" x14ac:dyDescent="0.35">
      <c r="A1230" t="s">
        <v>62</v>
      </c>
      <c r="B1230" t="s">
        <v>41</v>
      </c>
      <c r="C1230" t="str">
        <f t="shared" si="76"/>
        <v>POLAND_TO_heat</v>
      </c>
      <c r="D1230" t="str">
        <f t="shared" si="77"/>
        <v>PROTRA_CHP_HP_I</v>
      </c>
      <c r="E1230" t="s">
        <v>5</v>
      </c>
      <c r="F1230" s="1" t="str">
        <f t="shared" si="78"/>
        <v>POLANDTO_heatPROTRA_CHP_solid_fossil</v>
      </c>
      <c r="G1230" s="3">
        <f>'PROTRA_capacity-Original_Data'!H1230</f>
        <v>18.261252369003557</v>
      </c>
      <c r="H1230" s="3">
        <f>'PROTRA_capacity-Original_Data'!I1230</f>
        <v>17.254490112177571</v>
      </c>
      <c r="I1230" s="3">
        <f>'PROTRA_capacity-Original_Data'!J1230</f>
        <v>16.044091987081138</v>
      </c>
      <c r="J1230" s="3">
        <f>'PROTRA_capacity-Original_Data'!K1230</f>
        <v>15.389387697366073</v>
      </c>
      <c r="K1230" s="3">
        <f>'PROTRA_capacity-Original_Data'!L1230</f>
        <v>15.82576364118273</v>
      </c>
      <c r="L1230" s="3">
        <f>'PROTRA_capacity-Original_Data'!M1230</f>
        <v>14.516542227072705</v>
      </c>
      <c r="M1230" s="3">
        <f>'PROTRA_capacity-Original_Data'!N1230</f>
        <v>14.131449580963857</v>
      </c>
      <c r="N1230" s="3">
        <f>'PROTRA_capacity-Original_Data'!O1230</f>
        <v>14.533106357901687</v>
      </c>
      <c r="O1230" s="3">
        <f>'PROTRA_capacity-Original_Data'!P1230</f>
        <v>13.280783201102521</v>
      </c>
      <c r="P1230" s="3">
        <f>'PROTRA_capacity-Original_Data'!Q1230</f>
        <v>13.431357701124178</v>
      </c>
      <c r="Q1230" s="3">
        <f>'PROTRA_capacity-Original_Data'!R1230</f>
        <v>13.881958209268554</v>
      </c>
      <c r="R1230" s="3">
        <f>'PROTRA_capacity-Original_Data'!S1230</f>
        <v>13.979885912225459</v>
      </c>
      <c r="S1230" s="3">
        <f>'PROTRA_capacity-Original_Data'!T1230</f>
        <v>13.47542764739528</v>
      </c>
      <c r="T1230" s="3">
        <f>'PROTRA_capacity-Original_Data'!U1230</f>
        <v>12.884945393966648</v>
      </c>
      <c r="U1230" s="3">
        <f>'PROTRA_capacity-Original_Data'!V1230</f>
        <v>12.735009876347814</v>
      </c>
      <c r="W1230" s="83">
        <f t="shared" si="79"/>
        <v>-2.5416184784374685E-2</v>
      </c>
    </row>
    <row r="1231" spans="1:23" x14ac:dyDescent="0.35">
      <c r="A1231" t="s">
        <v>62</v>
      </c>
      <c r="B1231" t="s">
        <v>41</v>
      </c>
      <c r="C1231" t="str">
        <f t="shared" si="76"/>
        <v>POLAND_TO_heat</v>
      </c>
      <c r="D1231" t="str">
        <f t="shared" si="77"/>
        <v>PROTRA_CHP_HP_I</v>
      </c>
      <c r="E1231" t="s">
        <v>6</v>
      </c>
      <c r="F1231" s="1" t="str">
        <f t="shared" si="78"/>
        <v>POLANDTO_heatPROTRA_CHP_solid_fossil_CCS</v>
      </c>
      <c r="G1231" s="3">
        <f>'PROTRA_capacity-Original_Data'!H1231</f>
        <v>0</v>
      </c>
      <c r="H1231" s="3">
        <f>'PROTRA_capacity-Original_Data'!I1231</f>
        <v>0</v>
      </c>
      <c r="I1231" s="3">
        <f>'PROTRA_capacity-Original_Data'!J1231</f>
        <v>0</v>
      </c>
      <c r="J1231" s="3">
        <f>'PROTRA_capacity-Original_Data'!K1231</f>
        <v>0</v>
      </c>
      <c r="K1231" s="3">
        <f>'PROTRA_capacity-Original_Data'!L1231</f>
        <v>0</v>
      </c>
      <c r="L1231" s="3">
        <f>'PROTRA_capacity-Original_Data'!M1231</f>
        <v>0</v>
      </c>
      <c r="M1231" s="3">
        <f>'PROTRA_capacity-Original_Data'!N1231</f>
        <v>0</v>
      </c>
      <c r="N1231" s="3">
        <f>'PROTRA_capacity-Original_Data'!O1231</f>
        <v>0</v>
      </c>
      <c r="O1231" s="3">
        <f>'PROTRA_capacity-Original_Data'!P1231</f>
        <v>0</v>
      </c>
      <c r="P1231" s="3">
        <f>'PROTRA_capacity-Original_Data'!Q1231</f>
        <v>0</v>
      </c>
      <c r="Q1231" s="3">
        <f>'PROTRA_capacity-Original_Data'!R1231</f>
        <v>0</v>
      </c>
      <c r="R1231" s="3">
        <f>'PROTRA_capacity-Original_Data'!S1231</f>
        <v>0</v>
      </c>
      <c r="S1231" s="3">
        <f>'PROTRA_capacity-Original_Data'!T1231</f>
        <v>0</v>
      </c>
      <c r="T1231" s="3">
        <f>'PROTRA_capacity-Original_Data'!U1231</f>
        <v>0</v>
      </c>
      <c r="U1231" s="3">
        <f>'PROTRA_capacity-Original_Data'!V1231</f>
        <v>0</v>
      </c>
      <c r="W1231" s="83" t="e">
        <f t="shared" si="79"/>
        <v>#DIV/0!</v>
      </c>
    </row>
    <row r="1232" spans="1:23" x14ac:dyDescent="0.35">
      <c r="A1232" t="s">
        <v>62</v>
      </c>
      <c r="B1232" t="s">
        <v>41</v>
      </c>
      <c r="C1232" t="str">
        <f t="shared" si="76"/>
        <v>POLAND_TO_heat</v>
      </c>
      <c r="D1232" t="str">
        <f t="shared" si="77"/>
        <v>PROTRA_CHP_HP_I</v>
      </c>
      <c r="E1232" t="s">
        <v>7</v>
      </c>
      <c r="F1232" s="1" t="str">
        <f t="shared" si="78"/>
        <v>POLANDTO_heatPROTRA_CHP_waste</v>
      </c>
      <c r="G1232" s="3">
        <f>'PROTRA_capacity-Original_Data'!H1232</f>
        <v>5.3342116228928841E-3</v>
      </c>
      <c r="H1232" s="3">
        <f>'PROTRA_capacity-Original_Data'!I1232</f>
        <v>1.2540076446800814E-2</v>
      </c>
      <c r="I1232" s="3">
        <f>'PROTRA_capacity-Original_Data'!J1232</f>
        <v>2.8449128655428719E-2</v>
      </c>
      <c r="J1232" s="3">
        <f>'PROTRA_capacity-Original_Data'!K1232</f>
        <v>3.0320781856443765E-2</v>
      </c>
      <c r="K1232" s="3">
        <f>'PROTRA_capacity-Original_Data'!L1232</f>
        <v>2.5080152893601625E-2</v>
      </c>
      <c r="L1232" s="3">
        <f>'PROTRA_capacity-Original_Data'!M1232</f>
        <v>2.8823459295631723E-2</v>
      </c>
      <c r="M1232" s="3">
        <f>'PROTRA_capacity-Original_Data'!N1232</f>
        <v>3.2941096337864829E-2</v>
      </c>
      <c r="N1232" s="3">
        <f>'PROTRA_capacity-Original_Data'!O1232</f>
        <v>3.0601529836596017E-2</v>
      </c>
      <c r="O1232" s="3">
        <f>'PROTRA_capacity-Original_Data'!P1232</f>
        <v>1.7406374769439934E-2</v>
      </c>
      <c r="P1232" s="3">
        <f>'PROTRA_capacity-Original_Data'!Q1232</f>
        <v>4.9973140467101745E-2</v>
      </c>
      <c r="Q1232" s="3">
        <f>'PROTRA_capacity-Original_Data'!R1232</f>
        <v>0.10696498043800994</v>
      </c>
      <c r="R1232" s="3">
        <f>'PROTRA_capacity-Original_Data'!S1232</f>
        <v>0.22050975770418826</v>
      </c>
      <c r="S1232" s="3">
        <f>'PROTRA_capacity-Original_Data'!T1232</f>
        <v>0.28665304600145952</v>
      </c>
      <c r="T1232" s="3">
        <f>'PROTRA_capacity-Original_Data'!U1232</f>
        <v>0.38213449822464168</v>
      </c>
      <c r="U1232" s="3">
        <f>'PROTRA_capacity-Original_Data'!V1232</f>
        <v>0.46653557633249465</v>
      </c>
      <c r="W1232" s="83">
        <f t="shared" si="79"/>
        <v>0.37626174275987734</v>
      </c>
    </row>
    <row r="1233" spans="1:23" x14ac:dyDescent="0.35">
      <c r="A1233" t="s">
        <v>62</v>
      </c>
      <c r="B1233" t="s">
        <v>41</v>
      </c>
      <c r="C1233" t="str">
        <f t="shared" si="76"/>
        <v>POLAND_TO_heat</v>
      </c>
      <c r="D1233" t="str">
        <f t="shared" si="77"/>
        <v>PROTRA_CHP_HP_I</v>
      </c>
      <c r="E1233" t="s">
        <v>8</v>
      </c>
      <c r="F1233" s="1" t="str">
        <f t="shared" si="78"/>
        <v>POLANDTO_heatPROTRA_CHP_solid_bio</v>
      </c>
      <c r="G1233" s="4">
        <f>'PROTRA_capacity-Original_Data'!H1233</f>
        <v>0.1154810025026284</v>
      </c>
      <c r="H1233" s="4">
        <f>'PROTRA_capacity-Original_Data'!I1233</f>
        <v>0.22403688816150111</v>
      </c>
      <c r="I1233" s="4">
        <f>'PROTRA_capacity-Original_Data'!J1233</f>
        <v>0.30713829028656919</v>
      </c>
      <c r="J1233" s="4">
        <f>'PROTRA_capacity-Original_Data'!K1233</f>
        <v>0.77018529221769172</v>
      </c>
      <c r="K1233" s="4">
        <f>'PROTRA_capacity-Original_Data'!L1233</f>
        <v>0.84711023877941038</v>
      </c>
      <c r="L1233" s="4">
        <f>'PROTRA_capacity-Original_Data'!M1233</f>
        <v>1.113914402584105</v>
      </c>
      <c r="M1233" s="4">
        <f>'PROTRA_capacity-Original_Data'!N1233</f>
        <v>1.637041472267811</v>
      </c>
      <c r="N1233" s="4">
        <f>'PROTRA_capacity-Original_Data'!O1233</f>
        <v>1.3109059019909388</v>
      </c>
      <c r="O1233" s="4">
        <f>'PROTRA_capacity-Original_Data'!P1233</f>
        <v>1.1771762807784136</v>
      </c>
      <c r="P1233" s="4">
        <f>'PROTRA_capacity-Original_Data'!Q1233</f>
        <v>1.0508396897098982</v>
      </c>
      <c r="Q1233" s="4">
        <f>'PROTRA_capacity-Original_Data'!R1233</f>
        <v>1.0631926008365975</v>
      </c>
      <c r="R1233" s="4">
        <f>'PROTRA_capacity-Original_Data'!S1233</f>
        <v>0.88100962155619456</v>
      </c>
      <c r="S1233" s="4">
        <f>'PROTRA_capacity-Original_Data'!T1233</f>
        <v>0.98737380131667885</v>
      </c>
      <c r="T1233" s="4">
        <f>'PROTRA_capacity-Original_Data'!U1233</f>
        <v>1.1836362918017171</v>
      </c>
      <c r="U1233" s="4">
        <f>'PROTRA_capacity-Original_Data'!V1233</f>
        <v>1.202613732268089</v>
      </c>
      <c r="W1233" s="83">
        <f t="shared" si="79"/>
        <v>0.18218876997291367</v>
      </c>
    </row>
    <row r="1234" spans="1:23" x14ac:dyDescent="0.35">
      <c r="A1234" t="s">
        <v>62</v>
      </c>
      <c r="B1234" t="s">
        <v>41</v>
      </c>
      <c r="C1234" t="str">
        <f t="shared" si="76"/>
        <v>POLAND_TO_heat</v>
      </c>
      <c r="D1234" t="str">
        <f t="shared" si="77"/>
        <v>PROTRA_CHP_HP_I</v>
      </c>
      <c r="E1234" t="s">
        <v>9</v>
      </c>
      <c r="F1234" s="1" t="str">
        <f t="shared" si="78"/>
        <v>POLANDTO_heatPROTRA_CHP_solid_bio_CCS</v>
      </c>
      <c r="G1234" s="3">
        <f>'PROTRA_capacity-Original_Data'!H1234</f>
        <v>0</v>
      </c>
      <c r="H1234" s="3">
        <f>'PROTRA_capacity-Original_Data'!I1234</f>
        <v>0</v>
      </c>
      <c r="I1234" s="3">
        <f>'PROTRA_capacity-Original_Data'!J1234</f>
        <v>0</v>
      </c>
      <c r="J1234" s="3">
        <f>'PROTRA_capacity-Original_Data'!K1234</f>
        <v>0</v>
      </c>
      <c r="K1234" s="3">
        <f>'PROTRA_capacity-Original_Data'!L1234</f>
        <v>0</v>
      </c>
      <c r="L1234" s="3">
        <f>'PROTRA_capacity-Original_Data'!M1234</f>
        <v>0</v>
      </c>
      <c r="M1234" s="3">
        <f>'PROTRA_capacity-Original_Data'!N1234</f>
        <v>0</v>
      </c>
      <c r="N1234" s="3">
        <f>'PROTRA_capacity-Original_Data'!O1234</f>
        <v>0</v>
      </c>
      <c r="O1234" s="3">
        <f>'PROTRA_capacity-Original_Data'!P1234</f>
        <v>0</v>
      </c>
      <c r="P1234" s="3">
        <f>'PROTRA_capacity-Original_Data'!Q1234</f>
        <v>0</v>
      </c>
      <c r="Q1234" s="3">
        <f>'PROTRA_capacity-Original_Data'!R1234</f>
        <v>0</v>
      </c>
      <c r="R1234" s="3">
        <f>'PROTRA_capacity-Original_Data'!S1234</f>
        <v>0</v>
      </c>
      <c r="S1234" s="3">
        <f>'PROTRA_capacity-Original_Data'!T1234</f>
        <v>0</v>
      </c>
      <c r="T1234" s="3">
        <f>'PROTRA_capacity-Original_Data'!U1234</f>
        <v>0</v>
      </c>
      <c r="U1234" s="3">
        <f>'PROTRA_capacity-Original_Data'!V1234</f>
        <v>0</v>
      </c>
      <c r="W1234" s="83" t="e">
        <f t="shared" si="79"/>
        <v>#DIV/0!</v>
      </c>
    </row>
    <row r="1235" spans="1:23" x14ac:dyDescent="0.35">
      <c r="A1235" t="s">
        <v>62</v>
      </c>
      <c r="B1235" t="s">
        <v>41</v>
      </c>
      <c r="C1235" t="str">
        <f t="shared" si="76"/>
        <v>POLAND_TO_heat</v>
      </c>
      <c r="D1235" t="str">
        <f t="shared" si="77"/>
        <v>PROTRA_CHP_HP_I</v>
      </c>
      <c r="E1235" t="s">
        <v>10</v>
      </c>
      <c r="F1235" s="1" t="str">
        <f t="shared" si="78"/>
        <v>POLANDTO_heatPROTRA_HP_gas_fuels</v>
      </c>
      <c r="G1235" s="4">
        <f>'PROTRA_capacity-Original_Data'!H1235</f>
        <v>3.6217109676570121</v>
      </c>
      <c r="H1235" s="4">
        <f>'PROTRA_capacity-Original_Data'!I1235</f>
        <v>2.9455554163481632</v>
      </c>
      <c r="I1235" s="4">
        <f>'PROTRA_capacity-Original_Data'!J1235</f>
        <v>3.0987096069488107</v>
      </c>
      <c r="J1235" s="4">
        <f>'PROTRA_capacity-Original_Data'!K1235</f>
        <v>3.2250526322884325</v>
      </c>
      <c r="K1235" s="4">
        <f>'PROTRA_capacity-Original_Data'!L1235</f>
        <v>3.5365028808000583</v>
      </c>
      <c r="L1235" s="4">
        <f>'PROTRA_capacity-Original_Data'!M1235</f>
        <v>3.1501282800521455</v>
      </c>
      <c r="M1235" s="4">
        <f>'PROTRA_capacity-Original_Data'!N1235</f>
        <v>3.0825494525449053</v>
      </c>
      <c r="N1235" s="4">
        <f>'PROTRA_capacity-Original_Data'!O1235</f>
        <v>3.3381737131157685</v>
      </c>
      <c r="O1235" s="4">
        <f>'PROTRA_capacity-Original_Data'!P1235</f>
        <v>2.8250888107917804</v>
      </c>
      <c r="P1235" s="4">
        <f>'PROTRA_capacity-Original_Data'!Q1235</f>
        <v>2.7369425140432071</v>
      </c>
      <c r="Q1235" s="4">
        <f>'PROTRA_capacity-Original_Data'!R1235</f>
        <v>2.7193132546934926</v>
      </c>
      <c r="R1235" s="4">
        <f>'PROTRA_capacity-Original_Data'!S1235</f>
        <v>2.6291322475949719</v>
      </c>
      <c r="S1235" s="4">
        <f>'PROTRA_capacity-Original_Data'!T1235</f>
        <v>2.8244350590908947</v>
      </c>
      <c r="T1235" s="4">
        <f>'PROTRA_capacity-Original_Data'!U1235</f>
        <v>2.7022789828468303</v>
      </c>
      <c r="U1235" s="4">
        <f>'PROTRA_capacity-Original_Data'!V1235</f>
        <v>2.7058584570472952</v>
      </c>
      <c r="W1235" s="83">
        <f t="shared" si="79"/>
        <v>-2.0608071613402279E-2</v>
      </c>
    </row>
    <row r="1236" spans="1:23" x14ac:dyDescent="0.35">
      <c r="A1236" t="s">
        <v>62</v>
      </c>
      <c r="B1236" t="s">
        <v>41</v>
      </c>
      <c r="C1236" t="str">
        <f t="shared" si="76"/>
        <v>POLAND_TO_heat</v>
      </c>
      <c r="D1236" t="str">
        <f t="shared" si="77"/>
        <v>PROTRA_CHP_HP_I</v>
      </c>
      <c r="E1236" t="s">
        <v>11</v>
      </c>
      <c r="F1236" s="1" t="str">
        <f t="shared" si="78"/>
        <v>POLANDTO_heatPROTRA_HP_solid_bio</v>
      </c>
      <c r="G1236" s="4">
        <f>'PROTRA_capacity-Original_Data'!H1236</f>
        <v>0.50977941619591671</v>
      </c>
      <c r="H1236" s="4">
        <f>'PROTRA_capacity-Original_Data'!I1236</f>
        <v>0.48260097469843988</v>
      </c>
      <c r="I1236" s="4">
        <f>'PROTRA_capacity-Original_Data'!J1236</f>
        <v>0.61188220992968101</v>
      </c>
      <c r="J1236" s="4">
        <f>'PROTRA_capacity-Original_Data'!K1236</f>
        <v>0.56450357542732277</v>
      </c>
      <c r="K1236" s="4">
        <f>'PROTRA_capacity-Original_Data'!L1236</f>
        <v>0.54944524973277475</v>
      </c>
      <c r="L1236" s="4">
        <f>'PROTRA_capacity-Original_Data'!M1236</f>
        <v>0.51896132210722645</v>
      </c>
      <c r="M1236" s="4">
        <f>'PROTRA_capacity-Original_Data'!N1236</f>
        <v>0.49472109050136875</v>
      </c>
      <c r="N1236" s="4">
        <f>'PROTRA_capacity-Original_Data'!O1236</f>
        <v>0.58874380703318063</v>
      </c>
      <c r="O1236" s="4">
        <f>'PROTRA_capacity-Original_Data'!P1236</f>
        <v>0.50720848254074991</v>
      </c>
      <c r="P1236" s="4">
        <f>'PROTRA_capacity-Original_Data'!Q1236</f>
        <v>0.44403696987093899</v>
      </c>
      <c r="Q1236" s="4">
        <f>'PROTRA_capacity-Original_Data'!R1236</f>
        <v>0.7371234065599459</v>
      </c>
      <c r="R1236" s="4">
        <f>'PROTRA_capacity-Original_Data'!S1236</f>
        <v>0.83631737250100735</v>
      </c>
      <c r="S1236" s="4">
        <f>'PROTRA_capacity-Original_Data'!T1236</f>
        <v>1.0469245847699009</v>
      </c>
      <c r="T1236" s="4">
        <f>'PROTRA_capacity-Original_Data'!U1236</f>
        <v>1.1950654547429722</v>
      </c>
      <c r="U1236" s="4">
        <f>'PROTRA_capacity-Original_Data'!V1236</f>
        <v>1.3762512695383744</v>
      </c>
      <c r="W1236" s="83">
        <f t="shared" si="79"/>
        <v>7.3515317335732577E-2</v>
      </c>
    </row>
    <row r="1237" spans="1:23" x14ac:dyDescent="0.35">
      <c r="A1237" t="s">
        <v>62</v>
      </c>
      <c r="B1237" t="s">
        <v>41</v>
      </c>
      <c r="C1237" t="str">
        <f t="shared" si="76"/>
        <v>POLAND_TO_heat</v>
      </c>
      <c r="D1237" t="str">
        <f t="shared" si="77"/>
        <v>PROTRA_CHP_HP_I</v>
      </c>
      <c r="E1237" t="s">
        <v>12</v>
      </c>
      <c r="F1237" s="1" t="str">
        <f t="shared" si="78"/>
        <v>POLANDTO_heatPROTRA_HP_geothermal</v>
      </c>
      <c r="G1237" s="4">
        <f>INDEX('CHP-geothermal-fix'!H$155:H$226,MATCH(PROTRA_capacity!$F1237,'CHP-geothermal-fix'!$F$155:$F$226,0))</f>
        <v>0</v>
      </c>
      <c r="H1237" s="4">
        <f>INDEX('CHP-geothermal-fix'!I$155:I$226,MATCH(PROTRA_capacity!$F1237,'CHP-geothermal-fix'!$F$155:$F$226,0))</f>
        <v>0</v>
      </c>
      <c r="I1237" s="4">
        <f>INDEX('CHP-geothermal-fix'!J$155:J$226,MATCH(PROTRA_capacity!$F1237,'CHP-geothermal-fix'!$F$155:$F$226,0))</f>
        <v>0</v>
      </c>
      <c r="J1237" s="4">
        <f>INDEX('CHP-geothermal-fix'!K$155:K$226,MATCH(PROTRA_capacity!$F1237,'CHP-geothermal-fix'!$F$155:$F$226,0))</f>
        <v>0</v>
      </c>
      <c r="K1237" s="4">
        <f>INDEX('CHP-geothermal-fix'!L$155:L$226,MATCH(PROTRA_capacity!$F1237,'CHP-geothermal-fix'!$F$155:$F$226,0))</f>
        <v>0</v>
      </c>
      <c r="L1237" s="4">
        <f>INDEX('CHP-geothermal-fix'!M$155:M$226,MATCH(PROTRA_capacity!$F1237,'CHP-geothermal-fix'!$F$155:$F$226,0))</f>
        <v>0</v>
      </c>
      <c r="M1237" s="4">
        <f>INDEX('CHP-geothermal-fix'!N$155:N$226,MATCH(PROTRA_capacity!$F1237,'CHP-geothermal-fix'!$F$155:$F$226,0))</f>
        <v>0</v>
      </c>
      <c r="N1237" s="4">
        <f>INDEX('CHP-geothermal-fix'!O$155:O$226,MATCH(PROTRA_capacity!$F1237,'CHP-geothermal-fix'!$F$155:$F$226,0))</f>
        <v>0</v>
      </c>
      <c r="O1237" s="4">
        <f>INDEX('CHP-geothermal-fix'!P$155:P$226,MATCH(PROTRA_capacity!$F1237,'CHP-geothermal-fix'!$F$155:$F$226,0))</f>
        <v>0</v>
      </c>
      <c r="P1237" s="4">
        <f>INDEX('CHP-geothermal-fix'!Q$155:Q$226,MATCH(PROTRA_capacity!$F1237,'CHP-geothermal-fix'!$F$155:$F$226,0))</f>
        <v>0</v>
      </c>
      <c r="Q1237" s="4">
        <f>INDEX('CHP-geothermal-fix'!R$155:R$226,MATCH(PROTRA_capacity!$F1237,'CHP-geothermal-fix'!$F$155:$F$226,0))</f>
        <v>0</v>
      </c>
      <c r="R1237" s="4">
        <f>INDEX('CHP-geothermal-fix'!S$155:S$226,MATCH(PROTRA_capacity!$F1237,'CHP-geothermal-fix'!$F$155:$F$226,0))</f>
        <v>0</v>
      </c>
      <c r="S1237" s="4">
        <f>INDEX('CHP-geothermal-fix'!T$155:T$226,MATCH(PROTRA_capacity!$F1237,'CHP-geothermal-fix'!$F$155:$F$226,0))</f>
        <v>0</v>
      </c>
      <c r="T1237" s="4">
        <f>INDEX('CHP-geothermal-fix'!U$155:U$226,MATCH(PROTRA_capacity!$F1237,'CHP-geothermal-fix'!$F$155:$F$226,0))</f>
        <v>0</v>
      </c>
      <c r="U1237" s="4">
        <f>INDEX('CHP-geothermal-fix'!V$155:V$226,MATCH(PROTRA_capacity!$F1237,'CHP-geothermal-fix'!$F$155:$F$226,0))</f>
        <v>0</v>
      </c>
      <c r="W1237" s="83" t="e">
        <f t="shared" si="79"/>
        <v>#DIV/0!</v>
      </c>
    </row>
    <row r="1238" spans="1:23" x14ac:dyDescent="0.35">
      <c r="A1238" t="s">
        <v>62</v>
      </c>
      <c r="B1238" t="s">
        <v>41</v>
      </c>
      <c r="C1238" t="str">
        <f t="shared" si="76"/>
        <v>POLAND_TO_heat</v>
      </c>
      <c r="D1238" t="str">
        <f t="shared" si="77"/>
        <v>PROTRA_CHP_HP_I</v>
      </c>
      <c r="E1238" t="s">
        <v>13</v>
      </c>
      <c r="F1238" s="1" t="str">
        <f t="shared" si="78"/>
        <v>POLANDTO_heatPROTRA_HP_liquid_fuels</v>
      </c>
      <c r="G1238" s="4">
        <f>'PROTRA_capacity-Original_Data'!H1238</f>
        <v>0.596823884235133</v>
      </c>
      <c r="H1238" s="4">
        <f>'PROTRA_capacity-Original_Data'!I1238</f>
        <v>0.36911261763465153</v>
      </c>
      <c r="I1238" s="4">
        <f>'PROTRA_capacity-Original_Data'!J1238</f>
        <v>0.40951300364441429</v>
      </c>
      <c r="J1238" s="4">
        <f>'PROTRA_capacity-Original_Data'!K1238</f>
        <v>0.36617440774303239</v>
      </c>
      <c r="K1238" s="4">
        <f>'PROTRA_capacity-Original_Data'!L1238</f>
        <v>0.4642371628758204</v>
      </c>
      <c r="L1238" s="4">
        <f>'PROTRA_capacity-Original_Data'!M1238</f>
        <v>0.30190106636386421</v>
      </c>
      <c r="M1238" s="4">
        <f>'PROTRA_capacity-Original_Data'!N1238</f>
        <v>0.38894553440308061</v>
      </c>
      <c r="N1238" s="4">
        <f>'PROTRA_capacity-Original_Data'!O1238</f>
        <v>0.22440578047241</v>
      </c>
      <c r="O1238" s="4">
        <f>'PROTRA_capacity-Original_Data'!P1238</f>
        <v>0.21852936068917173</v>
      </c>
      <c r="P1238" s="4">
        <f>'PROTRA_capacity-Original_Data'!Q1238</f>
        <v>0.20163465381236187</v>
      </c>
      <c r="Q1238" s="4">
        <f>'PROTRA_capacity-Original_Data'!R1238</f>
        <v>0.26994803379250637</v>
      </c>
      <c r="R1238" s="4">
        <f>'PROTRA_capacity-Original_Data'!S1238</f>
        <v>0.35082593382168697</v>
      </c>
      <c r="S1238" s="4">
        <f>'PROTRA_capacity-Original_Data'!T1238</f>
        <v>0.29035390148980111</v>
      </c>
      <c r="T1238" s="4">
        <f>'PROTRA_capacity-Original_Data'!U1238</f>
        <v>0.23147952078648304</v>
      </c>
      <c r="U1238" s="4">
        <f>'PROTRA_capacity-Original_Data'!V1238</f>
        <v>0.23948908095103674</v>
      </c>
      <c r="W1238" s="83">
        <f t="shared" si="79"/>
        <v>-6.3140960335595464E-2</v>
      </c>
    </row>
    <row r="1239" spans="1:23" x14ac:dyDescent="0.35">
      <c r="A1239" t="s">
        <v>62</v>
      </c>
      <c r="B1239" t="s">
        <v>41</v>
      </c>
      <c r="C1239" t="str">
        <f t="shared" si="76"/>
        <v>POLAND_TO_heat</v>
      </c>
      <c r="D1239" t="str">
        <f t="shared" si="77"/>
        <v>PROTRA_CHP_HP_I</v>
      </c>
      <c r="E1239" t="s">
        <v>14</v>
      </c>
      <c r="F1239" s="1" t="str">
        <f t="shared" si="78"/>
        <v>POLANDTO_heatPROTRA_HP_solar</v>
      </c>
      <c r="G1239" s="4">
        <f>'PROTRA_capacity-Original_Data'!H1239</f>
        <v>0</v>
      </c>
      <c r="H1239" s="4">
        <f>'PROTRA_capacity-Original_Data'!I1239</f>
        <v>0</v>
      </c>
      <c r="I1239" s="4">
        <f>'PROTRA_capacity-Original_Data'!J1239</f>
        <v>0</v>
      </c>
      <c r="J1239" s="4">
        <f>'PROTRA_capacity-Original_Data'!K1239</f>
        <v>0</v>
      </c>
      <c r="K1239" s="4">
        <f>'PROTRA_capacity-Original_Data'!L1239</f>
        <v>0</v>
      </c>
      <c r="L1239" s="4">
        <f>'PROTRA_capacity-Original_Data'!M1239</f>
        <v>0</v>
      </c>
      <c r="M1239" s="4">
        <f>'PROTRA_capacity-Original_Data'!N1239</f>
        <v>0</v>
      </c>
      <c r="N1239" s="4">
        <f>'PROTRA_capacity-Original_Data'!O1239</f>
        <v>0</v>
      </c>
      <c r="O1239" s="4">
        <f>'PROTRA_capacity-Original_Data'!P1239</f>
        <v>0</v>
      </c>
      <c r="P1239" s="4">
        <f>'PROTRA_capacity-Original_Data'!Q1239</f>
        <v>0</v>
      </c>
      <c r="Q1239" s="4">
        <f>'PROTRA_capacity-Original_Data'!R1239</f>
        <v>0</v>
      </c>
      <c r="R1239" s="4">
        <f>'PROTRA_capacity-Original_Data'!S1239</f>
        <v>0</v>
      </c>
      <c r="S1239" s="4">
        <f>'PROTRA_capacity-Original_Data'!T1239</f>
        <v>0</v>
      </c>
      <c r="T1239" s="4">
        <f>'PROTRA_capacity-Original_Data'!U1239</f>
        <v>0</v>
      </c>
      <c r="U1239" s="4">
        <f>'PROTRA_capacity-Original_Data'!V1239</f>
        <v>0</v>
      </c>
      <c r="W1239" s="83" t="e">
        <f t="shared" si="79"/>
        <v>#DIV/0!</v>
      </c>
    </row>
    <row r="1240" spans="1:23" x14ac:dyDescent="0.35">
      <c r="A1240" t="s">
        <v>62</v>
      </c>
      <c r="B1240" t="s">
        <v>41</v>
      </c>
      <c r="C1240" t="str">
        <f t="shared" si="76"/>
        <v>POLAND_TO_heat</v>
      </c>
      <c r="D1240" t="str">
        <f t="shared" si="77"/>
        <v>PROTRA_CHP_HP_I</v>
      </c>
      <c r="E1240" t="s">
        <v>15</v>
      </c>
      <c r="F1240" s="1" t="str">
        <f t="shared" si="78"/>
        <v>POLANDTO_heatPROTRA_HP_solid_fossil</v>
      </c>
      <c r="G1240" s="4">
        <f>'PROTRA_capacity-Original_Data'!H1240</f>
        <v>38.016763235186851</v>
      </c>
      <c r="H1240" s="4">
        <f>'PROTRA_capacity-Original_Data'!I1240</f>
        <v>35.882521025162021</v>
      </c>
      <c r="I1240" s="4">
        <f>'PROTRA_capacity-Original_Data'!J1240</f>
        <v>35.602289256748847</v>
      </c>
      <c r="J1240" s="4">
        <f>'PROTRA_capacity-Original_Data'!K1240</f>
        <v>37.003815375051154</v>
      </c>
      <c r="K1240" s="4">
        <f>'PROTRA_capacity-Original_Data'!L1240</f>
        <v>43.164506965303538</v>
      </c>
      <c r="L1240" s="4">
        <f>'PROTRA_capacity-Original_Data'!M1240</f>
        <v>35.01832004078954</v>
      </c>
      <c r="M1240" s="4">
        <f>'PROTRA_capacity-Original_Data'!N1240</f>
        <v>37.820270448684816</v>
      </c>
      <c r="N1240" s="4">
        <f>'PROTRA_capacity-Original_Data'!O1240</f>
        <v>36.549861946796</v>
      </c>
      <c r="O1240" s="4">
        <f>'PROTRA_capacity-Original_Data'!P1240</f>
        <v>33.33509304912824</v>
      </c>
      <c r="P1240" s="4">
        <f>'PROTRA_capacity-Original_Data'!Q1240</f>
        <v>31.358045068305021</v>
      </c>
      <c r="Q1240" s="4">
        <f>'PROTRA_capacity-Original_Data'!R1240</f>
        <v>34.094620306111786</v>
      </c>
      <c r="R1240" s="4">
        <f>'PROTRA_capacity-Original_Data'!S1240</f>
        <v>33.626361468446802</v>
      </c>
      <c r="S1240" s="4">
        <f>'PROTRA_capacity-Original_Data'!T1240</f>
        <v>32.802700435053943</v>
      </c>
      <c r="T1240" s="4">
        <f>'PROTRA_capacity-Original_Data'!U1240</f>
        <v>31.233321731168154</v>
      </c>
      <c r="U1240" s="4">
        <f>'PROTRA_capacity-Original_Data'!V1240</f>
        <v>31.079185076634996</v>
      </c>
      <c r="W1240" s="83">
        <f t="shared" si="79"/>
        <v>-1.4288993253354532E-2</v>
      </c>
    </row>
    <row r="1241" spans="1:23" x14ac:dyDescent="0.35">
      <c r="A1241" t="s">
        <v>62</v>
      </c>
      <c r="B1241" t="s">
        <v>41</v>
      </c>
      <c r="C1241" t="str">
        <f t="shared" si="76"/>
        <v>POLAND_TO_heat</v>
      </c>
      <c r="D1241" t="str">
        <f t="shared" si="77"/>
        <v>PROTRA_CHP_HP_I</v>
      </c>
      <c r="E1241" t="s">
        <v>16</v>
      </c>
      <c r="F1241" s="1" t="str">
        <f t="shared" si="78"/>
        <v>POLANDTO_heatPROTRA_HP_waste</v>
      </c>
      <c r="G1241" s="4">
        <f>'PROTRA_capacity-Original_Data'!H1241</f>
        <v>6.6109722561430127E-3</v>
      </c>
      <c r="H1241" s="4">
        <f>'PROTRA_capacity-Original_Data'!I1241</f>
        <v>5.1418673103334547E-3</v>
      </c>
      <c r="I1241" s="4">
        <f>'PROTRA_capacity-Original_Data'!J1241</f>
        <v>4.0400386009762854E-3</v>
      </c>
      <c r="J1241" s="4">
        <f>'PROTRA_capacity-Original_Data'!K1241</f>
        <v>0</v>
      </c>
      <c r="K1241" s="4">
        <f>'PROTRA_capacity-Original_Data'!L1241</f>
        <v>2.387295536940532E-2</v>
      </c>
      <c r="L1241" s="4">
        <f>'PROTRA_capacity-Original_Data'!M1241</f>
        <v>3.1953032571357898E-2</v>
      </c>
      <c r="M1241" s="4">
        <f>'PROTRA_capacity-Original_Data'!N1241</f>
        <v>3.3422137517167452E-2</v>
      </c>
      <c r="N1241" s="4">
        <f>'PROTRA_capacity-Original_Data'!O1241</f>
        <v>2.4974784078762489E-2</v>
      </c>
      <c r="O1241" s="4">
        <f>'PROTRA_capacity-Original_Data'!P1241</f>
        <v>6.060057901464428E-2</v>
      </c>
      <c r="P1241" s="4">
        <f>'PROTRA_capacity-Original_Data'!Q1241</f>
        <v>6.5007893852072951E-2</v>
      </c>
      <c r="Q1241" s="4">
        <f>'PROTRA_capacity-Original_Data'!R1241</f>
        <v>0.10834648975345493</v>
      </c>
      <c r="R1241" s="4">
        <f>'PROTRA_capacity-Original_Data'!S1241</f>
        <v>0.1654248896605208</v>
      </c>
      <c r="S1241" s="4">
        <f>'PROTRA_capacity-Original_Data'!T1241</f>
        <v>8.9586019595466859E-2</v>
      </c>
      <c r="T1241" s="4">
        <f>'PROTRA_capacity-Original_Data'!U1241</f>
        <v>0.11513375460309508</v>
      </c>
      <c r="U1241" s="4">
        <f>'PROTRA_capacity-Original_Data'!V1241</f>
        <v>0.1232828797375007</v>
      </c>
      <c r="W1241" s="83">
        <f t="shared" si="79"/>
        <v>0.23242306281908931</v>
      </c>
    </row>
    <row r="1242" spans="1:23" x14ac:dyDescent="0.35">
      <c r="A1242" t="s">
        <v>62</v>
      </c>
      <c r="B1242" t="s">
        <v>42</v>
      </c>
      <c r="C1242" t="str">
        <f t="shared" si="76"/>
        <v>POLAND_TO_elec</v>
      </c>
      <c r="D1242" t="str">
        <f t="shared" si="77"/>
        <v>PROTRA_CHP_PP_I</v>
      </c>
      <c r="E1242" t="s">
        <v>0</v>
      </c>
      <c r="F1242" s="1" t="str">
        <f t="shared" si="78"/>
        <v>POLANDTO_elecPROTRA_CHP_gas_fuels</v>
      </c>
      <c r="G1242" s="5">
        <f>'PROTRA_capacity-Original_Data'!H1242</f>
        <v>1.4805902631578947</v>
      </c>
      <c r="H1242" s="5">
        <f>'PROTRA_capacity-Original_Data'!I1242</f>
        <v>1.4805902631578947</v>
      </c>
      <c r="I1242" s="5">
        <f>'PROTRA_capacity-Original_Data'!J1242</f>
        <v>1.4157702631578948</v>
      </c>
      <c r="J1242" s="5">
        <f>'PROTRA_capacity-Original_Data'!K1242</f>
        <v>1.5107702631578948</v>
      </c>
      <c r="K1242" s="5">
        <f>'PROTRA_capacity-Original_Data'!L1242</f>
        <v>1.5243702631578948</v>
      </c>
      <c r="L1242" s="5">
        <f>'PROTRA_capacity-Original_Data'!M1242</f>
        <v>1.5267702631578948</v>
      </c>
      <c r="M1242" s="5">
        <f>'PROTRA_capacity-Original_Data'!N1242</f>
        <v>1.5335702631578949</v>
      </c>
      <c r="N1242" s="5">
        <f>'PROTRA_capacity-Original_Data'!O1242</f>
        <v>1.534406263157895</v>
      </c>
      <c r="O1242" s="5">
        <f>'PROTRA_capacity-Original_Data'!P1242</f>
        <v>1.491906263157895</v>
      </c>
      <c r="P1242" s="5">
        <f>'PROTRA_capacity-Original_Data'!Q1242</f>
        <v>1.9589062631578948</v>
      </c>
      <c r="Q1242" s="5">
        <f>'PROTRA_capacity-Original_Data'!R1242</f>
        <v>2.9065072603765509</v>
      </c>
      <c r="R1242" s="5">
        <f>'PROTRA_capacity-Original_Data'!S1242</f>
        <v>3.1772504024390247</v>
      </c>
      <c r="S1242" s="5">
        <f>'PROTRA_capacity-Original_Data'!T1242</f>
        <v>4.574762797496791</v>
      </c>
      <c r="T1242" s="5">
        <f>'PROTRA_capacity-Original_Data'!U1242</f>
        <v>4.7340234692982452</v>
      </c>
      <c r="U1242" s="5">
        <f>'PROTRA_capacity-Original_Data'!V1242</f>
        <v>5.5980126138211386</v>
      </c>
      <c r="W1242" s="83">
        <f t="shared" si="79"/>
        <v>9.9656562311471575E-2</v>
      </c>
    </row>
    <row r="1243" spans="1:23" x14ac:dyDescent="0.35">
      <c r="A1243" t="s">
        <v>62</v>
      </c>
      <c r="B1243" t="s">
        <v>42</v>
      </c>
      <c r="C1243" t="str">
        <f t="shared" si="76"/>
        <v>POLAND_TO_elec</v>
      </c>
      <c r="D1243" t="str">
        <f t="shared" si="77"/>
        <v>PROTRA_CHP_PP_I</v>
      </c>
      <c r="E1243" t="s">
        <v>1</v>
      </c>
      <c r="F1243" s="1" t="str">
        <f t="shared" si="78"/>
        <v>POLANDTO_elecPROTRA_CHP_gas_fuels_CCS</v>
      </c>
      <c r="G1243" s="5">
        <f>'PROTRA_capacity-Original_Data'!H1243</f>
        <v>0</v>
      </c>
      <c r="H1243" s="5">
        <f>'PROTRA_capacity-Original_Data'!I1243</f>
        <v>0</v>
      </c>
      <c r="I1243" s="5">
        <f>'PROTRA_capacity-Original_Data'!J1243</f>
        <v>0</v>
      </c>
      <c r="J1243" s="5">
        <f>'PROTRA_capacity-Original_Data'!K1243</f>
        <v>0</v>
      </c>
      <c r="K1243" s="5">
        <f>'PROTRA_capacity-Original_Data'!L1243</f>
        <v>0</v>
      </c>
      <c r="L1243" s="5">
        <f>'PROTRA_capacity-Original_Data'!M1243</f>
        <v>0</v>
      </c>
      <c r="M1243" s="5">
        <f>'PROTRA_capacity-Original_Data'!N1243</f>
        <v>0</v>
      </c>
      <c r="N1243" s="5">
        <f>'PROTRA_capacity-Original_Data'!O1243</f>
        <v>0</v>
      </c>
      <c r="O1243" s="5">
        <f>'PROTRA_capacity-Original_Data'!P1243</f>
        <v>0</v>
      </c>
      <c r="P1243" s="5">
        <f>'PROTRA_capacity-Original_Data'!Q1243</f>
        <v>0</v>
      </c>
      <c r="Q1243" s="5">
        <f>'PROTRA_capacity-Original_Data'!R1243</f>
        <v>0</v>
      </c>
      <c r="R1243" s="5">
        <f>'PROTRA_capacity-Original_Data'!S1243</f>
        <v>0</v>
      </c>
      <c r="S1243" s="5">
        <f>'PROTRA_capacity-Original_Data'!T1243</f>
        <v>0</v>
      </c>
      <c r="T1243" s="5">
        <f>'PROTRA_capacity-Original_Data'!U1243</f>
        <v>0</v>
      </c>
      <c r="U1243" s="5">
        <f>'PROTRA_capacity-Original_Data'!V1243</f>
        <v>0</v>
      </c>
      <c r="W1243" s="83" t="e">
        <f t="shared" si="79"/>
        <v>#DIV/0!</v>
      </c>
    </row>
    <row r="1244" spans="1:23" x14ac:dyDescent="0.35">
      <c r="A1244" t="s">
        <v>62</v>
      </c>
      <c r="B1244" t="s">
        <v>42</v>
      </c>
      <c r="C1244" t="str">
        <f t="shared" si="76"/>
        <v>POLAND_TO_elec</v>
      </c>
      <c r="D1244" t="str">
        <f t="shared" si="77"/>
        <v>PROTRA_CHP_PP_I</v>
      </c>
      <c r="E1244" t="s">
        <v>2</v>
      </c>
      <c r="F1244" s="1" t="str">
        <f t="shared" si="78"/>
        <v>POLANDTO_elecPROTRA_CHP_geothermal</v>
      </c>
      <c r="G1244" s="3">
        <v>0</v>
      </c>
      <c r="H1244" s="3">
        <v>0</v>
      </c>
      <c r="I1244" s="3">
        <v>0</v>
      </c>
      <c r="J1244" s="3">
        <v>0</v>
      </c>
      <c r="K1244" s="3">
        <v>0</v>
      </c>
      <c r="L1244" s="3">
        <v>0</v>
      </c>
      <c r="M1244" s="3">
        <v>0</v>
      </c>
      <c r="N1244" s="3">
        <v>0</v>
      </c>
      <c r="O1244" s="3">
        <v>0</v>
      </c>
      <c r="P1244" s="3">
        <v>0</v>
      </c>
      <c r="Q1244" s="3">
        <v>0</v>
      </c>
      <c r="R1244" s="3">
        <v>0</v>
      </c>
      <c r="S1244" s="3">
        <v>0</v>
      </c>
      <c r="T1244" s="3">
        <v>0</v>
      </c>
      <c r="U1244" s="3">
        <v>0</v>
      </c>
      <c r="W1244" s="83" t="e">
        <f t="shared" si="79"/>
        <v>#DIV/0!</v>
      </c>
    </row>
    <row r="1245" spans="1:23" x14ac:dyDescent="0.35">
      <c r="A1245" t="s">
        <v>62</v>
      </c>
      <c r="B1245" t="s">
        <v>42</v>
      </c>
      <c r="C1245" t="str">
        <f t="shared" si="76"/>
        <v>POLAND_TO_elec</v>
      </c>
      <c r="D1245" t="str">
        <f t="shared" si="77"/>
        <v>PROTRA_CHP_PP_I</v>
      </c>
      <c r="E1245" t="s">
        <v>3</v>
      </c>
      <c r="F1245" s="1" t="str">
        <f t="shared" si="78"/>
        <v>POLANDTO_elecPROTRA_CHP_liquid_fuels</v>
      </c>
      <c r="G1245" s="5">
        <f>'PROTRA_capacity-Original_Data'!H1245</f>
        <v>0.32600000000000001</v>
      </c>
      <c r="H1245" s="5">
        <f>'PROTRA_capacity-Original_Data'!I1245</f>
        <v>0.32600000000000001</v>
      </c>
      <c r="I1245" s="5">
        <f>'PROTRA_capacity-Original_Data'!J1245</f>
        <v>0.32600000000000001</v>
      </c>
      <c r="J1245" s="5">
        <f>'PROTRA_capacity-Original_Data'!K1245</f>
        <v>0.32600000000000001</v>
      </c>
      <c r="K1245" s="5">
        <f>'PROTRA_capacity-Original_Data'!L1245</f>
        <v>0.32600000000000001</v>
      </c>
      <c r="L1245" s="5">
        <f>'PROTRA_capacity-Original_Data'!M1245</f>
        <v>0.27100000000000002</v>
      </c>
      <c r="M1245" s="5">
        <f>'PROTRA_capacity-Original_Data'!N1245</f>
        <v>0.27100000000000002</v>
      </c>
      <c r="N1245" s="5">
        <f>'PROTRA_capacity-Original_Data'!O1245</f>
        <v>0.27100000000000002</v>
      </c>
      <c r="O1245" s="5">
        <f>'PROTRA_capacity-Original_Data'!P1245</f>
        <v>0.216</v>
      </c>
      <c r="P1245" s="5">
        <f>'PROTRA_capacity-Original_Data'!Q1245</f>
        <v>0.20100000000000001</v>
      </c>
      <c r="Q1245" s="5">
        <f>'PROTRA_capacity-Original_Data'!R1245</f>
        <v>0.20100000000000001</v>
      </c>
      <c r="R1245" s="5">
        <f>'PROTRA_capacity-Original_Data'!S1245</f>
        <v>0.20100000000000001</v>
      </c>
      <c r="S1245" s="5">
        <f>'PROTRA_capacity-Original_Data'!T1245</f>
        <v>0.24178260869565218</v>
      </c>
      <c r="T1245" s="5">
        <f>'PROTRA_capacity-Original_Data'!U1245</f>
        <v>0.24178260869565218</v>
      </c>
      <c r="U1245" s="5">
        <f>'PROTRA_capacity-Original_Data'!V1245</f>
        <v>0.20915652173913044</v>
      </c>
      <c r="W1245" s="83">
        <f t="shared" si="79"/>
        <v>-3.1203825883649894E-2</v>
      </c>
    </row>
    <row r="1246" spans="1:23" x14ac:dyDescent="0.35">
      <c r="A1246" t="s">
        <v>62</v>
      </c>
      <c r="B1246" t="s">
        <v>42</v>
      </c>
      <c r="C1246" t="str">
        <f t="shared" si="76"/>
        <v>POLAND_TO_elec</v>
      </c>
      <c r="D1246" t="str">
        <f t="shared" si="77"/>
        <v>PROTRA_CHP_PP_I</v>
      </c>
      <c r="E1246" t="s">
        <v>4</v>
      </c>
      <c r="F1246" s="1" t="str">
        <f t="shared" si="78"/>
        <v>POLANDTO_elecPROTRA_CHP_liquid_fuels_CCS</v>
      </c>
      <c r="G1246" s="5">
        <f>'PROTRA_capacity-Original_Data'!H1246</f>
        <v>0</v>
      </c>
      <c r="H1246" s="5">
        <f>'PROTRA_capacity-Original_Data'!I1246</f>
        <v>0</v>
      </c>
      <c r="I1246" s="5">
        <f>'PROTRA_capacity-Original_Data'!J1246</f>
        <v>0</v>
      </c>
      <c r="J1246" s="5">
        <f>'PROTRA_capacity-Original_Data'!K1246</f>
        <v>0</v>
      </c>
      <c r="K1246" s="5">
        <f>'PROTRA_capacity-Original_Data'!L1246</f>
        <v>0</v>
      </c>
      <c r="L1246" s="5">
        <f>'PROTRA_capacity-Original_Data'!M1246</f>
        <v>0</v>
      </c>
      <c r="M1246" s="5">
        <f>'PROTRA_capacity-Original_Data'!N1246</f>
        <v>0</v>
      </c>
      <c r="N1246" s="5">
        <f>'PROTRA_capacity-Original_Data'!O1246</f>
        <v>0</v>
      </c>
      <c r="O1246" s="5">
        <f>'PROTRA_capacity-Original_Data'!P1246</f>
        <v>0</v>
      </c>
      <c r="P1246" s="5">
        <f>'PROTRA_capacity-Original_Data'!Q1246</f>
        <v>0</v>
      </c>
      <c r="Q1246" s="5">
        <f>'PROTRA_capacity-Original_Data'!R1246</f>
        <v>0</v>
      </c>
      <c r="R1246" s="5">
        <f>'PROTRA_capacity-Original_Data'!S1246</f>
        <v>0</v>
      </c>
      <c r="S1246" s="5">
        <f>'PROTRA_capacity-Original_Data'!T1246</f>
        <v>0</v>
      </c>
      <c r="T1246" s="5">
        <f>'PROTRA_capacity-Original_Data'!U1246</f>
        <v>0</v>
      </c>
      <c r="U1246" s="5">
        <f>'PROTRA_capacity-Original_Data'!V1246</f>
        <v>0</v>
      </c>
      <c r="W1246" s="83" t="e">
        <f t="shared" si="79"/>
        <v>#DIV/0!</v>
      </c>
    </row>
    <row r="1247" spans="1:23" x14ac:dyDescent="0.35">
      <c r="A1247" t="s">
        <v>62</v>
      </c>
      <c r="B1247" t="s">
        <v>42</v>
      </c>
      <c r="C1247" t="str">
        <f t="shared" si="76"/>
        <v>POLAND_TO_elec</v>
      </c>
      <c r="D1247" t="str">
        <f t="shared" si="77"/>
        <v>PROTRA_CHP_PP_I</v>
      </c>
      <c r="E1247" t="s">
        <v>5</v>
      </c>
      <c r="F1247" s="1" t="str">
        <f t="shared" si="78"/>
        <v>POLANDTO_elecPROTRA_CHP_solid_fossil</v>
      </c>
      <c r="G1247" s="5">
        <f>'PROTRA_capacity-Original_Data'!H1247</f>
        <v>14.667739999999998</v>
      </c>
      <c r="H1247" s="5">
        <f>'PROTRA_capacity-Original_Data'!I1247</f>
        <v>14.287739999999999</v>
      </c>
      <c r="I1247" s="5">
        <f>'PROTRA_capacity-Original_Data'!J1247</f>
        <v>13.988539999999999</v>
      </c>
      <c r="J1247" s="5">
        <f>'PROTRA_capacity-Original_Data'!K1247</f>
        <v>14.071639999999999</v>
      </c>
      <c r="K1247" s="5">
        <f>'PROTRA_capacity-Original_Data'!L1247</f>
        <v>13.980540000000001</v>
      </c>
      <c r="L1247" s="5">
        <f>'PROTRA_capacity-Original_Data'!M1247</f>
        <v>13.696039999999998</v>
      </c>
      <c r="M1247" s="5">
        <f>'PROTRA_capacity-Original_Data'!N1247</f>
        <v>13.625500000000001</v>
      </c>
      <c r="N1247" s="5">
        <f>'PROTRA_capacity-Original_Data'!O1247</f>
        <v>13.293899999999999</v>
      </c>
      <c r="O1247" s="5">
        <f>'PROTRA_capacity-Original_Data'!P1247</f>
        <v>13.161</v>
      </c>
      <c r="P1247" s="5">
        <f>'PROTRA_capacity-Original_Data'!Q1247</f>
        <v>12.502300000000002</v>
      </c>
      <c r="Q1247" s="5">
        <f>'PROTRA_capacity-Original_Data'!R1247</f>
        <v>12.128486043248301</v>
      </c>
      <c r="R1247" s="5">
        <f>'PROTRA_capacity-Original_Data'!S1247</f>
        <v>11.834293109775844</v>
      </c>
      <c r="S1247" s="5">
        <f>'PROTRA_capacity-Original_Data'!T1247</f>
        <v>12.881062155938547</v>
      </c>
      <c r="T1247" s="5">
        <f>'PROTRA_capacity-Original_Data'!U1247</f>
        <v>13.618343834778544</v>
      </c>
      <c r="U1247" s="5">
        <f>'PROTRA_capacity-Original_Data'!V1247</f>
        <v>13.478444748677727</v>
      </c>
      <c r="W1247" s="83">
        <f t="shared" si="79"/>
        <v>-6.0217106918674101E-3</v>
      </c>
    </row>
    <row r="1248" spans="1:23" x14ac:dyDescent="0.35">
      <c r="A1248" t="s">
        <v>62</v>
      </c>
      <c r="B1248" t="s">
        <v>42</v>
      </c>
      <c r="C1248" t="str">
        <f t="shared" si="76"/>
        <v>POLAND_TO_elec</v>
      </c>
      <c r="D1248" t="str">
        <f t="shared" si="77"/>
        <v>PROTRA_CHP_PP_I</v>
      </c>
      <c r="E1248" t="s">
        <v>6</v>
      </c>
      <c r="F1248" s="1" t="str">
        <f t="shared" si="78"/>
        <v>POLANDTO_elecPROTRA_CHP_solid_fossil_CCS</v>
      </c>
      <c r="G1248" s="5">
        <f>'PROTRA_capacity-Original_Data'!H1248</f>
        <v>0</v>
      </c>
      <c r="H1248" s="5">
        <f>'PROTRA_capacity-Original_Data'!I1248</f>
        <v>0</v>
      </c>
      <c r="I1248" s="5">
        <f>'PROTRA_capacity-Original_Data'!J1248</f>
        <v>0</v>
      </c>
      <c r="J1248" s="5">
        <f>'PROTRA_capacity-Original_Data'!K1248</f>
        <v>0</v>
      </c>
      <c r="K1248" s="5">
        <f>'PROTRA_capacity-Original_Data'!L1248</f>
        <v>0</v>
      </c>
      <c r="L1248" s="5">
        <f>'PROTRA_capacity-Original_Data'!M1248</f>
        <v>0</v>
      </c>
      <c r="M1248" s="5">
        <f>'PROTRA_capacity-Original_Data'!N1248</f>
        <v>0</v>
      </c>
      <c r="N1248" s="5">
        <f>'PROTRA_capacity-Original_Data'!O1248</f>
        <v>0</v>
      </c>
      <c r="O1248" s="5">
        <f>'PROTRA_capacity-Original_Data'!P1248</f>
        <v>0</v>
      </c>
      <c r="P1248" s="5">
        <f>'PROTRA_capacity-Original_Data'!Q1248</f>
        <v>0</v>
      </c>
      <c r="Q1248" s="5">
        <f>'PROTRA_capacity-Original_Data'!R1248</f>
        <v>0</v>
      </c>
      <c r="R1248" s="5">
        <f>'PROTRA_capacity-Original_Data'!S1248</f>
        <v>0</v>
      </c>
      <c r="S1248" s="5">
        <f>'PROTRA_capacity-Original_Data'!T1248</f>
        <v>0</v>
      </c>
      <c r="T1248" s="5">
        <f>'PROTRA_capacity-Original_Data'!U1248</f>
        <v>0</v>
      </c>
      <c r="U1248" s="5">
        <f>'PROTRA_capacity-Original_Data'!V1248</f>
        <v>0</v>
      </c>
      <c r="W1248" s="83" t="e">
        <f t="shared" si="79"/>
        <v>#DIV/0!</v>
      </c>
    </row>
    <row r="1249" spans="1:23" x14ac:dyDescent="0.35">
      <c r="A1249" t="s">
        <v>62</v>
      </c>
      <c r="B1249" t="s">
        <v>42</v>
      </c>
      <c r="C1249" t="str">
        <f t="shared" si="76"/>
        <v>POLAND_TO_elec</v>
      </c>
      <c r="D1249" t="str">
        <f t="shared" si="77"/>
        <v>PROTRA_CHP_PP_I</v>
      </c>
      <c r="E1249" t="s">
        <v>7</v>
      </c>
      <c r="F1249" s="1" t="str">
        <f t="shared" si="78"/>
        <v>POLANDTO_elecPROTRA_CHP_waste</v>
      </c>
      <c r="G1249" s="5">
        <f>'PROTRA_capacity-Original_Data'!H1249</f>
        <v>5.7413472268730802E-3</v>
      </c>
      <c r="H1249" s="5">
        <f>'PROTRA_capacity-Original_Data'!I1249</f>
        <v>5.7871558483640886E-3</v>
      </c>
      <c r="I1249" s="5">
        <f>'PROTRA_capacity-Original_Data'!J1249</f>
        <v>5.7871558483640886E-3</v>
      </c>
      <c r="J1249" s="5">
        <f>'PROTRA_capacity-Original_Data'!K1249</f>
        <v>5.497034578921034E-3</v>
      </c>
      <c r="K1249" s="5">
        <f>'PROTRA_capacity-Original_Data'!L1249</f>
        <v>7.0239886286213218E-3</v>
      </c>
      <c r="L1249" s="5">
        <f>'PROTRA_capacity-Original_Data'!M1249</f>
        <v>7.0239886286213218E-3</v>
      </c>
      <c r="M1249" s="5">
        <f>'PROTRA_capacity-Original_Data'!N1249</f>
        <v>7.0239886286213218E-3</v>
      </c>
      <c r="N1249" s="5">
        <f>'PROTRA_capacity-Original_Data'!O1249</f>
        <v>7.1186597797027393E-3</v>
      </c>
      <c r="O1249" s="5">
        <f>'PROTRA_capacity-Original_Data'!P1249</f>
        <v>7.1186597797027393E-3</v>
      </c>
      <c r="P1249" s="5">
        <f>'PROTRA_capacity-Original_Data'!Q1249</f>
        <v>5.0166548348853238E-3</v>
      </c>
      <c r="Q1249" s="5">
        <f>'PROTRA_capacity-Original_Data'!R1249</f>
        <v>4.7407124244752E-3</v>
      </c>
      <c r="R1249" s="5">
        <f>'PROTRA_capacity-Original_Data'!S1249</f>
        <v>4.4647700140650762E-3</v>
      </c>
      <c r="S1249" s="5">
        <f>'PROTRA_capacity-Original_Data'!T1249</f>
        <v>4.1888276036549524E-3</v>
      </c>
      <c r="T1249" s="5">
        <f>'PROTRA_capacity-Original_Data'!U1249</f>
        <v>3.9128851932448286E-3</v>
      </c>
      <c r="U1249" s="5">
        <f>'PROTRA_capacity-Original_Data'!V1249</f>
        <v>3.6369427828347053E-3</v>
      </c>
      <c r="W1249" s="83">
        <f t="shared" si="79"/>
        <v>-3.2084749772813725E-2</v>
      </c>
    </row>
    <row r="1250" spans="1:23" x14ac:dyDescent="0.35">
      <c r="A1250" t="s">
        <v>62</v>
      </c>
      <c r="B1250" t="s">
        <v>42</v>
      </c>
      <c r="C1250" t="str">
        <f t="shared" si="76"/>
        <v>POLAND_TO_elec</v>
      </c>
      <c r="D1250" t="str">
        <f t="shared" si="77"/>
        <v>PROTRA_CHP_PP_I</v>
      </c>
      <c r="E1250" t="s">
        <v>8</v>
      </c>
      <c r="F1250" s="1" t="str">
        <f t="shared" si="78"/>
        <v>POLANDTO_elecPROTRA_CHP_solid_bio</v>
      </c>
      <c r="G1250" s="5">
        <f>'PROTRA_capacity-Original_Data'!H1250</f>
        <v>0.18225865277312692</v>
      </c>
      <c r="H1250" s="5">
        <f>'PROTRA_capacity-Original_Data'!I1250</f>
        <v>0.18371284415163591</v>
      </c>
      <c r="I1250" s="5">
        <f>'PROTRA_capacity-Original_Data'!J1250</f>
        <v>0.18371284415163591</v>
      </c>
      <c r="J1250" s="5">
        <f>'PROTRA_capacity-Original_Data'!K1250</f>
        <v>0.17450296542107896</v>
      </c>
      <c r="K1250" s="5">
        <f>'PROTRA_capacity-Original_Data'!L1250</f>
        <v>0.22297601137137871</v>
      </c>
      <c r="L1250" s="5">
        <f>'PROTRA_capacity-Original_Data'!M1250</f>
        <v>0.22297601137137871</v>
      </c>
      <c r="M1250" s="5">
        <f>'PROTRA_capacity-Original_Data'!N1250</f>
        <v>0.22297601137137871</v>
      </c>
      <c r="N1250" s="5">
        <f>'PROTRA_capacity-Original_Data'!O1250</f>
        <v>0.22598134022029728</v>
      </c>
      <c r="O1250" s="5">
        <f>'PROTRA_capacity-Original_Data'!P1250</f>
        <v>0.22598134022029728</v>
      </c>
      <c r="P1250" s="5">
        <f>'PROTRA_capacity-Original_Data'!Q1250</f>
        <v>0.15925334516511469</v>
      </c>
      <c r="Q1250" s="5">
        <f>'PROTRA_capacity-Original_Data'!R1250</f>
        <v>0.18473388039153302</v>
      </c>
      <c r="R1250" s="5">
        <f>'PROTRA_capacity-Original_Data'!S1250</f>
        <v>0.21276246914059324</v>
      </c>
      <c r="S1250" s="5">
        <f>'PROTRA_capacity-Original_Data'!T1250</f>
        <v>0.25607937902550443</v>
      </c>
      <c r="T1250" s="5">
        <f>'PROTRA_capacity-Original_Data'!U1250</f>
        <v>0.36054957345381961</v>
      </c>
      <c r="U1250" s="5">
        <f>'PROTRA_capacity-Original_Data'!V1250</f>
        <v>0.3737145166541358</v>
      </c>
      <c r="W1250" s="83">
        <f t="shared" si="79"/>
        <v>5.2628512245015635E-2</v>
      </c>
    </row>
    <row r="1251" spans="1:23" x14ac:dyDescent="0.35">
      <c r="A1251" t="s">
        <v>62</v>
      </c>
      <c r="B1251" t="s">
        <v>42</v>
      </c>
      <c r="C1251" t="str">
        <f t="shared" si="76"/>
        <v>POLAND_TO_elec</v>
      </c>
      <c r="D1251" t="str">
        <f t="shared" si="77"/>
        <v>PROTRA_CHP_PP_I</v>
      </c>
      <c r="E1251" t="s">
        <v>9</v>
      </c>
      <c r="F1251" s="1" t="str">
        <f t="shared" si="78"/>
        <v>POLANDTO_elecPROTRA_CHP_solid_bio_CCS</v>
      </c>
      <c r="G1251" s="5">
        <f>'PROTRA_capacity-Original_Data'!H1251</f>
        <v>0</v>
      </c>
      <c r="H1251" s="5">
        <f>'PROTRA_capacity-Original_Data'!I1251</f>
        <v>0</v>
      </c>
      <c r="I1251" s="5">
        <f>'PROTRA_capacity-Original_Data'!J1251</f>
        <v>0</v>
      </c>
      <c r="J1251" s="5">
        <f>'PROTRA_capacity-Original_Data'!K1251</f>
        <v>0</v>
      </c>
      <c r="K1251" s="5">
        <f>'PROTRA_capacity-Original_Data'!L1251</f>
        <v>0</v>
      </c>
      <c r="L1251" s="5">
        <f>'PROTRA_capacity-Original_Data'!M1251</f>
        <v>0</v>
      </c>
      <c r="M1251" s="5">
        <f>'PROTRA_capacity-Original_Data'!N1251</f>
        <v>0</v>
      </c>
      <c r="N1251" s="5">
        <f>'PROTRA_capacity-Original_Data'!O1251</f>
        <v>0</v>
      </c>
      <c r="O1251" s="5">
        <f>'PROTRA_capacity-Original_Data'!P1251</f>
        <v>0</v>
      </c>
      <c r="P1251" s="5">
        <f>'PROTRA_capacity-Original_Data'!Q1251</f>
        <v>0</v>
      </c>
      <c r="Q1251" s="5">
        <f>'PROTRA_capacity-Original_Data'!R1251</f>
        <v>0</v>
      </c>
      <c r="R1251" s="5">
        <f>'PROTRA_capacity-Original_Data'!S1251</f>
        <v>0</v>
      </c>
      <c r="S1251" s="5">
        <f>'PROTRA_capacity-Original_Data'!T1251</f>
        <v>0</v>
      </c>
      <c r="T1251" s="5">
        <f>'PROTRA_capacity-Original_Data'!U1251</f>
        <v>0</v>
      </c>
      <c r="U1251" s="5">
        <f>'PROTRA_capacity-Original_Data'!V1251</f>
        <v>0</v>
      </c>
      <c r="W1251" s="83" t="e">
        <f t="shared" si="79"/>
        <v>#DIV/0!</v>
      </c>
    </row>
    <row r="1252" spans="1:23" x14ac:dyDescent="0.35">
      <c r="A1252" t="s">
        <v>62</v>
      </c>
      <c r="B1252" t="s">
        <v>42</v>
      </c>
      <c r="C1252" t="str">
        <f t="shared" si="76"/>
        <v>POLAND_TO_elec</v>
      </c>
      <c r="D1252" t="str">
        <f t="shared" si="77"/>
        <v>PROTRA_CHP_PP_I</v>
      </c>
      <c r="E1252" t="s">
        <v>17</v>
      </c>
      <c r="F1252" s="1" t="str">
        <f t="shared" si="78"/>
        <v>POLANDTO_elecPROTRA_PP_solid_bio</v>
      </c>
      <c r="G1252" s="5">
        <f>'PROTRA_capacity-Original_Data'!H1252</f>
        <v>0</v>
      </c>
      <c r="H1252" s="5">
        <f>'PROTRA_capacity-Original_Data'!I1252</f>
        <v>0</v>
      </c>
      <c r="I1252" s="5">
        <f>'PROTRA_capacity-Original_Data'!J1252</f>
        <v>0</v>
      </c>
      <c r="J1252" s="5">
        <f>'PROTRA_capacity-Original_Data'!K1252</f>
        <v>0</v>
      </c>
      <c r="K1252" s="5">
        <f>'PROTRA_capacity-Original_Data'!L1252</f>
        <v>0</v>
      </c>
      <c r="L1252" s="5">
        <f>'PROTRA_capacity-Original_Data'!M1252</f>
        <v>0.19873948839622882</v>
      </c>
      <c r="M1252" s="5">
        <f>'PROTRA_capacity-Original_Data'!N1252</f>
        <v>0.19873948839622882</v>
      </c>
      <c r="N1252" s="5">
        <f>'PROTRA_capacity-Original_Data'!O1252</f>
        <v>0.19873948839622882</v>
      </c>
      <c r="O1252" s="5">
        <f>'PROTRA_capacity-Original_Data'!P1252</f>
        <v>0.19873948839622882</v>
      </c>
      <c r="P1252" s="5">
        <f>'PROTRA_capacity-Original_Data'!Q1252</f>
        <v>0.19873948839622882</v>
      </c>
      <c r="Q1252" s="5">
        <f>'PROTRA_capacity-Original_Data'!R1252</f>
        <v>0.23053780653962541</v>
      </c>
      <c r="R1252" s="5">
        <f>'PROTRA_capacity-Original_Data'!S1252</f>
        <v>0.2655159564973617</v>
      </c>
      <c r="S1252" s="5">
        <f>'PROTRA_capacity-Original_Data'!T1252</f>
        <v>0.31957309734113598</v>
      </c>
      <c r="T1252" s="5">
        <f>'PROTRA_capacity-Original_Data'!U1252</f>
        <v>0.44994620172906202</v>
      </c>
      <c r="U1252" s="5">
        <f>'PROTRA_capacity-Original_Data'!V1252</f>
        <v>0.46637533276981696</v>
      </c>
      <c r="W1252" s="83" t="e">
        <f t="shared" si="79"/>
        <v>#DIV/0!</v>
      </c>
    </row>
    <row r="1253" spans="1:23" x14ac:dyDescent="0.35">
      <c r="A1253" t="s">
        <v>62</v>
      </c>
      <c r="B1253" t="s">
        <v>42</v>
      </c>
      <c r="C1253" t="str">
        <f t="shared" si="76"/>
        <v>POLAND_TO_elec</v>
      </c>
      <c r="D1253" t="str">
        <f t="shared" si="77"/>
        <v>PROTRA_CHP_PP_I</v>
      </c>
      <c r="E1253" t="s">
        <v>18</v>
      </c>
      <c r="F1253" s="1" t="str">
        <f t="shared" si="78"/>
        <v>POLANDTO_elecPROTRA_PP_solid_bio_CCS</v>
      </c>
      <c r="G1253" s="5">
        <f>'PROTRA_capacity-Original_Data'!H1253</f>
        <v>0</v>
      </c>
      <c r="H1253" s="5">
        <f>'PROTRA_capacity-Original_Data'!I1253</f>
        <v>0</v>
      </c>
      <c r="I1253" s="5">
        <f>'PROTRA_capacity-Original_Data'!J1253</f>
        <v>0</v>
      </c>
      <c r="J1253" s="5">
        <f>'PROTRA_capacity-Original_Data'!K1253</f>
        <v>0</v>
      </c>
      <c r="K1253" s="5">
        <f>'PROTRA_capacity-Original_Data'!L1253</f>
        <v>0</v>
      </c>
      <c r="L1253" s="5">
        <f>'PROTRA_capacity-Original_Data'!M1253</f>
        <v>0</v>
      </c>
      <c r="M1253" s="5">
        <f>'PROTRA_capacity-Original_Data'!N1253</f>
        <v>0</v>
      </c>
      <c r="N1253" s="5">
        <f>'PROTRA_capacity-Original_Data'!O1253</f>
        <v>0</v>
      </c>
      <c r="O1253" s="5">
        <f>'PROTRA_capacity-Original_Data'!P1253</f>
        <v>0</v>
      </c>
      <c r="P1253" s="5">
        <f>'PROTRA_capacity-Original_Data'!Q1253</f>
        <v>0</v>
      </c>
      <c r="Q1253" s="5">
        <f>'PROTRA_capacity-Original_Data'!R1253</f>
        <v>0</v>
      </c>
      <c r="R1253" s="5">
        <f>'PROTRA_capacity-Original_Data'!S1253</f>
        <v>0</v>
      </c>
      <c r="S1253" s="5">
        <f>'PROTRA_capacity-Original_Data'!T1253</f>
        <v>0</v>
      </c>
      <c r="T1253" s="5">
        <f>'PROTRA_capacity-Original_Data'!U1253</f>
        <v>0</v>
      </c>
      <c r="U1253" s="5">
        <f>'PROTRA_capacity-Original_Data'!V1253</f>
        <v>0</v>
      </c>
      <c r="W1253" s="83" t="e">
        <f t="shared" si="79"/>
        <v>#DIV/0!</v>
      </c>
    </row>
    <row r="1254" spans="1:23" x14ac:dyDescent="0.35">
      <c r="A1254" t="s">
        <v>62</v>
      </c>
      <c r="B1254" t="s">
        <v>42</v>
      </c>
      <c r="C1254" t="str">
        <f t="shared" si="76"/>
        <v>POLAND_TO_elec</v>
      </c>
      <c r="D1254" t="str">
        <f t="shared" si="77"/>
        <v>PROTRA_CHP_PP_I</v>
      </c>
      <c r="E1254" t="s">
        <v>19</v>
      </c>
      <c r="F1254" s="1" t="str">
        <f t="shared" si="78"/>
        <v>POLANDTO_elecPROTRA_PP_gas_fuels</v>
      </c>
      <c r="G1254" s="5">
        <f>'PROTRA_capacity-Original_Data'!H1254</f>
        <v>0.1201</v>
      </c>
      <c r="H1254" s="5">
        <f>'PROTRA_capacity-Original_Data'!I1254</f>
        <v>0.11600000000000001</v>
      </c>
      <c r="I1254" s="5">
        <f>'PROTRA_capacity-Original_Data'!J1254</f>
        <v>0.11600000000000001</v>
      </c>
      <c r="J1254" s="5">
        <f>'PROTRA_capacity-Original_Data'!K1254</f>
        <v>0.11600000000000001</v>
      </c>
      <c r="K1254" s="5">
        <f>'PROTRA_capacity-Original_Data'!L1254</f>
        <v>0.11600000000000001</v>
      </c>
      <c r="L1254" s="5">
        <f>'PROTRA_capacity-Original_Data'!M1254</f>
        <v>0.11600000000000001</v>
      </c>
      <c r="M1254" s="5">
        <f>'PROTRA_capacity-Original_Data'!N1254</f>
        <v>0.11600000000000001</v>
      </c>
      <c r="N1254" s="5">
        <f>'PROTRA_capacity-Original_Data'!O1254</f>
        <v>0.11840000000000001</v>
      </c>
      <c r="O1254" s="5">
        <f>'PROTRA_capacity-Original_Data'!P1254</f>
        <v>0.11840000000000001</v>
      </c>
      <c r="P1254" s="5">
        <f>'PROTRA_capacity-Original_Data'!Q1254</f>
        <v>0.60069166666666673</v>
      </c>
      <c r="Q1254" s="5">
        <f>'PROTRA_capacity-Original_Data'!R1254</f>
        <v>0.89127015582655833</v>
      </c>
      <c r="R1254" s="5">
        <f>'PROTRA_capacity-Original_Data'!S1254</f>
        <v>0.9742925813008132</v>
      </c>
      <c r="S1254" s="5">
        <f>'PROTRA_capacity-Original_Data'!T1254</f>
        <v>1.4028348069105694</v>
      </c>
      <c r="T1254" s="5">
        <f>'PROTRA_capacity-Original_Data'!U1254</f>
        <v>1.4516715277777779</v>
      </c>
      <c r="U1254" s="5">
        <f>'PROTRA_capacity-Original_Data'!V1254</f>
        <v>1.7166107384823852</v>
      </c>
      <c r="W1254" s="83">
        <f t="shared" si="79"/>
        <v>0.20923080225096258</v>
      </c>
    </row>
    <row r="1255" spans="1:23" x14ac:dyDescent="0.35">
      <c r="A1255" t="s">
        <v>62</v>
      </c>
      <c r="B1255" t="s">
        <v>42</v>
      </c>
      <c r="C1255" t="str">
        <f t="shared" si="76"/>
        <v>POLAND_TO_elec</v>
      </c>
      <c r="D1255" t="str">
        <f t="shared" si="77"/>
        <v>PROTRA_CHP_PP_I</v>
      </c>
      <c r="E1255" t="s">
        <v>20</v>
      </c>
      <c r="F1255" s="1" t="str">
        <f t="shared" si="78"/>
        <v>POLANDTO_elecPROTRA_PP_gas_fuels_CCS</v>
      </c>
      <c r="G1255" s="6">
        <f>'PROTRA_capacity-Original_Data'!H1255</f>
        <v>0</v>
      </c>
      <c r="H1255" s="6">
        <f>'PROTRA_capacity-Original_Data'!I1255</f>
        <v>0</v>
      </c>
      <c r="I1255" s="6">
        <f>'PROTRA_capacity-Original_Data'!J1255</f>
        <v>0</v>
      </c>
      <c r="J1255" s="6">
        <f>'PROTRA_capacity-Original_Data'!K1255</f>
        <v>0</v>
      </c>
      <c r="K1255" s="6">
        <f>'PROTRA_capacity-Original_Data'!L1255</f>
        <v>0</v>
      </c>
      <c r="L1255" s="6">
        <f>'PROTRA_capacity-Original_Data'!M1255</f>
        <v>0</v>
      </c>
      <c r="M1255" s="6">
        <f>'PROTRA_capacity-Original_Data'!N1255</f>
        <v>0</v>
      </c>
      <c r="N1255" s="6">
        <f>'PROTRA_capacity-Original_Data'!O1255</f>
        <v>0</v>
      </c>
      <c r="O1255" s="6">
        <f>'PROTRA_capacity-Original_Data'!P1255</f>
        <v>0</v>
      </c>
      <c r="P1255" s="6">
        <f>'PROTRA_capacity-Original_Data'!Q1255</f>
        <v>0</v>
      </c>
      <c r="Q1255" s="6">
        <f>'PROTRA_capacity-Original_Data'!R1255</f>
        <v>0</v>
      </c>
      <c r="R1255" s="6">
        <f>'PROTRA_capacity-Original_Data'!S1255</f>
        <v>0</v>
      </c>
      <c r="S1255" s="6">
        <f>'PROTRA_capacity-Original_Data'!T1255</f>
        <v>0</v>
      </c>
      <c r="T1255" s="6">
        <f>'PROTRA_capacity-Original_Data'!U1255</f>
        <v>0</v>
      </c>
      <c r="U1255" s="6">
        <f>'PROTRA_capacity-Original_Data'!V1255</f>
        <v>0</v>
      </c>
      <c r="W1255" s="83" t="e">
        <f t="shared" si="79"/>
        <v>#DIV/0!</v>
      </c>
    </row>
    <row r="1256" spans="1:23" x14ac:dyDescent="0.35">
      <c r="A1256" t="s">
        <v>62</v>
      </c>
      <c r="B1256" t="s">
        <v>42</v>
      </c>
      <c r="C1256" t="str">
        <f t="shared" si="76"/>
        <v>POLAND_TO_elec</v>
      </c>
      <c r="D1256" t="str">
        <f t="shared" si="77"/>
        <v>PROTRA_CHP_PP_I</v>
      </c>
      <c r="E1256" t="s">
        <v>21</v>
      </c>
      <c r="F1256" s="1" t="str">
        <f t="shared" si="78"/>
        <v>POLANDTO_elecPROTRA_PP_geothermal</v>
      </c>
      <c r="G1256" s="4">
        <f>INDEX('CHP-geothermal-fix'!H$155:H$226,MATCH(PROTRA_capacity!$F1256,'CHP-geothermal-fix'!$F$155:$F$226,0))</f>
        <v>6.467771549191567E-3</v>
      </c>
      <c r="H1256" s="4">
        <f>INDEX('CHP-geothermal-fix'!I$155:I$226,MATCH(PROTRA_capacity!$F1256,'CHP-geothermal-fix'!$F$155:$F$226,0))</f>
        <v>6.8869436163036162E-3</v>
      </c>
      <c r="I1256" s="4">
        <f>INDEX('CHP-geothermal-fix'!J$155:J$226,MATCH(PROTRA_capacity!$F1256,'CHP-geothermal-fix'!$F$155:$F$226,0))</f>
        <v>6.7029354775531534E-3</v>
      </c>
      <c r="J1256" s="4">
        <f>INDEX('CHP-geothermal-fix'!K$155:K$226,MATCH(PROTRA_capacity!$F1256,'CHP-geothermal-fix'!$F$155:$F$226,0))</f>
        <v>6.5899346288599238E-3</v>
      </c>
      <c r="K1256" s="4">
        <f>INDEX('CHP-geothermal-fix'!L$155:L$226,MATCH(PROTRA_capacity!$F1256,'CHP-geothermal-fix'!$F$155:$F$226,0))</f>
        <v>6.6372728222314119E-3</v>
      </c>
      <c r="L1256" s="4">
        <f>INDEX('CHP-geothermal-fix'!M$155:M$226,MATCH(PROTRA_capacity!$F1256,'CHP-geothermal-fix'!$F$155:$F$226,0))</f>
        <v>9.6345100000000006E-3</v>
      </c>
      <c r="M1256" s="4">
        <f>INDEX('CHP-geothermal-fix'!N$155:N$226,MATCH(PROTRA_capacity!$F1256,'CHP-geothermal-fix'!$F$155:$F$226,0))</f>
        <v>9.0818800000000005E-3</v>
      </c>
      <c r="N1256" s="4">
        <f>INDEX('CHP-geothermal-fix'!O$155:O$226,MATCH(PROTRA_capacity!$F1256,'CHP-geothermal-fix'!$F$155:$F$226,0))</f>
        <v>9.0306499999999994E-3</v>
      </c>
      <c r="O1256" s="4">
        <f>INDEX('CHP-geothermal-fix'!P$155:P$226,MATCH(PROTRA_capacity!$F1256,'CHP-geothermal-fix'!$F$155:$F$226,0))</f>
        <v>9.3227700000000011E-3</v>
      </c>
      <c r="P1256" s="4">
        <f>INDEX('CHP-geothermal-fix'!Q$155:Q$226,MATCH(PROTRA_capacity!$F1256,'CHP-geothermal-fix'!$F$155:$F$226,0))</f>
        <v>9.3227700000000011E-3</v>
      </c>
      <c r="Q1256" s="4">
        <f>INDEX('CHP-geothermal-fix'!R$155:R$226,MATCH(PROTRA_capacity!$F1256,'CHP-geothermal-fix'!$F$155:$F$226,0))</f>
        <v>9.6782281682526571E-3</v>
      </c>
      <c r="R1256" s="4">
        <f>INDEX('CHP-geothermal-fix'!S$155:S$226,MATCH(PROTRA_capacity!$F1256,'CHP-geothermal-fix'!$F$155:$F$226,0))</f>
        <v>1.0033686336505313E-2</v>
      </c>
      <c r="S1256" s="4">
        <f>INDEX('CHP-geothermal-fix'!T$155:T$226,MATCH(PROTRA_capacity!$F1256,'CHP-geothermal-fix'!$F$155:$F$226,0))</f>
        <v>1.0389144504757969E-2</v>
      </c>
      <c r="T1256" s="4">
        <f>INDEX('CHP-geothermal-fix'!U$155:U$226,MATCH(PROTRA_capacity!$F1256,'CHP-geothermal-fix'!$F$155:$F$226,0))</f>
        <v>1.0744602673010625E-2</v>
      </c>
      <c r="U1256" s="4">
        <f>INDEX('CHP-geothermal-fix'!V$155:V$226,MATCH(PROTRA_capacity!$F1256,'CHP-geothermal-fix'!$F$155:$F$226,0))</f>
        <v>1.1100060841263281E-2</v>
      </c>
      <c r="W1256" s="83">
        <f t="shared" si="79"/>
        <v>3.9333795170446217E-2</v>
      </c>
    </row>
    <row r="1257" spans="1:23" x14ac:dyDescent="0.35">
      <c r="A1257" t="s">
        <v>62</v>
      </c>
      <c r="B1257" t="s">
        <v>42</v>
      </c>
      <c r="C1257" t="str">
        <f t="shared" si="76"/>
        <v>POLAND_TO_elec</v>
      </c>
      <c r="D1257" t="str">
        <f t="shared" si="77"/>
        <v>PROTRA_CHP_PP_I</v>
      </c>
      <c r="E1257" t="s">
        <v>22</v>
      </c>
      <c r="F1257" s="1" t="str">
        <f t="shared" si="78"/>
        <v>POLANDTO_elecPROTRA_PP_hydropower_dammed</v>
      </c>
      <c r="G1257" s="5">
        <f>'PROTRA_capacity-Original_Data'!H1257</f>
        <v>1.8323</v>
      </c>
      <c r="H1257" s="5">
        <f>'PROTRA_capacity-Original_Data'!I1257</f>
        <v>1.8323</v>
      </c>
      <c r="I1257" s="5">
        <f>'PROTRA_capacity-Original_Data'!J1257</f>
        <v>1.8323</v>
      </c>
      <c r="J1257" s="5">
        <f>'PROTRA_capacity-Original_Data'!K1257</f>
        <v>1.8323</v>
      </c>
      <c r="K1257" s="5">
        <f>'PROTRA_capacity-Original_Data'!L1257</f>
        <v>1.8323</v>
      </c>
      <c r="L1257" s="5">
        <f>'PROTRA_capacity-Original_Data'!M1257</f>
        <v>1.8323</v>
      </c>
      <c r="M1257" s="5">
        <f>'PROTRA_capacity-Original_Data'!N1257</f>
        <v>1.8323</v>
      </c>
      <c r="N1257" s="5">
        <f>'PROTRA_capacity-Original_Data'!O1257</f>
        <v>1.8323</v>
      </c>
      <c r="O1257" s="5">
        <f>'PROTRA_capacity-Original_Data'!P1257</f>
        <v>1.8323</v>
      </c>
      <c r="P1257" s="5">
        <f>'PROTRA_capacity-Original_Data'!Q1257</f>
        <v>1.8323</v>
      </c>
      <c r="Q1257" s="5">
        <f>'PROTRA_capacity-Original_Data'!R1257</f>
        <v>1.8323</v>
      </c>
      <c r="R1257" s="5">
        <f>'PROTRA_capacity-Original_Data'!S1257</f>
        <v>1.8323</v>
      </c>
      <c r="S1257" s="5">
        <f>'PROTRA_capacity-Original_Data'!T1257</f>
        <v>1.8427648494288682</v>
      </c>
      <c r="T1257" s="5">
        <f>'PROTRA_capacity-Original_Data'!U1257</f>
        <v>1.8427648494288682</v>
      </c>
      <c r="U1257" s="5">
        <f>'PROTRA_capacity-Original_Data'!V1257</f>
        <v>1.8427648494288682</v>
      </c>
      <c r="W1257" s="83">
        <f t="shared" si="79"/>
        <v>4.0687353980239926E-4</v>
      </c>
    </row>
    <row r="1258" spans="1:23" x14ac:dyDescent="0.35">
      <c r="A1258" t="s">
        <v>62</v>
      </c>
      <c r="B1258" t="s">
        <v>42</v>
      </c>
      <c r="C1258" t="str">
        <f t="shared" si="76"/>
        <v>POLAND_TO_elec</v>
      </c>
      <c r="D1258" t="str">
        <f t="shared" si="77"/>
        <v>PROTRA_CHP_PP_I</v>
      </c>
      <c r="E1258" t="s">
        <v>23</v>
      </c>
      <c r="F1258" s="1" t="str">
        <f t="shared" si="78"/>
        <v>POLANDTO_elecPROTRA_PP_hydropower_run_of_river</v>
      </c>
      <c r="G1258" s="5">
        <f>'PROTRA_capacity-Original_Data'!H1258</f>
        <v>0.49870000000000003</v>
      </c>
      <c r="H1258" s="5">
        <f>'PROTRA_capacity-Original_Data'!I1258</f>
        <v>0.49570000000000003</v>
      </c>
      <c r="I1258" s="5">
        <f>'PROTRA_capacity-Original_Data'!J1258</f>
        <v>0.50270000000000004</v>
      </c>
      <c r="J1258" s="5">
        <f>'PROTRA_capacity-Original_Data'!K1258</f>
        <v>0.50570000000000015</v>
      </c>
      <c r="K1258" s="5">
        <f>'PROTRA_capacity-Original_Data'!L1258</f>
        <v>0.50970000000000004</v>
      </c>
      <c r="L1258" s="5">
        <f>'PROTRA_capacity-Original_Data'!M1258</f>
        <v>0.51370000000000005</v>
      </c>
      <c r="M1258" s="5">
        <f>'PROTRA_capacity-Original_Data'!N1258</f>
        <v>0.51870000000000005</v>
      </c>
      <c r="N1258" s="5">
        <f>'PROTRA_capacity-Original_Data'!O1258</f>
        <v>0.52270000000000005</v>
      </c>
      <c r="O1258" s="5">
        <f>'PROTRA_capacity-Original_Data'!P1258</f>
        <v>0.53170000000000006</v>
      </c>
      <c r="P1258" s="5">
        <f>'PROTRA_capacity-Original_Data'!Q1258</f>
        <v>0.53770000000000007</v>
      </c>
      <c r="Q1258" s="5">
        <f>'PROTRA_capacity-Original_Data'!R1258</f>
        <v>0.56188227513227518</v>
      </c>
      <c r="R1258" s="5">
        <f>'PROTRA_capacity-Original_Data'!S1258</f>
        <v>0.56330476190476197</v>
      </c>
      <c r="S1258" s="5">
        <f>'PROTRA_capacity-Original_Data'!T1258</f>
        <v>0.64723148148148157</v>
      </c>
      <c r="T1258" s="5">
        <f>'PROTRA_capacity-Original_Data'!U1258</f>
        <v>0.61878174603174607</v>
      </c>
      <c r="U1258" s="5">
        <f>'PROTRA_capacity-Original_Data'!V1258</f>
        <v>0.6372740740740741</v>
      </c>
      <c r="W1258" s="83">
        <f t="shared" si="79"/>
        <v>1.7668204571082979E-2</v>
      </c>
    </row>
    <row r="1259" spans="1:23" x14ac:dyDescent="0.35">
      <c r="A1259" t="s">
        <v>62</v>
      </c>
      <c r="B1259" t="s">
        <v>42</v>
      </c>
      <c r="C1259" t="str">
        <f t="shared" si="76"/>
        <v>POLAND_TO_elec</v>
      </c>
      <c r="D1259" t="str">
        <f t="shared" si="77"/>
        <v>PROTRA_CHP_PP_I</v>
      </c>
      <c r="E1259" t="s">
        <v>24</v>
      </c>
      <c r="F1259" s="1" t="str">
        <f t="shared" si="78"/>
        <v>POLANDTO_elecPROTRA_PP_liquid_fuels</v>
      </c>
      <c r="G1259" s="5">
        <f>'PROTRA_capacity-Original_Data'!H1259</f>
        <v>2.7E-2</v>
      </c>
      <c r="H1259" s="5">
        <f>'PROTRA_capacity-Original_Data'!I1259</f>
        <v>2.7E-2</v>
      </c>
      <c r="I1259" s="5">
        <f>'PROTRA_capacity-Original_Data'!J1259</f>
        <v>2.7E-2</v>
      </c>
      <c r="J1259" s="5">
        <f>'PROTRA_capacity-Original_Data'!K1259</f>
        <v>2.7E-2</v>
      </c>
      <c r="K1259" s="5">
        <f>'PROTRA_capacity-Original_Data'!L1259</f>
        <v>2.7E-2</v>
      </c>
      <c r="L1259" s="5">
        <f>'PROTRA_capacity-Original_Data'!M1259</f>
        <v>2.7E-2</v>
      </c>
      <c r="M1259" s="5">
        <f>'PROTRA_capacity-Original_Data'!N1259</f>
        <v>2.7E-2</v>
      </c>
      <c r="N1259" s="5">
        <f>'PROTRA_capacity-Original_Data'!O1259</f>
        <v>2.7E-2</v>
      </c>
      <c r="O1259" s="5">
        <f>'PROTRA_capacity-Original_Data'!P1259</f>
        <v>2.7E-2</v>
      </c>
      <c r="P1259" s="5">
        <f>'PROTRA_capacity-Original_Data'!Q1259</f>
        <v>1.2E-2</v>
      </c>
      <c r="Q1259" s="5">
        <f>'PROTRA_capacity-Original_Data'!R1259</f>
        <v>1.2E-2</v>
      </c>
      <c r="R1259" s="5">
        <f>'PROTRA_capacity-Original_Data'!S1259</f>
        <v>1.2E-2</v>
      </c>
      <c r="S1259" s="5">
        <f>'PROTRA_capacity-Original_Data'!T1259</f>
        <v>1.4434782608695653E-2</v>
      </c>
      <c r="T1259" s="5">
        <f>'PROTRA_capacity-Original_Data'!U1259</f>
        <v>1.4434782608695653E-2</v>
      </c>
      <c r="U1259" s="5">
        <f>'PROTRA_capacity-Original_Data'!V1259</f>
        <v>1.248695652173913E-2</v>
      </c>
      <c r="W1259" s="83">
        <f t="shared" si="79"/>
        <v>-5.359274759463073E-2</v>
      </c>
    </row>
    <row r="1260" spans="1:23" x14ac:dyDescent="0.35">
      <c r="A1260" t="s">
        <v>62</v>
      </c>
      <c r="B1260" t="s">
        <v>42</v>
      </c>
      <c r="C1260" t="str">
        <f t="shared" si="76"/>
        <v>POLAND_TO_elec</v>
      </c>
      <c r="D1260" t="str">
        <f t="shared" si="77"/>
        <v>PROTRA_CHP_PP_I</v>
      </c>
      <c r="E1260" t="s">
        <v>25</v>
      </c>
      <c r="F1260" s="1" t="str">
        <f t="shared" si="78"/>
        <v>POLANDTO_elecPROTRA_PP_liquid_fuels_CCS</v>
      </c>
      <c r="G1260" s="5">
        <f>'PROTRA_capacity-Original_Data'!H1260</f>
        <v>0</v>
      </c>
      <c r="H1260" s="5">
        <f>'PROTRA_capacity-Original_Data'!I1260</f>
        <v>0</v>
      </c>
      <c r="I1260" s="5">
        <f>'PROTRA_capacity-Original_Data'!J1260</f>
        <v>0</v>
      </c>
      <c r="J1260" s="5">
        <f>'PROTRA_capacity-Original_Data'!K1260</f>
        <v>0</v>
      </c>
      <c r="K1260" s="5">
        <f>'PROTRA_capacity-Original_Data'!L1260</f>
        <v>0</v>
      </c>
      <c r="L1260" s="5">
        <f>'PROTRA_capacity-Original_Data'!M1260</f>
        <v>0</v>
      </c>
      <c r="M1260" s="5">
        <f>'PROTRA_capacity-Original_Data'!N1260</f>
        <v>0</v>
      </c>
      <c r="N1260" s="5">
        <f>'PROTRA_capacity-Original_Data'!O1260</f>
        <v>0</v>
      </c>
      <c r="O1260" s="5">
        <f>'PROTRA_capacity-Original_Data'!P1260</f>
        <v>0</v>
      </c>
      <c r="P1260" s="5">
        <f>'PROTRA_capacity-Original_Data'!Q1260</f>
        <v>0</v>
      </c>
      <c r="Q1260" s="5">
        <f>'PROTRA_capacity-Original_Data'!R1260</f>
        <v>0</v>
      </c>
      <c r="R1260" s="5">
        <f>'PROTRA_capacity-Original_Data'!S1260</f>
        <v>0</v>
      </c>
      <c r="S1260" s="5">
        <f>'PROTRA_capacity-Original_Data'!T1260</f>
        <v>0</v>
      </c>
      <c r="T1260" s="5">
        <f>'PROTRA_capacity-Original_Data'!U1260</f>
        <v>0</v>
      </c>
      <c r="U1260" s="5">
        <f>'PROTRA_capacity-Original_Data'!V1260</f>
        <v>0</v>
      </c>
      <c r="W1260" s="83" t="e">
        <f t="shared" si="79"/>
        <v>#DIV/0!</v>
      </c>
    </row>
    <row r="1261" spans="1:23" x14ac:dyDescent="0.35">
      <c r="A1261" t="s">
        <v>62</v>
      </c>
      <c r="B1261" t="s">
        <v>42</v>
      </c>
      <c r="C1261" t="str">
        <f t="shared" si="76"/>
        <v>POLAND_TO_elec</v>
      </c>
      <c r="D1261" t="str">
        <f t="shared" si="77"/>
        <v>PROTRA_CHP_PP_I</v>
      </c>
      <c r="E1261" t="s">
        <v>26</v>
      </c>
      <c r="F1261" s="1" t="str">
        <f t="shared" si="78"/>
        <v>POLANDTO_elecPROTRA_PP_nuclear</v>
      </c>
      <c r="G1261" s="5">
        <f>'PROTRA_capacity-Original_Data'!H1261</f>
        <v>0</v>
      </c>
      <c r="H1261" s="5">
        <f>'PROTRA_capacity-Original_Data'!I1261</f>
        <v>0</v>
      </c>
      <c r="I1261" s="5">
        <f>'PROTRA_capacity-Original_Data'!J1261</f>
        <v>0</v>
      </c>
      <c r="J1261" s="5">
        <f>'PROTRA_capacity-Original_Data'!K1261</f>
        <v>0</v>
      </c>
      <c r="K1261" s="5">
        <f>'PROTRA_capacity-Original_Data'!L1261</f>
        <v>0</v>
      </c>
      <c r="L1261" s="5">
        <f>'PROTRA_capacity-Original_Data'!M1261</f>
        <v>0</v>
      </c>
      <c r="M1261" s="5">
        <f>'PROTRA_capacity-Original_Data'!N1261</f>
        <v>0</v>
      </c>
      <c r="N1261" s="5">
        <f>'PROTRA_capacity-Original_Data'!O1261</f>
        <v>0</v>
      </c>
      <c r="O1261" s="5">
        <f>'PROTRA_capacity-Original_Data'!P1261</f>
        <v>0</v>
      </c>
      <c r="P1261" s="5">
        <f>'PROTRA_capacity-Original_Data'!Q1261</f>
        <v>0</v>
      </c>
      <c r="Q1261" s="5">
        <f>'PROTRA_capacity-Original_Data'!R1261</f>
        <v>0</v>
      </c>
      <c r="R1261" s="5">
        <f>'PROTRA_capacity-Original_Data'!S1261</f>
        <v>0</v>
      </c>
      <c r="S1261" s="5">
        <f>'PROTRA_capacity-Original_Data'!T1261</f>
        <v>0</v>
      </c>
      <c r="T1261" s="5">
        <f>'PROTRA_capacity-Original_Data'!U1261</f>
        <v>0</v>
      </c>
      <c r="U1261" s="5">
        <f>'PROTRA_capacity-Original_Data'!V1261</f>
        <v>0</v>
      </c>
      <c r="W1261" s="83" t="e">
        <f t="shared" si="79"/>
        <v>#DIV/0!</v>
      </c>
    </row>
    <row r="1262" spans="1:23" x14ac:dyDescent="0.35">
      <c r="A1262" t="s">
        <v>62</v>
      </c>
      <c r="B1262" t="s">
        <v>42</v>
      </c>
      <c r="C1262" t="str">
        <f t="shared" si="76"/>
        <v>POLAND_TO_elec</v>
      </c>
      <c r="D1262" t="str">
        <f t="shared" si="77"/>
        <v>PROTRA_CHP_PP_I</v>
      </c>
      <c r="E1262" t="s">
        <v>27</v>
      </c>
      <c r="F1262" s="1" t="str">
        <f t="shared" si="78"/>
        <v>POLANDTO_elecPROTRA_PP_oceanic</v>
      </c>
      <c r="G1262" s="5">
        <f>'PROTRA_capacity-Original_Data'!H1262</f>
        <v>0</v>
      </c>
      <c r="H1262" s="5">
        <f>'PROTRA_capacity-Original_Data'!I1262</f>
        <v>0</v>
      </c>
      <c r="I1262" s="5">
        <f>'PROTRA_capacity-Original_Data'!J1262</f>
        <v>0</v>
      </c>
      <c r="J1262" s="5">
        <f>'PROTRA_capacity-Original_Data'!K1262</f>
        <v>0</v>
      </c>
      <c r="K1262" s="5">
        <f>'PROTRA_capacity-Original_Data'!L1262</f>
        <v>0</v>
      </c>
      <c r="L1262" s="5">
        <f>'PROTRA_capacity-Original_Data'!M1262</f>
        <v>0</v>
      </c>
      <c r="M1262" s="5">
        <f>'PROTRA_capacity-Original_Data'!N1262</f>
        <v>0</v>
      </c>
      <c r="N1262" s="5">
        <f>'PROTRA_capacity-Original_Data'!O1262</f>
        <v>0</v>
      </c>
      <c r="O1262" s="5">
        <f>'PROTRA_capacity-Original_Data'!P1262</f>
        <v>0</v>
      </c>
      <c r="P1262" s="5">
        <f>'PROTRA_capacity-Original_Data'!Q1262</f>
        <v>0</v>
      </c>
      <c r="Q1262" s="5">
        <f>'PROTRA_capacity-Original_Data'!R1262</f>
        <v>0</v>
      </c>
      <c r="R1262" s="5">
        <f>'PROTRA_capacity-Original_Data'!S1262</f>
        <v>0</v>
      </c>
      <c r="S1262" s="5">
        <f>'PROTRA_capacity-Original_Data'!T1262</f>
        <v>0</v>
      </c>
      <c r="T1262" s="5">
        <f>'PROTRA_capacity-Original_Data'!U1262</f>
        <v>0</v>
      </c>
      <c r="U1262" s="5">
        <f>'PROTRA_capacity-Original_Data'!V1262</f>
        <v>0</v>
      </c>
      <c r="W1262" s="83" t="e">
        <f t="shared" si="79"/>
        <v>#DIV/0!</v>
      </c>
    </row>
    <row r="1263" spans="1:23" x14ac:dyDescent="0.35">
      <c r="A1263" t="s">
        <v>62</v>
      </c>
      <c r="B1263" t="s">
        <v>42</v>
      </c>
      <c r="C1263" t="str">
        <f t="shared" si="76"/>
        <v>POLAND_TO_elec</v>
      </c>
      <c r="D1263" t="str">
        <f t="shared" si="77"/>
        <v>PROTRA_CHP_PP_I</v>
      </c>
      <c r="E1263" t="s">
        <v>28</v>
      </c>
      <c r="F1263" s="1" t="str">
        <f t="shared" si="78"/>
        <v>POLANDTO_elecPROTRA_PP_solar_CSP</v>
      </c>
      <c r="G1263" s="5">
        <f>'PROTRA_capacity-Original_Data'!H1263</f>
        <v>0</v>
      </c>
      <c r="H1263" s="5">
        <f>'PROTRA_capacity-Original_Data'!I1263</f>
        <v>0</v>
      </c>
      <c r="I1263" s="5">
        <f>'PROTRA_capacity-Original_Data'!J1263</f>
        <v>0</v>
      </c>
      <c r="J1263" s="5">
        <f>'PROTRA_capacity-Original_Data'!K1263</f>
        <v>0</v>
      </c>
      <c r="K1263" s="5">
        <f>'PROTRA_capacity-Original_Data'!L1263</f>
        <v>0</v>
      </c>
      <c r="L1263" s="5">
        <f>'PROTRA_capacity-Original_Data'!M1263</f>
        <v>0</v>
      </c>
      <c r="M1263" s="5">
        <f>'PROTRA_capacity-Original_Data'!N1263</f>
        <v>0</v>
      </c>
      <c r="N1263" s="5">
        <f>'PROTRA_capacity-Original_Data'!O1263</f>
        <v>0</v>
      </c>
      <c r="O1263" s="5">
        <f>'PROTRA_capacity-Original_Data'!P1263</f>
        <v>0</v>
      </c>
      <c r="P1263" s="5">
        <f>'PROTRA_capacity-Original_Data'!Q1263</f>
        <v>0</v>
      </c>
      <c r="Q1263" s="5">
        <f>'PROTRA_capacity-Original_Data'!R1263</f>
        <v>0</v>
      </c>
      <c r="R1263" s="5">
        <f>'PROTRA_capacity-Original_Data'!S1263</f>
        <v>0</v>
      </c>
      <c r="S1263" s="5">
        <f>'PROTRA_capacity-Original_Data'!T1263</f>
        <v>0</v>
      </c>
      <c r="T1263" s="5">
        <f>'PROTRA_capacity-Original_Data'!U1263</f>
        <v>0</v>
      </c>
      <c r="U1263" s="5">
        <f>'PROTRA_capacity-Original_Data'!V1263</f>
        <v>0</v>
      </c>
      <c r="W1263" s="83" t="e">
        <f t="shared" si="79"/>
        <v>#DIV/0!</v>
      </c>
    </row>
    <row r="1264" spans="1:23" x14ac:dyDescent="0.35">
      <c r="A1264" t="s">
        <v>62</v>
      </c>
      <c r="B1264" t="s">
        <v>42</v>
      </c>
      <c r="C1264" t="str">
        <f t="shared" si="76"/>
        <v>POLAND_TO_elec</v>
      </c>
      <c r="D1264" t="str">
        <f t="shared" si="77"/>
        <v>PROTRA_CHP_PP_I</v>
      </c>
      <c r="E1264" t="s">
        <v>29</v>
      </c>
      <c r="F1264" s="1" t="str">
        <f t="shared" si="78"/>
        <v>POLANDTO_elecPROTRA_PP_solar_PV</v>
      </c>
      <c r="G1264" s="5">
        <f>'PROTRA_capacity-Original_Data'!H1264</f>
        <v>0</v>
      </c>
      <c r="H1264" s="5">
        <f>'PROTRA_capacity-Original_Data'!I1264</f>
        <v>0</v>
      </c>
      <c r="I1264" s="5">
        <f>'PROTRA_capacity-Original_Data'!J1264</f>
        <v>0</v>
      </c>
      <c r="J1264" s="5">
        <f>'PROTRA_capacity-Original_Data'!K1264</f>
        <v>0</v>
      </c>
      <c r="K1264" s="5">
        <f>'PROTRA_capacity-Original_Data'!L1264</f>
        <v>0</v>
      </c>
      <c r="L1264" s="5">
        <f>'PROTRA_capacity-Original_Data'!M1264</f>
        <v>1.5540000000000004E-4</v>
      </c>
      <c r="M1264" s="5">
        <f>'PROTRA_capacity-Original_Data'!N1264</f>
        <v>1.8200000000000003E-4</v>
      </c>
      <c r="N1264" s="5">
        <f>'PROTRA_capacity-Original_Data'!O1264</f>
        <v>3.3502E-4</v>
      </c>
      <c r="O1264" s="5">
        <f>'PROTRA_capacity-Original_Data'!P1264</f>
        <v>3.8010000000000001E-3</v>
      </c>
      <c r="P1264" s="5">
        <f>'PROTRA_capacity-Original_Data'!Q1264</f>
        <v>1.5088780000000001E-2</v>
      </c>
      <c r="Q1264" s="5">
        <f>'PROTRA_capacity-Original_Data'!R1264</f>
        <v>8.2988290000000006E-2</v>
      </c>
      <c r="R1264" s="5">
        <f>'PROTRA_capacity-Original_Data'!S1264</f>
        <v>0.15088780000000002</v>
      </c>
      <c r="S1264" s="5">
        <f>'PROTRA_capacity-Original_Data'!T1264</f>
        <v>0.15088780000000002</v>
      </c>
      <c r="T1264" s="5">
        <f>'PROTRA_capacity-Original_Data'!U1264</f>
        <v>0.15088780000000002</v>
      </c>
      <c r="U1264" s="5">
        <f>'PROTRA_capacity-Original_Data'!V1264</f>
        <v>0.15088780000000002</v>
      </c>
      <c r="W1264" s="83" t="e">
        <f t="shared" si="79"/>
        <v>#DIV/0!</v>
      </c>
    </row>
    <row r="1265" spans="1:23" x14ac:dyDescent="0.35">
      <c r="A1265" t="s">
        <v>62</v>
      </c>
      <c r="B1265" t="s">
        <v>42</v>
      </c>
      <c r="C1265" t="str">
        <f t="shared" si="76"/>
        <v>POLAND_TO_elec</v>
      </c>
      <c r="D1265" t="str">
        <f t="shared" si="77"/>
        <v>PROTRA_CHP_PP_I</v>
      </c>
      <c r="E1265" t="s">
        <v>30</v>
      </c>
      <c r="F1265" s="1" t="str">
        <f t="shared" si="78"/>
        <v>POLANDTO_elecPROTRA_PP_solar_urban_PV</v>
      </c>
      <c r="G1265" s="5">
        <f>'PROTRA_capacity-Original_Data'!H1265</f>
        <v>0</v>
      </c>
      <c r="H1265" s="5">
        <f>'PROTRA_capacity-Original_Data'!I1265</f>
        <v>0</v>
      </c>
      <c r="I1265" s="5">
        <f>'PROTRA_capacity-Original_Data'!J1265</f>
        <v>0</v>
      </c>
      <c r="J1265" s="5">
        <f>'PROTRA_capacity-Original_Data'!K1265</f>
        <v>0</v>
      </c>
      <c r="K1265" s="5">
        <f>'PROTRA_capacity-Original_Data'!L1265</f>
        <v>0</v>
      </c>
      <c r="L1265" s="5">
        <f>'PROTRA_capacity-Original_Data'!M1265</f>
        <v>9.5460000000000011E-4</v>
      </c>
      <c r="M1265" s="5">
        <f>'PROTRA_capacity-Original_Data'!N1265</f>
        <v>1.1180000000000001E-3</v>
      </c>
      <c r="N1265" s="5">
        <f>'PROTRA_capacity-Original_Data'!O1265</f>
        <v>2.0579799999999996E-3</v>
      </c>
      <c r="O1265" s="5">
        <f>'PROTRA_capacity-Original_Data'!P1265</f>
        <v>2.3348999999999998E-2</v>
      </c>
      <c r="P1265" s="5">
        <f>'PROTRA_capacity-Original_Data'!Q1265</f>
        <v>9.2688220000000002E-2</v>
      </c>
      <c r="Q1265" s="5">
        <f>'PROTRA_capacity-Original_Data'!R1265</f>
        <v>0.50978520999999999</v>
      </c>
      <c r="R1265" s="5">
        <f>'PROTRA_capacity-Original_Data'!S1265</f>
        <v>0.92688219999999999</v>
      </c>
      <c r="S1265" s="5">
        <f>'PROTRA_capacity-Original_Data'!T1265</f>
        <v>0.92688219999999999</v>
      </c>
      <c r="T1265" s="5">
        <f>'PROTRA_capacity-Original_Data'!U1265</f>
        <v>0.92688219999999999</v>
      </c>
      <c r="U1265" s="5">
        <f>'PROTRA_capacity-Original_Data'!V1265</f>
        <v>0.92688219999999999</v>
      </c>
      <c r="W1265" s="83" t="e">
        <f t="shared" si="79"/>
        <v>#DIV/0!</v>
      </c>
    </row>
    <row r="1266" spans="1:23" x14ac:dyDescent="0.35">
      <c r="A1266" t="s">
        <v>62</v>
      </c>
      <c r="B1266" t="s">
        <v>42</v>
      </c>
      <c r="C1266" t="str">
        <f t="shared" si="76"/>
        <v>POLAND_TO_elec</v>
      </c>
      <c r="D1266" t="str">
        <f t="shared" si="77"/>
        <v>PROTRA_CHP_PP_I</v>
      </c>
      <c r="E1266" t="s">
        <v>31</v>
      </c>
      <c r="F1266" s="1" t="str">
        <f t="shared" si="78"/>
        <v>POLANDTO_elecPROTRA_PP_solid_fossil</v>
      </c>
      <c r="G1266" s="5">
        <f>'PROTRA_capacity-Original_Data'!H1266</f>
        <v>7.5270000000000001</v>
      </c>
      <c r="H1266" s="5">
        <f>'PROTRA_capacity-Original_Data'!I1266</f>
        <v>7.5270000000000001</v>
      </c>
      <c r="I1266" s="5">
        <f>'PROTRA_capacity-Original_Data'!J1266</f>
        <v>7.5270000000000001</v>
      </c>
      <c r="J1266" s="5">
        <f>'PROTRA_capacity-Original_Data'!K1266</f>
        <v>7.415</v>
      </c>
      <c r="K1266" s="5">
        <f>'PROTRA_capacity-Original_Data'!L1266</f>
        <v>7.7004999999999999</v>
      </c>
      <c r="L1266" s="5">
        <f>'PROTRA_capacity-Original_Data'!M1266</f>
        <v>7.6965000000000003</v>
      </c>
      <c r="M1266" s="5">
        <f>'PROTRA_capacity-Original_Data'!N1266</f>
        <v>7.6459999999999999</v>
      </c>
      <c r="N1266" s="5">
        <f>'PROTRA_capacity-Original_Data'!O1266</f>
        <v>7.6375000000000002</v>
      </c>
      <c r="O1266" s="5">
        <f>'PROTRA_capacity-Original_Data'!P1266</f>
        <v>7.6375000000000002</v>
      </c>
      <c r="P1266" s="5">
        <f>'PROTRA_capacity-Original_Data'!Q1266</f>
        <v>7.6375000000000002</v>
      </c>
      <c r="Q1266" s="5">
        <f>'PROTRA_capacity-Original_Data'!R1266</f>
        <v>7.4091416903536871</v>
      </c>
      <c r="R1266" s="5">
        <f>'PROTRA_capacity-Original_Data'!S1266</f>
        <v>7.2294228762638078</v>
      </c>
      <c r="S1266" s="5">
        <f>'PROTRA_capacity-Original_Data'!T1266</f>
        <v>7.8688811031554708</v>
      </c>
      <c r="T1266" s="5">
        <f>'PROTRA_capacity-Original_Data'!U1266</f>
        <v>8.3192773360198622</v>
      </c>
      <c r="U1266" s="5">
        <f>'PROTRA_capacity-Original_Data'!V1266</f>
        <v>8.2338147195336973</v>
      </c>
      <c r="W1266" s="83">
        <f t="shared" si="79"/>
        <v>6.4315128662428833E-3</v>
      </c>
    </row>
    <row r="1267" spans="1:23" x14ac:dyDescent="0.35">
      <c r="A1267" t="s">
        <v>62</v>
      </c>
      <c r="B1267" t="s">
        <v>42</v>
      </c>
      <c r="C1267" t="str">
        <f t="shared" si="76"/>
        <v>POLAND_TO_elec</v>
      </c>
      <c r="D1267" t="str">
        <f t="shared" si="77"/>
        <v>PROTRA_CHP_PP_I</v>
      </c>
      <c r="E1267" t="s">
        <v>32</v>
      </c>
      <c r="F1267" s="1" t="str">
        <f t="shared" si="78"/>
        <v>POLANDTO_elecPROTRA_PP_solid_fossil_CCS</v>
      </c>
      <c r="G1267" s="5">
        <f>'PROTRA_capacity-Original_Data'!H1267</f>
        <v>0</v>
      </c>
      <c r="H1267" s="5">
        <f>'PROTRA_capacity-Original_Data'!I1267</f>
        <v>0</v>
      </c>
      <c r="I1267" s="5">
        <f>'PROTRA_capacity-Original_Data'!J1267</f>
        <v>0</v>
      </c>
      <c r="J1267" s="5">
        <f>'PROTRA_capacity-Original_Data'!K1267</f>
        <v>0</v>
      </c>
      <c r="K1267" s="5">
        <f>'PROTRA_capacity-Original_Data'!L1267</f>
        <v>0</v>
      </c>
      <c r="L1267" s="5">
        <f>'PROTRA_capacity-Original_Data'!M1267</f>
        <v>0</v>
      </c>
      <c r="M1267" s="5">
        <f>'PROTRA_capacity-Original_Data'!N1267</f>
        <v>0</v>
      </c>
      <c r="N1267" s="5">
        <f>'PROTRA_capacity-Original_Data'!O1267</f>
        <v>0</v>
      </c>
      <c r="O1267" s="5">
        <f>'PROTRA_capacity-Original_Data'!P1267</f>
        <v>0</v>
      </c>
      <c r="P1267" s="5">
        <f>'PROTRA_capacity-Original_Data'!Q1267</f>
        <v>0</v>
      </c>
      <c r="Q1267" s="5">
        <f>'PROTRA_capacity-Original_Data'!R1267</f>
        <v>0</v>
      </c>
      <c r="R1267" s="5">
        <f>'PROTRA_capacity-Original_Data'!S1267</f>
        <v>0</v>
      </c>
      <c r="S1267" s="5">
        <f>'PROTRA_capacity-Original_Data'!T1267</f>
        <v>0</v>
      </c>
      <c r="T1267" s="5">
        <f>'PROTRA_capacity-Original_Data'!U1267</f>
        <v>0</v>
      </c>
      <c r="U1267" s="5">
        <f>'PROTRA_capacity-Original_Data'!V1267</f>
        <v>0</v>
      </c>
      <c r="W1267" s="83" t="e">
        <f t="shared" si="79"/>
        <v>#DIV/0!</v>
      </c>
    </row>
    <row r="1268" spans="1:23" x14ac:dyDescent="0.35">
      <c r="A1268" t="s">
        <v>62</v>
      </c>
      <c r="B1268" t="s">
        <v>42</v>
      </c>
      <c r="C1268" t="str">
        <f t="shared" si="76"/>
        <v>POLAND_TO_elec</v>
      </c>
      <c r="D1268" t="str">
        <f t="shared" si="77"/>
        <v>PROTRA_CHP_PP_I</v>
      </c>
      <c r="E1268" t="s">
        <v>33</v>
      </c>
      <c r="F1268" s="1" t="str">
        <f t="shared" si="78"/>
        <v>POLANDTO_elecPROTRA_PP_waste</v>
      </c>
      <c r="G1268" s="5">
        <f>'PROTRA_capacity-Original_Data'!H1268</f>
        <v>0</v>
      </c>
      <c r="H1268" s="5">
        <f>'PROTRA_capacity-Original_Data'!I1268</f>
        <v>0</v>
      </c>
      <c r="I1268" s="5">
        <f>'PROTRA_capacity-Original_Data'!J1268</f>
        <v>0</v>
      </c>
      <c r="J1268" s="5">
        <f>'PROTRA_capacity-Original_Data'!K1268</f>
        <v>0</v>
      </c>
      <c r="K1268" s="5">
        <f>'PROTRA_capacity-Original_Data'!L1268</f>
        <v>0</v>
      </c>
      <c r="L1268" s="5">
        <f>'PROTRA_capacity-Original_Data'!M1268</f>
        <v>6.2605116037711779E-3</v>
      </c>
      <c r="M1268" s="5">
        <f>'PROTRA_capacity-Original_Data'!N1268</f>
        <v>6.2605116037711779E-3</v>
      </c>
      <c r="N1268" s="5">
        <f>'PROTRA_capacity-Original_Data'!O1268</f>
        <v>6.2605116037711779E-3</v>
      </c>
      <c r="O1268" s="5">
        <f>'PROTRA_capacity-Original_Data'!P1268</f>
        <v>6.2605116037711779E-3</v>
      </c>
      <c r="P1268" s="5">
        <f>'PROTRA_capacity-Original_Data'!Q1268</f>
        <v>6.2605116037711779E-3</v>
      </c>
      <c r="Q1268" s="5">
        <f>'PROTRA_capacity-Original_Data'!R1268</f>
        <v>7.1548704043099178E-3</v>
      </c>
      <c r="R1268" s="5">
        <f>'PROTRA_capacity-Original_Data'!S1268</f>
        <v>8.0492292048486569E-3</v>
      </c>
      <c r="S1268" s="5">
        <f>'PROTRA_capacity-Original_Data'!T1268</f>
        <v>8.943588005387396E-3</v>
      </c>
      <c r="T1268" s="5">
        <f>'PROTRA_capacity-Original_Data'!U1268</f>
        <v>9.837946805926135E-3</v>
      </c>
      <c r="U1268" s="5">
        <f>'PROTRA_capacity-Original_Data'!V1268</f>
        <v>1.0732305606464874E-2</v>
      </c>
      <c r="W1268" s="83" t="e">
        <f t="shared" si="79"/>
        <v>#DIV/0!</v>
      </c>
    </row>
    <row r="1269" spans="1:23" x14ac:dyDescent="0.35">
      <c r="A1269" t="s">
        <v>62</v>
      </c>
      <c r="B1269" t="s">
        <v>42</v>
      </c>
      <c r="C1269" t="str">
        <f t="shared" si="76"/>
        <v>POLAND_TO_elec</v>
      </c>
      <c r="D1269" t="str">
        <f t="shared" si="77"/>
        <v>PROTRA_CHP_PP_I</v>
      </c>
      <c r="E1269" t="s">
        <v>34</v>
      </c>
      <c r="F1269" s="1" t="str">
        <f t="shared" si="78"/>
        <v>POLANDTO_elecPROTRA_PP_waste_CCS</v>
      </c>
      <c r="G1269" s="5">
        <f>'PROTRA_capacity-Original_Data'!H1269</f>
        <v>0</v>
      </c>
      <c r="H1269" s="5">
        <f>'PROTRA_capacity-Original_Data'!I1269</f>
        <v>0</v>
      </c>
      <c r="I1269" s="5">
        <f>'PROTRA_capacity-Original_Data'!J1269</f>
        <v>0</v>
      </c>
      <c r="J1269" s="5">
        <f>'PROTRA_capacity-Original_Data'!K1269</f>
        <v>0</v>
      </c>
      <c r="K1269" s="5">
        <f>'PROTRA_capacity-Original_Data'!L1269</f>
        <v>0</v>
      </c>
      <c r="L1269" s="5">
        <f>'PROTRA_capacity-Original_Data'!M1269</f>
        <v>0</v>
      </c>
      <c r="M1269" s="5">
        <f>'PROTRA_capacity-Original_Data'!N1269</f>
        <v>0</v>
      </c>
      <c r="N1269" s="5">
        <f>'PROTRA_capacity-Original_Data'!O1269</f>
        <v>0</v>
      </c>
      <c r="O1269" s="5">
        <f>'PROTRA_capacity-Original_Data'!P1269</f>
        <v>0</v>
      </c>
      <c r="P1269" s="5">
        <f>'PROTRA_capacity-Original_Data'!Q1269</f>
        <v>0</v>
      </c>
      <c r="Q1269" s="5">
        <f>'PROTRA_capacity-Original_Data'!R1269</f>
        <v>0</v>
      </c>
      <c r="R1269" s="5">
        <f>'PROTRA_capacity-Original_Data'!S1269</f>
        <v>0</v>
      </c>
      <c r="S1269" s="5">
        <f>'PROTRA_capacity-Original_Data'!T1269</f>
        <v>0</v>
      </c>
      <c r="T1269" s="5">
        <f>'PROTRA_capacity-Original_Data'!U1269</f>
        <v>0</v>
      </c>
      <c r="U1269" s="5">
        <f>'PROTRA_capacity-Original_Data'!V1269</f>
        <v>0</v>
      </c>
      <c r="W1269" s="83" t="e">
        <f t="shared" si="79"/>
        <v>#DIV/0!</v>
      </c>
    </row>
    <row r="1270" spans="1:23" x14ac:dyDescent="0.35">
      <c r="A1270" t="s">
        <v>62</v>
      </c>
      <c r="B1270" t="s">
        <v>42</v>
      </c>
      <c r="C1270" t="str">
        <f t="shared" si="76"/>
        <v>POLAND_TO_elec</v>
      </c>
      <c r="D1270" t="str">
        <f t="shared" si="77"/>
        <v>PROTRA_CHP_PP_I</v>
      </c>
      <c r="E1270" t="s">
        <v>35</v>
      </c>
      <c r="F1270" s="1" t="str">
        <f t="shared" si="78"/>
        <v>POLANDTO_elecPROTRA_PP_wind_offshore</v>
      </c>
      <c r="G1270" s="5">
        <f>'PROTRA_capacity-Original_Data'!H1270</f>
        <v>0</v>
      </c>
      <c r="H1270" s="5">
        <f>'PROTRA_capacity-Original_Data'!I1270</f>
        <v>0</v>
      </c>
      <c r="I1270" s="5">
        <f>'PROTRA_capacity-Original_Data'!J1270</f>
        <v>0</v>
      </c>
      <c r="J1270" s="5">
        <f>'PROTRA_capacity-Original_Data'!K1270</f>
        <v>0</v>
      </c>
      <c r="K1270" s="5">
        <f>'PROTRA_capacity-Original_Data'!L1270</f>
        <v>0</v>
      </c>
      <c r="L1270" s="5">
        <f>'PROTRA_capacity-Original_Data'!M1270</f>
        <v>0</v>
      </c>
      <c r="M1270" s="5">
        <f>'PROTRA_capacity-Original_Data'!N1270</f>
        <v>0</v>
      </c>
      <c r="N1270" s="5">
        <f>'PROTRA_capacity-Original_Data'!O1270</f>
        <v>0</v>
      </c>
      <c r="O1270" s="5">
        <f>'PROTRA_capacity-Original_Data'!P1270</f>
        <v>0</v>
      </c>
      <c r="P1270" s="5">
        <f>'PROTRA_capacity-Original_Data'!Q1270</f>
        <v>0</v>
      </c>
      <c r="Q1270" s="5">
        <f>'PROTRA_capacity-Original_Data'!R1270</f>
        <v>0</v>
      </c>
      <c r="R1270" s="5">
        <f>'PROTRA_capacity-Original_Data'!S1270</f>
        <v>0</v>
      </c>
      <c r="S1270" s="5">
        <f>'PROTRA_capacity-Original_Data'!T1270</f>
        <v>0</v>
      </c>
      <c r="T1270" s="5">
        <f>'PROTRA_capacity-Original_Data'!U1270</f>
        <v>0</v>
      </c>
      <c r="U1270" s="5">
        <f>'PROTRA_capacity-Original_Data'!V1270</f>
        <v>0</v>
      </c>
      <c r="W1270" s="83" t="e">
        <f t="shared" si="79"/>
        <v>#DIV/0!</v>
      </c>
    </row>
    <row r="1271" spans="1:23" x14ac:dyDescent="0.35">
      <c r="A1271" t="s">
        <v>62</v>
      </c>
      <c r="B1271" t="s">
        <v>42</v>
      </c>
      <c r="C1271" t="str">
        <f t="shared" si="76"/>
        <v>POLAND_TO_elec</v>
      </c>
      <c r="D1271" t="str">
        <f t="shared" si="77"/>
        <v>PROTRA_CHP_PP_I</v>
      </c>
      <c r="E1271" t="s">
        <v>36</v>
      </c>
      <c r="F1271" s="1" t="str">
        <f t="shared" si="78"/>
        <v>POLANDTO_elecPROTRA_PP_wind_onshore</v>
      </c>
      <c r="G1271" s="5">
        <f>'PROTRA_capacity-Original_Data'!H1271</f>
        <v>0.17199999999999999</v>
      </c>
      <c r="H1271" s="5">
        <f>'PROTRA_capacity-Original_Data'!I1271</f>
        <v>0.30599999999999999</v>
      </c>
      <c r="I1271" s="5">
        <f>'PROTRA_capacity-Original_Data'!J1271</f>
        <v>0.52600000000000002</v>
      </c>
      <c r="J1271" s="5">
        <f>'PROTRA_capacity-Original_Data'!K1271</f>
        <v>0.70899999999999996</v>
      </c>
      <c r="K1271" s="5">
        <f>'PROTRA_capacity-Original_Data'!L1271</f>
        <v>1.1080000000000001</v>
      </c>
      <c r="L1271" s="5">
        <f>'PROTRA_capacity-Original_Data'!M1271</f>
        <v>1.8</v>
      </c>
      <c r="M1271" s="5">
        <f>'PROTRA_capacity-Original_Data'!N1271</f>
        <v>2.5640000000000001</v>
      </c>
      <c r="N1271" s="5">
        <f>'PROTRA_capacity-Original_Data'!O1271</f>
        <v>3.4289999999999998</v>
      </c>
      <c r="O1271" s="5">
        <f>'PROTRA_capacity-Original_Data'!P1271</f>
        <v>3.8359999999999999</v>
      </c>
      <c r="P1271" s="5">
        <f>'PROTRA_capacity-Original_Data'!Q1271</f>
        <v>4.8860000000000001</v>
      </c>
      <c r="Q1271" s="5">
        <f>'PROTRA_capacity-Original_Data'!R1271</f>
        <v>7.1430771687067596</v>
      </c>
      <c r="R1271" s="5">
        <f>'PROTRA_capacity-Original_Data'!S1271</f>
        <v>7.8347621075039919</v>
      </c>
      <c r="S1271" s="5">
        <f>'PROTRA_capacity-Original_Data'!T1271</f>
        <v>7.5292245875465671</v>
      </c>
      <c r="T1271" s="5">
        <f>'PROTRA_capacity-Original_Data'!U1271</f>
        <v>7.5513273017562543</v>
      </c>
      <c r="U1271" s="5">
        <f>'PROTRA_capacity-Original_Data'!V1271</f>
        <v>7.7398504523682812</v>
      </c>
      <c r="W1271" s="83">
        <f t="shared" si="79"/>
        <v>0.31245979606075758</v>
      </c>
    </row>
    <row r="1272" spans="1:23" x14ac:dyDescent="0.35">
      <c r="A1272" t="s">
        <v>63</v>
      </c>
      <c r="B1272" t="s">
        <v>41</v>
      </c>
      <c r="C1272" t="str">
        <f t="shared" si="76"/>
        <v>PORTUGAL_TO_heat</v>
      </c>
      <c r="D1272" t="str">
        <f t="shared" si="77"/>
        <v>PROTRA_CHP_HP_I</v>
      </c>
      <c r="E1272" t="s">
        <v>0</v>
      </c>
      <c r="F1272" s="1" t="str">
        <f t="shared" si="78"/>
        <v>PORTUGALTO_heatPROTRA_CHP_gas_fuels</v>
      </c>
      <c r="G1272" s="3">
        <f>'PROTRA_capacity-Original_Data'!H1272</f>
        <v>1.6059988582664681E-2</v>
      </c>
      <c r="H1272" s="3">
        <f>'PROTRA_capacity-Original_Data'!I1272</f>
        <v>1.6958013542228284E-2</v>
      </c>
      <c r="I1272" s="3">
        <f>'PROTRA_capacity-Original_Data'!J1272</f>
        <v>1.5598339729155435E-2</v>
      </c>
      <c r="J1272" s="3">
        <f>'PROTRA_capacity-Original_Data'!K1272</f>
        <v>1.9700949065998539E-2</v>
      </c>
      <c r="K1272" s="3">
        <f>'PROTRA_capacity-Original_Data'!L1272</f>
        <v>3.1176461260346965E-2</v>
      </c>
      <c r="L1272" s="3">
        <f>'PROTRA_capacity-Original_Data'!M1272</f>
        <v>3.1043358123751228E-2</v>
      </c>
      <c r="M1272" s="3">
        <f>'PROTRA_capacity-Original_Data'!N1272</f>
        <v>3.2921965684564396E-2</v>
      </c>
      <c r="N1272" s="3">
        <f>'PROTRA_capacity-Original_Data'!O1272</f>
        <v>4.2336906536424475E-2</v>
      </c>
      <c r="O1272" s="3">
        <f>'PROTRA_capacity-Original_Data'!P1272</f>
        <v>3.5496416225302085E-2</v>
      </c>
      <c r="P1272" s="3">
        <f>'PROTRA_capacity-Original_Data'!Q1272</f>
        <v>3.2160413561257178E-2</v>
      </c>
      <c r="Q1272" s="3">
        <f>'PROTRA_capacity-Original_Data'!R1272</f>
        <v>3.1422449335574518E-2</v>
      </c>
      <c r="R1272" s="3">
        <f>'PROTRA_capacity-Original_Data'!S1272</f>
        <v>3.2122588682566365E-2</v>
      </c>
      <c r="S1272" s="3">
        <f>'PROTRA_capacity-Original_Data'!T1272</f>
        <v>3.3705168128191305E-2</v>
      </c>
      <c r="T1272" s="3">
        <f>'PROTRA_capacity-Original_Data'!U1272</f>
        <v>3.4902860478576637E-2</v>
      </c>
      <c r="U1272" s="3">
        <f>'PROTRA_capacity-Original_Data'!V1272</f>
        <v>3.5679621741302209E-2</v>
      </c>
      <c r="W1272" s="83">
        <f t="shared" si="79"/>
        <v>5.8674617479719471E-2</v>
      </c>
    </row>
    <row r="1273" spans="1:23" x14ac:dyDescent="0.35">
      <c r="A1273" t="s">
        <v>63</v>
      </c>
      <c r="B1273" t="s">
        <v>41</v>
      </c>
      <c r="C1273" t="str">
        <f t="shared" si="76"/>
        <v>PORTUGAL_TO_heat</v>
      </c>
      <c r="D1273" t="str">
        <f t="shared" si="77"/>
        <v>PROTRA_CHP_HP_I</v>
      </c>
      <c r="E1273" t="s">
        <v>1</v>
      </c>
      <c r="F1273" s="1" t="str">
        <f t="shared" si="78"/>
        <v>PORTUGALTO_heatPROTRA_CHP_gas_fuels_CCS</v>
      </c>
      <c r="G1273" s="3">
        <f>'PROTRA_capacity-Original_Data'!H1273</f>
        <v>0</v>
      </c>
      <c r="H1273" s="3">
        <f>'PROTRA_capacity-Original_Data'!I1273</f>
        <v>0</v>
      </c>
      <c r="I1273" s="3">
        <f>'PROTRA_capacity-Original_Data'!J1273</f>
        <v>0</v>
      </c>
      <c r="J1273" s="3">
        <f>'PROTRA_capacity-Original_Data'!K1273</f>
        <v>0</v>
      </c>
      <c r="K1273" s="3">
        <f>'PROTRA_capacity-Original_Data'!L1273</f>
        <v>0</v>
      </c>
      <c r="L1273" s="3">
        <f>'PROTRA_capacity-Original_Data'!M1273</f>
        <v>0</v>
      </c>
      <c r="M1273" s="3">
        <f>'PROTRA_capacity-Original_Data'!N1273</f>
        <v>0</v>
      </c>
      <c r="N1273" s="3">
        <f>'PROTRA_capacity-Original_Data'!O1273</f>
        <v>0</v>
      </c>
      <c r="O1273" s="3">
        <f>'PROTRA_capacity-Original_Data'!P1273</f>
        <v>0</v>
      </c>
      <c r="P1273" s="3">
        <f>'PROTRA_capacity-Original_Data'!Q1273</f>
        <v>0</v>
      </c>
      <c r="Q1273" s="3">
        <f>'PROTRA_capacity-Original_Data'!R1273</f>
        <v>0</v>
      </c>
      <c r="R1273" s="3">
        <f>'PROTRA_capacity-Original_Data'!S1273</f>
        <v>0</v>
      </c>
      <c r="S1273" s="3">
        <f>'PROTRA_capacity-Original_Data'!T1273</f>
        <v>0</v>
      </c>
      <c r="T1273" s="3">
        <f>'PROTRA_capacity-Original_Data'!U1273</f>
        <v>0</v>
      </c>
      <c r="U1273" s="3">
        <f>'PROTRA_capacity-Original_Data'!V1273</f>
        <v>0</v>
      </c>
      <c r="W1273" s="83" t="e">
        <f t="shared" si="79"/>
        <v>#DIV/0!</v>
      </c>
    </row>
    <row r="1274" spans="1:23" x14ac:dyDescent="0.35">
      <c r="A1274" t="s">
        <v>63</v>
      </c>
      <c r="B1274" t="s">
        <v>41</v>
      </c>
      <c r="C1274" t="str">
        <f t="shared" si="76"/>
        <v>PORTUGAL_TO_heat</v>
      </c>
      <c r="D1274" t="str">
        <f t="shared" si="77"/>
        <v>PROTRA_CHP_HP_I</v>
      </c>
      <c r="E1274" t="s">
        <v>2</v>
      </c>
      <c r="F1274" s="1" t="str">
        <f t="shared" si="78"/>
        <v>PORTUGALTO_heatPROTRA_CHP_geothermal</v>
      </c>
      <c r="G1274" s="3">
        <v>0</v>
      </c>
      <c r="H1274" s="3">
        <v>0</v>
      </c>
      <c r="I1274" s="3">
        <v>0</v>
      </c>
      <c r="J1274" s="3">
        <v>0</v>
      </c>
      <c r="K1274" s="3">
        <v>0</v>
      </c>
      <c r="L1274" s="3">
        <v>0</v>
      </c>
      <c r="M1274" s="3">
        <v>0</v>
      </c>
      <c r="N1274" s="3">
        <v>0</v>
      </c>
      <c r="O1274" s="3">
        <v>0</v>
      </c>
      <c r="P1274" s="3">
        <v>0</v>
      </c>
      <c r="Q1274" s="3">
        <v>0</v>
      </c>
      <c r="R1274" s="3">
        <v>0</v>
      </c>
      <c r="S1274" s="3">
        <v>0</v>
      </c>
      <c r="T1274" s="3">
        <v>0</v>
      </c>
      <c r="U1274" s="3">
        <v>0</v>
      </c>
      <c r="W1274" s="83" t="e">
        <f t="shared" si="79"/>
        <v>#DIV/0!</v>
      </c>
    </row>
    <row r="1275" spans="1:23" x14ac:dyDescent="0.35">
      <c r="A1275" t="s">
        <v>63</v>
      </c>
      <c r="B1275" t="s">
        <v>41</v>
      </c>
      <c r="C1275" t="str">
        <f t="shared" si="76"/>
        <v>PORTUGAL_TO_heat</v>
      </c>
      <c r="D1275" t="str">
        <f t="shared" si="77"/>
        <v>PROTRA_CHP_HP_I</v>
      </c>
      <c r="E1275" t="s">
        <v>3</v>
      </c>
      <c r="F1275" s="1" t="str">
        <f t="shared" si="78"/>
        <v>PORTUGALTO_heatPROTRA_CHP_liquid_fuels</v>
      </c>
      <c r="G1275" s="3">
        <f>'PROTRA_capacity-Original_Data'!H1275</f>
        <v>7.2583330690431649E-3</v>
      </c>
      <c r="H1275" s="3">
        <f>'PROTRA_capacity-Original_Data'!I1275</f>
        <v>6.8522842599346694E-3</v>
      </c>
      <c r="I1275" s="3">
        <f>'PROTRA_capacity-Original_Data'!J1275</f>
        <v>6.7276053724905673E-3</v>
      </c>
      <c r="J1275" s="3">
        <f>'PROTRA_capacity-Original_Data'!K1275</f>
        <v>7.349314959880753E-3</v>
      </c>
      <c r="K1275" s="3">
        <f>'PROTRA_capacity-Original_Data'!L1275</f>
        <v>4.3351186134280564E-3</v>
      </c>
      <c r="L1275" s="3">
        <f>'PROTRA_capacity-Original_Data'!M1275</f>
        <v>3.6645483809584233E-3</v>
      </c>
      <c r="M1275" s="3">
        <f>'PROTRA_capacity-Original_Data'!N1275</f>
        <v>3.165832831182012E-3</v>
      </c>
      <c r="N1275" s="3">
        <f>'PROTRA_capacity-Original_Data'!O1275</f>
        <v>6.6551568297865615E-4</v>
      </c>
      <c r="O1275" s="3">
        <f>'PROTRA_capacity-Original_Data'!P1275</f>
        <v>5.0377009926738778E-4</v>
      </c>
      <c r="P1275" s="3">
        <f>'PROTRA_capacity-Original_Data'!Q1275</f>
        <v>7.3964907551298757E-4</v>
      </c>
      <c r="Q1275" s="3">
        <f>'PROTRA_capacity-Original_Data'!R1275</f>
        <v>3.3023056674383945E-4</v>
      </c>
      <c r="R1275" s="3">
        <f>'PROTRA_capacity-Original_Data'!S1275</f>
        <v>5.89697440613999E-5</v>
      </c>
      <c r="S1275" s="3">
        <f>'PROTRA_capacity-Original_Data'!T1275</f>
        <v>2.9483187180869632E-4</v>
      </c>
      <c r="T1275" s="3">
        <f>'PROTRA_capacity-Original_Data'!U1275</f>
        <v>3.5530113221908603E-4</v>
      </c>
      <c r="U1275" s="3">
        <f>'PROTRA_capacity-Original_Data'!V1275</f>
        <v>2.7489167406679141E-4</v>
      </c>
      <c r="W1275" s="83">
        <f t="shared" si="79"/>
        <v>-0.20849846074625589</v>
      </c>
    </row>
    <row r="1276" spans="1:23" x14ac:dyDescent="0.35">
      <c r="A1276" t="s">
        <v>63</v>
      </c>
      <c r="B1276" t="s">
        <v>41</v>
      </c>
      <c r="C1276" t="str">
        <f t="shared" si="76"/>
        <v>PORTUGAL_TO_heat</v>
      </c>
      <c r="D1276" t="str">
        <f t="shared" si="77"/>
        <v>PROTRA_CHP_HP_I</v>
      </c>
      <c r="E1276" t="s">
        <v>4</v>
      </c>
      <c r="F1276" s="1" t="str">
        <f t="shared" si="78"/>
        <v>PORTUGALTO_heatPROTRA_CHP_liquid_fuels_CCS</v>
      </c>
      <c r="G1276" s="3">
        <f>'PROTRA_capacity-Original_Data'!H1276</f>
        <v>0</v>
      </c>
      <c r="H1276" s="3">
        <f>'PROTRA_capacity-Original_Data'!I1276</f>
        <v>0</v>
      </c>
      <c r="I1276" s="3">
        <f>'PROTRA_capacity-Original_Data'!J1276</f>
        <v>0</v>
      </c>
      <c r="J1276" s="3">
        <f>'PROTRA_capacity-Original_Data'!K1276</f>
        <v>0</v>
      </c>
      <c r="K1276" s="3">
        <f>'PROTRA_capacity-Original_Data'!L1276</f>
        <v>0</v>
      </c>
      <c r="L1276" s="3">
        <f>'PROTRA_capacity-Original_Data'!M1276</f>
        <v>0</v>
      </c>
      <c r="M1276" s="3">
        <f>'PROTRA_capacity-Original_Data'!N1276</f>
        <v>0</v>
      </c>
      <c r="N1276" s="3">
        <f>'PROTRA_capacity-Original_Data'!O1276</f>
        <v>0</v>
      </c>
      <c r="O1276" s="3">
        <f>'PROTRA_capacity-Original_Data'!P1276</f>
        <v>0</v>
      </c>
      <c r="P1276" s="3">
        <f>'PROTRA_capacity-Original_Data'!Q1276</f>
        <v>0</v>
      </c>
      <c r="Q1276" s="3">
        <f>'PROTRA_capacity-Original_Data'!R1276</f>
        <v>0</v>
      </c>
      <c r="R1276" s="3">
        <f>'PROTRA_capacity-Original_Data'!S1276</f>
        <v>0</v>
      </c>
      <c r="S1276" s="3">
        <f>'PROTRA_capacity-Original_Data'!T1276</f>
        <v>0</v>
      </c>
      <c r="T1276" s="3">
        <f>'PROTRA_capacity-Original_Data'!U1276</f>
        <v>0</v>
      </c>
      <c r="U1276" s="3">
        <f>'PROTRA_capacity-Original_Data'!V1276</f>
        <v>0</v>
      </c>
      <c r="W1276" s="83" t="e">
        <f t="shared" si="79"/>
        <v>#DIV/0!</v>
      </c>
    </row>
    <row r="1277" spans="1:23" x14ac:dyDescent="0.35">
      <c r="A1277" t="s">
        <v>63</v>
      </c>
      <c r="B1277" t="s">
        <v>41</v>
      </c>
      <c r="C1277" t="str">
        <f t="shared" si="76"/>
        <v>PORTUGAL_TO_heat</v>
      </c>
      <c r="D1277" t="str">
        <f t="shared" si="77"/>
        <v>PROTRA_CHP_HP_I</v>
      </c>
      <c r="E1277" t="s">
        <v>5</v>
      </c>
      <c r="F1277" s="1" t="str">
        <f t="shared" si="78"/>
        <v>PORTUGALTO_heatPROTRA_CHP_solid_fossil</v>
      </c>
      <c r="G1277" s="3">
        <f>'PROTRA_capacity-Original_Data'!H1277</f>
        <v>0</v>
      </c>
      <c r="H1277" s="3">
        <f>'PROTRA_capacity-Original_Data'!I1277</f>
        <v>0</v>
      </c>
      <c r="I1277" s="3">
        <f>'PROTRA_capacity-Original_Data'!J1277</f>
        <v>0</v>
      </c>
      <c r="J1277" s="3">
        <f>'PROTRA_capacity-Original_Data'!K1277</f>
        <v>0</v>
      </c>
      <c r="K1277" s="3">
        <f>'PROTRA_capacity-Original_Data'!L1277</f>
        <v>0</v>
      </c>
      <c r="L1277" s="3">
        <f>'PROTRA_capacity-Original_Data'!M1277</f>
        <v>0</v>
      </c>
      <c r="M1277" s="3">
        <f>'PROTRA_capacity-Original_Data'!N1277</f>
        <v>0</v>
      </c>
      <c r="N1277" s="3">
        <f>'PROTRA_capacity-Original_Data'!O1277</f>
        <v>0</v>
      </c>
      <c r="O1277" s="3">
        <f>'PROTRA_capacity-Original_Data'!P1277</f>
        <v>0</v>
      </c>
      <c r="P1277" s="3">
        <f>'PROTRA_capacity-Original_Data'!Q1277</f>
        <v>0</v>
      </c>
      <c r="Q1277" s="3">
        <f>'PROTRA_capacity-Original_Data'!R1277</f>
        <v>0</v>
      </c>
      <c r="R1277" s="3">
        <f>'PROTRA_capacity-Original_Data'!S1277</f>
        <v>0</v>
      </c>
      <c r="S1277" s="3">
        <f>'PROTRA_capacity-Original_Data'!T1277</f>
        <v>0</v>
      </c>
      <c r="T1277" s="3">
        <f>'PROTRA_capacity-Original_Data'!U1277</f>
        <v>0</v>
      </c>
      <c r="U1277" s="3">
        <f>'PROTRA_capacity-Original_Data'!V1277</f>
        <v>0</v>
      </c>
      <c r="W1277" s="83" t="e">
        <f t="shared" si="79"/>
        <v>#DIV/0!</v>
      </c>
    </row>
    <row r="1278" spans="1:23" x14ac:dyDescent="0.35">
      <c r="A1278" t="s">
        <v>63</v>
      </c>
      <c r="B1278" t="s">
        <v>41</v>
      </c>
      <c r="C1278" t="str">
        <f t="shared" si="76"/>
        <v>PORTUGAL_TO_heat</v>
      </c>
      <c r="D1278" t="str">
        <f t="shared" si="77"/>
        <v>PROTRA_CHP_HP_I</v>
      </c>
      <c r="E1278" t="s">
        <v>6</v>
      </c>
      <c r="F1278" s="1" t="str">
        <f t="shared" si="78"/>
        <v>PORTUGALTO_heatPROTRA_CHP_solid_fossil_CCS</v>
      </c>
      <c r="G1278" s="3">
        <f>'PROTRA_capacity-Original_Data'!H1278</f>
        <v>0</v>
      </c>
      <c r="H1278" s="3">
        <f>'PROTRA_capacity-Original_Data'!I1278</f>
        <v>0</v>
      </c>
      <c r="I1278" s="3">
        <f>'PROTRA_capacity-Original_Data'!J1278</f>
        <v>0</v>
      </c>
      <c r="J1278" s="3">
        <f>'PROTRA_capacity-Original_Data'!K1278</f>
        <v>0</v>
      </c>
      <c r="K1278" s="3">
        <f>'PROTRA_capacity-Original_Data'!L1278</f>
        <v>0</v>
      </c>
      <c r="L1278" s="3">
        <f>'PROTRA_capacity-Original_Data'!M1278</f>
        <v>0</v>
      </c>
      <c r="M1278" s="3">
        <f>'PROTRA_capacity-Original_Data'!N1278</f>
        <v>0</v>
      </c>
      <c r="N1278" s="3">
        <f>'PROTRA_capacity-Original_Data'!O1278</f>
        <v>0</v>
      </c>
      <c r="O1278" s="3">
        <f>'PROTRA_capacity-Original_Data'!P1278</f>
        <v>0</v>
      </c>
      <c r="P1278" s="3">
        <f>'PROTRA_capacity-Original_Data'!Q1278</f>
        <v>0</v>
      </c>
      <c r="Q1278" s="3">
        <f>'PROTRA_capacity-Original_Data'!R1278</f>
        <v>0</v>
      </c>
      <c r="R1278" s="3">
        <f>'PROTRA_capacity-Original_Data'!S1278</f>
        <v>0</v>
      </c>
      <c r="S1278" s="3">
        <f>'PROTRA_capacity-Original_Data'!T1278</f>
        <v>0</v>
      </c>
      <c r="T1278" s="3">
        <f>'PROTRA_capacity-Original_Data'!U1278</f>
        <v>0</v>
      </c>
      <c r="U1278" s="3">
        <f>'PROTRA_capacity-Original_Data'!V1278</f>
        <v>0</v>
      </c>
      <c r="W1278" s="83" t="e">
        <f t="shared" si="79"/>
        <v>#DIV/0!</v>
      </c>
    </row>
    <row r="1279" spans="1:23" x14ac:dyDescent="0.35">
      <c r="A1279" t="s">
        <v>63</v>
      </c>
      <c r="B1279" t="s">
        <v>41</v>
      </c>
      <c r="C1279" t="str">
        <f t="shared" si="76"/>
        <v>PORTUGAL_TO_heat</v>
      </c>
      <c r="D1279" t="str">
        <f t="shared" si="77"/>
        <v>PROTRA_CHP_HP_I</v>
      </c>
      <c r="E1279" t="s">
        <v>7</v>
      </c>
      <c r="F1279" s="1" t="str">
        <f t="shared" si="78"/>
        <v>PORTUGALTO_heatPROTRA_CHP_waste</v>
      </c>
      <c r="G1279" s="3">
        <f>'PROTRA_capacity-Original_Data'!H1279</f>
        <v>0</v>
      </c>
      <c r="H1279" s="3">
        <f>'PROTRA_capacity-Original_Data'!I1279</f>
        <v>0</v>
      </c>
      <c r="I1279" s="3">
        <f>'PROTRA_capacity-Original_Data'!J1279</f>
        <v>0</v>
      </c>
      <c r="J1279" s="3">
        <f>'PROTRA_capacity-Original_Data'!K1279</f>
        <v>0</v>
      </c>
      <c r="K1279" s="3">
        <f>'PROTRA_capacity-Original_Data'!L1279</f>
        <v>0</v>
      </c>
      <c r="L1279" s="3">
        <f>'PROTRA_capacity-Original_Data'!M1279</f>
        <v>0</v>
      </c>
      <c r="M1279" s="3">
        <f>'PROTRA_capacity-Original_Data'!N1279</f>
        <v>0</v>
      </c>
      <c r="N1279" s="3">
        <f>'PROTRA_capacity-Original_Data'!O1279</f>
        <v>0</v>
      </c>
      <c r="O1279" s="3">
        <f>'PROTRA_capacity-Original_Data'!P1279</f>
        <v>0</v>
      </c>
      <c r="P1279" s="3">
        <f>'PROTRA_capacity-Original_Data'!Q1279</f>
        <v>0</v>
      </c>
      <c r="Q1279" s="3">
        <f>'PROTRA_capacity-Original_Data'!R1279</f>
        <v>0</v>
      </c>
      <c r="R1279" s="3">
        <f>'PROTRA_capacity-Original_Data'!S1279</f>
        <v>0</v>
      </c>
      <c r="S1279" s="3">
        <f>'PROTRA_capacity-Original_Data'!T1279</f>
        <v>0</v>
      </c>
      <c r="T1279" s="3">
        <f>'PROTRA_capacity-Original_Data'!U1279</f>
        <v>0</v>
      </c>
      <c r="U1279" s="3">
        <f>'PROTRA_capacity-Original_Data'!V1279</f>
        <v>0</v>
      </c>
      <c r="W1279" s="83" t="e">
        <f t="shared" si="79"/>
        <v>#DIV/0!</v>
      </c>
    </row>
    <row r="1280" spans="1:23" x14ac:dyDescent="0.35">
      <c r="A1280" t="s">
        <v>63</v>
      </c>
      <c r="B1280" t="s">
        <v>41</v>
      </c>
      <c r="C1280" t="str">
        <f t="shared" si="76"/>
        <v>PORTUGAL_TO_heat</v>
      </c>
      <c r="D1280" t="str">
        <f t="shared" si="77"/>
        <v>PROTRA_CHP_HP_I</v>
      </c>
      <c r="E1280" t="s">
        <v>8</v>
      </c>
      <c r="F1280" s="1" t="str">
        <f t="shared" si="78"/>
        <v>PORTUGALTO_heatPROTRA_CHP_solid_bio</v>
      </c>
      <c r="G1280" s="4">
        <f>'PROTRA_capacity-Original_Data'!H1280</f>
        <v>0</v>
      </c>
      <c r="H1280" s="4">
        <f>'PROTRA_capacity-Original_Data'!I1280</f>
        <v>0</v>
      </c>
      <c r="I1280" s="4">
        <f>'PROTRA_capacity-Original_Data'!J1280</f>
        <v>0</v>
      </c>
      <c r="J1280" s="4">
        <f>'PROTRA_capacity-Original_Data'!K1280</f>
        <v>0</v>
      </c>
      <c r="K1280" s="4">
        <f>'PROTRA_capacity-Original_Data'!L1280</f>
        <v>0</v>
      </c>
      <c r="L1280" s="4">
        <f>'PROTRA_capacity-Original_Data'!M1280</f>
        <v>0</v>
      </c>
      <c r="M1280" s="4">
        <f>'PROTRA_capacity-Original_Data'!N1280</f>
        <v>0</v>
      </c>
      <c r="N1280" s="4">
        <f>'PROTRA_capacity-Original_Data'!O1280</f>
        <v>0</v>
      </c>
      <c r="O1280" s="4">
        <f>'PROTRA_capacity-Original_Data'!P1280</f>
        <v>0</v>
      </c>
      <c r="P1280" s="4">
        <f>'PROTRA_capacity-Original_Data'!Q1280</f>
        <v>0</v>
      </c>
      <c r="Q1280" s="4">
        <f>'PROTRA_capacity-Original_Data'!R1280</f>
        <v>0</v>
      </c>
      <c r="R1280" s="4">
        <f>'PROTRA_capacity-Original_Data'!S1280</f>
        <v>0</v>
      </c>
      <c r="S1280" s="4">
        <f>'PROTRA_capacity-Original_Data'!T1280</f>
        <v>0</v>
      </c>
      <c r="T1280" s="4">
        <f>'PROTRA_capacity-Original_Data'!U1280</f>
        <v>0</v>
      </c>
      <c r="U1280" s="4">
        <f>'PROTRA_capacity-Original_Data'!V1280</f>
        <v>0</v>
      </c>
      <c r="W1280" s="83" t="e">
        <f t="shared" si="79"/>
        <v>#DIV/0!</v>
      </c>
    </row>
    <row r="1281" spans="1:23" x14ac:dyDescent="0.35">
      <c r="A1281" t="s">
        <v>63</v>
      </c>
      <c r="B1281" t="s">
        <v>41</v>
      </c>
      <c r="C1281" t="str">
        <f t="shared" si="76"/>
        <v>PORTUGAL_TO_heat</v>
      </c>
      <c r="D1281" t="str">
        <f t="shared" si="77"/>
        <v>PROTRA_CHP_HP_I</v>
      </c>
      <c r="E1281" t="s">
        <v>9</v>
      </c>
      <c r="F1281" s="1" t="str">
        <f t="shared" si="78"/>
        <v>PORTUGALTO_heatPROTRA_CHP_solid_bio_CCS</v>
      </c>
      <c r="G1281" s="3">
        <f>'PROTRA_capacity-Original_Data'!H1281</f>
        <v>0</v>
      </c>
      <c r="H1281" s="3">
        <f>'PROTRA_capacity-Original_Data'!I1281</f>
        <v>0</v>
      </c>
      <c r="I1281" s="3">
        <f>'PROTRA_capacity-Original_Data'!J1281</f>
        <v>0</v>
      </c>
      <c r="J1281" s="3">
        <f>'PROTRA_capacity-Original_Data'!K1281</f>
        <v>0</v>
      </c>
      <c r="K1281" s="3">
        <f>'PROTRA_capacity-Original_Data'!L1281</f>
        <v>0</v>
      </c>
      <c r="L1281" s="3">
        <f>'PROTRA_capacity-Original_Data'!M1281</f>
        <v>0</v>
      </c>
      <c r="M1281" s="3">
        <f>'PROTRA_capacity-Original_Data'!N1281</f>
        <v>0</v>
      </c>
      <c r="N1281" s="3">
        <f>'PROTRA_capacity-Original_Data'!O1281</f>
        <v>0</v>
      </c>
      <c r="O1281" s="3">
        <f>'PROTRA_capacity-Original_Data'!P1281</f>
        <v>0</v>
      </c>
      <c r="P1281" s="3">
        <f>'PROTRA_capacity-Original_Data'!Q1281</f>
        <v>0</v>
      </c>
      <c r="Q1281" s="3">
        <f>'PROTRA_capacity-Original_Data'!R1281</f>
        <v>0</v>
      </c>
      <c r="R1281" s="3">
        <f>'PROTRA_capacity-Original_Data'!S1281</f>
        <v>0</v>
      </c>
      <c r="S1281" s="3">
        <f>'PROTRA_capacity-Original_Data'!T1281</f>
        <v>0</v>
      </c>
      <c r="T1281" s="3">
        <f>'PROTRA_capacity-Original_Data'!U1281</f>
        <v>0</v>
      </c>
      <c r="U1281" s="3">
        <f>'PROTRA_capacity-Original_Data'!V1281</f>
        <v>0</v>
      </c>
      <c r="W1281" s="83" t="e">
        <f t="shared" si="79"/>
        <v>#DIV/0!</v>
      </c>
    </row>
    <row r="1282" spans="1:23" x14ac:dyDescent="0.35">
      <c r="A1282" t="s">
        <v>63</v>
      </c>
      <c r="B1282" t="s">
        <v>41</v>
      </c>
      <c r="C1282" t="str">
        <f t="shared" si="76"/>
        <v>PORTUGAL_TO_heat</v>
      </c>
      <c r="D1282" t="str">
        <f t="shared" si="77"/>
        <v>PROTRA_CHP_HP_I</v>
      </c>
      <c r="E1282" t="s">
        <v>10</v>
      </c>
      <c r="F1282" s="1" t="str">
        <f t="shared" si="78"/>
        <v>PORTUGALTO_heatPROTRA_HP_gas_fuels</v>
      </c>
      <c r="G1282" s="4">
        <f>'PROTRA_capacity-Original_Data'!H1282</f>
        <v>0</v>
      </c>
      <c r="H1282" s="4">
        <f>'PROTRA_capacity-Original_Data'!I1282</f>
        <v>0</v>
      </c>
      <c r="I1282" s="4">
        <f>'PROTRA_capacity-Original_Data'!J1282</f>
        <v>0</v>
      </c>
      <c r="J1282" s="4">
        <f>'PROTRA_capacity-Original_Data'!K1282</f>
        <v>0</v>
      </c>
      <c r="K1282" s="4">
        <f>'PROTRA_capacity-Original_Data'!L1282</f>
        <v>0</v>
      </c>
      <c r="L1282" s="4">
        <f>'PROTRA_capacity-Original_Data'!M1282</f>
        <v>0</v>
      </c>
      <c r="M1282" s="4">
        <f>'PROTRA_capacity-Original_Data'!N1282</f>
        <v>0</v>
      </c>
      <c r="N1282" s="4">
        <f>'PROTRA_capacity-Original_Data'!O1282</f>
        <v>0</v>
      </c>
      <c r="O1282" s="4">
        <f>'PROTRA_capacity-Original_Data'!P1282</f>
        <v>0</v>
      </c>
      <c r="P1282" s="4">
        <f>'PROTRA_capacity-Original_Data'!Q1282</f>
        <v>0</v>
      </c>
      <c r="Q1282" s="4">
        <f>'PROTRA_capacity-Original_Data'!R1282</f>
        <v>0</v>
      </c>
      <c r="R1282" s="4">
        <f>'PROTRA_capacity-Original_Data'!S1282</f>
        <v>0</v>
      </c>
      <c r="S1282" s="4">
        <f>'PROTRA_capacity-Original_Data'!T1282</f>
        <v>0</v>
      </c>
      <c r="T1282" s="4">
        <f>'PROTRA_capacity-Original_Data'!U1282</f>
        <v>0</v>
      </c>
      <c r="U1282" s="4">
        <f>'PROTRA_capacity-Original_Data'!V1282</f>
        <v>0</v>
      </c>
      <c r="W1282" s="83" t="e">
        <f t="shared" si="79"/>
        <v>#DIV/0!</v>
      </c>
    </row>
    <row r="1283" spans="1:23" x14ac:dyDescent="0.35">
      <c r="A1283" t="s">
        <v>63</v>
      </c>
      <c r="B1283" t="s">
        <v>41</v>
      </c>
      <c r="C1283" t="str">
        <f t="shared" si="76"/>
        <v>PORTUGAL_TO_heat</v>
      </c>
      <c r="D1283" t="str">
        <f t="shared" si="77"/>
        <v>PROTRA_CHP_HP_I</v>
      </c>
      <c r="E1283" t="s">
        <v>11</v>
      </c>
      <c r="F1283" s="1" t="str">
        <f t="shared" si="78"/>
        <v>PORTUGALTO_heatPROTRA_HP_solid_bio</v>
      </c>
      <c r="G1283" s="4">
        <f>'PROTRA_capacity-Original_Data'!H1283</f>
        <v>0</v>
      </c>
      <c r="H1283" s="4">
        <f>'PROTRA_capacity-Original_Data'!I1283</f>
        <v>0</v>
      </c>
      <c r="I1283" s="4">
        <f>'PROTRA_capacity-Original_Data'!J1283</f>
        <v>0</v>
      </c>
      <c r="J1283" s="4">
        <f>'PROTRA_capacity-Original_Data'!K1283</f>
        <v>0</v>
      </c>
      <c r="K1283" s="4">
        <f>'PROTRA_capacity-Original_Data'!L1283</f>
        <v>0</v>
      </c>
      <c r="L1283" s="4">
        <f>'PROTRA_capacity-Original_Data'!M1283</f>
        <v>0</v>
      </c>
      <c r="M1283" s="4">
        <f>'PROTRA_capacity-Original_Data'!N1283</f>
        <v>0</v>
      </c>
      <c r="N1283" s="4">
        <f>'PROTRA_capacity-Original_Data'!O1283</f>
        <v>0</v>
      </c>
      <c r="O1283" s="4">
        <f>'PROTRA_capacity-Original_Data'!P1283</f>
        <v>0</v>
      </c>
      <c r="P1283" s="4">
        <f>'PROTRA_capacity-Original_Data'!Q1283</f>
        <v>0</v>
      </c>
      <c r="Q1283" s="4">
        <f>'PROTRA_capacity-Original_Data'!R1283</f>
        <v>0</v>
      </c>
      <c r="R1283" s="4">
        <f>'PROTRA_capacity-Original_Data'!S1283</f>
        <v>0</v>
      </c>
      <c r="S1283" s="4">
        <f>'PROTRA_capacity-Original_Data'!T1283</f>
        <v>0</v>
      </c>
      <c r="T1283" s="4">
        <f>'PROTRA_capacity-Original_Data'!U1283</f>
        <v>0</v>
      </c>
      <c r="U1283" s="4">
        <f>'PROTRA_capacity-Original_Data'!V1283</f>
        <v>0</v>
      </c>
      <c r="W1283" s="83" t="e">
        <f t="shared" si="79"/>
        <v>#DIV/0!</v>
      </c>
    </row>
    <row r="1284" spans="1:23" x14ac:dyDescent="0.35">
      <c r="A1284" t="s">
        <v>63</v>
      </c>
      <c r="B1284" t="s">
        <v>41</v>
      </c>
      <c r="C1284" t="str">
        <f t="shared" ref="C1284:C1347" si="80">A1284&amp;"_"&amp;B1284</f>
        <v>PORTUGAL_TO_heat</v>
      </c>
      <c r="D1284" t="str">
        <f t="shared" ref="D1284:D1347" si="81">IF(B1284="TO_heat","PROTRA_CHP_HP_I","PROTRA_CHP_PP_I")</f>
        <v>PROTRA_CHP_HP_I</v>
      </c>
      <c r="E1284" t="s">
        <v>12</v>
      </c>
      <c r="F1284" s="1" t="str">
        <f t="shared" ref="F1284:F1347" si="82">A1284&amp;B1284&amp;E1284</f>
        <v>PORTUGALTO_heatPROTRA_HP_geothermal</v>
      </c>
      <c r="G1284" s="4">
        <f>INDEX('CHP-geothermal-fix'!H$155:H$226,MATCH(PROTRA_capacity!$F1284,'CHP-geothermal-fix'!$F$155:$F$226,0))</f>
        <v>0</v>
      </c>
      <c r="H1284" s="4">
        <f>INDEX('CHP-geothermal-fix'!I$155:I$226,MATCH(PROTRA_capacity!$F1284,'CHP-geothermal-fix'!$F$155:$F$226,0))</f>
        <v>0</v>
      </c>
      <c r="I1284" s="4">
        <f>INDEX('CHP-geothermal-fix'!J$155:J$226,MATCH(PROTRA_capacity!$F1284,'CHP-geothermal-fix'!$F$155:$F$226,0))</f>
        <v>0</v>
      </c>
      <c r="J1284" s="4">
        <f>INDEX('CHP-geothermal-fix'!K$155:K$226,MATCH(PROTRA_capacity!$F1284,'CHP-geothermal-fix'!$F$155:$F$226,0))</f>
        <v>0</v>
      </c>
      <c r="K1284" s="4">
        <f>INDEX('CHP-geothermal-fix'!L$155:L$226,MATCH(PROTRA_capacity!$F1284,'CHP-geothermal-fix'!$F$155:$F$226,0))</f>
        <v>0</v>
      </c>
      <c r="L1284" s="4">
        <f>INDEX('CHP-geothermal-fix'!M$155:M$226,MATCH(PROTRA_capacity!$F1284,'CHP-geothermal-fix'!$F$155:$F$226,0))</f>
        <v>0</v>
      </c>
      <c r="M1284" s="4">
        <f>INDEX('CHP-geothermal-fix'!N$155:N$226,MATCH(PROTRA_capacity!$F1284,'CHP-geothermal-fix'!$F$155:$F$226,0))</f>
        <v>0</v>
      </c>
      <c r="N1284" s="4">
        <f>INDEX('CHP-geothermal-fix'!O$155:O$226,MATCH(PROTRA_capacity!$F1284,'CHP-geothermal-fix'!$F$155:$F$226,0))</f>
        <v>0</v>
      </c>
      <c r="O1284" s="4">
        <f>INDEX('CHP-geothermal-fix'!P$155:P$226,MATCH(PROTRA_capacity!$F1284,'CHP-geothermal-fix'!$F$155:$F$226,0))</f>
        <v>0</v>
      </c>
      <c r="P1284" s="4">
        <f>INDEX('CHP-geothermal-fix'!Q$155:Q$226,MATCH(PROTRA_capacity!$F1284,'CHP-geothermal-fix'!$F$155:$F$226,0))</f>
        <v>0</v>
      </c>
      <c r="Q1284" s="4">
        <f>INDEX('CHP-geothermal-fix'!R$155:R$226,MATCH(PROTRA_capacity!$F1284,'CHP-geothermal-fix'!$F$155:$F$226,0))</f>
        <v>0</v>
      </c>
      <c r="R1284" s="4">
        <f>INDEX('CHP-geothermal-fix'!S$155:S$226,MATCH(PROTRA_capacity!$F1284,'CHP-geothermal-fix'!$F$155:$F$226,0))</f>
        <v>0</v>
      </c>
      <c r="S1284" s="4">
        <f>INDEX('CHP-geothermal-fix'!T$155:T$226,MATCH(PROTRA_capacity!$F1284,'CHP-geothermal-fix'!$F$155:$F$226,0))</f>
        <v>0</v>
      </c>
      <c r="T1284" s="4">
        <f>INDEX('CHP-geothermal-fix'!U$155:U$226,MATCH(PROTRA_capacity!$F1284,'CHP-geothermal-fix'!$F$155:$F$226,0))</f>
        <v>0</v>
      </c>
      <c r="U1284" s="4">
        <f>INDEX('CHP-geothermal-fix'!V$155:V$226,MATCH(PROTRA_capacity!$F1284,'CHP-geothermal-fix'!$F$155:$F$226,0))</f>
        <v>0</v>
      </c>
      <c r="W1284" s="83" t="e">
        <f t="shared" ref="W1284:W1347" si="83">-1+(U1284/G1284)^(1/($U$2-$G$2))</f>
        <v>#DIV/0!</v>
      </c>
    </row>
    <row r="1285" spans="1:23" x14ac:dyDescent="0.35">
      <c r="A1285" t="s">
        <v>63</v>
      </c>
      <c r="B1285" t="s">
        <v>41</v>
      </c>
      <c r="C1285" t="str">
        <f t="shared" si="80"/>
        <v>PORTUGAL_TO_heat</v>
      </c>
      <c r="D1285" t="str">
        <f t="shared" si="81"/>
        <v>PROTRA_CHP_HP_I</v>
      </c>
      <c r="E1285" t="s">
        <v>13</v>
      </c>
      <c r="F1285" s="1" t="str">
        <f t="shared" si="82"/>
        <v>PORTUGALTO_heatPROTRA_HP_liquid_fuels</v>
      </c>
      <c r="G1285" s="4">
        <f>'PROTRA_capacity-Original_Data'!H1285</f>
        <v>0</v>
      </c>
      <c r="H1285" s="4">
        <f>'PROTRA_capacity-Original_Data'!I1285</f>
        <v>0</v>
      </c>
      <c r="I1285" s="4">
        <f>'PROTRA_capacity-Original_Data'!J1285</f>
        <v>0</v>
      </c>
      <c r="J1285" s="4">
        <f>'PROTRA_capacity-Original_Data'!K1285</f>
        <v>0</v>
      </c>
      <c r="K1285" s="4">
        <f>'PROTRA_capacity-Original_Data'!L1285</f>
        <v>0</v>
      </c>
      <c r="L1285" s="4">
        <f>'PROTRA_capacity-Original_Data'!M1285</f>
        <v>0</v>
      </c>
      <c r="M1285" s="4">
        <f>'PROTRA_capacity-Original_Data'!N1285</f>
        <v>0</v>
      </c>
      <c r="N1285" s="4">
        <f>'PROTRA_capacity-Original_Data'!O1285</f>
        <v>0</v>
      </c>
      <c r="O1285" s="4">
        <f>'PROTRA_capacity-Original_Data'!P1285</f>
        <v>0</v>
      </c>
      <c r="P1285" s="4">
        <f>'PROTRA_capacity-Original_Data'!Q1285</f>
        <v>0</v>
      </c>
      <c r="Q1285" s="4">
        <f>'PROTRA_capacity-Original_Data'!R1285</f>
        <v>0</v>
      </c>
      <c r="R1285" s="4">
        <f>'PROTRA_capacity-Original_Data'!S1285</f>
        <v>0</v>
      </c>
      <c r="S1285" s="4">
        <f>'PROTRA_capacity-Original_Data'!T1285</f>
        <v>0</v>
      </c>
      <c r="T1285" s="4">
        <f>'PROTRA_capacity-Original_Data'!U1285</f>
        <v>0</v>
      </c>
      <c r="U1285" s="4">
        <f>'PROTRA_capacity-Original_Data'!V1285</f>
        <v>0</v>
      </c>
      <c r="W1285" s="83" t="e">
        <f t="shared" si="83"/>
        <v>#DIV/0!</v>
      </c>
    </row>
    <row r="1286" spans="1:23" x14ac:dyDescent="0.35">
      <c r="A1286" t="s">
        <v>63</v>
      </c>
      <c r="B1286" t="s">
        <v>41</v>
      </c>
      <c r="C1286" t="str">
        <f t="shared" si="80"/>
        <v>PORTUGAL_TO_heat</v>
      </c>
      <c r="D1286" t="str">
        <f t="shared" si="81"/>
        <v>PROTRA_CHP_HP_I</v>
      </c>
      <c r="E1286" t="s">
        <v>14</v>
      </c>
      <c r="F1286" s="1" t="str">
        <f t="shared" si="82"/>
        <v>PORTUGALTO_heatPROTRA_HP_solar</v>
      </c>
      <c r="G1286" s="4">
        <f>'PROTRA_capacity-Original_Data'!H1286</f>
        <v>0</v>
      </c>
      <c r="H1286" s="4">
        <f>'PROTRA_capacity-Original_Data'!I1286</f>
        <v>0</v>
      </c>
      <c r="I1286" s="4">
        <f>'PROTRA_capacity-Original_Data'!J1286</f>
        <v>0</v>
      </c>
      <c r="J1286" s="4">
        <f>'PROTRA_capacity-Original_Data'!K1286</f>
        <v>0</v>
      </c>
      <c r="K1286" s="4">
        <f>'PROTRA_capacity-Original_Data'!L1286</f>
        <v>0</v>
      </c>
      <c r="L1286" s="4">
        <f>'PROTRA_capacity-Original_Data'!M1286</f>
        <v>0</v>
      </c>
      <c r="M1286" s="4">
        <f>'PROTRA_capacity-Original_Data'!N1286</f>
        <v>0</v>
      </c>
      <c r="N1286" s="4">
        <f>'PROTRA_capacity-Original_Data'!O1286</f>
        <v>0</v>
      </c>
      <c r="O1286" s="4">
        <f>'PROTRA_capacity-Original_Data'!P1286</f>
        <v>0</v>
      </c>
      <c r="P1286" s="4">
        <f>'PROTRA_capacity-Original_Data'!Q1286</f>
        <v>0</v>
      </c>
      <c r="Q1286" s="4">
        <f>'PROTRA_capacity-Original_Data'!R1286</f>
        <v>0</v>
      </c>
      <c r="R1286" s="4">
        <f>'PROTRA_capacity-Original_Data'!S1286</f>
        <v>0</v>
      </c>
      <c r="S1286" s="4">
        <f>'PROTRA_capacity-Original_Data'!T1286</f>
        <v>0</v>
      </c>
      <c r="T1286" s="4">
        <f>'PROTRA_capacity-Original_Data'!U1286</f>
        <v>0</v>
      </c>
      <c r="U1286" s="4">
        <f>'PROTRA_capacity-Original_Data'!V1286</f>
        <v>0</v>
      </c>
      <c r="W1286" s="83" t="e">
        <f t="shared" si="83"/>
        <v>#DIV/0!</v>
      </c>
    </row>
    <row r="1287" spans="1:23" x14ac:dyDescent="0.35">
      <c r="A1287" t="s">
        <v>63</v>
      </c>
      <c r="B1287" t="s">
        <v>41</v>
      </c>
      <c r="C1287" t="str">
        <f t="shared" si="80"/>
        <v>PORTUGAL_TO_heat</v>
      </c>
      <c r="D1287" t="str">
        <f t="shared" si="81"/>
        <v>PROTRA_CHP_HP_I</v>
      </c>
      <c r="E1287" t="s">
        <v>15</v>
      </c>
      <c r="F1287" s="1" t="str">
        <f t="shared" si="82"/>
        <v>PORTUGALTO_heatPROTRA_HP_solid_fossil</v>
      </c>
      <c r="G1287" s="4">
        <f>'PROTRA_capacity-Original_Data'!H1287</f>
        <v>0</v>
      </c>
      <c r="H1287" s="4">
        <f>'PROTRA_capacity-Original_Data'!I1287</f>
        <v>0</v>
      </c>
      <c r="I1287" s="4">
        <f>'PROTRA_capacity-Original_Data'!J1287</f>
        <v>0</v>
      </c>
      <c r="J1287" s="4">
        <f>'PROTRA_capacity-Original_Data'!K1287</f>
        <v>0</v>
      </c>
      <c r="K1287" s="4">
        <f>'PROTRA_capacity-Original_Data'!L1287</f>
        <v>0</v>
      </c>
      <c r="L1287" s="4">
        <f>'PROTRA_capacity-Original_Data'!M1287</f>
        <v>0</v>
      </c>
      <c r="M1287" s="4">
        <f>'PROTRA_capacity-Original_Data'!N1287</f>
        <v>0</v>
      </c>
      <c r="N1287" s="4">
        <f>'PROTRA_capacity-Original_Data'!O1287</f>
        <v>0</v>
      </c>
      <c r="O1287" s="4">
        <f>'PROTRA_capacity-Original_Data'!P1287</f>
        <v>0</v>
      </c>
      <c r="P1287" s="4">
        <f>'PROTRA_capacity-Original_Data'!Q1287</f>
        <v>0</v>
      </c>
      <c r="Q1287" s="4">
        <f>'PROTRA_capacity-Original_Data'!R1287</f>
        <v>0</v>
      </c>
      <c r="R1287" s="4">
        <f>'PROTRA_capacity-Original_Data'!S1287</f>
        <v>0</v>
      </c>
      <c r="S1287" s="4">
        <f>'PROTRA_capacity-Original_Data'!T1287</f>
        <v>0</v>
      </c>
      <c r="T1287" s="4">
        <f>'PROTRA_capacity-Original_Data'!U1287</f>
        <v>0</v>
      </c>
      <c r="U1287" s="4">
        <f>'PROTRA_capacity-Original_Data'!V1287</f>
        <v>0</v>
      </c>
      <c r="W1287" s="83" t="e">
        <f t="shared" si="83"/>
        <v>#DIV/0!</v>
      </c>
    </row>
    <row r="1288" spans="1:23" x14ac:dyDescent="0.35">
      <c r="A1288" t="s">
        <v>63</v>
      </c>
      <c r="B1288" t="s">
        <v>41</v>
      </c>
      <c r="C1288" t="str">
        <f t="shared" si="80"/>
        <v>PORTUGAL_TO_heat</v>
      </c>
      <c r="D1288" t="str">
        <f t="shared" si="81"/>
        <v>PROTRA_CHP_HP_I</v>
      </c>
      <c r="E1288" t="s">
        <v>16</v>
      </c>
      <c r="F1288" s="1" t="str">
        <f t="shared" si="82"/>
        <v>PORTUGALTO_heatPROTRA_HP_waste</v>
      </c>
      <c r="G1288" s="4">
        <f>'PROTRA_capacity-Original_Data'!H1288</f>
        <v>0</v>
      </c>
      <c r="H1288" s="4">
        <f>'PROTRA_capacity-Original_Data'!I1288</f>
        <v>0</v>
      </c>
      <c r="I1288" s="4">
        <f>'PROTRA_capacity-Original_Data'!J1288</f>
        <v>0</v>
      </c>
      <c r="J1288" s="4">
        <f>'PROTRA_capacity-Original_Data'!K1288</f>
        <v>0</v>
      </c>
      <c r="K1288" s="4">
        <f>'PROTRA_capacity-Original_Data'!L1288</f>
        <v>0</v>
      </c>
      <c r="L1288" s="4">
        <f>'PROTRA_capacity-Original_Data'!M1288</f>
        <v>0</v>
      </c>
      <c r="M1288" s="4">
        <f>'PROTRA_capacity-Original_Data'!N1288</f>
        <v>0</v>
      </c>
      <c r="N1288" s="4">
        <f>'PROTRA_capacity-Original_Data'!O1288</f>
        <v>0</v>
      </c>
      <c r="O1288" s="4">
        <f>'PROTRA_capacity-Original_Data'!P1288</f>
        <v>0</v>
      </c>
      <c r="P1288" s="4">
        <f>'PROTRA_capacity-Original_Data'!Q1288</f>
        <v>0</v>
      </c>
      <c r="Q1288" s="4">
        <f>'PROTRA_capacity-Original_Data'!R1288</f>
        <v>0</v>
      </c>
      <c r="R1288" s="4">
        <f>'PROTRA_capacity-Original_Data'!S1288</f>
        <v>0</v>
      </c>
      <c r="S1288" s="4">
        <f>'PROTRA_capacity-Original_Data'!T1288</f>
        <v>0</v>
      </c>
      <c r="T1288" s="4">
        <f>'PROTRA_capacity-Original_Data'!U1288</f>
        <v>0</v>
      </c>
      <c r="U1288" s="4">
        <f>'PROTRA_capacity-Original_Data'!V1288</f>
        <v>0</v>
      </c>
      <c r="W1288" s="83" t="e">
        <f t="shared" si="83"/>
        <v>#DIV/0!</v>
      </c>
    </row>
    <row r="1289" spans="1:23" x14ac:dyDescent="0.35">
      <c r="A1289" t="s">
        <v>63</v>
      </c>
      <c r="B1289" t="s">
        <v>42</v>
      </c>
      <c r="C1289" t="str">
        <f t="shared" si="80"/>
        <v>PORTUGAL_TO_elec</v>
      </c>
      <c r="D1289" t="str">
        <f t="shared" si="81"/>
        <v>PROTRA_CHP_PP_I</v>
      </c>
      <c r="E1289" t="s">
        <v>0</v>
      </c>
      <c r="F1289" s="1" t="str">
        <f t="shared" si="82"/>
        <v>PORTUGALTO_elecPROTRA_CHP_gas_fuels</v>
      </c>
      <c r="G1289" s="5">
        <f>'PROTRA_capacity-Original_Data'!H1289</f>
        <v>0.51999799999999996</v>
      </c>
      <c r="H1289" s="5">
        <f>'PROTRA_capacity-Original_Data'!I1289</f>
        <v>0.53067799999999998</v>
      </c>
      <c r="I1289" s="5">
        <f>'PROTRA_capacity-Original_Data'!J1289</f>
        <v>0.54507799999999995</v>
      </c>
      <c r="J1289" s="5">
        <f>'PROTRA_capacity-Original_Data'!K1289</f>
        <v>1.6522779999999999</v>
      </c>
      <c r="K1289" s="5">
        <f>'PROTRA_capacity-Original_Data'!L1289</f>
        <v>2.227678</v>
      </c>
      <c r="L1289" s="5">
        <f>'PROTRA_capacity-Original_Data'!M1289</f>
        <v>2.6440779999999999</v>
      </c>
      <c r="M1289" s="5">
        <f>'PROTRA_capacity-Original_Data'!N1289</f>
        <v>2.647678</v>
      </c>
      <c r="N1289" s="5">
        <f>'PROTRA_capacity-Original_Data'!O1289</f>
        <v>2.647678</v>
      </c>
      <c r="O1289" s="5">
        <f>'PROTRA_capacity-Original_Data'!P1289</f>
        <v>2.6474980000000001</v>
      </c>
      <c r="P1289" s="5">
        <f>'PROTRA_capacity-Original_Data'!Q1289</f>
        <v>2.656698</v>
      </c>
      <c r="Q1289" s="5">
        <f>'PROTRA_capacity-Original_Data'!R1289</f>
        <v>2.6431865034965036</v>
      </c>
      <c r="R1289" s="5">
        <f>'PROTRA_capacity-Original_Data'!S1289</f>
        <v>2.6217933006993008</v>
      </c>
      <c r="S1289" s="5">
        <f>'PROTRA_capacity-Original_Data'!T1289</f>
        <v>2.6015260559440558</v>
      </c>
      <c r="T1289" s="5">
        <f>'PROTRA_capacity-Original_Data'!U1289</f>
        <v>2.5930813706293705</v>
      </c>
      <c r="U1289" s="5">
        <f>'PROTRA_capacity-Original_Data'!V1289</f>
        <v>2.5930813706293705</v>
      </c>
      <c r="W1289" s="83">
        <f t="shared" si="83"/>
        <v>0.12161521207076653</v>
      </c>
    </row>
    <row r="1290" spans="1:23" x14ac:dyDescent="0.35">
      <c r="A1290" t="s">
        <v>63</v>
      </c>
      <c r="B1290" t="s">
        <v>42</v>
      </c>
      <c r="C1290" t="str">
        <f t="shared" si="80"/>
        <v>PORTUGAL_TO_elec</v>
      </c>
      <c r="D1290" t="str">
        <f t="shared" si="81"/>
        <v>PROTRA_CHP_PP_I</v>
      </c>
      <c r="E1290" t="s">
        <v>1</v>
      </c>
      <c r="F1290" s="1" t="str">
        <f t="shared" si="82"/>
        <v>PORTUGALTO_elecPROTRA_CHP_gas_fuels_CCS</v>
      </c>
      <c r="G1290" s="5">
        <f>'PROTRA_capacity-Original_Data'!H1290</f>
        <v>0</v>
      </c>
      <c r="H1290" s="5">
        <f>'PROTRA_capacity-Original_Data'!I1290</f>
        <v>0</v>
      </c>
      <c r="I1290" s="5">
        <f>'PROTRA_capacity-Original_Data'!J1290</f>
        <v>0</v>
      </c>
      <c r="J1290" s="5">
        <f>'PROTRA_capacity-Original_Data'!K1290</f>
        <v>0</v>
      </c>
      <c r="K1290" s="5">
        <f>'PROTRA_capacity-Original_Data'!L1290</f>
        <v>0</v>
      </c>
      <c r="L1290" s="5">
        <f>'PROTRA_capacity-Original_Data'!M1290</f>
        <v>0</v>
      </c>
      <c r="M1290" s="5">
        <f>'PROTRA_capacity-Original_Data'!N1290</f>
        <v>0</v>
      </c>
      <c r="N1290" s="5">
        <f>'PROTRA_capacity-Original_Data'!O1290</f>
        <v>0</v>
      </c>
      <c r="O1290" s="5">
        <f>'PROTRA_capacity-Original_Data'!P1290</f>
        <v>0</v>
      </c>
      <c r="P1290" s="5">
        <f>'PROTRA_capacity-Original_Data'!Q1290</f>
        <v>0</v>
      </c>
      <c r="Q1290" s="5">
        <f>'PROTRA_capacity-Original_Data'!R1290</f>
        <v>0</v>
      </c>
      <c r="R1290" s="5">
        <f>'PROTRA_capacity-Original_Data'!S1290</f>
        <v>0</v>
      </c>
      <c r="S1290" s="5">
        <f>'PROTRA_capacity-Original_Data'!T1290</f>
        <v>0</v>
      </c>
      <c r="T1290" s="5">
        <f>'PROTRA_capacity-Original_Data'!U1290</f>
        <v>0</v>
      </c>
      <c r="U1290" s="5">
        <f>'PROTRA_capacity-Original_Data'!V1290</f>
        <v>0</v>
      </c>
      <c r="W1290" s="83" t="e">
        <f t="shared" si="83"/>
        <v>#DIV/0!</v>
      </c>
    </row>
    <row r="1291" spans="1:23" x14ac:dyDescent="0.35">
      <c r="A1291" t="s">
        <v>63</v>
      </c>
      <c r="B1291" t="s">
        <v>42</v>
      </c>
      <c r="C1291" t="str">
        <f t="shared" si="80"/>
        <v>PORTUGAL_TO_elec</v>
      </c>
      <c r="D1291" t="str">
        <f t="shared" si="81"/>
        <v>PROTRA_CHP_PP_I</v>
      </c>
      <c r="E1291" t="s">
        <v>2</v>
      </c>
      <c r="F1291" s="1" t="str">
        <f t="shared" si="82"/>
        <v>PORTUGALTO_elecPROTRA_CHP_geothermal</v>
      </c>
      <c r="G1291" s="3">
        <v>0</v>
      </c>
      <c r="H1291" s="3">
        <v>0</v>
      </c>
      <c r="I1291" s="3">
        <v>0</v>
      </c>
      <c r="J1291" s="3">
        <v>0</v>
      </c>
      <c r="K1291" s="3">
        <v>0</v>
      </c>
      <c r="L1291" s="3">
        <v>0</v>
      </c>
      <c r="M1291" s="3">
        <v>0</v>
      </c>
      <c r="N1291" s="3">
        <v>0</v>
      </c>
      <c r="O1291" s="3">
        <v>0</v>
      </c>
      <c r="P1291" s="3">
        <v>0</v>
      </c>
      <c r="Q1291" s="3">
        <v>0</v>
      </c>
      <c r="R1291" s="3">
        <v>0</v>
      </c>
      <c r="S1291" s="3">
        <v>0</v>
      </c>
      <c r="T1291" s="3">
        <v>0</v>
      </c>
      <c r="U1291" s="3">
        <v>0</v>
      </c>
      <c r="W1291" s="83" t="e">
        <f t="shared" si="83"/>
        <v>#DIV/0!</v>
      </c>
    </row>
    <row r="1292" spans="1:23" x14ac:dyDescent="0.35">
      <c r="A1292" t="s">
        <v>63</v>
      </c>
      <c r="B1292" t="s">
        <v>42</v>
      </c>
      <c r="C1292" t="str">
        <f t="shared" si="80"/>
        <v>PORTUGAL_TO_elec</v>
      </c>
      <c r="D1292" t="str">
        <f t="shared" si="81"/>
        <v>PROTRA_CHP_PP_I</v>
      </c>
      <c r="E1292" t="s">
        <v>3</v>
      </c>
      <c r="F1292" s="1" t="str">
        <f t="shared" si="82"/>
        <v>PORTUGALTO_elecPROTRA_CHP_liquid_fuels</v>
      </c>
      <c r="G1292" s="5">
        <f>'PROTRA_capacity-Original_Data'!H1292</f>
        <v>0.84150599999999987</v>
      </c>
      <c r="H1292" s="5">
        <f>'PROTRA_capacity-Original_Data'!I1292</f>
        <v>0.84150599999999987</v>
      </c>
      <c r="I1292" s="5">
        <f>'PROTRA_capacity-Original_Data'!J1292</f>
        <v>0.84150599999999987</v>
      </c>
      <c r="J1292" s="5">
        <f>'PROTRA_capacity-Original_Data'!K1292</f>
        <v>0.77693599999999996</v>
      </c>
      <c r="K1292" s="5">
        <f>'PROTRA_capacity-Original_Data'!L1292</f>
        <v>0.74613600000000002</v>
      </c>
      <c r="L1292" s="5">
        <f>'PROTRA_capacity-Original_Data'!M1292</f>
        <v>0.74383600000000005</v>
      </c>
      <c r="M1292" s="5">
        <f>'PROTRA_capacity-Original_Data'!N1292</f>
        <v>0.70803600000000011</v>
      </c>
      <c r="N1292" s="5">
        <f>'PROTRA_capacity-Original_Data'!O1292</f>
        <v>0.6200460000000001</v>
      </c>
      <c r="O1292" s="5">
        <f>'PROTRA_capacity-Original_Data'!P1292</f>
        <v>0.54092599999999991</v>
      </c>
      <c r="P1292" s="5">
        <f>'PROTRA_capacity-Original_Data'!Q1292</f>
        <v>0.46188599999999996</v>
      </c>
      <c r="Q1292" s="5">
        <f>'PROTRA_capacity-Original_Data'!R1292</f>
        <v>0.40137257142857136</v>
      </c>
      <c r="R1292" s="5">
        <f>'PROTRA_capacity-Original_Data'!S1292</f>
        <v>0.34085914285714275</v>
      </c>
      <c r="S1292" s="5">
        <f>'PROTRA_capacity-Original_Data'!T1292</f>
        <v>0.28034571428571414</v>
      </c>
      <c r="T1292" s="5">
        <f>'PROTRA_capacity-Original_Data'!U1292</f>
        <v>0.21983228571428556</v>
      </c>
      <c r="U1292" s="5">
        <f>'PROTRA_capacity-Original_Data'!V1292</f>
        <v>0.15931885714285698</v>
      </c>
      <c r="W1292" s="83">
        <f t="shared" si="83"/>
        <v>-0.11208347156054121</v>
      </c>
    </row>
    <row r="1293" spans="1:23" x14ac:dyDescent="0.35">
      <c r="A1293" t="s">
        <v>63</v>
      </c>
      <c r="B1293" t="s">
        <v>42</v>
      </c>
      <c r="C1293" t="str">
        <f t="shared" si="80"/>
        <v>PORTUGAL_TO_elec</v>
      </c>
      <c r="D1293" t="str">
        <f t="shared" si="81"/>
        <v>PROTRA_CHP_PP_I</v>
      </c>
      <c r="E1293" t="s">
        <v>4</v>
      </c>
      <c r="F1293" s="1" t="str">
        <f t="shared" si="82"/>
        <v>PORTUGALTO_elecPROTRA_CHP_liquid_fuels_CCS</v>
      </c>
      <c r="G1293" s="5">
        <f>'PROTRA_capacity-Original_Data'!H1293</f>
        <v>0</v>
      </c>
      <c r="H1293" s="5">
        <f>'PROTRA_capacity-Original_Data'!I1293</f>
        <v>0</v>
      </c>
      <c r="I1293" s="5">
        <f>'PROTRA_capacity-Original_Data'!J1293</f>
        <v>0</v>
      </c>
      <c r="J1293" s="5">
        <f>'PROTRA_capacity-Original_Data'!K1293</f>
        <v>0</v>
      </c>
      <c r="K1293" s="5">
        <f>'PROTRA_capacity-Original_Data'!L1293</f>
        <v>0</v>
      </c>
      <c r="L1293" s="5">
        <f>'PROTRA_capacity-Original_Data'!M1293</f>
        <v>0</v>
      </c>
      <c r="M1293" s="5">
        <f>'PROTRA_capacity-Original_Data'!N1293</f>
        <v>0</v>
      </c>
      <c r="N1293" s="5">
        <f>'PROTRA_capacity-Original_Data'!O1293</f>
        <v>0</v>
      </c>
      <c r="O1293" s="5">
        <f>'PROTRA_capacity-Original_Data'!P1293</f>
        <v>0</v>
      </c>
      <c r="P1293" s="5">
        <f>'PROTRA_capacity-Original_Data'!Q1293</f>
        <v>0</v>
      </c>
      <c r="Q1293" s="5">
        <f>'PROTRA_capacity-Original_Data'!R1293</f>
        <v>0</v>
      </c>
      <c r="R1293" s="5">
        <f>'PROTRA_capacity-Original_Data'!S1293</f>
        <v>0</v>
      </c>
      <c r="S1293" s="5">
        <f>'PROTRA_capacity-Original_Data'!T1293</f>
        <v>0</v>
      </c>
      <c r="T1293" s="5">
        <f>'PROTRA_capacity-Original_Data'!U1293</f>
        <v>0</v>
      </c>
      <c r="U1293" s="5">
        <f>'PROTRA_capacity-Original_Data'!V1293</f>
        <v>0</v>
      </c>
      <c r="W1293" s="83" t="e">
        <f t="shared" si="83"/>
        <v>#DIV/0!</v>
      </c>
    </row>
    <row r="1294" spans="1:23" x14ac:dyDescent="0.35">
      <c r="A1294" t="s">
        <v>63</v>
      </c>
      <c r="B1294" t="s">
        <v>42</v>
      </c>
      <c r="C1294" t="str">
        <f t="shared" si="80"/>
        <v>PORTUGAL_TO_elec</v>
      </c>
      <c r="D1294" t="str">
        <f t="shared" si="81"/>
        <v>PROTRA_CHP_PP_I</v>
      </c>
      <c r="E1294" t="s">
        <v>5</v>
      </c>
      <c r="F1294" s="1" t="str">
        <f t="shared" si="82"/>
        <v>PORTUGALTO_elecPROTRA_CHP_solid_fossil</v>
      </c>
      <c r="G1294" s="5">
        <f>'PROTRA_capacity-Original_Data'!H1294</f>
        <v>0</v>
      </c>
      <c r="H1294" s="5">
        <f>'PROTRA_capacity-Original_Data'!I1294</f>
        <v>0</v>
      </c>
      <c r="I1294" s="5">
        <f>'PROTRA_capacity-Original_Data'!J1294</f>
        <v>0</v>
      </c>
      <c r="J1294" s="5">
        <f>'PROTRA_capacity-Original_Data'!K1294</f>
        <v>0</v>
      </c>
      <c r="K1294" s="5">
        <f>'PROTRA_capacity-Original_Data'!L1294</f>
        <v>0</v>
      </c>
      <c r="L1294" s="5">
        <f>'PROTRA_capacity-Original_Data'!M1294</f>
        <v>0</v>
      </c>
      <c r="M1294" s="5">
        <f>'PROTRA_capacity-Original_Data'!N1294</f>
        <v>0</v>
      </c>
      <c r="N1294" s="5">
        <f>'PROTRA_capacity-Original_Data'!O1294</f>
        <v>0</v>
      </c>
      <c r="O1294" s="5">
        <f>'PROTRA_capacity-Original_Data'!P1294</f>
        <v>0</v>
      </c>
      <c r="P1294" s="5">
        <f>'PROTRA_capacity-Original_Data'!Q1294</f>
        <v>0</v>
      </c>
      <c r="Q1294" s="5">
        <f>'PROTRA_capacity-Original_Data'!R1294</f>
        <v>0</v>
      </c>
      <c r="R1294" s="5">
        <f>'PROTRA_capacity-Original_Data'!S1294</f>
        <v>0</v>
      </c>
      <c r="S1294" s="5">
        <f>'PROTRA_capacity-Original_Data'!T1294</f>
        <v>0</v>
      </c>
      <c r="T1294" s="5">
        <f>'PROTRA_capacity-Original_Data'!U1294</f>
        <v>0</v>
      </c>
      <c r="U1294" s="5">
        <f>'PROTRA_capacity-Original_Data'!V1294</f>
        <v>0</v>
      </c>
      <c r="W1294" s="83" t="e">
        <f t="shared" si="83"/>
        <v>#DIV/0!</v>
      </c>
    </row>
    <row r="1295" spans="1:23" x14ac:dyDescent="0.35">
      <c r="A1295" t="s">
        <v>63</v>
      </c>
      <c r="B1295" t="s">
        <v>42</v>
      </c>
      <c r="C1295" t="str">
        <f t="shared" si="80"/>
        <v>PORTUGAL_TO_elec</v>
      </c>
      <c r="D1295" t="str">
        <f t="shared" si="81"/>
        <v>PROTRA_CHP_PP_I</v>
      </c>
      <c r="E1295" t="s">
        <v>6</v>
      </c>
      <c r="F1295" s="1" t="str">
        <f t="shared" si="82"/>
        <v>PORTUGALTO_elecPROTRA_CHP_solid_fossil_CCS</v>
      </c>
      <c r="G1295" s="5">
        <f>'PROTRA_capacity-Original_Data'!H1295</f>
        <v>0</v>
      </c>
      <c r="H1295" s="5">
        <f>'PROTRA_capacity-Original_Data'!I1295</f>
        <v>0</v>
      </c>
      <c r="I1295" s="5">
        <f>'PROTRA_capacity-Original_Data'!J1295</f>
        <v>0</v>
      </c>
      <c r="J1295" s="5">
        <f>'PROTRA_capacity-Original_Data'!K1295</f>
        <v>0</v>
      </c>
      <c r="K1295" s="5">
        <f>'PROTRA_capacity-Original_Data'!L1295</f>
        <v>0</v>
      </c>
      <c r="L1295" s="5">
        <f>'PROTRA_capacity-Original_Data'!M1295</f>
        <v>0</v>
      </c>
      <c r="M1295" s="5">
        <f>'PROTRA_capacity-Original_Data'!N1295</f>
        <v>0</v>
      </c>
      <c r="N1295" s="5">
        <f>'PROTRA_capacity-Original_Data'!O1295</f>
        <v>0</v>
      </c>
      <c r="O1295" s="5">
        <f>'PROTRA_capacity-Original_Data'!P1295</f>
        <v>0</v>
      </c>
      <c r="P1295" s="5">
        <f>'PROTRA_capacity-Original_Data'!Q1295</f>
        <v>0</v>
      </c>
      <c r="Q1295" s="5">
        <f>'PROTRA_capacity-Original_Data'!R1295</f>
        <v>0</v>
      </c>
      <c r="R1295" s="5">
        <f>'PROTRA_capacity-Original_Data'!S1295</f>
        <v>0</v>
      </c>
      <c r="S1295" s="5">
        <f>'PROTRA_capacity-Original_Data'!T1295</f>
        <v>0</v>
      </c>
      <c r="T1295" s="5">
        <f>'PROTRA_capacity-Original_Data'!U1295</f>
        <v>0</v>
      </c>
      <c r="U1295" s="5">
        <f>'PROTRA_capacity-Original_Data'!V1295</f>
        <v>0</v>
      </c>
      <c r="W1295" s="83" t="e">
        <f t="shared" si="83"/>
        <v>#DIV/0!</v>
      </c>
    </row>
    <row r="1296" spans="1:23" x14ac:dyDescent="0.35">
      <c r="A1296" t="s">
        <v>63</v>
      </c>
      <c r="B1296" t="s">
        <v>42</v>
      </c>
      <c r="C1296" t="str">
        <f t="shared" si="80"/>
        <v>PORTUGAL_TO_elec</v>
      </c>
      <c r="D1296" t="str">
        <f t="shared" si="81"/>
        <v>PROTRA_CHP_PP_I</v>
      </c>
      <c r="E1296" t="s">
        <v>7</v>
      </c>
      <c r="F1296" s="1" t="str">
        <f t="shared" si="82"/>
        <v>PORTUGALTO_elecPROTRA_CHP_waste</v>
      </c>
      <c r="G1296" s="5">
        <f>'PROTRA_capacity-Original_Data'!H1296</f>
        <v>1.719378543236455E-2</v>
      </c>
      <c r="H1296" s="5">
        <f>'PROTRA_capacity-Original_Data'!I1296</f>
        <v>1.8001005405715E-2</v>
      </c>
      <c r="I1296" s="5">
        <f>'PROTRA_capacity-Original_Data'!J1296</f>
        <v>1.8001005405715E-2</v>
      </c>
      <c r="J1296" s="5">
        <f>'PROTRA_capacity-Original_Data'!K1296</f>
        <v>1.8918300829976874E-2</v>
      </c>
      <c r="K1296" s="5">
        <f>'PROTRA_capacity-Original_Data'!L1296</f>
        <v>2.2198549267137328E-2</v>
      </c>
      <c r="L1296" s="5">
        <f>'PROTRA_capacity-Original_Data'!M1296</f>
        <v>2.2198549267137328E-2</v>
      </c>
      <c r="M1296" s="5">
        <f>'PROTRA_capacity-Original_Data'!N1296</f>
        <v>2.2198549267137328E-2</v>
      </c>
      <c r="N1296" s="5">
        <f>'PROTRA_capacity-Original_Data'!O1296</f>
        <v>1.8881609013006399E-2</v>
      </c>
      <c r="O1296" s="5">
        <f>'PROTRA_capacity-Original_Data'!P1296</f>
        <v>1.8881609013006399E-2</v>
      </c>
      <c r="P1296" s="5">
        <f>'PROTRA_capacity-Original_Data'!Q1296</f>
        <v>1.8881609013006399E-2</v>
      </c>
      <c r="Q1296" s="5">
        <f>'PROTRA_capacity-Original_Data'!R1296</f>
        <v>1.8028681519087018E-2</v>
      </c>
      <c r="R1296" s="5">
        <f>'PROTRA_capacity-Original_Data'!S1296</f>
        <v>1.7175754025167637E-2</v>
      </c>
      <c r="S1296" s="5">
        <f>'PROTRA_capacity-Original_Data'!T1296</f>
        <v>1.6322826531248256E-2</v>
      </c>
      <c r="T1296" s="5">
        <f>'PROTRA_capacity-Original_Data'!U1296</f>
        <v>1.5469899037328875E-2</v>
      </c>
      <c r="U1296" s="5">
        <f>'PROTRA_capacity-Original_Data'!V1296</f>
        <v>1.4616971543409494E-2</v>
      </c>
      <c r="W1296" s="83">
        <f t="shared" si="83"/>
        <v>-1.1530488341395473E-2</v>
      </c>
    </row>
    <row r="1297" spans="1:23" x14ac:dyDescent="0.35">
      <c r="A1297" t="s">
        <v>63</v>
      </c>
      <c r="B1297" t="s">
        <v>42</v>
      </c>
      <c r="C1297" t="str">
        <f t="shared" si="80"/>
        <v>PORTUGAL_TO_elec</v>
      </c>
      <c r="D1297" t="str">
        <f t="shared" si="81"/>
        <v>PROTRA_CHP_PP_I</v>
      </c>
      <c r="E1297" t="s">
        <v>8</v>
      </c>
      <c r="F1297" s="1" t="str">
        <f t="shared" si="82"/>
        <v>PORTUGALTO_elecPROTRA_CHP_solid_bio</v>
      </c>
      <c r="G1297" s="5">
        <f>'PROTRA_capacity-Original_Data'!H1297</f>
        <v>0.21710621456763546</v>
      </c>
      <c r="H1297" s="5">
        <f>'PROTRA_capacity-Original_Data'!I1297</f>
        <v>0.22729899459428501</v>
      </c>
      <c r="I1297" s="5">
        <f>'PROTRA_capacity-Original_Data'!J1297</f>
        <v>0.22729899459428501</v>
      </c>
      <c r="J1297" s="5">
        <f>'PROTRA_capacity-Original_Data'!K1297</f>
        <v>0.23888169917002317</v>
      </c>
      <c r="K1297" s="5">
        <f>'PROTRA_capacity-Original_Data'!L1297</f>
        <v>0.28030145073286267</v>
      </c>
      <c r="L1297" s="5">
        <f>'PROTRA_capacity-Original_Data'!M1297</f>
        <v>0.28030145073286267</v>
      </c>
      <c r="M1297" s="5">
        <f>'PROTRA_capacity-Original_Data'!N1297</f>
        <v>0.28030145073286267</v>
      </c>
      <c r="N1297" s="5">
        <f>'PROTRA_capacity-Original_Data'!O1297</f>
        <v>0.23841839098699363</v>
      </c>
      <c r="O1297" s="5">
        <f>'PROTRA_capacity-Original_Data'!P1297</f>
        <v>0.23841839098699363</v>
      </c>
      <c r="P1297" s="5">
        <f>'PROTRA_capacity-Original_Data'!Q1297</f>
        <v>0.23841839098699363</v>
      </c>
      <c r="Q1297" s="5">
        <f>'PROTRA_capacity-Original_Data'!R1297</f>
        <v>0.23841839098699363</v>
      </c>
      <c r="R1297" s="5">
        <f>'PROTRA_capacity-Original_Data'!S1297</f>
        <v>0.24497284847117212</v>
      </c>
      <c r="S1297" s="5">
        <f>'PROTRA_capacity-Original_Data'!T1297</f>
        <v>0.2433342341001275</v>
      </c>
      <c r="T1297" s="5">
        <f>'PROTRA_capacity-Original_Data'!U1297</f>
        <v>0.24784042362050027</v>
      </c>
      <c r="U1297" s="5">
        <f>'PROTRA_capacity-Original_Data'!V1297</f>
        <v>0.27815478948482592</v>
      </c>
      <c r="W1297" s="83">
        <f t="shared" si="83"/>
        <v>1.7856922869853964E-2</v>
      </c>
    </row>
    <row r="1298" spans="1:23" x14ac:dyDescent="0.35">
      <c r="A1298" t="s">
        <v>63</v>
      </c>
      <c r="B1298" t="s">
        <v>42</v>
      </c>
      <c r="C1298" t="str">
        <f t="shared" si="80"/>
        <v>PORTUGAL_TO_elec</v>
      </c>
      <c r="D1298" t="str">
        <f t="shared" si="81"/>
        <v>PROTRA_CHP_PP_I</v>
      </c>
      <c r="E1298" t="s">
        <v>9</v>
      </c>
      <c r="F1298" s="1" t="str">
        <f t="shared" si="82"/>
        <v>PORTUGALTO_elecPROTRA_CHP_solid_bio_CCS</v>
      </c>
      <c r="G1298" s="5">
        <f>'PROTRA_capacity-Original_Data'!H1298</f>
        <v>0</v>
      </c>
      <c r="H1298" s="5">
        <f>'PROTRA_capacity-Original_Data'!I1298</f>
        <v>0</v>
      </c>
      <c r="I1298" s="5">
        <f>'PROTRA_capacity-Original_Data'!J1298</f>
        <v>0</v>
      </c>
      <c r="J1298" s="5">
        <f>'PROTRA_capacity-Original_Data'!K1298</f>
        <v>0</v>
      </c>
      <c r="K1298" s="5">
        <f>'PROTRA_capacity-Original_Data'!L1298</f>
        <v>0</v>
      </c>
      <c r="L1298" s="5">
        <f>'PROTRA_capacity-Original_Data'!M1298</f>
        <v>0</v>
      </c>
      <c r="M1298" s="5">
        <f>'PROTRA_capacity-Original_Data'!N1298</f>
        <v>0</v>
      </c>
      <c r="N1298" s="5">
        <f>'PROTRA_capacity-Original_Data'!O1298</f>
        <v>0</v>
      </c>
      <c r="O1298" s="5">
        <f>'PROTRA_capacity-Original_Data'!P1298</f>
        <v>0</v>
      </c>
      <c r="P1298" s="5">
        <f>'PROTRA_capacity-Original_Data'!Q1298</f>
        <v>0</v>
      </c>
      <c r="Q1298" s="5">
        <f>'PROTRA_capacity-Original_Data'!R1298</f>
        <v>0</v>
      </c>
      <c r="R1298" s="5">
        <f>'PROTRA_capacity-Original_Data'!S1298</f>
        <v>0</v>
      </c>
      <c r="S1298" s="5">
        <f>'PROTRA_capacity-Original_Data'!T1298</f>
        <v>0</v>
      </c>
      <c r="T1298" s="5">
        <f>'PROTRA_capacity-Original_Data'!U1298</f>
        <v>0</v>
      </c>
      <c r="U1298" s="5">
        <f>'PROTRA_capacity-Original_Data'!V1298</f>
        <v>0</v>
      </c>
      <c r="W1298" s="83" t="e">
        <f t="shared" si="83"/>
        <v>#DIV/0!</v>
      </c>
    </row>
    <row r="1299" spans="1:23" x14ac:dyDescent="0.35">
      <c r="A1299" t="s">
        <v>63</v>
      </c>
      <c r="B1299" t="s">
        <v>42</v>
      </c>
      <c r="C1299" t="str">
        <f t="shared" si="80"/>
        <v>PORTUGAL_TO_elec</v>
      </c>
      <c r="D1299" t="str">
        <f t="shared" si="81"/>
        <v>PROTRA_CHP_PP_I</v>
      </c>
      <c r="E1299" t="s">
        <v>17</v>
      </c>
      <c r="F1299" s="1" t="str">
        <f t="shared" si="82"/>
        <v>PORTUGALTO_elecPROTRA_PP_solid_bio</v>
      </c>
      <c r="G1299" s="5">
        <f>'PROTRA_capacity-Original_Data'!H1299</f>
        <v>0.16132390933088064</v>
      </c>
      <c r="H1299" s="5">
        <f>'PROTRA_capacity-Original_Data'!I1299</f>
        <v>0.17128503526601541</v>
      </c>
      <c r="I1299" s="5">
        <f>'PROTRA_capacity-Original_Data'!J1299</f>
        <v>0.17128503526601541</v>
      </c>
      <c r="J1299" s="5">
        <f>'PROTRA_capacity-Original_Data'!K1299</f>
        <v>0.21502132774400259</v>
      </c>
      <c r="K1299" s="5">
        <f>'PROTRA_capacity-Original_Data'!L1299</f>
        <v>0.3113894298141438</v>
      </c>
      <c r="L1299" s="5">
        <f>'PROTRA_capacity-Original_Data'!M1299</f>
        <v>0.3113894298141438</v>
      </c>
      <c r="M1299" s="5">
        <f>'PROTRA_capacity-Original_Data'!N1299</f>
        <v>0.30999950526505526</v>
      </c>
      <c r="N1299" s="5">
        <f>'PROTRA_capacity-Original_Data'!O1299</f>
        <v>0.30999950526505526</v>
      </c>
      <c r="O1299" s="5">
        <f>'PROTRA_capacity-Original_Data'!P1299</f>
        <v>0.30406916052227734</v>
      </c>
      <c r="P1299" s="5">
        <f>'PROTRA_capacity-Original_Data'!Q1299</f>
        <v>0.30406916052227734</v>
      </c>
      <c r="Q1299" s="5">
        <f>'PROTRA_capacity-Original_Data'!R1299</f>
        <v>0.30406916052227734</v>
      </c>
      <c r="R1299" s="5">
        <f>'PROTRA_capacity-Original_Data'!S1299</f>
        <v>0.31242845015862858</v>
      </c>
      <c r="S1299" s="5">
        <f>'PROTRA_capacity-Original_Data'!T1299</f>
        <v>0.31033862774954074</v>
      </c>
      <c r="T1299" s="5">
        <f>'PROTRA_capacity-Original_Data'!U1299</f>
        <v>0.31608563937453232</v>
      </c>
      <c r="U1299" s="5">
        <f>'PROTRA_capacity-Original_Data'!V1299</f>
        <v>0.35474735394265694</v>
      </c>
      <c r="W1299" s="83">
        <f t="shared" si="83"/>
        <v>5.7899267013425515E-2</v>
      </c>
    </row>
    <row r="1300" spans="1:23" x14ac:dyDescent="0.35">
      <c r="A1300" t="s">
        <v>63</v>
      </c>
      <c r="B1300" t="s">
        <v>42</v>
      </c>
      <c r="C1300" t="str">
        <f t="shared" si="80"/>
        <v>PORTUGAL_TO_elec</v>
      </c>
      <c r="D1300" t="str">
        <f t="shared" si="81"/>
        <v>PROTRA_CHP_PP_I</v>
      </c>
      <c r="E1300" t="s">
        <v>18</v>
      </c>
      <c r="F1300" s="1" t="str">
        <f t="shared" si="82"/>
        <v>PORTUGALTO_elecPROTRA_PP_solid_bio_CCS</v>
      </c>
      <c r="G1300" s="5">
        <f>'PROTRA_capacity-Original_Data'!H1300</f>
        <v>0</v>
      </c>
      <c r="H1300" s="5">
        <f>'PROTRA_capacity-Original_Data'!I1300</f>
        <v>0</v>
      </c>
      <c r="I1300" s="5">
        <f>'PROTRA_capacity-Original_Data'!J1300</f>
        <v>0</v>
      </c>
      <c r="J1300" s="5">
        <f>'PROTRA_capacity-Original_Data'!K1300</f>
        <v>0</v>
      </c>
      <c r="K1300" s="5">
        <f>'PROTRA_capacity-Original_Data'!L1300</f>
        <v>0</v>
      </c>
      <c r="L1300" s="5">
        <f>'PROTRA_capacity-Original_Data'!M1300</f>
        <v>0</v>
      </c>
      <c r="M1300" s="5">
        <f>'PROTRA_capacity-Original_Data'!N1300</f>
        <v>0</v>
      </c>
      <c r="N1300" s="5">
        <f>'PROTRA_capacity-Original_Data'!O1300</f>
        <v>0</v>
      </c>
      <c r="O1300" s="5">
        <f>'PROTRA_capacity-Original_Data'!P1300</f>
        <v>0</v>
      </c>
      <c r="P1300" s="5">
        <f>'PROTRA_capacity-Original_Data'!Q1300</f>
        <v>0</v>
      </c>
      <c r="Q1300" s="5">
        <f>'PROTRA_capacity-Original_Data'!R1300</f>
        <v>0</v>
      </c>
      <c r="R1300" s="5">
        <f>'PROTRA_capacity-Original_Data'!S1300</f>
        <v>0</v>
      </c>
      <c r="S1300" s="5">
        <f>'PROTRA_capacity-Original_Data'!T1300</f>
        <v>0</v>
      </c>
      <c r="T1300" s="5">
        <f>'PROTRA_capacity-Original_Data'!U1300</f>
        <v>0</v>
      </c>
      <c r="U1300" s="5">
        <f>'PROTRA_capacity-Original_Data'!V1300</f>
        <v>0</v>
      </c>
      <c r="W1300" s="83" t="e">
        <f t="shared" si="83"/>
        <v>#DIV/0!</v>
      </c>
    </row>
    <row r="1301" spans="1:23" x14ac:dyDescent="0.35">
      <c r="A1301" t="s">
        <v>63</v>
      </c>
      <c r="B1301" t="s">
        <v>42</v>
      </c>
      <c r="C1301" t="str">
        <f t="shared" si="80"/>
        <v>PORTUGAL_TO_elec</v>
      </c>
      <c r="D1301" t="str">
        <f t="shared" si="81"/>
        <v>PROTRA_CHP_PP_I</v>
      </c>
      <c r="E1301" t="s">
        <v>19</v>
      </c>
      <c r="F1301" s="1" t="str">
        <f t="shared" si="82"/>
        <v>PORTUGALTO_elecPROTRA_PP_gas_fuels</v>
      </c>
      <c r="G1301" s="5">
        <f>'PROTRA_capacity-Original_Data'!H1301</f>
        <v>2.1875909999999998</v>
      </c>
      <c r="H1301" s="5">
        <f>'PROTRA_capacity-Original_Data'!I1301</f>
        <v>2.1931069999999999</v>
      </c>
      <c r="I1301" s="5">
        <f>'PROTRA_capacity-Original_Data'!J1301</f>
        <v>2.1936439999999999</v>
      </c>
      <c r="J1301" s="5">
        <f>'PROTRA_capacity-Original_Data'!K1301</f>
        <v>2.1964350000000001</v>
      </c>
      <c r="K1301" s="5">
        <f>'PROTRA_capacity-Original_Data'!L1301</f>
        <v>2.4295650000000002</v>
      </c>
      <c r="L1301" s="5">
        <f>'PROTRA_capacity-Original_Data'!M1301</f>
        <v>2.4387650000000001</v>
      </c>
      <c r="M1301" s="5">
        <f>'PROTRA_capacity-Original_Data'!N1301</f>
        <v>2.4387650000000001</v>
      </c>
      <c r="N1301" s="5">
        <f>'PROTRA_capacity-Original_Data'!O1301</f>
        <v>2.4387750000000001</v>
      </c>
      <c r="O1301" s="5">
        <f>'PROTRA_capacity-Original_Data'!P1301</f>
        <v>2.4387750000000001</v>
      </c>
      <c r="P1301" s="5">
        <f>'PROTRA_capacity-Original_Data'!Q1301</f>
        <v>2.4384749999999999</v>
      </c>
      <c r="Q1301" s="5">
        <f>'PROTRA_capacity-Original_Data'!R1301</f>
        <v>2.426073347107438</v>
      </c>
      <c r="R1301" s="5">
        <f>'PROTRA_capacity-Original_Data'!S1301</f>
        <v>2.4064373966942147</v>
      </c>
      <c r="S1301" s="5">
        <f>'PROTRA_capacity-Original_Data'!T1301</f>
        <v>2.3878349173553719</v>
      </c>
      <c r="T1301" s="5">
        <f>'PROTRA_capacity-Original_Data'!U1301</f>
        <v>2.3800838842975205</v>
      </c>
      <c r="U1301" s="5">
        <f>'PROTRA_capacity-Original_Data'!V1301</f>
        <v>2.3800838842975205</v>
      </c>
      <c r="W1301" s="83">
        <f t="shared" si="83"/>
        <v>6.0420941263323868E-3</v>
      </c>
    </row>
    <row r="1302" spans="1:23" x14ac:dyDescent="0.35">
      <c r="A1302" t="s">
        <v>63</v>
      </c>
      <c r="B1302" t="s">
        <v>42</v>
      </c>
      <c r="C1302" t="str">
        <f t="shared" si="80"/>
        <v>PORTUGAL_TO_elec</v>
      </c>
      <c r="D1302" t="str">
        <f t="shared" si="81"/>
        <v>PROTRA_CHP_PP_I</v>
      </c>
      <c r="E1302" t="s">
        <v>20</v>
      </c>
      <c r="F1302" s="1" t="str">
        <f t="shared" si="82"/>
        <v>PORTUGALTO_elecPROTRA_PP_gas_fuels_CCS</v>
      </c>
      <c r="G1302" s="6">
        <f>'PROTRA_capacity-Original_Data'!H1302</f>
        <v>0</v>
      </c>
      <c r="H1302" s="6">
        <f>'PROTRA_capacity-Original_Data'!I1302</f>
        <v>0</v>
      </c>
      <c r="I1302" s="6">
        <f>'PROTRA_capacity-Original_Data'!J1302</f>
        <v>0</v>
      </c>
      <c r="J1302" s="6">
        <f>'PROTRA_capacity-Original_Data'!K1302</f>
        <v>0</v>
      </c>
      <c r="K1302" s="6">
        <f>'PROTRA_capacity-Original_Data'!L1302</f>
        <v>0</v>
      </c>
      <c r="L1302" s="6">
        <f>'PROTRA_capacity-Original_Data'!M1302</f>
        <v>0</v>
      </c>
      <c r="M1302" s="6">
        <f>'PROTRA_capacity-Original_Data'!N1302</f>
        <v>0</v>
      </c>
      <c r="N1302" s="6">
        <f>'PROTRA_capacity-Original_Data'!O1302</f>
        <v>0</v>
      </c>
      <c r="O1302" s="6">
        <f>'PROTRA_capacity-Original_Data'!P1302</f>
        <v>0</v>
      </c>
      <c r="P1302" s="6">
        <f>'PROTRA_capacity-Original_Data'!Q1302</f>
        <v>0</v>
      </c>
      <c r="Q1302" s="6">
        <f>'PROTRA_capacity-Original_Data'!R1302</f>
        <v>0</v>
      </c>
      <c r="R1302" s="6">
        <f>'PROTRA_capacity-Original_Data'!S1302</f>
        <v>0</v>
      </c>
      <c r="S1302" s="6">
        <f>'PROTRA_capacity-Original_Data'!T1302</f>
        <v>0</v>
      </c>
      <c r="T1302" s="6">
        <f>'PROTRA_capacity-Original_Data'!U1302</f>
        <v>0</v>
      </c>
      <c r="U1302" s="6">
        <f>'PROTRA_capacity-Original_Data'!V1302</f>
        <v>0</v>
      </c>
      <c r="W1302" s="83" t="e">
        <f t="shared" si="83"/>
        <v>#DIV/0!</v>
      </c>
    </row>
    <row r="1303" spans="1:23" x14ac:dyDescent="0.35">
      <c r="A1303" t="s">
        <v>63</v>
      </c>
      <c r="B1303" t="s">
        <v>42</v>
      </c>
      <c r="C1303" t="str">
        <f t="shared" si="80"/>
        <v>PORTUGAL_TO_elec</v>
      </c>
      <c r="D1303" t="str">
        <f t="shared" si="81"/>
        <v>PROTRA_CHP_PP_I</v>
      </c>
      <c r="E1303" t="s">
        <v>21</v>
      </c>
      <c r="F1303" s="1" t="str">
        <f t="shared" si="82"/>
        <v>PORTUGALTO_elecPROTRA_PP_geothermal</v>
      </c>
      <c r="G1303" s="4">
        <f>INDEX('CHP-geothermal-fix'!H$155:H$226,MATCH(PROTRA_capacity!$F1303,'CHP-geothermal-fix'!$F$155:$F$226,0))</f>
        <v>2.9221355633029779E-2</v>
      </c>
      <c r="H1303" s="4">
        <f>INDEX('CHP-geothermal-fix'!I$155:I$226,MATCH(PROTRA_capacity!$F1303,'CHP-geothermal-fix'!$F$155:$F$226,0))</f>
        <v>2.9095059408288181E-2</v>
      </c>
      <c r="I1303" s="4">
        <f>INDEX('CHP-geothermal-fix'!J$155:J$226,MATCH(PROTRA_capacity!$F1303,'CHP-geothermal-fix'!$F$155:$F$226,0))</f>
        <v>2.9183084049774752E-2</v>
      </c>
      <c r="J1303" s="4">
        <f>INDEX('CHP-geothermal-fix'!K$155:K$226,MATCH(PROTRA_capacity!$F1303,'CHP-geothermal-fix'!$F$155:$F$226,0))</f>
        <v>2.9959997189851855E-2</v>
      </c>
      <c r="K1303" s="4">
        <f>INDEX('CHP-geothermal-fix'!L$155:L$226,MATCH(PROTRA_capacity!$F1303,'CHP-geothermal-fix'!$F$155:$F$226,0))</f>
        <v>3.0013577406408896E-2</v>
      </c>
      <c r="L1303" s="4">
        <f>INDEX('CHP-geothermal-fix'!M$155:M$226,MATCH(PROTRA_capacity!$F1303,'CHP-geothermal-fix'!$F$155:$F$226,0))</f>
        <v>3.12062E-2</v>
      </c>
      <c r="M1303" s="4">
        <f>INDEX('CHP-geothermal-fix'!N$155:N$226,MATCH(PROTRA_capacity!$F1303,'CHP-geothermal-fix'!$F$155:$F$226,0))</f>
        <v>3.1305705350526167E-2</v>
      </c>
      <c r="N1303" s="4">
        <f>INDEX('CHP-geothermal-fix'!O$155:O$226,MATCH(PROTRA_capacity!$F1303,'CHP-geothermal-fix'!$F$155:$F$226,0))</f>
        <v>3.1075999999999999E-2</v>
      </c>
      <c r="O1303" s="4">
        <f>INDEX('CHP-geothermal-fix'!P$155:P$226,MATCH(PROTRA_capacity!$F1303,'CHP-geothermal-fix'!$F$155:$F$226,0))</f>
        <v>3.1005746777626932E-2</v>
      </c>
      <c r="P1303" s="4">
        <f>INDEX('CHP-geothermal-fix'!Q$155:Q$226,MATCH(PROTRA_capacity!$F1303,'CHP-geothermal-fix'!$F$155:$F$226,0))</f>
        <v>3.0780880000000004E-2</v>
      </c>
      <c r="Q1303" s="4">
        <f>INDEX('CHP-geothermal-fix'!R$155:R$226,MATCH(PROTRA_capacity!$F1303,'CHP-geothermal-fix'!$F$155:$F$226,0))</f>
        <v>3.0866749941437434E-2</v>
      </c>
      <c r="R1303" s="4">
        <f>INDEX('CHP-geothermal-fix'!S$155:S$226,MATCH(PROTRA_capacity!$F1303,'CHP-geothermal-fix'!$F$155:$F$226,0))</f>
        <v>3.0952619882874868E-2</v>
      </c>
      <c r="S1303" s="4">
        <f>INDEX('CHP-geothermal-fix'!T$155:T$226,MATCH(PROTRA_capacity!$F1303,'CHP-geothermal-fix'!$F$155:$F$226,0))</f>
        <v>3.1038489824312301E-2</v>
      </c>
      <c r="T1303" s="4">
        <f>INDEX('CHP-geothermal-fix'!U$155:U$226,MATCH(PROTRA_capacity!$F1303,'CHP-geothermal-fix'!$F$155:$F$226,0))</f>
        <v>3.1124359765749732E-2</v>
      </c>
      <c r="U1303" s="4">
        <f>INDEX('CHP-geothermal-fix'!V$155:V$226,MATCH(PROTRA_capacity!$F1303,'CHP-geothermal-fix'!$F$155:$F$226,0))</f>
        <v>3.1210229707187166E-2</v>
      </c>
      <c r="W1303" s="83">
        <f t="shared" si="83"/>
        <v>4.7143719230919867E-3</v>
      </c>
    </row>
    <row r="1304" spans="1:23" x14ac:dyDescent="0.35">
      <c r="A1304" t="s">
        <v>63</v>
      </c>
      <c r="B1304" t="s">
        <v>42</v>
      </c>
      <c r="C1304" t="str">
        <f t="shared" si="80"/>
        <v>PORTUGAL_TO_elec</v>
      </c>
      <c r="D1304" t="str">
        <f t="shared" si="81"/>
        <v>PROTRA_CHP_PP_I</v>
      </c>
      <c r="E1304" t="s">
        <v>22</v>
      </c>
      <c r="F1304" s="1" t="str">
        <f t="shared" si="82"/>
        <v>PORTUGALTO_elecPROTRA_PP_hydropower_dammed</v>
      </c>
      <c r="G1304" s="5">
        <f>'PROTRA_capacity-Original_Data'!H1304</f>
        <v>2.5813699999999997</v>
      </c>
      <c r="H1304" s="5">
        <f>'PROTRA_capacity-Original_Data'!I1304</f>
        <v>2.5813699999999997</v>
      </c>
      <c r="I1304" s="5">
        <f>'PROTRA_capacity-Original_Data'!J1304</f>
        <v>2.5813699999999997</v>
      </c>
      <c r="J1304" s="5">
        <f>'PROTRA_capacity-Original_Data'!K1304</f>
        <v>2.61937</v>
      </c>
      <c r="K1304" s="5">
        <f>'PROTRA_capacity-Original_Data'!L1304</f>
        <v>2.61937</v>
      </c>
      <c r="L1304" s="5">
        <f>'PROTRA_capacity-Original_Data'!M1304</f>
        <v>3.05837</v>
      </c>
      <c r="M1304" s="5">
        <f>'PROTRA_capacity-Original_Data'!N1304</f>
        <v>3.2515699999999996</v>
      </c>
      <c r="N1304" s="5">
        <f>'PROTRA_capacity-Original_Data'!O1304</f>
        <v>3.2515699999999996</v>
      </c>
      <c r="O1304" s="5">
        <f>'PROTRA_capacity-Original_Data'!P1304</f>
        <v>3.2515699999999996</v>
      </c>
      <c r="P1304" s="5">
        <f>'PROTRA_capacity-Original_Data'!Q1304</f>
        <v>3.6915699999999996</v>
      </c>
      <c r="Q1304" s="5">
        <f>'PROTRA_capacity-Original_Data'!R1304</f>
        <v>4.3153227825438263</v>
      </c>
      <c r="R1304" s="5">
        <f>'PROTRA_capacity-Original_Data'!S1304</f>
        <v>5.6096442297650126</v>
      </c>
      <c r="S1304" s="5">
        <f>'PROTRA_capacity-Original_Data'!T1304</f>
        <v>5.9690249720253625</v>
      </c>
      <c r="T1304" s="5">
        <f>'PROTRA_capacity-Original_Data'!U1304</f>
        <v>5.9690249720253625</v>
      </c>
      <c r="U1304" s="5">
        <f>'PROTRA_capacity-Original_Data'!V1304</f>
        <v>5.9690249720253625</v>
      </c>
      <c r="W1304" s="83">
        <f t="shared" si="83"/>
        <v>6.1704835942516079E-2</v>
      </c>
    </row>
    <row r="1305" spans="1:23" x14ac:dyDescent="0.35">
      <c r="A1305" t="s">
        <v>63</v>
      </c>
      <c r="B1305" t="s">
        <v>42</v>
      </c>
      <c r="C1305" t="str">
        <f t="shared" si="80"/>
        <v>PORTUGAL_TO_elec</v>
      </c>
      <c r="D1305" t="str">
        <f t="shared" si="81"/>
        <v>PROTRA_CHP_PP_I</v>
      </c>
      <c r="E1305" t="s">
        <v>23</v>
      </c>
      <c r="F1305" s="1" t="str">
        <f t="shared" si="82"/>
        <v>PORTUGALTO_elecPROTRA_PP_hydropower_run_of_river</v>
      </c>
      <c r="G1305" s="5">
        <f>'PROTRA_capacity-Original_Data'!H1305</f>
        <v>2.5353189999999999</v>
      </c>
      <c r="H1305" s="5">
        <f>'PROTRA_capacity-Original_Data'!I1305</f>
        <v>2.5442239999999998</v>
      </c>
      <c r="I1305" s="5">
        <f>'PROTRA_capacity-Original_Data'!J1305</f>
        <v>2.5462239999999996</v>
      </c>
      <c r="J1305" s="5">
        <f>'PROTRA_capacity-Original_Data'!K1305</f>
        <v>2.5474239999999999</v>
      </c>
      <c r="K1305" s="5">
        <f>'PROTRA_capacity-Original_Data'!L1305</f>
        <v>2.5625840000000002</v>
      </c>
      <c r="L1305" s="5">
        <f>'PROTRA_capacity-Original_Data'!M1305</f>
        <v>2.5582940000000005</v>
      </c>
      <c r="M1305" s="5">
        <f>'PROTRA_capacity-Original_Data'!N1305</f>
        <v>2.5487940000000004</v>
      </c>
      <c r="N1305" s="5">
        <f>'PROTRA_capacity-Original_Data'!O1305</f>
        <v>2.5563940000000001</v>
      </c>
      <c r="O1305" s="5">
        <f>'PROTRA_capacity-Original_Data'!P1305</f>
        <v>2.5563940000000001</v>
      </c>
      <c r="P1305" s="5">
        <f>'PROTRA_capacity-Original_Data'!Q1305</f>
        <v>2.5563940000000001</v>
      </c>
      <c r="Q1305" s="5">
        <f>'PROTRA_capacity-Original_Data'!R1305</f>
        <v>2.5632591064115475</v>
      </c>
      <c r="R1305" s="5">
        <f>'PROTRA_capacity-Original_Data'!S1305</f>
        <v>2.4405453293051362</v>
      </c>
      <c r="S1305" s="5">
        <f>'PROTRA_capacity-Original_Data'!T1305</f>
        <v>2.4319639462907015</v>
      </c>
      <c r="T1305" s="5">
        <f>'PROTRA_capacity-Original_Data'!U1305</f>
        <v>2.4525592655253439</v>
      </c>
      <c r="U1305" s="5">
        <f>'PROTRA_capacity-Original_Data'!V1305</f>
        <v>2.4525592655253439</v>
      </c>
      <c r="W1305" s="83">
        <f t="shared" si="83"/>
        <v>-2.3677203657931356E-3</v>
      </c>
    </row>
    <row r="1306" spans="1:23" x14ac:dyDescent="0.35">
      <c r="A1306" t="s">
        <v>63</v>
      </c>
      <c r="B1306" t="s">
        <v>42</v>
      </c>
      <c r="C1306" t="str">
        <f t="shared" si="80"/>
        <v>PORTUGAL_TO_elec</v>
      </c>
      <c r="D1306" t="str">
        <f t="shared" si="81"/>
        <v>PROTRA_CHP_PP_I</v>
      </c>
      <c r="E1306" t="s">
        <v>24</v>
      </c>
      <c r="F1306" s="1" t="str">
        <f t="shared" si="82"/>
        <v>PORTUGALTO_elecPROTRA_PP_liquid_fuels</v>
      </c>
      <c r="G1306" s="5">
        <f>'PROTRA_capacity-Original_Data'!H1306</f>
        <v>2.0792980000000001</v>
      </c>
      <c r="H1306" s="5">
        <f>'PROTRA_capacity-Original_Data'!I1306</f>
        <v>1.9799880000000001</v>
      </c>
      <c r="I1306" s="5">
        <f>'PROTRA_capacity-Original_Data'!J1306</f>
        <v>1.973808</v>
      </c>
      <c r="J1306" s="5">
        <f>'PROTRA_capacity-Original_Data'!K1306</f>
        <v>1.948008</v>
      </c>
      <c r="K1306" s="5">
        <f>'PROTRA_capacity-Original_Data'!L1306</f>
        <v>1.9461280000000001</v>
      </c>
      <c r="L1306" s="5">
        <f>'PROTRA_capacity-Original_Data'!M1306</f>
        <v>1.8216480000000002</v>
      </c>
      <c r="M1306" s="5">
        <f>'PROTRA_capacity-Original_Data'!N1306</f>
        <v>1.5742480000000001</v>
      </c>
      <c r="N1306" s="5">
        <f>'PROTRA_capacity-Original_Data'!O1306</f>
        <v>1.4399380000000002</v>
      </c>
      <c r="O1306" s="5">
        <f>'PROTRA_capacity-Original_Data'!P1306</f>
        <v>1.4386780000000001</v>
      </c>
      <c r="P1306" s="5">
        <f>'PROTRA_capacity-Original_Data'!Q1306</f>
        <v>1.4037580000000001</v>
      </c>
      <c r="Q1306" s="5">
        <f>'PROTRA_capacity-Original_Data'!R1306</f>
        <v>1.2896131428571429</v>
      </c>
      <c r="R1306" s="5">
        <f>'PROTRA_capacity-Original_Data'!S1306</f>
        <v>1.1754682857142857</v>
      </c>
      <c r="S1306" s="5">
        <f>'PROTRA_capacity-Original_Data'!T1306</f>
        <v>1.0613234285714286</v>
      </c>
      <c r="T1306" s="5">
        <f>'PROTRA_capacity-Original_Data'!U1306</f>
        <v>0.94717857142857143</v>
      </c>
      <c r="U1306" s="5">
        <f>'PROTRA_capacity-Original_Data'!V1306</f>
        <v>0.83303371428571427</v>
      </c>
      <c r="W1306" s="83">
        <f t="shared" si="83"/>
        <v>-6.3247840302496638E-2</v>
      </c>
    </row>
    <row r="1307" spans="1:23" x14ac:dyDescent="0.35">
      <c r="A1307" t="s">
        <v>63</v>
      </c>
      <c r="B1307" t="s">
        <v>42</v>
      </c>
      <c r="C1307" t="str">
        <f t="shared" si="80"/>
        <v>PORTUGAL_TO_elec</v>
      </c>
      <c r="D1307" t="str">
        <f t="shared" si="81"/>
        <v>PROTRA_CHP_PP_I</v>
      </c>
      <c r="E1307" t="s">
        <v>25</v>
      </c>
      <c r="F1307" s="1" t="str">
        <f t="shared" si="82"/>
        <v>PORTUGALTO_elecPROTRA_PP_liquid_fuels_CCS</v>
      </c>
      <c r="G1307" s="5">
        <f>'PROTRA_capacity-Original_Data'!H1307</f>
        <v>0</v>
      </c>
      <c r="H1307" s="5">
        <f>'PROTRA_capacity-Original_Data'!I1307</f>
        <v>0</v>
      </c>
      <c r="I1307" s="5">
        <f>'PROTRA_capacity-Original_Data'!J1307</f>
        <v>0</v>
      </c>
      <c r="J1307" s="5">
        <f>'PROTRA_capacity-Original_Data'!K1307</f>
        <v>0</v>
      </c>
      <c r="K1307" s="5">
        <f>'PROTRA_capacity-Original_Data'!L1307</f>
        <v>0</v>
      </c>
      <c r="L1307" s="5">
        <f>'PROTRA_capacity-Original_Data'!M1307</f>
        <v>0</v>
      </c>
      <c r="M1307" s="5">
        <f>'PROTRA_capacity-Original_Data'!N1307</f>
        <v>0</v>
      </c>
      <c r="N1307" s="5">
        <f>'PROTRA_capacity-Original_Data'!O1307</f>
        <v>0</v>
      </c>
      <c r="O1307" s="5">
        <f>'PROTRA_capacity-Original_Data'!P1307</f>
        <v>0</v>
      </c>
      <c r="P1307" s="5">
        <f>'PROTRA_capacity-Original_Data'!Q1307</f>
        <v>0</v>
      </c>
      <c r="Q1307" s="5">
        <f>'PROTRA_capacity-Original_Data'!R1307</f>
        <v>0</v>
      </c>
      <c r="R1307" s="5">
        <f>'PROTRA_capacity-Original_Data'!S1307</f>
        <v>0</v>
      </c>
      <c r="S1307" s="5">
        <f>'PROTRA_capacity-Original_Data'!T1307</f>
        <v>0</v>
      </c>
      <c r="T1307" s="5">
        <f>'PROTRA_capacity-Original_Data'!U1307</f>
        <v>0</v>
      </c>
      <c r="U1307" s="5">
        <f>'PROTRA_capacity-Original_Data'!V1307</f>
        <v>0</v>
      </c>
      <c r="W1307" s="83" t="e">
        <f t="shared" si="83"/>
        <v>#DIV/0!</v>
      </c>
    </row>
    <row r="1308" spans="1:23" x14ac:dyDescent="0.35">
      <c r="A1308" t="s">
        <v>63</v>
      </c>
      <c r="B1308" t="s">
        <v>42</v>
      </c>
      <c r="C1308" t="str">
        <f t="shared" si="80"/>
        <v>PORTUGAL_TO_elec</v>
      </c>
      <c r="D1308" t="str">
        <f t="shared" si="81"/>
        <v>PROTRA_CHP_PP_I</v>
      </c>
      <c r="E1308" t="s">
        <v>26</v>
      </c>
      <c r="F1308" s="1" t="str">
        <f t="shared" si="82"/>
        <v>PORTUGALTO_elecPROTRA_PP_nuclear</v>
      </c>
      <c r="G1308" s="5">
        <f>'PROTRA_capacity-Original_Data'!H1308</f>
        <v>0</v>
      </c>
      <c r="H1308" s="5">
        <f>'PROTRA_capacity-Original_Data'!I1308</f>
        <v>0</v>
      </c>
      <c r="I1308" s="5">
        <f>'PROTRA_capacity-Original_Data'!J1308</f>
        <v>0</v>
      </c>
      <c r="J1308" s="5">
        <f>'PROTRA_capacity-Original_Data'!K1308</f>
        <v>0</v>
      </c>
      <c r="K1308" s="5">
        <f>'PROTRA_capacity-Original_Data'!L1308</f>
        <v>0</v>
      </c>
      <c r="L1308" s="5">
        <f>'PROTRA_capacity-Original_Data'!M1308</f>
        <v>0</v>
      </c>
      <c r="M1308" s="5">
        <f>'PROTRA_capacity-Original_Data'!N1308</f>
        <v>0</v>
      </c>
      <c r="N1308" s="5">
        <f>'PROTRA_capacity-Original_Data'!O1308</f>
        <v>0</v>
      </c>
      <c r="O1308" s="5">
        <f>'PROTRA_capacity-Original_Data'!P1308</f>
        <v>0</v>
      </c>
      <c r="P1308" s="5">
        <f>'PROTRA_capacity-Original_Data'!Q1308</f>
        <v>0</v>
      </c>
      <c r="Q1308" s="5">
        <f>'PROTRA_capacity-Original_Data'!R1308</f>
        <v>0</v>
      </c>
      <c r="R1308" s="5">
        <f>'PROTRA_capacity-Original_Data'!S1308</f>
        <v>0</v>
      </c>
      <c r="S1308" s="5">
        <f>'PROTRA_capacity-Original_Data'!T1308</f>
        <v>0</v>
      </c>
      <c r="T1308" s="5">
        <f>'PROTRA_capacity-Original_Data'!U1308</f>
        <v>0</v>
      </c>
      <c r="U1308" s="5">
        <f>'PROTRA_capacity-Original_Data'!V1308</f>
        <v>0</v>
      </c>
      <c r="W1308" s="83" t="e">
        <f t="shared" si="83"/>
        <v>#DIV/0!</v>
      </c>
    </row>
    <row r="1309" spans="1:23" x14ac:dyDescent="0.35">
      <c r="A1309" t="s">
        <v>63</v>
      </c>
      <c r="B1309" t="s">
        <v>42</v>
      </c>
      <c r="C1309" t="str">
        <f t="shared" si="80"/>
        <v>PORTUGAL_TO_elec</v>
      </c>
      <c r="D1309" t="str">
        <f t="shared" si="81"/>
        <v>PROTRA_CHP_PP_I</v>
      </c>
      <c r="E1309" t="s">
        <v>27</v>
      </c>
      <c r="F1309" s="1" t="str">
        <f t="shared" si="82"/>
        <v>PORTUGALTO_elecPROTRA_PP_oceanic</v>
      </c>
      <c r="G1309" s="5">
        <f>'PROTRA_capacity-Original_Data'!H1309</f>
        <v>4.0000000000000002E-4</v>
      </c>
      <c r="H1309" s="5">
        <f>'PROTRA_capacity-Original_Data'!I1309</f>
        <v>4.0000000000000002E-4</v>
      </c>
      <c r="I1309" s="5">
        <f>'PROTRA_capacity-Original_Data'!J1309</f>
        <v>4.0000000000000002E-4</v>
      </c>
      <c r="J1309" s="5">
        <f>'PROTRA_capacity-Original_Data'!K1309</f>
        <v>4.0000000000000002E-4</v>
      </c>
      <c r="K1309" s="5">
        <f>'PROTRA_capacity-Original_Data'!L1309</f>
        <v>4.0000000000000002E-4</v>
      </c>
      <c r="L1309" s="5">
        <f>'PROTRA_capacity-Original_Data'!M1309</f>
        <v>4.0000000000000002E-4</v>
      </c>
      <c r="M1309" s="5">
        <f>'PROTRA_capacity-Original_Data'!N1309</f>
        <v>6.9999999999999999E-4</v>
      </c>
      <c r="N1309" s="5">
        <f>'PROTRA_capacity-Original_Data'!O1309</f>
        <v>6.9999999999999999E-4</v>
      </c>
      <c r="O1309" s="5">
        <f>'PROTRA_capacity-Original_Data'!P1309</f>
        <v>6.9999999999999999E-4</v>
      </c>
      <c r="P1309" s="5">
        <f>'PROTRA_capacity-Original_Data'!Q1309</f>
        <v>6.9999999999999999E-4</v>
      </c>
      <c r="Q1309" s="5">
        <f>'PROTRA_capacity-Original_Data'!R1309</f>
        <v>7.6857142857142857E-4</v>
      </c>
      <c r="R1309" s="5">
        <f>'PROTRA_capacity-Original_Data'!S1309</f>
        <v>8.3714285714285715E-4</v>
      </c>
      <c r="S1309" s="5">
        <f>'PROTRA_capacity-Original_Data'!T1309</f>
        <v>9.0571428571428574E-4</v>
      </c>
      <c r="T1309" s="5">
        <f>'PROTRA_capacity-Original_Data'!U1309</f>
        <v>9.7428571428571432E-4</v>
      </c>
      <c r="U1309" s="5">
        <f>'PROTRA_capacity-Original_Data'!V1309</f>
        <v>1.0428571428571429E-3</v>
      </c>
      <c r="W1309" s="83">
        <f t="shared" si="83"/>
        <v>7.0843633975611331E-2</v>
      </c>
    </row>
    <row r="1310" spans="1:23" x14ac:dyDescent="0.35">
      <c r="A1310" t="s">
        <v>63</v>
      </c>
      <c r="B1310" t="s">
        <v>42</v>
      </c>
      <c r="C1310" t="str">
        <f t="shared" si="80"/>
        <v>PORTUGAL_TO_elec</v>
      </c>
      <c r="D1310" t="str">
        <f t="shared" si="81"/>
        <v>PROTRA_CHP_PP_I</v>
      </c>
      <c r="E1310" t="s">
        <v>28</v>
      </c>
      <c r="F1310" s="1" t="str">
        <f t="shared" si="82"/>
        <v>PORTUGALTO_elecPROTRA_PP_solar_CSP</v>
      </c>
      <c r="G1310" s="5">
        <f>'PROTRA_capacity-Original_Data'!H1310</f>
        <v>0</v>
      </c>
      <c r="H1310" s="5">
        <f>'PROTRA_capacity-Original_Data'!I1310</f>
        <v>0</v>
      </c>
      <c r="I1310" s="5">
        <f>'PROTRA_capacity-Original_Data'!J1310</f>
        <v>0</v>
      </c>
      <c r="J1310" s="5">
        <f>'PROTRA_capacity-Original_Data'!K1310</f>
        <v>0</v>
      </c>
      <c r="K1310" s="5">
        <f>'PROTRA_capacity-Original_Data'!L1310</f>
        <v>0</v>
      </c>
      <c r="L1310" s="5">
        <f>'PROTRA_capacity-Original_Data'!M1310</f>
        <v>0</v>
      </c>
      <c r="M1310" s="5">
        <f>'PROTRA_capacity-Original_Data'!N1310</f>
        <v>0</v>
      </c>
      <c r="N1310" s="5">
        <f>'PROTRA_capacity-Original_Data'!O1310</f>
        <v>0</v>
      </c>
      <c r="O1310" s="5">
        <f>'PROTRA_capacity-Original_Data'!P1310</f>
        <v>0</v>
      </c>
      <c r="P1310" s="5">
        <f>'PROTRA_capacity-Original_Data'!Q1310</f>
        <v>0</v>
      </c>
      <c r="Q1310" s="5">
        <f>'PROTRA_capacity-Original_Data'!R1310</f>
        <v>0</v>
      </c>
      <c r="R1310" s="5">
        <f>'PROTRA_capacity-Original_Data'!S1310</f>
        <v>0</v>
      </c>
      <c r="S1310" s="5">
        <f>'PROTRA_capacity-Original_Data'!T1310</f>
        <v>0</v>
      </c>
      <c r="T1310" s="5">
        <f>'PROTRA_capacity-Original_Data'!U1310</f>
        <v>0</v>
      </c>
      <c r="U1310" s="5">
        <f>'PROTRA_capacity-Original_Data'!V1310</f>
        <v>0</v>
      </c>
      <c r="W1310" s="83" t="e">
        <f t="shared" si="83"/>
        <v>#DIV/0!</v>
      </c>
    </row>
    <row r="1311" spans="1:23" x14ac:dyDescent="0.35">
      <c r="A1311" t="s">
        <v>63</v>
      </c>
      <c r="B1311" t="s">
        <v>42</v>
      </c>
      <c r="C1311" t="str">
        <f t="shared" si="80"/>
        <v>PORTUGAL_TO_elec</v>
      </c>
      <c r="D1311" t="str">
        <f t="shared" si="81"/>
        <v>PROTRA_CHP_PP_I</v>
      </c>
      <c r="E1311" t="s">
        <v>29</v>
      </c>
      <c r="F1311" s="1" t="str">
        <f t="shared" si="82"/>
        <v>PORTUGALTO_elecPROTRA_PP_solar_PV</v>
      </c>
      <c r="G1311" s="5">
        <f>'PROTRA_capacity-Original_Data'!H1311</f>
        <v>1.7400000000000002E-3</v>
      </c>
      <c r="H1311" s="5">
        <f>'PROTRA_capacity-Original_Data'!I1311</f>
        <v>1.3920000000000002E-2</v>
      </c>
      <c r="I1311" s="5">
        <f>'PROTRA_capacity-Original_Data'!J1311</f>
        <v>3.4220000000000007E-2</v>
      </c>
      <c r="J1311" s="5">
        <f>'PROTRA_capacity-Original_Data'!K1311</f>
        <v>6.6700000000000009E-2</v>
      </c>
      <c r="K1311" s="5">
        <f>'PROTRA_capacity-Original_Data'!L1311</f>
        <v>7.7720000000000011E-2</v>
      </c>
      <c r="L1311" s="5">
        <f>'PROTRA_capacity-Original_Data'!M1311</f>
        <v>9.9760000000000015E-2</v>
      </c>
      <c r="M1311" s="5">
        <f>'PROTRA_capacity-Original_Data'!N1311</f>
        <v>0.13804000000000002</v>
      </c>
      <c r="N1311" s="5">
        <f>'PROTRA_capacity-Original_Data'!O1311</f>
        <v>0.17168</v>
      </c>
      <c r="O1311" s="5">
        <f>'PROTRA_capacity-Original_Data'!P1311</f>
        <v>0.24070000000000003</v>
      </c>
      <c r="P1311" s="5">
        <f>'PROTRA_capacity-Original_Data'!Q1311</f>
        <v>0.25926000000000005</v>
      </c>
      <c r="Q1311" s="5">
        <f>'PROTRA_capacity-Original_Data'!R1311</f>
        <v>0.29445366515837107</v>
      </c>
      <c r="R1311" s="5">
        <f>'PROTRA_capacity-Original_Data'!S1311</f>
        <v>0.30618488687782813</v>
      </c>
      <c r="S1311" s="5">
        <f>'PROTRA_capacity-Original_Data'!T1311</f>
        <v>0.31908923076923085</v>
      </c>
      <c r="T1311" s="5">
        <f>'PROTRA_capacity-Original_Data'!U1311</f>
        <v>0.3800915837104073</v>
      </c>
      <c r="U1311" s="5">
        <f>'PROTRA_capacity-Original_Data'!V1311</f>
        <v>0.48449945701357477</v>
      </c>
      <c r="W1311" s="83">
        <f t="shared" si="83"/>
        <v>0.49494279615725767</v>
      </c>
    </row>
    <row r="1312" spans="1:23" x14ac:dyDescent="0.35">
      <c r="A1312" t="s">
        <v>63</v>
      </c>
      <c r="B1312" t="s">
        <v>42</v>
      </c>
      <c r="C1312" t="str">
        <f t="shared" si="80"/>
        <v>PORTUGAL_TO_elec</v>
      </c>
      <c r="D1312" t="str">
        <f t="shared" si="81"/>
        <v>PROTRA_CHP_PP_I</v>
      </c>
      <c r="E1312" t="s">
        <v>30</v>
      </c>
      <c r="F1312" s="1" t="str">
        <f t="shared" si="82"/>
        <v>PORTUGALTO_elecPROTRA_PP_solar_urban_PV</v>
      </c>
      <c r="G1312" s="5">
        <f>'PROTRA_capacity-Original_Data'!H1312</f>
        <v>1.2600000000000001E-3</v>
      </c>
      <c r="H1312" s="5">
        <f>'PROTRA_capacity-Original_Data'!I1312</f>
        <v>1.008E-2</v>
      </c>
      <c r="I1312" s="5">
        <f>'PROTRA_capacity-Original_Data'!J1312</f>
        <v>2.4779999999999996E-2</v>
      </c>
      <c r="J1312" s="5">
        <f>'PROTRA_capacity-Original_Data'!K1312</f>
        <v>4.8299999999999996E-2</v>
      </c>
      <c r="K1312" s="5">
        <f>'PROTRA_capacity-Original_Data'!L1312</f>
        <v>5.6280000000000004E-2</v>
      </c>
      <c r="L1312" s="5">
        <f>'PROTRA_capacity-Original_Data'!M1312</f>
        <v>7.2239999999999999E-2</v>
      </c>
      <c r="M1312" s="5">
        <f>'PROTRA_capacity-Original_Data'!N1312</f>
        <v>9.9959999999999993E-2</v>
      </c>
      <c r="N1312" s="5">
        <f>'PROTRA_capacity-Original_Data'!O1312</f>
        <v>0.12432</v>
      </c>
      <c r="O1312" s="5">
        <f>'PROTRA_capacity-Original_Data'!P1312</f>
        <v>0.17429999999999998</v>
      </c>
      <c r="P1312" s="5">
        <f>'PROTRA_capacity-Original_Data'!Q1312</f>
        <v>0.18773999999999999</v>
      </c>
      <c r="Q1312" s="5">
        <f>'PROTRA_capacity-Original_Data'!R1312</f>
        <v>0.21322506787330314</v>
      </c>
      <c r="R1312" s="5">
        <f>'PROTRA_capacity-Original_Data'!S1312</f>
        <v>0.22172009049773755</v>
      </c>
      <c r="S1312" s="5">
        <f>'PROTRA_capacity-Original_Data'!T1312</f>
        <v>0.2310646153846154</v>
      </c>
      <c r="T1312" s="5">
        <f>'PROTRA_capacity-Original_Data'!U1312</f>
        <v>0.27523873303167418</v>
      </c>
      <c r="U1312" s="5">
        <f>'PROTRA_capacity-Original_Data'!V1312</f>
        <v>0.35084443438914026</v>
      </c>
      <c r="W1312" s="83">
        <f t="shared" si="83"/>
        <v>0.49494279615725767</v>
      </c>
    </row>
    <row r="1313" spans="1:23" x14ac:dyDescent="0.35">
      <c r="A1313" t="s">
        <v>63</v>
      </c>
      <c r="B1313" t="s">
        <v>42</v>
      </c>
      <c r="C1313" t="str">
        <f t="shared" si="80"/>
        <v>PORTUGAL_TO_elec</v>
      </c>
      <c r="D1313" t="str">
        <f t="shared" si="81"/>
        <v>PROTRA_CHP_PP_I</v>
      </c>
      <c r="E1313" t="s">
        <v>31</v>
      </c>
      <c r="F1313" s="1" t="str">
        <f t="shared" si="82"/>
        <v>PORTUGALTO_elecPROTRA_PP_solid_fossil</v>
      </c>
      <c r="G1313" s="5">
        <f>'PROTRA_capacity-Original_Data'!H1313</f>
        <v>2.11</v>
      </c>
      <c r="H1313" s="5">
        <f>'PROTRA_capacity-Original_Data'!I1313</f>
        <v>2.11</v>
      </c>
      <c r="I1313" s="5">
        <f>'PROTRA_capacity-Original_Data'!J1313</f>
        <v>2.11</v>
      </c>
      <c r="J1313" s="5">
        <f>'PROTRA_capacity-Original_Data'!K1313</f>
        <v>2.11</v>
      </c>
      <c r="K1313" s="5">
        <f>'PROTRA_capacity-Original_Data'!L1313</f>
        <v>2.11</v>
      </c>
      <c r="L1313" s="5">
        <f>'PROTRA_capacity-Original_Data'!M1313</f>
        <v>2.11</v>
      </c>
      <c r="M1313" s="5">
        <f>'PROTRA_capacity-Original_Data'!N1313</f>
        <v>2.11</v>
      </c>
      <c r="N1313" s="5">
        <f>'PROTRA_capacity-Original_Data'!O1313</f>
        <v>1.88</v>
      </c>
      <c r="O1313" s="5">
        <f>'PROTRA_capacity-Original_Data'!P1313</f>
        <v>1.88</v>
      </c>
      <c r="P1313" s="5">
        <f>'PROTRA_capacity-Original_Data'!Q1313</f>
        <v>1.88</v>
      </c>
      <c r="Q1313" s="5">
        <f>'PROTRA_capacity-Original_Data'!R1313</f>
        <v>1.88</v>
      </c>
      <c r="R1313" s="5">
        <f>'PROTRA_capacity-Original_Data'!S1313</f>
        <v>1.88</v>
      </c>
      <c r="S1313" s="5">
        <f>'PROTRA_capacity-Original_Data'!T1313</f>
        <v>1.88</v>
      </c>
      <c r="T1313" s="5">
        <f>'PROTRA_capacity-Original_Data'!U1313</f>
        <v>1.88</v>
      </c>
      <c r="U1313" s="5">
        <f>'PROTRA_capacity-Original_Data'!V1313</f>
        <v>1.88</v>
      </c>
      <c r="W1313" s="83">
        <f t="shared" si="83"/>
        <v>-8.2101235106905035E-3</v>
      </c>
    </row>
    <row r="1314" spans="1:23" x14ac:dyDescent="0.35">
      <c r="A1314" t="s">
        <v>63</v>
      </c>
      <c r="B1314" t="s">
        <v>42</v>
      </c>
      <c r="C1314" t="str">
        <f t="shared" si="80"/>
        <v>PORTUGAL_TO_elec</v>
      </c>
      <c r="D1314" t="str">
        <f t="shared" si="81"/>
        <v>PROTRA_CHP_PP_I</v>
      </c>
      <c r="E1314" t="s">
        <v>32</v>
      </c>
      <c r="F1314" s="1" t="str">
        <f t="shared" si="82"/>
        <v>PORTUGALTO_elecPROTRA_PP_solid_fossil_CCS</v>
      </c>
      <c r="G1314" s="5">
        <f>'PROTRA_capacity-Original_Data'!H1314</f>
        <v>0</v>
      </c>
      <c r="H1314" s="5">
        <f>'PROTRA_capacity-Original_Data'!I1314</f>
        <v>0</v>
      </c>
      <c r="I1314" s="5">
        <f>'PROTRA_capacity-Original_Data'!J1314</f>
        <v>0</v>
      </c>
      <c r="J1314" s="5">
        <f>'PROTRA_capacity-Original_Data'!K1314</f>
        <v>0</v>
      </c>
      <c r="K1314" s="5">
        <f>'PROTRA_capacity-Original_Data'!L1314</f>
        <v>0</v>
      </c>
      <c r="L1314" s="5">
        <f>'PROTRA_capacity-Original_Data'!M1314</f>
        <v>0</v>
      </c>
      <c r="M1314" s="5">
        <f>'PROTRA_capacity-Original_Data'!N1314</f>
        <v>0</v>
      </c>
      <c r="N1314" s="5">
        <f>'PROTRA_capacity-Original_Data'!O1314</f>
        <v>0</v>
      </c>
      <c r="O1314" s="5">
        <f>'PROTRA_capacity-Original_Data'!P1314</f>
        <v>0</v>
      </c>
      <c r="P1314" s="5">
        <f>'PROTRA_capacity-Original_Data'!Q1314</f>
        <v>0</v>
      </c>
      <c r="Q1314" s="5">
        <f>'PROTRA_capacity-Original_Data'!R1314</f>
        <v>0</v>
      </c>
      <c r="R1314" s="5">
        <f>'PROTRA_capacity-Original_Data'!S1314</f>
        <v>0</v>
      </c>
      <c r="S1314" s="5">
        <f>'PROTRA_capacity-Original_Data'!T1314</f>
        <v>0</v>
      </c>
      <c r="T1314" s="5">
        <f>'PROTRA_capacity-Original_Data'!U1314</f>
        <v>0</v>
      </c>
      <c r="U1314" s="5">
        <f>'PROTRA_capacity-Original_Data'!V1314</f>
        <v>0</v>
      </c>
      <c r="W1314" s="83" t="e">
        <f t="shared" si="83"/>
        <v>#DIV/0!</v>
      </c>
    </row>
    <row r="1315" spans="1:23" x14ac:dyDescent="0.35">
      <c r="A1315" t="s">
        <v>63</v>
      </c>
      <c r="B1315" t="s">
        <v>42</v>
      </c>
      <c r="C1315" t="str">
        <f t="shared" si="80"/>
        <v>PORTUGAL_TO_elec</v>
      </c>
      <c r="D1315" t="str">
        <f t="shared" si="81"/>
        <v>PROTRA_CHP_PP_I</v>
      </c>
      <c r="E1315" t="s">
        <v>33</v>
      </c>
      <c r="F1315" s="1" t="str">
        <f t="shared" si="82"/>
        <v>PORTUGALTO_elecPROTRA_PP_waste</v>
      </c>
      <c r="G1315" s="5">
        <f>'PROTRA_capacity-Original_Data'!H1315</f>
        <v>1.277609066911937E-2</v>
      </c>
      <c r="H1315" s="5">
        <f>'PROTRA_capacity-Original_Data'!I1315</f>
        <v>1.3564964733984579E-2</v>
      </c>
      <c r="I1315" s="5">
        <f>'PROTRA_capacity-Original_Data'!J1315</f>
        <v>1.3564964733984579E-2</v>
      </c>
      <c r="J1315" s="5">
        <f>'PROTRA_capacity-Original_Data'!K1315</f>
        <v>1.7028672255997412E-2</v>
      </c>
      <c r="K1315" s="5">
        <f>'PROTRA_capacity-Original_Data'!L1315</f>
        <v>2.4660570185856198E-2</v>
      </c>
      <c r="L1315" s="5">
        <f>'PROTRA_capacity-Original_Data'!M1315</f>
        <v>2.4660570185856198E-2</v>
      </c>
      <c r="M1315" s="5">
        <f>'PROTRA_capacity-Original_Data'!N1315</f>
        <v>2.4550494734944774E-2</v>
      </c>
      <c r="N1315" s="5">
        <f>'PROTRA_capacity-Original_Data'!O1315</f>
        <v>2.4550494734944774E-2</v>
      </c>
      <c r="O1315" s="5">
        <f>'PROTRA_capacity-Original_Data'!P1315</f>
        <v>2.4080839477722698E-2</v>
      </c>
      <c r="P1315" s="5">
        <f>'PROTRA_capacity-Original_Data'!Q1315</f>
        <v>2.4080839477722698E-2</v>
      </c>
      <c r="Q1315" s="5">
        <f>'PROTRA_capacity-Original_Data'!R1315</f>
        <v>2.3948329601577899E-2</v>
      </c>
      <c r="R1315" s="5">
        <f>'PROTRA_capacity-Original_Data'!S1315</f>
        <v>2.3815819725433101E-2</v>
      </c>
      <c r="S1315" s="5">
        <f>'PROTRA_capacity-Original_Data'!T1315</f>
        <v>2.3683309849288302E-2</v>
      </c>
      <c r="T1315" s="5">
        <f>'PROTRA_capacity-Original_Data'!U1315</f>
        <v>2.3550799973143504E-2</v>
      </c>
      <c r="U1315" s="5">
        <f>'PROTRA_capacity-Original_Data'!V1315</f>
        <v>2.3418290096998706E-2</v>
      </c>
      <c r="W1315" s="83">
        <f t="shared" si="83"/>
        <v>4.423186719456651E-2</v>
      </c>
    </row>
    <row r="1316" spans="1:23" x14ac:dyDescent="0.35">
      <c r="A1316" t="s">
        <v>63</v>
      </c>
      <c r="B1316" t="s">
        <v>42</v>
      </c>
      <c r="C1316" t="str">
        <f t="shared" si="80"/>
        <v>PORTUGAL_TO_elec</v>
      </c>
      <c r="D1316" t="str">
        <f t="shared" si="81"/>
        <v>PROTRA_CHP_PP_I</v>
      </c>
      <c r="E1316" t="s">
        <v>34</v>
      </c>
      <c r="F1316" s="1" t="str">
        <f t="shared" si="82"/>
        <v>PORTUGALTO_elecPROTRA_PP_waste_CCS</v>
      </c>
      <c r="G1316" s="5">
        <f>'PROTRA_capacity-Original_Data'!H1316</f>
        <v>0</v>
      </c>
      <c r="H1316" s="5">
        <f>'PROTRA_capacity-Original_Data'!I1316</f>
        <v>0</v>
      </c>
      <c r="I1316" s="5">
        <f>'PROTRA_capacity-Original_Data'!J1316</f>
        <v>0</v>
      </c>
      <c r="J1316" s="5">
        <f>'PROTRA_capacity-Original_Data'!K1316</f>
        <v>0</v>
      </c>
      <c r="K1316" s="5">
        <f>'PROTRA_capacity-Original_Data'!L1316</f>
        <v>0</v>
      </c>
      <c r="L1316" s="5">
        <f>'PROTRA_capacity-Original_Data'!M1316</f>
        <v>0</v>
      </c>
      <c r="M1316" s="5">
        <f>'PROTRA_capacity-Original_Data'!N1316</f>
        <v>0</v>
      </c>
      <c r="N1316" s="5">
        <f>'PROTRA_capacity-Original_Data'!O1316</f>
        <v>0</v>
      </c>
      <c r="O1316" s="5">
        <f>'PROTRA_capacity-Original_Data'!P1316</f>
        <v>0</v>
      </c>
      <c r="P1316" s="5">
        <f>'PROTRA_capacity-Original_Data'!Q1316</f>
        <v>0</v>
      </c>
      <c r="Q1316" s="5">
        <f>'PROTRA_capacity-Original_Data'!R1316</f>
        <v>0</v>
      </c>
      <c r="R1316" s="5">
        <f>'PROTRA_capacity-Original_Data'!S1316</f>
        <v>0</v>
      </c>
      <c r="S1316" s="5">
        <f>'PROTRA_capacity-Original_Data'!T1316</f>
        <v>0</v>
      </c>
      <c r="T1316" s="5">
        <f>'PROTRA_capacity-Original_Data'!U1316</f>
        <v>0</v>
      </c>
      <c r="U1316" s="5">
        <f>'PROTRA_capacity-Original_Data'!V1316</f>
        <v>0</v>
      </c>
      <c r="W1316" s="83" t="e">
        <f t="shared" si="83"/>
        <v>#DIV/0!</v>
      </c>
    </row>
    <row r="1317" spans="1:23" x14ac:dyDescent="0.35">
      <c r="A1317" t="s">
        <v>63</v>
      </c>
      <c r="B1317" t="s">
        <v>42</v>
      </c>
      <c r="C1317" t="str">
        <f t="shared" si="80"/>
        <v>PORTUGAL_TO_elec</v>
      </c>
      <c r="D1317" t="str">
        <f t="shared" si="81"/>
        <v>PROTRA_CHP_PP_I</v>
      </c>
      <c r="E1317" t="s">
        <v>35</v>
      </c>
      <c r="F1317" s="1" t="str">
        <f t="shared" si="82"/>
        <v>PORTUGALTO_elecPROTRA_PP_wind_offshore</v>
      </c>
      <c r="G1317" s="5">
        <f>'PROTRA_capacity-Original_Data'!H1317</f>
        <v>0</v>
      </c>
      <c r="H1317" s="5">
        <f>'PROTRA_capacity-Original_Data'!I1317</f>
        <v>0</v>
      </c>
      <c r="I1317" s="5">
        <f>'PROTRA_capacity-Original_Data'!J1317</f>
        <v>0</v>
      </c>
      <c r="J1317" s="5">
        <f>'PROTRA_capacity-Original_Data'!K1317</f>
        <v>0</v>
      </c>
      <c r="K1317" s="5">
        <f>'PROTRA_capacity-Original_Data'!L1317</f>
        <v>0</v>
      </c>
      <c r="L1317" s="5">
        <f>'PROTRA_capacity-Original_Data'!M1317</f>
        <v>1.8600000000000001E-3</v>
      </c>
      <c r="M1317" s="5">
        <f>'PROTRA_capacity-Original_Data'!N1317</f>
        <v>2E-3</v>
      </c>
      <c r="N1317" s="5">
        <f>'PROTRA_capacity-Original_Data'!O1317</f>
        <v>2E-3</v>
      </c>
      <c r="O1317" s="5">
        <f>'PROTRA_capacity-Original_Data'!P1317</f>
        <v>2E-3</v>
      </c>
      <c r="P1317" s="5">
        <f>'PROTRA_capacity-Original_Data'!Q1317</f>
        <v>2E-3</v>
      </c>
      <c r="Q1317" s="5">
        <f>'PROTRA_capacity-Original_Data'!R1317</f>
        <v>2.2977142857142857E-3</v>
      </c>
      <c r="R1317" s="5">
        <f>'PROTRA_capacity-Original_Data'!S1317</f>
        <v>2.5954285714285714E-3</v>
      </c>
      <c r="S1317" s="5">
        <f>'PROTRA_capacity-Original_Data'!T1317</f>
        <v>2.8931428571428571E-3</v>
      </c>
      <c r="T1317" s="5">
        <f>'PROTRA_capacity-Original_Data'!U1317</f>
        <v>3.1908571428571429E-3</v>
      </c>
      <c r="U1317" s="5">
        <f>'PROTRA_capacity-Original_Data'!V1317</f>
        <v>3.4885714285714286E-3</v>
      </c>
      <c r="W1317" s="83" t="e">
        <f t="shared" si="83"/>
        <v>#DIV/0!</v>
      </c>
    </row>
    <row r="1318" spans="1:23" x14ac:dyDescent="0.35">
      <c r="A1318" t="s">
        <v>63</v>
      </c>
      <c r="B1318" t="s">
        <v>42</v>
      </c>
      <c r="C1318" t="str">
        <f t="shared" si="80"/>
        <v>PORTUGAL_TO_elec</v>
      </c>
      <c r="D1318" t="str">
        <f t="shared" si="81"/>
        <v>PROTRA_CHP_PP_I</v>
      </c>
      <c r="E1318" t="s">
        <v>36</v>
      </c>
      <c r="F1318" s="1" t="str">
        <f t="shared" si="82"/>
        <v>PORTUGALTO_elecPROTRA_PP_wind_onshore</v>
      </c>
      <c r="G1318" s="5">
        <f>'PROTRA_capacity-Original_Data'!H1318</f>
        <v>1.681</v>
      </c>
      <c r="H1318" s="5">
        <f>'PROTRA_capacity-Original_Data'!I1318</f>
        <v>2.2010000000000001</v>
      </c>
      <c r="I1318" s="5">
        <f>'PROTRA_capacity-Original_Data'!J1318</f>
        <v>2.8570000000000002</v>
      </c>
      <c r="J1318" s="5">
        <f>'PROTRA_capacity-Original_Data'!K1318</f>
        <v>3.3260000000000001</v>
      </c>
      <c r="K1318" s="5">
        <f>'PROTRA_capacity-Original_Data'!L1318</f>
        <v>3.7959999999999998</v>
      </c>
      <c r="L1318" s="5">
        <f>'PROTRA_capacity-Original_Data'!M1318</f>
        <v>4.2543549999999994</v>
      </c>
      <c r="M1318" s="5">
        <f>'PROTRA_capacity-Original_Data'!N1318</f>
        <v>4.4095519999999997</v>
      </c>
      <c r="N1318" s="5">
        <f>'PROTRA_capacity-Original_Data'!O1318</f>
        <v>4.6079489999999996</v>
      </c>
      <c r="O1318" s="5">
        <f>'PROTRA_capacity-Original_Data'!P1318</f>
        <v>4.8545559999999996</v>
      </c>
      <c r="P1318" s="5">
        <f>'PROTRA_capacity-Original_Data'!Q1318</f>
        <v>4.9348380000000001</v>
      </c>
      <c r="Q1318" s="5">
        <f>'PROTRA_capacity-Original_Data'!R1318</f>
        <v>5.0789449500668749</v>
      </c>
      <c r="R1318" s="5">
        <f>'PROTRA_capacity-Original_Data'!S1318</f>
        <v>5.5310667552385206</v>
      </c>
      <c r="S1318" s="5">
        <f>'PROTRA_capacity-Original_Data'!T1318</f>
        <v>5.5805691426660715</v>
      </c>
      <c r="T1318" s="5">
        <f>'PROTRA_capacity-Original_Data'!U1318</f>
        <v>5.6399720075791349</v>
      </c>
      <c r="U1318" s="5">
        <f>'PROTRA_capacity-Original_Data'!V1318</f>
        <v>5.6993748724921982</v>
      </c>
      <c r="W1318" s="83">
        <f t="shared" si="83"/>
        <v>9.1127946499734991E-2</v>
      </c>
    </row>
    <row r="1319" spans="1:23" x14ac:dyDescent="0.35">
      <c r="A1319" t="s">
        <v>64</v>
      </c>
      <c r="B1319" t="s">
        <v>41</v>
      </c>
      <c r="C1319" t="str">
        <f t="shared" si="80"/>
        <v>ROMANIA_TO_heat</v>
      </c>
      <c r="D1319" t="str">
        <f t="shared" si="81"/>
        <v>PROTRA_CHP_HP_I</v>
      </c>
      <c r="E1319" t="s">
        <v>0</v>
      </c>
      <c r="F1319" s="1" t="str">
        <f t="shared" si="82"/>
        <v>ROMANIATO_heatPROTRA_CHP_gas_fuels</v>
      </c>
      <c r="G1319" s="3">
        <f>'PROTRA_capacity-Original_Data'!H1319</f>
        <v>4.5453611856239071</v>
      </c>
      <c r="H1319" s="3">
        <f>'PROTRA_capacity-Original_Data'!I1319</f>
        <v>4.4181371349469556</v>
      </c>
      <c r="I1319" s="3">
        <f>'PROTRA_capacity-Original_Data'!J1319</f>
        <v>3.8522937750235515</v>
      </c>
      <c r="J1319" s="3">
        <f>'PROTRA_capacity-Original_Data'!K1319</f>
        <v>3.4423057927428364</v>
      </c>
      <c r="K1319" s="3">
        <f>'PROTRA_capacity-Original_Data'!L1319</f>
        <v>3.9281707351917028</v>
      </c>
      <c r="L1319" s="3">
        <f>'PROTRA_capacity-Original_Data'!M1319</f>
        <v>4.0604427333226685</v>
      </c>
      <c r="M1319" s="3">
        <f>'PROTRA_capacity-Original_Data'!N1319</f>
        <v>3.3563329376666569</v>
      </c>
      <c r="N1319" s="3">
        <f>'PROTRA_capacity-Original_Data'!O1319</f>
        <v>3.03468403583119</v>
      </c>
      <c r="O1319" s="3">
        <f>'PROTRA_capacity-Original_Data'!P1319</f>
        <v>2.8602932261307927</v>
      </c>
      <c r="P1319" s="3">
        <f>'PROTRA_capacity-Original_Data'!Q1319</f>
        <v>2.8254308390265077</v>
      </c>
      <c r="Q1319" s="3">
        <f>'PROTRA_capacity-Original_Data'!R1319</f>
        <v>3.1382458328174492</v>
      </c>
      <c r="R1319" s="3">
        <f>'PROTRA_capacity-Original_Data'!S1319</f>
        <v>2.9606188155539557</v>
      </c>
      <c r="S1319" s="3">
        <f>'PROTRA_capacity-Original_Data'!T1319</f>
        <v>2.6680161188656029</v>
      </c>
      <c r="T1319" s="3">
        <f>'PROTRA_capacity-Original_Data'!U1319</f>
        <v>2.5098292204925916</v>
      </c>
      <c r="U1319" s="3">
        <f>'PROTRA_capacity-Original_Data'!V1319</f>
        <v>2.3996859253906235</v>
      </c>
      <c r="W1319" s="83">
        <f t="shared" si="83"/>
        <v>-4.4601148971430082E-2</v>
      </c>
    </row>
    <row r="1320" spans="1:23" x14ac:dyDescent="0.35">
      <c r="A1320" t="s">
        <v>64</v>
      </c>
      <c r="B1320" t="s">
        <v>41</v>
      </c>
      <c r="C1320" t="str">
        <f t="shared" si="80"/>
        <v>ROMANIA_TO_heat</v>
      </c>
      <c r="D1320" t="str">
        <f t="shared" si="81"/>
        <v>PROTRA_CHP_HP_I</v>
      </c>
      <c r="E1320" t="s">
        <v>1</v>
      </c>
      <c r="F1320" s="1" t="str">
        <f t="shared" si="82"/>
        <v>ROMANIATO_heatPROTRA_CHP_gas_fuels_CCS</v>
      </c>
      <c r="G1320" s="3">
        <f>'PROTRA_capacity-Original_Data'!H1320</f>
        <v>0</v>
      </c>
      <c r="H1320" s="3">
        <f>'PROTRA_capacity-Original_Data'!I1320</f>
        <v>0</v>
      </c>
      <c r="I1320" s="3">
        <f>'PROTRA_capacity-Original_Data'!J1320</f>
        <v>0</v>
      </c>
      <c r="J1320" s="3">
        <f>'PROTRA_capacity-Original_Data'!K1320</f>
        <v>0</v>
      </c>
      <c r="K1320" s="3">
        <f>'PROTRA_capacity-Original_Data'!L1320</f>
        <v>0</v>
      </c>
      <c r="L1320" s="3">
        <f>'PROTRA_capacity-Original_Data'!M1320</f>
        <v>0</v>
      </c>
      <c r="M1320" s="3">
        <f>'PROTRA_capacity-Original_Data'!N1320</f>
        <v>0</v>
      </c>
      <c r="N1320" s="3">
        <f>'PROTRA_capacity-Original_Data'!O1320</f>
        <v>0</v>
      </c>
      <c r="O1320" s="3">
        <f>'PROTRA_capacity-Original_Data'!P1320</f>
        <v>0</v>
      </c>
      <c r="P1320" s="3">
        <f>'PROTRA_capacity-Original_Data'!Q1320</f>
        <v>0</v>
      </c>
      <c r="Q1320" s="3">
        <f>'PROTRA_capacity-Original_Data'!R1320</f>
        <v>0</v>
      </c>
      <c r="R1320" s="3">
        <f>'PROTRA_capacity-Original_Data'!S1320</f>
        <v>0</v>
      </c>
      <c r="S1320" s="3">
        <f>'PROTRA_capacity-Original_Data'!T1320</f>
        <v>0</v>
      </c>
      <c r="T1320" s="3">
        <f>'PROTRA_capacity-Original_Data'!U1320</f>
        <v>0</v>
      </c>
      <c r="U1320" s="3">
        <f>'PROTRA_capacity-Original_Data'!V1320</f>
        <v>0</v>
      </c>
      <c r="W1320" s="83" t="e">
        <f t="shared" si="83"/>
        <v>#DIV/0!</v>
      </c>
    </row>
    <row r="1321" spans="1:23" x14ac:dyDescent="0.35">
      <c r="A1321" t="s">
        <v>64</v>
      </c>
      <c r="B1321" t="s">
        <v>41</v>
      </c>
      <c r="C1321" t="str">
        <f t="shared" si="80"/>
        <v>ROMANIA_TO_heat</v>
      </c>
      <c r="D1321" t="str">
        <f t="shared" si="81"/>
        <v>PROTRA_CHP_HP_I</v>
      </c>
      <c r="E1321" t="s">
        <v>2</v>
      </c>
      <c r="F1321" s="1" t="str">
        <f t="shared" si="82"/>
        <v>ROMANIATO_heatPROTRA_CHP_geothermal</v>
      </c>
      <c r="G1321" s="3">
        <v>0</v>
      </c>
      <c r="H1321" s="3">
        <v>0</v>
      </c>
      <c r="I1321" s="3">
        <v>0</v>
      </c>
      <c r="J1321" s="3">
        <v>0</v>
      </c>
      <c r="K1321" s="3">
        <v>0</v>
      </c>
      <c r="L1321" s="3">
        <v>0</v>
      </c>
      <c r="M1321" s="3">
        <v>0</v>
      </c>
      <c r="N1321" s="3">
        <v>0</v>
      </c>
      <c r="O1321" s="3">
        <v>0</v>
      </c>
      <c r="P1321" s="3">
        <v>0</v>
      </c>
      <c r="Q1321" s="3">
        <v>0</v>
      </c>
      <c r="R1321" s="3">
        <v>0</v>
      </c>
      <c r="S1321" s="3">
        <v>0</v>
      </c>
      <c r="T1321" s="3">
        <v>0</v>
      </c>
      <c r="U1321" s="3">
        <v>0</v>
      </c>
      <c r="W1321" s="83" t="e">
        <f t="shared" si="83"/>
        <v>#DIV/0!</v>
      </c>
    </row>
    <row r="1322" spans="1:23" x14ac:dyDescent="0.35">
      <c r="A1322" t="s">
        <v>64</v>
      </c>
      <c r="B1322" t="s">
        <v>41</v>
      </c>
      <c r="C1322" t="str">
        <f t="shared" si="80"/>
        <v>ROMANIA_TO_heat</v>
      </c>
      <c r="D1322" t="str">
        <f t="shared" si="81"/>
        <v>PROTRA_CHP_HP_I</v>
      </c>
      <c r="E1322" t="s">
        <v>3</v>
      </c>
      <c r="F1322" s="1" t="str">
        <f t="shared" si="82"/>
        <v>ROMANIATO_heatPROTRA_CHP_liquid_fuels</v>
      </c>
      <c r="G1322" s="3">
        <f>'PROTRA_capacity-Original_Data'!H1322</f>
        <v>0.87077093581744869</v>
      </c>
      <c r="H1322" s="3">
        <f>'PROTRA_capacity-Original_Data'!I1322</f>
        <v>0.47450706067733439</v>
      </c>
      <c r="I1322" s="3">
        <f>'PROTRA_capacity-Original_Data'!J1322</f>
        <v>0.32717009436329497</v>
      </c>
      <c r="J1322" s="3">
        <f>'PROTRA_capacity-Original_Data'!K1322</f>
        <v>0.46709288785425102</v>
      </c>
      <c r="K1322" s="3">
        <f>'PROTRA_capacity-Original_Data'!L1322</f>
        <v>0.31131638439053166</v>
      </c>
      <c r="L1322" s="3">
        <f>'PROTRA_capacity-Original_Data'!M1322</f>
        <v>0.30650505947342438</v>
      </c>
      <c r="M1322" s="3">
        <f>'PROTRA_capacity-Original_Data'!N1322</f>
        <v>0.27574412967552542</v>
      </c>
      <c r="N1322" s="3">
        <f>'PROTRA_capacity-Original_Data'!O1322</f>
        <v>0.17833451864884522</v>
      </c>
      <c r="O1322" s="3">
        <f>'PROTRA_capacity-Original_Data'!P1322</f>
        <v>0.17368094208967591</v>
      </c>
      <c r="P1322" s="3">
        <f>'PROTRA_capacity-Original_Data'!Q1322</f>
        <v>0.17368094208967591</v>
      </c>
      <c r="Q1322" s="3">
        <f>'PROTRA_capacity-Original_Data'!R1322</f>
        <v>7.0355767640322836E-2</v>
      </c>
      <c r="R1322" s="3">
        <f>'PROTRA_capacity-Original_Data'!S1322</f>
        <v>2.4639504768117097E-2</v>
      </c>
      <c r="S1322" s="3">
        <f>'PROTRA_capacity-Original_Data'!T1322</f>
        <v>5.3555567519931853E-2</v>
      </c>
      <c r="T1322" s="3">
        <f>'PROTRA_capacity-Original_Data'!U1322</f>
        <v>1.3679937600378467E-2</v>
      </c>
      <c r="U1322" s="3">
        <f>'PROTRA_capacity-Original_Data'!V1322</f>
        <v>0</v>
      </c>
      <c r="W1322" s="83">
        <f t="shared" si="83"/>
        <v>-1</v>
      </c>
    </row>
    <row r="1323" spans="1:23" x14ac:dyDescent="0.35">
      <c r="A1323" t="s">
        <v>64</v>
      </c>
      <c r="B1323" t="s">
        <v>41</v>
      </c>
      <c r="C1323" t="str">
        <f t="shared" si="80"/>
        <v>ROMANIA_TO_heat</v>
      </c>
      <c r="D1323" t="str">
        <f t="shared" si="81"/>
        <v>PROTRA_CHP_HP_I</v>
      </c>
      <c r="E1323" t="s">
        <v>4</v>
      </c>
      <c r="F1323" s="1" t="str">
        <f t="shared" si="82"/>
        <v>ROMANIATO_heatPROTRA_CHP_liquid_fuels_CCS</v>
      </c>
      <c r="G1323" s="3">
        <f>'PROTRA_capacity-Original_Data'!H1323</f>
        <v>0</v>
      </c>
      <c r="H1323" s="3">
        <f>'PROTRA_capacity-Original_Data'!I1323</f>
        <v>0</v>
      </c>
      <c r="I1323" s="3">
        <f>'PROTRA_capacity-Original_Data'!J1323</f>
        <v>0</v>
      </c>
      <c r="J1323" s="3">
        <f>'PROTRA_capacity-Original_Data'!K1323</f>
        <v>0</v>
      </c>
      <c r="K1323" s="3">
        <f>'PROTRA_capacity-Original_Data'!L1323</f>
        <v>0</v>
      </c>
      <c r="L1323" s="3">
        <f>'PROTRA_capacity-Original_Data'!M1323</f>
        <v>0</v>
      </c>
      <c r="M1323" s="3">
        <f>'PROTRA_capacity-Original_Data'!N1323</f>
        <v>0</v>
      </c>
      <c r="N1323" s="3">
        <f>'PROTRA_capacity-Original_Data'!O1323</f>
        <v>0</v>
      </c>
      <c r="O1323" s="3">
        <f>'PROTRA_capacity-Original_Data'!P1323</f>
        <v>0</v>
      </c>
      <c r="P1323" s="3">
        <f>'PROTRA_capacity-Original_Data'!Q1323</f>
        <v>0</v>
      </c>
      <c r="Q1323" s="3">
        <f>'PROTRA_capacity-Original_Data'!R1323</f>
        <v>0</v>
      </c>
      <c r="R1323" s="3">
        <f>'PROTRA_capacity-Original_Data'!S1323</f>
        <v>0</v>
      </c>
      <c r="S1323" s="3">
        <f>'PROTRA_capacity-Original_Data'!T1323</f>
        <v>0</v>
      </c>
      <c r="T1323" s="3">
        <f>'PROTRA_capacity-Original_Data'!U1323</f>
        <v>0</v>
      </c>
      <c r="U1323" s="3">
        <f>'PROTRA_capacity-Original_Data'!V1323</f>
        <v>0</v>
      </c>
      <c r="W1323" s="83" t="e">
        <f t="shared" si="83"/>
        <v>#DIV/0!</v>
      </c>
    </row>
    <row r="1324" spans="1:23" x14ac:dyDescent="0.35">
      <c r="A1324" t="s">
        <v>64</v>
      </c>
      <c r="B1324" t="s">
        <v>41</v>
      </c>
      <c r="C1324" t="str">
        <f t="shared" si="80"/>
        <v>ROMANIA_TO_heat</v>
      </c>
      <c r="D1324" t="str">
        <f t="shared" si="81"/>
        <v>PROTRA_CHP_HP_I</v>
      </c>
      <c r="E1324" t="s">
        <v>5</v>
      </c>
      <c r="F1324" s="1" t="str">
        <f t="shared" si="82"/>
        <v>ROMANIATO_heatPROTRA_CHP_solid_fossil</v>
      </c>
      <c r="G1324" s="3">
        <f>'PROTRA_capacity-Original_Data'!H1324</f>
        <v>2.4311388183606173</v>
      </c>
      <c r="H1324" s="3">
        <f>'PROTRA_capacity-Original_Data'!I1324</f>
        <v>2.1956993941382366</v>
      </c>
      <c r="I1324" s="3">
        <f>'PROTRA_capacity-Original_Data'!J1324</f>
        <v>2.0198099750374299</v>
      </c>
      <c r="J1324" s="3">
        <f>'PROTRA_capacity-Original_Data'!K1324</f>
        <v>2.0654781246604643</v>
      </c>
      <c r="K1324" s="3">
        <f>'PROTRA_capacity-Original_Data'!L1324</f>
        <v>1.9537134130614315</v>
      </c>
      <c r="L1324" s="3">
        <f>'PROTRA_capacity-Original_Data'!M1324</f>
        <v>1.9885758001657168</v>
      </c>
      <c r="M1324" s="3">
        <f>'PROTRA_capacity-Original_Data'!N1324</f>
        <v>2.0285650089029854</v>
      </c>
      <c r="N1324" s="3">
        <f>'PROTRA_capacity-Original_Data'!O1324</f>
        <v>2.1771639620805283</v>
      </c>
      <c r="O1324" s="3">
        <f>'PROTRA_capacity-Original_Data'!P1324</f>
        <v>1.925870827885384</v>
      </c>
      <c r="P1324" s="3">
        <f>'PROTRA_capacity-Original_Data'!Q1324</f>
        <v>1.8899830764545023</v>
      </c>
      <c r="Q1324" s="3">
        <f>'PROTRA_capacity-Original_Data'!R1324</f>
        <v>1.6178671590115492</v>
      </c>
      <c r="R1324" s="3">
        <f>'PROTRA_capacity-Original_Data'!S1324</f>
        <v>1.3932902867167754</v>
      </c>
      <c r="S1324" s="3">
        <f>'PROTRA_capacity-Original_Data'!T1324</f>
        <v>1.1956276505115839</v>
      </c>
      <c r="T1324" s="3">
        <f>'PROTRA_capacity-Original_Data'!U1324</f>
        <v>0.83013022636189637</v>
      </c>
      <c r="U1324" s="3">
        <f>'PROTRA_capacity-Original_Data'!V1324</f>
        <v>0.57593570549337869</v>
      </c>
      <c r="W1324" s="83">
        <f t="shared" si="83"/>
        <v>-9.7751814010221372E-2</v>
      </c>
    </row>
    <row r="1325" spans="1:23" x14ac:dyDescent="0.35">
      <c r="A1325" t="s">
        <v>64</v>
      </c>
      <c r="B1325" t="s">
        <v>41</v>
      </c>
      <c r="C1325" t="str">
        <f t="shared" si="80"/>
        <v>ROMANIA_TO_heat</v>
      </c>
      <c r="D1325" t="str">
        <f t="shared" si="81"/>
        <v>PROTRA_CHP_HP_I</v>
      </c>
      <c r="E1325" t="s">
        <v>6</v>
      </c>
      <c r="F1325" s="1" t="str">
        <f t="shared" si="82"/>
        <v>ROMANIATO_heatPROTRA_CHP_solid_fossil_CCS</v>
      </c>
      <c r="G1325" s="3">
        <f>'PROTRA_capacity-Original_Data'!H1325</f>
        <v>0</v>
      </c>
      <c r="H1325" s="3">
        <f>'PROTRA_capacity-Original_Data'!I1325</f>
        <v>0</v>
      </c>
      <c r="I1325" s="3">
        <f>'PROTRA_capacity-Original_Data'!J1325</f>
        <v>0</v>
      </c>
      <c r="J1325" s="3">
        <f>'PROTRA_capacity-Original_Data'!K1325</f>
        <v>0</v>
      </c>
      <c r="K1325" s="3">
        <f>'PROTRA_capacity-Original_Data'!L1325</f>
        <v>0</v>
      </c>
      <c r="L1325" s="3">
        <f>'PROTRA_capacity-Original_Data'!M1325</f>
        <v>0</v>
      </c>
      <c r="M1325" s="3">
        <f>'PROTRA_capacity-Original_Data'!N1325</f>
        <v>0</v>
      </c>
      <c r="N1325" s="3">
        <f>'PROTRA_capacity-Original_Data'!O1325</f>
        <v>0</v>
      </c>
      <c r="O1325" s="3">
        <f>'PROTRA_capacity-Original_Data'!P1325</f>
        <v>0</v>
      </c>
      <c r="P1325" s="3">
        <f>'PROTRA_capacity-Original_Data'!Q1325</f>
        <v>0</v>
      </c>
      <c r="Q1325" s="3">
        <f>'PROTRA_capacity-Original_Data'!R1325</f>
        <v>0</v>
      </c>
      <c r="R1325" s="3">
        <f>'PROTRA_capacity-Original_Data'!S1325</f>
        <v>0</v>
      </c>
      <c r="S1325" s="3">
        <f>'PROTRA_capacity-Original_Data'!T1325</f>
        <v>0</v>
      </c>
      <c r="T1325" s="3">
        <f>'PROTRA_capacity-Original_Data'!U1325</f>
        <v>0</v>
      </c>
      <c r="U1325" s="3">
        <f>'PROTRA_capacity-Original_Data'!V1325</f>
        <v>0</v>
      </c>
      <c r="W1325" s="83" t="e">
        <f t="shared" si="83"/>
        <v>#DIV/0!</v>
      </c>
    </row>
    <row r="1326" spans="1:23" x14ac:dyDescent="0.35">
      <c r="A1326" t="s">
        <v>64</v>
      </c>
      <c r="B1326" t="s">
        <v>41</v>
      </c>
      <c r="C1326" t="str">
        <f t="shared" si="80"/>
        <v>ROMANIA_TO_heat</v>
      </c>
      <c r="D1326" t="str">
        <f t="shared" si="81"/>
        <v>PROTRA_CHP_HP_I</v>
      </c>
      <c r="E1326" t="s">
        <v>7</v>
      </c>
      <c r="F1326" s="1" t="str">
        <f t="shared" si="82"/>
        <v>ROMANIATO_heatPROTRA_CHP_waste</v>
      </c>
      <c r="G1326" s="3">
        <f>'PROTRA_capacity-Original_Data'!H1326</f>
        <v>0</v>
      </c>
      <c r="H1326" s="3">
        <f>'PROTRA_capacity-Original_Data'!I1326</f>
        <v>0</v>
      </c>
      <c r="I1326" s="3">
        <f>'PROTRA_capacity-Original_Data'!J1326</f>
        <v>0</v>
      </c>
      <c r="J1326" s="3">
        <f>'PROTRA_capacity-Original_Data'!K1326</f>
        <v>0</v>
      </c>
      <c r="K1326" s="3">
        <f>'PROTRA_capacity-Original_Data'!L1326</f>
        <v>0</v>
      </c>
      <c r="L1326" s="3">
        <f>'PROTRA_capacity-Original_Data'!M1326</f>
        <v>0</v>
      </c>
      <c r="M1326" s="3">
        <f>'PROTRA_capacity-Original_Data'!N1326</f>
        <v>0</v>
      </c>
      <c r="N1326" s="3">
        <f>'PROTRA_capacity-Original_Data'!O1326</f>
        <v>0</v>
      </c>
      <c r="O1326" s="3">
        <f>'PROTRA_capacity-Original_Data'!P1326</f>
        <v>0</v>
      </c>
      <c r="P1326" s="3">
        <f>'PROTRA_capacity-Original_Data'!Q1326</f>
        <v>0</v>
      </c>
      <c r="Q1326" s="3">
        <f>'PROTRA_capacity-Original_Data'!R1326</f>
        <v>0</v>
      </c>
      <c r="R1326" s="3">
        <f>'PROTRA_capacity-Original_Data'!S1326</f>
        <v>0</v>
      </c>
      <c r="S1326" s="3">
        <f>'PROTRA_capacity-Original_Data'!T1326</f>
        <v>0</v>
      </c>
      <c r="T1326" s="3">
        <f>'PROTRA_capacity-Original_Data'!U1326</f>
        <v>0</v>
      </c>
      <c r="U1326" s="3">
        <f>'PROTRA_capacity-Original_Data'!V1326</f>
        <v>0</v>
      </c>
      <c r="W1326" s="83" t="e">
        <f t="shared" si="83"/>
        <v>#DIV/0!</v>
      </c>
    </row>
    <row r="1327" spans="1:23" x14ac:dyDescent="0.35">
      <c r="A1327" t="s">
        <v>64</v>
      </c>
      <c r="B1327" t="s">
        <v>41</v>
      </c>
      <c r="C1327" t="str">
        <f t="shared" si="80"/>
        <v>ROMANIA_TO_heat</v>
      </c>
      <c r="D1327" t="str">
        <f t="shared" si="81"/>
        <v>PROTRA_CHP_HP_I</v>
      </c>
      <c r="E1327" t="s">
        <v>8</v>
      </c>
      <c r="F1327" s="1" t="str">
        <f t="shared" si="82"/>
        <v>ROMANIATO_heatPROTRA_CHP_solid_bio</v>
      </c>
      <c r="G1327" s="4">
        <f>'PROTRA_capacity-Original_Data'!H1327</f>
        <v>1.2225497740190629E-2</v>
      </c>
      <c r="H1327" s="4">
        <f>'PROTRA_capacity-Original_Data'!I1327</f>
        <v>2.6817220849450416E-3</v>
      </c>
      <c r="I1327" s="4">
        <f>'PROTRA_capacity-Original_Data'!J1327</f>
        <v>3.785960590510647E-3</v>
      </c>
      <c r="J1327" s="4">
        <f>'PROTRA_capacity-Original_Data'!K1327</f>
        <v>7.8874178968971808E-5</v>
      </c>
      <c r="K1327" s="4">
        <f>'PROTRA_capacity-Original_Data'!L1327</f>
        <v>1.5459339077918473E-2</v>
      </c>
      <c r="L1327" s="4">
        <f>'PROTRA_capacity-Original_Data'!M1327</f>
        <v>1.3250862066787262E-2</v>
      </c>
      <c r="M1327" s="4">
        <f>'PROTRA_capacity-Original_Data'!N1327</f>
        <v>5.0637222898079891E-2</v>
      </c>
      <c r="N1327" s="4">
        <f>'PROTRA_capacity-Original_Data'!O1327</f>
        <v>5.2530203193335227E-2</v>
      </c>
      <c r="O1327" s="4">
        <f>'PROTRA_capacity-Original_Data'!P1327</f>
        <v>0.11602391726335753</v>
      </c>
      <c r="P1327" s="4">
        <f>'PROTRA_capacity-Original_Data'!Q1327</f>
        <v>0.11420981114707118</v>
      </c>
      <c r="Q1327" s="4">
        <f>'PROTRA_capacity-Original_Data'!R1327</f>
        <v>0.1351114685738487</v>
      </c>
      <c r="R1327" s="4">
        <f>'PROTRA_capacity-Original_Data'!S1327</f>
        <v>0.15625526973006096</v>
      </c>
      <c r="S1327" s="4">
        <f>'PROTRA_capacity-Original_Data'!T1327</f>
        <v>0.14080066310288064</v>
      </c>
      <c r="T1327" s="4">
        <f>'PROTRA_capacity-Original_Data'!U1327</f>
        <v>0.14311009906309213</v>
      </c>
      <c r="U1327" s="4">
        <f>'PROTRA_capacity-Original_Data'!V1327</f>
        <v>0.14945907609919951</v>
      </c>
      <c r="W1327" s="83">
        <f t="shared" si="83"/>
        <v>0.19580709136351171</v>
      </c>
    </row>
    <row r="1328" spans="1:23" x14ac:dyDescent="0.35">
      <c r="A1328" t="s">
        <v>64</v>
      </c>
      <c r="B1328" t="s">
        <v>41</v>
      </c>
      <c r="C1328" t="str">
        <f t="shared" si="80"/>
        <v>ROMANIA_TO_heat</v>
      </c>
      <c r="D1328" t="str">
        <f t="shared" si="81"/>
        <v>PROTRA_CHP_HP_I</v>
      </c>
      <c r="E1328" t="s">
        <v>9</v>
      </c>
      <c r="F1328" s="1" t="str">
        <f t="shared" si="82"/>
        <v>ROMANIATO_heatPROTRA_CHP_solid_bio_CCS</v>
      </c>
      <c r="G1328" s="3">
        <f>'PROTRA_capacity-Original_Data'!H1328</f>
        <v>0</v>
      </c>
      <c r="H1328" s="3">
        <f>'PROTRA_capacity-Original_Data'!I1328</f>
        <v>0</v>
      </c>
      <c r="I1328" s="3">
        <f>'PROTRA_capacity-Original_Data'!J1328</f>
        <v>0</v>
      </c>
      <c r="J1328" s="3">
        <f>'PROTRA_capacity-Original_Data'!K1328</f>
        <v>0</v>
      </c>
      <c r="K1328" s="3">
        <f>'PROTRA_capacity-Original_Data'!L1328</f>
        <v>0</v>
      </c>
      <c r="L1328" s="3">
        <f>'PROTRA_capacity-Original_Data'!M1328</f>
        <v>0</v>
      </c>
      <c r="M1328" s="3">
        <f>'PROTRA_capacity-Original_Data'!N1328</f>
        <v>0</v>
      </c>
      <c r="N1328" s="3">
        <f>'PROTRA_capacity-Original_Data'!O1328</f>
        <v>0</v>
      </c>
      <c r="O1328" s="3">
        <f>'PROTRA_capacity-Original_Data'!P1328</f>
        <v>0</v>
      </c>
      <c r="P1328" s="3">
        <f>'PROTRA_capacity-Original_Data'!Q1328</f>
        <v>0</v>
      </c>
      <c r="Q1328" s="3">
        <f>'PROTRA_capacity-Original_Data'!R1328</f>
        <v>0</v>
      </c>
      <c r="R1328" s="3">
        <f>'PROTRA_capacity-Original_Data'!S1328</f>
        <v>0</v>
      </c>
      <c r="S1328" s="3">
        <f>'PROTRA_capacity-Original_Data'!T1328</f>
        <v>0</v>
      </c>
      <c r="T1328" s="3">
        <f>'PROTRA_capacity-Original_Data'!U1328</f>
        <v>0</v>
      </c>
      <c r="U1328" s="3">
        <f>'PROTRA_capacity-Original_Data'!V1328</f>
        <v>0</v>
      </c>
      <c r="W1328" s="83" t="e">
        <f t="shared" si="83"/>
        <v>#DIV/0!</v>
      </c>
    </row>
    <row r="1329" spans="1:23" x14ac:dyDescent="0.35">
      <c r="A1329" t="s">
        <v>64</v>
      </c>
      <c r="B1329" t="s">
        <v>41</v>
      </c>
      <c r="C1329" t="str">
        <f t="shared" si="80"/>
        <v>ROMANIA_TO_heat</v>
      </c>
      <c r="D1329" t="str">
        <f t="shared" si="81"/>
        <v>PROTRA_CHP_HP_I</v>
      </c>
      <c r="E1329" t="s">
        <v>10</v>
      </c>
      <c r="F1329" s="1" t="str">
        <f t="shared" si="82"/>
        <v>ROMANIATO_heatPROTRA_HP_gas_fuels</v>
      </c>
      <c r="G1329" s="4">
        <f>'PROTRA_capacity-Original_Data'!H1329</f>
        <v>2.6716633107029115</v>
      </c>
      <c r="H1329" s="4">
        <f>'PROTRA_capacity-Original_Data'!I1329</f>
        <v>3.2842799308647863</v>
      </c>
      <c r="I1329" s="4">
        <f>'PROTRA_capacity-Original_Data'!J1329</f>
        <v>3.5010118963942691</v>
      </c>
      <c r="J1329" s="4">
        <f>'PROTRA_capacity-Original_Data'!K1329</f>
        <v>3.1672632730810575</v>
      </c>
      <c r="K1329" s="4">
        <f>'PROTRA_capacity-Original_Data'!L1329</f>
        <v>3.1992614688502172</v>
      </c>
      <c r="L1329" s="4">
        <f>'PROTRA_capacity-Original_Data'!M1329</f>
        <v>2.7297065495399915</v>
      </c>
      <c r="M1329" s="4">
        <f>'PROTRA_capacity-Original_Data'!N1329</f>
        <v>2.6253403412463956</v>
      </c>
      <c r="N1329" s="4">
        <f>'PROTRA_capacity-Original_Data'!O1329</f>
        <v>2.4880457570740715</v>
      </c>
      <c r="O1329" s="4">
        <f>'PROTRA_capacity-Original_Data'!P1329</f>
        <v>2.1076020922605165</v>
      </c>
      <c r="P1329" s="4">
        <f>'PROTRA_capacity-Original_Data'!Q1329</f>
        <v>1.994120118893149</v>
      </c>
      <c r="Q1329" s="4">
        <f>'PROTRA_capacity-Original_Data'!R1329</f>
        <v>2.08323137338982</v>
      </c>
      <c r="R1329" s="4">
        <f>'PROTRA_capacity-Original_Data'!S1329</f>
        <v>2.8295018527751679</v>
      </c>
      <c r="S1329" s="4">
        <f>'PROTRA_capacity-Original_Data'!T1329</f>
        <v>3.32150945957016</v>
      </c>
      <c r="T1329" s="4">
        <f>'PROTRA_capacity-Original_Data'!U1329</f>
        <v>2.7173686405666739</v>
      </c>
      <c r="U1329" s="4">
        <f>'PROTRA_capacity-Original_Data'!V1329</f>
        <v>2.9858461535194127</v>
      </c>
      <c r="W1329" s="83">
        <f t="shared" si="83"/>
        <v>7.9731845932193846E-3</v>
      </c>
    </row>
    <row r="1330" spans="1:23" x14ac:dyDescent="0.35">
      <c r="A1330" t="s">
        <v>64</v>
      </c>
      <c r="B1330" t="s">
        <v>41</v>
      </c>
      <c r="C1330" t="str">
        <f t="shared" si="80"/>
        <v>ROMANIA_TO_heat</v>
      </c>
      <c r="D1330" t="str">
        <f t="shared" si="81"/>
        <v>PROTRA_CHP_HP_I</v>
      </c>
      <c r="E1330" t="s">
        <v>11</v>
      </c>
      <c r="F1330" s="1" t="str">
        <f t="shared" si="82"/>
        <v>ROMANIATO_heatPROTRA_HP_solid_bio</v>
      </c>
      <c r="G1330" s="4">
        <f>'PROTRA_capacity-Original_Data'!H1330</f>
        <v>0.42974321062068976</v>
      </c>
      <c r="H1330" s="4">
        <f>'PROTRA_capacity-Original_Data'!I1330</f>
        <v>0.13152746749299898</v>
      </c>
      <c r="I1330" s="4">
        <f>'PROTRA_capacity-Original_Data'!J1330</f>
        <v>0.13208557555874015</v>
      </c>
      <c r="J1330" s="4">
        <f>'PROTRA_capacity-Original_Data'!K1330</f>
        <v>0.157944582604747</v>
      </c>
      <c r="K1330" s="4">
        <f>'PROTRA_capacity-Original_Data'!L1330</f>
        <v>0.23514953169894018</v>
      </c>
      <c r="L1330" s="4">
        <f>'PROTRA_capacity-Original_Data'!M1330</f>
        <v>0.3398878120363637</v>
      </c>
      <c r="M1330" s="4">
        <f>'PROTRA_capacity-Original_Data'!N1330</f>
        <v>0.24928826936438281</v>
      </c>
      <c r="N1330" s="4">
        <f>'PROTRA_capacity-Original_Data'!O1330</f>
        <v>0.21040674078441565</v>
      </c>
      <c r="O1330" s="4">
        <f>'PROTRA_capacity-Original_Data'!P1330</f>
        <v>0.22845223491004632</v>
      </c>
      <c r="P1330" s="4">
        <f>'PROTRA_capacity-Original_Data'!Q1330</f>
        <v>0.26770583553384097</v>
      </c>
      <c r="Q1330" s="4">
        <f>'PROTRA_capacity-Original_Data'!R1330</f>
        <v>0.24352115268505753</v>
      </c>
      <c r="R1330" s="4">
        <f>'PROTRA_capacity-Original_Data'!S1330</f>
        <v>0.13747317875336143</v>
      </c>
      <c r="S1330" s="4">
        <f>'PROTRA_capacity-Original_Data'!T1330</f>
        <v>0.10914547369655951</v>
      </c>
      <c r="T1330" s="4">
        <f>'PROTRA_capacity-Original_Data'!U1330</f>
        <v>0.17754533787357638</v>
      </c>
      <c r="U1330" s="4">
        <f>'PROTRA_capacity-Original_Data'!V1330</f>
        <v>0.14607567044267367</v>
      </c>
      <c r="W1330" s="83">
        <f t="shared" si="83"/>
        <v>-7.4180449685819383E-2</v>
      </c>
    </row>
    <row r="1331" spans="1:23" x14ac:dyDescent="0.35">
      <c r="A1331" t="s">
        <v>64</v>
      </c>
      <c r="B1331" t="s">
        <v>41</v>
      </c>
      <c r="C1331" t="str">
        <f t="shared" si="80"/>
        <v>ROMANIA_TO_heat</v>
      </c>
      <c r="D1331" t="str">
        <f t="shared" si="81"/>
        <v>PROTRA_CHP_HP_I</v>
      </c>
      <c r="E1331" t="s">
        <v>12</v>
      </c>
      <c r="F1331" s="1" t="str">
        <f t="shared" si="82"/>
        <v>ROMANIATO_heatPROTRA_HP_geothermal</v>
      </c>
      <c r="G1331" s="4">
        <f>INDEX('CHP-geothermal-fix'!H$155:H$226,MATCH(PROTRA_capacity!$F1331,'CHP-geothermal-fix'!$F$155:$F$226,0))</f>
        <v>0.10811339198435974</v>
      </c>
      <c r="H1331" s="4">
        <f>INDEX('CHP-geothermal-fix'!I$155:I$226,MATCH(PROTRA_capacity!$F1331,'CHP-geothermal-fix'!$F$155:$F$226,0))</f>
        <v>0.11840990550667971</v>
      </c>
      <c r="I1331" s="4">
        <f>INDEX('CHP-geothermal-fix'!J$155:J$226,MATCH(PROTRA_capacity!$F1331,'CHP-geothermal-fix'!$F$155:$F$226,0))</f>
        <v>3.0246008471814925E-2</v>
      </c>
      <c r="J1331" s="4">
        <f>INDEX('CHP-geothermal-fix'!K$155:K$226,MATCH(PROTRA_capacity!$F1331,'CHP-geothermal-fix'!$F$155:$F$226,0))</f>
        <v>6.4353209514499848E-4</v>
      </c>
      <c r="K1331" s="4">
        <f>INDEX('CHP-geothermal-fix'!L$155:L$226,MATCH(PROTRA_capacity!$F1331,'CHP-geothermal-fix'!$F$155:$F$226,0))</f>
        <v>7.0788530465949843E-3</v>
      </c>
      <c r="L1331" s="4">
        <f>INDEX('CHP-geothermal-fix'!M$155:M$226,MATCH(PROTRA_capacity!$F1331,'CHP-geothermal-fix'!$F$155:$F$226,0))</f>
        <v>4.5047246660149887E-3</v>
      </c>
      <c r="M1331" s="4">
        <f>INDEX('CHP-geothermal-fix'!N$155:N$226,MATCH(PROTRA_capacity!$F1331,'CHP-geothermal-fix'!$F$155:$F$226,0))</f>
        <v>2.5741283805799939E-3</v>
      </c>
      <c r="N1331" s="4">
        <f>INDEX('CHP-geothermal-fix'!O$155:O$226,MATCH(PROTRA_capacity!$F1331,'CHP-geothermal-fix'!$F$155:$F$226,0))</f>
        <v>5.7917888563049861E-3</v>
      </c>
      <c r="O1331" s="4">
        <f>INDEX('CHP-geothermal-fix'!P$155:P$226,MATCH(PROTRA_capacity!$F1331,'CHP-geothermal-fix'!$F$155:$F$226,0))</f>
        <v>0.13964646464646466</v>
      </c>
      <c r="P1331" s="4">
        <f>INDEX('CHP-geothermal-fix'!Q$155:Q$226,MATCH(PROTRA_capacity!$F1331,'CHP-geothermal-fix'!$F$155:$F$226,0))</f>
        <v>0.16152655588139458</v>
      </c>
      <c r="Q1331" s="4">
        <f>INDEX('CHP-geothermal-fix'!R$155:R$226,MATCH(PROTRA_capacity!$F1331,'CHP-geothermal-fix'!$F$155:$F$226,0))</f>
        <v>0.16474421635711961</v>
      </c>
      <c r="R1331" s="4">
        <f>INDEX('CHP-geothermal-fix'!S$155:S$226,MATCH(PROTRA_capacity!$F1331,'CHP-geothermal-fix'!$F$155:$F$226,0))</f>
        <v>0.1684187846203975</v>
      </c>
      <c r="S1331" s="4">
        <f>INDEX('CHP-geothermal-fix'!T$155:T$226,MATCH(PROTRA_capacity!$F1331,'CHP-geothermal-fix'!$F$155:$F$226,0))</f>
        <v>0.158</v>
      </c>
      <c r="T1331" s="4">
        <f>INDEX('CHP-geothermal-fix'!U$155:U$226,MATCH(PROTRA_capacity!$F1331,'CHP-geothermal-fix'!$F$155:$F$226,0))</f>
        <v>0.15639760508308898</v>
      </c>
      <c r="U1331" s="4">
        <f>INDEX('CHP-geothermal-fix'!V$155:V$226,MATCH(PROTRA_capacity!$F1331,'CHP-geothermal-fix'!$F$155:$F$226,0))</f>
        <v>0.1546973932877159</v>
      </c>
      <c r="W1331" s="83">
        <f t="shared" si="83"/>
        <v>2.5922455705187142E-2</v>
      </c>
    </row>
    <row r="1332" spans="1:23" x14ac:dyDescent="0.35">
      <c r="A1332" t="s">
        <v>64</v>
      </c>
      <c r="B1332" t="s">
        <v>41</v>
      </c>
      <c r="C1332" t="str">
        <f t="shared" si="80"/>
        <v>ROMANIA_TO_heat</v>
      </c>
      <c r="D1332" t="str">
        <f t="shared" si="81"/>
        <v>PROTRA_CHP_HP_I</v>
      </c>
      <c r="E1332" t="s">
        <v>13</v>
      </c>
      <c r="F1332" s="1" t="str">
        <f t="shared" si="82"/>
        <v>ROMANIATO_heatPROTRA_HP_liquid_fuels</v>
      </c>
      <c r="G1332" s="4">
        <f>'PROTRA_capacity-Original_Data'!H1332</f>
        <v>1.211094502658308</v>
      </c>
      <c r="H1332" s="4">
        <f>'PROTRA_capacity-Original_Data'!I1332</f>
        <v>0.27179862801594279</v>
      </c>
      <c r="I1332" s="4">
        <f>'PROTRA_capacity-Original_Data'!J1332</f>
        <v>0.43606843536575618</v>
      </c>
      <c r="J1332" s="4">
        <f>'PROTRA_capacity-Original_Data'!K1332</f>
        <v>0.54917833668929716</v>
      </c>
      <c r="K1332" s="4">
        <f>'PROTRA_capacity-Original_Data'!L1332</f>
        <v>0.33970177601445001</v>
      </c>
      <c r="L1332" s="4">
        <f>'PROTRA_capacity-Original_Data'!M1332</f>
        <v>0.2833328613745934</v>
      </c>
      <c r="M1332" s="4">
        <f>'PROTRA_capacity-Original_Data'!N1332</f>
        <v>0.26082250272303331</v>
      </c>
      <c r="N1332" s="4">
        <f>'PROTRA_capacity-Original_Data'!O1332</f>
        <v>0.21133692089398423</v>
      </c>
      <c r="O1332" s="4">
        <f>'PROTRA_capacity-Original_Data'!P1332</f>
        <v>0.11236575723588597</v>
      </c>
      <c r="P1332" s="4">
        <f>'PROTRA_capacity-Original_Data'!Q1332</f>
        <v>0.12185359435348563</v>
      </c>
      <c r="Q1332" s="4">
        <f>'PROTRA_capacity-Original_Data'!R1332</f>
        <v>0.18157115738778928</v>
      </c>
      <c r="R1332" s="4">
        <f>'PROTRA_capacity-Original_Data'!S1332</f>
        <v>0.14819257433602989</v>
      </c>
      <c r="S1332" s="4">
        <f>'PROTRA_capacity-Original_Data'!T1332</f>
        <v>0.23446491913829773</v>
      </c>
      <c r="T1332" s="4">
        <f>'PROTRA_capacity-Original_Data'!U1332</f>
        <v>0.22936009069698529</v>
      </c>
      <c r="U1332" s="4">
        <f>'PROTRA_capacity-Original_Data'!V1332</f>
        <v>0.25615076614073606</v>
      </c>
      <c r="W1332" s="83">
        <f t="shared" si="83"/>
        <v>-0.10503015626878487</v>
      </c>
    </row>
    <row r="1333" spans="1:23" x14ac:dyDescent="0.35">
      <c r="A1333" t="s">
        <v>64</v>
      </c>
      <c r="B1333" t="s">
        <v>41</v>
      </c>
      <c r="C1333" t="str">
        <f t="shared" si="80"/>
        <v>ROMANIA_TO_heat</v>
      </c>
      <c r="D1333" t="str">
        <f t="shared" si="81"/>
        <v>PROTRA_CHP_HP_I</v>
      </c>
      <c r="E1333" t="s">
        <v>14</v>
      </c>
      <c r="F1333" s="1" t="str">
        <f t="shared" si="82"/>
        <v>ROMANIATO_heatPROTRA_HP_solar</v>
      </c>
      <c r="G1333" s="4">
        <f>'PROTRA_capacity-Original_Data'!H1333</f>
        <v>0</v>
      </c>
      <c r="H1333" s="4">
        <f>'PROTRA_capacity-Original_Data'!I1333</f>
        <v>0</v>
      </c>
      <c r="I1333" s="4">
        <f>'PROTRA_capacity-Original_Data'!J1333</f>
        <v>0</v>
      </c>
      <c r="J1333" s="4">
        <f>'PROTRA_capacity-Original_Data'!K1333</f>
        <v>0</v>
      </c>
      <c r="K1333" s="4">
        <f>'PROTRA_capacity-Original_Data'!L1333</f>
        <v>0</v>
      </c>
      <c r="L1333" s="4">
        <f>'PROTRA_capacity-Original_Data'!M1333</f>
        <v>0</v>
      </c>
      <c r="M1333" s="4">
        <f>'PROTRA_capacity-Original_Data'!N1333</f>
        <v>0</v>
      </c>
      <c r="N1333" s="4">
        <f>'PROTRA_capacity-Original_Data'!O1333</f>
        <v>0</v>
      </c>
      <c r="O1333" s="4">
        <f>'PROTRA_capacity-Original_Data'!P1333</f>
        <v>0</v>
      </c>
      <c r="P1333" s="4">
        <f>'PROTRA_capacity-Original_Data'!Q1333</f>
        <v>0</v>
      </c>
      <c r="Q1333" s="4">
        <f>'PROTRA_capacity-Original_Data'!R1333</f>
        <v>0</v>
      </c>
      <c r="R1333" s="4">
        <f>'PROTRA_capacity-Original_Data'!S1333</f>
        <v>0</v>
      </c>
      <c r="S1333" s="4">
        <f>'PROTRA_capacity-Original_Data'!T1333</f>
        <v>0</v>
      </c>
      <c r="T1333" s="4">
        <f>'PROTRA_capacity-Original_Data'!U1333</f>
        <v>0</v>
      </c>
      <c r="U1333" s="4">
        <f>'PROTRA_capacity-Original_Data'!V1333</f>
        <v>0</v>
      </c>
      <c r="W1333" s="83" t="e">
        <f t="shared" si="83"/>
        <v>#DIV/0!</v>
      </c>
    </row>
    <row r="1334" spans="1:23" x14ac:dyDescent="0.35">
      <c r="A1334" t="s">
        <v>64</v>
      </c>
      <c r="B1334" t="s">
        <v>41</v>
      </c>
      <c r="C1334" t="str">
        <f t="shared" si="80"/>
        <v>ROMANIA_TO_heat</v>
      </c>
      <c r="D1334" t="str">
        <f t="shared" si="81"/>
        <v>PROTRA_CHP_HP_I</v>
      </c>
      <c r="E1334" t="s">
        <v>15</v>
      </c>
      <c r="F1334" s="1" t="str">
        <f t="shared" si="82"/>
        <v>ROMANIATO_heatPROTRA_HP_solid_fossil</v>
      </c>
      <c r="G1334" s="4">
        <f>'PROTRA_capacity-Original_Data'!H1334</f>
        <v>7.3484228655918818E-2</v>
      </c>
      <c r="H1334" s="4">
        <f>'PROTRA_capacity-Original_Data'!I1334</f>
        <v>6.0647743143872238E-2</v>
      </c>
      <c r="I1334" s="4">
        <f>'PROTRA_capacity-Original_Data'!J1334</f>
        <v>2.1766214563905064E-2</v>
      </c>
      <c r="J1334" s="4">
        <f>'PROTRA_capacity-Original_Data'!K1334</f>
        <v>1.3022521533960297E-2</v>
      </c>
      <c r="K1334" s="4">
        <f>'PROTRA_capacity-Original_Data'!L1334</f>
        <v>1.5068917775011202E-2</v>
      </c>
      <c r="L1334" s="4">
        <f>'PROTRA_capacity-Original_Data'!M1334</f>
        <v>1.3208557555874016E-2</v>
      </c>
      <c r="M1334" s="4">
        <f>'PROTRA_capacity-Original_Data'!N1334</f>
        <v>1.2092341424391704E-2</v>
      </c>
      <c r="N1334" s="4">
        <f>'PROTRA_capacity-Original_Data'!O1334</f>
        <v>2.5672971024093154E-2</v>
      </c>
      <c r="O1334" s="4">
        <f>'PROTRA_capacity-Original_Data'!P1334</f>
        <v>3.4230628032124205E-2</v>
      </c>
      <c r="P1334" s="4">
        <f>'PROTRA_capacity-Original_Data'!Q1334</f>
        <v>2.0649998432422757E-2</v>
      </c>
      <c r="Q1334" s="4">
        <f>'PROTRA_capacity-Original_Data'!R1334</f>
        <v>1.4882881753097484E-2</v>
      </c>
      <c r="R1334" s="4">
        <f>'PROTRA_capacity-Original_Data'!S1334</f>
        <v>1.479172410235976E-2</v>
      </c>
      <c r="S1334" s="4">
        <f>'PROTRA_capacity-Original_Data'!T1334</f>
        <v>1.2096062144829979E-2</v>
      </c>
      <c r="T1334" s="4">
        <f>'PROTRA_capacity-Original_Data'!U1334</f>
        <v>1.0857062238884612E-2</v>
      </c>
      <c r="U1334" s="4">
        <f>'PROTRA_capacity-Original_Data'!V1334</f>
        <v>8.619793039350232E-3</v>
      </c>
      <c r="W1334" s="83">
        <f t="shared" si="83"/>
        <v>-0.1419321674628522</v>
      </c>
    </row>
    <row r="1335" spans="1:23" x14ac:dyDescent="0.35">
      <c r="A1335" t="s">
        <v>64</v>
      </c>
      <c r="B1335" t="s">
        <v>41</v>
      </c>
      <c r="C1335" t="str">
        <f t="shared" si="80"/>
        <v>ROMANIA_TO_heat</v>
      </c>
      <c r="D1335" t="str">
        <f t="shared" si="81"/>
        <v>PROTRA_CHP_HP_I</v>
      </c>
      <c r="E1335" t="s">
        <v>16</v>
      </c>
      <c r="F1335" s="1" t="str">
        <f t="shared" si="82"/>
        <v>ROMANIATO_heatPROTRA_HP_waste</v>
      </c>
      <c r="G1335" s="4">
        <f>'PROTRA_capacity-Original_Data'!H1335</f>
        <v>5.5810806574115544E-3</v>
      </c>
      <c r="H1335" s="4">
        <f>'PROTRA_capacity-Original_Data'!I1335</f>
        <v>2.0836034454336474E-2</v>
      </c>
      <c r="I1335" s="4">
        <f>'PROTRA_capacity-Original_Data'!J1335</f>
        <v>2.2324322629646222E-3</v>
      </c>
      <c r="J1335" s="4">
        <f>'PROTRA_capacity-Original_Data'!K1335</f>
        <v>2.2324322629646222E-3</v>
      </c>
      <c r="K1335" s="4">
        <f>'PROTRA_capacity-Original_Data'!L1335</f>
        <v>2.0463962410509034E-3</v>
      </c>
      <c r="L1335" s="4">
        <f>'PROTRA_capacity-Original_Data'!M1335</f>
        <v>2.4184682848783401E-3</v>
      </c>
      <c r="M1335" s="4">
        <f>'PROTRA_capacity-Original_Data'!N1335</f>
        <v>1.6743241972234665E-3</v>
      </c>
      <c r="N1335" s="4">
        <f>'PROTRA_capacity-Original_Data'!O1335</f>
        <v>3.5346844163606519E-3</v>
      </c>
      <c r="O1335" s="4">
        <f>'PROTRA_capacity-Original_Data'!P1335</f>
        <v>1.0604053249081953E-2</v>
      </c>
      <c r="P1335" s="4">
        <f>'PROTRA_capacity-Original_Data'!Q1335</f>
        <v>1.4882881753097484E-3</v>
      </c>
      <c r="Q1335" s="4">
        <f>'PROTRA_capacity-Original_Data'!R1335</f>
        <v>6.8833328108075841E-3</v>
      </c>
      <c r="R1335" s="4">
        <f>'PROTRA_capacity-Original_Data'!S1335</f>
        <v>1.8231530147544415E-3</v>
      </c>
      <c r="S1335" s="4">
        <f>'PROTRA_capacity-Original_Data'!T1335</f>
        <v>1.7840854501525606E-3</v>
      </c>
      <c r="T1335" s="4">
        <f>'PROTRA_capacity-Original_Data'!U1335</f>
        <v>3.2556303834900728E-3</v>
      </c>
      <c r="U1335" s="4">
        <f>'PROTRA_capacity-Original_Data'!V1335</f>
        <v>3.0991740890606353E-3</v>
      </c>
      <c r="W1335" s="83">
        <f t="shared" si="83"/>
        <v>-4.1147120778567525E-2</v>
      </c>
    </row>
    <row r="1336" spans="1:23" x14ac:dyDescent="0.35">
      <c r="A1336" t="s">
        <v>64</v>
      </c>
      <c r="B1336" t="s">
        <v>42</v>
      </c>
      <c r="C1336" t="str">
        <f t="shared" si="80"/>
        <v>ROMANIA_TO_elec</v>
      </c>
      <c r="D1336" t="str">
        <f t="shared" si="81"/>
        <v>PROTRA_CHP_PP_I</v>
      </c>
      <c r="E1336" t="s">
        <v>0</v>
      </c>
      <c r="F1336" s="1" t="str">
        <f t="shared" si="82"/>
        <v>ROMANIATO_elecPROTRA_CHP_gas_fuels</v>
      </c>
      <c r="G1336" s="5">
        <f>'PROTRA_capacity-Original_Data'!H1336</f>
        <v>2.4379759999999995</v>
      </c>
      <c r="H1336" s="5">
        <f>'PROTRA_capacity-Original_Data'!I1336</f>
        <v>2.4654910000000001</v>
      </c>
      <c r="I1336" s="5">
        <f>'PROTRA_capacity-Original_Data'!J1336</f>
        <v>2.4682059999999995</v>
      </c>
      <c r="J1336" s="5">
        <f>'PROTRA_capacity-Original_Data'!K1336</f>
        <v>2.4701479999999996</v>
      </c>
      <c r="K1336" s="5">
        <f>'PROTRA_capacity-Original_Data'!L1336</f>
        <v>2.497058</v>
      </c>
      <c r="L1336" s="5">
        <f>'PROTRA_capacity-Original_Data'!M1336</f>
        <v>2.251258</v>
      </c>
      <c r="M1336" s="5">
        <f>'PROTRA_capacity-Original_Data'!N1336</f>
        <v>3.108968</v>
      </c>
      <c r="N1336" s="5">
        <f>'PROTRA_capacity-Original_Data'!O1336</f>
        <v>3.1170879999999999</v>
      </c>
      <c r="O1336" s="5">
        <f>'PROTRA_capacity-Original_Data'!P1336</f>
        <v>3.0990879999999996</v>
      </c>
      <c r="P1336" s="5">
        <f>'PROTRA_capacity-Original_Data'!Q1336</f>
        <v>2.9390879999999999</v>
      </c>
      <c r="Q1336" s="5">
        <f>'PROTRA_capacity-Original_Data'!R1336</f>
        <v>2.9499712717547828</v>
      </c>
      <c r="R1336" s="5">
        <f>'PROTRA_capacity-Original_Data'!S1336</f>
        <v>3.0352235671672494</v>
      </c>
      <c r="S1336" s="5">
        <f>'PROTRA_capacity-Original_Data'!T1336</f>
        <v>3.1089879646163343</v>
      </c>
      <c r="T1336" s="5">
        <f>'PROTRA_capacity-Original_Data'!U1336</f>
        <v>1.8338312906809298</v>
      </c>
      <c r="U1336" s="5">
        <f>'PROTRA_capacity-Original_Data'!V1336</f>
        <v>1.6119334721250771</v>
      </c>
      <c r="W1336" s="83">
        <f t="shared" si="83"/>
        <v>-2.9120012647017801E-2</v>
      </c>
    </row>
    <row r="1337" spans="1:23" x14ac:dyDescent="0.35">
      <c r="A1337" t="s">
        <v>64</v>
      </c>
      <c r="B1337" t="s">
        <v>42</v>
      </c>
      <c r="C1337" t="str">
        <f t="shared" si="80"/>
        <v>ROMANIA_TO_elec</v>
      </c>
      <c r="D1337" t="str">
        <f t="shared" si="81"/>
        <v>PROTRA_CHP_PP_I</v>
      </c>
      <c r="E1337" t="s">
        <v>1</v>
      </c>
      <c r="F1337" s="1" t="str">
        <f t="shared" si="82"/>
        <v>ROMANIATO_elecPROTRA_CHP_gas_fuels_CCS</v>
      </c>
      <c r="G1337" s="5">
        <f>'PROTRA_capacity-Original_Data'!H1337</f>
        <v>0</v>
      </c>
      <c r="H1337" s="5">
        <f>'PROTRA_capacity-Original_Data'!I1337</f>
        <v>0</v>
      </c>
      <c r="I1337" s="5">
        <f>'PROTRA_capacity-Original_Data'!J1337</f>
        <v>0</v>
      </c>
      <c r="J1337" s="5">
        <f>'PROTRA_capacity-Original_Data'!K1337</f>
        <v>0</v>
      </c>
      <c r="K1337" s="5">
        <f>'PROTRA_capacity-Original_Data'!L1337</f>
        <v>0</v>
      </c>
      <c r="L1337" s="5">
        <f>'PROTRA_capacity-Original_Data'!M1337</f>
        <v>0</v>
      </c>
      <c r="M1337" s="5">
        <f>'PROTRA_capacity-Original_Data'!N1337</f>
        <v>0</v>
      </c>
      <c r="N1337" s="5">
        <f>'PROTRA_capacity-Original_Data'!O1337</f>
        <v>0</v>
      </c>
      <c r="O1337" s="5">
        <f>'PROTRA_capacity-Original_Data'!P1337</f>
        <v>0</v>
      </c>
      <c r="P1337" s="5">
        <f>'PROTRA_capacity-Original_Data'!Q1337</f>
        <v>0</v>
      </c>
      <c r="Q1337" s="5">
        <f>'PROTRA_capacity-Original_Data'!R1337</f>
        <v>0</v>
      </c>
      <c r="R1337" s="5">
        <f>'PROTRA_capacity-Original_Data'!S1337</f>
        <v>0</v>
      </c>
      <c r="S1337" s="5">
        <f>'PROTRA_capacity-Original_Data'!T1337</f>
        <v>0</v>
      </c>
      <c r="T1337" s="5">
        <f>'PROTRA_capacity-Original_Data'!U1337</f>
        <v>0</v>
      </c>
      <c r="U1337" s="5">
        <f>'PROTRA_capacity-Original_Data'!V1337</f>
        <v>0</v>
      </c>
      <c r="W1337" s="83" t="e">
        <f t="shared" si="83"/>
        <v>#DIV/0!</v>
      </c>
    </row>
    <row r="1338" spans="1:23" x14ac:dyDescent="0.35">
      <c r="A1338" t="s">
        <v>64</v>
      </c>
      <c r="B1338" t="s">
        <v>42</v>
      </c>
      <c r="C1338" t="str">
        <f t="shared" si="80"/>
        <v>ROMANIA_TO_elec</v>
      </c>
      <c r="D1338" t="str">
        <f t="shared" si="81"/>
        <v>PROTRA_CHP_PP_I</v>
      </c>
      <c r="E1338" t="s">
        <v>2</v>
      </c>
      <c r="F1338" s="1" t="str">
        <f t="shared" si="82"/>
        <v>ROMANIATO_elecPROTRA_CHP_geothermal</v>
      </c>
      <c r="G1338" s="3">
        <v>0</v>
      </c>
      <c r="H1338" s="3">
        <v>0</v>
      </c>
      <c r="I1338" s="3">
        <v>0</v>
      </c>
      <c r="J1338" s="3">
        <v>0</v>
      </c>
      <c r="K1338" s="3">
        <v>0</v>
      </c>
      <c r="L1338" s="3">
        <v>0</v>
      </c>
      <c r="M1338" s="3">
        <v>0</v>
      </c>
      <c r="N1338" s="3">
        <v>0</v>
      </c>
      <c r="O1338" s="3">
        <v>0</v>
      </c>
      <c r="P1338" s="3">
        <v>0</v>
      </c>
      <c r="Q1338" s="3">
        <v>0</v>
      </c>
      <c r="R1338" s="3">
        <v>0</v>
      </c>
      <c r="S1338" s="3">
        <v>0</v>
      </c>
      <c r="T1338" s="3">
        <v>0</v>
      </c>
      <c r="U1338" s="3">
        <v>0</v>
      </c>
      <c r="W1338" s="83" t="e">
        <f t="shared" si="83"/>
        <v>#DIV/0!</v>
      </c>
    </row>
    <row r="1339" spans="1:23" x14ac:dyDescent="0.35">
      <c r="A1339" t="s">
        <v>64</v>
      </c>
      <c r="B1339" t="s">
        <v>42</v>
      </c>
      <c r="C1339" t="str">
        <f t="shared" si="80"/>
        <v>ROMANIA_TO_elec</v>
      </c>
      <c r="D1339" t="str">
        <f t="shared" si="81"/>
        <v>PROTRA_CHP_PP_I</v>
      </c>
      <c r="E1339" t="s">
        <v>3</v>
      </c>
      <c r="F1339" s="1" t="str">
        <f t="shared" si="82"/>
        <v>ROMANIATO_elecPROTRA_CHP_liquid_fuels</v>
      </c>
      <c r="G1339" s="5">
        <f>'PROTRA_capacity-Original_Data'!H1339</f>
        <v>0.71786300000000003</v>
      </c>
      <c r="H1339" s="5">
        <f>'PROTRA_capacity-Original_Data'!I1339</f>
        <v>0.71892600000000006</v>
      </c>
      <c r="I1339" s="5">
        <f>'PROTRA_capacity-Original_Data'!J1339</f>
        <v>0.71892600000000006</v>
      </c>
      <c r="J1339" s="5">
        <f>'PROTRA_capacity-Original_Data'!K1339</f>
        <v>0.71892600000000006</v>
      </c>
      <c r="K1339" s="5">
        <f>'PROTRA_capacity-Original_Data'!L1339</f>
        <v>0.71998899999999999</v>
      </c>
      <c r="L1339" s="5">
        <f>'PROTRA_capacity-Original_Data'!M1339</f>
        <v>0.419989</v>
      </c>
      <c r="M1339" s="5">
        <f>'PROTRA_capacity-Original_Data'!N1339</f>
        <v>0.42598899999999995</v>
      </c>
      <c r="N1339" s="5">
        <f>'PROTRA_capacity-Original_Data'!O1339</f>
        <v>0.21598899999999999</v>
      </c>
      <c r="O1339" s="5">
        <f>'PROTRA_capacity-Original_Data'!P1339</f>
        <v>0.21598899999999999</v>
      </c>
      <c r="P1339" s="5">
        <f>'PROTRA_capacity-Original_Data'!Q1339</f>
        <v>0.21598899999999999</v>
      </c>
      <c r="Q1339" s="5">
        <f>'PROTRA_capacity-Original_Data'!R1339</f>
        <v>0.1205032857142857</v>
      </c>
      <c r="R1339" s="5">
        <f>'PROTRA_capacity-Original_Data'!S1339</f>
        <v>2.5017571428571417E-2</v>
      </c>
      <c r="S1339" s="5">
        <f>'PROTRA_capacity-Original_Data'!T1339</f>
        <v>0</v>
      </c>
      <c r="T1339" s="5">
        <f>'PROTRA_capacity-Original_Data'!U1339</f>
        <v>0</v>
      </c>
      <c r="U1339" s="5">
        <f>'PROTRA_capacity-Original_Data'!V1339</f>
        <v>0</v>
      </c>
      <c r="W1339" s="83">
        <f t="shared" si="83"/>
        <v>-1</v>
      </c>
    </row>
    <row r="1340" spans="1:23" x14ac:dyDescent="0.35">
      <c r="A1340" t="s">
        <v>64</v>
      </c>
      <c r="B1340" t="s">
        <v>42</v>
      </c>
      <c r="C1340" t="str">
        <f t="shared" si="80"/>
        <v>ROMANIA_TO_elec</v>
      </c>
      <c r="D1340" t="str">
        <f t="shared" si="81"/>
        <v>PROTRA_CHP_PP_I</v>
      </c>
      <c r="E1340" t="s">
        <v>4</v>
      </c>
      <c r="F1340" s="1" t="str">
        <f t="shared" si="82"/>
        <v>ROMANIATO_elecPROTRA_CHP_liquid_fuels_CCS</v>
      </c>
      <c r="G1340" s="5">
        <f>'PROTRA_capacity-Original_Data'!H1340</f>
        <v>0</v>
      </c>
      <c r="H1340" s="5">
        <f>'PROTRA_capacity-Original_Data'!I1340</f>
        <v>0</v>
      </c>
      <c r="I1340" s="5">
        <f>'PROTRA_capacity-Original_Data'!J1340</f>
        <v>0</v>
      </c>
      <c r="J1340" s="5">
        <f>'PROTRA_capacity-Original_Data'!K1340</f>
        <v>0</v>
      </c>
      <c r="K1340" s="5">
        <f>'PROTRA_capacity-Original_Data'!L1340</f>
        <v>0</v>
      </c>
      <c r="L1340" s="5">
        <f>'PROTRA_capacity-Original_Data'!M1340</f>
        <v>0</v>
      </c>
      <c r="M1340" s="5">
        <f>'PROTRA_capacity-Original_Data'!N1340</f>
        <v>0</v>
      </c>
      <c r="N1340" s="5">
        <f>'PROTRA_capacity-Original_Data'!O1340</f>
        <v>0</v>
      </c>
      <c r="O1340" s="5">
        <f>'PROTRA_capacity-Original_Data'!P1340</f>
        <v>0</v>
      </c>
      <c r="P1340" s="5">
        <f>'PROTRA_capacity-Original_Data'!Q1340</f>
        <v>0</v>
      </c>
      <c r="Q1340" s="5">
        <f>'PROTRA_capacity-Original_Data'!R1340</f>
        <v>0</v>
      </c>
      <c r="R1340" s="5">
        <f>'PROTRA_capacity-Original_Data'!S1340</f>
        <v>0</v>
      </c>
      <c r="S1340" s="5">
        <f>'PROTRA_capacity-Original_Data'!T1340</f>
        <v>0</v>
      </c>
      <c r="T1340" s="5">
        <f>'PROTRA_capacity-Original_Data'!U1340</f>
        <v>0</v>
      </c>
      <c r="U1340" s="5">
        <f>'PROTRA_capacity-Original_Data'!V1340</f>
        <v>0</v>
      </c>
      <c r="W1340" s="83" t="e">
        <f t="shared" si="83"/>
        <v>#DIV/0!</v>
      </c>
    </row>
    <row r="1341" spans="1:23" x14ac:dyDescent="0.35">
      <c r="A1341" t="s">
        <v>64</v>
      </c>
      <c r="B1341" t="s">
        <v>42</v>
      </c>
      <c r="C1341" t="str">
        <f t="shared" si="80"/>
        <v>ROMANIA_TO_elec</v>
      </c>
      <c r="D1341" t="str">
        <f t="shared" si="81"/>
        <v>PROTRA_CHP_PP_I</v>
      </c>
      <c r="E1341" t="s">
        <v>5</v>
      </c>
      <c r="F1341" s="1" t="str">
        <f t="shared" si="82"/>
        <v>ROMANIATO_elecPROTRA_CHP_solid_fossil</v>
      </c>
      <c r="G1341" s="5">
        <f>'PROTRA_capacity-Original_Data'!H1341</f>
        <v>3.7345000000000002</v>
      </c>
      <c r="H1341" s="5">
        <f>'PROTRA_capacity-Original_Data'!I1341</f>
        <v>3.7345000000000002</v>
      </c>
      <c r="I1341" s="5">
        <f>'PROTRA_capacity-Original_Data'!J1341</f>
        <v>3.6844999999999999</v>
      </c>
      <c r="J1341" s="5">
        <f>'PROTRA_capacity-Original_Data'!K1341</f>
        <v>3.6345000000000001</v>
      </c>
      <c r="K1341" s="5">
        <f>'PROTRA_capacity-Original_Data'!L1341</f>
        <v>3.6345000000000001</v>
      </c>
      <c r="L1341" s="5">
        <f>'PROTRA_capacity-Original_Data'!M1341</f>
        <v>3.4295</v>
      </c>
      <c r="M1341" s="5">
        <f>'PROTRA_capacity-Original_Data'!N1341</f>
        <v>3.4295</v>
      </c>
      <c r="N1341" s="5">
        <f>'PROTRA_capacity-Original_Data'!O1341</f>
        <v>3.2294999999999998</v>
      </c>
      <c r="O1341" s="5">
        <f>'PROTRA_capacity-Original_Data'!P1341</f>
        <v>3.2294999999999998</v>
      </c>
      <c r="P1341" s="5">
        <f>'PROTRA_capacity-Original_Data'!Q1341</f>
        <v>3.2294999999999998</v>
      </c>
      <c r="Q1341" s="5">
        <f>'PROTRA_capacity-Original_Data'!R1341</f>
        <v>3.2415996253405992</v>
      </c>
      <c r="R1341" s="5">
        <f>'PROTRA_capacity-Original_Data'!S1341</f>
        <v>3.2196003065395091</v>
      </c>
      <c r="S1341" s="5">
        <f>'PROTRA_capacity-Original_Data'!T1341</f>
        <v>3.1926511410081742</v>
      </c>
      <c r="T1341" s="5">
        <f>'PROTRA_capacity-Original_Data'!U1341</f>
        <v>2.2703297002724798</v>
      </c>
      <c r="U1341" s="5">
        <f>'PROTRA_capacity-Original_Data'!V1341</f>
        <v>2.2565801260217984</v>
      </c>
      <c r="W1341" s="83">
        <f t="shared" si="83"/>
        <v>-3.5343410309512158E-2</v>
      </c>
    </row>
    <row r="1342" spans="1:23" x14ac:dyDescent="0.35">
      <c r="A1342" t="s">
        <v>64</v>
      </c>
      <c r="B1342" t="s">
        <v>42</v>
      </c>
      <c r="C1342" t="str">
        <f t="shared" si="80"/>
        <v>ROMANIA_TO_elec</v>
      </c>
      <c r="D1342" t="str">
        <f t="shared" si="81"/>
        <v>PROTRA_CHP_PP_I</v>
      </c>
      <c r="E1342" t="s">
        <v>6</v>
      </c>
      <c r="F1342" s="1" t="str">
        <f t="shared" si="82"/>
        <v>ROMANIATO_elecPROTRA_CHP_solid_fossil_CCS</v>
      </c>
      <c r="G1342" s="5">
        <f>'PROTRA_capacity-Original_Data'!H1342</f>
        <v>0</v>
      </c>
      <c r="H1342" s="5">
        <f>'PROTRA_capacity-Original_Data'!I1342</f>
        <v>0</v>
      </c>
      <c r="I1342" s="5">
        <f>'PROTRA_capacity-Original_Data'!J1342</f>
        <v>0</v>
      </c>
      <c r="J1342" s="5">
        <f>'PROTRA_capacity-Original_Data'!K1342</f>
        <v>0</v>
      </c>
      <c r="K1342" s="5">
        <f>'PROTRA_capacity-Original_Data'!L1342</f>
        <v>0</v>
      </c>
      <c r="L1342" s="5">
        <f>'PROTRA_capacity-Original_Data'!M1342</f>
        <v>0</v>
      </c>
      <c r="M1342" s="5">
        <f>'PROTRA_capacity-Original_Data'!N1342</f>
        <v>0</v>
      </c>
      <c r="N1342" s="5">
        <f>'PROTRA_capacity-Original_Data'!O1342</f>
        <v>0</v>
      </c>
      <c r="O1342" s="5">
        <f>'PROTRA_capacity-Original_Data'!P1342</f>
        <v>0</v>
      </c>
      <c r="P1342" s="5">
        <f>'PROTRA_capacity-Original_Data'!Q1342</f>
        <v>0</v>
      </c>
      <c r="Q1342" s="5">
        <f>'PROTRA_capacity-Original_Data'!R1342</f>
        <v>0</v>
      </c>
      <c r="R1342" s="5">
        <f>'PROTRA_capacity-Original_Data'!S1342</f>
        <v>0</v>
      </c>
      <c r="S1342" s="5">
        <f>'PROTRA_capacity-Original_Data'!T1342</f>
        <v>0</v>
      </c>
      <c r="T1342" s="5">
        <f>'PROTRA_capacity-Original_Data'!U1342</f>
        <v>0</v>
      </c>
      <c r="U1342" s="5">
        <f>'PROTRA_capacity-Original_Data'!V1342</f>
        <v>0</v>
      </c>
      <c r="W1342" s="83" t="e">
        <f t="shared" si="83"/>
        <v>#DIV/0!</v>
      </c>
    </row>
    <row r="1343" spans="1:23" x14ac:dyDescent="0.35">
      <c r="A1343" t="s">
        <v>64</v>
      </c>
      <c r="B1343" t="s">
        <v>42</v>
      </c>
      <c r="C1343" t="str">
        <f t="shared" si="80"/>
        <v>ROMANIA_TO_elec</v>
      </c>
      <c r="D1343" t="str">
        <f t="shared" si="81"/>
        <v>PROTRA_CHP_PP_I</v>
      </c>
      <c r="E1343" t="s">
        <v>7</v>
      </c>
      <c r="F1343" s="1" t="str">
        <f t="shared" si="82"/>
        <v>ROMANIATO_elecPROTRA_CHP_waste</v>
      </c>
      <c r="G1343" s="5">
        <f>'PROTRA_capacity-Original_Data'!H1343</f>
        <v>0</v>
      </c>
      <c r="H1343" s="5">
        <f>'PROTRA_capacity-Original_Data'!I1343</f>
        <v>0</v>
      </c>
      <c r="I1343" s="5">
        <f>'PROTRA_capacity-Original_Data'!J1343</f>
        <v>0</v>
      </c>
      <c r="J1343" s="5">
        <f>'PROTRA_capacity-Original_Data'!K1343</f>
        <v>0</v>
      </c>
      <c r="K1343" s="5">
        <f>'PROTRA_capacity-Original_Data'!L1343</f>
        <v>0</v>
      </c>
      <c r="L1343" s="5">
        <f>'PROTRA_capacity-Original_Data'!M1343</f>
        <v>0</v>
      </c>
      <c r="M1343" s="5">
        <f>'PROTRA_capacity-Original_Data'!N1343</f>
        <v>0</v>
      </c>
      <c r="N1343" s="5">
        <f>'PROTRA_capacity-Original_Data'!O1343</f>
        <v>0</v>
      </c>
      <c r="O1343" s="5">
        <f>'PROTRA_capacity-Original_Data'!P1343</f>
        <v>0</v>
      </c>
      <c r="P1343" s="5">
        <f>'PROTRA_capacity-Original_Data'!Q1343</f>
        <v>0</v>
      </c>
      <c r="Q1343" s="5">
        <f>'PROTRA_capacity-Original_Data'!R1343</f>
        <v>0</v>
      </c>
      <c r="R1343" s="5">
        <f>'PROTRA_capacity-Original_Data'!S1343</f>
        <v>0</v>
      </c>
      <c r="S1343" s="5">
        <f>'PROTRA_capacity-Original_Data'!T1343</f>
        <v>0</v>
      </c>
      <c r="T1343" s="5">
        <f>'PROTRA_capacity-Original_Data'!U1343</f>
        <v>0</v>
      </c>
      <c r="U1343" s="5">
        <f>'PROTRA_capacity-Original_Data'!V1343</f>
        <v>0</v>
      </c>
      <c r="W1343" s="83" t="e">
        <f t="shared" si="83"/>
        <v>#DIV/0!</v>
      </c>
    </row>
    <row r="1344" spans="1:23" x14ac:dyDescent="0.35">
      <c r="A1344" t="s">
        <v>64</v>
      </c>
      <c r="B1344" t="s">
        <v>42</v>
      </c>
      <c r="C1344" t="str">
        <f t="shared" si="80"/>
        <v>ROMANIA_TO_elec</v>
      </c>
      <c r="D1344" t="str">
        <f t="shared" si="81"/>
        <v>PROTRA_CHP_PP_I</v>
      </c>
      <c r="E1344" t="s">
        <v>8</v>
      </c>
      <c r="F1344" s="1" t="str">
        <f t="shared" si="82"/>
        <v>ROMANIATO_elecPROTRA_CHP_solid_bio</v>
      </c>
      <c r="G1344" s="5">
        <f>'PROTRA_capacity-Original_Data'!H1344</f>
        <v>6.0000000000000001E-3</v>
      </c>
      <c r="H1344" s="5">
        <f>'PROTRA_capacity-Original_Data'!I1344</f>
        <v>6.0000000000000001E-3</v>
      </c>
      <c r="I1344" s="5">
        <f>'PROTRA_capacity-Original_Data'!J1344</f>
        <v>6.0000000000000001E-3</v>
      </c>
      <c r="J1344" s="5">
        <f>'PROTRA_capacity-Original_Data'!K1344</f>
        <v>6.0000000000000001E-3</v>
      </c>
      <c r="K1344" s="5">
        <f>'PROTRA_capacity-Original_Data'!L1344</f>
        <v>6.0000000000000001E-3</v>
      </c>
      <c r="L1344" s="5">
        <f>'PROTRA_capacity-Original_Data'!M1344</f>
        <v>1.0999999999999999E-2</v>
      </c>
      <c r="M1344" s="5">
        <f>'PROTRA_capacity-Original_Data'!N1344</f>
        <v>1.0999999999999999E-2</v>
      </c>
      <c r="N1344" s="5">
        <f>'PROTRA_capacity-Original_Data'!O1344</f>
        <v>1.0999999999999999E-2</v>
      </c>
      <c r="O1344" s="5">
        <f>'PROTRA_capacity-Original_Data'!P1344</f>
        <v>1.0999999999999999E-2</v>
      </c>
      <c r="P1344" s="5">
        <f>'PROTRA_capacity-Original_Data'!Q1344</f>
        <v>1.6122000000000001E-2</v>
      </c>
      <c r="Q1344" s="5">
        <f>'PROTRA_capacity-Original_Data'!R1344</f>
        <v>1.6647717391304346E-2</v>
      </c>
      <c r="R1344" s="5">
        <f>'PROTRA_capacity-Original_Data'!S1344</f>
        <v>2.01525E-2</v>
      </c>
      <c r="S1344" s="5">
        <f>'PROTRA_capacity-Original_Data'!T1344</f>
        <v>2.0327739130434785E-2</v>
      </c>
      <c r="T1344" s="5">
        <f>'PROTRA_capacity-Original_Data'!U1344</f>
        <v>2.01525E-2</v>
      </c>
      <c r="U1344" s="5">
        <f>'PROTRA_capacity-Original_Data'!V1344</f>
        <v>2.0502978260869567E-2</v>
      </c>
      <c r="W1344" s="83">
        <f t="shared" si="83"/>
        <v>9.1739386682928359E-2</v>
      </c>
    </row>
    <row r="1345" spans="1:23" x14ac:dyDescent="0.35">
      <c r="A1345" t="s">
        <v>64</v>
      </c>
      <c r="B1345" t="s">
        <v>42</v>
      </c>
      <c r="C1345" t="str">
        <f t="shared" si="80"/>
        <v>ROMANIA_TO_elec</v>
      </c>
      <c r="D1345" t="str">
        <f t="shared" si="81"/>
        <v>PROTRA_CHP_PP_I</v>
      </c>
      <c r="E1345" t="s">
        <v>9</v>
      </c>
      <c r="F1345" s="1" t="str">
        <f t="shared" si="82"/>
        <v>ROMANIATO_elecPROTRA_CHP_solid_bio_CCS</v>
      </c>
      <c r="G1345" s="5">
        <f>'PROTRA_capacity-Original_Data'!H1345</f>
        <v>0</v>
      </c>
      <c r="H1345" s="5">
        <f>'PROTRA_capacity-Original_Data'!I1345</f>
        <v>0</v>
      </c>
      <c r="I1345" s="5">
        <f>'PROTRA_capacity-Original_Data'!J1345</f>
        <v>0</v>
      </c>
      <c r="J1345" s="5">
        <f>'PROTRA_capacity-Original_Data'!K1345</f>
        <v>0</v>
      </c>
      <c r="K1345" s="5">
        <f>'PROTRA_capacity-Original_Data'!L1345</f>
        <v>0</v>
      </c>
      <c r="L1345" s="5">
        <f>'PROTRA_capacity-Original_Data'!M1345</f>
        <v>0</v>
      </c>
      <c r="M1345" s="5">
        <f>'PROTRA_capacity-Original_Data'!N1345</f>
        <v>0</v>
      </c>
      <c r="N1345" s="5">
        <f>'PROTRA_capacity-Original_Data'!O1345</f>
        <v>0</v>
      </c>
      <c r="O1345" s="5">
        <f>'PROTRA_capacity-Original_Data'!P1345</f>
        <v>0</v>
      </c>
      <c r="P1345" s="5">
        <f>'PROTRA_capacity-Original_Data'!Q1345</f>
        <v>0</v>
      </c>
      <c r="Q1345" s="5">
        <f>'PROTRA_capacity-Original_Data'!R1345</f>
        <v>0</v>
      </c>
      <c r="R1345" s="5">
        <f>'PROTRA_capacity-Original_Data'!S1345</f>
        <v>0</v>
      </c>
      <c r="S1345" s="5">
        <f>'PROTRA_capacity-Original_Data'!T1345</f>
        <v>0</v>
      </c>
      <c r="T1345" s="5">
        <f>'PROTRA_capacity-Original_Data'!U1345</f>
        <v>0</v>
      </c>
      <c r="U1345" s="5">
        <f>'PROTRA_capacity-Original_Data'!V1345</f>
        <v>0</v>
      </c>
      <c r="W1345" s="83" t="e">
        <f t="shared" si="83"/>
        <v>#DIV/0!</v>
      </c>
    </row>
    <row r="1346" spans="1:23" x14ac:dyDescent="0.35">
      <c r="A1346" t="s">
        <v>64</v>
      </c>
      <c r="B1346" t="s">
        <v>42</v>
      </c>
      <c r="C1346" t="str">
        <f t="shared" si="80"/>
        <v>ROMANIA_TO_elec</v>
      </c>
      <c r="D1346" t="str">
        <f t="shared" si="81"/>
        <v>PROTRA_CHP_PP_I</v>
      </c>
      <c r="E1346" t="s">
        <v>17</v>
      </c>
      <c r="F1346" s="1" t="str">
        <f t="shared" si="82"/>
        <v>ROMANIATO_elecPROTRA_PP_solid_bio</v>
      </c>
      <c r="G1346" s="5">
        <f>'PROTRA_capacity-Original_Data'!H1346</f>
        <v>0</v>
      </c>
      <c r="H1346" s="5">
        <f>'PROTRA_capacity-Original_Data'!I1346</f>
        <v>0</v>
      </c>
      <c r="I1346" s="5">
        <f>'PROTRA_capacity-Original_Data'!J1346</f>
        <v>0</v>
      </c>
      <c r="J1346" s="5">
        <f>'PROTRA_capacity-Original_Data'!K1346</f>
        <v>0</v>
      </c>
      <c r="K1346" s="5">
        <f>'PROTRA_capacity-Original_Data'!L1346</f>
        <v>0</v>
      </c>
      <c r="L1346" s="5">
        <f>'PROTRA_capacity-Original_Data'!M1346</f>
        <v>0</v>
      </c>
      <c r="M1346" s="5">
        <f>'PROTRA_capacity-Original_Data'!N1346</f>
        <v>0</v>
      </c>
      <c r="N1346" s="5">
        <f>'PROTRA_capacity-Original_Data'!O1346</f>
        <v>1.2999999999999999E-3</v>
      </c>
      <c r="O1346" s="5">
        <f>'PROTRA_capacity-Original_Data'!P1346</f>
        <v>1.2999999999999999E-3</v>
      </c>
      <c r="P1346" s="5">
        <f>'PROTRA_capacity-Original_Data'!Q1346</f>
        <v>1.2999999999999999E-3</v>
      </c>
      <c r="Q1346" s="5">
        <f>'PROTRA_capacity-Original_Data'!R1346</f>
        <v>1.3423913043478259E-3</v>
      </c>
      <c r="R1346" s="5">
        <f>'PROTRA_capacity-Original_Data'!S1346</f>
        <v>1.6249999999999999E-3</v>
      </c>
      <c r="S1346" s="5">
        <f>'PROTRA_capacity-Original_Data'!T1346</f>
        <v>1.6391304347826087E-3</v>
      </c>
      <c r="T1346" s="5">
        <f>'PROTRA_capacity-Original_Data'!U1346</f>
        <v>1.6249999999999999E-3</v>
      </c>
      <c r="U1346" s="5">
        <f>'PROTRA_capacity-Original_Data'!V1346</f>
        <v>1.6532608695652175E-3</v>
      </c>
      <c r="W1346" s="83" t="e">
        <f t="shared" si="83"/>
        <v>#DIV/0!</v>
      </c>
    </row>
    <row r="1347" spans="1:23" x14ac:dyDescent="0.35">
      <c r="A1347" t="s">
        <v>64</v>
      </c>
      <c r="B1347" t="s">
        <v>42</v>
      </c>
      <c r="C1347" t="str">
        <f t="shared" si="80"/>
        <v>ROMANIA_TO_elec</v>
      </c>
      <c r="D1347" t="str">
        <f t="shared" si="81"/>
        <v>PROTRA_CHP_PP_I</v>
      </c>
      <c r="E1347" t="s">
        <v>18</v>
      </c>
      <c r="F1347" s="1" t="str">
        <f t="shared" si="82"/>
        <v>ROMANIATO_elecPROTRA_PP_solid_bio_CCS</v>
      </c>
      <c r="G1347" s="5">
        <f>'PROTRA_capacity-Original_Data'!H1347</f>
        <v>0</v>
      </c>
      <c r="H1347" s="5">
        <f>'PROTRA_capacity-Original_Data'!I1347</f>
        <v>0</v>
      </c>
      <c r="I1347" s="5">
        <f>'PROTRA_capacity-Original_Data'!J1347</f>
        <v>0</v>
      </c>
      <c r="J1347" s="5">
        <f>'PROTRA_capacity-Original_Data'!K1347</f>
        <v>0</v>
      </c>
      <c r="K1347" s="5">
        <f>'PROTRA_capacity-Original_Data'!L1347</f>
        <v>0</v>
      </c>
      <c r="L1347" s="5">
        <f>'PROTRA_capacity-Original_Data'!M1347</f>
        <v>0</v>
      </c>
      <c r="M1347" s="5">
        <f>'PROTRA_capacity-Original_Data'!N1347</f>
        <v>0</v>
      </c>
      <c r="N1347" s="5">
        <f>'PROTRA_capacity-Original_Data'!O1347</f>
        <v>0</v>
      </c>
      <c r="O1347" s="5">
        <f>'PROTRA_capacity-Original_Data'!P1347</f>
        <v>0</v>
      </c>
      <c r="P1347" s="5">
        <f>'PROTRA_capacity-Original_Data'!Q1347</f>
        <v>0</v>
      </c>
      <c r="Q1347" s="5">
        <f>'PROTRA_capacity-Original_Data'!R1347</f>
        <v>0</v>
      </c>
      <c r="R1347" s="5">
        <f>'PROTRA_capacity-Original_Data'!S1347</f>
        <v>0</v>
      </c>
      <c r="S1347" s="5">
        <f>'PROTRA_capacity-Original_Data'!T1347</f>
        <v>0</v>
      </c>
      <c r="T1347" s="5">
        <f>'PROTRA_capacity-Original_Data'!U1347</f>
        <v>0</v>
      </c>
      <c r="U1347" s="5">
        <f>'PROTRA_capacity-Original_Data'!V1347</f>
        <v>0</v>
      </c>
      <c r="W1347" s="83" t="e">
        <f t="shared" si="83"/>
        <v>#DIV/0!</v>
      </c>
    </row>
    <row r="1348" spans="1:23" x14ac:dyDescent="0.35">
      <c r="A1348" t="s">
        <v>64</v>
      </c>
      <c r="B1348" t="s">
        <v>42</v>
      </c>
      <c r="C1348" t="str">
        <f t="shared" ref="C1348:C1411" si="84">A1348&amp;"_"&amp;B1348</f>
        <v>ROMANIA_TO_elec</v>
      </c>
      <c r="D1348" t="str">
        <f t="shared" ref="D1348:D1411" si="85">IF(B1348="TO_heat","PROTRA_CHP_HP_I","PROTRA_CHP_PP_I")</f>
        <v>PROTRA_CHP_PP_I</v>
      </c>
      <c r="E1348" t="s">
        <v>19</v>
      </c>
      <c r="F1348" s="1" t="str">
        <f t="shared" ref="F1348:F1411" si="86">A1348&amp;B1348&amp;E1348</f>
        <v>ROMANIATO_elecPROTRA_PP_gas_fuels</v>
      </c>
      <c r="G1348" s="5">
        <f>'PROTRA_capacity-Original_Data'!H1348</f>
        <v>1.26</v>
      </c>
      <c r="H1348" s="5">
        <f>'PROTRA_capacity-Original_Data'!I1348</f>
        <v>1.26</v>
      </c>
      <c r="I1348" s="5">
        <f>'PROTRA_capacity-Original_Data'!J1348</f>
        <v>1.1599999999999999</v>
      </c>
      <c r="J1348" s="5">
        <f>'PROTRA_capacity-Original_Data'!K1348</f>
        <v>0.96</v>
      </c>
      <c r="K1348" s="5">
        <f>'PROTRA_capacity-Original_Data'!L1348</f>
        <v>0.91</v>
      </c>
      <c r="L1348" s="5">
        <f>'PROTRA_capacity-Original_Data'!M1348</f>
        <v>1.66198</v>
      </c>
      <c r="M1348" s="5">
        <f>'PROTRA_capacity-Original_Data'!N1348</f>
        <v>1.2686099999999998</v>
      </c>
      <c r="N1348" s="5">
        <f>'PROTRA_capacity-Original_Data'!O1348</f>
        <v>1.2686099999999998</v>
      </c>
      <c r="O1348" s="5">
        <f>'PROTRA_capacity-Original_Data'!P1348</f>
        <v>1.2686099999999998</v>
      </c>
      <c r="P1348" s="5">
        <f>'PROTRA_capacity-Original_Data'!Q1348</f>
        <v>1.2686099999999998</v>
      </c>
      <c r="Q1348" s="5">
        <f>'PROTRA_capacity-Original_Data'!R1348</f>
        <v>1.273307588973462</v>
      </c>
      <c r="R1348" s="5">
        <f>'PROTRA_capacity-Original_Data'!S1348</f>
        <v>1.3101053692655831</v>
      </c>
      <c r="S1348" s="5">
        <f>'PROTRA_capacity-Original_Data'!T1348</f>
        <v>1.3419445834190493</v>
      </c>
      <c r="T1348" s="5">
        <f>'PROTRA_capacity-Original_Data'!U1348</f>
        <v>0.79154374202838906</v>
      </c>
      <c r="U1348" s="5">
        <f>'PROTRA_capacity-Original_Data'!V1348</f>
        <v>0.69576512240279764</v>
      </c>
      <c r="W1348" s="83">
        <f t="shared" ref="W1348:W1411" si="87">-1+(U1348/G1348)^(1/($U$2-$G$2))</f>
        <v>-4.1531139339943568E-2</v>
      </c>
    </row>
    <row r="1349" spans="1:23" x14ac:dyDescent="0.35">
      <c r="A1349" t="s">
        <v>64</v>
      </c>
      <c r="B1349" t="s">
        <v>42</v>
      </c>
      <c r="C1349" t="str">
        <f t="shared" si="84"/>
        <v>ROMANIA_TO_elec</v>
      </c>
      <c r="D1349" t="str">
        <f t="shared" si="85"/>
        <v>PROTRA_CHP_PP_I</v>
      </c>
      <c r="E1349" t="s">
        <v>20</v>
      </c>
      <c r="F1349" s="1" t="str">
        <f t="shared" si="86"/>
        <v>ROMANIATO_elecPROTRA_PP_gas_fuels_CCS</v>
      </c>
      <c r="G1349" s="6">
        <f>'PROTRA_capacity-Original_Data'!H1349</f>
        <v>0</v>
      </c>
      <c r="H1349" s="6">
        <f>'PROTRA_capacity-Original_Data'!I1349</f>
        <v>0</v>
      </c>
      <c r="I1349" s="6">
        <f>'PROTRA_capacity-Original_Data'!J1349</f>
        <v>0</v>
      </c>
      <c r="J1349" s="6">
        <f>'PROTRA_capacity-Original_Data'!K1349</f>
        <v>0</v>
      </c>
      <c r="K1349" s="6">
        <f>'PROTRA_capacity-Original_Data'!L1349</f>
        <v>0</v>
      </c>
      <c r="L1349" s="6">
        <f>'PROTRA_capacity-Original_Data'!M1349</f>
        <v>0</v>
      </c>
      <c r="M1349" s="6">
        <f>'PROTRA_capacity-Original_Data'!N1349</f>
        <v>0</v>
      </c>
      <c r="N1349" s="6">
        <f>'PROTRA_capacity-Original_Data'!O1349</f>
        <v>0</v>
      </c>
      <c r="O1349" s="6">
        <f>'PROTRA_capacity-Original_Data'!P1349</f>
        <v>0</v>
      </c>
      <c r="P1349" s="6">
        <f>'PROTRA_capacity-Original_Data'!Q1349</f>
        <v>0</v>
      </c>
      <c r="Q1349" s="6">
        <f>'PROTRA_capacity-Original_Data'!R1349</f>
        <v>0</v>
      </c>
      <c r="R1349" s="6">
        <f>'PROTRA_capacity-Original_Data'!S1349</f>
        <v>0</v>
      </c>
      <c r="S1349" s="6">
        <f>'PROTRA_capacity-Original_Data'!T1349</f>
        <v>0</v>
      </c>
      <c r="T1349" s="6">
        <f>'PROTRA_capacity-Original_Data'!U1349</f>
        <v>0</v>
      </c>
      <c r="U1349" s="6">
        <f>'PROTRA_capacity-Original_Data'!V1349</f>
        <v>0</v>
      </c>
      <c r="W1349" s="83" t="e">
        <f t="shared" si="87"/>
        <v>#DIV/0!</v>
      </c>
    </row>
    <row r="1350" spans="1:23" x14ac:dyDescent="0.35">
      <c r="A1350" t="s">
        <v>64</v>
      </c>
      <c r="B1350" t="s">
        <v>42</v>
      </c>
      <c r="C1350" t="str">
        <f t="shared" si="84"/>
        <v>ROMANIA_TO_elec</v>
      </c>
      <c r="D1350" t="str">
        <f t="shared" si="85"/>
        <v>PROTRA_CHP_PP_I</v>
      </c>
      <c r="E1350" t="s">
        <v>21</v>
      </c>
      <c r="F1350" s="1" t="str">
        <f t="shared" si="86"/>
        <v>ROMANIATO_elecPROTRA_PP_geothermal</v>
      </c>
      <c r="G1350" s="4">
        <f>INDEX('CHP-geothermal-fix'!H$155:H$226,MATCH(PROTRA_capacity!$F1350,'CHP-geothermal-fix'!$F$155:$F$226,0))</f>
        <v>7.8637363386813532E-4</v>
      </c>
      <c r="H1350" s="4">
        <f>INDEX('CHP-geothermal-fix'!I$155:I$226,MATCH(PROTRA_capacity!$F1350,'CHP-geothermal-fix'!$F$155:$F$226,0))</f>
        <v>8.5626502531926138E-4</v>
      </c>
      <c r="I1350" s="4">
        <f>INDEX('CHP-geothermal-fix'!J$155:J$226,MATCH(PROTRA_capacity!$F1350,'CHP-geothermal-fix'!$F$155:$F$226,0))</f>
        <v>8.9617568327905739E-4</v>
      </c>
      <c r="J1350" s="4">
        <f>INDEX('CHP-geothermal-fix'!K$155:K$226,MATCH(PROTRA_capacity!$F1350,'CHP-geothermal-fix'!$F$155:$F$226,0))</f>
        <v>8.5149102317096039E-4</v>
      </c>
      <c r="K1350" s="4">
        <f>INDEX('CHP-geothermal-fix'!L$155:L$226,MATCH(PROTRA_capacity!$F1350,'CHP-geothermal-fix'!$F$155:$F$226,0))</f>
        <v>8.7497911374060115E-4</v>
      </c>
      <c r="L1350" s="4">
        <f>INDEX('CHP-geothermal-fix'!M$155:M$226,MATCH(PROTRA_capacity!$F1350,'CHP-geothermal-fix'!$F$155:$F$226,0))</f>
        <v>1.3830400000000001E-3</v>
      </c>
      <c r="M1350" s="4">
        <f>INDEX('CHP-geothermal-fix'!N$155:N$226,MATCH(PROTRA_capacity!$F1350,'CHP-geothermal-fix'!$F$155:$F$226,0))</f>
        <v>1.3977766399999999E-3</v>
      </c>
      <c r="N1350" s="4">
        <f>INDEX('CHP-geothermal-fix'!O$155:O$226,MATCH(PROTRA_capacity!$F1350,'CHP-geothermal-fix'!$F$155:$F$226,0))</f>
        <v>1.3247999999999999E-3</v>
      </c>
      <c r="O1350" s="4">
        <f>INDEX('CHP-geothermal-fix'!P$155:P$226,MATCH(PROTRA_capacity!$F1350,'CHP-geothermal-fix'!$F$155:$F$226,0))</f>
        <v>1.1622400000000001E-3</v>
      </c>
      <c r="P1350" s="4">
        <f>INDEX('CHP-geothermal-fix'!Q$155:Q$226,MATCH(PROTRA_capacity!$F1350,'CHP-geothermal-fix'!$F$155:$F$226,0))</f>
        <v>1.1718399999999999E-3</v>
      </c>
      <c r="Q1350" s="4">
        <f>INDEX('CHP-geothermal-fix'!R$155:R$226,MATCH(PROTRA_capacity!$F1350,'CHP-geothermal-fix'!$F$155:$F$226,0))</f>
        <v>1.1932379368941998E-3</v>
      </c>
      <c r="R1350" s="4">
        <f>INDEX('CHP-geothermal-fix'!S$155:S$226,MATCH(PROTRA_capacity!$F1350,'CHP-geothermal-fix'!$F$155:$F$226,0))</f>
        <v>1.2146358737883996E-3</v>
      </c>
      <c r="S1350" s="4">
        <f>INDEX('CHP-geothermal-fix'!T$155:T$226,MATCH(PROTRA_capacity!$F1350,'CHP-geothermal-fix'!$F$155:$F$226,0))</f>
        <v>1.2360338106825995E-3</v>
      </c>
      <c r="T1350" s="4">
        <f>INDEX('CHP-geothermal-fix'!U$155:U$226,MATCH(PROTRA_capacity!$F1350,'CHP-geothermal-fix'!$F$155:$F$226,0))</f>
        <v>1.2574317475767993E-3</v>
      </c>
      <c r="U1350" s="4">
        <f>INDEX('CHP-geothermal-fix'!V$155:V$226,MATCH(PROTRA_capacity!$F1350,'CHP-geothermal-fix'!$F$155:$F$226,0))</f>
        <v>1.2788296844709992E-3</v>
      </c>
      <c r="W1350" s="83">
        <f t="shared" si="87"/>
        <v>3.5343722527831245E-2</v>
      </c>
    </row>
    <row r="1351" spans="1:23" x14ac:dyDescent="0.35">
      <c r="A1351" t="s">
        <v>64</v>
      </c>
      <c r="B1351" t="s">
        <v>42</v>
      </c>
      <c r="C1351" t="str">
        <f t="shared" si="84"/>
        <v>ROMANIA_TO_elec</v>
      </c>
      <c r="D1351" t="str">
        <f t="shared" si="85"/>
        <v>PROTRA_CHP_PP_I</v>
      </c>
      <c r="E1351" t="s">
        <v>22</v>
      </c>
      <c r="F1351" s="1" t="str">
        <f t="shared" si="86"/>
        <v>ROMANIATO_elecPROTRA_PP_hydropower_dammed</v>
      </c>
      <c r="G1351" s="5">
        <f>'PROTRA_capacity-Original_Data'!H1351</f>
        <v>4.7385000000000002</v>
      </c>
      <c r="H1351" s="5">
        <f>'PROTRA_capacity-Original_Data'!I1351</f>
        <v>4.7824999999999998</v>
      </c>
      <c r="I1351" s="5">
        <f>'PROTRA_capacity-Original_Data'!J1351</f>
        <v>4.8205</v>
      </c>
      <c r="J1351" s="5">
        <f>'PROTRA_capacity-Original_Data'!K1351</f>
        <v>4.9779999999999998</v>
      </c>
      <c r="K1351" s="5">
        <f>'PROTRA_capacity-Original_Data'!L1351</f>
        <v>5.0105000000000004</v>
      </c>
      <c r="L1351" s="5">
        <f>'PROTRA_capacity-Original_Data'!M1351</f>
        <v>5.0185000000000004</v>
      </c>
      <c r="M1351" s="5">
        <f>'PROTRA_capacity-Original_Data'!N1351</f>
        <v>5.0780000000000003</v>
      </c>
      <c r="N1351" s="5">
        <f>'PROTRA_capacity-Original_Data'!O1351</f>
        <v>5.42</v>
      </c>
      <c r="O1351" s="5">
        <f>'PROTRA_capacity-Original_Data'!P1351</f>
        <v>5.4794999999999998</v>
      </c>
      <c r="P1351" s="5">
        <f>'PROTRA_capacity-Original_Data'!Q1351</f>
        <v>5.4794999999999998</v>
      </c>
      <c r="Q1351" s="5">
        <f>'PROTRA_capacity-Original_Data'!R1351</f>
        <v>5.776546578947368</v>
      </c>
      <c r="R1351" s="5">
        <f>'PROTRA_capacity-Original_Data'!S1351</f>
        <v>5.4794999999999998</v>
      </c>
      <c r="S1351" s="5">
        <f>'PROTRA_capacity-Original_Data'!T1351</f>
        <v>5.483825921052631</v>
      </c>
      <c r="T1351" s="5">
        <f>'PROTRA_capacity-Original_Data'!U1351</f>
        <v>4.8637772368421048</v>
      </c>
      <c r="U1351" s="5">
        <f>'PROTRA_capacity-Original_Data'!V1351</f>
        <v>4.8882907894736842</v>
      </c>
      <c r="W1351" s="83">
        <f t="shared" si="87"/>
        <v>2.2254784701933872E-3</v>
      </c>
    </row>
    <row r="1352" spans="1:23" x14ac:dyDescent="0.35">
      <c r="A1352" t="s">
        <v>64</v>
      </c>
      <c r="B1352" t="s">
        <v>42</v>
      </c>
      <c r="C1352" t="str">
        <f t="shared" si="84"/>
        <v>ROMANIA_TO_elec</v>
      </c>
      <c r="D1352" t="str">
        <f t="shared" si="85"/>
        <v>PROTRA_CHP_PP_I</v>
      </c>
      <c r="E1352" t="s">
        <v>23</v>
      </c>
      <c r="F1352" s="1" t="str">
        <f t="shared" si="86"/>
        <v>ROMANIATO_elecPROTRA_PP_hydropower_run_of_river</v>
      </c>
      <c r="G1352" s="5">
        <f>'PROTRA_capacity-Original_Data'!H1352</f>
        <v>1.5401000000000005</v>
      </c>
      <c r="H1352" s="5">
        <f>'PROTRA_capacity-Original_Data'!I1352</f>
        <v>1.5445700000000004</v>
      </c>
      <c r="I1352" s="5">
        <f>'PROTRA_capacity-Original_Data'!J1352</f>
        <v>1.5445700000000004</v>
      </c>
      <c r="J1352" s="5">
        <f>'PROTRA_capacity-Original_Data'!K1352</f>
        <v>1.4653900000000006</v>
      </c>
      <c r="K1352" s="5">
        <f>'PROTRA_capacity-Original_Data'!L1352</f>
        <v>1.4631000000000005</v>
      </c>
      <c r="L1352" s="5">
        <f>'PROTRA_capacity-Original_Data'!M1352</f>
        <v>1.4631000000000005</v>
      </c>
      <c r="M1352" s="5">
        <f>'PROTRA_capacity-Original_Data'!N1352</f>
        <v>1.4682200000000007</v>
      </c>
      <c r="N1352" s="5">
        <f>'PROTRA_capacity-Original_Data'!O1352</f>
        <v>1.5268500000000005</v>
      </c>
      <c r="O1352" s="5">
        <f>'PROTRA_capacity-Original_Data'!P1352</f>
        <v>1.5268500000000005</v>
      </c>
      <c r="P1352" s="5">
        <f>'PROTRA_capacity-Original_Data'!Q1352</f>
        <v>1.5268500000000005</v>
      </c>
      <c r="Q1352" s="5">
        <f>'PROTRA_capacity-Original_Data'!R1352</f>
        <v>1.5422900561797759</v>
      </c>
      <c r="R1352" s="5">
        <f>'PROTRA_capacity-Original_Data'!S1352</f>
        <v>1.5331403932584273</v>
      </c>
      <c r="S1352" s="5">
        <f>'PROTRA_capacity-Original_Data'!T1352</f>
        <v>1.5365715168539331</v>
      </c>
      <c r="T1352" s="5">
        <f>'PROTRA_capacity-Original_Data'!U1352</f>
        <v>1.5840353932584277</v>
      </c>
      <c r="U1352" s="5">
        <f>'PROTRA_capacity-Original_Data'!V1352</f>
        <v>1.5725983146067422</v>
      </c>
      <c r="W1352" s="83">
        <f t="shared" si="87"/>
        <v>1.492675752258199E-3</v>
      </c>
    </row>
    <row r="1353" spans="1:23" x14ac:dyDescent="0.35">
      <c r="A1353" t="s">
        <v>64</v>
      </c>
      <c r="B1353" t="s">
        <v>42</v>
      </c>
      <c r="C1353" t="str">
        <f t="shared" si="84"/>
        <v>ROMANIA_TO_elec</v>
      </c>
      <c r="D1353" t="str">
        <f t="shared" si="85"/>
        <v>PROTRA_CHP_PP_I</v>
      </c>
      <c r="E1353" t="s">
        <v>24</v>
      </c>
      <c r="F1353" s="1" t="str">
        <f t="shared" si="86"/>
        <v>ROMANIATO_elecPROTRA_PP_liquid_fuels</v>
      </c>
      <c r="G1353" s="5">
        <f>'PROTRA_capacity-Original_Data'!H1353</f>
        <v>1.18</v>
      </c>
      <c r="H1353" s="5">
        <f>'PROTRA_capacity-Original_Data'!I1353</f>
        <v>1.18</v>
      </c>
      <c r="I1353" s="5">
        <f>'PROTRA_capacity-Original_Data'!J1353</f>
        <v>1.18</v>
      </c>
      <c r="J1353" s="5">
        <f>'PROTRA_capacity-Original_Data'!K1353</f>
        <v>1.18</v>
      </c>
      <c r="K1353" s="5">
        <f>'PROTRA_capacity-Original_Data'!L1353</f>
        <v>1.18</v>
      </c>
      <c r="L1353" s="5">
        <f>'PROTRA_capacity-Original_Data'!M1353</f>
        <v>1.18</v>
      </c>
      <c r="M1353" s="5">
        <f>'PROTRA_capacity-Original_Data'!N1353</f>
        <v>0.98</v>
      </c>
      <c r="N1353" s="5">
        <f>'PROTRA_capacity-Original_Data'!O1353</f>
        <v>0.78</v>
      </c>
      <c r="O1353" s="5">
        <f>'PROTRA_capacity-Original_Data'!P1353</f>
        <v>0.78</v>
      </c>
      <c r="P1353" s="5">
        <f>'PROTRA_capacity-Original_Data'!Q1353</f>
        <v>0.78</v>
      </c>
      <c r="Q1353" s="5">
        <f>'PROTRA_capacity-Original_Data'!R1353</f>
        <v>0.68285714285714294</v>
      </c>
      <c r="R1353" s="5">
        <f>'PROTRA_capacity-Original_Data'!S1353</f>
        <v>0.58571428571428585</v>
      </c>
      <c r="S1353" s="5">
        <f>'PROTRA_capacity-Original_Data'!T1353</f>
        <v>0.48857142857142871</v>
      </c>
      <c r="T1353" s="5">
        <f>'PROTRA_capacity-Original_Data'!U1353</f>
        <v>0.39142857142857157</v>
      </c>
      <c r="U1353" s="5">
        <f>'PROTRA_capacity-Original_Data'!V1353</f>
        <v>0.29428571428571443</v>
      </c>
      <c r="W1353" s="83">
        <f t="shared" si="87"/>
        <v>-9.4433157501401466E-2</v>
      </c>
    </row>
    <row r="1354" spans="1:23" x14ac:dyDescent="0.35">
      <c r="A1354" t="s">
        <v>64</v>
      </c>
      <c r="B1354" t="s">
        <v>42</v>
      </c>
      <c r="C1354" t="str">
        <f t="shared" si="84"/>
        <v>ROMANIA_TO_elec</v>
      </c>
      <c r="D1354" t="str">
        <f t="shared" si="85"/>
        <v>PROTRA_CHP_PP_I</v>
      </c>
      <c r="E1354" t="s">
        <v>25</v>
      </c>
      <c r="F1354" s="1" t="str">
        <f t="shared" si="86"/>
        <v>ROMANIATO_elecPROTRA_PP_liquid_fuels_CCS</v>
      </c>
      <c r="G1354" s="5">
        <f>'PROTRA_capacity-Original_Data'!H1354</f>
        <v>0</v>
      </c>
      <c r="H1354" s="5">
        <f>'PROTRA_capacity-Original_Data'!I1354</f>
        <v>0</v>
      </c>
      <c r="I1354" s="5">
        <f>'PROTRA_capacity-Original_Data'!J1354</f>
        <v>0</v>
      </c>
      <c r="J1354" s="5">
        <f>'PROTRA_capacity-Original_Data'!K1354</f>
        <v>0</v>
      </c>
      <c r="K1354" s="5">
        <f>'PROTRA_capacity-Original_Data'!L1354</f>
        <v>0</v>
      </c>
      <c r="L1354" s="5">
        <f>'PROTRA_capacity-Original_Data'!M1354</f>
        <v>0</v>
      </c>
      <c r="M1354" s="5">
        <f>'PROTRA_capacity-Original_Data'!N1354</f>
        <v>0</v>
      </c>
      <c r="N1354" s="5">
        <f>'PROTRA_capacity-Original_Data'!O1354</f>
        <v>0</v>
      </c>
      <c r="O1354" s="5">
        <f>'PROTRA_capacity-Original_Data'!P1354</f>
        <v>0</v>
      </c>
      <c r="P1354" s="5">
        <f>'PROTRA_capacity-Original_Data'!Q1354</f>
        <v>0</v>
      </c>
      <c r="Q1354" s="5">
        <f>'PROTRA_capacity-Original_Data'!R1354</f>
        <v>0</v>
      </c>
      <c r="R1354" s="5">
        <f>'PROTRA_capacity-Original_Data'!S1354</f>
        <v>0</v>
      </c>
      <c r="S1354" s="5">
        <f>'PROTRA_capacity-Original_Data'!T1354</f>
        <v>0</v>
      </c>
      <c r="T1354" s="5">
        <f>'PROTRA_capacity-Original_Data'!U1354</f>
        <v>0</v>
      </c>
      <c r="U1354" s="5">
        <f>'PROTRA_capacity-Original_Data'!V1354</f>
        <v>0</v>
      </c>
      <c r="W1354" s="83" t="e">
        <f t="shared" si="87"/>
        <v>#DIV/0!</v>
      </c>
    </row>
    <row r="1355" spans="1:23" x14ac:dyDescent="0.35">
      <c r="A1355" t="s">
        <v>64</v>
      </c>
      <c r="B1355" t="s">
        <v>42</v>
      </c>
      <c r="C1355" t="str">
        <f t="shared" si="84"/>
        <v>ROMANIA_TO_elec</v>
      </c>
      <c r="D1355" t="str">
        <f t="shared" si="85"/>
        <v>PROTRA_CHP_PP_I</v>
      </c>
      <c r="E1355" t="s">
        <v>26</v>
      </c>
      <c r="F1355" s="1" t="str">
        <f t="shared" si="86"/>
        <v>ROMANIATO_elecPROTRA_PP_nuclear</v>
      </c>
      <c r="G1355" s="5">
        <f>'PROTRA_capacity-Original_Data'!H1355</f>
        <v>0.75</v>
      </c>
      <c r="H1355" s="5">
        <f>'PROTRA_capacity-Original_Data'!I1355</f>
        <v>1.5</v>
      </c>
      <c r="I1355" s="5">
        <f>'PROTRA_capacity-Original_Data'!J1355</f>
        <v>1.5</v>
      </c>
      <c r="J1355" s="5">
        <f>'PROTRA_capacity-Original_Data'!K1355</f>
        <v>1.5</v>
      </c>
      <c r="K1355" s="5">
        <f>'PROTRA_capacity-Original_Data'!L1355</f>
        <v>1.5</v>
      </c>
      <c r="L1355" s="5">
        <f>'PROTRA_capacity-Original_Data'!M1355</f>
        <v>1.5</v>
      </c>
      <c r="M1355" s="5">
        <f>'PROTRA_capacity-Original_Data'!N1355</f>
        <v>1.5</v>
      </c>
      <c r="N1355" s="5">
        <f>'PROTRA_capacity-Original_Data'!O1355</f>
        <v>1.5</v>
      </c>
      <c r="O1355" s="5">
        <f>'PROTRA_capacity-Original_Data'!P1355</f>
        <v>1.5</v>
      </c>
      <c r="P1355" s="5">
        <f>'PROTRA_capacity-Original_Data'!Q1355</f>
        <v>1.5</v>
      </c>
      <c r="Q1355" s="5">
        <f>'PROTRA_capacity-Original_Data'!R1355</f>
        <v>1.5</v>
      </c>
      <c r="R1355" s="5">
        <f>'PROTRA_capacity-Original_Data'!S1355</f>
        <v>1.50231124807396</v>
      </c>
      <c r="S1355" s="5">
        <f>'PROTRA_capacity-Original_Data'!T1355</f>
        <v>1.50231124807396</v>
      </c>
      <c r="T1355" s="5">
        <f>'PROTRA_capacity-Original_Data'!U1355</f>
        <v>1.50231124807396</v>
      </c>
      <c r="U1355" s="5">
        <f>'PROTRA_capacity-Original_Data'!V1355</f>
        <v>1.50231124807396</v>
      </c>
      <c r="W1355" s="83">
        <f t="shared" si="87"/>
        <v>5.087220168265838E-2</v>
      </c>
    </row>
    <row r="1356" spans="1:23" x14ac:dyDescent="0.35">
      <c r="A1356" t="s">
        <v>64</v>
      </c>
      <c r="B1356" t="s">
        <v>42</v>
      </c>
      <c r="C1356" t="str">
        <f t="shared" si="84"/>
        <v>ROMANIA_TO_elec</v>
      </c>
      <c r="D1356" t="str">
        <f t="shared" si="85"/>
        <v>PROTRA_CHP_PP_I</v>
      </c>
      <c r="E1356" t="s">
        <v>27</v>
      </c>
      <c r="F1356" s="1" t="str">
        <f t="shared" si="86"/>
        <v>ROMANIATO_elecPROTRA_PP_oceanic</v>
      </c>
      <c r="G1356" s="5">
        <f>'PROTRA_capacity-Original_Data'!H1356</f>
        <v>0</v>
      </c>
      <c r="H1356" s="5">
        <f>'PROTRA_capacity-Original_Data'!I1356</f>
        <v>0</v>
      </c>
      <c r="I1356" s="5">
        <f>'PROTRA_capacity-Original_Data'!J1356</f>
        <v>0</v>
      </c>
      <c r="J1356" s="5">
        <f>'PROTRA_capacity-Original_Data'!K1356</f>
        <v>0</v>
      </c>
      <c r="K1356" s="5">
        <f>'PROTRA_capacity-Original_Data'!L1356</f>
        <v>0</v>
      </c>
      <c r="L1356" s="5">
        <f>'PROTRA_capacity-Original_Data'!M1356</f>
        <v>0</v>
      </c>
      <c r="M1356" s="5">
        <f>'PROTRA_capacity-Original_Data'!N1356</f>
        <v>0</v>
      </c>
      <c r="N1356" s="5">
        <f>'PROTRA_capacity-Original_Data'!O1356</f>
        <v>0</v>
      </c>
      <c r="O1356" s="5">
        <f>'PROTRA_capacity-Original_Data'!P1356</f>
        <v>0</v>
      </c>
      <c r="P1356" s="5">
        <f>'PROTRA_capacity-Original_Data'!Q1356</f>
        <v>0</v>
      </c>
      <c r="Q1356" s="5">
        <f>'PROTRA_capacity-Original_Data'!R1356</f>
        <v>0</v>
      </c>
      <c r="R1356" s="5">
        <f>'PROTRA_capacity-Original_Data'!S1356</f>
        <v>0</v>
      </c>
      <c r="S1356" s="5">
        <f>'PROTRA_capacity-Original_Data'!T1356</f>
        <v>0</v>
      </c>
      <c r="T1356" s="5">
        <f>'PROTRA_capacity-Original_Data'!U1356</f>
        <v>0</v>
      </c>
      <c r="U1356" s="5">
        <f>'PROTRA_capacity-Original_Data'!V1356</f>
        <v>0</v>
      </c>
      <c r="W1356" s="83" t="e">
        <f t="shared" si="87"/>
        <v>#DIV/0!</v>
      </c>
    </row>
    <row r="1357" spans="1:23" x14ac:dyDescent="0.35">
      <c r="A1357" t="s">
        <v>64</v>
      </c>
      <c r="B1357" t="s">
        <v>42</v>
      </c>
      <c r="C1357" t="str">
        <f t="shared" si="84"/>
        <v>ROMANIA_TO_elec</v>
      </c>
      <c r="D1357" t="str">
        <f t="shared" si="85"/>
        <v>PROTRA_CHP_PP_I</v>
      </c>
      <c r="E1357" t="s">
        <v>28</v>
      </c>
      <c r="F1357" s="1" t="str">
        <f t="shared" si="86"/>
        <v>ROMANIATO_elecPROTRA_PP_solar_CSP</v>
      </c>
      <c r="G1357" s="5">
        <f>'PROTRA_capacity-Original_Data'!H1357</f>
        <v>0</v>
      </c>
      <c r="H1357" s="5">
        <f>'PROTRA_capacity-Original_Data'!I1357</f>
        <v>0</v>
      </c>
      <c r="I1357" s="5">
        <f>'PROTRA_capacity-Original_Data'!J1357</f>
        <v>0</v>
      </c>
      <c r="J1357" s="5">
        <f>'PROTRA_capacity-Original_Data'!K1357</f>
        <v>0</v>
      </c>
      <c r="K1357" s="5">
        <f>'PROTRA_capacity-Original_Data'!L1357</f>
        <v>0</v>
      </c>
      <c r="L1357" s="5">
        <f>'PROTRA_capacity-Original_Data'!M1357</f>
        <v>0</v>
      </c>
      <c r="M1357" s="5">
        <f>'PROTRA_capacity-Original_Data'!N1357</f>
        <v>0</v>
      </c>
      <c r="N1357" s="5">
        <f>'PROTRA_capacity-Original_Data'!O1357</f>
        <v>0</v>
      </c>
      <c r="O1357" s="5">
        <f>'PROTRA_capacity-Original_Data'!P1357</f>
        <v>0</v>
      </c>
      <c r="P1357" s="5">
        <f>'PROTRA_capacity-Original_Data'!Q1357</f>
        <v>0</v>
      </c>
      <c r="Q1357" s="5">
        <f>'PROTRA_capacity-Original_Data'!R1357</f>
        <v>0</v>
      </c>
      <c r="R1357" s="5">
        <f>'PROTRA_capacity-Original_Data'!S1357</f>
        <v>0</v>
      </c>
      <c r="S1357" s="5">
        <f>'PROTRA_capacity-Original_Data'!T1357</f>
        <v>0</v>
      </c>
      <c r="T1357" s="5">
        <f>'PROTRA_capacity-Original_Data'!U1357</f>
        <v>0</v>
      </c>
      <c r="U1357" s="5">
        <f>'PROTRA_capacity-Original_Data'!V1357</f>
        <v>0</v>
      </c>
      <c r="W1357" s="83" t="e">
        <f t="shared" si="87"/>
        <v>#DIV/0!</v>
      </c>
    </row>
    <row r="1358" spans="1:23" x14ac:dyDescent="0.35">
      <c r="A1358" t="s">
        <v>64</v>
      </c>
      <c r="B1358" t="s">
        <v>42</v>
      </c>
      <c r="C1358" t="str">
        <f t="shared" si="84"/>
        <v>ROMANIA_TO_elec</v>
      </c>
      <c r="D1358" t="str">
        <f t="shared" si="85"/>
        <v>PROTRA_CHP_PP_I</v>
      </c>
      <c r="E1358" t="s">
        <v>29</v>
      </c>
      <c r="F1358" s="1" t="str">
        <f t="shared" si="86"/>
        <v>ROMANIATO_elecPROTRA_PP_solar_PV</v>
      </c>
      <c r="G1358" s="5">
        <f>'PROTRA_capacity-Original_Data'!H1358</f>
        <v>0</v>
      </c>
      <c r="H1358" s="5">
        <f>'PROTRA_capacity-Original_Data'!I1358</f>
        <v>0</v>
      </c>
      <c r="I1358" s="5">
        <f>'PROTRA_capacity-Original_Data'!J1358</f>
        <v>9.9000000000000008E-5</v>
      </c>
      <c r="J1358" s="5">
        <f>'PROTRA_capacity-Original_Data'!K1358</f>
        <v>9.9000000000000008E-5</v>
      </c>
      <c r="K1358" s="5">
        <f>'PROTRA_capacity-Original_Data'!L1358</f>
        <v>9.9000000000000008E-5</v>
      </c>
      <c r="L1358" s="5">
        <f>'PROTRA_capacity-Original_Data'!M1358</f>
        <v>9.8999999999999999E-4</v>
      </c>
      <c r="M1358" s="5">
        <f>'PROTRA_capacity-Original_Data'!N1358</f>
        <v>4.0589999999999994E-2</v>
      </c>
      <c r="N1358" s="5">
        <f>'PROTRA_capacity-Original_Data'!O1358</f>
        <v>0.75339</v>
      </c>
      <c r="O1358" s="5">
        <f>'PROTRA_capacity-Original_Data'!P1358</f>
        <v>1.28007</v>
      </c>
      <c r="P1358" s="5">
        <f>'PROTRA_capacity-Original_Data'!Q1358</f>
        <v>1.31274</v>
      </c>
      <c r="Q1358" s="5">
        <f>'PROTRA_capacity-Original_Data'!R1358</f>
        <v>1.373548119891008</v>
      </c>
      <c r="R1358" s="5">
        <f>'PROTRA_capacity-Original_Data'!S1358</f>
        <v>1.4427024523160763</v>
      </c>
      <c r="S1358" s="5">
        <f>'PROTRA_capacity-Original_Data'!T1358</f>
        <v>1.4438947683923704</v>
      </c>
      <c r="T1358" s="5">
        <f>'PROTRA_capacity-Original_Data'!U1358</f>
        <v>1.3711634877384198</v>
      </c>
      <c r="U1358" s="5">
        <f>'PROTRA_capacity-Original_Data'!V1358</f>
        <v>1.3866635967302452</v>
      </c>
      <c r="W1358" s="83" t="e">
        <f t="shared" si="87"/>
        <v>#DIV/0!</v>
      </c>
    </row>
    <row r="1359" spans="1:23" x14ac:dyDescent="0.35">
      <c r="A1359" t="s">
        <v>64</v>
      </c>
      <c r="B1359" t="s">
        <v>42</v>
      </c>
      <c r="C1359" t="str">
        <f t="shared" si="84"/>
        <v>ROMANIA_TO_elec</v>
      </c>
      <c r="D1359" t="str">
        <f t="shared" si="85"/>
        <v>PROTRA_CHP_PP_I</v>
      </c>
      <c r="E1359" t="s">
        <v>30</v>
      </c>
      <c r="F1359" s="1" t="str">
        <f t="shared" si="86"/>
        <v>ROMANIATO_elecPROTRA_PP_solar_urban_PV</v>
      </c>
      <c r="G1359" s="5">
        <f>'PROTRA_capacity-Original_Data'!H1359</f>
        <v>0</v>
      </c>
      <c r="H1359" s="5">
        <f>'PROTRA_capacity-Original_Data'!I1359</f>
        <v>0</v>
      </c>
      <c r="I1359" s="5">
        <f>'PROTRA_capacity-Original_Data'!J1359</f>
        <v>9.9999999999999995E-7</v>
      </c>
      <c r="J1359" s="5">
        <f>'PROTRA_capacity-Original_Data'!K1359</f>
        <v>9.9999999999999995E-7</v>
      </c>
      <c r="K1359" s="5">
        <f>'PROTRA_capacity-Original_Data'!L1359</f>
        <v>9.9999999999999995E-7</v>
      </c>
      <c r="L1359" s="5">
        <f>'PROTRA_capacity-Original_Data'!M1359</f>
        <v>1.0000000000000001E-5</v>
      </c>
      <c r="M1359" s="5">
        <f>'PROTRA_capacity-Original_Data'!N1359</f>
        <v>4.1000000000000005E-4</v>
      </c>
      <c r="N1359" s="5">
        <f>'PROTRA_capacity-Original_Data'!O1359</f>
        <v>7.6100000000000004E-3</v>
      </c>
      <c r="O1359" s="5">
        <f>'PROTRA_capacity-Original_Data'!P1359</f>
        <v>1.2930000000000001E-2</v>
      </c>
      <c r="P1359" s="5">
        <f>'PROTRA_capacity-Original_Data'!Q1359</f>
        <v>1.3259999999999999E-2</v>
      </c>
      <c r="Q1359" s="5">
        <f>'PROTRA_capacity-Original_Data'!R1359</f>
        <v>1.3874223433242504E-2</v>
      </c>
      <c r="R1359" s="5">
        <f>'PROTRA_capacity-Original_Data'!S1359</f>
        <v>1.457275204359673E-2</v>
      </c>
      <c r="S1359" s="5">
        <f>'PROTRA_capacity-Original_Data'!T1359</f>
        <v>1.4584795640326973E-2</v>
      </c>
      <c r="T1359" s="5">
        <f>'PROTRA_capacity-Original_Data'!U1359</f>
        <v>1.3850136239782016E-2</v>
      </c>
      <c r="U1359" s="5">
        <f>'PROTRA_capacity-Original_Data'!V1359</f>
        <v>1.4006702997275203E-2</v>
      </c>
      <c r="W1359" s="83" t="e">
        <f t="shared" si="87"/>
        <v>#DIV/0!</v>
      </c>
    </row>
    <row r="1360" spans="1:23" x14ac:dyDescent="0.35">
      <c r="A1360" t="s">
        <v>64</v>
      </c>
      <c r="B1360" t="s">
        <v>42</v>
      </c>
      <c r="C1360" t="str">
        <f t="shared" si="84"/>
        <v>ROMANIA_TO_elec</v>
      </c>
      <c r="D1360" t="str">
        <f t="shared" si="85"/>
        <v>PROTRA_CHP_PP_I</v>
      </c>
      <c r="E1360" t="s">
        <v>31</v>
      </c>
      <c r="F1360" s="1" t="str">
        <f t="shared" si="86"/>
        <v>ROMANIATO_elecPROTRA_PP_solid_fossil</v>
      </c>
      <c r="G1360" s="5">
        <f>'PROTRA_capacity-Original_Data'!H1360</f>
        <v>0.1</v>
      </c>
      <c r="H1360" s="5">
        <f>'PROTRA_capacity-Original_Data'!I1360</f>
        <v>0.05</v>
      </c>
      <c r="I1360" s="5">
        <f>'PROTRA_capacity-Original_Data'!J1360</f>
        <v>0.05</v>
      </c>
      <c r="J1360" s="5">
        <f>'PROTRA_capacity-Original_Data'!K1360</f>
        <v>0.05</v>
      </c>
      <c r="K1360" s="5">
        <f>'PROTRA_capacity-Original_Data'!L1360</f>
        <v>0.05</v>
      </c>
      <c r="L1360" s="5">
        <f>'PROTRA_capacity-Original_Data'!M1360</f>
        <v>0.05</v>
      </c>
      <c r="M1360" s="5">
        <f>'PROTRA_capacity-Original_Data'!N1360</f>
        <v>0.05</v>
      </c>
      <c r="N1360" s="5">
        <f>'PROTRA_capacity-Original_Data'!O1360</f>
        <v>0</v>
      </c>
      <c r="O1360" s="5">
        <f>'PROTRA_capacity-Original_Data'!P1360</f>
        <v>0</v>
      </c>
      <c r="P1360" s="5">
        <f>'PROTRA_capacity-Original_Data'!Q1360</f>
        <v>0</v>
      </c>
      <c r="Q1360" s="5">
        <f>'PROTRA_capacity-Original_Data'!R1360</f>
        <v>0</v>
      </c>
      <c r="R1360" s="5">
        <f>'PROTRA_capacity-Original_Data'!S1360</f>
        <v>0</v>
      </c>
      <c r="S1360" s="5">
        <f>'PROTRA_capacity-Original_Data'!T1360</f>
        <v>0</v>
      </c>
      <c r="T1360" s="5">
        <f>'PROTRA_capacity-Original_Data'!U1360</f>
        <v>0</v>
      </c>
      <c r="U1360" s="5">
        <f>'PROTRA_capacity-Original_Data'!V1360</f>
        <v>0</v>
      </c>
      <c r="W1360" s="83">
        <f t="shared" si="87"/>
        <v>-1</v>
      </c>
    </row>
    <row r="1361" spans="1:23" x14ac:dyDescent="0.35">
      <c r="A1361" t="s">
        <v>64</v>
      </c>
      <c r="B1361" t="s">
        <v>42</v>
      </c>
      <c r="C1361" t="str">
        <f t="shared" si="84"/>
        <v>ROMANIA_TO_elec</v>
      </c>
      <c r="D1361" t="str">
        <f t="shared" si="85"/>
        <v>PROTRA_CHP_PP_I</v>
      </c>
      <c r="E1361" t="s">
        <v>32</v>
      </c>
      <c r="F1361" s="1" t="str">
        <f t="shared" si="86"/>
        <v>ROMANIATO_elecPROTRA_PP_solid_fossil_CCS</v>
      </c>
      <c r="G1361" s="5">
        <f>'PROTRA_capacity-Original_Data'!H1361</f>
        <v>0</v>
      </c>
      <c r="H1361" s="5">
        <f>'PROTRA_capacity-Original_Data'!I1361</f>
        <v>0</v>
      </c>
      <c r="I1361" s="5">
        <f>'PROTRA_capacity-Original_Data'!J1361</f>
        <v>0</v>
      </c>
      <c r="J1361" s="5">
        <f>'PROTRA_capacity-Original_Data'!K1361</f>
        <v>0</v>
      </c>
      <c r="K1361" s="5">
        <f>'PROTRA_capacity-Original_Data'!L1361</f>
        <v>0</v>
      </c>
      <c r="L1361" s="5">
        <f>'PROTRA_capacity-Original_Data'!M1361</f>
        <v>0</v>
      </c>
      <c r="M1361" s="5">
        <f>'PROTRA_capacity-Original_Data'!N1361</f>
        <v>0</v>
      </c>
      <c r="N1361" s="5">
        <f>'PROTRA_capacity-Original_Data'!O1361</f>
        <v>0</v>
      </c>
      <c r="O1361" s="5">
        <f>'PROTRA_capacity-Original_Data'!P1361</f>
        <v>0</v>
      </c>
      <c r="P1361" s="5">
        <f>'PROTRA_capacity-Original_Data'!Q1361</f>
        <v>0</v>
      </c>
      <c r="Q1361" s="5">
        <f>'PROTRA_capacity-Original_Data'!R1361</f>
        <v>0</v>
      </c>
      <c r="R1361" s="5">
        <f>'PROTRA_capacity-Original_Data'!S1361</f>
        <v>0</v>
      </c>
      <c r="S1361" s="5">
        <f>'PROTRA_capacity-Original_Data'!T1361</f>
        <v>0</v>
      </c>
      <c r="T1361" s="5">
        <f>'PROTRA_capacity-Original_Data'!U1361</f>
        <v>0</v>
      </c>
      <c r="U1361" s="5">
        <f>'PROTRA_capacity-Original_Data'!V1361</f>
        <v>0</v>
      </c>
      <c r="W1361" s="83" t="e">
        <f t="shared" si="87"/>
        <v>#DIV/0!</v>
      </c>
    </row>
    <row r="1362" spans="1:23" x14ac:dyDescent="0.35">
      <c r="A1362" t="s">
        <v>64</v>
      </c>
      <c r="B1362" t="s">
        <v>42</v>
      </c>
      <c r="C1362" t="str">
        <f t="shared" si="84"/>
        <v>ROMANIA_TO_elec</v>
      </c>
      <c r="D1362" t="str">
        <f t="shared" si="85"/>
        <v>PROTRA_CHP_PP_I</v>
      </c>
      <c r="E1362" t="s">
        <v>33</v>
      </c>
      <c r="F1362" s="1" t="str">
        <f t="shared" si="86"/>
        <v>ROMANIATO_elecPROTRA_PP_waste</v>
      </c>
      <c r="G1362" s="5">
        <f>'PROTRA_capacity-Original_Data'!H1362</f>
        <v>0</v>
      </c>
      <c r="H1362" s="5">
        <f>'PROTRA_capacity-Original_Data'!I1362</f>
        <v>0</v>
      </c>
      <c r="I1362" s="5">
        <f>'PROTRA_capacity-Original_Data'!J1362</f>
        <v>0</v>
      </c>
      <c r="J1362" s="5">
        <f>'PROTRA_capacity-Original_Data'!K1362</f>
        <v>0</v>
      </c>
      <c r="K1362" s="5">
        <f>'PROTRA_capacity-Original_Data'!L1362</f>
        <v>0</v>
      </c>
      <c r="L1362" s="5">
        <f>'PROTRA_capacity-Original_Data'!M1362</f>
        <v>0</v>
      </c>
      <c r="M1362" s="5">
        <f>'PROTRA_capacity-Original_Data'!N1362</f>
        <v>0</v>
      </c>
      <c r="N1362" s="5">
        <f>'PROTRA_capacity-Original_Data'!O1362</f>
        <v>0</v>
      </c>
      <c r="O1362" s="5">
        <f>'PROTRA_capacity-Original_Data'!P1362</f>
        <v>0</v>
      </c>
      <c r="P1362" s="5">
        <f>'PROTRA_capacity-Original_Data'!Q1362</f>
        <v>0</v>
      </c>
      <c r="Q1362" s="5">
        <f>'PROTRA_capacity-Original_Data'!R1362</f>
        <v>0</v>
      </c>
      <c r="R1362" s="5">
        <f>'PROTRA_capacity-Original_Data'!S1362</f>
        <v>0</v>
      </c>
      <c r="S1362" s="5">
        <f>'PROTRA_capacity-Original_Data'!T1362</f>
        <v>0</v>
      </c>
      <c r="T1362" s="5">
        <f>'PROTRA_capacity-Original_Data'!U1362</f>
        <v>0</v>
      </c>
      <c r="U1362" s="5">
        <f>'PROTRA_capacity-Original_Data'!V1362</f>
        <v>0</v>
      </c>
      <c r="W1362" s="83" t="e">
        <f t="shared" si="87"/>
        <v>#DIV/0!</v>
      </c>
    </row>
    <row r="1363" spans="1:23" x14ac:dyDescent="0.35">
      <c r="A1363" t="s">
        <v>64</v>
      </c>
      <c r="B1363" t="s">
        <v>42</v>
      </c>
      <c r="C1363" t="str">
        <f t="shared" si="84"/>
        <v>ROMANIA_TO_elec</v>
      </c>
      <c r="D1363" t="str">
        <f t="shared" si="85"/>
        <v>PROTRA_CHP_PP_I</v>
      </c>
      <c r="E1363" t="s">
        <v>34</v>
      </c>
      <c r="F1363" s="1" t="str">
        <f t="shared" si="86"/>
        <v>ROMANIATO_elecPROTRA_PP_waste_CCS</v>
      </c>
      <c r="G1363" s="5">
        <f>'PROTRA_capacity-Original_Data'!H1363</f>
        <v>0</v>
      </c>
      <c r="H1363" s="5">
        <f>'PROTRA_capacity-Original_Data'!I1363</f>
        <v>0</v>
      </c>
      <c r="I1363" s="5">
        <f>'PROTRA_capacity-Original_Data'!J1363</f>
        <v>0</v>
      </c>
      <c r="J1363" s="5">
        <f>'PROTRA_capacity-Original_Data'!K1363</f>
        <v>0</v>
      </c>
      <c r="K1363" s="5">
        <f>'PROTRA_capacity-Original_Data'!L1363</f>
        <v>0</v>
      </c>
      <c r="L1363" s="5">
        <f>'PROTRA_capacity-Original_Data'!M1363</f>
        <v>0</v>
      </c>
      <c r="M1363" s="5">
        <f>'PROTRA_capacity-Original_Data'!N1363</f>
        <v>0</v>
      </c>
      <c r="N1363" s="5">
        <f>'PROTRA_capacity-Original_Data'!O1363</f>
        <v>0</v>
      </c>
      <c r="O1363" s="5">
        <f>'PROTRA_capacity-Original_Data'!P1363</f>
        <v>0</v>
      </c>
      <c r="P1363" s="5">
        <f>'PROTRA_capacity-Original_Data'!Q1363</f>
        <v>0</v>
      </c>
      <c r="Q1363" s="5">
        <f>'PROTRA_capacity-Original_Data'!R1363</f>
        <v>0</v>
      </c>
      <c r="R1363" s="5">
        <f>'PROTRA_capacity-Original_Data'!S1363</f>
        <v>0</v>
      </c>
      <c r="S1363" s="5">
        <f>'PROTRA_capacity-Original_Data'!T1363</f>
        <v>0</v>
      </c>
      <c r="T1363" s="5">
        <f>'PROTRA_capacity-Original_Data'!U1363</f>
        <v>0</v>
      </c>
      <c r="U1363" s="5">
        <f>'PROTRA_capacity-Original_Data'!V1363</f>
        <v>0</v>
      </c>
      <c r="W1363" s="83" t="e">
        <f t="shared" si="87"/>
        <v>#DIV/0!</v>
      </c>
    </row>
    <row r="1364" spans="1:23" x14ac:dyDescent="0.35">
      <c r="A1364" t="s">
        <v>64</v>
      </c>
      <c r="B1364" t="s">
        <v>42</v>
      </c>
      <c r="C1364" t="str">
        <f t="shared" si="84"/>
        <v>ROMANIA_TO_elec</v>
      </c>
      <c r="D1364" t="str">
        <f t="shared" si="85"/>
        <v>PROTRA_CHP_PP_I</v>
      </c>
      <c r="E1364" t="s">
        <v>35</v>
      </c>
      <c r="F1364" s="1" t="str">
        <f t="shared" si="86"/>
        <v>ROMANIATO_elecPROTRA_PP_wind_offshore</v>
      </c>
      <c r="G1364" s="5">
        <f>'PROTRA_capacity-Original_Data'!H1364</f>
        <v>0</v>
      </c>
      <c r="H1364" s="5">
        <f>'PROTRA_capacity-Original_Data'!I1364</f>
        <v>0</v>
      </c>
      <c r="I1364" s="5">
        <f>'PROTRA_capacity-Original_Data'!J1364</f>
        <v>0</v>
      </c>
      <c r="J1364" s="5">
        <f>'PROTRA_capacity-Original_Data'!K1364</f>
        <v>0</v>
      </c>
      <c r="K1364" s="5">
        <f>'PROTRA_capacity-Original_Data'!L1364</f>
        <v>0</v>
      </c>
      <c r="L1364" s="5">
        <f>'PROTRA_capacity-Original_Data'!M1364</f>
        <v>0</v>
      </c>
      <c r="M1364" s="5">
        <f>'PROTRA_capacity-Original_Data'!N1364</f>
        <v>0</v>
      </c>
      <c r="N1364" s="5">
        <f>'PROTRA_capacity-Original_Data'!O1364</f>
        <v>0</v>
      </c>
      <c r="O1364" s="5">
        <f>'PROTRA_capacity-Original_Data'!P1364</f>
        <v>0</v>
      </c>
      <c r="P1364" s="5">
        <f>'PROTRA_capacity-Original_Data'!Q1364</f>
        <v>0</v>
      </c>
      <c r="Q1364" s="5">
        <f>'PROTRA_capacity-Original_Data'!R1364</f>
        <v>0</v>
      </c>
      <c r="R1364" s="5">
        <f>'PROTRA_capacity-Original_Data'!S1364</f>
        <v>0</v>
      </c>
      <c r="S1364" s="5">
        <f>'PROTRA_capacity-Original_Data'!T1364</f>
        <v>0</v>
      </c>
      <c r="T1364" s="5">
        <f>'PROTRA_capacity-Original_Data'!U1364</f>
        <v>0</v>
      </c>
      <c r="U1364" s="5">
        <f>'PROTRA_capacity-Original_Data'!V1364</f>
        <v>0</v>
      </c>
      <c r="W1364" s="83" t="e">
        <f t="shared" si="87"/>
        <v>#DIV/0!</v>
      </c>
    </row>
    <row r="1365" spans="1:23" x14ac:dyDescent="0.35">
      <c r="A1365" t="s">
        <v>64</v>
      </c>
      <c r="B1365" t="s">
        <v>42</v>
      </c>
      <c r="C1365" t="str">
        <f t="shared" si="84"/>
        <v>ROMANIA_TO_elec</v>
      </c>
      <c r="D1365" t="str">
        <f t="shared" si="85"/>
        <v>PROTRA_CHP_PP_I</v>
      </c>
      <c r="E1365" t="s">
        <v>36</v>
      </c>
      <c r="F1365" s="1" t="str">
        <f t="shared" si="86"/>
        <v>ROMANIATO_elecPROTRA_PP_wind_onshore</v>
      </c>
      <c r="G1365" s="5">
        <f>'PROTRA_capacity-Original_Data'!H1365</f>
        <v>1E-3</v>
      </c>
      <c r="H1365" s="5">
        <f>'PROTRA_capacity-Original_Data'!I1365</f>
        <v>3.0000000000000001E-3</v>
      </c>
      <c r="I1365" s="5">
        <f>'PROTRA_capacity-Original_Data'!J1365</f>
        <v>5.0000000000000001E-3</v>
      </c>
      <c r="J1365" s="5">
        <f>'PROTRA_capacity-Original_Data'!K1365</f>
        <v>1.4999999999999999E-2</v>
      </c>
      <c r="K1365" s="5">
        <f>'PROTRA_capacity-Original_Data'!L1365</f>
        <v>0.38900000000000001</v>
      </c>
      <c r="L1365" s="5">
        <f>'PROTRA_capacity-Original_Data'!M1365</f>
        <v>0.98799999999999999</v>
      </c>
      <c r="M1365" s="5">
        <f>'PROTRA_capacity-Original_Data'!N1365</f>
        <v>1.8220000000000001</v>
      </c>
      <c r="N1365" s="5">
        <f>'PROTRA_capacity-Original_Data'!O1365</f>
        <v>2.7730000000000001</v>
      </c>
      <c r="O1365" s="5">
        <f>'PROTRA_capacity-Original_Data'!P1365</f>
        <v>3.2440000000000002</v>
      </c>
      <c r="P1365" s="5">
        <f>'PROTRA_capacity-Original_Data'!Q1365</f>
        <v>3.13</v>
      </c>
      <c r="Q1365" s="5">
        <f>'PROTRA_capacity-Original_Data'!R1365</f>
        <v>3.1753936464088399</v>
      </c>
      <c r="R1365" s="5">
        <f>'PROTRA_capacity-Original_Data'!S1365</f>
        <v>3.2261912983425409</v>
      </c>
      <c r="S1365" s="5">
        <f>'PROTRA_capacity-Original_Data'!T1365</f>
        <v>3.2283529005524865</v>
      </c>
      <c r="T1365" s="5">
        <f>'PROTRA_capacity-Original_Data'!U1365</f>
        <v>3.2078176795580111</v>
      </c>
      <c r="U1365" s="5">
        <f>'PROTRA_capacity-Original_Data'!V1365</f>
        <v>3.2121408839779004</v>
      </c>
      <c r="W1365" s="83">
        <f t="shared" si="87"/>
        <v>0.78026776209362803</v>
      </c>
    </row>
    <row r="1366" spans="1:23" x14ac:dyDescent="0.35">
      <c r="A1366" t="s">
        <v>75</v>
      </c>
      <c r="B1366" t="s">
        <v>41</v>
      </c>
      <c r="C1366" t="str">
        <f t="shared" si="84"/>
        <v>RUSSIA_TO_heat</v>
      </c>
      <c r="D1366" t="str">
        <f t="shared" si="85"/>
        <v>PROTRA_CHP_HP_I</v>
      </c>
      <c r="E1366" t="s">
        <v>0</v>
      </c>
      <c r="F1366" s="1" t="str">
        <f t="shared" si="86"/>
        <v>RUSSIATO_heatPROTRA_CHP_gas_fuels</v>
      </c>
      <c r="G1366" s="4">
        <f>'PROTRA_capacity-Original_Data'!H1366</f>
        <v>369.4808317320016</v>
      </c>
      <c r="H1366" s="4">
        <f>'PROTRA_capacity-Original_Data'!I1366</f>
        <v>366.71313179318594</v>
      </c>
      <c r="I1366" s="4">
        <f>'PROTRA_capacity-Original_Data'!J1366</f>
        <v>350.50865280446664</v>
      </c>
      <c r="J1366" s="4">
        <f>'PROTRA_capacity-Original_Data'!K1366</f>
        <v>344.59754027965153</v>
      </c>
      <c r="K1366" s="4">
        <f>'PROTRA_capacity-Original_Data'!L1366</f>
        <v>366.96872117369043</v>
      </c>
      <c r="L1366" s="4">
        <f>'PROTRA_capacity-Original_Data'!M1366</f>
        <v>393.79437965313946</v>
      </c>
      <c r="M1366" s="4">
        <f>'PROTRA_capacity-Original_Data'!N1366</f>
        <v>405.46392466287847</v>
      </c>
      <c r="N1366" s="4">
        <f>'PROTRA_capacity-Original_Data'!O1366</f>
        <v>427.25563241531967</v>
      </c>
      <c r="O1366" s="4">
        <f>'PROTRA_capacity-Original_Data'!P1366</f>
        <v>437.64816606199633</v>
      </c>
      <c r="P1366" s="4">
        <f>'PROTRA_capacity-Original_Data'!Q1366</f>
        <v>403.41209951894564</v>
      </c>
      <c r="Q1366" s="4">
        <f>'PROTRA_capacity-Original_Data'!R1366</f>
        <v>421.71574194827963</v>
      </c>
      <c r="R1366" s="4">
        <f>'PROTRA_capacity-Original_Data'!S1366</f>
        <v>400.93877642665097</v>
      </c>
      <c r="S1366" s="4">
        <f>'PROTRA_capacity-Original_Data'!T1366</f>
        <v>415.33264415259777</v>
      </c>
      <c r="T1366" s="4">
        <f>'PROTRA_capacity-Original_Data'!U1366</f>
        <v>421.41510260061256</v>
      </c>
      <c r="U1366" s="4">
        <f>'PROTRA_capacity-Original_Data'!V1366</f>
        <v>424.37739343737775</v>
      </c>
      <c r="W1366" s="83">
        <f t="shared" si="87"/>
        <v>9.9437044181580614E-3</v>
      </c>
    </row>
    <row r="1367" spans="1:23" x14ac:dyDescent="0.35">
      <c r="A1367" t="s">
        <v>75</v>
      </c>
      <c r="B1367" t="s">
        <v>41</v>
      </c>
      <c r="C1367" t="str">
        <f t="shared" si="84"/>
        <v>RUSSIA_TO_heat</v>
      </c>
      <c r="D1367" t="str">
        <f t="shared" si="85"/>
        <v>PROTRA_CHP_HP_I</v>
      </c>
      <c r="E1367" t="s">
        <v>1</v>
      </c>
      <c r="F1367" s="1" t="str">
        <f t="shared" si="86"/>
        <v>RUSSIATO_heatPROTRA_CHP_gas_fuels_CCS</v>
      </c>
      <c r="G1367" s="4">
        <f>'PROTRA_capacity-Original_Data'!H1367</f>
        <v>0</v>
      </c>
      <c r="H1367" s="4">
        <f>'PROTRA_capacity-Original_Data'!I1367</f>
        <v>0</v>
      </c>
      <c r="I1367" s="4">
        <f>'PROTRA_capacity-Original_Data'!J1367</f>
        <v>0</v>
      </c>
      <c r="J1367" s="4">
        <f>'PROTRA_capacity-Original_Data'!K1367</f>
        <v>0</v>
      </c>
      <c r="K1367" s="4">
        <f>'PROTRA_capacity-Original_Data'!L1367</f>
        <v>0</v>
      </c>
      <c r="L1367" s="4">
        <f>'PROTRA_capacity-Original_Data'!M1367</f>
        <v>0</v>
      </c>
      <c r="M1367" s="4">
        <f>'PROTRA_capacity-Original_Data'!N1367</f>
        <v>0</v>
      </c>
      <c r="N1367" s="4">
        <f>'PROTRA_capacity-Original_Data'!O1367</f>
        <v>0</v>
      </c>
      <c r="O1367" s="4">
        <f>'PROTRA_capacity-Original_Data'!P1367</f>
        <v>0</v>
      </c>
      <c r="P1367" s="4">
        <f>'PROTRA_capacity-Original_Data'!Q1367</f>
        <v>0</v>
      </c>
      <c r="Q1367" s="4">
        <f>'PROTRA_capacity-Original_Data'!R1367</f>
        <v>0</v>
      </c>
      <c r="R1367" s="4">
        <f>'PROTRA_capacity-Original_Data'!S1367</f>
        <v>0</v>
      </c>
      <c r="S1367" s="4">
        <f>'PROTRA_capacity-Original_Data'!T1367</f>
        <v>0</v>
      </c>
      <c r="T1367" s="4">
        <f>'PROTRA_capacity-Original_Data'!U1367</f>
        <v>0</v>
      </c>
      <c r="U1367" s="4">
        <f>'PROTRA_capacity-Original_Data'!V1367</f>
        <v>0</v>
      </c>
      <c r="W1367" s="83" t="e">
        <f t="shared" si="87"/>
        <v>#DIV/0!</v>
      </c>
    </row>
    <row r="1368" spans="1:23" x14ac:dyDescent="0.35">
      <c r="A1368" t="s">
        <v>75</v>
      </c>
      <c r="B1368" t="s">
        <v>41</v>
      </c>
      <c r="C1368" t="str">
        <f t="shared" si="84"/>
        <v>RUSSIA_TO_heat</v>
      </c>
      <c r="D1368" t="str">
        <f t="shared" si="85"/>
        <v>PROTRA_CHP_HP_I</v>
      </c>
      <c r="E1368" t="s">
        <v>2</v>
      </c>
      <c r="F1368" s="1" t="str">
        <f t="shared" si="86"/>
        <v>RUSSIATO_heatPROTRA_CHP_geothermal</v>
      </c>
      <c r="G1368" s="3">
        <v>0</v>
      </c>
      <c r="H1368" s="3">
        <v>0</v>
      </c>
      <c r="I1368" s="3">
        <v>0</v>
      </c>
      <c r="J1368" s="3">
        <v>0</v>
      </c>
      <c r="K1368" s="3">
        <v>0</v>
      </c>
      <c r="L1368" s="3">
        <v>0</v>
      </c>
      <c r="M1368" s="3">
        <v>0</v>
      </c>
      <c r="N1368" s="3">
        <v>0</v>
      </c>
      <c r="O1368" s="3">
        <v>0</v>
      </c>
      <c r="P1368" s="3">
        <v>0</v>
      </c>
      <c r="Q1368" s="3">
        <v>0</v>
      </c>
      <c r="R1368" s="3">
        <v>0</v>
      </c>
      <c r="S1368" s="3">
        <v>0</v>
      </c>
      <c r="T1368" s="3">
        <v>0</v>
      </c>
      <c r="U1368" s="3">
        <v>0</v>
      </c>
      <c r="W1368" s="83" t="e">
        <f t="shared" si="87"/>
        <v>#DIV/0!</v>
      </c>
    </row>
    <row r="1369" spans="1:23" x14ac:dyDescent="0.35">
      <c r="A1369" t="s">
        <v>75</v>
      </c>
      <c r="B1369" t="s">
        <v>41</v>
      </c>
      <c r="C1369" t="str">
        <f t="shared" si="84"/>
        <v>RUSSIA_TO_heat</v>
      </c>
      <c r="D1369" t="str">
        <f t="shared" si="85"/>
        <v>PROTRA_CHP_HP_I</v>
      </c>
      <c r="E1369" t="s">
        <v>3</v>
      </c>
      <c r="F1369" s="1" t="str">
        <f t="shared" si="86"/>
        <v>RUSSIATO_heatPROTRA_CHP_liquid_fuels</v>
      </c>
      <c r="G1369" s="4">
        <f>'PROTRA_capacity-Original_Data'!H1369</f>
        <v>21.718361458767969</v>
      </c>
      <c r="H1369" s="4">
        <f>'PROTRA_capacity-Original_Data'!I1369</f>
        <v>15.824462860018972</v>
      </c>
      <c r="I1369" s="4">
        <f>'PROTRA_capacity-Original_Data'!J1369</f>
        <v>13.230773260785368</v>
      </c>
      <c r="J1369" s="4">
        <f>'PROTRA_capacity-Original_Data'!K1369</f>
        <v>12.447165408989786</v>
      </c>
      <c r="K1369" s="4">
        <f>'PROTRA_capacity-Original_Data'!L1369</f>
        <v>8.6406424536580531</v>
      </c>
      <c r="L1369" s="4">
        <f>'PROTRA_capacity-Original_Data'!M1369</f>
        <v>16.404497325292684</v>
      </c>
      <c r="M1369" s="4">
        <f>'PROTRA_capacity-Original_Data'!N1369</f>
        <v>16.513019902666475</v>
      </c>
      <c r="N1369" s="4">
        <f>'PROTRA_capacity-Original_Data'!O1369</f>
        <v>6.7240963156584979</v>
      </c>
      <c r="O1369" s="4">
        <f>'PROTRA_capacity-Original_Data'!P1369</f>
        <v>6.9710787331298842</v>
      </c>
      <c r="P1369" s="4">
        <f>'PROTRA_capacity-Original_Data'!Q1369</f>
        <v>6.4279045225848597</v>
      </c>
      <c r="Q1369" s="4">
        <f>'PROTRA_capacity-Original_Data'!R1369</f>
        <v>4.3840501748523257</v>
      </c>
      <c r="R1369" s="4">
        <f>'PROTRA_capacity-Original_Data'!S1369</f>
        <v>7.6313300938720294</v>
      </c>
      <c r="S1369" s="4">
        <f>'PROTRA_capacity-Original_Data'!T1369</f>
        <v>8.1005985581465865</v>
      </c>
      <c r="T1369" s="4">
        <f>'PROTRA_capacity-Original_Data'!U1369</f>
        <v>8.6370555953679577</v>
      </c>
      <c r="U1369" s="4">
        <f>'PROTRA_capacity-Original_Data'!V1369</f>
        <v>9.4505406482540035</v>
      </c>
      <c r="W1369" s="83">
        <f t="shared" si="87"/>
        <v>-5.7702956720087295E-2</v>
      </c>
    </row>
    <row r="1370" spans="1:23" x14ac:dyDescent="0.35">
      <c r="A1370" t="s">
        <v>75</v>
      </c>
      <c r="B1370" t="s">
        <v>41</v>
      </c>
      <c r="C1370" t="str">
        <f t="shared" si="84"/>
        <v>RUSSIA_TO_heat</v>
      </c>
      <c r="D1370" t="str">
        <f t="shared" si="85"/>
        <v>PROTRA_CHP_HP_I</v>
      </c>
      <c r="E1370" t="s">
        <v>4</v>
      </c>
      <c r="F1370" s="1" t="str">
        <f t="shared" si="86"/>
        <v>RUSSIATO_heatPROTRA_CHP_liquid_fuels_CCS</v>
      </c>
      <c r="G1370" s="4">
        <f>'PROTRA_capacity-Original_Data'!H1370</f>
        <v>0</v>
      </c>
      <c r="H1370" s="4">
        <f>'PROTRA_capacity-Original_Data'!I1370</f>
        <v>0</v>
      </c>
      <c r="I1370" s="4">
        <f>'PROTRA_capacity-Original_Data'!J1370</f>
        <v>0</v>
      </c>
      <c r="J1370" s="4">
        <f>'PROTRA_capacity-Original_Data'!K1370</f>
        <v>0</v>
      </c>
      <c r="K1370" s="4">
        <f>'PROTRA_capacity-Original_Data'!L1370</f>
        <v>0</v>
      </c>
      <c r="L1370" s="4">
        <f>'PROTRA_capacity-Original_Data'!M1370</f>
        <v>0</v>
      </c>
      <c r="M1370" s="4">
        <f>'PROTRA_capacity-Original_Data'!N1370</f>
        <v>0</v>
      </c>
      <c r="N1370" s="4">
        <f>'PROTRA_capacity-Original_Data'!O1370</f>
        <v>0</v>
      </c>
      <c r="O1370" s="4">
        <f>'PROTRA_capacity-Original_Data'!P1370</f>
        <v>0</v>
      </c>
      <c r="P1370" s="4">
        <f>'PROTRA_capacity-Original_Data'!Q1370</f>
        <v>0</v>
      </c>
      <c r="Q1370" s="4">
        <f>'PROTRA_capacity-Original_Data'!R1370</f>
        <v>0</v>
      </c>
      <c r="R1370" s="4">
        <f>'PROTRA_capacity-Original_Data'!S1370</f>
        <v>0</v>
      </c>
      <c r="S1370" s="4">
        <f>'PROTRA_capacity-Original_Data'!T1370</f>
        <v>0</v>
      </c>
      <c r="T1370" s="4">
        <f>'PROTRA_capacity-Original_Data'!U1370</f>
        <v>0</v>
      </c>
      <c r="U1370" s="4">
        <f>'PROTRA_capacity-Original_Data'!V1370</f>
        <v>0</v>
      </c>
      <c r="W1370" s="83" t="e">
        <f t="shared" si="87"/>
        <v>#DIV/0!</v>
      </c>
    </row>
    <row r="1371" spans="1:23" x14ac:dyDescent="0.35">
      <c r="A1371" t="s">
        <v>75</v>
      </c>
      <c r="B1371" t="s">
        <v>41</v>
      </c>
      <c r="C1371" t="str">
        <f t="shared" si="84"/>
        <v>RUSSIA_TO_heat</v>
      </c>
      <c r="D1371" t="str">
        <f t="shared" si="85"/>
        <v>PROTRA_CHP_HP_I</v>
      </c>
      <c r="E1371" t="s">
        <v>5</v>
      </c>
      <c r="F1371" s="1" t="str">
        <f t="shared" si="86"/>
        <v>RUSSIATO_heatPROTRA_CHP_solid_fossil</v>
      </c>
      <c r="G1371" s="4">
        <f>'PROTRA_capacity-Original_Data'!H1371</f>
        <v>125.3398347088882</v>
      </c>
      <c r="H1371" s="4">
        <f>'PROTRA_capacity-Original_Data'!I1371</f>
        <v>113.01241835079362</v>
      </c>
      <c r="I1371" s="4">
        <f>'PROTRA_capacity-Original_Data'!J1371</f>
        <v>121.2896972781415</v>
      </c>
      <c r="J1371" s="4">
        <f>'PROTRA_capacity-Original_Data'!K1371</f>
        <v>106.00709887342342</v>
      </c>
      <c r="K1371" s="4">
        <f>'PROTRA_capacity-Original_Data'!L1371</f>
        <v>123.17686747709332</v>
      </c>
      <c r="L1371" s="4">
        <f>'PROTRA_capacity-Original_Data'!M1371</f>
        <v>126.46173362946274</v>
      </c>
      <c r="M1371" s="4">
        <f>'PROTRA_capacity-Original_Data'!N1371</f>
        <v>128.80376311392439</v>
      </c>
      <c r="N1371" s="4">
        <f>'PROTRA_capacity-Original_Data'!O1371</f>
        <v>108.34931546577705</v>
      </c>
      <c r="O1371" s="4">
        <f>'PROTRA_capacity-Original_Data'!P1371</f>
        <v>104.80755017765892</v>
      </c>
      <c r="P1371" s="4">
        <f>'PROTRA_capacity-Original_Data'!Q1371</f>
        <v>112.94880166750551</v>
      </c>
      <c r="Q1371" s="4">
        <f>'PROTRA_capacity-Original_Data'!R1371</f>
        <v>113.8991226510943</v>
      </c>
      <c r="R1371" s="4">
        <f>'PROTRA_capacity-Original_Data'!S1371</f>
        <v>115.90620281372851</v>
      </c>
      <c r="S1371" s="4">
        <f>'PROTRA_capacity-Original_Data'!T1371</f>
        <v>128.07926077414021</v>
      </c>
      <c r="T1371" s="4">
        <f>'PROTRA_capacity-Original_Data'!U1371</f>
        <v>98.127383052889797</v>
      </c>
      <c r="U1371" s="4">
        <f>'PROTRA_capacity-Original_Data'!V1371</f>
        <v>96.581113142271249</v>
      </c>
      <c r="W1371" s="83">
        <f t="shared" si="87"/>
        <v>-1.8445301328764097E-2</v>
      </c>
    </row>
    <row r="1372" spans="1:23" x14ac:dyDescent="0.35">
      <c r="A1372" t="s">
        <v>75</v>
      </c>
      <c r="B1372" t="s">
        <v>41</v>
      </c>
      <c r="C1372" t="str">
        <f t="shared" si="84"/>
        <v>RUSSIA_TO_heat</v>
      </c>
      <c r="D1372" t="str">
        <f t="shared" si="85"/>
        <v>PROTRA_CHP_HP_I</v>
      </c>
      <c r="E1372" t="s">
        <v>6</v>
      </c>
      <c r="F1372" s="1" t="str">
        <f t="shared" si="86"/>
        <v>RUSSIATO_heatPROTRA_CHP_solid_fossil_CCS</v>
      </c>
      <c r="G1372" s="4">
        <f>'PROTRA_capacity-Original_Data'!H1372</f>
        <v>0</v>
      </c>
      <c r="H1372" s="4">
        <f>'PROTRA_capacity-Original_Data'!I1372</f>
        <v>0</v>
      </c>
      <c r="I1372" s="4">
        <f>'PROTRA_capacity-Original_Data'!J1372</f>
        <v>0</v>
      </c>
      <c r="J1372" s="4">
        <f>'PROTRA_capacity-Original_Data'!K1372</f>
        <v>0</v>
      </c>
      <c r="K1372" s="4">
        <f>'PROTRA_capacity-Original_Data'!L1372</f>
        <v>0</v>
      </c>
      <c r="L1372" s="4">
        <f>'PROTRA_capacity-Original_Data'!M1372</f>
        <v>0</v>
      </c>
      <c r="M1372" s="4">
        <f>'PROTRA_capacity-Original_Data'!N1372</f>
        <v>0</v>
      </c>
      <c r="N1372" s="4">
        <f>'PROTRA_capacity-Original_Data'!O1372</f>
        <v>0</v>
      </c>
      <c r="O1372" s="4">
        <f>'PROTRA_capacity-Original_Data'!P1372</f>
        <v>0</v>
      </c>
      <c r="P1372" s="4">
        <f>'PROTRA_capacity-Original_Data'!Q1372</f>
        <v>0</v>
      </c>
      <c r="Q1372" s="4">
        <f>'PROTRA_capacity-Original_Data'!R1372</f>
        <v>0</v>
      </c>
      <c r="R1372" s="4">
        <f>'PROTRA_capacity-Original_Data'!S1372</f>
        <v>0</v>
      </c>
      <c r="S1372" s="4">
        <f>'PROTRA_capacity-Original_Data'!T1372</f>
        <v>0</v>
      </c>
      <c r="T1372" s="4">
        <f>'PROTRA_capacity-Original_Data'!U1372</f>
        <v>0</v>
      </c>
      <c r="U1372" s="4">
        <f>'PROTRA_capacity-Original_Data'!V1372</f>
        <v>0</v>
      </c>
      <c r="W1372" s="83" t="e">
        <f t="shared" si="87"/>
        <v>#DIV/0!</v>
      </c>
    </row>
    <row r="1373" spans="1:23" x14ac:dyDescent="0.35">
      <c r="A1373" t="s">
        <v>75</v>
      </c>
      <c r="B1373" t="s">
        <v>41</v>
      </c>
      <c r="C1373" t="str">
        <f t="shared" si="84"/>
        <v>RUSSIA_TO_heat</v>
      </c>
      <c r="D1373" t="str">
        <f t="shared" si="85"/>
        <v>PROTRA_CHP_HP_I</v>
      </c>
      <c r="E1373" t="s">
        <v>7</v>
      </c>
      <c r="F1373" s="1" t="str">
        <f t="shared" si="86"/>
        <v>RUSSIATO_heatPROTRA_CHP_waste</v>
      </c>
      <c r="G1373" s="4">
        <f>'PROTRA_capacity-Original_Data'!H1373</f>
        <v>6.7233478840904022</v>
      </c>
      <c r="H1373" s="4">
        <f>'PROTRA_capacity-Original_Data'!I1373</f>
        <v>4.6080931647615966</v>
      </c>
      <c r="I1373" s="4">
        <f>'PROTRA_capacity-Original_Data'!J1373</f>
        <v>6.2437903568334603</v>
      </c>
      <c r="J1373" s="4">
        <f>'PROTRA_capacity-Original_Data'!K1373</f>
        <v>6.4658874246656843</v>
      </c>
      <c r="K1373" s="4">
        <f>'PROTRA_capacity-Original_Data'!L1373</f>
        <v>6.5672999021425724</v>
      </c>
      <c r="L1373" s="4">
        <f>'PROTRA_capacity-Original_Data'!M1373</f>
        <v>6.5719775994431675</v>
      </c>
      <c r="M1373" s="4">
        <f>'PROTRA_capacity-Original_Data'!N1373</f>
        <v>6.154914108122167</v>
      </c>
      <c r="N1373" s="4">
        <f>'PROTRA_capacity-Original_Data'!O1373</f>
        <v>6.0808193828807502</v>
      </c>
      <c r="O1373" s="4">
        <f>'PROTRA_capacity-Original_Data'!P1373</f>
        <v>5.7631101822243762</v>
      </c>
      <c r="P1373" s="4">
        <f>'PROTRA_capacity-Original_Data'!Q1373</f>
        <v>6.0207577495411178</v>
      </c>
      <c r="Q1373" s="4">
        <f>'PROTRA_capacity-Original_Data'!R1373</f>
        <v>7.2365848319116255</v>
      </c>
      <c r="R1373" s="4">
        <f>'PROTRA_capacity-Original_Data'!S1373</f>
        <v>8.5166329560614535</v>
      </c>
      <c r="S1373" s="4">
        <f>'PROTRA_capacity-Original_Data'!T1373</f>
        <v>12.014850753389926</v>
      </c>
      <c r="T1373" s="4">
        <f>'PROTRA_capacity-Original_Data'!U1373</f>
        <v>12.697818883302677</v>
      </c>
      <c r="U1373" s="4">
        <f>'PROTRA_capacity-Original_Data'!V1373</f>
        <v>14.51105770220282</v>
      </c>
      <c r="W1373" s="83">
        <f t="shared" si="87"/>
        <v>5.6489655285441698E-2</v>
      </c>
    </row>
    <row r="1374" spans="1:23" x14ac:dyDescent="0.35">
      <c r="A1374" t="s">
        <v>75</v>
      </c>
      <c r="B1374" t="s">
        <v>41</v>
      </c>
      <c r="C1374" t="str">
        <f t="shared" si="84"/>
        <v>RUSSIA_TO_heat</v>
      </c>
      <c r="D1374" t="str">
        <f t="shared" si="85"/>
        <v>PROTRA_CHP_HP_I</v>
      </c>
      <c r="E1374" t="s">
        <v>8</v>
      </c>
      <c r="F1374" s="1" t="str">
        <f t="shared" si="86"/>
        <v>RUSSIATO_heatPROTRA_CHP_solid_bio</v>
      </c>
      <c r="G1374" s="4">
        <f>'PROTRA_capacity-Original_Data'!H1374</f>
        <v>0.10908390104986239</v>
      </c>
      <c r="H1374" s="4">
        <f>'PROTRA_capacity-Original_Data'!I1374</f>
        <v>3.1621233752018425E-2</v>
      </c>
      <c r="I1374" s="4">
        <f>'PROTRA_capacity-Original_Data'!J1374</f>
        <v>5.1080454522491318E-2</v>
      </c>
      <c r="J1374" s="4">
        <f>'PROTRA_capacity-Original_Data'!K1374</f>
        <v>7.334629367332085E-2</v>
      </c>
      <c r="K1374" s="4">
        <f>'PROTRA_capacity-Original_Data'!L1374</f>
        <v>8.1391933030343297E-2</v>
      </c>
      <c r="L1374" s="4">
        <f>'PROTRA_capacity-Original_Data'!M1374</f>
        <v>7.914663832605795E-2</v>
      </c>
      <c r="M1374" s="4">
        <f>'PROTRA_capacity-Original_Data'!N1374</f>
        <v>9.1869974983674843E-2</v>
      </c>
      <c r="N1374" s="4">
        <f>'PROTRA_capacity-Original_Data'!O1374</f>
        <v>8.1579040922367077E-2</v>
      </c>
      <c r="O1374" s="4">
        <f>'PROTRA_capacity-Original_Data'!P1374</f>
        <v>8.4572767194747517E-2</v>
      </c>
      <c r="P1374" s="4">
        <f>'PROTRA_capacity-Original_Data'!Q1374</f>
        <v>8.5134090870818857E-2</v>
      </c>
      <c r="Q1374" s="4">
        <f>'PROTRA_capacity-Original_Data'!R1374</f>
        <v>9.3553946011888836E-2</v>
      </c>
      <c r="R1374" s="4">
        <f>'PROTRA_capacity-Original_Data'!S1374</f>
        <v>7.6936894121257135E-2</v>
      </c>
      <c r="S1374" s="4">
        <f>'PROTRA_capacity-Original_Data'!T1374</f>
        <v>0.13090442341767533</v>
      </c>
      <c r="T1374" s="4">
        <f>'PROTRA_capacity-Original_Data'!U1374</f>
        <v>0.50757880516642317</v>
      </c>
      <c r="U1374" s="4">
        <f>'PROTRA_capacity-Original_Data'!V1374</f>
        <v>0.59580279576612272</v>
      </c>
      <c r="W1374" s="83">
        <f t="shared" si="87"/>
        <v>0.12893068312813805</v>
      </c>
    </row>
    <row r="1375" spans="1:23" x14ac:dyDescent="0.35">
      <c r="A1375" t="s">
        <v>75</v>
      </c>
      <c r="B1375" t="s">
        <v>41</v>
      </c>
      <c r="C1375" t="str">
        <f t="shared" si="84"/>
        <v>RUSSIA_TO_heat</v>
      </c>
      <c r="D1375" t="str">
        <f t="shared" si="85"/>
        <v>PROTRA_CHP_HP_I</v>
      </c>
      <c r="E1375" t="s">
        <v>9</v>
      </c>
      <c r="F1375" s="1" t="str">
        <f t="shared" si="86"/>
        <v>RUSSIATO_heatPROTRA_CHP_solid_bio_CCS</v>
      </c>
      <c r="G1375" s="4">
        <f>'PROTRA_capacity-Original_Data'!H1375</f>
        <v>0</v>
      </c>
      <c r="H1375" s="4">
        <f>'PROTRA_capacity-Original_Data'!I1375</f>
        <v>0</v>
      </c>
      <c r="I1375" s="4">
        <f>'PROTRA_capacity-Original_Data'!J1375</f>
        <v>0</v>
      </c>
      <c r="J1375" s="4">
        <f>'PROTRA_capacity-Original_Data'!K1375</f>
        <v>0</v>
      </c>
      <c r="K1375" s="4">
        <f>'PROTRA_capacity-Original_Data'!L1375</f>
        <v>0</v>
      </c>
      <c r="L1375" s="4">
        <f>'PROTRA_capacity-Original_Data'!M1375</f>
        <v>0</v>
      </c>
      <c r="M1375" s="4">
        <f>'PROTRA_capacity-Original_Data'!N1375</f>
        <v>0</v>
      </c>
      <c r="N1375" s="4">
        <f>'PROTRA_capacity-Original_Data'!O1375</f>
        <v>0</v>
      </c>
      <c r="O1375" s="4">
        <f>'PROTRA_capacity-Original_Data'!P1375</f>
        <v>0</v>
      </c>
      <c r="P1375" s="4">
        <f>'PROTRA_capacity-Original_Data'!Q1375</f>
        <v>0</v>
      </c>
      <c r="Q1375" s="4">
        <f>'PROTRA_capacity-Original_Data'!R1375</f>
        <v>0</v>
      </c>
      <c r="R1375" s="4">
        <f>'PROTRA_capacity-Original_Data'!S1375</f>
        <v>0</v>
      </c>
      <c r="S1375" s="4">
        <f>'PROTRA_capacity-Original_Data'!T1375</f>
        <v>0</v>
      </c>
      <c r="T1375" s="4">
        <f>'PROTRA_capacity-Original_Data'!U1375</f>
        <v>0</v>
      </c>
      <c r="U1375" s="4">
        <f>'PROTRA_capacity-Original_Data'!V1375</f>
        <v>0</v>
      </c>
      <c r="W1375" s="83" t="e">
        <f t="shared" si="87"/>
        <v>#DIV/0!</v>
      </c>
    </row>
    <row r="1376" spans="1:23" x14ac:dyDescent="0.35">
      <c r="A1376" t="s">
        <v>75</v>
      </c>
      <c r="B1376" t="s">
        <v>41</v>
      </c>
      <c r="C1376" t="str">
        <f t="shared" si="84"/>
        <v>RUSSIA_TO_heat</v>
      </c>
      <c r="D1376" t="str">
        <f t="shared" si="85"/>
        <v>PROTRA_CHP_HP_I</v>
      </c>
      <c r="E1376" t="s">
        <v>10</v>
      </c>
      <c r="F1376" s="1" t="str">
        <f t="shared" si="86"/>
        <v>RUSSIATO_heatPROTRA_HP_gas_fuels</v>
      </c>
      <c r="G1376" s="4">
        <f>'PROTRA_capacity-Original_Data'!H1376</f>
        <v>441.92227163949542</v>
      </c>
      <c r="H1376" s="4">
        <f>'PROTRA_capacity-Original_Data'!I1376</f>
        <v>422.4652961637268</v>
      </c>
      <c r="I1376" s="4">
        <f>'PROTRA_capacity-Original_Data'!J1376</f>
        <v>404.94413893883626</v>
      </c>
      <c r="J1376" s="4">
        <f>'PROTRA_capacity-Original_Data'!K1376</f>
        <v>394.78605148086541</v>
      </c>
      <c r="K1376" s="4">
        <f>'PROTRA_capacity-Original_Data'!L1376</f>
        <v>410.88668558951156</v>
      </c>
      <c r="L1376" s="4">
        <f>'PROTRA_capacity-Original_Data'!M1376</f>
        <v>436.97364211125063</v>
      </c>
      <c r="M1376" s="4">
        <f>'PROTRA_capacity-Original_Data'!N1376</f>
        <v>420.63575519551836</v>
      </c>
      <c r="N1376" s="4">
        <f>'PROTRA_capacity-Original_Data'!O1376</f>
        <v>311.17801257739245</v>
      </c>
      <c r="O1376" s="4">
        <f>'PROTRA_capacity-Original_Data'!P1376</f>
        <v>299.40144185341592</v>
      </c>
      <c r="P1376" s="4">
        <f>'PROTRA_capacity-Original_Data'!Q1376</f>
        <v>270.25171624713948</v>
      </c>
      <c r="Q1376" s="4">
        <f>'PROTRA_capacity-Original_Data'!R1376</f>
        <v>287.0409953391424</v>
      </c>
      <c r="R1376" s="4">
        <f>'PROTRA_capacity-Original_Data'!S1376</f>
        <v>292.35646860048917</v>
      </c>
      <c r="S1376" s="4">
        <f>'PROTRA_capacity-Original_Data'!T1376</f>
        <v>268.72108574967575</v>
      </c>
      <c r="T1376" s="4">
        <f>'PROTRA_capacity-Original_Data'!U1376</f>
        <v>270.81326071052354</v>
      </c>
      <c r="U1376" s="4">
        <f>'PROTRA_capacity-Original_Data'!V1376</f>
        <v>269.09357864425368</v>
      </c>
      <c r="W1376" s="83">
        <f t="shared" si="87"/>
        <v>-3.4813483904822862E-2</v>
      </c>
    </row>
    <row r="1377" spans="1:23" x14ac:dyDescent="0.35">
      <c r="A1377" t="s">
        <v>75</v>
      </c>
      <c r="B1377" t="s">
        <v>41</v>
      </c>
      <c r="C1377" t="str">
        <f t="shared" si="84"/>
        <v>RUSSIA_TO_heat</v>
      </c>
      <c r="D1377" t="str">
        <f t="shared" si="85"/>
        <v>PROTRA_CHP_HP_I</v>
      </c>
      <c r="E1377" t="s">
        <v>11</v>
      </c>
      <c r="F1377" s="1" t="str">
        <f t="shared" si="86"/>
        <v>RUSSIATO_heatPROTRA_HP_solid_bio</v>
      </c>
      <c r="G1377" s="4">
        <f>'PROTRA_capacity-Original_Data'!H1377</f>
        <v>8.0591111252481529</v>
      </c>
      <c r="H1377" s="4">
        <f>'PROTRA_capacity-Original_Data'!I1377</f>
        <v>8.7274605155570839</v>
      </c>
      <c r="I1377" s="4">
        <f>'PROTRA_capacity-Original_Data'!J1377</f>
        <v>6.5027476793943686</v>
      </c>
      <c r="J1377" s="4">
        <f>'PROTRA_capacity-Original_Data'!K1377</f>
        <v>6.5809587782603094</v>
      </c>
      <c r="K1377" s="4">
        <f>'PROTRA_capacity-Original_Data'!L1377</f>
        <v>6.604721480547326</v>
      </c>
      <c r="L1377" s="4">
        <f>'PROTRA_capacity-Original_Data'!M1377</f>
        <v>6.613515551472446</v>
      </c>
      <c r="M1377" s="4">
        <f>'PROTRA_capacity-Original_Data'!N1377</f>
        <v>6.5772166204198328</v>
      </c>
      <c r="N1377" s="4">
        <f>'PROTRA_capacity-Original_Data'!O1377</f>
        <v>5.9240229693648256</v>
      </c>
      <c r="O1377" s="4">
        <f>'PROTRA_capacity-Original_Data'!P1377</f>
        <v>5.2764425550705303</v>
      </c>
      <c r="P1377" s="4">
        <f>'PROTRA_capacity-Original_Data'!Q1377</f>
        <v>4.8307515562698908</v>
      </c>
      <c r="Q1377" s="4">
        <f>'PROTRA_capacity-Original_Data'!R1377</f>
        <v>3.604446431946053</v>
      </c>
      <c r="R1377" s="4">
        <f>'PROTRA_capacity-Original_Data'!S1377</f>
        <v>3.4785901794551792</v>
      </c>
      <c r="S1377" s="4">
        <f>'PROTRA_capacity-Original_Data'!T1377</f>
        <v>3.2175896387133713</v>
      </c>
      <c r="T1377" s="4">
        <f>'PROTRA_capacity-Original_Data'!U1377</f>
        <v>3.2915552595092907</v>
      </c>
      <c r="U1377" s="4">
        <f>'PROTRA_capacity-Original_Data'!V1377</f>
        <v>2.9450303208339026</v>
      </c>
      <c r="W1377" s="83">
        <f t="shared" si="87"/>
        <v>-6.9381640507229947E-2</v>
      </c>
    </row>
    <row r="1378" spans="1:23" x14ac:dyDescent="0.35">
      <c r="A1378" t="s">
        <v>75</v>
      </c>
      <c r="B1378" t="s">
        <v>41</v>
      </c>
      <c r="C1378" t="str">
        <f t="shared" si="84"/>
        <v>RUSSIA_TO_heat</v>
      </c>
      <c r="D1378" t="str">
        <f t="shared" si="85"/>
        <v>PROTRA_CHP_HP_I</v>
      </c>
      <c r="E1378" t="s">
        <v>12</v>
      </c>
      <c r="F1378" s="1" t="str">
        <f t="shared" si="86"/>
        <v>RUSSIATO_heatPROTRA_HP_geothermal</v>
      </c>
      <c r="G1378" s="4">
        <f>INDEX('CHP-geothermal-fix'!H$155:H$226,MATCH(PROTRA_capacity!$F1378,'CHP-geothermal-fix'!$F$155:$F$226,0))</f>
        <v>0</v>
      </c>
      <c r="H1378" s="4">
        <f>INDEX('CHP-geothermal-fix'!I$155:I$226,MATCH(PROTRA_capacity!$F1378,'CHP-geothermal-fix'!$F$155:$F$226,0))</f>
        <v>0</v>
      </c>
      <c r="I1378" s="4">
        <f>INDEX('CHP-geothermal-fix'!J$155:J$226,MATCH(PROTRA_capacity!$F1378,'CHP-geothermal-fix'!$F$155:$F$226,0))</f>
        <v>0</v>
      </c>
      <c r="J1378" s="4">
        <f>INDEX('CHP-geothermal-fix'!K$155:K$226,MATCH(PROTRA_capacity!$F1378,'CHP-geothermal-fix'!$F$155:$F$226,0))</f>
        <v>0</v>
      </c>
      <c r="K1378" s="4">
        <f>INDEX('CHP-geothermal-fix'!L$155:L$226,MATCH(PROTRA_capacity!$F1378,'CHP-geothermal-fix'!$F$155:$F$226,0))</f>
        <v>0</v>
      </c>
      <c r="L1378" s="4">
        <f>INDEX('CHP-geothermal-fix'!M$155:M$226,MATCH(PROTRA_capacity!$F1378,'CHP-geothermal-fix'!$F$155:$F$226,0))</f>
        <v>0</v>
      </c>
      <c r="M1378" s="4">
        <f>INDEX('CHP-geothermal-fix'!N$155:N$226,MATCH(PROTRA_capacity!$F1378,'CHP-geothermal-fix'!$F$155:$F$226,0))</f>
        <v>0</v>
      </c>
      <c r="N1378" s="4">
        <f>INDEX('CHP-geothermal-fix'!O$155:O$226,MATCH(PROTRA_capacity!$F1378,'CHP-geothermal-fix'!$F$155:$F$226,0))</f>
        <v>3.9479765217017092E-2</v>
      </c>
      <c r="O1378" s="4">
        <f>INDEX('CHP-geothermal-fix'!P$155:P$226,MATCH(PROTRA_capacity!$F1378,'CHP-geothermal-fix'!$F$155:$F$226,0))</f>
        <v>3.5737607376541539E-2</v>
      </c>
      <c r="P1378" s="4">
        <f>INDEX('CHP-geothermal-fix'!Q$155:Q$226,MATCH(PROTRA_capacity!$F1378,'CHP-geothermal-fix'!$F$155:$F$226,0))</f>
        <v>4.1725059921302418E-2</v>
      </c>
      <c r="Q1378" s="4">
        <f>INDEX('CHP-geothermal-fix'!R$155:R$226,MATCH(PROTRA_capacity!$F1378,'CHP-geothermal-fix'!$F$155:$F$226,0))</f>
        <v>3.8731333648921978E-2</v>
      </c>
      <c r="R1378" s="4">
        <f>INDEX('CHP-geothermal-fix'!S$155:S$226,MATCH(PROTRA_capacity!$F1378,'CHP-geothermal-fix'!$F$155:$F$226,0))</f>
        <v>0</v>
      </c>
      <c r="S1378" s="4">
        <f>INDEX('CHP-geothermal-fix'!T$155:T$226,MATCH(PROTRA_capacity!$F1378,'CHP-geothermal-fix'!$F$155:$F$226,0))</f>
        <v>0</v>
      </c>
      <c r="T1378" s="4">
        <f>INDEX('CHP-geothermal-fix'!U$155:U$226,MATCH(PROTRA_capacity!$F1378,'CHP-geothermal-fix'!$F$155:$F$226,0))</f>
        <v>0</v>
      </c>
      <c r="U1378" s="4">
        <f>INDEX('CHP-geothermal-fix'!V$155:V$226,MATCH(PROTRA_capacity!$F1378,'CHP-geothermal-fix'!$F$155:$F$226,0))</f>
        <v>0</v>
      </c>
      <c r="W1378" s="83" t="e">
        <f t="shared" si="87"/>
        <v>#DIV/0!</v>
      </c>
    </row>
    <row r="1379" spans="1:23" x14ac:dyDescent="0.35">
      <c r="A1379" t="s">
        <v>75</v>
      </c>
      <c r="B1379" t="s">
        <v>41</v>
      </c>
      <c r="C1379" t="str">
        <f t="shared" si="84"/>
        <v>RUSSIA_TO_heat</v>
      </c>
      <c r="D1379" t="str">
        <f t="shared" si="85"/>
        <v>PROTRA_CHP_HP_I</v>
      </c>
      <c r="E1379" t="s">
        <v>13</v>
      </c>
      <c r="F1379" s="1" t="str">
        <f t="shared" si="86"/>
        <v>RUSSIATO_heatPROTRA_HP_liquid_fuels</v>
      </c>
      <c r="G1379" s="4">
        <f>'PROTRA_capacity-Original_Data'!H1379</f>
        <v>52.839081599622787</v>
      </c>
      <c r="H1379" s="4">
        <f>'PROTRA_capacity-Original_Data'!I1379</f>
        <v>50.328467904447741</v>
      </c>
      <c r="I1379" s="4">
        <f>'PROTRA_capacity-Original_Data'!J1379</f>
        <v>44.088981029130821</v>
      </c>
      <c r="J1379" s="4">
        <f>'PROTRA_capacity-Original_Data'!K1379</f>
        <v>44.006653556640359</v>
      </c>
      <c r="K1379" s="4">
        <f>'PROTRA_capacity-Original_Data'!L1379</f>
        <v>44.489953241737787</v>
      </c>
      <c r="L1379" s="4">
        <f>'PROTRA_capacity-Original_Data'!M1379</f>
        <v>44.591365719214672</v>
      </c>
      <c r="M1379" s="4">
        <f>'PROTRA_capacity-Original_Data'!N1379</f>
        <v>44.732632177692622</v>
      </c>
      <c r="N1379" s="4">
        <f>'PROTRA_capacity-Original_Data'!O1379</f>
        <v>43.036686244389102</v>
      </c>
      <c r="O1379" s="4">
        <f>'PROTRA_capacity-Original_Data'!P1379</f>
        <v>40.015642219773191</v>
      </c>
      <c r="P1379" s="4">
        <f>'PROTRA_capacity-Original_Data'!Q1379</f>
        <v>33.228303436610652</v>
      </c>
      <c r="Q1379" s="4">
        <f>'PROTRA_capacity-Original_Data'!R1379</f>
        <v>22.997842646004965</v>
      </c>
      <c r="R1379" s="4">
        <f>'PROTRA_capacity-Original_Data'!S1379</f>
        <v>24.41308557753657</v>
      </c>
      <c r="S1379" s="4">
        <f>'PROTRA_capacity-Original_Data'!T1379</f>
        <v>29.694434101535972</v>
      </c>
      <c r="T1379" s="4">
        <f>'PROTRA_capacity-Original_Data'!U1379</f>
        <v>22.740320440975875</v>
      </c>
      <c r="U1379" s="4">
        <f>'PROTRA_capacity-Original_Data'!V1379</f>
        <v>21.312382987402021</v>
      </c>
      <c r="W1379" s="83">
        <f t="shared" si="87"/>
        <v>-6.2796172276151752E-2</v>
      </c>
    </row>
    <row r="1380" spans="1:23" x14ac:dyDescent="0.35">
      <c r="A1380" t="s">
        <v>75</v>
      </c>
      <c r="B1380" t="s">
        <v>41</v>
      </c>
      <c r="C1380" t="str">
        <f t="shared" si="84"/>
        <v>RUSSIA_TO_heat</v>
      </c>
      <c r="D1380" t="str">
        <f t="shared" si="85"/>
        <v>PROTRA_CHP_HP_I</v>
      </c>
      <c r="E1380" t="s">
        <v>14</v>
      </c>
      <c r="F1380" s="1" t="str">
        <f t="shared" si="86"/>
        <v>RUSSIATO_heatPROTRA_HP_solar</v>
      </c>
      <c r="G1380" s="4">
        <f>'PROTRA_capacity-Original_Data'!H1380</f>
        <v>0</v>
      </c>
      <c r="H1380" s="4">
        <f>'PROTRA_capacity-Original_Data'!I1380</f>
        <v>0</v>
      </c>
      <c r="I1380" s="4">
        <f>'PROTRA_capacity-Original_Data'!J1380</f>
        <v>0</v>
      </c>
      <c r="J1380" s="4">
        <f>'PROTRA_capacity-Original_Data'!K1380</f>
        <v>0</v>
      </c>
      <c r="K1380" s="4">
        <f>'PROTRA_capacity-Original_Data'!L1380</f>
        <v>0</v>
      </c>
      <c r="L1380" s="4">
        <f>'PROTRA_capacity-Original_Data'!M1380</f>
        <v>0</v>
      </c>
      <c r="M1380" s="4">
        <f>'PROTRA_capacity-Original_Data'!N1380</f>
        <v>0</v>
      </c>
      <c r="N1380" s="4">
        <f>'PROTRA_capacity-Original_Data'!O1380</f>
        <v>0</v>
      </c>
      <c r="O1380" s="4">
        <f>'PROTRA_capacity-Original_Data'!P1380</f>
        <v>0</v>
      </c>
      <c r="P1380" s="4">
        <f>'PROTRA_capacity-Original_Data'!Q1380</f>
        <v>0</v>
      </c>
      <c r="Q1380" s="4">
        <f>'PROTRA_capacity-Original_Data'!R1380</f>
        <v>0</v>
      </c>
      <c r="R1380" s="4">
        <f>'PROTRA_capacity-Original_Data'!S1380</f>
        <v>0</v>
      </c>
      <c r="S1380" s="4">
        <f>'PROTRA_capacity-Original_Data'!T1380</f>
        <v>0</v>
      </c>
      <c r="T1380" s="4">
        <f>'PROTRA_capacity-Original_Data'!U1380</f>
        <v>0</v>
      </c>
      <c r="U1380" s="4">
        <f>'PROTRA_capacity-Original_Data'!V1380</f>
        <v>0</v>
      </c>
      <c r="W1380" s="83" t="e">
        <f t="shared" si="87"/>
        <v>#DIV/0!</v>
      </c>
    </row>
    <row r="1381" spans="1:23" x14ac:dyDescent="0.35">
      <c r="A1381" t="s">
        <v>75</v>
      </c>
      <c r="B1381" t="s">
        <v>41</v>
      </c>
      <c r="C1381" t="str">
        <f t="shared" si="84"/>
        <v>RUSSIA_TO_heat</v>
      </c>
      <c r="D1381" t="str">
        <f t="shared" si="85"/>
        <v>PROTRA_CHP_HP_I</v>
      </c>
      <c r="E1381" t="s">
        <v>15</v>
      </c>
      <c r="F1381" s="1" t="str">
        <f t="shared" si="86"/>
        <v>RUSSIATO_heatPROTRA_HP_solid_fossil</v>
      </c>
      <c r="G1381" s="4">
        <f>'PROTRA_capacity-Original_Data'!H1381</f>
        <v>94.104604538114828</v>
      </c>
      <c r="H1381" s="4">
        <f>'PROTRA_capacity-Original_Data'!I1381</f>
        <v>91.812532860823524</v>
      </c>
      <c r="I1381" s="4">
        <f>'PROTRA_capacity-Original_Data'!J1381</f>
        <v>89.651810923732967</v>
      </c>
      <c r="J1381" s="4">
        <f>'PROTRA_capacity-Original_Data'!K1381</f>
        <v>75.266769077052899</v>
      </c>
      <c r="K1381" s="4">
        <f>'PROTRA_capacity-Original_Data'!L1381</f>
        <v>85.058125066657183</v>
      </c>
      <c r="L1381" s="4">
        <f>'PROTRA_capacity-Original_Data'!M1381</f>
        <v>89.395473111660394</v>
      </c>
      <c r="M1381" s="4">
        <f>'PROTRA_capacity-Original_Data'!N1381</f>
        <v>97.059412368954341</v>
      </c>
      <c r="N1381" s="4">
        <f>'PROTRA_capacity-Original_Data'!O1381</f>
        <v>88.624588596522415</v>
      </c>
      <c r="O1381" s="4">
        <f>'PROTRA_capacity-Original_Data'!P1381</f>
        <v>61.093159148359724</v>
      </c>
      <c r="P1381" s="4">
        <f>'PROTRA_capacity-Original_Data'!Q1381</f>
        <v>61.808472619566608</v>
      </c>
      <c r="Q1381" s="4">
        <f>'PROTRA_capacity-Original_Data'!R1381</f>
        <v>61.969291852761067</v>
      </c>
      <c r="R1381" s="4">
        <f>'PROTRA_capacity-Original_Data'!S1381</f>
        <v>58.637124825288026</v>
      </c>
      <c r="S1381" s="4">
        <f>'PROTRA_capacity-Original_Data'!T1381</f>
        <v>73.027819201386095</v>
      </c>
      <c r="T1381" s="4">
        <f>'PROTRA_capacity-Original_Data'!U1381</f>
        <v>69.176111561209552</v>
      </c>
      <c r="U1381" s="4">
        <f>'PROTRA_capacity-Original_Data'!V1381</f>
        <v>71.755492084400643</v>
      </c>
      <c r="W1381" s="83">
        <f t="shared" si="87"/>
        <v>-1.9180985476459744E-2</v>
      </c>
    </row>
    <row r="1382" spans="1:23" x14ac:dyDescent="0.35">
      <c r="A1382" t="s">
        <v>75</v>
      </c>
      <c r="B1382" t="s">
        <v>41</v>
      </c>
      <c r="C1382" t="str">
        <f t="shared" si="84"/>
        <v>RUSSIA_TO_heat</v>
      </c>
      <c r="D1382" t="str">
        <f t="shared" si="85"/>
        <v>PROTRA_CHP_HP_I</v>
      </c>
      <c r="E1382" t="s">
        <v>16</v>
      </c>
      <c r="F1382" s="1" t="str">
        <f t="shared" si="86"/>
        <v>RUSSIATO_heatPROTRA_HP_waste</v>
      </c>
      <c r="G1382" s="4">
        <f>'PROTRA_capacity-Original_Data'!H1382</f>
        <v>9.028704221715369</v>
      </c>
      <c r="H1382" s="4">
        <f>'PROTRA_capacity-Original_Data'!I1382</f>
        <v>8.4946982978795074</v>
      </c>
      <c r="I1382" s="4">
        <f>'PROTRA_capacity-Original_Data'!J1382</f>
        <v>8.6960263896970922</v>
      </c>
      <c r="J1382" s="4">
        <f>'PROTRA_capacity-Original_Data'!K1382</f>
        <v>8.960035625342643</v>
      </c>
      <c r="K1382" s="4">
        <f>'PROTRA_capacity-Original_Data'!L1382</f>
        <v>9.1147738520463086</v>
      </c>
      <c r="L1382" s="4">
        <f>'PROTRA_capacity-Original_Data'!M1382</f>
        <v>8.9808046013572831</v>
      </c>
      <c r="M1382" s="4">
        <f>'PROTRA_capacity-Original_Data'!N1382</f>
        <v>8.493762758419388</v>
      </c>
      <c r="N1382" s="4">
        <f>'PROTRA_capacity-Original_Data'!O1382</f>
        <v>8.4181711700417843</v>
      </c>
      <c r="O1382" s="4">
        <f>'PROTRA_capacity-Original_Data'!P1382</f>
        <v>9.5084488568643355</v>
      </c>
      <c r="P1382" s="4">
        <f>'PROTRA_capacity-Original_Data'!Q1382</f>
        <v>9.0913853655433332</v>
      </c>
      <c r="Q1382" s="4">
        <f>'PROTRA_capacity-Original_Data'!R1382</f>
        <v>10.532490349910471</v>
      </c>
      <c r="R1382" s="4">
        <f>'PROTRA_capacity-Original_Data'!S1382</f>
        <v>9.4021098285904614</v>
      </c>
      <c r="S1382" s="4">
        <f>'PROTRA_capacity-Original_Data'!T1382</f>
        <v>9.3596251106275439</v>
      </c>
      <c r="T1382" s="4">
        <f>'PROTRA_capacity-Original_Data'!U1382</f>
        <v>12.084885237374429</v>
      </c>
      <c r="U1382" s="4">
        <f>'PROTRA_capacity-Original_Data'!V1382</f>
        <v>12.566298687812356</v>
      </c>
      <c r="W1382" s="83">
        <f t="shared" si="87"/>
        <v>2.389601738403635E-2</v>
      </c>
    </row>
    <row r="1383" spans="1:23" x14ac:dyDescent="0.35">
      <c r="A1383" t="s">
        <v>75</v>
      </c>
      <c r="B1383" t="s">
        <v>42</v>
      </c>
      <c r="C1383" t="str">
        <f t="shared" si="84"/>
        <v>RUSSIA_TO_elec</v>
      </c>
      <c r="D1383" t="str">
        <f t="shared" si="85"/>
        <v>PROTRA_CHP_PP_I</v>
      </c>
      <c r="E1383" t="s">
        <v>0</v>
      </c>
      <c r="F1383" s="1" t="str">
        <f t="shared" si="86"/>
        <v>RUSSIATO_elecPROTRA_CHP_gas_fuels</v>
      </c>
      <c r="G1383" s="5">
        <f>'PROTRA_capacity-Original_Data'!H1383</f>
        <v>37.949836703110904</v>
      </c>
      <c r="H1383" s="5">
        <f>'PROTRA_capacity-Original_Data'!I1383</f>
        <v>38.554363267420356</v>
      </c>
      <c r="I1383" s="5">
        <f>'PROTRA_capacity-Original_Data'!J1383</f>
        <v>39.241573511756812</v>
      </c>
      <c r="J1383" s="5">
        <f>'PROTRA_capacity-Original_Data'!K1383</f>
        <v>40.03549527405734</v>
      </c>
      <c r="K1383" s="5">
        <f>'PROTRA_capacity-Original_Data'!L1383</f>
        <v>40.972005649001055</v>
      </c>
      <c r="L1383" s="5">
        <f>'PROTRA_capacity-Original_Data'!M1383</f>
        <v>42.107980275731698</v>
      </c>
      <c r="M1383" s="5">
        <f>'PROTRA_capacity-Original_Data'!N1383</f>
        <v>43.541252004551531</v>
      </c>
      <c r="N1383" s="5">
        <f>'PROTRA_capacity-Original_Data'!O1383</f>
        <v>45.461286677522864</v>
      </c>
      <c r="O1383" s="5">
        <f>'PROTRA_capacity-Original_Data'!P1383</f>
        <v>48.312043999863235</v>
      </c>
      <c r="P1383" s="5">
        <f>'PROTRA_capacity-Original_Data'!Q1383</f>
        <v>53.605569155446759</v>
      </c>
      <c r="Q1383" s="5">
        <f>'PROTRA_capacity-Original_Data'!R1383</f>
        <v>53.605569155446759</v>
      </c>
      <c r="R1383" s="5">
        <f>'PROTRA_capacity-Original_Data'!S1383</f>
        <v>54.677680538555698</v>
      </c>
      <c r="S1383" s="5">
        <f>'PROTRA_capacity-Original_Data'!T1383</f>
        <v>55.771234149326808</v>
      </c>
      <c r="T1383" s="5">
        <f>'PROTRA_capacity-Original_Data'!U1383</f>
        <v>57.370283317530415</v>
      </c>
      <c r="U1383" s="5">
        <f>'PROTRA_capacity-Original_Data'!V1383</f>
        <v>58.969332485734022</v>
      </c>
      <c r="W1383" s="83">
        <f t="shared" si="87"/>
        <v>3.1983118142218325E-2</v>
      </c>
    </row>
    <row r="1384" spans="1:23" x14ac:dyDescent="0.35">
      <c r="A1384" t="s">
        <v>75</v>
      </c>
      <c r="B1384" t="s">
        <v>42</v>
      </c>
      <c r="C1384" t="str">
        <f t="shared" si="84"/>
        <v>RUSSIA_TO_elec</v>
      </c>
      <c r="D1384" t="str">
        <f t="shared" si="85"/>
        <v>PROTRA_CHP_PP_I</v>
      </c>
      <c r="E1384" t="s">
        <v>1</v>
      </c>
      <c r="F1384" s="1" t="str">
        <f t="shared" si="86"/>
        <v>RUSSIATO_elecPROTRA_CHP_gas_fuels_CCS</v>
      </c>
      <c r="G1384" s="5">
        <f>'PROTRA_capacity-Original_Data'!H1384</f>
        <v>0</v>
      </c>
      <c r="H1384" s="5">
        <f>'PROTRA_capacity-Original_Data'!I1384</f>
        <v>0</v>
      </c>
      <c r="I1384" s="5">
        <f>'PROTRA_capacity-Original_Data'!J1384</f>
        <v>0</v>
      </c>
      <c r="J1384" s="5">
        <f>'PROTRA_capacity-Original_Data'!K1384</f>
        <v>0</v>
      </c>
      <c r="K1384" s="5">
        <f>'PROTRA_capacity-Original_Data'!L1384</f>
        <v>0</v>
      </c>
      <c r="L1384" s="5">
        <f>'PROTRA_capacity-Original_Data'!M1384</f>
        <v>0</v>
      </c>
      <c r="M1384" s="5">
        <f>'PROTRA_capacity-Original_Data'!N1384</f>
        <v>0</v>
      </c>
      <c r="N1384" s="5">
        <f>'PROTRA_capacity-Original_Data'!O1384</f>
        <v>0</v>
      </c>
      <c r="O1384" s="5">
        <f>'PROTRA_capacity-Original_Data'!P1384</f>
        <v>0</v>
      </c>
      <c r="P1384" s="5">
        <f>'PROTRA_capacity-Original_Data'!Q1384</f>
        <v>0</v>
      </c>
      <c r="Q1384" s="5">
        <f>'PROTRA_capacity-Original_Data'!R1384</f>
        <v>0</v>
      </c>
      <c r="R1384" s="5">
        <f>'PROTRA_capacity-Original_Data'!S1384</f>
        <v>0</v>
      </c>
      <c r="S1384" s="5">
        <f>'PROTRA_capacity-Original_Data'!T1384</f>
        <v>0</v>
      </c>
      <c r="T1384" s="5">
        <f>'PROTRA_capacity-Original_Data'!U1384</f>
        <v>0</v>
      </c>
      <c r="U1384" s="5">
        <f>'PROTRA_capacity-Original_Data'!V1384</f>
        <v>0</v>
      </c>
      <c r="W1384" s="83" t="e">
        <f t="shared" si="87"/>
        <v>#DIV/0!</v>
      </c>
    </row>
    <row r="1385" spans="1:23" x14ac:dyDescent="0.35">
      <c r="A1385" t="s">
        <v>75</v>
      </c>
      <c r="B1385" t="s">
        <v>42</v>
      </c>
      <c r="C1385" t="str">
        <f t="shared" si="84"/>
        <v>RUSSIA_TO_elec</v>
      </c>
      <c r="D1385" t="str">
        <f t="shared" si="85"/>
        <v>PROTRA_CHP_PP_I</v>
      </c>
      <c r="E1385" t="s">
        <v>2</v>
      </c>
      <c r="F1385" s="1" t="str">
        <f t="shared" si="86"/>
        <v>RUSSIATO_elecPROTRA_CHP_geothermal</v>
      </c>
      <c r="G1385" s="3">
        <v>0</v>
      </c>
      <c r="H1385" s="3">
        <v>0</v>
      </c>
      <c r="I1385" s="3">
        <v>0</v>
      </c>
      <c r="J1385" s="3">
        <v>0</v>
      </c>
      <c r="K1385" s="3">
        <v>0</v>
      </c>
      <c r="L1385" s="3">
        <v>0</v>
      </c>
      <c r="M1385" s="3">
        <v>0</v>
      </c>
      <c r="N1385" s="3">
        <v>0</v>
      </c>
      <c r="O1385" s="3">
        <v>0</v>
      </c>
      <c r="P1385" s="3">
        <v>0</v>
      </c>
      <c r="Q1385" s="3">
        <v>0</v>
      </c>
      <c r="R1385" s="3">
        <v>0</v>
      </c>
      <c r="S1385" s="3">
        <v>0</v>
      </c>
      <c r="T1385" s="3">
        <v>0</v>
      </c>
      <c r="U1385" s="3">
        <v>0</v>
      </c>
      <c r="W1385" s="83" t="e">
        <f t="shared" si="87"/>
        <v>#DIV/0!</v>
      </c>
    </row>
    <row r="1386" spans="1:23" x14ac:dyDescent="0.35">
      <c r="A1386" t="s">
        <v>75</v>
      </c>
      <c r="B1386" t="s">
        <v>42</v>
      </c>
      <c r="C1386" t="str">
        <f t="shared" si="84"/>
        <v>RUSSIA_TO_elec</v>
      </c>
      <c r="D1386" t="str">
        <f t="shared" si="85"/>
        <v>PROTRA_CHP_PP_I</v>
      </c>
      <c r="E1386" t="s">
        <v>3</v>
      </c>
      <c r="F1386" s="1" t="str">
        <f t="shared" si="86"/>
        <v>RUSSIATO_elecPROTRA_CHP_liquid_fuels</v>
      </c>
      <c r="G1386" s="5">
        <f>'PROTRA_capacity-Original_Data'!H1386</f>
        <v>0</v>
      </c>
      <c r="H1386" s="5">
        <f>'PROTRA_capacity-Original_Data'!I1386</f>
        <v>0</v>
      </c>
      <c r="I1386" s="5">
        <f>'PROTRA_capacity-Original_Data'!J1386</f>
        <v>0</v>
      </c>
      <c r="J1386" s="5">
        <f>'PROTRA_capacity-Original_Data'!K1386</f>
        <v>0</v>
      </c>
      <c r="K1386" s="5">
        <f>'PROTRA_capacity-Original_Data'!L1386</f>
        <v>0</v>
      </c>
      <c r="L1386" s="5">
        <f>'PROTRA_capacity-Original_Data'!M1386</f>
        <v>0</v>
      </c>
      <c r="M1386" s="5">
        <f>'PROTRA_capacity-Original_Data'!N1386</f>
        <v>0</v>
      </c>
      <c r="N1386" s="5">
        <f>'PROTRA_capacity-Original_Data'!O1386</f>
        <v>0</v>
      </c>
      <c r="O1386" s="5">
        <f>'PROTRA_capacity-Original_Data'!P1386</f>
        <v>0</v>
      </c>
      <c r="P1386" s="5">
        <f>'PROTRA_capacity-Original_Data'!Q1386</f>
        <v>0</v>
      </c>
      <c r="Q1386" s="5">
        <f>'PROTRA_capacity-Original_Data'!R1386</f>
        <v>0</v>
      </c>
      <c r="R1386" s="5">
        <f>'PROTRA_capacity-Original_Data'!S1386</f>
        <v>0</v>
      </c>
      <c r="S1386" s="5">
        <f>'PROTRA_capacity-Original_Data'!T1386</f>
        <v>0</v>
      </c>
      <c r="T1386" s="5">
        <f>'PROTRA_capacity-Original_Data'!U1386</f>
        <v>0</v>
      </c>
      <c r="U1386" s="5">
        <f>'PROTRA_capacity-Original_Data'!V1386</f>
        <v>0</v>
      </c>
      <c r="W1386" s="83" t="e">
        <f t="shared" si="87"/>
        <v>#DIV/0!</v>
      </c>
    </row>
    <row r="1387" spans="1:23" x14ac:dyDescent="0.35">
      <c r="A1387" t="s">
        <v>75</v>
      </c>
      <c r="B1387" t="s">
        <v>42</v>
      </c>
      <c r="C1387" t="str">
        <f t="shared" si="84"/>
        <v>RUSSIA_TO_elec</v>
      </c>
      <c r="D1387" t="str">
        <f t="shared" si="85"/>
        <v>PROTRA_CHP_PP_I</v>
      </c>
      <c r="E1387" t="s">
        <v>4</v>
      </c>
      <c r="F1387" s="1" t="str">
        <f t="shared" si="86"/>
        <v>RUSSIATO_elecPROTRA_CHP_liquid_fuels_CCS</v>
      </c>
      <c r="G1387" s="5">
        <f>'PROTRA_capacity-Original_Data'!H1387</f>
        <v>0</v>
      </c>
      <c r="H1387" s="5">
        <f>'PROTRA_capacity-Original_Data'!I1387</f>
        <v>0</v>
      </c>
      <c r="I1387" s="5">
        <f>'PROTRA_capacity-Original_Data'!J1387</f>
        <v>0</v>
      </c>
      <c r="J1387" s="5">
        <f>'PROTRA_capacity-Original_Data'!K1387</f>
        <v>0</v>
      </c>
      <c r="K1387" s="5">
        <f>'PROTRA_capacity-Original_Data'!L1387</f>
        <v>0</v>
      </c>
      <c r="L1387" s="5">
        <f>'PROTRA_capacity-Original_Data'!M1387</f>
        <v>0</v>
      </c>
      <c r="M1387" s="5">
        <f>'PROTRA_capacity-Original_Data'!N1387</f>
        <v>0</v>
      </c>
      <c r="N1387" s="5">
        <f>'PROTRA_capacity-Original_Data'!O1387</f>
        <v>0</v>
      </c>
      <c r="O1387" s="5">
        <f>'PROTRA_capacity-Original_Data'!P1387</f>
        <v>0</v>
      </c>
      <c r="P1387" s="5">
        <f>'PROTRA_capacity-Original_Data'!Q1387</f>
        <v>0</v>
      </c>
      <c r="Q1387" s="5">
        <f>'PROTRA_capacity-Original_Data'!R1387</f>
        <v>0</v>
      </c>
      <c r="R1387" s="5">
        <f>'PROTRA_capacity-Original_Data'!S1387</f>
        <v>0</v>
      </c>
      <c r="S1387" s="5">
        <f>'PROTRA_capacity-Original_Data'!T1387</f>
        <v>0</v>
      </c>
      <c r="T1387" s="5">
        <f>'PROTRA_capacity-Original_Data'!U1387</f>
        <v>0</v>
      </c>
      <c r="U1387" s="5">
        <f>'PROTRA_capacity-Original_Data'!V1387</f>
        <v>0</v>
      </c>
      <c r="W1387" s="83" t="e">
        <f t="shared" si="87"/>
        <v>#DIV/0!</v>
      </c>
    </row>
    <row r="1388" spans="1:23" x14ac:dyDescent="0.35">
      <c r="A1388" t="s">
        <v>75</v>
      </c>
      <c r="B1388" t="s">
        <v>42</v>
      </c>
      <c r="C1388" t="str">
        <f t="shared" si="84"/>
        <v>RUSSIA_TO_elec</v>
      </c>
      <c r="D1388" t="str">
        <f t="shared" si="85"/>
        <v>PROTRA_CHP_PP_I</v>
      </c>
      <c r="E1388" t="s">
        <v>5</v>
      </c>
      <c r="F1388" s="1" t="str">
        <f t="shared" si="86"/>
        <v>RUSSIATO_elecPROTRA_CHP_solid_fossil</v>
      </c>
      <c r="G1388" s="5">
        <f>'PROTRA_capacity-Original_Data'!H1388</f>
        <v>21.163636292964615</v>
      </c>
      <c r="H1388" s="5">
        <f>'PROTRA_capacity-Original_Data'!I1388</f>
        <v>21.500765025205823</v>
      </c>
      <c r="I1388" s="5">
        <f>'PROTRA_capacity-Original_Data'!J1388</f>
        <v>21.884004293973053</v>
      </c>
      <c r="J1388" s="5">
        <f>'PROTRA_capacity-Original_Data'!K1388</f>
        <v>22.326753799164486</v>
      </c>
      <c r="K1388" s="5">
        <f>'PROTRA_capacity-Original_Data'!L1388</f>
        <v>22.849021262788959</v>
      </c>
      <c r="L1388" s="5">
        <f>'PROTRA_capacity-Original_Data'!M1388</f>
        <v>23.48252474862063</v>
      </c>
      <c r="M1388" s="5">
        <f>'PROTRA_capacity-Original_Data'!N1388</f>
        <v>24.281823091194134</v>
      </c>
      <c r="N1388" s="5">
        <f>'PROTRA_capacity-Original_Data'!O1388</f>
        <v>25.352576459819709</v>
      </c>
      <c r="O1388" s="5">
        <f>'PROTRA_capacity-Original_Data'!P1388</f>
        <v>26.94236962814108</v>
      </c>
      <c r="P1388" s="5">
        <f>'PROTRA_capacity-Original_Data'!Q1388</f>
        <v>29.894430844553245</v>
      </c>
      <c r="Q1388" s="5">
        <f>'PROTRA_capacity-Original_Data'!R1388</f>
        <v>29.894430844553245</v>
      </c>
      <c r="R1388" s="5">
        <f>'PROTRA_capacity-Original_Data'!S1388</f>
        <v>30.49231946144431</v>
      </c>
      <c r="S1388" s="5">
        <f>'PROTRA_capacity-Original_Data'!T1388</f>
        <v>31.102165850673199</v>
      </c>
      <c r="T1388" s="5">
        <f>'PROTRA_capacity-Original_Data'!U1388</f>
        <v>31.993913956868731</v>
      </c>
      <c r="U1388" s="5">
        <f>'PROTRA_capacity-Original_Data'!V1388</f>
        <v>32.88566206306426</v>
      </c>
      <c r="W1388" s="83">
        <f t="shared" si="87"/>
        <v>3.1983118142218325E-2</v>
      </c>
    </row>
    <row r="1389" spans="1:23" x14ac:dyDescent="0.35">
      <c r="A1389" t="s">
        <v>75</v>
      </c>
      <c r="B1389" t="s">
        <v>42</v>
      </c>
      <c r="C1389" t="str">
        <f t="shared" si="84"/>
        <v>RUSSIA_TO_elec</v>
      </c>
      <c r="D1389" t="str">
        <f t="shared" si="85"/>
        <v>PROTRA_CHP_PP_I</v>
      </c>
      <c r="E1389" t="s">
        <v>6</v>
      </c>
      <c r="F1389" s="1" t="str">
        <f t="shared" si="86"/>
        <v>RUSSIATO_elecPROTRA_CHP_solid_fossil_CCS</v>
      </c>
      <c r="G1389" s="5">
        <f>'PROTRA_capacity-Original_Data'!H1389</f>
        <v>0</v>
      </c>
      <c r="H1389" s="5">
        <f>'PROTRA_capacity-Original_Data'!I1389</f>
        <v>0</v>
      </c>
      <c r="I1389" s="5">
        <f>'PROTRA_capacity-Original_Data'!J1389</f>
        <v>0</v>
      </c>
      <c r="J1389" s="5">
        <f>'PROTRA_capacity-Original_Data'!K1389</f>
        <v>0</v>
      </c>
      <c r="K1389" s="5">
        <f>'PROTRA_capacity-Original_Data'!L1389</f>
        <v>0</v>
      </c>
      <c r="L1389" s="5">
        <f>'PROTRA_capacity-Original_Data'!M1389</f>
        <v>0</v>
      </c>
      <c r="M1389" s="5">
        <f>'PROTRA_capacity-Original_Data'!N1389</f>
        <v>0</v>
      </c>
      <c r="N1389" s="5">
        <f>'PROTRA_capacity-Original_Data'!O1389</f>
        <v>0</v>
      </c>
      <c r="O1389" s="5">
        <f>'PROTRA_capacity-Original_Data'!P1389</f>
        <v>0</v>
      </c>
      <c r="P1389" s="5">
        <f>'PROTRA_capacity-Original_Data'!Q1389</f>
        <v>0</v>
      </c>
      <c r="Q1389" s="5">
        <f>'PROTRA_capacity-Original_Data'!R1389</f>
        <v>0</v>
      </c>
      <c r="R1389" s="5">
        <f>'PROTRA_capacity-Original_Data'!S1389</f>
        <v>0</v>
      </c>
      <c r="S1389" s="5">
        <f>'PROTRA_capacity-Original_Data'!T1389</f>
        <v>0</v>
      </c>
      <c r="T1389" s="5">
        <f>'PROTRA_capacity-Original_Data'!U1389</f>
        <v>0</v>
      </c>
      <c r="U1389" s="5">
        <f>'PROTRA_capacity-Original_Data'!V1389</f>
        <v>0</v>
      </c>
      <c r="W1389" s="83" t="e">
        <f t="shared" si="87"/>
        <v>#DIV/0!</v>
      </c>
    </row>
    <row r="1390" spans="1:23" x14ac:dyDescent="0.35">
      <c r="A1390" t="s">
        <v>75</v>
      </c>
      <c r="B1390" t="s">
        <v>42</v>
      </c>
      <c r="C1390" t="str">
        <f t="shared" si="84"/>
        <v>RUSSIA_TO_elec</v>
      </c>
      <c r="D1390" t="str">
        <f t="shared" si="85"/>
        <v>PROTRA_CHP_PP_I</v>
      </c>
      <c r="E1390" t="s">
        <v>7</v>
      </c>
      <c r="F1390" s="1" t="str">
        <f t="shared" si="86"/>
        <v>RUSSIATO_elecPROTRA_CHP_waste</v>
      </c>
      <c r="G1390" s="5">
        <f>'PROTRA_capacity-Original_Data'!H1390</f>
        <v>0</v>
      </c>
      <c r="H1390" s="5">
        <f>'PROTRA_capacity-Original_Data'!I1390</f>
        <v>0</v>
      </c>
      <c r="I1390" s="5">
        <f>'PROTRA_capacity-Original_Data'!J1390</f>
        <v>0</v>
      </c>
      <c r="J1390" s="5">
        <f>'PROTRA_capacity-Original_Data'!K1390</f>
        <v>0</v>
      </c>
      <c r="K1390" s="5">
        <f>'PROTRA_capacity-Original_Data'!L1390</f>
        <v>0</v>
      </c>
      <c r="L1390" s="5">
        <f>'PROTRA_capacity-Original_Data'!M1390</f>
        <v>0</v>
      </c>
      <c r="M1390" s="5">
        <f>'PROTRA_capacity-Original_Data'!N1390</f>
        <v>0</v>
      </c>
      <c r="N1390" s="5">
        <f>'PROTRA_capacity-Original_Data'!O1390</f>
        <v>0</v>
      </c>
      <c r="O1390" s="5">
        <f>'PROTRA_capacity-Original_Data'!P1390</f>
        <v>0</v>
      </c>
      <c r="P1390" s="5">
        <f>'PROTRA_capacity-Original_Data'!Q1390</f>
        <v>0</v>
      </c>
      <c r="Q1390" s="5">
        <f>'PROTRA_capacity-Original_Data'!R1390</f>
        <v>0</v>
      </c>
      <c r="R1390" s="5">
        <f>'PROTRA_capacity-Original_Data'!S1390</f>
        <v>0</v>
      </c>
      <c r="S1390" s="5">
        <f>'PROTRA_capacity-Original_Data'!T1390</f>
        <v>0</v>
      </c>
      <c r="T1390" s="5">
        <f>'PROTRA_capacity-Original_Data'!U1390</f>
        <v>0</v>
      </c>
      <c r="U1390" s="5">
        <f>'PROTRA_capacity-Original_Data'!V1390</f>
        <v>0</v>
      </c>
      <c r="W1390" s="83" t="e">
        <f t="shared" si="87"/>
        <v>#DIV/0!</v>
      </c>
    </row>
    <row r="1391" spans="1:23" x14ac:dyDescent="0.35">
      <c r="A1391" t="s">
        <v>75</v>
      </c>
      <c r="B1391" t="s">
        <v>42</v>
      </c>
      <c r="C1391" t="str">
        <f t="shared" si="84"/>
        <v>RUSSIA_TO_elec</v>
      </c>
      <c r="D1391" t="str">
        <f t="shared" si="85"/>
        <v>PROTRA_CHP_PP_I</v>
      </c>
      <c r="E1391" t="s">
        <v>8</v>
      </c>
      <c r="F1391" s="1" t="str">
        <f t="shared" si="86"/>
        <v>RUSSIATO_elecPROTRA_CHP_solid_bio</v>
      </c>
      <c r="G1391" s="5">
        <f>'PROTRA_capacity-Original_Data'!H1391</f>
        <v>0</v>
      </c>
      <c r="H1391" s="5">
        <f>'PROTRA_capacity-Original_Data'!I1391</f>
        <v>0</v>
      </c>
      <c r="I1391" s="5">
        <f>'PROTRA_capacity-Original_Data'!J1391</f>
        <v>0</v>
      </c>
      <c r="J1391" s="5">
        <f>'PROTRA_capacity-Original_Data'!K1391</f>
        <v>0</v>
      </c>
      <c r="K1391" s="5">
        <f>'PROTRA_capacity-Original_Data'!L1391</f>
        <v>0</v>
      </c>
      <c r="L1391" s="5">
        <f>'PROTRA_capacity-Original_Data'!M1391</f>
        <v>0</v>
      </c>
      <c r="M1391" s="5">
        <f>'PROTRA_capacity-Original_Data'!N1391</f>
        <v>0</v>
      </c>
      <c r="N1391" s="5">
        <f>'PROTRA_capacity-Original_Data'!O1391</f>
        <v>0</v>
      </c>
      <c r="O1391" s="5">
        <f>'PROTRA_capacity-Original_Data'!P1391</f>
        <v>0</v>
      </c>
      <c r="P1391" s="5">
        <f>'PROTRA_capacity-Original_Data'!Q1391</f>
        <v>0</v>
      </c>
      <c r="Q1391" s="5">
        <f>'PROTRA_capacity-Original_Data'!R1391</f>
        <v>0</v>
      </c>
      <c r="R1391" s="5">
        <f>'PROTRA_capacity-Original_Data'!S1391</f>
        <v>0</v>
      </c>
      <c r="S1391" s="5">
        <f>'PROTRA_capacity-Original_Data'!T1391</f>
        <v>0</v>
      </c>
      <c r="T1391" s="5">
        <f>'PROTRA_capacity-Original_Data'!U1391</f>
        <v>0</v>
      </c>
      <c r="U1391" s="5">
        <f>'PROTRA_capacity-Original_Data'!V1391</f>
        <v>0</v>
      </c>
      <c r="W1391" s="83" t="e">
        <f t="shared" si="87"/>
        <v>#DIV/0!</v>
      </c>
    </row>
    <row r="1392" spans="1:23" x14ac:dyDescent="0.35">
      <c r="A1392" t="s">
        <v>75</v>
      </c>
      <c r="B1392" t="s">
        <v>42</v>
      </c>
      <c r="C1392" t="str">
        <f t="shared" si="84"/>
        <v>RUSSIA_TO_elec</v>
      </c>
      <c r="D1392" t="str">
        <f t="shared" si="85"/>
        <v>PROTRA_CHP_PP_I</v>
      </c>
      <c r="E1392" t="s">
        <v>9</v>
      </c>
      <c r="F1392" s="1" t="str">
        <f t="shared" si="86"/>
        <v>RUSSIATO_elecPROTRA_CHP_solid_bio_CCS</v>
      </c>
      <c r="G1392" s="6">
        <f>'PROTRA_capacity-Original_Data'!H1392</f>
        <v>0</v>
      </c>
      <c r="H1392" s="6">
        <f>'PROTRA_capacity-Original_Data'!I1392</f>
        <v>0</v>
      </c>
      <c r="I1392" s="6">
        <f>'PROTRA_capacity-Original_Data'!J1392</f>
        <v>0</v>
      </c>
      <c r="J1392" s="6">
        <f>'PROTRA_capacity-Original_Data'!K1392</f>
        <v>0</v>
      </c>
      <c r="K1392" s="6">
        <f>'PROTRA_capacity-Original_Data'!L1392</f>
        <v>0</v>
      </c>
      <c r="L1392" s="6">
        <f>'PROTRA_capacity-Original_Data'!M1392</f>
        <v>0</v>
      </c>
      <c r="M1392" s="6">
        <f>'PROTRA_capacity-Original_Data'!N1392</f>
        <v>0</v>
      </c>
      <c r="N1392" s="6">
        <f>'PROTRA_capacity-Original_Data'!O1392</f>
        <v>0</v>
      </c>
      <c r="O1392" s="6">
        <f>'PROTRA_capacity-Original_Data'!P1392</f>
        <v>0</v>
      </c>
      <c r="P1392" s="6">
        <f>'PROTRA_capacity-Original_Data'!Q1392</f>
        <v>0</v>
      </c>
      <c r="Q1392" s="6">
        <f>'PROTRA_capacity-Original_Data'!R1392</f>
        <v>0</v>
      </c>
      <c r="R1392" s="6">
        <f>'PROTRA_capacity-Original_Data'!S1392</f>
        <v>0</v>
      </c>
      <c r="S1392" s="6">
        <f>'PROTRA_capacity-Original_Data'!T1392</f>
        <v>0</v>
      </c>
      <c r="T1392" s="6">
        <f>'PROTRA_capacity-Original_Data'!U1392</f>
        <v>0</v>
      </c>
      <c r="U1392" s="6">
        <f>'PROTRA_capacity-Original_Data'!V1392</f>
        <v>0</v>
      </c>
      <c r="W1392" s="83" t="e">
        <f t="shared" si="87"/>
        <v>#DIV/0!</v>
      </c>
    </row>
    <row r="1393" spans="1:23" x14ac:dyDescent="0.35">
      <c r="A1393" t="s">
        <v>75</v>
      </c>
      <c r="B1393" t="s">
        <v>42</v>
      </c>
      <c r="C1393" t="str">
        <f t="shared" si="84"/>
        <v>RUSSIA_TO_elec</v>
      </c>
      <c r="D1393" t="str">
        <f t="shared" si="85"/>
        <v>PROTRA_CHP_PP_I</v>
      </c>
      <c r="E1393" t="s">
        <v>17</v>
      </c>
      <c r="F1393" s="1" t="str">
        <f t="shared" si="86"/>
        <v>RUSSIATO_elecPROTRA_PP_solid_bio</v>
      </c>
      <c r="G1393" s="5">
        <f>'PROTRA_capacity-Original_Data'!H1393</f>
        <v>0</v>
      </c>
      <c r="H1393" s="5">
        <f>'PROTRA_capacity-Original_Data'!I1393</f>
        <v>0</v>
      </c>
      <c r="I1393" s="5">
        <f>'PROTRA_capacity-Original_Data'!J1393</f>
        <v>0</v>
      </c>
      <c r="J1393" s="5">
        <f>'PROTRA_capacity-Original_Data'!K1393</f>
        <v>0</v>
      </c>
      <c r="K1393" s="5">
        <f>'PROTRA_capacity-Original_Data'!L1393</f>
        <v>1.2</v>
      </c>
      <c r="L1393" s="5">
        <f>'PROTRA_capacity-Original_Data'!M1393</f>
        <v>1.2</v>
      </c>
      <c r="M1393" s="5">
        <f>'PROTRA_capacity-Original_Data'!N1393</f>
        <v>1.2</v>
      </c>
      <c r="N1393" s="5">
        <f>'PROTRA_capacity-Original_Data'!O1393</f>
        <v>1.1971499999999999</v>
      </c>
      <c r="O1393" s="5">
        <f>'PROTRA_capacity-Original_Data'!P1393</f>
        <v>1.37</v>
      </c>
      <c r="P1393" s="5">
        <f>'PROTRA_capacity-Original_Data'!Q1393</f>
        <v>1.37</v>
      </c>
      <c r="Q1393" s="5">
        <f>'PROTRA_capacity-Original_Data'!R1393</f>
        <v>1.37</v>
      </c>
      <c r="R1393" s="5">
        <f>'PROTRA_capacity-Original_Data'!S1393</f>
        <v>1.3725000000000001</v>
      </c>
      <c r="S1393" s="5">
        <f>'PROTRA_capacity-Original_Data'!T1393</f>
        <v>1.37</v>
      </c>
      <c r="T1393" s="5">
        <f>'PROTRA_capacity-Original_Data'!U1393</f>
        <v>1.3702500000000002</v>
      </c>
      <c r="U1393" s="5">
        <f>'PROTRA_capacity-Original_Data'!V1393</f>
        <v>1.3705000000000003</v>
      </c>
      <c r="W1393" s="83" t="e">
        <f t="shared" si="87"/>
        <v>#DIV/0!</v>
      </c>
    </row>
    <row r="1394" spans="1:23" x14ac:dyDescent="0.35">
      <c r="A1394" t="s">
        <v>75</v>
      </c>
      <c r="B1394" t="s">
        <v>42</v>
      </c>
      <c r="C1394" t="str">
        <f t="shared" si="84"/>
        <v>RUSSIA_TO_elec</v>
      </c>
      <c r="D1394" t="str">
        <f t="shared" si="85"/>
        <v>PROTRA_CHP_PP_I</v>
      </c>
      <c r="E1394" t="s">
        <v>18</v>
      </c>
      <c r="F1394" s="1" t="str">
        <f t="shared" si="86"/>
        <v>RUSSIATO_elecPROTRA_PP_solid_bio_CCS</v>
      </c>
      <c r="G1394" s="6">
        <f>'PROTRA_capacity-Original_Data'!H1394</f>
        <v>0</v>
      </c>
      <c r="H1394" s="6">
        <f>'PROTRA_capacity-Original_Data'!I1394</f>
        <v>0</v>
      </c>
      <c r="I1394" s="6">
        <f>'PROTRA_capacity-Original_Data'!J1394</f>
        <v>0</v>
      </c>
      <c r="J1394" s="6">
        <f>'PROTRA_capacity-Original_Data'!K1394</f>
        <v>0</v>
      </c>
      <c r="K1394" s="6">
        <f>'PROTRA_capacity-Original_Data'!L1394</f>
        <v>0</v>
      </c>
      <c r="L1394" s="6">
        <f>'PROTRA_capacity-Original_Data'!M1394</f>
        <v>0</v>
      </c>
      <c r="M1394" s="6">
        <f>'PROTRA_capacity-Original_Data'!N1394</f>
        <v>0</v>
      </c>
      <c r="N1394" s="6">
        <f>'PROTRA_capacity-Original_Data'!O1394</f>
        <v>0</v>
      </c>
      <c r="O1394" s="6">
        <f>'PROTRA_capacity-Original_Data'!P1394</f>
        <v>0</v>
      </c>
      <c r="P1394" s="6">
        <f>'PROTRA_capacity-Original_Data'!Q1394</f>
        <v>0</v>
      </c>
      <c r="Q1394" s="6">
        <f>'PROTRA_capacity-Original_Data'!R1394</f>
        <v>0</v>
      </c>
      <c r="R1394" s="6">
        <f>'PROTRA_capacity-Original_Data'!S1394</f>
        <v>0</v>
      </c>
      <c r="S1394" s="6">
        <f>'PROTRA_capacity-Original_Data'!T1394</f>
        <v>0</v>
      </c>
      <c r="T1394" s="6">
        <f>'PROTRA_capacity-Original_Data'!U1394</f>
        <v>0</v>
      </c>
      <c r="U1394" s="6">
        <f>'PROTRA_capacity-Original_Data'!V1394</f>
        <v>0</v>
      </c>
      <c r="W1394" s="83" t="e">
        <f t="shared" si="87"/>
        <v>#DIV/0!</v>
      </c>
    </row>
    <row r="1395" spans="1:23" x14ac:dyDescent="0.35">
      <c r="A1395" t="s">
        <v>75</v>
      </c>
      <c r="B1395" t="s">
        <v>42</v>
      </c>
      <c r="C1395" t="str">
        <f t="shared" si="84"/>
        <v>RUSSIA_TO_elec</v>
      </c>
      <c r="D1395" t="str">
        <f t="shared" si="85"/>
        <v>PROTRA_CHP_PP_I</v>
      </c>
      <c r="E1395" t="s">
        <v>19</v>
      </c>
      <c r="F1395" s="1" t="str">
        <f t="shared" si="86"/>
        <v>RUSSIATO_elecPROTRA_PP_gas_fuels</v>
      </c>
      <c r="G1395" s="5">
        <f>'PROTRA_capacity-Original_Data'!H1395</f>
        <v>59.318912990891548</v>
      </c>
      <c r="H1395" s="5">
        <f>'PROTRA_capacity-Original_Data'!I1395</f>
        <v>59.884079205039868</v>
      </c>
      <c r="I1395" s="5">
        <f>'PROTRA_capacity-Original_Data'!J1395</f>
        <v>58.789209841976358</v>
      </c>
      <c r="J1395" s="5">
        <f>'PROTRA_capacity-Original_Data'!K1395</f>
        <v>58.701469230226635</v>
      </c>
      <c r="K1395" s="5">
        <f>'PROTRA_capacity-Original_Data'!L1395</f>
        <v>59.626709161280466</v>
      </c>
      <c r="L1395" s="5">
        <f>'PROTRA_capacity-Original_Data'!M1395</f>
        <v>60.224088267719956</v>
      </c>
      <c r="M1395" s="5">
        <f>'PROTRA_capacity-Original_Data'!N1395</f>
        <v>57.763643956280795</v>
      </c>
      <c r="N1395" s="5">
        <f>'PROTRA_capacity-Original_Data'!O1395</f>
        <v>59.759704754545695</v>
      </c>
      <c r="O1395" s="5">
        <f>'PROTRA_capacity-Original_Data'!P1395</f>
        <v>68.849828705155133</v>
      </c>
      <c r="P1395" s="5">
        <f>'PROTRA_capacity-Original_Data'!Q1395</f>
        <v>61.405660954712374</v>
      </c>
      <c r="Q1395" s="5">
        <f>'PROTRA_capacity-Original_Data'!R1395</f>
        <v>65.674847001224009</v>
      </c>
      <c r="R1395" s="5">
        <f>'PROTRA_capacity-Original_Data'!S1395</f>
        <v>65.822503059975503</v>
      </c>
      <c r="S1395" s="5">
        <f>'PROTRA_capacity-Original_Data'!T1395</f>
        <v>66.333906609547114</v>
      </c>
      <c r="T1395" s="5">
        <f>'PROTRA_capacity-Original_Data'!U1395</f>
        <v>66.272406400951823</v>
      </c>
      <c r="U1395" s="5">
        <f>'PROTRA_capacity-Original_Data'!V1395</f>
        <v>66.210906192356532</v>
      </c>
      <c r="W1395" s="83">
        <f t="shared" si="87"/>
        <v>7.8821160944142488E-3</v>
      </c>
    </row>
    <row r="1396" spans="1:23" x14ac:dyDescent="0.35">
      <c r="A1396" t="s">
        <v>75</v>
      </c>
      <c r="B1396" t="s">
        <v>42</v>
      </c>
      <c r="C1396" t="str">
        <f t="shared" si="84"/>
        <v>RUSSIA_TO_elec</v>
      </c>
      <c r="D1396" t="str">
        <f t="shared" si="85"/>
        <v>PROTRA_CHP_PP_I</v>
      </c>
      <c r="E1396" t="s">
        <v>20</v>
      </c>
      <c r="F1396" s="1" t="str">
        <f t="shared" si="86"/>
        <v>RUSSIATO_elecPROTRA_PP_gas_fuels_CCS</v>
      </c>
      <c r="G1396" s="6">
        <f>'PROTRA_capacity-Original_Data'!H1396</f>
        <v>0</v>
      </c>
      <c r="H1396" s="6">
        <f>'PROTRA_capacity-Original_Data'!I1396</f>
        <v>0</v>
      </c>
      <c r="I1396" s="6">
        <f>'PROTRA_capacity-Original_Data'!J1396</f>
        <v>0</v>
      </c>
      <c r="J1396" s="6">
        <f>'PROTRA_capacity-Original_Data'!K1396</f>
        <v>0</v>
      </c>
      <c r="K1396" s="6">
        <f>'PROTRA_capacity-Original_Data'!L1396</f>
        <v>0</v>
      </c>
      <c r="L1396" s="6">
        <f>'PROTRA_capacity-Original_Data'!M1396</f>
        <v>0</v>
      </c>
      <c r="M1396" s="6">
        <f>'PROTRA_capacity-Original_Data'!N1396</f>
        <v>0</v>
      </c>
      <c r="N1396" s="6">
        <f>'PROTRA_capacity-Original_Data'!O1396</f>
        <v>0</v>
      </c>
      <c r="O1396" s="6">
        <f>'PROTRA_capacity-Original_Data'!P1396</f>
        <v>0</v>
      </c>
      <c r="P1396" s="6">
        <f>'PROTRA_capacity-Original_Data'!Q1396</f>
        <v>0</v>
      </c>
      <c r="Q1396" s="6">
        <f>'PROTRA_capacity-Original_Data'!R1396</f>
        <v>0</v>
      </c>
      <c r="R1396" s="6">
        <f>'PROTRA_capacity-Original_Data'!S1396</f>
        <v>0</v>
      </c>
      <c r="S1396" s="6">
        <f>'PROTRA_capacity-Original_Data'!T1396</f>
        <v>0</v>
      </c>
      <c r="T1396" s="6">
        <f>'PROTRA_capacity-Original_Data'!U1396</f>
        <v>0</v>
      </c>
      <c r="U1396" s="6">
        <f>'PROTRA_capacity-Original_Data'!V1396</f>
        <v>0</v>
      </c>
      <c r="W1396" s="83" t="e">
        <f t="shared" si="87"/>
        <v>#DIV/0!</v>
      </c>
    </row>
    <row r="1397" spans="1:23" x14ac:dyDescent="0.35">
      <c r="A1397" t="s">
        <v>75</v>
      </c>
      <c r="B1397" t="s">
        <v>42</v>
      </c>
      <c r="C1397" t="str">
        <f t="shared" si="84"/>
        <v>RUSSIA_TO_elec</v>
      </c>
      <c r="D1397" t="str">
        <f t="shared" si="85"/>
        <v>PROTRA_CHP_PP_I</v>
      </c>
      <c r="E1397" t="s">
        <v>21</v>
      </c>
      <c r="F1397" s="1" t="str">
        <f t="shared" si="86"/>
        <v>RUSSIATO_elecPROTRA_PP_geothermal</v>
      </c>
      <c r="G1397" s="4">
        <f>INDEX('CHP-geothermal-fix'!H$155:H$226,MATCH(PROTRA_capacity!$F1397,'CHP-geothermal-fix'!$F$155:$F$226,0))</f>
        <v>7.9000000000000001E-2</v>
      </c>
      <c r="H1397" s="4">
        <f>INDEX('CHP-geothermal-fix'!I$155:I$226,MATCH(PROTRA_capacity!$F1397,'CHP-geothermal-fix'!$F$155:$F$226,0))</f>
        <v>8.1900000000000001E-2</v>
      </c>
      <c r="I1397" s="4">
        <f>INDEX('CHP-geothermal-fix'!J$155:J$226,MATCH(PROTRA_capacity!$F1397,'CHP-geothermal-fix'!$F$155:$F$226,0))</f>
        <v>8.1900000000000001E-2</v>
      </c>
      <c r="J1397" s="4">
        <f>INDEX('CHP-geothermal-fix'!K$155:K$226,MATCH(PROTRA_capacity!$F1397,'CHP-geothermal-fix'!$F$155:$F$226,0))</f>
        <v>8.1900000000000001E-2</v>
      </c>
      <c r="K1397" s="4">
        <f>INDEX('CHP-geothermal-fix'!L$155:L$226,MATCH(PROTRA_capacity!$F1397,'CHP-geothermal-fix'!$F$155:$F$226,0))</f>
        <v>8.1900000000000001E-2</v>
      </c>
      <c r="L1397" s="4">
        <f>INDEX('CHP-geothermal-fix'!M$155:M$226,MATCH(PROTRA_capacity!$F1397,'CHP-geothermal-fix'!$F$155:$F$226,0))</f>
        <v>8.1900000000000001E-2</v>
      </c>
      <c r="M1397" s="4">
        <f>INDEX('CHP-geothermal-fix'!N$155:N$226,MATCH(PROTRA_capacity!$F1397,'CHP-geothermal-fix'!$F$155:$F$226,0))</f>
        <v>8.2000000000000003E-2</v>
      </c>
      <c r="N1397" s="4">
        <f>INDEX('CHP-geothermal-fix'!O$155:O$226,MATCH(PROTRA_capacity!$F1397,'CHP-geothermal-fix'!$F$155:$F$226,0))</f>
        <v>8.2000000000000003E-2</v>
      </c>
      <c r="O1397" s="4">
        <f>INDEX('CHP-geothermal-fix'!P$155:P$226,MATCH(PROTRA_capacity!$F1397,'CHP-geothermal-fix'!$F$155:$F$226,0))</f>
        <v>8.2000000000000003E-2</v>
      </c>
      <c r="P1397" s="4">
        <f>INDEX('CHP-geothermal-fix'!Q$155:Q$226,MATCH(PROTRA_capacity!$F1397,'CHP-geothermal-fix'!$F$155:$F$226,0))</f>
        <v>8.2000000000000003E-2</v>
      </c>
      <c r="Q1397" s="4">
        <f>INDEX('CHP-geothermal-fix'!R$155:R$226,MATCH(PROTRA_capacity!$F1397,'CHP-geothermal-fix'!$F$155:$F$226,0))</f>
        <v>8.2000000000000003E-2</v>
      </c>
      <c r="R1397" s="4">
        <f>INDEX('CHP-geothermal-fix'!S$155:S$226,MATCH(PROTRA_capacity!$F1397,'CHP-geothermal-fix'!$F$155:$F$226,0))</f>
        <v>8.2000000000000003E-2</v>
      </c>
      <c r="S1397" s="4">
        <f>INDEX('CHP-geothermal-fix'!T$155:T$226,MATCH(PROTRA_capacity!$F1397,'CHP-geothermal-fix'!$F$155:$F$226,0))</f>
        <v>8.2000000000000003E-2</v>
      </c>
      <c r="T1397" s="4">
        <f>INDEX('CHP-geothermal-fix'!U$155:U$226,MATCH(PROTRA_capacity!$F1397,'CHP-geothermal-fix'!$F$155:$F$226,0))</f>
        <v>8.2000000000000003E-2</v>
      </c>
      <c r="U1397" s="4">
        <f>INDEX('CHP-geothermal-fix'!V$155:V$226,MATCH(PROTRA_capacity!$F1397,'CHP-geothermal-fix'!$F$155:$F$226,0))</f>
        <v>8.2000000000000003E-2</v>
      </c>
      <c r="W1397" s="83">
        <f t="shared" si="87"/>
        <v>2.6657893999260107E-3</v>
      </c>
    </row>
    <row r="1398" spans="1:23" x14ac:dyDescent="0.35">
      <c r="A1398" t="s">
        <v>75</v>
      </c>
      <c r="B1398" t="s">
        <v>42</v>
      </c>
      <c r="C1398" t="str">
        <f t="shared" si="84"/>
        <v>RUSSIA_TO_elec</v>
      </c>
      <c r="D1398" t="str">
        <f t="shared" si="85"/>
        <v>PROTRA_CHP_PP_I</v>
      </c>
      <c r="E1398" t="s">
        <v>22</v>
      </c>
      <c r="F1398" s="1" t="str">
        <f t="shared" si="86"/>
        <v>RUSSIATO_elecPROTRA_PP_hydropower_dammed</v>
      </c>
      <c r="G1398" s="5">
        <f>'PROTRA_capacity-Original_Data'!H1398</f>
        <v>33.083399999999997</v>
      </c>
      <c r="H1398" s="5">
        <f>'PROTRA_capacity-Original_Data'!I1398</f>
        <v>33.602800000000002</v>
      </c>
      <c r="I1398" s="5">
        <f>'PROTRA_capacity-Original_Data'!J1398</f>
        <v>33.786200000000001</v>
      </c>
      <c r="J1398" s="5">
        <f>'PROTRA_capacity-Original_Data'!K1398</f>
        <v>33.955599999999997</v>
      </c>
      <c r="K1398" s="5">
        <f>'PROTRA_capacity-Original_Data'!L1398</f>
        <v>34.040999999999997</v>
      </c>
      <c r="L1398" s="5">
        <f>'PROTRA_capacity-Original_Data'!M1398</f>
        <v>33.953499999999998</v>
      </c>
      <c r="M1398" s="5">
        <f>'PROTRA_capacity-Original_Data'!N1398</f>
        <v>33.984999999999999</v>
      </c>
      <c r="N1398" s="5">
        <f>'PROTRA_capacity-Original_Data'!O1398</f>
        <v>35.063000000000002</v>
      </c>
      <c r="O1398" s="5">
        <f>'PROTRA_capacity-Original_Data'!P1398</f>
        <v>35.616</v>
      </c>
      <c r="P1398" s="5">
        <f>'PROTRA_capacity-Original_Data'!Q1398</f>
        <v>35.994</v>
      </c>
      <c r="Q1398" s="5">
        <f>'PROTRA_capacity-Original_Data'!R1398</f>
        <v>36.053499999999993</v>
      </c>
      <c r="R1398" s="5">
        <f>'PROTRA_capacity-Original_Data'!S1398</f>
        <v>36.158499999999997</v>
      </c>
      <c r="S1398" s="5">
        <f>'PROTRA_capacity-Original_Data'!T1398</f>
        <v>37.103499999999997</v>
      </c>
      <c r="T1398" s="5">
        <f>'PROTRA_capacity-Original_Data'!U1398</f>
        <v>37.417449999999995</v>
      </c>
      <c r="U1398" s="5">
        <f>'PROTRA_capacity-Original_Data'!V1398</f>
        <v>37.731399999999994</v>
      </c>
      <c r="W1398" s="83">
        <f t="shared" si="87"/>
        <v>9.4342959636750656E-3</v>
      </c>
    </row>
    <row r="1399" spans="1:23" x14ac:dyDescent="0.35">
      <c r="A1399" t="s">
        <v>75</v>
      </c>
      <c r="B1399" t="s">
        <v>42</v>
      </c>
      <c r="C1399" t="str">
        <f t="shared" si="84"/>
        <v>RUSSIA_TO_elec</v>
      </c>
      <c r="D1399" t="str">
        <f t="shared" si="85"/>
        <v>PROTRA_CHP_PP_I</v>
      </c>
      <c r="E1399" t="s">
        <v>23</v>
      </c>
      <c r="F1399" s="1" t="str">
        <f t="shared" si="86"/>
        <v>RUSSIATO_elecPROTRA_PP_hydropower_run_of_river</v>
      </c>
      <c r="G1399" s="5">
        <f>'PROTRA_capacity-Original_Data'!H1399</f>
        <v>14.178599999999999</v>
      </c>
      <c r="H1399" s="5">
        <f>'PROTRA_capacity-Original_Data'!I1399</f>
        <v>14.401200000000001</v>
      </c>
      <c r="I1399" s="5">
        <f>'PROTRA_capacity-Original_Data'!J1399</f>
        <v>14.479800000000001</v>
      </c>
      <c r="J1399" s="5">
        <f>'PROTRA_capacity-Original_Data'!K1399</f>
        <v>14.5524</v>
      </c>
      <c r="K1399" s="5">
        <f>'PROTRA_capacity-Original_Data'!L1399</f>
        <v>14.589</v>
      </c>
      <c r="L1399" s="5">
        <f>'PROTRA_capacity-Original_Data'!M1399</f>
        <v>14.551500000000001</v>
      </c>
      <c r="M1399" s="5">
        <f>'PROTRA_capacity-Original_Data'!N1399</f>
        <v>14.565000000000001</v>
      </c>
      <c r="N1399" s="5">
        <f>'PROTRA_capacity-Original_Data'!O1399</f>
        <v>15.027000000000001</v>
      </c>
      <c r="O1399" s="5">
        <f>'PROTRA_capacity-Original_Data'!P1399</f>
        <v>15.263999999999999</v>
      </c>
      <c r="P1399" s="5">
        <f>'PROTRA_capacity-Original_Data'!Q1399</f>
        <v>15.426</v>
      </c>
      <c r="Q1399" s="5">
        <f>'PROTRA_capacity-Original_Data'!R1399</f>
        <v>15.451499999999998</v>
      </c>
      <c r="R1399" s="5">
        <f>'PROTRA_capacity-Original_Data'!S1399</f>
        <v>15.496499999999999</v>
      </c>
      <c r="S1399" s="5">
        <f>'PROTRA_capacity-Original_Data'!T1399</f>
        <v>15.901499999999999</v>
      </c>
      <c r="T1399" s="5">
        <f>'PROTRA_capacity-Original_Data'!U1399</f>
        <v>16.036049999999999</v>
      </c>
      <c r="U1399" s="5">
        <f>'PROTRA_capacity-Original_Data'!V1399</f>
        <v>16.1706</v>
      </c>
      <c r="W1399" s="83">
        <f t="shared" si="87"/>
        <v>9.4342959636750656E-3</v>
      </c>
    </row>
    <row r="1400" spans="1:23" x14ac:dyDescent="0.35">
      <c r="A1400" t="s">
        <v>75</v>
      </c>
      <c r="B1400" t="s">
        <v>42</v>
      </c>
      <c r="C1400" t="str">
        <f t="shared" si="84"/>
        <v>RUSSIA_TO_elec</v>
      </c>
      <c r="D1400" t="str">
        <f t="shared" si="85"/>
        <v>PROTRA_CHP_PP_I</v>
      </c>
      <c r="E1400" t="s">
        <v>24</v>
      </c>
      <c r="F1400" s="1" t="str">
        <f t="shared" si="86"/>
        <v>RUSSIATO_elecPROTRA_PP_liquid_fuels</v>
      </c>
      <c r="G1400" s="5">
        <f>'PROTRA_capacity-Original_Data'!H1400</f>
        <v>0</v>
      </c>
      <c r="H1400" s="5">
        <f>'PROTRA_capacity-Original_Data'!I1400</f>
        <v>0</v>
      </c>
      <c r="I1400" s="5">
        <f>'PROTRA_capacity-Original_Data'!J1400</f>
        <v>0</v>
      </c>
      <c r="J1400" s="5">
        <f>'PROTRA_capacity-Original_Data'!K1400</f>
        <v>0</v>
      </c>
      <c r="K1400" s="5">
        <f>'PROTRA_capacity-Original_Data'!L1400</f>
        <v>0</v>
      </c>
      <c r="L1400" s="5">
        <f>'PROTRA_capacity-Original_Data'!M1400</f>
        <v>0</v>
      </c>
      <c r="M1400" s="5">
        <f>'PROTRA_capacity-Original_Data'!N1400</f>
        <v>0</v>
      </c>
      <c r="N1400" s="5">
        <f>'PROTRA_capacity-Original_Data'!O1400</f>
        <v>0</v>
      </c>
      <c r="O1400" s="5">
        <f>'PROTRA_capacity-Original_Data'!P1400</f>
        <v>0</v>
      </c>
      <c r="P1400" s="5">
        <f>'PROTRA_capacity-Original_Data'!Q1400</f>
        <v>0</v>
      </c>
      <c r="Q1400" s="5">
        <f>'PROTRA_capacity-Original_Data'!R1400</f>
        <v>0</v>
      </c>
      <c r="R1400" s="5">
        <f>'PROTRA_capacity-Original_Data'!S1400</f>
        <v>0</v>
      </c>
      <c r="S1400" s="5">
        <f>'PROTRA_capacity-Original_Data'!T1400</f>
        <v>0</v>
      </c>
      <c r="T1400" s="5">
        <f>'PROTRA_capacity-Original_Data'!U1400</f>
        <v>0</v>
      </c>
      <c r="U1400" s="5">
        <f>'PROTRA_capacity-Original_Data'!V1400</f>
        <v>0</v>
      </c>
      <c r="W1400" s="83" t="e">
        <f t="shared" si="87"/>
        <v>#DIV/0!</v>
      </c>
    </row>
    <row r="1401" spans="1:23" x14ac:dyDescent="0.35">
      <c r="A1401" t="s">
        <v>75</v>
      </c>
      <c r="B1401" t="s">
        <v>42</v>
      </c>
      <c r="C1401" t="str">
        <f t="shared" si="84"/>
        <v>RUSSIA_TO_elec</v>
      </c>
      <c r="D1401" t="str">
        <f t="shared" si="85"/>
        <v>PROTRA_CHP_PP_I</v>
      </c>
      <c r="E1401" t="s">
        <v>25</v>
      </c>
      <c r="F1401" s="1" t="str">
        <f t="shared" si="86"/>
        <v>RUSSIATO_elecPROTRA_PP_liquid_fuels_CCS</v>
      </c>
      <c r="G1401" s="5">
        <f>'PROTRA_capacity-Original_Data'!H1401</f>
        <v>0</v>
      </c>
      <c r="H1401" s="5">
        <f>'PROTRA_capacity-Original_Data'!I1401</f>
        <v>0</v>
      </c>
      <c r="I1401" s="5">
        <f>'PROTRA_capacity-Original_Data'!J1401</f>
        <v>0</v>
      </c>
      <c r="J1401" s="5">
        <f>'PROTRA_capacity-Original_Data'!K1401</f>
        <v>0</v>
      </c>
      <c r="K1401" s="5">
        <f>'PROTRA_capacity-Original_Data'!L1401</f>
        <v>0</v>
      </c>
      <c r="L1401" s="5">
        <f>'PROTRA_capacity-Original_Data'!M1401</f>
        <v>0</v>
      </c>
      <c r="M1401" s="5">
        <f>'PROTRA_capacity-Original_Data'!N1401</f>
        <v>0</v>
      </c>
      <c r="N1401" s="5">
        <f>'PROTRA_capacity-Original_Data'!O1401</f>
        <v>0</v>
      </c>
      <c r="O1401" s="5">
        <f>'PROTRA_capacity-Original_Data'!P1401</f>
        <v>0</v>
      </c>
      <c r="P1401" s="5">
        <f>'PROTRA_capacity-Original_Data'!Q1401</f>
        <v>0</v>
      </c>
      <c r="Q1401" s="5">
        <f>'PROTRA_capacity-Original_Data'!R1401</f>
        <v>0</v>
      </c>
      <c r="R1401" s="5">
        <f>'PROTRA_capacity-Original_Data'!S1401</f>
        <v>0</v>
      </c>
      <c r="S1401" s="5">
        <f>'PROTRA_capacity-Original_Data'!T1401</f>
        <v>0</v>
      </c>
      <c r="T1401" s="5">
        <f>'PROTRA_capacity-Original_Data'!U1401</f>
        <v>0</v>
      </c>
      <c r="U1401" s="5">
        <f>'PROTRA_capacity-Original_Data'!V1401</f>
        <v>0</v>
      </c>
      <c r="W1401" s="83" t="e">
        <f t="shared" si="87"/>
        <v>#DIV/0!</v>
      </c>
    </row>
    <row r="1402" spans="1:23" x14ac:dyDescent="0.35">
      <c r="A1402" t="s">
        <v>75</v>
      </c>
      <c r="B1402" t="s">
        <v>42</v>
      </c>
      <c r="C1402" t="str">
        <f t="shared" si="84"/>
        <v>RUSSIA_TO_elec</v>
      </c>
      <c r="D1402" t="str">
        <f t="shared" si="85"/>
        <v>PROTRA_CHP_PP_I</v>
      </c>
      <c r="E1402" t="s">
        <v>26</v>
      </c>
      <c r="F1402" s="1" t="str">
        <f t="shared" si="86"/>
        <v>RUSSIATO_elecPROTRA_PP_nuclear</v>
      </c>
      <c r="G1402" s="5">
        <f>'PROTRA_capacity-Original_Data'!H1402</f>
        <v>21.742999999999999</v>
      </c>
      <c r="H1402" s="5">
        <f>'PROTRA_capacity-Original_Data'!I1402</f>
        <v>21.742999999999999</v>
      </c>
      <c r="I1402" s="5">
        <f>'PROTRA_capacity-Original_Data'!J1402</f>
        <v>21.742999999999999</v>
      </c>
      <c r="J1402" s="5">
        <f>'PROTRA_capacity-Original_Data'!K1402</f>
        <v>21.742999999999999</v>
      </c>
      <c r="K1402" s="5">
        <f>'PROTRA_capacity-Original_Data'!L1402</f>
        <v>22.693000000000001</v>
      </c>
      <c r="L1402" s="5">
        <f>'PROTRA_capacity-Original_Data'!M1402</f>
        <v>23.643000000000001</v>
      </c>
      <c r="M1402" s="5">
        <f>'PROTRA_capacity-Original_Data'!N1402</f>
        <v>23.643000000000001</v>
      </c>
      <c r="N1402" s="5">
        <f>'PROTRA_capacity-Original_Data'!O1402</f>
        <v>23.643000000000001</v>
      </c>
      <c r="O1402" s="5">
        <f>'PROTRA_capacity-Original_Data'!P1402</f>
        <v>24.654</v>
      </c>
      <c r="P1402" s="5">
        <f>'PROTRA_capacity-Original_Data'!Q1402</f>
        <v>25.443000000000001</v>
      </c>
      <c r="Q1402" s="5">
        <f>'PROTRA_capacity-Original_Data'!R1402</f>
        <v>26.111000000000001</v>
      </c>
      <c r="R1402" s="5">
        <f>'PROTRA_capacity-Original_Data'!S1402</f>
        <v>26.141999999999999</v>
      </c>
      <c r="S1402" s="5">
        <f>'PROTRA_capacity-Original_Data'!T1402</f>
        <v>27.251999999999999</v>
      </c>
      <c r="T1402" s="5">
        <f>'PROTRA_capacity-Original_Data'!U1402</f>
        <v>27.8415</v>
      </c>
      <c r="U1402" s="5">
        <f>'PROTRA_capacity-Original_Data'!V1402</f>
        <v>28.431000000000001</v>
      </c>
      <c r="W1402" s="83">
        <f t="shared" si="87"/>
        <v>1.9340961525444955E-2</v>
      </c>
    </row>
    <row r="1403" spans="1:23" x14ac:dyDescent="0.35">
      <c r="A1403" t="s">
        <v>75</v>
      </c>
      <c r="B1403" t="s">
        <v>42</v>
      </c>
      <c r="C1403" t="str">
        <f t="shared" si="84"/>
        <v>RUSSIA_TO_elec</v>
      </c>
      <c r="D1403" t="str">
        <f t="shared" si="85"/>
        <v>PROTRA_CHP_PP_I</v>
      </c>
      <c r="E1403" t="s">
        <v>27</v>
      </c>
      <c r="F1403" s="1" t="str">
        <f t="shared" si="86"/>
        <v>RUSSIATO_elecPROTRA_PP_oceanic</v>
      </c>
      <c r="G1403" s="5">
        <f>'PROTRA_capacity-Original_Data'!H1403</f>
        <v>4.0000000000000002E-4</v>
      </c>
      <c r="H1403" s="5">
        <f>'PROTRA_capacity-Original_Data'!I1403</f>
        <v>2E-3</v>
      </c>
      <c r="I1403" s="5">
        <f>'PROTRA_capacity-Original_Data'!J1403</f>
        <v>2E-3</v>
      </c>
      <c r="J1403" s="5">
        <f>'PROTRA_capacity-Original_Data'!K1403</f>
        <v>2E-3</v>
      </c>
      <c r="K1403" s="5">
        <f>'PROTRA_capacity-Original_Data'!L1403</f>
        <v>2E-3</v>
      </c>
      <c r="L1403" s="5">
        <f>'PROTRA_capacity-Original_Data'!M1403</f>
        <v>2E-3</v>
      </c>
      <c r="M1403" s="5">
        <f>'PROTRA_capacity-Original_Data'!N1403</f>
        <v>2E-3</v>
      </c>
      <c r="N1403" s="5">
        <f>'PROTRA_capacity-Original_Data'!O1403</f>
        <v>2E-3</v>
      </c>
      <c r="O1403" s="5">
        <f>'PROTRA_capacity-Original_Data'!P1403</f>
        <v>2E-3</v>
      </c>
      <c r="P1403" s="5">
        <f>'PROTRA_capacity-Original_Data'!Q1403</f>
        <v>2E-3</v>
      </c>
      <c r="Q1403" s="5">
        <f>'PROTRA_capacity-Original_Data'!R1403</f>
        <v>2E-3</v>
      </c>
      <c r="R1403" s="5">
        <f>'PROTRA_capacity-Original_Data'!S1403</f>
        <v>2E-3</v>
      </c>
      <c r="S1403" s="5">
        <f>'PROTRA_capacity-Original_Data'!T1403</f>
        <v>2E-3</v>
      </c>
      <c r="T1403" s="5">
        <f>'PROTRA_capacity-Original_Data'!U1403</f>
        <v>2E-3</v>
      </c>
      <c r="U1403" s="5">
        <f>'PROTRA_capacity-Original_Data'!V1403</f>
        <v>2E-3</v>
      </c>
      <c r="W1403" s="83">
        <f t="shared" si="87"/>
        <v>0.12182839625400232</v>
      </c>
    </row>
    <row r="1404" spans="1:23" x14ac:dyDescent="0.35">
      <c r="A1404" t="s">
        <v>75</v>
      </c>
      <c r="B1404" t="s">
        <v>42</v>
      </c>
      <c r="C1404" t="str">
        <f t="shared" si="84"/>
        <v>RUSSIA_TO_elec</v>
      </c>
      <c r="D1404" t="str">
        <f t="shared" si="85"/>
        <v>PROTRA_CHP_PP_I</v>
      </c>
      <c r="E1404" t="s">
        <v>28</v>
      </c>
      <c r="F1404" s="1" t="str">
        <f t="shared" si="86"/>
        <v>RUSSIATO_elecPROTRA_PP_solar_CSP</v>
      </c>
      <c r="G1404" s="5">
        <f>'PROTRA_capacity-Original_Data'!H1404</f>
        <v>0</v>
      </c>
      <c r="H1404" s="5">
        <f>'PROTRA_capacity-Original_Data'!I1404</f>
        <v>0</v>
      </c>
      <c r="I1404" s="5">
        <f>'PROTRA_capacity-Original_Data'!J1404</f>
        <v>0</v>
      </c>
      <c r="J1404" s="5">
        <f>'PROTRA_capacity-Original_Data'!K1404</f>
        <v>0</v>
      </c>
      <c r="K1404" s="5">
        <f>'PROTRA_capacity-Original_Data'!L1404</f>
        <v>0</v>
      </c>
      <c r="L1404" s="5">
        <f>'PROTRA_capacity-Original_Data'!M1404</f>
        <v>0</v>
      </c>
      <c r="M1404" s="5">
        <f>'PROTRA_capacity-Original_Data'!N1404</f>
        <v>0</v>
      </c>
      <c r="N1404" s="5">
        <f>'PROTRA_capacity-Original_Data'!O1404</f>
        <v>0</v>
      </c>
      <c r="O1404" s="5">
        <f>'PROTRA_capacity-Original_Data'!P1404</f>
        <v>0</v>
      </c>
      <c r="P1404" s="5">
        <f>'PROTRA_capacity-Original_Data'!Q1404</f>
        <v>0</v>
      </c>
      <c r="Q1404" s="5">
        <f>'PROTRA_capacity-Original_Data'!R1404</f>
        <v>0</v>
      </c>
      <c r="R1404" s="5">
        <f>'PROTRA_capacity-Original_Data'!S1404</f>
        <v>0</v>
      </c>
      <c r="S1404" s="5">
        <f>'PROTRA_capacity-Original_Data'!T1404</f>
        <v>0</v>
      </c>
      <c r="T1404" s="5">
        <f>'PROTRA_capacity-Original_Data'!U1404</f>
        <v>0</v>
      </c>
      <c r="U1404" s="5">
        <f>'PROTRA_capacity-Original_Data'!V1404</f>
        <v>0</v>
      </c>
      <c r="W1404" s="83" t="e">
        <f t="shared" si="87"/>
        <v>#DIV/0!</v>
      </c>
    </row>
    <row r="1405" spans="1:23" x14ac:dyDescent="0.35">
      <c r="A1405" t="s">
        <v>75</v>
      </c>
      <c r="B1405" t="s">
        <v>42</v>
      </c>
      <c r="C1405" t="str">
        <f t="shared" si="84"/>
        <v>RUSSIA_TO_elec</v>
      </c>
      <c r="D1405" t="str">
        <f t="shared" si="85"/>
        <v>PROTRA_CHP_PP_I</v>
      </c>
      <c r="E1405" t="s">
        <v>29</v>
      </c>
      <c r="F1405" s="1" t="str">
        <f t="shared" si="86"/>
        <v>RUSSIATO_elecPROTRA_PP_solar_PV</v>
      </c>
      <c r="G1405" s="5">
        <f>'PROTRA_capacity-Original_Data'!H1405</f>
        <v>0</v>
      </c>
      <c r="H1405" s="5">
        <f>'PROTRA_capacity-Original_Data'!I1405</f>
        <v>0</v>
      </c>
      <c r="I1405" s="5">
        <f>'PROTRA_capacity-Original_Data'!J1405</f>
        <v>0</v>
      </c>
      <c r="J1405" s="5">
        <f>'PROTRA_capacity-Original_Data'!K1405</f>
        <v>0</v>
      </c>
      <c r="K1405" s="5">
        <f>'PROTRA_capacity-Original_Data'!L1405</f>
        <v>6.0000000000000002E-6</v>
      </c>
      <c r="L1405" s="5">
        <f>'PROTRA_capacity-Original_Data'!M1405</f>
        <v>1.38E-5</v>
      </c>
      <c r="M1405" s="5">
        <f>'PROTRA_capacity-Original_Data'!N1405</f>
        <v>5.5799999999999994E-5</v>
      </c>
      <c r="N1405" s="5">
        <f>'PROTRA_capacity-Original_Data'!O1405</f>
        <v>7.5539999999999993E-4</v>
      </c>
      <c r="O1405" s="5">
        <f>'PROTRA_capacity-Original_Data'!P1405</f>
        <v>3.0000000000000001E-3</v>
      </c>
      <c r="P1405" s="5">
        <f>'PROTRA_capacity-Original_Data'!Q1405</f>
        <v>3.6791999999999998E-2</v>
      </c>
      <c r="Q1405" s="5">
        <f>'PROTRA_capacity-Original_Data'!R1405</f>
        <v>4.5791999999999999E-2</v>
      </c>
      <c r="R1405" s="5">
        <f>'PROTRA_capacity-Original_Data'!S1405</f>
        <v>0.13519199999999998</v>
      </c>
      <c r="S1405" s="5">
        <f>'PROTRA_capacity-Original_Data'!T1405</f>
        <v>0.32119200000000003</v>
      </c>
      <c r="T1405" s="5">
        <f>'PROTRA_capacity-Original_Data'!U1405</f>
        <v>0.39467040000000003</v>
      </c>
      <c r="U1405" s="5">
        <f>'PROTRA_capacity-Original_Data'!V1405</f>
        <v>0.46814880000000003</v>
      </c>
      <c r="W1405" s="83" t="e">
        <f t="shared" si="87"/>
        <v>#DIV/0!</v>
      </c>
    </row>
    <row r="1406" spans="1:23" x14ac:dyDescent="0.35">
      <c r="A1406" t="s">
        <v>75</v>
      </c>
      <c r="B1406" t="s">
        <v>42</v>
      </c>
      <c r="C1406" t="str">
        <f t="shared" si="84"/>
        <v>RUSSIA_TO_elec</v>
      </c>
      <c r="D1406" t="str">
        <f t="shared" si="85"/>
        <v>PROTRA_CHP_PP_I</v>
      </c>
      <c r="E1406" t="s">
        <v>30</v>
      </c>
      <c r="F1406" s="1" t="str">
        <f t="shared" si="86"/>
        <v>RUSSIATO_elecPROTRA_PP_solar_urban_PV</v>
      </c>
      <c r="G1406" s="5">
        <f>'PROTRA_capacity-Original_Data'!H1406</f>
        <v>0</v>
      </c>
      <c r="H1406" s="5">
        <f>'PROTRA_capacity-Original_Data'!I1406</f>
        <v>0</v>
      </c>
      <c r="I1406" s="5">
        <f>'PROTRA_capacity-Original_Data'!J1406</f>
        <v>0</v>
      </c>
      <c r="J1406" s="5">
        <f>'PROTRA_capacity-Original_Data'!K1406</f>
        <v>0</v>
      </c>
      <c r="K1406" s="5">
        <f>'PROTRA_capacity-Original_Data'!L1406</f>
        <v>3.9999999999999998E-6</v>
      </c>
      <c r="L1406" s="5">
        <f>'PROTRA_capacity-Original_Data'!M1406</f>
        <v>9.2E-6</v>
      </c>
      <c r="M1406" s="5">
        <f>'PROTRA_capacity-Original_Data'!N1406</f>
        <v>3.7200000000000003E-5</v>
      </c>
      <c r="N1406" s="5">
        <f>'PROTRA_capacity-Original_Data'!O1406</f>
        <v>5.0359999999999999E-4</v>
      </c>
      <c r="O1406" s="5">
        <f>'PROTRA_capacity-Original_Data'!P1406</f>
        <v>2E-3</v>
      </c>
      <c r="P1406" s="5">
        <f>'PROTRA_capacity-Original_Data'!Q1406</f>
        <v>2.4528000000000001E-2</v>
      </c>
      <c r="Q1406" s="5">
        <f>'PROTRA_capacity-Original_Data'!R1406</f>
        <v>3.0528000000000007E-2</v>
      </c>
      <c r="R1406" s="5">
        <f>'PROTRA_capacity-Original_Data'!S1406</f>
        <v>9.0128E-2</v>
      </c>
      <c r="S1406" s="5">
        <f>'PROTRA_capacity-Original_Data'!T1406</f>
        <v>0.21412800000000004</v>
      </c>
      <c r="T1406" s="5">
        <f>'PROTRA_capacity-Original_Data'!U1406</f>
        <v>0.26311360000000006</v>
      </c>
      <c r="U1406" s="5">
        <f>'PROTRA_capacity-Original_Data'!V1406</f>
        <v>0.31209920000000008</v>
      </c>
      <c r="W1406" s="83" t="e">
        <f t="shared" si="87"/>
        <v>#DIV/0!</v>
      </c>
    </row>
    <row r="1407" spans="1:23" x14ac:dyDescent="0.35">
      <c r="A1407" t="s">
        <v>75</v>
      </c>
      <c r="B1407" t="s">
        <v>42</v>
      </c>
      <c r="C1407" t="str">
        <f t="shared" si="84"/>
        <v>RUSSIA_TO_elec</v>
      </c>
      <c r="D1407" t="str">
        <f t="shared" si="85"/>
        <v>PROTRA_CHP_PP_I</v>
      </c>
      <c r="E1407" t="s">
        <v>31</v>
      </c>
      <c r="F1407" s="1" t="str">
        <f t="shared" si="86"/>
        <v>RUSSIATO_elecPROTRA_PP_solid_fossil</v>
      </c>
      <c r="G1407" s="5">
        <f>'PROTRA_capacity-Original_Data'!H1407</f>
        <v>33.080614013032942</v>
      </c>
      <c r="H1407" s="5">
        <f>'PROTRA_capacity-Original_Data'!I1407</f>
        <v>33.395792502333961</v>
      </c>
      <c r="I1407" s="5">
        <f>'PROTRA_capacity-Original_Data'!J1407</f>
        <v>32.785212352293769</v>
      </c>
      <c r="J1407" s="5">
        <f>'PROTRA_capacity-Original_Data'!K1407</f>
        <v>32.736281696551558</v>
      </c>
      <c r="K1407" s="5">
        <f>'PROTRA_capacity-Original_Data'!L1407</f>
        <v>33.252263926929523</v>
      </c>
      <c r="L1407" s="5">
        <f>'PROTRA_capacity-Original_Data'!M1407</f>
        <v>33.585406707927717</v>
      </c>
      <c r="M1407" s="5">
        <f>'PROTRA_capacity-Original_Data'!N1407</f>
        <v>32.213280947973558</v>
      </c>
      <c r="N1407" s="5">
        <f>'PROTRA_capacity-Original_Data'!O1407</f>
        <v>33.326432108111753</v>
      </c>
      <c r="O1407" s="5">
        <f>'PROTRA_capacity-Original_Data'!P1407</f>
        <v>38.395757666840566</v>
      </c>
      <c r="P1407" s="5">
        <f>'PROTRA_capacity-Original_Data'!Q1407</f>
        <v>34.244339045287646</v>
      </c>
      <c r="Q1407" s="5">
        <f>'PROTRA_capacity-Original_Data'!R1407</f>
        <v>36.625152998776016</v>
      </c>
      <c r="R1407" s="5">
        <f>'PROTRA_capacity-Original_Data'!S1407</f>
        <v>36.707496940024484</v>
      </c>
      <c r="S1407" s="5">
        <f>'PROTRA_capacity-Original_Data'!T1407</f>
        <v>36.992693390452871</v>
      </c>
      <c r="T1407" s="5">
        <f>'PROTRA_capacity-Original_Data'!U1407</f>
        <v>36.958396324649016</v>
      </c>
      <c r="U1407" s="5">
        <f>'PROTRA_capacity-Original_Data'!V1407</f>
        <v>36.92409925884516</v>
      </c>
      <c r="W1407" s="83">
        <f t="shared" si="87"/>
        <v>7.8821160944142488E-3</v>
      </c>
    </row>
    <row r="1408" spans="1:23" x14ac:dyDescent="0.35">
      <c r="A1408" t="s">
        <v>75</v>
      </c>
      <c r="B1408" t="s">
        <v>42</v>
      </c>
      <c r="C1408" t="str">
        <f t="shared" si="84"/>
        <v>RUSSIA_TO_elec</v>
      </c>
      <c r="D1408" t="str">
        <f t="shared" si="85"/>
        <v>PROTRA_CHP_PP_I</v>
      </c>
      <c r="E1408" t="s">
        <v>32</v>
      </c>
      <c r="F1408" s="1" t="str">
        <f t="shared" si="86"/>
        <v>RUSSIATO_elecPROTRA_PP_solid_fossil_CCS</v>
      </c>
      <c r="G1408" s="5">
        <f>'PROTRA_capacity-Original_Data'!H1408</f>
        <v>0</v>
      </c>
      <c r="H1408" s="5">
        <f>'PROTRA_capacity-Original_Data'!I1408</f>
        <v>0</v>
      </c>
      <c r="I1408" s="5">
        <f>'PROTRA_capacity-Original_Data'!J1408</f>
        <v>0</v>
      </c>
      <c r="J1408" s="5">
        <f>'PROTRA_capacity-Original_Data'!K1408</f>
        <v>0</v>
      </c>
      <c r="K1408" s="5">
        <f>'PROTRA_capacity-Original_Data'!L1408</f>
        <v>0</v>
      </c>
      <c r="L1408" s="5">
        <f>'PROTRA_capacity-Original_Data'!M1408</f>
        <v>0</v>
      </c>
      <c r="M1408" s="5">
        <f>'PROTRA_capacity-Original_Data'!N1408</f>
        <v>0</v>
      </c>
      <c r="N1408" s="5">
        <f>'PROTRA_capacity-Original_Data'!O1408</f>
        <v>0</v>
      </c>
      <c r="O1408" s="5">
        <f>'PROTRA_capacity-Original_Data'!P1408</f>
        <v>0</v>
      </c>
      <c r="P1408" s="5">
        <f>'PROTRA_capacity-Original_Data'!Q1408</f>
        <v>0</v>
      </c>
      <c r="Q1408" s="5">
        <f>'PROTRA_capacity-Original_Data'!R1408</f>
        <v>0</v>
      </c>
      <c r="R1408" s="5">
        <f>'PROTRA_capacity-Original_Data'!S1408</f>
        <v>0</v>
      </c>
      <c r="S1408" s="5">
        <f>'PROTRA_capacity-Original_Data'!T1408</f>
        <v>0</v>
      </c>
      <c r="T1408" s="5">
        <f>'PROTRA_capacity-Original_Data'!U1408</f>
        <v>0</v>
      </c>
      <c r="U1408" s="5">
        <f>'PROTRA_capacity-Original_Data'!V1408</f>
        <v>0</v>
      </c>
      <c r="W1408" s="83" t="e">
        <f t="shared" si="87"/>
        <v>#DIV/0!</v>
      </c>
    </row>
    <row r="1409" spans="1:23" x14ac:dyDescent="0.35">
      <c r="A1409" t="s">
        <v>75</v>
      </c>
      <c r="B1409" t="s">
        <v>42</v>
      </c>
      <c r="C1409" t="str">
        <f t="shared" si="84"/>
        <v>RUSSIA_TO_elec</v>
      </c>
      <c r="D1409" t="str">
        <f t="shared" si="85"/>
        <v>PROTRA_CHP_PP_I</v>
      </c>
      <c r="E1409" t="s">
        <v>33</v>
      </c>
      <c r="F1409" s="1" t="str">
        <f t="shared" si="86"/>
        <v>RUSSIATO_elecPROTRA_PP_waste</v>
      </c>
      <c r="G1409" s="5">
        <f>'PROTRA_capacity-Original_Data'!H1409</f>
        <v>0</v>
      </c>
      <c r="H1409" s="5">
        <f>'PROTRA_capacity-Original_Data'!I1409</f>
        <v>0</v>
      </c>
      <c r="I1409" s="5">
        <f>'PROTRA_capacity-Original_Data'!J1409</f>
        <v>0</v>
      </c>
      <c r="J1409" s="5">
        <f>'PROTRA_capacity-Original_Data'!K1409</f>
        <v>0</v>
      </c>
      <c r="K1409" s="5">
        <f>'PROTRA_capacity-Original_Data'!L1409</f>
        <v>0</v>
      </c>
      <c r="L1409" s="5">
        <f>'PROTRA_capacity-Original_Data'!M1409</f>
        <v>0</v>
      </c>
      <c r="M1409" s="5">
        <f>'PROTRA_capacity-Original_Data'!N1409</f>
        <v>0</v>
      </c>
      <c r="N1409" s="5">
        <f>'PROTRA_capacity-Original_Data'!O1409</f>
        <v>0</v>
      </c>
      <c r="O1409" s="5">
        <f>'PROTRA_capacity-Original_Data'!P1409</f>
        <v>0</v>
      </c>
      <c r="P1409" s="5">
        <f>'PROTRA_capacity-Original_Data'!Q1409</f>
        <v>0</v>
      </c>
      <c r="Q1409" s="5">
        <f>'PROTRA_capacity-Original_Data'!R1409</f>
        <v>0</v>
      </c>
      <c r="R1409" s="5">
        <f>'PROTRA_capacity-Original_Data'!S1409</f>
        <v>0</v>
      </c>
      <c r="S1409" s="5">
        <f>'PROTRA_capacity-Original_Data'!T1409</f>
        <v>0</v>
      </c>
      <c r="T1409" s="5">
        <f>'PROTRA_capacity-Original_Data'!U1409</f>
        <v>0</v>
      </c>
      <c r="U1409" s="5">
        <f>'PROTRA_capacity-Original_Data'!V1409</f>
        <v>0</v>
      </c>
      <c r="W1409" s="83" t="e">
        <f t="shared" si="87"/>
        <v>#DIV/0!</v>
      </c>
    </row>
    <row r="1410" spans="1:23" x14ac:dyDescent="0.35">
      <c r="A1410" t="s">
        <v>75</v>
      </c>
      <c r="B1410" t="s">
        <v>42</v>
      </c>
      <c r="C1410" t="str">
        <f t="shared" si="84"/>
        <v>RUSSIA_TO_elec</v>
      </c>
      <c r="D1410" t="str">
        <f t="shared" si="85"/>
        <v>PROTRA_CHP_PP_I</v>
      </c>
      <c r="E1410" t="s">
        <v>34</v>
      </c>
      <c r="F1410" s="1" t="str">
        <f t="shared" si="86"/>
        <v>RUSSIATO_elecPROTRA_PP_waste_CCS</v>
      </c>
      <c r="G1410" s="5">
        <f>'PROTRA_capacity-Original_Data'!H1410</f>
        <v>0</v>
      </c>
      <c r="H1410" s="5">
        <f>'PROTRA_capacity-Original_Data'!I1410</f>
        <v>0</v>
      </c>
      <c r="I1410" s="5">
        <f>'PROTRA_capacity-Original_Data'!J1410</f>
        <v>0</v>
      </c>
      <c r="J1410" s="5">
        <f>'PROTRA_capacity-Original_Data'!K1410</f>
        <v>0</v>
      </c>
      <c r="K1410" s="5">
        <f>'PROTRA_capacity-Original_Data'!L1410</f>
        <v>0</v>
      </c>
      <c r="L1410" s="5">
        <f>'PROTRA_capacity-Original_Data'!M1410</f>
        <v>0</v>
      </c>
      <c r="M1410" s="5">
        <f>'PROTRA_capacity-Original_Data'!N1410</f>
        <v>0</v>
      </c>
      <c r="N1410" s="5">
        <f>'PROTRA_capacity-Original_Data'!O1410</f>
        <v>0</v>
      </c>
      <c r="O1410" s="5">
        <f>'PROTRA_capacity-Original_Data'!P1410</f>
        <v>0</v>
      </c>
      <c r="P1410" s="5">
        <f>'PROTRA_capacity-Original_Data'!Q1410</f>
        <v>0</v>
      </c>
      <c r="Q1410" s="5">
        <f>'PROTRA_capacity-Original_Data'!R1410</f>
        <v>0</v>
      </c>
      <c r="R1410" s="5">
        <f>'PROTRA_capacity-Original_Data'!S1410</f>
        <v>0</v>
      </c>
      <c r="S1410" s="5">
        <f>'PROTRA_capacity-Original_Data'!T1410</f>
        <v>0</v>
      </c>
      <c r="T1410" s="5">
        <f>'PROTRA_capacity-Original_Data'!U1410</f>
        <v>0</v>
      </c>
      <c r="U1410" s="5">
        <f>'PROTRA_capacity-Original_Data'!V1410</f>
        <v>0</v>
      </c>
      <c r="W1410" s="83" t="e">
        <f t="shared" si="87"/>
        <v>#DIV/0!</v>
      </c>
    </row>
    <row r="1411" spans="1:23" x14ac:dyDescent="0.35">
      <c r="A1411" t="s">
        <v>75</v>
      </c>
      <c r="B1411" t="s">
        <v>42</v>
      </c>
      <c r="C1411" t="str">
        <f t="shared" si="84"/>
        <v>RUSSIA_TO_elec</v>
      </c>
      <c r="D1411" t="str">
        <f t="shared" si="85"/>
        <v>PROTRA_CHP_PP_I</v>
      </c>
      <c r="E1411" t="s">
        <v>35</v>
      </c>
      <c r="F1411" s="1" t="str">
        <f t="shared" si="86"/>
        <v>RUSSIATO_elecPROTRA_PP_wind_offshore</v>
      </c>
      <c r="G1411" s="5">
        <f>'PROTRA_capacity-Original_Data'!H1411</f>
        <v>0</v>
      </c>
      <c r="H1411" s="5">
        <f>'PROTRA_capacity-Original_Data'!I1411</f>
        <v>0</v>
      </c>
      <c r="I1411" s="5">
        <f>'PROTRA_capacity-Original_Data'!J1411</f>
        <v>0</v>
      </c>
      <c r="J1411" s="5">
        <f>'PROTRA_capacity-Original_Data'!K1411</f>
        <v>0</v>
      </c>
      <c r="K1411" s="5">
        <f>'PROTRA_capacity-Original_Data'!L1411</f>
        <v>0</v>
      </c>
      <c r="L1411" s="5">
        <f>'PROTRA_capacity-Original_Data'!M1411</f>
        <v>0</v>
      </c>
      <c r="M1411" s="5">
        <f>'PROTRA_capacity-Original_Data'!N1411</f>
        <v>0</v>
      </c>
      <c r="N1411" s="5">
        <f>'PROTRA_capacity-Original_Data'!O1411</f>
        <v>0</v>
      </c>
      <c r="O1411" s="5">
        <f>'PROTRA_capacity-Original_Data'!P1411</f>
        <v>0</v>
      </c>
      <c r="P1411" s="5">
        <f>'PROTRA_capacity-Original_Data'!Q1411</f>
        <v>0</v>
      </c>
      <c r="Q1411" s="5">
        <f>'PROTRA_capacity-Original_Data'!R1411</f>
        <v>0</v>
      </c>
      <c r="R1411" s="5">
        <f>'PROTRA_capacity-Original_Data'!S1411</f>
        <v>0</v>
      </c>
      <c r="S1411" s="5">
        <f>'PROTRA_capacity-Original_Data'!T1411</f>
        <v>0</v>
      </c>
      <c r="T1411" s="5">
        <f>'PROTRA_capacity-Original_Data'!U1411</f>
        <v>0</v>
      </c>
      <c r="U1411" s="5">
        <f>'PROTRA_capacity-Original_Data'!V1411</f>
        <v>0</v>
      </c>
      <c r="W1411" s="83" t="e">
        <f t="shared" si="87"/>
        <v>#DIV/0!</v>
      </c>
    </row>
    <row r="1412" spans="1:23" x14ac:dyDescent="0.35">
      <c r="A1412" t="s">
        <v>75</v>
      </c>
      <c r="B1412" t="s">
        <v>42</v>
      </c>
      <c r="C1412" t="str">
        <f t="shared" ref="C1412:C1475" si="88">A1412&amp;"_"&amp;B1412</f>
        <v>RUSSIA_TO_elec</v>
      </c>
      <c r="D1412" t="str">
        <f t="shared" ref="D1412:D1475" si="89">IF(B1412="TO_heat","PROTRA_CHP_HP_I","PROTRA_CHP_PP_I")</f>
        <v>PROTRA_CHP_PP_I</v>
      </c>
      <c r="E1412" t="s">
        <v>36</v>
      </c>
      <c r="F1412" s="1" t="str">
        <f t="shared" ref="F1412:F1475" si="90">A1412&amp;B1412&amp;E1412</f>
        <v>RUSSIATO_elecPROTRA_PP_wind_onshore</v>
      </c>
      <c r="G1412" s="5">
        <f>'PROTRA_capacity-Original_Data'!H1412</f>
        <v>0.01</v>
      </c>
      <c r="H1412" s="5">
        <f>'PROTRA_capacity-Original_Data'!I1412</f>
        <v>0.01</v>
      </c>
      <c r="I1412" s="5">
        <f>'PROTRA_capacity-Original_Data'!J1412</f>
        <v>0.01</v>
      </c>
      <c r="J1412" s="5">
        <f>'PROTRA_capacity-Original_Data'!K1412</f>
        <v>0.01</v>
      </c>
      <c r="K1412" s="5">
        <f>'PROTRA_capacity-Original_Data'!L1412</f>
        <v>0.01</v>
      </c>
      <c r="L1412" s="5">
        <f>'PROTRA_capacity-Original_Data'!M1412</f>
        <v>0.01</v>
      </c>
      <c r="M1412" s="5">
        <f>'PROTRA_capacity-Original_Data'!N1412</f>
        <v>0.01</v>
      </c>
      <c r="N1412" s="5">
        <f>'PROTRA_capacity-Original_Data'!O1412</f>
        <v>0.01</v>
      </c>
      <c r="O1412" s="5">
        <f>'PROTRA_capacity-Original_Data'!P1412</f>
        <v>0.01</v>
      </c>
      <c r="P1412" s="5">
        <f>'PROTRA_capacity-Original_Data'!Q1412</f>
        <v>1.09E-2</v>
      </c>
      <c r="Q1412" s="5">
        <f>'PROTRA_capacity-Original_Data'!R1412</f>
        <v>1.09E-2</v>
      </c>
      <c r="R1412" s="5">
        <f>'PROTRA_capacity-Original_Data'!S1412</f>
        <v>1.09E-2</v>
      </c>
      <c r="S1412" s="5">
        <f>'PROTRA_capacity-Original_Data'!T1412</f>
        <v>5.1900000000000002E-2</v>
      </c>
      <c r="T1412" s="5">
        <f>'PROTRA_capacity-Original_Data'!U1412</f>
        <v>6.028E-2</v>
      </c>
      <c r="U1412" s="5">
        <f>'PROTRA_capacity-Original_Data'!V1412</f>
        <v>6.8659999999999999E-2</v>
      </c>
      <c r="W1412" s="83">
        <f t="shared" ref="W1412:W1475" si="91">-1+(U1412/G1412)^(1/($U$2-$G$2))</f>
        <v>0.14753134469382867</v>
      </c>
    </row>
    <row r="1413" spans="1:23" x14ac:dyDescent="0.35">
      <c r="A1413" t="s">
        <v>65</v>
      </c>
      <c r="B1413" t="s">
        <v>41</v>
      </c>
      <c r="C1413" t="str">
        <f t="shared" si="88"/>
        <v>SLOVAKIA_TO_heat</v>
      </c>
      <c r="D1413" t="str">
        <f t="shared" si="89"/>
        <v>PROTRA_CHP_HP_I</v>
      </c>
      <c r="E1413" t="s">
        <v>0</v>
      </c>
      <c r="F1413" s="1" t="str">
        <f t="shared" si="90"/>
        <v>SLOVAKIATO_heatPROTRA_CHP_gas_fuels</v>
      </c>
      <c r="G1413" s="3">
        <f>'PROTRA_capacity-Original_Data'!H1413</f>
        <v>1.2391598727381192</v>
      </c>
      <c r="H1413" s="3">
        <f>'PROTRA_capacity-Original_Data'!I1413</f>
        <v>1.0607257904155898</v>
      </c>
      <c r="I1413" s="3">
        <f>'PROTRA_capacity-Original_Data'!J1413</f>
        <v>0.98638854643070217</v>
      </c>
      <c r="J1413" s="3">
        <f>'PROTRA_capacity-Original_Data'!K1413</f>
        <v>0.91637323523563352</v>
      </c>
      <c r="K1413" s="3">
        <f>'PROTRA_capacity-Original_Data'!L1413</f>
        <v>0.9530479220520981</v>
      </c>
      <c r="L1413" s="3">
        <f>'PROTRA_capacity-Original_Data'!M1413</f>
        <v>0.91773155696957665</v>
      </c>
      <c r="M1413" s="3">
        <f>'PROTRA_capacity-Original_Data'!N1413</f>
        <v>0.94810857029230478</v>
      </c>
      <c r="N1413" s="3">
        <f>'PROTRA_capacity-Original_Data'!O1413</f>
        <v>1.1537090872936968</v>
      </c>
      <c r="O1413" s="3">
        <f>'PROTRA_capacity-Original_Data'!P1413</f>
        <v>1.0175064625173995</v>
      </c>
      <c r="P1413" s="3">
        <f>'PROTRA_capacity-Original_Data'!Q1413</f>
        <v>1.063442433883476</v>
      </c>
      <c r="Q1413" s="3">
        <f>'PROTRA_capacity-Original_Data'!R1413</f>
        <v>1.0340532909127065</v>
      </c>
      <c r="R1413" s="3">
        <f>'PROTRA_capacity-Original_Data'!S1413</f>
        <v>1.1102427918075166</v>
      </c>
      <c r="S1413" s="3">
        <f>'PROTRA_capacity-Original_Data'!T1413</f>
        <v>1.0280025850069596</v>
      </c>
      <c r="T1413" s="3">
        <f>'PROTRA_capacity-Original_Data'!U1413</f>
        <v>1.0617136607675486</v>
      </c>
      <c r="U1413" s="3">
        <f>'PROTRA_capacity-Original_Data'!V1413</f>
        <v>1.0607628355537884</v>
      </c>
      <c r="W1413" s="83">
        <f t="shared" si="91"/>
        <v>-1.1041823890265312E-2</v>
      </c>
    </row>
    <row r="1414" spans="1:23" x14ac:dyDescent="0.35">
      <c r="A1414" t="s">
        <v>65</v>
      </c>
      <c r="B1414" t="s">
        <v>41</v>
      </c>
      <c r="C1414" t="str">
        <f t="shared" si="88"/>
        <v>SLOVAKIA_TO_heat</v>
      </c>
      <c r="D1414" t="str">
        <f t="shared" si="89"/>
        <v>PROTRA_CHP_HP_I</v>
      </c>
      <c r="E1414" t="s">
        <v>1</v>
      </c>
      <c r="F1414" s="1" t="str">
        <f t="shared" si="90"/>
        <v>SLOVAKIATO_heatPROTRA_CHP_gas_fuels_CCS</v>
      </c>
      <c r="G1414" s="3">
        <f>'PROTRA_capacity-Original_Data'!H1414</f>
        <v>0</v>
      </c>
      <c r="H1414" s="3">
        <f>'PROTRA_capacity-Original_Data'!I1414</f>
        <v>0</v>
      </c>
      <c r="I1414" s="3">
        <f>'PROTRA_capacity-Original_Data'!J1414</f>
        <v>0</v>
      </c>
      <c r="J1414" s="3">
        <f>'PROTRA_capacity-Original_Data'!K1414</f>
        <v>0</v>
      </c>
      <c r="K1414" s="3">
        <f>'PROTRA_capacity-Original_Data'!L1414</f>
        <v>0</v>
      </c>
      <c r="L1414" s="3">
        <f>'PROTRA_capacity-Original_Data'!M1414</f>
        <v>0</v>
      </c>
      <c r="M1414" s="3">
        <f>'PROTRA_capacity-Original_Data'!N1414</f>
        <v>0</v>
      </c>
      <c r="N1414" s="3">
        <f>'PROTRA_capacity-Original_Data'!O1414</f>
        <v>0</v>
      </c>
      <c r="O1414" s="3">
        <f>'PROTRA_capacity-Original_Data'!P1414</f>
        <v>0</v>
      </c>
      <c r="P1414" s="3">
        <f>'PROTRA_capacity-Original_Data'!Q1414</f>
        <v>0</v>
      </c>
      <c r="Q1414" s="3">
        <f>'PROTRA_capacity-Original_Data'!R1414</f>
        <v>0</v>
      </c>
      <c r="R1414" s="3">
        <f>'PROTRA_capacity-Original_Data'!S1414</f>
        <v>0</v>
      </c>
      <c r="S1414" s="3">
        <f>'PROTRA_capacity-Original_Data'!T1414</f>
        <v>0</v>
      </c>
      <c r="T1414" s="3">
        <f>'PROTRA_capacity-Original_Data'!U1414</f>
        <v>0</v>
      </c>
      <c r="U1414" s="3">
        <f>'PROTRA_capacity-Original_Data'!V1414</f>
        <v>0</v>
      </c>
      <c r="W1414" s="83" t="e">
        <f t="shared" si="91"/>
        <v>#DIV/0!</v>
      </c>
    </row>
    <row r="1415" spans="1:23" x14ac:dyDescent="0.35">
      <c r="A1415" t="s">
        <v>65</v>
      </c>
      <c r="B1415" t="s">
        <v>41</v>
      </c>
      <c r="C1415" t="str">
        <f t="shared" si="88"/>
        <v>SLOVAKIA_TO_heat</v>
      </c>
      <c r="D1415" t="str">
        <f t="shared" si="89"/>
        <v>PROTRA_CHP_HP_I</v>
      </c>
      <c r="E1415" t="s">
        <v>2</v>
      </c>
      <c r="F1415" s="1" t="str">
        <f t="shared" si="90"/>
        <v>SLOVAKIATO_heatPROTRA_CHP_geothermal</v>
      </c>
      <c r="G1415" s="3">
        <v>0</v>
      </c>
      <c r="H1415" s="3">
        <v>0</v>
      </c>
      <c r="I1415" s="3">
        <v>0</v>
      </c>
      <c r="J1415" s="3">
        <v>0</v>
      </c>
      <c r="K1415" s="3">
        <v>0</v>
      </c>
      <c r="L1415" s="3">
        <v>0</v>
      </c>
      <c r="M1415" s="3">
        <v>0</v>
      </c>
      <c r="N1415" s="3">
        <v>0</v>
      </c>
      <c r="O1415" s="3">
        <v>0</v>
      </c>
      <c r="P1415" s="3">
        <v>0</v>
      </c>
      <c r="Q1415" s="3">
        <v>0</v>
      </c>
      <c r="R1415" s="3">
        <v>0</v>
      </c>
      <c r="S1415" s="3">
        <v>0</v>
      </c>
      <c r="T1415" s="3">
        <v>0</v>
      </c>
      <c r="U1415" s="3">
        <v>0</v>
      </c>
      <c r="W1415" s="83" t="e">
        <f t="shared" si="91"/>
        <v>#DIV/0!</v>
      </c>
    </row>
    <row r="1416" spans="1:23" x14ac:dyDescent="0.35">
      <c r="A1416" t="s">
        <v>65</v>
      </c>
      <c r="B1416" t="s">
        <v>41</v>
      </c>
      <c r="C1416" t="str">
        <f t="shared" si="88"/>
        <v>SLOVAKIA_TO_heat</v>
      </c>
      <c r="D1416" t="str">
        <f t="shared" si="89"/>
        <v>PROTRA_CHP_HP_I</v>
      </c>
      <c r="E1416" t="s">
        <v>3</v>
      </c>
      <c r="F1416" s="1" t="str">
        <f t="shared" si="90"/>
        <v>SLOVAKIATO_heatPROTRA_CHP_liquid_fuels</v>
      </c>
      <c r="G1416" s="3">
        <f>'PROTRA_capacity-Original_Data'!H1416</f>
        <v>5.1492742095844105E-2</v>
      </c>
      <c r="H1416" s="3">
        <f>'PROTRA_capacity-Original_Data'!I1416</f>
        <v>7.6559952276794588E-2</v>
      </c>
      <c r="I1416" s="3">
        <f>'PROTRA_capacity-Original_Data'!J1416</f>
        <v>6.9027440843109966E-2</v>
      </c>
      <c r="J1416" s="3">
        <f>'PROTRA_capacity-Original_Data'!K1416</f>
        <v>0.62346967587989677</v>
      </c>
      <c r="K1416" s="3">
        <f>'PROTRA_capacity-Original_Data'!L1416</f>
        <v>0.77337900178962027</v>
      </c>
      <c r="L1416" s="3">
        <f>'PROTRA_capacity-Original_Data'!M1416</f>
        <v>0.64409146947703333</v>
      </c>
      <c r="M1416" s="3">
        <f>'PROTRA_capacity-Original_Data'!N1416</f>
        <v>0.57864505865977345</v>
      </c>
      <c r="N1416" s="3">
        <f>'PROTRA_capacity-Original_Data'!O1416</f>
        <v>0.52048419168820848</v>
      </c>
      <c r="O1416" s="3">
        <f>'PROTRA_capacity-Original_Data'!P1416</f>
        <v>0.4388614038576259</v>
      </c>
      <c r="P1416" s="3">
        <f>'PROTRA_capacity-Original_Data'!Q1416</f>
        <v>0.52937502485583621</v>
      </c>
      <c r="Q1416" s="3">
        <f>'PROTRA_capacity-Original_Data'!R1416</f>
        <v>0.55246649433286954</v>
      </c>
      <c r="R1416" s="3">
        <f>'PROTRA_capacity-Original_Data'!S1416</f>
        <v>0.56382700338039382</v>
      </c>
      <c r="S1416" s="3">
        <f>'PROTRA_capacity-Original_Data'!T1416</f>
        <v>5.3344999005766558E-2</v>
      </c>
      <c r="T1416" s="3">
        <f>'PROTRA_capacity-Original_Data'!U1416</f>
        <v>4.5935971366076758E-2</v>
      </c>
      <c r="U1416" s="3">
        <f>'PROTRA_capacity-Original_Data'!V1416</f>
        <v>0</v>
      </c>
      <c r="W1416" s="83">
        <f t="shared" si="91"/>
        <v>-1</v>
      </c>
    </row>
    <row r="1417" spans="1:23" x14ac:dyDescent="0.35">
      <c r="A1417" t="s">
        <v>65</v>
      </c>
      <c r="B1417" t="s">
        <v>41</v>
      </c>
      <c r="C1417" t="str">
        <f t="shared" si="88"/>
        <v>SLOVAKIA_TO_heat</v>
      </c>
      <c r="D1417" t="str">
        <f t="shared" si="89"/>
        <v>PROTRA_CHP_HP_I</v>
      </c>
      <c r="E1417" t="s">
        <v>4</v>
      </c>
      <c r="F1417" s="1" t="str">
        <f t="shared" si="90"/>
        <v>SLOVAKIATO_heatPROTRA_CHP_liquid_fuels_CCS</v>
      </c>
      <c r="G1417" s="3">
        <f>'PROTRA_capacity-Original_Data'!H1417</f>
        <v>0</v>
      </c>
      <c r="H1417" s="3">
        <f>'PROTRA_capacity-Original_Data'!I1417</f>
        <v>0</v>
      </c>
      <c r="I1417" s="3">
        <f>'PROTRA_capacity-Original_Data'!J1417</f>
        <v>0</v>
      </c>
      <c r="J1417" s="3">
        <f>'PROTRA_capacity-Original_Data'!K1417</f>
        <v>0</v>
      </c>
      <c r="K1417" s="3">
        <f>'PROTRA_capacity-Original_Data'!L1417</f>
        <v>0</v>
      </c>
      <c r="L1417" s="3">
        <f>'PROTRA_capacity-Original_Data'!M1417</f>
        <v>0</v>
      </c>
      <c r="M1417" s="3">
        <f>'PROTRA_capacity-Original_Data'!N1417</f>
        <v>0</v>
      </c>
      <c r="N1417" s="3">
        <f>'PROTRA_capacity-Original_Data'!O1417</f>
        <v>0</v>
      </c>
      <c r="O1417" s="3">
        <f>'PROTRA_capacity-Original_Data'!P1417</f>
        <v>0</v>
      </c>
      <c r="P1417" s="3">
        <f>'PROTRA_capacity-Original_Data'!Q1417</f>
        <v>0</v>
      </c>
      <c r="Q1417" s="3">
        <f>'PROTRA_capacity-Original_Data'!R1417</f>
        <v>0</v>
      </c>
      <c r="R1417" s="3">
        <f>'PROTRA_capacity-Original_Data'!S1417</f>
        <v>0</v>
      </c>
      <c r="S1417" s="3">
        <f>'PROTRA_capacity-Original_Data'!T1417</f>
        <v>0</v>
      </c>
      <c r="T1417" s="3">
        <f>'PROTRA_capacity-Original_Data'!U1417</f>
        <v>0</v>
      </c>
      <c r="U1417" s="3">
        <f>'PROTRA_capacity-Original_Data'!V1417</f>
        <v>0</v>
      </c>
      <c r="W1417" s="83" t="e">
        <f t="shared" si="91"/>
        <v>#DIV/0!</v>
      </c>
    </row>
    <row r="1418" spans="1:23" x14ac:dyDescent="0.35">
      <c r="A1418" t="s">
        <v>65</v>
      </c>
      <c r="B1418" t="s">
        <v>41</v>
      </c>
      <c r="C1418" t="str">
        <f t="shared" si="88"/>
        <v>SLOVAKIA_TO_heat</v>
      </c>
      <c r="D1418" t="str">
        <f t="shared" si="89"/>
        <v>PROTRA_CHP_HP_I</v>
      </c>
      <c r="E1418" t="s">
        <v>5</v>
      </c>
      <c r="F1418" s="1" t="str">
        <f t="shared" si="90"/>
        <v>SLOVAKIATO_heatPROTRA_CHP_solid_fossil</v>
      </c>
      <c r="G1418" s="3">
        <f>'PROTRA_capacity-Original_Data'!H1418</f>
        <v>1.3205356929807119</v>
      </c>
      <c r="H1418" s="3">
        <f>'PROTRA_capacity-Original_Data'!I1418</f>
        <v>1.3275742692384171</v>
      </c>
      <c r="I1418" s="3">
        <f>'PROTRA_capacity-Original_Data'!J1418</f>
        <v>1.1679097236031022</v>
      </c>
      <c r="J1418" s="3">
        <f>'PROTRA_capacity-Original_Data'!K1418</f>
        <v>1.1367918075164047</v>
      </c>
      <c r="K1418" s="3">
        <f>'PROTRA_capacity-Original_Data'!L1418</f>
        <v>1.4115432491549011</v>
      </c>
      <c r="L1418" s="3">
        <f>'PROTRA_capacity-Original_Data'!M1418</f>
        <v>1.3621497315569695</v>
      </c>
      <c r="M1418" s="3">
        <f>'PROTRA_capacity-Original_Data'!N1418</f>
        <v>1.069246172201233</v>
      </c>
      <c r="N1418" s="3">
        <f>'PROTRA_capacity-Original_Data'!O1418</f>
        <v>1.1024633127858419</v>
      </c>
      <c r="O1418" s="3">
        <f>'PROTRA_capacity-Original_Data'!P1418</f>
        <v>0.89612189302048129</v>
      </c>
      <c r="P1418" s="3">
        <f>'PROTRA_capacity-Original_Data'!Q1418</f>
        <v>0.81684529727580024</v>
      </c>
      <c r="Q1418" s="3">
        <f>'PROTRA_capacity-Original_Data'!R1418</f>
        <v>0.9725583615032809</v>
      </c>
      <c r="R1418" s="3">
        <f>'PROTRA_capacity-Original_Data'!S1418</f>
        <v>1.0555394710678068</v>
      </c>
      <c r="S1418" s="3">
        <f>'PROTRA_capacity-Original_Data'!T1418</f>
        <v>0.98996957645655193</v>
      </c>
      <c r="T1418" s="3">
        <f>'PROTRA_capacity-Original_Data'!U1418</f>
        <v>0.90624756412805729</v>
      </c>
      <c r="U1418" s="3">
        <f>'PROTRA_capacity-Original_Data'!V1418</f>
        <v>0.92586913899383583</v>
      </c>
      <c r="W1418" s="83">
        <f t="shared" si="91"/>
        <v>-2.5042519060449075E-2</v>
      </c>
    </row>
    <row r="1419" spans="1:23" x14ac:dyDescent="0.35">
      <c r="A1419" t="s">
        <v>65</v>
      </c>
      <c r="B1419" t="s">
        <v>41</v>
      </c>
      <c r="C1419" t="str">
        <f t="shared" si="88"/>
        <v>SLOVAKIA_TO_heat</v>
      </c>
      <c r="D1419" t="str">
        <f t="shared" si="89"/>
        <v>PROTRA_CHP_HP_I</v>
      </c>
      <c r="E1419" t="s">
        <v>6</v>
      </c>
      <c r="F1419" s="1" t="str">
        <f t="shared" si="90"/>
        <v>SLOVAKIATO_heatPROTRA_CHP_solid_fossil_CCS</v>
      </c>
      <c r="G1419" s="3">
        <f>'PROTRA_capacity-Original_Data'!H1419</f>
        <v>0</v>
      </c>
      <c r="H1419" s="3">
        <f>'PROTRA_capacity-Original_Data'!I1419</f>
        <v>0</v>
      </c>
      <c r="I1419" s="3">
        <f>'PROTRA_capacity-Original_Data'!J1419</f>
        <v>0</v>
      </c>
      <c r="J1419" s="3">
        <f>'PROTRA_capacity-Original_Data'!K1419</f>
        <v>0</v>
      </c>
      <c r="K1419" s="3">
        <f>'PROTRA_capacity-Original_Data'!L1419</f>
        <v>0</v>
      </c>
      <c r="L1419" s="3">
        <f>'PROTRA_capacity-Original_Data'!M1419</f>
        <v>0</v>
      </c>
      <c r="M1419" s="3">
        <f>'PROTRA_capacity-Original_Data'!N1419</f>
        <v>0</v>
      </c>
      <c r="N1419" s="3">
        <f>'PROTRA_capacity-Original_Data'!O1419</f>
        <v>0</v>
      </c>
      <c r="O1419" s="3">
        <f>'PROTRA_capacity-Original_Data'!P1419</f>
        <v>0</v>
      </c>
      <c r="P1419" s="3">
        <f>'PROTRA_capacity-Original_Data'!Q1419</f>
        <v>0</v>
      </c>
      <c r="Q1419" s="3">
        <f>'PROTRA_capacity-Original_Data'!R1419</f>
        <v>0</v>
      </c>
      <c r="R1419" s="3">
        <f>'PROTRA_capacity-Original_Data'!S1419</f>
        <v>0</v>
      </c>
      <c r="S1419" s="3">
        <f>'PROTRA_capacity-Original_Data'!T1419</f>
        <v>0</v>
      </c>
      <c r="T1419" s="3">
        <f>'PROTRA_capacity-Original_Data'!U1419</f>
        <v>0</v>
      </c>
      <c r="U1419" s="3">
        <f>'PROTRA_capacity-Original_Data'!V1419</f>
        <v>0</v>
      </c>
      <c r="W1419" s="83" t="e">
        <f t="shared" si="91"/>
        <v>#DIV/0!</v>
      </c>
    </row>
    <row r="1420" spans="1:23" x14ac:dyDescent="0.35">
      <c r="A1420" t="s">
        <v>65</v>
      </c>
      <c r="B1420" t="s">
        <v>41</v>
      </c>
      <c r="C1420" t="str">
        <f t="shared" si="88"/>
        <v>SLOVAKIA_TO_heat</v>
      </c>
      <c r="D1420" t="str">
        <f t="shared" si="89"/>
        <v>PROTRA_CHP_HP_I</v>
      </c>
      <c r="E1420" t="s">
        <v>7</v>
      </c>
      <c r="F1420" s="1" t="str">
        <f t="shared" si="90"/>
        <v>SLOVAKIATO_heatPROTRA_CHP_waste</v>
      </c>
      <c r="G1420" s="3">
        <f>'PROTRA_capacity-Original_Data'!H1420</f>
        <v>0</v>
      </c>
      <c r="H1420" s="3">
        <f>'PROTRA_capacity-Original_Data'!I1420</f>
        <v>0</v>
      </c>
      <c r="I1420" s="3">
        <f>'PROTRA_capacity-Original_Data'!J1420</f>
        <v>0</v>
      </c>
      <c r="J1420" s="3">
        <f>'PROTRA_capacity-Original_Data'!K1420</f>
        <v>0</v>
      </c>
      <c r="K1420" s="3">
        <f>'PROTRA_capacity-Original_Data'!L1420</f>
        <v>0</v>
      </c>
      <c r="L1420" s="3">
        <f>'PROTRA_capacity-Original_Data'!M1420</f>
        <v>0</v>
      </c>
      <c r="M1420" s="3">
        <f>'PROTRA_capacity-Original_Data'!N1420</f>
        <v>0</v>
      </c>
      <c r="N1420" s="3">
        <f>'PROTRA_capacity-Original_Data'!O1420</f>
        <v>0</v>
      </c>
      <c r="O1420" s="3">
        <f>'PROTRA_capacity-Original_Data'!P1420</f>
        <v>0</v>
      </c>
      <c r="P1420" s="3">
        <f>'PROTRA_capacity-Original_Data'!Q1420</f>
        <v>0</v>
      </c>
      <c r="Q1420" s="3">
        <f>'PROTRA_capacity-Original_Data'!R1420</f>
        <v>0</v>
      </c>
      <c r="R1420" s="3">
        <f>'PROTRA_capacity-Original_Data'!S1420</f>
        <v>0</v>
      </c>
      <c r="S1420" s="3">
        <f>'PROTRA_capacity-Original_Data'!T1420</f>
        <v>0</v>
      </c>
      <c r="T1420" s="3">
        <f>'PROTRA_capacity-Original_Data'!U1420</f>
        <v>0</v>
      </c>
      <c r="U1420" s="3">
        <f>'PROTRA_capacity-Original_Data'!V1420</f>
        <v>0</v>
      </c>
      <c r="W1420" s="83" t="e">
        <f t="shared" si="91"/>
        <v>#DIV/0!</v>
      </c>
    </row>
    <row r="1421" spans="1:23" x14ac:dyDescent="0.35">
      <c r="A1421" t="s">
        <v>65</v>
      </c>
      <c r="B1421" t="s">
        <v>41</v>
      </c>
      <c r="C1421" t="str">
        <f t="shared" si="88"/>
        <v>SLOVAKIA_TO_heat</v>
      </c>
      <c r="D1421" t="str">
        <f t="shared" si="89"/>
        <v>PROTRA_CHP_HP_I</v>
      </c>
      <c r="E1421" t="s">
        <v>8</v>
      </c>
      <c r="F1421" s="1" t="str">
        <f t="shared" si="90"/>
        <v>SLOVAKIATO_heatPROTRA_CHP_solid_bio</v>
      </c>
      <c r="G1421" s="4">
        <f>'PROTRA_capacity-Original_Data'!H1421</f>
        <v>6.5693378405249567E-2</v>
      </c>
      <c r="H1421" s="4">
        <f>'PROTRA_capacity-Original_Data'!I1421</f>
        <v>9.4588586200039779E-2</v>
      </c>
      <c r="I1421" s="4">
        <f>'PROTRA_capacity-Original_Data'!J1421</f>
        <v>0.12027321535096443</v>
      </c>
      <c r="J1421" s="4">
        <f>'PROTRA_capacity-Original_Data'!K1421</f>
        <v>0.14410558759196662</v>
      </c>
      <c r="K1421" s="4">
        <f>'PROTRA_capacity-Original_Data'!L1421</f>
        <v>0.30302923046331282</v>
      </c>
      <c r="L1421" s="4">
        <f>'PROTRA_capacity-Original_Data'!M1421</f>
        <v>0.29623762179359714</v>
      </c>
      <c r="M1421" s="4">
        <f>'PROTRA_capacity-Original_Data'!N1421</f>
        <v>0.63137263869556581</v>
      </c>
      <c r="N1421" s="4">
        <f>'PROTRA_capacity-Original_Data'!O1421</f>
        <v>0.61297355339033599</v>
      </c>
      <c r="O1421" s="4">
        <f>'PROTRA_capacity-Original_Data'!P1421</f>
        <v>0.37625512030224695</v>
      </c>
      <c r="P1421" s="4">
        <f>'PROTRA_capacity-Original_Data'!Q1421</f>
        <v>0.39057924040564729</v>
      </c>
      <c r="Q1421" s="4">
        <f>'PROTRA_capacity-Original_Data'!R1421</f>
        <v>0.4003344601312388</v>
      </c>
      <c r="R1421" s="4">
        <f>'PROTRA_capacity-Original_Data'!S1421</f>
        <v>0.43145237621793597</v>
      </c>
      <c r="S1421" s="4">
        <f>'PROTRA_capacity-Original_Data'!T1421</f>
        <v>0.41268283953072188</v>
      </c>
      <c r="T1421" s="4">
        <f>'PROTRA_capacity-Original_Data'!U1421</f>
        <v>0.44096062835553801</v>
      </c>
      <c r="U1421" s="4">
        <f>'PROTRA_capacity-Original_Data'!V1421</f>
        <v>0.45227174388546448</v>
      </c>
      <c r="W1421" s="83">
        <f t="shared" si="91"/>
        <v>0.14775295212374084</v>
      </c>
    </row>
    <row r="1422" spans="1:23" x14ac:dyDescent="0.35">
      <c r="A1422" t="s">
        <v>65</v>
      </c>
      <c r="B1422" t="s">
        <v>41</v>
      </c>
      <c r="C1422" t="str">
        <f t="shared" si="88"/>
        <v>SLOVAKIA_TO_heat</v>
      </c>
      <c r="D1422" t="str">
        <f t="shared" si="89"/>
        <v>PROTRA_CHP_HP_I</v>
      </c>
      <c r="E1422" t="s">
        <v>9</v>
      </c>
      <c r="F1422" s="1" t="str">
        <f t="shared" si="90"/>
        <v>SLOVAKIATO_heatPROTRA_CHP_solid_bio_CCS</v>
      </c>
      <c r="G1422" s="3">
        <f>'PROTRA_capacity-Original_Data'!H1422</f>
        <v>0</v>
      </c>
      <c r="H1422" s="3">
        <f>'PROTRA_capacity-Original_Data'!I1422</f>
        <v>0</v>
      </c>
      <c r="I1422" s="3">
        <f>'PROTRA_capacity-Original_Data'!J1422</f>
        <v>0</v>
      </c>
      <c r="J1422" s="3">
        <f>'PROTRA_capacity-Original_Data'!K1422</f>
        <v>0</v>
      </c>
      <c r="K1422" s="3">
        <f>'PROTRA_capacity-Original_Data'!L1422</f>
        <v>0</v>
      </c>
      <c r="L1422" s="3">
        <f>'PROTRA_capacity-Original_Data'!M1422</f>
        <v>0</v>
      </c>
      <c r="M1422" s="3">
        <f>'PROTRA_capacity-Original_Data'!N1422</f>
        <v>0</v>
      </c>
      <c r="N1422" s="3">
        <f>'PROTRA_capacity-Original_Data'!O1422</f>
        <v>0</v>
      </c>
      <c r="O1422" s="3">
        <f>'PROTRA_capacity-Original_Data'!P1422</f>
        <v>0</v>
      </c>
      <c r="P1422" s="3">
        <f>'PROTRA_capacity-Original_Data'!Q1422</f>
        <v>0</v>
      </c>
      <c r="Q1422" s="3">
        <f>'PROTRA_capacity-Original_Data'!R1422</f>
        <v>0</v>
      </c>
      <c r="R1422" s="3">
        <f>'PROTRA_capacity-Original_Data'!S1422</f>
        <v>0</v>
      </c>
      <c r="S1422" s="3">
        <f>'PROTRA_capacity-Original_Data'!T1422</f>
        <v>0</v>
      </c>
      <c r="T1422" s="3">
        <f>'PROTRA_capacity-Original_Data'!U1422</f>
        <v>0</v>
      </c>
      <c r="U1422" s="3">
        <f>'PROTRA_capacity-Original_Data'!V1422</f>
        <v>0</v>
      </c>
      <c r="W1422" s="83" t="e">
        <f t="shared" si="91"/>
        <v>#DIV/0!</v>
      </c>
    </row>
    <row r="1423" spans="1:23" x14ac:dyDescent="0.35">
      <c r="A1423" t="s">
        <v>65</v>
      </c>
      <c r="B1423" t="s">
        <v>41</v>
      </c>
      <c r="C1423" t="str">
        <f t="shared" si="88"/>
        <v>SLOVAKIA_TO_heat</v>
      </c>
      <c r="D1423" t="str">
        <f t="shared" si="89"/>
        <v>PROTRA_CHP_HP_I</v>
      </c>
      <c r="E1423" t="s">
        <v>10</v>
      </c>
      <c r="F1423" s="1" t="str">
        <f t="shared" si="90"/>
        <v>SLOVAKIATO_heatPROTRA_HP_gas_fuels</v>
      </c>
      <c r="G1423" s="4">
        <f>'PROTRA_capacity-Original_Data'!H1423</f>
        <v>29.243803934644873</v>
      </c>
      <c r="H1423" s="4">
        <f>'PROTRA_capacity-Original_Data'!I1423</f>
        <v>24.889584528176059</v>
      </c>
      <c r="I1423" s="4">
        <f>'PROTRA_capacity-Original_Data'!J1423</f>
        <v>23.277579193064351</v>
      </c>
      <c r="J1423" s="4">
        <f>'PROTRA_capacity-Original_Data'!K1423</f>
        <v>21.042154051350447</v>
      </c>
      <c r="K1423" s="4">
        <f>'PROTRA_capacity-Original_Data'!L1423</f>
        <v>22.275109036345448</v>
      </c>
      <c r="L1423" s="4">
        <f>'PROTRA_capacity-Original_Data'!M1423</f>
        <v>18.058347449149718</v>
      </c>
      <c r="M1423" s="4">
        <f>'PROTRA_capacity-Original_Data'!N1423</f>
        <v>17.012834944981659</v>
      </c>
      <c r="N1423" s="4">
        <f>'PROTRA_capacity-Original_Data'!O1423</f>
        <v>14.245628542847616</v>
      </c>
      <c r="O1423" s="4">
        <f>'PROTRA_capacity-Original_Data'!P1423</f>
        <v>12.330938312770924</v>
      </c>
      <c r="P1423" s="4">
        <f>'PROTRA_capacity-Original_Data'!Q1423</f>
        <v>13.765220406802264</v>
      </c>
      <c r="Q1423" s="4">
        <f>'PROTRA_capacity-Original_Data'!R1423</f>
        <v>12.661392464154716</v>
      </c>
      <c r="R1423" s="4">
        <f>'PROTRA_capacity-Original_Data'!S1423</f>
        <v>10.588417472490827</v>
      </c>
      <c r="S1423" s="4">
        <f>'PROTRA_capacity-Original_Data'!T1423</f>
        <v>9.8192090696898955</v>
      </c>
      <c r="T1423" s="4">
        <f>'PROTRA_capacity-Original_Data'!U1423</f>
        <v>10.064966988996332</v>
      </c>
      <c r="U1423" s="4">
        <f>'PROTRA_capacity-Original_Data'!V1423</f>
        <v>9.040697965988663</v>
      </c>
      <c r="W1423" s="83">
        <f t="shared" si="91"/>
        <v>-8.0432877384340906E-2</v>
      </c>
    </row>
    <row r="1424" spans="1:23" x14ac:dyDescent="0.35">
      <c r="A1424" t="s">
        <v>65</v>
      </c>
      <c r="B1424" t="s">
        <v>41</v>
      </c>
      <c r="C1424" t="str">
        <f t="shared" si="88"/>
        <v>SLOVAKIA_TO_heat</v>
      </c>
      <c r="D1424" t="str">
        <f t="shared" si="89"/>
        <v>PROTRA_CHP_HP_I</v>
      </c>
      <c r="E1424" t="s">
        <v>11</v>
      </c>
      <c r="F1424" s="1" t="str">
        <f t="shared" si="90"/>
        <v>SLOVAKIATO_heatPROTRA_HP_solid_bio</v>
      </c>
      <c r="G1424" s="4">
        <f>'PROTRA_capacity-Original_Data'!H1424</f>
        <v>1.2996012004001329</v>
      </c>
      <c r="H1424" s="4">
        <f>'PROTRA_capacity-Original_Data'!I1424</f>
        <v>1.1440933644548181</v>
      </c>
      <c r="I1424" s="4">
        <f>'PROTRA_capacity-Original_Data'!J1424</f>
        <v>1.2996012004001329</v>
      </c>
      <c r="J1424" s="4">
        <f>'PROTRA_capacity-Original_Data'!K1424</f>
        <v>1.7203054351450482</v>
      </c>
      <c r="K1424" s="4">
        <f>'PROTRA_capacity-Original_Data'!L1424</f>
        <v>2.2243174391463816</v>
      </c>
      <c r="L1424" s="4">
        <f>'PROTRA_capacity-Original_Data'!M1424</f>
        <v>2.567267755918639</v>
      </c>
      <c r="M1424" s="4">
        <f>'PROTRA_capacity-Original_Data'!N1424</f>
        <v>2.9324334778259415</v>
      </c>
      <c r="N1424" s="4">
        <f>'PROTRA_capacity-Original_Data'!O1424</f>
        <v>2.9199373124374786</v>
      </c>
      <c r="O1424" s="4">
        <f>'PROTRA_capacity-Original_Data'!P1424</f>
        <v>2.3673291097032338</v>
      </c>
      <c r="P1424" s="4">
        <f>'PROTRA_capacity-Original_Data'!Q1424</f>
        <v>2.5117292430810267</v>
      </c>
      <c r="Q1424" s="4">
        <f>'PROTRA_capacity-Original_Data'!R1424</f>
        <v>2.7908102700900295</v>
      </c>
      <c r="R1424" s="4">
        <f>'PROTRA_capacity-Original_Data'!S1424</f>
        <v>2.8588449483161047</v>
      </c>
      <c r="S1424" s="4">
        <f>'PROTRA_capacity-Original_Data'!T1424</f>
        <v>2.4311983994664885</v>
      </c>
      <c r="T1424" s="4">
        <f>'PROTRA_capacity-Original_Data'!U1424</f>
        <v>2.3673291097032343</v>
      </c>
      <c r="U1424" s="4">
        <f>'PROTRA_capacity-Original_Data'!V1424</f>
        <v>2.3024878959653217</v>
      </c>
      <c r="W1424" s="83">
        <f t="shared" si="91"/>
        <v>4.1698278787619891E-2</v>
      </c>
    </row>
    <row r="1425" spans="1:23" x14ac:dyDescent="0.35">
      <c r="A1425" t="s">
        <v>65</v>
      </c>
      <c r="B1425" t="s">
        <v>41</v>
      </c>
      <c r="C1425" t="str">
        <f t="shared" si="88"/>
        <v>SLOVAKIA_TO_heat</v>
      </c>
      <c r="D1425" t="str">
        <f t="shared" si="89"/>
        <v>PROTRA_CHP_HP_I</v>
      </c>
      <c r="E1425" t="s">
        <v>12</v>
      </c>
      <c r="F1425" s="1" t="str">
        <f t="shared" si="90"/>
        <v>SLOVAKIATO_heatPROTRA_HP_geothermal</v>
      </c>
      <c r="G1425" s="4">
        <f>INDEX('CHP-geothermal-fix'!H$155:H$226,MATCH(PROTRA_capacity!$F1425,'CHP-geothermal-fix'!$F$155:$F$226,0))</f>
        <v>2.2830188679245283E-2</v>
      </c>
      <c r="H1425" s="4">
        <f>INDEX('CHP-geothermal-fix'!I$155:I$226,MATCH(PROTRA_capacity!$F1425,'CHP-geothermal-fix'!$F$155:$F$226,0))</f>
        <v>2.559748427672956E-2</v>
      </c>
      <c r="I1425" s="4">
        <f>INDEX('CHP-geothermal-fix'!J$155:J$226,MATCH(PROTRA_capacity!$F1425,'CHP-geothermal-fix'!$F$155:$F$226,0))</f>
        <v>2.0201257861635215E-2</v>
      </c>
      <c r="J1425" s="4">
        <f>INDEX('CHP-geothermal-fix'!K$155:K$226,MATCH(PROTRA_capacity!$F1425,'CHP-geothermal-fix'!$F$155:$F$226,0))</f>
        <v>1.992452830188679E-2</v>
      </c>
      <c r="K1425" s="4">
        <f>INDEX('CHP-geothermal-fix'!L$155:L$226,MATCH(PROTRA_capacity!$F1425,'CHP-geothermal-fix'!$F$155:$F$226,0))</f>
        <v>1.9232704402515725E-2</v>
      </c>
      <c r="L1425" s="4">
        <f>INDEX('CHP-geothermal-fix'!M$155:M$226,MATCH(PROTRA_capacity!$F1425,'CHP-geothermal-fix'!$F$155:$F$226,0))</f>
        <v>1.4389937106918242E-2</v>
      </c>
      <c r="M1425" s="4">
        <f>INDEX('CHP-geothermal-fix'!N$155:N$226,MATCH(PROTRA_capacity!$F1425,'CHP-geothermal-fix'!$F$155:$F$226,0))</f>
        <v>1.3144654088050316E-2</v>
      </c>
      <c r="N1425" s="4">
        <f>INDEX('CHP-geothermal-fix'!O$155:O$226,MATCH(PROTRA_capacity!$F1425,'CHP-geothermal-fix'!$F$155:$F$226,0))</f>
        <v>1.411320754716981E-2</v>
      </c>
      <c r="O1425" s="4">
        <f>INDEX('CHP-geothermal-fix'!P$155:P$226,MATCH(PROTRA_capacity!$F1425,'CHP-geothermal-fix'!$F$155:$F$226,0))</f>
        <v>1.6603773584905661E-2</v>
      </c>
      <c r="P1425" s="4">
        <f>INDEX('CHP-geothermal-fix'!Q$155:Q$226,MATCH(PROTRA_capacity!$F1425,'CHP-geothermal-fix'!$F$155:$F$226,0))</f>
        <v>1.6742138364779877E-2</v>
      </c>
      <c r="Q1425" s="4">
        <f>INDEX('CHP-geothermal-fix'!R$155:R$226,MATCH(PROTRA_capacity!$F1425,'CHP-geothermal-fix'!$F$155:$F$226,0))</f>
        <v>1.9371069182389931E-2</v>
      </c>
      <c r="R1425" s="4">
        <f>INDEX('CHP-geothermal-fix'!S$155:S$226,MATCH(PROTRA_capacity!$F1425,'CHP-geothermal-fix'!$F$155:$F$226,0))</f>
        <v>2.047798742138365E-2</v>
      </c>
      <c r="S1425" s="4">
        <f>INDEX('CHP-geothermal-fix'!T$155:T$226,MATCH(PROTRA_capacity!$F1425,'CHP-geothermal-fix'!$F$155:$F$226,0))</f>
        <v>2.1999999999999999E-2</v>
      </c>
      <c r="T1425" s="4">
        <f>INDEX('CHP-geothermal-fix'!U$155:U$226,MATCH(PROTRA_capacity!$F1425,'CHP-geothermal-fix'!$F$155:$F$226,0))</f>
        <v>2.3383647798742132E-2</v>
      </c>
      <c r="U1425" s="4">
        <f>INDEX('CHP-geothermal-fix'!V$155:V$226,MATCH(PROTRA_capacity!$F1425,'CHP-geothermal-fix'!$F$155:$F$226,0))</f>
        <v>2.4974842767295589E-2</v>
      </c>
      <c r="W1425" s="83">
        <f t="shared" si="91"/>
        <v>6.4338448216962885E-3</v>
      </c>
    </row>
    <row r="1426" spans="1:23" x14ac:dyDescent="0.35">
      <c r="A1426" t="s">
        <v>65</v>
      </c>
      <c r="B1426" t="s">
        <v>41</v>
      </c>
      <c r="C1426" t="str">
        <f t="shared" si="88"/>
        <v>SLOVAKIA_TO_heat</v>
      </c>
      <c r="D1426" t="str">
        <f t="shared" si="89"/>
        <v>PROTRA_CHP_HP_I</v>
      </c>
      <c r="E1426" t="s">
        <v>13</v>
      </c>
      <c r="F1426" s="1" t="str">
        <f t="shared" si="90"/>
        <v>SLOVAKIATO_heatPROTRA_HP_liquid_fuels</v>
      </c>
      <c r="G1426" s="4">
        <f>'PROTRA_capacity-Original_Data'!H1426</f>
        <v>6.9423141047015663E-2</v>
      </c>
      <c r="H1426" s="4">
        <f>'PROTRA_capacity-Original_Data'!I1426</f>
        <v>4.1653884628209395E-3</v>
      </c>
      <c r="I1426" s="4">
        <f>'PROTRA_capacity-Original_Data'!J1426</f>
        <v>9.7192397465821929E-3</v>
      </c>
      <c r="J1426" s="4">
        <f>'PROTRA_capacity-Original_Data'!K1426</f>
        <v>1.2496165388462823E-2</v>
      </c>
      <c r="K1426" s="4">
        <f>'PROTRA_capacity-Original_Data'!L1426</f>
        <v>1.8050016672224074E-2</v>
      </c>
      <c r="L1426" s="4">
        <f>'PROTRA_capacity-Original_Data'!M1426</f>
        <v>0</v>
      </c>
      <c r="M1426" s="4">
        <f>'PROTRA_capacity-Original_Data'!N1426</f>
        <v>3.3323107702567516E-2</v>
      </c>
      <c r="N1426" s="4">
        <f>'PROTRA_capacity-Original_Data'!O1426</f>
        <v>1.8050016672224074E-2</v>
      </c>
      <c r="O1426" s="4">
        <f>'PROTRA_capacity-Original_Data'!P1426</f>
        <v>1.2496165388462823E-2</v>
      </c>
      <c r="P1426" s="4">
        <f>'PROTRA_capacity-Original_Data'!Q1426</f>
        <v>2.7769256418806267E-3</v>
      </c>
      <c r="Q1426" s="4">
        <f>'PROTRA_capacity-Original_Data'!R1426</f>
        <v>3.6100033344448147E-2</v>
      </c>
      <c r="R1426" s="4">
        <f>'PROTRA_capacity-Original_Data'!S1426</f>
        <v>5.5538512837612535E-3</v>
      </c>
      <c r="S1426" s="4">
        <f>'PROTRA_capacity-Original_Data'!T1426</f>
        <v>2.7769256418806267E-3</v>
      </c>
      <c r="T1426" s="4">
        <f>'PROTRA_capacity-Original_Data'!U1426</f>
        <v>2.7769256418806267E-3</v>
      </c>
      <c r="U1426" s="4">
        <f>'PROTRA_capacity-Original_Data'!V1426</f>
        <v>0</v>
      </c>
      <c r="W1426" s="83">
        <f t="shared" si="91"/>
        <v>-1</v>
      </c>
    </row>
    <row r="1427" spans="1:23" x14ac:dyDescent="0.35">
      <c r="A1427" t="s">
        <v>65</v>
      </c>
      <c r="B1427" t="s">
        <v>41</v>
      </c>
      <c r="C1427" t="str">
        <f t="shared" si="88"/>
        <v>SLOVAKIA_TO_heat</v>
      </c>
      <c r="D1427" t="str">
        <f t="shared" si="89"/>
        <v>PROTRA_CHP_HP_I</v>
      </c>
      <c r="E1427" t="s">
        <v>14</v>
      </c>
      <c r="F1427" s="1" t="str">
        <f t="shared" si="90"/>
        <v>SLOVAKIATO_heatPROTRA_HP_solar</v>
      </c>
      <c r="G1427" s="4">
        <f>'PROTRA_capacity-Original_Data'!H1427</f>
        <v>0</v>
      </c>
      <c r="H1427" s="4">
        <f>'PROTRA_capacity-Original_Data'!I1427</f>
        <v>0</v>
      </c>
      <c r="I1427" s="4">
        <f>'PROTRA_capacity-Original_Data'!J1427</f>
        <v>0</v>
      </c>
      <c r="J1427" s="4">
        <f>'PROTRA_capacity-Original_Data'!K1427</f>
        <v>0</v>
      </c>
      <c r="K1427" s="4">
        <f>'PROTRA_capacity-Original_Data'!L1427</f>
        <v>0</v>
      </c>
      <c r="L1427" s="4">
        <f>'PROTRA_capacity-Original_Data'!M1427</f>
        <v>0</v>
      </c>
      <c r="M1427" s="4">
        <f>'PROTRA_capacity-Original_Data'!N1427</f>
        <v>0</v>
      </c>
      <c r="N1427" s="4">
        <f>'PROTRA_capacity-Original_Data'!O1427</f>
        <v>0</v>
      </c>
      <c r="O1427" s="4">
        <f>'PROTRA_capacity-Original_Data'!P1427</f>
        <v>0</v>
      </c>
      <c r="P1427" s="4">
        <f>'PROTRA_capacity-Original_Data'!Q1427</f>
        <v>0</v>
      </c>
      <c r="Q1427" s="4">
        <f>'PROTRA_capacity-Original_Data'!R1427</f>
        <v>0</v>
      </c>
      <c r="R1427" s="4">
        <f>'PROTRA_capacity-Original_Data'!S1427</f>
        <v>0</v>
      </c>
      <c r="S1427" s="4">
        <f>'PROTRA_capacity-Original_Data'!T1427</f>
        <v>0</v>
      </c>
      <c r="T1427" s="4">
        <f>'PROTRA_capacity-Original_Data'!U1427</f>
        <v>0</v>
      </c>
      <c r="U1427" s="4">
        <f>'PROTRA_capacity-Original_Data'!V1427</f>
        <v>0</v>
      </c>
      <c r="W1427" s="83" t="e">
        <f t="shared" si="91"/>
        <v>#DIV/0!</v>
      </c>
    </row>
    <row r="1428" spans="1:23" x14ac:dyDescent="0.35">
      <c r="A1428" t="s">
        <v>65</v>
      </c>
      <c r="B1428" t="s">
        <v>41</v>
      </c>
      <c r="C1428" t="str">
        <f t="shared" si="88"/>
        <v>SLOVAKIA_TO_heat</v>
      </c>
      <c r="D1428" t="str">
        <f t="shared" si="89"/>
        <v>PROTRA_CHP_HP_I</v>
      </c>
      <c r="E1428" t="s">
        <v>15</v>
      </c>
      <c r="F1428" s="1" t="str">
        <f t="shared" si="90"/>
        <v>SLOVAKIATO_heatPROTRA_HP_solid_fossil</v>
      </c>
      <c r="G1428" s="4">
        <f>'PROTRA_capacity-Original_Data'!H1428</f>
        <v>0.39293497832610874</v>
      </c>
      <c r="H1428" s="4">
        <f>'PROTRA_capacity-Original_Data'!I1428</f>
        <v>0.40820806935645215</v>
      </c>
      <c r="I1428" s="4">
        <f>'PROTRA_capacity-Original_Data'!J1428</f>
        <v>0.37349649883294439</v>
      </c>
      <c r="J1428" s="4">
        <f>'PROTRA_capacity-Original_Data'!K1428</f>
        <v>0.20549249749916637</v>
      </c>
      <c r="K1428" s="4">
        <f>'PROTRA_capacity-Original_Data'!L1428</f>
        <v>0.24020406802267422</v>
      </c>
      <c r="L1428" s="4">
        <f>'PROTRA_capacity-Original_Data'!M1428</f>
        <v>0.17772324108036017</v>
      </c>
      <c r="M1428" s="4">
        <f>'PROTRA_capacity-Original_Data'!N1428</f>
        <v>0.18883094364788264</v>
      </c>
      <c r="N1428" s="4">
        <f>'PROTRA_capacity-Original_Data'!O1428</f>
        <v>0.17911170390130041</v>
      </c>
      <c r="O1428" s="4">
        <f>'PROTRA_capacity-Original_Data'!P1428</f>
        <v>0.11246548849616539</v>
      </c>
      <c r="P1428" s="4">
        <f>'PROTRA_capacity-Original_Data'!Q1428</f>
        <v>0.11246548849616538</v>
      </c>
      <c r="Q1428" s="4">
        <f>'PROTRA_capacity-Original_Data'!R1428</f>
        <v>0.12079626542180728</v>
      </c>
      <c r="R1428" s="4">
        <f>'PROTRA_capacity-Original_Data'!S1428</f>
        <v>0.11246548849616538</v>
      </c>
      <c r="S1428" s="4">
        <f>'PROTRA_capacity-Original_Data'!T1428</f>
        <v>9.1638546182060687E-2</v>
      </c>
      <c r="T1428" s="4">
        <f>'PROTRA_capacity-Original_Data'!U1428</f>
        <v>9.302700900300101E-2</v>
      </c>
      <c r="U1428" s="4">
        <f>'PROTRA_capacity-Original_Data'!V1428</f>
        <v>8.6223541180393479E-2</v>
      </c>
      <c r="W1428" s="83">
        <f t="shared" si="91"/>
        <v>-0.10267375764257958</v>
      </c>
    </row>
    <row r="1429" spans="1:23" x14ac:dyDescent="0.35">
      <c r="A1429" t="s">
        <v>65</v>
      </c>
      <c r="B1429" t="s">
        <v>41</v>
      </c>
      <c r="C1429" t="str">
        <f t="shared" si="88"/>
        <v>SLOVAKIA_TO_heat</v>
      </c>
      <c r="D1429" t="str">
        <f t="shared" si="89"/>
        <v>PROTRA_CHP_HP_I</v>
      </c>
      <c r="E1429" t="s">
        <v>16</v>
      </c>
      <c r="F1429" s="1" t="str">
        <f t="shared" si="90"/>
        <v>SLOVAKIATO_heatPROTRA_HP_waste</v>
      </c>
      <c r="G1429" s="4">
        <f>'PROTRA_capacity-Original_Data'!H1429</f>
        <v>0.25825408469489824</v>
      </c>
      <c r="H1429" s="4">
        <f>'PROTRA_capacity-Original_Data'!I1429</f>
        <v>0.43458886295431803</v>
      </c>
      <c r="I1429" s="4">
        <f>'PROTRA_capacity-Original_Data'!J1429</f>
        <v>0.55121973991330431</v>
      </c>
      <c r="J1429" s="4">
        <f>'PROTRA_capacity-Original_Data'!K1429</f>
        <v>0.33461953984661547</v>
      </c>
      <c r="K1429" s="4">
        <f>'PROTRA_capacity-Original_Data'!L1429</f>
        <v>0.2221540513504501</v>
      </c>
      <c r="L1429" s="4">
        <f>'PROTRA_capacity-Original_Data'!M1429</f>
        <v>0.31518106035345106</v>
      </c>
      <c r="M1429" s="4">
        <f>'PROTRA_capacity-Original_Data'!N1429</f>
        <v>0.29851950650216735</v>
      </c>
      <c r="N1429" s="4">
        <f>'PROTRA_capacity-Original_Data'!O1429</f>
        <v>0.28324641547182394</v>
      </c>
      <c r="O1429" s="4">
        <f>'PROTRA_capacity-Original_Data'!P1429</f>
        <v>4.1653884628209396E-2</v>
      </c>
      <c r="P1429" s="4">
        <f>'PROTRA_capacity-Original_Data'!Q1429</f>
        <v>3.4711570523507831E-2</v>
      </c>
      <c r="Q1429" s="4">
        <f>'PROTRA_capacity-Original_Data'!R1429</f>
        <v>0.15967322440813603</v>
      </c>
      <c r="R1429" s="4">
        <f>'PROTRA_capacity-Original_Data'!S1429</f>
        <v>8.8861620540180042E-2</v>
      </c>
      <c r="S1429" s="4">
        <f>'PROTRA_capacity-Original_Data'!T1429</f>
        <v>0.14717705901967321</v>
      </c>
      <c r="T1429" s="4">
        <f>'PROTRA_capacity-Original_Data'!U1429</f>
        <v>0.24436945648549516</v>
      </c>
      <c r="U1429" s="4">
        <f>'PROTRA_capacity-Original_Data'!V1429</f>
        <v>0.28505141713904636</v>
      </c>
      <c r="W1429" s="83">
        <f t="shared" si="91"/>
        <v>7.0767548827272986E-3</v>
      </c>
    </row>
    <row r="1430" spans="1:23" x14ac:dyDescent="0.35">
      <c r="A1430" t="s">
        <v>65</v>
      </c>
      <c r="B1430" t="s">
        <v>42</v>
      </c>
      <c r="C1430" t="str">
        <f t="shared" si="88"/>
        <v>SLOVAKIA_TO_elec</v>
      </c>
      <c r="D1430" t="str">
        <f t="shared" si="89"/>
        <v>PROTRA_CHP_PP_I</v>
      </c>
      <c r="E1430" t="s">
        <v>0</v>
      </c>
      <c r="F1430" s="1" t="str">
        <f t="shared" si="90"/>
        <v>SLOVAKIATO_elecPROTRA_CHP_gas_fuels</v>
      </c>
      <c r="G1430" s="5">
        <f>'PROTRA_capacity-Original_Data'!H1430</f>
        <v>0.93367</v>
      </c>
      <c r="H1430" s="5">
        <f>'PROTRA_capacity-Original_Data'!I1430</f>
        <v>0.93376999999999999</v>
      </c>
      <c r="I1430" s="5">
        <f>'PROTRA_capacity-Original_Data'!J1430</f>
        <v>0.93376999999999999</v>
      </c>
      <c r="J1430" s="5">
        <f>'PROTRA_capacity-Original_Data'!K1430</f>
        <v>0.93376999999999999</v>
      </c>
      <c r="K1430" s="5">
        <f>'PROTRA_capacity-Original_Data'!L1430</f>
        <v>0.99456999999999995</v>
      </c>
      <c r="L1430" s="5">
        <f>'PROTRA_capacity-Original_Data'!M1430</f>
        <v>1.00027</v>
      </c>
      <c r="M1430" s="5">
        <f>'PROTRA_capacity-Original_Data'!N1430</f>
        <v>1.00027</v>
      </c>
      <c r="N1430" s="5">
        <f>'PROTRA_capacity-Original_Data'!O1430</f>
        <v>1.00027</v>
      </c>
      <c r="O1430" s="5">
        <f>'PROTRA_capacity-Original_Data'!P1430</f>
        <v>0.76927000000000001</v>
      </c>
      <c r="P1430" s="5">
        <f>'PROTRA_capacity-Original_Data'!Q1430</f>
        <v>0.77075000000000005</v>
      </c>
      <c r="Q1430" s="5">
        <f>'PROTRA_capacity-Original_Data'!R1430</f>
        <v>0.79049473924977132</v>
      </c>
      <c r="R1430" s="5">
        <f>'PROTRA_capacity-Original_Data'!S1430</f>
        <v>0.77991720036596524</v>
      </c>
      <c r="S1430" s="5">
        <f>'PROTRA_capacity-Original_Data'!T1430</f>
        <v>0.78344304666056719</v>
      </c>
      <c r="T1430" s="5">
        <f>'PROTRA_capacity-Original_Data'!U1430</f>
        <v>0.81306015553522415</v>
      </c>
      <c r="U1430" s="5">
        <f>'PROTRA_capacity-Original_Data'!V1430</f>
        <v>0</v>
      </c>
      <c r="W1430" s="83">
        <f t="shared" si="91"/>
        <v>-1</v>
      </c>
    </row>
    <row r="1431" spans="1:23" x14ac:dyDescent="0.35">
      <c r="A1431" t="s">
        <v>65</v>
      </c>
      <c r="B1431" t="s">
        <v>42</v>
      </c>
      <c r="C1431" t="str">
        <f t="shared" si="88"/>
        <v>SLOVAKIA_TO_elec</v>
      </c>
      <c r="D1431" t="str">
        <f t="shared" si="89"/>
        <v>PROTRA_CHP_PP_I</v>
      </c>
      <c r="E1431" t="s">
        <v>1</v>
      </c>
      <c r="F1431" s="1" t="str">
        <f t="shared" si="90"/>
        <v>SLOVAKIATO_elecPROTRA_CHP_gas_fuels_CCS</v>
      </c>
      <c r="G1431" s="5">
        <f>'PROTRA_capacity-Original_Data'!H1431</f>
        <v>0</v>
      </c>
      <c r="H1431" s="5">
        <f>'PROTRA_capacity-Original_Data'!I1431</f>
        <v>0</v>
      </c>
      <c r="I1431" s="5">
        <f>'PROTRA_capacity-Original_Data'!J1431</f>
        <v>0</v>
      </c>
      <c r="J1431" s="5">
        <f>'PROTRA_capacity-Original_Data'!K1431</f>
        <v>0</v>
      </c>
      <c r="K1431" s="5">
        <f>'PROTRA_capacity-Original_Data'!L1431</f>
        <v>0</v>
      </c>
      <c r="L1431" s="5">
        <f>'PROTRA_capacity-Original_Data'!M1431</f>
        <v>0</v>
      </c>
      <c r="M1431" s="5">
        <f>'PROTRA_capacity-Original_Data'!N1431</f>
        <v>0</v>
      </c>
      <c r="N1431" s="5">
        <f>'PROTRA_capacity-Original_Data'!O1431</f>
        <v>0</v>
      </c>
      <c r="O1431" s="5">
        <f>'PROTRA_capacity-Original_Data'!P1431</f>
        <v>0</v>
      </c>
      <c r="P1431" s="5">
        <f>'PROTRA_capacity-Original_Data'!Q1431</f>
        <v>0</v>
      </c>
      <c r="Q1431" s="5">
        <f>'PROTRA_capacity-Original_Data'!R1431</f>
        <v>0</v>
      </c>
      <c r="R1431" s="5">
        <f>'PROTRA_capacity-Original_Data'!S1431</f>
        <v>0</v>
      </c>
      <c r="S1431" s="5">
        <f>'PROTRA_capacity-Original_Data'!T1431</f>
        <v>0</v>
      </c>
      <c r="T1431" s="5">
        <f>'PROTRA_capacity-Original_Data'!U1431</f>
        <v>0</v>
      </c>
      <c r="U1431" s="5">
        <f>'PROTRA_capacity-Original_Data'!V1431</f>
        <v>0</v>
      </c>
      <c r="W1431" s="83" t="e">
        <f t="shared" si="91"/>
        <v>#DIV/0!</v>
      </c>
    </row>
    <row r="1432" spans="1:23" x14ac:dyDescent="0.35">
      <c r="A1432" t="s">
        <v>65</v>
      </c>
      <c r="B1432" t="s">
        <v>42</v>
      </c>
      <c r="C1432" t="str">
        <f t="shared" si="88"/>
        <v>SLOVAKIA_TO_elec</v>
      </c>
      <c r="D1432" t="str">
        <f t="shared" si="89"/>
        <v>PROTRA_CHP_PP_I</v>
      </c>
      <c r="E1432" t="s">
        <v>2</v>
      </c>
      <c r="F1432" s="1" t="str">
        <f t="shared" si="90"/>
        <v>SLOVAKIATO_elecPROTRA_CHP_geothermal</v>
      </c>
      <c r="G1432" s="3">
        <v>0</v>
      </c>
      <c r="H1432" s="3">
        <v>0</v>
      </c>
      <c r="I1432" s="3">
        <v>0</v>
      </c>
      <c r="J1432" s="3">
        <v>0</v>
      </c>
      <c r="K1432" s="3">
        <v>0</v>
      </c>
      <c r="L1432" s="3">
        <v>0</v>
      </c>
      <c r="M1432" s="3">
        <v>0</v>
      </c>
      <c r="N1432" s="3">
        <v>0</v>
      </c>
      <c r="O1432" s="3">
        <v>0</v>
      </c>
      <c r="P1432" s="3">
        <v>0</v>
      </c>
      <c r="Q1432" s="3">
        <v>0</v>
      </c>
      <c r="R1432" s="3">
        <v>0</v>
      </c>
      <c r="S1432" s="3">
        <v>0</v>
      </c>
      <c r="T1432" s="3">
        <v>0</v>
      </c>
      <c r="U1432" s="3">
        <v>0</v>
      </c>
      <c r="W1432" s="83" t="e">
        <f t="shared" si="91"/>
        <v>#DIV/0!</v>
      </c>
    </row>
    <row r="1433" spans="1:23" x14ac:dyDescent="0.35">
      <c r="A1433" t="s">
        <v>65</v>
      </c>
      <c r="B1433" t="s">
        <v>42</v>
      </c>
      <c r="C1433" t="str">
        <f t="shared" si="88"/>
        <v>SLOVAKIA_TO_elec</v>
      </c>
      <c r="D1433" t="str">
        <f t="shared" si="89"/>
        <v>PROTRA_CHP_PP_I</v>
      </c>
      <c r="E1433" t="s">
        <v>3</v>
      </c>
      <c r="F1433" s="1" t="str">
        <f t="shared" si="90"/>
        <v>SLOVAKIATO_elecPROTRA_CHP_liquid_fuels</v>
      </c>
      <c r="G1433" s="5">
        <f>'PROTRA_capacity-Original_Data'!H1433</f>
        <v>0.17485000000000001</v>
      </c>
      <c r="H1433" s="5">
        <f>'PROTRA_capacity-Original_Data'!I1433</f>
        <v>0.16244999999999998</v>
      </c>
      <c r="I1433" s="5">
        <f>'PROTRA_capacity-Original_Data'!J1433</f>
        <v>0.16244999999999998</v>
      </c>
      <c r="J1433" s="5">
        <f>'PROTRA_capacity-Original_Data'!K1433</f>
        <v>0.16244999999999998</v>
      </c>
      <c r="K1433" s="5">
        <f>'PROTRA_capacity-Original_Data'!L1433</f>
        <v>0.16244999999999998</v>
      </c>
      <c r="L1433" s="5">
        <f>'PROTRA_capacity-Original_Data'!M1433</f>
        <v>0.15604999999999999</v>
      </c>
      <c r="M1433" s="5">
        <f>'PROTRA_capacity-Original_Data'!N1433</f>
        <v>0.15604999999999999</v>
      </c>
      <c r="N1433" s="5">
        <f>'PROTRA_capacity-Original_Data'!O1433</f>
        <v>0.15604999999999999</v>
      </c>
      <c r="O1433" s="5">
        <f>'PROTRA_capacity-Original_Data'!P1433</f>
        <v>0.15604999999999999</v>
      </c>
      <c r="P1433" s="5">
        <f>'PROTRA_capacity-Original_Data'!Q1433</f>
        <v>0.15604999999999999</v>
      </c>
      <c r="Q1433" s="5">
        <f>'PROTRA_capacity-Original_Data'!R1433</f>
        <v>0.20406538461538462</v>
      </c>
      <c r="R1433" s="5">
        <f>'PROTRA_capacity-Original_Data'!S1433</f>
        <v>0.20566589743589742</v>
      </c>
      <c r="S1433" s="5">
        <f>'PROTRA_capacity-Original_Data'!T1433</f>
        <v>0.20566589743589742</v>
      </c>
      <c r="T1433" s="5">
        <f>'PROTRA_capacity-Original_Data'!U1433</f>
        <v>0.20566589743589742</v>
      </c>
      <c r="U1433" s="5">
        <f>'PROTRA_capacity-Original_Data'!V1433</f>
        <v>0</v>
      </c>
      <c r="W1433" s="83">
        <f t="shared" si="91"/>
        <v>-1</v>
      </c>
    </row>
    <row r="1434" spans="1:23" x14ac:dyDescent="0.35">
      <c r="A1434" t="s">
        <v>65</v>
      </c>
      <c r="B1434" t="s">
        <v>42</v>
      </c>
      <c r="C1434" t="str">
        <f t="shared" si="88"/>
        <v>SLOVAKIA_TO_elec</v>
      </c>
      <c r="D1434" t="str">
        <f t="shared" si="89"/>
        <v>PROTRA_CHP_PP_I</v>
      </c>
      <c r="E1434" t="s">
        <v>4</v>
      </c>
      <c r="F1434" s="1" t="str">
        <f t="shared" si="90"/>
        <v>SLOVAKIATO_elecPROTRA_CHP_liquid_fuels_CCS</v>
      </c>
      <c r="G1434" s="5">
        <f>'PROTRA_capacity-Original_Data'!H1434</f>
        <v>0</v>
      </c>
      <c r="H1434" s="5">
        <f>'PROTRA_capacity-Original_Data'!I1434</f>
        <v>0</v>
      </c>
      <c r="I1434" s="5">
        <f>'PROTRA_capacity-Original_Data'!J1434</f>
        <v>0</v>
      </c>
      <c r="J1434" s="5">
        <f>'PROTRA_capacity-Original_Data'!K1434</f>
        <v>0</v>
      </c>
      <c r="K1434" s="5">
        <f>'PROTRA_capacity-Original_Data'!L1434</f>
        <v>0</v>
      </c>
      <c r="L1434" s="5">
        <f>'PROTRA_capacity-Original_Data'!M1434</f>
        <v>0</v>
      </c>
      <c r="M1434" s="5">
        <f>'PROTRA_capacity-Original_Data'!N1434</f>
        <v>0</v>
      </c>
      <c r="N1434" s="5">
        <f>'PROTRA_capacity-Original_Data'!O1434</f>
        <v>0</v>
      </c>
      <c r="O1434" s="5">
        <f>'PROTRA_capacity-Original_Data'!P1434</f>
        <v>0</v>
      </c>
      <c r="P1434" s="5">
        <f>'PROTRA_capacity-Original_Data'!Q1434</f>
        <v>0</v>
      </c>
      <c r="Q1434" s="5">
        <f>'PROTRA_capacity-Original_Data'!R1434</f>
        <v>0</v>
      </c>
      <c r="R1434" s="5">
        <f>'PROTRA_capacity-Original_Data'!S1434</f>
        <v>0</v>
      </c>
      <c r="S1434" s="5">
        <f>'PROTRA_capacity-Original_Data'!T1434</f>
        <v>0</v>
      </c>
      <c r="T1434" s="5">
        <f>'PROTRA_capacity-Original_Data'!U1434</f>
        <v>0</v>
      </c>
      <c r="U1434" s="5">
        <f>'PROTRA_capacity-Original_Data'!V1434</f>
        <v>0</v>
      </c>
      <c r="W1434" s="83" t="e">
        <f t="shared" si="91"/>
        <v>#DIV/0!</v>
      </c>
    </row>
    <row r="1435" spans="1:23" x14ac:dyDescent="0.35">
      <c r="A1435" t="s">
        <v>65</v>
      </c>
      <c r="B1435" t="s">
        <v>42</v>
      </c>
      <c r="C1435" t="str">
        <f t="shared" si="88"/>
        <v>SLOVAKIA_TO_elec</v>
      </c>
      <c r="D1435" t="str">
        <f t="shared" si="89"/>
        <v>PROTRA_CHP_PP_I</v>
      </c>
      <c r="E1435" t="s">
        <v>5</v>
      </c>
      <c r="F1435" s="1" t="str">
        <f t="shared" si="90"/>
        <v>SLOVAKIATO_elecPROTRA_CHP_solid_fossil</v>
      </c>
      <c r="G1435" s="5">
        <f>'PROTRA_capacity-Original_Data'!H1435</f>
        <v>1.4464999999999999</v>
      </c>
      <c r="H1435" s="5">
        <f>'PROTRA_capacity-Original_Data'!I1435</f>
        <v>1.3835999999999999</v>
      </c>
      <c r="I1435" s="5">
        <f>'PROTRA_capacity-Original_Data'!J1435</f>
        <v>1.3835999999999999</v>
      </c>
      <c r="J1435" s="5">
        <f>'PROTRA_capacity-Original_Data'!K1435</f>
        <v>1.3835999999999999</v>
      </c>
      <c r="K1435" s="5">
        <f>'PROTRA_capacity-Original_Data'!L1435</f>
        <v>1.3835999999999999</v>
      </c>
      <c r="L1435" s="5">
        <f>'PROTRA_capacity-Original_Data'!M1435</f>
        <v>1.3835999999999999</v>
      </c>
      <c r="M1435" s="5">
        <f>'PROTRA_capacity-Original_Data'!N1435</f>
        <v>1.3835999999999999</v>
      </c>
      <c r="N1435" s="5">
        <f>'PROTRA_capacity-Original_Data'!O1435</f>
        <v>1.3835999999999999</v>
      </c>
      <c r="O1435" s="5">
        <f>'PROTRA_capacity-Original_Data'!P1435</f>
        <v>1.3291999999999999</v>
      </c>
      <c r="P1435" s="5">
        <f>'PROTRA_capacity-Original_Data'!Q1435</f>
        <v>1.1092</v>
      </c>
      <c r="Q1435" s="5">
        <f>'PROTRA_capacity-Original_Data'!R1435</f>
        <v>0.74606904761904769</v>
      </c>
      <c r="R1435" s="5">
        <f>'PROTRA_capacity-Original_Data'!S1435</f>
        <v>0.60961984126984126</v>
      </c>
      <c r="S1435" s="5">
        <f>'PROTRA_capacity-Original_Data'!T1435</f>
        <v>0.6228246031746032</v>
      </c>
      <c r="T1435" s="5">
        <f>'PROTRA_capacity-Original_Data'!U1435</f>
        <v>0.59531468253968245</v>
      </c>
      <c r="U1435" s="5">
        <f>'PROTRA_capacity-Original_Data'!V1435</f>
        <v>0</v>
      </c>
      <c r="W1435" s="83">
        <f t="shared" si="91"/>
        <v>-1</v>
      </c>
    </row>
    <row r="1436" spans="1:23" x14ac:dyDescent="0.35">
      <c r="A1436" t="s">
        <v>65</v>
      </c>
      <c r="B1436" t="s">
        <v>42</v>
      </c>
      <c r="C1436" t="str">
        <f t="shared" si="88"/>
        <v>SLOVAKIA_TO_elec</v>
      </c>
      <c r="D1436" t="str">
        <f t="shared" si="89"/>
        <v>PROTRA_CHP_PP_I</v>
      </c>
      <c r="E1436" t="s">
        <v>6</v>
      </c>
      <c r="F1436" s="1" t="str">
        <f t="shared" si="90"/>
        <v>SLOVAKIATO_elecPROTRA_CHP_solid_fossil_CCS</v>
      </c>
      <c r="G1436" s="5">
        <f>'PROTRA_capacity-Original_Data'!H1436</f>
        <v>0</v>
      </c>
      <c r="H1436" s="5">
        <f>'PROTRA_capacity-Original_Data'!I1436</f>
        <v>0</v>
      </c>
      <c r="I1436" s="5">
        <f>'PROTRA_capacity-Original_Data'!J1436</f>
        <v>0</v>
      </c>
      <c r="J1436" s="5">
        <f>'PROTRA_capacity-Original_Data'!K1436</f>
        <v>0</v>
      </c>
      <c r="K1436" s="5">
        <f>'PROTRA_capacity-Original_Data'!L1436</f>
        <v>0</v>
      </c>
      <c r="L1436" s="5">
        <f>'PROTRA_capacity-Original_Data'!M1436</f>
        <v>0</v>
      </c>
      <c r="M1436" s="5">
        <f>'PROTRA_capacity-Original_Data'!N1436</f>
        <v>0</v>
      </c>
      <c r="N1436" s="5">
        <f>'PROTRA_capacity-Original_Data'!O1436</f>
        <v>0</v>
      </c>
      <c r="O1436" s="5">
        <f>'PROTRA_capacity-Original_Data'!P1436</f>
        <v>0</v>
      </c>
      <c r="P1436" s="5">
        <f>'PROTRA_capacity-Original_Data'!Q1436</f>
        <v>0</v>
      </c>
      <c r="Q1436" s="5">
        <f>'PROTRA_capacity-Original_Data'!R1436</f>
        <v>0</v>
      </c>
      <c r="R1436" s="5">
        <f>'PROTRA_capacity-Original_Data'!S1436</f>
        <v>0</v>
      </c>
      <c r="S1436" s="5">
        <f>'PROTRA_capacity-Original_Data'!T1436</f>
        <v>0</v>
      </c>
      <c r="T1436" s="5">
        <f>'PROTRA_capacity-Original_Data'!U1436</f>
        <v>0</v>
      </c>
      <c r="U1436" s="5">
        <f>'PROTRA_capacity-Original_Data'!V1436</f>
        <v>0</v>
      </c>
      <c r="W1436" s="83" t="e">
        <f t="shared" si="91"/>
        <v>#DIV/0!</v>
      </c>
    </row>
    <row r="1437" spans="1:23" x14ac:dyDescent="0.35">
      <c r="A1437" t="s">
        <v>65</v>
      </c>
      <c r="B1437" t="s">
        <v>42</v>
      </c>
      <c r="C1437" t="str">
        <f t="shared" si="88"/>
        <v>SLOVAKIA_TO_elec</v>
      </c>
      <c r="D1437" t="str">
        <f t="shared" si="89"/>
        <v>PROTRA_CHP_PP_I</v>
      </c>
      <c r="E1437" t="s">
        <v>7</v>
      </c>
      <c r="F1437" s="1" t="str">
        <f t="shared" si="90"/>
        <v>SLOVAKIATO_elecPROTRA_CHP_waste</v>
      </c>
      <c r="G1437" s="5">
        <f>'PROTRA_capacity-Original_Data'!H1437</f>
        <v>7.3533958510940611E-3</v>
      </c>
      <c r="H1437" s="5">
        <f>'PROTRA_capacity-Original_Data'!I1437</f>
        <v>7.3533958510940611E-3</v>
      </c>
      <c r="I1437" s="5">
        <f>'PROTRA_capacity-Original_Data'!J1437</f>
        <v>7.3533958510940611E-3</v>
      </c>
      <c r="J1437" s="5">
        <f>'PROTRA_capacity-Original_Data'!K1437</f>
        <v>7.3533958510940611E-3</v>
      </c>
      <c r="K1437" s="5">
        <f>'PROTRA_capacity-Original_Data'!L1437</f>
        <v>8.1959079283887449E-3</v>
      </c>
      <c r="L1437" s="5">
        <f>'PROTRA_capacity-Original_Data'!M1437</f>
        <v>8.1959079283887449E-3</v>
      </c>
      <c r="M1437" s="5">
        <f>'PROTRA_capacity-Original_Data'!N1437</f>
        <v>8.1959079283887449E-3</v>
      </c>
      <c r="N1437" s="5">
        <f>'PROTRA_capacity-Original_Data'!O1437</f>
        <v>8.3807030406365442E-3</v>
      </c>
      <c r="O1437" s="5">
        <f>'PROTRA_capacity-Original_Data'!P1437</f>
        <v>8.3807030406365442E-3</v>
      </c>
      <c r="P1437" s="5">
        <f>'PROTRA_capacity-Original_Data'!Q1437</f>
        <v>8.3807030406365442E-3</v>
      </c>
      <c r="Q1437" s="5">
        <f>'PROTRA_capacity-Original_Data'!R1437</f>
        <v>8.4282217837859785E-3</v>
      </c>
      <c r="R1437" s="5">
        <f>'PROTRA_capacity-Original_Data'!S1437</f>
        <v>8.4757405269354127E-3</v>
      </c>
      <c r="S1437" s="5">
        <f>'PROTRA_capacity-Original_Data'!T1437</f>
        <v>8.5232592700848469E-3</v>
      </c>
      <c r="T1437" s="5">
        <f>'PROTRA_capacity-Original_Data'!U1437</f>
        <v>8.5707780132342811E-3</v>
      </c>
      <c r="U1437" s="5">
        <f>'PROTRA_capacity-Original_Data'!V1437</f>
        <v>8.6182967563837153E-3</v>
      </c>
      <c r="W1437" s="83">
        <f t="shared" si="91"/>
        <v>1.1402030799994911E-2</v>
      </c>
    </row>
    <row r="1438" spans="1:23" x14ac:dyDescent="0.35">
      <c r="A1438" t="s">
        <v>65</v>
      </c>
      <c r="B1438" t="s">
        <v>42</v>
      </c>
      <c r="C1438" t="str">
        <f t="shared" si="88"/>
        <v>SLOVAKIA_TO_elec</v>
      </c>
      <c r="D1438" t="str">
        <f t="shared" si="89"/>
        <v>PROTRA_CHP_PP_I</v>
      </c>
      <c r="E1438" t="s">
        <v>8</v>
      </c>
      <c r="F1438" s="1" t="str">
        <f t="shared" si="90"/>
        <v>SLOVAKIATO_elecPROTRA_CHP_solid_bio</v>
      </c>
      <c r="G1438" s="5">
        <f>'PROTRA_capacity-Original_Data'!H1438</f>
        <v>0.23004660414890593</v>
      </c>
      <c r="H1438" s="5">
        <f>'PROTRA_capacity-Original_Data'!I1438</f>
        <v>0.23004660414890593</v>
      </c>
      <c r="I1438" s="5">
        <f>'PROTRA_capacity-Original_Data'!J1438</f>
        <v>0.23004660414890593</v>
      </c>
      <c r="J1438" s="5">
        <f>'PROTRA_capacity-Original_Data'!K1438</f>
        <v>0.23004660414890593</v>
      </c>
      <c r="K1438" s="5">
        <f>'PROTRA_capacity-Original_Data'!L1438</f>
        <v>0.25640409207161119</v>
      </c>
      <c r="L1438" s="5">
        <f>'PROTRA_capacity-Original_Data'!M1438</f>
        <v>0.25640409207161119</v>
      </c>
      <c r="M1438" s="5">
        <f>'PROTRA_capacity-Original_Data'!N1438</f>
        <v>0.25640409207161119</v>
      </c>
      <c r="N1438" s="5">
        <f>'PROTRA_capacity-Original_Data'!O1438</f>
        <v>0.26218529695936343</v>
      </c>
      <c r="O1438" s="5">
        <f>'PROTRA_capacity-Original_Data'!P1438</f>
        <v>0.26218529695936343</v>
      </c>
      <c r="P1438" s="5">
        <f>'PROTRA_capacity-Original_Data'!Q1438</f>
        <v>0.26218529695936343</v>
      </c>
      <c r="Q1438" s="5">
        <f>'PROTRA_capacity-Original_Data'!R1438</f>
        <v>0.22675485142431434</v>
      </c>
      <c r="R1438" s="5">
        <f>'PROTRA_capacity-Original_Data'!S1438</f>
        <v>0.22776714986817287</v>
      </c>
      <c r="S1438" s="5">
        <f>'PROTRA_capacity-Original_Data'!T1438</f>
        <v>0.22675485142431434</v>
      </c>
      <c r="T1438" s="5">
        <f>'PROTRA_capacity-Original_Data'!U1438</f>
        <v>0.21663186698572887</v>
      </c>
      <c r="U1438" s="5">
        <f>'PROTRA_capacity-Original_Data'!V1438</f>
        <v>0</v>
      </c>
      <c r="W1438" s="83">
        <f t="shared" si="91"/>
        <v>-1</v>
      </c>
    </row>
    <row r="1439" spans="1:23" x14ac:dyDescent="0.35">
      <c r="A1439" t="s">
        <v>65</v>
      </c>
      <c r="B1439" t="s">
        <v>42</v>
      </c>
      <c r="C1439" t="str">
        <f t="shared" si="88"/>
        <v>SLOVAKIA_TO_elec</v>
      </c>
      <c r="D1439" t="str">
        <f t="shared" si="89"/>
        <v>PROTRA_CHP_PP_I</v>
      </c>
      <c r="E1439" t="s">
        <v>9</v>
      </c>
      <c r="F1439" s="1" t="str">
        <f t="shared" si="90"/>
        <v>SLOVAKIATO_elecPROTRA_CHP_solid_bio_CCS</v>
      </c>
      <c r="G1439" s="5">
        <f>'PROTRA_capacity-Original_Data'!H1439</f>
        <v>0</v>
      </c>
      <c r="H1439" s="5">
        <f>'PROTRA_capacity-Original_Data'!I1439</f>
        <v>0</v>
      </c>
      <c r="I1439" s="5">
        <f>'PROTRA_capacity-Original_Data'!J1439</f>
        <v>0</v>
      </c>
      <c r="J1439" s="5">
        <f>'PROTRA_capacity-Original_Data'!K1439</f>
        <v>0</v>
      </c>
      <c r="K1439" s="5">
        <f>'PROTRA_capacity-Original_Data'!L1439</f>
        <v>0</v>
      </c>
      <c r="L1439" s="5">
        <f>'PROTRA_capacity-Original_Data'!M1439</f>
        <v>0</v>
      </c>
      <c r="M1439" s="5">
        <f>'PROTRA_capacity-Original_Data'!N1439</f>
        <v>0</v>
      </c>
      <c r="N1439" s="5">
        <f>'PROTRA_capacity-Original_Data'!O1439</f>
        <v>0</v>
      </c>
      <c r="O1439" s="5">
        <f>'PROTRA_capacity-Original_Data'!P1439</f>
        <v>0</v>
      </c>
      <c r="P1439" s="5">
        <f>'PROTRA_capacity-Original_Data'!Q1439</f>
        <v>0</v>
      </c>
      <c r="Q1439" s="5">
        <f>'PROTRA_capacity-Original_Data'!R1439</f>
        <v>0</v>
      </c>
      <c r="R1439" s="5">
        <f>'PROTRA_capacity-Original_Data'!S1439</f>
        <v>0</v>
      </c>
      <c r="S1439" s="5">
        <f>'PROTRA_capacity-Original_Data'!T1439</f>
        <v>0</v>
      </c>
      <c r="T1439" s="5">
        <f>'PROTRA_capacity-Original_Data'!U1439</f>
        <v>0</v>
      </c>
      <c r="U1439" s="5">
        <f>'PROTRA_capacity-Original_Data'!V1439</f>
        <v>0</v>
      </c>
      <c r="W1439" s="83" t="e">
        <f t="shared" si="91"/>
        <v>#DIV/0!</v>
      </c>
    </row>
    <row r="1440" spans="1:23" x14ac:dyDescent="0.35">
      <c r="A1440" t="s">
        <v>65</v>
      </c>
      <c r="B1440" t="s">
        <v>42</v>
      </c>
      <c r="C1440" t="str">
        <f t="shared" si="88"/>
        <v>SLOVAKIA_TO_elec</v>
      </c>
      <c r="D1440" t="str">
        <f t="shared" si="89"/>
        <v>PROTRA_CHP_PP_I</v>
      </c>
      <c r="E1440" t="s">
        <v>17</v>
      </c>
      <c r="F1440" s="1" t="str">
        <f t="shared" si="90"/>
        <v>SLOVAKIATO_elecPROTRA_PP_solid_bio</v>
      </c>
      <c r="G1440" s="5">
        <f>'PROTRA_capacity-Original_Data'!H1440</f>
        <v>0</v>
      </c>
      <c r="H1440" s="5">
        <f>'PROTRA_capacity-Original_Data'!I1440</f>
        <v>0</v>
      </c>
      <c r="I1440" s="5">
        <f>'PROTRA_capacity-Original_Data'!J1440</f>
        <v>0</v>
      </c>
      <c r="J1440" s="5">
        <f>'PROTRA_capacity-Original_Data'!K1440</f>
        <v>0</v>
      </c>
      <c r="K1440" s="5">
        <f>'PROTRA_capacity-Original_Data'!L1440</f>
        <v>0</v>
      </c>
      <c r="L1440" s="5">
        <f>'PROTRA_capacity-Original_Data'!M1440</f>
        <v>0</v>
      </c>
      <c r="M1440" s="5">
        <f>'PROTRA_capacity-Original_Data'!N1440</f>
        <v>0</v>
      </c>
      <c r="N1440" s="5">
        <f>'PROTRA_capacity-Original_Data'!O1440</f>
        <v>0</v>
      </c>
      <c r="O1440" s="5">
        <f>'PROTRA_capacity-Original_Data'!P1440</f>
        <v>0</v>
      </c>
      <c r="P1440" s="5">
        <f>'PROTRA_capacity-Original_Data'!Q1440</f>
        <v>0</v>
      </c>
      <c r="Q1440" s="5">
        <f>'PROTRA_capacity-Original_Data'!R1440</f>
        <v>0</v>
      </c>
      <c r="R1440" s="5">
        <f>'PROTRA_capacity-Original_Data'!S1440</f>
        <v>0</v>
      </c>
      <c r="S1440" s="5">
        <f>'PROTRA_capacity-Original_Data'!T1440</f>
        <v>0</v>
      </c>
      <c r="T1440" s="5">
        <f>'PROTRA_capacity-Original_Data'!U1440</f>
        <v>0</v>
      </c>
      <c r="U1440" s="5">
        <f>'PROTRA_capacity-Original_Data'!V1440</f>
        <v>0</v>
      </c>
      <c r="W1440" s="83" t="e">
        <f t="shared" si="91"/>
        <v>#DIV/0!</v>
      </c>
    </row>
    <row r="1441" spans="1:23" x14ac:dyDescent="0.35">
      <c r="A1441" t="s">
        <v>65</v>
      </c>
      <c r="B1441" t="s">
        <v>42</v>
      </c>
      <c r="C1441" t="str">
        <f t="shared" si="88"/>
        <v>SLOVAKIA_TO_elec</v>
      </c>
      <c r="D1441" t="str">
        <f t="shared" si="89"/>
        <v>PROTRA_CHP_PP_I</v>
      </c>
      <c r="E1441" t="s">
        <v>18</v>
      </c>
      <c r="F1441" s="1" t="str">
        <f t="shared" si="90"/>
        <v>SLOVAKIATO_elecPROTRA_PP_solid_bio_CCS</v>
      </c>
      <c r="G1441" s="5">
        <f>'PROTRA_capacity-Original_Data'!H1441</f>
        <v>0</v>
      </c>
      <c r="H1441" s="5">
        <f>'PROTRA_capacity-Original_Data'!I1441</f>
        <v>0</v>
      </c>
      <c r="I1441" s="5">
        <f>'PROTRA_capacity-Original_Data'!J1441</f>
        <v>0</v>
      </c>
      <c r="J1441" s="5">
        <f>'PROTRA_capacity-Original_Data'!K1441</f>
        <v>0</v>
      </c>
      <c r="K1441" s="5">
        <f>'PROTRA_capacity-Original_Data'!L1441</f>
        <v>0</v>
      </c>
      <c r="L1441" s="5">
        <f>'PROTRA_capacity-Original_Data'!M1441</f>
        <v>0</v>
      </c>
      <c r="M1441" s="5">
        <f>'PROTRA_capacity-Original_Data'!N1441</f>
        <v>0</v>
      </c>
      <c r="N1441" s="5">
        <f>'PROTRA_capacity-Original_Data'!O1441</f>
        <v>0</v>
      </c>
      <c r="O1441" s="5">
        <f>'PROTRA_capacity-Original_Data'!P1441</f>
        <v>0</v>
      </c>
      <c r="P1441" s="5">
        <f>'PROTRA_capacity-Original_Data'!Q1441</f>
        <v>0</v>
      </c>
      <c r="Q1441" s="5">
        <f>'PROTRA_capacity-Original_Data'!R1441</f>
        <v>0</v>
      </c>
      <c r="R1441" s="5">
        <f>'PROTRA_capacity-Original_Data'!S1441</f>
        <v>0</v>
      </c>
      <c r="S1441" s="5">
        <f>'PROTRA_capacity-Original_Data'!T1441</f>
        <v>0</v>
      </c>
      <c r="T1441" s="5">
        <f>'PROTRA_capacity-Original_Data'!U1441</f>
        <v>0</v>
      </c>
      <c r="U1441" s="5">
        <f>'PROTRA_capacity-Original_Data'!V1441</f>
        <v>0</v>
      </c>
      <c r="W1441" s="83" t="e">
        <f t="shared" si="91"/>
        <v>#DIV/0!</v>
      </c>
    </row>
    <row r="1442" spans="1:23" x14ac:dyDescent="0.35">
      <c r="A1442" t="s">
        <v>65</v>
      </c>
      <c r="B1442" t="s">
        <v>42</v>
      </c>
      <c r="C1442" t="str">
        <f t="shared" si="88"/>
        <v>SLOVAKIA_TO_elec</v>
      </c>
      <c r="D1442" t="str">
        <f t="shared" si="89"/>
        <v>PROTRA_CHP_PP_I</v>
      </c>
      <c r="E1442" t="s">
        <v>19</v>
      </c>
      <c r="F1442" s="1" t="str">
        <f t="shared" si="90"/>
        <v>SLOVAKIATO_elecPROTRA_PP_gas_fuels</v>
      </c>
      <c r="G1442" s="5">
        <f>'PROTRA_capacity-Original_Data'!H1442</f>
        <v>0.221</v>
      </c>
      <c r="H1442" s="5">
        <f>'PROTRA_capacity-Original_Data'!I1442</f>
        <v>0.221</v>
      </c>
      <c r="I1442" s="5">
        <f>'PROTRA_capacity-Original_Data'!J1442</f>
        <v>0.221</v>
      </c>
      <c r="J1442" s="5">
        <f>'PROTRA_capacity-Original_Data'!K1442</f>
        <v>0.221</v>
      </c>
      <c r="K1442" s="5">
        <f>'PROTRA_capacity-Original_Data'!L1442</f>
        <v>0.70899999999999996</v>
      </c>
      <c r="L1442" s="5">
        <f>'PROTRA_capacity-Original_Data'!M1442</f>
        <v>0.70899999999999996</v>
      </c>
      <c r="M1442" s="5">
        <f>'PROTRA_capacity-Original_Data'!N1442</f>
        <v>0.70899999999999996</v>
      </c>
      <c r="N1442" s="5">
        <f>'PROTRA_capacity-Original_Data'!O1442</f>
        <v>0.70899999999999996</v>
      </c>
      <c r="O1442" s="5">
        <f>'PROTRA_capacity-Original_Data'!P1442</f>
        <v>0.70899999999999996</v>
      </c>
      <c r="P1442" s="5">
        <f>'PROTRA_capacity-Original_Data'!Q1442</f>
        <v>0.70899999999999996</v>
      </c>
      <c r="Q1442" s="5">
        <f>'PROTRA_capacity-Original_Data'!R1442</f>
        <v>0.72716285452881979</v>
      </c>
      <c r="R1442" s="5">
        <f>'PROTRA_capacity-Original_Data'!S1442</f>
        <v>0.71743275388838057</v>
      </c>
      <c r="S1442" s="5">
        <f>'PROTRA_capacity-Original_Data'!T1442</f>
        <v>0.72067612076852683</v>
      </c>
      <c r="T1442" s="5">
        <f>'PROTRA_capacity-Original_Data'!U1442</f>
        <v>0.74792040256175651</v>
      </c>
      <c r="U1442" s="5">
        <f>'PROTRA_capacity-Original_Data'!V1442</f>
        <v>0</v>
      </c>
      <c r="W1442" s="83">
        <f t="shared" si="91"/>
        <v>-1</v>
      </c>
    </row>
    <row r="1443" spans="1:23" x14ac:dyDescent="0.35">
      <c r="A1443" t="s">
        <v>65</v>
      </c>
      <c r="B1443" t="s">
        <v>42</v>
      </c>
      <c r="C1443" t="str">
        <f t="shared" si="88"/>
        <v>SLOVAKIA_TO_elec</v>
      </c>
      <c r="D1443" t="str">
        <f t="shared" si="89"/>
        <v>PROTRA_CHP_PP_I</v>
      </c>
      <c r="E1443" t="s">
        <v>20</v>
      </c>
      <c r="F1443" s="1" t="str">
        <f t="shared" si="90"/>
        <v>SLOVAKIATO_elecPROTRA_PP_gas_fuels_CCS</v>
      </c>
      <c r="G1443" s="6">
        <f>'PROTRA_capacity-Original_Data'!H1443</f>
        <v>0</v>
      </c>
      <c r="H1443" s="6">
        <f>'PROTRA_capacity-Original_Data'!I1443</f>
        <v>0</v>
      </c>
      <c r="I1443" s="6">
        <f>'PROTRA_capacity-Original_Data'!J1443</f>
        <v>0</v>
      </c>
      <c r="J1443" s="6">
        <f>'PROTRA_capacity-Original_Data'!K1443</f>
        <v>0</v>
      </c>
      <c r="K1443" s="6">
        <f>'PROTRA_capacity-Original_Data'!L1443</f>
        <v>0</v>
      </c>
      <c r="L1443" s="6">
        <f>'PROTRA_capacity-Original_Data'!M1443</f>
        <v>0</v>
      </c>
      <c r="M1443" s="6">
        <f>'PROTRA_capacity-Original_Data'!N1443</f>
        <v>0</v>
      </c>
      <c r="N1443" s="6">
        <f>'PROTRA_capacity-Original_Data'!O1443</f>
        <v>0</v>
      </c>
      <c r="O1443" s="6">
        <f>'PROTRA_capacity-Original_Data'!P1443</f>
        <v>0</v>
      </c>
      <c r="P1443" s="6">
        <f>'PROTRA_capacity-Original_Data'!Q1443</f>
        <v>0</v>
      </c>
      <c r="Q1443" s="6">
        <f>'PROTRA_capacity-Original_Data'!R1443</f>
        <v>0</v>
      </c>
      <c r="R1443" s="6">
        <f>'PROTRA_capacity-Original_Data'!S1443</f>
        <v>0</v>
      </c>
      <c r="S1443" s="6">
        <f>'PROTRA_capacity-Original_Data'!T1443</f>
        <v>0</v>
      </c>
      <c r="T1443" s="6">
        <f>'PROTRA_capacity-Original_Data'!U1443</f>
        <v>0</v>
      </c>
      <c r="U1443" s="6">
        <f>'PROTRA_capacity-Original_Data'!V1443</f>
        <v>0</v>
      </c>
      <c r="W1443" s="83" t="e">
        <f t="shared" si="91"/>
        <v>#DIV/0!</v>
      </c>
    </row>
    <row r="1444" spans="1:23" x14ac:dyDescent="0.35">
      <c r="A1444" t="s">
        <v>65</v>
      </c>
      <c r="B1444" t="s">
        <v>42</v>
      </c>
      <c r="C1444" t="str">
        <f t="shared" si="88"/>
        <v>SLOVAKIA_TO_elec</v>
      </c>
      <c r="D1444" t="str">
        <f t="shared" si="89"/>
        <v>PROTRA_CHP_PP_I</v>
      </c>
      <c r="E1444" t="s">
        <v>21</v>
      </c>
      <c r="F1444" s="1" t="str">
        <f t="shared" si="90"/>
        <v>SLOVAKIATO_elecPROTRA_PP_geothermal</v>
      </c>
      <c r="G1444" s="4">
        <f>INDEX('CHP-geothermal-fix'!H$155:H$226,MATCH(PROTRA_capacity!$F1444,'CHP-geothermal-fix'!$F$155:$F$226,0))</f>
        <v>9.4179721389919943E-4</v>
      </c>
      <c r="H1444" s="4">
        <f>INDEX('CHP-geothermal-fix'!I$155:I$226,MATCH(PROTRA_capacity!$F1444,'CHP-geothermal-fix'!$F$155:$F$226,0))</f>
        <v>7.3610952104109827E-4</v>
      </c>
      <c r="I1444" s="4">
        <f>INDEX('CHP-geothermal-fix'!J$155:J$226,MATCH(PROTRA_capacity!$F1444,'CHP-geothermal-fix'!$F$155:$F$226,0))</f>
        <v>7.3372177004606218E-4</v>
      </c>
      <c r="J1444" s="4">
        <f>INDEX('CHP-geothermal-fix'!K$155:K$226,MATCH(PROTRA_capacity!$F1444,'CHP-geothermal-fix'!$F$155:$F$226,0))</f>
        <v>5.4065504673315144E-4</v>
      </c>
      <c r="K1444" s="4">
        <f>INDEX('CHP-geothermal-fix'!L$155:L$226,MATCH(PROTRA_capacity!$F1444,'CHP-geothermal-fix'!$F$155:$F$226,0))</f>
        <v>9.6226365099950798E-4</v>
      </c>
      <c r="L1444" s="4">
        <f>INDEX('CHP-geothermal-fix'!M$155:M$226,MATCH(PROTRA_capacity!$F1444,'CHP-geothermal-fix'!$F$155:$F$226,0))</f>
        <v>1.08372E-3</v>
      </c>
      <c r="M1444" s="4">
        <f>INDEX('CHP-geothermal-fix'!N$155:N$226,MATCH(PROTRA_capacity!$F1444,'CHP-geothermal-fix'!$F$155:$F$226,0))</f>
        <v>1.9315999999999997E-3</v>
      </c>
      <c r="N1444" s="4">
        <f>INDEX('CHP-geothermal-fix'!O$155:O$226,MATCH(PROTRA_capacity!$F1444,'CHP-geothermal-fix'!$F$155:$F$226,0))</f>
        <v>1.9280799999999998E-3</v>
      </c>
      <c r="O1444" s="4">
        <f>INDEX('CHP-geothermal-fix'!P$155:P$226,MATCH(PROTRA_capacity!$F1444,'CHP-geothermal-fix'!$F$155:$F$226,0))</f>
        <v>1.7877199999999998E-3</v>
      </c>
      <c r="P1444" s="4">
        <f>INDEX('CHP-geothermal-fix'!Q$155:Q$226,MATCH(PROTRA_capacity!$F1444,'CHP-geothermal-fix'!$F$155:$F$226,0))</f>
        <v>1.6473600000000001E-3</v>
      </c>
      <c r="Q1444" s="4">
        <f>INDEX('CHP-geothermal-fix'!R$155:R$226,MATCH(PROTRA_capacity!$F1444,'CHP-geothermal-fix'!$F$155:$F$226,0))</f>
        <v>1.8054731927143561E-3</v>
      </c>
      <c r="R1444" s="4">
        <f>INDEX('CHP-geothermal-fix'!S$155:S$226,MATCH(PROTRA_capacity!$F1444,'CHP-geothermal-fix'!$F$155:$F$226,0))</f>
        <v>1.9635863854287122E-3</v>
      </c>
      <c r="S1444" s="4">
        <f>INDEX('CHP-geothermal-fix'!T$155:T$226,MATCH(PROTRA_capacity!$F1444,'CHP-geothermal-fix'!$F$155:$F$226,0))</f>
        <v>2.121699578143068E-3</v>
      </c>
      <c r="T1444" s="4">
        <f>INDEX('CHP-geothermal-fix'!U$155:U$226,MATCH(PROTRA_capacity!$F1444,'CHP-geothermal-fix'!$F$155:$F$226,0))</f>
        <v>2.2798127708574239E-3</v>
      </c>
      <c r="U1444" s="4">
        <f>INDEX('CHP-geothermal-fix'!V$155:V$226,MATCH(PROTRA_capacity!$F1444,'CHP-geothermal-fix'!$F$155:$F$226,0))</f>
        <v>2.4379259635717797E-3</v>
      </c>
      <c r="W1444" s="83">
        <f t="shared" si="91"/>
        <v>7.0297492461482314E-2</v>
      </c>
    </row>
    <row r="1445" spans="1:23" x14ac:dyDescent="0.35">
      <c r="A1445" t="s">
        <v>65</v>
      </c>
      <c r="B1445" t="s">
        <v>42</v>
      </c>
      <c r="C1445" t="str">
        <f t="shared" si="88"/>
        <v>SLOVAKIA_TO_elec</v>
      </c>
      <c r="D1445" t="str">
        <f t="shared" si="89"/>
        <v>PROTRA_CHP_PP_I</v>
      </c>
      <c r="E1445" t="s">
        <v>22</v>
      </c>
      <c r="F1445" s="1" t="str">
        <f t="shared" si="90"/>
        <v>SLOVAKIATO_elecPROTRA_PP_hydropower_dammed</v>
      </c>
      <c r="G1445" s="5">
        <f>'PROTRA_capacity-Original_Data'!H1445</f>
        <v>2.3583999999999996</v>
      </c>
      <c r="H1445" s="5">
        <f>'PROTRA_capacity-Original_Data'!I1445</f>
        <v>2.3583999999999996</v>
      </c>
      <c r="I1445" s="5">
        <f>'PROTRA_capacity-Original_Data'!J1445</f>
        <v>2.3583999999999996</v>
      </c>
      <c r="J1445" s="5">
        <f>'PROTRA_capacity-Original_Data'!K1445</f>
        <v>2.3583999999999996</v>
      </c>
      <c r="K1445" s="5">
        <f>'PROTRA_capacity-Original_Data'!L1445</f>
        <v>2.3583999999999996</v>
      </c>
      <c r="L1445" s="5">
        <f>'PROTRA_capacity-Original_Data'!M1445</f>
        <v>2.3583999999999996</v>
      </c>
      <c r="M1445" s="5">
        <f>'PROTRA_capacity-Original_Data'!N1445</f>
        <v>2.3583999999999996</v>
      </c>
      <c r="N1445" s="5">
        <f>'PROTRA_capacity-Original_Data'!O1445</f>
        <v>2.3583999999999996</v>
      </c>
      <c r="O1445" s="5">
        <f>'PROTRA_capacity-Original_Data'!P1445</f>
        <v>2.3583999999999996</v>
      </c>
      <c r="P1445" s="5">
        <f>'PROTRA_capacity-Original_Data'!Q1445</f>
        <v>2.3583999999999996</v>
      </c>
      <c r="Q1445" s="5">
        <f>'PROTRA_capacity-Original_Data'!R1445</f>
        <v>2.3583999999999996</v>
      </c>
      <c r="R1445" s="5">
        <f>'PROTRA_capacity-Original_Data'!S1445</f>
        <v>2.3583999999999996</v>
      </c>
      <c r="S1445" s="5">
        <f>'PROTRA_capacity-Original_Data'!T1445</f>
        <v>2.3583999999999996</v>
      </c>
      <c r="T1445" s="5">
        <f>'PROTRA_capacity-Original_Data'!U1445</f>
        <v>2.3583999999999996</v>
      </c>
      <c r="U1445" s="5">
        <f>'PROTRA_capacity-Original_Data'!V1445</f>
        <v>0</v>
      </c>
      <c r="W1445" s="83">
        <f t="shared" si="91"/>
        <v>-1</v>
      </c>
    </row>
    <row r="1446" spans="1:23" x14ac:dyDescent="0.35">
      <c r="A1446" t="s">
        <v>65</v>
      </c>
      <c r="B1446" t="s">
        <v>42</v>
      </c>
      <c r="C1446" t="str">
        <f t="shared" si="88"/>
        <v>SLOVAKIA_TO_elec</v>
      </c>
      <c r="D1446" t="str">
        <f t="shared" si="89"/>
        <v>PROTRA_CHP_PP_I</v>
      </c>
      <c r="E1446" t="s">
        <v>23</v>
      </c>
      <c r="F1446" s="1" t="str">
        <f t="shared" si="90"/>
        <v>SLOVAKIATO_elecPROTRA_PP_hydropower_run_of_river</v>
      </c>
      <c r="G1446" s="5">
        <f>'PROTRA_capacity-Original_Data'!H1446</f>
        <v>0.15619299999999997</v>
      </c>
      <c r="H1446" s="5">
        <f>'PROTRA_capacity-Original_Data'!I1446</f>
        <v>0.15670300000000001</v>
      </c>
      <c r="I1446" s="5">
        <f>'PROTRA_capacity-Original_Data'!J1446</f>
        <v>0.15731100000000001</v>
      </c>
      <c r="J1446" s="5">
        <f>'PROTRA_capacity-Original_Data'!K1446</f>
        <v>0.15796399999999999</v>
      </c>
      <c r="K1446" s="5">
        <f>'PROTRA_capacity-Original_Data'!L1446</f>
        <v>0.16026199999999999</v>
      </c>
      <c r="L1446" s="5">
        <f>'PROTRA_capacity-Original_Data'!M1446</f>
        <v>0.16121000000000002</v>
      </c>
      <c r="M1446" s="5">
        <f>'PROTRA_capacity-Original_Data'!N1446</f>
        <v>0.16359999999999991</v>
      </c>
      <c r="N1446" s="5">
        <f>'PROTRA_capacity-Original_Data'!O1446</f>
        <v>0.16459999999999991</v>
      </c>
      <c r="O1446" s="5">
        <f>'PROTRA_capacity-Original_Data'!P1446</f>
        <v>0.1652249999999999</v>
      </c>
      <c r="P1446" s="5">
        <f>'PROTRA_capacity-Original_Data'!Q1446</f>
        <v>0.1652249999999999</v>
      </c>
      <c r="Q1446" s="5">
        <f>'PROTRA_capacity-Original_Data'!R1446</f>
        <v>0.16577620934111748</v>
      </c>
      <c r="R1446" s="5">
        <f>'PROTRA_capacity-Original_Data'!S1446</f>
        <v>0.16605181401167632</v>
      </c>
      <c r="S1446" s="5">
        <f>'PROTRA_capacity-Original_Data'!T1446</f>
        <v>0.16646522101751449</v>
      </c>
      <c r="T1446" s="5">
        <f>'PROTRA_capacity-Original_Data'!U1446</f>
        <v>0.16646522101751449</v>
      </c>
      <c r="U1446" s="5">
        <f>'PROTRA_capacity-Original_Data'!V1446</f>
        <v>0</v>
      </c>
      <c r="W1446" s="83">
        <f t="shared" si="91"/>
        <v>-1</v>
      </c>
    </row>
    <row r="1447" spans="1:23" x14ac:dyDescent="0.35">
      <c r="A1447" t="s">
        <v>65</v>
      </c>
      <c r="B1447" t="s">
        <v>42</v>
      </c>
      <c r="C1447" t="str">
        <f t="shared" si="88"/>
        <v>SLOVAKIA_TO_elec</v>
      </c>
      <c r="D1447" t="str">
        <f t="shared" si="89"/>
        <v>PROTRA_CHP_PP_I</v>
      </c>
      <c r="E1447" t="s">
        <v>24</v>
      </c>
      <c r="F1447" s="1" t="str">
        <f t="shared" si="90"/>
        <v>SLOVAKIATO_elecPROTRA_PP_liquid_fuels</v>
      </c>
      <c r="G1447" s="5">
        <f>'PROTRA_capacity-Original_Data'!H1447</f>
        <v>1.2699999999999999E-2</v>
      </c>
      <c r="H1447" s="5">
        <f>'PROTRA_capacity-Original_Data'!I1447</f>
        <v>1.2699999999999999E-2</v>
      </c>
      <c r="I1447" s="5">
        <f>'PROTRA_capacity-Original_Data'!J1447</f>
        <v>1.2699999999999999E-2</v>
      </c>
      <c r="J1447" s="5">
        <f>'PROTRA_capacity-Original_Data'!K1447</f>
        <v>1.2699999999999999E-2</v>
      </c>
      <c r="K1447" s="5">
        <f>'PROTRA_capacity-Original_Data'!L1447</f>
        <v>1.2699999999999999E-2</v>
      </c>
      <c r="L1447" s="5">
        <f>'PROTRA_capacity-Original_Data'!M1447</f>
        <v>6.7000000000000002E-3</v>
      </c>
      <c r="M1447" s="5">
        <f>'PROTRA_capacity-Original_Data'!N1447</f>
        <v>6.7000000000000002E-3</v>
      </c>
      <c r="N1447" s="5">
        <f>'PROTRA_capacity-Original_Data'!O1447</f>
        <v>6.7000000000000002E-3</v>
      </c>
      <c r="O1447" s="5">
        <f>'PROTRA_capacity-Original_Data'!P1447</f>
        <v>6.7000000000000002E-3</v>
      </c>
      <c r="P1447" s="5">
        <f>'PROTRA_capacity-Original_Data'!Q1447</f>
        <v>6.7000000000000002E-3</v>
      </c>
      <c r="Q1447" s="5">
        <f>'PROTRA_capacity-Original_Data'!R1447</f>
        <v>8.7615384615384612E-3</v>
      </c>
      <c r="R1447" s="5">
        <f>'PROTRA_capacity-Original_Data'!S1447</f>
        <v>8.8302564102564103E-3</v>
      </c>
      <c r="S1447" s="5">
        <f>'PROTRA_capacity-Original_Data'!T1447</f>
        <v>8.8302564102564103E-3</v>
      </c>
      <c r="T1447" s="5">
        <f>'PROTRA_capacity-Original_Data'!U1447</f>
        <v>8.8302564102564103E-3</v>
      </c>
      <c r="U1447" s="5">
        <f>'PROTRA_capacity-Original_Data'!V1447</f>
        <v>0</v>
      </c>
      <c r="W1447" s="83">
        <f t="shared" si="91"/>
        <v>-1</v>
      </c>
    </row>
    <row r="1448" spans="1:23" x14ac:dyDescent="0.35">
      <c r="A1448" t="s">
        <v>65</v>
      </c>
      <c r="B1448" t="s">
        <v>42</v>
      </c>
      <c r="C1448" t="str">
        <f t="shared" si="88"/>
        <v>SLOVAKIA_TO_elec</v>
      </c>
      <c r="D1448" t="str">
        <f t="shared" si="89"/>
        <v>PROTRA_CHP_PP_I</v>
      </c>
      <c r="E1448" t="s">
        <v>25</v>
      </c>
      <c r="F1448" s="1" t="str">
        <f t="shared" si="90"/>
        <v>SLOVAKIATO_elecPROTRA_PP_liquid_fuels_CCS</v>
      </c>
      <c r="G1448" s="5">
        <f>'PROTRA_capacity-Original_Data'!H1448</f>
        <v>0</v>
      </c>
      <c r="H1448" s="5">
        <f>'PROTRA_capacity-Original_Data'!I1448</f>
        <v>0</v>
      </c>
      <c r="I1448" s="5">
        <f>'PROTRA_capacity-Original_Data'!J1448</f>
        <v>0</v>
      </c>
      <c r="J1448" s="5">
        <f>'PROTRA_capacity-Original_Data'!K1448</f>
        <v>0</v>
      </c>
      <c r="K1448" s="5">
        <f>'PROTRA_capacity-Original_Data'!L1448</f>
        <v>0</v>
      </c>
      <c r="L1448" s="5">
        <f>'PROTRA_capacity-Original_Data'!M1448</f>
        <v>0</v>
      </c>
      <c r="M1448" s="5">
        <f>'PROTRA_capacity-Original_Data'!N1448</f>
        <v>0</v>
      </c>
      <c r="N1448" s="5">
        <f>'PROTRA_capacity-Original_Data'!O1448</f>
        <v>0</v>
      </c>
      <c r="O1448" s="5">
        <f>'PROTRA_capacity-Original_Data'!P1448</f>
        <v>0</v>
      </c>
      <c r="P1448" s="5">
        <f>'PROTRA_capacity-Original_Data'!Q1448</f>
        <v>0</v>
      </c>
      <c r="Q1448" s="5">
        <f>'PROTRA_capacity-Original_Data'!R1448</f>
        <v>0</v>
      </c>
      <c r="R1448" s="5">
        <f>'PROTRA_capacity-Original_Data'!S1448</f>
        <v>0</v>
      </c>
      <c r="S1448" s="5">
        <f>'PROTRA_capacity-Original_Data'!T1448</f>
        <v>0</v>
      </c>
      <c r="T1448" s="5">
        <f>'PROTRA_capacity-Original_Data'!U1448</f>
        <v>0</v>
      </c>
      <c r="U1448" s="5">
        <f>'PROTRA_capacity-Original_Data'!V1448</f>
        <v>0</v>
      </c>
      <c r="W1448" s="83" t="e">
        <f t="shared" si="91"/>
        <v>#DIV/0!</v>
      </c>
    </row>
    <row r="1449" spans="1:23" x14ac:dyDescent="0.35">
      <c r="A1449" t="s">
        <v>65</v>
      </c>
      <c r="B1449" t="s">
        <v>42</v>
      </c>
      <c r="C1449" t="str">
        <f t="shared" si="88"/>
        <v>SLOVAKIA_TO_elec</v>
      </c>
      <c r="D1449" t="str">
        <f t="shared" si="89"/>
        <v>PROTRA_CHP_PP_I</v>
      </c>
      <c r="E1449" t="s">
        <v>26</v>
      </c>
      <c r="F1449" s="1" t="str">
        <f t="shared" si="90"/>
        <v>SLOVAKIATO_elecPROTRA_PP_nuclear</v>
      </c>
      <c r="G1449" s="5">
        <f>'PROTRA_capacity-Original_Data'!H1449</f>
        <v>2.9420000000000002</v>
      </c>
      <c r="H1449" s="5">
        <f>'PROTRA_capacity-Original_Data'!I1449</f>
        <v>2.4420000000000002</v>
      </c>
      <c r="I1449" s="5">
        <f>'PROTRA_capacity-Original_Data'!J1449</f>
        <v>2.4420000000000002</v>
      </c>
      <c r="J1449" s="5">
        <f>'PROTRA_capacity-Original_Data'!K1449</f>
        <v>2.0070000000000001</v>
      </c>
      <c r="K1449" s="5">
        <f>'PROTRA_capacity-Original_Data'!L1449</f>
        <v>2.0070000000000001</v>
      </c>
      <c r="L1449" s="5">
        <f>'PROTRA_capacity-Original_Data'!M1449</f>
        <v>2.14</v>
      </c>
      <c r="M1449" s="5">
        <f>'PROTRA_capacity-Original_Data'!N1449</f>
        <v>2.14</v>
      </c>
      <c r="N1449" s="5">
        <f>'PROTRA_capacity-Original_Data'!O1449</f>
        <v>2.14</v>
      </c>
      <c r="O1449" s="5">
        <f>'PROTRA_capacity-Original_Data'!P1449</f>
        <v>2.14</v>
      </c>
      <c r="P1449" s="5">
        <f>'PROTRA_capacity-Original_Data'!Q1449</f>
        <v>2.14</v>
      </c>
      <c r="Q1449" s="5">
        <f>'PROTRA_capacity-Original_Data'!R1449</f>
        <v>2.14</v>
      </c>
      <c r="R1449" s="5">
        <f>'PROTRA_capacity-Original_Data'!S1449</f>
        <v>2.14</v>
      </c>
      <c r="S1449" s="5">
        <f>'PROTRA_capacity-Original_Data'!T1449</f>
        <v>2.14</v>
      </c>
      <c r="T1449" s="5">
        <f>'PROTRA_capacity-Original_Data'!U1449</f>
        <v>2.14</v>
      </c>
      <c r="U1449" s="5">
        <f>'PROTRA_capacity-Original_Data'!V1449</f>
        <v>0</v>
      </c>
      <c r="W1449" s="83">
        <f t="shared" si="91"/>
        <v>-1</v>
      </c>
    </row>
    <row r="1450" spans="1:23" x14ac:dyDescent="0.35">
      <c r="A1450" t="s">
        <v>65</v>
      </c>
      <c r="B1450" t="s">
        <v>42</v>
      </c>
      <c r="C1450" t="str">
        <f t="shared" si="88"/>
        <v>SLOVAKIA_TO_elec</v>
      </c>
      <c r="D1450" t="str">
        <f t="shared" si="89"/>
        <v>PROTRA_CHP_PP_I</v>
      </c>
      <c r="E1450" t="s">
        <v>27</v>
      </c>
      <c r="F1450" s="1" t="str">
        <f t="shared" si="90"/>
        <v>SLOVAKIATO_elecPROTRA_PP_oceanic</v>
      </c>
      <c r="G1450" s="5">
        <f>'PROTRA_capacity-Original_Data'!H1450</f>
        <v>0</v>
      </c>
      <c r="H1450" s="5">
        <f>'PROTRA_capacity-Original_Data'!I1450</f>
        <v>0</v>
      </c>
      <c r="I1450" s="5">
        <f>'PROTRA_capacity-Original_Data'!J1450</f>
        <v>0</v>
      </c>
      <c r="J1450" s="5">
        <f>'PROTRA_capacity-Original_Data'!K1450</f>
        <v>0</v>
      </c>
      <c r="K1450" s="5">
        <f>'PROTRA_capacity-Original_Data'!L1450</f>
        <v>0</v>
      </c>
      <c r="L1450" s="5">
        <f>'PROTRA_capacity-Original_Data'!M1450</f>
        <v>0</v>
      </c>
      <c r="M1450" s="5">
        <f>'PROTRA_capacity-Original_Data'!N1450</f>
        <v>0</v>
      </c>
      <c r="N1450" s="5">
        <f>'PROTRA_capacity-Original_Data'!O1450</f>
        <v>0</v>
      </c>
      <c r="O1450" s="5">
        <f>'PROTRA_capacity-Original_Data'!P1450</f>
        <v>0</v>
      </c>
      <c r="P1450" s="5">
        <f>'PROTRA_capacity-Original_Data'!Q1450</f>
        <v>0</v>
      </c>
      <c r="Q1450" s="5">
        <f>'PROTRA_capacity-Original_Data'!R1450</f>
        <v>0</v>
      </c>
      <c r="R1450" s="5">
        <f>'PROTRA_capacity-Original_Data'!S1450</f>
        <v>0</v>
      </c>
      <c r="S1450" s="5">
        <f>'PROTRA_capacity-Original_Data'!T1450</f>
        <v>0</v>
      </c>
      <c r="T1450" s="5">
        <f>'PROTRA_capacity-Original_Data'!U1450</f>
        <v>0</v>
      </c>
      <c r="U1450" s="5">
        <f>'PROTRA_capacity-Original_Data'!V1450</f>
        <v>0</v>
      </c>
      <c r="W1450" s="83" t="e">
        <f t="shared" si="91"/>
        <v>#DIV/0!</v>
      </c>
    </row>
    <row r="1451" spans="1:23" x14ac:dyDescent="0.35">
      <c r="A1451" t="s">
        <v>65</v>
      </c>
      <c r="B1451" t="s">
        <v>42</v>
      </c>
      <c r="C1451" t="str">
        <f t="shared" si="88"/>
        <v>SLOVAKIA_TO_elec</v>
      </c>
      <c r="D1451" t="str">
        <f t="shared" si="89"/>
        <v>PROTRA_CHP_PP_I</v>
      </c>
      <c r="E1451" t="s">
        <v>28</v>
      </c>
      <c r="F1451" s="1" t="str">
        <f t="shared" si="90"/>
        <v>SLOVAKIATO_elecPROTRA_PP_solar_CSP</v>
      </c>
      <c r="G1451" s="5">
        <f>'PROTRA_capacity-Original_Data'!H1451</f>
        <v>0</v>
      </c>
      <c r="H1451" s="5">
        <f>'PROTRA_capacity-Original_Data'!I1451</f>
        <v>0</v>
      </c>
      <c r="I1451" s="5">
        <f>'PROTRA_capacity-Original_Data'!J1451</f>
        <v>0</v>
      </c>
      <c r="J1451" s="5">
        <f>'PROTRA_capacity-Original_Data'!K1451</f>
        <v>0</v>
      </c>
      <c r="K1451" s="5">
        <f>'PROTRA_capacity-Original_Data'!L1451</f>
        <v>0</v>
      </c>
      <c r="L1451" s="5">
        <f>'PROTRA_capacity-Original_Data'!M1451</f>
        <v>0</v>
      </c>
      <c r="M1451" s="5">
        <f>'PROTRA_capacity-Original_Data'!N1451</f>
        <v>0</v>
      </c>
      <c r="N1451" s="5">
        <f>'PROTRA_capacity-Original_Data'!O1451</f>
        <v>0</v>
      </c>
      <c r="O1451" s="5">
        <f>'PROTRA_capacity-Original_Data'!P1451</f>
        <v>0</v>
      </c>
      <c r="P1451" s="5">
        <f>'PROTRA_capacity-Original_Data'!Q1451</f>
        <v>0</v>
      </c>
      <c r="Q1451" s="5">
        <f>'PROTRA_capacity-Original_Data'!R1451</f>
        <v>0</v>
      </c>
      <c r="R1451" s="5">
        <f>'PROTRA_capacity-Original_Data'!S1451</f>
        <v>0</v>
      </c>
      <c r="S1451" s="5">
        <f>'PROTRA_capacity-Original_Data'!T1451</f>
        <v>0</v>
      </c>
      <c r="T1451" s="5">
        <f>'PROTRA_capacity-Original_Data'!U1451</f>
        <v>0</v>
      </c>
      <c r="U1451" s="5">
        <f>'PROTRA_capacity-Original_Data'!V1451</f>
        <v>0</v>
      </c>
      <c r="W1451" s="83" t="e">
        <f t="shared" si="91"/>
        <v>#DIV/0!</v>
      </c>
    </row>
    <row r="1452" spans="1:23" x14ac:dyDescent="0.35">
      <c r="A1452" t="s">
        <v>65</v>
      </c>
      <c r="B1452" t="s">
        <v>42</v>
      </c>
      <c r="C1452" t="str">
        <f t="shared" si="88"/>
        <v>SLOVAKIA_TO_elec</v>
      </c>
      <c r="D1452" t="str">
        <f t="shared" si="89"/>
        <v>PROTRA_CHP_PP_I</v>
      </c>
      <c r="E1452" t="s">
        <v>29</v>
      </c>
      <c r="F1452" s="1" t="str">
        <f t="shared" si="90"/>
        <v>SLOVAKIATO_elecPROTRA_PP_solar_PV</v>
      </c>
      <c r="G1452" s="5">
        <f>'PROTRA_capacity-Original_Data'!H1452</f>
        <v>0</v>
      </c>
      <c r="H1452" s="5">
        <f>'PROTRA_capacity-Original_Data'!I1452</f>
        <v>0</v>
      </c>
      <c r="I1452" s="5">
        <f>'PROTRA_capacity-Original_Data'!J1452</f>
        <v>0</v>
      </c>
      <c r="J1452" s="5">
        <f>'PROTRA_capacity-Original_Data'!K1452</f>
        <v>0</v>
      </c>
      <c r="K1452" s="5">
        <f>'PROTRA_capacity-Original_Data'!L1452</f>
        <v>1.14E-2</v>
      </c>
      <c r="L1452" s="5">
        <f>'PROTRA_capacity-Original_Data'!M1452</f>
        <v>0.29759999999999998</v>
      </c>
      <c r="M1452" s="5">
        <f>'PROTRA_capacity-Original_Data'!N1452</f>
        <v>0.30780000000000002</v>
      </c>
      <c r="N1452" s="5">
        <f>'PROTRA_capacity-Original_Data'!O1452</f>
        <v>0.31980000000000003</v>
      </c>
      <c r="O1452" s="5">
        <f>'PROTRA_capacity-Original_Data'!P1452</f>
        <v>0.31980000000000003</v>
      </c>
      <c r="P1452" s="5">
        <f>'PROTRA_capacity-Original_Data'!Q1452</f>
        <v>0.31980000000000003</v>
      </c>
      <c r="Q1452" s="5">
        <f>'PROTRA_capacity-Original_Data'!R1452</f>
        <v>0.31859774436090227</v>
      </c>
      <c r="R1452" s="5">
        <f>'PROTRA_capacity-Original_Data'!S1452</f>
        <v>0.31859774436090227</v>
      </c>
      <c r="S1452" s="5">
        <f>'PROTRA_capacity-Original_Data'!T1452</f>
        <v>0.31919887218045118</v>
      </c>
      <c r="T1452" s="5">
        <f>'PROTRA_capacity-Original_Data'!U1452</f>
        <v>0.31919887218045118</v>
      </c>
      <c r="U1452" s="5">
        <f>'PROTRA_capacity-Original_Data'!V1452</f>
        <v>0</v>
      </c>
      <c r="W1452" s="83" t="e">
        <f t="shared" si="91"/>
        <v>#DIV/0!</v>
      </c>
    </row>
    <row r="1453" spans="1:23" x14ac:dyDescent="0.35">
      <c r="A1453" t="s">
        <v>65</v>
      </c>
      <c r="B1453" t="s">
        <v>42</v>
      </c>
      <c r="C1453" t="str">
        <f t="shared" si="88"/>
        <v>SLOVAKIA_TO_elec</v>
      </c>
      <c r="D1453" t="str">
        <f t="shared" si="89"/>
        <v>PROTRA_CHP_PP_I</v>
      </c>
      <c r="E1453" t="s">
        <v>30</v>
      </c>
      <c r="F1453" s="1" t="str">
        <f t="shared" si="90"/>
        <v>SLOVAKIATO_elecPROTRA_PP_solar_urban_PV</v>
      </c>
      <c r="G1453" s="5">
        <f>'PROTRA_capacity-Original_Data'!H1453</f>
        <v>0</v>
      </c>
      <c r="H1453" s="5">
        <f>'PROTRA_capacity-Original_Data'!I1453</f>
        <v>0</v>
      </c>
      <c r="I1453" s="5">
        <f>'PROTRA_capacity-Original_Data'!J1453</f>
        <v>0</v>
      </c>
      <c r="J1453" s="5">
        <f>'PROTRA_capacity-Original_Data'!K1453</f>
        <v>0</v>
      </c>
      <c r="K1453" s="5">
        <f>'PROTRA_capacity-Original_Data'!L1453</f>
        <v>7.6000000000000009E-3</v>
      </c>
      <c r="L1453" s="5">
        <f>'PROTRA_capacity-Original_Data'!M1453</f>
        <v>0.19839999999999999</v>
      </c>
      <c r="M1453" s="5">
        <f>'PROTRA_capacity-Original_Data'!N1453</f>
        <v>0.20520000000000002</v>
      </c>
      <c r="N1453" s="5">
        <f>'PROTRA_capacity-Original_Data'!O1453</f>
        <v>0.21320000000000003</v>
      </c>
      <c r="O1453" s="5">
        <f>'PROTRA_capacity-Original_Data'!P1453</f>
        <v>0.21320000000000003</v>
      </c>
      <c r="P1453" s="5">
        <f>'PROTRA_capacity-Original_Data'!Q1453</f>
        <v>0.21320000000000003</v>
      </c>
      <c r="Q1453" s="5">
        <f>'PROTRA_capacity-Original_Data'!R1453</f>
        <v>0.21239849624060153</v>
      </c>
      <c r="R1453" s="5">
        <f>'PROTRA_capacity-Original_Data'!S1453</f>
        <v>0.21239849624060153</v>
      </c>
      <c r="S1453" s="5">
        <f>'PROTRA_capacity-Original_Data'!T1453</f>
        <v>0.21279924812030079</v>
      </c>
      <c r="T1453" s="5">
        <f>'PROTRA_capacity-Original_Data'!U1453</f>
        <v>0.21279924812030079</v>
      </c>
      <c r="U1453" s="5">
        <f>'PROTRA_capacity-Original_Data'!V1453</f>
        <v>0</v>
      </c>
      <c r="W1453" s="83" t="e">
        <f t="shared" si="91"/>
        <v>#DIV/0!</v>
      </c>
    </row>
    <row r="1454" spans="1:23" x14ac:dyDescent="0.35">
      <c r="A1454" t="s">
        <v>65</v>
      </c>
      <c r="B1454" t="s">
        <v>42</v>
      </c>
      <c r="C1454" t="str">
        <f t="shared" si="88"/>
        <v>SLOVAKIA_TO_elec</v>
      </c>
      <c r="D1454" t="str">
        <f t="shared" si="89"/>
        <v>PROTRA_CHP_PP_I</v>
      </c>
      <c r="E1454" t="s">
        <v>31</v>
      </c>
      <c r="F1454" s="1" t="str">
        <f t="shared" si="90"/>
        <v>SLOVAKIATO_elecPROTRA_PP_solid_fossil</v>
      </c>
      <c r="G1454" s="5">
        <f>'PROTRA_capacity-Original_Data'!H1454</f>
        <v>0.22</v>
      </c>
      <c r="H1454" s="5">
        <f>'PROTRA_capacity-Original_Data'!I1454</f>
        <v>0.22</v>
      </c>
      <c r="I1454" s="5">
        <f>'PROTRA_capacity-Original_Data'!J1454</f>
        <v>0.22</v>
      </c>
      <c r="J1454" s="5">
        <f>'PROTRA_capacity-Original_Data'!K1454</f>
        <v>0.22</v>
      </c>
      <c r="K1454" s="5">
        <f>'PROTRA_capacity-Original_Data'!L1454</f>
        <v>0.22</v>
      </c>
      <c r="L1454" s="5">
        <f>'PROTRA_capacity-Original_Data'!M1454</f>
        <v>0.22</v>
      </c>
      <c r="M1454" s="5">
        <f>'PROTRA_capacity-Original_Data'!N1454</f>
        <v>0.22</v>
      </c>
      <c r="N1454" s="5">
        <f>'PROTRA_capacity-Original_Data'!O1454</f>
        <v>0.22</v>
      </c>
      <c r="O1454" s="5">
        <f>'PROTRA_capacity-Original_Data'!P1454</f>
        <v>0.22</v>
      </c>
      <c r="P1454" s="5">
        <f>'PROTRA_capacity-Original_Data'!Q1454</f>
        <v>0.22</v>
      </c>
      <c r="Q1454" s="5">
        <f>'PROTRA_capacity-Original_Data'!R1454</f>
        <v>0.14797619047619048</v>
      </c>
      <c r="R1454" s="5">
        <f>'PROTRA_capacity-Original_Data'!S1454</f>
        <v>0.12091269841269843</v>
      </c>
      <c r="S1454" s="5">
        <f>'PROTRA_capacity-Original_Data'!T1454</f>
        <v>0.12353174603174603</v>
      </c>
      <c r="T1454" s="5">
        <f>'PROTRA_capacity-Original_Data'!U1454</f>
        <v>0.11807539682539682</v>
      </c>
      <c r="U1454" s="5">
        <f>'PROTRA_capacity-Original_Data'!V1454</f>
        <v>0</v>
      </c>
      <c r="W1454" s="83">
        <f t="shared" si="91"/>
        <v>-1</v>
      </c>
    </row>
    <row r="1455" spans="1:23" x14ac:dyDescent="0.35">
      <c r="A1455" t="s">
        <v>65</v>
      </c>
      <c r="B1455" t="s">
        <v>42</v>
      </c>
      <c r="C1455" t="str">
        <f t="shared" si="88"/>
        <v>SLOVAKIA_TO_elec</v>
      </c>
      <c r="D1455" t="str">
        <f t="shared" si="89"/>
        <v>PROTRA_CHP_PP_I</v>
      </c>
      <c r="E1455" t="s">
        <v>32</v>
      </c>
      <c r="F1455" s="1" t="str">
        <f t="shared" si="90"/>
        <v>SLOVAKIATO_elecPROTRA_PP_solid_fossil_CCS</v>
      </c>
      <c r="G1455" s="5">
        <f>'PROTRA_capacity-Original_Data'!H1455</f>
        <v>0</v>
      </c>
      <c r="H1455" s="5">
        <f>'PROTRA_capacity-Original_Data'!I1455</f>
        <v>0</v>
      </c>
      <c r="I1455" s="5">
        <f>'PROTRA_capacity-Original_Data'!J1455</f>
        <v>0</v>
      </c>
      <c r="J1455" s="5">
        <f>'PROTRA_capacity-Original_Data'!K1455</f>
        <v>0</v>
      </c>
      <c r="K1455" s="5">
        <f>'PROTRA_capacity-Original_Data'!L1455</f>
        <v>0</v>
      </c>
      <c r="L1455" s="5">
        <f>'PROTRA_capacity-Original_Data'!M1455</f>
        <v>0</v>
      </c>
      <c r="M1455" s="5">
        <f>'PROTRA_capacity-Original_Data'!N1455</f>
        <v>0</v>
      </c>
      <c r="N1455" s="5">
        <f>'PROTRA_capacity-Original_Data'!O1455</f>
        <v>0</v>
      </c>
      <c r="O1455" s="5">
        <f>'PROTRA_capacity-Original_Data'!P1455</f>
        <v>0</v>
      </c>
      <c r="P1455" s="5">
        <f>'PROTRA_capacity-Original_Data'!Q1455</f>
        <v>0</v>
      </c>
      <c r="Q1455" s="5">
        <f>'PROTRA_capacity-Original_Data'!R1455</f>
        <v>0</v>
      </c>
      <c r="R1455" s="5">
        <f>'PROTRA_capacity-Original_Data'!S1455</f>
        <v>0</v>
      </c>
      <c r="S1455" s="5">
        <f>'PROTRA_capacity-Original_Data'!T1455</f>
        <v>0</v>
      </c>
      <c r="T1455" s="5">
        <f>'PROTRA_capacity-Original_Data'!U1455</f>
        <v>0</v>
      </c>
      <c r="U1455" s="5">
        <f>'PROTRA_capacity-Original_Data'!V1455</f>
        <v>0</v>
      </c>
      <c r="W1455" s="83" t="e">
        <f t="shared" si="91"/>
        <v>#DIV/0!</v>
      </c>
    </row>
    <row r="1456" spans="1:23" x14ac:dyDescent="0.35">
      <c r="A1456" t="s">
        <v>65</v>
      </c>
      <c r="B1456" t="s">
        <v>42</v>
      </c>
      <c r="C1456" t="str">
        <f t="shared" si="88"/>
        <v>SLOVAKIA_TO_elec</v>
      </c>
      <c r="D1456" t="str">
        <f t="shared" si="89"/>
        <v>PROTRA_CHP_PP_I</v>
      </c>
      <c r="E1456" t="s">
        <v>33</v>
      </c>
      <c r="F1456" s="1" t="str">
        <f t="shared" si="90"/>
        <v>SLOVAKIATO_elecPROTRA_PP_waste</v>
      </c>
      <c r="G1456" s="5">
        <f>'PROTRA_capacity-Original_Data'!H1456</f>
        <v>0</v>
      </c>
      <c r="H1456" s="5">
        <f>'PROTRA_capacity-Original_Data'!I1456</f>
        <v>0</v>
      </c>
      <c r="I1456" s="5">
        <f>'PROTRA_capacity-Original_Data'!J1456</f>
        <v>0</v>
      </c>
      <c r="J1456" s="5">
        <f>'PROTRA_capacity-Original_Data'!K1456</f>
        <v>0</v>
      </c>
      <c r="K1456" s="5">
        <f>'PROTRA_capacity-Original_Data'!L1456</f>
        <v>0</v>
      </c>
      <c r="L1456" s="5">
        <f>'PROTRA_capacity-Original_Data'!M1456</f>
        <v>0</v>
      </c>
      <c r="M1456" s="5">
        <f>'PROTRA_capacity-Original_Data'!N1456</f>
        <v>0</v>
      </c>
      <c r="N1456" s="5">
        <f>'PROTRA_capacity-Original_Data'!O1456</f>
        <v>0</v>
      </c>
      <c r="O1456" s="5">
        <f>'PROTRA_capacity-Original_Data'!P1456</f>
        <v>0</v>
      </c>
      <c r="P1456" s="5">
        <f>'PROTRA_capacity-Original_Data'!Q1456</f>
        <v>0</v>
      </c>
      <c r="Q1456" s="5">
        <f>'PROTRA_capacity-Original_Data'!R1456</f>
        <v>0</v>
      </c>
      <c r="R1456" s="5">
        <f>'PROTRA_capacity-Original_Data'!S1456</f>
        <v>0</v>
      </c>
      <c r="S1456" s="5">
        <f>'PROTRA_capacity-Original_Data'!T1456</f>
        <v>0</v>
      </c>
      <c r="T1456" s="5">
        <f>'PROTRA_capacity-Original_Data'!U1456</f>
        <v>0</v>
      </c>
      <c r="U1456" s="5">
        <f>'PROTRA_capacity-Original_Data'!V1456</f>
        <v>0</v>
      </c>
      <c r="W1456" s="83" t="e">
        <f t="shared" si="91"/>
        <v>#DIV/0!</v>
      </c>
    </row>
    <row r="1457" spans="1:23" x14ac:dyDescent="0.35">
      <c r="A1457" t="s">
        <v>65</v>
      </c>
      <c r="B1457" t="s">
        <v>42</v>
      </c>
      <c r="C1457" t="str">
        <f t="shared" si="88"/>
        <v>SLOVAKIA_TO_elec</v>
      </c>
      <c r="D1457" t="str">
        <f t="shared" si="89"/>
        <v>PROTRA_CHP_PP_I</v>
      </c>
      <c r="E1457" t="s">
        <v>34</v>
      </c>
      <c r="F1457" s="1" t="str">
        <f t="shared" si="90"/>
        <v>SLOVAKIATO_elecPROTRA_PP_waste_CCS</v>
      </c>
      <c r="G1457" s="5">
        <f>'PROTRA_capacity-Original_Data'!H1457</f>
        <v>0</v>
      </c>
      <c r="H1457" s="5">
        <f>'PROTRA_capacity-Original_Data'!I1457</f>
        <v>0</v>
      </c>
      <c r="I1457" s="5">
        <f>'PROTRA_capacity-Original_Data'!J1457</f>
        <v>0</v>
      </c>
      <c r="J1457" s="5">
        <f>'PROTRA_capacity-Original_Data'!K1457</f>
        <v>0</v>
      </c>
      <c r="K1457" s="5">
        <f>'PROTRA_capacity-Original_Data'!L1457</f>
        <v>0</v>
      </c>
      <c r="L1457" s="5">
        <f>'PROTRA_capacity-Original_Data'!M1457</f>
        <v>0</v>
      </c>
      <c r="M1457" s="5">
        <f>'PROTRA_capacity-Original_Data'!N1457</f>
        <v>0</v>
      </c>
      <c r="N1457" s="5">
        <f>'PROTRA_capacity-Original_Data'!O1457</f>
        <v>0</v>
      </c>
      <c r="O1457" s="5">
        <f>'PROTRA_capacity-Original_Data'!P1457</f>
        <v>0</v>
      </c>
      <c r="P1457" s="5">
        <f>'PROTRA_capacity-Original_Data'!Q1457</f>
        <v>0</v>
      </c>
      <c r="Q1457" s="5">
        <f>'PROTRA_capacity-Original_Data'!R1457</f>
        <v>0</v>
      </c>
      <c r="R1457" s="5">
        <f>'PROTRA_capacity-Original_Data'!S1457</f>
        <v>0</v>
      </c>
      <c r="S1457" s="5">
        <f>'PROTRA_capacity-Original_Data'!T1457</f>
        <v>0</v>
      </c>
      <c r="T1457" s="5">
        <f>'PROTRA_capacity-Original_Data'!U1457</f>
        <v>0</v>
      </c>
      <c r="U1457" s="5">
        <f>'PROTRA_capacity-Original_Data'!V1457</f>
        <v>0</v>
      </c>
      <c r="W1457" s="83" t="e">
        <f t="shared" si="91"/>
        <v>#DIV/0!</v>
      </c>
    </row>
    <row r="1458" spans="1:23" x14ac:dyDescent="0.35">
      <c r="A1458" t="s">
        <v>65</v>
      </c>
      <c r="B1458" t="s">
        <v>42</v>
      </c>
      <c r="C1458" t="str">
        <f t="shared" si="88"/>
        <v>SLOVAKIA_TO_elec</v>
      </c>
      <c r="D1458" t="str">
        <f t="shared" si="89"/>
        <v>PROTRA_CHP_PP_I</v>
      </c>
      <c r="E1458" t="s">
        <v>35</v>
      </c>
      <c r="F1458" s="1" t="str">
        <f t="shared" si="90"/>
        <v>SLOVAKIATO_elecPROTRA_PP_wind_offshore</v>
      </c>
      <c r="G1458" s="5">
        <f>'PROTRA_capacity-Original_Data'!H1458</f>
        <v>0</v>
      </c>
      <c r="H1458" s="5">
        <f>'PROTRA_capacity-Original_Data'!I1458</f>
        <v>0</v>
      </c>
      <c r="I1458" s="5">
        <f>'PROTRA_capacity-Original_Data'!J1458</f>
        <v>0</v>
      </c>
      <c r="J1458" s="5">
        <f>'PROTRA_capacity-Original_Data'!K1458</f>
        <v>0</v>
      </c>
      <c r="K1458" s="5">
        <f>'PROTRA_capacity-Original_Data'!L1458</f>
        <v>0</v>
      </c>
      <c r="L1458" s="5">
        <f>'PROTRA_capacity-Original_Data'!M1458</f>
        <v>0</v>
      </c>
      <c r="M1458" s="5">
        <f>'PROTRA_capacity-Original_Data'!N1458</f>
        <v>0</v>
      </c>
      <c r="N1458" s="5">
        <f>'PROTRA_capacity-Original_Data'!O1458</f>
        <v>0</v>
      </c>
      <c r="O1458" s="5">
        <f>'PROTRA_capacity-Original_Data'!P1458</f>
        <v>0</v>
      </c>
      <c r="P1458" s="5">
        <f>'PROTRA_capacity-Original_Data'!Q1458</f>
        <v>0</v>
      </c>
      <c r="Q1458" s="5">
        <f>'PROTRA_capacity-Original_Data'!R1458</f>
        <v>0</v>
      </c>
      <c r="R1458" s="5">
        <f>'PROTRA_capacity-Original_Data'!S1458</f>
        <v>0</v>
      </c>
      <c r="S1458" s="5">
        <f>'PROTRA_capacity-Original_Data'!T1458</f>
        <v>0</v>
      </c>
      <c r="T1458" s="5">
        <f>'PROTRA_capacity-Original_Data'!U1458</f>
        <v>0</v>
      </c>
      <c r="U1458" s="5">
        <f>'PROTRA_capacity-Original_Data'!V1458</f>
        <v>0</v>
      </c>
      <c r="W1458" s="83" t="e">
        <f t="shared" si="91"/>
        <v>#DIV/0!</v>
      </c>
    </row>
    <row r="1459" spans="1:23" x14ac:dyDescent="0.35">
      <c r="A1459" t="s">
        <v>65</v>
      </c>
      <c r="B1459" t="s">
        <v>42</v>
      </c>
      <c r="C1459" t="str">
        <f t="shared" si="88"/>
        <v>SLOVAKIA_TO_elec</v>
      </c>
      <c r="D1459" t="str">
        <f t="shared" si="89"/>
        <v>PROTRA_CHP_PP_I</v>
      </c>
      <c r="E1459" t="s">
        <v>36</v>
      </c>
      <c r="F1459" s="1" t="str">
        <f t="shared" si="90"/>
        <v>SLOVAKIATO_elecPROTRA_PP_wind_onshore</v>
      </c>
      <c r="G1459" s="5">
        <f>'PROTRA_capacity-Original_Data'!H1459</f>
        <v>5.0000000000000001E-3</v>
      </c>
      <c r="H1459" s="5">
        <f>'PROTRA_capacity-Original_Data'!I1459</f>
        <v>5.0000000000000001E-3</v>
      </c>
      <c r="I1459" s="5">
        <f>'PROTRA_capacity-Original_Data'!J1459</f>
        <v>5.0000000000000001E-3</v>
      </c>
      <c r="J1459" s="5">
        <f>'PROTRA_capacity-Original_Data'!K1459</f>
        <v>3.0000000000000001E-3</v>
      </c>
      <c r="K1459" s="5">
        <f>'PROTRA_capacity-Original_Data'!L1459</f>
        <v>3.0000000000000001E-3</v>
      </c>
      <c r="L1459" s="5">
        <f>'PROTRA_capacity-Original_Data'!M1459</f>
        <v>3.0000000000000001E-3</v>
      </c>
      <c r="M1459" s="5">
        <f>'PROTRA_capacity-Original_Data'!N1459</f>
        <v>3.0000000000000001E-3</v>
      </c>
      <c r="N1459" s="5">
        <f>'PROTRA_capacity-Original_Data'!O1459</f>
        <v>5.0000000000000001E-3</v>
      </c>
      <c r="O1459" s="5">
        <f>'PROTRA_capacity-Original_Data'!P1459</f>
        <v>3.0000000000000001E-3</v>
      </c>
      <c r="P1459" s="5">
        <f>'PROTRA_capacity-Original_Data'!Q1459</f>
        <v>3.0000000000000001E-3</v>
      </c>
      <c r="Q1459" s="5">
        <f>'PROTRA_capacity-Original_Data'!R1459</f>
        <v>3.0000000000000001E-3</v>
      </c>
      <c r="R1459" s="5">
        <f>'PROTRA_capacity-Original_Data'!S1459</f>
        <v>3.0000000000000001E-3</v>
      </c>
      <c r="S1459" s="5">
        <f>'PROTRA_capacity-Original_Data'!T1459</f>
        <v>3.0000000000000001E-3</v>
      </c>
      <c r="T1459" s="5">
        <f>'PROTRA_capacity-Original_Data'!U1459</f>
        <v>3.0000000000000001E-3</v>
      </c>
      <c r="U1459" s="5">
        <f>'PROTRA_capacity-Original_Data'!V1459</f>
        <v>0</v>
      </c>
      <c r="W1459" s="83">
        <f t="shared" si="91"/>
        <v>-1</v>
      </c>
    </row>
    <row r="1460" spans="1:23" x14ac:dyDescent="0.35">
      <c r="A1460" t="s">
        <v>66</v>
      </c>
      <c r="B1460" t="s">
        <v>41</v>
      </c>
      <c r="C1460" t="str">
        <f t="shared" si="88"/>
        <v>SLOVENIA_TO_heat</v>
      </c>
      <c r="D1460" t="str">
        <f t="shared" si="89"/>
        <v>PROTRA_CHP_HP_I</v>
      </c>
      <c r="E1460" t="s">
        <v>0</v>
      </c>
      <c r="F1460" s="1" t="str">
        <f t="shared" si="90"/>
        <v>SLOVENIATO_heatPROTRA_CHP_gas_fuels</v>
      </c>
      <c r="G1460" s="3">
        <f>'PROTRA_capacity-Original_Data'!H1460</f>
        <v>6.4075436329295465E-2</v>
      </c>
      <c r="H1460" s="3">
        <f>'PROTRA_capacity-Original_Data'!I1460</f>
        <v>6.9324168879673936E-2</v>
      </c>
      <c r="I1460" s="3">
        <f>'PROTRA_capacity-Original_Data'!J1460</f>
        <v>7.0687476035616384E-2</v>
      </c>
      <c r="J1460" s="3">
        <f>'PROTRA_capacity-Original_Data'!K1460</f>
        <v>7.1437294971384749E-2</v>
      </c>
      <c r="K1460" s="3">
        <f>'PROTRA_capacity-Original_Data'!L1460</f>
        <v>7.4027578567675417E-2</v>
      </c>
      <c r="L1460" s="3">
        <f>'PROTRA_capacity-Original_Data'!M1460</f>
        <v>7.9617137907039476E-2</v>
      </c>
      <c r="M1460" s="3">
        <f>'PROTRA_capacity-Original_Data'!N1460</f>
        <v>9.4954343411392125E-2</v>
      </c>
      <c r="N1460" s="3">
        <f>'PROTRA_capacity-Original_Data'!O1460</f>
        <v>9.0387264438984913E-2</v>
      </c>
      <c r="O1460" s="3">
        <f>'PROTRA_capacity-Original_Data'!P1460</f>
        <v>9.052359515457914E-2</v>
      </c>
      <c r="P1460" s="3">
        <f>'PROTRA_capacity-Original_Data'!Q1460</f>
        <v>0.10122555632872744</v>
      </c>
      <c r="Q1460" s="3">
        <f>'PROTRA_capacity-Original_Data'!R1460</f>
        <v>0.10477015493417782</v>
      </c>
      <c r="R1460" s="3">
        <f>'PROTRA_capacity-Original_Data'!S1460</f>
        <v>0.11116611045628183</v>
      </c>
      <c r="S1460" s="3">
        <f>'PROTRA_capacity-Original_Data'!T1460</f>
        <v>0.12096965221466406</v>
      </c>
      <c r="T1460" s="3">
        <f>'PROTRA_capacity-Original_Data'!U1460</f>
        <v>0.12689867503585783</v>
      </c>
      <c r="U1460" s="3">
        <f>'PROTRA_capacity-Original_Data'!V1460</f>
        <v>0.13365324850533253</v>
      </c>
      <c r="W1460" s="83">
        <f t="shared" si="91"/>
        <v>5.3916689470621115E-2</v>
      </c>
    </row>
    <row r="1461" spans="1:23" x14ac:dyDescent="0.35">
      <c r="A1461" t="s">
        <v>66</v>
      </c>
      <c r="B1461" t="s">
        <v>41</v>
      </c>
      <c r="C1461" t="str">
        <f t="shared" si="88"/>
        <v>SLOVENIA_TO_heat</v>
      </c>
      <c r="D1461" t="str">
        <f t="shared" si="89"/>
        <v>PROTRA_CHP_HP_I</v>
      </c>
      <c r="E1461" t="s">
        <v>1</v>
      </c>
      <c r="F1461" s="1" t="str">
        <f t="shared" si="90"/>
        <v>SLOVENIATO_heatPROTRA_CHP_gas_fuels_CCS</v>
      </c>
      <c r="G1461" s="3">
        <f>'PROTRA_capacity-Original_Data'!H1461</f>
        <v>0</v>
      </c>
      <c r="H1461" s="3">
        <f>'PROTRA_capacity-Original_Data'!I1461</f>
        <v>0</v>
      </c>
      <c r="I1461" s="3">
        <f>'PROTRA_capacity-Original_Data'!J1461</f>
        <v>0</v>
      </c>
      <c r="J1461" s="3">
        <f>'PROTRA_capacity-Original_Data'!K1461</f>
        <v>0</v>
      </c>
      <c r="K1461" s="3">
        <f>'PROTRA_capacity-Original_Data'!L1461</f>
        <v>0</v>
      </c>
      <c r="L1461" s="3">
        <f>'PROTRA_capacity-Original_Data'!M1461</f>
        <v>0</v>
      </c>
      <c r="M1461" s="3">
        <f>'PROTRA_capacity-Original_Data'!N1461</f>
        <v>0</v>
      </c>
      <c r="N1461" s="3">
        <f>'PROTRA_capacity-Original_Data'!O1461</f>
        <v>0</v>
      </c>
      <c r="O1461" s="3">
        <f>'PROTRA_capacity-Original_Data'!P1461</f>
        <v>0</v>
      </c>
      <c r="P1461" s="3">
        <f>'PROTRA_capacity-Original_Data'!Q1461</f>
        <v>0</v>
      </c>
      <c r="Q1461" s="3">
        <f>'PROTRA_capacity-Original_Data'!R1461</f>
        <v>0</v>
      </c>
      <c r="R1461" s="3">
        <f>'PROTRA_capacity-Original_Data'!S1461</f>
        <v>0</v>
      </c>
      <c r="S1461" s="3">
        <f>'PROTRA_capacity-Original_Data'!T1461</f>
        <v>0</v>
      </c>
      <c r="T1461" s="3">
        <f>'PROTRA_capacity-Original_Data'!U1461</f>
        <v>0</v>
      </c>
      <c r="U1461" s="3">
        <f>'PROTRA_capacity-Original_Data'!V1461</f>
        <v>0</v>
      </c>
      <c r="W1461" s="83" t="e">
        <f t="shared" si="91"/>
        <v>#DIV/0!</v>
      </c>
    </row>
    <row r="1462" spans="1:23" x14ac:dyDescent="0.35">
      <c r="A1462" t="s">
        <v>66</v>
      </c>
      <c r="B1462" t="s">
        <v>41</v>
      </c>
      <c r="C1462" t="str">
        <f t="shared" si="88"/>
        <v>SLOVENIA_TO_heat</v>
      </c>
      <c r="D1462" t="str">
        <f t="shared" si="89"/>
        <v>PROTRA_CHP_HP_I</v>
      </c>
      <c r="E1462" t="s">
        <v>2</v>
      </c>
      <c r="F1462" s="1" t="str">
        <f t="shared" si="90"/>
        <v>SLOVENIATO_heatPROTRA_CHP_geothermal</v>
      </c>
      <c r="G1462" s="3">
        <v>0</v>
      </c>
      <c r="H1462" s="3">
        <v>0</v>
      </c>
      <c r="I1462" s="3">
        <v>0</v>
      </c>
      <c r="J1462" s="3">
        <v>0</v>
      </c>
      <c r="K1462" s="3">
        <v>0</v>
      </c>
      <c r="L1462" s="3">
        <v>0</v>
      </c>
      <c r="M1462" s="3">
        <v>0</v>
      </c>
      <c r="N1462" s="3">
        <v>0</v>
      </c>
      <c r="O1462" s="3">
        <v>0</v>
      </c>
      <c r="P1462" s="3">
        <v>0</v>
      </c>
      <c r="Q1462" s="3">
        <v>0</v>
      </c>
      <c r="R1462" s="3">
        <v>0</v>
      </c>
      <c r="S1462" s="3">
        <v>0</v>
      </c>
      <c r="T1462" s="3">
        <v>0</v>
      </c>
      <c r="U1462" s="3">
        <v>0</v>
      </c>
      <c r="W1462" s="83" t="e">
        <f t="shared" si="91"/>
        <v>#DIV/0!</v>
      </c>
    </row>
    <row r="1463" spans="1:23" x14ac:dyDescent="0.35">
      <c r="A1463" t="s">
        <v>66</v>
      </c>
      <c r="B1463" t="s">
        <v>41</v>
      </c>
      <c r="C1463" t="str">
        <f t="shared" si="88"/>
        <v>SLOVENIA_TO_heat</v>
      </c>
      <c r="D1463" t="str">
        <f t="shared" si="89"/>
        <v>PROTRA_CHP_HP_I</v>
      </c>
      <c r="E1463" t="s">
        <v>3</v>
      </c>
      <c r="F1463" s="1" t="str">
        <f t="shared" si="90"/>
        <v>SLOVENIATO_heatPROTRA_CHP_liquid_fuels</v>
      </c>
      <c r="G1463" s="3">
        <f>'PROTRA_capacity-Original_Data'!H1463</f>
        <v>1.9767953761165632E-3</v>
      </c>
      <c r="H1463" s="3">
        <f>'PROTRA_capacity-Original_Data'!I1463</f>
        <v>1.0906457247539655E-3</v>
      </c>
      <c r="I1463" s="3">
        <f>'PROTRA_capacity-Original_Data'!J1463</f>
        <v>2.0449607339136856E-3</v>
      </c>
      <c r="J1463" s="3">
        <f>'PROTRA_capacity-Original_Data'!K1463</f>
        <v>2.0449607339136856E-3</v>
      </c>
      <c r="K1463" s="3">
        <f>'PROTRA_capacity-Original_Data'!L1463</f>
        <v>7.4981893576835145E-4</v>
      </c>
      <c r="L1463" s="3">
        <f>'PROTRA_capacity-Original_Data'!M1463</f>
        <v>2.0449607339136856E-4</v>
      </c>
      <c r="M1463" s="3">
        <f>'PROTRA_capacity-Original_Data'!N1463</f>
        <v>0</v>
      </c>
      <c r="N1463" s="3">
        <f>'PROTRA_capacity-Original_Data'!O1463</f>
        <v>2.0449607339136856E-4</v>
      </c>
      <c r="O1463" s="3">
        <f>'PROTRA_capacity-Original_Data'!P1463</f>
        <v>1.2951417981453344E-3</v>
      </c>
      <c r="P1463" s="3">
        <f>'PROTRA_capacity-Original_Data'!Q1463</f>
        <v>8.8614965136259714E-4</v>
      </c>
      <c r="Q1463" s="3">
        <f>'PROTRA_capacity-Original_Data'!R1463</f>
        <v>1.3633071559424573E-3</v>
      </c>
      <c r="R1463" s="3">
        <f>'PROTRA_capacity-Original_Data'!S1463</f>
        <v>3.0408566113296503E-3</v>
      </c>
      <c r="S1463" s="3">
        <f>'PROTRA_capacity-Original_Data'!T1463</f>
        <v>4.1689932828720341E-3</v>
      </c>
      <c r="T1463" s="3">
        <f>'PROTRA_capacity-Original_Data'!U1463</f>
        <v>3.7674993254469798E-3</v>
      </c>
      <c r="U1463" s="3">
        <f>'PROTRA_capacity-Original_Data'!V1463</f>
        <v>4.6243378729568137E-3</v>
      </c>
      <c r="W1463" s="83">
        <f t="shared" si="91"/>
        <v>6.2584354924932528E-2</v>
      </c>
    </row>
    <row r="1464" spans="1:23" x14ac:dyDescent="0.35">
      <c r="A1464" t="s">
        <v>66</v>
      </c>
      <c r="B1464" t="s">
        <v>41</v>
      </c>
      <c r="C1464" t="str">
        <f t="shared" si="88"/>
        <v>SLOVENIA_TO_heat</v>
      </c>
      <c r="D1464" t="str">
        <f t="shared" si="89"/>
        <v>PROTRA_CHP_HP_I</v>
      </c>
      <c r="E1464" t="s">
        <v>4</v>
      </c>
      <c r="F1464" s="1" t="str">
        <f t="shared" si="90"/>
        <v>SLOVENIATO_heatPROTRA_CHP_liquid_fuels_CCS</v>
      </c>
      <c r="G1464" s="3">
        <f>'PROTRA_capacity-Original_Data'!H1464</f>
        <v>0</v>
      </c>
      <c r="H1464" s="3">
        <f>'PROTRA_capacity-Original_Data'!I1464</f>
        <v>0</v>
      </c>
      <c r="I1464" s="3">
        <f>'PROTRA_capacity-Original_Data'!J1464</f>
        <v>0</v>
      </c>
      <c r="J1464" s="3">
        <f>'PROTRA_capacity-Original_Data'!K1464</f>
        <v>0</v>
      </c>
      <c r="K1464" s="3">
        <f>'PROTRA_capacity-Original_Data'!L1464</f>
        <v>0</v>
      </c>
      <c r="L1464" s="3">
        <f>'PROTRA_capacity-Original_Data'!M1464</f>
        <v>0</v>
      </c>
      <c r="M1464" s="3">
        <f>'PROTRA_capacity-Original_Data'!N1464</f>
        <v>0</v>
      </c>
      <c r="N1464" s="3">
        <f>'PROTRA_capacity-Original_Data'!O1464</f>
        <v>0</v>
      </c>
      <c r="O1464" s="3">
        <f>'PROTRA_capacity-Original_Data'!P1464</f>
        <v>0</v>
      </c>
      <c r="P1464" s="3">
        <f>'PROTRA_capacity-Original_Data'!Q1464</f>
        <v>0</v>
      </c>
      <c r="Q1464" s="3">
        <f>'PROTRA_capacity-Original_Data'!R1464</f>
        <v>0</v>
      </c>
      <c r="R1464" s="3">
        <f>'PROTRA_capacity-Original_Data'!S1464</f>
        <v>0</v>
      </c>
      <c r="S1464" s="3">
        <f>'PROTRA_capacity-Original_Data'!T1464</f>
        <v>0</v>
      </c>
      <c r="T1464" s="3">
        <f>'PROTRA_capacity-Original_Data'!U1464</f>
        <v>0</v>
      </c>
      <c r="U1464" s="3">
        <f>'PROTRA_capacity-Original_Data'!V1464</f>
        <v>0</v>
      </c>
      <c r="W1464" s="83" t="e">
        <f t="shared" si="91"/>
        <v>#DIV/0!</v>
      </c>
    </row>
    <row r="1465" spans="1:23" x14ac:dyDescent="0.35">
      <c r="A1465" t="s">
        <v>66</v>
      </c>
      <c r="B1465" t="s">
        <v>41</v>
      </c>
      <c r="C1465" t="str">
        <f t="shared" si="88"/>
        <v>SLOVENIA_TO_heat</v>
      </c>
      <c r="D1465" t="str">
        <f t="shared" si="89"/>
        <v>PROTRA_CHP_HP_I</v>
      </c>
      <c r="E1465" t="s">
        <v>5</v>
      </c>
      <c r="F1465" s="1" t="str">
        <f t="shared" si="90"/>
        <v>SLOVENIATO_heatPROTRA_CHP_solid_fossil</v>
      </c>
      <c r="G1465" s="3">
        <f>'PROTRA_capacity-Original_Data'!H1465</f>
        <v>0.40483405995711264</v>
      </c>
      <c r="H1465" s="3">
        <f>'PROTRA_capacity-Original_Data'!I1465</f>
        <v>0.38404362582899015</v>
      </c>
      <c r="I1465" s="3">
        <f>'PROTRA_capacity-Original_Data'!J1465</f>
        <v>0.40701535140662065</v>
      </c>
      <c r="J1465" s="3">
        <f>'PROTRA_capacity-Original_Data'!K1465</f>
        <v>0.37715892469148077</v>
      </c>
      <c r="K1465" s="3">
        <f>'PROTRA_capacity-Original_Data'!L1465</f>
        <v>0.41083261144325939</v>
      </c>
      <c r="L1465" s="3">
        <f>'PROTRA_capacity-Original_Data'!M1465</f>
        <v>0.38213499581067073</v>
      </c>
      <c r="M1465" s="3">
        <f>'PROTRA_capacity-Original_Data'!N1465</f>
        <v>0.3553460101964015</v>
      </c>
      <c r="N1465" s="3">
        <f>'PROTRA_capacity-Original_Data'!O1465</f>
        <v>0.36107190025135982</v>
      </c>
      <c r="O1465" s="3">
        <f>'PROTRA_capacity-Original_Data'!P1465</f>
        <v>0.29508783390374488</v>
      </c>
      <c r="P1465" s="3">
        <f>'PROTRA_capacity-Original_Data'!Q1465</f>
        <v>0.32078617379326019</v>
      </c>
      <c r="Q1465" s="3">
        <f>'PROTRA_capacity-Original_Data'!R1465</f>
        <v>0.33810017467372938</v>
      </c>
      <c r="R1465" s="3">
        <f>'PROTRA_capacity-Original_Data'!S1465</f>
        <v>0.3368207109078773</v>
      </c>
      <c r="S1465" s="3">
        <f>'PROTRA_capacity-Original_Data'!T1465</f>
        <v>0.34074976213130354</v>
      </c>
      <c r="T1465" s="3">
        <f>'PROTRA_capacity-Original_Data'!U1465</f>
        <v>0.29537889998153855</v>
      </c>
      <c r="U1465" s="3">
        <f>'PROTRA_capacity-Original_Data'!V1465</f>
        <v>0.29056240396495164</v>
      </c>
      <c r="W1465" s="83">
        <f t="shared" si="91"/>
        <v>-2.3411517027743467E-2</v>
      </c>
    </row>
    <row r="1466" spans="1:23" x14ac:dyDescent="0.35">
      <c r="A1466" t="s">
        <v>66</v>
      </c>
      <c r="B1466" t="s">
        <v>41</v>
      </c>
      <c r="C1466" t="str">
        <f t="shared" si="88"/>
        <v>SLOVENIA_TO_heat</v>
      </c>
      <c r="D1466" t="str">
        <f t="shared" si="89"/>
        <v>PROTRA_CHP_HP_I</v>
      </c>
      <c r="E1466" t="s">
        <v>6</v>
      </c>
      <c r="F1466" s="1" t="str">
        <f t="shared" si="90"/>
        <v>SLOVENIATO_heatPROTRA_CHP_solid_fossil_CCS</v>
      </c>
      <c r="G1466" s="3">
        <f>'PROTRA_capacity-Original_Data'!H1466</f>
        <v>0</v>
      </c>
      <c r="H1466" s="3">
        <f>'PROTRA_capacity-Original_Data'!I1466</f>
        <v>0</v>
      </c>
      <c r="I1466" s="3">
        <f>'PROTRA_capacity-Original_Data'!J1466</f>
        <v>0</v>
      </c>
      <c r="J1466" s="3">
        <f>'PROTRA_capacity-Original_Data'!K1466</f>
        <v>0</v>
      </c>
      <c r="K1466" s="3">
        <f>'PROTRA_capacity-Original_Data'!L1466</f>
        <v>0</v>
      </c>
      <c r="L1466" s="3">
        <f>'PROTRA_capacity-Original_Data'!M1466</f>
        <v>0</v>
      </c>
      <c r="M1466" s="3">
        <f>'PROTRA_capacity-Original_Data'!N1466</f>
        <v>0</v>
      </c>
      <c r="N1466" s="3">
        <f>'PROTRA_capacity-Original_Data'!O1466</f>
        <v>0</v>
      </c>
      <c r="O1466" s="3">
        <f>'PROTRA_capacity-Original_Data'!P1466</f>
        <v>0</v>
      </c>
      <c r="P1466" s="3">
        <f>'PROTRA_capacity-Original_Data'!Q1466</f>
        <v>0</v>
      </c>
      <c r="Q1466" s="3">
        <f>'PROTRA_capacity-Original_Data'!R1466</f>
        <v>0</v>
      </c>
      <c r="R1466" s="3">
        <f>'PROTRA_capacity-Original_Data'!S1466</f>
        <v>0</v>
      </c>
      <c r="S1466" s="3">
        <f>'PROTRA_capacity-Original_Data'!T1466</f>
        <v>0</v>
      </c>
      <c r="T1466" s="3">
        <f>'PROTRA_capacity-Original_Data'!U1466</f>
        <v>0</v>
      </c>
      <c r="U1466" s="3">
        <f>'PROTRA_capacity-Original_Data'!V1466</f>
        <v>0</v>
      </c>
      <c r="W1466" s="83" t="e">
        <f t="shared" si="91"/>
        <v>#DIV/0!</v>
      </c>
    </row>
    <row r="1467" spans="1:23" x14ac:dyDescent="0.35">
      <c r="A1467" t="s">
        <v>66</v>
      </c>
      <c r="B1467" t="s">
        <v>41</v>
      </c>
      <c r="C1467" t="str">
        <f t="shared" si="88"/>
        <v>SLOVENIA_TO_heat</v>
      </c>
      <c r="D1467" t="str">
        <f t="shared" si="89"/>
        <v>PROTRA_CHP_HP_I</v>
      </c>
      <c r="E1467" t="s">
        <v>7</v>
      </c>
      <c r="F1467" s="1" t="str">
        <f t="shared" si="90"/>
        <v>SLOVENIATO_heatPROTRA_CHP_waste</v>
      </c>
      <c r="G1467" s="3">
        <f>'PROTRA_capacity-Original_Data'!H1467</f>
        <v>0</v>
      </c>
      <c r="H1467" s="3">
        <f>'PROTRA_capacity-Original_Data'!I1467</f>
        <v>0</v>
      </c>
      <c r="I1467" s="3">
        <f>'PROTRA_capacity-Original_Data'!J1467</f>
        <v>0</v>
      </c>
      <c r="J1467" s="3">
        <f>'PROTRA_capacity-Original_Data'!K1467</f>
        <v>0</v>
      </c>
      <c r="K1467" s="3">
        <f>'PROTRA_capacity-Original_Data'!L1467</f>
        <v>0</v>
      </c>
      <c r="L1467" s="3">
        <f>'PROTRA_capacity-Original_Data'!M1467</f>
        <v>5.4532286237698284E-3</v>
      </c>
      <c r="M1467" s="3">
        <f>'PROTRA_capacity-Original_Data'!N1467</f>
        <v>5.4532286237698284E-3</v>
      </c>
      <c r="N1467" s="3">
        <f>'PROTRA_capacity-Original_Data'!O1467</f>
        <v>7.2255279264950229E-3</v>
      </c>
      <c r="O1467" s="3">
        <f>'PROTRA_capacity-Original_Data'!P1467</f>
        <v>8.8614965136259698E-3</v>
      </c>
      <c r="P1467" s="3">
        <f>'PROTRA_capacity-Original_Data'!Q1467</f>
        <v>8.1798429356547426E-3</v>
      </c>
      <c r="Q1467" s="3">
        <f>'PROTRA_capacity-Original_Data'!R1467</f>
        <v>8.7933311558288478E-3</v>
      </c>
      <c r="R1467" s="3">
        <f>'PROTRA_capacity-Original_Data'!S1467</f>
        <v>8.7701549341778241E-3</v>
      </c>
      <c r="S1467" s="3">
        <f>'PROTRA_capacity-Original_Data'!T1467</f>
        <v>8.9691977789454255E-3</v>
      </c>
      <c r="T1467" s="3">
        <f>'PROTRA_capacity-Original_Data'!U1467</f>
        <v>1.000258460314981E-2</v>
      </c>
      <c r="U1467" s="3">
        <f>'PROTRA_capacity-Original_Data'!V1467</f>
        <v>1.0384719598960481E-2</v>
      </c>
      <c r="W1467" s="83" t="e">
        <f t="shared" si="91"/>
        <v>#DIV/0!</v>
      </c>
    </row>
    <row r="1468" spans="1:23" x14ac:dyDescent="0.35">
      <c r="A1468" t="s">
        <v>66</v>
      </c>
      <c r="B1468" t="s">
        <v>41</v>
      </c>
      <c r="C1468" t="str">
        <f t="shared" si="88"/>
        <v>SLOVENIA_TO_heat</v>
      </c>
      <c r="D1468" t="str">
        <f t="shared" si="89"/>
        <v>PROTRA_CHP_HP_I</v>
      </c>
      <c r="E1468" t="s">
        <v>8</v>
      </c>
      <c r="F1468" s="1" t="str">
        <f t="shared" si="90"/>
        <v>SLOVENIATO_heatPROTRA_CHP_solid_bio</v>
      </c>
      <c r="G1468" s="4">
        <f>'PROTRA_capacity-Original_Data'!H1468</f>
        <v>7.5663547154806356E-3</v>
      </c>
      <c r="H1468" s="4">
        <f>'PROTRA_capacity-Original_Data'!I1468</f>
        <v>1.1110953320931023E-2</v>
      </c>
      <c r="I1468" s="4">
        <f>'PROTRA_capacity-Original_Data'!J1468</f>
        <v>1.5541701577744007E-2</v>
      </c>
      <c r="J1468" s="4">
        <f>'PROTRA_capacity-Original_Data'!K1468</f>
        <v>3.3537356036184442E-2</v>
      </c>
      <c r="K1468" s="4">
        <f>'PROTRA_capacity-Original_Data'!L1468</f>
        <v>3.6672962494852086E-2</v>
      </c>
      <c r="L1468" s="4">
        <f>'PROTRA_capacity-Original_Data'!M1468</f>
        <v>3.7763608219606053E-2</v>
      </c>
      <c r="M1468" s="4">
        <f>'PROTRA_capacity-Original_Data'!N1468</f>
        <v>3.3537356036184442E-2</v>
      </c>
      <c r="N1468" s="4">
        <f>'PROTRA_capacity-Original_Data'!O1468</f>
        <v>3.5241489981112512E-2</v>
      </c>
      <c r="O1468" s="4">
        <f>'PROTRA_capacity-Original_Data'!P1468</f>
        <v>3.8513427155374404E-2</v>
      </c>
      <c r="P1468" s="4">
        <f>'PROTRA_capacity-Original_Data'!Q1468</f>
        <v>5.2691821577175953E-2</v>
      </c>
      <c r="Q1468" s="4">
        <f>'PROTRA_capacity-Original_Data'!R1468</f>
        <v>5.4600451595495397E-2</v>
      </c>
      <c r="R1468" s="4">
        <f>'PROTRA_capacity-Original_Data'!S1468</f>
        <v>5.6095317891986296E-2</v>
      </c>
      <c r="S1468" s="4">
        <f>'PROTRA_capacity-Original_Data'!T1468</f>
        <v>5.3142394592214939E-2</v>
      </c>
      <c r="T1468" s="4">
        <f>'PROTRA_capacity-Original_Data'!U1468</f>
        <v>6.5653464362298866E-2</v>
      </c>
      <c r="U1468" s="4">
        <f>'PROTRA_capacity-Original_Data'!V1468</f>
        <v>6.8099987218995406E-2</v>
      </c>
      <c r="W1468" s="83">
        <f t="shared" si="91"/>
        <v>0.1699342423489445</v>
      </c>
    </row>
    <row r="1469" spans="1:23" x14ac:dyDescent="0.35">
      <c r="A1469" t="s">
        <v>66</v>
      </c>
      <c r="B1469" t="s">
        <v>41</v>
      </c>
      <c r="C1469" t="str">
        <f t="shared" si="88"/>
        <v>SLOVENIA_TO_heat</v>
      </c>
      <c r="D1469" t="str">
        <f t="shared" si="89"/>
        <v>PROTRA_CHP_HP_I</v>
      </c>
      <c r="E1469" t="s">
        <v>9</v>
      </c>
      <c r="F1469" s="1" t="str">
        <f t="shared" si="90"/>
        <v>SLOVENIATO_heatPROTRA_CHP_solid_bio_CCS</v>
      </c>
      <c r="G1469" s="3">
        <f>'PROTRA_capacity-Original_Data'!H1469</f>
        <v>0</v>
      </c>
      <c r="H1469" s="3">
        <f>'PROTRA_capacity-Original_Data'!I1469</f>
        <v>0</v>
      </c>
      <c r="I1469" s="3">
        <f>'PROTRA_capacity-Original_Data'!J1469</f>
        <v>0</v>
      </c>
      <c r="J1469" s="3">
        <f>'PROTRA_capacity-Original_Data'!K1469</f>
        <v>0</v>
      </c>
      <c r="K1469" s="3">
        <f>'PROTRA_capacity-Original_Data'!L1469</f>
        <v>0</v>
      </c>
      <c r="L1469" s="3">
        <f>'PROTRA_capacity-Original_Data'!M1469</f>
        <v>0</v>
      </c>
      <c r="M1469" s="3">
        <f>'PROTRA_capacity-Original_Data'!N1469</f>
        <v>0</v>
      </c>
      <c r="N1469" s="3">
        <f>'PROTRA_capacity-Original_Data'!O1469</f>
        <v>0</v>
      </c>
      <c r="O1469" s="3">
        <f>'PROTRA_capacity-Original_Data'!P1469</f>
        <v>0</v>
      </c>
      <c r="P1469" s="3">
        <f>'PROTRA_capacity-Original_Data'!Q1469</f>
        <v>0</v>
      </c>
      <c r="Q1469" s="3">
        <f>'PROTRA_capacity-Original_Data'!R1469</f>
        <v>0</v>
      </c>
      <c r="R1469" s="3">
        <f>'PROTRA_capacity-Original_Data'!S1469</f>
        <v>0</v>
      </c>
      <c r="S1469" s="3">
        <f>'PROTRA_capacity-Original_Data'!T1469</f>
        <v>0</v>
      </c>
      <c r="T1469" s="3">
        <f>'PROTRA_capacity-Original_Data'!U1469</f>
        <v>0</v>
      </c>
      <c r="U1469" s="3">
        <f>'PROTRA_capacity-Original_Data'!V1469</f>
        <v>0</v>
      </c>
      <c r="W1469" s="83" t="e">
        <f t="shared" si="91"/>
        <v>#DIV/0!</v>
      </c>
    </row>
    <row r="1470" spans="1:23" x14ac:dyDescent="0.35">
      <c r="A1470" t="s">
        <v>66</v>
      </c>
      <c r="B1470" t="s">
        <v>41</v>
      </c>
      <c r="C1470" t="str">
        <f t="shared" si="88"/>
        <v>SLOVENIA_TO_heat</v>
      </c>
      <c r="D1470" t="str">
        <f t="shared" si="89"/>
        <v>PROTRA_CHP_HP_I</v>
      </c>
      <c r="E1470" t="s">
        <v>10</v>
      </c>
      <c r="F1470" s="1" t="str">
        <f t="shared" si="90"/>
        <v>SLOVENIATO_heatPROTRA_HP_gas_fuels</v>
      </c>
      <c r="G1470" s="4">
        <f>'PROTRA_capacity-Original_Data'!H1470</f>
        <v>1.5595990091345411</v>
      </c>
      <c r="H1470" s="4">
        <f>'PROTRA_capacity-Original_Data'!I1470</f>
        <v>1.2742607214739123</v>
      </c>
      <c r="I1470" s="4">
        <f>'PROTRA_capacity-Original_Data'!J1470</f>
        <v>1.2742607214739123</v>
      </c>
      <c r="J1470" s="4">
        <f>'PROTRA_capacity-Original_Data'!K1470</f>
        <v>1.1803994426381792</v>
      </c>
      <c r="K1470" s="4">
        <f>'PROTRA_capacity-Original_Data'!L1470</f>
        <v>1.2832714042421425</v>
      </c>
      <c r="L1470" s="4">
        <f>'PROTRA_capacity-Original_Data'!M1470</f>
        <v>1.4342003406100017</v>
      </c>
      <c r="M1470" s="4">
        <f>'PROTRA_capacity-Original_Data'!N1470</f>
        <v>1.325321257160551</v>
      </c>
      <c r="N1470" s="4">
        <f>'PROTRA_capacity-Original_Data'!O1470</f>
        <v>1.1984208081746399</v>
      </c>
      <c r="O1470" s="4">
        <f>'PROTRA_capacity-Original_Data'!P1470</f>
        <v>0.96564483666202194</v>
      </c>
      <c r="P1470" s="4">
        <f>'PROTRA_capacity-Original_Data'!Q1470</f>
        <v>0.63300046446818381</v>
      </c>
      <c r="Q1470" s="4">
        <f>'PROTRA_capacity-Original_Data'!R1470</f>
        <v>0.67805387830933583</v>
      </c>
      <c r="R1470" s="4">
        <f>'PROTRA_capacity-Original_Data'!S1470</f>
        <v>0.84848343396810655</v>
      </c>
      <c r="S1470" s="4">
        <f>'PROTRA_capacity-Original_Data'!T1470</f>
        <v>0.70609962842545282</v>
      </c>
      <c r="T1470" s="4">
        <f>'PROTRA_capacity-Original_Data'!U1470</f>
        <v>0.84077930020126934</v>
      </c>
      <c r="U1470" s="4">
        <f>'PROTRA_capacity-Original_Data'!V1470</f>
        <v>0.88513964235949816</v>
      </c>
      <c r="W1470" s="83">
        <f t="shared" si="91"/>
        <v>-3.9652326403882387E-2</v>
      </c>
    </row>
    <row r="1471" spans="1:23" x14ac:dyDescent="0.35">
      <c r="A1471" t="s">
        <v>66</v>
      </c>
      <c r="B1471" t="s">
        <v>41</v>
      </c>
      <c r="C1471" t="str">
        <f t="shared" si="88"/>
        <v>SLOVENIA_TO_heat</v>
      </c>
      <c r="D1471" t="str">
        <f t="shared" si="89"/>
        <v>PROTRA_CHP_HP_I</v>
      </c>
      <c r="E1471" t="s">
        <v>11</v>
      </c>
      <c r="F1471" s="1" t="str">
        <f t="shared" si="90"/>
        <v>SLOVENIATO_heatPROTRA_HP_solid_bio</v>
      </c>
      <c r="G1471" s="4">
        <f>'PROTRA_capacity-Original_Data'!H1471</f>
        <v>0.17871187490323584</v>
      </c>
      <c r="H1471" s="4">
        <f>'PROTRA_capacity-Original_Data'!I1471</f>
        <v>0.13891469267688497</v>
      </c>
      <c r="I1471" s="4">
        <f>'PROTRA_capacity-Original_Data'!J1471</f>
        <v>0.15618516798265983</v>
      </c>
      <c r="J1471" s="4">
        <f>'PROTRA_capacity-Original_Data'!K1471</f>
        <v>0.13891469267688497</v>
      </c>
      <c r="K1471" s="4">
        <f>'PROTRA_capacity-Original_Data'!L1471</f>
        <v>0.15693605821334572</v>
      </c>
      <c r="L1471" s="4">
        <f>'PROTRA_capacity-Original_Data'!M1471</f>
        <v>0.17495742374980647</v>
      </c>
      <c r="M1471" s="4">
        <f>'PROTRA_capacity-Original_Data'!N1471</f>
        <v>0.25154822727976467</v>
      </c>
      <c r="N1471" s="4">
        <f>'PROTRA_capacity-Original_Data'!O1471</f>
        <v>0.24854466635702122</v>
      </c>
      <c r="O1471" s="4">
        <f>'PROTRA_capacity-Original_Data'!P1471</f>
        <v>0.18546988697940858</v>
      </c>
      <c r="P1471" s="4">
        <f>'PROTRA_capacity-Original_Data'!Q1471</f>
        <v>0.26581514166279607</v>
      </c>
      <c r="Q1471" s="4">
        <f>'PROTRA_capacity-Original_Data'!R1471</f>
        <v>0.28759095835268617</v>
      </c>
      <c r="R1471" s="4">
        <f>'PROTRA_capacity-Original_Data'!S1471</f>
        <v>0.33591074469732157</v>
      </c>
      <c r="S1471" s="4">
        <f>'PROTRA_capacity-Original_Data'!T1471</f>
        <v>0.32673486607834029</v>
      </c>
      <c r="T1471" s="4">
        <f>'PROTRA_capacity-Original_Data'!U1471</f>
        <v>0.3837199256850905</v>
      </c>
      <c r="U1471" s="4">
        <f>'PROTRA_capacity-Original_Data'!V1471</f>
        <v>0.41121527326211482</v>
      </c>
      <c r="W1471" s="83">
        <f t="shared" si="91"/>
        <v>6.1331686344765046E-2</v>
      </c>
    </row>
    <row r="1472" spans="1:23" x14ac:dyDescent="0.35">
      <c r="A1472" t="s">
        <v>66</v>
      </c>
      <c r="B1472" t="s">
        <v>41</v>
      </c>
      <c r="C1472" t="str">
        <f t="shared" si="88"/>
        <v>SLOVENIA_TO_heat</v>
      </c>
      <c r="D1472" t="str">
        <f t="shared" si="89"/>
        <v>PROTRA_CHP_HP_I</v>
      </c>
      <c r="E1472" t="s">
        <v>12</v>
      </c>
      <c r="F1472" s="1" t="str">
        <f t="shared" si="90"/>
        <v>SLOVENIATO_heatPROTRA_HP_geothermal</v>
      </c>
      <c r="G1472" s="4">
        <f>INDEX('CHP-geothermal-fix'!H$155:H$226,MATCH(PROTRA_capacity!$F1472,'CHP-geothermal-fix'!$F$155:$F$226,0))</f>
        <v>0</v>
      </c>
      <c r="H1472" s="4">
        <f>INDEX('CHP-geothermal-fix'!I$155:I$226,MATCH(PROTRA_capacity!$F1472,'CHP-geothermal-fix'!$F$155:$F$226,0))</f>
        <v>0</v>
      </c>
      <c r="I1472" s="4">
        <f>INDEX('CHP-geothermal-fix'!J$155:J$226,MATCH(PROTRA_capacity!$F1472,'CHP-geothermal-fix'!$F$155:$F$226,0))</f>
        <v>0</v>
      </c>
      <c r="J1472" s="4">
        <f>INDEX('CHP-geothermal-fix'!K$155:K$226,MATCH(PROTRA_capacity!$F1472,'CHP-geothermal-fix'!$F$155:$F$226,0))</f>
        <v>0</v>
      </c>
      <c r="K1472" s="4">
        <f>INDEX('CHP-geothermal-fix'!L$155:L$226,MATCH(PROTRA_capacity!$F1472,'CHP-geothermal-fix'!$F$155:$F$226,0))</f>
        <v>5.5865633074935396E-2</v>
      </c>
      <c r="L1472" s="4">
        <f>INDEX('CHP-geothermal-fix'!M$155:M$226,MATCH(PROTRA_capacity!$F1472,'CHP-geothermal-fix'!$F$155:$F$226,0))</f>
        <v>5.3436692506459951E-2</v>
      </c>
      <c r="M1472" s="4">
        <f>INDEX('CHP-geothermal-fix'!N$155:N$226,MATCH(PROTRA_capacity!$F1472,'CHP-geothermal-fix'!$F$155:$F$226,0))</f>
        <v>5.3436692506459951E-2</v>
      </c>
      <c r="N1472" s="4">
        <f>INDEX('CHP-geothermal-fix'!O$155:O$226,MATCH(PROTRA_capacity!$F1472,'CHP-geothermal-fix'!$F$155:$F$226,0))</f>
        <v>5.5865633074935396E-2</v>
      </c>
      <c r="O1472" s="4">
        <f>INDEX('CHP-geothermal-fix'!P$155:P$226,MATCH(PROTRA_capacity!$F1472,'CHP-geothermal-fix'!$F$155:$F$226,0))</f>
        <v>4.6149870801033596E-2</v>
      </c>
      <c r="P1472" s="4">
        <f>INDEX('CHP-geothermal-fix'!Q$155:Q$226,MATCH(PROTRA_capacity!$F1472,'CHP-geothermal-fix'!$F$155:$F$226,0))</f>
        <v>5.1007751937984479E-2</v>
      </c>
      <c r="Q1472" s="4">
        <f>INDEX('CHP-geothermal-fix'!R$155:R$226,MATCH(PROTRA_capacity!$F1472,'CHP-geothermal-fix'!$F$155:$F$226,0))</f>
        <v>4.3720930232558138E-2</v>
      </c>
      <c r="R1472" s="4">
        <f>INDEX('CHP-geothermal-fix'!S$155:S$226,MATCH(PROTRA_capacity!$F1472,'CHP-geothermal-fix'!$F$155:$F$226,0))</f>
        <v>4.2943669250645987E-2</v>
      </c>
      <c r="S1472" s="4">
        <f>INDEX('CHP-geothermal-fix'!T$155:T$226,MATCH(PROTRA_capacity!$F1472,'CHP-geothermal-fix'!$F$155:$F$226,0))</f>
        <v>4.7E-2</v>
      </c>
      <c r="T1472" s="4">
        <f>INDEX('CHP-geothermal-fix'!U$155:U$226,MATCH(PROTRA_capacity!$F1472,'CHP-geothermal-fix'!$F$155:$F$226,0))</f>
        <v>4.6684237726098185E-2</v>
      </c>
      <c r="U1472" s="4">
        <f>INDEX('CHP-geothermal-fix'!V$155:V$226,MATCH(PROTRA_capacity!$F1472,'CHP-geothermal-fix'!$F$155:$F$226,0))</f>
        <v>4.6147441860465113E-2</v>
      </c>
      <c r="W1472" s="83" t="e">
        <f t="shared" si="91"/>
        <v>#DIV/0!</v>
      </c>
    </row>
    <row r="1473" spans="1:23" x14ac:dyDescent="0.35">
      <c r="A1473" t="s">
        <v>66</v>
      </c>
      <c r="B1473" t="s">
        <v>41</v>
      </c>
      <c r="C1473" t="str">
        <f t="shared" si="88"/>
        <v>SLOVENIA_TO_heat</v>
      </c>
      <c r="D1473" t="str">
        <f t="shared" si="89"/>
        <v>PROTRA_CHP_HP_I</v>
      </c>
      <c r="E1473" t="s">
        <v>13</v>
      </c>
      <c r="F1473" s="1" t="str">
        <f t="shared" si="90"/>
        <v>SLOVENIATO_heatPROTRA_HP_liquid_fuels</v>
      </c>
      <c r="G1473" s="4">
        <f>'PROTRA_capacity-Original_Data'!H1473</f>
        <v>0.21775816689890073</v>
      </c>
      <c r="H1473" s="4">
        <f>'PROTRA_capacity-Original_Data'!I1473</f>
        <v>9.8366620219848253E-2</v>
      </c>
      <c r="I1473" s="4">
        <f>'PROTRA_capacity-Original_Data'!J1473</f>
        <v>0.10362285183464934</v>
      </c>
      <c r="J1473" s="4">
        <f>'PROTRA_capacity-Original_Data'!K1473</f>
        <v>0.17495742374980644</v>
      </c>
      <c r="K1473" s="4">
        <f>'PROTRA_capacity-Original_Data'!L1473</f>
        <v>0.1336584610620839</v>
      </c>
      <c r="L1473" s="4">
        <f>'PROTRA_capacity-Original_Data'!M1473</f>
        <v>0.1081281932187645</v>
      </c>
      <c r="M1473" s="4">
        <f>'PROTRA_capacity-Original_Data'!N1473</f>
        <v>0.14942715590648706</v>
      </c>
      <c r="N1473" s="4">
        <f>'PROTRA_capacity-Original_Data'!O1473</f>
        <v>0.17195386282706299</v>
      </c>
      <c r="O1473" s="4">
        <f>'PROTRA_capacity-Original_Data'!P1473</f>
        <v>0.16144139959746087</v>
      </c>
      <c r="P1473" s="4">
        <f>'PROTRA_capacity-Original_Data'!Q1473</f>
        <v>9.7615729989162403E-2</v>
      </c>
      <c r="Q1473" s="4">
        <f>'PROTRA_capacity-Original_Data'!R1473</f>
        <v>0.1141353150642514</v>
      </c>
      <c r="R1473" s="4">
        <f>'PROTRA_capacity-Original_Data'!S1473</f>
        <v>0.12907052175259329</v>
      </c>
      <c r="S1473" s="4">
        <f>'PROTRA_capacity-Original_Data'!T1473</f>
        <v>9.7720854621458408E-2</v>
      </c>
      <c r="T1473" s="4">
        <f>'PROTRA_capacity-Original_Data'!U1473</f>
        <v>8.0803297724105896E-2</v>
      </c>
      <c r="U1473" s="4">
        <f>'PROTRA_capacity-Original_Data'!V1473</f>
        <v>7.5799365226815296E-2</v>
      </c>
      <c r="W1473" s="83">
        <f t="shared" si="91"/>
        <v>-7.2607346584353971E-2</v>
      </c>
    </row>
    <row r="1474" spans="1:23" x14ac:dyDescent="0.35">
      <c r="A1474" t="s">
        <v>66</v>
      </c>
      <c r="B1474" t="s">
        <v>41</v>
      </c>
      <c r="C1474" t="str">
        <f t="shared" si="88"/>
        <v>SLOVENIA_TO_heat</v>
      </c>
      <c r="D1474" t="str">
        <f t="shared" si="89"/>
        <v>PROTRA_CHP_HP_I</v>
      </c>
      <c r="E1474" t="s">
        <v>14</v>
      </c>
      <c r="F1474" s="1" t="str">
        <f t="shared" si="90"/>
        <v>SLOVENIATO_heatPROTRA_HP_solar</v>
      </c>
      <c r="G1474" s="4">
        <f>'PROTRA_capacity-Original_Data'!H1474</f>
        <v>0</v>
      </c>
      <c r="H1474" s="4">
        <f>'PROTRA_capacity-Original_Data'!I1474</f>
        <v>0</v>
      </c>
      <c r="I1474" s="4">
        <f>'PROTRA_capacity-Original_Data'!J1474</f>
        <v>0</v>
      </c>
      <c r="J1474" s="4">
        <f>'PROTRA_capacity-Original_Data'!K1474</f>
        <v>0</v>
      </c>
      <c r="K1474" s="4">
        <f>'PROTRA_capacity-Original_Data'!L1474</f>
        <v>0</v>
      </c>
      <c r="L1474" s="4">
        <f>'PROTRA_capacity-Original_Data'!M1474</f>
        <v>0</v>
      </c>
      <c r="M1474" s="4">
        <f>'PROTRA_capacity-Original_Data'!N1474</f>
        <v>0</v>
      </c>
      <c r="N1474" s="4">
        <f>'PROTRA_capacity-Original_Data'!O1474</f>
        <v>0</v>
      </c>
      <c r="O1474" s="4">
        <f>'PROTRA_capacity-Original_Data'!P1474</f>
        <v>0</v>
      </c>
      <c r="P1474" s="4">
        <f>'PROTRA_capacity-Original_Data'!Q1474</f>
        <v>0</v>
      </c>
      <c r="Q1474" s="4">
        <f>'PROTRA_capacity-Original_Data'!R1474</f>
        <v>0</v>
      </c>
      <c r="R1474" s="4">
        <f>'PROTRA_capacity-Original_Data'!S1474</f>
        <v>0</v>
      </c>
      <c r="S1474" s="4">
        <f>'PROTRA_capacity-Original_Data'!T1474</f>
        <v>0</v>
      </c>
      <c r="T1474" s="4">
        <f>'PROTRA_capacity-Original_Data'!U1474</f>
        <v>0</v>
      </c>
      <c r="U1474" s="4">
        <f>'PROTRA_capacity-Original_Data'!V1474</f>
        <v>0</v>
      </c>
      <c r="W1474" s="83" t="e">
        <f t="shared" si="91"/>
        <v>#DIV/0!</v>
      </c>
    </row>
    <row r="1475" spans="1:23" x14ac:dyDescent="0.35">
      <c r="A1475" t="s">
        <v>66</v>
      </c>
      <c r="B1475" t="s">
        <v>41</v>
      </c>
      <c r="C1475" t="str">
        <f t="shared" si="88"/>
        <v>SLOVENIA_TO_heat</v>
      </c>
      <c r="D1475" t="str">
        <f t="shared" si="89"/>
        <v>PROTRA_CHP_HP_I</v>
      </c>
      <c r="E1475" t="s">
        <v>15</v>
      </c>
      <c r="F1475" s="1" t="str">
        <f t="shared" si="90"/>
        <v>SLOVENIATO_heatPROTRA_HP_solid_fossil</v>
      </c>
      <c r="G1475" s="4">
        <f>'PROTRA_capacity-Original_Data'!H1475</f>
        <v>1.3516024152345563E-2</v>
      </c>
      <c r="H1475" s="4">
        <f>'PROTRA_capacity-Original_Data'!I1475</f>
        <v>1.2014243690973833E-2</v>
      </c>
      <c r="I1475" s="4">
        <f>'PROTRA_capacity-Original_Data'!J1475</f>
        <v>1.4266914383031428E-2</v>
      </c>
      <c r="J1475" s="4">
        <f>'PROTRA_capacity-Original_Data'!K1475</f>
        <v>0</v>
      </c>
      <c r="K1475" s="4">
        <f>'PROTRA_capacity-Original_Data'!L1475</f>
        <v>0</v>
      </c>
      <c r="L1475" s="4">
        <f>'PROTRA_capacity-Original_Data'!M1475</f>
        <v>0</v>
      </c>
      <c r="M1475" s="4">
        <f>'PROTRA_capacity-Original_Data'!N1475</f>
        <v>0</v>
      </c>
      <c r="N1475" s="4">
        <f>'PROTRA_capacity-Original_Data'!O1475</f>
        <v>0</v>
      </c>
      <c r="O1475" s="4">
        <f>'PROTRA_capacity-Original_Data'!P1475</f>
        <v>3.3790060380863907E-2</v>
      </c>
      <c r="P1475" s="4">
        <f>'PROTRA_capacity-Original_Data'!Q1475</f>
        <v>0.18021365536460748</v>
      </c>
      <c r="Q1475" s="4">
        <f>'PROTRA_capacity-Original_Data'!R1475</f>
        <v>7.2836352376528871E-2</v>
      </c>
      <c r="R1475" s="4">
        <f>'PROTRA_capacity-Original_Data'!S1475</f>
        <v>8.7155829075708277E-2</v>
      </c>
      <c r="S1475" s="4">
        <f>'PROTRA_capacity-Original_Data'!T1475</f>
        <v>3.3444650874748405E-2</v>
      </c>
      <c r="T1475" s="4">
        <f>'PROTRA_capacity-Original_Data'!U1475</f>
        <v>1.9508128193218763E-2</v>
      </c>
      <c r="U1475" s="4">
        <f>'PROTRA_capacity-Original_Data'!V1475</f>
        <v>0</v>
      </c>
      <c r="W1475" s="83">
        <f t="shared" si="91"/>
        <v>-1</v>
      </c>
    </row>
    <row r="1476" spans="1:23" x14ac:dyDescent="0.35">
      <c r="A1476" t="s">
        <v>66</v>
      </c>
      <c r="B1476" t="s">
        <v>41</v>
      </c>
      <c r="C1476" t="str">
        <f t="shared" ref="C1476:C1539" si="92">A1476&amp;"_"&amp;B1476</f>
        <v>SLOVENIA_TO_heat</v>
      </c>
      <c r="D1476" t="str">
        <f t="shared" ref="D1476:D1539" si="93">IF(B1476="TO_heat","PROTRA_CHP_HP_I","PROTRA_CHP_PP_I")</f>
        <v>PROTRA_CHP_HP_I</v>
      </c>
      <c r="E1476" t="s">
        <v>16</v>
      </c>
      <c r="F1476" s="1" t="str">
        <f t="shared" ref="F1476:F1539" si="94">A1476&amp;B1476&amp;E1476</f>
        <v>SLOVENIATO_heatPROTRA_HP_waste</v>
      </c>
      <c r="G1476" s="4">
        <f>'PROTRA_capacity-Original_Data'!H1476</f>
        <v>0</v>
      </c>
      <c r="H1476" s="4">
        <f>'PROTRA_capacity-Original_Data'!I1476</f>
        <v>0</v>
      </c>
      <c r="I1476" s="4">
        <f>'PROTRA_capacity-Original_Data'!J1476</f>
        <v>0</v>
      </c>
      <c r="J1476" s="4">
        <f>'PROTRA_capacity-Original_Data'!K1476</f>
        <v>0</v>
      </c>
      <c r="K1476" s="4">
        <f>'PROTRA_capacity-Original_Data'!L1476</f>
        <v>0</v>
      </c>
      <c r="L1476" s="4">
        <f>'PROTRA_capacity-Original_Data'!M1476</f>
        <v>0</v>
      </c>
      <c r="M1476" s="4">
        <f>'PROTRA_capacity-Original_Data'!N1476</f>
        <v>0</v>
      </c>
      <c r="N1476" s="4">
        <f>'PROTRA_capacity-Original_Data'!O1476</f>
        <v>0</v>
      </c>
      <c r="O1476" s="4">
        <f>'PROTRA_capacity-Original_Data'!P1476</f>
        <v>0</v>
      </c>
      <c r="P1476" s="4">
        <f>'PROTRA_capacity-Original_Data'!Q1476</f>
        <v>0</v>
      </c>
      <c r="Q1476" s="4">
        <f>'PROTRA_capacity-Original_Data'!R1476</f>
        <v>0</v>
      </c>
      <c r="R1476" s="4">
        <f>'PROTRA_capacity-Original_Data'!S1476</f>
        <v>0</v>
      </c>
      <c r="S1476" s="4">
        <f>'PROTRA_capacity-Original_Data'!T1476</f>
        <v>0</v>
      </c>
      <c r="T1476" s="4">
        <f>'PROTRA_capacity-Original_Data'!U1476</f>
        <v>0</v>
      </c>
      <c r="U1476" s="4">
        <f>'PROTRA_capacity-Original_Data'!V1476</f>
        <v>0</v>
      </c>
      <c r="W1476" s="83" t="e">
        <f t="shared" ref="W1476:W1539" si="95">-1+(U1476/G1476)^(1/($U$2-$G$2))</f>
        <v>#DIV/0!</v>
      </c>
    </row>
    <row r="1477" spans="1:23" x14ac:dyDescent="0.35">
      <c r="A1477" t="s">
        <v>66</v>
      </c>
      <c r="B1477" t="s">
        <v>42</v>
      </c>
      <c r="C1477" t="str">
        <f t="shared" si="92"/>
        <v>SLOVENIA_TO_elec</v>
      </c>
      <c r="D1477" t="str">
        <f t="shared" si="93"/>
        <v>PROTRA_CHP_PP_I</v>
      </c>
      <c r="E1477" t="s">
        <v>0</v>
      </c>
      <c r="F1477" s="1" t="str">
        <f t="shared" si="94"/>
        <v>SLOVENIATO_elecPROTRA_CHP_gas_fuels</v>
      </c>
      <c r="G1477" s="5">
        <f>'PROTRA_capacity-Original_Data'!H1477</f>
        <v>0.15712000000000001</v>
      </c>
      <c r="H1477" s="5">
        <f>'PROTRA_capacity-Original_Data'!I1477</f>
        <v>0.15712000000000001</v>
      </c>
      <c r="I1477" s="5">
        <f>'PROTRA_capacity-Original_Data'!J1477</f>
        <v>0.24712000000000001</v>
      </c>
      <c r="J1477" s="5">
        <f>'PROTRA_capacity-Original_Data'!K1477</f>
        <v>0.25142000000000003</v>
      </c>
      <c r="K1477" s="5">
        <f>'PROTRA_capacity-Original_Data'!L1477</f>
        <v>0.25102000000000002</v>
      </c>
      <c r="L1477" s="5">
        <f>'PROTRA_capacity-Original_Data'!M1477</f>
        <v>0.25102000000000002</v>
      </c>
      <c r="M1477" s="5">
        <f>'PROTRA_capacity-Original_Data'!N1477</f>
        <v>0.25102000000000002</v>
      </c>
      <c r="N1477" s="5">
        <f>'PROTRA_capacity-Original_Data'!O1477</f>
        <v>0.25162000000000001</v>
      </c>
      <c r="O1477" s="5">
        <f>'PROTRA_capacity-Original_Data'!P1477</f>
        <v>0.25162000000000001</v>
      </c>
      <c r="P1477" s="5">
        <f>'PROTRA_capacity-Original_Data'!Q1477</f>
        <v>0.25042000000000003</v>
      </c>
      <c r="Q1477" s="5">
        <f>'PROTRA_capacity-Original_Data'!R1477</f>
        <v>0.25093106122448983</v>
      </c>
      <c r="R1477" s="5">
        <f>'PROTRA_capacity-Original_Data'!S1477</f>
        <v>0.25093106122448983</v>
      </c>
      <c r="S1477" s="5">
        <f>'PROTRA_capacity-Original_Data'!T1477</f>
        <v>0.25093106122448983</v>
      </c>
      <c r="T1477" s="5">
        <f>'PROTRA_capacity-Original_Data'!U1477</f>
        <v>0.25093106122448983</v>
      </c>
      <c r="U1477" s="5">
        <f>'PROTRA_capacity-Original_Data'!V1477</f>
        <v>0.2790394285714286</v>
      </c>
      <c r="W1477" s="83">
        <f t="shared" si="95"/>
        <v>4.1877649711328457E-2</v>
      </c>
    </row>
    <row r="1478" spans="1:23" x14ac:dyDescent="0.35">
      <c r="A1478" t="s">
        <v>66</v>
      </c>
      <c r="B1478" t="s">
        <v>42</v>
      </c>
      <c r="C1478" t="str">
        <f t="shared" si="92"/>
        <v>SLOVENIA_TO_elec</v>
      </c>
      <c r="D1478" t="str">
        <f t="shared" si="93"/>
        <v>PROTRA_CHP_PP_I</v>
      </c>
      <c r="E1478" t="s">
        <v>1</v>
      </c>
      <c r="F1478" s="1" t="str">
        <f t="shared" si="94"/>
        <v>SLOVENIATO_elecPROTRA_CHP_gas_fuels_CCS</v>
      </c>
      <c r="G1478" s="5">
        <f>'PROTRA_capacity-Original_Data'!H1478</f>
        <v>0</v>
      </c>
      <c r="H1478" s="5">
        <f>'PROTRA_capacity-Original_Data'!I1478</f>
        <v>0</v>
      </c>
      <c r="I1478" s="5">
        <f>'PROTRA_capacity-Original_Data'!J1478</f>
        <v>0</v>
      </c>
      <c r="J1478" s="5">
        <f>'PROTRA_capacity-Original_Data'!K1478</f>
        <v>0</v>
      </c>
      <c r="K1478" s="5">
        <f>'PROTRA_capacity-Original_Data'!L1478</f>
        <v>0</v>
      </c>
      <c r="L1478" s="5">
        <f>'PROTRA_capacity-Original_Data'!M1478</f>
        <v>0</v>
      </c>
      <c r="M1478" s="5">
        <f>'PROTRA_capacity-Original_Data'!N1478</f>
        <v>0</v>
      </c>
      <c r="N1478" s="5">
        <f>'PROTRA_capacity-Original_Data'!O1478</f>
        <v>0</v>
      </c>
      <c r="O1478" s="5">
        <f>'PROTRA_capacity-Original_Data'!P1478</f>
        <v>0</v>
      </c>
      <c r="P1478" s="5">
        <f>'PROTRA_capacity-Original_Data'!Q1478</f>
        <v>0</v>
      </c>
      <c r="Q1478" s="5">
        <f>'PROTRA_capacity-Original_Data'!R1478</f>
        <v>0</v>
      </c>
      <c r="R1478" s="5">
        <f>'PROTRA_capacity-Original_Data'!S1478</f>
        <v>0</v>
      </c>
      <c r="S1478" s="5">
        <f>'PROTRA_capacity-Original_Data'!T1478</f>
        <v>0</v>
      </c>
      <c r="T1478" s="5">
        <f>'PROTRA_capacity-Original_Data'!U1478</f>
        <v>0</v>
      </c>
      <c r="U1478" s="5">
        <f>'PROTRA_capacity-Original_Data'!V1478</f>
        <v>0</v>
      </c>
      <c r="W1478" s="83" t="e">
        <f t="shared" si="95"/>
        <v>#DIV/0!</v>
      </c>
    </row>
    <row r="1479" spans="1:23" x14ac:dyDescent="0.35">
      <c r="A1479" t="s">
        <v>66</v>
      </c>
      <c r="B1479" t="s">
        <v>42</v>
      </c>
      <c r="C1479" t="str">
        <f t="shared" si="92"/>
        <v>SLOVENIA_TO_elec</v>
      </c>
      <c r="D1479" t="str">
        <f t="shared" si="93"/>
        <v>PROTRA_CHP_PP_I</v>
      </c>
      <c r="E1479" t="s">
        <v>2</v>
      </c>
      <c r="F1479" s="1" t="str">
        <f t="shared" si="94"/>
        <v>SLOVENIATO_elecPROTRA_CHP_geothermal</v>
      </c>
      <c r="G1479" s="3">
        <v>0</v>
      </c>
      <c r="H1479" s="3">
        <v>0</v>
      </c>
      <c r="I1479" s="3">
        <v>0</v>
      </c>
      <c r="J1479" s="3">
        <v>0</v>
      </c>
      <c r="K1479" s="3">
        <v>0</v>
      </c>
      <c r="L1479" s="3">
        <v>0</v>
      </c>
      <c r="M1479" s="3">
        <v>0</v>
      </c>
      <c r="N1479" s="3">
        <v>0</v>
      </c>
      <c r="O1479" s="3">
        <v>0</v>
      </c>
      <c r="P1479" s="3">
        <v>0</v>
      </c>
      <c r="Q1479" s="3">
        <v>0</v>
      </c>
      <c r="R1479" s="3">
        <v>0</v>
      </c>
      <c r="S1479" s="3">
        <v>0</v>
      </c>
      <c r="T1479" s="3">
        <v>0</v>
      </c>
      <c r="U1479" s="3">
        <v>0</v>
      </c>
      <c r="W1479" s="83" t="e">
        <f t="shared" si="95"/>
        <v>#DIV/0!</v>
      </c>
    </row>
    <row r="1480" spans="1:23" x14ac:dyDescent="0.35">
      <c r="A1480" t="s">
        <v>66</v>
      </c>
      <c r="B1480" t="s">
        <v>42</v>
      </c>
      <c r="C1480" t="str">
        <f t="shared" si="92"/>
        <v>SLOVENIA_TO_elec</v>
      </c>
      <c r="D1480" t="str">
        <f t="shared" si="93"/>
        <v>PROTRA_CHP_PP_I</v>
      </c>
      <c r="E1480" t="s">
        <v>3</v>
      </c>
      <c r="F1480" s="1" t="str">
        <f t="shared" si="94"/>
        <v>SLOVENIATO_elecPROTRA_CHP_liquid_fuels</v>
      </c>
      <c r="G1480" s="5">
        <f>'PROTRA_capacity-Original_Data'!H1480</f>
        <v>7.6999999999999999E-2</v>
      </c>
      <c r="H1480" s="5">
        <f>'PROTRA_capacity-Original_Data'!I1480</f>
        <v>6.2E-2</v>
      </c>
      <c r="I1480" s="5">
        <f>'PROTRA_capacity-Original_Data'!J1480</f>
        <v>3.7499999999999999E-2</v>
      </c>
      <c r="J1480" s="5">
        <f>'PROTRA_capacity-Original_Data'!K1480</f>
        <v>3.7499999999999999E-2</v>
      </c>
      <c r="K1480" s="5">
        <f>'PROTRA_capacity-Original_Data'!L1480</f>
        <v>3.7499999999999999E-2</v>
      </c>
      <c r="L1480" s="5">
        <f>'PROTRA_capacity-Original_Data'!M1480</f>
        <v>3.7499999999999999E-2</v>
      </c>
      <c r="M1480" s="5">
        <f>'PROTRA_capacity-Original_Data'!N1480</f>
        <v>3.7499999999999999E-2</v>
      </c>
      <c r="N1480" s="5">
        <f>'PROTRA_capacity-Original_Data'!O1480</f>
        <v>2.2499999999999999E-2</v>
      </c>
      <c r="O1480" s="5">
        <f>'PROTRA_capacity-Original_Data'!P1480</f>
        <v>2.2499999999999999E-2</v>
      </c>
      <c r="P1480" s="5">
        <f>'PROTRA_capacity-Original_Data'!Q1480</f>
        <v>2.23E-2</v>
      </c>
      <c r="Q1480" s="5">
        <f>'PROTRA_capacity-Original_Data'!R1480</f>
        <v>1.8414285714285716E-2</v>
      </c>
      <c r="R1480" s="5">
        <f>'PROTRA_capacity-Original_Data'!S1480</f>
        <v>1.4528571428571431E-2</v>
      </c>
      <c r="S1480" s="5">
        <f>'PROTRA_capacity-Original_Data'!T1480</f>
        <v>1.0642857142857145E-2</v>
      </c>
      <c r="T1480" s="5">
        <f>'PROTRA_capacity-Original_Data'!U1480</f>
        <v>6.7571428571428591E-3</v>
      </c>
      <c r="U1480" s="5">
        <f>'PROTRA_capacity-Original_Data'!V1480</f>
        <v>2.8714285714285738E-3</v>
      </c>
      <c r="W1480" s="83">
        <f t="shared" si="95"/>
        <v>-0.20937243932617888</v>
      </c>
    </row>
    <row r="1481" spans="1:23" x14ac:dyDescent="0.35">
      <c r="A1481" t="s">
        <v>66</v>
      </c>
      <c r="B1481" t="s">
        <v>42</v>
      </c>
      <c r="C1481" t="str">
        <f t="shared" si="92"/>
        <v>SLOVENIA_TO_elec</v>
      </c>
      <c r="D1481" t="str">
        <f t="shared" si="93"/>
        <v>PROTRA_CHP_PP_I</v>
      </c>
      <c r="E1481" t="s">
        <v>4</v>
      </c>
      <c r="F1481" s="1" t="str">
        <f t="shared" si="94"/>
        <v>SLOVENIATO_elecPROTRA_CHP_liquid_fuels_CCS</v>
      </c>
      <c r="G1481" s="5">
        <f>'PROTRA_capacity-Original_Data'!H1481</f>
        <v>0</v>
      </c>
      <c r="H1481" s="5">
        <f>'PROTRA_capacity-Original_Data'!I1481</f>
        <v>0</v>
      </c>
      <c r="I1481" s="5">
        <f>'PROTRA_capacity-Original_Data'!J1481</f>
        <v>0</v>
      </c>
      <c r="J1481" s="5">
        <f>'PROTRA_capacity-Original_Data'!K1481</f>
        <v>0</v>
      </c>
      <c r="K1481" s="5">
        <f>'PROTRA_capacity-Original_Data'!L1481</f>
        <v>0</v>
      </c>
      <c r="L1481" s="5">
        <f>'PROTRA_capacity-Original_Data'!M1481</f>
        <v>0</v>
      </c>
      <c r="M1481" s="5">
        <f>'PROTRA_capacity-Original_Data'!N1481</f>
        <v>0</v>
      </c>
      <c r="N1481" s="5">
        <f>'PROTRA_capacity-Original_Data'!O1481</f>
        <v>0</v>
      </c>
      <c r="O1481" s="5">
        <f>'PROTRA_capacity-Original_Data'!P1481</f>
        <v>0</v>
      </c>
      <c r="P1481" s="5">
        <f>'PROTRA_capacity-Original_Data'!Q1481</f>
        <v>0</v>
      </c>
      <c r="Q1481" s="5">
        <f>'PROTRA_capacity-Original_Data'!R1481</f>
        <v>0</v>
      </c>
      <c r="R1481" s="5">
        <f>'PROTRA_capacity-Original_Data'!S1481</f>
        <v>0</v>
      </c>
      <c r="S1481" s="5">
        <f>'PROTRA_capacity-Original_Data'!T1481</f>
        <v>0</v>
      </c>
      <c r="T1481" s="5">
        <f>'PROTRA_capacity-Original_Data'!U1481</f>
        <v>0</v>
      </c>
      <c r="U1481" s="5">
        <f>'PROTRA_capacity-Original_Data'!V1481</f>
        <v>0</v>
      </c>
      <c r="W1481" s="83" t="e">
        <f t="shared" si="95"/>
        <v>#DIV/0!</v>
      </c>
    </row>
    <row r="1482" spans="1:23" x14ac:dyDescent="0.35">
      <c r="A1482" t="s">
        <v>66</v>
      </c>
      <c r="B1482" t="s">
        <v>42</v>
      </c>
      <c r="C1482" t="str">
        <f t="shared" si="92"/>
        <v>SLOVENIA_TO_elec</v>
      </c>
      <c r="D1482" t="str">
        <f t="shared" si="93"/>
        <v>PROTRA_CHP_PP_I</v>
      </c>
      <c r="E1482" t="s">
        <v>5</v>
      </c>
      <c r="F1482" s="1" t="str">
        <f t="shared" si="94"/>
        <v>SLOVENIATO_elecPROTRA_CHP_solid_fossil</v>
      </c>
      <c r="G1482" s="5">
        <f>'PROTRA_capacity-Original_Data'!H1482</f>
        <v>0.85899999999999999</v>
      </c>
      <c r="H1482" s="5">
        <f>'PROTRA_capacity-Original_Data'!I1482</f>
        <v>0.85899999999999999</v>
      </c>
      <c r="I1482" s="5">
        <f>'PROTRA_capacity-Original_Data'!J1482</f>
        <v>0.82899999999999996</v>
      </c>
      <c r="J1482" s="5">
        <f>'PROTRA_capacity-Original_Data'!K1482</f>
        <v>0.82899999999999996</v>
      </c>
      <c r="K1482" s="5">
        <f>'PROTRA_capacity-Original_Data'!L1482</f>
        <v>0.79900000000000004</v>
      </c>
      <c r="L1482" s="5">
        <f>'PROTRA_capacity-Original_Data'!M1482</f>
        <v>0.79900000000000004</v>
      </c>
      <c r="M1482" s="5">
        <f>'PROTRA_capacity-Original_Data'!N1482</f>
        <v>0.79900000000000004</v>
      </c>
      <c r="N1482" s="5">
        <f>'PROTRA_capacity-Original_Data'!O1482</f>
        <v>0.79900000000000004</v>
      </c>
      <c r="O1482" s="5">
        <f>'PROTRA_capacity-Original_Data'!P1482</f>
        <v>0.79900000000000004</v>
      </c>
      <c r="P1482" s="5">
        <f>'PROTRA_capacity-Original_Data'!Q1482</f>
        <v>0.72399999999999998</v>
      </c>
      <c r="Q1482" s="5">
        <f>'PROTRA_capacity-Original_Data'!R1482</f>
        <v>0.54299999999999993</v>
      </c>
      <c r="R1482" s="5">
        <f>'PROTRA_capacity-Original_Data'!S1482</f>
        <v>0.54476872964169376</v>
      </c>
      <c r="S1482" s="5">
        <f>'PROTRA_capacity-Original_Data'!T1482</f>
        <v>0.54476872964169376</v>
      </c>
      <c r="T1482" s="5">
        <f>'PROTRA_capacity-Original_Data'!U1482</f>
        <v>0.54476872964169376</v>
      </c>
      <c r="U1482" s="5">
        <f>'PROTRA_capacity-Original_Data'!V1482</f>
        <v>0.57012052117263845</v>
      </c>
      <c r="W1482" s="83">
        <f t="shared" si="95"/>
        <v>-2.8855573344239827E-2</v>
      </c>
    </row>
    <row r="1483" spans="1:23" x14ac:dyDescent="0.35">
      <c r="A1483" t="s">
        <v>66</v>
      </c>
      <c r="B1483" t="s">
        <v>42</v>
      </c>
      <c r="C1483" t="str">
        <f t="shared" si="92"/>
        <v>SLOVENIA_TO_elec</v>
      </c>
      <c r="D1483" t="str">
        <f t="shared" si="93"/>
        <v>PROTRA_CHP_PP_I</v>
      </c>
      <c r="E1483" t="s">
        <v>6</v>
      </c>
      <c r="F1483" s="1" t="str">
        <f t="shared" si="94"/>
        <v>SLOVENIATO_elecPROTRA_CHP_solid_fossil_CCS</v>
      </c>
      <c r="G1483" s="5">
        <f>'PROTRA_capacity-Original_Data'!H1483</f>
        <v>0</v>
      </c>
      <c r="H1483" s="5">
        <f>'PROTRA_capacity-Original_Data'!I1483</f>
        <v>0</v>
      </c>
      <c r="I1483" s="5">
        <f>'PROTRA_capacity-Original_Data'!J1483</f>
        <v>0</v>
      </c>
      <c r="J1483" s="5">
        <f>'PROTRA_capacity-Original_Data'!K1483</f>
        <v>0</v>
      </c>
      <c r="K1483" s="5">
        <f>'PROTRA_capacity-Original_Data'!L1483</f>
        <v>0</v>
      </c>
      <c r="L1483" s="5">
        <f>'PROTRA_capacity-Original_Data'!M1483</f>
        <v>0</v>
      </c>
      <c r="M1483" s="5">
        <f>'PROTRA_capacity-Original_Data'!N1483</f>
        <v>0</v>
      </c>
      <c r="N1483" s="5">
        <f>'PROTRA_capacity-Original_Data'!O1483</f>
        <v>0</v>
      </c>
      <c r="O1483" s="5">
        <f>'PROTRA_capacity-Original_Data'!P1483</f>
        <v>0</v>
      </c>
      <c r="P1483" s="5">
        <f>'PROTRA_capacity-Original_Data'!Q1483</f>
        <v>0</v>
      </c>
      <c r="Q1483" s="5">
        <f>'PROTRA_capacity-Original_Data'!R1483</f>
        <v>0</v>
      </c>
      <c r="R1483" s="5">
        <f>'PROTRA_capacity-Original_Data'!S1483</f>
        <v>0</v>
      </c>
      <c r="S1483" s="5">
        <f>'PROTRA_capacity-Original_Data'!T1483</f>
        <v>0</v>
      </c>
      <c r="T1483" s="5">
        <f>'PROTRA_capacity-Original_Data'!U1483</f>
        <v>0</v>
      </c>
      <c r="U1483" s="5">
        <f>'PROTRA_capacity-Original_Data'!V1483</f>
        <v>0</v>
      </c>
      <c r="W1483" s="83" t="e">
        <f t="shared" si="95"/>
        <v>#DIV/0!</v>
      </c>
    </row>
    <row r="1484" spans="1:23" x14ac:dyDescent="0.35">
      <c r="A1484" t="s">
        <v>66</v>
      </c>
      <c r="B1484" t="s">
        <v>42</v>
      </c>
      <c r="C1484" t="str">
        <f t="shared" si="92"/>
        <v>SLOVENIA_TO_elec</v>
      </c>
      <c r="D1484" t="str">
        <f t="shared" si="93"/>
        <v>PROTRA_CHP_PP_I</v>
      </c>
      <c r="E1484" t="s">
        <v>7</v>
      </c>
      <c r="F1484" s="1" t="str">
        <f t="shared" si="94"/>
        <v>SLOVENIATO_elecPROTRA_CHP_waste</v>
      </c>
      <c r="G1484" s="5">
        <f>'PROTRA_capacity-Original_Data'!H1484</f>
        <v>0</v>
      </c>
      <c r="H1484" s="5">
        <f>'PROTRA_capacity-Original_Data'!I1484</f>
        <v>0</v>
      </c>
      <c r="I1484" s="5">
        <f>'PROTRA_capacity-Original_Data'!J1484</f>
        <v>0</v>
      </c>
      <c r="J1484" s="5">
        <f>'PROTRA_capacity-Original_Data'!K1484</f>
        <v>0</v>
      </c>
      <c r="K1484" s="5">
        <f>'PROTRA_capacity-Original_Data'!L1484</f>
        <v>0</v>
      </c>
      <c r="L1484" s="5">
        <f>'PROTRA_capacity-Original_Data'!M1484</f>
        <v>0</v>
      </c>
      <c r="M1484" s="5">
        <f>'PROTRA_capacity-Original_Data'!N1484</f>
        <v>0</v>
      </c>
      <c r="N1484" s="5">
        <f>'PROTRA_capacity-Original_Data'!O1484</f>
        <v>0</v>
      </c>
      <c r="O1484" s="5">
        <f>'PROTRA_capacity-Original_Data'!P1484</f>
        <v>0</v>
      </c>
      <c r="P1484" s="5">
        <f>'PROTRA_capacity-Original_Data'!Q1484</f>
        <v>0</v>
      </c>
      <c r="Q1484" s="5">
        <f>'PROTRA_capacity-Original_Data'!R1484</f>
        <v>0</v>
      </c>
      <c r="R1484" s="5">
        <f>'PROTRA_capacity-Original_Data'!S1484</f>
        <v>0</v>
      </c>
      <c r="S1484" s="5">
        <f>'PROTRA_capacity-Original_Data'!T1484</f>
        <v>0</v>
      </c>
      <c r="T1484" s="5">
        <f>'PROTRA_capacity-Original_Data'!U1484</f>
        <v>0</v>
      </c>
      <c r="U1484" s="5">
        <f>'PROTRA_capacity-Original_Data'!V1484</f>
        <v>0</v>
      </c>
      <c r="W1484" s="83" t="e">
        <f t="shared" si="95"/>
        <v>#DIV/0!</v>
      </c>
    </row>
    <row r="1485" spans="1:23" x14ac:dyDescent="0.35">
      <c r="A1485" t="s">
        <v>66</v>
      </c>
      <c r="B1485" t="s">
        <v>42</v>
      </c>
      <c r="C1485" t="str">
        <f t="shared" si="92"/>
        <v>SLOVENIA_TO_elec</v>
      </c>
      <c r="D1485" t="str">
        <f t="shared" si="93"/>
        <v>PROTRA_CHP_PP_I</v>
      </c>
      <c r="E1485" t="s">
        <v>8</v>
      </c>
      <c r="F1485" s="1" t="str">
        <f t="shared" si="94"/>
        <v>SLOVENIATO_elecPROTRA_CHP_solid_bio</v>
      </c>
      <c r="G1485" s="5">
        <f>'PROTRA_capacity-Original_Data'!H1485</f>
        <v>7.4000000000000003E-3</v>
      </c>
      <c r="H1485" s="5">
        <f>'PROTRA_capacity-Original_Data'!I1485</f>
        <v>7.4000000000000003E-3</v>
      </c>
      <c r="I1485" s="5">
        <f>'PROTRA_capacity-Original_Data'!J1485</f>
        <v>7.4000000000000003E-3</v>
      </c>
      <c r="J1485" s="5">
        <f>'PROTRA_capacity-Original_Data'!K1485</f>
        <v>7.4000000000000003E-3</v>
      </c>
      <c r="K1485" s="5">
        <f>'PROTRA_capacity-Original_Data'!L1485</f>
        <v>6.7499999999999999E-3</v>
      </c>
      <c r="L1485" s="5">
        <f>'PROTRA_capacity-Original_Data'!M1485</f>
        <v>6.7499999999999999E-3</v>
      </c>
      <c r="M1485" s="5">
        <f>'PROTRA_capacity-Original_Data'!N1485</f>
        <v>6.7499999999999999E-3</v>
      </c>
      <c r="N1485" s="5">
        <f>'PROTRA_capacity-Original_Data'!O1485</f>
        <v>6.7499999999999999E-3</v>
      </c>
      <c r="O1485" s="5">
        <f>'PROTRA_capacity-Original_Data'!P1485</f>
        <v>6.7499999999999999E-3</v>
      </c>
      <c r="P1485" s="5">
        <f>'PROTRA_capacity-Original_Data'!Q1485</f>
        <v>6.7499999999999999E-3</v>
      </c>
      <c r="Q1485" s="5">
        <f>'PROTRA_capacity-Original_Data'!R1485</f>
        <v>7.1718750000000003E-3</v>
      </c>
      <c r="R1485" s="5">
        <f>'PROTRA_capacity-Original_Data'!S1485</f>
        <v>7.1718750000000003E-3</v>
      </c>
      <c r="S1485" s="5">
        <f>'PROTRA_capacity-Original_Data'!T1485</f>
        <v>7.1718750000000003E-3</v>
      </c>
      <c r="T1485" s="5">
        <f>'PROTRA_capacity-Original_Data'!U1485</f>
        <v>7.1718750000000003E-3</v>
      </c>
      <c r="U1485" s="5">
        <f>'PROTRA_capacity-Original_Data'!V1485</f>
        <v>9.7031249999999999E-3</v>
      </c>
      <c r="W1485" s="83">
        <f t="shared" si="95"/>
        <v>1.9543376563222692E-2</v>
      </c>
    </row>
    <row r="1486" spans="1:23" x14ac:dyDescent="0.35">
      <c r="A1486" t="s">
        <v>66</v>
      </c>
      <c r="B1486" t="s">
        <v>42</v>
      </c>
      <c r="C1486" t="str">
        <f t="shared" si="92"/>
        <v>SLOVENIA_TO_elec</v>
      </c>
      <c r="D1486" t="str">
        <f t="shared" si="93"/>
        <v>PROTRA_CHP_PP_I</v>
      </c>
      <c r="E1486" t="s">
        <v>9</v>
      </c>
      <c r="F1486" s="1" t="str">
        <f t="shared" si="94"/>
        <v>SLOVENIATO_elecPROTRA_CHP_solid_bio_CCS</v>
      </c>
      <c r="G1486" s="5">
        <f>'PROTRA_capacity-Original_Data'!H1486</f>
        <v>0</v>
      </c>
      <c r="H1486" s="5">
        <f>'PROTRA_capacity-Original_Data'!I1486</f>
        <v>0</v>
      </c>
      <c r="I1486" s="5">
        <f>'PROTRA_capacity-Original_Data'!J1486</f>
        <v>0</v>
      </c>
      <c r="J1486" s="5">
        <f>'PROTRA_capacity-Original_Data'!K1486</f>
        <v>0</v>
      </c>
      <c r="K1486" s="5">
        <f>'PROTRA_capacity-Original_Data'!L1486</f>
        <v>0</v>
      </c>
      <c r="L1486" s="5">
        <f>'PROTRA_capacity-Original_Data'!M1486</f>
        <v>0</v>
      </c>
      <c r="M1486" s="5">
        <f>'PROTRA_capacity-Original_Data'!N1486</f>
        <v>0</v>
      </c>
      <c r="N1486" s="5">
        <f>'PROTRA_capacity-Original_Data'!O1486</f>
        <v>0</v>
      </c>
      <c r="O1486" s="5">
        <f>'PROTRA_capacity-Original_Data'!P1486</f>
        <v>0</v>
      </c>
      <c r="P1486" s="5">
        <f>'PROTRA_capacity-Original_Data'!Q1486</f>
        <v>0</v>
      </c>
      <c r="Q1486" s="5">
        <f>'PROTRA_capacity-Original_Data'!R1486</f>
        <v>0</v>
      </c>
      <c r="R1486" s="5">
        <f>'PROTRA_capacity-Original_Data'!S1486</f>
        <v>0</v>
      </c>
      <c r="S1486" s="5">
        <f>'PROTRA_capacity-Original_Data'!T1486</f>
        <v>0</v>
      </c>
      <c r="T1486" s="5">
        <f>'PROTRA_capacity-Original_Data'!U1486</f>
        <v>0</v>
      </c>
      <c r="U1486" s="5">
        <f>'PROTRA_capacity-Original_Data'!V1486</f>
        <v>0</v>
      </c>
      <c r="W1486" s="83" t="e">
        <f t="shared" si="95"/>
        <v>#DIV/0!</v>
      </c>
    </row>
    <row r="1487" spans="1:23" x14ac:dyDescent="0.35">
      <c r="A1487" t="s">
        <v>66</v>
      </c>
      <c r="B1487" t="s">
        <v>42</v>
      </c>
      <c r="C1487" t="str">
        <f t="shared" si="92"/>
        <v>SLOVENIA_TO_elec</v>
      </c>
      <c r="D1487" t="str">
        <f t="shared" si="93"/>
        <v>PROTRA_CHP_PP_I</v>
      </c>
      <c r="E1487" t="s">
        <v>17</v>
      </c>
      <c r="F1487" s="1" t="str">
        <f t="shared" si="94"/>
        <v>SLOVENIATO_elecPROTRA_PP_solid_bio</v>
      </c>
      <c r="G1487" s="5">
        <f>'PROTRA_capacity-Original_Data'!H1487</f>
        <v>0</v>
      </c>
      <c r="H1487" s="5">
        <f>'PROTRA_capacity-Original_Data'!I1487</f>
        <v>0</v>
      </c>
      <c r="I1487" s="5">
        <f>'PROTRA_capacity-Original_Data'!J1487</f>
        <v>0</v>
      </c>
      <c r="J1487" s="5">
        <f>'PROTRA_capacity-Original_Data'!K1487</f>
        <v>2.1000000000000003E-3</v>
      </c>
      <c r="K1487" s="5">
        <f>'PROTRA_capacity-Original_Data'!L1487</f>
        <v>2.1000000000000003E-3</v>
      </c>
      <c r="L1487" s="5">
        <f>'PROTRA_capacity-Original_Data'!M1487</f>
        <v>2.1000000000000003E-3</v>
      </c>
      <c r="M1487" s="5">
        <f>'PROTRA_capacity-Original_Data'!N1487</f>
        <v>2.1000000000000003E-3</v>
      </c>
      <c r="N1487" s="5">
        <f>'PROTRA_capacity-Original_Data'!O1487</f>
        <v>2.1000000000000003E-3</v>
      </c>
      <c r="O1487" s="5">
        <f>'PROTRA_capacity-Original_Data'!P1487</f>
        <v>2.1000000000000003E-3</v>
      </c>
      <c r="P1487" s="5">
        <f>'PROTRA_capacity-Original_Data'!Q1487</f>
        <v>2.1000000000000003E-3</v>
      </c>
      <c r="Q1487" s="5">
        <f>'PROTRA_capacity-Original_Data'!R1487</f>
        <v>2.2312500000000002E-3</v>
      </c>
      <c r="R1487" s="5">
        <f>'PROTRA_capacity-Original_Data'!S1487</f>
        <v>2.2312500000000002E-3</v>
      </c>
      <c r="S1487" s="5">
        <f>'PROTRA_capacity-Original_Data'!T1487</f>
        <v>2.2312500000000002E-3</v>
      </c>
      <c r="T1487" s="5">
        <f>'PROTRA_capacity-Original_Data'!U1487</f>
        <v>2.2312500000000002E-3</v>
      </c>
      <c r="U1487" s="5">
        <f>'PROTRA_capacity-Original_Data'!V1487</f>
        <v>3.0187500000000006E-3</v>
      </c>
      <c r="W1487" s="83" t="e">
        <f t="shared" si="95"/>
        <v>#DIV/0!</v>
      </c>
    </row>
    <row r="1488" spans="1:23" x14ac:dyDescent="0.35">
      <c r="A1488" t="s">
        <v>66</v>
      </c>
      <c r="B1488" t="s">
        <v>42</v>
      </c>
      <c r="C1488" t="str">
        <f t="shared" si="92"/>
        <v>SLOVENIA_TO_elec</v>
      </c>
      <c r="D1488" t="str">
        <f t="shared" si="93"/>
        <v>PROTRA_CHP_PP_I</v>
      </c>
      <c r="E1488" t="s">
        <v>18</v>
      </c>
      <c r="F1488" s="1" t="str">
        <f t="shared" si="94"/>
        <v>SLOVENIATO_elecPROTRA_PP_solid_bio_CCS</v>
      </c>
      <c r="G1488" s="5">
        <f>'PROTRA_capacity-Original_Data'!H1488</f>
        <v>0</v>
      </c>
      <c r="H1488" s="5">
        <f>'PROTRA_capacity-Original_Data'!I1488</f>
        <v>0</v>
      </c>
      <c r="I1488" s="5">
        <f>'PROTRA_capacity-Original_Data'!J1488</f>
        <v>0</v>
      </c>
      <c r="J1488" s="5">
        <f>'PROTRA_capacity-Original_Data'!K1488</f>
        <v>0</v>
      </c>
      <c r="K1488" s="5">
        <f>'PROTRA_capacity-Original_Data'!L1488</f>
        <v>0</v>
      </c>
      <c r="L1488" s="5">
        <f>'PROTRA_capacity-Original_Data'!M1488</f>
        <v>0</v>
      </c>
      <c r="M1488" s="5">
        <f>'PROTRA_capacity-Original_Data'!N1488</f>
        <v>0</v>
      </c>
      <c r="N1488" s="5">
        <f>'PROTRA_capacity-Original_Data'!O1488</f>
        <v>0</v>
      </c>
      <c r="O1488" s="5">
        <f>'PROTRA_capacity-Original_Data'!P1488</f>
        <v>0</v>
      </c>
      <c r="P1488" s="5">
        <f>'PROTRA_capacity-Original_Data'!Q1488</f>
        <v>0</v>
      </c>
      <c r="Q1488" s="5">
        <f>'PROTRA_capacity-Original_Data'!R1488</f>
        <v>0</v>
      </c>
      <c r="R1488" s="5">
        <f>'PROTRA_capacity-Original_Data'!S1488</f>
        <v>0</v>
      </c>
      <c r="S1488" s="5">
        <f>'PROTRA_capacity-Original_Data'!T1488</f>
        <v>0</v>
      </c>
      <c r="T1488" s="5">
        <f>'PROTRA_capacity-Original_Data'!U1488</f>
        <v>0</v>
      </c>
      <c r="U1488" s="5">
        <f>'PROTRA_capacity-Original_Data'!V1488</f>
        <v>0</v>
      </c>
      <c r="W1488" s="83" t="e">
        <f t="shared" si="95"/>
        <v>#DIV/0!</v>
      </c>
    </row>
    <row r="1489" spans="1:23" x14ac:dyDescent="0.35">
      <c r="A1489" t="s">
        <v>66</v>
      </c>
      <c r="B1489" t="s">
        <v>42</v>
      </c>
      <c r="C1489" t="str">
        <f t="shared" si="92"/>
        <v>SLOVENIA_TO_elec</v>
      </c>
      <c r="D1489" t="str">
        <f t="shared" si="93"/>
        <v>PROTRA_CHP_PP_I</v>
      </c>
      <c r="E1489" t="s">
        <v>19</v>
      </c>
      <c r="F1489" s="1" t="str">
        <f t="shared" si="94"/>
        <v>SLOVENIATO_elecPROTRA_PP_gas_fuels</v>
      </c>
      <c r="G1489" s="5">
        <f>'PROTRA_capacity-Original_Data'!H1489</f>
        <v>0.15343999999999999</v>
      </c>
      <c r="H1489" s="5">
        <f>'PROTRA_capacity-Original_Data'!I1489</f>
        <v>0.15343999999999999</v>
      </c>
      <c r="I1489" s="5">
        <f>'PROTRA_capacity-Original_Data'!J1489</f>
        <v>0.13144</v>
      </c>
      <c r="J1489" s="5">
        <f>'PROTRA_capacity-Original_Data'!K1489</f>
        <v>0.13144</v>
      </c>
      <c r="K1489" s="5">
        <f>'PROTRA_capacity-Original_Data'!L1489</f>
        <v>0.13144</v>
      </c>
      <c r="L1489" s="5">
        <f>'PROTRA_capacity-Original_Data'!M1489</f>
        <v>0.14183999999999999</v>
      </c>
      <c r="M1489" s="5">
        <f>'PROTRA_capacity-Original_Data'!N1489</f>
        <v>0.14183999999999999</v>
      </c>
      <c r="N1489" s="5">
        <f>'PROTRA_capacity-Original_Data'!O1489</f>
        <v>0.14183999999999999</v>
      </c>
      <c r="O1489" s="5">
        <f>'PROTRA_capacity-Original_Data'!P1489</f>
        <v>0.14183999999999999</v>
      </c>
      <c r="P1489" s="5">
        <f>'PROTRA_capacity-Original_Data'!Q1489</f>
        <v>0.14183999999999999</v>
      </c>
      <c r="Q1489" s="5">
        <f>'PROTRA_capacity-Original_Data'!R1489</f>
        <v>0.14212946938775509</v>
      </c>
      <c r="R1489" s="5">
        <f>'PROTRA_capacity-Original_Data'!S1489</f>
        <v>0.14212946938775509</v>
      </c>
      <c r="S1489" s="5">
        <f>'PROTRA_capacity-Original_Data'!T1489</f>
        <v>0.14212946938775509</v>
      </c>
      <c r="T1489" s="5">
        <f>'PROTRA_capacity-Original_Data'!U1489</f>
        <v>0.14212946938775509</v>
      </c>
      <c r="U1489" s="5">
        <f>'PROTRA_capacity-Original_Data'!V1489</f>
        <v>0.15805028571428573</v>
      </c>
      <c r="W1489" s="83">
        <f t="shared" si="95"/>
        <v>2.1167826042072235E-3</v>
      </c>
    </row>
    <row r="1490" spans="1:23" x14ac:dyDescent="0.35">
      <c r="A1490" t="s">
        <v>66</v>
      </c>
      <c r="B1490" t="s">
        <v>42</v>
      </c>
      <c r="C1490" t="str">
        <f t="shared" si="92"/>
        <v>SLOVENIA_TO_elec</v>
      </c>
      <c r="D1490" t="str">
        <f t="shared" si="93"/>
        <v>PROTRA_CHP_PP_I</v>
      </c>
      <c r="E1490" t="s">
        <v>20</v>
      </c>
      <c r="F1490" s="1" t="str">
        <f t="shared" si="94"/>
        <v>SLOVENIATO_elecPROTRA_PP_gas_fuels_CCS</v>
      </c>
      <c r="G1490" s="6">
        <f>'PROTRA_capacity-Original_Data'!H1490</f>
        <v>0</v>
      </c>
      <c r="H1490" s="6">
        <f>'PROTRA_capacity-Original_Data'!I1490</f>
        <v>0</v>
      </c>
      <c r="I1490" s="6">
        <f>'PROTRA_capacity-Original_Data'!J1490</f>
        <v>0</v>
      </c>
      <c r="J1490" s="6">
        <f>'PROTRA_capacity-Original_Data'!K1490</f>
        <v>0</v>
      </c>
      <c r="K1490" s="6">
        <f>'PROTRA_capacity-Original_Data'!L1490</f>
        <v>0</v>
      </c>
      <c r="L1490" s="6">
        <f>'PROTRA_capacity-Original_Data'!M1490</f>
        <v>0</v>
      </c>
      <c r="M1490" s="6">
        <f>'PROTRA_capacity-Original_Data'!N1490</f>
        <v>0</v>
      </c>
      <c r="N1490" s="6">
        <f>'PROTRA_capacity-Original_Data'!O1490</f>
        <v>0</v>
      </c>
      <c r="O1490" s="6">
        <f>'PROTRA_capacity-Original_Data'!P1490</f>
        <v>0</v>
      </c>
      <c r="P1490" s="6">
        <f>'PROTRA_capacity-Original_Data'!Q1490</f>
        <v>0</v>
      </c>
      <c r="Q1490" s="6">
        <f>'PROTRA_capacity-Original_Data'!R1490</f>
        <v>0</v>
      </c>
      <c r="R1490" s="6">
        <f>'PROTRA_capacity-Original_Data'!S1490</f>
        <v>0</v>
      </c>
      <c r="S1490" s="6">
        <f>'PROTRA_capacity-Original_Data'!T1490</f>
        <v>0</v>
      </c>
      <c r="T1490" s="6">
        <f>'PROTRA_capacity-Original_Data'!U1490</f>
        <v>0</v>
      </c>
      <c r="U1490" s="6">
        <f>'PROTRA_capacity-Original_Data'!V1490</f>
        <v>0</v>
      </c>
      <c r="W1490" s="83" t="e">
        <f t="shared" si="95"/>
        <v>#DIV/0!</v>
      </c>
    </row>
    <row r="1491" spans="1:23" x14ac:dyDescent="0.35">
      <c r="A1491" t="s">
        <v>66</v>
      </c>
      <c r="B1491" t="s">
        <v>42</v>
      </c>
      <c r="C1491" t="str">
        <f t="shared" si="92"/>
        <v>SLOVENIA_TO_elec</v>
      </c>
      <c r="D1491" t="str">
        <f t="shared" si="93"/>
        <v>PROTRA_CHP_PP_I</v>
      </c>
      <c r="E1491" t="s">
        <v>21</v>
      </c>
      <c r="F1491" s="1" t="str">
        <f t="shared" si="94"/>
        <v>SLOVENIATO_elecPROTRA_PP_geothermal</v>
      </c>
      <c r="G1491" s="4">
        <f>INDEX('CHP-geothermal-fix'!H$155:H$226,MATCH(PROTRA_capacity!$F1491,'CHP-geothermal-fix'!$F$155:$F$226,0))</f>
        <v>5.0209329790374963E-4</v>
      </c>
      <c r="H1491" s="4">
        <f>INDEX('CHP-geothermal-fix'!I$155:I$226,MATCH(PROTRA_capacity!$F1491,'CHP-geothermal-fix'!$F$155:$F$226,0))</f>
        <v>4.8322852081488052E-4</v>
      </c>
      <c r="I1491" s="4">
        <f>INDEX('CHP-geothermal-fix'!J$155:J$226,MATCH(PROTRA_capacity!$F1491,'CHP-geothermal-fix'!$F$155:$F$226,0))</f>
        <v>4.8613079421316803E-4</v>
      </c>
      <c r="J1491" s="4">
        <f>INDEX('CHP-geothermal-fix'!K$155:K$226,MATCH(PROTRA_capacity!$F1491,'CHP-geothermal-fix'!$F$155:$F$226,0))</f>
        <v>4.7452170062001783E-4</v>
      </c>
      <c r="K1491" s="4">
        <f>INDEX('CHP-geothermal-fix'!L$155:L$226,MATCH(PROTRA_capacity!$F1491,'CHP-geothermal-fix'!$F$155:$F$226,0))</f>
        <v>4.8322852081488052E-4</v>
      </c>
      <c r="L1491" s="4">
        <f>INDEX('CHP-geothermal-fix'!M$155:M$226,MATCH(PROTRA_capacity!$F1491,'CHP-geothermal-fix'!$F$155:$F$226,0))</f>
        <v>6.9758999999999999E-4</v>
      </c>
      <c r="M1491" s="4">
        <f>INDEX('CHP-geothermal-fix'!N$155:N$226,MATCH(PROTRA_capacity!$F1491,'CHP-geothermal-fix'!$F$155:$F$226,0))</f>
        <v>7.159223340000001E-4</v>
      </c>
      <c r="N1491" s="4">
        <f>INDEX('CHP-geothermal-fix'!O$155:O$226,MATCH(PROTRA_capacity!$F1491,'CHP-geothermal-fix'!$F$155:$F$226,0))</f>
        <v>7.2449999999999988E-4</v>
      </c>
      <c r="O1491" s="4">
        <f>INDEX('CHP-geothermal-fix'!P$155:P$226,MATCH(PROTRA_capacity!$F1491,'CHP-geothermal-fix'!$F$155:$F$226,0))</f>
        <v>7.5988809899999994E-4</v>
      </c>
      <c r="P1491" s="4">
        <f>INDEX('CHP-geothermal-fix'!Q$155:Q$226,MATCH(PROTRA_capacity!$F1491,'CHP-geothermal-fix'!$F$155:$F$226,0))</f>
        <v>7.4312999999999994E-4</v>
      </c>
      <c r="Q1491" s="4">
        <f>INDEX('CHP-geothermal-fix'!R$155:R$226,MATCH(PROTRA_capacity!$F1491,'CHP-geothermal-fix'!$F$155:$F$226,0))</f>
        <v>7.8584369596930274E-4</v>
      </c>
      <c r="R1491" s="4">
        <f>INDEX('CHP-geothermal-fix'!S$155:S$226,MATCH(PROTRA_capacity!$F1491,'CHP-geothermal-fix'!$F$155:$F$226,0))</f>
        <v>8.2855739193860554E-4</v>
      </c>
      <c r="S1491" s="4">
        <f>INDEX('CHP-geothermal-fix'!T$155:T$226,MATCH(PROTRA_capacity!$F1491,'CHP-geothermal-fix'!$F$155:$F$226,0))</f>
        <v>8.7127108790790834E-4</v>
      </c>
      <c r="T1491" s="4">
        <f>INDEX('CHP-geothermal-fix'!U$155:U$226,MATCH(PROTRA_capacity!$F1491,'CHP-geothermal-fix'!$F$155:$F$226,0))</f>
        <v>9.1398478387721114E-4</v>
      </c>
      <c r="U1491" s="4">
        <f>INDEX('CHP-geothermal-fix'!V$155:V$226,MATCH(PROTRA_capacity!$F1491,'CHP-geothermal-fix'!$F$155:$F$226,0))</f>
        <v>9.5669847984651394E-4</v>
      </c>
      <c r="W1491" s="83">
        <f t="shared" si="95"/>
        <v>4.7126939428432157E-2</v>
      </c>
    </row>
    <row r="1492" spans="1:23" x14ac:dyDescent="0.35">
      <c r="A1492" t="s">
        <v>66</v>
      </c>
      <c r="B1492" t="s">
        <v>42</v>
      </c>
      <c r="C1492" t="str">
        <f t="shared" si="92"/>
        <v>SLOVENIA_TO_elec</v>
      </c>
      <c r="D1492" t="str">
        <f t="shared" si="93"/>
        <v>PROTRA_CHP_PP_I</v>
      </c>
      <c r="E1492" t="s">
        <v>22</v>
      </c>
      <c r="F1492" s="1" t="str">
        <f t="shared" si="94"/>
        <v>SLOVENIATO_elecPROTRA_PP_hydropower_dammed</v>
      </c>
      <c r="G1492" s="5">
        <f>'PROTRA_capacity-Original_Data'!H1492</f>
        <v>0.65836000000000006</v>
      </c>
      <c r="H1492" s="5">
        <f>'PROTRA_capacity-Original_Data'!I1492</f>
        <v>0.67102000000000006</v>
      </c>
      <c r="I1492" s="5">
        <f>'PROTRA_capacity-Original_Data'!J1492</f>
        <v>0.68368000000000007</v>
      </c>
      <c r="J1492" s="5">
        <f>'PROTRA_capacity-Original_Data'!K1492</f>
        <v>0.7256800000000001</v>
      </c>
      <c r="K1492" s="5">
        <f>'PROTRA_capacity-Original_Data'!L1492</f>
        <v>0.90568000000000004</v>
      </c>
      <c r="L1492" s="5">
        <f>'PROTRA_capacity-Original_Data'!M1492</f>
        <v>0.90568000000000004</v>
      </c>
      <c r="M1492" s="5">
        <f>'PROTRA_capacity-Original_Data'!N1492</f>
        <v>0.90568000000000004</v>
      </c>
      <c r="N1492" s="5">
        <f>'PROTRA_capacity-Original_Data'!O1492</f>
        <v>0.90568000000000004</v>
      </c>
      <c r="O1492" s="5">
        <f>'PROTRA_capacity-Original_Data'!P1492</f>
        <v>0.90568000000000004</v>
      </c>
      <c r="P1492" s="5">
        <f>'PROTRA_capacity-Original_Data'!Q1492</f>
        <v>0.90568000000000004</v>
      </c>
      <c r="Q1492" s="5">
        <f>'PROTRA_capacity-Original_Data'!R1492</f>
        <v>0.90568000000000004</v>
      </c>
      <c r="R1492" s="5">
        <f>'PROTRA_capacity-Original_Data'!S1492</f>
        <v>0.90568000000000004</v>
      </c>
      <c r="S1492" s="5">
        <f>'PROTRA_capacity-Original_Data'!T1492</f>
        <v>0.90568000000000004</v>
      </c>
      <c r="T1492" s="5">
        <f>'PROTRA_capacity-Original_Data'!U1492</f>
        <v>0.90568000000000004</v>
      </c>
      <c r="U1492" s="5">
        <f>'PROTRA_capacity-Original_Data'!V1492</f>
        <v>0.90568000000000004</v>
      </c>
      <c r="W1492" s="83">
        <f t="shared" si="95"/>
        <v>2.3042479570134278E-2</v>
      </c>
    </row>
    <row r="1493" spans="1:23" x14ac:dyDescent="0.35">
      <c r="A1493" t="s">
        <v>66</v>
      </c>
      <c r="B1493" t="s">
        <v>42</v>
      </c>
      <c r="C1493" t="str">
        <f t="shared" si="92"/>
        <v>SLOVENIA_TO_elec</v>
      </c>
      <c r="D1493" t="str">
        <f t="shared" si="93"/>
        <v>PROTRA_CHP_PP_I</v>
      </c>
      <c r="E1493" t="s">
        <v>23</v>
      </c>
      <c r="F1493" s="1" t="str">
        <f t="shared" si="94"/>
        <v>SLOVENIATO_elecPROTRA_PP_hydropower_run_of_river</v>
      </c>
      <c r="G1493" s="5">
        <f>'PROTRA_capacity-Original_Data'!H1493</f>
        <v>0.34792200000000001</v>
      </c>
      <c r="H1493" s="5">
        <f>'PROTRA_capacity-Original_Data'!I1493</f>
        <v>0.34792200000000001</v>
      </c>
      <c r="I1493" s="5">
        <f>'PROTRA_capacity-Original_Data'!J1493</f>
        <v>0.34792200000000001</v>
      </c>
      <c r="J1493" s="5">
        <f>'PROTRA_capacity-Original_Data'!K1493</f>
        <v>0.34772200000000003</v>
      </c>
      <c r="K1493" s="5">
        <f>'PROTRA_capacity-Original_Data'!L1493</f>
        <v>0.34831999999999996</v>
      </c>
      <c r="L1493" s="5">
        <f>'PROTRA_capacity-Original_Data'!M1493</f>
        <v>0.34831999999999996</v>
      </c>
      <c r="M1493" s="5">
        <f>'PROTRA_capacity-Original_Data'!N1493</f>
        <v>0.34831999999999996</v>
      </c>
      <c r="N1493" s="5">
        <f>'PROTRA_capacity-Original_Data'!O1493</f>
        <v>0.39331999999999995</v>
      </c>
      <c r="O1493" s="5">
        <f>'PROTRA_capacity-Original_Data'!P1493</f>
        <v>0.39131999999999995</v>
      </c>
      <c r="P1493" s="5">
        <f>'PROTRA_capacity-Original_Data'!Q1493</f>
        <v>0.39131999999999995</v>
      </c>
      <c r="Q1493" s="5">
        <f>'PROTRA_capacity-Original_Data'!R1493</f>
        <v>0.39131999999999995</v>
      </c>
      <c r="R1493" s="5">
        <f>'PROTRA_capacity-Original_Data'!S1493</f>
        <v>0.39131999999999995</v>
      </c>
      <c r="S1493" s="5">
        <f>'PROTRA_capacity-Original_Data'!T1493</f>
        <v>0.39131999999999995</v>
      </c>
      <c r="T1493" s="5">
        <f>'PROTRA_capacity-Original_Data'!U1493</f>
        <v>0.39131999999999995</v>
      </c>
      <c r="U1493" s="5">
        <f>'PROTRA_capacity-Original_Data'!V1493</f>
        <v>0.41287418803418796</v>
      </c>
      <c r="W1493" s="83">
        <f t="shared" si="95"/>
        <v>1.2301086462992439E-2</v>
      </c>
    </row>
    <row r="1494" spans="1:23" x14ac:dyDescent="0.35">
      <c r="A1494" t="s">
        <v>66</v>
      </c>
      <c r="B1494" t="s">
        <v>42</v>
      </c>
      <c r="C1494" t="str">
        <f t="shared" si="92"/>
        <v>SLOVENIA_TO_elec</v>
      </c>
      <c r="D1494" t="str">
        <f t="shared" si="93"/>
        <v>PROTRA_CHP_PP_I</v>
      </c>
      <c r="E1494" t="s">
        <v>24</v>
      </c>
      <c r="F1494" s="1" t="str">
        <f t="shared" si="94"/>
        <v>SLOVENIATO_elecPROTRA_PP_liquid_fuels</v>
      </c>
      <c r="G1494" s="5">
        <f>'PROTRA_capacity-Original_Data'!H1494</f>
        <v>0.11849999999999999</v>
      </c>
      <c r="H1494" s="5">
        <f>'PROTRA_capacity-Original_Data'!I1494</f>
        <v>0.11849999999999999</v>
      </c>
      <c r="I1494" s="5">
        <f>'PROTRA_capacity-Original_Data'!J1494</f>
        <v>4.4499999999999998E-2</v>
      </c>
      <c r="J1494" s="5">
        <f>'PROTRA_capacity-Original_Data'!K1494</f>
        <v>4.4499999999999998E-2</v>
      </c>
      <c r="K1494" s="5">
        <f>'PROTRA_capacity-Original_Data'!L1494</f>
        <v>3.0899999999999997E-2</v>
      </c>
      <c r="L1494" s="5">
        <f>'PROTRA_capacity-Original_Data'!M1494</f>
        <v>3.0100000000000002E-2</v>
      </c>
      <c r="M1494" s="5">
        <f>'PROTRA_capacity-Original_Data'!N1494</f>
        <v>2.6100000000000002E-2</v>
      </c>
      <c r="N1494" s="5">
        <f>'PROTRA_capacity-Original_Data'!O1494</f>
        <v>2.6100000000000002E-2</v>
      </c>
      <c r="O1494" s="5">
        <f>'PROTRA_capacity-Original_Data'!P1494</f>
        <v>1.9099999999999999E-2</v>
      </c>
      <c r="P1494" s="5">
        <f>'PROTRA_capacity-Original_Data'!Q1494</f>
        <v>9.1100000000000014E-2</v>
      </c>
      <c r="Q1494" s="5">
        <f>'PROTRA_capacity-Original_Data'!R1494</f>
        <v>9.8757142857142877E-2</v>
      </c>
      <c r="R1494" s="5">
        <f>'PROTRA_capacity-Original_Data'!S1494</f>
        <v>0.10641428571428574</v>
      </c>
      <c r="S1494" s="5">
        <f>'PROTRA_capacity-Original_Data'!T1494</f>
        <v>0.1140714285714286</v>
      </c>
      <c r="T1494" s="5">
        <f>'PROTRA_capacity-Original_Data'!U1494</f>
        <v>0.12172857142857146</v>
      </c>
      <c r="U1494" s="5">
        <f>'PROTRA_capacity-Original_Data'!V1494</f>
        <v>0.12938571428571433</v>
      </c>
      <c r="W1494" s="83">
        <f t="shared" si="95"/>
        <v>6.2972459296046779E-3</v>
      </c>
    </row>
    <row r="1495" spans="1:23" x14ac:dyDescent="0.35">
      <c r="A1495" t="s">
        <v>66</v>
      </c>
      <c r="B1495" t="s">
        <v>42</v>
      </c>
      <c r="C1495" t="str">
        <f t="shared" si="92"/>
        <v>SLOVENIA_TO_elec</v>
      </c>
      <c r="D1495" t="str">
        <f t="shared" si="93"/>
        <v>PROTRA_CHP_PP_I</v>
      </c>
      <c r="E1495" t="s">
        <v>25</v>
      </c>
      <c r="F1495" s="1" t="str">
        <f t="shared" si="94"/>
        <v>SLOVENIATO_elecPROTRA_PP_liquid_fuels_CCS</v>
      </c>
      <c r="G1495" s="5">
        <f>'PROTRA_capacity-Original_Data'!H1495</f>
        <v>0</v>
      </c>
      <c r="H1495" s="5">
        <f>'PROTRA_capacity-Original_Data'!I1495</f>
        <v>0</v>
      </c>
      <c r="I1495" s="5">
        <f>'PROTRA_capacity-Original_Data'!J1495</f>
        <v>0</v>
      </c>
      <c r="J1495" s="5">
        <f>'PROTRA_capacity-Original_Data'!K1495</f>
        <v>0</v>
      </c>
      <c r="K1495" s="5">
        <f>'PROTRA_capacity-Original_Data'!L1495</f>
        <v>0</v>
      </c>
      <c r="L1495" s="5">
        <f>'PROTRA_capacity-Original_Data'!M1495</f>
        <v>0</v>
      </c>
      <c r="M1495" s="5">
        <f>'PROTRA_capacity-Original_Data'!N1495</f>
        <v>0</v>
      </c>
      <c r="N1495" s="5">
        <f>'PROTRA_capacity-Original_Data'!O1495</f>
        <v>0</v>
      </c>
      <c r="O1495" s="5">
        <f>'PROTRA_capacity-Original_Data'!P1495</f>
        <v>0</v>
      </c>
      <c r="P1495" s="5">
        <f>'PROTRA_capacity-Original_Data'!Q1495</f>
        <v>0</v>
      </c>
      <c r="Q1495" s="5">
        <f>'PROTRA_capacity-Original_Data'!R1495</f>
        <v>0</v>
      </c>
      <c r="R1495" s="5">
        <f>'PROTRA_capacity-Original_Data'!S1495</f>
        <v>0</v>
      </c>
      <c r="S1495" s="5">
        <f>'PROTRA_capacity-Original_Data'!T1495</f>
        <v>0</v>
      </c>
      <c r="T1495" s="5">
        <f>'PROTRA_capacity-Original_Data'!U1495</f>
        <v>0</v>
      </c>
      <c r="U1495" s="5">
        <f>'PROTRA_capacity-Original_Data'!V1495</f>
        <v>0</v>
      </c>
      <c r="W1495" s="83" t="e">
        <f t="shared" si="95"/>
        <v>#DIV/0!</v>
      </c>
    </row>
    <row r="1496" spans="1:23" x14ac:dyDescent="0.35">
      <c r="A1496" t="s">
        <v>66</v>
      </c>
      <c r="B1496" t="s">
        <v>42</v>
      </c>
      <c r="C1496" t="str">
        <f t="shared" si="92"/>
        <v>SLOVENIA_TO_elec</v>
      </c>
      <c r="D1496" t="str">
        <f t="shared" si="93"/>
        <v>PROTRA_CHP_PP_I</v>
      </c>
      <c r="E1496" t="s">
        <v>26</v>
      </c>
      <c r="F1496" s="1" t="str">
        <f t="shared" si="94"/>
        <v>SLOVENIATO_elecPROTRA_PP_nuclear</v>
      </c>
      <c r="G1496" s="5">
        <f>'PROTRA_capacity-Original_Data'!H1496</f>
        <v>0.70699999999999996</v>
      </c>
      <c r="H1496" s="5">
        <f>'PROTRA_capacity-Original_Data'!I1496</f>
        <v>0.70699999999999996</v>
      </c>
      <c r="I1496" s="5">
        <f>'PROTRA_capacity-Original_Data'!J1496</f>
        <v>0.70699999999999996</v>
      </c>
      <c r="J1496" s="5">
        <f>'PROTRA_capacity-Original_Data'!K1496</f>
        <v>0.70699999999999996</v>
      </c>
      <c r="K1496" s="5">
        <f>'PROTRA_capacity-Original_Data'!L1496</f>
        <v>0.70699999999999996</v>
      </c>
      <c r="L1496" s="5">
        <f>'PROTRA_capacity-Original_Data'!M1496</f>
        <v>0.73</v>
      </c>
      <c r="M1496" s="5">
        <f>'PROTRA_capacity-Original_Data'!N1496</f>
        <v>0.73</v>
      </c>
      <c r="N1496" s="5">
        <f>'PROTRA_capacity-Original_Data'!O1496</f>
        <v>0.73</v>
      </c>
      <c r="O1496" s="5">
        <f>'PROTRA_capacity-Original_Data'!P1496</f>
        <v>0.73</v>
      </c>
      <c r="P1496" s="5">
        <f>'PROTRA_capacity-Original_Data'!Q1496</f>
        <v>0.73</v>
      </c>
      <c r="Q1496" s="5">
        <f>'PROTRA_capacity-Original_Data'!R1496</f>
        <v>0.73</v>
      </c>
      <c r="R1496" s="5">
        <f>'PROTRA_capacity-Original_Data'!S1496</f>
        <v>0.73</v>
      </c>
      <c r="S1496" s="5">
        <f>'PROTRA_capacity-Original_Data'!T1496</f>
        <v>0.73</v>
      </c>
      <c r="T1496" s="5">
        <f>'PROTRA_capacity-Original_Data'!U1496</f>
        <v>0.73</v>
      </c>
      <c r="U1496" s="5">
        <f>'PROTRA_capacity-Original_Data'!V1496</f>
        <v>0.73</v>
      </c>
      <c r="W1496" s="83">
        <f t="shared" si="95"/>
        <v>2.2893213783070632E-3</v>
      </c>
    </row>
    <row r="1497" spans="1:23" x14ac:dyDescent="0.35">
      <c r="A1497" t="s">
        <v>66</v>
      </c>
      <c r="B1497" t="s">
        <v>42</v>
      </c>
      <c r="C1497" t="str">
        <f t="shared" si="92"/>
        <v>SLOVENIA_TO_elec</v>
      </c>
      <c r="D1497" t="str">
        <f t="shared" si="93"/>
        <v>PROTRA_CHP_PP_I</v>
      </c>
      <c r="E1497" t="s">
        <v>27</v>
      </c>
      <c r="F1497" s="1" t="str">
        <f t="shared" si="94"/>
        <v>SLOVENIATO_elecPROTRA_PP_oceanic</v>
      </c>
      <c r="G1497" s="5">
        <f>'PROTRA_capacity-Original_Data'!H1497</f>
        <v>0</v>
      </c>
      <c r="H1497" s="5">
        <f>'PROTRA_capacity-Original_Data'!I1497</f>
        <v>0</v>
      </c>
      <c r="I1497" s="5">
        <f>'PROTRA_capacity-Original_Data'!J1497</f>
        <v>0</v>
      </c>
      <c r="J1497" s="5">
        <f>'PROTRA_capacity-Original_Data'!K1497</f>
        <v>0</v>
      </c>
      <c r="K1497" s="5">
        <f>'PROTRA_capacity-Original_Data'!L1497</f>
        <v>0</v>
      </c>
      <c r="L1497" s="5">
        <f>'PROTRA_capacity-Original_Data'!M1497</f>
        <v>0</v>
      </c>
      <c r="M1497" s="5">
        <f>'PROTRA_capacity-Original_Data'!N1497</f>
        <v>0</v>
      </c>
      <c r="N1497" s="5">
        <f>'PROTRA_capacity-Original_Data'!O1497</f>
        <v>0</v>
      </c>
      <c r="O1497" s="5">
        <f>'PROTRA_capacity-Original_Data'!P1497</f>
        <v>0</v>
      </c>
      <c r="P1497" s="5">
        <f>'PROTRA_capacity-Original_Data'!Q1497</f>
        <v>0</v>
      </c>
      <c r="Q1497" s="5">
        <f>'PROTRA_capacity-Original_Data'!R1497</f>
        <v>0</v>
      </c>
      <c r="R1497" s="5">
        <f>'PROTRA_capacity-Original_Data'!S1497</f>
        <v>0</v>
      </c>
      <c r="S1497" s="5">
        <f>'PROTRA_capacity-Original_Data'!T1497</f>
        <v>0</v>
      </c>
      <c r="T1497" s="5">
        <f>'PROTRA_capacity-Original_Data'!U1497</f>
        <v>0</v>
      </c>
      <c r="U1497" s="5">
        <f>'PROTRA_capacity-Original_Data'!V1497</f>
        <v>0</v>
      </c>
      <c r="W1497" s="83" t="e">
        <f t="shared" si="95"/>
        <v>#DIV/0!</v>
      </c>
    </row>
    <row r="1498" spans="1:23" x14ac:dyDescent="0.35">
      <c r="A1498" t="s">
        <v>66</v>
      </c>
      <c r="B1498" t="s">
        <v>42</v>
      </c>
      <c r="C1498" t="str">
        <f t="shared" si="92"/>
        <v>SLOVENIA_TO_elec</v>
      </c>
      <c r="D1498" t="str">
        <f t="shared" si="93"/>
        <v>PROTRA_CHP_PP_I</v>
      </c>
      <c r="E1498" t="s">
        <v>28</v>
      </c>
      <c r="F1498" s="1" t="str">
        <f t="shared" si="94"/>
        <v>SLOVENIATO_elecPROTRA_PP_solar_CSP</v>
      </c>
      <c r="G1498" s="5">
        <f>'PROTRA_capacity-Original_Data'!H1498</f>
        <v>0</v>
      </c>
      <c r="H1498" s="5">
        <f>'PROTRA_capacity-Original_Data'!I1498</f>
        <v>0</v>
      </c>
      <c r="I1498" s="5">
        <f>'PROTRA_capacity-Original_Data'!J1498</f>
        <v>0</v>
      </c>
      <c r="J1498" s="5">
        <f>'PROTRA_capacity-Original_Data'!K1498</f>
        <v>0</v>
      </c>
      <c r="K1498" s="5">
        <f>'PROTRA_capacity-Original_Data'!L1498</f>
        <v>0</v>
      </c>
      <c r="L1498" s="5">
        <f>'PROTRA_capacity-Original_Data'!M1498</f>
        <v>0</v>
      </c>
      <c r="M1498" s="5">
        <f>'PROTRA_capacity-Original_Data'!N1498</f>
        <v>0</v>
      </c>
      <c r="N1498" s="5">
        <f>'PROTRA_capacity-Original_Data'!O1498</f>
        <v>0</v>
      </c>
      <c r="O1498" s="5">
        <f>'PROTRA_capacity-Original_Data'!P1498</f>
        <v>0</v>
      </c>
      <c r="P1498" s="5">
        <f>'PROTRA_capacity-Original_Data'!Q1498</f>
        <v>0</v>
      </c>
      <c r="Q1498" s="5">
        <f>'PROTRA_capacity-Original_Data'!R1498</f>
        <v>0</v>
      </c>
      <c r="R1498" s="5">
        <f>'PROTRA_capacity-Original_Data'!S1498</f>
        <v>0</v>
      </c>
      <c r="S1498" s="5">
        <f>'PROTRA_capacity-Original_Data'!T1498</f>
        <v>0</v>
      </c>
      <c r="T1498" s="5">
        <f>'PROTRA_capacity-Original_Data'!U1498</f>
        <v>0</v>
      </c>
      <c r="U1498" s="5">
        <f>'PROTRA_capacity-Original_Data'!V1498</f>
        <v>0</v>
      </c>
      <c r="W1498" s="83" t="e">
        <f t="shared" si="95"/>
        <v>#DIV/0!</v>
      </c>
    </row>
    <row r="1499" spans="1:23" x14ac:dyDescent="0.35">
      <c r="A1499" t="s">
        <v>66</v>
      </c>
      <c r="B1499" t="s">
        <v>42</v>
      </c>
      <c r="C1499" t="str">
        <f t="shared" si="92"/>
        <v>SLOVENIA_TO_elec</v>
      </c>
      <c r="D1499" t="str">
        <f t="shared" si="93"/>
        <v>PROTRA_CHP_PP_I</v>
      </c>
      <c r="E1499" t="s">
        <v>29</v>
      </c>
      <c r="F1499" s="1" t="str">
        <f t="shared" si="94"/>
        <v>SLOVENIATO_elecPROTRA_PP_solar_PV</v>
      </c>
      <c r="G1499" s="5">
        <f>'PROTRA_capacity-Original_Data'!H1499</f>
        <v>3.8800000000000035E-6</v>
      </c>
      <c r="H1499" s="5">
        <f>'PROTRA_capacity-Original_Data'!I1499</f>
        <v>1.172000000000001E-5</v>
      </c>
      <c r="I1499" s="5">
        <f>'PROTRA_capacity-Original_Data'!J1499</f>
        <v>2.0000000000000019E-5</v>
      </c>
      <c r="J1499" s="5">
        <f>'PROTRA_capacity-Original_Data'!K1499</f>
        <v>8.0000000000000074E-5</v>
      </c>
      <c r="K1499" s="5">
        <f>'PROTRA_capacity-Original_Data'!L1499</f>
        <v>2.4000000000000022E-4</v>
      </c>
      <c r="L1499" s="5">
        <f>'PROTRA_capacity-Original_Data'!M1499</f>
        <v>1.140000000000001E-3</v>
      </c>
      <c r="M1499" s="5">
        <f>'PROTRA_capacity-Original_Data'!N1499</f>
        <v>2.8400000000000027E-3</v>
      </c>
      <c r="N1499" s="5">
        <f>'PROTRA_capacity-Original_Data'!O1499</f>
        <v>3.7400000000000033E-3</v>
      </c>
      <c r="O1499" s="5">
        <f>'PROTRA_capacity-Original_Data'!P1499</f>
        <v>4.4600000000000048E-3</v>
      </c>
      <c r="P1499" s="5">
        <f>'PROTRA_capacity-Original_Data'!Q1499</f>
        <v>4.7600000000000038E-3</v>
      </c>
      <c r="Q1499" s="5">
        <f>'PROTRA_capacity-Original_Data'!R1499</f>
        <v>4.7781679389313015E-3</v>
      </c>
      <c r="R1499" s="5">
        <f>'PROTRA_capacity-Original_Data'!S1499</f>
        <v>4.8326717557251944E-3</v>
      </c>
      <c r="S1499" s="5">
        <f>'PROTRA_capacity-Original_Data'!T1499</f>
        <v>4.9961832061068742E-3</v>
      </c>
      <c r="T1499" s="5">
        <f>'PROTRA_capacity-Original_Data'!U1499</f>
        <v>4.9961832061068742E-3</v>
      </c>
      <c r="U1499" s="5">
        <f>'PROTRA_capacity-Original_Data'!V1499</f>
        <v>5.050687022900768E-3</v>
      </c>
      <c r="W1499" s="83">
        <f t="shared" si="95"/>
        <v>0.66903569051651579</v>
      </c>
    </row>
    <row r="1500" spans="1:23" x14ac:dyDescent="0.35">
      <c r="A1500" t="s">
        <v>66</v>
      </c>
      <c r="B1500" t="s">
        <v>42</v>
      </c>
      <c r="C1500" t="str">
        <f t="shared" si="92"/>
        <v>SLOVENIA_TO_elec</v>
      </c>
      <c r="D1500" t="str">
        <f t="shared" si="93"/>
        <v>PROTRA_CHP_PP_I</v>
      </c>
      <c r="E1500" t="s">
        <v>30</v>
      </c>
      <c r="F1500" s="1" t="str">
        <f t="shared" si="94"/>
        <v>SLOVENIATO_elecPROTRA_PP_solar_urban_PV</v>
      </c>
      <c r="G1500" s="5">
        <f>'PROTRA_capacity-Original_Data'!H1500</f>
        <v>1.9012E-4</v>
      </c>
      <c r="H1500" s="5">
        <f>'PROTRA_capacity-Original_Data'!I1500</f>
        <v>5.7427999999999993E-4</v>
      </c>
      <c r="I1500" s="5">
        <f>'PROTRA_capacity-Original_Data'!J1500</f>
        <v>9.7999999999999997E-4</v>
      </c>
      <c r="J1500" s="5">
        <f>'PROTRA_capacity-Original_Data'!K1500</f>
        <v>3.9199999999999999E-3</v>
      </c>
      <c r="K1500" s="5">
        <f>'PROTRA_capacity-Original_Data'!L1500</f>
        <v>1.176E-2</v>
      </c>
      <c r="L1500" s="5">
        <f>'PROTRA_capacity-Original_Data'!M1500</f>
        <v>5.586E-2</v>
      </c>
      <c r="M1500" s="5">
        <f>'PROTRA_capacity-Original_Data'!N1500</f>
        <v>0.13916000000000001</v>
      </c>
      <c r="N1500" s="5">
        <f>'PROTRA_capacity-Original_Data'!O1500</f>
        <v>0.18325999999999998</v>
      </c>
      <c r="O1500" s="5">
        <f>'PROTRA_capacity-Original_Data'!P1500</f>
        <v>0.21853999999999998</v>
      </c>
      <c r="P1500" s="5">
        <f>'PROTRA_capacity-Original_Data'!Q1500</f>
        <v>0.23324</v>
      </c>
      <c r="Q1500" s="5">
        <f>'PROTRA_capacity-Original_Data'!R1500</f>
        <v>0.23413022900763358</v>
      </c>
      <c r="R1500" s="5">
        <f>'PROTRA_capacity-Original_Data'!S1500</f>
        <v>0.23680091603053435</v>
      </c>
      <c r="S1500" s="5">
        <f>'PROTRA_capacity-Original_Data'!T1500</f>
        <v>0.24481297709923666</v>
      </c>
      <c r="T1500" s="5">
        <f>'PROTRA_capacity-Original_Data'!U1500</f>
        <v>0.24481297709923666</v>
      </c>
      <c r="U1500" s="5">
        <f>'PROTRA_capacity-Original_Data'!V1500</f>
        <v>0.24748366412213743</v>
      </c>
      <c r="W1500" s="83">
        <f t="shared" si="95"/>
        <v>0.66903569051651579</v>
      </c>
    </row>
    <row r="1501" spans="1:23" x14ac:dyDescent="0.35">
      <c r="A1501" t="s">
        <v>66</v>
      </c>
      <c r="B1501" t="s">
        <v>42</v>
      </c>
      <c r="C1501" t="str">
        <f t="shared" si="92"/>
        <v>SLOVENIA_TO_elec</v>
      </c>
      <c r="D1501" t="str">
        <f t="shared" si="93"/>
        <v>PROTRA_CHP_PP_I</v>
      </c>
      <c r="E1501" t="s">
        <v>31</v>
      </c>
      <c r="F1501" s="1" t="str">
        <f t="shared" si="94"/>
        <v>SLOVENIATO_elecPROTRA_PP_solid_fossil</v>
      </c>
      <c r="G1501" s="5">
        <f>'PROTRA_capacity-Original_Data'!H1501</f>
        <v>0</v>
      </c>
      <c r="H1501" s="5">
        <f>'PROTRA_capacity-Original_Data'!I1501</f>
        <v>0</v>
      </c>
      <c r="I1501" s="5">
        <f>'PROTRA_capacity-Original_Data'!J1501</f>
        <v>0</v>
      </c>
      <c r="J1501" s="5">
        <f>'PROTRA_capacity-Original_Data'!K1501</f>
        <v>0</v>
      </c>
      <c r="K1501" s="5">
        <f>'PROTRA_capacity-Original_Data'!L1501</f>
        <v>0</v>
      </c>
      <c r="L1501" s="5">
        <f>'PROTRA_capacity-Original_Data'!M1501</f>
        <v>0</v>
      </c>
      <c r="M1501" s="5">
        <f>'PROTRA_capacity-Original_Data'!N1501</f>
        <v>0</v>
      </c>
      <c r="N1501" s="5">
        <f>'PROTRA_capacity-Original_Data'!O1501</f>
        <v>0</v>
      </c>
      <c r="O1501" s="5">
        <f>'PROTRA_capacity-Original_Data'!P1501</f>
        <v>0</v>
      </c>
      <c r="P1501" s="5">
        <f>'PROTRA_capacity-Original_Data'!Q1501</f>
        <v>0</v>
      </c>
      <c r="Q1501" s="5">
        <f>'PROTRA_capacity-Original_Data'!R1501</f>
        <v>0</v>
      </c>
      <c r="R1501" s="5">
        <f>'PROTRA_capacity-Original_Data'!S1501</f>
        <v>0</v>
      </c>
      <c r="S1501" s="5">
        <f>'PROTRA_capacity-Original_Data'!T1501</f>
        <v>0</v>
      </c>
      <c r="T1501" s="5">
        <f>'PROTRA_capacity-Original_Data'!U1501</f>
        <v>0</v>
      </c>
      <c r="U1501" s="5">
        <f>'PROTRA_capacity-Original_Data'!V1501</f>
        <v>0</v>
      </c>
      <c r="W1501" s="83" t="e">
        <f t="shared" si="95"/>
        <v>#DIV/0!</v>
      </c>
    </row>
    <row r="1502" spans="1:23" x14ac:dyDescent="0.35">
      <c r="A1502" t="s">
        <v>66</v>
      </c>
      <c r="B1502" t="s">
        <v>42</v>
      </c>
      <c r="C1502" t="str">
        <f t="shared" si="92"/>
        <v>SLOVENIA_TO_elec</v>
      </c>
      <c r="D1502" t="str">
        <f t="shared" si="93"/>
        <v>PROTRA_CHP_PP_I</v>
      </c>
      <c r="E1502" t="s">
        <v>32</v>
      </c>
      <c r="F1502" s="1" t="str">
        <f t="shared" si="94"/>
        <v>SLOVENIATO_elecPROTRA_PP_solid_fossil_CCS</v>
      </c>
      <c r="G1502" s="5">
        <f>'PROTRA_capacity-Original_Data'!H1502</f>
        <v>0</v>
      </c>
      <c r="H1502" s="5">
        <f>'PROTRA_capacity-Original_Data'!I1502</f>
        <v>0</v>
      </c>
      <c r="I1502" s="5">
        <f>'PROTRA_capacity-Original_Data'!J1502</f>
        <v>0</v>
      </c>
      <c r="J1502" s="5">
        <f>'PROTRA_capacity-Original_Data'!K1502</f>
        <v>0</v>
      </c>
      <c r="K1502" s="5">
        <f>'PROTRA_capacity-Original_Data'!L1502</f>
        <v>0</v>
      </c>
      <c r="L1502" s="5">
        <f>'PROTRA_capacity-Original_Data'!M1502</f>
        <v>0</v>
      </c>
      <c r="M1502" s="5">
        <f>'PROTRA_capacity-Original_Data'!N1502</f>
        <v>0</v>
      </c>
      <c r="N1502" s="5">
        <f>'PROTRA_capacity-Original_Data'!O1502</f>
        <v>0</v>
      </c>
      <c r="O1502" s="5">
        <f>'PROTRA_capacity-Original_Data'!P1502</f>
        <v>0</v>
      </c>
      <c r="P1502" s="5">
        <f>'PROTRA_capacity-Original_Data'!Q1502</f>
        <v>0</v>
      </c>
      <c r="Q1502" s="5">
        <f>'PROTRA_capacity-Original_Data'!R1502</f>
        <v>0</v>
      </c>
      <c r="R1502" s="5">
        <f>'PROTRA_capacity-Original_Data'!S1502</f>
        <v>0</v>
      </c>
      <c r="S1502" s="5">
        <f>'PROTRA_capacity-Original_Data'!T1502</f>
        <v>0</v>
      </c>
      <c r="T1502" s="5">
        <f>'PROTRA_capacity-Original_Data'!U1502</f>
        <v>0</v>
      </c>
      <c r="U1502" s="5">
        <f>'PROTRA_capacity-Original_Data'!V1502</f>
        <v>0</v>
      </c>
      <c r="W1502" s="83" t="e">
        <f t="shared" si="95"/>
        <v>#DIV/0!</v>
      </c>
    </row>
    <row r="1503" spans="1:23" x14ac:dyDescent="0.35">
      <c r="A1503" t="s">
        <v>66</v>
      </c>
      <c r="B1503" t="s">
        <v>42</v>
      </c>
      <c r="C1503" t="str">
        <f t="shared" si="92"/>
        <v>SLOVENIA_TO_elec</v>
      </c>
      <c r="D1503" t="str">
        <f t="shared" si="93"/>
        <v>PROTRA_CHP_PP_I</v>
      </c>
      <c r="E1503" t="s">
        <v>33</v>
      </c>
      <c r="F1503" s="1" t="str">
        <f t="shared" si="94"/>
        <v>SLOVENIATO_elecPROTRA_PP_waste</v>
      </c>
      <c r="G1503" s="5">
        <f>'PROTRA_capacity-Original_Data'!H1503</f>
        <v>0</v>
      </c>
      <c r="H1503" s="5">
        <f>'PROTRA_capacity-Original_Data'!I1503</f>
        <v>0</v>
      </c>
      <c r="I1503" s="5">
        <f>'PROTRA_capacity-Original_Data'!J1503</f>
        <v>0</v>
      </c>
      <c r="J1503" s="5">
        <f>'PROTRA_capacity-Original_Data'!K1503</f>
        <v>0</v>
      </c>
      <c r="K1503" s="5">
        <f>'PROTRA_capacity-Original_Data'!L1503</f>
        <v>0</v>
      </c>
      <c r="L1503" s="5">
        <f>'PROTRA_capacity-Original_Data'!M1503</f>
        <v>0</v>
      </c>
      <c r="M1503" s="5">
        <f>'PROTRA_capacity-Original_Data'!N1503</f>
        <v>0</v>
      </c>
      <c r="N1503" s="5">
        <f>'PROTRA_capacity-Original_Data'!O1503</f>
        <v>0</v>
      </c>
      <c r="O1503" s="5">
        <f>'PROTRA_capacity-Original_Data'!P1503</f>
        <v>0</v>
      </c>
      <c r="P1503" s="5">
        <f>'PROTRA_capacity-Original_Data'!Q1503</f>
        <v>0</v>
      </c>
      <c r="Q1503" s="5">
        <f>'PROTRA_capacity-Original_Data'!R1503</f>
        <v>0</v>
      </c>
      <c r="R1503" s="5">
        <f>'PROTRA_capacity-Original_Data'!S1503</f>
        <v>0</v>
      </c>
      <c r="S1503" s="5">
        <f>'PROTRA_capacity-Original_Data'!T1503</f>
        <v>0</v>
      </c>
      <c r="T1503" s="5">
        <f>'PROTRA_capacity-Original_Data'!U1503</f>
        <v>0</v>
      </c>
      <c r="U1503" s="5">
        <f>'PROTRA_capacity-Original_Data'!V1503</f>
        <v>0</v>
      </c>
      <c r="W1503" s="83" t="e">
        <f t="shared" si="95"/>
        <v>#DIV/0!</v>
      </c>
    </row>
    <row r="1504" spans="1:23" x14ac:dyDescent="0.35">
      <c r="A1504" t="s">
        <v>66</v>
      </c>
      <c r="B1504" t="s">
        <v>42</v>
      </c>
      <c r="C1504" t="str">
        <f t="shared" si="92"/>
        <v>SLOVENIA_TO_elec</v>
      </c>
      <c r="D1504" t="str">
        <f t="shared" si="93"/>
        <v>PROTRA_CHP_PP_I</v>
      </c>
      <c r="E1504" t="s">
        <v>34</v>
      </c>
      <c r="F1504" s="1" t="str">
        <f t="shared" si="94"/>
        <v>SLOVENIATO_elecPROTRA_PP_waste_CCS</v>
      </c>
      <c r="G1504" s="5">
        <f>'PROTRA_capacity-Original_Data'!H1504</f>
        <v>0</v>
      </c>
      <c r="H1504" s="5">
        <f>'PROTRA_capacity-Original_Data'!I1504</f>
        <v>0</v>
      </c>
      <c r="I1504" s="5">
        <f>'PROTRA_capacity-Original_Data'!J1504</f>
        <v>0</v>
      </c>
      <c r="J1504" s="5">
        <f>'PROTRA_capacity-Original_Data'!K1504</f>
        <v>0</v>
      </c>
      <c r="K1504" s="5">
        <f>'PROTRA_capacity-Original_Data'!L1504</f>
        <v>0</v>
      </c>
      <c r="L1504" s="5">
        <f>'PROTRA_capacity-Original_Data'!M1504</f>
        <v>0</v>
      </c>
      <c r="M1504" s="5">
        <f>'PROTRA_capacity-Original_Data'!N1504</f>
        <v>0</v>
      </c>
      <c r="N1504" s="5">
        <f>'PROTRA_capacity-Original_Data'!O1504</f>
        <v>0</v>
      </c>
      <c r="O1504" s="5">
        <f>'PROTRA_capacity-Original_Data'!P1504</f>
        <v>0</v>
      </c>
      <c r="P1504" s="5">
        <f>'PROTRA_capacity-Original_Data'!Q1504</f>
        <v>0</v>
      </c>
      <c r="Q1504" s="5">
        <f>'PROTRA_capacity-Original_Data'!R1504</f>
        <v>0</v>
      </c>
      <c r="R1504" s="5">
        <f>'PROTRA_capacity-Original_Data'!S1504</f>
        <v>0</v>
      </c>
      <c r="S1504" s="5">
        <f>'PROTRA_capacity-Original_Data'!T1504</f>
        <v>0</v>
      </c>
      <c r="T1504" s="5">
        <f>'PROTRA_capacity-Original_Data'!U1504</f>
        <v>0</v>
      </c>
      <c r="U1504" s="5">
        <f>'PROTRA_capacity-Original_Data'!V1504</f>
        <v>0</v>
      </c>
      <c r="W1504" s="83" t="e">
        <f t="shared" si="95"/>
        <v>#DIV/0!</v>
      </c>
    </row>
    <row r="1505" spans="1:23" x14ac:dyDescent="0.35">
      <c r="A1505" t="s">
        <v>66</v>
      </c>
      <c r="B1505" t="s">
        <v>42</v>
      </c>
      <c r="C1505" t="str">
        <f t="shared" si="92"/>
        <v>SLOVENIA_TO_elec</v>
      </c>
      <c r="D1505" t="str">
        <f t="shared" si="93"/>
        <v>PROTRA_CHP_PP_I</v>
      </c>
      <c r="E1505" t="s">
        <v>35</v>
      </c>
      <c r="F1505" s="1" t="str">
        <f t="shared" si="94"/>
        <v>SLOVENIATO_elecPROTRA_PP_wind_offshore</v>
      </c>
      <c r="G1505" s="5">
        <f>'PROTRA_capacity-Original_Data'!H1505</f>
        <v>0</v>
      </c>
      <c r="H1505" s="5">
        <f>'PROTRA_capacity-Original_Data'!I1505</f>
        <v>0</v>
      </c>
      <c r="I1505" s="5">
        <f>'PROTRA_capacity-Original_Data'!J1505</f>
        <v>0</v>
      </c>
      <c r="J1505" s="5">
        <f>'PROTRA_capacity-Original_Data'!K1505</f>
        <v>0</v>
      </c>
      <c r="K1505" s="5">
        <f>'PROTRA_capacity-Original_Data'!L1505</f>
        <v>0</v>
      </c>
      <c r="L1505" s="5">
        <f>'PROTRA_capacity-Original_Data'!M1505</f>
        <v>0</v>
      </c>
      <c r="M1505" s="5">
        <f>'PROTRA_capacity-Original_Data'!N1505</f>
        <v>0</v>
      </c>
      <c r="N1505" s="5">
        <f>'PROTRA_capacity-Original_Data'!O1505</f>
        <v>0</v>
      </c>
      <c r="O1505" s="5">
        <f>'PROTRA_capacity-Original_Data'!P1505</f>
        <v>0</v>
      </c>
      <c r="P1505" s="5">
        <f>'PROTRA_capacity-Original_Data'!Q1505</f>
        <v>0</v>
      </c>
      <c r="Q1505" s="5">
        <f>'PROTRA_capacity-Original_Data'!R1505</f>
        <v>0</v>
      </c>
      <c r="R1505" s="5">
        <f>'PROTRA_capacity-Original_Data'!S1505</f>
        <v>0</v>
      </c>
      <c r="S1505" s="5">
        <f>'PROTRA_capacity-Original_Data'!T1505</f>
        <v>0</v>
      </c>
      <c r="T1505" s="5">
        <f>'PROTRA_capacity-Original_Data'!U1505</f>
        <v>0</v>
      </c>
      <c r="U1505" s="5">
        <f>'PROTRA_capacity-Original_Data'!V1505</f>
        <v>0</v>
      </c>
      <c r="W1505" s="83" t="e">
        <f t="shared" si="95"/>
        <v>#DIV/0!</v>
      </c>
    </row>
    <row r="1506" spans="1:23" x14ac:dyDescent="0.35">
      <c r="A1506" t="s">
        <v>66</v>
      </c>
      <c r="B1506" t="s">
        <v>42</v>
      </c>
      <c r="C1506" t="str">
        <f t="shared" si="92"/>
        <v>SLOVENIA_TO_elec</v>
      </c>
      <c r="D1506" t="str">
        <f t="shared" si="93"/>
        <v>PROTRA_CHP_PP_I</v>
      </c>
      <c r="E1506" t="s">
        <v>36</v>
      </c>
      <c r="F1506" s="1" t="str">
        <f t="shared" si="94"/>
        <v>SLOVENIATO_elecPROTRA_PP_wind_onshore</v>
      </c>
      <c r="G1506" s="5">
        <f>'PROTRA_capacity-Original_Data'!H1506</f>
        <v>0</v>
      </c>
      <c r="H1506" s="5">
        <f>'PROTRA_capacity-Original_Data'!I1506</f>
        <v>0</v>
      </c>
      <c r="I1506" s="5">
        <f>'PROTRA_capacity-Original_Data'!J1506</f>
        <v>0</v>
      </c>
      <c r="J1506" s="5">
        <f>'PROTRA_capacity-Original_Data'!K1506</f>
        <v>0</v>
      </c>
      <c r="K1506" s="5">
        <f>'PROTRA_capacity-Original_Data'!L1506</f>
        <v>0</v>
      </c>
      <c r="L1506" s="5">
        <f>'PROTRA_capacity-Original_Data'!M1506</f>
        <v>0</v>
      </c>
      <c r="M1506" s="5">
        <f>'PROTRA_capacity-Original_Data'!N1506</f>
        <v>0</v>
      </c>
      <c r="N1506" s="5">
        <f>'PROTRA_capacity-Original_Data'!O1506</f>
        <v>4.0000000000000001E-3</v>
      </c>
      <c r="O1506" s="5">
        <f>'PROTRA_capacity-Original_Data'!P1506</f>
        <v>4.0000000000000001E-3</v>
      </c>
      <c r="P1506" s="5">
        <f>'PROTRA_capacity-Original_Data'!Q1506</f>
        <v>5.0000000000000001E-3</v>
      </c>
      <c r="Q1506" s="5">
        <f>'PROTRA_capacity-Original_Data'!R1506</f>
        <v>5.0000000000000001E-3</v>
      </c>
      <c r="R1506" s="5">
        <f>'PROTRA_capacity-Original_Data'!S1506</f>
        <v>5.0000000000000001E-3</v>
      </c>
      <c r="S1506" s="5">
        <f>'PROTRA_capacity-Original_Data'!T1506</f>
        <v>5.0000000000000001E-3</v>
      </c>
      <c r="T1506" s="5">
        <f>'PROTRA_capacity-Original_Data'!U1506</f>
        <v>5.0000000000000001E-3</v>
      </c>
      <c r="U1506" s="5">
        <f>'PROTRA_capacity-Original_Data'!V1506</f>
        <v>5.0000000000000001E-3</v>
      </c>
      <c r="W1506" s="83" t="e">
        <f t="shared" si="95"/>
        <v>#DIV/0!</v>
      </c>
    </row>
    <row r="1507" spans="1:23" x14ac:dyDescent="0.35">
      <c r="A1507" t="s">
        <v>67</v>
      </c>
      <c r="B1507" t="s">
        <v>41</v>
      </c>
      <c r="C1507" t="str">
        <f t="shared" si="92"/>
        <v>SPAIN_TO_heat</v>
      </c>
      <c r="D1507" t="str">
        <f t="shared" si="93"/>
        <v>PROTRA_CHP_HP_I</v>
      </c>
      <c r="E1507" t="s">
        <v>0</v>
      </c>
      <c r="F1507" s="1" t="str">
        <f t="shared" si="94"/>
        <v>SPAINTO_heatPROTRA_CHP_gas_fuels</v>
      </c>
      <c r="G1507" s="3">
        <f>'PROTRA_capacity-Original_Data'!H1507</f>
        <v>0</v>
      </c>
      <c r="H1507" s="3">
        <f>'PROTRA_capacity-Original_Data'!I1507</f>
        <v>0</v>
      </c>
      <c r="I1507" s="3">
        <f>'PROTRA_capacity-Original_Data'!J1507</f>
        <v>0</v>
      </c>
      <c r="J1507" s="3">
        <f>'PROTRA_capacity-Original_Data'!K1507</f>
        <v>0</v>
      </c>
      <c r="K1507" s="3">
        <f>'PROTRA_capacity-Original_Data'!L1507</f>
        <v>0</v>
      </c>
      <c r="L1507" s="3">
        <f>'PROTRA_capacity-Original_Data'!M1507</f>
        <v>0</v>
      </c>
      <c r="M1507" s="3">
        <f>'PROTRA_capacity-Original_Data'!N1507</f>
        <v>0</v>
      </c>
      <c r="N1507" s="3">
        <f>'PROTRA_capacity-Original_Data'!O1507</f>
        <v>0</v>
      </c>
      <c r="O1507" s="3">
        <f>'PROTRA_capacity-Original_Data'!P1507</f>
        <v>0</v>
      </c>
      <c r="P1507" s="3">
        <f>'PROTRA_capacity-Original_Data'!Q1507</f>
        <v>0</v>
      </c>
      <c r="Q1507" s="3">
        <f>'PROTRA_capacity-Original_Data'!R1507</f>
        <v>0</v>
      </c>
      <c r="R1507" s="3">
        <f>'PROTRA_capacity-Original_Data'!S1507</f>
        <v>0</v>
      </c>
      <c r="S1507" s="3">
        <f>'PROTRA_capacity-Original_Data'!T1507</f>
        <v>0</v>
      </c>
      <c r="T1507" s="3">
        <f>'PROTRA_capacity-Original_Data'!U1507</f>
        <v>0</v>
      </c>
      <c r="U1507" s="3">
        <f>'PROTRA_capacity-Original_Data'!V1507</f>
        <v>0</v>
      </c>
      <c r="W1507" s="83" t="e">
        <f t="shared" si="95"/>
        <v>#DIV/0!</v>
      </c>
    </row>
    <row r="1508" spans="1:23" x14ac:dyDescent="0.35">
      <c r="A1508" t="s">
        <v>67</v>
      </c>
      <c r="B1508" t="s">
        <v>41</v>
      </c>
      <c r="C1508" t="str">
        <f t="shared" si="92"/>
        <v>SPAIN_TO_heat</v>
      </c>
      <c r="D1508" t="str">
        <f t="shared" si="93"/>
        <v>PROTRA_CHP_HP_I</v>
      </c>
      <c r="E1508" t="s">
        <v>1</v>
      </c>
      <c r="F1508" s="1" t="str">
        <f t="shared" si="94"/>
        <v>SPAINTO_heatPROTRA_CHP_gas_fuels_CCS</v>
      </c>
      <c r="G1508" s="3">
        <f>'PROTRA_capacity-Original_Data'!H1508</f>
        <v>0</v>
      </c>
      <c r="H1508" s="3">
        <f>'PROTRA_capacity-Original_Data'!I1508</f>
        <v>0</v>
      </c>
      <c r="I1508" s="3">
        <f>'PROTRA_capacity-Original_Data'!J1508</f>
        <v>0</v>
      </c>
      <c r="J1508" s="3">
        <f>'PROTRA_capacity-Original_Data'!K1508</f>
        <v>0</v>
      </c>
      <c r="K1508" s="3">
        <f>'PROTRA_capacity-Original_Data'!L1508</f>
        <v>0</v>
      </c>
      <c r="L1508" s="3">
        <f>'PROTRA_capacity-Original_Data'!M1508</f>
        <v>0</v>
      </c>
      <c r="M1508" s="3">
        <f>'PROTRA_capacity-Original_Data'!N1508</f>
        <v>0</v>
      </c>
      <c r="N1508" s="3">
        <f>'PROTRA_capacity-Original_Data'!O1508</f>
        <v>0</v>
      </c>
      <c r="O1508" s="3">
        <f>'PROTRA_capacity-Original_Data'!P1508</f>
        <v>0</v>
      </c>
      <c r="P1508" s="3">
        <f>'PROTRA_capacity-Original_Data'!Q1508</f>
        <v>0</v>
      </c>
      <c r="Q1508" s="3">
        <f>'PROTRA_capacity-Original_Data'!R1508</f>
        <v>0</v>
      </c>
      <c r="R1508" s="3">
        <f>'PROTRA_capacity-Original_Data'!S1508</f>
        <v>0</v>
      </c>
      <c r="S1508" s="3">
        <f>'PROTRA_capacity-Original_Data'!T1508</f>
        <v>0</v>
      </c>
      <c r="T1508" s="3">
        <f>'PROTRA_capacity-Original_Data'!U1508</f>
        <v>0</v>
      </c>
      <c r="U1508" s="3">
        <f>'PROTRA_capacity-Original_Data'!V1508</f>
        <v>0</v>
      </c>
      <c r="W1508" s="83" t="e">
        <f t="shared" si="95"/>
        <v>#DIV/0!</v>
      </c>
    </row>
    <row r="1509" spans="1:23" x14ac:dyDescent="0.35">
      <c r="A1509" t="s">
        <v>67</v>
      </c>
      <c r="B1509" t="s">
        <v>41</v>
      </c>
      <c r="C1509" t="str">
        <f t="shared" si="92"/>
        <v>SPAIN_TO_heat</v>
      </c>
      <c r="D1509" t="str">
        <f t="shared" si="93"/>
        <v>PROTRA_CHP_HP_I</v>
      </c>
      <c r="E1509" t="s">
        <v>2</v>
      </c>
      <c r="F1509" s="1" t="str">
        <f t="shared" si="94"/>
        <v>SPAINTO_heatPROTRA_CHP_geothermal</v>
      </c>
      <c r="G1509" s="3">
        <v>0</v>
      </c>
      <c r="H1509" s="3">
        <v>0</v>
      </c>
      <c r="I1509" s="3">
        <v>0</v>
      </c>
      <c r="J1509" s="3">
        <v>0</v>
      </c>
      <c r="K1509" s="3">
        <v>0</v>
      </c>
      <c r="L1509" s="3">
        <v>0</v>
      </c>
      <c r="M1509" s="3">
        <v>0</v>
      </c>
      <c r="N1509" s="3">
        <v>0</v>
      </c>
      <c r="O1509" s="3">
        <v>0</v>
      </c>
      <c r="P1509" s="3">
        <v>0</v>
      </c>
      <c r="Q1509" s="3">
        <v>0</v>
      </c>
      <c r="R1509" s="3">
        <v>0</v>
      </c>
      <c r="S1509" s="3">
        <v>0</v>
      </c>
      <c r="T1509" s="3">
        <v>0</v>
      </c>
      <c r="U1509" s="3">
        <v>0</v>
      </c>
      <c r="W1509" s="83" t="e">
        <f t="shared" si="95"/>
        <v>#DIV/0!</v>
      </c>
    </row>
    <row r="1510" spans="1:23" x14ac:dyDescent="0.35">
      <c r="A1510" t="s">
        <v>67</v>
      </c>
      <c r="B1510" t="s">
        <v>41</v>
      </c>
      <c r="C1510" t="str">
        <f t="shared" si="92"/>
        <v>SPAIN_TO_heat</v>
      </c>
      <c r="D1510" t="str">
        <f t="shared" si="93"/>
        <v>PROTRA_CHP_HP_I</v>
      </c>
      <c r="E1510" t="s">
        <v>3</v>
      </c>
      <c r="F1510" s="1" t="str">
        <f t="shared" si="94"/>
        <v>SPAINTO_heatPROTRA_CHP_liquid_fuels</v>
      </c>
      <c r="G1510" s="3">
        <f>'PROTRA_capacity-Original_Data'!H1510</f>
        <v>0</v>
      </c>
      <c r="H1510" s="3">
        <f>'PROTRA_capacity-Original_Data'!I1510</f>
        <v>0</v>
      </c>
      <c r="I1510" s="3">
        <f>'PROTRA_capacity-Original_Data'!J1510</f>
        <v>0</v>
      </c>
      <c r="J1510" s="3">
        <f>'PROTRA_capacity-Original_Data'!K1510</f>
        <v>0</v>
      </c>
      <c r="K1510" s="3">
        <f>'PROTRA_capacity-Original_Data'!L1510</f>
        <v>0</v>
      </c>
      <c r="L1510" s="3">
        <f>'PROTRA_capacity-Original_Data'!M1510</f>
        <v>0</v>
      </c>
      <c r="M1510" s="3">
        <f>'PROTRA_capacity-Original_Data'!N1510</f>
        <v>0</v>
      </c>
      <c r="N1510" s="3">
        <f>'PROTRA_capacity-Original_Data'!O1510</f>
        <v>0</v>
      </c>
      <c r="O1510" s="3">
        <f>'PROTRA_capacity-Original_Data'!P1510</f>
        <v>0</v>
      </c>
      <c r="P1510" s="3">
        <f>'PROTRA_capacity-Original_Data'!Q1510</f>
        <v>0</v>
      </c>
      <c r="Q1510" s="3">
        <f>'PROTRA_capacity-Original_Data'!R1510</f>
        <v>0</v>
      </c>
      <c r="R1510" s="3">
        <f>'PROTRA_capacity-Original_Data'!S1510</f>
        <v>0</v>
      </c>
      <c r="S1510" s="3">
        <f>'PROTRA_capacity-Original_Data'!T1510</f>
        <v>0</v>
      </c>
      <c r="T1510" s="3">
        <f>'PROTRA_capacity-Original_Data'!U1510</f>
        <v>0</v>
      </c>
      <c r="U1510" s="3">
        <f>'PROTRA_capacity-Original_Data'!V1510</f>
        <v>0</v>
      </c>
      <c r="W1510" s="83" t="e">
        <f t="shared" si="95"/>
        <v>#DIV/0!</v>
      </c>
    </row>
    <row r="1511" spans="1:23" x14ac:dyDescent="0.35">
      <c r="A1511" t="s">
        <v>67</v>
      </c>
      <c r="B1511" t="s">
        <v>41</v>
      </c>
      <c r="C1511" t="str">
        <f t="shared" si="92"/>
        <v>SPAIN_TO_heat</v>
      </c>
      <c r="D1511" t="str">
        <f t="shared" si="93"/>
        <v>PROTRA_CHP_HP_I</v>
      </c>
      <c r="E1511" t="s">
        <v>4</v>
      </c>
      <c r="F1511" s="1" t="str">
        <f t="shared" si="94"/>
        <v>SPAINTO_heatPROTRA_CHP_liquid_fuels_CCS</v>
      </c>
      <c r="G1511" s="3">
        <f>'PROTRA_capacity-Original_Data'!H1511</f>
        <v>0</v>
      </c>
      <c r="H1511" s="3">
        <f>'PROTRA_capacity-Original_Data'!I1511</f>
        <v>0</v>
      </c>
      <c r="I1511" s="3">
        <f>'PROTRA_capacity-Original_Data'!J1511</f>
        <v>0</v>
      </c>
      <c r="J1511" s="3">
        <f>'PROTRA_capacity-Original_Data'!K1511</f>
        <v>0</v>
      </c>
      <c r="K1511" s="3">
        <f>'PROTRA_capacity-Original_Data'!L1511</f>
        <v>0</v>
      </c>
      <c r="L1511" s="3">
        <f>'PROTRA_capacity-Original_Data'!M1511</f>
        <v>0</v>
      </c>
      <c r="M1511" s="3">
        <f>'PROTRA_capacity-Original_Data'!N1511</f>
        <v>0</v>
      </c>
      <c r="N1511" s="3">
        <f>'PROTRA_capacity-Original_Data'!O1511</f>
        <v>0</v>
      </c>
      <c r="O1511" s="3">
        <f>'PROTRA_capacity-Original_Data'!P1511</f>
        <v>0</v>
      </c>
      <c r="P1511" s="3">
        <f>'PROTRA_capacity-Original_Data'!Q1511</f>
        <v>0</v>
      </c>
      <c r="Q1511" s="3">
        <f>'PROTRA_capacity-Original_Data'!R1511</f>
        <v>0</v>
      </c>
      <c r="R1511" s="3">
        <f>'PROTRA_capacity-Original_Data'!S1511</f>
        <v>0</v>
      </c>
      <c r="S1511" s="3">
        <f>'PROTRA_capacity-Original_Data'!T1511</f>
        <v>0</v>
      </c>
      <c r="T1511" s="3">
        <f>'PROTRA_capacity-Original_Data'!U1511</f>
        <v>0</v>
      </c>
      <c r="U1511" s="3">
        <f>'PROTRA_capacity-Original_Data'!V1511</f>
        <v>0</v>
      </c>
      <c r="W1511" s="83" t="e">
        <f t="shared" si="95"/>
        <v>#DIV/0!</v>
      </c>
    </row>
    <row r="1512" spans="1:23" x14ac:dyDescent="0.35">
      <c r="A1512" t="s">
        <v>67</v>
      </c>
      <c r="B1512" t="s">
        <v>41</v>
      </c>
      <c r="C1512" t="str">
        <f t="shared" si="92"/>
        <v>SPAIN_TO_heat</v>
      </c>
      <c r="D1512" t="str">
        <f t="shared" si="93"/>
        <v>PROTRA_CHP_HP_I</v>
      </c>
      <c r="E1512" t="s">
        <v>5</v>
      </c>
      <c r="F1512" s="1" t="str">
        <f t="shared" si="94"/>
        <v>SPAINTO_heatPROTRA_CHP_solid_fossil</v>
      </c>
      <c r="G1512" s="3">
        <f>'PROTRA_capacity-Original_Data'!H1512</f>
        <v>0</v>
      </c>
      <c r="H1512" s="3">
        <f>'PROTRA_capacity-Original_Data'!I1512</f>
        <v>0</v>
      </c>
      <c r="I1512" s="3">
        <f>'PROTRA_capacity-Original_Data'!J1512</f>
        <v>0</v>
      </c>
      <c r="J1512" s="3">
        <f>'PROTRA_capacity-Original_Data'!K1512</f>
        <v>0</v>
      </c>
      <c r="K1512" s="3">
        <f>'PROTRA_capacity-Original_Data'!L1512</f>
        <v>0</v>
      </c>
      <c r="L1512" s="3">
        <f>'PROTRA_capacity-Original_Data'!M1512</f>
        <v>0</v>
      </c>
      <c r="M1512" s="3">
        <f>'PROTRA_capacity-Original_Data'!N1512</f>
        <v>0</v>
      </c>
      <c r="N1512" s="3">
        <f>'PROTRA_capacity-Original_Data'!O1512</f>
        <v>0</v>
      </c>
      <c r="O1512" s="3">
        <f>'PROTRA_capacity-Original_Data'!P1512</f>
        <v>0</v>
      </c>
      <c r="P1512" s="3">
        <f>'PROTRA_capacity-Original_Data'!Q1512</f>
        <v>0</v>
      </c>
      <c r="Q1512" s="3">
        <f>'PROTRA_capacity-Original_Data'!R1512</f>
        <v>0</v>
      </c>
      <c r="R1512" s="3">
        <f>'PROTRA_capacity-Original_Data'!S1512</f>
        <v>0</v>
      </c>
      <c r="S1512" s="3">
        <f>'PROTRA_capacity-Original_Data'!T1512</f>
        <v>0</v>
      </c>
      <c r="T1512" s="3">
        <f>'PROTRA_capacity-Original_Data'!U1512</f>
        <v>0</v>
      </c>
      <c r="U1512" s="3">
        <f>'PROTRA_capacity-Original_Data'!V1512</f>
        <v>0</v>
      </c>
      <c r="W1512" s="83" t="e">
        <f t="shared" si="95"/>
        <v>#DIV/0!</v>
      </c>
    </row>
    <row r="1513" spans="1:23" x14ac:dyDescent="0.35">
      <c r="A1513" t="s">
        <v>67</v>
      </c>
      <c r="B1513" t="s">
        <v>41</v>
      </c>
      <c r="C1513" t="str">
        <f t="shared" si="92"/>
        <v>SPAIN_TO_heat</v>
      </c>
      <c r="D1513" t="str">
        <f t="shared" si="93"/>
        <v>PROTRA_CHP_HP_I</v>
      </c>
      <c r="E1513" t="s">
        <v>6</v>
      </c>
      <c r="F1513" s="1" t="str">
        <f t="shared" si="94"/>
        <v>SPAINTO_heatPROTRA_CHP_solid_fossil_CCS</v>
      </c>
      <c r="G1513" s="3">
        <f>'PROTRA_capacity-Original_Data'!H1513</f>
        <v>0</v>
      </c>
      <c r="H1513" s="3">
        <f>'PROTRA_capacity-Original_Data'!I1513</f>
        <v>0</v>
      </c>
      <c r="I1513" s="3">
        <f>'PROTRA_capacity-Original_Data'!J1513</f>
        <v>0</v>
      </c>
      <c r="J1513" s="3">
        <f>'PROTRA_capacity-Original_Data'!K1513</f>
        <v>0</v>
      </c>
      <c r="K1513" s="3">
        <f>'PROTRA_capacity-Original_Data'!L1513</f>
        <v>0</v>
      </c>
      <c r="L1513" s="3">
        <f>'PROTRA_capacity-Original_Data'!M1513</f>
        <v>0</v>
      </c>
      <c r="M1513" s="3">
        <f>'PROTRA_capacity-Original_Data'!N1513</f>
        <v>0</v>
      </c>
      <c r="N1513" s="3">
        <f>'PROTRA_capacity-Original_Data'!O1513</f>
        <v>0</v>
      </c>
      <c r="O1513" s="3">
        <f>'PROTRA_capacity-Original_Data'!P1513</f>
        <v>0</v>
      </c>
      <c r="P1513" s="3">
        <f>'PROTRA_capacity-Original_Data'!Q1513</f>
        <v>0</v>
      </c>
      <c r="Q1513" s="3">
        <f>'PROTRA_capacity-Original_Data'!R1513</f>
        <v>0</v>
      </c>
      <c r="R1513" s="3">
        <f>'PROTRA_capacity-Original_Data'!S1513</f>
        <v>0</v>
      </c>
      <c r="S1513" s="3">
        <f>'PROTRA_capacity-Original_Data'!T1513</f>
        <v>0</v>
      </c>
      <c r="T1513" s="3">
        <f>'PROTRA_capacity-Original_Data'!U1513</f>
        <v>0</v>
      </c>
      <c r="U1513" s="3">
        <f>'PROTRA_capacity-Original_Data'!V1513</f>
        <v>0</v>
      </c>
      <c r="W1513" s="83" t="e">
        <f t="shared" si="95"/>
        <v>#DIV/0!</v>
      </c>
    </row>
    <row r="1514" spans="1:23" x14ac:dyDescent="0.35">
      <c r="A1514" t="s">
        <v>67</v>
      </c>
      <c r="B1514" t="s">
        <v>41</v>
      </c>
      <c r="C1514" t="str">
        <f t="shared" si="92"/>
        <v>SPAIN_TO_heat</v>
      </c>
      <c r="D1514" t="str">
        <f t="shared" si="93"/>
        <v>PROTRA_CHP_HP_I</v>
      </c>
      <c r="E1514" t="s">
        <v>7</v>
      </c>
      <c r="F1514" s="1" t="str">
        <f t="shared" si="94"/>
        <v>SPAINTO_heatPROTRA_CHP_waste</v>
      </c>
      <c r="G1514" s="3">
        <f>'PROTRA_capacity-Original_Data'!H1514</f>
        <v>0</v>
      </c>
      <c r="H1514" s="3">
        <f>'PROTRA_capacity-Original_Data'!I1514</f>
        <v>0</v>
      </c>
      <c r="I1514" s="3">
        <f>'PROTRA_capacity-Original_Data'!J1514</f>
        <v>0</v>
      </c>
      <c r="J1514" s="3">
        <f>'PROTRA_capacity-Original_Data'!K1514</f>
        <v>0</v>
      </c>
      <c r="K1514" s="3">
        <f>'PROTRA_capacity-Original_Data'!L1514</f>
        <v>0</v>
      </c>
      <c r="L1514" s="3">
        <f>'PROTRA_capacity-Original_Data'!M1514</f>
        <v>0</v>
      </c>
      <c r="M1514" s="3">
        <f>'PROTRA_capacity-Original_Data'!N1514</f>
        <v>0</v>
      </c>
      <c r="N1514" s="3">
        <f>'PROTRA_capacity-Original_Data'!O1514</f>
        <v>0</v>
      </c>
      <c r="O1514" s="3">
        <f>'PROTRA_capacity-Original_Data'!P1514</f>
        <v>0</v>
      </c>
      <c r="P1514" s="3">
        <f>'PROTRA_capacity-Original_Data'!Q1514</f>
        <v>0</v>
      </c>
      <c r="Q1514" s="3">
        <f>'PROTRA_capacity-Original_Data'!R1514</f>
        <v>0</v>
      </c>
      <c r="R1514" s="3">
        <f>'PROTRA_capacity-Original_Data'!S1514</f>
        <v>0</v>
      </c>
      <c r="S1514" s="3">
        <f>'PROTRA_capacity-Original_Data'!T1514</f>
        <v>0</v>
      </c>
      <c r="T1514" s="3">
        <f>'PROTRA_capacity-Original_Data'!U1514</f>
        <v>0</v>
      </c>
      <c r="U1514" s="3">
        <f>'PROTRA_capacity-Original_Data'!V1514</f>
        <v>0</v>
      </c>
      <c r="W1514" s="83" t="e">
        <f t="shared" si="95"/>
        <v>#DIV/0!</v>
      </c>
    </row>
    <row r="1515" spans="1:23" x14ac:dyDescent="0.35">
      <c r="A1515" t="s">
        <v>67</v>
      </c>
      <c r="B1515" t="s">
        <v>41</v>
      </c>
      <c r="C1515" t="str">
        <f t="shared" si="92"/>
        <v>SPAIN_TO_heat</v>
      </c>
      <c r="D1515" t="str">
        <f t="shared" si="93"/>
        <v>PROTRA_CHP_HP_I</v>
      </c>
      <c r="E1515" t="s">
        <v>8</v>
      </c>
      <c r="F1515" s="1" t="str">
        <f t="shared" si="94"/>
        <v>SPAINTO_heatPROTRA_CHP_solid_bio</v>
      </c>
      <c r="G1515" s="4">
        <f>'PROTRA_capacity-Original_Data'!H1515</f>
        <v>0</v>
      </c>
      <c r="H1515" s="4">
        <f>'PROTRA_capacity-Original_Data'!I1515</f>
        <v>0</v>
      </c>
      <c r="I1515" s="4">
        <f>'PROTRA_capacity-Original_Data'!J1515</f>
        <v>0</v>
      </c>
      <c r="J1515" s="4">
        <f>'PROTRA_capacity-Original_Data'!K1515</f>
        <v>0</v>
      </c>
      <c r="K1515" s="4">
        <f>'PROTRA_capacity-Original_Data'!L1515</f>
        <v>0</v>
      </c>
      <c r="L1515" s="4">
        <f>'PROTRA_capacity-Original_Data'!M1515</f>
        <v>0</v>
      </c>
      <c r="M1515" s="4">
        <f>'PROTRA_capacity-Original_Data'!N1515</f>
        <v>0</v>
      </c>
      <c r="N1515" s="4">
        <f>'PROTRA_capacity-Original_Data'!O1515</f>
        <v>0</v>
      </c>
      <c r="O1515" s="4">
        <f>'PROTRA_capacity-Original_Data'!P1515</f>
        <v>0</v>
      </c>
      <c r="P1515" s="4">
        <f>'PROTRA_capacity-Original_Data'!Q1515</f>
        <v>0</v>
      </c>
      <c r="Q1515" s="4">
        <f>'PROTRA_capacity-Original_Data'!R1515</f>
        <v>0</v>
      </c>
      <c r="R1515" s="4">
        <f>'PROTRA_capacity-Original_Data'!S1515</f>
        <v>0</v>
      </c>
      <c r="S1515" s="4">
        <f>'PROTRA_capacity-Original_Data'!T1515</f>
        <v>0</v>
      </c>
      <c r="T1515" s="4">
        <f>'PROTRA_capacity-Original_Data'!U1515</f>
        <v>0</v>
      </c>
      <c r="U1515" s="4">
        <f>'PROTRA_capacity-Original_Data'!V1515</f>
        <v>0</v>
      </c>
      <c r="W1515" s="83" t="e">
        <f t="shared" si="95"/>
        <v>#DIV/0!</v>
      </c>
    </row>
    <row r="1516" spans="1:23" x14ac:dyDescent="0.35">
      <c r="A1516" t="s">
        <v>67</v>
      </c>
      <c r="B1516" t="s">
        <v>41</v>
      </c>
      <c r="C1516" t="str">
        <f t="shared" si="92"/>
        <v>SPAIN_TO_heat</v>
      </c>
      <c r="D1516" t="str">
        <f t="shared" si="93"/>
        <v>PROTRA_CHP_HP_I</v>
      </c>
      <c r="E1516" t="s">
        <v>9</v>
      </c>
      <c r="F1516" s="1" t="str">
        <f t="shared" si="94"/>
        <v>SPAINTO_heatPROTRA_CHP_solid_bio_CCS</v>
      </c>
      <c r="G1516" s="3">
        <f>'PROTRA_capacity-Original_Data'!H1516</f>
        <v>0</v>
      </c>
      <c r="H1516" s="3">
        <f>'PROTRA_capacity-Original_Data'!I1516</f>
        <v>0</v>
      </c>
      <c r="I1516" s="3">
        <f>'PROTRA_capacity-Original_Data'!J1516</f>
        <v>0</v>
      </c>
      <c r="J1516" s="3">
        <f>'PROTRA_capacity-Original_Data'!K1516</f>
        <v>0</v>
      </c>
      <c r="K1516" s="3">
        <f>'PROTRA_capacity-Original_Data'!L1516</f>
        <v>0</v>
      </c>
      <c r="L1516" s="3">
        <f>'PROTRA_capacity-Original_Data'!M1516</f>
        <v>0</v>
      </c>
      <c r="M1516" s="3">
        <f>'PROTRA_capacity-Original_Data'!N1516</f>
        <v>0</v>
      </c>
      <c r="N1516" s="3">
        <f>'PROTRA_capacity-Original_Data'!O1516</f>
        <v>0</v>
      </c>
      <c r="O1516" s="3">
        <f>'PROTRA_capacity-Original_Data'!P1516</f>
        <v>0</v>
      </c>
      <c r="P1516" s="3">
        <f>'PROTRA_capacity-Original_Data'!Q1516</f>
        <v>0</v>
      </c>
      <c r="Q1516" s="3">
        <f>'PROTRA_capacity-Original_Data'!R1516</f>
        <v>0</v>
      </c>
      <c r="R1516" s="3">
        <f>'PROTRA_capacity-Original_Data'!S1516</f>
        <v>0</v>
      </c>
      <c r="S1516" s="3">
        <f>'PROTRA_capacity-Original_Data'!T1516</f>
        <v>0</v>
      </c>
      <c r="T1516" s="3">
        <f>'PROTRA_capacity-Original_Data'!U1516</f>
        <v>0</v>
      </c>
      <c r="U1516" s="3">
        <f>'PROTRA_capacity-Original_Data'!V1516</f>
        <v>0</v>
      </c>
      <c r="W1516" s="83" t="e">
        <f t="shared" si="95"/>
        <v>#DIV/0!</v>
      </c>
    </row>
    <row r="1517" spans="1:23" x14ac:dyDescent="0.35">
      <c r="A1517" t="s">
        <v>67</v>
      </c>
      <c r="B1517" t="s">
        <v>41</v>
      </c>
      <c r="C1517" t="str">
        <f t="shared" si="92"/>
        <v>SPAIN_TO_heat</v>
      </c>
      <c r="D1517" t="str">
        <f t="shared" si="93"/>
        <v>PROTRA_CHP_HP_I</v>
      </c>
      <c r="E1517" t="s">
        <v>10</v>
      </c>
      <c r="F1517" s="1" t="str">
        <f t="shared" si="94"/>
        <v>SPAINTO_heatPROTRA_HP_gas_fuels</v>
      </c>
      <c r="G1517" s="4">
        <f>'PROTRA_capacity-Original_Data'!H1517</f>
        <v>0</v>
      </c>
      <c r="H1517" s="4">
        <f>'PROTRA_capacity-Original_Data'!I1517</f>
        <v>0</v>
      </c>
      <c r="I1517" s="4">
        <f>'PROTRA_capacity-Original_Data'!J1517</f>
        <v>0</v>
      </c>
      <c r="J1517" s="4">
        <f>'PROTRA_capacity-Original_Data'!K1517</f>
        <v>0</v>
      </c>
      <c r="K1517" s="4">
        <f>'PROTRA_capacity-Original_Data'!L1517</f>
        <v>0</v>
      </c>
      <c r="L1517" s="4">
        <f>'PROTRA_capacity-Original_Data'!M1517</f>
        <v>0</v>
      </c>
      <c r="M1517" s="4">
        <f>'PROTRA_capacity-Original_Data'!N1517</f>
        <v>0</v>
      </c>
      <c r="N1517" s="4">
        <f>'PROTRA_capacity-Original_Data'!O1517</f>
        <v>0</v>
      </c>
      <c r="O1517" s="4">
        <f>'PROTRA_capacity-Original_Data'!P1517</f>
        <v>0</v>
      </c>
      <c r="P1517" s="4">
        <f>'PROTRA_capacity-Original_Data'!Q1517</f>
        <v>0</v>
      </c>
      <c r="Q1517" s="4">
        <f>'PROTRA_capacity-Original_Data'!R1517</f>
        <v>0</v>
      </c>
      <c r="R1517" s="4">
        <f>'PROTRA_capacity-Original_Data'!S1517</f>
        <v>0</v>
      </c>
      <c r="S1517" s="4">
        <f>'PROTRA_capacity-Original_Data'!T1517</f>
        <v>0</v>
      </c>
      <c r="T1517" s="4">
        <f>'PROTRA_capacity-Original_Data'!U1517</f>
        <v>0</v>
      </c>
      <c r="U1517" s="4">
        <f>'PROTRA_capacity-Original_Data'!V1517</f>
        <v>0</v>
      </c>
      <c r="W1517" s="83" t="e">
        <f t="shared" si="95"/>
        <v>#DIV/0!</v>
      </c>
    </row>
    <row r="1518" spans="1:23" x14ac:dyDescent="0.35">
      <c r="A1518" t="s">
        <v>67</v>
      </c>
      <c r="B1518" t="s">
        <v>41</v>
      </c>
      <c r="C1518" t="str">
        <f t="shared" si="92"/>
        <v>SPAIN_TO_heat</v>
      </c>
      <c r="D1518" t="str">
        <f t="shared" si="93"/>
        <v>PROTRA_CHP_HP_I</v>
      </c>
      <c r="E1518" t="s">
        <v>11</v>
      </c>
      <c r="F1518" s="1" t="str">
        <f t="shared" si="94"/>
        <v>SPAINTO_heatPROTRA_HP_solid_bio</v>
      </c>
      <c r="G1518" s="4">
        <f>'PROTRA_capacity-Original_Data'!H1518</f>
        <v>0</v>
      </c>
      <c r="H1518" s="4">
        <f>'PROTRA_capacity-Original_Data'!I1518</f>
        <v>0</v>
      </c>
      <c r="I1518" s="4">
        <f>'PROTRA_capacity-Original_Data'!J1518</f>
        <v>0</v>
      </c>
      <c r="J1518" s="4">
        <f>'PROTRA_capacity-Original_Data'!K1518</f>
        <v>0</v>
      </c>
      <c r="K1518" s="4">
        <f>'PROTRA_capacity-Original_Data'!L1518</f>
        <v>0</v>
      </c>
      <c r="L1518" s="4">
        <f>'PROTRA_capacity-Original_Data'!M1518</f>
        <v>0</v>
      </c>
      <c r="M1518" s="4">
        <f>'PROTRA_capacity-Original_Data'!N1518</f>
        <v>0</v>
      </c>
      <c r="N1518" s="4">
        <f>'PROTRA_capacity-Original_Data'!O1518</f>
        <v>0</v>
      </c>
      <c r="O1518" s="4">
        <f>'PROTRA_capacity-Original_Data'!P1518</f>
        <v>0</v>
      </c>
      <c r="P1518" s="4">
        <f>'PROTRA_capacity-Original_Data'!Q1518</f>
        <v>0</v>
      </c>
      <c r="Q1518" s="4">
        <f>'PROTRA_capacity-Original_Data'!R1518</f>
        <v>0</v>
      </c>
      <c r="R1518" s="4">
        <f>'PROTRA_capacity-Original_Data'!S1518</f>
        <v>0</v>
      </c>
      <c r="S1518" s="4">
        <f>'PROTRA_capacity-Original_Data'!T1518</f>
        <v>0</v>
      </c>
      <c r="T1518" s="4">
        <f>'PROTRA_capacity-Original_Data'!U1518</f>
        <v>0</v>
      </c>
      <c r="U1518" s="4">
        <f>'PROTRA_capacity-Original_Data'!V1518</f>
        <v>0</v>
      </c>
      <c r="W1518" s="83" t="e">
        <f t="shared" si="95"/>
        <v>#DIV/0!</v>
      </c>
    </row>
    <row r="1519" spans="1:23" x14ac:dyDescent="0.35">
      <c r="A1519" t="s">
        <v>67</v>
      </c>
      <c r="B1519" t="s">
        <v>41</v>
      </c>
      <c r="C1519" t="str">
        <f t="shared" si="92"/>
        <v>SPAIN_TO_heat</v>
      </c>
      <c r="D1519" t="str">
        <f t="shared" si="93"/>
        <v>PROTRA_CHP_HP_I</v>
      </c>
      <c r="E1519" t="s">
        <v>12</v>
      </c>
      <c r="F1519" s="1" t="str">
        <f t="shared" si="94"/>
        <v>SPAINTO_heatPROTRA_HP_geothermal</v>
      </c>
      <c r="G1519" s="4">
        <f>INDEX('CHP-geothermal-fix'!H$155:H$226,MATCH(PROTRA_capacity!$F1519,'CHP-geothermal-fix'!$F$155:$F$226,0))</f>
        <v>0</v>
      </c>
      <c r="H1519" s="4">
        <f>INDEX('CHP-geothermal-fix'!I$155:I$226,MATCH(PROTRA_capacity!$F1519,'CHP-geothermal-fix'!$F$155:$F$226,0))</f>
        <v>0</v>
      </c>
      <c r="I1519" s="4">
        <f>INDEX('CHP-geothermal-fix'!J$155:J$226,MATCH(PROTRA_capacity!$F1519,'CHP-geothermal-fix'!$F$155:$F$226,0))</f>
        <v>0</v>
      </c>
      <c r="J1519" s="4">
        <f>INDEX('CHP-geothermal-fix'!K$155:K$226,MATCH(PROTRA_capacity!$F1519,'CHP-geothermal-fix'!$F$155:$F$226,0))</f>
        <v>0</v>
      </c>
      <c r="K1519" s="4">
        <f>INDEX('CHP-geothermal-fix'!L$155:L$226,MATCH(PROTRA_capacity!$F1519,'CHP-geothermal-fix'!$F$155:$F$226,0))</f>
        <v>0</v>
      </c>
      <c r="L1519" s="4">
        <f>INDEX('CHP-geothermal-fix'!M$155:M$226,MATCH(PROTRA_capacity!$F1519,'CHP-geothermal-fix'!$F$155:$F$226,0))</f>
        <v>0</v>
      </c>
      <c r="M1519" s="4">
        <f>INDEX('CHP-geothermal-fix'!N$155:N$226,MATCH(PROTRA_capacity!$F1519,'CHP-geothermal-fix'!$F$155:$F$226,0))</f>
        <v>0</v>
      </c>
      <c r="N1519" s="4">
        <f>INDEX('CHP-geothermal-fix'!O$155:O$226,MATCH(PROTRA_capacity!$F1519,'CHP-geothermal-fix'!$F$155:$F$226,0))</f>
        <v>0</v>
      </c>
      <c r="O1519" s="4">
        <f>INDEX('CHP-geothermal-fix'!P$155:P$226,MATCH(PROTRA_capacity!$F1519,'CHP-geothermal-fix'!$F$155:$F$226,0))</f>
        <v>0</v>
      </c>
      <c r="P1519" s="4">
        <f>INDEX('CHP-geothermal-fix'!Q$155:Q$226,MATCH(PROTRA_capacity!$F1519,'CHP-geothermal-fix'!$F$155:$F$226,0))</f>
        <v>0</v>
      </c>
      <c r="Q1519" s="4">
        <f>INDEX('CHP-geothermal-fix'!R$155:R$226,MATCH(PROTRA_capacity!$F1519,'CHP-geothermal-fix'!$F$155:$F$226,0))</f>
        <v>0</v>
      </c>
      <c r="R1519" s="4">
        <f>INDEX('CHP-geothermal-fix'!S$155:S$226,MATCH(PROTRA_capacity!$F1519,'CHP-geothermal-fix'!$F$155:$F$226,0))</f>
        <v>0</v>
      </c>
      <c r="S1519" s="4">
        <f>INDEX('CHP-geothermal-fix'!T$155:T$226,MATCH(PROTRA_capacity!$F1519,'CHP-geothermal-fix'!$F$155:$F$226,0))</f>
        <v>0</v>
      </c>
      <c r="T1519" s="4">
        <f>INDEX('CHP-geothermal-fix'!U$155:U$226,MATCH(PROTRA_capacity!$F1519,'CHP-geothermal-fix'!$F$155:$F$226,0))</f>
        <v>0</v>
      </c>
      <c r="U1519" s="4">
        <f>INDEX('CHP-geothermal-fix'!V$155:V$226,MATCH(PROTRA_capacity!$F1519,'CHP-geothermal-fix'!$F$155:$F$226,0))</f>
        <v>0</v>
      </c>
      <c r="W1519" s="83" t="e">
        <f t="shared" si="95"/>
        <v>#DIV/0!</v>
      </c>
    </row>
    <row r="1520" spans="1:23" x14ac:dyDescent="0.35">
      <c r="A1520" t="s">
        <v>67</v>
      </c>
      <c r="B1520" t="s">
        <v>41</v>
      </c>
      <c r="C1520" t="str">
        <f t="shared" si="92"/>
        <v>SPAIN_TO_heat</v>
      </c>
      <c r="D1520" t="str">
        <f t="shared" si="93"/>
        <v>PROTRA_CHP_HP_I</v>
      </c>
      <c r="E1520" t="s">
        <v>13</v>
      </c>
      <c r="F1520" s="1" t="str">
        <f t="shared" si="94"/>
        <v>SPAINTO_heatPROTRA_HP_liquid_fuels</v>
      </c>
      <c r="G1520" s="4">
        <f>'PROTRA_capacity-Original_Data'!H1520</f>
        <v>0</v>
      </c>
      <c r="H1520" s="4">
        <f>'PROTRA_capacity-Original_Data'!I1520</f>
        <v>0</v>
      </c>
      <c r="I1520" s="4">
        <f>'PROTRA_capacity-Original_Data'!J1520</f>
        <v>0</v>
      </c>
      <c r="J1520" s="4">
        <f>'PROTRA_capacity-Original_Data'!K1520</f>
        <v>0</v>
      </c>
      <c r="K1520" s="4">
        <f>'PROTRA_capacity-Original_Data'!L1520</f>
        <v>0</v>
      </c>
      <c r="L1520" s="4">
        <f>'PROTRA_capacity-Original_Data'!M1520</f>
        <v>0</v>
      </c>
      <c r="M1520" s="4">
        <f>'PROTRA_capacity-Original_Data'!N1520</f>
        <v>0</v>
      </c>
      <c r="N1520" s="4">
        <f>'PROTRA_capacity-Original_Data'!O1520</f>
        <v>0</v>
      </c>
      <c r="O1520" s="4">
        <f>'PROTRA_capacity-Original_Data'!P1520</f>
        <v>0</v>
      </c>
      <c r="P1520" s="4">
        <f>'PROTRA_capacity-Original_Data'!Q1520</f>
        <v>0</v>
      </c>
      <c r="Q1520" s="4">
        <f>'PROTRA_capacity-Original_Data'!R1520</f>
        <v>0</v>
      </c>
      <c r="R1520" s="4">
        <f>'PROTRA_capacity-Original_Data'!S1520</f>
        <v>0</v>
      </c>
      <c r="S1520" s="4">
        <f>'PROTRA_capacity-Original_Data'!T1520</f>
        <v>0</v>
      </c>
      <c r="T1520" s="4">
        <f>'PROTRA_capacity-Original_Data'!U1520</f>
        <v>0</v>
      </c>
      <c r="U1520" s="4">
        <f>'PROTRA_capacity-Original_Data'!V1520</f>
        <v>0</v>
      </c>
      <c r="W1520" s="83" t="e">
        <f t="shared" si="95"/>
        <v>#DIV/0!</v>
      </c>
    </row>
    <row r="1521" spans="1:23" x14ac:dyDescent="0.35">
      <c r="A1521" t="s">
        <v>67</v>
      </c>
      <c r="B1521" t="s">
        <v>41</v>
      </c>
      <c r="C1521" t="str">
        <f t="shared" si="92"/>
        <v>SPAIN_TO_heat</v>
      </c>
      <c r="D1521" t="str">
        <f t="shared" si="93"/>
        <v>PROTRA_CHP_HP_I</v>
      </c>
      <c r="E1521" t="s">
        <v>14</v>
      </c>
      <c r="F1521" s="1" t="str">
        <f t="shared" si="94"/>
        <v>SPAINTO_heatPROTRA_HP_solar</v>
      </c>
      <c r="G1521" s="4">
        <f>'PROTRA_capacity-Original_Data'!H1521</f>
        <v>0</v>
      </c>
      <c r="H1521" s="4">
        <f>'PROTRA_capacity-Original_Data'!I1521</f>
        <v>0</v>
      </c>
      <c r="I1521" s="4">
        <f>'PROTRA_capacity-Original_Data'!J1521</f>
        <v>0</v>
      </c>
      <c r="J1521" s="4">
        <f>'PROTRA_capacity-Original_Data'!K1521</f>
        <v>0</v>
      </c>
      <c r="K1521" s="4">
        <f>'PROTRA_capacity-Original_Data'!L1521</f>
        <v>0</v>
      </c>
      <c r="L1521" s="4">
        <f>'PROTRA_capacity-Original_Data'!M1521</f>
        <v>0</v>
      </c>
      <c r="M1521" s="4">
        <f>'PROTRA_capacity-Original_Data'!N1521</f>
        <v>0</v>
      </c>
      <c r="N1521" s="4">
        <f>'PROTRA_capacity-Original_Data'!O1521</f>
        <v>0</v>
      </c>
      <c r="O1521" s="4">
        <f>'PROTRA_capacity-Original_Data'!P1521</f>
        <v>0</v>
      </c>
      <c r="P1521" s="4">
        <f>'PROTRA_capacity-Original_Data'!Q1521</f>
        <v>0</v>
      </c>
      <c r="Q1521" s="4">
        <f>'PROTRA_capacity-Original_Data'!R1521</f>
        <v>0</v>
      </c>
      <c r="R1521" s="4">
        <f>'PROTRA_capacity-Original_Data'!S1521</f>
        <v>0</v>
      </c>
      <c r="S1521" s="4">
        <f>'PROTRA_capacity-Original_Data'!T1521</f>
        <v>0</v>
      </c>
      <c r="T1521" s="4">
        <f>'PROTRA_capacity-Original_Data'!U1521</f>
        <v>0</v>
      </c>
      <c r="U1521" s="4">
        <f>'PROTRA_capacity-Original_Data'!V1521</f>
        <v>0</v>
      </c>
      <c r="W1521" s="83" t="e">
        <f t="shared" si="95"/>
        <v>#DIV/0!</v>
      </c>
    </row>
    <row r="1522" spans="1:23" x14ac:dyDescent="0.35">
      <c r="A1522" t="s">
        <v>67</v>
      </c>
      <c r="B1522" t="s">
        <v>41</v>
      </c>
      <c r="C1522" t="str">
        <f t="shared" si="92"/>
        <v>SPAIN_TO_heat</v>
      </c>
      <c r="D1522" t="str">
        <f t="shared" si="93"/>
        <v>PROTRA_CHP_HP_I</v>
      </c>
      <c r="E1522" t="s">
        <v>15</v>
      </c>
      <c r="F1522" s="1" t="str">
        <f t="shared" si="94"/>
        <v>SPAINTO_heatPROTRA_HP_solid_fossil</v>
      </c>
      <c r="G1522" s="4">
        <f>'PROTRA_capacity-Original_Data'!H1522</f>
        <v>0</v>
      </c>
      <c r="H1522" s="4">
        <f>'PROTRA_capacity-Original_Data'!I1522</f>
        <v>0</v>
      </c>
      <c r="I1522" s="4">
        <f>'PROTRA_capacity-Original_Data'!J1522</f>
        <v>0</v>
      </c>
      <c r="J1522" s="4">
        <f>'PROTRA_capacity-Original_Data'!K1522</f>
        <v>0</v>
      </c>
      <c r="K1522" s="4">
        <f>'PROTRA_capacity-Original_Data'!L1522</f>
        <v>0</v>
      </c>
      <c r="L1522" s="4">
        <f>'PROTRA_capacity-Original_Data'!M1522</f>
        <v>0</v>
      </c>
      <c r="M1522" s="4">
        <f>'PROTRA_capacity-Original_Data'!N1522</f>
        <v>0</v>
      </c>
      <c r="N1522" s="4">
        <f>'PROTRA_capacity-Original_Data'!O1522</f>
        <v>0</v>
      </c>
      <c r="O1522" s="4">
        <f>'PROTRA_capacity-Original_Data'!P1522</f>
        <v>0</v>
      </c>
      <c r="P1522" s="4">
        <f>'PROTRA_capacity-Original_Data'!Q1522</f>
        <v>0</v>
      </c>
      <c r="Q1522" s="4">
        <f>'PROTRA_capacity-Original_Data'!R1522</f>
        <v>0</v>
      </c>
      <c r="R1522" s="4">
        <f>'PROTRA_capacity-Original_Data'!S1522</f>
        <v>0</v>
      </c>
      <c r="S1522" s="4">
        <f>'PROTRA_capacity-Original_Data'!T1522</f>
        <v>0</v>
      </c>
      <c r="T1522" s="4">
        <f>'PROTRA_capacity-Original_Data'!U1522</f>
        <v>0</v>
      </c>
      <c r="U1522" s="4">
        <f>'PROTRA_capacity-Original_Data'!V1522</f>
        <v>0</v>
      </c>
      <c r="W1522" s="83" t="e">
        <f t="shared" si="95"/>
        <v>#DIV/0!</v>
      </c>
    </row>
    <row r="1523" spans="1:23" x14ac:dyDescent="0.35">
      <c r="A1523" t="s">
        <v>67</v>
      </c>
      <c r="B1523" t="s">
        <v>41</v>
      </c>
      <c r="C1523" t="str">
        <f t="shared" si="92"/>
        <v>SPAIN_TO_heat</v>
      </c>
      <c r="D1523" t="str">
        <f t="shared" si="93"/>
        <v>PROTRA_CHP_HP_I</v>
      </c>
      <c r="E1523" t="s">
        <v>16</v>
      </c>
      <c r="F1523" s="1" t="str">
        <f t="shared" si="94"/>
        <v>SPAINTO_heatPROTRA_HP_waste</v>
      </c>
      <c r="G1523" s="4">
        <f>'PROTRA_capacity-Original_Data'!H1523</f>
        <v>0</v>
      </c>
      <c r="H1523" s="4">
        <f>'PROTRA_capacity-Original_Data'!I1523</f>
        <v>0</v>
      </c>
      <c r="I1523" s="4">
        <f>'PROTRA_capacity-Original_Data'!J1523</f>
        <v>0</v>
      </c>
      <c r="J1523" s="4">
        <f>'PROTRA_capacity-Original_Data'!K1523</f>
        <v>0</v>
      </c>
      <c r="K1523" s="4">
        <f>'PROTRA_capacity-Original_Data'!L1523</f>
        <v>0</v>
      </c>
      <c r="L1523" s="4">
        <f>'PROTRA_capacity-Original_Data'!M1523</f>
        <v>0</v>
      </c>
      <c r="M1523" s="4">
        <f>'PROTRA_capacity-Original_Data'!N1523</f>
        <v>0</v>
      </c>
      <c r="N1523" s="4">
        <f>'PROTRA_capacity-Original_Data'!O1523</f>
        <v>0</v>
      </c>
      <c r="O1523" s="4">
        <f>'PROTRA_capacity-Original_Data'!P1523</f>
        <v>0</v>
      </c>
      <c r="P1523" s="4">
        <f>'PROTRA_capacity-Original_Data'!Q1523</f>
        <v>0</v>
      </c>
      <c r="Q1523" s="4">
        <f>'PROTRA_capacity-Original_Data'!R1523</f>
        <v>0</v>
      </c>
      <c r="R1523" s="4">
        <f>'PROTRA_capacity-Original_Data'!S1523</f>
        <v>0</v>
      </c>
      <c r="S1523" s="4">
        <f>'PROTRA_capacity-Original_Data'!T1523</f>
        <v>0</v>
      </c>
      <c r="T1523" s="4">
        <f>'PROTRA_capacity-Original_Data'!U1523</f>
        <v>0</v>
      </c>
      <c r="U1523" s="4">
        <f>'PROTRA_capacity-Original_Data'!V1523</f>
        <v>0</v>
      </c>
      <c r="W1523" s="83" t="e">
        <f t="shared" si="95"/>
        <v>#DIV/0!</v>
      </c>
    </row>
    <row r="1524" spans="1:23" x14ac:dyDescent="0.35">
      <c r="A1524" t="s">
        <v>67</v>
      </c>
      <c r="B1524" t="s">
        <v>42</v>
      </c>
      <c r="C1524" t="str">
        <f t="shared" si="92"/>
        <v>SPAIN_TO_elec</v>
      </c>
      <c r="D1524" t="str">
        <f t="shared" si="93"/>
        <v>PROTRA_CHP_PP_I</v>
      </c>
      <c r="E1524" t="s">
        <v>0</v>
      </c>
      <c r="F1524" s="1" t="str">
        <f t="shared" si="94"/>
        <v>SPAINTO_elecPROTRA_CHP_gas_fuels</v>
      </c>
      <c r="G1524" s="5">
        <f>'PROTRA_capacity-Original_Data'!H1524</f>
        <v>4.3970099999999999</v>
      </c>
      <c r="H1524" s="5">
        <f>'PROTRA_capacity-Original_Data'!I1524</f>
        <v>4.382410000000001</v>
      </c>
      <c r="I1524" s="5">
        <f>'PROTRA_capacity-Original_Data'!J1524</f>
        <v>4.4269100000000003</v>
      </c>
      <c r="J1524" s="5">
        <f>'PROTRA_capacity-Original_Data'!K1524</f>
        <v>4.5005100000000002</v>
      </c>
      <c r="K1524" s="5">
        <f>'PROTRA_capacity-Original_Data'!L1524</f>
        <v>4.4999000000000002</v>
      </c>
      <c r="L1524" s="5">
        <f>'PROTRA_capacity-Original_Data'!M1524</f>
        <v>4.4994000000000005</v>
      </c>
      <c r="M1524" s="5">
        <f>'PROTRA_capacity-Original_Data'!N1524</f>
        <v>4.4939999999999998</v>
      </c>
      <c r="N1524" s="5">
        <f>'PROTRA_capacity-Original_Data'!O1524</f>
        <v>4.4545000000000003</v>
      </c>
      <c r="O1524" s="5">
        <f>'PROTRA_capacity-Original_Data'!P1524</f>
        <v>4.4127999999999998</v>
      </c>
      <c r="P1524" s="5">
        <f>'PROTRA_capacity-Original_Data'!Q1524</f>
        <v>4.3144</v>
      </c>
      <c r="Q1524" s="5">
        <f>'PROTRA_capacity-Original_Data'!R1524</f>
        <v>4.2954007032764796</v>
      </c>
      <c r="R1524" s="5">
        <f>'PROTRA_capacity-Original_Data'!S1524</f>
        <v>4.3560850241545896</v>
      </c>
      <c r="S1524" s="5">
        <f>'PROTRA_capacity-Original_Data'!T1524</f>
        <v>4.3504135922968219</v>
      </c>
      <c r="T1524" s="5">
        <f>'PROTRA_capacity-Original_Data'!U1524</f>
        <v>4.2912889151795985</v>
      </c>
      <c r="U1524" s="5">
        <f>'PROTRA_capacity-Original_Data'!V1524</f>
        <v>4.2552753228827767</v>
      </c>
      <c r="W1524" s="83">
        <f t="shared" si="95"/>
        <v>-2.3376419360843226E-3</v>
      </c>
    </row>
    <row r="1525" spans="1:23" x14ac:dyDescent="0.35">
      <c r="A1525" t="s">
        <v>67</v>
      </c>
      <c r="B1525" t="s">
        <v>42</v>
      </c>
      <c r="C1525" t="str">
        <f t="shared" si="92"/>
        <v>SPAIN_TO_elec</v>
      </c>
      <c r="D1525" t="str">
        <f t="shared" si="93"/>
        <v>PROTRA_CHP_PP_I</v>
      </c>
      <c r="E1525" t="s">
        <v>1</v>
      </c>
      <c r="F1525" s="1" t="str">
        <f t="shared" si="94"/>
        <v>SPAINTO_elecPROTRA_CHP_gas_fuels_CCS</v>
      </c>
      <c r="G1525" s="5">
        <f>'PROTRA_capacity-Original_Data'!H1525</f>
        <v>0</v>
      </c>
      <c r="H1525" s="5">
        <f>'PROTRA_capacity-Original_Data'!I1525</f>
        <v>0</v>
      </c>
      <c r="I1525" s="5">
        <f>'PROTRA_capacity-Original_Data'!J1525</f>
        <v>0</v>
      </c>
      <c r="J1525" s="5">
        <f>'PROTRA_capacity-Original_Data'!K1525</f>
        <v>0</v>
      </c>
      <c r="K1525" s="5">
        <f>'PROTRA_capacity-Original_Data'!L1525</f>
        <v>0</v>
      </c>
      <c r="L1525" s="5">
        <f>'PROTRA_capacity-Original_Data'!M1525</f>
        <v>0</v>
      </c>
      <c r="M1525" s="5">
        <f>'PROTRA_capacity-Original_Data'!N1525</f>
        <v>0</v>
      </c>
      <c r="N1525" s="5">
        <f>'PROTRA_capacity-Original_Data'!O1525</f>
        <v>0</v>
      </c>
      <c r="O1525" s="5">
        <f>'PROTRA_capacity-Original_Data'!P1525</f>
        <v>0</v>
      </c>
      <c r="P1525" s="5">
        <f>'PROTRA_capacity-Original_Data'!Q1525</f>
        <v>0</v>
      </c>
      <c r="Q1525" s="5">
        <f>'PROTRA_capacity-Original_Data'!R1525</f>
        <v>0</v>
      </c>
      <c r="R1525" s="5">
        <f>'PROTRA_capacity-Original_Data'!S1525</f>
        <v>0</v>
      </c>
      <c r="S1525" s="5">
        <f>'PROTRA_capacity-Original_Data'!T1525</f>
        <v>0</v>
      </c>
      <c r="T1525" s="5">
        <f>'PROTRA_capacity-Original_Data'!U1525</f>
        <v>0</v>
      </c>
      <c r="U1525" s="5">
        <f>'PROTRA_capacity-Original_Data'!V1525</f>
        <v>0</v>
      </c>
      <c r="W1525" s="83" t="e">
        <f t="shared" si="95"/>
        <v>#DIV/0!</v>
      </c>
    </row>
    <row r="1526" spans="1:23" x14ac:dyDescent="0.35">
      <c r="A1526" t="s">
        <v>67</v>
      </c>
      <c r="B1526" t="s">
        <v>42</v>
      </c>
      <c r="C1526" t="str">
        <f t="shared" si="92"/>
        <v>SPAIN_TO_elec</v>
      </c>
      <c r="D1526" t="str">
        <f t="shared" si="93"/>
        <v>PROTRA_CHP_PP_I</v>
      </c>
      <c r="E1526" t="s">
        <v>2</v>
      </c>
      <c r="F1526" s="1" t="str">
        <f t="shared" si="94"/>
        <v>SPAINTO_elecPROTRA_CHP_geothermal</v>
      </c>
      <c r="G1526" s="3">
        <v>0</v>
      </c>
      <c r="H1526" s="3">
        <v>0</v>
      </c>
      <c r="I1526" s="3">
        <v>0</v>
      </c>
      <c r="J1526" s="3">
        <v>0</v>
      </c>
      <c r="K1526" s="3">
        <v>0</v>
      </c>
      <c r="L1526" s="3">
        <v>0</v>
      </c>
      <c r="M1526" s="3">
        <v>0</v>
      </c>
      <c r="N1526" s="3">
        <v>0</v>
      </c>
      <c r="O1526" s="3">
        <v>0</v>
      </c>
      <c r="P1526" s="3">
        <v>0</v>
      </c>
      <c r="Q1526" s="3">
        <v>0</v>
      </c>
      <c r="R1526" s="3">
        <v>0</v>
      </c>
      <c r="S1526" s="3">
        <v>0</v>
      </c>
      <c r="T1526" s="3">
        <v>0</v>
      </c>
      <c r="U1526" s="3">
        <v>0</v>
      </c>
      <c r="W1526" s="83" t="e">
        <f t="shared" si="95"/>
        <v>#DIV/0!</v>
      </c>
    </row>
    <row r="1527" spans="1:23" x14ac:dyDescent="0.35">
      <c r="A1527" t="s">
        <v>67</v>
      </c>
      <c r="B1527" t="s">
        <v>42</v>
      </c>
      <c r="C1527" t="str">
        <f t="shared" si="92"/>
        <v>SPAIN_TO_elec</v>
      </c>
      <c r="D1527" t="str">
        <f t="shared" si="93"/>
        <v>PROTRA_CHP_PP_I</v>
      </c>
      <c r="E1527" t="s">
        <v>3</v>
      </c>
      <c r="F1527" s="1" t="str">
        <f t="shared" si="94"/>
        <v>SPAINTO_elecPROTRA_CHP_liquid_fuels</v>
      </c>
      <c r="G1527" s="5">
        <f>'PROTRA_capacity-Original_Data'!H1527</f>
        <v>0.96403199999999967</v>
      </c>
      <c r="H1527" s="5">
        <f>'PROTRA_capacity-Original_Data'!I1527</f>
        <v>0.94953199999999971</v>
      </c>
      <c r="I1527" s="5">
        <f>'PROTRA_capacity-Original_Data'!J1527</f>
        <v>0.82393199999999978</v>
      </c>
      <c r="J1527" s="5">
        <f>'PROTRA_capacity-Original_Data'!K1527</f>
        <v>0.80343199999999981</v>
      </c>
      <c r="K1527" s="5">
        <f>'PROTRA_capacity-Original_Data'!L1527</f>
        <v>0.77063199999999987</v>
      </c>
      <c r="L1527" s="5">
        <f>'PROTRA_capacity-Original_Data'!M1527</f>
        <v>0.75593199999999983</v>
      </c>
      <c r="M1527" s="5">
        <f>'PROTRA_capacity-Original_Data'!N1527</f>
        <v>0.74793199999999982</v>
      </c>
      <c r="N1527" s="5">
        <f>'PROTRA_capacity-Original_Data'!O1527</f>
        <v>0.69303199999999965</v>
      </c>
      <c r="O1527" s="5">
        <f>'PROTRA_capacity-Original_Data'!P1527</f>
        <v>0.68578799999999973</v>
      </c>
      <c r="P1527" s="5">
        <f>'PROTRA_capacity-Original_Data'!Q1527</f>
        <v>0.63028799999999996</v>
      </c>
      <c r="Q1527" s="5">
        <f>'PROTRA_capacity-Original_Data'!R1527</f>
        <v>0.66034788923076915</v>
      </c>
      <c r="R1527" s="5">
        <f>'PROTRA_capacity-Original_Data'!S1527</f>
        <v>0.69331680000000007</v>
      </c>
      <c r="S1527" s="5">
        <f>'PROTRA_capacity-Original_Data'!T1527</f>
        <v>0.69331680000000007</v>
      </c>
      <c r="T1527" s="5">
        <f>'PROTRA_capacity-Original_Data'!U1527</f>
        <v>0.69234712615384608</v>
      </c>
      <c r="U1527" s="5">
        <f>'PROTRA_capacity-Original_Data'!V1527</f>
        <v>0.68555940923076919</v>
      </c>
      <c r="W1527" s="83">
        <f t="shared" si="95"/>
        <v>-2.4055186521601768E-2</v>
      </c>
    </row>
    <row r="1528" spans="1:23" x14ac:dyDescent="0.35">
      <c r="A1528" t="s">
        <v>67</v>
      </c>
      <c r="B1528" t="s">
        <v>42</v>
      </c>
      <c r="C1528" t="str">
        <f t="shared" si="92"/>
        <v>SPAIN_TO_elec</v>
      </c>
      <c r="D1528" t="str">
        <f t="shared" si="93"/>
        <v>PROTRA_CHP_PP_I</v>
      </c>
      <c r="E1528" t="s">
        <v>4</v>
      </c>
      <c r="F1528" s="1" t="str">
        <f t="shared" si="94"/>
        <v>SPAINTO_elecPROTRA_CHP_liquid_fuels_CCS</v>
      </c>
      <c r="G1528" s="5">
        <f>'PROTRA_capacity-Original_Data'!H1528</f>
        <v>0</v>
      </c>
      <c r="H1528" s="5">
        <f>'PROTRA_capacity-Original_Data'!I1528</f>
        <v>0</v>
      </c>
      <c r="I1528" s="5">
        <f>'PROTRA_capacity-Original_Data'!J1528</f>
        <v>0</v>
      </c>
      <c r="J1528" s="5">
        <f>'PROTRA_capacity-Original_Data'!K1528</f>
        <v>0</v>
      </c>
      <c r="K1528" s="5">
        <f>'PROTRA_capacity-Original_Data'!L1528</f>
        <v>0</v>
      </c>
      <c r="L1528" s="5">
        <f>'PROTRA_capacity-Original_Data'!M1528</f>
        <v>0</v>
      </c>
      <c r="M1528" s="5">
        <f>'PROTRA_capacity-Original_Data'!N1528</f>
        <v>0</v>
      </c>
      <c r="N1528" s="5">
        <f>'PROTRA_capacity-Original_Data'!O1528</f>
        <v>0</v>
      </c>
      <c r="O1528" s="5">
        <f>'PROTRA_capacity-Original_Data'!P1528</f>
        <v>0</v>
      </c>
      <c r="P1528" s="5">
        <f>'PROTRA_capacity-Original_Data'!Q1528</f>
        <v>0</v>
      </c>
      <c r="Q1528" s="5">
        <f>'PROTRA_capacity-Original_Data'!R1528</f>
        <v>0</v>
      </c>
      <c r="R1528" s="5">
        <f>'PROTRA_capacity-Original_Data'!S1528</f>
        <v>0</v>
      </c>
      <c r="S1528" s="5">
        <f>'PROTRA_capacity-Original_Data'!T1528</f>
        <v>0</v>
      </c>
      <c r="T1528" s="5">
        <f>'PROTRA_capacity-Original_Data'!U1528</f>
        <v>0</v>
      </c>
      <c r="U1528" s="5">
        <f>'PROTRA_capacity-Original_Data'!V1528</f>
        <v>0</v>
      </c>
      <c r="W1528" s="83" t="e">
        <f t="shared" si="95"/>
        <v>#DIV/0!</v>
      </c>
    </row>
    <row r="1529" spans="1:23" x14ac:dyDescent="0.35">
      <c r="A1529" t="s">
        <v>67</v>
      </c>
      <c r="B1529" t="s">
        <v>42</v>
      </c>
      <c r="C1529" t="str">
        <f t="shared" si="92"/>
        <v>SPAIN_TO_elec</v>
      </c>
      <c r="D1529" t="str">
        <f t="shared" si="93"/>
        <v>PROTRA_CHP_PP_I</v>
      </c>
      <c r="E1529" t="s">
        <v>5</v>
      </c>
      <c r="F1529" s="1" t="str">
        <f t="shared" si="94"/>
        <v>SPAINTO_elecPROTRA_CHP_solid_fossil</v>
      </c>
      <c r="G1529" s="5">
        <f>'PROTRA_capacity-Original_Data'!H1529</f>
        <v>3.8700000000000005E-2</v>
      </c>
      <c r="H1529" s="5">
        <f>'PROTRA_capacity-Original_Data'!I1529</f>
        <v>3.8700000000000005E-2</v>
      </c>
      <c r="I1529" s="5">
        <f>'PROTRA_capacity-Original_Data'!J1529</f>
        <v>3.8700000000000005E-2</v>
      </c>
      <c r="J1529" s="5">
        <f>'PROTRA_capacity-Original_Data'!K1529</f>
        <v>3.8700000000000005E-2</v>
      </c>
      <c r="K1529" s="5">
        <f>'PROTRA_capacity-Original_Data'!L1529</f>
        <v>3.8700000000000005E-2</v>
      </c>
      <c r="L1529" s="5">
        <f>'PROTRA_capacity-Original_Data'!M1529</f>
        <v>3.8700000000000005E-2</v>
      </c>
      <c r="M1529" s="5">
        <f>'PROTRA_capacity-Original_Data'!N1529</f>
        <v>3.8700000000000005E-2</v>
      </c>
      <c r="N1529" s="5">
        <f>'PROTRA_capacity-Original_Data'!O1529</f>
        <v>3.8700000000000005E-2</v>
      </c>
      <c r="O1529" s="5">
        <f>'PROTRA_capacity-Original_Data'!P1529</f>
        <v>3.8700000000000005E-2</v>
      </c>
      <c r="P1529" s="5">
        <f>'PROTRA_capacity-Original_Data'!Q1529</f>
        <v>3.8700000000000005E-2</v>
      </c>
      <c r="Q1529" s="5">
        <f>'PROTRA_capacity-Original_Data'!R1529</f>
        <v>3.8182005844094639E-2</v>
      </c>
      <c r="R1529" s="5">
        <f>'PROTRA_capacity-Original_Data'!S1529</f>
        <v>3.4782213215194653E-2</v>
      </c>
      <c r="S1529" s="5">
        <f>'PROTRA_capacity-Original_Data'!T1529</f>
        <v>3.4782213215194653E-2</v>
      </c>
      <c r="T1529" s="5">
        <f>'PROTRA_capacity-Original_Data'!U1529</f>
        <v>3.4877057215571688E-2</v>
      </c>
      <c r="U1529" s="5">
        <f>'PROTRA_capacity-Original_Data'!V1529</f>
        <v>3.3611254595155057E-2</v>
      </c>
      <c r="W1529" s="83">
        <f t="shared" si="95"/>
        <v>-1.0019370505083169E-2</v>
      </c>
    </row>
    <row r="1530" spans="1:23" x14ac:dyDescent="0.35">
      <c r="A1530" t="s">
        <v>67</v>
      </c>
      <c r="B1530" t="s">
        <v>42</v>
      </c>
      <c r="C1530" t="str">
        <f t="shared" si="92"/>
        <v>SPAIN_TO_elec</v>
      </c>
      <c r="D1530" t="str">
        <f t="shared" si="93"/>
        <v>PROTRA_CHP_PP_I</v>
      </c>
      <c r="E1530" t="s">
        <v>6</v>
      </c>
      <c r="F1530" s="1" t="str">
        <f t="shared" si="94"/>
        <v>SPAINTO_elecPROTRA_CHP_solid_fossil_CCS</v>
      </c>
      <c r="G1530" s="5">
        <f>'PROTRA_capacity-Original_Data'!H1530</f>
        <v>0</v>
      </c>
      <c r="H1530" s="5">
        <f>'PROTRA_capacity-Original_Data'!I1530</f>
        <v>0</v>
      </c>
      <c r="I1530" s="5">
        <f>'PROTRA_capacity-Original_Data'!J1530</f>
        <v>0</v>
      </c>
      <c r="J1530" s="5">
        <f>'PROTRA_capacity-Original_Data'!K1530</f>
        <v>0</v>
      </c>
      <c r="K1530" s="5">
        <f>'PROTRA_capacity-Original_Data'!L1530</f>
        <v>0</v>
      </c>
      <c r="L1530" s="5">
        <f>'PROTRA_capacity-Original_Data'!M1530</f>
        <v>0</v>
      </c>
      <c r="M1530" s="5">
        <f>'PROTRA_capacity-Original_Data'!N1530</f>
        <v>0</v>
      </c>
      <c r="N1530" s="5">
        <f>'PROTRA_capacity-Original_Data'!O1530</f>
        <v>0</v>
      </c>
      <c r="O1530" s="5">
        <f>'PROTRA_capacity-Original_Data'!P1530</f>
        <v>0</v>
      </c>
      <c r="P1530" s="5">
        <f>'PROTRA_capacity-Original_Data'!Q1530</f>
        <v>0</v>
      </c>
      <c r="Q1530" s="5">
        <f>'PROTRA_capacity-Original_Data'!R1530</f>
        <v>0</v>
      </c>
      <c r="R1530" s="5">
        <f>'PROTRA_capacity-Original_Data'!S1530</f>
        <v>0</v>
      </c>
      <c r="S1530" s="5">
        <f>'PROTRA_capacity-Original_Data'!T1530</f>
        <v>0</v>
      </c>
      <c r="T1530" s="5">
        <f>'PROTRA_capacity-Original_Data'!U1530</f>
        <v>0</v>
      </c>
      <c r="U1530" s="5">
        <f>'PROTRA_capacity-Original_Data'!V1530</f>
        <v>0</v>
      </c>
      <c r="W1530" s="83" t="e">
        <f t="shared" si="95"/>
        <v>#DIV/0!</v>
      </c>
    </row>
    <row r="1531" spans="1:23" x14ac:dyDescent="0.35">
      <c r="A1531" t="s">
        <v>67</v>
      </c>
      <c r="B1531" t="s">
        <v>42</v>
      </c>
      <c r="C1531" t="str">
        <f t="shared" si="92"/>
        <v>SPAIN_TO_elec</v>
      </c>
      <c r="D1531" t="str">
        <f t="shared" si="93"/>
        <v>PROTRA_CHP_PP_I</v>
      </c>
      <c r="E1531" t="s">
        <v>7</v>
      </c>
      <c r="F1531" s="1" t="str">
        <f t="shared" si="94"/>
        <v>SPAINTO_elecPROTRA_CHP_waste</v>
      </c>
      <c r="G1531" s="5">
        <f>'PROTRA_capacity-Original_Data'!H1531</f>
        <v>4.4278358655141792E-2</v>
      </c>
      <c r="H1531" s="5">
        <f>'PROTRA_capacity-Original_Data'!I1531</f>
        <v>4.4278358655141792E-2</v>
      </c>
      <c r="I1531" s="5">
        <f>'PROTRA_capacity-Original_Data'!J1531</f>
        <v>4.4278358655141792E-2</v>
      </c>
      <c r="J1531" s="5">
        <f>'PROTRA_capacity-Original_Data'!K1531</f>
        <v>4.1607932038136952E-2</v>
      </c>
      <c r="K1531" s="5">
        <f>'PROTRA_capacity-Original_Data'!L1531</f>
        <v>4.1607932038136952E-2</v>
      </c>
      <c r="L1531" s="5">
        <f>'PROTRA_capacity-Original_Data'!M1531</f>
        <v>4.0772491308794651E-2</v>
      </c>
      <c r="M1531" s="5">
        <f>'PROTRA_capacity-Original_Data'!N1531</f>
        <v>4.0772491308794651E-2</v>
      </c>
      <c r="N1531" s="5">
        <f>'PROTRA_capacity-Original_Data'!O1531</f>
        <v>3.8489947887555866E-2</v>
      </c>
      <c r="O1531" s="5">
        <f>'PROTRA_capacity-Original_Data'!P1531</f>
        <v>3.8579459394271112E-2</v>
      </c>
      <c r="P1531" s="5">
        <f>'PROTRA_capacity-Original_Data'!Q1531</f>
        <v>3.5670335426025615E-2</v>
      </c>
      <c r="Q1531" s="5">
        <f>'PROTRA_capacity-Original_Data'!R1531</f>
        <v>5.01241144648241E-2</v>
      </c>
      <c r="R1531" s="5">
        <f>'PROTRA_capacity-Original_Data'!S1531</f>
        <v>7.1075463897210894E-2</v>
      </c>
      <c r="S1531" s="5">
        <f>'PROTRA_capacity-Original_Data'!T1531</f>
        <v>7.2136291716572237E-2</v>
      </c>
      <c r="T1531" s="5">
        <f>'PROTRA_capacity-Original_Data'!U1531</f>
        <v>7.134067085205123E-2</v>
      </c>
      <c r="U1531" s="5">
        <f>'PROTRA_capacity-Original_Data'!V1531</f>
        <v>7.2003688239152069E-2</v>
      </c>
      <c r="W1531" s="83">
        <f t="shared" si="95"/>
        <v>3.5340225620987376E-2</v>
      </c>
    </row>
    <row r="1532" spans="1:23" x14ac:dyDescent="0.35">
      <c r="A1532" t="s">
        <v>67</v>
      </c>
      <c r="B1532" t="s">
        <v>42</v>
      </c>
      <c r="C1532" t="str">
        <f t="shared" si="92"/>
        <v>SPAIN_TO_elec</v>
      </c>
      <c r="D1532" t="str">
        <f t="shared" si="93"/>
        <v>PROTRA_CHP_PP_I</v>
      </c>
      <c r="E1532" t="s">
        <v>8</v>
      </c>
      <c r="F1532" s="1" t="str">
        <f t="shared" si="94"/>
        <v>SPAINTO_elecPROTRA_CHP_solid_bio</v>
      </c>
      <c r="G1532" s="5">
        <f>'PROTRA_capacity-Original_Data'!H1532</f>
        <v>0.25252164134485822</v>
      </c>
      <c r="H1532" s="5">
        <f>'PROTRA_capacity-Original_Data'!I1532</f>
        <v>0.25252164134485822</v>
      </c>
      <c r="I1532" s="5">
        <f>'PROTRA_capacity-Original_Data'!J1532</f>
        <v>0.25252164134485822</v>
      </c>
      <c r="J1532" s="5">
        <f>'PROTRA_capacity-Original_Data'!K1532</f>
        <v>0.23729206796186308</v>
      </c>
      <c r="K1532" s="5">
        <f>'PROTRA_capacity-Original_Data'!L1532</f>
        <v>0.23729206796186308</v>
      </c>
      <c r="L1532" s="5">
        <f>'PROTRA_capacity-Original_Data'!M1532</f>
        <v>0.23252750869120536</v>
      </c>
      <c r="M1532" s="5">
        <f>'PROTRA_capacity-Original_Data'!N1532</f>
        <v>0.23252750869120536</v>
      </c>
      <c r="N1532" s="5">
        <f>'PROTRA_capacity-Original_Data'!O1532</f>
        <v>0.21951005211244412</v>
      </c>
      <c r="O1532" s="5">
        <f>'PROTRA_capacity-Original_Data'!P1532</f>
        <v>0.22002054060572887</v>
      </c>
      <c r="P1532" s="5">
        <f>'PROTRA_capacity-Original_Data'!Q1532</f>
        <v>0.20342966457397438</v>
      </c>
      <c r="Q1532" s="5">
        <f>'PROTRA_capacity-Original_Data'!R1532</f>
        <v>0.21373757604270033</v>
      </c>
      <c r="R1532" s="5">
        <f>'PROTRA_capacity-Original_Data'!S1532</f>
        <v>0.16401706189943388</v>
      </c>
      <c r="S1532" s="5">
        <f>'PROTRA_capacity-Original_Data'!T1532</f>
        <v>0.15765041069816196</v>
      </c>
      <c r="T1532" s="5">
        <f>'PROTRA_capacity-Original_Data'!U1532</f>
        <v>0.15370915043070793</v>
      </c>
      <c r="U1532" s="5">
        <f>'PROTRA_capacity-Original_Data'!V1532</f>
        <v>0.16826149603361518</v>
      </c>
      <c r="W1532" s="83">
        <f t="shared" si="95"/>
        <v>-2.8581985432789003E-2</v>
      </c>
    </row>
    <row r="1533" spans="1:23" x14ac:dyDescent="0.35">
      <c r="A1533" t="s">
        <v>67</v>
      </c>
      <c r="B1533" t="s">
        <v>42</v>
      </c>
      <c r="C1533" t="str">
        <f t="shared" si="92"/>
        <v>SPAIN_TO_elec</v>
      </c>
      <c r="D1533" t="str">
        <f t="shared" si="93"/>
        <v>PROTRA_CHP_PP_I</v>
      </c>
      <c r="E1533" t="s">
        <v>9</v>
      </c>
      <c r="F1533" s="1" t="str">
        <f t="shared" si="94"/>
        <v>SPAINTO_elecPROTRA_CHP_solid_bio_CCS</v>
      </c>
      <c r="G1533" s="5">
        <f>'PROTRA_capacity-Original_Data'!H1533</f>
        <v>0</v>
      </c>
      <c r="H1533" s="5">
        <f>'PROTRA_capacity-Original_Data'!I1533</f>
        <v>0</v>
      </c>
      <c r="I1533" s="5">
        <f>'PROTRA_capacity-Original_Data'!J1533</f>
        <v>0</v>
      </c>
      <c r="J1533" s="5">
        <f>'PROTRA_capacity-Original_Data'!K1533</f>
        <v>0</v>
      </c>
      <c r="K1533" s="5">
        <f>'PROTRA_capacity-Original_Data'!L1533</f>
        <v>0</v>
      </c>
      <c r="L1533" s="5">
        <f>'PROTRA_capacity-Original_Data'!M1533</f>
        <v>0</v>
      </c>
      <c r="M1533" s="5">
        <f>'PROTRA_capacity-Original_Data'!N1533</f>
        <v>0</v>
      </c>
      <c r="N1533" s="5">
        <f>'PROTRA_capacity-Original_Data'!O1533</f>
        <v>0</v>
      </c>
      <c r="O1533" s="5">
        <f>'PROTRA_capacity-Original_Data'!P1533</f>
        <v>0</v>
      </c>
      <c r="P1533" s="5">
        <f>'PROTRA_capacity-Original_Data'!Q1533</f>
        <v>0</v>
      </c>
      <c r="Q1533" s="5">
        <f>'PROTRA_capacity-Original_Data'!R1533</f>
        <v>0</v>
      </c>
      <c r="R1533" s="5">
        <f>'PROTRA_capacity-Original_Data'!S1533</f>
        <v>0</v>
      </c>
      <c r="S1533" s="5">
        <f>'PROTRA_capacity-Original_Data'!T1533</f>
        <v>0</v>
      </c>
      <c r="T1533" s="5">
        <f>'PROTRA_capacity-Original_Data'!U1533</f>
        <v>0</v>
      </c>
      <c r="U1533" s="5">
        <f>'PROTRA_capacity-Original_Data'!V1533</f>
        <v>0</v>
      </c>
      <c r="W1533" s="83" t="e">
        <f t="shared" si="95"/>
        <v>#DIV/0!</v>
      </c>
    </row>
    <row r="1534" spans="1:23" x14ac:dyDescent="0.35">
      <c r="A1534" t="s">
        <v>67</v>
      </c>
      <c r="B1534" t="s">
        <v>42</v>
      </c>
      <c r="C1534" t="str">
        <f t="shared" si="92"/>
        <v>SPAIN_TO_elec</v>
      </c>
      <c r="D1534" t="str">
        <f t="shared" si="93"/>
        <v>PROTRA_CHP_PP_I</v>
      </c>
      <c r="E1534" t="s">
        <v>17</v>
      </c>
      <c r="F1534" s="1" t="str">
        <f t="shared" si="94"/>
        <v>SPAINTO_elecPROTRA_PP_solid_bio</v>
      </c>
      <c r="G1534" s="5">
        <f>'PROTRA_capacity-Original_Data'!H1534</f>
        <v>0.32126317103642765</v>
      </c>
      <c r="H1534" s="5">
        <f>'PROTRA_capacity-Original_Data'!I1534</f>
        <v>0.32977131259117354</v>
      </c>
      <c r="I1534" s="5">
        <f>'PROTRA_capacity-Original_Data'!J1534</f>
        <v>0.36975957789847924</v>
      </c>
      <c r="J1534" s="5">
        <f>'PROTRA_capacity-Original_Data'!K1534</f>
        <v>0.37146120620942841</v>
      </c>
      <c r="K1534" s="5">
        <f>'PROTRA_capacity-Original_Data'!L1534</f>
        <v>0.37146120620942841</v>
      </c>
      <c r="L1534" s="5">
        <f>'PROTRA_capacity-Original_Data'!M1534</f>
        <v>0.37146120620942841</v>
      </c>
      <c r="M1534" s="5">
        <f>'PROTRA_capacity-Original_Data'!N1534</f>
        <v>0.38507423269702185</v>
      </c>
      <c r="N1534" s="5">
        <f>'PROTRA_capacity-Original_Data'!O1534</f>
        <v>0.39919774767790006</v>
      </c>
      <c r="O1534" s="5">
        <f>'PROTRA_capacity-Original_Data'!P1534</f>
        <v>0.39919774767790006</v>
      </c>
      <c r="P1534" s="5">
        <f>'PROTRA_capacity-Original_Data'!Q1534</f>
        <v>0.37605560264899124</v>
      </c>
      <c r="Q1534" s="5">
        <f>'PROTRA_capacity-Original_Data'!R1534</f>
        <v>0.39511058102464797</v>
      </c>
      <c r="R1534" s="5">
        <f>'PROTRA_capacity-Original_Data'!S1534</f>
        <v>0.30319833238912702</v>
      </c>
      <c r="S1534" s="5">
        <f>'PROTRA_capacity-Original_Data'!T1534</f>
        <v>0.29142908103945669</v>
      </c>
      <c r="T1534" s="5">
        <f>'PROTRA_capacity-Original_Data'!U1534</f>
        <v>0.2841433540134703</v>
      </c>
      <c r="U1534" s="5">
        <f>'PROTRA_capacity-Original_Data'!V1534</f>
        <v>0.31104449995557398</v>
      </c>
      <c r="W1534" s="83">
        <f t="shared" si="95"/>
        <v>-2.3062398250115468E-3</v>
      </c>
    </row>
    <row r="1535" spans="1:23" x14ac:dyDescent="0.35">
      <c r="A1535" t="s">
        <v>67</v>
      </c>
      <c r="B1535" t="s">
        <v>42</v>
      </c>
      <c r="C1535" t="str">
        <f t="shared" si="92"/>
        <v>SPAIN_TO_elec</v>
      </c>
      <c r="D1535" t="str">
        <f t="shared" si="93"/>
        <v>PROTRA_CHP_PP_I</v>
      </c>
      <c r="E1535" t="s">
        <v>18</v>
      </c>
      <c r="F1535" s="1" t="str">
        <f t="shared" si="94"/>
        <v>SPAINTO_elecPROTRA_PP_solid_bio_CCS</v>
      </c>
      <c r="G1535" s="5">
        <f>'PROTRA_capacity-Original_Data'!H1535</f>
        <v>0</v>
      </c>
      <c r="H1535" s="5">
        <f>'PROTRA_capacity-Original_Data'!I1535</f>
        <v>0</v>
      </c>
      <c r="I1535" s="5">
        <f>'PROTRA_capacity-Original_Data'!J1535</f>
        <v>0</v>
      </c>
      <c r="J1535" s="5">
        <f>'PROTRA_capacity-Original_Data'!K1535</f>
        <v>0</v>
      </c>
      <c r="K1535" s="5">
        <f>'PROTRA_capacity-Original_Data'!L1535</f>
        <v>0</v>
      </c>
      <c r="L1535" s="5">
        <f>'PROTRA_capacity-Original_Data'!M1535</f>
        <v>0</v>
      </c>
      <c r="M1535" s="5">
        <f>'PROTRA_capacity-Original_Data'!N1535</f>
        <v>0</v>
      </c>
      <c r="N1535" s="5">
        <f>'PROTRA_capacity-Original_Data'!O1535</f>
        <v>0</v>
      </c>
      <c r="O1535" s="5">
        <f>'PROTRA_capacity-Original_Data'!P1535</f>
        <v>0</v>
      </c>
      <c r="P1535" s="5">
        <f>'PROTRA_capacity-Original_Data'!Q1535</f>
        <v>0</v>
      </c>
      <c r="Q1535" s="5">
        <f>'PROTRA_capacity-Original_Data'!R1535</f>
        <v>0</v>
      </c>
      <c r="R1535" s="5">
        <f>'PROTRA_capacity-Original_Data'!S1535</f>
        <v>0</v>
      </c>
      <c r="S1535" s="5">
        <f>'PROTRA_capacity-Original_Data'!T1535</f>
        <v>0</v>
      </c>
      <c r="T1535" s="5">
        <f>'PROTRA_capacity-Original_Data'!U1535</f>
        <v>0</v>
      </c>
      <c r="U1535" s="5">
        <f>'PROTRA_capacity-Original_Data'!V1535</f>
        <v>0</v>
      </c>
      <c r="W1535" s="83" t="e">
        <f t="shared" si="95"/>
        <v>#DIV/0!</v>
      </c>
    </row>
    <row r="1536" spans="1:23" x14ac:dyDescent="0.35">
      <c r="A1536" t="s">
        <v>67</v>
      </c>
      <c r="B1536" t="s">
        <v>42</v>
      </c>
      <c r="C1536" t="str">
        <f t="shared" si="92"/>
        <v>SPAIN_TO_elec</v>
      </c>
      <c r="D1536" t="str">
        <f t="shared" si="93"/>
        <v>PROTRA_CHP_PP_I</v>
      </c>
      <c r="E1536" t="s">
        <v>19</v>
      </c>
      <c r="F1536" s="1" t="str">
        <f t="shared" si="94"/>
        <v>SPAINTO_elecPROTRA_PP_gas_fuels</v>
      </c>
      <c r="G1536" s="5">
        <f>'PROTRA_capacity-Original_Data'!H1536</f>
        <v>22.718472931821861</v>
      </c>
      <c r="H1536" s="5">
        <f>'PROTRA_capacity-Original_Data'!I1536</f>
        <v>27.005001352874494</v>
      </c>
      <c r="I1536" s="5">
        <f>'PROTRA_capacity-Original_Data'!J1536</f>
        <v>28.631001352874488</v>
      </c>
      <c r="J1536" s="5">
        <f>'PROTRA_capacity-Original_Data'!K1536</f>
        <v>28.502701352874489</v>
      </c>
      <c r="K1536" s="5">
        <f>'PROTRA_capacity-Original_Data'!L1536</f>
        <v>31.509201352874491</v>
      </c>
      <c r="L1536" s="5">
        <f>'PROTRA_capacity-Original_Data'!M1536</f>
        <v>30.966601352874488</v>
      </c>
      <c r="M1536" s="5">
        <f>'PROTRA_capacity-Original_Data'!N1536</f>
        <v>30.962501352874494</v>
      </c>
      <c r="N1536" s="5">
        <f>'PROTRA_capacity-Original_Data'!O1536</f>
        <v>30.952801352874491</v>
      </c>
      <c r="O1536" s="5">
        <f>'PROTRA_capacity-Original_Data'!P1536</f>
        <v>30.945101352874488</v>
      </c>
      <c r="P1536" s="5">
        <f>'PROTRA_capacity-Original_Data'!Q1536</f>
        <v>30.895531352874492</v>
      </c>
      <c r="Q1536" s="5">
        <f>'PROTRA_capacity-Original_Data'!R1536</f>
        <v>30.759476891627486</v>
      </c>
      <c r="R1536" s="5">
        <f>'PROTRA_capacity-Original_Data'!S1536</f>
        <v>31.194038902177628</v>
      </c>
      <c r="S1536" s="5">
        <f>'PROTRA_capacity-Original_Data'!T1536</f>
        <v>31.153425630163596</v>
      </c>
      <c r="T1536" s="5">
        <f>'PROTRA_capacity-Original_Data'!U1536</f>
        <v>30.730032269417311</v>
      </c>
      <c r="U1536" s="5">
        <f>'PROTRA_capacity-Original_Data'!V1536</f>
        <v>30.472137992128211</v>
      </c>
      <c r="W1536" s="83">
        <f t="shared" si="95"/>
        <v>2.1195381938087232E-2</v>
      </c>
    </row>
    <row r="1537" spans="1:23" x14ac:dyDescent="0.35">
      <c r="A1537" t="s">
        <v>67</v>
      </c>
      <c r="B1537" t="s">
        <v>42</v>
      </c>
      <c r="C1537" t="str">
        <f t="shared" si="92"/>
        <v>SPAIN_TO_elec</v>
      </c>
      <c r="D1537" t="str">
        <f t="shared" si="93"/>
        <v>PROTRA_CHP_PP_I</v>
      </c>
      <c r="E1537" t="s">
        <v>20</v>
      </c>
      <c r="F1537" s="1" t="str">
        <f t="shared" si="94"/>
        <v>SPAINTO_elecPROTRA_PP_gas_fuels_CCS</v>
      </c>
      <c r="G1537" s="6">
        <f>'PROTRA_capacity-Original_Data'!H1537</f>
        <v>0</v>
      </c>
      <c r="H1537" s="6">
        <f>'PROTRA_capacity-Original_Data'!I1537</f>
        <v>0</v>
      </c>
      <c r="I1537" s="6">
        <f>'PROTRA_capacity-Original_Data'!J1537</f>
        <v>0</v>
      </c>
      <c r="J1537" s="6">
        <f>'PROTRA_capacity-Original_Data'!K1537</f>
        <v>0</v>
      </c>
      <c r="K1537" s="6">
        <f>'PROTRA_capacity-Original_Data'!L1537</f>
        <v>0</v>
      </c>
      <c r="L1537" s="6">
        <f>'PROTRA_capacity-Original_Data'!M1537</f>
        <v>0</v>
      </c>
      <c r="M1537" s="6">
        <f>'PROTRA_capacity-Original_Data'!N1537</f>
        <v>0</v>
      </c>
      <c r="N1537" s="6">
        <f>'PROTRA_capacity-Original_Data'!O1537</f>
        <v>0</v>
      </c>
      <c r="O1537" s="6">
        <f>'PROTRA_capacity-Original_Data'!P1537</f>
        <v>0</v>
      </c>
      <c r="P1537" s="6">
        <f>'PROTRA_capacity-Original_Data'!Q1537</f>
        <v>0</v>
      </c>
      <c r="Q1537" s="6">
        <f>'PROTRA_capacity-Original_Data'!R1537</f>
        <v>0</v>
      </c>
      <c r="R1537" s="6">
        <f>'PROTRA_capacity-Original_Data'!S1537</f>
        <v>0</v>
      </c>
      <c r="S1537" s="6">
        <f>'PROTRA_capacity-Original_Data'!T1537</f>
        <v>0</v>
      </c>
      <c r="T1537" s="6">
        <f>'PROTRA_capacity-Original_Data'!U1537</f>
        <v>0</v>
      </c>
      <c r="U1537" s="6">
        <f>'PROTRA_capacity-Original_Data'!V1537</f>
        <v>0</v>
      </c>
      <c r="W1537" s="83" t="e">
        <f t="shared" si="95"/>
        <v>#DIV/0!</v>
      </c>
    </row>
    <row r="1538" spans="1:23" x14ac:dyDescent="0.35">
      <c r="A1538" t="s">
        <v>67</v>
      </c>
      <c r="B1538" t="s">
        <v>42</v>
      </c>
      <c r="C1538" t="str">
        <f t="shared" si="92"/>
        <v>SPAIN_TO_elec</v>
      </c>
      <c r="D1538" t="str">
        <f t="shared" si="93"/>
        <v>PROTRA_CHP_PP_I</v>
      </c>
      <c r="E1538" t="s">
        <v>21</v>
      </c>
      <c r="F1538" s="1" t="str">
        <f t="shared" si="94"/>
        <v>SPAINTO_elecPROTRA_PP_geothermal</v>
      </c>
      <c r="G1538" s="4">
        <f>INDEX('CHP-geothermal-fix'!H$155:H$226,MATCH(PROTRA_capacity!$F1538,'CHP-geothermal-fix'!$F$155:$F$226,0))</f>
        <v>0</v>
      </c>
      <c r="H1538" s="4">
        <f>INDEX('CHP-geothermal-fix'!I$155:I$226,MATCH(PROTRA_capacity!$F1538,'CHP-geothermal-fix'!$F$155:$F$226,0))</f>
        <v>0</v>
      </c>
      <c r="I1538" s="4">
        <f>INDEX('CHP-geothermal-fix'!J$155:J$226,MATCH(PROTRA_capacity!$F1538,'CHP-geothermal-fix'!$F$155:$F$226,0))</f>
        <v>0</v>
      </c>
      <c r="J1538" s="4">
        <f>INDEX('CHP-geothermal-fix'!K$155:K$226,MATCH(PROTRA_capacity!$F1538,'CHP-geothermal-fix'!$F$155:$F$226,0))</f>
        <v>0</v>
      </c>
      <c r="K1538" s="4">
        <f>INDEX('CHP-geothermal-fix'!L$155:L$226,MATCH(PROTRA_capacity!$F1538,'CHP-geothermal-fix'!$F$155:$F$226,0))</f>
        <v>0</v>
      </c>
      <c r="L1538" s="4">
        <f>INDEX('CHP-geothermal-fix'!M$155:M$226,MATCH(PROTRA_capacity!$F1538,'CHP-geothermal-fix'!$F$155:$F$226,0))</f>
        <v>0</v>
      </c>
      <c r="M1538" s="4">
        <f>INDEX('CHP-geothermal-fix'!N$155:N$226,MATCH(PROTRA_capacity!$F1538,'CHP-geothermal-fix'!$F$155:$F$226,0))</f>
        <v>0</v>
      </c>
      <c r="N1538" s="4">
        <f>INDEX('CHP-geothermal-fix'!O$155:O$226,MATCH(PROTRA_capacity!$F1538,'CHP-geothermal-fix'!$F$155:$F$226,0))</f>
        <v>0</v>
      </c>
      <c r="O1538" s="4">
        <f>INDEX('CHP-geothermal-fix'!P$155:P$226,MATCH(PROTRA_capacity!$F1538,'CHP-geothermal-fix'!$F$155:$F$226,0))</f>
        <v>0</v>
      </c>
      <c r="P1538" s="4">
        <f>INDEX('CHP-geothermal-fix'!Q$155:Q$226,MATCH(PROTRA_capacity!$F1538,'CHP-geothermal-fix'!$F$155:$F$226,0))</f>
        <v>0</v>
      </c>
      <c r="Q1538" s="4">
        <f>INDEX('CHP-geothermal-fix'!R$155:R$226,MATCH(PROTRA_capacity!$F1538,'CHP-geothermal-fix'!$F$155:$F$226,0))</f>
        <v>0</v>
      </c>
      <c r="R1538" s="4">
        <f>INDEX('CHP-geothermal-fix'!S$155:S$226,MATCH(PROTRA_capacity!$F1538,'CHP-geothermal-fix'!$F$155:$F$226,0))</f>
        <v>0</v>
      </c>
      <c r="S1538" s="4">
        <f>INDEX('CHP-geothermal-fix'!T$155:T$226,MATCH(PROTRA_capacity!$F1538,'CHP-geothermal-fix'!$F$155:$F$226,0))</f>
        <v>0</v>
      </c>
      <c r="T1538" s="4">
        <f>INDEX('CHP-geothermal-fix'!U$155:U$226,MATCH(PROTRA_capacity!$F1538,'CHP-geothermal-fix'!$F$155:$F$226,0))</f>
        <v>0</v>
      </c>
      <c r="U1538" s="4">
        <f>INDEX('CHP-geothermal-fix'!V$155:V$226,MATCH(PROTRA_capacity!$F1538,'CHP-geothermal-fix'!$F$155:$F$226,0))</f>
        <v>0</v>
      </c>
      <c r="W1538" s="83" t="e">
        <f t="shared" si="95"/>
        <v>#DIV/0!</v>
      </c>
    </row>
    <row r="1539" spans="1:23" x14ac:dyDescent="0.35">
      <c r="A1539" t="s">
        <v>67</v>
      </c>
      <c r="B1539" t="s">
        <v>42</v>
      </c>
      <c r="C1539" t="str">
        <f t="shared" si="92"/>
        <v>SPAIN_TO_elec</v>
      </c>
      <c r="D1539" t="str">
        <f t="shared" si="93"/>
        <v>PROTRA_CHP_PP_I</v>
      </c>
      <c r="E1539" t="s">
        <v>22</v>
      </c>
      <c r="F1539" s="1" t="str">
        <f t="shared" si="94"/>
        <v>SPAINTO_elecPROTRA_PP_hydropower_dammed</v>
      </c>
      <c r="G1539" s="5">
        <f>'PROTRA_capacity-Original_Data'!H1539</f>
        <v>14.882819999999999</v>
      </c>
      <c r="H1539" s="5">
        <f>'PROTRA_capacity-Original_Data'!I1539</f>
        <v>14.913770000000001</v>
      </c>
      <c r="I1539" s="5">
        <f>'PROTRA_capacity-Original_Data'!J1539</f>
        <v>14.93127</v>
      </c>
      <c r="J1539" s="5">
        <f>'PROTRA_capacity-Original_Data'!K1539</f>
        <v>14.944995000000002</v>
      </c>
      <c r="K1539" s="5">
        <f>'PROTRA_capacity-Original_Data'!L1539</f>
        <v>14.775795000000002</v>
      </c>
      <c r="L1539" s="5">
        <f>'PROTRA_capacity-Original_Data'!M1539</f>
        <v>14.775795000000002</v>
      </c>
      <c r="M1539" s="5">
        <f>'PROTRA_capacity-Original_Data'!N1539</f>
        <v>14.787095000000001</v>
      </c>
      <c r="N1539" s="5">
        <f>'PROTRA_capacity-Original_Data'!O1539</f>
        <v>14.974395000000003</v>
      </c>
      <c r="O1539" s="5">
        <f>'PROTRA_capacity-Original_Data'!P1539</f>
        <v>15.006395000000003</v>
      </c>
      <c r="P1539" s="5">
        <f>'PROTRA_capacity-Original_Data'!Q1539</f>
        <v>15.633395000000002</v>
      </c>
      <c r="Q1539" s="5">
        <f>'PROTRA_capacity-Original_Data'!R1539</f>
        <v>16.75909183273944</v>
      </c>
      <c r="R1539" s="5">
        <f>'PROTRA_capacity-Original_Data'!S1539</f>
        <v>16.819554728402576</v>
      </c>
      <c r="S1539" s="5">
        <f>'PROTRA_capacity-Original_Data'!T1539</f>
        <v>16.827707028941422</v>
      </c>
      <c r="T1539" s="5">
        <f>'PROTRA_capacity-Original_Data'!U1539</f>
        <v>16.841973554884412</v>
      </c>
      <c r="U1539" s="5">
        <f>'PROTRA_capacity-Original_Data'!V1539</f>
        <v>16.837218046236746</v>
      </c>
      <c r="W1539" s="83">
        <f t="shared" si="95"/>
        <v>8.8521122844169575E-3</v>
      </c>
    </row>
    <row r="1540" spans="1:23" x14ac:dyDescent="0.35">
      <c r="A1540" t="s">
        <v>67</v>
      </c>
      <c r="B1540" t="s">
        <v>42</v>
      </c>
      <c r="C1540" t="str">
        <f t="shared" ref="C1540:C1603" si="96">A1540&amp;"_"&amp;B1540</f>
        <v>SPAIN_TO_elec</v>
      </c>
      <c r="D1540" t="str">
        <f t="shared" ref="D1540:D1603" si="97">IF(B1540="TO_heat","PROTRA_CHP_HP_I","PROTRA_CHP_PP_I")</f>
        <v>PROTRA_CHP_PP_I</v>
      </c>
      <c r="E1540" t="s">
        <v>23</v>
      </c>
      <c r="F1540" s="1" t="str">
        <f t="shared" ref="F1540:F1603" si="98">A1540&amp;B1540&amp;E1540</f>
        <v>SPAINTO_elecPROTRA_PP_hydropower_run_of_river</v>
      </c>
      <c r="G1540" s="5">
        <f>'PROTRA_capacity-Original_Data'!H1540</f>
        <v>3.4351799999999968</v>
      </c>
      <c r="H1540" s="5">
        <f>'PROTRA_capacity-Original_Data'!I1540</f>
        <v>3.4582299999999959</v>
      </c>
      <c r="I1540" s="5">
        <f>'PROTRA_capacity-Original_Data'!J1540</f>
        <v>3.5197299999999965</v>
      </c>
      <c r="J1540" s="5">
        <f>'PROTRA_capacity-Original_Data'!K1540</f>
        <v>3.5600049999999954</v>
      </c>
      <c r="K1540" s="5">
        <f>'PROTRA_capacity-Original_Data'!L1540</f>
        <v>3.7592049999999961</v>
      </c>
      <c r="L1540" s="5">
        <f>'PROTRA_capacity-Original_Data'!M1540</f>
        <v>3.7642049999999969</v>
      </c>
      <c r="M1540" s="5">
        <f>'PROTRA_capacity-Original_Data'!N1540</f>
        <v>3.7629049999999964</v>
      </c>
      <c r="N1540" s="5">
        <f>'PROTRA_capacity-Original_Data'!O1540</f>
        <v>4.2106049999999984</v>
      </c>
      <c r="O1540" s="5">
        <f>'PROTRA_capacity-Original_Data'!P1540</f>
        <v>4.2166049999999968</v>
      </c>
      <c r="P1540" s="5">
        <f>'PROTRA_capacity-Original_Data'!Q1540</f>
        <v>4.4196049999999989</v>
      </c>
      <c r="Q1540" s="5">
        <f>'PROTRA_capacity-Original_Data'!R1540</f>
        <v>4.7088141751152062</v>
      </c>
      <c r="R1540" s="5">
        <f>'PROTRA_capacity-Original_Data'!S1540</f>
        <v>4.7088141751152062</v>
      </c>
      <c r="S1540" s="5">
        <f>'PROTRA_capacity-Original_Data'!T1540</f>
        <v>4.7088141751152062</v>
      </c>
      <c r="T1540" s="5">
        <f>'PROTRA_capacity-Original_Data'!U1540</f>
        <v>4.7088141751152062</v>
      </c>
      <c r="U1540" s="5">
        <f>'PROTRA_capacity-Original_Data'!V1540</f>
        <v>4.7047408064516114</v>
      </c>
      <c r="W1540" s="83">
        <f t="shared" ref="W1540:W1603" si="99">-1+(U1540/G1540)^(1/($U$2-$G$2))</f>
        <v>2.2718606946313447E-2</v>
      </c>
    </row>
    <row r="1541" spans="1:23" x14ac:dyDescent="0.35">
      <c r="A1541" t="s">
        <v>67</v>
      </c>
      <c r="B1541" t="s">
        <v>42</v>
      </c>
      <c r="C1541" t="str">
        <f t="shared" si="96"/>
        <v>SPAIN_TO_elec</v>
      </c>
      <c r="D1541" t="str">
        <f t="shared" si="97"/>
        <v>PROTRA_CHP_PP_I</v>
      </c>
      <c r="E1541" t="s">
        <v>24</v>
      </c>
      <c r="F1541" s="1" t="str">
        <f t="shared" si="98"/>
        <v>SPAINTO_elecPROTRA_PP_liquid_fuels</v>
      </c>
      <c r="G1541" s="5">
        <f>'PROTRA_capacity-Original_Data'!H1541</f>
        <v>4.7425805263157894</v>
      </c>
      <c r="H1541" s="5">
        <f>'PROTRA_capacity-Original_Data'!I1541</f>
        <v>4.7542805263157897</v>
      </c>
      <c r="I1541" s="5">
        <f>'PROTRA_capacity-Original_Data'!J1541</f>
        <v>3.6646805263157893</v>
      </c>
      <c r="J1541" s="5">
        <f>'PROTRA_capacity-Original_Data'!K1541</f>
        <v>3.6772805263157893</v>
      </c>
      <c r="K1541" s="5">
        <f>'PROTRA_capacity-Original_Data'!L1541</f>
        <v>3.5051805263157894</v>
      </c>
      <c r="L1541" s="5">
        <f>'PROTRA_capacity-Original_Data'!M1541</f>
        <v>3.3616805263157894</v>
      </c>
      <c r="M1541" s="5">
        <f>'PROTRA_capacity-Original_Data'!N1541</f>
        <v>3.3616805263157894</v>
      </c>
      <c r="N1541" s="5">
        <f>'PROTRA_capacity-Original_Data'!O1541</f>
        <v>3.2819805263157895</v>
      </c>
      <c r="O1541" s="5">
        <f>'PROTRA_capacity-Original_Data'!P1541</f>
        <v>3.2215805263157895</v>
      </c>
      <c r="P1541" s="5">
        <f>'PROTRA_capacity-Original_Data'!Q1541</f>
        <v>3.0251805263157894</v>
      </c>
      <c r="Q1541" s="5">
        <f>'PROTRA_capacity-Original_Data'!R1541</f>
        <v>3.1694583668016194</v>
      </c>
      <c r="R1541" s="5">
        <f>'PROTRA_capacity-Original_Data'!S1541</f>
        <v>3.3276985789473685</v>
      </c>
      <c r="S1541" s="5">
        <f>'PROTRA_capacity-Original_Data'!T1541</f>
        <v>3.3276985789473685</v>
      </c>
      <c r="T1541" s="5">
        <f>'PROTRA_capacity-Original_Data'!U1541</f>
        <v>3.3230444550607285</v>
      </c>
      <c r="U1541" s="5">
        <f>'PROTRA_capacity-Original_Data'!V1541</f>
        <v>3.2904655878542513</v>
      </c>
      <c r="W1541" s="83">
        <f t="shared" si="99"/>
        <v>-2.5772939482027968E-2</v>
      </c>
    </row>
    <row r="1542" spans="1:23" x14ac:dyDescent="0.35">
      <c r="A1542" t="s">
        <v>67</v>
      </c>
      <c r="B1542" t="s">
        <v>42</v>
      </c>
      <c r="C1542" t="str">
        <f t="shared" si="96"/>
        <v>SPAIN_TO_elec</v>
      </c>
      <c r="D1542" t="str">
        <f t="shared" si="97"/>
        <v>PROTRA_CHP_PP_I</v>
      </c>
      <c r="E1542" t="s">
        <v>25</v>
      </c>
      <c r="F1542" s="1" t="str">
        <f t="shared" si="98"/>
        <v>SPAINTO_elecPROTRA_PP_liquid_fuels_CCS</v>
      </c>
      <c r="G1542" s="5">
        <f>'PROTRA_capacity-Original_Data'!H1542</f>
        <v>0</v>
      </c>
      <c r="H1542" s="5">
        <f>'PROTRA_capacity-Original_Data'!I1542</f>
        <v>0</v>
      </c>
      <c r="I1542" s="5">
        <f>'PROTRA_capacity-Original_Data'!J1542</f>
        <v>0</v>
      </c>
      <c r="J1542" s="5">
        <f>'PROTRA_capacity-Original_Data'!K1542</f>
        <v>0</v>
      </c>
      <c r="K1542" s="5">
        <f>'PROTRA_capacity-Original_Data'!L1542</f>
        <v>0</v>
      </c>
      <c r="L1542" s="5">
        <f>'PROTRA_capacity-Original_Data'!M1542</f>
        <v>0</v>
      </c>
      <c r="M1542" s="5">
        <f>'PROTRA_capacity-Original_Data'!N1542</f>
        <v>0</v>
      </c>
      <c r="N1542" s="5">
        <f>'PROTRA_capacity-Original_Data'!O1542</f>
        <v>0</v>
      </c>
      <c r="O1542" s="5">
        <f>'PROTRA_capacity-Original_Data'!P1542</f>
        <v>0</v>
      </c>
      <c r="P1542" s="5">
        <f>'PROTRA_capacity-Original_Data'!Q1542</f>
        <v>0</v>
      </c>
      <c r="Q1542" s="5">
        <f>'PROTRA_capacity-Original_Data'!R1542</f>
        <v>0</v>
      </c>
      <c r="R1542" s="5">
        <f>'PROTRA_capacity-Original_Data'!S1542</f>
        <v>0</v>
      </c>
      <c r="S1542" s="5">
        <f>'PROTRA_capacity-Original_Data'!T1542</f>
        <v>0</v>
      </c>
      <c r="T1542" s="5">
        <f>'PROTRA_capacity-Original_Data'!U1542</f>
        <v>0</v>
      </c>
      <c r="U1542" s="5">
        <f>'PROTRA_capacity-Original_Data'!V1542</f>
        <v>0</v>
      </c>
      <c r="W1542" s="83" t="e">
        <f t="shared" si="99"/>
        <v>#DIV/0!</v>
      </c>
    </row>
    <row r="1543" spans="1:23" x14ac:dyDescent="0.35">
      <c r="A1543" t="s">
        <v>67</v>
      </c>
      <c r="B1543" t="s">
        <v>42</v>
      </c>
      <c r="C1543" t="str">
        <f t="shared" si="96"/>
        <v>SPAIN_TO_elec</v>
      </c>
      <c r="D1543" t="str">
        <f t="shared" si="97"/>
        <v>PROTRA_CHP_PP_I</v>
      </c>
      <c r="E1543" t="s">
        <v>26</v>
      </c>
      <c r="F1543" s="1" t="str">
        <f t="shared" si="98"/>
        <v>SPAINTO_elecPROTRA_PP_nuclear</v>
      </c>
      <c r="G1543" s="5">
        <f>'PROTRA_capacity-Original_Data'!H1543</f>
        <v>7.6711999999999998</v>
      </c>
      <c r="H1543" s="5">
        <f>'PROTRA_capacity-Original_Data'!I1543</f>
        <v>7.6711999999999998</v>
      </c>
      <c r="I1543" s="5">
        <f>'PROTRA_capacity-Original_Data'!J1543</f>
        <v>7.6711999999999998</v>
      </c>
      <c r="J1543" s="5">
        <f>'PROTRA_capacity-Original_Data'!K1543</f>
        <v>7.6711999999999998</v>
      </c>
      <c r="K1543" s="5">
        <f>'PROTRA_capacity-Original_Data'!L1543</f>
        <v>7.7602000000000002</v>
      </c>
      <c r="L1543" s="5">
        <f>'PROTRA_capacity-Original_Data'!M1543</f>
        <v>7.7602000000000002</v>
      </c>
      <c r="M1543" s="5">
        <f>'PROTRA_capacity-Original_Data'!N1543</f>
        <v>7.7602000000000002</v>
      </c>
      <c r="N1543" s="5">
        <f>'PROTRA_capacity-Original_Data'!O1543</f>
        <v>7.7071999999999994</v>
      </c>
      <c r="O1543" s="5">
        <f>'PROTRA_capacity-Original_Data'!P1543</f>
        <v>7.7071999999999994</v>
      </c>
      <c r="P1543" s="5">
        <f>'PROTRA_capacity-Original_Data'!Q1543</f>
        <v>7.7071999999999994</v>
      </c>
      <c r="Q1543" s="5">
        <f>'PROTRA_capacity-Original_Data'!R1543</f>
        <v>7.7071999999999994</v>
      </c>
      <c r="R1543" s="5">
        <f>'PROTRA_capacity-Original_Data'!S1543</f>
        <v>7.7071999999999994</v>
      </c>
      <c r="S1543" s="5">
        <f>'PROTRA_capacity-Original_Data'!T1543</f>
        <v>7.2440758584257789</v>
      </c>
      <c r="T1543" s="5">
        <f>'PROTRA_capacity-Original_Data'!U1543</f>
        <v>7.2440758584257789</v>
      </c>
      <c r="U1543" s="5">
        <f>'PROTRA_capacity-Original_Data'!V1543</f>
        <v>7.2440758584257789</v>
      </c>
      <c r="W1543" s="83">
        <f t="shared" si="99"/>
        <v>-4.0837135136261304E-3</v>
      </c>
    </row>
    <row r="1544" spans="1:23" x14ac:dyDescent="0.35">
      <c r="A1544" t="s">
        <v>67</v>
      </c>
      <c r="B1544" t="s">
        <v>42</v>
      </c>
      <c r="C1544" t="str">
        <f t="shared" si="96"/>
        <v>SPAIN_TO_elec</v>
      </c>
      <c r="D1544" t="str">
        <f t="shared" si="97"/>
        <v>PROTRA_CHP_PP_I</v>
      </c>
      <c r="E1544" t="s">
        <v>27</v>
      </c>
      <c r="F1544" s="1" t="str">
        <f t="shared" si="98"/>
        <v>SPAINTO_elecPROTRA_PP_oceanic</v>
      </c>
      <c r="G1544" s="5">
        <f>'PROTRA_capacity-Original_Data'!H1544</f>
        <v>0</v>
      </c>
      <c r="H1544" s="5">
        <f>'PROTRA_capacity-Original_Data'!I1544</f>
        <v>0</v>
      </c>
      <c r="I1544" s="5">
        <f>'PROTRA_capacity-Original_Data'!J1544</f>
        <v>4.0000000000000003E-5</v>
      </c>
      <c r="J1544" s="5">
        <f>'PROTRA_capacity-Original_Data'!K1544</f>
        <v>4.0000000000000003E-5</v>
      </c>
      <c r="K1544" s="5">
        <f>'PROTRA_capacity-Original_Data'!L1544</f>
        <v>4.0000000000000003E-5</v>
      </c>
      <c r="L1544" s="5">
        <f>'PROTRA_capacity-Original_Data'!M1544</f>
        <v>3.3999999999999997E-4</v>
      </c>
      <c r="M1544" s="5">
        <f>'PROTRA_capacity-Original_Data'!N1544</f>
        <v>3.3999999999999997E-4</v>
      </c>
      <c r="N1544" s="5">
        <f>'PROTRA_capacity-Original_Data'!O1544</f>
        <v>3.3999999999999997E-4</v>
      </c>
      <c r="O1544" s="5">
        <f>'PROTRA_capacity-Original_Data'!P1544</f>
        <v>3.3999999999999997E-4</v>
      </c>
      <c r="P1544" s="5">
        <f>'PROTRA_capacity-Original_Data'!Q1544</f>
        <v>3.3999999999999997E-4</v>
      </c>
      <c r="Q1544" s="5">
        <f>'PROTRA_capacity-Original_Data'!R1544</f>
        <v>3.8285714285714279E-4</v>
      </c>
      <c r="R1544" s="5">
        <f>'PROTRA_capacity-Original_Data'!S1544</f>
        <v>4.2571428571428567E-4</v>
      </c>
      <c r="S1544" s="5">
        <f>'PROTRA_capacity-Original_Data'!T1544</f>
        <v>4.6857142857142855E-4</v>
      </c>
      <c r="T1544" s="5">
        <f>'PROTRA_capacity-Original_Data'!U1544</f>
        <v>5.1142857142857142E-4</v>
      </c>
      <c r="U1544" s="5">
        <f>'PROTRA_capacity-Original_Data'!V1544</f>
        <v>5.542857142857143E-4</v>
      </c>
      <c r="W1544" s="83" t="e">
        <f t="shared" si="99"/>
        <v>#DIV/0!</v>
      </c>
    </row>
    <row r="1545" spans="1:23" x14ac:dyDescent="0.35">
      <c r="A1545" t="s">
        <v>67</v>
      </c>
      <c r="B1545" t="s">
        <v>42</v>
      </c>
      <c r="C1545" t="str">
        <f t="shared" si="96"/>
        <v>SPAIN_TO_elec</v>
      </c>
      <c r="D1545" t="str">
        <f t="shared" si="97"/>
        <v>PROTRA_CHP_PP_I</v>
      </c>
      <c r="E1545" t="s">
        <v>28</v>
      </c>
      <c r="F1545" s="1" t="str">
        <f t="shared" si="98"/>
        <v>SPAINTO_elecPROTRA_PP_solar_CSP</v>
      </c>
      <c r="G1545" s="5">
        <f>'PROTRA_capacity-Original_Data'!H1545</f>
        <v>1.0999999999999999E-2</v>
      </c>
      <c r="H1545" s="5">
        <f>'PROTRA_capacity-Original_Data'!I1545</f>
        <v>1.0999999999999999E-2</v>
      </c>
      <c r="I1545" s="5">
        <f>'PROTRA_capacity-Original_Data'!J1545</f>
        <v>6.0999999999999999E-2</v>
      </c>
      <c r="J1545" s="5">
        <f>'PROTRA_capacity-Original_Data'!K1545</f>
        <v>0.28199999999999997</v>
      </c>
      <c r="K1545" s="5">
        <f>'PROTRA_capacity-Original_Data'!L1545</f>
        <v>0.73199999999999998</v>
      </c>
      <c r="L1545" s="5">
        <f>'PROTRA_capacity-Original_Data'!M1545</f>
        <v>1.149</v>
      </c>
      <c r="M1545" s="5">
        <f>'PROTRA_capacity-Original_Data'!N1545</f>
        <v>2</v>
      </c>
      <c r="N1545" s="5">
        <f>'PROTRA_capacity-Original_Data'!O1545</f>
        <v>2.3040630000000002</v>
      </c>
      <c r="O1545" s="5">
        <f>'PROTRA_capacity-Original_Data'!P1545</f>
        <v>2.3040630000000002</v>
      </c>
      <c r="P1545" s="5">
        <f>'PROTRA_capacity-Original_Data'!Q1545</f>
        <v>2.3040630000000002</v>
      </c>
      <c r="Q1545" s="5">
        <f>'PROTRA_capacity-Original_Data'!R1545</f>
        <v>2.6363363428571431</v>
      </c>
      <c r="R1545" s="5">
        <f>'PROTRA_capacity-Original_Data'!S1545</f>
        <v>2.9686096857142861</v>
      </c>
      <c r="S1545" s="5">
        <f>'PROTRA_capacity-Original_Data'!T1545</f>
        <v>3.300883028571429</v>
      </c>
      <c r="T1545" s="5">
        <f>'PROTRA_capacity-Original_Data'!U1545</f>
        <v>3.633156371428572</v>
      </c>
      <c r="U1545" s="5">
        <f>'PROTRA_capacity-Original_Data'!V1545</f>
        <v>3.9654297142857149</v>
      </c>
      <c r="W1545" s="83">
        <f t="shared" si="99"/>
        <v>0.5227743078506164</v>
      </c>
    </row>
    <row r="1546" spans="1:23" x14ac:dyDescent="0.35">
      <c r="A1546" t="s">
        <v>67</v>
      </c>
      <c r="B1546" t="s">
        <v>42</v>
      </c>
      <c r="C1546" t="str">
        <f t="shared" si="96"/>
        <v>SPAIN_TO_elec</v>
      </c>
      <c r="D1546" t="str">
        <f t="shared" si="97"/>
        <v>PROTRA_CHP_PP_I</v>
      </c>
      <c r="E1546" t="s">
        <v>29</v>
      </c>
      <c r="F1546" s="1" t="str">
        <f t="shared" si="98"/>
        <v>SPAINTO_elecPROTRA_PP_solar_PV</v>
      </c>
      <c r="G1546" s="5">
        <f>'PROTRA_capacity-Original_Data'!H1546</f>
        <v>0.10660000000000001</v>
      </c>
      <c r="H1546" s="5">
        <f>'PROTRA_capacity-Original_Data'!I1546</f>
        <v>0.40508000000000005</v>
      </c>
      <c r="I1546" s="5">
        <f>'PROTRA_capacity-Original_Data'!J1546</f>
        <v>2.77488</v>
      </c>
      <c r="J1546" s="5">
        <f>'PROTRA_capacity-Original_Data'!K1546</f>
        <v>2.8068599999999999</v>
      </c>
      <c r="K1546" s="5">
        <f>'PROTRA_capacity-Original_Data'!L1546</f>
        <v>3.1758600000000001</v>
      </c>
      <c r="L1546" s="5">
        <f>'PROTRA_capacity-Original_Data'!M1546</f>
        <v>3.5120600000000004</v>
      </c>
      <c r="M1546" s="5">
        <f>'PROTRA_capacity-Original_Data'!N1546</f>
        <v>3.7465800000000002</v>
      </c>
      <c r="N1546" s="5">
        <f>'PROTRA_capacity-Original_Data'!O1546</f>
        <v>3.8458000000000001</v>
      </c>
      <c r="O1546" s="5">
        <f>'PROTRA_capacity-Original_Data'!P1546</f>
        <v>3.8515400000000004</v>
      </c>
      <c r="P1546" s="5">
        <f>'PROTRA_capacity-Original_Data'!Q1546</f>
        <v>3.8572800000000003</v>
      </c>
      <c r="Q1546" s="5">
        <f>'PROTRA_capacity-Original_Data'!R1546</f>
        <v>3.8366212700841622</v>
      </c>
      <c r="R1546" s="5">
        <f>'PROTRA_capacity-Original_Data'!S1546</f>
        <v>3.9664761438408571</v>
      </c>
      <c r="S1546" s="5">
        <f>'PROTRA_capacity-Original_Data'!T1546</f>
        <v>3.967656642693191</v>
      </c>
      <c r="T1546" s="5">
        <f>'PROTRA_capacity-Original_Data'!U1546</f>
        <v>3.9847738760520275</v>
      </c>
      <c r="U1546" s="5">
        <f>'PROTRA_capacity-Original_Data'!V1546</f>
        <v>4.9970516419280804</v>
      </c>
      <c r="W1546" s="83">
        <f t="shared" si="99"/>
        <v>0.31629746592338326</v>
      </c>
    </row>
    <row r="1547" spans="1:23" x14ac:dyDescent="0.35">
      <c r="A1547" t="s">
        <v>67</v>
      </c>
      <c r="B1547" t="s">
        <v>42</v>
      </c>
      <c r="C1547" t="str">
        <f t="shared" si="96"/>
        <v>SPAIN_TO_elec</v>
      </c>
      <c r="D1547" t="str">
        <f t="shared" si="97"/>
        <v>PROTRA_CHP_PP_I</v>
      </c>
      <c r="E1547" t="s">
        <v>30</v>
      </c>
      <c r="F1547" s="1" t="str">
        <f t="shared" si="98"/>
        <v>SPAINTO_elecPROTRA_PP_solar_urban_PV</v>
      </c>
      <c r="G1547" s="5">
        <f>'PROTRA_capacity-Original_Data'!H1547</f>
        <v>2.3399999999999997E-2</v>
      </c>
      <c r="H1547" s="5">
        <f>'PROTRA_capacity-Original_Data'!I1547</f>
        <v>8.8919999999999999E-2</v>
      </c>
      <c r="I1547" s="5">
        <f>'PROTRA_capacity-Original_Data'!J1547</f>
        <v>0.60911999999999999</v>
      </c>
      <c r="J1547" s="5">
        <f>'PROTRA_capacity-Original_Data'!K1547</f>
        <v>0.61614000000000002</v>
      </c>
      <c r="K1547" s="5">
        <f>'PROTRA_capacity-Original_Data'!L1547</f>
        <v>0.69713999999999998</v>
      </c>
      <c r="L1547" s="5">
        <f>'PROTRA_capacity-Original_Data'!M1547</f>
        <v>0.77093999999999996</v>
      </c>
      <c r="M1547" s="5">
        <f>'PROTRA_capacity-Original_Data'!N1547</f>
        <v>0.82241999999999993</v>
      </c>
      <c r="N1547" s="5">
        <f>'PROTRA_capacity-Original_Data'!O1547</f>
        <v>0.84419999999999995</v>
      </c>
      <c r="O1547" s="5">
        <f>'PROTRA_capacity-Original_Data'!P1547</f>
        <v>0.84545999999999988</v>
      </c>
      <c r="P1547" s="5">
        <f>'PROTRA_capacity-Original_Data'!Q1547</f>
        <v>0.84671999999999992</v>
      </c>
      <c r="Q1547" s="5">
        <f>'PROTRA_capacity-Original_Data'!R1547</f>
        <v>0.84218515684774287</v>
      </c>
      <c r="R1547" s="5">
        <f>'PROTRA_capacity-Original_Data'!S1547</f>
        <v>0.87068988523335866</v>
      </c>
      <c r="S1547" s="5">
        <f>'PROTRA_capacity-Original_Data'!T1547</f>
        <v>0.87094901912777345</v>
      </c>
      <c r="T1547" s="5">
        <f>'PROTRA_capacity-Original_Data'!U1547</f>
        <v>0.87470646059678636</v>
      </c>
      <c r="U1547" s="5">
        <f>'PROTRA_capacity-Original_Data'!V1547</f>
        <v>1.0969137750573832</v>
      </c>
      <c r="W1547" s="83">
        <f t="shared" si="99"/>
        <v>0.31629746592338326</v>
      </c>
    </row>
    <row r="1548" spans="1:23" x14ac:dyDescent="0.35">
      <c r="A1548" t="s">
        <v>67</v>
      </c>
      <c r="B1548" t="s">
        <v>42</v>
      </c>
      <c r="C1548" t="str">
        <f t="shared" si="96"/>
        <v>SPAIN_TO_elec</v>
      </c>
      <c r="D1548" t="str">
        <f t="shared" si="97"/>
        <v>PROTRA_CHP_PP_I</v>
      </c>
      <c r="E1548" t="s">
        <v>31</v>
      </c>
      <c r="F1548" s="1" t="str">
        <f t="shared" si="98"/>
        <v>SPAINTO_elecPROTRA_PP_solid_fossil</v>
      </c>
      <c r="G1548" s="5">
        <f>'PROTRA_capacity-Original_Data'!H1548</f>
        <v>11.735600000000002</v>
      </c>
      <c r="H1548" s="5">
        <f>'PROTRA_capacity-Original_Data'!I1548</f>
        <v>11.735600000000002</v>
      </c>
      <c r="I1548" s="5">
        <f>'PROTRA_capacity-Original_Data'!J1548</f>
        <v>11.735600000000002</v>
      </c>
      <c r="J1548" s="5">
        <f>'PROTRA_capacity-Original_Data'!K1548</f>
        <v>11.527000000000001</v>
      </c>
      <c r="K1548" s="5">
        <f>'PROTRA_capacity-Original_Data'!L1548</f>
        <v>11.527000000000001</v>
      </c>
      <c r="L1548" s="5">
        <f>'PROTRA_capacity-Original_Data'!M1548</f>
        <v>11.527000000000001</v>
      </c>
      <c r="M1548" s="5">
        <f>'PROTRA_capacity-Original_Data'!N1548</f>
        <v>11.527000000000001</v>
      </c>
      <c r="N1548" s="5">
        <f>'PROTRA_capacity-Original_Data'!O1548</f>
        <v>11.527000000000001</v>
      </c>
      <c r="O1548" s="5">
        <f>'PROTRA_capacity-Original_Data'!P1548</f>
        <v>11.527000000000001</v>
      </c>
      <c r="P1548" s="5">
        <f>'PROTRA_capacity-Original_Data'!Q1548</f>
        <v>11.527000000000001</v>
      </c>
      <c r="Q1548" s="5">
        <f>'PROTRA_capacity-Original_Data'!R1548</f>
        <v>11.372712696766897</v>
      </c>
      <c r="R1548" s="5">
        <f>'PROTRA_capacity-Original_Data'!S1548</f>
        <v>10.360066453011594</v>
      </c>
      <c r="S1548" s="5">
        <f>'PROTRA_capacity-Original_Data'!T1548</f>
        <v>10.360066453011594</v>
      </c>
      <c r="T1548" s="5">
        <f>'PROTRA_capacity-Original_Data'!U1548</f>
        <v>10.388316240927516</v>
      </c>
      <c r="U1548" s="5">
        <f>'PROTRA_capacity-Original_Data'!V1548</f>
        <v>10.011290225280423</v>
      </c>
      <c r="W1548" s="83">
        <f t="shared" si="99"/>
        <v>-1.1286783629300134E-2</v>
      </c>
    </row>
    <row r="1549" spans="1:23" x14ac:dyDescent="0.35">
      <c r="A1549" t="s">
        <v>67</v>
      </c>
      <c r="B1549" t="s">
        <v>42</v>
      </c>
      <c r="C1549" t="str">
        <f t="shared" si="96"/>
        <v>SPAIN_TO_elec</v>
      </c>
      <c r="D1549" t="str">
        <f t="shared" si="97"/>
        <v>PROTRA_CHP_PP_I</v>
      </c>
      <c r="E1549" t="s">
        <v>32</v>
      </c>
      <c r="F1549" s="1" t="str">
        <f t="shared" si="98"/>
        <v>SPAINTO_elecPROTRA_PP_solid_fossil_CCS</v>
      </c>
      <c r="G1549" s="5">
        <f>'PROTRA_capacity-Original_Data'!H1549</f>
        <v>0</v>
      </c>
      <c r="H1549" s="5">
        <f>'PROTRA_capacity-Original_Data'!I1549</f>
        <v>0</v>
      </c>
      <c r="I1549" s="5">
        <f>'PROTRA_capacity-Original_Data'!J1549</f>
        <v>0</v>
      </c>
      <c r="J1549" s="5">
        <f>'PROTRA_capacity-Original_Data'!K1549</f>
        <v>0</v>
      </c>
      <c r="K1549" s="5">
        <f>'PROTRA_capacity-Original_Data'!L1549</f>
        <v>0</v>
      </c>
      <c r="L1549" s="5">
        <f>'PROTRA_capacity-Original_Data'!M1549</f>
        <v>0</v>
      </c>
      <c r="M1549" s="5">
        <f>'PROTRA_capacity-Original_Data'!N1549</f>
        <v>0</v>
      </c>
      <c r="N1549" s="5">
        <f>'PROTRA_capacity-Original_Data'!O1549</f>
        <v>0</v>
      </c>
      <c r="O1549" s="5">
        <f>'PROTRA_capacity-Original_Data'!P1549</f>
        <v>0</v>
      </c>
      <c r="P1549" s="5">
        <f>'PROTRA_capacity-Original_Data'!Q1549</f>
        <v>0</v>
      </c>
      <c r="Q1549" s="5">
        <f>'PROTRA_capacity-Original_Data'!R1549</f>
        <v>0</v>
      </c>
      <c r="R1549" s="5">
        <f>'PROTRA_capacity-Original_Data'!S1549</f>
        <v>0</v>
      </c>
      <c r="S1549" s="5">
        <f>'PROTRA_capacity-Original_Data'!T1549</f>
        <v>0</v>
      </c>
      <c r="T1549" s="5">
        <f>'PROTRA_capacity-Original_Data'!U1549</f>
        <v>0</v>
      </c>
      <c r="U1549" s="5">
        <f>'PROTRA_capacity-Original_Data'!V1549</f>
        <v>0</v>
      </c>
      <c r="W1549" s="83" t="e">
        <f t="shared" si="99"/>
        <v>#DIV/0!</v>
      </c>
    </row>
    <row r="1550" spans="1:23" x14ac:dyDescent="0.35">
      <c r="A1550" t="s">
        <v>67</v>
      </c>
      <c r="B1550" t="s">
        <v>42</v>
      </c>
      <c r="C1550" t="str">
        <f t="shared" si="96"/>
        <v>SPAIN_TO_elec</v>
      </c>
      <c r="D1550" t="str">
        <f t="shared" si="97"/>
        <v>PROTRA_CHP_PP_I</v>
      </c>
      <c r="E1550" t="s">
        <v>33</v>
      </c>
      <c r="F1550" s="1" t="str">
        <f t="shared" si="98"/>
        <v>SPAINTO_elecPROTRA_PP_waste</v>
      </c>
      <c r="G1550" s="5">
        <f>'PROTRA_capacity-Original_Data'!H1550</f>
        <v>5.6331828963572313E-2</v>
      </c>
      <c r="H1550" s="5">
        <f>'PROTRA_capacity-Original_Data'!I1550</f>
        <v>5.7823687408826416E-2</v>
      </c>
      <c r="I1550" s="5">
        <f>'PROTRA_capacity-Original_Data'!J1550</f>
        <v>6.4835422101520698E-2</v>
      </c>
      <c r="J1550" s="5">
        <f>'PROTRA_capacity-Original_Data'!K1550</f>
        <v>6.513379379057152E-2</v>
      </c>
      <c r="K1550" s="5">
        <f>'PROTRA_capacity-Original_Data'!L1550</f>
        <v>6.513379379057152E-2</v>
      </c>
      <c r="L1550" s="5">
        <f>'PROTRA_capacity-Original_Data'!M1550</f>
        <v>6.513379379057152E-2</v>
      </c>
      <c r="M1550" s="5">
        <f>'PROTRA_capacity-Original_Data'!N1550</f>
        <v>6.7520767302978082E-2</v>
      </c>
      <c r="N1550" s="5">
        <f>'PROTRA_capacity-Original_Data'!O1550</f>
        <v>6.9997252322099898E-2</v>
      </c>
      <c r="O1550" s="5">
        <f>'PROTRA_capacity-Original_Data'!P1550</f>
        <v>6.9997252322099898E-2</v>
      </c>
      <c r="P1550" s="5">
        <f>'PROTRA_capacity-Original_Data'!Q1550</f>
        <v>6.5939397351008747E-2</v>
      </c>
      <c r="Q1550" s="5">
        <f>'PROTRA_capacity-Original_Data'!R1550</f>
        <v>9.2658335311082932E-2</v>
      </c>
      <c r="R1550" s="5">
        <f>'PROTRA_capacity-Original_Data'!S1550</f>
        <v>0.13138853895963082</v>
      </c>
      <c r="S1550" s="5">
        <f>'PROTRA_capacity-Original_Data'!T1550</f>
        <v>0.13334956192917752</v>
      </c>
      <c r="T1550" s="5">
        <f>'PROTRA_capacity-Original_Data'!U1550</f>
        <v>0.13187879470201749</v>
      </c>
      <c r="U1550" s="5">
        <f>'PROTRA_capacity-Original_Data'!V1550</f>
        <v>0.13310443405798419</v>
      </c>
      <c r="W1550" s="83">
        <f t="shared" si="99"/>
        <v>6.3344993885487977E-2</v>
      </c>
    </row>
    <row r="1551" spans="1:23" x14ac:dyDescent="0.35">
      <c r="A1551" t="s">
        <v>67</v>
      </c>
      <c r="B1551" t="s">
        <v>42</v>
      </c>
      <c r="C1551" t="str">
        <f t="shared" si="96"/>
        <v>SPAIN_TO_elec</v>
      </c>
      <c r="D1551" t="str">
        <f t="shared" si="97"/>
        <v>PROTRA_CHP_PP_I</v>
      </c>
      <c r="E1551" t="s">
        <v>34</v>
      </c>
      <c r="F1551" s="1" t="str">
        <f t="shared" si="98"/>
        <v>SPAINTO_elecPROTRA_PP_waste_CCS</v>
      </c>
      <c r="G1551" s="5">
        <f>'PROTRA_capacity-Original_Data'!H1551</f>
        <v>0</v>
      </c>
      <c r="H1551" s="5">
        <f>'PROTRA_capacity-Original_Data'!I1551</f>
        <v>0</v>
      </c>
      <c r="I1551" s="5">
        <f>'PROTRA_capacity-Original_Data'!J1551</f>
        <v>0</v>
      </c>
      <c r="J1551" s="5">
        <f>'PROTRA_capacity-Original_Data'!K1551</f>
        <v>0</v>
      </c>
      <c r="K1551" s="5">
        <f>'PROTRA_capacity-Original_Data'!L1551</f>
        <v>0</v>
      </c>
      <c r="L1551" s="5">
        <f>'PROTRA_capacity-Original_Data'!M1551</f>
        <v>0</v>
      </c>
      <c r="M1551" s="5">
        <f>'PROTRA_capacity-Original_Data'!N1551</f>
        <v>0</v>
      </c>
      <c r="N1551" s="5">
        <f>'PROTRA_capacity-Original_Data'!O1551</f>
        <v>0</v>
      </c>
      <c r="O1551" s="5">
        <f>'PROTRA_capacity-Original_Data'!P1551</f>
        <v>0</v>
      </c>
      <c r="P1551" s="5">
        <f>'PROTRA_capacity-Original_Data'!Q1551</f>
        <v>0</v>
      </c>
      <c r="Q1551" s="5">
        <f>'PROTRA_capacity-Original_Data'!R1551</f>
        <v>0</v>
      </c>
      <c r="R1551" s="5">
        <f>'PROTRA_capacity-Original_Data'!S1551</f>
        <v>0</v>
      </c>
      <c r="S1551" s="5">
        <f>'PROTRA_capacity-Original_Data'!T1551</f>
        <v>0</v>
      </c>
      <c r="T1551" s="5">
        <f>'PROTRA_capacity-Original_Data'!U1551</f>
        <v>0</v>
      </c>
      <c r="U1551" s="5">
        <f>'PROTRA_capacity-Original_Data'!V1551</f>
        <v>0</v>
      </c>
      <c r="W1551" s="83" t="e">
        <f t="shared" si="99"/>
        <v>#DIV/0!</v>
      </c>
    </row>
    <row r="1552" spans="1:23" x14ac:dyDescent="0.35">
      <c r="A1552" t="s">
        <v>67</v>
      </c>
      <c r="B1552" t="s">
        <v>42</v>
      </c>
      <c r="C1552" t="str">
        <f t="shared" si="96"/>
        <v>SPAIN_TO_elec</v>
      </c>
      <c r="D1552" t="str">
        <f t="shared" si="97"/>
        <v>PROTRA_CHP_PP_I</v>
      </c>
      <c r="E1552" t="s">
        <v>35</v>
      </c>
      <c r="F1552" s="1" t="str">
        <f t="shared" si="98"/>
        <v>SPAINTO_elecPROTRA_PP_wind_offshore</v>
      </c>
      <c r="G1552" s="5">
        <f>'PROTRA_capacity-Original_Data'!H1552</f>
        <v>0</v>
      </c>
      <c r="H1552" s="5">
        <f>'PROTRA_capacity-Original_Data'!I1552</f>
        <v>0</v>
      </c>
      <c r="I1552" s="5">
        <f>'PROTRA_capacity-Original_Data'!J1552</f>
        <v>0</v>
      </c>
      <c r="J1552" s="5">
        <f>'PROTRA_capacity-Original_Data'!K1552</f>
        <v>0</v>
      </c>
      <c r="K1552" s="5">
        <f>'PROTRA_capacity-Original_Data'!L1552</f>
        <v>0</v>
      </c>
      <c r="L1552" s="5">
        <f>'PROTRA_capacity-Original_Data'!M1552</f>
        <v>0</v>
      </c>
      <c r="M1552" s="5">
        <f>'PROTRA_capacity-Original_Data'!N1552</f>
        <v>0</v>
      </c>
      <c r="N1552" s="5">
        <f>'PROTRA_capacity-Original_Data'!O1552</f>
        <v>5.0000000000000001E-3</v>
      </c>
      <c r="O1552" s="5">
        <f>'PROTRA_capacity-Original_Data'!P1552</f>
        <v>5.0000000000000001E-3</v>
      </c>
      <c r="P1552" s="5">
        <f>'PROTRA_capacity-Original_Data'!Q1552</f>
        <v>5.0000000000000001E-3</v>
      </c>
      <c r="Q1552" s="5">
        <f>'PROTRA_capacity-Original_Data'!R1552</f>
        <v>6.285714285714286E-3</v>
      </c>
      <c r="R1552" s="5">
        <f>'PROTRA_capacity-Original_Data'!S1552</f>
        <v>7.5714285714285718E-3</v>
      </c>
      <c r="S1552" s="5">
        <f>'PROTRA_capacity-Original_Data'!T1552</f>
        <v>8.8571428571428568E-3</v>
      </c>
      <c r="T1552" s="5">
        <f>'PROTRA_capacity-Original_Data'!U1552</f>
        <v>1.0142857142857143E-2</v>
      </c>
      <c r="U1552" s="5">
        <f>'PROTRA_capacity-Original_Data'!V1552</f>
        <v>1.1428571428571429E-2</v>
      </c>
      <c r="W1552" s="83" t="e">
        <f t="shared" si="99"/>
        <v>#DIV/0!</v>
      </c>
    </row>
    <row r="1553" spans="1:23" x14ac:dyDescent="0.35">
      <c r="A1553" t="s">
        <v>67</v>
      </c>
      <c r="B1553" t="s">
        <v>42</v>
      </c>
      <c r="C1553" t="str">
        <f t="shared" si="96"/>
        <v>SPAIN_TO_elec</v>
      </c>
      <c r="D1553" t="str">
        <f t="shared" si="97"/>
        <v>PROTRA_CHP_PP_I</v>
      </c>
      <c r="E1553" t="s">
        <v>36</v>
      </c>
      <c r="F1553" s="1" t="str">
        <f t="shared" si="98"/>
        <v>SPAINTO_elecPROTRA_PP_wind_onshore</v>
      </c>
      <c r="G1553" s="5">
        <f>'PROTRA_capacity-Original_Data'!H1553</f>
        <v>11.722</v>
      </c>
      <c r="H1553" s="5">
        <f>'PROTRA_capacity-Original_Data'!I1553</f>
        <v>14.82</v>
      </c>
      <c r="I1553" s="5">
        <f>'PROTRA_capacity-Original_Data'!J1553</f>
        <v>16.555</v>
      </c>
      <c r="J1553" s="5">
        <f>'PROTRA_capacity-Original_Data'!K1553</f>
        <v>19.175999999999998</v>
      </c>
      <c r="K1553" s="5">
        <f>'PROTRA_capacity-Original_Data'!L1553</f>
        <v>20.693000000000001</v>
      </c>
      <c r="L1553" s="5">
        <f>'PROTRA_capacity-Original_Data'!M1553</f>
        <v>21.529</v>
      </c>
      <c r="M1553" s="5">
        <f>'PROTRA_capacity-Original_Data'!N1553</f>
        <v>22.789000000000001</v>
      </c>
      <c r="N1553" s="5">
        <f>'PROTRA_capacity-Original_Data'!O1553</f>
        <v>22.952999999999999</v>
      </c>
      <c r="O1553" s="5">
        <f>'PROTRA_capacity-Original_Data'!P1553</f>
        <v>22.92</v>
      </c>
      <c r="P1553" s="5">
        <f>'PROTRA_capacity-Original_Data'!Q1553</f>
        <v>22.937999999999999</v>
      </c>
      <c r="Q1553" s="5">
        <f>'PROTRA_capacity-Original_Data'!R1553</f>
        <v>22.970278627968337</v>
      </c>
      <c r="R1553" s="5">
        <f>'PROTRA_capacity-Original_Data'!S1553</f>
        <v>23.011635620052772</v>
      </c>
      <c r="S1553" s="5">
        <f>'PROTRA_capacity-Original_Data'!T1553</f>
        <v>23.032818469656991</v>
      </c>
      <c r="T1553" s="5">
        <f>'PROTRA_capacity-Original_Data'!U1553</f>
        <v>23.16092427440633</v>
      </c>
      <c r="U1553" s="5">
        <f>'PROTRA_capacity-Original_Data'!V1553</f>
        <v>24.659863060686014</v>
      </c>
      <c r="W1553" s="83">
        <f t="shared" si="99"/>
        <v>5.455840837338366E-2</v>
      </c>
    </row>
    <row r="1554" spans="1:23" x14ac:dyDescent="0.35">
      <c r="A1554" t="s">
        <v>68</v>
      </c>
      <c r="B1554" t="s">
        <v>41</v>
      </c>
      <c r="C1554" t="str">
        <f t="shared" si="96"/>
        <v>SWEDEN_TO_heat</v>
      </c>
      <c r="D1554" t="str">
        <f t="shared" si="97"/>
        <v>PROTRA_CHP_HP_I</v>
      </c>
      <c r="E1554" t="s">
        <v>0</v>
      </c>
      <c r="F1554" s="1" t="str">
        <f t="shared" si="98"/>
        <v>SWEDENTO_heatPROTRA_CHP_gas_fuels</v>
      </c>
      <c r="G1554" s="3">
        <f>'PROTRA_capacity-Original_Data'!H1554</f>
        <v>0.64583346920788798</v>
      </c>
      <c r="H1554" s="3">
        <f>'PROTRA_capacity-Original_Data'!I1554</f>
        <v>0.77682251845323358</v>
      </c>
      <c r="I1554" s="3">
        <f>'PROTRA_capacity-Original_Data'!J1554</f>
        <v>0.6605748154676655</v>
      </c>
      <c r="J1554" s="3">
        <f>'PROTRA_capacity-Original_Data'!K1554</f>
        <v>1.1348515148176712</v>
      </c>
      <c r="K1554" s="3">
        <f>'PROTRA_capacity-Original_Data'!L1554</f>
        <v>1.3029260768976536</v>
      </c>
      <c r="L1554" s="3">
        <f>'PROTRA_capacity-Original_Data'!M1554</f>
        <v>1.051568712129558</v>
      </c>
      <c r="M1554" s="3">
        <f>'PROTRA_capacity-Original_Data'!N1554</f>
        <v>0.81953760052880897</v>
      </c>
      <c r="N1554" s="3">
        <f>'PROTRA_capacity-Original_Data'!O1554</f>
        <v>0.79725147075024783</v>
      </c>
      <c r="O1554" s="3">
        <f>'PROTRA_capacity-Original_Data'!P1554</f>
        <v>0.56585876390878032</v>
      </c>
      <c r="P1554" s="3">
        <f>'PROTRA_capacity-Original_Data'!Q1554</f>
        <v>0.55018882890822962</v>
      </c>
      <c r="Q1554" s="3">
        <f>'PROTRA_capacity-Original_Data'!R1554</f>
        <v>0.71245971135837816</v>
      </c>
      <c r="R1554" s="3">
        <f>'PROTRA_capacity-Original_Data'!S1554</f>
        <v>0.48478135948000434</v>
      </c>
      <c r="S1554" s="3">
        <f>'PROTRA_capacity-Original_Data'!T1554</f>
        <v>0.55738539164922341</v>
      </c>
      <c r="T1554" s="3">
        <f>'PROTRA_capacity-Original_Data'!U1554</f>
        <v>0.38971708714332925</v>
      </c>
      <c r="U1554" s="3">
        <f>'PROTRA_capacity-Original_Data'!V1554</f>
        <v>0.3421153068194337</v>
      </c>
      <c r="W1554" s="83">
        <f t="shared" si="99"/>
        <v>-4.4370769034722479E-2</v>
      </c>
    </row>
    <row r="1555" spans="1:23" x14ac:dyDescent="0.35">
      <c r="A1555" t="s">
        <v>68</v>
      </c>
      <c r="B1555" t="s">
        <v>41</v>
      </c>
      <c r="C1555" t="str">
        <f t="shared" si="96"/>
        <v>SWEDEN_TO_heat</v>
      </c>
      <c r="D1555" t="str">
        <f t="shared" si="97"/>
        <v>PROTRA_CHP_HP_I</v>
      </c>
      <c r="E1555" t="s">
        <v>1</v>
      </c>
      <c r="F1555" s="1" t="str">
        <f t="shared" si="98"/>
        <v>SWEDENTO_heatPROTRA_CHP_gas_fuels_CCS</v>
      </c>
      <c r="G1555" s="3">
        <f>'PROTRA_capacity-Original_Data'!H1555</f>
        <v>0</v>
      </c>
      <c r="H1555" s="3">
        <f>'PROTRA_capacity-Original_Data'!I1555</f>
        <v>0</v>
      </c>
      <c r="I1555" s="3">
        <f>'PROTRA_capacity-Original_Data'!J1555</f>
        <v>0</v>
      </c>
      <c r="J1555" s="3">
        <f>'PROTRA_capacity-Original_Data'!K1555</f>
        <v>0</v>
      </c>
      <c r="K1555" s="3">
        <f>'PROTRA_capacity-Original_Data'!L1555</f>
        <v>0</v>
      </c>
      <c r="L1555" s="3">
        <f>'PROTRA_capacity-Original_Data'!M1555</f>
        <v>0</v>
      </c>
      <c r="M1555" s="3">
        <f>'PROTRA_capacity-Original_Data'!N1555</f>
        <v>0</v>
      </c>
      <c r="N1555" s="3">
        <f>'PROTRA_capacity-Original_Data'!O1555</f>
        <v>0</v>
      </c>
      <c r="O1555" s="3">
        <f>'PROTRA_capacity-Original_Data'!P1555</f>
        <v>0</v>
      </c>
      <c r="P1555" s="3">
        <f>'PROTRA_capacity-Original_Data'!Q1555</f>
        <v>0</v>
      </c>
      <c r="Q1555" s="3">
        <f>'PROTRA_capacity-Original_Data'!R1555</f>
        <v>0</v>
      </c>
      <c r="R1555" s="3">
        <f>'PROTRA_capacity-Original_Data'!S1555</f>
        <v>0</v>
      </c>
      <c r="S1555" s="3">
        <f>'PROTRA_capacity-Original_Data'!T1555</f>
        <v>0</v>
      </c>
      <c r="T1555" s="3">
        <f>'PROTRA_capacity-Original_Data'!U1555</f>
        <v>0</v>
      </c>
      <c r="U1555" s="3">
        <f>'PROTRA_capacity-Original_Data'!V1555</f>
        <v>0</v>
      </c>
      <c r="W1555" s="83" t="e">
        <f t="shared" si="99"/>
        <v>#DIV/0!</v>
      </c>
    </row>
    <row r="1556" spans="1:23" x14ac:dyDescent="0.35">
      <c r="A1556" t="s">
        <v>68</v>
      </c>
      <c r="B1556" t="s">
        <v>41</v>
      </c>
      <c r="C1556" t="str">
        <f t="shared" si="96"/>
        <v>SWEDEN_TO_heat</v>
      </c>
      <c r="D1556" t="str">
        <f t="shared" si="97"/>
        <v>PROTRA_CHP_HP_I</v>
      </c>
      <c r="E1556" t="s">
        <v>2</v>
      </c>
      <c r="F1556" s="1" t="str">
        <f t="shared" si="98"/>
        <v>SWEDENTO_heatPROTRA_CHP_geothermal</v>
      </c>
      <c r="G1556" s="3">
        <v>0</v>
      </c>
      <c r="H1556" s="3">
        <v>0</v>
      </c>
      <c r="I1556" s="3">
        <v>0</v>
      </c>
      <c r="J1556" s="3">
        <v>0</v>
      </c>
      <c r="K1556" s="3">
        <v>0</v>
      </c>
      <c r="L1556" s="3">
        <v>0</v>
      </c>
      <c r="M1556" s="3">
        <v>0</v>
      </c>
      <c r="N1556" s="3">
        <v>0</v>
      </c>
      <c r="O1556" s="3">
        <v>0</v>
      </c>
      <c r="P1556" s="3">
        <v>0</v>
      </c>
      <c r="Q1556" s="3">
        <v>0</v>
      </c>
      <c r="R1556" s="3">
        <v>0</v>
      </c>
      <c r="S1556" s="3">
        <v>0</v>
      </c>
      <c r="T1556" s="3">
        <v>0</v>
      </c>
      <c r="U1556" s="3">
        <v>0</v>
      </c>
      <c r="W1556" s="83" t="e">
        <f t="shared" si="99"/>
        <v>#DIV/0!</v>
      </c>
    </row>
    <row r="1557" spans="1:23" x14ac:dyDescent="0.35">
      <c r="A1557" t="s">
        <v>68</v>
      </c>
      <c r="B1557" t="s">
        <v>41</v>
      </c>
      <c r="C1557" t="str">
        <f t="shared" si="96"/>
        <v>SWEDEN_TO_heat</v>
      </c>
      <c r="D1557" t="str">
        <f t="shared" si="97"/>
        <v>PROTRA_CHP_HP_I</v>
      </c>
      <c r="E1557" t="s">
        <v>3</v>
      </c>
      <c r="F1557" s="1" t="str">
        <f t="shared" si="98"/>
        <v>SWEDENTO_heatPROTRA_CHP_liquid_fuels</v>
      </c>
      <c r="G1557" s="3">
        <f>'PROTRA_capacity-Original_Data'!H1557</f>
        <v>0.4878573096838163</v>
      </c>
      <c r="H1557" s="3">
        <f>'PROTRA_capacity-Original_Data'!I1557</f>
        <v>0.30202348793654293</v>
      </c>
      <c r="I1557" s="3">
        <f>'PROTRA_capacity-Original_Data'!J1557</f>
        <v>0.17944977415445634</v>
      </c>
      <c r="J1557" s="3">
        <f>'PROTRA_capacity-Original_Data'!K1557</f>
        <v>0.3150817671036687</v>
      </c>
      <c r="K1557" s="3">
        <f>'PROTRA_capacity-Original_Data'!L1557</f>
        <v>0.54421103888950106</v>
      </c>
      <c r="L1557" s="3">
        <f>'PROTRA_capacity-Original_Data'!M1557</f>
        <v>0.21937909000771183</v>
      </c>
      <c r="M1557" s="3">
        <f>'PROTRA_capacity-Original_Data'!N1557</f>
        <v>0.21595491902611003</v>
      </c>
      <c r="N1557" s="3">
        <f>'PROTRA_capacity-Original_Data'!O1557</f>
        <v>0.21137001211854142</v>
      </c>
      <c r="O1557" s="3">
        <f>'PROTRA_capacity-Original_Data'!P1557</f>
        <v>0.13156941720832876</v>
      </c>
      <c r="P1557" s="3">
        <f>'PROTRA_capacity-Original_Data'!Q1557</f>
        <v>9.930095846645369E-2</v>
      </c>
      <c r="Q1557" s="3">
        <f>'PROTRA_capacity-Original_Data'!R1557</f>
        <v>0.17799885424699796</v>
      </c>
      <c r="R1557" s="3">
        <f>'PROTRA_capacity-Original_Data'!S1557</f>
        <v>0.10226083507766882</v>
      </c>
      <c r="S1557" s="3">
        <f>'PROTRA_capacity-Original_Data'!T1557</f>
        <v>0.14822597774595134</v>
      </c>
      <c r="T1557" s="3">
        <f>'PROTRA_capacity-Original_Data'!U1557</f>
        <v>9.6631265836730207E-2</v>
      </c>
      <c r="U1557" s="3">
        <f>'PROTRA_capacity-Original_Data'!V1557</f>
        <v>9.3120039660680845E-2</v>
      </c>
      <c r="W1557" s="83">
        <f t="shared" si="99"/>
        <v>-0.11156629965500964</v>
      </c>
    </row>
    <row r="1558" spans="1:23" x14ac:dyDescent="0.35">
      <c r="A1558" t="s">
        <v>68</v>
      </c>
      <c r="B1558" t="s">
        <v>41</v>
      </c>
      <c r="C1558" t="str">
        <f t="shared" si="96"/>
        <v>SWEDEN_TO_heat</v>
      </c>
      <c r="D1558" t="str">
        <f t="shared" si="97"/>
        <v>PROTRA_CHP_HP_I</v>
      </c>
      <c r="E1558" t="s">
        <v>4</v>
      </c>
      <c r="F1558" s="1" t="str">
        <f t="shared" si="98"/>
        <v>SWEDENTO_heatPROTRA_CHP_liquid_fuels_CCS</v>
      </c>
      <c r="G1558" s="3">
        <f>'PROTRA_capacity-Original_Data'!H1558</f>
        <v>0</v>
      </c>
      <c r="H1558" s="3">
        <f>'PROTRA_capacity-Original_Data'!I1558</f>
        <v>0</v>
      </c>
      <c r="I1558" s="3">
        <f>'PROTRA_capacity-Original_Data'!J1558</f>
        <v>0</v>
      </c>
      <c r="J1558" s="3">
        <f>'PROTRA_capacity-Original_Data'!K1558</f>
        <v>0</v>
      </c>
      <c r="K1558" s="3">
        <f>'PROTRA_capacity-Original_Data'!L1558</f>
        <v>0</v>
      </c>
      <c r="L1558" s="3">
        <f>'PROTRA_capacity-Original_Data'!M1558</f>
        <v>0</v>
      </c>
      <c r="M1558" s="3">
        <f>'PROTRA_capacity-Original_Data'!N1558</f>
        <v>0</v>
      </c>
      <c r="N1558" s="3">
        <f>'PROTRA_capacity-Original_Data'!O1558</f>
        <v>0</v>
      </c>
      <c r="O1558" s="3">
        <f>'PROTRA_capacity-Original_Data'!P1558</f>
        <v>0</v>
      </c>
      <c r="P1558" s="3">
        <f>'PROTRA_capacity-Original_Data'!Q1558</f>
        <v>0</v>
      </c>
      <c r="Q1558" s="3">
        <f>'PROTRA_capacity-Original_Data'!R1558</f>
        <v>0</v>
      </c>
      <c r="R1558" s="3">
        <f>'PROTRA_capacity-Original_Data'!S1558</f>
        <v>0</v>
      </c>
      <c r="S1558" s="3">
        <f>'PROTRA_capacity-Original_Data'!T1558</f>
        <v>0</v>
      </c>
      <c r="T1558" s="3">
        <f>'PROTRA_capacity-Original_Data'!U1558</f>
        <v>0</v>
      </c>
      <c r="U1558" s="3">
        <f>'PROTRA_capacity-Original_Data'!V1558</f>
        <v>0</v>
      </c>
      <c r="W1558" s="83" t="e">
        <f t="shared" si="99"/>
        <v>#DIV/0!</v>
      </c>
    </row>
    <row r="1559" spans="1:23" x14ac:dyDescent="0.35">
      <c r="A1559" t="s">
        <v>68</v>
      </c>
      <c r="B1559" t="s">
        <v>41</v>
      </c>
      <c r="C1559" t="str">
        <f t="shared" si="96"/>
        <v>SWEDEN_TO_heat</v>
      </c>
      <c r="D1559" t="str">
        <f t="shared" si="97"/>
        <v>PROTRA_CHP_HP_I</v>
      </c>
      <c r="E1559" t="s">
        <v>5</v>
      </c>
      <c r="F1559" s="1" t="str">
        <f t="shared" si="98"/>
        <v>SWEDENTO_heatPROTRA_CHP_solid_fossil</v>
      </c>
      <c r="G1559" s="3">
        <f>'PROTRA_capacity-Original_Data'!H1559</f>
        <v>0.80369355513936314</v>
      </c>
      <c r="H1559" s="3">
        <f>'PROTRA_capacity-Original_Data'!I1559</f>
        <v>0.60764525724358287</v>
      </c>
      <c r="I1559" s="3">
        <f>'PROTRA_capacity-Original_Data'!J1559</f>
        <v>0.7138525944695383</v>
      </c>
      <c r="J1559" s="3">
        <f>'PROTRA_capacity-Original_Data'!K1559</f>
        <v>0.75111221769307046</v>
      </c>
      <c r="K1559" s="3">
        <f>'PROTRA_capacity-Original_Data'!L1559</f>
        <v>0.80647932136168332</v>
      </c>
      <c r="L1559" s="3">
        <f>'PROTRA_capacity-Original_Data'!M1559</f>
        <v>0.67450364657926642</v>
      </c>
      <c r="M1559" s="3">
        <f>'PROTRA_capacity-Original_Data'!N1559</f>
        <v>0.58530109066872316</v>
      </c>
      <c r="N1559" s="3">
        <f>'PROTRA_capacity-Original_Data'!O1559</f>
        <v>0.68402168117219342</v>
      </c>
      <c r="O1559" s="3">
        <f>'PROTRA_capacity-Original_Data'!P1559</f>
        <v>0.46023179464580805</v>
      </c>
      <c r="P1559" s="3">
        <f>'PROTRA_capacity-Original_Data'!Q1559</f>
        <v>0.4467092211082957</v>
      </c>
      <c r="Q1559" s="3">
        <f>'PROTRA_capacity-Original_Data'!R1559</f>
        <v>0.34508679078990862</v>
      </c>
      <c r="R1559" s="3">
        <f>'PROTRA_capacity-Original_Data'!S1559</f>
        <v>0.37277034262421505</v>
      </c>
      <c r="S1559" s="3">
        <f>'PROTRA_capacity-Original_Data'!T1559</f>
        <v>0.4628434504792332</v>
      </c>
      <c r="T1559" s="3">
        <f>'PROTRA_capacity-Original_Data'!U1559</f>
        <v>0.29279563732510738</v>
      </c>
      <c r="U1559" s="3">
        <f>'PROTRA_capacity-Original_Data'!V1559</f>
        <v>0.27378858653740218</v>
      </c>
      <c r="W1559" s="83">
        <f t="shared" si="99"/>
        <v>-7.4034869785634561E-2</v>
      </c>
    </row>
    <row r="1560" spans="1:23" x14ac:dyDescent="0.35">
      <c r="A1560" t="s">
        <v>68</v>
      </c>
      <c r="B1560" t="s">
        <v>41</v>
      </c>
      <c r="C1560" t="str">
        <f t="shared" si="96"/>
        <v>SWEDEN_TO_heat</v>
      </c>
      <c r="D1560" t="str">
        <f t="shared" si="97"/>
        <v>PROTRA_CHP_HP_I</v>
      </c>
      <c r="E1560" t="s">
        <v>6</v>
      </c>
      <c r="F1560" s="1" t="str">
        <f t="shared" si="98"/>
        <v>SWEDENTO_heatPROTRA_CHP_solid_fossil_CCS</v>
      </c>
      <c r="G1560" s="3">
        <f>'PROTRA_capacity-Original_Data'!H1560</f>
        <v>0</v>
      </c>
      <c r="H1560" s="3">
        <f>'PROTRA_capacity-Original_Data'!I1560</f>
        <v>0</v>
      </c>
      <c r="I1560" s="3">
        <f>'PROTRA_capacity-Original_Data'!J1560</f>
        <v>0</v>
      </c>
      <c r="J1560" s="3">
        <f>'PROTRA_capacity-Original_Data'!K1560</f>
        <v>0</v>
      </c>
      <c r="K1560" s="3">
        <f>'PROTRA_capacity-Original_Data'!L1560</f>
        <v>0</v>
      </c>
      <c r="L1560" s="3">
        <f>'PROTRA_capacity-Original_Data'!M1560</f>
        <v>0</v>
      </c>
      <c r="M1560" s="3">
        <f>'PROTRA_capacity-Original_Data'!N1560</f>
        <v>0</v>
      </c>
      <c r="N1560" s="3">
        <f>'PROTRA_capacity-Original_Data'!O1560</f>
        <v>0</v>
      </c>
      <c r="O1560" s="3">
        <f>'PROTRA_capacity-Original_Data'!P1560</f>
        <v>0</v>
      </c>
      <c r="P1560" s="3">
        <f>'PROTRA_capacity-Original_Data'!Q1560</f>
        <v>0</v>
      </c>
      <c r="Q1560" s="3">
        <f>'PROTRA_capacity-Original_Data'!R1560</f>
        <v>0</v>
      </c>
      <c r="R1560" s="3">
        <f>'PROTRA_capacity-Original_Data'!S1560</f>
        <v>0</v>
      </c>
      <c r="S1560" s="3">
        <f>'PROTRA_capacity-Original_Data'!T1560</f>
        <v>0</v>
      </c>
      <c r="T1560" s="3">
        <f>'PROTRA_capacity-Original_Data'!U1560</f>
        <v>0</v>
      </c>
      <c r="U1560" s="3">
        <f>'PROTRA_capacity-Original_Data'!V1560</f>
        <v>0</v>
      </c>
      <c r="W1560" s="83" t="e">
        <f t="shared" si="99"/>
        <v>#DIV/0!</v>
      </c>
    </row>
    <row r="1561" spans="1:23" x14ac:dyDescent="0.35">
      <c r="A1561" t="s">
        <v>68</v>
      </c>
      <c r="B1561" t="s">
        <v>41</v>
      </c>
      <c r="C1561" t="str">
        <f t="shared" si="96"/>
        <v>SWEDEN_TO_heat</v>
      </c>
      <c r="D1561" t="str">
        <f t="shared" si="97"/>
        <v>PROTRA_CHP_HP_I</v>
      </c>
      <c r="E1561" t="s">
        <v>7</v>
      </c>
      <c r="F1561" s="1" t="str">
        <f t="shared" si="98"/>
        <v>SWEDENTO_heatPROTRA_CHP_waste</v>
      </c>
      <c r="G1561" s="3">
        <f>'PROTRA_capacity-Original_Data'!H1561</f>
        <v>0.9682278726451472</v>
      </c>
      <c r="H1561" s="3">
        <f>'PROTRA_capacity-Original_Data'!I1561</f>
        <v>1.165552980059491</v>
      </c>
      <c r="I1561" s="3">
        <f>'PROTRA_capacity-Original_Data'!J1561</f>
        <v>1.363574529029415</v>
      </c>
      <c r="J1561" s="3">
        <f>'PROTRA_capacity-Original_Data'!K1561</f>
        <v>1.4045485072160406</v>
      </c>
      <c r="K1561" s="3">
        <f>'PROTRA_capacity-Original_Data'!L1561</f>
        <v>1.5593326429437038</v>
      </c>
      <c r="L1561" s="3">
        <f>'PROTRA_capacity-Original_Data'!M1561</f>
        <v>1.7175409496529692</v>
      </c>
      <c r="M1561" s="3">
        <f>'PROTRA_capacity-Original_Data'!N1561</f>
        <v>1.8931022584554364</v>
      </c>
      <c r="N1561" s="3">
        <f>'PROTRA_capacity-Original_Data'!O1561</f>
        <v>2.0353504461826595</v>
      </c>
      <c r="O1561" s="3">
        <f>'PROTRA_capacity-Original_Data'!P1561</f>
        <v>2.19617040872535</v>
      </c>
      <c r="P1561" s="3">
        <f>'PROTRA_capacity-Original_Data'!Q1561</f>
        <v>2.358847548749587</v>
      </c>
      <c r="Q1561" s="3">
        <f>'PROTRA_capacity-Original_Data'!R1561</f>
        <v>2.4109645918254929</v>
      </c>
      <c r="R1561" s="3">
        <f>'PROTRA_capacity-Original_Data'!S1561</f>
        <v>2.4956402776247661</v>
      </c>
      <c r="S1561" s="3">
        <f>'PROTRA_capacity-Original_Data'!T1561</f>
        <v>2.3626779773052768</v>
      </c>
      <c r="T1561" s="3">
        <f>'PROTRA_capacity-Original_Data'!U1561</f>
        <v>2.4461929271785832</v>
      </c>
      <c r="U1561" s="3">
        <f>'PROTRA_capacity-Original_Data'!V1561</f>
        <v>2.4588333414123609</v>
      </c>
      <c r="W1561" s="83">
        <f t="shared" si="99"/>
        <v>6.8835382948090329E-2</v>
      </c>
    </row>
    <row r="1562" spans="1:23" x14ac:dyDescent="0.35">
      <c r="A1562" t="s">
        <v>68</v>
      </c>
      <c r="B1562" t="s">
        <v>41</v>
      </c>
      <c r="C1562" t="str">
        <f t="shared" si="96"/>
        <v>SWEDEN_TO_heat</v>
      </c>
      <c r="D1562" t="str">
        <f t="shared" si="97"/>
        <v>PROTRA_CHP_HP_I</v>
      </c>
      <c r="E1562" t="s">
        <v>8</v>
      </c>
      <c r="F1562" s="1" t="str">
        <f t="shared" si="98"/>
        <v>SWEDENTO_heatPROTRA_CHP_solid_bio</v>
      </c>
      <c r="G1562" s="4">
        <f>'PROTRA_capacity-Original_Data'!H1562</f>
        <v>3.2347969152803797</v>
      </c>
      <c r="H1562" s="4">
        <f>'PROTRA_capacity-Original_Data'!I1562</f>
        <v>3.2688645147075031</v>
      </c>
      <c r="I1562" s="4">
        <f>'PROTRA_capacity-Original_Data'!J1562</f>
        <v>3.4332827586206904</v>
      </c>
      <c r="J1562" s="4">
        <f>'PROTRA_capacity-Original_Data'!K1562</f>
        <v>3.2262655062245242</v>
      </c>
      <c r="K1562" s="4">
        <f>'PROTRA_capacity-Original_Data'!L1562</f>
        <v>4.3237413242260674</v>
      </c>
      <c r="L1562" s="4">
        <f>'PROTRA_capacity-Original_Data'!M1562</f>
        <v>3.1278931364988436</v>
      </c>
      <c r="M1562" s="4">
        <f>'PROTRA_capacity-Original_Data'!N1562</f>
        <v>3.9561362564724041</v>
      </c>
      <c r="N1562" s="4">
        <f>'PROTRA_capacity-Original_Data'!O1562</f>
        <v>3.9076174947669942</v>
      </c>
      <c r="O1562" s="4">
        <f>'PROTRA_capacity-Original_Data'!P1562</f>
        <v>3.7952002203371169</v>
      </c>
      <c r="P1562" s="4">
        <f>'PROTRA_capacity-Original_Data'!Q1562</f>
        <v>3.92276509860086</v>
      </c>
      <c r="Q1562" s="4">
        <f>'PROTRA_capacity-Original_Data'!R1562</f>
        <v>4.2897897983915403</v>
      </c>
      <c r="R1562" s="4">
        <f>'PROTRA_capacity-Original_Data'!S1562</f>
        <v>4.3939078109507568</v>
      </c>
      <c r="S1562" s="4">
        <f>'PROTRA_capacity-Original_Data'!T1562</f>
        <v>4.3708672028203166</v>
      </c>
      <c r="T1562" s="4">
        <f>'PROTRA_capacity-Original_Data'!U1562</f>
        <v>4.5003472953619044</v>
      </c>
      <c r="U1562" s="4">
        <f>'PROTRA_capacity-Original_Data'!V1562</f>
        <v>4.6239714751569911</v>
      </c>
      <c r="W1562" s="83">
        <f t="shared" si="99"/>
        <v>2.5848995592800073E-2</v>
      </c>
    </row>
    <row r="1563" spans="1:23" x14ac:dyDescent="0.35">
      <c r="A1563" t="s">
        <v>68</v>
      </c>
      <c r="B1563" t="s">
        <v>41</v>
      </c>
      <c r="C1563" t="str">
        <f t="shared" si="96"/>
        <v>SWEDEN_TO_heat</v>
      </c>
      <c r="D1563" t="str">
        <f t="shared" si="97"/>
        <v>PROTRA_CHP_HP_I</v>
      </c>
      <c r="E1563" t="s">
        <v>9</v>
      </c>
      <c r="F1563" s="1" t="str">
        <f t="shared" si="98"/>
        <v>SWEDENTO_heatPROTRA_CHP_solid_bio_CCS</v>
      </c>
      <c r="G1563" s="3">
        <f>'PROTRA_capacity-Original_Data'!H1563</f>
        <v>0</v>
      </c>
      <c r="H1563" s="3">
        <f>'PROTRA_capacity-Original_Data'!I1563</f>
        <v>0</v>
      </c>
      <c r="I1563" s="3">
        <f>'PROTRA_capacity-Original_Data'!J1563</f>
        <v>0</v>
      </c>
      <c r="J1563" s="3">
        <f>'PROTRA_capacity-Original_Data'!K1563</f>
        <v>0</v>
      </c>
      <c r="K1563" s="3">
        <f>'PROTRA_capacity-Original_Data'!L1563</f>
        <v>0</v>
      </c>
      <c r="L1563" s="3">
        <f>'PROTRA_capacity-Original_Data'!M1563</f>
        <v>0</v>
      </c>
      <c r="M1563" s="3">
        <f>'PROTRA_capacity-Original_Data'!N1563</f>
        <v>0</v>
      </c>
      <c r="N1563" s="3">
        <f>'PROTRA_capacity-Original_Data'!O1563</f>
        <v>0</v>
      </c>
      <c r="O1563" s="3">
        <f>'PROTRA_capacity-Original_Data'!P1563</f>
        <v>0</v>
      </c>
      <c r="P1563" s="3">
        <f>'PROTRA_capacity-Original_Data'!Q1563</f>
        <v>0</v>
      </c>
      <c r="Q1563" s="3">
        <f>'PROTRA_capacity-Original_Data'!R1563</f>
        <v>0</v>
      </c>
      <c r="R1563" s="3">
        <f>'PROTRA_capacity-Original_Data'!S1563</f>
        <v>0</v>
      </c>
      <c r="S1563" s="3">
        <f>'PROTRA_capacity-Original_Data'!T1563</f>
        <v>0</v>
      </c>
      <c r="T1563" s="3">
        <f>'PROTRA_capacity-Original_Data'!U1563</f>
        <v>0</v>
      </c>
      <c r="U1563" s="3">
        <f>'PROTRA_capacity-Original_Data'!V1563</f>
        <v>0</v>
      </c>
      <c r="W1563" s="83" t="e">
        <f t="shared" si="99"/>
        <v>#DIV/0!</v>
      </c>
    </row>
    <row r="1564" spans="1:23" x14ac:dyDescent="0.35">
      <c r="A1564" t="s">
        <v>68</v>
      </c>
      <c r="B1564" t="s">
        <v>41</v>
      </c>
      <c r="C1564" t="str">
        <f t="shared" si="96"/>
        <v>SWEDEN_TO_heat</v>
      </c>
      <c r="D1564" t="str">
        <f t="shared" si="97"/>
        <v>PROTRA_CHP_HP_I</v>
      </c>
      <c r="E1564" t="s">
        <v>10</v>
      </c>
      <c r="F1564" s="1" t="str">
        <f t="shared" si="98"/>
        <v>SWEDENTO_heatPROTRA_HP_gas_fuels</v>
      </c>
      <c r="G1564" s="4">
        <f>'PROTRA_capacity-Original_Data'!H1564</f>
        <v>0</v>
      </c>
      <c r="H1564" s="4">
        <f>'PROTRA_capacity-Original_Data'!I1564</f>
        <v>0</v>
      </c>
      <c r="I1564" s="4">
        <f>'PROTRA_capacity-Original_Data'!J1564</f>
        <v>0</v>
      </c>
      <c r="J1564" s="4">
        <f>'PROTRA_capacity-Original_Data'!K1564</f>
        <v>0</v>
      </c>
      <c r="K1564" s="4">
        <f>'PROTRA_capacity-Original_Data'!L1564</f>
        <v>0</v>
      </c>
      <c r="L1564" s="4">
        <f>'PROTRA_capacity-Original_Data'!M1564</f>
        <v>0</v>
      </c>
      <c r="M1564" s="4">
        <f>'PROTRA_capacity-Original_Data'!N1564</f>
        <v>0</v>
      </c>
      <c r="N1564" s="4">
        <f>'PROTRA_capacity-Original_Data'!O1564</f>
        <v>0</v>
      </c>
      <c r="O1564" s="4">
        <f>'PROTRA_capacity-Original_Data'!P1564</f>
        <v>0</v>
      </c>
      <c r="P1564" s="4">
        <f>'PROTRA_capacity-Original_Data'!Q1564</f>
        <v>0</v>
      </c>
      <c r="Q1564" s="4">
        <f>'PROTRA_capacity-Original_Data'!R1564</f>
        <v>0</v>
      </c>
      <c r="R1564" s="4">
        <f>'PROTRA_capacity-Original_Data'!S1564</f>
        <v>0</v>
      </c>
      <c r="S1564" s="4">
        <f>'PROTRA_capacity-Original_Data'!T1564</f>
        <v>0</v>
      </c>
      <c r="T1564" s="4">
        <f>'PROTRA_capacity-Original_Data'!U1564</f>
        <v>0</v>
      </c>
      <c r="U1564" s="4">
        <f>'PROTRA_capacity-Original_Data'!V1564</f>
        <v>0</v>
      </c>
      <c r="W1564" s="83" t="e">
        <f t="shared" si="99"/>
        <v>#DIV/0!</v>
      </c>
    </row>
    <row r="1565" spans="1:23" x14ac:dyDescent="0.35">
      <c r="A1565" t="s">
        <v>68</v>
      </c>
      <c r="B1565" t="s">
        <v>41</v>
      </c>
      <c r="C1565" t="str">
        <f t="shared" si="96"/>
        <v>SWEDEN_TO_heat</v>
      </c>
      <c r="D1565" t="str">
        <f t="shared" si="97"/>
        <v>PROTRA_CHP_HP_I</v>
      </c>
      <c r="E1565" t="s">
        <v>11</v>
      </c>
      <c r="F1565" s="1" t="str">
        <f t="shared" si="98"/>
        <v>SWEDENTO_heatPROTRA_HP_solid_bio</v>
      </c>
      <c r="G1565" s="4">
        <f>'PROTRA_capacity-Original_Data'!H1565</f>
        <v>0</v>
      </c>
      <c r="H1565" s="4">
        <f>'PROTRA_capacity-Original_Data'!I1565</f>
        <v>0</v>
      </c>
      <c r="I1565" s="4">
        <f>'PROTRA_capacity-Original_Data'!J1565</f>
        <v>0</v>
      </c>
      <c r="J1565" s="4">
        <f>'PROTRA_capacity-Original_Data'!K1565</f>
        <v>0</v>
      </c>
      <c r="K1565" s="4">
        <f>'PROTRA_capacity-Original_Data'!L1565</f>
        <v>0</v>
      </c>
      <c r="L1565" s="4">
        <f>'PROTRA_capacity-Original_Data'!M1565</f>
        <v>0</v>
      </c>
      <c r="M1565" s="4">
        <f>'PROTRA_capacity-Original_Data'!N1565</f>
        <v>0</v>
      </c>
      <c r="N1565" s="4">
        <f>'PROTRA_capacity-Original_Data'!O1565</f>
        <v>0</v>
      </c>
      <c r="O1565" s="4">
        <f>'PROTRA_capacity-Original_Data'!P1565</f>
        <v>0</v>
      </c>
      <c r="P1565" s="4">
        <f>'PROTRA_capacity-Original_Data'!Q1565</f>
        <v>0</v>
      </c>
      <c r="Q1565" s="4">
        <f>'PROTRA_capacity-Original_Data'!R1565</f>
        <v>0</v>
      </c>
      <c r="R1565" s="4">
        <f>'PROTRA_capacity-Original_Data'!S1565</f>
        <v>0</v>
      </c>
      <c r="S1565" s="4">
        <f>'PROTRA_capacity-Original_Data'!T1565</f>
        <v>0</v>
      </c>
      <c r="T1565" s="4">
        <f>'PROTRA_capacity-Original_Data'!U1565</f>
        <v>0</v>
      </c>
      <c r="U1565" s="4">
        <f>'PROTRA_capacity-Original_Data'!V1565</f>
        <v>0</v>
      </c>
      <c r="W1565" s="83" t="e">
        <f t="shared" si="99"/>
        <v>#DIV/0!</v>
      </c>
    </row>
    <row r="1566" spans="1:23" x14ac:dyDescent="0.35">
      <c r="A1566" t="s">
        <v>68</v>
      </c>
      <c r="B1566" t="s">
        <v>41</v>
      </c>
      <c r="C1566" t="str">
        <f t="shared" si="96"/>
        <v>SWEDEN_TO_heat</v>
      </c>
      <c r="D1566" t="str">
        <f t="shared" si="97"/>
        <v>PROTRA_CHP_HP_I</v>
      </c>
      <c r="E1566" t="s">
        <v>12</v>
      </c>
      <c r="F1566" s="1" t="str">
        <f t="shared" si="98"/>
        <v>SWEDENTO_heatPROTRA_HP_geothermal</v>
      </c>
      <c r="G1566" s="4">
        <f>INDEX('CHP-geothermal-fix'!H$155:H$226,MATCH(PROTRA_capacity!$F1566,'CHP-geothermal-fix'!$F$155:$F$226,0))</f>
        <v>0</v>
      </c>
      <c r="H1566" s="4">
        <f>INDEX('CHP-geothermal-fix'!I$155:I$226,MATCH(PROTRA_capacity!$F1566,'CHP-geothermal-fix'!$F$155:$F$226,0))</f>
        <v>0</v>
      </c>
      <c r="I1566" s="4">
        <f>INDEX('CHP-geothermal-fix'!J$155:J$226,MATCH(PROTRA_capacity!$F1566,'CHP-geothermal-fix'!$F$155:$F$226,0))</f>
        <v>0</v>
      </c>
      <c r="J1566" s="4">
        <f>INDEX('CHP-geothermal-fix'!K$155:K$226,MATCH(PROTRA_capacity!$F1566,'CHP-geothermal-fix'!$F$155:$F$226,0))</f>
        <v>0</v>
      </c>
      <c r="K1566" s="4">
        <f>INDEX('CHP-geothermal-fix'!L$155:L$226,MATCH(PROTRA_capacity!$F1566,'CHP-geothermal-fix'!$F$155:$F$226,0))</f>
        <v>0</v>
      </c>
      <c r="L1566" s="4">
        <f>INDEX('CHP-geothermal-fix'!M$155:M$226,MATCH(PROTRA_capacity!$F1566,'CHP-geothermal-fix'!$F$155:$F$226,0))</f>
        <v>0</v>
      </c>
      <c r="M1566" s="4">
        <f>INDEX('CHP-geothermal-fix'!N$155:N$226,MATCH(PROTRA_capacity!$F1566,'CHP-geothermal-fix'!$F$155:$F$226,0))</f>
        <v>0</v>
      </c>
      <c r="N1566" s="4">
        <f>INDEX('CHP-geothermal-fix'!O$155:O$226,MATCH(PROTRA_capacity!$F1566,'CHP-geothermal-fix'!$F$155:$F$226,0))</f>
        <v>0</v>
      </c>
      <c r="O1566" s="4">
        <f>INDEX('CHP-geothermal-fix'!P$155:P$226,MATCH(PROTRA_capacity!$F1566,'CHP-geothermal-fix'!$F$155:$F$226,0))</f>
        <v>0</v>
      </c>
      <c r="P1566" s="4">
        <f>INDEX('CHP-geothermal-fix'!Q$155:Q$226,MATCH(PROTRA_capacity!$F1566,'CHP-geothermal-fix'!$F$155:$F$226,0))</f>
        <v>0</v>
      </c>
      <c r="Q1566" s="4">
        <f>INDEX('CHP-geothermal-fix'!R$155:R$226,MATCH(PROTRA_capacity!$F1566,'CHP-geothermal-fix'!$F$155:$F$226,0))</f>
        <v>0</v>
      </c>
      <c r="R1566" s="4">
        <f>INDEX('CHP-geothermal-fix'!S$155:S$226,MATCH(PROTRA_capacity!$F1566,'CHP-geothermal-fix'!$F$155:$F$226,0))</f>
        <v>0</v>
      </c>
      <c r="S1566" s="4">
        <f>INDEX('CHP-geothermal-fix'!T$155:T$226,MATCH(PROTRA_capacity!$F1566,'CHP-geothermal-fix'!$F$155:$F$226,0))</f>
        <v>0</v>
      </c>
      <c r="T1566" s="4">
        <f>INDEX('CHP-geothermal-fix'!U$155:U$226,MATCH(PROTRA_capacity!$F1566,'CHP-geothermal-fix'!$F$155:$F$226,0))</f>
        <v>0</v>
      </c>
      <c r="U1566" s="4">
        <f>INDEX('CHP-geothermal-fix'!V$155:V$226,MATCH(PROTRA_capacity!$F1566,'CHP-geothermal-fix'!$F$155:$F$226,0))</f>
        <v>0</v>
      </c>
      <c r="W1566" s="83" t="e">
        <f t="shared" si="99"/>
        <v>#DIV/0!</v>
      </c>
    </row>
    <row r="1567" spans="1:23" x14ac:dyDescent="0.35">
      <c r="A1567" t="s">
        <v>68</v>
      </c>
      <c r="B1567" t="s">
        <v>41</v>
      </c>
      <c r="C1567" t="str">
        <f t="shared" si="96"/>
        <v>SWEDEN_TO_heat</v>
      </c>
      <c r="D1567" t="str">
        <f t="shared" si="97"/>
        <v>PROTRA_CHP_HP_I</v>
      </c>
      <c r="E1567" t="s">
        <v>13</v>
      </c>
      <c r="F1567" s="1" t="str">
        <f t="shared" si="98"/>
        <v>SWEDENTO_heatPROTRA_HP_liquid_fuels</v>
      </c>
      <c r="G1567" s="4">
        <f>'PROTRA_capacity-Original_Data'!H1567</f>
        <v>0</v>
      </c>
      <c r="H1567" s="4">
        <f>'PROTRA_capacity-Original_Data'!I1567</f>
        <v>0</v>
      </c>
      <c r="I1567" s="4">
        <f>'PROTRA_capacity-Original_Data'!J1567</f>
        <v>0</v>
      </c>
      <c r="J1567" s="4">
        <f>'PROTRA_capacity-Original_Data'!K1567</f>
        <v>0</v>
      </c>
      <c r="K1567" s="4">
        <f>'PROTRA_capacity-Original_Data'!L1567</f>
        <v>0</v>
      </c>
      <c r="L1567" s="4">
        <f>'PROTRA_capacity-Original_Data'!M1567</f>
        <v>0</v>
      </c>
      <c r="M1567" s="4">
        <f>'PROTRA_capacity-Original_Data'!N1567</f>
        <v>0</v>
      </c>
      <c r="N1567" s="4">
        <f>'PROTRA_capacity-Original_Data'!O1567</f>
        <v>0</v>
      </c>
      <c r="O1567" s="4">
        <f>'PROTRA_capacity-Original_Data'!P1567</f>
        <v>0</v>
      </c>
      <c r="P1567" s="4">
        <f>'PROTRA_capacity-Original_Data'!Q1567</f>
        <v>0</v>
      </c>
      <c r="Q1567" s="4">
        <f>'PROTRA_capacity-Original_Data'!R1567</f>
        <v>0</v>
      </c>
      <c r="R1567" s="4">
        <f>'PROTRA_capacity-Original_Data'!S1567</f>
        <v>0</v>
      </c>
      <c r="S1567" s="4">
        <f>'PROTRA_capacity-Original_Data'!T1567</f>
        <v>0</v>
      </c>
      <c r="T1567" s="4">
        <f>'PROTRA_capacity-Original_Data'!U1567</f>
        <v>0</v>
      </c>
      <c r="U1567" s="4">
        <f>'PROTRA_capacity-Original_Data'!V1567</f>
        <v>0</v>
      </c>
      <c r="W1567" s="83" t="e">
        <f t="shared" si="99"/>
        <v>#DIV/0!</v>
      </c>
    </row>
    <row r="1568" spans="1:23" x14ac:dyDescent="0.35">
      <c r="A1568" t="s">
        <v>68</v>
      </c>
      <c r="B1568" t="s">
        <v>41</v>
      </c>
      <c r="C1568" t="str">
        <f t="shared" si="96"/>
        <v>SWEDEN_TO_heat</v>
      </c>
      <c r="D1568" t="str">
        <f t="shared" si="97"/>
        <v>PROTRA_CHP_HP_I</v>
      </c>
      <c r="E1568" t="s">
        <v>14</v>
      </c>
      <c r="F1568" s="1" t="str">
        <f t="shared" si="98"/>
        <v>SWEDENTO_heatPROTRA_HP_solar</v>
      </c>
      <c r="G1568" s="4">
        <f>'PROTRA_capacity-Original_Data'!H1568</f>
        <v>0</v>
      </c>
      <c r="H1568" s="4">
        <f>'PROTRA_capacity-Original_Data'!I1568</f>
        <v>0</v>
      </c>
      <c r="I1568" s="4">
        <f>'PROTRA_capacity-Original_Data'!J1568</f>
        <v>0</v>
      </c>
      <c r="J1568" s="4">
        <f>'PROTRA_capacity-Original_Data'!K1568</f>
        <v>0</v>
      </c>
      <c r="K1568" s="4">
        <f>'PROTRA_capacity-Original_Data'!L1568</f>
        <v>0</v>
      </c>
      <c r="L1568" s="4">
        <f>'PROTRA_capacity-Original_Data'!M1568</f>
        <v>0</v>
      </c>
      <c r="M1568" s="4">
        <f>'PROTRA_capacity-Original_Data'!N1568</f>
        <v>0</v>
      </c>
      <c r="N1568" s="4">
        <f>'PROTRA_capacity-Original_Data'!O1568</f>
        <v>0</v>
      </c>
      <c r="O1568" s="4">
        <f>'PROTRA_capacity-Original_Data'!P1568</f>
        <v>0</v>
      </c>
      <c r="P1568" s="4">
        <f>'PROTRA_capacity-Original_Data'!Q1568</f>
        <v>0</v>
      </c>
      <c r="Q1568" s="4">
        <f>'PROTRA_capacity-Original_Data'!R1568</f>
        <v>0</v>
      </c>
      <c r="R1568" s="4">
        <f>'PROTRA_capacity-Original_Data'!S1568</f>
        <v>0</v>
      </c>
      <c r="S1568" s="4">
        <f>'PROTRA_capacity-Original_Data'!T1568</f>
        <v>0</v>
      </c>
      <c r="T1568" s="4">
        <f>'PROTRA_capacity-Original_Data'!U1568</f>
        <v>0</v>
      </c>
      <c r="U1568" s="4">
        <f>'PROTRA_capacity-Original_Data'!V1568</f>
        <v>0</v>
      </c>
      <c r="W1568" s="83" t="e">
        <f t="shared" si="99"/>
        <v>#DIV/0!</v>
      </c>
    </row>
    <row r="1569" spans="1:23" x14ac:dyDescent="0.35">
      <c r="A1569" t="s">
        <v>68</v>
      </c>
      <c r="B1569" t="s">
        <v>41</v>
      </c>
      <c r="C1569" t="str">
        <f t="shared" si="96"/>
        <v>SWEDEN_TO_heat</v>
      </c>
      <c r="D1569" t="str">
        <f t="shared" si="97"/>
        <v>PROTRA_CHP_HP_I</v>
      </c>
      <c r="E1569" t="s">
        <v>15</v>
      </c>
      <c r="F1569" s="1" t="str">
        <f t="shared" si="98"/>
        <v>SWEDENTO_heatPROTRA_HP_solid_fossil</v>
      </c>
      <c r="G1569" s="4">
        <f>'PROTRA_capacity-Original_Data'!H1569</f>
        <v>0</v>
      </c>
      <c r="H1569" s="4">
        <f>'PROTRA_capacity-Original_Data'!I1569</f>
        <v>0</v>
      </c>
      <c r="I1569" s="4">
        <f>'PROTRA_capacity-Original_Data'!J1569</f>
        <v>0</v>
      </c>
      <c r="J1569" s="4">
        <f>'PROTRA_capacity-Original_Data'!K1569</f>
        <v>0</v>
      </c>
      <c r="K1569" s="4">
        <f>'PROTRA_capacity-Original_Data'!L1569</f>
        <v>0</v>
      </c>
      <c r="L1569" s="4">
        <f>'PROTRA_capacity-Original_Data'!M1569</f>
        <v>0</v>
      </c>
      <c r="M1569" s="4">
        <f>'PROTRA_capacity-Original_Data'!N1569</f>
        <v>0</v>
      </c>
      <c r="N1569" s="4">
        <f>'PROTRA_capacity-Original_Data'!O1569</f>
        <v>0</v>
      </c>
      <c r="O1569" s="4">
        <f>'PROTRA_capacity-Original_Data'!P1569</f>
        <v>0</v>
      </c>
      <c r="P1569" s="4">
        <f>'PROTRA_capacity-Original_Data'!Q1569</f>
        <v>0</v>
      </c>
      <c r="Q1569" s="4">
        <f>'PROTRA_capacity-Original_Data'!R1569</f>
        <v>0</v>
      </c>
      <c r="R1569" s="4">
        <f>'PROTRA_capacity-Original_Data'!S1569</f>
        <v>0</v>
      </c>
      <c r="S1569" s="4">
        <f>'PROTRA_capacity-Original_Data'!T1569</f>
        <v>0</v>
      </c>
      <c r="T1569" s="4">
        <f>'PROTRA_capacity-Original_Data'!U1569</f>
        <v>0</v>
      </c>
      <c r="U1569" s="4">
        <f>'PROTRA_capacity-Original_Data'!V1569</f>
        <v>0</v>
      </c>
      <c r="W1569" s="83" t="e">
        <f t="shared" si="99"/>
        <v>#DIV/0!</v>
      </c>
    </row>
    <row r="1570" spans="1:23" x14ac:dyDescent="0.35">
      <c r="A1570" t="s">
        <v>68</v>
      </c>
      <c r="B1570" t="s">
        <v>41</v>
      </c>
      <c r="C1570" t="str">
        <f t="shared" si="96"/>
        <v>SWEDEN_TO_heat</v>
      </c>
      <c r="D1570" t="str">
        <f t="shared" si="97"/>
        <v>PROTRA_CHP_HP_I</v>
      </c>
      <c r="E1570" t="s">
        <v>16</v>
      </c>
      <c r="F1570" s="1" t="str">
        <f t="shared" si="98"/>
        <v>SWEDENTO_heatPROTRA_HP_waste</v>
      </c>
      <c r="G1570" s="4">
        <f>'PROTRA_capacity-Original_Data'!H1570</f>
        <v>0</v>
      </c>
      <c r="H1570" s="4">
        <f>'PROTRA_capacity-Original_Data'!I1570</f>
        <v>0</v>
      </c>
      <c r="I1570" s="4">
        <f>'PROTRA_capacity-Original_Data'!J1570</f>
        <v>0</v>
      </c>
      <c r="J1570" s="4">
        <f>'PROTRA_capacity-Original_Data'!K1570</f>
        <v>0</v>
      </c>
      <c r="K1570" s="4">
        <f>'PROTRA_capacity-Original_Data'!L1570</f>
        <v>0</v>
      </c>
      <c r="L1570" s="4">
        <f>'PROTRA_capacity-Original_Data'!M1570</f>
        <v>0</v>
      </c>
      <c r="M1570" s="4">
        <f>'PROTRA_capacity-Original_Data'!N1570</f>
        <v>0</v>
      </c>
      <c r="N1570" s="4">
        <f>'PROTRA_capacity-Original_Data'!O1570</f>
        <v>0</v>
      </c>
      <c r="O1570" s="4">
        <f>'PROTRA_capacity-Original_Data'!P1570</f>
        <v>0</v>
      </c>
      <c r="P1570" s="4">
        <f>'PROTRA_capacity-Original_Data'!Q1570</f>
        <v>0</v>
      </c>
      <c r="Q1570" s="4">
        <f>'PROTRA_capacity-Original_Data'!R1570</f>
        <v>0</v>
      </c>
      <c r="R1570" s="4">
        <f>'PROTRA_capacity-Original_Data'!S1570</f>
        <v>0</v>
      </c>
      <c r="S1570" s="4">
        <f>'PROTRA_capacity-Original_Data'!T1570</f>
        <v>0</v>
      </c>
      <c r="T1570" s="4">
        <f>'PROTRA_capacity-Original_Data'!U1570</f>
        <v>0</v>
      </c>
      <c r="U1570" s="4">
        <f>'PROTRA_capacity-Original_Data'!V1570</f>
        <v>0</v>
      </c>
      <c r="W1570" s="83" t="e">
        <f t="shared" si="99"/>
        <v>#DIV/0!</v>
      </c>
    </row>
    <row r="1571" spans="1:23" x14ac:dyDescent="0.35">
      <c r="A1571" t="s">
        <v>68</v>
      </c>
      <c r="B1571" t="s">
        <v>42</v>
      </c>
      <c r="C1571" t="str">
        <f t="shared" si="96"/>
        <v>SWEDEN_TO_elec</v>
      </c>
      <c r="D1571" t="str">
        <f t="shared" si="97"/>
        <v>PROTRA_CHP_PP_I</v>
      </c>
      <c r="E1571" t="s">
        <v>0</v>
      </c>
      <c r="F1571" s="1" t="str">
        <f t="shared" si="98"/>
        <v>SWEDENTO_elecPROTRA_CHP_gas_fuels</v>
      </c>
      <c r="G1571" s="5">
        <f>'PROTRA_capacity-Original_Data'!H1571</f>
        <v>1.1433100000000003</v>
      </c>
      <c r="H1571" s="5">
        <f>'PROTRA_capacity-Original_Data'!I1571</f>
        <v>1.1432074999999999</v>
      </c>
      <c r="I1571" s="5">
        <f>'PROTRA_capacity-Original_Data'!J1571</f>
        <v>1.1432074999999999</v>
      </c>
      <c r="J1571" s="5">
        <f>'PROTRA_capacity-Original_Data'!K1571</f>
        <v>1.1419774999999999</v>
      </c>
      <c r="K1571" s="5">
        <f>'PROTRA_capacity-Original_Data'!L1571</f>
        <v>1.0035775</v>
      </c>
      <c r="L1571" s="5">
        <f>'PROTRA_capacity-Original_Data'!M1571</f>
        <v>1.001015</v>
      </c>
      <c r="M1571" s="5">
        <f>'PROTRA_capacity-Original_Data'!N1571</f>
        <v>0.99837500000000001</v>
      </c>
      <c r="N1571" s="5">
        <f>'PROTRA_capacity-Original_Data'!O1571</f>
        <v>0.98847000000000007</v>
      </c>
      <c r="O1571" s="5">
        <f>'PROTRA_capacity-Original_Data'!P1571</f>
        <v>0.98847000000000007</v>
      </c>
      <c r="P1571" s="5">
        <f>'PROTRA_capacity-Original_Data'!Q1571</f>
        <v>0.97597</v>
      </c>
      <c r="Q1571" s="5">
        <f>'PROTRA_capacity-Original_Data'!R1571</f>
        <v>0.97066778571428569</v>
      </c>
      <c r="R1571" s="5">
        <f>'PROTRA_capacity-Original_Data'!S1571</f>
        <v>0.96536557142857138</v>
      </c>
      <c r="S1571" s="5">
        <f>'PROTRA_capacity-Original_Data'!T1571</f>
        <v>0.96006335714285707</v>
      </c>
      <c r="T1571" s="5">
        <f>'PROTRA_capacity-Original_Data'!U1571</f>
        <v>0.95476114285714275</v>
      </c>
      <c r="U1571" s="5">
        <f>'PROTRA_capacity-Original_Data'!V1571</f>
        <v>0.94945892857142844</v>
      </c>
      <c r="W1571" s="83">
        <f t="shared" si="99"/>
        <v>-1.3183086742747374E-2</v>
      </c>
    </row>
    <row r="1572" spans="1:23" x14ac:dyDescent="0.35">
      <c r="A1572" t="s">
        <v>68</v>
      </c>
      <c r="B1572" t="s">
        <v>42</v>
      </c>
      <c r="C1572" t="str">
        <f t="shared" si="96"/>
        <v>SWEDEN_TO_elec</v>
      </c>
      <c r="D1572" t="str">
        <f t="shared" si="97"/>
        <v>PROTRA_CHP_PP_I</v>
      </c>
      <c r="E1572" t="s">
        <v>1</v>
      </c>
      <c r="F1572" s="1" t="str">
        <f t="shared" si="98"/>
        <v>SWEDENTO_elecPROTRA_CHP_gas_fuels_CCS</v>
      </c>
      <c r="G1572" s="5">
        <f>'PROTRA_capacity-Original_Data'!H1572</f>
        <v>0</v>
      </c>
      <c r="H1572" s="5">
        <f>'PROTRA_capacity-Original_Data'!I1572</f>
        <v>0</v>
      </c>
      <c r="I1572" s="5">
        <f>'PROTRA_capacity-Original_Data'!J1572</f>
        <v>0</v>
      </c>
      <c r="J1572" s="5">
        <f>'PROTRA_capacity-Original_Data'!K1572</f>
        <v>0</v>
      </c>
      <c r="K1572" s="5">
        <f>'PROTRA_capacity-Original_Data'!L1572</f>
        <v>0</v>
      </c>
      <c r="L1572" s="5">
        <f>'PROTRA_capacity-Original_Data'!M1572</f>
        <v>0</v>
      </c>
      <c r="M1572" s="5">
        <f>'PROTRA_capacity-Original_Data'!N1572</f>
        <v>0</v>
      </c>
      <c r="N1572" s="5">
        <f>'PROTRA_capacity-Original_Data'!O1572</f>
        <v>0</v>
      </c>
      <c r="O1572" s="5">
        <f>'PROTRA_capacity-Original_Data'!P1572</f>
        <v>0</v>
      </c>
      <c r="P1572" s="5">
        <f>'PROTRA_capacity-Original_Data'!Q1572</f>
        <v>0</v>
      </c>
      <c r="Q1572" s="5">
        <f>'PROTRA_capacity-Original_Data'!R1572</f>
        <v>0</v>
      </c>
      <c r="R1572" s="5">
        <f>'PROTRA_capacity-Original_Data'!S1572</f>
        <v>0</v>
      </c>
      <c r="S1572" s="5">
        <f>'PROTRA_capacity-Original_Data'!T1572</f>
        <v>0</v>
      </c>
      <c r="T1572" s="5">
        <f>'PROTRA_capacity-Original_Data'!U1572</f>
        <v>0</v>
      </c>
      <c r="U1572" s="5">
        <f>'PROTRA_capacity-Original_Data'!V1572</f>
        <v>0</v>
      </c>
      <c r="W1572" s="83" t="e">
        <f t="shared" si="99"/>
        <v>#DIV/0!</v>
      </c>
    </row>
    <row r="1573" spans="1:23" x14ac:dyDescent="0.35">
      <c r="A1573" t="s">
        <v>68</v>
      </c>
      <c r="B1573" t="s">
        <v>42</v>
      </c>
      <c r="C1573" t="str">
        <f t="shared" si="96"/>
        <v>SWEDEN_TO_elec</v>
      </c>
      <c r="D1573" t="str">
        <f t="shared" si="97"/>
        <v>PROTRA_CHP_PP_I</v>
      </c>
      <c r="E1573" t="s">
        <v>2</v>
      </c>
      <c r="F1573" s="1" t="str">
        <f t="shared" si="98"/>
        <v>SWEDENTO_elecPROTRA_CHP_geothermal</v>
      </c>
      <c r="G1573" s="3">
        <v>0</v>
      </c>
      <c r="H1573" s="3">
        <v>0</v>
      </c>
      <c r="I1573" s="3">
        <v>0</v>
      </c>
      <c r="J1573" s="3">
        <v>0</v>
      </c>
      <c r="K1573" s="3">
        <v>0</v>
      </c>
      <c r="L1573" s="3">
        <v>0</v>
      </c>
      <c r="M1573" s="3">
        <v>0</v>
      </c>
      <c r="N1573" s="3">
        <v>0</v>
      </c>
      <c r="O1573" s="3">
        <v>0</v>
      </c>
      <c r="P1573" s="3">
        <v>0</v>
      </c>
      <c r="Q1573" s="3">
        <v>0</v>
      </c>
      <c r="R1573" s="3">
        <v>0</v>
      </c>
      <c r="S1573" s="3">
        <v>0</v>
      </c>
      <c r="T1573" s="3">
        <v>0</v>
      </c>
      <c r="U1573" s="3">
        <v>0</v>
      </c>
      <c r="W1573" s="83" t="e">
        <f t="shared" si="99"/>
        <v>#DIV/0!</v>
      </c>
    </row>
    <row r="1574" spans="1:23" x14ac:dyDescent="0.35">
      <c r="A1574" t="s">
        <v>68</v>
      </c>
      <c r="B1574" t="s">
        <v>42</v>
      </c>
      <c r="C1574" t="str">
        <f t="shared" si="96"/>
        <v>SWEDEN_TO_elec</v>
      </c>
      <c r="D1574" t="str">
        <f t="shared" si="97"/>
        <v>PROTRA_CHP_PP_I</v>
      </c>
      <c r="E1574" t="s">
        <v>3</v>
      </c>
      <c r="F1574" s="1" t="str">
        <f t="shared" si="98"/>
        <v>SWEDENTO_elecPROTRA_CHP_liquid_fuels</v>
      </c>
      <c r="G1574" s="5">
        <f>'PROTRA_capacity-Original_Data'!H1574</f>
        <v>0.74936250000000004</v>
      </c>
      <c r="H1574" s="5">
        <f>'PROTRA_capacity-Original_Data'!I1574</f>
        <v>0.74936250000000004</v>
      </c>
      <c r="I1574" s="5">
        <f>'PROTRA_capacity-Original_Data'!J1574</f>
        <v>0.67736250000000009</v>
      </c>
      <c r="J1574" s="5">
        <f>'PROTRA_capacity-Original_Data'!K1574</f>
        <v>0.67736250000000009</v>
      </c>
      <c r="K1574" s="5">
        <f>'PROTRA_capacity-Original_Data'!L1574</f>
        <v>0.65195250000000005</v>
      </c>
      <c r="L1574" s="5">
        <f>'PROTRA_capacity-Original_Data'!M1574</f>
        <v>0.64445250000000009</v>
      </c>
      <c r="M1574" s="5">
        <f>'PROTRA_capacity-Original_Data'!N1574</f>
        <v>0.64445250000000009</v>
      </c>
      <c r="N1574" s="5">
        <f>'PROTRA_capacity-Original_Data'!O1574</f>
        <v>0.55745250000000013</v>
      </c>
      <c r="O1574" s="5">
        <f>'PROTRA_capacity-Original_Data'!P1574</f>
        <v>0.55745250000000013</v>
      </c>
      <c r="P1574" s="5">
        <f>'PROTRA_capacity-Original_Data'!Q1574</f>
        <v>0.47611249999999999</v>
      </c>
      <c r="Q1574" s="5">
        <f>'PROTRA_capacity-Original_Data'!R1574</f>
        <v>0.44104964285714288</v>
      </c>
      <c r="R1574" s="5">
        <f>'PROTRA_capacity-Original_Data'!S1574</f>
        <v>0.4059867857142857</v>
      </c>
      <c r="S1574" s="5">
        <f>'PROTRA_capacity-Original_Data'!T1574</f>
        <v>0.37092392857142853</v>
      </c>
      <c r="T1574" s="5">
        <f>'PROTRA_capacity-Original_Data'!U1574</f>
        <v>0.33586107142857136</v>
      </c>
      <c r="U1574" s="5">
        <f>'PROTRA_capacity-Original_Data'!V1574</f>
        <v>0.30079821428571418</v>
      </c>
      <c r="W1574" s="83">
        <f t="shared" si="99"/>
        <v>-6.3118806420278561E-2</v>
      </c>
    </row>
    <row r="1575" spans="1:23" x14ac:dyDescent="0.35">
      <c r="A1575" t="s">
        <v>68</v>
      </c>
      <c r="B1575" t="s">
        <v>42</v>
      </c>
      <c r="C1575" t="str">
        <f t="shared" si="96"/>
        <v>SWEDEN_TO_elec</v>
      </c>
      <c r="D1575" t="str">
        <f t="shared" si="97"/>
        <v>PROTRA_CHP_PP_I</v>
      </c>
      <c r="E1575" t="s">
        <v>4</v>
      </c>
      <c r="F1575" s="1" t="str">
        <f t="shared" si="98"/>
        <v>SWEDENTO_elecPROTRA_CHP_liquid_fuels_CCS</v>
      </c>
      <c r="G1575" s="5">
        <f>'PROTRA_capacity-Original_Data'!H1575</f>
        <v>0</v>
      </c>
      <c r="H1575" s="5">
        <f>'PROTRA_capacity-Original_Data'!I1575</f>
        <v>0</v>
      </c>
      <c r="I1575" s="5">
        <f>'PROTRA_capacity-Original_Data'!J1575</f>
        <v>0</v>
      </c>
      <c r="J1575" s="5">
        <f>'PROTRA_capacity-Original_Data'!K1575</f>
        <v>0</v>
      </c>
      <c r="K1575" s="5">
        <f>'PROTRA_capacity-Original_Data'!L1575</f>
        <v>0</v>
      </c>
      <c r="L1575" s="5">
        <f>'PROTRA_capacity-Original_Data'!M1575</f>
        <v>0</v>
      </c>
      <c r="M1575" s="5">
        <f>'PROTRA_capacity-Original_Data'!N1575</f>
        <v>0</v>
      </c>
      <c r="N1575" s="5">
        <f>'PROTRA_capacity-Original_Data'!O1575</f>
        <v>0</v>
      </c>
      <c r="O1575" s="5">
        <f>'PROTRA_capacity-Original_Data'!P1575</f>
        <v>0</v>
      </c>
      <c r="P1575" s="5">
        <f>'PROTRA_capacity-Original_Data'!Q1575</f>
        <v>0</v>
      </c>
      <c r="Q1575" s="5">
        <f>'PROTRA_capacity-Original_Data'!R1575</f>
        <v>0</v>
      </c>
      <c r="R1575" s="5">
        <f>'PROTRA_capacity-Original_Data'!S1575</f>
        <v>0</v>
      </c>
      <c r="S1575" s="5">
        <f>'PROTRA_capacity-Original_Data'!T1575</f>
        <v>0</v>
      </c>
      <c r="T1575" s="5">
        <f>'PROTRA_capacity-Original_Data'!U1575</f>
        <v>0</v>
      </c>
      <c r="U1575" s="5">
        <f>'PROTRA_capacity-Original_Data'!V1575</f>
        <v>0</v>
      </c>
      <c r="W1575" s="83" t="e">
        <f t="shared" si="99"/>
        <v>#DIV/0!</v>
      </c>
    </row>
    <row r="1576" spans="1:23" x14ac:dyDescent="0.35">
      <c r="A1576" t="s">
        <v>68</v>
      </c>
      <c r="B1576" t="s">
        <v>42</v>
      </c>
      <c r="C1576" t="str">
        <f t="shared" si="96"/>
        <v>SWEDEN_TO_elec</v>
      </c>
      <c r="D1576" t="str">
        <f t="shared" si="97"/>
        <v>PROTRA_CHP_PP_I</v>
      </c>
      <c r="E1576" t="s">
        <v>5</v>
      </c>
      <c r="F1576" s="1" t="str">
        <f t="shared" si="98"/>
        <v>SWEDENTO_elecPROTRA_CHP_solid_fossil</v>
      </c>
      <c r="G1576" s="5">
        <f>'PROTRA_capacity-Original_Data'!H1576</f>
        <v>0.27979999999999994</v>
      </c>
      <c r="H1576" s="5">
        <f>'PROTRA_capacity-Original_Data'!I1576</f>
        <v>0.27979999999999994</v>
      </c>
      <c r="I1576" s="5">
        <f>'PROTRA_capacity-Original_Data'!J1576</f>
        <v>0.27979999999999994</v>
      </c>
      <c r="J1576" s="5">
        <f>'PROTRA_capacity-Original_Data'!K1576</f>
        <v>0.27979999999999994</v>
      </c>
      <c r="K1576" s="5">
        <f>'PROTRA_capacity-Original_Data'!L1576</f>
        <v>0.27979999999999994</v>
      </c>
      <c r="L1576" s="5">
        <f>'PROTRA_capacity-Original_Data'!M1576</f>
        <v>0.27979999999999994</v>
      </c>
      <c r="M1576" s="5">
        <f>'PROTRA_capacity-Original_Data'!N1576</f>
        <v>0.27979999999999994</v>
      </c>
      <c r="N1576" s="5">
        <f>'PROTRA_capacity-Original_Data'!O1576</f>
        <v>0.27979999999999994</v>
      </c>
      <c r="O1576" s="5">
        <f>'PROTRA_capacity-Original_Data'!P1576</f>
        <v>0.27979999999999994</v>
      </c>
      <c r="P1576" s="5">
        <f>'PROTRA_capacity-Original_Data'!Q1576</f>
        <v>0.27979999999999994</v>
      </c>
      <c r="Q1576" s="5">
        <f>'PROTRA_capacity-Original_Data'!R1576</f>
        <v>0.27979999999999994</v>
      </c>
      <c r="R1576" s="5">
        <f>'PROTRA_capacity-Original_Data'!S1576</f>
        <v>0.27979999999999994</v>
      </c>
      <c r="S1576" s="5">
        <f>'PROTRA_capacity-Original_Data'!T1576</f>
        <v>0.27979999999999994</v>
      </c>
      <c r="T1576" s="5">
        <f>'PROTRA_capacity-Original_Data'!U1576</f>
        <v>0.27979999999999994</v>
      </c>
      <c r="U1576" s="5">
        <f>'PROTRA_capacity-Original_Data'!V1576</f>
        <v>0.27979999999999994</v>
      </c>
      <c r="W1576" s="83">
        <f t="shared" si="99"/>
        <v>0</v>
      </c>
    </row>
    <row r="1577" spans="1:23" x14ac:dyDescent="0.35">
      <c r="A1577" t="s">
        <v>68</v>
      </c>
      <c r="B1577" t="s">
        <v>42</v>
      </c>
      <c r="C1577" t="str">
        <f t="shared" si="96"/>
        <v>SWEDEN_TO_elec</v>
      </c>
      <c r="D1577" t="str">
        <f t="shared" si="97"/>
        <v>PROTRA_CHP_PP_I</v>
      </c>
      <c r="E1577" t="s">
        <v>6</v>
      </c>
      <c r="F1577" s="1" t="str">
        <f t="shared" si="98"/>
        <v>SWEDENTO_elecPROTRA_CHP_solid_fossil_CCS</v>
      </c>
      <c r="G1577" s="5">
        <f>'PROTRA_capacity-Original_Data'!H1577</f>
        <v>0</v>
      </c>
      <c r="H1577" s="5">
        <f>'PROTRA_capacity-Original_Data'!I1577</f>
        <v>0</v>
      </c>
      <c r="I1577" s="5">
        <f>'PROTRA_capacity-Original_Data'!J1577</f>
        <v>0</v>
      </c>
      <c r="J1577" s="5">
        <f>'PROTRA_capacity-Original_Data'!K1577</f>
        <v>0</v>
      </c>
      <c r="K1577" s="5">
        <f>'PROTRA_capacity-Original_Data'!L1577</f>
        <v>0</v>
      </c>
      <c r="L1577" s="5">
        <f>'PROTRA_capacity-Original_Data'!M1577</f>
        <v>0</v>
      </c>
      <c r="M1577" s="5">
        <f>'PROTRA_capacity-Original_Data'!N1577</f>
        <v>0</v>
      </c>
      <c r="N1577" s="5">
        <f>'PROTRA_capacity-Original_Data'!O1577</f>
        <v>0</v>
      </c>
      <c r="O1577" s="5">
        <f>'PROTRA_capacity-Original_Data'!P1577</f>
        <v>0</v>
      </c>
      <c r="P1577" s="5">
        <f>'PROTRA_capacity-Original_Data'!Q1577</f>
        <v>0</v>
      </c>
      <c r="Q1577" s="5">
        <f>'PROTRA_capacity-Original_Data'!R1577</f>
        <v>0</v>
      </c>
      <c r="R1577" s="5">
        <f>'PROTRA_capacity-Original_Data'!S1577</f>
        <v>0</v>
      </c>
      <c r="S1577" s="5">
        <f>'PROTRA_capacity-Original_Data'!T1577</f>
        <v>0</v>
      </c>
      <c r="T1577" s="5">
        <f>'PROTRA_capacity-Original_Data'!U1577</f>
        <v>0</v>
      </c>
      <c r="U1577" s="5">
        <f>'PROTRA_capacity-Original_Data'!V1577</f>
        <v>0</v>
      </c>
      <c r="W1577" s="83" t="e">
        <f t="shared" si="99"/>
        <v>#DIV/0!</v>
      </c>
    </row>
    <row r="1578" spans="1:23" x14ac:dyDescent="0.35">
      <c r="A1578" t="s">
        <v>68</v>
      </c>
      <c r="B1578" t="s">
        <v>42</v>
      </c>
      <c r="C1578" t="str">
        <f t="shared" si="96"/>
        <v>SWEDEN_TO_elec</v>
      </c>
      <c r="D1578" t="str">
        <f t="shared" si="97"/>
        <v>PROTRA_CHP_PP_I</v>
      </c>
      <c r="E1578" t="s">
        <v>7</v>
      </c>
      <c r="F1578" s="1" t="str">
        <f t="shared" si="98"/>
        <v>SWEDENTO_elecPROTRA_CHP_waste</v>
      </c>
      <c r="G1578" s="5">
        <f>'PROTRA_capacity-Original_Data'!H1578</f>
        <v>0.27702154682609742</v>
      </c>
      <c r="H1578" s="5">
        <f>'PROTRA_capacity-Original_Data'!I1578</f>
        <v>0.27702154682609742</v>
      </c>
      <c r="I1578" s="5">
        <f>'PROTRA_capacity-Original_Data'!J1578</f>
        <v>0.27702154682609742</v>
      </c>
      <c r="J1578" s="5">
        <f>'PROTRA_capacity-Original_Data'!K1578</f>
        <v>0.34130594454698654</v>
      </c>
      <c r="K1578" s="5">
        <f>'PROTRA_capacity-Original_Data'!L1578</f>
        <v>0.40401920993499713</v>
      </c>
      <c r="L1578" s="5">
        <f>'PROTRA_capacity-Original_Data'!M1578</f>
        <v>0.3899362310408474</v>
      </c>
      <c r="M1578" s="5">
        <f>'PROTRA_capacity-Original_Data'!N1578</f>
        <v>0.41524158374127274</v>
      </c>
      <c r="N1578" s="5">
        <f>'PROTRA_capacity-Original_Data'!O1578</f>
        <v>0.40616466375090277</v>
      </c>
      <c r="O1578" s="5">
        <f>'PROTRA_capacity-Original_Data'!P1578</f>
        <v>0.43499076117486551</v>
      </c>
      <c r="P1578" s="5">
        <f>'PROTRA_capacity-Original_Data'!Q1578</f>
        <v>0.43576092408313932</v>
      </c>
      <c r="Q1578" s="5">
        <f>'PROTRA_capacity-Original_Data'!R1578</f>
        <v>0.44389793097320773</v>
      </c>
      <c r="R1578" s="5">
        <f>'PROTRA_capacity-Original_Data'!S1578</f>
        <v>0.4520349378632762</v>
      </c>
      <c r="S1578" s="5">
        <f>'PROTRA_capacity-Original_Data'!T1578</f>
        <v>0.46017194475334466</v>
      </c>
      <c r="T1578" s="5">
        <f>'PROTRA_capacity-Original_Data'!U1578</f>
        <v>0.46830895164341313</v>
      </c>
      <c r="U1578" s="5">
        <f>'PROTRA_capacity-Original_Data'!V1578</f>
        <v>0.47644595853348159</v>
      </c>
      <c r="W1578" s="83">
        <f t="shared" si="99"/>
        <v>3.9492680263303992E-2</v>
      </c>
    </row>
    <row r="1579" spans="1:23" x14ac:dyDescent="0.35">
      <c r="A1579" t="s">
        <v>68</v>
      </c>
      <c r="B1579" t="s">
        <v>42</v>
      </c>
      <c r="C1579" t="str">
        <f t="shared" si="96"/>
        <v>SWEDEN_TO_elec</v>
      </c>
      <c r="D1579" t="str">
        <f t="shared" si="97"/>
        <v>PROTRA_CHP_PP_I</v>
      </c>
      <c r="E1579" t="s">
        <v>8</v>
      </c>
      <c r="F1579" s="1" t="str">
        <f t="shared" si="98"/>
        <v>SWEDENTO_elecPROTRA_CHP_solid_bio</v>
      </c>
      <c r="G1579" s="5">
        <f>'PROTRA_capacity-Original_Data'!H1579</f>
        <v>2.2408234531739026</v>
      </c>
      <c r="H1579" s="5">
        <f>'PROTRA_capacity-Original_Data'!I1579</f>
        <v>2.2408234531739026</v>
      </c>
      <c r="I1579" s="5">
        <f>'PROTRA_capacity-Original_Data'!J1579</f>
        <v>2.2408234531739026</v>
      </c>
      <c r="J1579" s="5">
        <f>'PROTRA_capacity-Original_Data'!K1579</f>
        <v>2.760819055453013</v>
      </c>
      <c r="K1579" s="5">
        <f>'PROTRA_capacity-Original_Data'!L1579</f>
        <v>3.2681057900650021</v>
      </c>
      <c r="L1579" s="5">
        <f>'PROTRA_capacity-Original_Data'!M1579</f>
        <v>3.1541887689591523</v>
      </c>
      <c r="M1579" s="5">
        <f>'PROTRA_capacity-Original_Data'!N1579</f>
        <v>3.3588834162587271</v>
      </c>
      <c r="N1579" s="5">
        <f>'PROTRA_capacity-Original_Data'!O1579</f>
        <v>3.2854603362490971</v>
      </c>
      <c r="O1579" s="5">
        <f>'PROTRA_capacity-Original_Data'!P1579</f>
        <v>3.5186342388251344</v>
      </c>
      <c r="P1579" s="5">
        <f>'PROTRA_capacity-Original_Data'!Q1579</f>
        <v>3.5248640759168599</v>
      </c>
      <c r="Q1579" s="5">
        <f>'PROTRA_capacity-Original_Data'!R1579</f>
        <v>3.5906842118839344</v>
      </c>
      <c r="R1579" s="5">
        <f>'PROTRA_capacity-Original_Data'!S1579</f>
        <v>3.6565043478510089</v>
      </c>
      <c r="S1579" s="5">
        <f>'PROTRA_capacity-Original_Data'!T1579</f>
        <v>3.7223244838180833</v>
      </c>
      <c r="T1579" s="5">
        <f>'PROTRA_capacity-Original_Data'!U1579</f>
        <v>3.7881446197851578</v>
      </c>
      <c r="U1579" s="5">
        <f>'PROTRA_capacity-Original_Data'!V1579</f>
        <v>3.8539647557522323</v>
      </c>
      <c r="W1579" s="83">
        <f t="shared" si="99"/>
        <v>3.9492680263303992E-2</v>
      </c>
    </row>
    <row r="1580" spans="1:23" x14ac:dyDescent="0.35">
      <c r="A1580" t="s">
        <v>68</v>
      </c>
      <c r="B1580" t="s">
        <v>42</v>
      </c>
      <c r="C1580" t="str">
        <f t="shared" si="96"/>
        <v>SWEDEN_TO_elec</v>
      </c>
      <c r="D1580" t="str">
        <f t="shared" si="97"/>
        <v>PROTRA_CHP_PP_I</v>
      </c>
      <c r="E1580" t="s">
        <v>9</v>
      </c>
      <c r="F1580" s="1" t="str">
        <f t="shared" si="98"/>
        <v>SWEDENTO_elecPROTRA_CHP_solid_bio_CCS</v>
      </c>
      <c r="G1580" s="5">
        <f>'PROTRA_capacity-Original_Data'!H1580</f>
        <v>0</v>
      </c>
      <c r="H1580" s="5">
        <f>'PROTRA_capacity-Original_Data'!I1580</f>
        <v>0</v>
      </c>
      <c r="I1580" s="5">
        <f>'PROTRA_capacity-Original_Data'!J1580</f>
        <v>0</v>
      </c>
      <c r="J1580" s="5">
        <f>'PROTRA_capacity-Original_Data'!K1580</f>
        <v>0</v>
      </c>
      <c r="K1580" s="5">
        <f>'PROTRA_capacity-Original_Data'!L1580</f>
        <v>0</v>
      </c>
      <c r="L1580" s="5">
        <f>'PROTRA_capacity-Original_Data'!M1580</f>
        <v>0</v>
      </c>
      <c r="M1580" s="5">
        <f>'PROTRA_capacity-Original_Data'!N1580</f>
        <v>0</v>
      </c>
      <c r="N1580" s="5">
        <f>'PROTRA_capacity-Original_Data'!O1580</f>
        <v>0</v>
      </c>
      <c r="O1580" s="5">
        <f>'PROTRA_capacity-Original_Data'!P1580</f>
        <v>0</v>
      </c>
      <c r="P1580" s="5">
        <f>'PROTRA_capacity-Original_Data'!Q1580</f>
        <v>0</v>
      </c>
      <c r="Q1580" s="5">
        <f>'PROTRA_capacity-Original_Data'!R1580</f>
        <v>0</v>
      </c>
      <c r="R1580" s="5">
        <f>'PROTRA_capacity-Original_Data'!S1580</f>
        <v>0</v>
      </c>
      <c r="S1580" s="5">
        <f>'PROTRA_capacity-Original_Data'!T1580</f>
        <v>0</v>
      </c>
      <c r="T1580" s="5">
        <f>'PROTRA_capacity-Original_Data'!U1580</f>
        <v>0</v>
      </c>
      <c r="U1580" s="5">
        <f>'PROTRA_capacity-Original_Data'!V1580</f>
        <v>0</v>
      </c>
      <c r="W1580" s="83" t="e">
        <f t="shared" si="99"/>
        <v>#DIV/0!</v>
      </c>
    </row>
    <row r="1581" spans="1:23" x14ac:dyDescent="0.35">
      <c r="A1581" t="s">
        <v>68</v>
      </c>
      <c r="B1581" t="s">
        <v>42</v>
      </c>
      <c r="C1581" t="str">
        <f t="shared" si="96"/>
        <v>SWEDEN_TO_elec</v>
      </c>
      <c r="D1581" t="str">
        <f t="shared" si="97"/>
        <v>PROTRA_CHP_PP_I</v>
      </c>
      <c r="E1581" t="s">
        <v>17</v>
      </c>
      <c r="F1581" s="1" t="str">
        <f t="shared" si="98"/>
        <v>SWEDENTO_elecPROTRA_PP_solid_bio</v>
      </c>
      <c r="G1581" s="5">
        <f>'PROTRA_capacity-Original_Data'!H1581</f>
        <v>0</v>
      </c>
      <c r="H1581" s="5">
        <f>'PROTRA_capacity-Original_Data'!I1581</f>
        <v>0</v>
      </c>
      <c r="I1581" s="5">
        <f>'PROTRA_capacity-Original_Data'!J1581</f>
        <v>0</v>
      </c>
      <c r="J1581" s="5">
        <f>'PROTRA_capacity-Original_Data'!K1581</f>
        <v>0</v>
      </c>
      <c r="K1581" s="5">
        <f>'PROTRA_capacity-Original_Data'!L1581</f>
        <v>0</v>
      </c>
      <c r="L1581" s="5">
        <f>'PROTRA_capacity-Original_Data'!M1581</f>
        <v>0</v>
      </c>
      <c r="M1581" s="5">
        <f>'PROTRA_capacity-Original_Data'!N1581</f>
        <v>0</v>
      </c>
      <c r="N1581" s="5">
        <f>'PROTRA_capacity-Original_Data'!O1581</f>
        <v>0</v>
      </c>
      <c r="O1581" s="5">
        <f>'PROTRA_capacity-Original_Data'!P1581</f>
        <v>0</v>
      </c>
      <c r="P1581" s="5">
        <f>'PROTRA_capacity-Original_Data'!Q1581</f>
        <v>0</v>
      </c>
      <c r="Q1581" s="5">
        <f>'PROTRA_capacity-Original_Data'!R1581</f>
        <v>0</v>
      </c>
      <c r="R1581" s="5">
        <f>'PROTRA_capacity-Original_Data'!S1581</f>
        <v>0</v>
      </c>
      <c r="S1581" s="5">
        <f>'PROTRA_capacity-Original_Data'!T1581</f>
        <v>0</v>
      </c>
      <c r="T1581" s="5">
        <f>'PROTRA_capacity-Original_Data'!U1581</f>
        <v>0</v>
      </c>
      <c r="U1581" s="5">
        <f>'PROTRA_capacity-Original_Data'!V1581</f>
        <v>0</v>
      </c>
      <c r="W1581" s="83" t="e">
        <f t="shared" si="99"/>
        <v>#DIV/0!</v>
      </c>
    </row>
    <row r="1582" spans="1:23" x14ac:dyDescent="0.35">
      <c r="A1582" t="s">
        <v>68</v>
      </c>
      <c r="B1582" t="s">
        <v>42</v>
      </c>
      <c r="C1582" t="str">
        <f t="shared" si="96"/>
        <v>SWEDEN_TO_elec</v>
      </c>
      <c r="D1582" t="str">
        <f t="shared" si="97"/>
        <v>PROTRA_CHP_PP_I</v>
      </c>
      <c r="E1582" t="s">
        <v>18</v>
      </c>
      <c r="F1582" s="1" t="str">
        <f t="shared" si="98"/>
        <v>SWEDENTO_elecPROTRA_PP_solid_bio_CCS</v>
      </c>
      <c r="G1582" s="5">
        <f>'PROTRA_capacity-Original_Data'!H1582</f>
        <v>0</v>
      </c>
      <c r="H1582" s="5">
        <f>'PROTRA_capacity-Original_Data'!I1582</f>
        <v>0</v>
      </c>
      <c r="I1582" s="5">
        <f>'PROTRA_capacity-Original_Data'!J1582</f>
        <v>0</v>
      </c>
      <c r="J1582" s="5">
        <f>'PROTRA_capacity-Original_Data'!K1582</f>
        <v>0</v>
      </c>
      <c r="K1582" s="5">
        <f>'PROTRA_capacity-Original_Data'!L1582</f>
        <v>0</v>
      </c>
      <c r="L1582" s="5">
        <f>'PROTRA_capacity-Original_Data'!M1582</f>
        <v>0</v>
      </c>
      <c r="M1582" s="5">
        <f>'PROTRA_capacity-Original_Data'!N1582</f>
        <v>0</v>
      </c>
      <c r="N1582" s="5">
        <f>'PROTRA_capacity-Original_Data'!O1582</f>
        <v>0</v>
      </c>
      <c r="O1582" s="5">
        <f>'PROTRA_capacity-Original_Data'!P1582</f>
        <v>0</v>
      </c>
      <c r="P1582" s="5">
        <f>'PROTRA_capacity-Original_Data'!Q1582</f>
        <v>0</v>
      </c>
      <c r="Q1582" s="5">
        <f>'PROTRA_capacity-Original_Data'!R1582</f>
        <v>0</v>
      </c>
      <c r="R1582" s="5">
        <f>'PROTRA_capacity-Original_Data'!S1582</f>
        <v>0</v>
      </c>
      <c r="S1582" s="5">
        <f>'PROTRA_capacity-Original_Data'!T1582</f>
        <v>0</v>
      </c>
      <c r="T1582" s="5">
        <f>'PROTRA_capacity-Original_Data'!U1582</f>
        <v>0</v>
      </c>
      <c r="U1582" s="5">
        <f>'PROTRA_capacity-Original_Data'!V1582</f>
        <v>0</v>
      </c>
      <c r="W1582" s="83" t="e">
        <f t="shared" si="99"/>
        <v>#DIV/0!</v>
      </c>
    </row>
    <row r="1583" spans="1:23" x14ac:dyDescent="0.35">
      <c r="A1583" t="s">
        <v>68</v>
      </c>
      <c r="B1583" t="s">
        <v>42</v>
      </c>
      <c r="C1583" t="str">
        <f t="shared" si="96"/>
        <v>SWEDEN_TO_elec</v>
      </c>
      <c r="D1583" t="str">
        <f t="shared" si="97"/>
        <v>PROTRA_CHP_PP_I</v>
      </c>
      <c r="E1583" t="s">
        <v>19</v>
      </c>
      <c r="F1583" s="1" t="str">
        <f t="shared" si="98"/>
        <v>SWEDENTO_elecPROTRA_PP_gas_fuels</v>
      </c>
      <c r="G1583" s="5">
        <f>'PROTRA_capacity-Original_Data'!H1583</f>
        <v>0.11020999999999999</v>
      </c>
      <c r="H1583" s="5">
        <f>'PROTRA_capacity-Original_Data'!I1583</f>
        <v>0.11020999999999999</v>
      </c>
      <c r="I1583" s="5">
        <f>'PROTRA_capacity-Original_Data'!J1583</f>
        <v>0.11020999999999999</v>
      </c>
      <c r="J1583" s="5">
        <f>'PROTRA_capacity-Original_Data'!K1583</f>
        <v>0.11020999999999999</v>
      </c>
      <c r="K1583" s="5">
        <f>'PROTRA_capacity-Original_Data'!L1583</f>
        <v>0.11020999999999999</v>
      </c>
      <c r="L1583" s="5">
        <f>'PROTRA_capacity-Original_Data'!M1583</f>
        <v>5.0209999999999991E-2</v>
      </c>
      <c r="M1583" s="5">
        <f>'PROTRA_capacity-Original_Data'!N1583</f>
        <v>5.0209999999999991E-2</v>
      </c>
      <c r="N1583" s="5">
        <f>'PROTRA_capacity-Original_Data'!O1583</f>
        <v>5.0209999999999991E-2</v>
      </c>
      <c r="O1583" s="5">
        <f>'PROTRA_capacity-Original_Data'!P1583</f>
        <v>5.0209999999999991E-2</v>
      </c>
      <c r="P1583" s="5">
        <f>'PROTRA_capacity-Original_Data'!Q1583</f>
        <v>5.0209999999999991E-2</v>
      </c>
      <c r="Q1583" s="5">
        <f>'PROTRA_capacity-Original_Data'!R1583</f>
        <v>4.1638571428571421E-2</v>
      </c>
      <c r="R1583" s="5">
        <f>'PROTRA_capacity-Original_Data'!S1583</f>
        <v>3.3067142857142851E-2</v>
      </c>
      <c r="S1583" s="5">
        <f>'PROTRA_capacity-Original_Data'!T1583</f>
        <v>2.449571428571428E-2</v>
      </c>
      <c r="T1583" s="5">
        <f>'PROTRA_capacity-Original_Data'!U1583</f>
        <v>1.592428571428571E-2</v>
      </c>
      <c r="U1583" s="5">
        <f>'PROTRA_capacity-Original_Data'!V1583</f>
        <v>7.3528571428571384E-3</v>
      </c>
      <c r="W1583" s="83">
        <f t="shared" si="99"/>
        <v>-0.17583001393339714</v>
      </c>
    </row>
    <row r="1584" spans="1:23" x14ac:dyDescent="0.35">
      <c r="A1584" t="s">
        <v>68</v>
      </c>
      <c r="B1584" t="s">
        <v>42</v>
      </c>
      <c r="C1584" t="str">
        <f t="shared" si="96"/>
        <v>SWEDEN_TO_elec</v>
      </c>
      <c r="D1584" t="str">
        <f t="shared" si="97"/>
        <v>PROTRA_CHP_PP_I</v>
      </c>
      <c r="E1584" t="s">
        <v>20</v>
      </c>
      <c r="F1584" s="1" t="str">
        <f t="shared" si="98"/>
        <v>SWEDENTO_elecPROTRA_PP_gas_fuels_CCS</v>
      </c>
      <c r="G1584" s="6">
        <f>'PROTRA_capacity-Original_Data'!H1584</f>
        <v>0</v>
      </c>
      <c r="H1584" s="6">
        <f>'PROTRA_capacity-Original_Data'!I1584</f>
        <v>0</v>
      </c>
      <c r="I1584" s="6">
        <f>'PROTRA_capacity-Original_Data'!J1584</f>
        <v>0</v>
      </c>
      <c r="J1584" s="6">
        <f>'PROTRA_capacity-Original_Data'!K1584</f>
        <v>0</v>
      </c>
      <c r="K1584" s="6">
        <f>'PROTRA_capacity-Original_Data'!L1584</f>
        <v>0</v>
      </c>
      <c r="L1584" s="6">
        <f>'PROTRA_capacity-Original_Data'!M1584</f>
        <v>0</v>
      </c>
      <c r="M1584" s="6">
        <f>'PROTRA_capacity-Original_Data'!N1584</f>
        <v>0</v>
      </c>
      <c r="N1584" s="6">
        <f>'PROTRA_capacity-Original_Data'!O1584</f>
        <v>0</v>
      </c>
      <c r="O1584" s="6">
        <f>'PROTRA_capacity-Original_Data'!P1584</f>
        <v>0</v>
      </c>
      <c r="P1584" s="6">
        <f>'PROTRA_capacity-Original_Data'!Q1584</f>
        <v>0</v>
      </c>
      <c r="Q1584" s="6">
        <f>'PROTRA_capacity-Original_Data'!R1584</f>
        <v>0</v>
      </c>
      <c r="R1584" s="6">
        <f>'PROTRA_capacity-Original_Data'!S1584</f>
        <v>0</v>
      </c>
      <c r="S1584" s="6">
        <f>'PROTRA_capacity-Original_Data'!T1584</f>
        <v>0</v>
      </c>
      <c r="T1584" s="6">
        <f>'PROTRA_capacity-Original_Data'!U1584</f>
        <v>0</v>
      </c>
      <c r="U1584" s="6">
        <f>'PROTRA_capacity-Original_Data'!V1584</f>
        <v>0</v>
      </c>
      <c r="W1584" s="83" t="e">
        <f t="shared" si="99"/>
        <v>#DIV/0!</v>
      </c>
    </row>
    <row r="1585" spans="1:23" x14ac:dyDescent="0.35">
      <c r="A1585" t="s">
        <v>68</v>
      </c>
      <c r="B1585" t="s">
        <v>42</v>
      </c>
      <c r="C1585" t="str">
        <f t="shared" si="96"/>
        <v>SWEDEN_TO_elec</v>
      </c>
      <c r="D1585" t="str">
        <f t="shared" si="97"/>
        <v>PROTRA_CHP_PP_I</v>
      </c>
      <c r="E1585" t="s">
        <v>21</v>
      </c>
      <c r="F1585" s="1" t="str">
        <f t="shared" si="98"/>
        <v>SWEDENTO_elecPROTRA_PP_geothermal</v>
      </c>
      <c r="G1585" s="4">
        <f>INDEX('CHP-geothermal-fix'!H$155:H$226,MATCH(PROTRA_capacity!$F1585,'CHP-geothermal-fix'!$F$155:$F$226,0))</f>
        <v>2.5263291279833268E-2</v>
      </c>
      <c r="H1585" s="4">
        <f>INDEX('CHP-geothermal-fix'!I$155:I$226,MATCH(PROTRA_capacity!$F1585,'CHP-geothermal-fix'!$F$155:$F$226,0))</f>
        <v>2.6979951521962118E-2</v>
      </c>
      <c r="I1585" s="4">
        <f>INDEX('CHP-geothermal-fix'!J$155:J$226,MATCH(PROTRA_capacity!$F1585,'CHP-geothermal-fix'!$F$155:$F$226,0))</f>
        <v>2.7790972108794647E-2</v>
      </c>
      <c r="J1585" s="4">
        <f>INDEX('CHP-geothermal-fix'!K$155:K$226,MATCH(PROTRA_capacity!$F1585,'CHP-geothermal-fix'!$F$155:$F$226,0))</f>
        <v>3.0548442104025245E-2</v>
      </c>
      <c r="K1585" s="4">
        <f>INDEX('CHP-geothermal-fix'!L$155:L$226,MATCH(PROTRA_capacity!$F1585,'CHP-geothermal-fix'!$F$155:$F$226,0))</f>
        <v>3.4468374940382469E-2</v>
      </c>
      <c r="L1585" s="4">
        <f>INDEX('CHP-geothermal-fix'!M$155:M$226,MATCH(PROTRA_capacity!$F1585,'CHP-geothermal-fix'!$F$155:$F$226,0))</f>
        <v>3.2554199999999998E-2</v>
      </c>
      <c r="M1585" s="4">
        <f>INDEX('CHP-geothermal-fix'!N$155:N$226,MATCH(PROTRA_capacity!$F1585,'CHP-geothermal-fix'!$F$155:$F$226,0))</f>
        <v>3.6595300000000004E-2</v>
      </c>
      <c r="N1585" s="4">
        <f>INDEX('CHP-geothermal-fix'!O$155:O$226,MATCH(PROTRA_capacity!$F1585,'CHP-geothermal-fix'!$F$155:$F$226,0))</f>
        <v>3.8640000000000001E-2</v>
      </c>
      <c r="O1585" s="4">
        <f>INDEX('CHP-geothermal-fix'!P$155:P$226,MATCH(PROTRA_capacity!$F1585,'CHP-geothermal-fix'!$F$155:$F$226,0))</f>
        <v>4.0354650000000006E-2</v>
      </c>
      <c r="P1585" s="4">
        <f>INDEX('CHP-geothermal-fix'!Q$155:Q$226,MATCH(PROTRA_capacity!$F1585,'CHP-geothermal-fix'!$F$155:$F$226,0))</f>
        <v>3.9066650000000001E-2</v>
      </c>
      <c r="Q1585" s="4">
        <f>INDEX('CHP-geothermal-fix'!R$155:R$226,MATCH(PROTRA_capacity!$F1585,'CHP-geothermal-fix'!$F$155:$F$226,0))</f>
        <v>4.0450576437088222E-2</v>
      </c>
      <c r="R1585" s="4">
        <f>INDEX('CHP-geothermal-fix'!S$155:S$226,MATCH(PROTRA_capacity!$F1585,'CHP-geothermal-fix'!$F$155:$F$226,0))</f>
        <v>4.1834502874176442E-2</v>
      </c>
      <c r="S1585" s="4">
        <f>INDEX('CHP-geothermal-fix'!T$155:T$226,MATCH(PROTRA_capacity!$F1585,'CHP-geothermal-fix'!$F$155:$F$226,0))</f>
        <v>4.3218429311264663E-2</v>
      </c>
      <c r="T1585" s="4">
        <f>INDEX('CHP-geothermal-fix'!U$155:U$226,MATCH(PROTRA_capacity!$F1585,'CHP-geothermal-fix'!$F$155:$F$226,0))</f>
        <v>4.4602355748352883E-2</v>
      </c>
      <c r="U1585" s="4">
        <f>INDEX('CHP-geothermal-fix'!V$155:V$226,MATCH(PROTRA_capacity!$F1585,'CHP-geothermal-fix'!$F$155:$F$226,0))</f>
        <v>4.5986282185441103E-2</v>
      </c>
      <c r="W1585" s="83">
        <f t="shared" si="99"/>
        <v>4.3713527057843926E-2</v>
      </c>
    </row>
    <row r="1586" spans="1:23" x14ac:dyDescent="0.35">
      <c r="A1586" t="s">
        <v>68</v>
      </c>
      <c r="B1586" t="s">
        <v>42</v>
      </c>
      <c r="C1586" t="str">
        <f t="shared" si="96"/>
        <v>SWEDEN_TO_elec</v>
      </c>
      <c r="D1586" t="str">
        <f t="shared" si="97"/>
        <v>PROTRA_CHP_PP_I</v>
      </c>
      <c r="E1586" t="s">
        <v>22</v>
      </c>
      <c r="F1586" s="1" t="str">
        <f t="shared" si="98"/>
        <v>SWEDENTO_elecPROTRA_PP_hydropower_dammed</v>
      </c>
      <c r="G1586" s="5">
        <f>'PROTRA_capacity-Original_Data'!H1586</f>
        <v>0.60250000000000004</v>
      </c>
      <c r="H1586" s="5">
        <f>'PROTRA_capacity-Original_Data'!I1586</f>
        <v>0.61120000000000008</v>
      </c>
      <c r="I1586" s="5">
        <f>'PROTRA_capacity-Original_Data'!J1586</f>
        <v>0.6512</v>
      </c>
      <c r="J1586" s="5">
        <f>'PROTRA_capacity-Original_Data'!K1586</f>
        <v>0.67520000000000002</v>
      </c>
      <c r="K1586" s="5">
        <f>'PROTRA_capacity-Original_Data'!L1586</f>
        <v>0.67520000000000002</v>
      </c>
      <c r="L1586" s="5">
        <f>'PROTRA_capacity-Original_Data'!M1586</f>
        <v>0.66470000000000007</v>
      </c>
      <c r="M1586" s="5">
        <f>'PROTRA_capacity-Original_Data'!N1586</f>
        <v>0.66470000000000007</v>
      </c>
      <c r="N1586" s="5">
        <f>'PROTRA_capacity-Original_Data'!O1586</f>
        <v>0.66470000000000007</v>
      </c>
      <c r="O1586" s="5">
        <f>'PROTRA_capacity-Original_Data'!P1586</f>
        <v>0.66470000000000007</v>
      </c>
      <c r="P1586" s="5">
        <f>'PROTRA_capacity-Original_Data'!Q1586</f>
        <v>0.66470000000000007</v>
      </c>
      <c r="Q1586" s="5">
        <f>'PROTRA_capacity-Original_Data'!R1586</f>
        <v>0.66307532589621465</v>
      </c>
      <c r="R1586" s="5">
        <f>'PROTRA_capacity-Original_Data'!S1586</f>
        <v>0.6642417585861119</v>
      </c>
      <c r="S1586" s="5">
        <f>'PROTRA_capacity-Original_Data'!T1586</f>
        <v>0.66440839182752576</v>
      </c>
      <c r="T1586" s="5">
        <f>'PROTRA_capacity-Original_Data'!U1586</f>
        <v>0.67907211707194792</v>
      </c>
      <c r="U1586" s="5">
        <f>'PROTRA_capacity-Original_Data'!V1586</f>
        <v>0.67978030834795689</v>
      </c>
      <c r="W1586" s="83">
        <f t="shared" si="99"/>
        <v>8.65740360974665E-3</v>
      </c>
    </row>
    <row r="1587" spans="1:23" x14ac:dyDescent="0.35">
      <c r="A1587" t="s">
        <v>68</v>
      </c>
      <c r="B1587" t="s">
        <v>42</v>
      </c>
      <c r="C1587" t="str">
        <f t="shared" si="96"/>
        <v>SWEDEN_TO_elec</v>
      </c>
      <c r="D1587" t="str">
        <f t="shared" si="97"/>
        <v>PROTRA_CHP_PP_I</v>
      </c>
      <c r="E1587" t="s">
        <v>23</v>
      </c>
      <c r="F1587" s="1" t="str">
        <f t="shared" si="98"/>
        <v>SWEDENTO_elecPROTRA_PP_hydropower_run_of_river</v>
      </c>
      <c r="G1587" s="5">
        <f>'PROTRA_capacity-Original_Data'!H1587</f>
        <v>15.879128000000001</v>
      </c>
      <c r="H1587" s="5">
        <f>'PROTRA_capacity-Original_Data'!I1587</f>
        <v>15.963128000000001</v>
      </c>
      <c r="I1587" s="5">
        <f>'PROTRA_capacity-Original_Data'!J1587</f>
        <v>15.782098000000001</v>
      </c>
      <c r="J1587" s="5">
        <f>'PROTRA_capacity-Original_Data'!K1587</f>
        <v>15.990100000000002</v>
      </c>
      <c r="K1587" s="5">
        <f>'PROTRA_capacity-Original_Data'!L1587</f>
        <v>15.966489000000003</v>
      </c>
      <c r="L1587" s="5">
        <f>'PROTRA_capacity-Original_Data'!M1587</f>
        <v>15.932480000000002</v>
      </c>
      <c r="M1587" s="5">
        <f>'PROTRA_capacity-Original_Data'!N1587</f>
        <v>15.771628000000003</v>
      </c>
      <c r="N1587" s="5">
        <f>'PROTRA_capacity-Original_Data'!O1587</f>
        <v>15.840581000000002</v>
      </c>
      <c r="O1587" s="5">
        <f>'PROTRA_capacity-Original_Data'!P1587</f>
        <v>15.800604000000002</v>
      </c>
      <c r="P1587" s="5">
        <f>'PROTRA_capacity-Original_Data'!Q1587</f>
        <v>15.724804000000002</v>
      </c>
      <c r="Q1587" s="5">
        <f>'PROTRA_capacity-Original_Data'!R1587</f>
        <v>15.680944000000002</v>
      </c>
      <c r="R1587" s="5">
        <f>'PROTRA_capacity-Original_Data'!S1587</f>
        <v>15.637084000000002</v>
      </c>
      <c r="S1587" s="5">
        <f>'PROTRA_capacity-Original_Data'!T1587</f>
        <v>15.593224000000001</v>
      </c>
      <c r="T1587" s="5">
        <f>'PROTRA_capacity-Original_Data'!U1587</f>
        <v>15.549364000000001</v>
      </c>
      <c r="U1587" s="5">
        <f>'PROTRA_capacity-Original_Data'!V1587</f>
        <v>15.505504</v>
      </c>
      <c r="W1587" s="83">
        <f t="shared" si="99"/>
        <v>-1.6993034607772906E-3</v>
      </c>
    </row>
    <row r="1588" spans="1:23" x14ac:dyDescent="0.35">
      <c r="A1588" t="s">
        <v>68</v>
      </c>
      <c r="B1588" t="s">
        <v>42</v>
      </c>
      <c r="C1588" t="str">
        <f t="shared" si="96"/>
        <v>SWEDEN_TO_elec</v>
      </c>
      <c r="D1588" t="str">
        <f t="shared" si="97"/>
        <v>PROTRA_CHP_PP_I</v>
      </c>
      <c r="E1588" t="s">
        <v>24</v>
      </c>
      <c r="F1588" s="1" t="str">
        <f t="shared" si="98"/>
        <v>SWEDENTO_elecPROTRA_PP_liquid_fuels</v>
      </c>
      <c r="G1588" s="5">
        <f>'PROTRA_capacity-Original_Data'!H1588</f>
        <v>3.5437574999999999</v>
      </c>
      <c r="H1588" s="5">
        <f>'PROTRA_capacity-Original_Data'!I1588</f>
        <v>3.5437574999999999</v>
      </c>
      <c r="I1588" s="5">
        <f>'PROTRA_capacity-Original_Data'!J1588</f>
        <v>3.5332574999999995</v>
      </c>
      <c r="J1588" s="5">
        <f>'PROTRA_capacity-Original_Data'!K1588</f>
        <v>3.5332574999999995</v>
      </c>
      <c r="K1588" s="5">
        <f>'PROTRA_capacity-Original_Data'!L1588</f>
        <v>3.5332574999999995</v>
      </c>
      <c r="L1588" s="5">
        <f>'PROTRA_capacity-Original_Data'!M1588</f>
        <v>3.0732574999999995</v>
      </c>
      <c r="M1588" s="5">
        <f>'PROTRA_capacity-Original_Data'!N1588</f>
        <v>3.0732574999999995</v>
      </c>
      <c r="N1588" s="5">
        <f>'PROTRA_capacity-Original_Data'!O1588</f>
        <v>2.7484574999999998</v>
      </c>
      <c r="O1588" s="5">
        <f>'PROTRA_capacity-Original_Data'!P1588</f>
        <v>2.7484574999999998</v>
      </c>
      <c r="P1588" s="5">
        <f>'PROTRA_capacity-Original_Data'!Q1588</f>
        <v>2.4984574999999998</v>
      </c>
      <c r="Q1588" s="5">
        <f>'PROTRA_capacity-Original_Data'!R1588</f>
        <v>2.3135089285714283</v>
      </c>
      <c r="R1588" s="5">
        <f>'PROTRA_capacity-Original_Data'!S1588</f>
        <v>2.1285603571428569</v>
      </c>
      <c r="S1588" s="5">
        <f>'PROTRA_capacity-Original_Data'!T1588</f>
        <v>1.9436117857142856</v>
      </c>
      <c r="T1588" s="5">
        <f>'PROTRA_capacity-Original_Data'!U1588</f>
        <v>1.7586632142857144</v>
      </c>
      <c r="U1588" s="5">
        <f>'PROTRA_capacity-Original_Data'!V1588</f>
        <v>1.5737146428571431</v>
      </c>
      <c r="W1588" s="83">
        <f t="shared" si="99"/>
        <v>-5.6333118315036845E-2</v>
      </c>
    </row>
    <row r="1589" spans="1:23" x14ac:dyDescent="0.35">
      <c r="A1589" t="s">
        <v>68</v>
      </c>
      <c r="B1589" t="s">
        <v>42</v>
      </c>
      <c r="C1589" t="str">
        <f t="shared" si="96"/>
        <v>SWEDEN_TO_elec</v>
      </c>
      <c r="D1589" t="str">
        <f t="shared" si="97"/>
        <v>PROTRA_CHP_PP_I</v>
      </c>
      <c r="E1589" t="s">
        <v>25</v>
      </c>
      <c r="F1589" s="1" t="str">
        <f t="shared" si="98"/>
        <v>SWEDENTO_elecPROTRA_PP_liquid_fuels_CCS</v>
      </c>
      <c r="G1589" s="5">
        <f>'PROTRA_capacity-Original_Data'!H1589</f>
        <v>0</v>
      </c>
      <c r="H1589" s="5">
        <f>'PROTRA_capacity-Original_Data'!I1589</f>
        <v>0</v>
      </c>
      <c r="I1589" s="5">
        <f>'PROTRA_capacity-Original_Data'!J1589</f>
        <v>0</v>
      </c>
      <c r="J1589" s="5">
        <f>'PROTRA_capacity-Original_Data'!K1589</f>
        <v>0</v>
      </c>
      <c r="K1589" s="5">
        <f>'PROTRA_capacity-Original_Data'!L1589</f>
        <v>0</v>
      </c>
      <c r="L1589" s="5">
        <f>'PROTRA_capacity-Original_Data'!M1589</f>
        <v>0</v>
      </c>
      <c r="M1589" s="5">
        <f>'PROTRA_capacity-Original_Data'!N1589</f>
        <v>0</v>
      </c>
      <c r="N1589" s="5">
        <f>'PROTRA_capacity-Original_Data'!O1589</f>
        <v>0</v>
      </c>
      <c r="O1589" s="5">
        <f>'PROTRA_capacity-Original_Data'!P1589</f>
        <v>0</v>
      </c>
      <c r="P1589" s="5">
        <f>'PROTRA_capacity-Original_Data'!Q1589</f>
        <v>0</v>
      </c>
      <c r="Q1589" s="5">
        <f>'PROTRA_capacity-Original_Data'!R1589</f>
        <v>0</v>
      </c>
      <c r="R1589" s="5">
        <f>'PROTRA_capacity-Original_Data'!S1589</f>
        <v>0</v>
      </c>
      <c r="S1589" s="5">
        <f>'PROTRA_capacity-Original_Data'!T1589</f>
        <v>0</v>
      </c>
      <c r="T1589" s="5">
        <f>'PROTRA_capacity-Original_Data'!U1589</f>
        <v>0</v>
      </c>
      <c r="U1589" s="5">
        <f>'PROTRA_capacity-Original_Data'!V1589</f>
        <v>0</v>
      </c>
      <c r="W1589" s="83" t="e">
        <f t="shared" si="99"/>
        <v>#DIV/0!</v>
      </c>
    </row>
    <row r="1590" spans="1:23" x14ac:dyDescent="0.35">
      <c r="A1590" t="s">
        <v>68</v>
      </c>
      <c r="B1590" t="s">
        <v>42</v>
      </c>
      <c r="C1590" t="str">
        <f t="shared" si="96"/>
        <v>SWEDEN_TO_elec</v>
      </c>
      <c r="D1590" t="str">
        <f t="shared" si="97"/>
        <v>PROTRA_CHP_PP_I</v>
      </c>
      <c r="E1590" t="s">
        <v>26</v>
      </c>
      <c r="F1590" s="1" t="str">
        <f t="shared" si="98"/>
        <v>SWEDENTO_elecPROTRA_PP_nuclear</v>
      </c>
      <c r="G1590" s="5">
        <f>'PROTRA_capacity-Original_Data'!H1590</f>
        <v>9.7810000000000006</v>
      </c>
      <c r="H1590" s="5">
        <f>'PROTRA_capacity-Original_Data'!I1590</f>
        <v>9.327</v>
      </c>
      <c r="I1590" s="5">
        <f>'PROTRA_capacity-Original_Data'!J1590</f>
        <v>9.2629999999999999</v>
      </c>
      <c r="J1590" s="5">
        <f>'PROTRA_capacity-Original_Data'!K1590</f>
        <v>9.2629999999999999</v>
      </c>
      <c r="K1590" s="5">
        <f>'PROTRA_capacity-Original_Data'!L1590</f>
        <v>9.3030000000000008</v>
      </c>
      <c r="L1590" s="5">
        <f>'PROTRA_capacity-Original_Data'!M1590</f>
        <v>9.6319999999999997</v>
      </c>
      <c r="M1590" s="5">
        <f>'PROTRA_capacity-Original_Data'!N1590</f>
        <v>9.7490000000000006</v>
      </c>
      <c r="N1590" s="5">
        <f>'PROTRA_capacity-Original_Data'!O1590</f>
        <v>9.7490000000000006</v>
      </c>
      <c r="O1590" s="5">
        <f>'PROTRA_capacity-Original_Data'!P1590</f>
        <v>9.8520000000000003</v>
      </c>
      <c r="P1590" s="5">
        <f>'PROTRA_capacity-Original_Data'!Q1590</f>
        <v>10.039</v>
      </c>
      <c r="Q1590" s="5">
        <f>'PROTRA_capacity-Original_Data'!R1590</f>
        <v>9.3667831654072202</v>
      </c>
      <c r="R1590" s="5">
        <f>'PROTRA_capacity-Original_Data'!S1590</f>
        <v>9.5627586062132668</v>
      </c>
      <c r="S1590" s="5">
        <f>'PROTRA_capacity-Original_Data'!T1590</f>
        <v>9.0643909529806876</v>
      </c>
      <c r="T1590" s="5">
        <f>'PROTRA_capacity-Original_Data'!U1590</f>
        <v>9.0464792191435759</v>
      </c>
      <c r="U1590" s="5">
        <f>'PROTRA_capacity-Original_Data'!V1590</f>
        <v>8.1234981108312336</v>
      </c>
      <c r="W1590" s="83">
        <f t="shared" si="99"/>
        <v>-1.3175353974531845E-2</v>
      </c>
    </row>
    <row r="1591" spans="1:23" x14ac:dyDescent="0.35">
      <c r="A1591" t="s">
        <v>68</v>
      </c>
      <c r="B1591" t="s">
        <v>42</v>
      </c>
      <c r="C1591" t="str">
        <f t="shared" si="96"/>
        <v>SWEDEN_TO_elec</v>
      </c>
      <c r="D1591" t="str">
        <f t="shared" si="97"/>
        <v>PROTRA_CHP_PP_I</v>
      </c>
      <c r="E1591" t="s">
        <v>27</v>
      </c>
      <c r="F1591" s="1" t="str">
        <f t="shared" si="98"/>
        <v>SWEDENTO_elecPROTRA_PP_oceanic</v>
      </c>
      <c r="G1591" s="5">
        <f>'PROTRA_capacity-Original_Data'!H1591</f>
        <v>0</v>
      </c>
      <c r="H1591" s="5">
        <f>'PROTRA_capacity-Original_Data'!I1591</f>
        <v>0</v>
      </c>
      <c r="I1591" s="5">
        <f>'PROTRA_capacity-Original_Data'!J1591</f>
        <v>0</v>
      </c>
      <c r="J1591" s="5">
        <f>'PROTRA_capacity-Original_Data'!K1591</f>
        <v>0</v>
      </c>
      <c r="K1591" s="5">
        <f>'PROTRA_capacity-Original_Data'!L1591</f>
        <v>0</v>
      </c>
      <c r="L1591" s="5">
        <f>'PROTRA_capacity-Original_Data'!M1591</f>
        <v>0</v>
      </c>
      <c r="M1591" s="5">
        <f>'PROTRA_capacity-Original_Data'!N1591</f>
        <v>0</v>
      </c>
      <c r="N1591" s="5">
        <f>'PROTRA_capacity-Original_Data'!O1591</f>
        <v>0</v>
      </c>
      <c r="O1591" s="5">
        <f>'PROTRA_capacity-Original_Data'!P1591</f>
        <v>0</v>
      </c>
      <c r="P1591" s="5">
        <f>'PROTRA_capacity-Original_Data'!Q1591</f>
        <v>0</v>
      </c>
      <c r="Q1591" s="5">
        <f>'PROTRA_capacity-Original_Data'!R1591</f>
        <v>0</v>
      </c>
      <c r="R1591" s="5">
        <f>'PROTRA_capacity-Original_Data'!S1591</f>
        <v>0</v>
      </c>
      <c r="S1591" s="5">
        <f>'PROTRA_capacity-Original_Data'!T1591</f>
        <v>0</v>
      </c>
      <c r="T1591" s="5">
        <f>'PROTRA_capacity-Original_Data'!U1591</f>
        <v>0</v>
      </c>
      <c r="U1591" s="5">
        <f>'PROTRA_capacity-Original_Data'!V1591</f>
        <v>0</v>
      </c>
      <c r="W1591" s="83" t="e">
        <f t="shared" si="99"/>
        <v>#DIV/0!</v>
      </c>
    </row>
    <row r="1592" spans="1:23" x14ac:dyDescent="0.35">
      <c r="A1592" t="s">
        <v>68</v>
      </c>
      <c r="B1592" t="s">
        <v>42</v>
      </c>
      <c r="C1592" t="str">
        <f t="shared" si="96"/>
        <v>SWEDEN_TO_elec</v>
      </c>
      <c r="D1592" t="str">
        <f t="shared" si="97"/>
        <v>PROTRA_CHP_PP_I</v>
      </c>
      <c r="E1592" t="s">
        <v>28</v>
      </c>
      <c r="F1592" s="1" t="str">
        <f t="shared" si="98"/>
        <v>SWEDENTO_elecPROTRA_PP_solar_CSP</v>
      </c>
      <c r="G1592" s="5">
        <f>'PROTRA_capacity-Original_Data'!H1592</f>
        <v>0</v>
      </c>
      <c r="H1592" s="5">
        <f>'PROTRA_capacity-Original_Data'!I1592</f>
        <v>0</v>
      </c>
      <c r="I1592" s="5">
        <f>'PROTRA_capacity-Original_Data'!J1592</f>
        <v>0</v>
      </c>
      <c r="J1592" s="5">
        <f>'PROTRA_capacity-Original_Data'!K1592</f>
        <v>0</v>
      </c>
      <c r="K1592" s="5">
        <f>'PROTRA_capacity-Original_Data'!L1592</f>
        <v>0</v>
      </c>
      <c r="L1592" s="5">
        <f>'PROTRA_capacity-Original_Data'!M1592</f>
        <v>0</v>
      </c>
      <c r="M1592" s="5">
        <f>'PROTRA_capacity-Original_Data'!N1592</f>
        <v>0</v>
      </c>
      <c r="N1592" s="5">
        <f>'PROTRA_capacity-Original_Data'!O1592</f>
        <v>0</v>
      </c>
      <c r="O1592" s="5">
        <f>'PROTRA_capacity-Original_Data'!P1592</f>
        <v>0</v>
      </c>
      <c r="P1592" s="5">
        <f>'PROTRA_capacity-Original_Data'!Q1592</f>
        <v>0</v>
      </c>
      <c r="Q1592" s="5">
        <f>'PROTRA_capacity-Original_Data'!R1592</f>
        <v>0</v>
      </c>
      <c r="R1592" s="5">
        <f>'PROTRA_capacity-Original_Data'!S1592</f>
        <v>0</v>
      </c>
      <c r="S1592" s="5">
        <f>'PROTRA_capacity-Original_Data'!T1592</f>
        <v>0</v>
      </c>
      <c r="T1592" s="5">
        <f>'PROTRA_capacity-Original_Data'!U1592</f>
        <v>0</v>
      </c>
      <c r="U1592" s="5">
        <f>'PROTRA_capacity-Original_Data'!V1592</f>
        <v>0</v>
      </c>
      <c r="W1592" s="83" t="e">
        <f t="shared" si="99"/>
        <v>#DIV/0!</v>
      </c>
    </row>
    <row r="1593" spans="1:23" x14ac:dyDescent="0.35">
      <c r="A1593" t="s">
        <v>68</v>
      </c>
      <c r="B1593" t="s">
        <v>42</v>
      </c>
      <c r="C1593" t="str">
        <f t="shared" si="96"/>
        <v>SWEDEN_TO_elec</v>
      </c>
      <c r="D1593" t="str">
        <f t="shared" si="97"/>
        <v>PROTRA_CHP_PP_I</v>
      </c>
      <c r="E1593" t="s">
        <v>29</v>
      </c>
      <c r="F1593" s="1" t="str">
        <f t="shared" si="98"/>
        <v>SWEDENTO_elecPROTRA_PP_solar_PV</v>
      </c>
      <c r="G1593" s="5">
        <f>'PROTRA_capacity-Original_Data'!H1593</f>
        <v>3.0000000000000001E-3</v>
      </c>
      <c r="H1593" s="5">
        <f>'PROTRA_capacity-Original_Data'!I1593</f>
        <v>3.5999999999999995E-3</v>
      </c>
      <c r="I1593" s="5">
        <f>'PROTRA_capacity-Original_Data'!J1593</f>
        <v>4.7999999999999996E-3</v>
      </c>
      <c r="J1593" s="5">
        <f>'PROTRA_capacity-Original_Data'!K1593</f>
        <v>5.3999999999999994E-3</v>
      </c>
      <c r="K1593" s="5">
        <f>'PROTRA_capacity-Original_Data'!L1593</f>
        <v>6.6E-3</v>
      </c>
      <c r="L1593" s="5">
        <f>'PROTRA_capacity-Original_Data'!M1593</f>
        <v>7.1999999999999989E-3</v>
      </c>
      <c r="M1593" s="5">
        <f>'PROTRA_capacity-Original_Data'!N1593</f>
        <v>1.4399999999999998E-2</v>
      </c>
      <c r="N1593" s="5">
        <f>'PROTRA_capacity-Original_Data'!O1593</f>
        <v>2.58E-2</v>
      </c>
      <c r="O1593" s="5">
        <f>'PROTRA_capacity-Original_Data'!P1593</f>
        <v>3.5999999999999997E-2</v>
      </c>
      <c r="P1593" s="5">
        <f>'PROTRA_capacity-Original_Data'!Q1593</f>
        <v>6.2399999999999997E-2</v>
      </c>
      <c r="Q1593" s="5">
        <f>'PROTRA_capacity-Original_Data'!R1593</f>
        <v>7.3165714285714278E-2</v>
      </c>
      <c r="R1593" s="5">
        <f>'PROTRA_capacity-Original_Data'!S1593</f>
        <v>8.393142857142856E-2</v>
      </c>
      <c r="S1593" s="5">
        <f>'PROTRA_capacity-Original_Data'!T1593</f>
        <v>9.4697142857142841E-2</v>
      </c>
      <c r="T1593" s="5">
        <f>'PROTRA_capacity-Original_Data'!U1593</f>
        <v>0.10546285714285712</v>
      </c>
      <c r="U1593" s="5">
        <f>'PROTRA_capacity-Original_Data'!V1593</f>
        <v>0.1162285714285714</v>
      </c>
      <c r="W1593" s="83">
        <f t="shared" si="99"/>
        <v>0.29850091612190166</v>
      </c>
    </row>
    <row r="1594" spans="1:23" x14ac:dyDescent="0.35">
      <c r="A1594" t="s">
        <v>68</v>
      </c>
      <c r="B1594" t="s">
        <v>42</v>
      </c>
      <c r="C1594" t="str">
        <f t="shared" si="96"/>
        <v>SWEDEN_TO_elec</v>
      </c>
      <c r="D1594" t="str">
        <f t="shared" si="97"/>
        <v>PROTRA_CHP_PP_I</v>
      </c>
      <c r="E1594" t="s">
        <v>30</v>
      </c>
      <c r="F1594" s="1" t="str">
        <f t="shared" si="98"/>
        <v>SWEDENTO_elecPROTRA_PP_solar_urban_PV</v>
      </c>
      <c r="G1594" s="5">
        <f>'PROTRA_capacity-Original_Data'!H1594</f>
        <v>2E-3</v>
      </c>
      <c r="H1594" s="5">
        <f>'PROTRA_capacity-Original_Data'!I1594</f>
        <v>2.4000000000000002E-3</v>
      </c>
      <c r="I1594" s="5">
        <f>'PROTRA_capacity-Original_Data'!J1594</f>
        <v>3.2000000000000002E-3</v>
      </c>
      <c r="J1594" s="5">
        <f>'PROTRA_capacity-Original_Data'!K1594</f>
        <v>3.5999999999999999E-3</v>
      </c>
      <c r="K1594" s="5">
        <f>'PROTRA_capacity-Original_Data'!L1594</f>
        <v>4.4000000000000003E-3</v>
      </c>
      <c r="L1594" s="5">
        <f>'PROTRA_capacity-Original_Data'!M1594</f>
        <v>4.8000000000000004E-3</v>
      </c>
      <c r="M1594" s="5">
        <f>'PROTRA_capacity-Original_Data'!N1594</f>
        <v>9.6000000000000009E-3</v>
      </c>
      <c r="N1594" s="5">
        <f>'PROTRA_capacity-Original_Data'!O1594</f>
        <v>1.72E-2</v>
      </c>
      <c r="O1594" s="5">
        <f>'PROTRA_capacity-Original_Data'!P1594</f>
        <v>2.4E-2</v>
      </c>
      <c r="P1594" s="5">
        <f>'PROTRA_capacity-Original_Data'!Q1594</f>
        <v>4.1599999999999998E-2</v>
      </c>
      <c r="Q1594" s="5">
        <f>'PROTRA_capacity-Original_Data'!R1594</f>
        <v>4.8777142857142852E-2</v>
      </c>
      <c r="R1594" s="5">
        <f>'PROTRA_capacity-Original_Data'!S1594</f>
        <v>5.5954285714285706E-2</v>
      </c>
      <c r="S1594" s="5">
        <f>'PROTRA_capacity-Original_Data'!T1594</f>
        <v>6.3131428571428561E-2</v>
      </c>
      <c r="T1594" s="5">
        <f>'PROTRA_capacity-Original_Data'!U1594</f>
        <v>7.0308571428571415E-2</v>
      </c>
      <c r="U1594" s="5">
        <f>'PROTRA_capacity-Original_Data'!V1594</f>
        <v>7.7485714285714269E-2</v>
      </c>
      <c r="W1594" s="83">
        <f t="shared" si="99"/>
        <v>0.29850091612190166</v>
      </c>
    </row>
    <row r="1595" spans="1:23" x14ac:dyDescent="0.35">
      <c r="A1595" t="s">
        <v>68</v>
      </c>
      <c r="B1595" t="s">
        <v>42</v>
      </c>
      <c r="C1595" t="str">
        <f t="shared" si="96"/>
        <v>SWEDEN_TO_elec</v>
      </c>
      <c r="D1595" t="str">
        <f t="shared" si="97"/>
        <v>PROTRA_CHP_PP_I</v>
      </c>
      <c r="E1595" t="s">
        <v>31</v>
      </c>
      <c r="F1595" s="1" t="str">
        <f t="shared" si="98"/>
        <v>SWEDENTO_elecPROTRA_PP_solid_fossil</v>
      </c>
      <c r="G1595" s="5">
        <f>'PROTRA_capacity-Original_Data'!H1595</f>
        <v>0</v>
      </c>
      <c r="H1595" s="5">
        <f>'PROTRA_capacity-Original_Data'!I1595</f>
        <v>0</v>
      </c>
      <c r="I1595" s="5">
        <f>'PROTRA_capacity-Original_Data'!J1595</f>
        <v>0</v>
      </c>
      <c r="J1595" s="5">
        <f>'PROTRA_capacity-Original_Data'!K1595</f>
        <v>0</v>
      </c>
      <c r="K1595" s="5">
        <f>'PROTRA_capacity-Original_Data'!L1595</f>
        <v>0</v>
      </c>
      <c r="L1595" s="5">
        <f>'PROTRA_capacity-Original_Data'!M1595</f>
        <v>0</v>
      </c>
      <c r="M1595" s="5">
        <f>'PROTRA_capacity-Original_Data'!N1595</f>
        <v>0</v>
      </c>
      <c r="N1595" s="5">
        <f>'PROTRA_capacity-Original_Data'!O1595</f>
        <v>0</v>
      </c>
      <c r="O1595" s="5">
        <f>'PROTRA_capacity-Original_Data'!P1595</f>
        <v>0</v>
      </c>
      <c r="P1595" s="5">
        <f>'PROTRA_capacity-Original_Data'!Q1595</f>
        <v>0</v>
      </c>
      <c r="Q1595" s="5">
        <f>'PROTRA_capacity-Original_Data'!R1595</f>
        <v>0</v>
      </c>
      <c r="R1595" s="5">
        <f>'PROTRA_capacity-Original_Data'!S1595</f>
        <v>0</v>
      </c>
      <c r="S1595" s="5">
        <f>'PROTRA_capacity-Original_Data'!T1595</f>
        <v>0</v>
      </c>
      <c r="T1595" s="5">
        <f>'PROTRA_capacity-Original_Data'!U1595</f>
        <v>0</v>
      </c>
      <c r="U1595" s="5">
        <f>'PROTRA_capacity-Original_Data'!V1595</f>
        <v>0</v>
      </c>
      <c r="W1595" s="83" t="e">
        <f t="shared" si="99"/>
        <v>#DIV/0!</v>
      </c>
    </row>
    <row r="1596" spans="1:23" x14ac:dyDescent="0.35">
      <c r="A1596" t="s">
        <v>68</v>
      </c>
      <c r="B1596" t="s">
        <v>42</v>
      </c>
      <c r="C1596" t="str">
        <f t="shared" si="96"/>
        <v>SWEDEN_TO_elec</v>
      </c>
      <c r="D1596" t="str">
        <f t="shared" si="97"/>
        <v>PROTRA_CHP_PP_I</v>
      </c>
      <c r="E1596" t="s">
        <v>32</v>
      </c>
      <c r="F1596" s="1" t="str">
        <f t="shared" si="98"/>
        <v>SWEDENTO_elecPROTRA_PP_solid_fossil_CCS</v>
      </c>
      <c r="G1596" s="5">
        <f>'PROTRA_capacity-Original_Data'!H1596</f>
        <v>0</v>
      </c>
      <c r="H1596" s="5">
        <f>'PROTRA_capacity-Original_Data'!I1596</f>
        <v>0</v>
      </c>
      <c r="I1596" s="5">
        <f>'PROTRA_capacity-Original_Data'!J1596</f>
        <v>0</v>
      </c>
      <c r="J1596" s="5">
        <f>'PROTRA_capacity-Original_Data'!K1596</f>
        <v>0</v>
      </c>
      <c r="K1596" s="5">
        <f>'PROTRA_capacity-Original_Data'!L1596</f>
        <v>0</v>
      </c>
      <c r="L1596" s="5">
        <f>'PROTRA_capacity-Original_Data'!M1596</f>
        <v>0</v>
      </c>
      <c r="M1596" s="5">
        <f>'PROTRA_capacity-Original_Data'!N1596</f>
        <v>0</v>
      </c>
      <c r="N1596" s="5">
        <f>'PROTRA_capacity-Original_Data'!O1596</f>
        <v>0</v>
      </c>
      <c r="O1596" s="5">
        <f>'PROTRA_capacity-Original_Data'!P1596</f>
        <v>0</v>
      </c>
      <c r="P1596" s="5">
        <f>'PROTRA_capacity-Original_Data'!Q1596</f>
        <v>0</v>
      </c>
      <c r="Q1596" s="5">
        <f>'PROTRA_capacity-Original_Data'!R1596</f>
        <v>0</v>
      </c>
      <c r="R1596" s="5">
        <f>'PROTRA_capacity-Original_Data'!S1596</f>
        <v>0</v>
      </c>
      <c r="S1596" s="5">
        <f>'PROTRA_capacity-Original_Data'!T1596</f>
        <v>0</v>
      </c>
      <c r="T1596" s="5">
        <f>'PROTRA_capacity-Original_Data'!U1596</f>
        <v>0</v>
      </c>
      <c r="U1596" s="5">
        <f>'PROTRA_capacity-Original_Data'!V1596</f>
        <v>0</v>
      </c>
      <c r="W1596" s="83" t="e">
        <f t="shared" si="99"/>
        <v>#DIV/0!</v>
      </c>
    </row>
    <row r="1597" spans="1:23" x14ac:dyDescent="0.35">
      <c r="A1597" t="s">
        <v>68</v>
      </c>
      <c r="B1597" t="s">
        <v>42</v>
      </c>
      <c r="C1597" t="str">
        <f t="shared" si="96"/>
        <v>SWEDEN_TO_elec</v>
      </c>
      <c r="D1597" t="str">
        <f t="shared" si="97"/>
        <v>PROTRA_CHP_PP_I</v>
      </c>
      <c r="E1597" t="s">
        <v>33</v>
      </c>
      <c r="F1597" s="1" t="str">
        <f t="shared" si="98"/>
        <v>SWEDENTO_elecPROTRA_PP_waste</v>
      </c>
      <c r="G1597" s="5">
        <f>'PROTRA_capacity-Original_Data'!H1597</f>
        <v>0</v>
      </c>
      <c r="H1597" s="5">
        <f>'PROTRA_capacity-Original_Data'!I1597</f>
        <v>0</v>
      </c>
      <c r="I1597" s="5">
        <f>'PROTRA_capacity-Original_Data'!J1597</f>
        <v>0</v>
      </c>
      <c r="J1597" s="5">
        <f>'PROTRA_capacity-Original_Data'!K1597</f>
        <v>0</v>
      </c>
      <c r="K1597" s="5">
        <f>'PROTRA_capacity-Original_Data'!L1597</f>
        <v>0</v>
      </c>
      <c r="L1597" s="5">
        <f>'PROTRA_capacity-Original_Data'!M1597</f>
        <v>0</v>
      </c>
      <c r="M1597" s="5">
        <f>'PROTRA_capacity-Original_Data'!N1597</f>
        <v>0</v>
      </c>
      <c r="N1597" s="5">
        <f>'PROTRA_capacity-Original_Data'!O1597</f>
        <v>0</v>
      </c>
      <c r="O1597" s="5">
        <f>'PROTRA_capacity-Original_Data'!P1597</f>
        <v>0</v>
      </c>
      <c r="P1597" s="5">
        <f>'PROTRA_capacity-Original_Data'!Q1597</f>
        <v>0</v>
      </c>
      <c r="Q1597" s="5">
        <f>'PROTRA_capacity-Original_Data'!R1597</f>
        <v>0</v>
      </c>
      <c r="R1597" s="5">
        <f>'PROTRA_capacity-Original_Data'!S1597</f>
        <v>0</v>
      </c>
      <c r="S1597" s="5">
        <f>'PROTRA_capacity-Original_Data'!T1597</f>
        <v>0</v>
      </c>
      <c r="T1597" s="5">
        <f>'PROTRA_capacity-Original_Data'!U1597</f>
        <v>0</v>
      </c>
      <c r="U1597" s="5">
        <f>'PROTRA_capacity-Original_Data'!V1597</f>
        <v>0</v>
      </c>
      <c r="W1597" s="83" t="e">
        <f t="shared" si="99"/>
        <v>#DIV/0!</v>
      </c>
    </row>
    <row r="1598" spans="1:23" x14ac:dyDescent="0.35">
      <c r="A1598" t="s">
        <v>68</v>
      </c>
      <c r="B1598" t="s">
        <v>42</v>
      </c>
      <c r="C1598" t="str">
        <f t="shared" si="96"/>
        <v>SWEDEN_TO_elec</v>
      </c>
      <c r="D1598" t="str">
        <f t="shared" si="97"/>
        <v>PROTRA_CHP_PP_I</v>
      </c>
      <c r="E1598" t="s">
        <v>34</v>
      </c>
      <c r="F1598" s="1" t="str">
        <f t="shared" si="98"/>
        <v>SWEDENTO_elecPROTRA_PP_waste_CCS</v>
      </c>
      <c r="G1598" s="5">
        <f>'PROTRA_capacity-Original_Data'!H1598</f>
        <v>0</v>
      </c>
      <c r="H1598" s="5">
        <f>'PROTRA_capacity-Original_Data'!I1598</f>
        <v>0</v>
      </c>
      <c r="I1598" s="5">
        <f>'PROTRA_capacity-Original_Data'!J1598</f>
        <v>0</v>
      </c>
      <c r="J1598" s="5">
        <f>'PROTRA_capacity-Original_Data'!K1598</f>
        <v>0</v>
      </c>
      <c r="K1598" s="5">
        <f>'PROTRA_capacity-Original_Data'!L1598</f>
        <v>0</v>
      </c>
      <c r="L1598" s="5">
        <f>'PROTRA_capacity-Original_Data'!M1598</f>
        <v>0</v>
      </c>
      <c r="M1598" s="5">
        <f>'PROTRA_capacity-Original_Data'!N1598</f>
        <v>0</v>
      </c>
      <c r="N1598" s="5">
        <f>'PROTRA_capacity-Original_Data'!O1598</f>
        <v>0</v>
      </c>
      <c r="O1598" s="5">
        <f>'PROTRA_capacity-Original_Data'!P1598</f>
        <v>0</v>
      </c>
      <c r="P1598" s="5">
        <f>'PROTRA_capacity-Original_Data'!Q1598</f>
        <v>0</v>
      </c>
      <c r="Q1598" s="5">
        <f>'PROTRA_capacity-Original_Data'!R1598</f>
        <v>0</v>
      </c>
      <c r="R1598" s="5">
        <f>'PROTRA_capacity-Original_Data'!S1598</f>
        <v>0</v>
      </c>
      <c r="S1598" s="5">
        <f>'PROTRA_capacity-Original_Data'!T1598</f>
        <v>0</v>
      </c>
      <c r="T1598" s="5">
        <f>'PROTRA_capacity-Original_Data'!U1598</f>
        <v>0</v>
      </c>
      <c r="U1598" s="5">
        <f>'PROTRA_capacity-Original_Data'!V1598</f>
        <v>0</v>
      </c>
      <c r="W1598" s="83" t="e">
        <f t="shared" si="99"/>
        <v>#DIV/0!</v>
      </c>
    </row>
    <row r="1599" spans="1:23" x14ac:dyDescent="0.35">
      <c r="A1599" t="s">
        <v>68</v>
      </c>
      <c r="B1599" t="s">
        <v>42</v>
      </c>
      <c r="C1599" t="str">
        <f t="shared" si="96"/>
        <v>SWEDEN_TO_elec</v>
      </c>
      <c r="D1599" t="str">
        <f t="shared" si="97"/>
        <v>PROTRA_CHP_PP_I</v>
      </c>
      <c r="E1599" t="s">
        <v>35</v>
      </c>
      <c r="F1599" s="1" t="str">
        <f t="shared" si="98"/>
        <v>SWEDENTO_elecPROTRA_PP_wind_offshore</v>
      </c>
      <c r="G1599" s="5">
        <f>'PROTRA_capacity-Original_Data'!H1599</f>
        <v>2.1999999999999999E-2</v>
      </c>
      <c r="H1599" s="5">
        <f>'PROTRA_capacity-Original_Data'!I1599</f>
        <v>0.13100000000000001</v>
      </c>
      <c r="I1599" s="5">
        <f>'PROTRA_capacity-Original_Data'!J1599</f>
        <v>0.13300000000000001</v>
      </c>
      <c r="J1599" s="5">
        <f>'PROTRA_capacity-Original_Data'!K1599</f>
        <v>0.16300000000000001</v>
      </c>
      <c r="K1599" s="5">
        <f>'PROTRA_capacity-Original_Data'!L1599</f>
        <v>0.16300000000000001</v>
      </c>
      <c r="L1599" s="5">
        <f>'PROTRA_capacity-Original_Data'!M1599</f>
        <v>0.16300000000000001</v>
      </c>
      <c r="M1599" s="5">
        <f>'PROTRA_capacity-Original_Data'!N1599</f>
        <v>0.16300000000000001</v>
      </c>
      <c r="N1599" s="5">
        <f>'PROTRA_capacity-Original_Data'!O1599</f>
        <v>0.21199999999999999</v>
      </c>
      <c r="O1599" s="5">
        <f>'PROTRA_capacity-Original_Data'!P1599</f>
        <v>0.21299999999999999</v>
      </c>
      <c r="P1599" s="5">
        <f>'PROTRA_capacity-Original_Data'!Q1599</f>
        <v>0.21299999999999999</v>
      </c>
      <c r="Q1599" s="5">
        <f>'PROTRA_capacity-Original_Data'!R1599</f>
        <v>0.22582857142857143</v>
      </c>
      <c r="R1599" s="5">
        <f>'PROTRA_capacity-Original_Data'!S1599</f>
        <v>0.23865714285714285</v>
      </c>
      <c r="S1599" s="5">
        <f>'PROTRA_capacity-Original_Data'!T1599</f>
        <v>0.25148571428571426</v>
      </c>
      <c r="T1599" s="5">
        <f>'PROTRA_capacity-Original_Data'!U1599</f>
        <v>0.26431428571428567</v>
      </c>
      <c r="U1599" s="5">
        <f>'PROTRA_capacity-Original_Data'!V1599</f>
        <v>0.27714285714285708</v>
      </c>
      <c r="W1599" s="83">
        <f t="shared" si="99"/>
        <v>0.19837157914358738</v>
      </c>
    </row>
    <row r="1600" spans="1:23" x14ac:dyDescent="0.35">
      <c r="A1600" t="s">
        <v>68</v>
      </c>
      <c r="B1600" t="s">
        <v>42</v>
      </c>
      <c r="C1600" t="str">
        <f t="shared" si="96"/>
        <v>SWEDEN_TO_elec</v>
      </c>
      <c r="D1600" t="str">
        <f t="shared" si="97"/>
        <v>PROTRA_CHP_PP_I</v>
      </c>
      <c r="E1600" t="s">
        <v>36</v>
      </c>
      <c r="F1600" s="1" t="str">
        <f t="shared" si="98"/>
        <v>SWEDENTO_elecPROTRA_PP_wind_onshore</v>
      </c>
      <c r="G1600" s="5">
        <f>'PROTRA_capacity-Original_Data'!H1600</f>
        <v>0.56299999999999994</v>
      </c>
      <c r="H1600" s="5">
        <f>'PROTRA_capacity-Original_Data'!I1600</f>
        <v>0.69199999999999995</v>
      </c>
      <c r="I1600" s="5">
        <f>'PROTRA_capacity-Original_Data'!J1600</f>
        <v>0.95599999999999996</v>
      </c>
      <c r="J1600" s="5">
        <f>'PROTRA_capacity-Original_Data'!K1600</f>
        <v>1.3120000000000001</v>
      </c>
      <c r="K1600" s="5">
        <f>'PROTRA_capacity-Original_Data'!L1600</f>
        <v>1.8540000000000001</v>
      </c>
      <c r="L1600" s="5">
        <f>'PROTRA_capacity-Original_Data'!M1600</f>
        <v>2.601</v>
      </c>
      <c r="M1600" s="5">
        <f>'PROTRA_capacity-Original_Data'!N1600</f>
        <v>3.4430000000000001</v>
      </c>
      <c r="N1600" s="5">
        <f>'PROTRA_capacity-Original_Data'!O1600</f>
        <v>3.9820000000000002</v>
      </c>
      <c r="O1600" s="5">
        <f>'PROTRA_capacity-Original_Data'!P1600</f>
        <v>4.875</v>
      </c>
      <c r="P1600" s="5">
        <f>'PROTRA_capacity-Original_Data'!Q1600</f>
        <v>5.6059999999999999</v>
      </c>
      <c r="Q1600" s="5">
        <f>'PROTRA_capacity-Original_Data'!R1600</f>
        <v>8.7982165714285703</v>
      </c>
      <c r="R1600" s="5">
        <f>'PROTRA_capacity-Original_Data'!S1600</f>
        <v>9.5462171428571434</v>
      </c>
      <c r="S1600" s="5">
        <f>'PROTRA_capacity-Original_Data'!T1600</f>
        <v>10.005909142857144</v>
      </c>
      <c r="T1600" s="5">
        <f>'PROTRA_capacity-Original_Data'!U1600</f>
        <v>12.022467428571428</v>
      </c>
      <c r="U1600" s="5">
        <f>'PROTRA_capacity-Original_Data'!V1600</f>
        <v>15.453339428571429</v>
      </c>
      <c r="W1600" s="83">
        <f t="shared" si="99"/>
        <v>0.26692526335206268</v>
      </c>
    </row>
    <row r="1601" spans="1:23" x14ac:dyDescent="0.35">
      <c r="A1601" t="s">
        <v>70</v>
      </c>
      <c r="B1601" t="s">
        <v>41</v>
      </c>
      <c r="C1601" t="str">
        <f t="shared" si="96"/>
        <v>UK_TO_heat</v>
      </c>
      <c r="D1601" t="str">
        <f t="shared" si="97"/>
        <v>PROTRA_CHP_HP_I</v>
      </c>
      <c r="E1601" t="s">
        <v>0</v>
      </c>
      <c r="F1601" s="1" t="str">
        <f t="shared" si="98"/>
        <v>UKTO_heatPROTRA_CHP_gas_fuels</v>
      </c>
      <c r="G1601" s="3">
        <f>'PROTRA_capacity-UK-Fix'!H1601</f>
        <v>17.977050149050719</v>
      </c>
      <c r="H1601" s="3">
        <f>'PROTRA_capacity-UK-Fix'!I1601</f>
        <v>17.813411549186146</v>
      </c>
      <c r="I1601" s="3">
        <f>'PROTRA_capacity-UK-Fix'!J1601</f>
        <v>17.501614353533611</v>
      </c>
      <c r="J1601" s="3">
        <f>'PROTRA_capacity-UK-Fix'!K1601</f>
        <v>18.360793368922948</v>
      </c>
      <c r="K1601" s="3">
        <f>'PROTRA_capacity-UK-Fix'!L1601</f>
        <v>18.265088302616498</v>
      </c>
      <c r="L1601" s="3">
        <f>'PROTRA_capacity-UK-Fix'!M1601</f>
        <v>18.296195181213356</v>
      </c>
      <c r="M1601" s="3">
        <f>'PROTRA_capacity-UK-Fix'!N1601</f>
        <v>18.775645561108984</v>
      </c>
      <c r="N1601" s="3">
        <f>'PROTRA_capacity-UK-Fix'!O1601</f>
        <v>18.529915345733002</v>
      </c>
      <c r="O1601" s="3">
        <f>'PROTRA_capacity-UK-Fix'!P1601</f>
        <v>18.380677993295073</v>
      </c>
      <c r="P1601" s="3">
        <f>'PROTRA_capacity-UK-Fix'!Q1601</f>
        <v>16.895666636418859</v>
      </c>
      <c r="Q1601" s="3">
        <f>'PROTRA_capacity-UK-Fix'!R1601</f>
        <v>16.338925370473646</v>
      </c>
      <c r="R1601" s="3">
        <f>'PROTRA_capacity-UK-Fix'!S1601</f>
        <v>16.993969678321598</v>
      </c>
      <c r="S1601" s="3">
        <f>'PROTRA_capacity-UK-Fix'!T1601</f>
        <v>17.040135142732936</v>
      </c>
      <c r="T1601" s="3">
        <f>'PROTRA_capacity-UK-Fix'!U1601</f>
        <v>17.491936714107176</v>
      </c>
      <c r="U1601" s="3">
        <f>'PROTRA_capacity-UK-Fix'!V1601</f>
        <v>17.780908572470988</v>
      </c>
      <c r="W1601" s="83">
        <f t="shared" si="99"/>
        <v>-7.8330898815970329E-4</v>
      </c>
    </row>
    <row r="1602" spans="1:23" x14ac:dyDescent="0.35">
      <c r="A1602" t="s">
        <v>70</v>
      </c>
      <c r="B1602" t="s">
        <v>41</v>
      </c>
      <c r="C1602" t="str">
        <f t="shared" si="96"/>
        <v>UK_TO_heat</v>
      </c>
      <c r="D1602" t="str">
        <f t="shared" si="97"/>
        <v>PROTRA_CHP_HP_I</v>
      </c>
      <c r="E1602" t="s">
        <v>1</v>
      </c>
      <c r="F1602" s="1" t="str">
        <f t="shared" si="98"/>
        <v>UKTO_heatPROTRA_CHP_gas_fuels_CCS</v>
      </c>
      <c r="G1602" s="3">
        <f>'PROTRA_capacity-UK-Fix'!H1602</f>
        <v>0</v>
      </c>
      <c r="H1602" s="3">
        <f>'PROTRA_capacity-UK-Fix'!I1602</f>
        <v>0</v>
      </c>
      <c r="I1602" s="3">
        <f>'PROTRA_capacity-UK-Fix'!J1602</f>
        <v>0</v>
      </c>
      <c r="J1602" s="3">
        <f>'PROTRA_capacity-UK-Fix'!K1602</f>
        <v>0</v>
      </c>
      <c r="K1602" s="3">
        <f>'PROTRA_capacity-UK-Fix'!L1602</f>
        <v>0</v>
      </c>
      <c r="L1602" s="3">
        <f>'PROTRA_capacity-UK-Fix'!M1602</f>
        <v>0</v>
      </c>
      <c r="M1602" s="3">
        <f>'PROTRA_capacity-UK-Fix'!N1602</f>
        <v>0</v>
      </c>
      <c r="N1602" s="3">
        <f>'PROTRA_capacity-UK-Fix'!O1602</f>
        <v>0</v>
      </c>
      <c r="O1602" s="3">
        <f>'PROTRA_capacity-UK-Fix'!P1602</f>
        <v>0</v>
      </c>
      <c r="P1602" s="3">
        <f>'PROTRA_capacity-UK-Fix'!Q1602</f>
        <v>0</v>
      </c>
      <c r="Q1602" s="3">
        <f>'PROTRA_capacity-UK-Fix'!R1602</f>
        <v>0</v>
      </c>
      <c r="R1602" s="3">
        <f>'PROTRA_capacity-UK-Fix'!S1602</f>
        <v>0</v>
      </c>
      <c r="S1602" s="3">
        <f>'PROTRA_capacity-UK-Fix'!T1602</f>
        <v>0</v>
      </c>
      <c r="T1602" s="3">
        <f>'PROTRA_capacity-UK-Fix'!U1602</f>
        <v>0</v>
      </c>
      <c r="U1602" s="3">
        <f>'PROTRA_capacity-UK-Fix'!V1602</f>
        <v>0</v>
      </c>
      <c r="W1602" s="83" t="e">
        <f t="shared" si="99"/>
        <v>#DIV/0!</v>
      </c>
    </row>
    <row r="1603" spans="1:23" x14ac:dyDescent="0.35">
      <c r="A1603" t="s">
        <v>70</v>
      </c>
      <c r="B1603" t="s">
        <v>41</v>
      </c>
      <c r="C1603" t="str">
        <f t="shared" si="96"/>
        <v>UK_TO_heat</v>
      </c>
      <c r="D1603" t="str">
        <f t="shared" si="97"/>
        <v>PROTRA_CHP_HP_I</v>
      </c>
      <c r="E1603" t="s">
        <v>2</v>
      </c>
      <c r="F1603" s="1" t="str">
        <f t="shared" si="98"/>
        <v>UKTO_heatPROTRA_CHP_geothermal</v>
      </c>
      <c r="G1603" s="3">
        <v>0</v>
      </c>
      <c r="H1603" s="3">
        <v>0</v>
      </c>
      <c r="I1603" s="3">
        <v>0</v>
      </c>
      <c r="J1603" s="3">
        <v>0</v>
      </c>
      <c r="K1603" s="3">
        <v>0</v>
      </c>
      <c r="L1603" s="3">
        <v>0</v>
      </c>
      <c r="M1603" s="3">
        <v>0</v>
      </c>
      <c r="N1603" s="3">
        <v>0</v>
      </c>
      <c r="O1603" s="3">
        <v>0</v>
      </c>
      <c r="P1603" s="3">
        <v>0</v>
      </c>
      <c r="Q1603" s="3">
        <v>0</v>
      </c>
      <c r="R1603" s="3">
        <v>0</v>
      </c>
      <c r="S1603" s="3">
        <v>0</v>
      </c>
      <c r="T1603" s="3">
        <v>0</v>
      </c>
      <c r="U1603" s="3">
        <v>0</v>
      </c>
      <c r="W1603" s="83" t="e">
        <f t="shared" si="99"/>
        <v>#DIV/0!</v>
      </c>
    </row>
    <row r="1604" spans="1:23" x14ac:dyDescent="0.35">
      <c r="A1604" t="s">
        <v>70</v>
      </c>
      <c r="B1604" t="s">
        <v>41</v>
      </c>
      <c r="C1604" t="str">
        <f t="shared" ref="C1604:C1667" si="100">A1604&amp;"_"&amp;B1604</f>
        <v>UK_TO_heat</v>
      </c>
      <c r="D1604" t="str">
        <f t="shared" ref="D1604:D1667" si="101">IF(B1604="TO_heat","PROTRA_CHP_HP_I","PROTRA_CHP_PP_I")</f>
        <v>PROTRA_CHP_HP_I</v>
      </c>
      <c r="E1604" t="s">
        <v>3</v>
      </c>
      <c r="F1604" s="1" t="str">
        <f t="shared" ref="F1604:F1667" si="102">A1604&amp;B1604&amp;E1604</f>
        <v>UKTO_heatPROTRA_CHP_liquid_fuels</v>
      </c>
      <c r="G1604" s="3">
        <f>'PROTRA_capacity-UK-Fix'!H1604</f>
        <v>0.75370600430966639</v>
      </c>
      <c r="H1604" s="3">
        <f>'PROTRA_capacity-UK-Fix'!I1604</f>
        <v>0.43941939952314796</v>
      </c>
      <c r="I1604" s="3">
        <f>'PROTRA_capacity-UK-Fix'!J1604</f>
        <v>0.40659992987471427</v>
      </c>
      <c r="J1604" s="3">
        <f>'PROTRA_capacity-UK-Fix'!K1604</f>
        <v>0.48766789218853401</v>
      </c>
      <c r="K1604" s="3">
        <f>'PROTRA_capacity-UK-Fix'!L1604</f>
        <v>0.41652337963333796</v>
      </c>
      <c r="L1604" s="3">
        <f>'PROTRA_capacity-UK-Fix'!M1604</f>
        <v>0.30855245952550947</v>
      </c>
      <c r="M1604" s="3">
        <f>'PROTRA_capacity-UK-Fix'!N1604</f>
        <v>0.37744673570872656</v>
      </c>
      <c r="N1604" s="3">
        <f>'PROTRA_capacity-UK-Fix'!O1604</f>
        <v>0.45383860034399748</v>
      </c>
      <c r="O1604" s="3">
        <f>'PROTRA_capacity-UK-Fix'!P1604</f>
        <v>0.42931489827859265</v>
      </c>
      <c r="P1604" s="3">
        <f>'PROTRA_capacity-UK-Fix'!Q1604</f>
        <v>0.40461174259048899</v>
      </c>
      <c r="Q1604" s="3">
        <f>'PROTRA_capacity-UK-Fix'!R1604</f>
        <v>0.3807155092689537</v>
      </c>
      <c r="R1604" s="3">
        <f>'PROTRA_capacity-UK-Fix'!S1604</f>
        <v>0.33769528900354184</v>
      </c>
      <c r="S1604" s="3">
        <f>'PROTRA_capacity-UK-Fix'!T1604</f>
        <v>0.39605580143385577</v>
      </c>
      <c r="T1604" s="3">
        <f>'PROTRA_capacity-UK-Fix'!U1604</f>
        <v>0.33712401179788759</v>
      </c>
      <c r="U1604" s="3">
        <f>'PROTRA_capacity-UK-Fix'!V1604</f>
        <v>0.28867191275323384</v>
      </c>
      <c r="W1604" s="83">
        <f t="shared" ref="W1604:W1667" si="103">-1+(U1604/G1604)^(1/($U$2-$G$2))</f>
        <v>-6.6254001012268193E-2</v>
      </c>
    </row>
    <row r="1605" spans="1:23" x14ac:dyDescent="0.35">
      <c r="A1605" t="s">
        <v>70</v>
      </c>
      <c r="B1605" t="s">
        <v>41</v>
      </c>
      <c r="C1605" t="str">
        <f t="shared" si="100"/>
        <v>UK_TO_heat</v>
      </c>
      <c r="D1605" t="str">
        <f t="shared" si="101"/>
        <v>PROTRA_CHP_HP_I</v>
      </c>
      <c r="E1605" t="s">
        <v>4</v>
      </c>
      <c r="F1605" s="1" t="str">
        <f t="shared" si="102"/>
        <v>UKTO_heatPROTRA_CHP_liquid_fuels_CCS</v>
      </c>
      <c r="G1605" s="3">
        <f>'PROTRA_capacity-UK-Fix'!H1605</f>
        <v>0</v>
      </c>
      <c r="H1605" s="3">
        <f>'PROTRA_capacity-UK-Fix'!I1605</f>
        <v>0</v>
      </c>
      <c r="I1605" s="3">
        <f>'PROTRA_capacity-UK-Fix'!J1605</f>
        <v>0</v>
      </c>
      <c r="J1605" s="3">
        <f>'PROTRA_capacity-UK-Fix'!K1605</f>
        <v>0</v>
      </c>
      <c r="K1605" s="3">
        <f>'PROTRA_capacity-UK-Fix'!L1605</f>
        <v>0</v>
      </c>
      <c r="L1605" s="3">
        <f>'PROTRA_capacity-UK-Fix'!M1605</f>
        <v>0</v>
      </c>
      <c r="M1605" s="3">
        <f>'PROTRA_capacity-UK-Fix'!N1605</f>
        <v>0</v>
      </c>
      <c r="N1605" s="3">
        <f>'PROTRA_capacity-UK-Fix'!O1605</f>
        <v>0</v>
      </c>
      <c r="O1605" s="3">
        <f>'PROTRA_capacity-UK-Fix'!P1605</f>
        <v>0</v>
      </c>
      <c r="P1605" s="3">
        <f>'PROTRA_capacity-UK-Fix'!Q1605</f>
        <v>0</v>
      </c>
      <c r="Q1605" s="3">
        <f>'PROTRA_capacity-UK-Fix'!R1605</f>
        <v>0</v>
      </c>
      <c r="R1605" s="3">
        <f>'PROTRA_capacity-UK-Fix'!S1605</f>
        <v>0</v>
      </c>
      <c r="S1605" s="3">
        <f>'PROTRA_capacity-UK-Fix'!T1605</f>
        <v>0</v>
      </c>
      <c r="T1605" s="3">
        <f>'PROTRA_capacity-UK-Fix'!U1605</f>
        <v>0</v>
      </c>
      <c r="U1605" s="3">
        <f>'PROTRA_capacity-UK-Fix'!V1605</f>
        <v>0</v>
      </c>
      <c r="W1605" s="83" t="e">
        <f t="shared" si="103"/>
        <v>#DIV/0!</v>
      </c>
    </row>
    <row r="1606" spans="1:23" x14ac:dyDescent="0.35">
      <c r="A1606" t="s">
        <v>70</v>
      </c>
      <c r="B1606" t="s">
        <v>41</v>
      </c>
      <c r="C1606" t="str">
        <f t="shared" si="100"/>
        <v>UK_TO_heat</v>
      </c>
      <c r="D1606" t="str">
        <f t="shared" si="101"/>
        <v>PROTRA_CHP_HP_I</v>
      </c>
      <c r="E1606" t="s">
        <v>5</v>
      </c>
      <c r="F1606" s="1" t="str">
        <f t="shared" si="102"/>
        <v>UKTO_heatPROTRA_CHP_solid_fossil</v>
      </c>
      <c r="G1606" s="3">
        <f>'PROTRA_capacity-UK-Fix'!H1606</f>
        <v>0.78570987366861622</v>
      </c>
      <c r="H1606" s="3">
        <f>'PROTRA_capacity-UK-Fix'!I1606</f>
        <v>0.73765348716195556</v>
      </c>
      <c r="I1606" s="3">
        <f>'PROTRA_capacity-UK-Fix'!J1606</f>
        <v>0.76097351617480091</v>
      </c>
      <c r="J1606" s="3">
        <f>'PROTRA_capacity-UK-Fix'!K1606</f>
        <v>0.73582245050213702</v>
      </c>
      <c r="K1606" s="3">
        <f>'PROTRA_capacity-UK-Fix'!L1606</f>
        <v>0.69923754025592799</v>
      </c>
      <c r="L1606" s="3">
        <f>'PROTRA_capacity-UK-Fix'!M1606</f>
        <v>0.41931053110664146</v>
      </c>
      <c r="M1606" s="3">
        <f>'PROTRA_capacity-UK-Fix'!N1606</f>
        <v>0.47792239880559728</v>
      </c>
      <c r="N1606" s="3">
        <f>'PROTRA_capacity-UK-Fix'!O1606</f>
        <v>0.50439797512472317</v>
      </c>
      <c r="O1606" s="3">
        <f>'PROTRA_capacity-UK-Fix'!P1606</f>
        <v>0.33061447668189176</v>
      </c>
      <c r="P1606" s="3">
        <f>'PROTRA_capacity-UK-Fix'!Q1606</f>
        <v>0.14032648938182019</v>
      </c>
      <c r="Q1606" s="3">
        <f>'PROTRA_capacity-UK-Fix'!R1606</f>
        <v>0.11239322450360827</v>
      </c>
      <c r="R1606" s="3">
        <f>'PROTRA_capacity-UK-Fix'!S1606</f>
        <v>0.10838682281406953</v>
      </c>
      <c r="S1606" s="3">
        <f>'PROTRA_capacity-UK-Fix'!T1606</f>
        <v>0.11672403482063344</v>
      </c>
      <c r="T1606" s="3">
        <f>'PROTRA_capacity-UK-Fix'!U1606</f>
        <v>0.11255862434316016</v>
      </c>
      <c r="U1606" s="3">
        <f>'PROTRA_capacity-UK-Fix'!V1606</f>
        <v>0.11290441986091188</v>
      </c>
      <c r="W1606" s="83">
        <f t="shared" si="103"/>
        <v>-0.12940179653572748</v>
      </c>
    </row>
    <row r="1607" spans="1:23" x14ac:dyDescent="0.35">
      <c r="A1607" t="s">
        <v>70</v>
      </c>
      <c r="B1607" t="s">
        <v>41</v>
      </c>
      <c r="C1607" t="str">
        <f t="shared" si="100"/>
        <v>UK_TO_heat</v>
      </c>
      <c r="D1607" t="str">
        <f t="shared" si="101"/>
        <v>PROTRA_CHP_HP_I</v>
      </c>
      <c r="E1607" t="s">
        <v>6</v>
      </c>
      <c r="F1607" s="1" t="str">
        <f t="shared" si="102"/>
        <v>UKTO_heatPROTRA_CHP_solid_fossil_CCS</v>
      </c>
      <c r="G1607" s="3">
        <f>'PROTRA_capacity-UK-Fix'!H1607</f>
        <v>0</v>
      </c>
      <c r="H1607" s="3">
        <f>'PROTRA_capacity-UK-Fix'!I1607</f>
        <v>0</v>
      </c>
      <c r="I1607" s="3">
        <f>'PROTRA_capacity-UK-Fix'!J1607</f>
        <v>0</v>
      </c>
      <c r="J1607" s="3">
        <f>'PROTRA_capacity-UK-Fix'!K1607</f>
        <v>0</v>
      </c>
      <c r="K1607" s="3">
        <f>'PROTRA_capacity-UK-Fix'!L1607</f>
        <v>0</v>
      </c>
      <c r="L1607" s="3">
        <f>'PROTRA_capacity-UK-Fix'!M1607</f>
        <v>0</v>
      </c>
      <c r="M1607" s="3">
        <f>'PROTRA_capacity-UK-Fix'!N1607</f>
        <v>0</v>
      </c>
      <c r="N1607" s="3">
        <f>'PROTRA_capacity-UK-Fix'!O1607</f>
        <v>0</v>
      </c>
      <c r="O1607" s="3">
        <f>'PROTRA_capacity-UK-Fix'!P1607</f>
        <v>0</v>
      </c>
      <c r="P1607" s="3">
        <f>'PROTRA_capacity-UK-Fix'!Q1607</f>
        <v>0</v>
      </c>
      <c r="Q1607" s="3">
        <f>'PROTRA_capacity-UK-Fix'!R1607</f>
        <v>0</v>
      </c>
      <c r="R1607" s="3">
        <f>'PROTRA_capacity-UK-Fix'!S1607</f>
        <v>0</v>
      </c>
      <c r="S1607" s="3">
        <f>'PROTRA_capacity-UK-Fix'!T1607</f>
        <v>0</v>
      </c>
      <c r="T1607" s="3">
        <f>'PROTRA_capacity-UK-Fix'!U1607</f>
        <v>0</v>
      </c>
      <c r="U1607" s="3">
        <f>'PROTRA_capacity-UK-Fix'!V1607</f>
        <v>0</v>
      </c>
      <c r="W1607" s="83" t="e">
        <f t="shared" si="103"/>
        <v>#DIV/0!</v>
      </c>
    </row>
    <row r="1608" spans="1:23" x14ac:dyDescent="0.35">
      <c r="A1608" t="s">
        <v>70</v>
      </c>
      <c r="B1608" t="s">
        <v>41</v>
      </c>
      <c r="C1608" t="str">
        <f t="shared" si="100"/>
        <v>UK_TO_heat</v>
      </c>
      <c r="D1608" t="str">
        <f t="shared" si="101"/>
        <v>PROTRA_CHP_HP_I</v>
      </c>
      <c r="E1608" t="s">
        <v>7</v>
      </c>
      <c r="F1608" s="1" t="str">
        <f t="shared" si="102"/>
        <v>UKTO_heatPROTRA_CHP_waste</v>
      </c>
      <c r="G1608" s="3">
        <f>'PROTRA_capacity-UK-Fix'!H1608</f>
        <v>2.4021260548341354</v>
      </c>
      <c r="H1608" s="3">
        <f>'PROTRA_capacity-UK-Fix'!I1608</f>
        <v>2.1030920484213578</v>
      </c>
      <c r="I1608" s="3">
        <f>'PROTRA_capacity-UK-Fix'!J1608</f>
        <v>2.1627943316152605</v>
      </c>
      <c r="J1608" s="3">
        <f>'PROTRA_capacity-UK-Fix'!K1608</f>
        <v>2.2080545395766764</v>
      </c>
      <c r="K1608" s="3">
        <f>'PROTRA_capacity-UK-Fix'!L1608</f>
        <v>2.2339736123933567</v>
      </c>
      <c r="L1608" s="3">
        <f>'PROTRA_capacity-UK-Fix'!M1608</f>
        <v>2.0721380624647336</v>
      </c>
      <c r="M1608" s="3">
        <f>'PROTRA_capacity-UK-Fix'!N1608</f>
        <v>2.1620248993907825</v>
      </c>
      <c r="N1608" s="3">
        <f>'PROTRA_capacity-UK-Fix'!O1608</f>
        <v>1.9520813562089483</v>
      </c>
      <c r="O1608" s="3">
        <f>'PROTRA_capacity-UK-Fix'!P1608</f>
        <v>2.5079431314858645</v>
      </c>
      <c r="P1608" s="3">
        <f>'PROTRA_capacity-UK-Fix'!Q1608</f>
        <v>2.2105448742984368</v>
      </c>
      <c r="Q1608" s="3">
        <f>'PROTRA_capacity-UK-Fix'!R1608</f>
        <v>2.4003504252477863</v>
      </c>
      <c r="R1608" s="3">
        <f>'PROTRA_capacity-UK-Fix'!S1608</f>
        <v>2.5750446981368889</v>
      </c>
      <c r="S1608" s="3">
        <f>'PROTRA_capacity-UK-Fix'!T1608</f>
        <v>2.6098908235489464</v>
      </c>
      <c r="T1608" s="3">
        <f>'PROTRA_capacity-UK-Fix'!U1608</f>
        <v>2.2417858081887405</v>
      </c>
      <c r="U1608" s="3">
        <f>'PROTRA_capacity-UK-Fix'!V1608</f>
        <v>2.4937280207776755</v>
      </c>
      <c r="W1608" s="83">
        <f t="shared" si="103"/>
        <v>2.6767608940785337E-3</v>
      </c>
    </row>
    <row r="1609" spans="1:23" x14ac:dyDescent="0.35">
      <c r="A1609" t="s">
        <v>70</v>
      </c>
      <c r="B1609" t="s">
        <v>41</v>
      </c>
      <c r="C1609" t="str">
        <f t="shared" si="100"/>
        <v>UK_TO_heat</v>
      </c>
      <c r="D1609" t="str">
        <f t="shared" si="101"/>
        <v>PROTRA_CHP_HP_I</v>
      </c>
      <c r="E1609" t="s">
        <v>8</v>
      </c>
      <c r="F1609" s="1" t="str">
        <f t="shared" si="102"/>
        <v>UKTO_heatPROTRA_CHP_solid_bio</v>
      </c>
      <c r="G1609" s="3">
        <f>'PROTRA_capacity-UK-Fix'!H1609</f>
        <v>0.14837291813686346</v>
      </c>
      <c r="H1609" s="3">
        <f>'PROTRA_capacity-UK-Fix'!I1609</f>
        <v>0.14166015760353601</v>
      </c>
      <c r="I1609" s="3">
        <f>'PROTRA_capacity-UK-Fix'!J1609</f>
        <v>0.30098486880161401</v>
      </c>
      <c r="J1609" s="3">
        <f>'PROTRA_capacity-UK-Fix'!K1609</f>
        <v>0.46519274880970346</v>
      </c>
      <c r="K1609" s="3">
        <f>'PROTRA_capacity-UK-Fix'!L1609</f>
        <v>0.58770555965714255</v>
      </c>
      <c r="L1609" s="3">
        <f>'PROTRA_capacity-UK-Fix'!M1609</f>
        <v>0.64645776568975943</v>
      </c>
      <c r="M1609" s="3">
        <f>'PROTRA_capacity-UK-Fix'!N1609</f>
        <v>0.75060917008809147</v>
      </c>
      <c r="N1609" s="3">
        <f>'PROTRA_capacity-UK-Fix'!O1609</f>
        <v>0.72115847190322457</v>
      </c>
      <c r="O1609" s="3">
        <f>'PROTRA_capacity-UK-Fix'!P1609</f>
        <v>0.57466950025858032</v>
      </c>
      <c r="P1609" s="3">
        <f>'PROTRA_capacity-UK-Fix'!Q1609</f>
        <v>0.43991574391647476</v>
      </c>
      <c r="Q1609" s="3">
        <f>'PROTRA_capacity-UK-Fix'!R1609</f>
        <v>0.55303747050599916</v>
      </c>
      <c r="R1609" s="3">
        <f>'PROTRA_capacity-UK-Fix'!S1609</f>
        <v>0.57068973730419859</v>
      </c>
      <c r="S1609" s="3">
        <f>'PROTRA_capacity-UK-Fix'!T1609</f>
        <v>0.77227497351071439</v>
      </c>
      <c r="T1609" s="3">
        <f>'PROTRA_capacity-UK-Fix'!U1609</f>
        <v>0.71013961257497338</v>
      </c>
      <c r="U1609" s="3">
        <f>'PROTRA_capacity-UK-Fix'!V1609</f>
        <v>0.65662430990436471</v>
      </c>
      <c r="W1609" s="83">
        <f t="shared" si="103"/>
        <v>0.11209058919242665</v>
      </c>
    </row>
    <row r="1610" spans="1:23" x14ac:dyDescent="0.35">
      <c r="A1610" t="s">
        <v>70</v>
      </c>
      <c r="B1610" t="s">
        <v>41</v>
      </c>
      <c r="C1610" t="str">
        <f t="shared" si="100"/>
        <v>UK_TO_heat</v>
      </c>
      <c r="D1610" t="str">
        <f t="shared" si="101"/>
        <v>PROTRA_CHP_HP_I</v>
      </c>
      <c r="E1610" t="s">
        <v>9</v>
      </c>
      <c r="F1610" s="1" t="str">
        <f t="shared" si="102"/>
        <v>UKTO_heatPROTRA_CHP_solid_bio_CCS</v>
      </c>
      <c r="G1610" s="3">
        <f>'PROTRA_capacity-UK-Fix'!H1610</f>
        <v>0</v>
      </c>
      <c r="H1610" s="3">
        <f>'PROTRA_capacity-UK-Fix'!I1610</f>
        <v>0</v>
      </c>
      <c r="I1610" s="3">
        <f>'PROTRA_capacity-UK-Fix'!J1610</f>
        <v>0</v>
      </c>
      <c r="J1610" s="3">
        <f>'PROTRA_capacity-UK-Fix'!K1610</f>
        <v>0</v>
      </c>
      <c r="K1610" s="3">
        <f>'PROTRA_capacity-UK-Fix'!L1610</f>
        <v>0</v>
      </c>
      <c r="L1610" s="3">
        <f>'PROTRA_capacity-UK-Fix'!M1610</f>
        <v>0</v>
      </c>
      <c r="M1610" s="3">
        <f>'PROTRA_capacity-UK-Fix'!N1610</f>
        <v>0</v>
      </c>
      <c r="N1610" s="3">
        <f>'PROTRA_capacity-UK-Fix'!O1610</f>
        <v>0</v>
      </c>
      <c r="O1610" s="3">
        <f>'PROTRA_capacity-UK-Fix'!P1610</f>
        <v>0</v>
      </c>
      <c r="P1610" s="3">
        <f>'PROTRA_capacity-UK-Fix'!Q1610</f>
        <v>0</v>
      </c>
      <c r="Q1610" s="3">
        <f>'PROTRA_capacity-UK-Fix'!R1610</f>
        <v>0</v>
      </c>
      <c r="R1610" s="3">
        <f>'PROTRA_capacity-UK-Fix'!S1610</f>
        <v>0</v>
      </c>
      <c r="S1610" s="3">
        <f>'PROTRA_capacity-UK-Fix'!T1610</f>
        <v>0</v>
      </c>
      <c r="T1610" s="3">
        <f>'PROTRA_capacity-UK-Fix'!U1610</f>
        <v>0</v>
      </c>
      <c r="U1610" s="3">
        <f>'PROTRA_capacity-UK-Fix'!V1610</f>
        <v>0</v>
      </c>
      <c r="W1610" s="83" t="e">
        <f t="shared" si="103"/>
        <v>#DIV/0!</v>
      </c>
    </row>
    <row r="1611" spans="1:23" x14ac:dyDescent="0.35">
      <c r="A1611" t="s">
        <v>70</v>
      </c>
      <c r="B1611" t="s">
        <v>41</v>
      </c>
      <c r="C1611" t="str">
        <f t="shared" si="100"/>
        <v>UK_TO_heat</v>
      </c>
      <c r="D1611" t="str">
        <f t="shared" si="101"/>
        <v>PROTRA_CHP_HP_I</v>
      </c>
      <c r="E1611" t="s">
        <v>10</v>
      </c>
      <c r="F1611" s="1" t="str">
        <f t="shared" si="102"/>
        <v>UKTO_heatPROTRA_HP_gas_fuels</v>
      </c>
      <c r="G1611" s="3">
        <f>'PROTRA_capacity-UK-Fix'!H1611</f>
        <v>0.68923680324219549</v>
      </c>
      <c r="H1611" s="3">
        <f>'PROTRA_capacity-UK-Fix'!I1611</f>
        <v>0.74474993937400935</v>
      </c>
      <c r="I1611" s="3">
        <f>'PROTRA_capacity-UK-Fix'!J1611</f>
        <v>0.80398697535994579</v>
      </c>
      <c r="J1611" s="3">
        <f>'PROTRA_capacity-UK-Fix'!K1611</f>
        <v>0.66534678441998385</v>
      </c>
      <c r="K1611" s="3">
        <f>'PROTRA_capacity-UK-Fix'!L1611</f>
        <v>0.71354726237051758</v>
      </c>
      <c r="L1611" s="3">
        <f>'PROTRA_capacity-UK-Fix'!M1611</f>
        <v>0.68946203912046911</v>
      </c>
      <c r="M1611" s="3">
        <f>'PROTRA_capacity-UK-Fix'!N1611</f>
        <v>0.70021329837672508</v>
      </c>
      <c r="N1611" s="3">
        <f>'PROTRA_capacity-UK-Fix'!O1611</f>
        <v>0.73408877446906284</v>
      </c>
      <c r="O1611" s="3">
        <f>'PROTRA_capacity-UK-Fix'!P1611</f>
        <v>0.79805576389874311</v>
      </c>
      <c r="P1611" s="3">
        <f>'PROTRA_capacity-UK-Fix'!Q1611</f>
        <v>0.87364327291756305</v>
      </c>
      <c r="Q1611" s="3">
        <f>'PROTRA_capacity-UK-Fix'!R1611</f>
        <v>0.89844549704678245</v>
      </c>
      <c r="R1611" s="3">
        <f>'PROTRA_capacity-UK-Fix'!S1611</f>
        <v>0.91227708217430714</v>
      </c>
      <c r="S1611" s="3">
        <f>'PROTRA_capacity-UK-Fix'!T1611</f>
        <v>0.89996253576558072</v>
      </c>
      <c r="T1611" s="3">
        <f>'PROTRA_capacity-UK-Fix'!U1611</f>
        <v>0.88273214123490829</v>
      </c>
      <c r="U1611" s="3">
        <f>'PROTRA_capacity-UK-Fix'!V1611</f>
        <v>0.88470161877025721</v>
      </c>
      <c r="W1611" s="83">
        <f t="shared" si="103"/>
        <v>1.7993214126020396E-2</v>
      </c>
    </row>
    <row r="1612" spans="1:23" x14ac:dyDescent="0.35">
      <c r="A1612" t="s">
        <v>70</v>
      </c>
      <c r="B1612" t="s">
        <v>41</v>
      </c>
      <c r="C1612" t="str">
        <f t="shared" si="100"/>
        <v>UK_TO_heat</v>
      </c>
      <c r="D1612" t="str">
        <f t="shared" si="101"/>
        <v>PROTRA_CHP_HP_I</v>
      </c>
      <c r="E1612" t="s">
        <v>11</v>
      </c>
      <c r="F1612" s="1" t="str">
        <f t="shared" si="102"/>
        <v>UKTO_heatPROTRA_HP_solid_bio</v>
      </c>
      <c r="G1612" s="3">
        <f>'PROTRA_capacity-UK-Fix'!H1612</f>
        <v>0</v>
      </c>
      <c r="H1612" s="3">
        <f>'PROTRA_capacity-UK-Fix'!I1612</f>
        <v>0</v>
      </c>
      <c r="I1612" s="3">
        <f>'PROTRA_capacity-UK-Fix'!J1612</f>
        <v>6.9072336003880071E-4</v>
      </c>
      <c r="J1612" s="3">
        <f>'PROTRA_capacity-UK-Fix'!K1612</f>
        <v>9.745205666634383E-3</v>
      </c>
      <c r="K1612" s="3">
        <f>'PROTRA_capacity-UK-Fix'!L1612</f>
        <v>5.8561328351115717E-4</v>
      </c>
      <c r="L1612" s="3">
        <f>'PROTRA_capacity-UK-Fix'!M1612</f>
        <v>1.4595284912124223E-2</v>
      </c>
      <c r="M1612" s="3">
        <f>'PROTRA_capacity-UK-Fix'!N1612</f>
        <v>2.0601574999418143E-2</v>
      </c>
      <c r="N1612" s="3">
        <f>'PROTRA_capacity-UK-Fix'!O1612</f>
        <v>2.6727990888457936E-3</v>
      </c>
      <c r="O1612" s="3">
        <f>'PROTRA_capacity-UK-Fix'!P1612</f>
        <v>1.6667454992240628E-3</v>
      </c>
      <c r="P1612" s="3">
        <f>'PROTRA_capacity-UK-Fix'!Q1612</f>
        <v>4.9269297271567661E-2</v>
      </c>
      <c r="Q1612" s="3">
        <f>'PROTRA_capacity-UK-Fix'!R1612</f>
        <v>5.001738070194011E-2</v>
      </c>
      <c r="R1612" s="3">
        <f>'PROTRA_capacity-UK-Fix'!S1612</f>
        <v>4.7840100545296069E-2</v>
      </c>
      <c r="S1612" s="3">
        <f>'PROTRA_capacity-UK-Fix'!T1612</f>
        <v>6.1609520570417374E-2</v>
      </c>
      <c r="T1612" s="3">
        <f>'PROTRA_capacity-UK-Fix'!U1612</f>
        <v>6.314112454267734E-2</v>
      </c>
      <c r="U1612" s="3">
        <f>'PROTRA_capacity-UK-Fix'!V1612</f>
        <v>6.7074703983747E-2</v>
      </c>
      <c r="W1612" s="83" t="e">
        <f t="shared" si="103"/>
        <v>#DIV/0!</v>
      </c>
    </row>
    <row r="1613" spans="1:23" x14ac:dyDescent="0.35">
      <c r="A1613" t="s">
        <v>70</v>
      </c>
      <c r="B1613" t="s">
        <v>41</v>
      </c>
      <c r="C1613" t="str">
        <f t="shared" si="100"/>
        <v>UK_TO_heat</v>
      </c>
      <c r="D1613" t="str">
        <f t="shared" si="101"/>
        <v>PROTRA_CHP_HP_I</v>
      </c>
      <c r="E1613" t="s">
        <v>12</v>
      </c>
      <c r="F1613" s="1" t="str">
        <f t="shared" si="102"/>
        <v>UKTO_heatPROTRA_HP_geothermal</v>
      </c>
      <c r="G1613" s="4">
        <f>INDEX('CHP-geothermal-fix'!H$155:H$226,MATCH(PROTRA_capacity!$F1613,'CHP-geothermal-fix'!$F$155:$F$226,0))</f>
        <v>0</v>
      </c>
      <c r="H1613" s="4">
        <f>INDEX('CHP-geothermal-fix'!I$155:I$226,MATCH(PROTRA_capacity!$F1613,'CHP-geothermal-fix'!$F$155:$F$226,0))</f>
        <v>0</v>
      </c>
      <c r="I1613" s="4">
        <f>INDEX('CHP-geothermal-fix'!J$155:J$226,MATCH(PROTRA_capacity!$F1613,'CHP-geothermal-fix'!$F$155:$F$226,0))</f>
        <v>0</v>
      </c>
      <c r="J1613" s="4">
        <f>INDEX('CHP-geothermal-fix'!K$155:K$226,MATCH(PROTRA_capacity!$F1613,'CHP-geothermal-fix'!$F$155:$F$226,0))</f>
        <v>0</v>
      </c>
      <c r="K1613" s="4">
        <f>INDEX('CHP-geothermal-fix'!L$155:L$226,MATCH(PROTRA_capacity!$F1613,'CHP-geothermal-fix'!$F$155:$F$226,0))</f>
        <v>0</v>
      </c>
      <c r="L1613" s="4">
        <f>INDEX('CHP-geothermal-fix'!M$155:M$226,MATCH(PROTRA_capacity!$F1613,'CHP-geothermal-fix'!$F$155:$F$226,0))</f>
        <v>0</v>
      </c>
      <c r="M1613" s="4">
        <f>INDEX('CHP-geothermal-fix'!N$155:N$226,MATCH(PROTRA_capacity!$F1613,'CHP-geothermal-fix'!$F$155:$F$226,0))</f>
        <v>0</v>
      </c>
      <c r="N1613" s="4">
        <f>INDEX('CHP-geothermal-fix'!O$155:O$226,MATCH(PROTRA_capacity!$F1613,'CHP-geothermal-fix'!$F$155:$F$226,0))</f>
        <v>0</v>
      </c>
      <c r="O1613" s="4">
        <f>INDEX('CHP-geothermal-fix'!P$155:P$226,MATCH(PROTRA_capacity!$F1613,'CHP-geothermal-fix'!$F$155:$F$226,0))</f>
        <v>0</v>
      </c>
      <c r="P1613" s="4">
        <f>INDEX('CHP-geothermal-fix'!Q$155:Q$226,MATCH(PROTRA_capacity!$F1613,'CHP-geothermal-fix'!$F$155:$F$226,0))</f>
        <v>0</v>
      </c>
      <c r="Q1613" s="4">
        <f>INDEX('CHP-geothermal-fix'!R$155:R$226,MATCH(PROTRA_capacity!$F1613,'CHP-geothermal-fix'!$F$155:$F$226,0))</f>
        <v>0</v>
      </c>
      <c r="R1613" s="4">
        <f>INDEX('CHP-geothermal-fix'!S$155:S$226,MATCH(PROTRA_capacity!$F1613,'CHP-geothermal-fix'!$F$155:$F$226,0))</f>
        <v>0</v>
      </c>
      <c r="S1613" s="4">
        <f>INDEX('CHP-geothermal-fix'!T$155:T$226,MATCH(PROTRA_capacity!$F1613,'CHP-geothermal-fix'!$F$155:$F$226,0))</f>
        <v>0</v>
      </c>
      <c r="T1613" s="4">
        <f>INDEX('CHP-geothermal-fix'!U$155:U$226,MATCH(PROTRA_capacity!$F1613,'CHP-geothermal-fix'!$F$155:$F$226,0))</f>
        <v>0</v>
      </c>
      <c r="U1613" s="4">
        <f>INDEX('CHP-geothermal-fix'!V$155:V$226,MATCH(PROTRA_capacity!$F1613,'CHP-geothermal-fix'!$F$155:$F$226,0))</f>
        <v>0</v>
      </c>
      <c r="W1613" s="83" t="e">
        <f t="shared" si="103"/>
        <v>#DIV/0!</v>
      </c>
    </row>
    <row r="1614" spans="1:23" x14ac:dyDescent="0.35">
      <c r="A1614" t="s">
        <v>70</v>
      </c>
      <c r="B1614" t="s">
        <v>41</v>
      </c>
      <c r="C1614" t="str">
        <f t="shared" si="100"/>
        <v>UK_TO_heat</v>
      </c>
      <c r="D1614" t="str">
        <f t="shared" si="101"/>
        <v>PROTRA_CHP_HP_I</v>
      </c>
      <c r="E1614" t="s">
        <v>13</v>
      </c>
      <c r="F1614" s="1" t="str">
        <f t="shared" si="102"/>
        <v>UKTO_heatPROTRA_HP_liquid_fuels</v>
      </c>
      <c r="G1614" s="3">
        <f>'PROTRA_capacity-UK-Fix'!H1614</f>
        <v>2.4190333326576254E-2</v>
      </c>
      <c r="H1614" s="3">
        <f>'PROTRA_capacity-UK-Fix'!I1614</f>
        <v>2.4235380502230962E-2</v>
      </c>
      <c r="I1614" s="3">
        <f>'PROTRA_capacity-UK-Fix'!J1614</f>
        <v>2.4775946610087411E-2</v>
      </c>
      <c r="J1614" s="3">
        <f>'PROTRA_capacity-UK-Fix'!K1614</f>
        <v>2.258365072822513E-2</v>
      </c>
      <c r="K1614" s="3">
        <f>'PROTRA_capacity-UK-Fix'!L1614</f>
        <v>2.3769893020465685E-2</v>
      </c>
      <c r="L1614" s="3">
        <f>'PROTRA_capacity-UK-Fix'!M1614</f>
        <v>2.6938211041513224E-2</v>
      </c>
      <c r="M1614" s="3">
        <f>'PROTRA_capacity-UK-Fix'!N1614</f>
        <v>2.5917141726673261E-2</v>
      </c>
      <c r="N1614" s="3">
        <f>'PROTRA_capacity-UK-Fix'!O1614</f>
        <v>2.1757785841222222E-2</v>
      </c>
      <c r="O1614" s="3">
        <f>'PROTRA_capacity-UK-Fix'!P1614</f>
        <v>2.4070207524830384E-2</v>
      </c>
      <c r="P1614" s="3">
        <f>'PROTRA_capacity-UK-Fix'!Q1614</f>
        <v>1.7611193322206686E-2</v>
      </c>
      <c r="Q1614" s="3">
        <f>'PROTRA_capacity-UK-Fix'!R1614</f>
        <v>1.6983235693580099E-2</v>
      </c>
      <c r="R1614" s="3">
        <f>'PROTRA_capacity-UK-Fix'!S1614</f>
        <v>1.8506280702465659E-2</v>
      </c>
      <c r="S1614" s="3">
        <f>'PROTRA_capacity-UK-Fix'!T1614</f>
        <v>1.7380101311098045E-2</v>
      </c>
      <c r="T1614" s="3">
        <f>'PROTRA_capacity-UK-Fix'!U1614</f>
        <v>1.6633219138743046E-2</v>
      </c>
      <c r="U1614" s="3">
        <f>'PROTRA_capacity-UK-Fix'!V1614</f>
        <v>1.6477310863802112E-2</v>
      </c>
      <c r="W1614" s="83">
        <f t="shared" si="103"/>
        <v>-2.7053653457106641E-2</v>
      </c>
    </row>
    <row r="1615" spans="1:23" x14ac:dyDescent="0.35">
      <c r="A1615" t="s">
        <v>70</v>
      </c>
      <c r="B1615" t="s">
        <v>41</v>
      </c>
      <c r="C1615" t="str">
        <f t="shared" si="100"/>
        <v>UK_TO_heat</v>
      </c>
      <c r="D1615" t="str">
        <f t="shared" si="101"/>
        <v>PROTRA_CHP_HP_I</v>
      </c>
      <c r="E1615" t="s">
        <v>14</v>
      </c>
      <c r="F1615" s="1" t="str">
        <f t="shared" si="102"/>
        <v>UKTO_heatPROTRA_HP_solar</v>
      </c>
      <c r="G1615" s="3">
        <f>'PROTRA_capacity-UK-Fix'!H1615</f>
        <v>0</v>
      </c>
      <c r="H1615" s="3">
        <f>'PROTRA_capacity-UK-Fix'!I1615</f>
        <v>0</v>
      </c>
      <c r="I1615" s="3">
        <f>'PROTRA_capacity-UK-Fix'!J1615</f>
        <v>0</v>
      </c>
      <c r="J1615" s="3">
        <f>'PROTRA_capacity-UK-Fix'!K1615</f>
        <v>0</v>
      </c>
      <c r="K1615" s="3">
        <f>'PROTRA_capacity-UK-Fix'!L1615</f>
        <v>0</v>
      </c>
      <c r="L1615" s="3">
        <f>'PROTRA_capacity-UK-Fix'!M1615</f>
        <v>0</v>
      </c>
      <c r="M1615" s="3">
        <f>'PROTRA_capacity-UK-Fix'!N1615</f>
        <v>0</v>
      </c>
      <c r="N1615" s="3">
        <f>'PROTRA_capacity-UK-Fix'!O1615</f>
        <v>0</v>
      </c>
      <c r="O1615" s="3">
        <f>'PROTRA_capacity-UK-Fix'!P1615</f>
        <v>0</v>
      </c>
      <c r="P1615" s="3">
        <f>'PROTRA_capacity-UK-Fix'!Q1615</f>
        <v>0</v>
      </c>
      <c r="Q1615" s="3">
        <f>'PROTRA_capacity-UK-Fix'!R1615</f>
        <v>0</v>
      </c>
      <c r="R1615" s="3">
        <f>'PROTRA_capacity-UK-Fix'!S1615</f>
        <v>0</v>
      </c>
      <c r="S1615" s="3">
        <f>'PROTRA_capacity-UK-Fix'!T1615</f>
        <v>0</v>
      </c>
      <c r="T1615" s="3">
        <f>'PROTRA_capacity-UK-Fix'!U1615</f>
        <v>0</v>
      </c>
      <c r="U1615" s="3">
        <f>'PROTRA_capacity-UK-Fix'!V1615</f>
        <v>0</v>
      </c>
      <c r="W1615" s="83" t="e">
        <f t="shared" si="103"/>
        <v>#DIV/0!</v>
      </c>
    </row>
    <row r="1616" spans="1:23" x14ac:dyDescent="0.35">
      <c r="A1616" t="s">
        <v>70</v>
      </c>
      <c r="B1616" t="s">
        <v>41</v>
      </c>
      <c r="C1616" t="str">
        <f t="shared" si="100"/>
        <v>UK_TO_heat</v>
      </c>
      <c r="D1616" t="str">
        <f t="shared" si="101"/>
        <v>PROTRA_CHP_HP_I</v>
      </c>
      <c r="E1616" t="s">
        <v>15</v>
      </c>
      <c r="F1616" s="1" t="str">
        <f t="shared" si="102"/>
        <v>UKTO_heatPROTRA_HP_solid_fossil</v>
      </c>
      <c r="G1616" s="3">
        <f>'PROTRA_capacity-UK-Fix'!H1616</f>
        <v>0.10682186920252236</v>
      </c>
      <c r="H1616" s="3">
        <f>'PROTRA_capacity-UK-Fix'!I1616</f>
        <v>0.11466007776644095</v>
      </c>
      <c r="I1616" s="3">
        <f>'PROTRA_capacity-UK-Fix'!J1616</f>
        <v>0.1189695909040743</v>
      </c>
      <c r="J1616" s="3">
        <f>'PROTRA_capacity-UK-Fix'!K1616</f>
        <v>0.10336825240232837</v>
      </c>
      <c r="K1616" s="3">
        <f>'PROTRA_capacity-UK-Fix'!L1616</f>
        <v>0.10407399148758538</v>
      </c>
      <c r="L1616" s="3">
        <f>'PROTRA_capacity-UK-Fix'!M1616</f>
        <v>0.12490080236527706</v>
      </c>
      <c r="M1616" s="3">
        <f>'PROTRA_capacity-UK-Fix'!N1616</f>
        <v>0.10922438523743994</v>
      </c>
      <c r="N1616" s="3">
        <f>'PROTRA_capacity-UK-Fix'!O1616</f>
        <v>8.5619665194374819E-2</v>
      </c>
      <c r="O1616" s="3">
        <f>'PROTRA_capacity-UK-Fix'!P1616</f>
        <v>6.6294426838506643E-2</v>
      </c>
      <c r="P1616" s="3">
        <f>'PROTRA_capacity-UK-Fix'!Q1616</f>
        <v>1.4269443674888528E-3</v>
      </c>
      <c r="Q1616" s="3">
        <f>'PROTRA_capacity-UK-Fix'!R1616</f>
        <v>1.4261935812279413E-3</v>
      </c>
      <c r="R1616" s="3">
        <f>'PROTRA_capacity-UK-Fix'!S1616</f>
        <v>1.5240961096508322E-3</v>
      </c>
      <c r="S1616" s="3">
        <f>'PROTRA_capacity-UK-Fix'!T1616</f>
        <v>1.5273995691988437E-3</v>
      </c>
      <c r="T1616" s="3">
        <f>'PROTRA_capacity-UK-Fix'!U1616</f>
        <v>1.5122336867284265E-3</v>
      </c>
      <c r="U1616" s="3">
        <f>'PROTRA_capacity-UK-Fix'!V1616</f>
        <v>1.5394121493734316E-3</v>
      </c>
      <c r="W1616" s="83">
        <f t="shared" si="103"/>
        <v>-0.26128282654226043</v>
      </c>
    </row>
    <row r="1617" spans="1:23" x14ac:dyDescent="0.35">
      <c r="A1617" t="s">
        <v>70</v>
      </c>
      <c r="B1617" t="s">
        <v>41</v>
      </c>
      <c r="C1617" t="str">
        <f t="shared" si="100"/>
        <v>UK_TO_heat</v>
      </c>
      <c r="D1617" t="str">
        <f t="shared" si="101"/>
        <v>PROTRA_CHP_HP_I</v>
      </c>
      <c r="E1617" t="s">
        <v>16</v>
      </c>
      <c r="F1617" s="1" t="str">
        <f t="shared" si="102"/>
        <v>UKTO_heatPROTRA_HP_waste</v>
      </c>
      <c r="G1617" s="3">
        <f>'PROTRA_capacity-UK-Fix'!H1617</f>
        <v>0</v>
      </c>
      <c r="H1617" s="3">
        <f>'PROTRA_capacity-UK-Fix'!I1617</f>
        <v>0</v>
      </c>
      <c r="I1617" s="3">
        <f>'PROTRA_capacity-UK-Fix'!J1617</f>
        <v>1.7898744460135875E-2</v>
      </c>
      <c r="J1617" s="3">
        <f>'PROTRA_capacity-UK-Fix'!K1617</f>
        <v>1.6727517893113563E-2</v>
      </c>
      <c r="K1617" s="3">
        <f>'PROTRA_capacity-UK-Fix'!L1617</f>
        <v>1.3348979719010735E-2</v>
      </c>
      <c r="L1617" s="3">
        <f>'PROTRA_capacity-UK-Fix'!M1617</f>
        <v>1.6652439267022388E-2</v>
      </c>
      <c r="M1617" s="3">
        <f>'PROTRA_capacity-UK-Fix'!N1617</f>
        <v>1.9835773013288163E-2</v>
      </c>
      <c r="N1617" s="3">
        <f>'PROTRA_capacity-UK-Fix'!O1617</f>
        <v>5.8110856594568664E-3</v>
      </c>
      <c r="O1617" s="3">
        <f>'PROTRA_capacity-UK-Fix'!P1617</f>
        <v>1.527099254694479E-2</v>
      </c>
      <c r="P1617" s="3">
        <f>'PROTRA_capacity-UK-Fix'!Q1617</f>
        <v>5.2254723759457104E-3</v>
      </c>
      <c r="Q1617" s="3">
        <f>'PROTRA_capacity-UK-Fix'!R1617</f>
        <v>1.1081605211057281E-2</v>
      </c>
      <c r="R1617" s="3">
        <f>'PROTRA_capacity-UK-Fix'!S1617</f>
        <v>2.1322329809893414E-2</v>
      </c>
      <c r="S1617" s="3">
        <f>'PROTRA_capacity-UK-Fix'!T1617</f>
        <v>1.9520442783705235E-2</v>
      </c>
      <c r="T1617" s="3">
        <f>'PROTRA_capacity-UK-Fix'!U1617</f>
        <v>1.8529404919301745E-2</v>
      </c>
      <c r="U1617" s="3">
        <f>'PROTRA_capacity-UK-Fix'!V1617</f>
        <v>2.2034075185237749E-2</v>
      </c>
      <c r="W1617" s="83" t="e">
        <f t="shared" si="103"/>
        <v>#DIV/0!</v>
      </c>
    </row>
    <row r="1618" spans="1:23" x14ac:dyDescent="0.35">
      <c r="A1618" t="s">
        <v>70</v>
      </c>
      <c r="B1618" t="s">
        <v>42</v>
      </c>
      <c r="C1618" t="str">
        <f t="shared" si="100"/>
        <v>UK_TO_elec</v>
      </c>
      <c r="D1618" t="str">
        <f t="shared" si="101"/>
        <v>PROTRA_CHP_PP_I</v>
      </c>
      <c r="E1618" t="s">
        <v>0</v>
      </c>
      <c r="F1618" s="1" t="str">
        <f t="shared" si="102"/>
        <v>UKTO_elecPROTRA_CHP_gas_fuels</v>
      </c>
      <c r="G1618" s="5">
        <f>'PROTRA_capacity-UK-Fix'!H1618</f>
        <v>4.3673433598776725</v>
      </c>
      <c r="H1618" s="5">
        <f>'PROTRA_capacity-UK-Fix'!I1618</f>
        <v>4.4611431794276948</v>
      </c>
      <c r="I1618" s="5">
        <f>'PROTRA_capacity-UK-Fix'!J1618</f>
        <v>4.4083490851516283</v>
      </c>
      <c r="J1618" s="5">
        <f>'PROTRA_capacity-UK-Fix'!K1618</f>
        <v>4.5306430893560554</v>
      </c>
      <c r="K1618" s="5">
        <f>'PROTRA_capacity-UK-Fix'!L1618</f>
        <v>4.8942641933119244</v>
      </c>
      <c r="L1618" s="5">
        <f>'PROTRA_capacity-UK-Fix'!M1618</f>
        <v>4.8524868499687779</v>
      </c>
      <c r="M1618" s="5">
        <f>'PROTRA_capacity-UK-Fix'!N1618</f>
        <v>4.9677163934905879</v>
      </c>
      <c r="N1618" s="5">
        <f>'PROTRA_capacity-UK-Fix'!O1618</f>
        <v>4.9493372088566803</v>
      </c>
      <c r="O1618" s="5">
        <f>'PROTRA_capacity-UK-Fix'!P1618</f>
        <v>4.8697297603064262</v>
      </c>
      <c r="P1618" s="5">
        <f>'PROTRA_capacity-UK-Fix'!Q1618</f>
        <v>4.8005066436249137</v>
      </c>
      <c r="Q1618" s="5">
        <f>'PROTRA_capacity-UK-Fix'!R1618</f>
        <v>4.6454988004964557</v>
      </c>
      <c r="R1618" s="5">
        <f>'PROTRA_capacity-UK-Fix'!S1618</f>
        <v>4.8864799648435158</v>
      </c>
      <c r="S1618" s="5">
        <f>'PROTRA_capacity-UK-Fix'!T1618</f>
        <v>4.9350954385368242</v>
      </c>
      <c r="T1618" s="5">
        <f>'PROTRA_capacity-UK-Fix'!U1618</f>
        <v>5.0262568156121201</v>
      </c>
      <c r="U1618" s="5">
        <f>'PROTRA_capacity-UK-Fix'!V1618</f>
        <v>5.0414332811576257</v>
      </c>
      <c r="W1618" s="83">
        <f t="shared" si="103"/>
        <v>1.0305274867384195E-2</v>
      </c>
    </row>
    <row r="1619" spans="1:23" x14ac:dyDescent="0.35">
      <c r="A1619" t="s">
        <v>70</v>
      </c>
      <c r="B1619" t="s">
        <v>42</v>
      </c>
      <c r="C1619" t="str">
        <f t="shared" si="100"/>
        <v>UK_TO_elec</v>
      </c>
      <c r="D1619" t="str">
        <f t="shared" si="101"/>
        <v>PROTRA_CHP_PP_I</v>
      </c>
      <c r="E1619" t="s">
        <v>1</v>
      </c>
      <c r="F1619" s="1" t="str">
        <f t="shared" si="102"/>
        <v>UKTO_elecPROTRA_CHP_gas_fuels_CCS</v>
      </c>
      <c r="G1619" s="5">
        <f>'PROTRA_capacity-UK-Fix'!H1619</f>
        <v>0</v>
      </c>
      <c r="H1619" s="5">
        <f>'PROTRA_capacity-UK-Fix'!I1619</f>
        <v>0</v>
      </c>
      <c r="I1619" s="5">
        <f>'PROTRA_capacity-UK-Fix'!J1619</f>
        <v>0</v>
      </c>
      <c r="J1619" s="5">
        <f>'PROTRA_capacity-UK-Fix'!K1619</f>
        <v>0</v>
      </c>
      <c r="K1619" s="5">
        <f>'PROTRA_capacity-UK-Fix'!L1619</f>
        <v>0</v>
      </c>
      <c r="L1619" s="5">
        <f>'PROTRA_capacity-UK-Fix'!M1619</f>
        <v>0</v>
      </c>
      <c r="M1619" s="5">
        <f>'PROTRA_capacity-UK-Fix'!N1619</f>
        <v>0</v>
      </c>
      <c r="N1619" s="5">
        <f>'PROTRA_capacity-UK-Fix'!O1619</f>
        <v>0</v>
      </c>
      <c r="O1619" s="5">
        <f>'PROTRA_capacity-UK-Fix'!P1619</f>
        <v>0</v>
      </c>
      <c r="P1619" s="5">
        <f>'PROTRA_capacity-UK-Fix'!Q1619</f>
        <v>0</v>
      </c>
      <c r="Q1619" s="5">
        <f>'PROTRA_capacity-UK-Fix'!R1619</f>
        <v>0</v>
      </c>
      <c r="R1619" s="5">
        <f>'PROTRA_capacity-UK-Fix'!S1619</f>
        <v>0</v>
      </c>
      <c r="S1619" s="5">
        <f>'PROTRA_capacity-UK-Fix'!T1619</f>
        <v>0</v>
      </c>
      <c r="T1619" s="5">
        <f>'PROTRA_capacity-UK-Fix'!U1619</f>
        <v>0</v>
      </c>
      <c r="U1619" s="5">
        <f>'PROTRA_capacity-UK-Fix'!V1619</f>
        <v>0</v>
      </c>
      <c r="W1619" s="83" t="e">
        <f t="shared" si="103"/>
        <v>#DIV/0!</v>
      </c>
    </row>
    <row r="1620" spans="1:23" x14ac:dyDescent="0.35">
      <c r="A1620" t="s">
        <v>70</v>
      </c>
      <c r="B1620" t="s">
        <v>42</v>
      </c>
      <c r="C1620" t="str">
        <f t="shared" si="100"/>
        <v>UK_TO_elec</v>
      </c>
      <c r="D1620" t="str">
        <f t="shared" si="101"/>
        <v>PROTRA_CHP_PP_I</v>
      </c>
      <c r="E1620" t="s">
        <v>2</v>
      </c>
      <c r="F1620" s="1" t="str">
        <f t="shared" si="102"/>
        <v>UKTO_elecPROTRA_CHP_geothermal</v>
      </c>
      <c r="G1620" s="3">
        <v>0</v>
      </c>
      <c r="H1620" s="3">
        <v>0</v>
      </c>
      <c r="I1620" s="3">
        <v>0</v>
      </c>
      <c r="J1620" s="3">
        <v>0</v>
      </c>
      <c r="K1620" s="3">
        <v>0</v>
      </c>
      <c r="L1620" s="3">
        <v>0</v>
      </c>
      <c r="M1620" s="3">
        <v>0</v>
      </c>
      <c r="N1620" s="3">
        <v>0</v>
      </c>
      <c r="O1620" s="3">
        <v>0</v>
      </c>
      <c r="P1620" s="3">
        <v>0</v>
      </c>
      <c r="Q1620" s="3">
        <v>0</v>
      </c>
      <c r="R1620" s="3">
        <v>0</v>
      </c>
      <c r="S1620" s="3">
        <v>0</v>
      </c>
      <c r="T1620" s="3">
        <v>0</v>
      </c>
      <c r="U1620" s="3">
        <v>0</v>
      </c>
      <c r="W1620" s="83" t="e">
        <f t="shared" si="103"/>
        <v>#DIV/0!</v>
      </c>
    </row>
    <row r="1621" spans="1:23" x14ac:dyDescent="0.35">
      <c r="A1621" t="s">
        <v>70</v>
      </c>
      <c r="B1621" t="s">
        <v>42</v>
      </c>
      <c r="C1621" t="str">
        <f t="shared" si="100"/>
        <v>UK_TO_elec</v>
      </c>
      <c r="D1621" t="str">
        <f t="shared" si="101"/>
        <v>PROTRA_CHP_PP_I</v>
      </c>
      <c r="E1621" t="s">
        <v>3</v>
      </c>
      <c r="F1621" s="1" t="str">
        <f t="shared" si="102"/>
        <v>UKTO_elecPROTRA_CHP_liquid_fuels</v>
      </c>
      <c r="G1621" s="5">
        <f>'PROTRA_capacity-UK-Fix'!H1621</f>
        <v>0.18310528623604982</v>
      </c>
      <c r="H1621" s="5">
        <f>'PROTRA_capacity-UK-Fix'!I1621</f>
        <v>0.11004702000389517</v>
      </c>
      <c r="I1621" s="5">
        <f>'PROTRA_capacity-UK-Fix'!J1621</f>
        <v>0.10241537681488318</v>
      </c>
      <c r="J1621" s="5">
        <f>'PROTRA_capacity-UK-Fix'!K1621</f>
        <v>0.12033516859813249</v>
      </c>
      <c r="K1621" s="5">
        <f>'PROTRA_capacity-UK-Fix'!L1621</f>
        <v>0.11161049039794056</v>
      </c>
      <c r="L1621" s="5">
        <f>'PROTRA_capacity-UK-Fix'!M1621</f>
        <v>8.1833776779471637E-2</v>
      </c>
      <c r="M1621" s="5">
        <f>'PROTRA_capacity-UK-Fix'!N1621</f>
        <v>9.9865984929628171E-2</v>
      </c>
      <c r="N1621" s="5">
        <f>'PROTRA_capacity-UK-Fix'!O1621</f>
        <v>0.12122021226692917</v>
      </c>
      <c r="O1621" s="5">
        <f>'PROTRA_capacity-UK-Fix'!P1621</f>
        <v>0.1137415898071234</v>
      </c>
      <c r="P1621" s="5">
        <f>'PROTRA_capacity-UK-Fix'!Q1621</f>
        <v>0.11496091868950292</v>
      </c>
      <c r="Q1621" s="5">
        <f>'PROTRA_capacity-UK-Fix'!R1621</f>
        <v>0.10824539567549608</v>
      </c>
      <c r="R1621" s="5">
        <f>'PROTRA_capacity-UK-Fix'!S1621</f>
        <v>9.7101577510924644E-2</v>
      </c>
      <c r="S1621" s="5">
        <f>'PROTRA_capacity-UK-Fix'!T1621</f>
        <v>0.11470408906327423</v>
      </c>
      <c r="T1621" s="5">
        <f>'PROTRA_capacity-UK-Fix'!U1621</f>
        <v>9.6871598022593389E-2</v>
      </c>
      <c r="U1621" s="5">
        <f>'PROTRA_capacity-UK-Fix'!V1621</f>
        <v>8.1847346684114877E-2</v>
      </c>
      <c r="W1621" s="83">
        <f t="shared" si="103"/>
        <v>-5.5891963525615096E-2</v>
      </c>
    </row>
    <row r="1622" spans="1:23" x14ac:dyDescent="0.35">
      <c r="A1622" t="s">
        <v>70</v>
      </c>
      <c r="B1622" t="s">
        <v>42</v>
      </c>
      <c r="C1622" t="str">
        <f t="shared" si="100"/>
        <v>UK_TO_elec</v>
      </c>
      <c r="D1622" t="str">
        <f t="shared" si="101"/>
        <v>PROTRA_CHP_PP_I</v>
      </c>
      <c r="E1622" t="s">
        <v>4</v>
      </c>
      <c r="F1622" s="1" t="str">
        <f t="shared" si="102"/>
        <v>UKTO_elecPROTRA_CHP_liquid_fuels_CCS</v>
      </c>
      <c r="G1622" s="5">
        <f>'PROTRA_capacity-UK-Fix'!H1622</f>
        <v>0</v>
      </c>
      <c r="H1622" s="5">
        <f>'PROTRA_capacity-UK-Fix'!I1622</f>
        <v>0</v>
      </c>
      <c r="I1622" s="5">
        <f>'PROTRA_capacity-UK-Fix'!J1622</f>
        <v>0</v>
      </c>
      <c r="J1622" s="5">
        <f>'PROTRA_capacity-UK-Fix'!K1622</f>
        <v>0</v>
      </c>
      <c r="K1622" s="5">
        <f>'PROTRA_capacity-UK-Fix'!L1622</f>
        <v>0</v>
      </c>
      <c r="L1622" s="5">
        <f>'PROTRA_capacity-UK-Fix'!M1622</f>
        <v>0</v>
      </c>
      <c r="M1622" s="5">
        <f>'PROTRA_capacity-UK-Fix'!N1622</f>
        <v>0</v>
      </c>
      <c r="N1622" s="5">
        <f>'PROTRA_capacity-UK-Fix'!O1622</f>
        <v>0</v>
      </c>
      <c r="O1622" s="5">
        <f>'PROTRA_capacity-UK-Fix'!P1622</f>
        <v>0</v>
      </c>
      <c r="P1622" s="5">
        <f>'PROTRA_capacity-UK-Fix'!Q1622</f>
        <v>0</v>
      </c>
      <c r="Q1622" s="5">
        <f>'PROTRA_capacity-UK-Fix'!R1622</f>
        <v>0</v>
      </c>
      <c r="R1622" s="5">
        <f>'PROTRA_capacity-UK-Fix'!S1622</f>
        <v>0</v>
      </c>
      <c r="S1622" s="5">
        <f>'PROTRA_capacity-UK-Fix'!T1622</f>
        <v>0</v>
      </c>
      <c r="T1622" s="5">
        <f>'PROTRA_capacity-UK-Fix'!U1622</f>
        <v>0</v>
      </c>
      <c r="U1622" s="5">
        <f>'PROTRA_capacity-UK-Fix'!V1622</f>
        <v>0</v>
      </c>
      <c r="W1622" s="83" t="e">
        <f t="shared" si="103"/>
        <v>#DIV/0!</v>
      </c>
    </row>
    <row r="1623" spans="1:23" x14ac:dyDescent="0.35">
      <c r="A1623" t="s">
        <v>70</v>
      </c>
      <c r="B1623" t="s">
        <v>42</v>
      </c>
      <c r="C1623" t="str">
        <f t="shared" si="100"/>
        <v>UK_TO_elec</v>
      </c>
      <c r="D1623" t="str">
        <f t="shared" si="101"/>
        <v>PROTRA_CHP_PP_I</v>
      </c>
      <c r="E1623" t="s">
        <v>5</v>
      </c>
      <c r="F1623" s="1" t="str">
        <f t="shared" si="102"/>
        <v>UKTO_elecPROTRA_CHP_solid_fossil</v>
      </c>
      <c r="G1623" s="5">
        <f>'PROTRA_capacity-UK-Fix'!H1623</f>
        <v>0.19088030411586493</v>
      </c>
      <c r="H1623" s="5">
        <f>'PROTRA_capacity-UK-Fix'!I1623</f>
        <v>0.18473596783789353</v>
      </c>
      <c r="I1623" s="5">
        <f>'PROTRA_capacity-UK-Fix'!J1623</f>
        <v>0.19167585550052377</v>
      </c>
      <c r="J1623" s="5">
        <f>'PROTRA_capacity-UK-Fix'!K1623</f>
        <v>0.1815688915710566</v>
      </c>
      <c r="K1623" s="5">
        <f>'PROTRA_capacity-UK-Fix'!L1623</f>
        <v>0.18736582047642505</v>
      </c>
      <c r="L1623" s="5">
        <f>'PROTRA_capacity-UK-Fix'!M1623</f>
        <v>0.11120885069796607</v>
      </c>
      <c r="M1623" s="5">
        <f>'PROTRA_capacity-UK-Fix'!N1623</f>
        <v>0.12645013603583813</v>
      </c>
      <c r="N1623" s="5">
        <f>'PROTRA_capacity-UK-Fix'!O1623</f>
        <v>0.13472461259417615</v>
      </c>
      <c r="O1623" s="5">
        <f>'PROTRA_capacity-UK-Fix'!P1623</f>
        <v>8.759215285057724E-2</v>
      </c>
      <c r="P1623" s="5">
        <f>'PROTRA_capacity-UK-Fix'!Q1623</f>
        <v>3.9870474426972384E-2</v>
      </c>
      <c r="Q1623" s="5">
        <f>'PROTRA_capacity-UK-Fix'!R1623</f>
        <v>3.1955748482637519E-2</v>
      </c>
      <c r="R1623" s="5">
        <f>'PROTRA_capacity-UK-Fix'!S1623</f>
        <v>3.1165763394859925E-2</v>
      </c>
      <c r="S1623" s="5">
        <f>'PROTRA_capacity-UK-Fix'!T1623</f>
        <v>3.380514573304811E-2</v>
      </c>
      <c r="T1623" s="5">
        <f>'PROTRA_capacity-UK-Fix'!U1623</f>
        <v>3.2343391244061562E-2</v>
      </c>
      <c r="U1623" s="5">
        <f>'PROTRA_capacity-UK-Fix'!V1623</f>
        <v>3.2011868097553249E-2</v>
      </c>
      <c r="W1623" s="83">
        <f t="shared" si="103"/>
        <v>-0.11974052759332843</v>
      </c>
    </row>
    <row r="1624" spans="1:23" x14ac:dyDescent="0.35">
      <c r="A1624" t="s">
        <v>70</v>
      </c>
      <c r="B1624" t="s">
        <v>42</v>
      </c>
      <c r="C1624" t="str">
        <f t="shared" si="100"/>
        <v>UK_TO_elec</v>
      </c>
      <c r="D1624" t="str">
        <f t="shared" si="101"/>
        <v>PROTRA_CHP_PP_I</v>
      </c>
      <c r="E1624" t="s">
        <v>6</v>
      </c>
      <c r="F1624" s="1" t="str">
        <f t="shared" si="102"/>
        <v>UKTO_elecPROTRA_CHP_solid_fossil_CCS</v>
      </c>
      <c r="G1624" s="5">
        <f>'PROTRA_capacity-UK-Fix'!H1624</f>
        <v>0</v>
      </c>
      <c r="H1624" s="5">
        <f>'PROTRA_capacity-UK-Fix'!I1624</f>
        <v>0</v>
      </c>
      <c r="I1624" s="5">
        <f>'PROTRA_capacity-UK-Fix'!J1624</f>
        <v>0</v>
      </c>
      <c r="J1624" s="5">
        <f>'PROTRA_capacity-UK-Fix'!K1624</f>
        <v>0</v>
      </c>
      <c r="K1624" s="5">
        <f>'PROTRA_capacity-UK-Fix'!L1624</f>
        <v>0</v>
      </c>
      <c r="L1624" s="5">
        <f>'PROTRA_capacity-UK-Fix'!M1624</f>
        <v>0</v>
      </c>
      <c r="M1624" s="5">
        <f>'PROTRA_capacity-UK-Fix'!N1624</f>
        <v>0</v>
      </c>
      <c r="N1624" s="5">
        <f>'PROTRA_capacity-UK-Fix'!O1624</f>
        <v>0</v>
      </c>
      <c r="O1624" s="5">
        <f>'PROTRA_capacity-UK-Fix'!P1624</f>
        <v>0</v>
      </c>
      <c r="P1624" s="5">
        <f>'PROTRA_capacity-UK-Fix'!Q1624</f>
        <v>0</v>
      </c>
      <c r="Q1624" s="5">
        <f>'PROTRA_capacity-UK-Fix'!R1624</f>
        <v>0</v>
      </c>
      <c r="R1624" s="5">
        <f>'PROTRA_capacity-UK-Fix'!S1624</f>
        <v>0</v>
      </c>
      <c r="S1624" s="5">
        <f>'PROTRA_capacity-UK-Fix'!T1624</f>
        <v>0</v>
      </c>
      <c r="T1624" s="5">
        <f>'PROTRA_capacity-UK-Fix'!U1624</f>
        <v>0</v>
      </c>
      <c r="U1624" s="5">
        <f>'PROTRA_capacity-UK-Fix'!V1624</f>
        <v>0</v>
      </c>
      <c r="W1624" s="83" t="e">
        <f t="shared" si="103"/>
        <v>#DIV/0!</v>
      </c>
    </row>
    <row r="1625" spans="1:23" x14ac:dyDescent="0.35">
      <c r="A1625" t="s">
        <v>70</v>
      </c>
      <c r="B1625" t="s">
        <v>42</v>
      </c>
      <c r="C1625" t="str">
        <f t="shared" si="100"/>
        <v>UK_TO_elec</v>
      </c>
      <c r="D1625" t="str">
        <f t="shared" si="101"/>
        <v>PROTRA_CHP_PP_I</v>
      </c>
      <c r="E1625" t="s">
        <v>7</v>
      </c>
      <c r="F1625" s="1" t="str">
        <f t="shared" si="102"/>
        <v>UKTO_elecPROTRA_CHP_waste</v>
      </c>
      <c r="G1625" s="5">
        <f>'PROTRA_capacity-UK-Fix'!H1625</f>
        <v>0.58357234296990523</v>
      </c>
      <c r="H1625" s="5">
        <f>'PROTRA_capacity-UK-Fix'!I1625</f>
        <v>0.52669275178522512</v>
      </c>
      <c r="I1625" s="5">
        <f>'PROTRA_capacity-UK-Fix'!J1625</f>
        <v>0.54476988354061495</v>
      </c>
      <c r="J1625" s="5">
        <f>'PROTRA_capacity-UK-Fix'!K1625</f>
        <v>0.54485156712164295</v>
      </c>
      <c r="K1625" s="5">
        <f>'PROTRA_capacity-UK-Fix'!L1625</f>
        <v>0.59860959217888021</v>
      </c>
      <c r="L1625" s="5">
        <f>'PROTRA_capacity-UK-Fix'!M1625</f>
        <v>0.54956905519648491</v>
      </c>
      <c r="M1625" s="5">
        <f>'PROTRA_capacity-UK-Fix'!N1625</f>
        <v>0.57203500677949792</v>
      </c>
      <c r="N1625" s="5">
        <f>'PROTRA_capacity-UK-Fix'!O1625</f>
        <v>0.52140059523937177</v>
      </c>
      <c r="O1625" s="5">
        <f>'PROTRA_capacity-UK-Fix'!P1625</f>
        <v>0.66444803118839679</v>
      </c>
      <c r="P1625" s="5">
        <f>'PROTRA_capacity-UK-Fix'!Q1625</f>
        <v>0.62807438045841257</v>
      </c>
      <c r="Q1625" s="5">
        <f>'PROTRA_capacity-UK-Fix'!R1625</f>
        <v>0.68246991576389682</v>
      </c>
      <c r="R1625" s="5">
        <f>'PROTRA_capacity-UK-Fix'!S1625</f>
        <v>0.74043349283327464</v>
      </c>
      <c r="S1625" s="5">
        <f>'PROTRA_capacity-UK-Fix'!T1625</f>
        <v>0.75586608853090276</v>
      </c>
      <c r="T1625" s="5">
        <f>'PROTRA_capacity-UK-Fix'!U1625</f>
        <v>0.64417059023908751</v>
      </c>
      <c r="U1625" s="5">
        <f>'PROTRA_capacity-UK-Fix'!V1625</f>
        <v>0.70704842707353277</v>
      </c>
      <c r="W1625" s="83">
        <f t="shared" si="103"/>
        <v>1.3803742101648808E-2</v>
      </c>
    </row>
    <row r="1626" spans="1:23" x14ac:dyDescent="0.35">
      <c r="A1626" t="s">
        <v>70</v>
      </c>
      <c r="B1626" t="s">
        <v>42</v>
      </c>
      <c r="C1626" t="str">
        <f t="shared" si="100"/>
        <v>UK_TO_elec</v>
      </c>
      <c r="D1626" t="str">
        <f t="shared" si="101"/>
        <v>PROTRA_CHP_PP_I</v>
      </c>
      <c r="E1626" t="s">
        <v>8</v>
      </c>
      <c r="F1626" s="1" t="str">
        <f t="shared" si="102"/>
        <v>UKTO_elecPROTRA_CHP_solid_bio</v>
      </c>
      <c r="G1626" s="5">
        <f>'PROTRA_capacity-UK-Fix'!H1626</f>
        <v>3.6045706800507622E-2</v>
      </c>
      <c r="H1626" s="5">
        <f>'PROTRA_capacity-UK-Fix'!I1626</f>
        <v>3.5476991262717444E-2</v>
      </c>
      <c r="I1626" s="5">
        <f>'PROTRA_capacity-UK-Fix'!J1626</f>
        <v>7.5812798992350383E-2</v>
      </c>
      <c r="J1626" s="5">
        <f>'PROTRA_capacity-UK-Fix'!K1626</f>
        <v>0.11478928335311171</v>
      </c>
      <c r="K1626" s="5">
        <f>'PROTRA_capacity-UK-Fix'!L1626</f>
        <v>0.15748000935907067</v>
      </c>
      <c r="L1626" s="5">
        <f>'PROTRA_capacity-UK-Fix'!M1626</f>
        <v>0.1714524673572991</v>
      </c>
      <c r="M1626" s="5">
        <f>'PROTRA_capacity-UK-Fix'!N1626</f>
        <v>0.19859841661448224</v>
      </c>
      <c r="N1626" s="5">
        <f>'PROTRA_capacity-UK-Fix'!O1626</f>
        <v>0.19262130408462813</v>
      </c>
      <c r="O1626" s="5">
        <f>'PROTRA_capacity-UK-Fix'!P1626</f>
        <v>0.15225146584747665</v>
      </c>
      <c r="P1626" s="5">
        <f>'PROTRA_capacity-UK-Fix'!Q1626</f>
        <v>0.12499172105788221</v>
      </c>
      <c r="Q1626" s="5">
        <f>'PROTRA_capacity-UK-Fix'!R1626</f>
        <v>0.15724013958151375</v>
      </c>
      <c r="R1626" s="5">
        <f>'PROTRA_capacity-UK-Fix'!S1626</f>
        <v>0.16409726628123514</v>
      </c>
      <c r="S1626" s="5">
        <f>'PROTRA_capacity-UK-Fix'!T1626</f>
        <v>0.22366317327560911</v>
      </c>
      <c r="T1626" s="5">
        <f>'PROTRA_capacity-UK-Fix'!U1626</f>
        <v>0.20405653908308791</v>
      </c>
      <c r="U1626" s="5">
        <f>'PROTRA_capacity-UK-Fix'!V1626</f>
        <v>0.1861731438344037</v>
      </c>
      <c r="W1626" s="83">
        <f t="shared" si="103"/>
        <v>0.12443176590028804</v>
      </c>
    </row>
    <row r="1627" spans="1:23" x14ac:dyDescent="0.35">
      <c r="A1627" t="s">
        <v>70</v>
      </c>
      <c r="B1627" t="s">
        <v>42</v>
      </c>
      <c r="C1627" t="str">
        <f t="shared" si="100"/>
        <v>UK_TO_elec</v>
      </c>
      <c r="D1627" t="str">
        <f t="shared" si="101"/>
        <v>PROTRA_CHP_PP_I</v>
      </c>
      <c r="E1627" t="s">
        <v>9</v>
      </c>
      <c r="F1627" s="1" t="str">
        <f t="shared" si="102"/>
        <v>UKTO_elecPROTRA_CHP_solid_bio_CCS</v>
      </c>
      <c r="G1627" s="5">
        <f>'PROTRA_capacity-UK-Fix'!H1627</f>
        <v>0</v>
      </c>
      <c r="H1627" s="5">
        <f>'PROTRA_capacity-UK-Fix'!I1627</f>
        <v>0</v>
      </c>
      <c r="I1627" s="5">
        <f>'PROTRA_capacity-UK-Fix'!J1627</f>
        <v>0</v>
      </c>
      <c r="J1627" s="5">
        <f>'PROTRA_capacity-UK-Fix'!K1627</f>
        <v>0</v>
      </c>
      <c r="K1627" s="5">
        <f>'PROTRA_capacity-UK-Fix'!L1627</f>
        <v>0</v>
      </c>
      <c r="L1627" s="5">
        <f>'PROTRA_capacity-UK-Fix'!M1627</f>
        <v>0</v>
      </c>
      <c r="M1627" s="5">
        <f>'PROTRA_capacity-UK-Fix'!N1627</f>
        <v>0</v>
      </c>
      <c r="N1627" s="5">
        <f>'PROTRA_capacity-UK-Fix'!O1627</f>
        <v>0</v>
      </c>
      <c r="O1627" s="5">
        <f>'PROTRA_capacity-UK-Fix'!P1627</f>
        <v>0</v>
      </c>
      <c r="P1627" s="5">
        <f>'PROTRA_capacity-UK-Fix'!Q1627</f>
        <v>0</v>
      </c>
      <c r="Q1627" s="5">
        <f>'PROTRA_capacity-UK-Fix'!R1627</f>
        <v>0</v>
      </c>
      <c r="R1627" s="5">
        <f>'PROTRA_capacity-UK-Fix'!S1627</f>
        <v>0</v>
      </c>
      <c r="S1627" s="5">
        <f>'PROTRA_capacity-UK-Fix'!T1627</f>
        <v>0</v>
      </c>
      <c r="T1627" s="5">
        <f>'PROTRA_capacity-UK-Fix'!U1627</f>
        <v>0</v>
      </c>
      <c r="U1627" s="5">
        <f>'PROTRA_capacity-UK-Fix'!V1627</f>
        <v>0</v>
      </c>
      <c r="W1627" s="83" t="e">
        <f t="shared" si="103"/>
        <v>#DIV/0!</v>
      </c>
    </row>
    <row r="1628" spans="1:23" x14ac:dyDescent="0.35">
      <c r="A1628" t="s">
        <v>70</v>
      </c>
      <c r="B1628" t="s">
        <v>42</v>
      </c>
      <c r="C1628" t="str">
        <f t="shared" si="100"/>
        <v>UK_TO_elec</v>
      </c>
      <c r="D1628" t="str">
        <f t="shared" si="101"/>
        <v>PROTRA_CHP_PP_I</v>
      </c>
      <c r="E1628" t="s">
        <v>17</v>
      </c>
      <c r="F1628" s="1" t="str">
        <f t="shared" si="102"/>
        <v>UKTO_elecPROTRA_PP_solid_bio</v>
      </c>
      <c r="G1628" s="5">
        <f>'PROTRA_capacity-UK-Fix'!H1628</f>
        <v>1.1055538039281263</v>
      </c>
      <c r="H1628" s="5">
        <f>'PROTRA_capacity-UK-Fix'!I1628</f>
        <v>1.2241099299569749</v>
      </c>
      <c r="I1628" s="5">
        <f>'PROTRA_capacity-UK-Fix'!J1628</f>
        <v>1.2480906191697145</v>
      </c>
      <c r="J1628" s="5">
        <f>'PROTRA_capacity-UK-Fix'!K1628</f>
        <v>1.3776891593336258</v>
      </c>
      <c r="K1628" s="5">
        <f>'PROTRA_capacity-UK-Fix'!L1628</f>
        <v>1.5222027350176455</v>
      </c>
      <c r="L1628" s="5">
        <f>'PROTRA_capacity-UK-Fix'!M1628</f>
        <v>2.2893604940533283</v>
      </c>
      <c r="M1628" s="5">
        <f>'PROTRA_capacity-UK-Fix'!N1628</f>
        <v>2.2708174656465032</v>
      </c>
      <c r="N1628" s="5">
        <f>'PROTRA_capacity-UK-Fix'!O1628</f>
        <v>2.5622732922392761</v>
      </c>
      <c r="O1628" s="5">
        <f>'PROTRA_capacity-UK-Fix'!P1628</f>
        <v>3.5833297585186328</v>
      </c>
      <c r="P1628" s="5">
        <f>'PROTRA_capacity-UK-Fix'!Q1628</f>
        <v>3.7156935381475376</v>
      </c>
      <c r="Q1628" s="5">
        <f>'PROTRA_capacity-UK-Fix'!R1628</f>
        <v>4.0462793467908877</v>
      </c>
      <c r="R1628" s="5">
        <f>'PROTRA_capacity-UK-Fix'!S1628</f>
        <v>4.2531073520468512</v>
      </c>
      <c r="S1628" s="5">
        <f>'PROTRA_capacity-UK-Fix'!T1628</f>
        <v>5.2324691242078405</v>
      </c>
      <c r="T1628" s="5">
        <f>'PROTRA_capacity-UK-Fix'!U1628</f>
        <v>5.2054760618838447</v>
      </c>
      <c r="U1628" s="5">
        <f>'PROTRA_capacity-UK-Fix'!V1628</f>
        <v>5.2907668833580139</v>
      </c>
      <c r="W1628" s="83">
        <f t="shared" si="103"/>
        <v>0.11832247515525363</v>
      </c>
    </row>
    <row r="1629" spans="1:23" x14ac:dyDescent="0.35">
      <c r="A1629" t="s">
        <v>70</v>
      </c>
      <c r="B1629" t="s">
        <v>42</v>
      </c>
      <c r="C1629" t="str">
        <f t="shared" si="100"/>
        <v>UK_TO_elec</v>
      </c>
      <c r="D1629" t="str">
        <f t="shared" si="101"/>
        <v>PROTRA_CHP_PP_I</v>
      </c>
      <c r="E1629" t="s">
        <v>18</v>
      </c>
      <c r="F1629" s="1" t="str">
        <f t="shared" si="102"/>
        <v>UKTO_elecPROTRA_PP_solid_bio_CCS</v>
      </c>
      <c r="G1629" s="5">
        <f>'PROTRA_capacity-UK-Fix'!H1629</f>
        <v>0</v>
      </c>
      <c r="H1629" s="5">
        <f>'PROTRA_capacity-UK-Fix'!I1629</f>
        <v>0</v>
      </c>
      <c r="I1629" s="5">
        <f>'PROTRA_capacity-UK-Fix'!J1629</f>
        <v>0</v>
      </c>
      <c r="J1629" s="5">
        <f>'PROTRA_capacity-UK-Fix'!K1629</f>
        <v>0</v>
      </c>
      <c r="K1629" s="5">
        <f>'PROTRA_capacity-UK-Fix'!L1629</f>
        <v>0</v>
      </c>
      <c r="L1629" s="5">
        <f>'PROTRA_capacity-UK-Fix'!M1629</f>
        <v>0</v>
      </c>
      <c r="M1629" s="5">
        <f>'PROTRA_capacity-UK-Fix'!N1629</f>
        <v>0</v>
      </c>
      <c r="N1629" s="5">
        <f>'PROTRA_capacity-UK-Fix'!O1629</f>
        <v>0</v>
      </c>
      <c r="O1629" s="5">
        <f>'PROTRA_capacity-UK-Fix'!P1629</f>
        <v>0</v>
      </c>
      <c r="P1629" s="5">
        <f>'PROTRA_capacity-UK-Fix'!Q1629</f>
        <v>0</v>
      </c>
      <c r="Q1629" s="5">
        <f>'PROTRA_capacity-UK-Fix'!R1629</f>
        <v>0</v>
      </c>
      <c r="R1629" s="5">
        <f>'PROTRA_capacity-UK-Fix'!S1629</f>
        <v>0</v>
      </c>
      <c r="S1629" s="5">
        <f>'PROTRA_capacity-UK-Fix'!T1629</f>
        <v>0</v>
      </c>
      <c r="T1629" s="5">
        <f>'PROTRA_capacity-UK-Fix'!U1629</f>
        <v>0</v>
      </c>
      <c r="U1629" s="5">
        <f>'PROTRA_capacity-UK-Fix'!V1629</f>
        <v>0</v>
      </c>
      <c r="W1629" s="83" t="e">
        <f t="shared" si="103"/>
        <v>#DIV/0!</v>
      </c>
    </row>
    <row r="1630" spans="1:23" x14ac:dyDescent="0.35">
      <c r="A1630" t="s">
        <v>70</v>
      </c>
      <c r="B1630" t="s">
        <v>42</v>
      </c>
      <c r="C1630" t="str">
        <f t="shared" si="100"/>
        <v>UK_TO_elec</v>
      </c>
      <c r="D1630" t="str">
        <f t="shared" si="101"/>
        <v>PROTRA_CHP_PP_I</v>
      </c>
      <c r="E1630" t="s">
        <v>19</v>
      </c>
      <c r="F1630" s="1" t="str">
        <f t="shared" si="102"/>
        <v>UKTO_elecPROTRA_PP_gas_fuels</v>
      </c>
      <c r="G1630" s="5">
        <f>'PROTRA_capacity-UK-Fix'!H1630</f>
        <v>28.665810341902237</v>
      </c>
      <c r="H1630" s="5">
        <f>'PROTRA_capacity-UK-Fix'!I1630</f>
        <v>28.847768655292974</v>
      </c>
      <c r="I1630" s="5">
        <f>'PROTRA_capacity-UK-Fix'!J1630</f>
        <v>28.945085253601519</v>
      </c>
      <c r="J1630" s="5">
        <f>'PROTRA_capacity-UK-Fix'!K1630</f>
        <v>29.324870641983747</v>
      </c>
      <c r="K1630" s="5">
        <f>'PROTRA_capacity-UK-Fix'!L1630</f>
        <v>33.609982860763246</v>
      </c>
      <c r="L1630" s="5">
        <f>'PROTRA_capacity-UK-Fix'!M1630</f>
        <v>31.102625104352683</v>
      </c>
      <c r="M1630" s="5">
        <f>'PROTRA_capacity-UK-Fix'!N1630</f>
        <v>31.725527630011889</v>
      </c>
      <c r="N1630" s="5">
        <f>'PROTRA_capacity-UK-Fix'!O1630</f>
        <v>29.118308633379765</v>
      </c>
      <c r="O1630" s="5">
        <f>'PROTRA_capacity-UK-Fix'!P1630</f>
        <v>27.811003889980537</v>
      </c>
      <c r="P1630" s="5">
        <f>'PROTRA_capacity-UK-Fix'!Q1630</f>
        <v>24.386297836084818</v>
      </c>
      <c r="Q1630" s="5">
        <f>'PROTRA_capacity-UK-Fix'!R1630</f>
        <v>24.257363668572886</v>
      </c>
      <c r="R1630" s="5">
        <f>'PROTRA_capacity-UK-Fix'!S1630</f>
        <v>25.285708889412728</v>
      </c>
      <c r="S1630" s="5">
        <f>'PROTRA_capacity-UK-Fix'!T1630</f>
        <v>25.206832173134092</v>
      </c>
      <c r="T1630" s="5">
        <f>'PROTRA_capacity-UK-Fix'!U1630</f>
        <v>23.423506367224849</v>
      </c>
      <c r="U1630" s="5">
        <f>'PROTRA_capacity-UK-Fix'!V1630</f>
        <v>23.614988339279627</v>
      </c>
      <c r="W1630" s="83">
        <f t="shared" si="103"/>
        <v>-1.3749142685815952E-2</v>
      </c>
    </row>
    <row r="1631" spans="1:23" x14ac:dyDescent="0.35">
      <c r="A1631" t="s">
        <v>70</v>
      </c>
      <c r="B1631" t="s">
        <v>42</v>
      </c>
      <c r="C1631" t="str">
        <f t="shared" si="100"/>
        <v>UK_TO_elec</v>
      </c>
      <c r="D1631" t="str">
        <f t="shared" si="101"/>
        <v>PROTRA_CHP_PP_I</v>
      </c>
      <c r="E1631" t="s">
        <v>20</v>
      </c>
      <c r="F1631" s="1" t="str">
        <f t="shared" si="102"/>
        <v>UKTO_elecPROTRA_PP_gas_fuels_CCS</v>
      </c>
      <c r="G1631" s="6">
        <f>'PROTRA_capacity-UK-Fix'!H1631</f>
        <v>0</v>
      </c>
      <c r="H1631" s="6">
        <f>'PROTRA_capacity-UK-Fix'!I1631</f>
        <v>0</v>
      </c>
      <c r="I1631" s="6">
        <f>'PROTRA_capacity-UK-Fix'!J1631</f>
        <v>0</v>
      </c>
      <c r="J1631" s="6">
        <f>'PROTRA_capacity-UK-Fix'!K1631</f>
        <v>0</v>
      </c>
      <c r="K1631" s="6">
        <f>'PROTRA_capacity-UK-Fix'!L1631</f>
        <v>0</v>
      </c>
      <c r="L1631" s="6">
        <f>'PROTRA_capacity-UK-Fix'!M1631</f>
        <v>0</v>
      </c>
      <c r="M1631" s="6">
        <f>'PROTRA_capacity-UK-Fix'!N1631</f>
        <v>0</v>
      </c>
      <c r="N1631" s="6">
        <f>'PROTRA_capacity-UK-Fix'!O1631</f>
        <v>0</v>
      </c>
      <c r="O1631" s="6">
        <f>'PROTRA_capacity-UK-Fix'!P1631</f>
        <v>0</v>
      </c>
      <c r="P1631" s="6">
        <f>'PROTRA_capacity-UK-Fix'!Q1631</f>
        <v>0</v>
      </c>
      <c r="Q1631" s="6">
        <f>'PROTRA_capacity-UK-Fix'!R1631</f>
        <v>0</v>
      </c>
      <c r="R1631" s="6">
        <f>'PROTRA_capacity-UK-Fix'!S1631</f>
        <v>0</v>
      </c>
      <c r="S1631" s="6">
        <f>'PROTRA_capacity-UK-Fix'!T1631</f>
        <v>0</v>
      </c>
      <c r="T1631" s="6">
        <f>'PROTRA_capacity-UK-Fix'!U1631</f>
        <v>0</v>
      </c>
      <c r="U1631" s="6">
        <f>'PROTRA_capacity-UK-Fix'!V1631</f>
        <v>0</v>
      </c>
      <c r="W1631" s="83" t="e">
        <f t="shared" si="103"/>
        <v>#DIV/0!</v>
      </c>
    </row>
    <row r="1632" spans="1:23" x14ac:dyDescent="0.35">
      <c r="A1632" t="s">
        <v>70</v>
      </c>
      <c r="B1632" t="s">
        <v>42</v>
      </c>
      <c r="C1632" t="str">
        <f t="shared" si="100"/>
        <v>UK_TO_elec</v>
      </c>
      <c r="D1632" t="str">
        <f t="shared" si="101"/>
        <v>PROTRA_CHP_PP_I</v>
      </c>
      <c r="E1632" t="s">
        <v>21</v>
      </c>
      <c r="F1632" s="1" t="str">
        <f t="shared" si="102"/>
        <v>UKTO_elecPROTRA_PP_geothermal</v>
      </c>
      <c r="G1632" s="4">
        <f>INDEX('CHP-geothermal-fix'!H$155:H$226,MATCH(PROTRA_capacity!$F1632,'CHP-geothermal-fix'!$F$155:$F$226,0))</f>
        <v>0</v>
      </c>
      <c r="H1632" s="4">
        <f>INDEX('CHP-geothermal-fix'!I$155:I$226,MATCH(PROTRA_capacity!$F1632,'CHP-geothermal-fix'!$F$155:$F$226,0))</f>
        <v>0</v>
      </c>
      <c r="I1632" s="4">
        <f>INDEX('CHP-geothermal-fix'!J$155:J$226,MATCH(PROTRA_capacity!$F1632,'CHP-geothermal-fix'!$F$155:$F$226,0))</f>
        <v>0</v>
      </c>
      <c r="J1632" s="4">
        <f>INDEX('CHP-geothermal-fix'!K$155:K$226,MATCH(PROTRA_capacity!$F1632,'CHP-geothermal-fix'!$F$155:$F$226,0))</f>
        <v>0</v>
      </c>
      <c r="K1632" s="4">
        <f>INDEX('CHP-geothermal-fix'!L$155:L$226,MATCH(PROTRA_capacity!$F1632,'CHP-geothermal-fix'!$F$155:$F$226,0))</f>
        <v>0</v>
      </c>
      <c r="L1632" s="4">
        <f>INDEX('CHP-geothermal-fix'!M$155:M$226,MATCH(PROTRA_capacity!$F1632,'CHP-geothermal-fix'!$F$155:$F$226,0))</f>
        <v>0</v>
      </c>
      <c r="M1632" s="4">
        <f>INDEX('CHP-geothermal-fix'!N$155:N$226,MATCH(PROTRA_capacity!$F1632,'CHP-geothermal-fix'!$F$155:$F$226,0))</f>
        <v>0</v>
      </c>
      <c r="N1632" s="4">
        <f>INDEX('CHP-geothermal-fix'!O$155:O$226,MATCH(PROTRA_capacity!$F1632,'CHP-geothermal-fix'!$F$155:$F$226,0))</f>
        <v>0</v>
      </c>
      <c r="O1632" s="4">
        <f>INDEX('CHP-geothermal-fix'!P$155:P$226,MATCH(PROTRA_capacity!$F1632,'CHP-geothermal-fix'!$F$155:$F$226,0))</f>
        <v>0</v>
      </c>
      <c r="P1632" s="4">
        <f>INDEX('CHP-geothermal-fix'!Q$155:Q$226,MATCH(PROTRA_capacity!$F1632,'CHP-geothermal-fix'!$F$155:$F$226,0))</f>
        <v>0</v>
      </c>
      <c r="Q1632" s="4">
        <f>INDEX('CHP-geothermal-fix'!R$155:R$226,MATCH(PROTRA_capacity!$F1632,'CHP-geothermal-fix'!$F$155:$F$226,0))</f>
        <v>0</v>
      </c>
      <c r="R1632" s="4">
        <f>INDEX('CHP-geothermal-fix'!S$155:S$226,MATCH(PROTRA_capacity!$F1632,'CHP-geothermal-fix'!$F$155:$F$226,0))</f>
        <v>0</v>
      </c>
      <c r="S1632" s="4">
        <f>INDEX('CHP-geothermal-fix'!T$155:T$226,MATCH(PROTRA_capacity!$F1632,'CHP-geothermal-fix'!$F$155:$F$226,0))</f>
        <v>0</v>
      </c>
      <c r="T1632" s="4">
        <f>INDEX('CHP-geothermal-fix'!U$155:U$226,MATCH(PROTRA_capacity!$F1632,'CHP-geothermal-fix'!$F$155:$F$226,0))</f>
        <v>0</v>
      </c>
      <c r="U1632" s="4">
        <f>INDEX('CHP-geothermal-fix'!V$155:V$226,MATCH(PROTRA_capacity!$F1632,'CHP-geothermal-fix'!$F$155:$F$226,0))</f>
        <v>0</v>
      </c>
      <c r="W1632" s="83" t="e">
        <f t="shared" si="103"/>
        <v>#DIV/0!</v>
      </c>
    </row>
    <row r="1633" spans="1:23" x14ac:dyDescent="0.35">
      <c r="A1633" t="s">
        <v>70</v>
      </c>
      <c r="B1633" t="s">
        <v>42</v>
      </c>
      <c r="C1633" t="str">
        <f t="shared" si="100"/>
        <v>UK_TO_elec</v>
      </c>
      <c r="D1633" t="str">
        <f t="shared" si="101"/>
        <v>PROTRA_CHP_PP_I</v>
      </c>
      <c r="E1633" t="s">
        <v>22</v>
      </c>
      <c r="F1633" s="1" t="str">
        <f t="shared" si="102"/>
        <v>UKTO_elecPROTRA_PP_hydropower_dammed</v>
      </c>
      <c r="G1633" s="5">
        <f>'PROTRA_capacity-UK-Fix'!H1633</f>
        <v>2.726</v>
      </c>
      <c r="H1633" s="5">
        <f>'PROTRA_capacity-UK-Fix'!I1633</f>
        <v>2.7440000000000002</v>
      </c>
      <c r="I1633" s="5">
        <f>'PROTRA_capacity-UK-Fix'!J1633</f>
        <v>2.7440000000000002</v>
      </c>
      <c r="J1633" s="5">
        <f>'PROTRA_capacity-UK-Fix'!K1633</f>
        <v>2.7440000000000002</v>
      </c>
      <c r="K1633" s="5">
        <f>'PROTRA_capacity-UK-Fix'!L1633</f>
        <v>2.7440000000000002</v>
      </c>
      <c r="L1633" s="5">
        <f>'PROTRA_capacity-UK-Fix'!M1633</f>
        <v>2.7440000000000002</v>
      </c>
      <c r="M1633" s="5">
        <f>'PROTRA_capacity-UK-Fix'!N1633</f>
        <v>2.7440000000000002</v>
      </c>
      <c r="N1633" s="5">
        <f>'PROTRA_capacity-UK-Fix'!O1633</f>
        <v>2.7440000000000002</v>
      </c>
      <c r="O1633" s="5">
        <f>'PROTRA_capacity-UK-Fix'!P1633</f>
        <v>2.7440000000000002</v>
      </c>
      <c r="P1633" s="5">
        <f>'PROTRA_capacity-UK-Fix'!Q1633</f>
        <v>2.7440000000000002</v>
      </c>
      <c r="Q1633" s="5">
        <f>'PROTRA_capacity-UK-Fix'!R1633</f>
        <v>2.7440000000000002</v>
      </c>
      <c r="R1633" s="5">
        <f>'PROTRA_capacity-UK-Fix'!S1633</f>
        <v>2.7440000000000002</v>
      </c>
      <c r="S1633" s="5">
        <f>'PROTRA_capacity-UK-Fix'!T1633</f>
        <v>2.7440000000000002</v>
      </c>
      <c r="T1633" s="5">
        <f>'PROTRA_capacity-UK-Fix'!U1633</f>
        <v>2.7440000000000002</v>
      </c>
      <c r="U1633" s="5">
        <f>'PROTRA_capacity-UK-Fix'!V1633</f>
        <v>2.7440000000000002</v>
      </c>
      <c r="W1633" s="83">
        <f t="shared" si="103"/>
        <v>4.7020884134263419E-4</v>
      </c>
    </row>
    <row r="1634" spans="1:23" x14ac:dyDescent="0.35">
      <c r="A1634" t="s">
        <v>70</v>
      </c>
      <c r="B1634" t="s">
        <v>42</v>
      </c>
      <c r="C1634" t="str">
        <f t="shared" si="100"/>
        <v>UK_TO_elec</v>
      </c>
      <c r="D1634" t="str">
        <f t="shared" si="101"/>
        <v>PROTRA_CHP_PP_I</v>
      </c>
      <c r="E1634" t="s">
        <v>23</v>
      </c>
      <c r="F1634" s="1" t="str">
        <f t="shared" si="102"/>
        <v>UKTO_elecPROTRA_PP_hydropower_run_of_river</v>
      </c>
      <c r="G1634" s="5">
        <f>'PROTRA_capacity-UK-Fix'!H1634</f>
        <v>1.4169100000000001</v>
      </c>
      <c r="H1634" s="5">
        <f>'PROTRA_capacity-UK-Fix'!I1634</f>
        <v>1.4188499999999999</v>
      </c>
      <c r="I1634" s="5">
        <f>'PROTRA_capacity-UK-Fix'!J1634</f>
        <v>1.5236800000000001</v>
      </c>
      <c r="J1634" s="5">
        <f>'PROTRA_capacity-UK-Fix'!K1634</f>
        <v>1.52843</v>
      </c>
      <c r="K1634" s="5">
        <f>'PROTRA_capacity-UK-Fix'!L1634</f>
        <v>1.5272699999999999</v>
      </c>
      <c r="L1634" s="5">
        <f>'PROTRA_capacity-UK-Fix'!M1634</f>
        <v>1.55033</v>
      </c>
      <c r="M1634" s="5">
        <f>'PROTRA_capacity-UK-Fix'!N1634</f>
        <v>1.5555999999999999</v>
      </c>
      <c r="N1634" s="5">
        <f>'PROTRA_capacity-UK-Fix'!O1634</f>
        <v>1.5614300000000001</v>
      </c>
      <c r="O1634" s="5">
        <f>'PROTRA_capacity-UK-Fix'!P1634</f>
        <v>1.5689600000000001</v>
      </c>
      <c r="P1634" s="5">
        <f>'PROTRA_capacity-UK-Fix'!Q1634</f>
        <v>1.5863499999999999</v>
      </c>
      <c r="Q1634" s="5">
        <f>'PROTRA_capacity-UK-Fix'!R1634</f>
        <v>1.6044</v>
      </c>
      <c r="R1634" s="5">
        <f>'PROTRA_capacity-UK-Fix'!S1634</f>
        <v>1.6178800000000002</v>
      </c>
      <c r="S1634" s="5">
        <f>'PROTRA_capacity-UK-Fix'!T1634</f>
        <v>1.6206400000000001</v>
      </c>
      <c r="T1634" s="5">
        <f>'PROTRA_capacity-UK-Fix'!U1634</f>
        <v>1.6209200000000001</v>
      </c>
      <c r="U1634" s="5">
        <f>'PROTRA_capacity-UK-Fix'!V1634</f>
        <v>1.61853</v>
      </c>
      <c r="W1634" s="83">
        <f t="shared" si="103"/>
        <v>9.5481444105787183E-3</v>
      </c>
    </row>
    <row r="1635" spans="1:23" x14ac:dyDescent="0.35">
      <c r="A1635" t="s">
        <v>70</v>
      </c>
      <c r="B1635" t="s">
        <v>42</v>
      </c>
      <c r="C1635" t="str">
        <f t="shared" si="100"/>
        <v>UK_TO_elec</v>
      </c>
      <c r="D1635" t="str">
        <f t="shared" si="101"/>
        <v>PROTRA_CHP_PP_I</v>
      </c>
      <c r="E1635" t="s">
        <v>24</v>
      </c>
      <c r="F1635" s="1" t="str">
        <f t="shared" si="102"/>
        <v>UKTO_elecPROTRA_PP_liquid_fuels</v>
      </c>
      <c r="G1635" s="5">
        <f>'PROTRA_capacity-UK-Fix'!H1635</f>
        <v>3.9984369277710403</v>
      </c>
      <c r="H1635" s="5">
        <f>'PROTRA_capacity-UK-Fix'!I1635</f>
        <v>3.9722721955310267</v>
      </c>
      <c r="I1635" s="5">
        <f>'PROTRA_capacity-UK-Fix'!J1635</f>
        <v>3.9647509317901131</v>
      </c>
      <c r="J1635" s="5">
        <f>'PROTRA_capacity-UK-Fix'!K1635</f>
        <v>4.0982099069136257</v>
      </c>
      <c r="K1635" s="5">
        <f>'PROTRA_capacity-UK-Fix'!L1635</f>
        <v>4.1675831693642698</v>
      </c>
      <c r="L1635" s="5">
        <f>'PROTRA_capacity-UK-Fix'!M1635</f>
        <v>3.9779110064465466</v>
      </c>
      <c r="M1635" s="5">
        <f>'PROTRA_capacity-UK-Fix'!N1635</f>
        <v>2.8686214545407935</v>
      </c>
      <c r="N1635" s="5">
        <f>'PROTRA_capacity-UK-Fix'!O1635</f>
        <v>2.0745278331912274</v>
      </c>
      <c r="O1635" s="5">
        <f>'PROTRA_capacity-UK-Fix'!P1635</f>
        <v>2.0114575662812797</v>
      </c>
      <c r="P1635" s="5">
        <f>'PROTRA_capacity-UK-Fix'!Q1635</f>
        <v>1.0170772583717504</v>
      </c>
      <c r="Q1635" s="5">
        <f>'PROTRA_capacity-UK-Fix'!R1635</f>
        <v>0.91232681171159857</v>
      </c>
      <c r="R1635" s="5">
        <f>'PROTRA_capacity-UK-Fix'!S1635</f>
        <v>0.84686676074664158</v>
      </c>
      <c r="S1635" s="5">
        <f>'PROTRA_capacity-UK-Fix'!T1635</f>
        <v>0.83350483948376608</v>
      </c>
      <c r="T1635" s="5">
        <f>'PROTRA_capacity-UK-Fix'!U1635</f>
        <v>0.80402588406075415</v>
      </c>
      <c r="U1635" s="5">
        <f>'PROTRA_capacity-UK-Fix'!V1635</f>
        <v>0.75009559592431385</v>
      </c>
      <c r="W1635" s="83">
        <f t="shared" si="103"/>
        <v>-0.11266502980782911</v>
      </c>
    </row>
    <row r="1636" spans="1:23" x14ac:dyDescent="0.35">
      <c r="A1636" t="s">
        <v>70</v>
      </c>
      <c r="B1636" t="s">
        <v>42</v>
      </c>
      <c r="C1636" t="str">
        <f t="shared" si="100"/>
        <v>UK_TO_elec</v>
      </c>
      <c r="D1636" t="str">
        <f t="shared" si="101"/>
        <v>PROTRA_CHP_PP_I</v>
      </c>
      <c r="E1636" t="s">
        <v>25</v>
      </c>
      <c r="F1636" s="1" t="str">
        <f t="shared" si="102"/>
        <v>UKTO_elecPROTRA_PP_liquid_fuels_CCS</v>
      </c>
      <c r="G1636" s="5">
        <f>'PROTRA_capacity-UK-Fix'!H1636</f>
        <v>0</v>
      </c>
      <c r="H1636" s="5">
        <f>'PROTRA_capacity-UK-Fix'!I1636</f>
        <v>0</v>
      </c>
      <c r="I1636" s="5">
        <f>'PROTRA_capacity-UK-Fix'!J1636</f>
        <v>0</v>
      </c>
      <c r="J1636" s="5">
        <f>'PROTRA_capacity-UK-Fix'!K1636</f>
        <v>0</v>
      </c>
      <c r="K1636" s="5">
        <f>'PROTRA_capacity-UK-Fix'!L1636</f>
        <v>0</v>
      </c>
      <c r="L1636" s="5">
        <f>'PROTRA_capacity-UK-Fix'!M1636</f>
        <v>0</v>
      </c>
      <c r="M1636" s="5">
        <f>'PROTRA_capacity-UK-Fix'!N1636</f>
        <v>0</v>
      </c>
      <c r="N1636" s="5">
        <f>'PROTRA_capacity-UK-Fix'!O1636</f>
        <v>0</v>
      </c>
      <c r="O1636" s="5">
        <f>'PROTRA_capacity-UK-Fix'!P1636</f>
        <v>0</v>
      </c>
      <c r="P1636" s="5">
        <f>'PROTRA_capacity-UK-Fix'!Q1636</f>
        <v>0</v>
      </c>
      <c r="Q1636" s="5">
        <f>'PROTRA_capacity-UK-Fix'!R1636</f>
        <v>0</v>
      </c>
      <c r="R1636" s="5">
        <f>'PROTRA_capacity-UK-Fix'!S1636</f>
        <v>0</v>
      </c>
      <c r="S1636" s="5">
        <f>'PROTRA_capacity-UK-Fix'!T1636</f>
        <v>0</v>
      </c>
      <c r="T1636" s="5">
        <f>'PROTRA_capacity-UK-Fix'!U1636</f>
        <v>0</v>
      </c>
      <c r="U1636" s="5">
        <f>'PROTRA_capacity-UK-Fix'!V1636</f>
        <v>0</v>
      </c>
      <c r="W1636" s="83" t="e">
        <f t="shared" si="103"/>
        <v>#DIV/0!</v>
      </c>
    </row>
    <row r="1637" spans="1:23" x14ac:dyDescent="0.35">
      <c r="A1637" t="s">
        <v>70</v>
      </c>
      <c r="B1637" t="s">
        <v>42</v>
      </c>
      <c r="C1637" t="str">
        <f t="shared" si="100"/>
        <v>UK_TO_elec</v>
      </c>
      <c r="D1637" t="str">
        <f t="shared" si="101"/>
        <v>PROTRA_CHP_PP_I</v>
      </c>
      <c r="E1637" t="s">
        <v>26</v>
      </c>
      <c r="F1637" s="1" t="str">
        <f t="shared" si="102"/>
        <v>UKTO_elecPROTRA_PP_nuclear</v>
      </c>
      <c r="G1637" s="5">
        <f>'PROTRA_capacity-UK-Fix'!H1637</f>
        <v>10.968999999999999</v>
      </c>
      <c r="H1637" s="5">
        <f>'PROTRA_capacity-UK-Fix'!I1637</f>
        <v>10.978999999999999</v>
      </c>
      <c r="I1637" s="5">
        <f>'PROTRA_capacity-UK-Fix'!J1637</f>
        <v>10.978999999999999</v>
      </c>
      <c r="J1637" s="5">
        <f>'PROTRA_capacity-UK-Fix'!K1637</f>
        <v>10.858000000000001</v>
      </c>
      <c r="K1637" s="5">
        <f>'PROTRA_capacity-UK-Fix'!L1637</f>
        <v>10.865</v>
      </c>
      <c r="L1637" s="5">
        <f>'PROTRA_capacity-UK-Fix'!M1637</f>
        <v>10.663</v>
      </c>
      <c r="M1637" s="5">
        <f>'PROTRA_capacity-UK-Fix'!N1637</f>
        <v>9.9459999999999997</v>
      </c>
      <c r="N1637" s="5">
        <f>'PROTRA_capacity-UK-Fix'!O1637</f>
        <v>9.9060000000000006</v>
      </c>
      <c r="O1637" s="5">
        <f>'PROTRA_capacity-UK-Fix'!P1637</f>
        <v>9.9369999999999994</v>
      </c>
      <c r="P1637" s="5">
        <f>'PROTRA_capacity-UK-Fix'!Q1637</f>
        <v>9.2609999999999992</v>
      </c>
      <c r="Q1637" s="5">
        <f>'PROTRA_capacity-UK-Fix'!R1637</f>
        <v>9.2609999999999992</v>
      </c>
      <c r="R1637" s="5">
        <f>'PROTRA_capacity-UK-Fix'!S1637</f>
        <v>9.2609999999999992</v>
      </c>
      <c r="S1637" s="5">
        <f>'PROTRA_capacity-UK-Fix'!T1637</f>
        <v>9.2609999999999992</v>
      </c>
      <c r="T1637" s="5">
        <f>'PROTRA_capacity-UK-Fix'!U1637</f>
        <v>9.2609999999999992</v>
      </c>
      <c r="U1637" s="5">
        <f>'PROTRA_capacity-UK-Fix'!V1637</f>
        <v>8.141</v>
      </c>
      <c r="W1637" s="83">
        <f t="shared" si="103"/>
        <v>-2.1071966407939069E-2</v>
      </c>
    </row>
    <row r="1638" spans="1:23" x14ac:dyDescent="0.35">
      <c r="A1638" t="s">
        <v>70</v>
      </c>
      <c r="B1638" t="s">
        <v>42</v>
      </c>
      <c r="C1638" t="str">
        <f t="shared" si="100"/>
        <v>UK_TO_elec</v>
      </c>
      <c r="D1638" t="str">
        <f t="shared" si="101"/>
        <v>PROTRA_CHP_PP_I</v>
      </c>
      <c r="E1638" t="s">
        <v>27</v>
      </c>
      <c r="F1638" s="1" t="str">
        <f t="shared" si="102"/>
        <v>UKTO_elecPROTRA_PP_oceanic</v>
      </c>
      <c r="G1638" s="5">
        <f>'PROTRA_capacity-UK-Fix'!H1638</f>
        <v>0</v>
      </c>
      <c r="H1638" s="5">
        <f>'PROTRA_capacity-UK-Fix'!I1638</f>
        <v>0</v>
      </c>
      <c r="I1638" s="5">
        <f>'PROTRA_capacity-UK-Fix'!J1638</f>
        <v>0</v>
      </c>
      <c r="J1638" s="5">
        <f>'PROTRA_capacity-UK-Fix'!K1638</f>
        <v>0</v>
      </c>
      <c r="K1638" s="5">
        <f>'PROTRA_capacity-UK-Fix'!L1638</f>
        <v>0</v>
      </c>
      <c r="L1638" s="5">
        <f>'PROTRA_capacity-UK-Fix'!M1638</f>
        <v>0</v>
      </c>
      <c r="M1638" s="5">
        <f>'PROTRA_capacity-UK-Fix'!N1638</f>
        <v>0</v>
      </c>
      <c r="N1638" s="5">
        <f>'PROTRA_capacity-UK-Fix'!O1638</f>
        <v>0</v>
      </c>
      <c r="O1638" s="5">
        <f>'PROTRA_capacity-UK-Fix'!P1638</f>
        <v>0</v>
      </c>
      <c r="P1638" s="5">
        <f>'PROTRA_capacity-UK-Fix'!Q1638</f>
        <v>0</v>
      </c>
      <c r="Q1638" s="5">
        <f>'PROTRA_capacity-UK-Fix'!R1638</f>
        <v>0</v>
      </c>
      <c r="R1638" s="5">
        <f>'PROTRA_capacity-UK-Fix'!S1638</f>
        <v>0</v>
      </c>
      <c r="S1638" s="5">
        <f>'PROTRA_capacity-UK-Fix'!T1638</f>
        <v>0</v>
      </c>
      <c r="T1638" s="5">
        <f>'PROTRA_capacity-UK-Fix'!U1638</f>
        <v>0</v>
      </c>
      <c r="U1638" s="5">
        <f>'PROTRA_capacity-UK-Fix'!V1638</f>
        <v>0</v>
      </c>
      <c r="W1638" s="83" t="e">
        <f t="shared" si="103"/>
        <v>#DIV/0!</v>
      </c>
    </row>
    <row r="1639" spans="1:23" x14ac:dyDescent="0.35">
      <c r="A1639" t="s">
        <v>70</v>
      </c>
      <c r="B1639" t="s">
        <v>42</v>
      </c>
      <c r="C1639" t="str">
        <f t="shared" si="100"/>
        <v>UK_TO_elec</v>
      </c>
      <c r="D1639" t="str">
        <f t="shared" si="101"/>
        <v>PROTRA_CHP_PP_I</v>
      </c>
      <c r="E1639" t="s">
        <v>28</v>
      </c>
      <c r="F1639" s="1" t="str">
        <f t="shared" si="102"/>
        <v>UKTO_elecPROTRA_PP_solar_CSP</v>
      </c>
      <c r="G1639" s="5">
        <f>'PROTRA_capacity-UK-Fix'!H1639</f>
        <v>0</v>
      </c>
      <c r="H1639" s="5">
        <f>'PROTRA_capacity-UK-Fix'!I1639</f>
        <v>0</v>
      </c>
      <c r="I1639" s="5">
        <f>'PROTRA_capacity-UK-Fix'!J1639</f>
        <v>0</v>
      </c>
      <c r="J1639" s="5">
        <f>'PROTRA_capacity-UK-Fix'!K1639</f>
        <v>0</v>
      </c>
      <c r="K1639" s="5">
        <f>'PROTRA_capacity-UK-Fix'!L1639</f>
        <v>0</v>
      </c>
      <c r="L1639" s="5">
        <f>'PROTRA_capacity-UK-Fix'!M1639</f>
        <v>0</v>
      </c>
      <c r="M1639" s="5">
        <f>'PROTRA_capacity-UK-Fix'!N1639</f>
        <v>0</v>
      </c>
      <c r="N1639" s="5">
        <f>'PROTRA_capacity-UK-Fix'!O1639</f>
        <v>0</v>
      </c>
      <c r="O1639" s="5">
        <f>'PROTRA_capacity-UK-Fix'!P1639</f>
        <v>0</v>
      </c>
      <c r="P1639" s="5">
        <f>'PROTRA_capacity-UK-Fix'!Q1639</f>
        <v>0</v>
      </c>
      <c r="Q1639" s="5">
        <f>'PROTRA_capacity-UK-Fix'!R1639</f>
        <v>0</v>
      </c>
      <c r="R1639" s="5">
        <f>'PROTRA_capacity-UK-Fix'!S1639</f>
        <v>0</v>
      </c>
      <c r="S1639" s="5">
        <f>'PROTRA_capacity-UK-Fix'!T1639</f>
        <v>0</v>
      </c>
      <c r="T1639" s="5">
        <f>'PROTRA_capacity-UK-Fix'!U1639</f>
        <v>0</v>
      </c>
      <c r="U1639" s="5">
        <f>'PROTRA_capacity-UK-Fix'!V1639</f>
        <v>0</v>
      </c>
      <c r="W1639" s="83" t="e">
        <f t="shared" si="103"/>
        <v>#DIV/0!</v>
      </c>
    </row>
    <row r="1640" spans="1:23" x14ac:dyDescent="0.35">
      <c r="A1640" t="s">
        <v>70</v>
      </c>
      <c r="B1640" t="s">
        <v>42</v>
      </c>
      <c r="C1640" t="str">
        <f t="shared" si="100"/>
        <v>UK_TO_elec</v>
      </c>
      <c r="D1640" t="str">
        <f t="shared" si="101"/>
        <v>PROTRA_CHP_PP_I</v>
      </c>
      <c r="E1640" t="s">
        <v>29</v>
      </c>
      <c r="F1640" s="1" t="str">
        <f t="shared" si="102"/>
        <v>UKTO_elecPROTRA_PP_solar_PV</v>
      </c>
      <c r="G1640" s="5">
        <f>'PROTRA_capacity-UK-Fix'!H1640</f>
        <v>1.2099999999999999E-3</v>
      </c>
      <c r="H1640" s="5">
        <f>'PROTRA_capacity-UK-Fix'!I1640</f>
        <v>1.5400000000000001E-3</v>
      </c>
      <c r="I1640" s="5">
        <f>'PROTRA_capacity-UK-Fix'!J1640</f>
        <v>1.915E-3</v>
      </c>
      <c r="J1640" s="5">
        <f>'PROTRA_capacity-UK-Fix'!K1640</f>
        <v>2.2550000000000001E-3</v>
      </c>
      <c r="K1640" s="5">
        <f>'PROTRA_capacity-UK-Fix'!L1640</f>
        <v>8.0800000000000004E-3</v>
      </c>
      <c r="L1640" s="5">
        <f>'PROTRA_capacity-UK-Fix'!M1640</f>
        <v>8.5019999999999998E-2</v>
      </c>
      <c r="M1640" s="5">
        <f>'PROTRA_capacity-UK-Fix'!N1640</f>
        <v>0.14904499999999998</v>
      </c>
      <c r="N1640" s="5">
        <f>'PROTRA_capacity-UK-Fix'!O1640</f>
        <v>0.249665</v>
      </c>
      <c r="O1640" s="5">
        <f>'PROTRA_capacity-UK-Fix'!P1640</f>
        <v>0.469885</v>
      </c>
      <c r="P1640" s="5">
        <f>'PROTRA_capacity-UK-Fix'!Q1640</f>
        <v>0.81610499999999997</v>
      </c>
      <c r="Q1640" s="5">
        <f>'PROTRA_capacity-UK-Fix'!R1640</f>
        <v>1.0126900000000001</v>
      </c>
      <c r="R1640" s="5">
        <f>'PROTRA_capacity-UK-Fix'!S1640</f>
        <v>1.0846</v>
      </c>
      <c r="S1640" s="5">
        <f>'PROTRA_capacity-UK-Fix'!T1640</f>
        <v>1.11002</v>
      </c>
      <c r="T1640" s="5">
        <f>'PROTRA_capacity-UK-Fix'!U1640</f>
        <v>1.1240450000000002</v>
      </c>
      <c r="U1640" s="5">
        <f>'PROTRA_capacity-UK-Fix'!V1640</f>
        <v>1.1443099999999999</v>
      </c>
      <c r="W1640" s="83">
        <f t="shared" si="103"/>
        <v>0.63137636447867318</v>
      </c>
    </row>
    <row r="1641" spans="1:23" x14ac:dyDescent="0.35">
      <c r="A1641" t="s">
        <v>70</v>
      </c>
      <c r="B1641" t="s">
        <v>42</v>
      </c>
      <c r="C1641" t="str">
        <f t="shared" si="100"/>
        <v>UK_TO_elec</v>
      </c>
      <c r="D1641" t="str">
        <f t="shared" si="101"/>
        <v>PROTRA_CHP_PP_I</v>
      </c>
      <c r="E1641" t="s">
        <v>30</v>
      </c>
      <c r="F1641" s="1" t="str">
        <f t="shared" si="102"/>
        <v>UKTO_elecPROTRA_PP_solar_urban_PV</v>
      </c>
      <c r="G1641" s="5">
        <f>'PROTRA_capacity-UK-Fix'!H1641</f>
        <v>1.2099999999999999E-3</v>
      </c>
      <c r="H1641" s="5">
        <f>'PROTRA_capacity-UK-Fix'!I1641</f>
        <v>1.5400000000000001E-3</v>
      </c>
      <c r="I1641" s="5">
        <f>'PROTRA_capacity-UK-Fix'!J1641</f>
        <v>1.915E-3</v>
      </c>
      <c r="J1641" s="5">
        <f>'PROTRA_capacity-UK-Fix'!K1641</f>
        <v>2.2550000000000001E-3</v>
      </c>
      <c r="K1641" s="5">
        <f>'PROTRA_capacity-UK-Fix'!L1641</f>
        <v>8.0800000000000004E-3</v>
      </c>
      <c r="L1641" s="5">
        <f>'PROTRA_capacity-UK-Fix'!M1641</f>
        <v>8.5019999999999998E-2</v>
      </c>
      <c r="M1641" s="5">
        <f>'PROTRA_capacity-UK-Fix'!N1641</f>
        <v>0.14904499999999998</v>
      </c>
      <c r="N1641" s="5">
        <f>'PROTRA_capacity-UK-Fix'!O1641</f>
        <v>0.249665</v>
      </c>
      <c r="O1641" s="5">
        <f>'PROTRA_capacity-UK-Fix'!P1641</f>
        <v>0.469885</v>
      </c>
      <c r="P1641" s="5">
        <f>'PROTRA_capacity-UK-Fix'!Q1641</f>
        <v>0.81610499999999997</v>
      </c>
      <c r="Q1641" s="5">
        <f>'PROTRA_capacity-UK-Fix'!R1641</f>
        <v>1.0126900000000001</v>
      </c>
      <c r="R1641" s="5">
        <f>'PROTRA_capacity-UK-Fix'!S1641</f>
        <v>1.0846</v>
      </c>
      <c r="S1641" s="5">
        <f>'PROTRA_capacity-UK-Fix'!T1641</f>
        <v>1.11002</v>
      </c>
      <c r="T1641" s="5">
        <f>'PROTRA_capacity-UK-Fix'!U1641</f>
        <v>1.1240450000000002</v>
      </c>
      <c r="U1641" s="5">
        <f>'PROTRA_capacity-UK-Fix'!V1641</f>
        <v>1.1443099999999999</v>
      </c>
      <c r="W1641" s="83">
        <f t="shared" si="103"/>
        <v>0.63137636447867318</v>
      </c>
    </row>
    <row r="1642" spans="1:23" x14ac:dyDescent="0.35">
      <c r="A1642" t="s">
        <v>70</v>
      </c>
      <c r="B1642" t="s">
        <v>42</v>
      </c>
      <c r="C1642" t="str">
        <f t="shared" si="100"/>
        <v>UK_TO_elec</v>
      </c>
      <c r="D1642" t="str">
        <f t="shared" si="101"/>
        <v>PROTRA_CHP_PP_I</v>
      </c>
      <c r="E1642" t="s">
        <v>31</v>
      </c>
      <c r="F1642" s="1" t="str">
        <f t="shared" si="102"/>
        <v>UKTO_elecPROTRA_PP_solid_fossil</v>
      </c>
      <c r="G1642" s="5">
        <f>'PROTRA_capacity-UK-Fix'!H1642</f>
        <v>18.960227981367723</v>
      </c>
      <c r="H1642" s="5">
        <f>'PROTRA_capacity-UK-Fix'!I1642</f>
        <v>18.998398145483755</v>
      </c>
      <c r="I1642" s="5">
        <f>'PROTRA_capacity-UK-Fix'!J1642</f>
        <v>18.94234241457843</v>
      </c>
      <c r="J1642" s="5">
        <f>'PROTRA_capacity-UK-Fix'!K1642</f>
        <v>18.921635743064549</v>
      </c>
      <c r="K1642" s="5">
        <f>'PROTRA_capacity-UK-Fix'!L1642</f>
        <v>19.097052907941084</v>
      </c>
      <c r="L1642" s="5">
        <f>'PROTRA_capacity-UK-Fix'!M1642</f>
        <v>18.848782400084474</v>
      </c>
      <c r="M1642" s="5">
        <f>'PROTRA_capacity-UK-Fix'!N1642</f>
        <v>18.698845671103051</v>
      </c>
      <c r="N1642" s="5">
        <f>'PROTRA_capacity-UK-Fix'!O1642</f>
        <v>15.841931327881619</v>
      </c>
      <c r="O1642" s="5">
        <f>'PROTRA_capacity-UK-Fix'!P1642</f>
        <v>14.137748521281324</v>
      </c>
      <c r="P1642" s="5">
        <f>'PROTRA_capacity-UK-Fix'!Q1642</f>
        <v>12.815355949788652</v>
      </c>
      <c r="Q1642" s="5">
        <f>'PROTRA_capacity-UK-Fix'!R1642</f>
        <v>9.7222216768842014</v>
      </c>
      <c r="R1642" s="5">
        <f>'PROTRA_capacity-UK-Fix'!S1642</f>
        <v>9.3821755501850461</v>
      </c>
      <c r="S1642" s="5">
        <f>'PROTRA_capacity-UK-Fix'!T1642</f>
        <v>8.5962415808270336</v>
      </c>
      <c r="T1642" s="5">
        <f>'PROTRA_capacity-UK-Fix'!U1642</f>
        <v>4.5288582352619553</v>
      </c>
      <c r="U1642" s="5">
        <f>'PROTRA_capacity-UK-Fix'!V1642</f>
        <v>3.570154819882926</v>
      </c>
      <c r="W1642" s="83">
        <f t="shared" si="103"/>
        <v>-0.11242899414644214</v>
      </c>
    </row>
    <row r="1643" spans="1:23" x14ac:dyDescent="0.35">
      <c r="A1643" t="s">
        <v>70</v>
      </c>
      <c r="B1643" t="s">
        <v>42</v>
      </c>
      <c r="C1643" t="str">
        <f t="shared" si="100"/>
        <v>UK_TO_elec</v>
      </c>
      <c r="D1643" t="str">
        <f t="shared" si="101"/>
        <v>PROTRA_CHP_PP_I</v>
      </c>
      <c r="E1643" t="s">
        <v>32</v>
      </c>
      <c r="F1643" s="1" t="str">
        <f t="shared" si="102"/>
        <v>UKTO_elecPROTRA_PP_solid_fossil_CCS</v>
      </c>
      <c r="G1643" s="5">
        <f>'PROTRA_capacity-UK-Fix'!H1643</f>
        <v>0</v>
      </c>
      <c r="H1643" s="5">
        <f>'PROTRA_capacity-UK-Fix'!I1643</f>
        <v>0</v>
      </c>
      <c r="I1643" s="5">
        <f>'PROTRA_capacity-UK-Fix'!J1643</f>
        <v>0</v>
      </c>
      <c r="J1643" s="5">
        <f>'PROTRA_capacity-UK-Fix'!K1643</f>
        <v>0</v>
      </c>
      <c r="K1643" s="5">
        <f>'PROTRA_capacity-UK-Fix'!L1643</f>
        <v>0</v>
      </c>
      <c r="L1643" s="5">
        <f>'PROTRA_capacity-UK-Fix'!M1643</f>
        <v>0</v>
      </c>
      <c r="M1643" s="5">
        <f>'PROTRA_capacity-UK-Fix'!N1643</f>
        <v>0</v>
      </c>
      <c r="N1643" s="5">
        <f>'PROTRA_capacity-UK-Fix'!O1643</f>
        <v>0</v>
      </c>
      <c r="O1643" s="5">
        <f>'PROTRA_capacity-UK-Fix'!P1643</f>
        <v>0</v>
      </c>
      <c r="P1643" s="5">
        <f>'PROTRA_capacity-UK-Fix'!Q1643</f>
        <v>0</v>
      </c>
      <c r="Q1643" s="5">
        <f>'PROTRA_capacity-UK-Fix'!R1643</f>
        <v>0</v>
      </c>
      <c r="R1643" s="5">
        <f>'PROTRA_capacity-UK-Fix'!S1643</f>
        <v>0</v>
      </c>
      <c r="S1643" s="5">
        <f>'PROTRA_capacity-UK-Fix'!T1643</f>
        <v>0</v>
      </c>
      <c r="T1643" s="5">
        <f>'PROTRA_capacity-UK-Fix'!U1643</f>
        <v>0</v>
      </c>
      <c r="U1643" s="5">
        <f>'PROTRA_capacity-UK-Fix'!V1643</f>
        <v>0</v>
      </c>
      <c r="W1643" s="83" t="e">
        <f t="shared" si="103"/>
        <v>#DIV/0!</v>
      </c>
    </row>
    <row r="1644" spans="1:23" x14ac:dyDescent="0.35">
      <c r="A1644" t="s">
        <v>70</v>
      </c>
      <c r="B1644" t="s">
        <v>42</v>
      </c>
      <c r="C1644" t="str">
        <f t="shared" si="100"/>
        <v>UK_TO_elec</v>
      </c>
      <c r="D1644" t="str">
        <f t="shared" si="101"/>
        <v>PROTRA_CHP_PP_I</v>
      </c>
      <c r="E1644" t="s">
        <v>33</v>
      </c>
      <c r="F1644" s="1" t="str">
        <f t="shared" si="102"/>
        <v>UKTO_elecPROTRA_PP_waste</v>
      </c>
      <c r="G1644" s="5">
        <f>'PROTRA_capacity-UK-Fix'!H1644</f>
        <v>0.8509191276596102</v>
      </c>
      <c r="H1644" s="5">
        <f>'PROTRA_capacity-UK-Fix'!I1644</f>
        <v>0.49210696011905319</v>
      </c>
      <c r="I1644" s="5">
        <f>'PROTRA_capacity-UK-Fix'!J1644</f>
        <v>0.47712993412728572</v>
      </c>
      <c r="J1644" s="5">
        <f>'PROTRA_capacity-UK-Fix'!K1644</f>
        <v>0.45250912892863671</v>
      </c>
      <c r="K1644" s="5">
        <f>'PROTRA_capacity-UK-Fix'!L1644</f>
        <v>0.39552531122796492</v>
      </c>
      <c r="L1644" s="5">
        <f>'PROTRA_capacity-UK-Fix'!M1644</f>
        <v>0.44168302798421677</v>
      </c>
      <c r="M1644" s="5">
        <f>'PROTRA_capacity-UK-Fix'!N1644</f>
        <v>0.44248321954101649</v>
      </c>
      <c r="N1644" s="5">
        <f>'PROTRA_capacity-UK-Fix'!O1644</f>
        <v>0.40165510479592381</v>
      </c>
      <c r="O1644" s="5">
        <f>'PROTRA_capacity-UK-Fix'!P1644</f>
        <v>0.37096467019461249</v>
      </c>
      <c r="P1644" s="5">
        <f>'PROTRA_capacity-UK-Fix'!Q1644</f>
        <v>0.44960756834588994</v>
      </c>
      <c r="Q1644" s="5">
        <f>'PROTRA_capacity-UK-Fix'!R1644</f>
        <v>0.40712830603071382</v>
      </c>
      <c r="R1644" s="5">
        <f>'PROTRA_capacity-UK-Fix'!S1644</f>
        <v>0.30567745700362309</v>
      </c>
      <c r="S1644" s="5">
        <f>'PROTRA_capacity-UK-Fix'!T1644</f>
        <v>0.39420416977892137</v>
      </c>
      <c r="T1644" s="5">
        <f>'PROTRA_capacity-UK-Fix'!U1644</f>
        <v>0.41159843873967211</v>
      </c>
      <c r="U1644" s="5">
        <f>'PROTRA_capacity-UK-Fix'!V1644</f>
        <v>0.39225298624685562</v>
      </c>
      <c r="W1644" s="83">
        <f t="shared" si="103"/>
        <v>-5.3812953810616126E-2</v>
      </c>
    </row>
    <row r="1645" spans="1:23" x14ac:dyDescent="0.35">
      <c r="A1645" t="s">
        <v>70</v>
      </c>
      <c r="B1645" t="s">
        <v>42</v>
      </c>
      <c r="C1645" t="str">
        <f t="shared" si="100"/>
        <v>UK_TO_elec</v>
      </c>
      <c r="D1645" t="str">
        <f t="shared" si="101"/>
        <v>PROTRA_CHP_PP_I</v>
      </c>
      <c r="E1645" t="s">
        <v>34</v>
      </c>
      <c r="F1645" s="1" t="str">
        <f t="shared" si="102"/>
        <v>UKTO_elecPROTRA_PP_waste_CCS</v>
      </c>
      <c r="G1645" s="5">
        <f>'PROTRA_capacity-UK-Fix'!H1645</f>
        <v>0</v>
      </c>
      <c r="H1645" s="5">
        <f>'PROTRA_capacity-UK-Fix'!I1645</f>
        <v>0</v>
      </c>
      <c r="I1645" s="5">
        <f>'PROTRA_capacity-UK-Fix'!J1645</f>
        <v>0</v>
      </c>
      <c r="J1645" s="5">
        <f>'PROTRA_capacity-UK-Fix'!K1645</f>
        <v>0</v>
      </c>
      <c r="K1645" s="5">
        <f>'PROTRA_capacity-UK-Fix'!L1645</f>
        <v>0</v>
      </c>
      <c r="L1645" s="5">
        <f>'PROTRA_capacity-UK-Fix'!M1645</f>
        <v>0</v>
      </c>
      <c r="M1645" s="5">
        <f>'PROTRA_capacity-UK-Fix'!N1645</f>
        <v>0</v>
      </c>
      <c r="N1645" s="5">
        <f>'PROTRA_capacity-UK-Fix'!O1645</f>
        <v>0</v>
      </c>
      <c r="O1645" s="5">
        <f>'PROTRA_capacity-UK-Fix'!P1645</f>
        <v>0</v>
      </c>
      <c r="P1645" s="5">
        <f>'PROTRA_capacity-UK-Fix'!Q1645</f>
        <v>0</v>
      </c>
      <c r="Q1645" s="5">
        <f>'PROTRA_capacity-UK-Fix'!R1645</f>
        <v>0</v>
      </c>
      <c r="R1645" s="5">
        <f>'PROTRA_capacity-UK-Fix'!S1645</f>
        <v>0</v>
      </c>
      <c r="S1645" s="5">
        <f>'PROTRA_capacity-UK-Fix'!T1645</f>
        <v>0</v>
      </c>
      <c r="T1645" s="5">
        <f>'PROTRA_capacity-UK-Fix'!U1645</f>
        <v>0</v>
      </c>
      <c r="U1645" s="5">
        <f>'PROTRA_capacity-UK-Fix'!V1645</f>
        <v>0</v>
      </c>
      <c r="W1645" s="83" t="e">
        <f t="shared" si="103"/>
        <v>#DIV/0!</v>
      </c>
    </row>
    <row r="1646" spans="1:23" x14ac:dyDescent="0.35">
      <c r="A1646" t="s">
        <v>70</v>
      </c>
      <c r="B1646" t="s">
        <v>42</v>
      </c>
      <c r="C1646" t="str">
        <f t="shared" si="100"/>
        <v>UK_TO_elec</v>
      </c>
      <c r="D1646" t="str">
        <f t="shared" si="101"/>
        <v>PROTRA_CHP_PP_I</v>
      </c>
      <c r="E1646" t="s">
        <v>35</v>
      </c>
      <c r="F1646" s="1" t="str">
        <f t="shared" si="102"/>
        <v>UKTO_elecPROTRA_PP_wind_offshore</v>
      </c>
      <c r="G1646" s="5">
        <f>'PROTRA_capacity-UK-Fix'!H1646</f>
        <v>0.13063</v>
      </c>
      <c r="H1646" s="5">
        <f>'PROTRA_capacity-UK-Fix'!I1646</f>
        <v>0.16558</v>
      </c>
      <c r="I1646" s="5">
        <f>'PROTRA_capacity-UK-Fix'!J1646</f>
        <v>0.25636999999999999</v>
      </c>
      <c r="J1646" s="5">
        <f>'PROTRA_capacity-UK-Fix'!K1646</f>
        <v>0.40911999999999998</v>
      </c>
      <c r="K1646" s="5">
        <f>'PROTRA_capacity-UK-Fix'!L1646</f>
        <v>0.57682</v>
      </c>
      <c r="L1646" s="5">
        <f>'PROTRA_capacity-UK-Fix'!M1646</f>
        <v>0.7904500000000001</v>
      </c>
      <c r="M1646" s="5">
        <f>'PROTRA_capacity-UK-Fix'!N1646</f>
        <v>1.2880400000000001</v>
      </c>
      <c r="N1646" s="5">
        <f>'PROTRA_capacity-UK-Fix'!O1646</f>
        <v>1.5892599999999999</v>
      </c>
      <c r="O1646" s="5">
        <f>'PROTRA_capacity-UK-Fix'!P1646</f>
        <v>1.9355599999999999</v>
      </c>
      <c r="P1646" s="5">
        <f>'PROTRA_capacity-UK-Fix'!Q1646</f>
        <v>2.1901599999999997</v>
      </c>
      <c r="Q1646" s="5">
        <f>'PROTRA_capacity-UK-Fix'!R1646</f>
        <v>2.27616</v>
      </c>
      <c r="R1646" s="5">
        <f>'PROTRA_capacity-UK-Fix'!S1646</f>
        <v>3.0047800000000002</v>
      </c>
      <c r="S1646" s="5">
        <f>'PROTRA_capacity-UK-Fix'!T1646</f>
        <v>3.51762</v>
      </c>
      <c r="T1646" s="5">
        <f>'PROTRA_capacity-UK-Fix'!U1646</f>
        <v>4.2518799999999999</v>
      </c>
      <c r="U1646" s="5">
        <f>'PROTRA_capacity-UK-Fix'!V1646</f>
        <v>4.4646300000000005</v>
      </c>
      <c r="W1646" s="83">
        <f t="shared" si="103"/>
        <v>0.28692441147370196</v>
      </c>
    </row>
    <row r="1647" spans="1:23" x14ac:dyDescent="0.35">
      <c r="A1647" t="s">
        <v>70</v>
      </c>
      <c r="B1647" t="s">
        <v>42</v>
      </c>
      <c r="C1647" t="str">
        <f t="shared" si="100"/>
        <v>UK_TO_elec</v>
      </c>
      <c r="D1647" t="str">
        <f t="shared" si="101"/>
        <v>PROTRA_CHP_PP_I</v>
      </c>
      <c r="E1647" t="s">
        <v>36</v>
      </c>
      <c r="F1647" s="1" t="str">
        <f t="shared" si="102"/>
        <v>UKTO_elecPROTRA_PP_wind_onshore</v>
      </c>
      <c r="G1647" s="5">
        <f>'PROTRA_capacity-UK-Fix'!H1647</f>
        <v>0.70980999999999994</v>
      </c>
      <c r="H1647" s="5">
        <f>'PROTRA_capacity-UK-Fix'!I1647</f>
        <v>0.87602000000000002</v>
      </c>
      <c r="I1647" s="5">
        <f>'PROTRA_capacity-UK-Fix'!J1647</f>
        <v>1.2253499999999999</v>
      </c>
      <c r="J1647" s="5">
        <f>'PROTRA_capacity-UK-Fix'!K1647</f>
        <v>1.49251</v>
      </c>
      <c r="K1647" s="5">
        <f>'PROTRA_capacity-UK-Fix'!L1647</f>
        <v>1.75431</v>
      </c>
      <c r="L1647" s="5">
        <f>'PROTRA_capacity-UK-Fix'!M1647</f>
        <v>2.0459499999999999</v>
      </c>
      <c r="M1647" s="5">
        <f>'PROTRA_capacity-UK-Fix'!N1647</f>
        <v>2.59504</v>
      </c>
      <c r="N1647" s="5">
        <f>'PROTRA_capacity-UK-Fix'!O1647</f>
        <v>3.2621199999999999</v>
      </c>
      <c r="O1647" s="5">
        <f>'PROTRA_capacity-UK-Fix'!P1647</f>
        <v>3.6862399999999997</v>
      </c>
      <c r="P1647" s="5">
        <f>'PROTRA_capacity-UK-Fix'!Q1647</f>
        <v>3.9612600000000002</v>
      </c>
      <c r="Q1647" s="5">
        <f>'PROTRA_capacity-UK-Fix'!R1647</f>
        <v>4.6579899999999999</v>
      </c>
      <c r="R1647" s="5">
        <f>'PROTRA_capacity-UK-Fix'!S1647</f>
        <v>5.4167700000000005</v>
      </c>
      <c r="S1647" s="5">
        <f>'PROTRA_capacity-UK-Fix'!T1647</f>
        <v>5.7728000000000002</v>
      </c>
      <c r="T1647" s="5">
        <f>'PROTRA_capacity-UK-Fix'!U1647</f>
        <v>6.0174799999999999</v>
      </c>
      <c r="U1647" s="5">
        <f>'PROTRA_capacity-UK-Fix'!V1647</f>
        <v>6.0638500000000004</v>
      </c>
      <c r="W1647" s="83">
        <f t="shared" si="103"/>
        <v>0.16558328206027229</v>
      </c>
    </row>
    <row r="1648" spans="1:23" x14ac:dyDescent="0.35">
      <c r="A1648" t="s">
        <v>76</v>
      </c>
      <c r="B1648" t="s">
        <v>41</v>
      </c>
      <c r="C1648" t="str">
        <f t="shared" si="100"/>
        <v>USMCA_TO_heat</v>
      </c>
      <c r="D1648" t="str">
        <f t="shared" si="101"/>
        <v>PROTRA_CHP_HP_I</v>
      </c>
      <c r="E1648" t="s">
        <v>0</v>
      </c>
      <c r="F1648" s="1" t="str">
        <f t="shared" si="102"/>
        <v>USMCATO_heatPROTRA_CHP_gas_fuels</v>
      </c>
      <c r="G1648" s="4">
        <f>'PROTRA_capacity-Original_Data'!H1648</f>
        <v>28.856250023085</v>
      </c>
      <c r="H1648" s="4">
        <f>'PROTRA_capacity-Original_Data'!I1648</f>
        <v>29.335625023468495</v>
      </c>
      <c r="I1648" s="4">
        <f>'PROTRA_capacity-Original_Data'!J1648</f>
        <v>28.468263911663499</v>
      </c>
      <c r="J1648" s="4">
        <f>'PROTRA_capacity-Original_Data'!K1648</f>
        <v>26.719513910264499</v>
      </c>
      <c r="K1648" s="4">
        <f>'PROTRA_capacity-Original_Data'!L1648</f>
        <v>26.353819465527497</v>
      </c>
      <c r="L1648" s="4">
        <f>'PROTRA_capacity-Original_Data'!M1648</f>
        <v>27.118194466139002</v>
      </c>
      <c r="M1648" s="4">
        <f>'PROTRA_capacity-Original_Data'!N1648</f>
        <v>28.9727083565115</v>
      </c>
      <c r="N1648" s="4">
        <f>'PROTRA_capacity-Original_Data'!O1648</f>
        <v>26.690416688018999</v>
      </c>
      <c r="O1648" s="4">
        <f>'PROTRA_capacity-Original_Data'!P1648</f>
        <v>25.059236131158496</v>
      </c>
      <c r="P1648" s="4">
        <f>'PROTRA_capacity-Original_Data'!Q1648</f>
        <v>23.891111130223997</v>
      </c>
      <c r="Q1648" s="4">
        <f>'PROTRA_capacity-Original_Data'!R1648</f>
        <v>29.944722246177996</v>
      </c>
      <c r="R1648" s="4">
        <f>'PROTRA_capacity-Original_Data'!S1648</f>
        <v>26.342159743295944</v>
      </c>
      <c r="S1648" s="4">
        <f>'PROTRA_capacity-Original_Data'!T1648</f>
        <v>28.474380578335055</v>
      </c>
      <c r="T1648" s="4">
        <f>'PROTRA_capacity-Original_Data'!U1648</f>
        <v>27.342540994096254</v>
      </c>
      <c r="U1648" s="4">
        <f>'PROTRA_capacity-Original_Data'!V1648</f>
        <v>27.88579280008641</v>
      </c>
      <c r="W1648" s="83">
        <f t="shared" si="103"/>
        <v>-2.4405361499225675E-3</v>
      </c>
    </row>
    <row r="1649" spans="1:23" x14ac:dyDescent="0.35">
      <c r="A1649" t="s">
        <v>76</v>
      </c>
      <c r="B1649" t="s">
        <v>41</v>
      </c>
      <c r="C1649" t="str">
        <f t="shared" si="100"/>
        <v>USMCA_TO_heat</v>
      </c>
      <c r="D1649" t="str">
        <f t="shared" si="101"/>
        <v>PROTRA_CHP_HP_I</v>
      </c>
      <c r="E1649" t="s">
        <v>1</v>
      </c>
      <c r="F1649" s="1" t="str">
        <f t="shared" si="102"/>
        <v>USMCATO_heatPROTRA_CHP_gas_fuels_CCS</v>
      </c>
      <c r="G1649" s="4">
        <f>'PROTRA_capacity-Original_Data'!H1649</f>
        <v>0</v>
      </c>
      <c r="H1649" s="4">
        <f>'PROTRA_capacity-Original_Data'!I1649</f>
        <v>0</v>
      </c>
      <c r="I1649" s="4">
        <f>'PROTRA_capacity-Original_Data'!J1649</f>
        <v>0</v>
      </c>
      <c r="J1649" s="4">
        <f>'PROTRA_capacity-Original_Data'!K1649</f>
        <v>0</v>
      </c>
      <c r="K1649" s="4">
        <f>'PROTRA_capacity-Original_Data'!L1649</f>
        <v>0</v>
      </c>
      <c r="L1649" s="4">
        <f>'PROTRA_capacity-Original_Data'!M1649</f>
        <v>0</v>
      </c>
      <c r="M1649" s="4">
        <f>'PROTRA_capacity-Original_Data'!N1649</f>
        <v>0</v>
      </c>
      <c r="N1649" s="4">
        <f>'PROTRA_capacity-Original_Data'!O1649</f>
        <v>0</v>
      </c>
      <c r="O1649" s="4">
        <f>'PROTRA_capacity-Original_Data'!P1649</f>
        <v>0</v>
      </c>
      <c r="P1649" s="4">
        <f>'PROTRA_capacity-Original_Data'!Q1649</f>
        <v>0</v>
      </c>
      <c r="Q1649" s="4">
        <f>'PROTRA_capacity-Original_Data'!R1649</f>
        <v>0</v>
      </c>
      <c r="R1649" s="4">
        <f>'PROTRA_capacity-Original_Data'!S1649</f>
        <v>0</v>
      </c>
      <c r="S1649" s="4">
        <f>'PROTRA_capacity-Original_Data'!T1649</f>
        <v>0</v>
      </c>
      <c r="T1649" s="4">
        <f>'PROTRA_capacity-Original_Data'!U1649</f>
        <v>0</v>
      </c>
      <c r="U1649" s="4">
        <f>'PROTRA_capacity-Original_Data'!V1649</f>
        <v>0</v>
      </c>
      <c r="W1649" s="83" t="e">
        <f t="shared" si="103"/>
        <v>#DIV/0!</v>
      </c>
    </row>
    <row r="1650" spans="1:23" x14ac:dyDescent="0.35">
      <c r="A1650" t="s">
        <v>76</v>
      </c>
      <c r="B1650" t="s">
        <v>41</v>
      </c>
      <c r="C1650" t="str">
        <f t="shared" si="100"/>
        <v>USMCA_TO_heat</v>
      </c>
      <c r="D1650" t="str">
        <f t="shared" si="101"/>
        <v>PROTRA_CHP_HP_I</v>
      </c>
      <c r="E1650" t="s">
        <v>2</v>
      </c>
      <c r="F1650" s="1" t="str">
        <f t="shared" si="102"/>
        <v>USMCATO_heatPROTRA_CHP_geothermal</v>
      </c>
      <c r="G1650" s="3">
        <v>0</v>
      </c>
      <c r="H1650" s="3">
        <v>0</v>
      </c>
      <c r="I1650" s="3">
        <v>0</v>
      </c>
      <c r="J1650" s="3">
        <v>0</v>
      </c>
      <c r="K1650" s="3">
        <v>0</v>
      </c>
      <c r="L1650" s="3">
        <v>0</v>
      </c>
      <c r="M1650" s="3">
        <v>0</v>
      </c>
      <c r="N1650" s="3">
        <v>0</v>
      </c>
      <c r="O1650" s="3">
        <v>0</v>
      </c>
      <c r="P1650" s="3">
        <v>0</v>
      </c>
      <c r="Q1650" s="3">
        <v>0</v>
      </c>
      <c r="R1650" s="3">
        <v>0</v>
      </c>
      <c r="S1650" s="3">
        <v>0</v>
      </c>
      <c r="T1650" s="3">
        <v>0</v>
      </c>
      <c r="U1650" s="3">
        <v>0</v>
      </c>
      <c r="W1650" s="83" t="e">
        <f t="shared" si="103"/>
        <v>#DIV/0!</v>
      </c>
    </row>
    <row r="1651" spans="1:23" x14ac:dyDescent="0.35">
      <c r="A1651" t="s">
        <v>76</v>
      </c>
      <c r="B1651" t="s">
        <v>41</v>
      </c>
      <c r="C1651" t="str">
        <f t="shared" si="100"/>
        <v>USMCA_TO_heat</v>
      </c>
      <c r="D1651" t="str">
        <f t="shared" si="101"/>
        <v>PROTRA_CHP_HP_I</v>
      </c>
      <c r="E1651" t="s">
        <v>3</v>
      </c>
      <c r="F1651" s="1" t="str">
        <f t="shared" si="102"/>
        <v>USMCATO_heatPROTRA_CHP_liquid_fuels</v>
      </c>
      <c r="G1651" s="4">
        <f>'PROTRA_capacity-Original_Data'!H1651</f>
        <v>0.70791666723299995</v>
      </c>
      <c r="H1651" s="4">
        <f>'PROTRA_capacity-Original_Data'!I1651</f>
        <v>0.69708333389099997</v>
      </c>
      <c r="I1651" s="4">
        <f>'PROTRA_capacity-Original_Data'!J1651</f>
        <v>0.63034722272650001</v>
      </c>
      <c r="J1651" s="4">
        <f>'PROTRA_capacity-Original_Data'!K1651</f>
        <v>0.66937500053550014</v>
      </c>
      <c r="K1651" s="4">
        <f>'PROTRA_capacity-Original_Data'!L1651</f>
        <v>0.55909722266950002</v>
      </c>
      <c r="L1651" s="4">
        <f>'PROTRA_capacity-Original_Data'!M1651</f>
        <v>0.46208333370299998</v>
      </c>
      <c r="M1651" s="4">
        <f>'PROTRA_capacity-Original_Data'!N1651</f>
        <v>0.43715277812749997</v>
      </c>
      <c r="N1651" s="4">
        <f>'PROTRA_capacity-Original_Data'!O1651</f>
        <v>0.45597222258699999</v>
      </c>
      <c r="O1651" s="4">
        <f>'PROTRA_capacity-Original_Data'!P1651</f>
        <v>0.50041666706700005</v>
      </c>
      <c r="P1651" s="4">
        <f>'PROTRA_capacity-Original_Data'!Q1651</f>
        <v>0.49875000039899992</v>
      </c>
      <c r="Q1651" s="4">
        <f>'PROTRA_capacity-Original_Data'!R1651</f>
        <v>0.11562500009249999</v>
      </c>
      <c r="R1651" s="4">
        <f>'PROTRA_capacity-Original_Data'!S1651</f>
        <v>9.3813888963939995E-2</v>
      </c>
      <c r="S1651" s="4">
        <f>'PROTRA_capacity-Original_Data'!T1651</f>
        <v>0.14603402789460498</v>
      </c>
      <c r="T1651" s="4">
        <f>'PROTRA_capacity-Original_Data'!U1651</f>
        <v>0.10306250008244999</v>
      </c>
      <c r="U1651" s="4">
        <f>'PROTRA_capacity-Original_Data'!V1651</f>
        <v>2.6965902799350516E-2</v>
      </c>
      <c r="W1651" s="83">
        <f t="shared" si="103"/>
        <v>-0.20817188812005349</v>
      </c>
    </row>
    <row r="1652" spans="1:23" x14ac:dyDescent="0.35">
      <c r="A1652" t="s">
        <v>76</v>
      </c>
      <c r="B1652" t="s">
        <v>41</v>
      </c>
      <c r="C1652" t="str">
        <f t="shared" si="100"/>
        <v>USMCA_TO_heat</v>
      </c>
      <c r="D1652" t="str">
        <f t="shared" si="101"/>
        <v>PROTRA_CHP_HP_I</v>
      </c>
      <c r="E1652" t="s">
        <v>4</v>
      </c>
      <c r="F1652" s="1" t="str">
        <f t="shared" si="102"/>
        <v>USMCATO_heatPROTRA_CHP_liquid_fuels_CCS</v>
      </c>
      <c r="G1652" s="4">
        <f>'PROTRA_capacity-Original_Data'!H1652</f>
        <v>0</v>
      </c>
      <c r="H1652" s="4">
        <f>'PROTRA_capacity-Original_Data'!I1652</f>
        <v>0</v>
      </c>
      <c r="I1652" s="4">
        <f>'PROTRA_capacity-Original_Data'!J1652</f>
        <v>0</v>
      </c>
      <c r="J1652" s="4">
        <f>'PROTRA_capacity-Original_Data'!K1652</f>
        <v>0</v>
      </c>
      <c r="K1652" s="4">
        <f>'PROTRA_capacity-Original_Data'!L1652</f>
        <v>0</v>
      </c>
      <c r="L1652" s="4">
        <f>'PROTRA_capacity-Original_Data'!M1652</f>
        <v>0</v>
      </c>
      <c r="M1652" s="4">
        <f>'PROTRA_capacity-Original_Data'!N1652</f>
        <v>0</v>
      </c>
      <c r="N1652" s="4">
        <f>'PROTRA_capacity-Original_Data'!O1652</f>
        <v>0</v>
      </c>
      <c r="O1652" s="4">
        <f>'PROTRA_capacity-Original_Data'!P1652</f>
        <v>0</v>
      </c>
      <c r="P1652" s="4">
        <f>'PROTRA_capacity-Original_Data'!Q1652</f>
        <v>0</v>
      </c>
      <c r="Q1652" s="4">
        <f>'PROTRA_capacity-Original_Data'!R1652</f>
        <v>0</v>
      </c>
      <c r="R1652" s="4">
        <f>'PROTRA_capacity-Original_Data'!S1652</f>
        <v>0</v>
      </c>
      <c r="S1652" s="4">
        <f>'PROTRA_capacity-Original_Data'!T1652</f>
        <v>0</v>
      </c>
      <c r="T1652" s="4">
        <f>'PROTRA_capacity-Original_Data'!U1652</f>
        <v>0</v>
      </c>
      <c r="U1652" s="4">
        <f>'PROTRA_capacity-Original_Data'!V1652</f>
        <v>0</v>
      </c>
      <c r="W1652" s="83" t="e">
        <f t="shared" si="103"/>
        <v>#DIV/0!</v>
      </c>
    </row>
    <row r="1653" spans="1:23" x14ac:dyDescent="0.35">
      <c r="A1653" t="s">
        <v>76</v>
      </c>
      <c r="B1653" t="s">
        <v>41</v>
      </c>
      <c r="C1653" t="str">
        <f t="shared" si="100"/>
        <v>USMCA_TO_heat</v>
      </c>
      <c r="D1653" t="str">
        <f t="shared" si="101"/>
        <v>PROTRA_CHP_HP_I</v>
      </c>
      <c r="E1653" t="s">
        <v>5</v>
      </c>
      <c r="F1653" s="1" t="str">
        <f t="shared" si="102"/>
        <v>USMCATO_heatPROTRA_CHP_solid_fossil</v>
      </c>
      <c r="G1653" s="4">
        <f>'PROTRA_capacity-Original_Data'!H1653</f>
        <v>6.5946527830534993</v>
      </c>
      <c r="H1653" s="4">
        <f>'PROTRA_capacity-Original_Data'!I1653</f>
        <v>6.4877083385235004</v>
      </c>
      <c r="I1653" s="4">
        <f>'PROTRA_capacity-Original_Data'!J1653</f>
        <v>6.2172222271960003</v>
      </c>
      <c r="J1653" s="4">
        <f>'PROTRA_capacity-Original_Data'!K1653</f>
        <v>6.9252083388734995</v>
      </c>
      <c r="K1653" s="4">
        <f>'PROTRA_capacity-Original_Data'!L1653</f>
        <v>6.8167361165645</v>
      </c>
      <c r="L1653" s="4">
        <f>'PROTRA_capacity-Original_Data'!M1653</f>
        <v>6.4549305607194993</v>
      </c>
      <c r="M1653" s="4">
        <f>'PROTRA_capacity-Original_Data'!N1653</f>
        <v>4.5100694480524997</v>
      </c>
      <c r="N1653" s="4">
        <f>'PROTRA_capacity-Original_Data'!O1653</f>
        <v>3.6960416696234994</v>
      </c>
      <c r="O1653" s="4">
        <f>'PROTRA_capacity-Original_Data'!P1653</f>
        <v>2.9113888912179999</v>
      </c>
      <c r="P1653" s="4">
        <f>'PROTRA_capacity-Original_Data'!Q1653</f>
        <v>3.0027083357355</v>
      </c>
      <c r="Q1653" s="4">
        <f>'PROTRA_capacity-Original_Data'!R1653</f>
        <v>2.3875000019099999</v>
      </c>
      <c r="R1653" s="4">
        <f>'PROTRA_capacity-Original_Data'!S1653</f>
        <v>2.1375090294877852</v>
      </c>
      <c r="S1653" s="4">
        <f>'PROTRA_capacity-Original_Data'!T1653</f>
        <v>2.3735645852321849</v>
      </c>
      <c r="T1653" s="4">
        <f>'PROTRA_capacity-Original_Data'!U1653</f>
        <v>2.086314585002385</v>
      </c>
      <c r="U1653" s="4">
        <f>'PROTRA_capacity-Original_Data'!V1653</f>
        <v>1.9016422931879804</v>
      </c>
      <c r="W1653" s="83">
        <f t="shared" si="103"/>
        <v>-8.4993743124765264E-2</v>
      </c>
    </row>
    <row r="1654" spans="1:23" x14ac:dyDescent="0.35">
      <c r="A1654" t="s">
        <v>76</v>
      </c>
      <c r="B1654" t="s">
        <v>41</v>
      </c>
      <c r="C1654" t="str">
        <f t="shared" si="100"/>
        <v>USMCA_TO_heat</v>
      </c>
      <c r="D1654" t="str">
        <f t="shared" si="101"/>
        <v>PROTRA_CHP_HP_I</v>
      </c>
      <c r="E1654" t="s">
        <v>6</v>
      </c>
      <c r="F1654" s="1" t="str">
        <f t="shared" si="102"/>
        <v>USMCATO_heatPROTRA_CHP_solid_fossil_CCS</v>
      </c>
      <c r="G1654" s="4">
        <f>'PROTRA_capacity-Original_Data'!H1654</f>
        <v>0</v>
      </c>
      <c r="H1654" s="4">
        <f>'PROTRA_capacity-Original_Data'!I1654</f>
        <v>0</v>
      </c>
      <c r="I1654" s="4">
        <f>'PROTRA_capacity-Original_Data'!J1654</f>
        <v>0</v>
      </c>
      <c r="J1654" s="4">
        <f>'PROTRA_capacity-Original_Data'!K1654</f>
        <v>0</v>
      </c>
      <c r="K1654" s="4">
        <f>'PROTRA_capacity-Original_Data'!L1654</f>
        <v>0</v>
      </c>
      <c r="L1654" s="4">
        <f>'PROTRA_capacity-Original_Data'!M1654</f>
        <v>0</v>
      </c>
      <c r="M1654" s="4">
        <f>'PROTRA_capacity-Original_Data'!N1654</f>
        <v>0</v>
      </c>
      <c r="N1654" s="4">
        <f>'PROTRA_capacity-Original_Data'!O1654</f>
        <v>0</v>
      </c>
      <c r="O1654" s="4">
        <f>'PROTRA_capacity-Original_Data'!P1654</f>
        <v>0</v>
      </c>
      <c r="P1654" s="4">
        <f>'PROTRA_capacity-Original_Data'!Q1654</f>
        <v>0</v>
      </c>
      <c r="Q1654" s="4">
        <f>'PROTRA_capacity-Original_Data'!R1654</f>
        <v>0</v>
      </c>
      <c r="R1654" s="4">
        <f>'PROTRA_capacity-Original_Data'!S1654</f>
        <v>0</v>
      </c>
      <c r="S1654" s="4">
        <f>'PROTRA_capacity-Original_Data'!T1654</f>
        <v>0</v>
      </c>
      <c r="T1654" s="4">
        <f>'PROTRA_capacity-Original_Data'!U1654</f>
        <v>0</v>
      </c>
      <c r="U1654" s="4">
        <f>'PROTRA_capacity-Original_Data'!V1654</f>
        <v>0</v>
      </c>
      <c r="W1654" s="83" t="e">
        <f t="shared" si="103"/>
        <v>#DIV/0!</v>
      </c>
    </row>
    <row r="1655" spans="1:23" x14ac:dyDescent="0.35">
      <c r="A1655" t="s">
        <v>76</v>
      </c>
      <c r="B1655" t="s">
        <v>41</v>
      </c>
      <c r="C1655" t="str">
        <f t="shared" si="100"/>
        <v>USMCA_TO_heat</v>
      </c>
      <c r="D1655" t="str">
        <f t="shared" si="101"/>
        <v>PROTRA_CHP_HP_I</v>
      </c>
      <c r="E1655" t="s">
        <v>7</v>
      </c>
      <c r="F1655" s="1" t="str">
        <f t="shared" si="102"/>
        <v>USMCATO_heatPROTRA_CHP_waste</v>
      </c>
      <c r="G1655" s="4">
        <f>'PROTRA_capacity-Original_Data'!H1655</f>
        <v>0.50795138929524997</v>
      </c>
      <c r="H1655" s="4">
        <f>'PROTRA_capacity-Original_Data'!I1655</f>
        <v>0.51690972263574997</v>
      </c>
      <c r="I1655" s="4">
        <f>'PROTRA_capacity-Original_Data'!J1655</f>
        <v>0.54965277821750003</v>
      </c>
      <c r="J1655" s="4">
        <f>'PROTRA_capacity-Original_Data'!K1655</f>
        <v>0.56440972267375</v>
      </c>
      <c r="K1655" s="4">
        <f>'PROTRA_capacity-Original_Data'!L1655</f>
        <v>0.55104166710750002</v>
      </c>
      <c r="L1655" s="4">
        <f>'PROTRA_capacity-Original_Data'!M1655</f>
        <v>0.61256944493449983</v>
      </c>
      <c r="M1655" s="4">
        <f>'PROTRA_capacity-Original_Data'!N1655</f>
        <v>0.57267361156925001</v>
      </c>
      <c r="N1655" s="4">
        <f>'PROTRA_capacity-Original_Data'!O1655</f>
        <v>0.49260416706075</v>
      </c>
      <c r="O1655" s="4">
        <f>'PROTRA_capacity-Original_Data'!P1655</f>
        <v>0.56527777822999992</v>
      </c>
      <c r="P1655" s="4">
        <f>'PROTRA_capacity-Original_Data'!Q1655</f>
        <v>0.54708333377099994</v>
      </c>
      <c r="Q1655" s="4">
        <f>'PROTRA_capacity-Original_Data'!R1655</f>
        <v>0.75524305615974996</v>
      </c>
      <c r="R1655" s="4">
        <f>'PROTRA_capacity-Original_Data'!S1655</f>
        <v>0.6997322922264525</v>
      </c>
      <c r="S1655" s="4">
        <f>'PROTRA_capacity-Original_Data'!T1655</f>
        <v>0.6673739588672325</v>
      </c>
      <c r="T1655" s="4">
        <f>'PROTRA_capacity-Original_Data'!U1655</f>
        <v>0.67196041720423494</v>
      </c>
      <c r="U1655" s="4">
        <f>'PROTRA_capacity-Original_Data'!V1655</f>
        <v>0.6881489241616302</v>
      </c>
      <c r="W1655" s="83">
        <f t="shared" si="103"/>
        <v>2.1923983289469762E-2</v>
      </c>
    </row>
    <row r="1656" spans="1:23" x14ac:dyDescent="0.35">
      <c r="A1656" t="s">
        <v>76</v>
      </c>
      <c r="B1656" t="s">
        <v>41</v>
      </c>
      <c r="C1656" t="str">
        <f t="shared" si="100"/>
        <v>USMCA_TO_heat</v>
      </c>
      <c r="D1656" t="str">
        <f t="shared" si="101"/>
        <v>PROTRA_CHP_HP_I</v>
      </c>
      <c r="E1656" t="s">
        <v>8</v>
      </c>
      <c r="F1656" s="1" t="str">
        <f t="shared" si="102"/>
        <v>USMCATO_heatPROTRA_CHP_solid_bio</v>
      </c>
      <c r="G1656" s="4">
        <f>'PROTRA_capacity-Original_Data'!H1656</f>
        <v>1.9377083348834998</v>
      </c>
      <c r="H1656" s="4">
        <f>'PROTRA_capacity-Original_Data'!I1656</f>
        <v>2.2336111128979996</v>
      </c>
      <c r="I1656" s="4">
        <f>'PROTRA_capacity-Original_Data'!J1656</f>
        <v>1.9693055571310001</v>
      </c>
      <c r="J1656" s="4">
        <f>'PROTRA_capacity-Original_Data'!K1656</f>
        <v>2.1415972239354994</v>
      </c>
      <c r="K1656" s="4">
        <f>'PROTRA_capacity-Original_Data'!L1656</f>
        <v>1.8718055570529999</v>
      </c>
      <c r="L1656" s="4">
        <f>'PROTRA_capacity-Original_Data'!M1656</f>
        <v>1.5991666679459999</v>
      </c>
      <c r="M1656" s="4">
        <f>'PROTRA_capacity-Original_Data'!N1656</f>
        <v>1.8117361125605</v>
      </c>
      <c r="N1656" s="4">
        <f>'PROTRA_capacity-Original_Data'!O1656</f>
        <v>1.909305557083</v>
      </c>
      <c r="O1656" s="4">
        <f>'PROTRA_capacity-Original_Data'!P1656</f>
        <v>2.0824305572215001</v>
      </c>
      <c r="P1656" s="4">
        <f>'PROTRA_capacity-Original_Data'!Q1656</f>
        <v>1.9027777793</v>
      </c>
      <c r="Q1656" s="4">
        <f>'PROTRA_capacity-Original_Data'!R1656</f>
        <v>2.3829166685729999</v>
      </c>
      <c r="R1656" s="4">
        <f>'PROTRA_capacity-Original_Data'!S1656</f>
        <v>2.3401395852054447</v>
      </c>
      <c r="S1656" s="4">
        <f>'PROTRA_capacity-Original_Data'!T1656</f>
        <v>2.2495965295774543</v>
      </c>
      <c r="T1656" s="4">
        <f>'PROTRA_capacity-Original_Data'!U1656</f>
        <v>2.5569000020455199</v>
      </c>
      <c r="U1656" s="4">
        <f>'PROTRA_capacity-Original_Data'!V1656</f>
        <v>2.6743924326950692</v>
      </c>
      <c r="W1656" s="83">
        <f t="shared" si="103"/>
        <v>2.3282343468365996E-2</v>
      </c>
    </row>
    <row r="1657" spans="1:23" x14ac:dyDescent="0.35">
      <c r="A1657" t="s">
        <v>76</v>
      </c>
      <c r="B1657" t="s">
        <v>41</v>
      </c>
      <c r="C1657" t="str">
        <f t="shared" si="100"/>
        <v>USMCA_TO_heat</v>
      </c>
      <c r="D1657" t="str">
        <f t="shared" si="101"/>
        <v>PROTRA_CHP_HP_I</v>
      </c>
      <c r="E1657" t="s">
        <v>9</v>
      </c>
      <c r="F1657" s="1" t="str">
        <f t="shared" si="102"/>
        <v>USMCATO_heatPROTRA_CHP_solid_bio_CCS</v>
      </c>
      <c r="G1657" s="4">
        <f>'PROTRA_capacity-Original_Data'!H1657</f>
        <v>0</v>
      </c>
      <c r="H1657" s="4">
        <f>'PROTRA_capacity-Original_Data'!I1657</f>
        <v>0</v>
      </c>
      <c r="I1657" s="4">
        <f>'PROTRA_capacity-Original_Data'!J1657</f>
        <v>0</v>
      </c>
      <c r="J1657" s="4">
        <f>'PROTRA_capacity-Original_Data'!K1657</f>
        <v>0</v>
      </c>
      <c r="K1657" s="4">
        <f>'PROTRA_capacity-Original_Data'!L1657</f>
        <v>0</v>
      </c>
      <c r="L1657" s="4">
        <f>'PROTRA_capacity-Original_Data'!M1657</f>
        <v>0</v>
      </c>
      <c r="M1657" s="4">
        <f>'PROTRA_capacity-Original_Data'!N1657</f>
        <v>0</v>
      </c>
      <c r="N1657" s="4">
        <f>'PROTRA_capacity-Original_Data'!O1657</f>
        <v>0</v>
      </c>
      <c r="O1657" s="4">
        <f>'PROTRA_capacity-Original_Data'!P1657</f>
        <v>0</v>
      </c>
      <c r="P1657" s="4">
        <f>'PROTRA_capacity-Original_Data'!Q1657</f>
        <v>0</v>
      </c>
      <c r="Q1657" s="4">
        <f>'PROTRA_capacity-Original_Data'!R1657</f>
        <v>0</v>
      </c>
      <c r="R1657" s="4">
        <f>'PROTRA_capacity-Original_Data'!S1657</f>
        <v>0</v>
      </c>
      <c r="S1657" s="4">
        <f>'PROTRA_capacity-Original_Data'!T1657</f>
        <v>0</v>
      </c>
      <c r="T1657" s="4">
        <f>'PROTRA_capacity-Original_Data'!U1657</f>
        <v>0</v>
      </c>
      <c r="U1657" s="4">
        <f>'PROTRA_capacity-Original_Data'!V1657</f>
        <v>0</v>
      </c>
      <c r="W1657" s="83" t="e">
        <f t="shared" si="103"/>
        <v>#DIV/0!</v>
      </c>
    </row>
    <row r="1658" spans="1:23" x14ac:dyDescent="0.35">
      <c r="A1658" t="s">
        <v>76</v>
      </c>
      <c r="B1658" t="s">
        <v>41</v>
      </c>
      <c r="C1658" t="str">
        <f t="shared" si="100"/>
        <v>USMCA_TO_heat</v>
      </c>
      <c r="D1658" t="str">
        <f t="shared" si="101"/>
        <v>PROTRA_CHP_HP_I</v>
      </c>
      <c r="E1658" t="s">
        <v>10</v>
      </c>
      <c r="F1658" s="1" t="str">
        <f t="shared" si="102"/>
        <v>USMCATO_heatPROTRA_HP_gas_fuels</v>
      </c>
      <c r="G1658" s="4">
        <f>'PROTRA_capacity-Original_Data'!H1658</f>
        <v>1.70138889025E-2</v>
      </c>
      <c r="H1658" s="4">
        <f>'PROTRA_capacity-Original_Data'!I1658</f>
        <v>0.17666666680799997</v>
      </c>
      <c r="I1658" s="4">
        <f>'PROTRA_capacity-Original_Data'!J1658</f>
        <v>0.17666666680799997</v>
      </c>
      <c r="J1658" s="4">
        <f>'PROTRA_capacity-Original_Data'!K1658</f>
        <v>0.17666666680799997</v>
      </c>
      <c r="K1658" s="4">
        <f>'PROTRA_capacity-Original_Data'!L1658</f>
        <v>0.17666666680799997</v>
      </c>
      <c r="L1658" s="4">
        <f>'PROTRA_capacity-Original_Data'!M1658</f>
        <v>0.14812500011849999</v>
      </c>
      <c r="M1658" s="4">
        <f>'PROTRA_capacity-Original_Data'!N1658</f>
        <v>0.14812500011849999</v>
      </c>
      <c r="N1658" s="4">
        <f>'PROTRA_capacity-Original_Data'!O1658</f>
        <v>0.13958333344499999</v>
      </c>
      <c r="O1658" s="4">
        <f>'PROTRA_capacity-Original_Data'!P1658</f>
        <v>0.13930555566699998</v>
      </c>
      <c r="P1658" s="4">
        <f>'PROTRA_capacity-Original_Data'!Q1658</f>
        <v>0.13923611122249996</v>
      </c>
      <c r="Q1658" s="4">
        <f>'PROTRA_capacity-Original_Data'!R1658</f>
        <v>0.1393750001115</v>
      </c>
      <c r="R1658" s="4">
        <f>'PROTRA_capacity-Original_Data'!S1658</f>
        <v>0.1393750001115</v>
      </c>
      <c r="S1658" s="4">
        <f>'PROTRA_capacity-Original_Data'!T1658</f>
        <v>0.13944444455599997</v>
      </c>
      <c r="T1658" s="4">
        <f>'PROTRA_capacity-Original_Data'!U1658</f>
        <v>0.13951388900049999</v>
      </c>
      <c r="U1658" s="4">
        <f>'PROTRA_capacity-Original_Data'!V1658</f>
        <v>0.13957638900055</v>
      </c>
      <c r="W1658" s="83">
        <f t="shared" si="103"/>
        <v>0.16221455986738986</v>
      </c>
    </row>
    <row r="1659" spans="1:23" x14ac:dyDescent="0.35">
      <c r="A1659" t="s">
        <v>76</v>
      </c>
      <c r="B1659" t="s">
        <v>41</v>
      </c>
      <c r="C1659" t="str">
        <f t="shared" si="100"/>
        <v>USMCA_TO_heat</v>
      </c>
      <c r="D1659" t="str">
        <f t="shared" si="101"/>
        <v>PROTRA_CHP_HP_I</v>
      </c>
      <c r="E1659" t="s">
        <v>11</v>
      </c>
      <c r="F1659" s="1" t="str">
        <f t="shared" si="102"/>
        <v>USMCATO_heatPROTRA_HP_solid_bio</v>
      </c>
      <c r="G1659" s="4">
        <f>'PROTRA_capacity-Original_Data'!H1659</f>
        <v>0</v>
      </c>
      <c r="H1659" s="4">
        <f>'PROTRA_capacity-Original_Data'!I1659</f>
        <v>0</v>
      </c>
      <c r="I1659" s="4">
        <f>'PROTRA_capacity-Original_Data'!J1659</f>
        <v>0</v>
      </c>
      <c r="J1659" s="4">
        <f>'PROTRA_capacity-Original_Data'!K1659</f>
        <v>0</v>
      </c>
      <c r="K1659" s="4">
        <f>'PROTRA_capacity-Original_Data'!L1659</f>
        <v>0</v>
      </c>
      <c r="L1659" s="4">
        <f>'PROTRA_capacity-Original_Data'!M1659</f>
        <v>0</v>
      </c>
      <c r="M1659" s="4">
        <f>'PROTRA_capacity-Original_Data'!N1659</f>
        <v>0</v>
      </c>
      <c r="N1659" s="4">
        <f>'PROTRA_capacity-Original_Data'!O1659</f>
        <v>0</v>
      </c>
      <c r="O1659" s="4">
        <f>'PROTRA_capacity-Original_Data'!P1659</f>
        <v>0</v>
      </c>
      <c r="P1659" s="4">
        <f>'PROTRA_capacity-Original_Data'!Q1659</f>
        <v>0</v>
      </c>
      <c r="Q1659" s="4">
        <f>'PROTRA_capacity-Original_Data'!R1659</f>
        <v>0</v>
      </c>
      <c r="R1659" s="4">
        <f>'PROTRA_capacity-Original_Data'!S1659</f>
        <v>0</v>
      </c>
      <c r="S1659" s="4">
        <f>'PROTRA_capacity-Original_Data'!T1659</f>
        <v>0</v>
      </c>
      <c r="T1659" s="4">
        <f>'PROTRA_capacity-Original_Data'!U1659</f>
        <v>0</v>
      </c>
      <c r="U1659" s="4">
        <f>'PROTRA_capacity-Original_Data'!V1659</f>
        <v>0</v>
      </c>
      <c r="W1659" s="83" t="e">
        <f t="shared" si="103"/>
        <v>#DIV/0!</v>
      </c>
    </row>
    <row r="1660" spans="1:23" x14ac:dyDescent="0.35">
      <c r="A1660" t="s">
        <v>76</v>
      </c>
      <c r="B1660" t="s">
        <v>41</v>
      </c>
      <c r="C1660" t="str">
        <f t="shared" si="100"/>
        <v>USMCA_TO_heat</v>
      </c>
      <c r="D1660" t="str">
        <f t="shared" si="101"/>
        <v>PROTRA_CHP_HP_I</v>
      </c>
      <c r="E1660" t="s">
        <v>12</v>
      </c>
      <c r="F1660" s="1" t="str">
        <f t="shared" si="102"/>
        <v>USMCATO_heatPROTRA_HP_geothermal</v>
      </c>
      <c r="G1660" s="4">
        <f>INDEX('CHP-geothermal-fix'!H$155:H$226,MATCH(PROTRA_capacity!$F1660,'CHP-geothermal-fix'!$F$155:$F$226,0))</f>
        <v>0</v>
      </c>
      <c r="H1660" s="4">
        <f>INDEX('CHP-geothermal-fix'!I$155:I$226,MATCH(PROTRA_capacity!$F1660,'CHP-geothermal-fix'!$F$155:$F$226,0))</f>
        <v>0</v>
      </c>
      <c r="I1660" s="4">
        <f>INDEX('CHP-geothermal-fix'!J$155:J$226,MATCH(PROTRA_capacity!$F1660,'CHP-geothermal-fix'!$F$155:$F$226,0))</f>
        <v>0</v>
      </c>
      <c r="J1660" s="4">
        <f>INDEX('CHP-geothermal-fix'!K$155:K$226,MATCH(PROTRA_capacity!$F1660,'CHP-geothermal-fix'!$F$155:$F$226,0))</f>
        <v>0</v>
      </c>
      <c r="K1660" s="4">
        <f>INDEX('CHP-geothermal-fix'!L$155:L$226,MATCH(PROTRA_capacity!$F1660,'CHP-geothermal-fix'!$F$155:$F$226,0))</f>
        <v>0</v>
      </c>
      <c r="L1660" s="4">
        <f>INDEX('CHP-geothermal-fix'!M$155:M$226,MATCH(PROTRA_capacity!$F1660,'CHP-geothermal-fix'!$F$155:$F$226,0))</f>
        <v>0</v>
      </c>
      <c r="M1660" s="4">
        <f>INDEX('CHP-geothermal-fix'!N$155:N$226,MATCH(PROTRA_capacity!$F1660,'CHP-geothermal-fix'!$F$155:$F$226,0))</f>
        <v>0</v>
      </c>
      <c r="N1660" s="4">
        <f>INDEX('CHP-geothermal-fix'!O$155:O$226,MATCH(PROTRA_capacity!$F1660,'CHP-geothermal-fix'!$F$155:$F$226,0))</f>
        <v>0</v>
      </c>
      <c r="O1660" s="4">
        <f>INDEX('CHP-geothermal-fix'!P$155:P$226,MATCH(PROTRA_capacity!$F1660,'CHP-geothermal-fix'!$F$155:$F$226,0))</f>
        <v>0</v>
      </c>
      <c r="P1660" s="4">
        <f>INDEX('CHP-geothermal-fix'!Q$155:Q$226,MATCH(PROTRA_capacity!$F1660,'CHP-geothermal-fix'!$F$155:$F$226,0))</f>
        <v>0</v>
      </c>
      <c r="Q1660" s="4">
        <f>INDEX('CHP-geothermal-fix'!R$155:R$226,MATCH(PROTRA_capacity!$F1660,'CHP-geothermal-fix'!$F$155:$F$226,0))</f>
        <v>0</v>
      </c>
      <c r="R1660" s="4">
        <f>INDEX('CHP-geothermal-fix'!S$155:S$226,MATCH(PROTRA_capacity!$F1660,'CHP-geothermal-fix'!$F$155:$F$226,0))</f>
        <v>0</v>
      </c>
      <c r="S1660" s="4">
        <f>INDEX('CHP-geothermal-fix'!T$155:T$226,MATCH(PROTRA_capacity!$F1660,'CHP-geothermal-fix'!$F$155:$F$226,0))</f>
        <v>0</v>
      </c>
      <c r="T1660" s="4">
        <f>INDEX('CHP-geothermal-fix'!U$155:U$226,MATCH(PROTRA_capacity!$F1660,'CHP-geothermal-fix'!$F$155:$F$226,0))</f>
        <v>0</v>
      </c>
      <c r="U1660" s="4">
        <f>INDEX('CHP-geothermal-fix'!V$155:V$226,MATCH(PROTRA_capacity!$F1660,'CHP-geothermal-fix'!$F$155:$F$226,0))</f>
        <v>0</v>
      </c>
      <c r="W1660" s="83" t="e">
        <f t="shared" si="103"/>
        <v>#DIV/0!</v>
      </c>
    </row>
    <row r="1661" spans="1:23" x14ac:dyDescent="0.35">
      <c r="A1661" t="s">
        <v>76</v>
      </c>
      <c r="B1661" t="s">
        <v>41</v>
      </c>
      <c r="C1661" t="str">
        <f t="shared" si="100"/>
        <v>USMCA_TO_heat</v>
      </c>
      <c r="D1661" t="str">
        <f t="shared" si="101"/>
        <v>PROTRA_CHP_HP_I</v>
      </c>
      <c r="E1661" t="s">
        <v>13</v>
      </c>
      <c r="F1661" s="1" t="str">
        <f t="shared" si="102"/>
        <v>USMCATO_heatPROTRA_HP_liquid_fuels</v>
      </c>
      <c r="G1661" s="4">
        <f>'PROTRA_capacity-Original_Data'!H1661</f>
        <v>0</v>
      </c>
      <c r="H1661" s="4">
        <f>'PROTRA_capacity-Original_Data'!I1661</f>
        <v>0</v>
      </c>
      <c r="I1661" s="4">
        <f>'PROTRA_capacity-Original_Data'!J1661</f>
        <v>0</v>
      </c>
      <c r="J1661" s="4">
        <f>'PROTRA_capacity-Original_Data'!K1661</f>
        <v>0</v>
      </c>
      <c r="K1661" s="4">
        <f>'PROTRA_capacity-Original_Data'!L1661</f>
        <v>0</v>
      </c>
      <c r="L1661" s="4">
        <f>'PROTRA_capacity-Original_Data'!M1661</f>
        <v>0</v>
      </c>
      <c r="M1661" s="4">
        <f>'PROTRA_capacity-Original_Data'!N1661</f>
        <v>0</v>
      </c>
      <c r="N1661" s="4">
        <f>'PROTRA_capacity-Original_Data'!O1661</f>
        <v>0</v>
      </c>
      <c r="O1661" s="4">
        <f>'PROTRA_capacity-Original_Data'!P1661</f>
        <v>0</v>
      </c>
      <c r="P1661" s="4">
        <f>'PROTRA_capacity-Original_Data'!Q1661</f>
        <v>0</v>
      </c>
      <c r="Q1661" s="4">
        <f>'PROTRA_capacity-Original_Data'!R1661</f>
        <v>0</v>
      </c>
      <c r="R1661" s="4">
        <f>'PROTRA_capacity-Original_Data'!S1661</f>
        <v>0</v>
      </c>
      <c r="S1661" s="4">
        <f>'PROTRA_capacity-Original_Data'!T1661</f>
        <v>0</v>
      </c>
      <c r="T1661" s="4">
        <f>'PROTRA_capacity-Original_Data'!U1661</f>
        <v>0</v>
      </c>
      <c r="U1661" s="4">
        <f>'PROTRA_capacity-Original_Data'!V1661</f>
        <v>0</v>
      </c>
      <c r="W1661" s="83" t="e">
        <f t="shared" si="103"/>
        <v>#DIV/0!</v>
      </c>
    </row>
    <row r="1662" spans="1:23" x14ac:dyDescent="0.35">
      <c r="A1662" t="s">
        <v>76</v>
      </c>
      <c r="B1662" t="s">
        <v>41</v>
      </c>
      <c r="C1662" t="str">
        <f t="shared" si="100"/>
        <v>USMCA_TO_heat</v>
      </c>
      <c r="D1662" t="str">
        <f t="shared" si="101"/>
        <v>PROTRA_CHP_HP_I</v>
      </c>
      <c r="E1662" t="s">
        <v>14</v>
      </c>
      <c r="F1662" s="1" t="str">
        <f t="shared" si="102"/>
        <v>USMCATO_heatPROTRA_HP_solar</v>
      </c>
      <c r="G1662" s="4">
        <f>'PROTRA_capacity-Original_Data'!H1662</f>
        <v>0</v>
      </c>
      <c r="H1662" s="4">
        <f>'PROTRA_capacity-Original_Data'!I1662</f>
        <v>0</v>
      </c>
      <c r="I1662" s="4">
        <f>'PROTRA_capacity-Original_Data'!J1662</f>
        <v>0</v>
      </c>
      <c r="J1662" s="4">
        <f>'PROTRA_capacity-Original_Data'!K1662</f>
        <v>0</v>
      </c>
      <c r="K1662" s="4">
        <f>'PROTRA_capacity-Original_Data'!L1662</f>
        <v>0</v>
      </c>
      <c r="L1662" s="4">
        <f>'PROTRA_capacity-Original_Data'!M1662</f>
        <v>0</v>
      </c>
      <c r="M1662" s="4">
        <f>'PROTRA_capacity-Original_Data'!N1662</f>
        <v>0</v>
      </c>
      <c r="N1662" s="4">
        <f>'PROTRA_capacity-Original_Data'!O1662</f>
        <v>0</v>
      </c>
      <c r="O1662" s="4">
        <f>'PROTRA_capacity-Original_Data'!P1662</f>
        <v>0</v>
      </c>
      <c r="P1662" s="4">
        <f>'PROTRA_capacity-Original_Data'!Q1662</f>
        <v>0</v>
      </c>
      <c r="Q1662" s="4">
        <f>'PROTRA_capacity-Original_Data'!R1662</f>
        <v>0</v>
      </c>
      <c r="R1662" s="4">
        <f>'PROTRA_capacity-Original_Data'!S1662</f>
        <v>0</v>
      </c>
      <c r="S1662" s="4">
        <f>'PROTRA_capacity-Original_Data'!T1662</f>
        <v>0</v>
      </c>
      <c r="T1662" s="4">
        <f>'PROTRA_capacity-Original_Data'!U1662</f>
        <v>0</v>
      </c>
      <c r="U1662" s="4">
        <f>'PROTRA_capacity-Original_Data'!V1662</f>
        <v>0</v>
      </c>
      <c r="W1662" s="83" t="e">
        <f t="shared" si="103"/>
        <v>#DIV/0!</v>
      </c>
    </row>
    <row r="1663" spans="1:23" x14ac:dyDescent="0.35">
      <c r="A1663" t="s">
        <v>76</v>
      </c>
      <c r="B1663" t="s">
        <v>41</v>
      </c>
      <c r="C1663" t="str">
        <f t="shared" si="100"/>
        <v>USMCA_TO_heat</v>
      </c>
      <c r="D1663" t="str">
        <f t="shared" si="101"/>
        <v>PROTRA_CHP_HP_I</v>
      </c>
      <c r="E1663" t="s">
        <v>15</v>
      </c>
      <c r="F1663" s="1" t="str">
        <f t="shared" si="102"/>
        <v>USMCATO_heatPROTRA_HP_solid_fossil</v>
      </c>
      <c r="G1663" s="4">
        <f>'PROTRA_capacity-Original_Data'!H1663</f>
        <v>0</v>
      </c>
      <c r="H1663" s="4">
        <f>'PROTRA_capacity-Original_Data'!I1663</f>
        <v>0</v>
      </c>
      <c r="I1663" s="4">
        <f>'PROTRA_capacity-Original_Data'!J1663</f>
        <v>0</v>
      </c>
      <c r="J1663" s="4">
        <f>'PROTRA_capacity-Original_Data'!K1663</f>
        <v>0</v>
      </c>
      <c r="K1663" s="4">
        <f>'PROTRA_capacity-Original_Data'!L1663</f>
        <v>0</v>
      </c>
      <c r="L1663" s="4">
        <f>'PROTRA_capacity-Original_Data'!M1663</f>
        <v>0</v>
      </c>
      <c r="M1663" s="4">
        <f>'PROTRA_capacity-Original_Data'!N1663</f>
        <v>0</v>
      </c>
      <c r="N1663" s="4">
        <f>'PROTRA_capacity-Original_Data'!O1663</f>
        <v>0</v>
      </c>
      <c r="O1663" s="4">
        <f>'PROTRA_capacity-Original_Data'!P1663</f>
        <v>0</v>
      </c>
      <c r="P1663" s="4">
        <f>'PROTRA_capacity-Original_Data'!Q1663</f>
        <v>0</v>
      </c>
      <c r="Q1663" s="4">
        <f>'PROTRA_capacity-Original_Data'!R1663</f>
        <v>0</v>
      </c>
      <c r="R1663" s="4">
        <f>'PROTRA_capacity-Original_Data'!S1663</f>
        <v>0</v>
      </c>
      <c r="S1663" s="4">
        <f>'PROTRA_capacity-Original_Data'!T1663</f>
        <v>0</v>
      </c>
      <c r="T1663" s="4">
        <f>'PROTRA_capacity-Original_Data'!U1663</f>
        <v>0</v>
      </c>
      <c r="U1663" s="4">
        <f>'PROTRA_capacity-Original_Data'!V1663</f>
        <v>0</v>
      </c>
      <c r="W1663" s="83" t="e">
        <f t="shared" si="103"/>
        <v>#DIV/0!</v>
      </c>
    </row>
    <row r="1664" spans="1:23" x14ac:dyDescent="0.35">
      <c r="A1664" t="s">
        <v>76</v>
      </c>
      <c r="B1664" t="s">
        <v>41</v>
      </c>
      <c r="C1664" t="str">
        <f t="shared" si="100"/>
        <v>USMCA_TO_heat</v>
      </c>
      <c r="D1664" t="str">
        <f t="shared" si="101"/>
        <v>PROTRA_CHP_HP_I</v>
      </c>
      <c r="E1664" t="s">
        <v>16</v>
      </c>
      <c r="F1664" s="1" t="str">
        <f t="shared" si="102"/>
        <v>USMCATO_heatPROTRA_HP_waste</v>
      </c>
      <c r="G1664" s="4">
        <f>'PROTRA_capacity-Original_Data'!H1664</f>
        <v>3.9930555587499993E-2</v>
      </c>
      <c r="H1664" s="4">
        <f>'PROTRA_capacity-Original_Data'!I1664</f>
        <v>3.9930555587499993E-2</v>
      </c>
      <c r="I1664" s="4">
        <f>'PROTRA_capacity-Original_Data'!J1664</f>
        <v>4.3923611146250006E-2</v>
      </c>
      <c r="J1664" s="4">
        <f>'PROTRA_capacity-Original_Data'!K1664</f>
        <v>4.899305559475E-2</v>
      </c>
      <c r="K1664" s="4">
        <f>'PROTRA_capacity-Original_Data'!L1664</f>
        <v>4.899305559475E-2</v>
      </c>
      <c r="L1664" s="4">
        <f>'PROTRA_capacity-Original_Data'!M1664</f>
        <v>4.899305559475E-2</v>
      </c>
      <c r="M1664" s="4">
        <f>'PROTRA_capacity-Original_Data'!N1664</f>
        <v>5.4930555599500004E-2</v>
      </c>
      <c r="N1664" s="4">
        <f>'PROTRA_capacity-Original_Data'!O1664</f>
        <v>8.0104166730749993E-2</v>
      </c>
      <c r="O1664" s="4">
        <f>'PROTRA_capacity-Original_Data'!P1664</f>
        <v>8.0104166730749993E-2</v>
      </c>
      <c r="P1664" s="4">
        <f>'PROTRA_capacity-Original_Data'!Q1664</f>
        <v>8.0104166730749993E-2</v>
      </c>
      <c r="Q1664" s="4">
        <f>'PROTRA_capacity-Original_Data'!R1664</f>
        <v>8.0104166730749993E-2</v>
      </c>
      <c r="R1664" s="4">
        <f>'PROTRA_capacity-Original_Data'!S1664</f>
        <v>8.0104166730749993E-2</v>
      </c>
      <c r="S1664" s="4">
        <f>'PROTRA_capacity-Original_Data'!T1664</f>
        <v>0.1053472223065</v>
      </c>
      <c r="T1664" s="4">
        <f>'PROTRA_capacity-Original_Data'!U1664</f>
        <v>0.105138888973</v>
      </c>
      <c r="U1664" s="4">
        <f>'PROTRA_capacity-Original_Data'!V1664</f>
        <v>0.112670138979025</v>
      </c>
      <c r="W1664" s="83">
        <f t="shared" si="103"/>
        <v>7.6908537060689897E-2</v>
      </c>
    </row>
    <row r="1665" spans="1:23" x14ac:dyDescent="0.35">
      <c r="A1665" t="s">
        <v>76</v>
      </c>
      <c r="B1665" t="s">
        <v>42</v>
      </c>
      <c r="C1665" t="str">
        <f t="shared" si="100"/>
        <v>USMCA_TO_elec</v>
      </c>
      <c r="D1665" t="str">
        <f t="shared" si="101"/>
        <v>PROTRA_CHP_PP_I</v>
      </c>
      <c r="E1665" t="s">
        <v>0</v>
      </c>
      <c r="F1665" s="1" t="str">
        <f t="shared" si="102"/>
        <v>USMCATO_elecPROTRA_CHP_gas_fuels</v>
      </c>
      <c r="G1665" s="5">
        <f>'PROTRA_capacity-Original_Data'!H1665</f>
        <v>53.954466389443319</v>
      </c>
      <c r="H1665" s="5">
        <f>'PROTRA_capacity-Original_Data'!I1665</f>
        <v>54.666835781129777</v>
      </c>
      <c r="I1665" s="5">
        <f>'PROTRA_capacity-Original_Data'!J1665</f>
        <v>55.388428288387665</v>
      </c>
      <c r="J1665" s="5">
        <f>'PROTRA_capacity-Original_Data'!K1665</f>
        <v>56.257555394627204</v>
      </c>
      <c r="K1665" s="5">
        <f>'PROTRA_capacity-Original_Data'!L1665</f>
        <v>57.245192930524766</v>
      </c>
      <c r="L1665" s="5">
        <f>'PROTRA_capacity-Original_Data'!M1665</f>
        <v>58.422966935616316</v>
      </c>
      <c r="M1665" s="5">
        <f>'PROTRA_capacity-Original_Data'!N1665</f>
        <v>60.021119920012936</v>
      </c>
      <c r="N1665" s="5">
        <f>'PROTRA_capacity-Original_Data'!O1665</f>
        <v>61.829979125909958</v>
      </c>
      <c r="O1665" s="5">
        <f>'PROTRA_capacity-Original_Data'!P1665</f>
        <v>65.399481810375647</v>
      </c>
      <c r="P1665" s="5">
        <f>'PROTRA_capacity-Original_Data'!Q1665</f>
        <v>66.224681911544309</v>
      </c>
      <c r="Q1665" s="5">
        <f>'PROTRA_capacity-Original_Data'!R1665</f>
        <v>66.935982525644178</v>
      </c>
      <c r="R1665" s="5">
        <f>'PROTRA_capacity-Original_Data'!S1665</f>
        <v>67.629724034777368</v>
      </c>
      <c r="S1665" s="5">
        <f>'PROTRA_capacity-Original_Data'!T1665</f>
        <v>67.91901468972398</v>
      </c>
      <c r="T1665" s="5">
        <f>'PROTRA_capacity-Original_Data'!U1665</f>
        <v>68.563425477916951</v>
      </c>
      <c r="U1665" s="5">
        <f>'PROTRA_capacity-Original_Data'!V1665</f>
        <v>69.207836266109922</v>
      </c>
      <c r="W1665" s="83">
        <f t="shared" si="103"/>
        <v>1.7942903974115909E-2</v>
      </c>
    </row>
    <row r="1666" spans="1:23" x14ac:dyDescent="0.35">
      <c r="A1666" t="s">
        <v>76</v>
      </c>
      <c r="B1666" t="s">
        <v>42</v>
      </c>
      <c r="C1666" t="str">
        <f t="shared" si="100"/>
        <v>USMCA_TO_elec</v>
      </c>
      <c r="D1666" t="str">
        <f t="shared" si="101"/>
        <v>PROTRA_CHP_PP_I</v>
      </c>
      <c r="E1666" t="s">
        <v>1</v>
      </c>
      <c r="F1666" s="1" t="str">
        <f t="shared" si="102"/>
        <v>USMCATO_elecPROTRA_CHP_gas_fuels_CCS</v>
      </c>
      <c r="G1666" s="5">
        <f>'PROTRA_capacity-Original_Data'!H1666</f>
        <v>0</v>
      </c>
      <c r="H1666" s="5">
        <f>'PROTRA_capacity-Original_Data'!I1666</f>
        <v>0</v>
      </c>
      <c r="I1666" s="5">
        <f>'PROTRA_capacity-Original_Data'!J1666</f>
        <v>0</v>
      </c>
      <c r="J1666" s="5">
        <f>'PROTRA_capacity-Original_Data'!K1666</f>
        <v>0</v>
      </c>
      <c r="K1666" s="5">
        <f>'PROTRA_capacity-Original_Data'!L1666</f>
        <v>0</v>
      </c>
      <c r="L1666" s="5">
        <f>'PROTRA_capacity-Original_Data'!M1666</f>
        <v>0</v>
      </c>
      <c r="M1666" s="5">
        <f>'PROTRA_capacity-Original_Data'!N1666</f>
        <v>0</v>
      </c>
      <c r="N1666" s="5">
        <f>'PROTRA_capacity-Original_Data'!O1666</f>
        <v>0</v>
      </c>
      <c r="O1666" s="5">
        <f>'PROTRA_capacity-Original_Data'!P1666</f>
        <v>0</v>
      </c>
      <c r="P1666" s="5">
        <f>'PROTRA_capacity-Original_Data'!Q1666</f>
        <v>0</v>
      </c>
      <c r="Q1666" s="5">
        <f>'PROTRA_capacity-Original_Data'!R1666</f>
        <v>0</v>
      </c>
      <c r="R1666" s="5">
        <f>'PROTRA_capacity-Original_Data'!S1666</f>
        <v>0</v>
      </c>
      <c r="S1666" s="5">
        <f>'PROTRA_capacity-Original_Data'!T1666</f>
        <v>0</v>
      </c>
      <c r="T1666" s="5">
        <f>'PROTRA_capacity-Original_Data'!U1666</f>
        <v>0</v>
      </c>
      <c r="U1666" s="5">
        <f>'PROTRA_capacity-Original_Data'!V1666</f>
        <v>0</v>
      </c>
      <c r="W1666" s="83" t="e">
        <f t="shared" si="103"/>
        <v>#DIV/0!</v>
      </c>
    </row>
    <row r="1667" spans="1:23" x14ac:dyDescent="0.35">
      <c r="A1667" t="s">
        <v>76</v>
      </c>
      <c r="B1667" t="s">
        <v>42</v>
      </c>
      <c r="C1667" t="str">
        <f t="shared" si="100"/>
        <v>USMCA_TO_elec</v>
      </c>
      <c r="D1667" t="str">
        <f t="shared" si="101"/>
        <v>PROTRA_CHP_PP_I</v>
      </c>
      <c r="E1667" t="s">
        <v>2</v>
      </c>
      <c r="F1667" s="1" t="str">
        <f t="shared" si="102"/>
        <v>USMCATO_elecPROTRA_CHP_geothermal</v>
      </c>
      <c r="G1667" s="3">
        <v>0</v>
      </c>
      <c r="H1667" s="3">
        <v>0</v>
      </c>
      <c r="I1667" s="3">
        <v>0</v>
      </c>
      <c r="J1667" s="3">
        <v>0</v>
      </c>
      <c r="K1667" s="3">
        <v>0</v>
      </c>
      <c r="L1667" s="3">
        <v>0</v>
      </c>
      <c r="M1667" s="3">
        <v>0</v>
      </c>
      <c r="N1667" s="3">
        <v>0</v>
      </c>
      <c r="O1667" s="3">
        <v>0</v>
      </c>
      <c r="P1667" s="3">
        <v>0</v>
      </c>
      <c r="Q1667" s="3">
        <v>0</v>
      </c>
      <c r="R1667" s="3">
        <v>0</v>
      </c>
      <c r="S1667" s="3">
        <v>0</v>
      </c>
      <c r="T1667" s="3">
        <v>0</v>
      </c>
      <c r="U1667" s="3">
        <v>0</v>
      </c>
      <c r="W1667" s="83" t="e">
        <f t="shared" si="103"/>
        <v>#DIV/0!</v>
      </c>
    </row>
    <row r="1668" spans="1:23" x14ac:dyDescent="0.35">
      <c r="A1668" t="s">
        <v>76</v>
      </c>
      <c r="B1668" t="s">
        <v>42</v>
      </c>
      <c r="C1668" t="str">
        <f t="shared" ref="C1668:C1699" si="104">A1668&amp;"_"&amp;B1668</f>
        <v>USMCA_TO_elec</v>
      </c>
      <c r="D1668" t="str">
        <f t="shared" ref="D1668:D1694" si="105">IF(B1668="TO_heat","PROTRA_CHP_HP_I","PROTRA_CHP_PP_I")</f>
        <v>PROTRA_CHP_PP_I</v>
      </c>
      <c r="E1668" t="s">
        <v>3</v>
      </c>
      <c r="F1668" s="1" t="str">
        <f t="shared" ref="F1668:F1704" si="106">A1668&amp;B1668&amp;E1668</f>
        <v>USMCATO_elecPROTRA_CHP_liquid_fuels</v>
      </c>
      <c r="G1668" s="5">
        <f>'PROTRA_capacity-Original_Data'!H1668</f>
        <v>1.105045296264618</v>
      </c>
      <c r="H1668" s="5">
        <f>'PROTRA_capacity-Original_Data'!I1668</f>
        <v>1.1196353848738538</v>
      </c>
      <c r="I1668" s="5">
        <f>'PROTRA_capacity-Original_Data'!J1668</f>
        <v>1.13441437277468</v>
      </c>
      <c r="J1668" s="5">
        <f>'PROTRA_capacity-Original_Data'!K1668</f>
        <v>1.152215027379875</v>
      </c>
      <c r="K1668" s="5">
        <f>'PROTRA_capacity-Original_Data'!L1668</f>
        <v>1.172442902595624</v>
      </c>
      <c r="L1668" s="5">
        <f>'PROTRA_capacity-Original_Data'!M1668</f>
        <v>1.1965649764753834</v>
      </c>
      <c r="M1668" s="5">
        <f>'PROTRA_capacity-Original_Data'!N1668</f>
        <v>1.2292968623839853</v>
      </c>
      <c r="N1668" s="5">
        <f>'PROTRA_capacity-Original_Data'!O1668</f>
        <v>1.2663442375290492</v>
      </c>
      <c r="O1668" s="5">
        <f>'PROTRA_capacity-Original_Data'!P1668</f>
        <v>1.3394514780492615</v>
      </c>
      <c r="P1668" s="5">
        <f>'PROTRA_capacity-Original_Data'!Q1668</f>
        <v>1.3563524605127251</v>
      </c>
      <c r="Q1668" s="5">
        <f>'PROTRA_capacity-Original_Data'!R1668</f>
        <v>1.3709206594115466</v>
      </c>
      <c r="R1668" s="5">
        <f>'PROTRA_capacity-Original_Data'!S1668</f>
        <v>1.3851292290220349</v>
      </c>
      <c r="S1668" s="5">
        <f>'PROTRA_capacity-Original_Data'!T1668</f>
        <v>1.3910542116767535</v>
      </c>
      <c r="T1668" s="5">
        <f>'PROTRA_capacity-Original_Data'!U1668</f>
        <v>1.4042524352531829</v>
      </c>
      <c r="U1668" s="5">
        <f>'PROTRA_capacity-Original_Data'!V1668</f>
        <v>1.4174506588296123</v>
      </c>
      <c r="W1668" s="83">
        <f t="shared" ref="W1668:W1699" si="107">-1+(U1668/G1668)^(1/($U$2-$G$2))</f>
        <v>1.7942903974115909E-2</v>
      </c>
    </row>
    <row r="1669" spans="1:23" x14ac:dyDescent="0.35">
      <c r="A1669" t="s">
        <v>76</v>
      </c>
      <c r="B1669" t="s">
        <v>42</v>
      </c>
      <c r="C1669" t="str">
        <f t="shared" si="104"/>
        <v>USMCA_TO_elec</v>
      </c>
      <c r="D1669" t="str">
        <f t="shared" si="105"/>
        <v>PROTRA_CHP_PP_I</v>
      </c>
      <c r="E1669" t="s">
        <v>4</v>
      </c>
      <c r="F1669" s="1" t="str">
        <f t="shared" si="106"/>
        <v>USMCATO_elecPROTRA_CHP_liquid_fuels_CCS</v>
      </c>
      <c r="G1669" s="5">
        <f>'PROTRA_capacity-Original_Data'!H1669</f>
        <v>0</v>
      </c>
      <c r="H1669" s="5">
        <f>'PROTRA_capacity-Original_Data'!I1669</f>
        <v>0</v>
      </c>
      <c r="I1669" s="5">
        <f>'PROTRA_capacity-Original_Data'!J1669</f>
        <v>0</v>
      </c>
      <c r="J1669" s="5">
        <f>'PROTRA_capacity-Original_Data'!K1669</f>
        <v>0</v>
      </c>
      <c r="K1669" s="5">
        <f>'PROTRA_capacity-Original_Data'!L1669</f>
        <v>0</v>
      </c>
      <c r="L1669" s="5">
        <f>'PROTRA_capacity-Original_Data'!M1669</f>
        <v>0</v>
      </c>
      <c r="M1669" s="5">
        <f>'PROTRA_capacity-Original_Data'!N1669</f>
        <v>0</v>
      </c>
      <c r="N1669" s="5">
        <f>'PROTRA_capacity-Original_Data'!O1669</f>
        <v>0</v>
      </c>
      <c r="O1669" s="5">
        <f>'PROTRA_capacity-Original_Data'!P1669</f>
        <v>0</v>
      </c>
      <c r="P1669" s="5">
        <f>'PROTRA_capacity-Original_Data'!Q1669</f>
        <v>0</v>
      </c>
      <c r="Q1669" s="5">
        <f>'PROTRA_capacity-Original_Data'!R1669</f>
        <v>0</v>
      </c>
      <c r="R1669" s="5">
        <f>'PROTRA_capacity-Original_Data'!S1669</f>
        <v>0</v>
      </c>
      <c r="S1669" s="5">
        <f>'PROTRA_capacity-Original_Data'!T1669</f>
        <v>0</v>
      </c>
      <c r="T1669" s="5">
        <f>'PROTRA_capacity-Original_Data'!U1669</f>
        <v>0</v>
      </c>
      <c r="U1669" s="5">
        <f>'PROTRA_capacity-Original_Data'!V1669</f>
        <v>0</v>
      </c>
      <c r="W1669" s="83" t="e">
        <f t="shared" si="107"/>
        <v>#DIV/0!</v>
      </c>
    </row>
    <row r="1670" spans="1:23" x14ac:dyDescent="0.35">
      <c r="A1670" t="s">
        <v>76</v>
      </c>
      <c r="B1670" t="s">
        <v>42</v>
      </c>
      <c r="C1670" t="str">
        <f t="shared" si="104"/>
        <v>USMCA_TO_elec</v>
      </c>
      <c r="D1670" t="str">
        <f t="shared" si="105"/>
        <v>PROTRA_CHP_PP_I</v>
      </c>
      <c r="E1670" t="s">
        <v>5</v>
      </c>
      <c r="F1670" s="1" t="str">
        <f t="shared" si="106"/>
        <v>USMCATO_elecPROTRA_CHP_solid_fossil</v>
      </c>
      <c r="G1670" s="5">
        <f>'PROTRA_capacity-Original_Data'!H1670</f>
        <v>11.867535754298215</v>
      </c>
      <c r="H1670" s="5">
        <f>'PROTRA_capacity-Original_Data'!I1670</f>
        <v>12.024224714301736</v>
      </c>
      <c r="I1670" s="5">
        <f>'PROTRA_capacity-Original_Data'!J1670</f>
        <v>12.182942341459887</v>
      </c>
      <c r="J1670" s="5">
        <f>'PROTRA_capacity-Original_Data'!K1670</f>
        <v>12.374110889655288</v>
      </c>
      <c r="K1670" s="5">
        <f>'PROTRA_capacity-Original_Data'!L1670</f>
        <v>12.591346357891604</v>
      </c>
      <c r="L1670" s="5">
        <f>'PROTRA_capacity-Original_Data'!M1670</f>
        <v>12.850403226604177</v>
      </c>
      <c r="M1670" s="5">
        <f>'PROTRA_capacity-Original_Data'!N1670</f>
        <v>13.201924406449935</v>
      </c>
      <c r="N1670" s="5">
        <f>'PROTRA_capacity-Original_Data'!O1670</f>
        <v>13.599791399434864</v>
      </c>
      <c r="O1670" s="5">
        <f>'PROTRA_capacity-Original_Data'!P1670</f>
        <v>14.384920111990319</v>
      </c>
      <c r="P1670" s="5">
        <f>'PROTRA_capacity-Original_Data'!Q1670</f>
        <v>14.566426711173101</v>
      </c>
      <c r="Q1670" s="5">
        <f>'PROTRA_capacity-Original_Data'!R1670</f>
        <v>14.722880588576956</v>
      </c>
      <c r="R1670" s="5">
        <f>'PROTRA_capacity-Original_Data'!S1670</f>
        <v>14.875472259198869</v>
      </c>
      <c r="S1670" s="5">
        <f>'PROTRA_capacity-Original_Data'!T1670</f>
        <v>14.939103083868369</v>
      </c>
      <c r="T1670" s="5">
        <f>'PROTRA_capacity-Original_Data'!U1670</f>
        <v>15.080844233046557</v>
      </c>
      <c r="U1670" s="5">
        <f>'PROTRA_capacity-Original_Data'!V1670</f>
        <v>15.222585382224745</v>
      </c>
      <c r="W1670" s="83">
        <f t="shared" si="107"/>
        <v>1.7942903974115909E-2</v>
      </c>
    </row>
    <row r="1671" spans="1:23" x14ac:dyDescent="0.35">
      <c r="A1671" t="s">
        <v>76</v>
      </c>
      <c r="B1671" t="s">
        <v>42</v>
      </c>
      <c r="C1671" t="str">
        <f t="shared" si="104"/>
        <v>USMCA_TO_elec</v>
      </c>
      <c r="D1671" t="str">
        <f t="shared" si="105"/>
        <v>PROTRA_CHP_PP_I</v>
      </c>
      <c r="E1671" t="s">
        <v>6</v>
      </c>
      <c r="F1671" s="1" t="str">
        <f t="shared" si="106"/>
        <v>USMCATO_elecPROTRA_CHP_solid_fossil_CCS</v>
      </c>
      <c r="G1671" s="5">
        <f>'PROTRA_capacity-Original_Data'!H1671</f>
        <v>0</v>
      </c>
      <c r="H1671" s="5">
        <f>'PROTRA_capacity-Original_Data'!I1671</f>
        <v>0</v>
      </c>
      <c r="I1671" s="5">
        <f>'PROTRA_capacity-Original_Data'!J1671</f>
        <v>0</v>
      </c>
      <c r="J1671" s="5">
        <f>'PROTRA_capacity-Original_Data'!K1671</f>
        <v>0</v>
      </c>
      <c r="K1671" s="5">
        <f>'PROTRA_capacity-Original_Data'!L1671</f>
        <v>0</v>
      </c>
      <c r="L1671" s="5">
        <f>'PROTRA_capacity-Original_Data'!M1671</f>
        <v>0</v>
      </c>
      <c r="M1671" s="5">
        <f>'PROTRA_capacity-Original_Data'!N1671</f>
        <v>0</v>
      </c>
      <c r="N1671" s="5">
        <f>'PROTRA_capacity-Original_Data'!O1671</f>
        <v>0</v>
      </c>
      <c r="O1671" s="5">
        <f>'PROTRA_capacity-Original_Data'!P1671</f>
        <v>0</v>
      </c>
      <c r="P1671" s="5">
        <f>'PROTRA_capacity-Original_Data'!Q1671</f>
        <v>0</v>
      </c>
      <c r="Q1671" s="5">
        <f>'PROTRA_capacity-Original_Data'!R1671</f>
        <v>0</v>
      </c>
      <c r="R1671" s="5">
        <f>'PROTRA_capacity-Original_Data'!S1671</f>
        <v>0</v>
      </c>
      <c r="S1671" s="5">
        <f>'PROTRA_capacity-Original_Data'!T1671</f>
        <v>0</v>
      </c>
      <c r="T1671" s="5">
        <f>'PROTRA_capacity-Original_Data'!U1671</f>
        <v>0</v>
      </c>
      <c r="U1671" s="5">
        <f>'PROTRA_capacity-Original_Data'!V1671</f>
        <v>0</v>
      </c>
      <c r="W1671" s="83" t="e">
        <f t="shared" si="107"/>
        <v>#DIV/0!</v>
      </c>
    </row>
    <row r="1672" spans="1:23" x14ac:dyDescent="0.35">
      <c r="A1672" t="s">
        <v>76</v>
      </c>
      <c r="B1672" t="s">
        <v>42</v>
      </c>
      <c r="C1672" t="str">
        <f t="shared" si="104"/>
        <v>USMCA_TO_elec</v>
      </c>
      <c r="D1672" t="str">
        <f t="shared" si="105"/>
        <v>PROTRA_CHP_PP_I</v>
      </c>
      <c r="E1672" t="s">
        <v>7</v>
      </c>
      <c r="F1672" s="1" t="str">
        <f t="shared" si="106"/>
        <v>USMCATO_elecPROTRA_CHP_waste</v>
      </c>
      <c r="G1672" s="5">
        <f>'PROTRA_capacity-Original_Data'!H1672</f>
        <v>0.8026864722474264</v>
      </c>
      <c r="H1672" s="5">
        <f>'PROTRA_capacity-Original_Data'!I1672</f>
        <v>0.81328446926629283</v>
      </c>
      <c r="I1672" s="5">
        <f>'PROTRA_capacity-Original_Data'!J1672</f>
        <v>0.82401967957993483</v>
      </c>
      <c r="J1672" s="5">
        <f>'PROTRA_capacity-Original_Data'!K1672</f>
        <v>0.836949778189501</v>
      </c>
      <c r="K1672" s="5">
        <f>'PROTRA_capacity-Original_Data'!L1672</f>
        <v>0.85164296936716177</v>
      </c>
      <c r="L1672" s="5">
        <f>'PROTRA_capacity-Original_Data'!M1672</f>
        <v>0.86916484150334195</v>
      </c>
      <c r="M1672" s="5">
        <f>'PROTRA_capacity-Original_Data'!N1672</f>
        <v>0.89294073749492975</v>
      </c>
      <c r="N1672" s="5">
        <f>'PROTRA_capacity-Original_Data'!O1672</f>
        <v>0.91985133289019505</v>
      </c>
      <c r="O1672" s="5">
        <f>'PROTRA_capacity-Original_Data'!P1672</f>
        <v>0.97295521305445309</v>
      </c>
      <c r="P1672" s="5">
        <f>'PROTRA_capacity-Original_Data'!Q1672</f>
        <v>0.98523180482582295</v>
      </c>
      <c r="Q1672" s="5">
        <f>'PROTRA_capacity-Original_Data'!R1672</f>
        <v>0.99581390152414118</v>
      </c>
      <c r="R1672" s="5">
        <f>'PROTRA_capacity-Original_Data'!S1672</f>
        <v>1.0061347695056413</v>
      </c>
      <c r="S1672" s="5">
        <f>'PROTRA_capacity-Original_Data'!T1672</f>
        <v>1.0104385780837328</v>
      </c>
      <c r="T1672" s="5">
        <f>'PROTRA_capacity-Original_Data'!U1672</f>
        <v>1.0200255475575706</v>
      </c>
      <c r="U1672" s="5">
        <f>'PROTRA_capacity-Original_Data'!V1672</f>
        <v>1.0296125170314083</v>
      </c>
      <c r="W1672" s="83">
        <f t="shared" si="107"/>
        <v>1.7942903974115909E-2</v>
      </c>
    </row>
    <row r="1673" spans="1:23" x14ac:dyDescent="0.35">
      <c r="A1673" t="s">
        <v>76</v>
      </c>
      <c r="B1673" t="s">
        <v>42</v>
      </c>
      <c r="C1673" t="str">
        <f t="shared" si="104"/>
        <v>USMCA_TO_elec</v>
      </c>
      <c r="D1673" t="str">
        <f t="shared" si="105"/>
        <v>PROTRA_CHP_PP_I</v>
      </c>
      <c r="E1673" t="s">
        <v>8</v>
      </c>
      <c r="F1673" s="1" t="str">
        <f t="shared" si="106"/>
        <v>USMCATO_elecPROTRA_CHP_solid_bio</v>
      </c>
      <c r="G1673" s="5">
        <f>'PROTRA_capacity-Original_Data'!H1673</f>
        <v>7.1168315489099561</v>
      </c>
      <c r="H1673" s="5">
        <f>'PROTRA_capacity-Original_Data'!I1673</f>
        <v>7.2107962065276983</v>
      </c>
      <c r="I1673" s="5">
        <f>'PROTRA_capacity-Original_Data'!J1673</f>
        <v>7.3059774336765733</v>
      </c>
      <c r="J1673" s="5">
        <f>'PROTRA_capacity-Original_Data'!K1673</f>
        <v>7.4206191236722052</v>
      </c>
      <c r="K1673" s="5">
        <f>'PROTRA_capacity-Original_Data'!L1673</f>
        <v>7.5508928608569876</v>
      </c>
      <c r="L1673" s="5">
        <f>'PROTRA_capacity-Original_Data'!M1673</f>
        <v>7.7062464350434166</v>
      </c>
      <c r="M1673" s="5">
        <f>'PROTRA_capacity-Original_Data'!N1673</f>
        <v>7.917049846520837</v>
      </c>
      <c r="N1673" s="5">
        <f>'PROTRA_capacity-Original_Data'!O1673</f>
        <v>8.1556463358484166</v>
      </c>
      <c r="O1673" s="5">
        <f>'PROTRA_capacity-Original_Data'!P1673</f>
        <v>8.6264794478907341</v>
      </c>
      <c r="P1673" s="5">
        <f>'PROTRA_capacity-Original_Data'!Q1673</f>
        <v>8.7353269726122438</v>
      </c>
      <c r="Q1673" s="5">
        <f>'PROTRA_capacity-Original_Data'!R1673</f>
        <v>8.8291506537630493</v>
      </c>
      <c r="R1673" s="5">
        <f>'PROTRA_capacity-Original_Data'!S1673</f>
        <v>8.9206582116981146</v>
      </c>
      <c r="S1673" s="5">
        <f>'PROTRA_capacity-Original_Data'!T1673</f>
        <v>8.9588169221386575</v>
      </c>
      <c r="T1673" s="5">
        <f>'PROTRA_capacity-Original_Data'!U1673</f>
        <v>9.0438175408968284</v>
      </c>
      <c r="U1673" s="5">
        <f>'PROTRA_capacity-Original_Data'!V1673</f>
        <v>9.1288181596550011</v>
      </c>
      <c r="W1673" s="83">
        <f t="shared" si="107"/>
        <v>1.7942903974115909E-2</v>
      </c>
    </row>
    <row r="1674" spans="1:23" x14ac:dyDescent="0.35">
      <c r="A1674" t="s">
        <v>76</v>
      </c>
      <c r="B1674" t="s">
        <v>42</v>
      </c>
      <c r="C1674" t="str">
        <f t="shared" si="104"/>
        <v>USMCA_TO_elec</v>
      </c>
      <c r="D1674" t="str">
        <f t="shared" si="105"/>
        <v>PROTRA_CHP_PP_I</v>
      </c>
      <c r="E1674" t="s">
        <v>9</v>
      </c>
      <c r="F1674" s="1" t="str">
        <f t="shared" si="106"/>
        <v>USMCATO_elecPROTRA_CHP_solid_bio_CCS</v>
      </c>
      <c r="G1674" s="6">
        <f>'PROTRA_capacity-Original_Data'!H1674</f>
        <v>0</v>
      </c>
      <c r="H1674" s="6">
        <f>'PROTRA_capacity-Original_Data'!I1674</f>
        <v>0</v>
      </c>
      <c r="I1674" s="6">
        <f>'PROTRA_capacity-Original_Data'!J1674</f>
        <v>0</v>
      </c>
      <c r="J1674" s="6">
        <f>'PROTRA_capacity-Original_Data'!K1674</f>
        <v>0</v>
      </c>
      <c r="K1674" s="6">
        <f>'PROTRA_capacity-Original_Data'!L1674</f>
        <v>0</v>
      </c>
      <c r="L1674" s="6">
        <f>'PROTRA_capacity-Original_Data'!M1674</f>
        <v>0</v>
      </c>
      <c r="M1674" s="6">
        <f>'PROTRA_capacity-Original_Data'!N1674</f>
        <v>0</v>
      </c>
      <c r="N1674" s="6">
        <f>'PROTRA_capacity-Original_Data'!O1674</f>
        <v>0</v>
      </c>
      <c r="O1674" s="6">
        <f>'PROTRA_capacity-Original_Data'!P1674</f>
        <v>0</v>
      </c>
      <c r="P1674" s="6">
        <f>'PROTRA_capacity-Original_Data'!Q1674</f>
        <v>0</v>
      </c>
      <c r="Q1674" s="6">
        <f>'PROTRA_capacity-Original_Data'!R1674</f>
        <v>0</v>
      </c>
      <c r="R1674" s="6">
        <f>'PROTRA_capacity-Original_Data'!S1674</f>
        <v>0</v>
      </c>
      <c r="S1674" s="6">
        <f>'PROTRA_capacity-Original_Data'!T1674</f>
        <v>0</v>
      </c>
      <c r="T1674" s="6">
        <f>'PROTRA_capacity-Original_Data'!U1674</f>
        <v>0</v>
      </c>
      <c r="U1674" s="6">
        <f>'PROTRA_capacity-Original_Data'!V1674</f>
        <v>0</v>
      </c>
      <c r="W1674" s="83" t="e">
        <f t="shared" si="107"/>
        <v>#DIV/0!</v>
      </c>
    </row>
    <row r="1675" spans="1:23" x14ac:dyDescent="0.35">
      <c r="A1675" t="s">
        <v>76</v>
      </c>
      <c r="B1675" t="s">
        <v>42</v>
      </c>
      <c r="C1675" t="str">
        <f t="shared" si="104"/>
        <v>USMCA_TO_elec</v>
      </c>
      <c r="D1675" t="str">
        <f t="shared" si="105"/>
        <v>PROTRA_CHP_PP_I</v>
      </c>
      <c r="E1675" t="s">
        <v>17</v>
      </c>
      <c r="F1675" s="1" t="str">
        <f t="shared" si="106"/>
        <v>USMCATO_elecPROTRA_PP_solid_bio</v>
      </c>
      <c r="G1675" s="5">
        <f>'PROTRA_capacity-Original_Data'!H1675</f>
        <v>4.7120263977522177</v>
      </c>
      <c r="H1675" s="5">
        <f>'PROTRA_capacity-Original_Data'!I1675</f>
        <v>5.0961406300246432</v>
      </c>
      <c r="I1675" s="5">
        <f>'PROTRA_capacity-Original_Data'!J1675</f>
        <v>5.3307619453375956</v>
      </c>
      <c r="J1675" s="5">
        <f>'PROTRA_capacity-Original_Data'!K1675</f>
        <v>5.316408984875312</v>
      </c>
      <c r="K1675" s="5">
        <f>'PROTRA_capacity-Original_Data'!L1675</f>
        <v>5.4206814699862704</v>
      </c>
      <c r="L1675" s="5">
        <f>'PROTRA_capacity-Original_Data'!M1675</f>
        <v>5.8668805440939735</v>
      </c>
      <c r="M1675" s="5">
        <f>'PROTRA_capacity-Original_Data'!N1675</f>
        <v>6.6680407377017374</v>
      </c>
      <c r="N1675" s="5">
        <f>'PROTRA_capacity-Original_Data'!O1675</f>
        <v>7.86197349343791</v>
      </c>
      <c r="O1675" s="5">
        <f>'PROTRA_capacity-Original_Data'!P1675</f>
        <v>8.4641219500588623</v>
      </c>
      <c r="P1675" s="5">
        <f>'PROTRA_capacity-Original_Data'!Q1675</f>
        <v>8.475513063433791</v>
      </c>
      <c r="Q1675" s="5">
        <f>'PROTRA_capacity-Original_Data'!R1675</f>
        <v>8.8031536667914203</v>
      </c>
      <c r="R1675" s="5">
        <f>'PROTRA_capacity-Original_Data'!S1675</f>
        <v>9.5848589985298052</v>
      </c>
      <c r="S1675" s="5">
        <f>'PROTRA_capacity-Original_Data'!T1675</f>
        <v>9.4695965874265244</v>
      </c>
      <c r="T1675" s="5">
        <f>'PROTRA_capacity-Original_Data'!U1675</f>
        <v>9.7816261084096574</v>
      </c>
      <c r="U1675" s="5">
        <f>'PROTRA_capacity-Original_Data'!V1675</f>
        <v>10.093655629392792</v>
      </c>
      <c r="W1675" s="83">
        <f t="shared" si="107"/>
        <v>5.5921136974262486E-2</v>
      </c>
    </row>
    <row r="1676" spans="1:23" x14ac:dyDescent="0.35">
      <c r="A1676" t="s">
        <v>76</v>
      </c>
      <c r="B1676" t="s">
        <v>42</v>
      </c>
      <c r="C1676" t="str">
        <f t="shared" si="104"/>
        <v>USMCA_TO_elec</v>
      </c>
      <c r="D1676" t="str">
        <f t="shared" si="105"/>
        <v>PROTRA_CHP_PP_I</v>
      </c>
      <c r="E1676" t="s">
        <v>18</v>
      </c>
      <c r="F1676" s="1" t="str">
        <f t="shared" si="106"/>
        <v>USMCATO_elecPROTRA_PP_solid_bio_CCS</v>
      </c>
      <c r="G1676" s="6">
        <f>'PROTRA_capacity-Original_Data'!H1676</f>
        <v>0</v>
      </c>
      <c r="H1676" s="6">
        <f>'PROTRA_capacity-Original_Data'!I1676</f>
        <v>0</v>
      </c>
      <c r="I1676" s="6">
        <f>'PROTRA_capacity-Original_Data'!J1676</f>
        <v>0</v>
      </c>
      <c r="J1676" s="6">
        <f>'PROTRA_capacity-Original_Data'!K1676</f>
        <v>0</v>
      </c>
      <c r="K1676" s="6">
        <f>'PROTRA_capacity-Original_Data'!L1676</f>
        <v>0</v>
      </c>
      <c r="L1676" s="6">
        <f>'PROTRA_capacity-Original_Data'!M1676</f>
        <v>0</v>
      </c>
      <c r="M1676" s="6">
        <f>'PROTRA_capacity-Original_Data'!N1676</f>
        <v>0</v>
      </c>
      <c r="N1676" s="6">
        <f>'PROTRA_capacity-Original_Data'!O1676</f>
        <v>0</v>
      </c>
      <c r="O1676" s="6">
        <f>'PROTRA_capacity-Original_Data'!P1676</f>
        <v>0</v>
      </c>
      <c r="P1676" s="6">
        <f>'PROTRA_capacity-Original_Data'!Q1676</f>
        <v>0</v>
      </c>
      <c r="Q1676" s="6">
        <f>'PROTRA_capacity-Original_Data'!R1676</f>
        <v>0</v>
      </c>
      <c r="R1676" s="6">
        <f>'PROTRA_capacity-Original_Data'!S1676</f>
        <v>0</v>
      </c>
      <c r="S1676" s="6">
        <f>'PROTRA_capacity-Original_Data'!T1676</f>
        <v>0</v>
      </c>
      <c r="T1676" s="6">
        <f>'PROTRA_capacity-Original_Data'!U1676</f>
        <v>0</v>
      </c>
      <c r="U1676" s="6">
        <f>'PROTRA_capacity-Original_Data'!V1676</f>
        <v>0</v>
      </c>
      <c r="W1676" s="83" t="e">
        <f t="shared" si="107"/>
        <v>#DIV/0!</v>
      </c>
    </row>
    <row r="1677" spans="1:23" x14ac:dyDescent="0.35">
      <c r="A1677" t="s">
        <v>76</v>
      </c>
      <c r="B1677" t="s">
        <v>42</v>
      </c>
      <c r="C1677" t="str">
        <f t="shared" si="104"/>
        <v>USMCA_TO_elec</v>
      </c>
      <c r="D1677" t="str">
        <f t="shared" si="105"/>
        <v>PROTRA_CHP_PP_I</v>
      </c>
      <c r="E1677" t="s">
        <v>19</v>
      </c>
      <c r="F1677" s="1" t="str">
        <f t="shared" si="106"/>
        <v>USMCATO_elecPROTRA_PP_gas_fuels</v>
      </c>
      <c r="G1677" s="5">
        <f>'PROTRA_capacity-Original_Data'!H1677</f>
        <v>435.65014674709749</v>
      </c>
      <c r="H1677" s="5">
        <f>'PROTRA_capacity-Original_Data'!I1677</f>
        <v>437.47581071169611</v>
      </c>
      <c r="I1677" s="5">
        <f>'PROTRA_capacity-Original_Data'!J1677</f>
        <v>440.50639815250639</v>
      </c>
      <c r="J1677" s="5">
        <f>'PROTRA_capacity-Original_Data'!K1677</f>
        <v>444.77334461923869</v>
      </c>
      <c r="K1677" s="5">
        <f>'PROTRA_capacity-Original_Data'!L1677</f>
        <v>449.05901424464378</v>
      </c>
      <c r="L1677" s="5">
        <f>'PROTRA_capacity-Original_Data'!M1677</f>
        <v>449.82603456640015</v>
      </c>
      <c r="M1677" s="5">
        <f>'PROTRA_capacity-Original_Data'!N1677</f>
        <v>443.14842926836013</v>
      </c>
      <c r="N1677" s="5">
        <f>'PROTRA_capacity-Original_Data'!O1677</f>
        <v>437.52796697831633</v>
      </c>
      <c r="O1677" s="5">
        <f>'PROTRA_capacity-Original_Data'!P1677</f>
        <v>434.68485084135784</v>
      </c>
      <c r="P1677" s="5">
        <f>'PROTRA_capacity-Original_Data'!Q1677</f>
        <v>424.98225449155643</v>
      </c>
      <c r="Q1677" s="5">
        <f>'PROTRA_capacity-Original_Data'!R1677</f>
        <v>421.81954521070065</v>
      </c>
      <c r="R1677" s="5">
        <f>'PROTRA_capacity-Original_Data'!S1677</f>
        <v>420.4749510814529</v>
      </c>
      <c r="S1677" s="5">
        <f>'PROTRA_capacity-Original_Data'!T1677</f>
        <v>419.53027868936988</v>
      </c>
      <c r="T1677" s="5">
        <f>'PROTRA_capacity-Original_Data'!U1677</f>
        <v>416.04863391796192</v>
      </c>
      <c r="U1677" s="5">
        <f>'PROTRA_capacity-Original_Data'!V1677</f>
        <v>412.56698914655396</v>
      </c>
      <c r="W1677" s="83">
        <f t="shared" si="107"/>
        <v>-3.8810858287089411E-3</v>
      </c>
    </row>
    <row r="1678" spans="1:23" x14ac:dyDescent="0.35">
      <c r="A1678" t="s">
        <v>76</v>
      </c>
      <c r="B1678" t="s">
        <v>42</v>
      </c>
      <c r="C1678" t="str">
        <f t="shared" si="104"/>
        <v>USMCA_TO_elec</v>
      </c>
      <c r="D1678" t="str">
        <f t="shared" si="105"/>
        <v>PROTRA_CHP_PP_I</v>
      </c>
      <c r="E1678" t="s">
        <v>20</v>
      </c>
      <c r="F1678" s="1" t="str">
        <f t="shared" si="106"/>
        <v>USMCATO_elecPROTRA_PP_gas_fuels_CCS</v>
      </c>
      <c r="G1678" s="6">
        <f>'PROTRA_capacity-Original_Data'!H1678</f>
        <v>0</v>
      </c>
      <c r="H1678" s="6">
        <f>'PROTRA_capacity-Original_Data'!I1678</f>
        <v>0</v>
      </c>
      <c r="I1678" s="6">
        <f>'PROTRA_capacity-Original_Data'!J1678</f>
        <v>0</v>
      </c>
      <c r="J1678" s="6">
        <f>'PROTRA_capacity-Original_Data'!K1678</f>
        <v>0</v>
      </c>
      <c r="K1678" s="6">
        <f>'PROTRA_capacity-Original_Data'!L1678</f>
        <v>0</v>
      </c>
      <c r="L1678" s="6">
        <f>'PROTRA_capacity-Original_Data'!M1678</f>
        <v>0</v>
      </c>
      <c r="M1678" s="6">
        <f>'PROTRA_capacity-Original_Data'!N1678</f>
        <v>0</v>
      </c>
      <c r="N1678" s="6">
        <f>'PROTRA_capacity-Original_Data'!O1678</f>
        <v>0</v>
      </c>
      <c r="O1678" s="6">
        <f>'PROTRA_capacity-Original_Data'!P1678</f>
        <v>0</v>
      </c>
      <c r="P1678" s="6">
        <f>'PROTRA_capacity-Original_Data'!Q1678</f>
        <v>0</v>
      </c>
      <c r="Q1678" s="6">
        <f>'PROTRA_capacity-Original_Data'!R1678</f>
        <v>0</v>
      </c>
      <c r="R1678" s="6">
        <f>'PROTRA_capacity-Original_Data'!S1678</f>
        <v>0</v>
      </c>
      <c r="S1678" s="6">
        <f>'PROTRA_capacity-Original_Data'!T1678</f>
        <v>0</v>
      </c>
      <c r="T1678" s="6">
        <f>'PROTRA_capacity-Original_Data'!U1678</f>
        <v>0</v>
      </c>
      <c r="U1678" s="6">
        <f>'PROTRA_capacity-Original_Data'!V1678</f>
        <v>0</v>
      </c>
      <c r="W1678" s="83" t="e">
        <f t="shared" si="107"/>
        <v>#DIV/0!</v>
      </c>
    </row>
    <row r="1679" spans="1:23" x14ac:dyDescent="0.35">
      <c r="A1679" t="s">
        <v>76</v>
      </c>
      <c r="B1679" t="s">
        <v>42</v>
      </c>
      <c r="C1679" t="str">
        <f t="shared" si="104"/>
        <v>USMCA_TO_elec</v>
      </c>
      <c r="D1679" t="str">
        <f t="shared" si="105"/>
        <v>PROTRA_CHP_PP_I</v>
      </c>
      <c r="E1679" t="s">
        <v>21</v>
      </c>
      <c r="F1679" s="1" t="str">
        <f t="shared" si="106"/>
        <v>USMCATO_elecPROTRA_PP_geothermal</v>
      </c>
      <c r="G1679" s="4">
        <f>INDEX('CHP-geothermal-fix'!H$155:H$226,MATCH(PROTRA_capacity!$F1679,'CHP-geothermal-fix'!$F$155:$F$226,0))</f>
        <v>3.234</v>
      </c>
      <c r="H1679" s="4">
        <f>INDEX('CHP-geothermal-fix'!I$155:I$226,MATCH(PROTRA_capacity!$F1679,'CHP-geothermal-fix'!$F$155:$F$226,0))</f>
        <v>3.1739999999999999</v>
      </c>
      <c r="I1679" s="4">
        <f>INDEX('CHP-geothermal-fix'!J$155:J$226,MATCH(PROTRA_capacity!$F1679,'CHP-geothermal-fix'!$F$155:$F$226,0))</f>
        <v>3.194</v>
      </c>
      <c r="J1679" s="4">
        <f>INDEX('CHP-geothermal-fix'!K$155:K$226,MATCH(PROTRA_capacity!$F1679,'CHP-geothermal-fix'!$F$155:$F$226,0))</f>
        <v>3.3468999999999998</v>
      </c>
      <c r="K1679" s="4">
        <f>INDEX('CHP-geothermal-fix'!L$155:L$226,MATCH(PROTRA_capacity!$F1679,'CHP-geothermal-fix'!$F$155:$F$226,0))</f>
        <v>3.3695999999999997</v>
      </c>
      <c r="L1679" s="4">
        <f>INDEX('CHP-geothermal-fix'!M$155:M$226,MATCH(PROTRA_capacity!$F1679,'CHP-geothermal-fix'!$F$155:$F$226,0))</f>
        <v>3.2961999999999998</v>
      </c>
      <c r="M1679" s="4">
        <f>INDEX('CHP-geothermal-fix'!N$155:N$226,MATCH(PROTRA_capacity!$F1679,'CHP-geothermal-fix'!$F$155:$F$226,0))</f>
        <v>3.4160999999999997</v>
      </c>
      <c r="N1679" s="4">
        <f>INDEX('CHP-geothermal-fix'!O$155:O$226,MATCH(PROTRA_capacity!$F1679,'CHP-geothermal-fix'!$F$155:$F$226,0))</f>
        <v>3.43</v>
      </c>
      <c r="O1679" s="4">
        <f>INDEX('CHP-geothermal-fix'!P$155:P$226,MATCH(PROTRA_capacity!$F1679,'CHP-geothermal-fix'!$F$155:$F$226,0))</f>
        <v>3.3273000000000001</v>
      </c>
      <c r="P1679" s="4">
        <f>INDEX('CHP-geothermal-fix'!Q$155:Q$226,MATCH(PROTRA_capacity!$F1679,'CHP-geothermal-fix'!$F$155:$F$226,0))</f>
        <v>3.4475000000000002</v>
      </c>
      <c r="Q1679" s="4">
        <f>INDEX('CHP-geothermal-fix'!R$155:R$226,MATCH(PROTRA_capacity!$F1679,'CHP-geothermal-fix'!$F$155:$F$226,0))</f>
        <v>3.4426000000000001</v>
      </c>
      <c r="R1679" s="4">
        <f>INDEX('CHP-geothermal-fix'!S$155:S$226,MATCH(PROTRA_capacity!$F1679,'CHP-geothermal-fix'!$F$155:$F$226,0))</f>
        <v>3.4682999999999997</v>
      </c>
      <c r="S1679" s="4">
        <f>INDEX('CHP-geothermal-fix'!T$155:T$226,MATCH(PROTRA_capacity!$F1679,'CHP-geothermal-fix'!$F$155:$F$226,0))</f>
        <v>3.4542999999999999</v>
      </c>
      <c r="T1679" s="4">
        <f>INDEX('CHP-geothermal-fix'!U$155:U$226,MATCH(PROTRA_capacity!$F1679,'CHP-geothermal-fix'!$F$155:$F$226,0))</f>
        <v>3.4817799999999997</v>
      </c>
      <c r="U1679" s="4">
        <f>INDEX('CHP-geothermal-fix'!V$155:V$226,MATCH(PROTRA_capacity!$F1679,'CHP-geothermal-fix'!$F$155:$F$226,0))</f>
        <v>3.5092599999999994</v>
      </c>
      <c r="W1679" s="83">
        <f t="shared" si="107"/>
        <v>5.8517282810359728E-3</v>
      </c>
    </row>
    <row r="1680" spans="1:23" x14ac:dyDescent="0.35">
      <c r="A1680" t="s">
        <v>76</v>
      </c>
      <c r="B1680" t="s">
        <v>42</v>
      </c>
      <c r="C1680" t="str">
        <f t="shared" si="104"/>
        <v>USMCA_TO_elec</v>
      </c>
      <c r="D1680" t="str">
        <f t="shared" si="105"/>
        <v>PROTRA_CHP_PP_I</v>
      </c>
      <c r="E1680" t="s">
        <v>22</v>
      </c>
      <c r="F1680" s="1" t="str">
        <f t="shared" si="106"/>
        <v>USMCATO_elecPROTRA_PP_hydropower_dammed</v>
      </c>
      <c r="G1680" s="5">
        <f>'PROTRA_capacity-Original_Data'!H1680</f>
        <v>146.33599999999998</v>
      </c>
      <c r="H1680" s="5">
        <f>'PROTRA_capacity-Original_Data'!I1680</f>
        <v>147.84479999999999</v>
      </c>
      <c r="I1680" s="5">
        <f>'PROTRA_capacity-Original_Data'!J1680</f>
        <v>148.53280000000004</v>
      </c>
      <c r="J1680" s="5">
        <f>'PROTRA_capacity-Original_Data'!K1680</f>
        <v>149.52647999999999</v>
      </c>
      <c r="K1680" s="5">
        <f>'PROTRA_capacity-Original_Data'!L1680</f>
        <v>150.18208000000001</v>
      </c>
      <c r="L1680" s="5">
        <f>'PROTRA_capacity-Original_Data'!M1680</f>
        <v>150.53056000000001</v>
      </c>
      <c r="M1680" s="5">
        <f>'PROTRA_capacity-Original_Data'!N1680</f>
        <v>150.61544000000001</v>
      </c>
      <c r="N1680" s="5">
        <f>'PROTRA_capacity-Original_Data'!O1680</f>
        <v>150.98664000000002</v>
      </c>
      <c r="O1680" s="5">
        <f>'PROTRA_capacity-Original_Data'!P1680</f>
        <v>152.08032</v>
      </c>
      <c r="P1680" s="5">
        <f>'PROTRA_capacity-Original_Data'!Q1680</f>
        <v>155.09384</v>
      </c>
      <c r="Q1680" s="5">
        <f>'PROTRA_capacity-Original_Data'!R1680</f>
        <v>156.46047999999999</v>
      </c>
      <c r="R1680" s="5">
        <f>'PROTRA_capacity-Original_Data'!S1680</f>
        <v>156.85112000000001</v>
      </c>
      <c r="S1680" s="5">
        <f>'PROTRA_capacity-Original_Data'!T1680</f>
        <v>157.06719999999999</v>
      </c>
      <c r="T1680" s="5">
        <f>'PROTRA_capacity-Original_Data'!U1680</f>
        <v>158.24030399999998</v>
      </c>
      <c r="U1680" s="5">
        <f>'PROTRA_capacity-Original_Data'!V1680</f>
        <v>159.41340799999998</v>
      </c>
      <c r="W1680" s="83">
        <f t="shared" si="107"/>
        <v>6.1326949259730146E-3</v>
      </c>
    </row>
    <row r="1681" spans="1:26" x14ac:dyDescent="0.35">
      <c r="A1681" t="s">
        <v>76</v>
      </c>
      <c r="B1681" t="s">
        <v>42</v>
      </c>
      <c r="C1681" t="str">
        <f t="shared" si="104"/>
        <v>USMCA_TO_elec</v>
      </c>
      <c r="D1681" t="str">
        <f t="shared" si="105"/>
        <v>PROTRA_CHP_PP_I</v>
      </c>
      <c r="E1681" t="s">
        <v>23</v>
      </c>
      <c r="F1681" s="1" t="str">
        <f t="shared" si="106"/>
        <v>USMCATO_elecPROTRA_PP_hydropower_run_of_river</v>
      </c>
      <c r="G1681" s="5">
        <f>'PROTRA_capacity-Original_Data'!H1681</f>
        <v>36.583999999999996</v>
      </c>
      <c r="H1681" s="5">
        <f>'PROTRA_capacity-Original_Data'!I1681</f>
        <v>36.961199999999998</v>
      </c>
      <c r="I1681" s="5">
        <f>'PROTRA_capacity-Original_Data'!J1681</f>
        <v>37.133200000000009</v>
      </c>
      <c r="J1681" s="5">
        <f>'PROTRA_capacity-Original_Data'!K1681</f>
        <v>37.381619999999998</v>
      </c>
      <c r="K1681" s="5">
        <f>'PROTRA_capacity-Original_Data'!L1681</f>
        <v>37.545520000000003</v>
      </c>
      <c r="L1681" s="5">
        <f>'PROTRA_capacity-Original_Data'!M1681</f>
        <v>37.632640000000002</v>
      </c>
      <c r="M1681" s="5">
        <f>'PROTRA_capacity-Original_Data'!N1681</f>
        <v>37.653860000000002</v>
      </c>
      <c r="N1681" s="5">
        <f>'PROTRA_capacity-Original_Data'!O1681</f>
        <v>37.746660000000006</v>
      </c>
      <c r="O1681" s="5">
        <f>'PROTRA_capacity-Original_Data'!P1681</f>
        <v>38.02008</v>
      </c>
      <c r="P1681" s="5">
        <f>'PROTRA_capacity-Original_Data'!Q1681</f>
        <v>38.77346</v>
      </c>
      <c r="Q1681" s="5">
        <f>'PROTRA_capacity-Original_Data'!R1681</f>
        <v>39.115119999999997</v>
      </c>
      <c r="R1681" s="5">
        <f>'PROTRA_capacity-Original_Data'!S1681</f>
        <v>39.212780000000002</v>
      </c>
      <c r="S1681" s="5">
        <f>'PROTRA_capacity-Original_Data'!T1681</f>
        <v>39.266799999999996</v>
      </c>
      <c r="T1681" s="5">
        <f>'PROTRA_capacity-Original_Data'!U1681</f>
        <v>39.560075999999995</v>
      </c>
      <c r="U1681" s="5">
        <f>'PROTRA_capacity-Original_Data'!V1681</f>
        <v>39.853351999999994</v>
      </c>
      <c r="W1681" s="83">
        <f t="shared" si="107"/>
        <v>6.1326949259730146E-3</v>
      </c>
    </row>
    <row r="1682" spans="1:26" x14ac:dyDescent="0.35">
      <c r="A1682" t="s">
        <v>76</v>
      </c>
      <c r="B1682" t="s">
        <v>42</v>
      </c>
      <c r="C1682" t="str">
        <f t="shared" si="104"/>
        <v>USMCA_TO_elec</v>
      </c>
      <c r="D1682" t="str">
        <f t="shared" si="105"/>
        <v>PROTRA_CHP_PP_I</v>
      </c>
      <c r="E1682" t="s">
        <v>24</v>
      </c>
      <c r="F1682" s="1" t="str">
        <f t="shared" si="106"/>
        <v>USMCATO_elecPROTRA_PP_liquid_fuels</v>
      </c>
      <c r="G1682" s="5">
        <f>'PROTRA_capacity-Original_Data'!H1682</f>
        <v>52.541662557145969</v>
      </c>
      <c r="H1682" s="5">
        <f>'PROTRA_capacity-Original_Data'!I1682</f>
        <v>52.805168569622417</v>
      </c>
      <c r="I1682" s="5">
        <f>'PROTRA_capacity-Original_Data'!J1682</f>
        <v>53.201521536132539</v>
      </c>
      <c r="J1682" s="5">
        <f>'PROTRA_capacity-Original_Data'!K1682</f>
        <v>53.746488124911139</v>
      </c>
      <c r="K1682" s="5">
        <f>'PROTRA_capacity-Original_Data'!L1682</f>
        <v>54.30406438207762</v>
      </c>
      <c r="L1682" s="5">
        <f>'PROTRA_capacity-Original_Data'!M1682</f>
        <v>54.493036323834282</v>
      </c>
      <c r="M1682" s="5">
        <f>'PROTRA_capacity-Original_Data'!N1682</f>
        <v>53.903741270394086</v>
      </c>
      <c r="N1682" s="5">
        <f>'PROTRA_capacity-Original_Data'!O1682</f>
        <v>53.449050859170534</v>
      </c>
      <c r="O1682" s="5">
        <f>'PROTRA_capacity-Original_Data'!P1682</f>
        <v>53.455534876283942</v>
      </c>
      <c r="P1682" s="5">
        <f>'PROTRA_capacity-Original_Data'!Q1682</f>
        <v>52.465924343560289</v>
      </c>
      <c r="Q1682" s="5">
        <f>'PROTRA_capacity-Original_Data'!R1682</f>
        <v>52.182751640034184</v>
      </c>
      <c r="R1682" s="5">
        <f>'PROTRA_capacity-Original_Data'!S1682</f>
        <v>52.097228177895964</v>
      </c>
      <c r="S1682" s="5">
        <f>'PROTRA_capacity-Original_Data'!T1682</f>
        <v>52.019492040604895</v>
      </c>
      <c r="T1682" s="5">
        <f>'PROTRA_capacity-Original_Data'!U1682</f>
        <v>51.695413856902654</v>
      </c>
      <c r="U1682" s="5">
        <f>'PROTRA_capacity-Original_Data'!V1682</f>
        <v>51.371335673200413</v>
      </c>
      <c r="W1682" s="83">
        <f t="shared" si="107"/>
        <v>-1.6077121172923814E-3</v>
      </c>
    </row>
    <row r="1683" spans="1:26" x14ac:dyDescent="0.35">
      <c r="A1683" t="s">
        <v>76</v>
      </c>
      <c r="B1683" t="s">
        <v>42</v>
      </c>
      <c r="C1683" t="str">
        <f t="shared" si="104"/>
        <v>USMCA_TO_elec</v>
      </c>
      <c r="D1683" t="str">
        <f t="shared" si="105"/>
        <v>PROTRA_CHP_PP_I</v>
      </c>
      <c r="E1683" t="s">
        <v>25</v>
      </c>
      <c r="F1683" s="1" t="str">
        <f t="shared" si="106"/>
        <v>USMCATO_elecPROTRA_PP_liquid_fuels_CCS</v>
      </c>
      <c r="G1683" s="5">
        <f>'PROTRA_capacity-Original_Data'!H1683</f>
        <v>0</v>
      </c>
      <c r="H1683" s="5">
        <f>'PROTRA_capacity-Original_Data'!I1683</f>
        <v>0</v>
      </c>
      <c r="I1683" s="5">
        <f>'PROTRA_capacity-Original_Data'!J1683</f>
        <v>0</v>
      </c>
      <c r="J1683" s="5">
        <f>'PROTRA_capacity-Original_Data'!K1683</f>
        <v>0</v>
      </c>
      <c r="K1683" s="5">
        <f>'PROTRA_capacity-Original_Data'!L1683</f>
        <v>0</v>
      </c>
      <c r="L1683" s="5">
        <f>'PROTRA_capacity-Original_Data'!M1683</f>
        <v>0</v>
      </c>
      <c r="M1683" s="5">
        <f>'PROTRA_capacity-Original_Data'!N1683</f>
        <v>0</v>
      </c>
      <c r="N1683" s="5">
        <f>'PROTRA_capacity-Original_Data'!O1683</f>
        <v>0</v>
      </c>
      <c r="O1683" s="5">
        <f>'PROTRA_capacity-Original_Data'!P1683</f>
        <v>0</v>
      </c>
      <c r="P1683" s="5">
        <f>'PROTRA_capacity-Original_Data'!Q1683</f>
        <v>0</v>
      </c>
      <c r="Q1683" s="5">
        <f>'PROTRA_capacity-Original_Data'!R1683</f>
        <v>0</v>
      </c>
      <c r="R1683" s="5">
        <f>'PROTRA_capacity-Original_Data'!S1683</f>
        <v>0</v>
      </c>
      <c r="S1683" s="5">
        <f>'PROTRA_capacity-Original_Data'!T1683</f>
        <v>0</v>
      </c>
      <c r="T1683" s="5">
        <f>'PROTRA_capacity-Original_Data'!U1683</f>
        <v>0</v>
      </c>
      <c r="U1683" s="5">
        <f>'PROTRA_capacity-Original_Data'!V1683</f>
        <v>0</v>
      </c>
      <c r="W1683" s="83" t="e">
        <f t="shared" si="107"/>
        <v>#DIV/0!</v>
      </c>
    </row>
    <row r="1684" spans="1:26" x14ac:dyDescent="0.35">
      <c r="A1684" t="s">
        <v>76</v>
      </c>
      <c r="B1684" t="s">
        <v>42</v>
      </c>
      <c r="C1684" t="str">
        <f t="shared" si="104"/>
        <v>USMCA_TO_elec</v>
      </c>
      <c r="D1684" t="str">
        <f t="shared" si="105"/>
        <v>PROTRA_CHP_PP_I</v>
      </c>
      <c r="E1684" t="s">
        <v>26</v>
      </c>
      <c r="F1684" s="1" t="str">
        <f t="shared" si="106"/>
        <v>USMCATO_elecPROTRA_PP_nuclear</v>
      </c>
      <c r="G1684" s="5">
        <f>'PROTRA_capacity-Original_Data'!H1684</f>
        <v>114.304</v>
      </c>
      <c r="H1684" s="5">
        <f>'PROTRA_capacity-Original_Data'!I1684</f>
        <v>114.236</v>
      </c>
      <c r="I1684" s="5">
        <f>'PROTRA_capacity-Original_Data'!J1684</f>
        <v>114.63199999999999</v>
      </c>
      <c r="J1684" s="5">
        <f>'PROTRA_capacity-Original_Data'!K1684</f>
        <v>114.87269999999999</v>
      </c>
      <c r="K1684" s="5">
        <f>'PROTRA_capacity-Original_Data'!L1684</f>
        <v>115.0714</v>
      </c>
      <c r="L1684" s="5">
        <f>'PROTRA_capacity-Original_Data'!M1684</f>
        <v>115.3228</v>
      </c>
      <c r="M1684" s="5">
        <f>'PROTRA_capacity-Original_Data'!N1684</f>
        <v>116.715</v>
      </c>
      <c r="N1684" s="5">
        <f>'PROTRA_capacity-Original_Data'!O1684</f>
        <v>114.0703</v>
      </c>
      <c r="O1684" s="5">
        <f>'PROTRA_capacity-Original_Data'!P1684</f>
        <v>113.3993</v>
      </c>
      <c r="P1684" s="5">
        <f>'PROTRA_capacity-Original_Data'!Q1684</f>
        <v>113.636</v>
      </c>
      <c r="Q1684" s="5">
        <f>'PROTRA_capacity-Original_Data'!R1684</f>
        <v>114.6708</v>
      </c>
      <c r="R1684" s="5">
        <f>'PROTRA_capacity-Original_Data'!S1684</f>
        <v>114.7349</v>
      </c>
      <c r="S1684" s="5">
        <f>'PROTRA_capacity-Original_Data'!T1684</f>
        <v>114.5389</v>
      </c>
      <c r="T1684" s="5">
        <f>'PROTRA_capacity-Original_Data'!U1684</f>
        <v>114.87671</v>
      </c>
      <c r="U1684" s="5">
        <f>'PROTRA_capacity-Original_Data'!V1684</f>
        <v>115.21452000000001</v>
      </c>
      <c r="W1684" s="83">
        <f t="shared" si="107"/>
        <v>5.6689034819701334E-4</v>
      </c>
    </row>
    <row r="1685" spans="1:26" x14ac:dyDescent="0.35">
      <c r="A1685" t="s">
        <v>76</v>
      </c>
      <c r="B1685" t="s">
        <v>42</v>
      </c>
      <c r="C1685" t="str">
        <f t="shared" si="104"/>
        <v>USMCA_TO_elec</v>
      </c>
      <c r="D1685" t="str">
        <f t="shared" si="105"/>
        <v>PROTRA_CHP_PP_I</v>
      </c>
      <c r="E1685" t="s">
        <v>27</v>
      </c>
      <c r="F1685" s="1" t="str">
        <f t="shared" si="106"/>
        <v>USMCATO_elecPROTRA_PP_oceanic</v>
      </c>
      <c r="G1685" s="5">
        <f>'PROTRA_capacity-Original_Data'!H1685</f>
        <v>0.02</v>
      </c>
      <c r="H1685" s="5">
        <f>'PROTRA_capacity-Original_Data'!I1685</f>
        <v>0.02</v>
      </c>
      <c r="I1685" s="5">
        <f>'PROTRA_capacity-Original_Data'!J1685</f>
        <v>0.02</v>
      </c>
      <c r="J1685" s="5">
        <f>'PROTRA_capacity-Original_Data'!K1685</f>
        <v>0.02</v>
      </c>
      <c r="K1685" s="5">
        <f>'PROTRA_capacity-Original_Data'!L1685</f>
        <v>0.02</v>
      </c>
      <c r="L1685" s="5">
        <f>'PROTRA_capacity-Original_Data'!M1685</f>
        <v>0.02</v>
      </c>
      <c r="M1685" s="5">
        <f>'PROTRA_capacity-Original_Data'!N1685</f>
        <v>0.02</v>
      </c>
      <c r="N1685" s="5">
        <f>'PROTRA_capacity-Original_Data'!O1685</f>
        <v>0.02</v>
      </c>
      <c r="O1685" s="5">
        <f>'PROTRA_capacity-Original_Data'!P1685</f>
        <v>0.02</v>
      </c>
      <c r="P1685" s="5">
        <f>'PROTRA_capacity-Original_Data'!Q1685</f>
        <v>0.02</v>
      </c>
      <c r="Q1685" s="5">
        <f>'PROTRA_capacity-Original_Data'!R1685</f>
        <v>0.02</v>
      </c>
      <c r="R1685" s="5">
        <f>'PROTRA_capacity-Original_Data'!S1685</f>
        <v>0.02</v>
      </c>
      <c r="S1685" s="5">
        <f>'PROTRA_capacity-Original_Data'!T1685</f>
        <v>0.02</v>
      </c>
      <c r="T1685" s="5">
        <f>'PROTRA_capacity-Original_Data'!U1685</f>
        <v>0.02</v>
      </c>
      <c r="U1685" s="5">
        <f>'PROTRA_capacity-Original_Data'!V1685</f>
        <v>0.02</v>
      </c>
      <c r="W1685" s="83">
        <f t="shared" si="107"/>
        <v>0</v>
      </c>
    </row>
    <row r="1686" spans="1:26" x14ac:dyDescent="0.35">
      <c r="A1686" t="s">
        <v>76</v>
      </c>
      <c r="B1686" t="s">
        <v>42</v>
      </c>
      <c r="C1686" t="str">
        <f t="shared" si="104"/>
        <v>USMCA_TO_elec</v>
      </c>
      <c r="D1686" t="str">
        <f t="shared" si="105"/>
        <v>PROTRA_CHP_PP_I</v>
      </c>
      <c r="E1686" t="s">
        <v>28</v>
      </c>
      <c r="F1686" s="1" t="str">
        <f t="shared" si="106"/>
        <v>USMCATO_elecPROTRA_PP_solar_CSP</v>
      </c>
      <c r="G1686" s="5">
        <f>'PROTRA_capacity-Original_Data'!H1686</f>
        <v>0.40100000000000002</v>
      </c>
      <c r="H1686" s="5">
        <f>'PROTRA_capacity-Original_Data'!I1686</f>
        <v>0.46500000000000002</v>
      </c>
      <c r="I1686" s="5">
        <f>'PROTRA_capacity-Original_Data'!J1686</f>
        <v>0.46500000000000002</v>
      </c>
      <c r="J1686" s="5">
        <f>'PROTRA_capacity-Original_Data'!K1686</f>
        <v>0.47199999999999998</v>
      </c>
      <c r="K1686" s="5">
        <f>'PROTRA_capacity-Original_Data'!L1686</f>
        <v>0.47299999999999998</v>
      </c>
      <c r="L1686" s="5">
        <f>'PROTRA_capacity-Original_Data'!M1686</f>
        <v>0.47199999999999998</v>
      </c>
      <c r="M1686" s="5">
        <f>'PROTRA_capacity-Original_Data'!N1686</f>
        <v>0.47599999999999998</v>
      </c>
      <c r="N1686" s="5">
        <f>'PROTRA_capacity-Original_Data'!O1686</f>
        <v>1.286</v>
      </c>
      <c r="O1686" s="5">
        <f>'PROTRA_capacity-Original_Data'!P1686</f>
        <v>1.667</v>
      </c>
      <c r="P1686" s="5">
        <f>'PROTRA_capacity-Original_Data'!Q1686</f>
        <v>1.758</v>
      </c>
      <c r="Q1686" s="5">
        <f>'PROTRA_capacity-Original_Data'!R1686</f>
        <v>1.758</v>
      </c>
      <c r="R1686" s="5">
        <f>'PROTRA_capacity-Original_Data'!S1686</f>
        <v>1.758</v>
      </c>
      <c r="S1686" s="5">
        <f>'PROTRA_capacity-Original_Data'!T1686</f>
        <v>1.772</v>
      </c>
      <c r="T1686" s="5">
        <f>'PROTRA_capacity-Original_Data'!U1686</f>
        <v>1.7929999999999999</v>
      </c>
      <c r="U1686" s="5">
        <f>'PROTRA_capacity-Original_Data'!V1686</f>
        <v>1.8139999999999998</v>
      </c>
      <c r="W1686" s="83">
        <f t="shared" si="107"/>
        <v>0.11383515788581589</v>
      </c>
      <c r="X1686" s="63"/>
      <c r="Y1686" s="63"/>
      <c r="Z1686" s="63"/>
    </row>
    <row r="1687" spans="1:26" x14ac:dyDescent="0.35">
      <c r="A1687" t="s">
        <v>76</v>
      </c>
      <c r="B1687" t="s">
        <v>42</v>
      </c>
      <c r="C1687" t="str">
        <f t="shared" si="104"/>
        <v>USMCA_TO_elec</v>
      </c>
      <c r="D1687" t="str">
        <f t="shared" si="105"/>
        <v>PROTRA_CHP_PP_I</v>
      </c>
      <c r="E1687" t="s">
        <v>29</v>
      </c>
      <c r="F1687" s="1" t="str">
        <f t="shared" si="106"/>
        <v>USMCATO_elecPROTRA_PP_solar_PV</v>
      </c>
      <c r="G1687" s="5">
        <f>'PROTRA_capacity-Original_Data'!H1687</f>
        <v>0.45118811881188114</v>
      </c>
      <c r="H1687" s="5">
        <f>'PROTRA_capacity-Original_Data'!I1687</f>
        <v>0.62552475247524753</v>
      </c>
      <c r="I1687" s="5">
        <f>'PROTRA_capacity-Original_Data'!J1687</f>
        <v>0.73970297029702969</v>
      </c>
      <c r="J1687" s="5">
        <f>'PROTRA_capacity-Original_Data'!K1687</f>
        <v>1.0644356435643565</v>
      </c>
      <c r="K1687" s="5">
        <f>'PROTRA_capacity-Original_Data'!L1687</f>
        <v>1.9391881188118811</v>
      </c>
      <c r="L1687" s="5">
        <f>'PROTRA_capacity-Original_Data'!M1687</f>
        <v>3.5039207920792079</v>
      </c>
      <c r="M1687" s="5">
        <f>'PROTRA_capacity-Original_Data'!N1687</f>
        <v>5.5020396039603954</v>
      </c>
      <c r="N1687" s="5">
        <f>'PROTRA_capacity-Original_Data'!O1687</f>
        <v>8.0115049504950502</v>
      </c>
      <c r="O1687" s="5">
        <f>'PROTRA_capacity-Original_Data'!P1687</f>
        <v>11.014514851485147</v>
      </c>
      <c r="P1687" s="5">
        <f>'PROTRA_capacity-Original_Data'!Q1687</f>
        <v>14.962257425742575</v>
      </c>
      <c r="Q1687" s="5">
        <f>'PROTRA_capacity-Original_Data'!R1687</f>
        <v>22.103675247524752</v>
      </c>
      <c r="R1687" s="5">
        <f>'PROTRA_capacity-Original_Data'!S1687</f>
        <v>27.589226534653463</v>
      </c>
      <c r="S1687" s="5">
        <f>'PROTRA_capacity-Original_Data'!T1687</f>
        <v>35.031006118811888</v>
      </c>
      <c r="T1687" s="5">
        <f>'PROTRA_capacity-Original_Data'!U1687</f>
        <v>41.097001283168325</v>
      </c>
      <c r="U1687" s="5">
        <f>'PROTRA_capacity-Original_Data'!V1687</f>
        <v>47.162996447524762</v>
      </c>
      <c r="W1687" s="83">
        <f t="shared" si="107"/>
        <v>0.39390024797162115</v>
      </c>
      <c r="X1687" s="63"/>
      <c r="Y1687" s="63"/>
      <c r="Z1687" s="63"/>
    </row>
    <row r="1688" spans="1:26" x14ac:dyDescent="0.35">
      <c r="A1688" t="s">
        <v>76</v>
      </c>
      <c r="B1688" t="s">
        <v>42</v>
      </c>
      <c r="C1688" t="str">
        <f t="shared" si="104"/>
        <v>USMCA_TO_elec</v>
      </c>
      <c r="D1688" t="str">
        <f t="shared" si="105"/>
        <v>PROTRA_CHP_PP_I</v>
      </c>
      <c r="E1688" t="s">
        <v>30</v>
      </c>
      <c r="F1688" s="1" t="str">
        <f t="shared" si="106"/>
        <v>USMCATO_elecPROTRA_PP_solar_urban_PV</v>
      </c>
      <c r="G1688" s="5">
        <f>'PROTRA_capacity-Original_Data'!H1688</f>
        <v>0.28381188118811884</v>
      </c>
      <c r="H1688" s="5">
        <f>'PROTRA_capacity-Original_Data'!I1688</f>
        <v>0.39347524752475249</v>
      </c>
      <c r="I1688" s="5">
        <f>'PROTRA_capacity-Original_Data'!J1688</f>
        <v>0.46529702970297027</v>
      </c>
      <c r="J1688" s="5">
        <f>'PROTRA_capacity-Original_Data'!K1688</f>
        <v>0.6695643564356436</v>
      </c>
      <c r="K1688" s="5">
        <f>'PROTRA_capacity-Original_Data'!L1688</f>
        <v>1.2198118811881189</v>
      </c>
      <c r="L1688" s="5">
        <f>'PROTRA_capacity-Original_Data'!M1688</f>
        <v>2.2040792079207923</v>
      </c>
      <c r="M1688" s="5">
        <f>'PROTRA_capacity-Original_Data'!N1688</f>
        <v>3.4609603960396038</v>
      </c>
      <c r="N1688" s="5">
        <f>'PROTRA_capacity-Original_Data'!O1688</f>
        <v>5.0394950495049509</v>
      </c>
      <c r="O1688" s="5">
        <f>'PROTRA_capacity-Original_Data'!P1688</f>
        <v>6.9284851485148522</v>
      </c>
      <c r="P1688" s="5">
        <f>'PROTRA_capacity-Original_Data'!Q1688</f>
        <v>9.4117425742574259</v>
      </c>
      <c r="Q1688" s="5">
        <f>'PROTRA_capacity-Original_Data'!R1688</f>
        <v>13.903924752475248</v>
      </c>
      <c r="R1688" s="5">
        <f>'PROTRA_capacity-Original_Data'!S1688</f>
        <v>17.354513465346535</v>
      </c>
      <c r="S1688" s="5">
        <f>'PROTRA_capacity-Original_Data'!T1688</f>
        <v>22.035632881188121</v>
      </c>
      <c r="T1688" s="5">
        <f>'PROTRA_capacity-Original_Data'!U1688</f>
        <v>25.851339516831686</v>
      </c>
      <c r="U1688" s="5">
        <f>'PROTRA_capacity-Original_Data'!V1688</f>
        <v>29.667046152475251</v>
      </c>
      <c r="W1688" s="83">
        <f t="shared" si="107"/>
        <v>0.39390024797162093</v>
      </c>
      <c r="X1688" s="63"/>
      <c r="Y1688" s="63"/>
      <c r="Z1688" s="63"/>
    </row>
    <row r="1689" spans="1:26" x14ac:dyDescent="0.35">
      <c r="A1689" t="s">
        <v>76</v>
      </c>
      <c r="B1689" t="s">
        <v>42</v>
      </c>
      <c r="C1689" t="str">
        <f t="shared" si="104"/>
        <v>USMCA_TO_elec</v>
      </c>
      <c r="D1689" t="str">
        <f t="shared" si="105"/>
        <v>PROTRA_CHP_PP_I</v>
      </c>
      <c r="E1689" t="s">
        <v>31</v>
      </c>
      <c r="F1689" s="1" t="str">
        <f t="shared" si="106"/>
        <v>USMCATO_elecPROTRA_PP_solid_fossil</v>
      </c>
      <c r="G1689" s="5">
        <f>'PROTRA_capacity-Original_Data'!H1689</f>
        <v>283.64114325575036</v>
      </c>
      <c r="H1689" s="5">
        <f>'PROTRA_capacity-Original_Data'!I1689</f>
        <v>285.01632483837608</v>
      </c>
      <c r="I1689" s="5">
        <f>'PROTRA_capacity-Original_Data'!J1689</f>
        <v>287.12229530873879</v>
      </c>
      <c r="J1689" s="5">
        <f>'PROTRA_capacity-Original_Data'!K1689</f>
        <v>290.03108594418785</v>
      </c>
      <c r="K1689" s="5">
        <f>'PROTRA_capacity-Original_Data'!L1689</f>
        <v>292.99663918226668</v>
      </c>
      <c r="L1689" s="5">
        <f>'PROTRA_capacity-Original_Data'!M1689</f>
        <v>293.91139397106963</v>
      </c>
      <c r="M1689" s="5">
        <f>'PROTRA_capacity-Original_Data'!N1689</f>
        <v>290.49408827239893</v>
      </c>
      <c r="N1689" s="5">
        <f>'PROTRA_capacity-Original_Data'!O1689</f>
        <v>287.79566739963934</v>
      </c>
      <c r="O1689" s="5">
        <f>'PROTRA_capacity-Original_Data'!P1689</f>
        <v>287.44896088194309</v>
      </c>
      <c r="P1689" s="5">
        <f>'PROTRA_capacity-Original_Data'!Q1689</f>
        <v>281.90936008165318</v>
      </c>
      <c r="Q1689" s="5">
        <f>'PROTRA_capacity-Original_Data'!R1689</f>
        <v>280.27331937563252</v>
      </c>
      <c r="R1689" s="5">
        <f>'PROTRA_capacity-Original_Data'!S1689</f>
        <v>279.72789521765282</v>
      </c>
      <c r="S1689" s="5">
        <f>'PROTRA_capacity-Original_Data'!T1689</f>
        <v>279.26869828475617</v>
      </c>
      <c r="T1689" s="5">
        <f>'PROTRA_capacity-Original_Data'!U1689</f>
        <v>277.41449927891875</v>
      </c>
      <c r="U1689" s="5">
        <f>'PROTRA_capacity-Original_Data'!V1689</f>
        <v>275.56030027308134</v>
      </c>
      <c r="W1689" s="83">
        <f t="shared" si="107"/>
        <v>-2.0623973782902816E-3</v>
      </c>
      <c r="X1689" s="63"/>
      <c r="Y1689" s="63"/>
      <c r="Z1689" s="63"/>
    </row>
    <row r="1690" spans="1:26" x14ac:dyDescent="0.35">
      <c r="A1690" t="s">
        <v>76</v>
      </c>
      <c r="B1690" t="s">
        <v>42</v>
      </c>
      <c r="C1690" t="str">
        <f t="shared" si="104"/>
        <v>USMCA_TO_elec</v>
      </c>
      <c r="D1690" t="str">
        <f t="shared" si="105"/>
        <v>PROTRA_CHP_PP_I</v>
      </c>
      <c r="E1690" t="s">
        <v>32</v>
      </c>
      <c r="F1690" s="1" t="str">
        <f t="shared" si="106"/>
        <v>USMCATO_elecPROTRA_PP_solid_fossil_CCS</v>
      </c>
      <c r="G1690" s="5">
        <f>'PROTRA_capacity-Original_Data'!H1690</f>
        <v>0</v>
      </c>
      <c r="H1690" s="5">
        <f>'PROTRA_capacity-Original_Data'!I1690</f>
        <v>0</v>
      </c>
      <c r="I1690" s="5">
        <f>'PROTRA_capacity-Original_Data'!J1690</f>
        <v>0</v>
      </c>
      <c r="J1690" s="5">
        <f>'PROTRA_capacity-Original_Data'!K1690</f>
        <v>0</v>
      </c>
      <c r="K1690" s="5">
        <f>'PROTRA_capacity-Original_Data'!L1690</f>
        <v>0</v>
      </c>
      <c r="L1690" s="5">
        <f>'PROTRA_capacity-Original_Data'!M1690</f>
        <v>0</v>
      </c>
      <c r="M1690" s="5">
        <f>'PROTRA_capacity-Original_Data'!N1690</f>
        <v>0</v>
      </c>
      <c r="N1690" s="5">
        <f>'PROTRA_capacity-Original_Data'!O1690</f>
        <v>0</v>
      </c>
      <c r="O1690" s="5">
        <f>'PROTRA_capacity-Original_Data'!P1690</f>
        <v>0</v>
      </c>
      <c r="P1690" s="5">
        <f>'PROTRA_capacity-Original_Data'!Q1690</f>
        <v>0</v>
      </c>
      <c r="Q1690" s="5">
        <f>'PROTRA_capacity-Original_Data'!R1690</f>
        <v>0</v>
      </c>
      <c r="R1690" s="5">
        <f>'PROTRA_capacity-Original_Data'!S1690</f>
        <v>0</v>
      </c>
      <c r="S1690" s="5">
        <f>'PROTRA_capacity-Original_Data'!T1690</f>
        <v>0</v>
      </c>
      <c r="T1690" s="5">
        <f>'PROTRA_capacity-Original_Data'!U1690</f>
        <v>0</v>
      </c>
      <c r="U1690" s="5">
        <f>'PROTRA_capacity-Original_Data'!V1690</f>
        <v>0</v>
      </c>
      <c r="W1690" s="83" t="e">
        <f t="shared" si="107"/>
        <v>#DIV/0!</v>
      </c>
      <c r="X1690" s="63"/>
      <c r="Y1690" s="63"/>
      <c r="Z1690" s="63"/>
    </row>
    <row r="1691" spans="1:26" x14ac:dyDescent="0.35">
      <c r="A1691" t="s">
        <v>76</v>
      </c>
      <c r="B1691" t="s">
        <v>42</v>
      </c>
      <c r="C1691" t="str">
        <f t="shared" si="104"/>
        <v>USMCA_TO_elec</v>
      </c>
      <c r="D1691" t="str">
        <f t="shared" si="105"/>
        <v>PROTRA_CHP_PP_I</v>
      </c>
      <c r="E1691" t="s">
        <v>33</v>
      </c>
      <c r="F1691" s="1" t="str">
        <f t="shared" si="106"/>
        <v>USMCATO_elecPROTRA_PP_waste</v>
      </c>
      <c r="G1691" s="5">
        <f>'PROTRA_capacity-Original_Data'!H1691</f>
        <v>0.53145558109040614</v>
      </c>
      <c r="H1691" s="5">
        <f>'PROTRA_capacity-Original_Data'!I1691</f>
        <v>0.57477869418137228</v>
      </c>
      <c r="I1691" s="5">
        <f>'PROTRA_capacity-Original_Data'!J1691</f>
        <v>0.60124094140590434</v>
      </c>
      <c r="J1691" s="5">
        <f>'PROTRA_capacity-Original_Data'!K1691</f>
        <v>0.59962211326298698</v>
      </c>
      <c r="K1691" s="5">
        <f>'PROTRA_capacity-Original_Data'!L1691</f>
        <v>0.61138269978958637</v>
      </c>
      <c r="L1691" s="5">
        <f>'PROTRA_capacity-Original_Data'!M1691</f>
        <v>0.66170817935927451</v>
      </c>
      <c r="M1691" s="5">
        <f>'PROTRA_capacity-Original_Data'!N1691</f>
        <v>0.75206867828250368</v>
      </c>
      <c r="N1691" s="5">
        <f>'PROTRA_capacity-Original_Data'!O1691</f>
        <v>0.88672883782348677</v>
      </c>
      <c r="O1691" s="5">
        <f>'PROTRA_capacity-Original_Data'!P1691</f>
        <v>0.95464338899595824</v>
      </c>
      <c r="P1691" s="5">
        <f>'PROTRA_capacity-Original_Data'!Q1691</f>
        <v>0.95592815912815177</v>
      </c>
      <c r="Q1691" s="5">
        <f>'PROTRA_capacity-Original_Data'!R1691</f>
        <v>0.9928817779213962</v>
      </c>
      <c r="R1691" s="5">
        <f>'PROTRA_capacity-Original_Data'!S1691</f>
        <v>1.0810480202664454</v>
      </c>
      <c r="S1691" s="5">
        <f>'PROTRA_capacity-Original_Data'!T1691</f>
        <v>1.0680479123510915</v>
      </c>
      <c r="T1691" s="5">
        <f>'PROTRA_capacity-Original_Data'!U1691</f>
        <v>1.1032408031359475</v>
      </c>
      <c r="U1691" s="5">
        <f>'PROTRA_capacity-Original_Data'!V1691</f>
        <v>1.1384336939208035</v>
      </c>
      <c r="W1691" s="83">
        <f t="shared" si="107"/>
        <v>5.5921136974262486E-2</v>
      </c>
      <c r="X1691" s="63"/>
      <c r="Y1691" s="63"/>
      <c r="Z1691" s="63"/>
    </row>
    <row r="1692" spans="1:26" x14ac:dyDescent="0.35">
      <c r="A1692" t="s">
        <v>76</v>
      </c>
      <c r="B1692" t="s">
        <v>42</v>
      </c>
      <c r="C1692" t="str">
        <f t="shared" si="104"/>
        <v>USMCA_TO_elec</v>
      </c>
      <c r="D1692" t="str">
        <f t="shared" si="105"/>
        <v>PROTRA_CHP_PP_I</v>
      </c>
      <c r="E1692" t="s">
        <v>34</v>
      </c>
      <c r="F1692" s="1" t="str">
        <f t="shared" si="106"/>
        <v>USMCATO_elecPROTRA_PP_waste_CCS</v>
      </c>
      <c r="G1692" s="5">
        <f>'PROTRA_capacity-Original_Data'!H1692</f>
        <v>0</v>
      </c>
      <c r="H1692" s="5">
        <f>'PROTRA_capacity-Original_Data'!I1692</f>
        <v>0</v>
      </c>
      <c r="I1692" s="5">
        <f>'PROTRA_capacity-Original_Data'!J1692</f>
        <v>0</v>
      </c>
      <c r="J1692" s="5">
        <f>'PROTRA_capacity-Original_Data'!K1692</f>
        <v>0</v>
      </c>
      <c r="K1692" s="5">
        <f>'PROTRA_capacity-Original_Data'!L1692</f>
        <v>0</v>
      </c>
      <c r="L1692" s="5">
        <f>'PROTRA_capacity-Original_Data'!M1692</f>
        <v>0</v>
      </c>
      <c r="M1692" s="5">
        <f>'PROTRA_capacity-Original_Data'!N1692</f>
        <v>0</v>
      </c>
      <c r="N1692" s="5">
        <f>'PROTRA_capacity-Original_Data'!O1692</f>
        <v>0</v>
      </c>
      <c r="O1692" s="5">
        <f>'PROTRA_capacity-Original_Data'!P1692</f>
        <v>0</v>
      </c>
      <c r="P1692" s="5">
        <f>'PROTRA_capacity-Original_Data'!Q1692</f>
        <v>0</v>
      </c>
      <c r="Q1692" s="5">
        <f>'PROTRA_capacity-Original_Data'!R1692</f>
        <v>0</v>
      </c>
      <c r="R1692" s="5">
        <f>'PROTRA_capacity-Original_Data'!S1692</f>
        <v>0</v>
      </c>
      <c r="S1692" s="5">
        <f>'PROTRA_capacity-Original_Data'!T1692</f>
        <v>0</v>
      </c>
      <c r="T1692" s="5">
        <f>'PROTRA_capacity-Original_Data'!U1692</f>
        <v>0</v>
      </c>
      <c r="U1692" s="5">
        <f>'PROTRA_capacity-Original_Data'!V1692</f>
        <v>0</v>
      </c>
      <c r="W1692" s="83" t="e">
        <f t="shared" si="107"/>
        <v>#DIV/0!</v>
      </c>
      <c r="X1692" s="63"/>
      <c r="Y1692" s="63"/>
      <c r="Z1692" s="63"/>
    </row>
    <row r="1693" spans="1:26" x14ac:dyDescent="0.35">
      <c r="A1693" t="s">
        <v>76</v>
      </c>
      <c r="B1693" t="s">
        <v>42</v>
      </c>
      <c r="C1693" t="str">
        <f t="shared" si="104"/>
        <v>USMCA_TO_elec</v>
      </c>
      <c r="D1693" t="str">
        <f t="shared" si="105"/>
        <v>PROTRA_CHP_PP_I</v>
      </c>
      <c r="E1693" t="s">
        <v>35</v>
      </c>
      <c r="F1693" s="1" t="str">
        <f t="shared" si="106"/>
        <v>USMCATO_elecPROTRA_PP_wind_offshore</v>
      </c>
      <c r="G1693" s="5">
        <f>'PROTRA_capacity-Original_Data'!H1693</f>
        <v>0</v>
      </c>
      <c r="H1693" s="5">
        <f>'PROTRA_capacity-Original_Data'!I1693</f>
        <v>0</v>
      </c>
      <c r="I1693" s="5">
        <f>'PROTRA_capacity-Original_Data'!J1693</f>
        <v>0</v>
      </c>
      <c r="J1693" s="5">
        <f>'PROTRA_capacity-Original_Data'!K1693</f>
        <v>0</v>
      </c>
      <c r="K1693" s="5">
        <f>'PROTRA_capacity-Original_Data'!L1693</f>
        <v>0</v>
      </c>
      <c r="L1693" s="5">
        <f>'PROTRA_capacity-Original_Data'!M1693</f>
        <v>0</v>
      </c>
      <c r="M1693" s="5">
        <f>'PROTRA_capacity-Original_Data'!N1693</f>
        <v>0</v>
      </c>
      <c r="N1693" s="5">
        <f>'PROTRA_capacity-Original_Data'!O1693</f>
        <v>0</v>
      </c>
      <c r="O1693" s="5">
        <f>'PROTRA_capacity-Original_Data'!P1693</f>
        <v>2.0000000000000002E-5</v>
      </c>
      <c r="P1693" s="5">
        <f>'PROTRA_capacity-Original_Data'!Q1693</f>
        <v>2.0000000000000002E-5</v>
      </c>
      <c r="Q1693" s="5">
        <f>'PROTRA_capacity-Original_Data'!R1693</f>
        <v>2.9000000000000001E-2</v>
      </c>
      <c r="R1693" s="5">
        <f>'PROTRA_capacity-Original_Data'!S1693</f>
        <v>2.9000000000000001E-2</v>
      </c>
      <c r="S1693" s="5">
        <f>'PROTRA_capacity-Original_Data'!T1693</f>
        <v>2.9000000000000001E-2</v>
      </c>
      <c r="T1693" s="5">
        <f>'PROTRA_capacity-Original_Data'!U1693</f>
        <v>3.7694000000000005E-2</v>
      </c>
      <c r="U1693" s="5">
        <f>'PROTRA_capacity-Original_Data'!V1693</f>
        <v>4.6388000000000006E-2</v>
      </c>
      <c r="W1693" s="83" t="e">
        <f t="shared" si="107"/>
        <v>#DIV/0!</v>
      </c>
      <c r="X1693" s="63"/>
      <c r="Y1693" s="63"/>
      <c r="Z1693" s="63"/>
    </row>
    <row r="1694" spans="1:26" x14ac:dyDescent="0.35">
      <c r="A1694" t="s">
        <v>76</v>
      </c>
      <c r="B1694" t="s">
        <v>42</v>
      </c>
      <c r="C1694" t="str">
        <f t="shared" si="104"/>
        <v>USMCA_TO_elec</v>
      </c>
      <c r="D1694" t="str">
        <f t="shared" si="105"/>
        <v>PROTRA_CHP_PP_I</v>
      </c>
      <c r="E1694" t="s">
        <v>36</v>
      </c>
      <c r="F1694" s="1" t="str">
        <f t="shared" si="106"/>
        <v>USMCATO_elecPROTRA_PP_wind_onshore</v>
      </c>
      <c r="G1694" s="5">
        <f>'PROTRA_capacity-Original_Data'!H1694</f>
        <v>12.853</v>
      </c>
      <c r="H1694" s="5">
        <f>'PROTRA_capacity-Original_Data'!I1694</f>
        <v>18.456</v>
      </c>
      <c r="I1694" s="5">
        <f>'PROTRA_capacity-Original_Data'!J1694</f>
        <v>27.0886</v>
      </c>
      <c r="J1694" s="5">
        <f>'PROTRA_capacity-Original_Data'!K1694</f>
        <v>38.003599999999999</v>
      </c>
      <c r="K1694" s="5">
        <f>'PROTRA_capacity-Original_Data'!L1694</f>
        <v>43.621600000000001</v>
      </c>
      <c r="L1694" s="5">
        <f>'PROTRA_capacity-Original_Data'!M1694</f>
        <v>51.5426</v>
      </c>
      <c r="M1694" s="5">
        <f>'PROTRA_capacity-Original_Data'!N1694</f>
        <v>67.0916</v>
      </c>
      <c r="N1694" s="5">
        <f>'PROTRA_capacity-Original_Data'!O1694</f>
        <v>69.896600000000007</v>
      </c>
      <c r="O1694" s="5">
        <f>'PROTRA_capacity-Original_Data'!P1694</f>
        <v>76.495000000000005</v>
      </c>
      <c r="P1694" s="5">
        <f>'PROTRA_capacity-Original_Data'!Q1694</f>
        <v>87.058000000000007</v>
      </c>
      <c r="Q1694" s="5">
        <f>'PROTRA_capacity-Original_Data'!R1694</f>
        <v>97.281000000000006</v>
      </c>
      <c r="R1694" s="5">
        <f>'PROTRA_capacity-Original_Data'!S1694</f>
        <v>104.16998</v>
      </c>
      <c r="S1694" s="5">
        <f>'PROTRA_capacity-Original_Data'!T1694</f>
        <v>112.079825</v>
      </c>
      <c r="T1694" s="5">
        <f>'PROTRA_capacity-Original_Data'!U1694</f>
        <v>120.907988</v>
      </c>
      <c r="U1694" s="5">
        <f>'PROTRA_capacity-Original_Data'!V1694</f>
        <v>129.73615100000001</v>
      </c>
      <c r="W1694" s="83">
        <f t="shared" si="107"/>
        <v>0.17955534133807971</v>
      </c>
      <c r="X1694" s="63"/>
      <c r="Y1694" s="63"/>
      <c r="Z1694" s="63"/>
    </row>
    <row r="1695" spans="1:26" x14ac:dyDescent="0.35">
      <c r="A1695" t="s">
        <v>89</v>
      </c>
      <c r="B1695" t="s">
        <v>90</v>
      </c>
      <c r="C1695" t="str">
        <f t="shared" si="104"/>
        <v>REGIONS_36_I_TO_gas</v>
      </c>
      <c r="D1695" t="s">
        <v>84</v>
      </c>
      <c r="E1695" t="s">
        <v>84</v>
      </c>
      <c r="F1695" s="1" t="str">
        <f t="shared" si="106"/>
        <v>REGIONS_36_ITO_gasPROTRA_blending_gas_fuels</v>
      </c>
      <c r="G1695" s="10">
        <f>'PROTRA_capacity-Original_Data'!H1695</f>
        <v>0</v>
      </c>
      <c r="H1695" s="10">
        <f>'PROTRA_capacity-Original_Data'!I1695</f>
        <v>0</v>
      </c>
      <c r="I1695" s="10">
        <f>'PROTRA_capacity-Original_Data'!J1695</f>
        <v>0</v>
      </c>
      <c r="J1695" s="10">
        <f>'PROTRA_capacity-Original_Data'!K1695</f>
        <v>0</v>
      </c>
      <c r="K1695" s="10">
        <f>'PROTRA_capacity-Original_Data'!L1695</f>
        <v>0</v>
      </c>
      <c r="L1695" s="10">
        <f>'PROTRA_capacity-Original_Data'!M1695</f>
        <v>0</v>
      </c>
      <c r="M1695" s="10">
        <f>'PROTRA_capacity-Original_Data'!N1695</f>
        <v>0</v>
      </c>
      <c r="N1695" s="10">
        <f>'PROTRA_capacity-Original_Data'!O1695</f>
        <v>0</v>
      </c>
      <c r="O1695" s="10">
        <f>'PROTRA_capacity-Original_Data'!P1695</f>
        <v>0</v>
      </c>
      <c r="P1695" s="10">
        <f>'PROTRA_capacity-Original_Data'!Q1695</f>
        <v>0</v>
      </c>
      <c r="Q1695" s="10">
        <f>'PROTRA_capacity-Original_Data'!R1695</f>
        <v>0</v>
      </c>
      <c r="R1695" s="10">
        <f>'PROTRA_capacity-Original_Data'!S1695</f>
        <v>0</v>
      </c>
      <c r="S1695" s="10">
        <f>'PROTRA_capacity-Original_Data'!T1695</f>
        <v>0</v>
      </c>
      <c r="T1695" s="10">
        <f>'PROTRA_capacity-Original_Data'!U1695</f>
        <v>0</v>
      </c>
      <c r="U1695" s="10">
        <f>'PROTRA_capacity-Original_Data'!V1695</f>
        <v>0</v>
      </c>
      <c r="W1695" s="83" t="e">
        <f t="shared" si="107"/>
        <v>#DIV/0!</v>
      </c>
      <c r="X1695" s="63"/>
      <c r="Y1695" s="63"/>
      <c r="Z1695" s="64"/>
    </row>
    <row r="1696" spans="1:26" x14ac:dyDescent="0.35">
      <c r="A1696" t="s">
        <v>89</v>
      </c>
      <c r="B1696" t="s">
        <v>91</v>
      </c>
      <c r="C1696" t="str">
        <f t="shared" si="104"/>
        <v>REGIONS_36_I_TO_liquid</v>
      </c>
      <c r="D1696" t="s">
        <v>85</v>
      </c>
      <c r="E1696" t="s">
        <v>85</v>
      </c>
      <c r="F1696" s="1" t="str">
        <f t="shared" si="106"/>
        <v>REGIONS_36_ITO_liquidPROTRA_blending_liquid_fuels</v>
      </c>
      <c r="G1696" s="10">
        <f>'PROTRA_capacity-Original_Data'!H1696</f>
        <v>0</v>
      </c>
      <c r="H1696" s="10">
        <f>'PROTRA_capacity-Original_Data'!I1696</f>
        <v>0</v>
      </c>
      <c r="I1696" s="10">
        <f>'PROTRA_capacity-Original_Data'!J1696</f>
        <v>0</v>
      </c>
      <c r="J1696" s="10">
        <f>'PROTRA_capacity-Original_Data'!K1696</f>
        <v>0</v>
      </c>
      <c r="K1696" s="10">
        <f>'PROTRA_capacity-Original_Data'!L1696</f>
        <v>0</v>
      </c>
      <c r="L1696" s="10">
        <f>'PROTRA_capacity-Original_Data'!M1696</f>
        <v>0</v>
      </c>
      <c r="M1696" s="10">
        <f>'PROTRA_capacity-Original_Data'!N1696</f>
        <v>0</v>
      </c>
      <c r="N1696" s="10">
        <f>'PROTRA_capacity-Original_Data'!O1696</f>
        <v>0</v>
      </c>
      <c r="O1696" s="10">
        <f>'PROTRA_capacity-Original_Data'!P1696</f>
        <v>0</v>
      </c>
      <c r="P1696" s="10">
        <f>'PROTRA_capacity-Original_Data'!Q1696</f>
        <v>0</v>
      </c>
      <c r="Q1696" s="10">
        <f>'PROTRA_capacity-Original_Data'!R1696</f>
        <v>0</v>
      </c>
      <c r="R1696" s="10">
        <f>'PROTRA_capacity-Original_Data'!S1696</f>
        <v>0</v>
      </c>
      <c r="S1696" s="10">
        <f>'PROTRA_capacity-Original_Data'!T1696</f>
        <v>0</v>
      </c>
      <c r="T1696" s="10">
        <f>'PROTRA_capacity-Original_Data'!U1696</f>
        <v>0</v>
      </c>
      <c r="U1696" s="10">
        <f>'PROTRA_capacity-Original_Data'!V1696</f>
        <v>0</v>
      </c>
      <c r="W1696" s="83" t="e">
        <f t="shared" si="107"/>
        <v>#DIV/0!</v>
      </c>
      <c r="X1696" s="63"/>
      <c r="Y1696" s="63"/>
      <c r="Z1696" s="64"/>
    </row>
    <row r="1697" spans="1:26" x14ac:dyDescent="0.35">
      <c r="A1697" t="s">
        <v>89</v>
      </c>
      <c r="B1697" t="s">
        <v>92</v>
      </c>
      <c r="C1697" t="str">
        <f t="shared" si="104"/>
        <v>REGIONS_36_I_TO_hydrogen</v>
      </c>
      <c r="D1697" t="s">
        <v>86</v>
      </c>
      <c r="E1697" t="s">
        <v>86</v>
      </c>
      <c r="F1697" s="1" t="str">
        <f t="shared" si="106"/>
        <v>REGIONS_36_ITO_hydrogenPROTRA_no_process_TI_hydrogen</v>
      </c>
      <c r="G1697" s="10">
        <f>'PROTRA_capacity-Original_Data'!H1697</f>
        <v>0</v>
      </c>
      <c r="H1697" s="10">
        <f>'PROTRA_capacity-Original_Data'!I1697</f>
        <v>0</v>
      </c>
      <c r="I1697" s="10">
        <f>'PROTRA_capacity-Original_Data'!J1697</f>
        <v>0</v>
      </c>
      <c r="J1697" s="10">
        <f>'PROTRA_capacity-Original_Data'!K1697</f>
        <v>0</v>
      </c>
      <c r="K1697" s="10">
        <f>'PROTRA_capacity-Original_Data'!L1697</f>
        <v>0</v>
      </c>
      <c r="L1697" s="10">
        <f>'PROTRA_capacity-Original_Data'!M1697</f>
        <v>0</v>
      </c>
      <c r="M1697" s="10">
        <f>'PROTRA_capacity-Original_Data'!N1697</f>
        <v>0</v>
      </c>
      <c r="N1697" s="10">
        <f>'PROTRA_capacity-Original_Data'!O1697</f>
        <v>0</v>
      </c>
      <c r="O1697" s="10">
        <f>'PROTRA_capacity-Original_Data'!P1697</f>
        <v>0</v>
      </c>
      <c r="P1697" s="10">
        <f>'PROTRA_capacity-Original_Data'!Q1697</f>
        <v>0</v>
      </c>
      <c r="Q1697" s="10">
        <f>'PROTRA_capacity-Original_Data'!R1697</f>
        <v>0</v>
      </c>
      <c r="R1697" s="10">
        <f>'PROTRA_capacity-Original_Data'!S1697</f>
        <v>0</v>
      </c>
      <c r="S1697" s="10">
        <f>'PROTRA_capacity-Original_Data'!T1697</f>
        <v>0</v>
      </c>
      <c r="T1697" s="10">
        <f>'PROTRA_capacity-Original_Data'!U1697</f>
        <v>0</v>
      </c>
      <c r="U1697" s="10">
        <f>'PROTRA_capacity-Original_Data'!V1697</f>
        <v>0</v>
      </c>
      <c r="W1697" s="83" t="e">
        <f t="shared" si="107"/>
        <v>#DIV/0!</v>
      </c>
      <c r="X1697" s="63"/>
      <c r="Y1697" s="63"/>
      <c r="Z1697" s="64"/>
    </row>
    <row r="1698" spans="1:26" x14ac:dyDescent="0.35">
      <c r="A1698" t="s">
        <v>89</v>
      </c>
      <c r="B1698" t="s">
        <v>93</v>
      </c>
      <c r="C1698" t="str">
        <f t="shared" si="104"/>
        <v>REGIONS_36_I_TO_solid_bio</v>
      </c>
      <c r="D1698" t="s">
        <v>87</v>
      </c>
      <c r="E1698" t="s">
        <v>87</v>
      </c>
      <c r="F1698" s="1" t="str">
        <f t="shared" si="106"/>
        <v>REGIONS_36_ITO_solid_bioPROTRA_no_process_TI_solid_bio</v>
      </c>
      <c r="G1698" s="10">
        <f>'PROTRA_capacity-Original_Data'!H1698</f>
        <v>0</v>
      </c>
      <c r="H1698" s="10">
        <f>'PROTRA_capacity-Original_Data'!I1698</f>
        <v>0</v>
      </c>
      <c r="I1698" s="10">
        <f>'PROTRA_capacity-Original_Data'!J1698</f>
        <v>0</v>
      </c>
      <c r="J1698" s="10">
        <f>'PROTRA_capacity-Original_Data'!K1698</f>
        <v>0</v>
      </c>
      <c r="K1698" s="10">
        <f>'PROTRA_capacity-Original_Data'!L1698</f>
        <v>0</v>
      </c>
      <c r="L1698" s="10">
        <f>'PROTRA_capacity-Original_Data'!M1698</f>
        <v>0</v>
      </c>
      <c r="M1698" s="10">
        <f>'PROTRA_capacity-Original_Data'!N1698</f>
        <v>0</v>
      </c>
      <c r="N1698" s="10">
        <f>'PROTRA_capacity-Original_Data'!O1698</f>
        <v>0</v>
      </c>
      <c r="O1698" s="10">
        <f>'PROTRA_capacity-Original_Data'!P1698</f>
        <v>0</v>
      </c>
      <c r="P1698" s="10">
        <f>'PROTRA_capacity-Original_Data'!Q1698</f>
        <v>0</v>
      </c>
      <c r="Q1698" s="10">
        <f>'PROTRA_capacity-Original_Data'!R1698</f>
        <v>0</v>
      </c>
      <c r="R1698" s="10">
        <f>'PROTRA_capacity-Original_Data'!S1698</f>
        <v>0</v>
      </c>
      <c r="S1698" s="10">
        <f>'PROTRA_capacity-Original_Data'!T1698</f>
        <v>0</v>
      </c>
      <c r="T1698" s="10">
        <f>'PROTRA_capacity-Original_Data'!U1698</f>
        <v>0</v>
      </c>
      <c r="U1698" s="10">
        <f>'PROTRA_capacity-Original_Data'!V1698</f>
        <v>0</v>
      </c>
      <c r="W1698" s="83" t="e">
        <f t="shared" si="107"/>
        <v>#DIV/0!</v>
      </c>
      <c r="X1698" s="63"/>
      <c r="Y1698" s="63"/>
      <c r="Z1698" s="64"/>
    </row>
    <row r="1699" spans="1:26" x14ac:dyDescent="0.35">
      <c r="A1699" t="s">
        <v>89</v>
      </c>
      <c r="B1699" t="s">
        <v>94</v>
      </c>
      <c r="C1699" t="str">
        <f t="shared" si="104"/>
        <v>REGIONS_36_I_TO_solid_fossil</v>
      </c>
      <c r="D1699" t="s">
        <v>88</v>
      </c>
      <c r="E1699" t="s">
        <v>88</v>
      </c>
      <c r="F1699" s="1" t="str">
        <f t="shared" si="106"/>
        <v>REGIONS_36_ITO_solid_fossilPROTRA_no_process_TI_solid_fossil</v>
      </c>
      <c r="G1699" s="10">
        <f>'PROTRA_capacity-Original_Data'!H1699</f>
        <v>0</v>
      </c>
      <c r="H1699" s="10">
        <f>'PROTRA_capacity-Original_Data'!I1699</f>
        <v>0</v>
      </c>
      <c r="I1699" s="10">
        <f>'PROTRA_capacity-Original_Data'!J1699</f>
        <v>0</v>
      </c>
      <c r="J1699" s="10">
        <f>'PROTRA_capacity-Original_Data'!K1699</f>
        <v>0</v>
      </c>
      <c r="K1699" s="10">
        <f>'PROTRA_capacity-Original_Data'!L1699</f>
        <v>0</v>
      </c>
      <c r="L1699" s="10">
        <f>'PROTRA_capacity-Original_Data'!M1699</f>
        <v>0</v>
      </c>
      <c r="M1699" s="10">
        <f>'PROTRA_capacity-Original_Data'!N1699</f>
        <v>0</v>
      </c>
      <c r="N1699" s="10">
        <f>'PROTRA_capacity-Original_Data'!O1699</f>
        <v>0</v>
      </c>
      <c r="O1699" s="10">
        <f>'PROTRA_capacity-Original_Data'!P1699</f>
        <v>0</v>
      </c>
      <c r="P1699" s="10">
        <f>'PROTRA_capacity-Original_Data'!Q1699</f>
        <v>0</v>
      </c>
      <c r="Q1699" s="10">
        <f>'PROTRA_capacity-Original_Data'!R1699</f>
        <v>0</v>
      </c>
      <c r="R1699" s="10">
        <f>'PROTRA_capacity-Original_Data'!S1699</f>
        <v>0</v>
      </c>
      <c r="S1699" s="10">
        <f>'PROTRA_capacity-Original_Data'!T1699</f>
        <v>0</v>
      </c>
      <c r="T1699" s="10">
        <f>'PROTRA_capacity-Original_Data'!U1699</f>
        <v>0</v>
      </c>
      <c r="U1699" s="10">
        <f>'PROTRA_capacity-Original_Data'!V1699</f>
        <v>0</v>
      </c>
      <c r="W1699" s="83" t="e">
        <f t="shared" si="107"/>
        <v>#DIV/0!</v>
      </c>
      <c r="X1699" s="63"/>
      <c r="Y1699" s="63"/>
      <c r="Z1699" s="64"/>
    </row>
    <row r="1700" spans="1:26" x14ac:dyDescent="0.35">
      <c r="F1700" s="1" t="str">
        <f t="shared" si="106"/>
        <v/>
      </c>
      <c r="G1700" s="14"/>
      <c r="H1700" s="14"/>
      <c r="I1700" s="14"/>
      <c r="J1700" s="14"/>
      <c r="K1700" s="14"/>
      <c r="L1700" s="14"/>
      <c r="M1700" s="14"/>
      <c r="N1700" s="14"/>
      <c r="O1700" s="14"/>
      <c r="P1700" s="14"/>
      <c r="Q1700" s="14"/>
      <c r="R1700" s="14"/>
      <c r="S1700" s="14"/>
      <c r="T1700" s="14"/>
      <c r="U1700" s="14"/>
      <c r="X1700" s="63"/>
      <c r="Y1700" s="63"/>
      <c r="Z1700" s="64"/>
    </row>
    <row r="1701" spans="1:26" x14ac:dyDescent="0.35">
      <c r="F1701" s="1" t="str">
        <f t="shared" si="106"/>
        <v/>
      </c>
      <c r="X1701" s="63"/>
      <c r="Y1701" s="63"/>
      <c r="Z1701" s="63"/>
    </row>
    <row r="1702" spans="1:26" x14ac:dyDescent="0.35">
      <c r="F1702" s="1" t="str">
        <f t="shared" si="106"/>
        <v/>
      </c>
      <c r="X1702" s="63"/>
      <c r="Y1702" s="63"/>
      <c r="Z1702" s="63"/>
    </row>
    <row r="1703" spans="1:26" x14ac:dyDescent="0.35">
      <c r="F1703" s="1" t="str">
        <f t="shared" si="106"/>
        <v/>
      </c>
      <c r="X1703" s="63"/>
      <c r="Y1703" s="63"/>
      <c r="Z1703" s="63"/>
    </row>
    <row r="1704" spans="1:26" x14ac:dyDescent="0.35">
      <c r="F1704" s="1" t="str">
        <f t="shared" si="106"/>
        <v/>
      </c>
      <c r="X1704" s="63"/>
      <c r="Y1704" s="63"/>
      <c r="Z1704" s="63"/>
    </row>
    <row r="1705" spans="1:26" x14ac:dyDescent="0.35">
      <c r="X1705" s="63"/>
      <c r="Y1705" s="63"/>
      <c r="Z1705" s="63"/>
    </row>
    <row r="1706" spans="1:26" x14ac:dyDescent="0.35">
      <c r="G1706" s="24"/>
      <c r="H1706" s="24"/>
      <c r="I1706" s="24"/>
      <c r="J1706" s="24"/>
      <c r="K1706" s="24"/>
      <c r="L1706" s="24"/>
      <c r="M1706" s="24"/>
      <c r="N1706" s="24"/>
      <c r="O1706" s="24"/>
      <c r="P1706" s="24"/>
      <c r="Q1706" s="24"/>
      <c r="R1706" s="24"/>
      <c r="S1706" s="24"/>
      <c r="T1706" s="24"/>
      <c r="U1706" s="24"/>
    </row>
    <row r="1710" spans="1:26" x14ac:dyDescent="0.35">
      <c r="A1710" s="13" t="s">
        <v>181</v>
      </c>
      <c r="B1710" s="13"/>
      <c r="G1710" s="2">
        <v>2005</v>
      </c>
      <c r="H1710" s="2">
        <v>2006</v>
      </c>
      <c r="I1710" s="2">
        <v>2007</v>
      </c>
      <c r="J1710" s="2">
        <v>2008</v>
      </c>
      <c r="K1710" s="2">
        <v>2009</v>
      </c>
      <c r="L1710" s="2">
        <v>2010</v>
      </c>
      <c r="M1710" s="2">
        <v>2011</v>
      </c>
      <c r="N1710" s="2">
        <v>2012</v>
      </c>
      <c r="O1710" s="2">
        <v>2013</v>
      </c>
      <c r="P1710" s="2">
        <v>2014</v>
      </c>
      <c r="Q1710" s="2">
        <v>2015</v>
      </c>
      <c r="R1710" s="2">
        <v>2016</v>
      </c>
      <c r="S1710" s="2">
        <v>2017</v>
      </c>
      <c r="T1710" s="2">
        <v>2018</v>
      </c>
      <c r="U1710" s="2">
        <v>2019</v>
      </c>
    </row>
    <row r="1711" spans="1:26" x14ac:dyDescent="0.35">
      <c r="A1711" t="s">
        <v>43</v>
      </c>
      <c r="B1711" t="s">
        <v>41</v>
      </c>
      <c r="G1711" s="15" t="e">
        <f>SUMIFS(#REF!,$A$3:$A$1699,$A1711,$B$3:$B$1699,$B1711)</f>
        <v>#REF!</v>
      </c>
      <c r="H1711" s="15">
        <f t="shared" ref="H1711:U1711" si="108">SUMIFS(G$3:G$1699,$A$3:$A$1699,$A1711,$B$3:$B$1699,$B1711)</f>
        <v>7.3436887820047048</v>
      </c>
      <c r="I1711" s="15">
        <f t="shared" si="108"/>
        <v>7.3888095607005226</v>
      </c>
      <c r="J1711" s="15">
        <f t="shared" si="108"/>
        <v>8.3139224567769077</v>
      </c>
      <c r="K1711" s="15">
        <f t="shared" si="108"/>
        <v>8.9043715814729474</v>
      </c>
      <c r="L1711" s="15">
        <f t="shared" si="108"/>
        <v>10.100529121809682</v>
      </c>
      <c r="M1711" s="15">
        <f t="shared" si="108"/>
        <v>9.9840146195105213</v>
      </c>
      <c r="N1711" s="15">
        <f t="shared" si="108"/>
        <v>10.917583044820013</v>
      </c>
      <c r="O1711" s="15">
        <f t="shared" si="108"/>
        <v>11.423641322774049</v>
      </c>
      <c r="P1711" s="15">
        <f t="shared" si="108"/>
        <v>10.8791222588293</v>
      </c>
      <c r="Q1711" s="15">
        <f t="shared" si="108"/>
        <v>11.070640894053234</v>
      </c>
      <c r="R1711" s="15">
        <f t="shared" si="108"/>
        <v>11.313710483111221</v>
      </c>
      <c r="S1711" s="15">
        <f t="shared" si="108"/>
        <v>11.821564485437515</v>
      </c>
      <c r="T1711" s="15">
        <f t="shared" si="108"/>
        <v>11.227</v>
      </c>
      <c r="U1711" s="15">
        <f t="shared" si="108"/>
        <v>10.938589252627791</v>
      </c>
    </row>
    <row r="1712" spans="1:26" x14ac:dyDescent="0.35">
      <c r="A1712" t="s">
        <v>44</v>
      </c>
      <c r="B1712" t="s">
        <v>41</v>
      </c>
      <c r="G1712" s="15" t="e">
        <f>SUMIFS(#REF!,$A$3:$A$1699,$A1712,$B$3:$B$1699,$B1712)</f>
        <v>#REF!</v>
      </c>
      <c r="H1712" s="15">
        <f t="shared" ref="H1712:U1712" si="109">SUMIFS(G$3:G$1699,$A$3:$A$1699,$A1712,$B$3:$B$1699,$B1712)</f>
        <v>2.3961904761904757E-2</v>
      </c>
      <c r="I1712" s="15">
        <f t="shared" si="109"/>
        <v>1.9752380952380952E-2</v>
      </c>
      <c r="J1712" s="15">
        <f t="shared" si="109"/>
        <v>2.2019047619047615E-2</v>
      </c>
      <c r="K1712" s="15">
        <f t="shared" si="109"/>
        <v>2.7523809523809527E-2</v>
      </c>
      <c r="L1712" s="15">
        <f t="shared" si="109"/>
        <v>2.0529523809523807E-2</v>
      </c>
      <c r="M1712" s="15">
        <f t="shared" si="109"/>
        <v>1.2401904761904762E-2</v>
      </c>
      <c r="N1712" s="15">
        <f t="shared" si="109"/>
        <v>1.3373333333333331E-2</v>
      </c>
      <c r="O1712" s="15">
        <f t="shared" si="109"/>
        <v>1.5316190476190476E-2</v>
      </c>
      <c r="P1712" s="15">
        <f t="shared" si="109"/>
        <v>1.5186666666666666E-2</v>
      </c>
      <c r="Q1712" s="15">
        <f t="shared" si="109"/>
        <v>1.6255238095238093E-2</v>
      </c>
      <c r="R1712" s="15">
        <f t="shared" si="109"/>
        <v>1.6967619047619044E-2</v>
      </c>
      <c r="S1712" s="15">
        <f t="shared" si="109"/>
        <v>1.6417142857142859E-2</v>
      </c>
      <c r="T1712" s="15">
        <f t="shared" si="109"/>
        <v>1.7000000000000001E-2</v>
      </c>
      <c r="U1712" s="15">
        <f t="shared" si="109"/>
        <v>1.8198095238095242E-2</v>
      </c>
    </row>
    <row r="1713" spans="1:21" x14ac:dyDescent="0.35">
      <c r="A1713" t="s">
        <v>45</v>
      </c>
      <c r="B1713" t="s">
        <v>41</v>
      </c>
      <c r="G1713" s="15" t="e">
        <f>SUMIFS(#REF!,$A$3:$A$1699,$A1713,$B$3:$B$1699,$B1713)</f>
        <v>#REF!</v>
      </c>
      <c r="H1713" s="15">
        <f t="shared" ref="H1713:U1713" si="110">SUMIFS(G$3:G$1699,$A$3:$A$1699,$A1713,$B$3:$B$1699,$B1713)</f>
        <v>8.4488901672461623</v>
      </c>
      <c r="I1713" s="15">
        <f t="shared" si="110"/>
        <v>7.9043504687686141</v>
      </c>
      <c r="J1713" s="15">
        <f t="shared" si="110"/>
        <v>8.9127096367297654</v>
      </c>
      <c r="K1713" s="15">
        <f t="shared" si="110"/>
        <v>8.90578434984978</v>
      </c>
      <c r="L1713" s="15">
        <f t="shared" si="110"/>
        <v>9.1164490118200874</v>
      </c>
      <c r="M1713" s="15">
        <f t="shared" si="110"/>
        <v>8.6497241621237979</v>
      </c>
      <c r="N1713" s="15">
        <f t="shared" si="110"/>
        <v>8.01873540902697</v>
      </c>
      <c r="O1713" s="15">
        <f t="shared" si="110"/>
        <v>7.0357839716715844</v>
      </c>
      <c r="P1713" s="15">
        <f t="shared" si="110"/>
        <v>7.4957177446062966</v>
      </c>
      <c r="Q1713" s="15">
        <f t="shared" si="110"/>
        <v>7.4054652291487892</v>
      </c>
      <c r="R1713" s="15">
        <f t="shared" si="110"/>
        <v>7.1516756986663657</v>
      </c>
      <c r="S1713" s="15">
        <f t="shared" si="110"/>
        <v>7.0100747561383612</v>
      </c>
      <c r="T1713" s="15">
        <f t="shared" si="110"/>
        <v>6.1409999999999991</v>
      </c>
      <c r="U1713" s="15">
        <f t="shared" si="110"/>
        <v>5.6671430441357398</v>
      </c>
    </row>
    <row r="1714" spans="1:21" x14ac:dyDescent="0.35">
      <c r="A1714" t="s">
        <v>46</v>
      </c>
      <c r="B1714" t="s">
        <v>41</v>
      </c>
      <c r="G1714" s="15" t="e">
        <f>SUMIFS(#REF!,$A$3:$A$1699,$A1714,$B$3:$B$1699,$B1714)</f>
        <v>#REF!</v>
      </c>
      <c r="H1714" s="15">
        <f t="shared" ref="H1714:U1714" si="111">SUMIFS(G$3:G$1699,$A$3:$A$1699,$A1714,$B$3:$B$1699,$B1714)</f>
        <v>1.8985580765911116</v>
      </c>
      <c r="I1714" s="15">
        <f t="shared" si="111"/>
        <v>2.0407378960393991</v>
      </c>
      <c r="J1714" s="15">
        <f t="shared" si="111"/>
        <v>2.0199875016739135</v>
      </c>
      <c r="K1714" s="15">
        <f t="shared" si="111"/>
        <v>1.8293832714808282</v>
      </c>
      <c r="L1714" s="15">
        <f t="shared" si="111"/>
        <v>2.1473352469359761</v>
      </c>
      <c r="M1714" s="15">
        <f t="shared" si="111"/>
        <v>2.1283677390064555</v>
      </c>
      <c r="N1714" s="15">
        <f t="shared" si="111"/>
        <v>2.0892582225220009</v>
      </c>
      <c r="O1714" s="15">
        <f t="shared" si="111"/>
        <v>2.1308256677696158</v>
      </c>
      <c r="P1714" s="15">
        <f t="shared" si="111"/>
        <v>1.7783396586601001</v>
      </c>
      <c r="Q1714" s="15">
        <f t="shared" si="111"/>
        <v>1.9205832667413854</v>
      </c>
      <c r="R1714" s="15">
        <f t="shared" si="111"/>
        <v>2.0886195315289773</v>
      </c>
      <c r="S1714" s="15">
        <f t="shared" si="111"/>
        <v>2.0518155648719838</v>
      </c>
      <c r="T1714" s="15">
        <f t="shared" si="111"/>
        <v>2.1570000000000005</v>
      </c>
      <c r="U1714" s="15">
        <f t="shared" si="111"/>
        <v>2.2107745252541391</v>
      </c>
    </row>
    <row r="1715" spans="1:21" x14ac:dyDescent="0.35">
      <c r="A1715" t="s">
        <v>47</v>
      </c>
      <c r="B1715" t="s">
        <v>41</v>
      </c>
      <c r="G1715" s="15" t="e">
        <f>SUMIFS(#REF!,$A$3:$A$1699,$A1715,$B$3:$B$1699,$B1715)</f>
        <v>#REF!</v>
      </c>
      <c r="H1715" s="15">
        <f t="shared" ref="H1715:U1715" si="112">SUMIFS(G$3:G$1699,$A$3:$A$1699,$A1715,$B$3:$B$1699,$B1715)</f>
        <v>0</v>
      </c>
      <c r="I1715" s="15">
        <f t="shared" si="112"/>
        <v>0</v>
      </c>
      <c r="J1715" s="15">
        <f t="shared" si="112"/>
        <v>0</v>
      </c>
      <c r="K1715" s="15">
        <f t="shared" si="112"/>
        <v>0</v>
      </c>
      <c r="L1715" s="15">
        <f t="shared" si="112"/>
        <v>0</v>
      </c>
      <c r="M1715" s="15">
        <f t="shared" si="112"/>
        <v>0</v>
      </c>
      <c r="N1715" s="15">
        <f t="shared" si="112"/>
        <v>0</v>
      </c>
      <c r="O1715" s="15">
        <f t="shared" si="112"/>
        <v>0</v>
      </c>
      <c r="P1715" s="15">
        <f t="shared" si="112"/>
        <v>0</v>
      </c>
      <c r="Q1715" s="15">
        <f t="shared" si="112"/>
        <v>0</v>
      </c>
      <c r="R1715" s="15">
        <f t="shared" si="112"/>
        <v>0</v>
      </c>
      <c r="S1715" s="15">
        <f t="shared" si="112"/>
        <v>0</v>
      </c>
      <c r="T1715" s="15">
        <f t="shared" si="112"/>
        <v>0</v>
      </c>
      <c r="U1715" s="15">
        <f t="shared" si="112"/>
        <v>0</v>
      </c>
    </row>
    <row r="1716" spans="1:21" x14ac:dyDescent="0.35">
      <c r="A1716" t="s">
        <v>179</v>
      </c>
      <c r="B1716" t="s">
        <v>41</v>
      </c>
      <c r="G1716" s="15" t="e">
        <f>SUMIFS(#REF!,$A$3:$A$1699,$A1716,$B$3:$B$1699,$B1716)</f>
        <v>#REF!</v>
      </c>
      <c r="H1716" s="15">
        <f t="shared" ref="H1716:U1716" si="113">SUMIFS(G$3:G$1699,$A$3:$A$1699,$A1716,$B$3:$B$1699,$B1716)</f>
        <v>0</v>
      </c>
      <c r="I1716" s="15">
        <f t="shared" si="113"/>
        <v>0</v>
      </c>
      <c r="J1716" s="15">
        <f t="shared" si="113"/>
        <v>0</v>
      </c>
      <c r="K1716" s="15">
        <f t="shared" si="113"/>
        <v>0</v>
      </c>
      <c r="L1716" s="15">
        <f t="shared" si="113"/>
        <v>0</v>
      </c>
      <c r="M1716" s="15">
        <f t="shared" si="113"/>
        <v>0</v>
      </c>
      <c r="N1716" s="15">
        <f t="shared" si="113"/>
        <v>0</v>
      </c>
      <c r="O1716" s="15">
        <f t="shared" si="113"/>
        <v>0</v>
      </c>
      <c r="P1716" s="15">
        <f t="shared" si="113"/>
        <v>0</v>
      </c>
      <c r="Q1716" s="15">
        <f t="shared" si="113"/>
        <v>0</v>
      </c>
      <c r="R1716" s="15">
        <f t="shared" si="113"/>
        <v>0</v>
      </c>
      <c r="S1716" s="15">
        <f t="shared" si="113"/>
        <v>0</v>
      </c>
      <c r="T1716" s="15">
        <f t="shared" si="113"/>
        <v>0</v>
      </c>
      <c r="U1716" s="15">
        <f t="shared" si="113"/>
        <v>0</v>
      </c>
    </row>
    <row r="1717" spans="1:21" x14ac:dyDescent="0.35">
      <c r="A1717" t="s">
        <v>48</v>
      </c>
      <c r="B1717" t="s">
        <v>41</v>
      </c>
      <c r="G1717" s="15" t="e">
        <f>SUMIFS(#REF!,$A$3:$A$1699,$A1717,$B$3:$B$1699,$B1717)</f>
        <v>#REF!</v>
      </c>
      <c r="H1717" s="15">
        <f t="shared" ref="H1717:U1717" si="114">SUMIFS(G$3:G$1699,$A$3:$A$1699,$A1717,$B$3:$B$1699,$B1717)</f>
        <v>19.905589423439952</v>
      </c>
      <c r="I1717" s="15">
        <f t="shared" si="114"/>
        <v>20.513769514760014</v>
      </c>
      <c r="J1717" s="15">
        <f t="shared" si="114"/>
        <v>21.620720354707263</v>
      </c>
      <c r="K1717" s="15">
        <f t="shared" si="114"/>
        <v>22.495474433347354</v>
      </c>
      <c r="L1717" s="15">
        <f t="shared" si="114"/>
        <v>25.58543086804513</v>
      </c>
      <c r="M1717" s="15">
        <f t="shared" si="114"/>
        <v>22.564747121225011</v>
      </c>
      <c r="N1717" s="15">
        <f t="shared" si="114"/>
        <v>24.606030202971137</v>
      </c>
      <c r="O1717" s="15">
        <f t="shared" si="114"/>
        <v>24.561157615960585</v>
      </c>
      <c r="P1717" s="15">
        <f t="shared" si="114"/>
        <v>23.7372378552488</v>
      </c>
      <c r="Q1717" s="15">
        <f t="shared" si="114"/>
        <v>25.736804237878388</v>
      </c>
      <c r="R1717" s="15">
        <f t="shared" si="114"/>
        <v>26.636347906915336</v>
      </c>
      <c r="S1717" s="15">
        <f t="shared" si="114"/>
        <v>25.828366158993056</v>
      </c>
      <c r="T1717" s="15">
        <f t="shared" si="114"/>
        <v>26.225999999999999</v>
      </c>
      <c r="U1717" s="15">
        <f t="shared" si="114"/>
        <v>24.570633105637356</v>
      </c>
    </row>
    <row r="1718" spans="1:21" x14ac:dyDescent="0.35">
      <c r="A1718" t="s">
        <v>49</v>
      </c>
      <c r="B1718" t="s">
        <v>41</v>
      </c>
      <c r="G1718" s="15" t="e">
        <f>SUMIFS(#REF!,$A$3:$A$1699,$A1718,$B$3:$B$1699,$B1718)</f>
        <v>#REF!</v>
      </c>
      <c r="H1718" s="15">
        <f t="shared" ref="H1718:U1718" si="115">SUMIFS(G$3:G$1699,$A$3:$A$1699,$A1718,$B$3:$B$1699,$B1718)</f>
        <v>8.0843408477935661</v>
      </c>
      <c r="I1718" s="15">
        <f t="shared" si="115"/>
        <v>8.2226676649370862</v>
      </c>
      <c r="J1718" s="15">
        <f t="shared" si="115"/>
        <v>8.0940875375556551</v>
      </c>
      <c r="K1718" s="15">
        <f t="shared" si="115"/>
        <v>6.8851551979487251</v>
      </c>
      <c r="L1718" s="15">
        <f t="shared" si="115"/>
        <v>6.9786498618957191</v>
      </c>
      <c r="M1718" s="15">
        <f t="shared" si="115"/>
        <v>6.4031537566979528</v>
      </c>
      <c r="N1718" s="15">
        <f t="shared" si="115"/>
        <v>6.8520033722957905</v>
      </c>
      <c r="O1718" s="15">
        <f t="shared" si="115"/>
        <v>5.8389637278717306</v>
      </c>
      <c r="P1718" s="15">
        <f t="shared" si="115"/>
        <v>4.9760571494881596</v>
      </c>
      <c r="Q1718" s="15">
        <f t="shared" si="115"/>
        <v>4.6440747494499774</v>
      </c>
      <c r="R1718" s="15">
        <f t="shared" si="115"/>
        <v>5.7743587423241518</v>
      </c>
      <c r="S1718" s="15">
        <f t="shared" si="115"/>
        <v>6.2343452256642387</v>
      </c>
      <c r="T1718" s="15">
        <f t="shared" si="115"/>
        <v>5.4339999999999993</v>
      </c>
      <c r="U1718" s="15">
        <f t="shared" si="115"/>
        <v>4.245678858160443</v>
      </c>
    </row>
    <row r="1719" spans="1:21" x14ac:dyDescent="0.35">
      <c r="A1719" t="s">
        <v>50</v>
      </c>
      <c r="B1719" t="s">
        <v>41</v>
      </c>
      <c r="G1719" s="15" t="e">
        <f>SUMIFS(#REF!,$A$3:$A$1699,$A1719,$B$3:$B$1699,$B1719)</f>
        <v>#REF!</v>
      </c>
      <c r="H1719" s="15">
        <f t="shared" ref="H1719:U1719" si="116">SUMIFS(G$3:G$1699,$A$3:$A$1699,$A1719,$B$3:$B$1699,$B1719)</f>
        <v>23.086153110633539</v>
      </c>
      <c r="I1719" s="15">
        <f t="shared" si="116"/>
        <v>23.314638219435608</v>
      </c>
      <c r="J1719" s="15">
        <f t="shared" si="116"/>
        <v>23.337888254520596</v>
      </c>
      <c r="K1719" s="15">
        <f t="shared" si="116"/>
        <v>23.95935701408315</v>
      </c>
      <c r="L1719" s="15">
        <f t="shared" si="116"/>
        <v>26.349370724846484</v>
      </c>
      <c r="M1719" s="15">
        <f t="shared" si="116"/>
        <v>23.069906213389647</v>
      </c>
      <c r="N1719" s="15">
        <f t="shared" si="116"/>
        <v>25.66842208439008</v>
      </c>
      <c r="O1719" s="15">
        <f t="shared" si="116"/>
        <v>23.309498205921908</v>
      </c>
      <c r="P1719" s="15">
        <f t="shared" si="116"/>
        <v>23.829466730216474</v>
      </c>
      <c r="Q1719" s="15">
        <f t="shared" si="116"/>
        <v>22.409133244114006</v>
      </c>
      <c r="R1719" s="15">
        <f t="shared" si="116"/>
        <v>25.515560230947635</v>
      </c>
      <c r="S1719" s="15">
        <f t="shared" si="116"/>
        <v>23.084662605556776</v>
      </c>
      <c r="T1719" s="15">
        <f t="shared" si="116"/>
        <v>23.534000000000006</v>
      </c>
      <c r="U1719" s="15">
        <f t="shared" si="116"/>
        <v>23.57085535337999</v>
      </c>
    </row>
    <row r="1720" spans="1:21" x14ac:dyDescent="0.35">
      <c r="A1720" t="s">
        <v>51</v>
      </c>
      <c r="B1720" t="s">
        <v>41</v>
      </c>
      <c r="G1720" s="15" t="e">
        <f>SUMIFS(#REF!,$A$3:$A$1699,$A1720,$B$3:$B$1699,$B1720)</f>
        <v>#REF!</v>
      </c>
      <c r="H1720" s="15">
        <f t="shared" ref="H1720:U1720" si="117">SUMIFS(G$3:G$1699,$A$3:$A$1699,$A1720,$B$3:$B$1699,$B1720)</f>
        <v>9.5941581690589821</v>
      </c>
      <c r="I1720" s="15">
        <f t="shared" si="117"/>
        <v>15.036288825616969</v>
      </c>
      <c r="J1720" s="15">
        <f t="shared" si="117"/>
        <v>14.798343624388231</v>
      </c>
      <c r="K1720" s="15">
        <f t="shared" si="117"/>
        <v>19.650806823292555</v>
      </c>
      <c r="L1720" s="15">
        <f t="shared" si="117"/>
        <v>22.008725610749266</v>
      </c>
      <c r="M1720" s="15">
        <f t="shared" si="117"/>
        <v>17.059732115481278</v>
      </c>
      <c r="N1720" s="15">
        <f t="shared" si="117"/>
        <v>19.042640313884554</v>
      </c>
      <c r="O1720" s="15">
        <f t="shared" si="117"/>
        <v>22.10536460540558</v>
      </c>
      <c r="P1720" s="15">
        <f t="shared" si="117"/>
        <v>19.345060698039042</v>
      </c>
      <c r="Q1720" s="15">
        <f t="shared" si="117"/>
        <v>21.573032869706552</v>
      </c>
      <c r="R1720" s="15">
        <f t="shared" si="117"/>
        <v>23.424044208482801</v>
      </c>
      <c r="S1720" s="15">
        <f t="shared" si="117"/>
        <v>23.707831605617731</v>
      </c>
      <c r="T1720" s="15">
        <f t="shared" si="117"/>
        <v>22.817</v>
      </c>
      <c r="U1720" s="15">
        <f t="shared" si="117"/>
        <v>22.97312317797784</v>
      </c>
    </row>
    <row r="1721" spans="1:21" x14ac:dyDescent="0.35">
      <c r="A1721" t="s">
        <v>52</v>
      </c>
      <c r="B1721" t="s">
        <v>41</v>
      </c>
      <c r="G1721" s="15" t="e">
        <f>SUMIFS(#REF!,$A$3:$A$1699,$A1721,$B$3:$B$1699,$B1721)</f>
        <v>#REF!</v>
      </c>
      <c r="H1721" s="15">
        <f t="shared" ref="H1721:U1721" si="118">SUMIFS(G$3:G$1699,$A$3:$A$1699,$A1721,$B$3:$B$1699,$B1721)</f>
        <v>102.13854475117162</v>
      </c>
      <c r="I1721" s="15">
        <f t="shared" si="118"/>
        <v>97.45333564304272</v>
      </c>
      <c r="J1721" s="15">
        <f t="shared" si="118"/>
        <v>100.82501115091634</v>
      </c>
      <c r="K1721" s="15">
        <f t="shared" si="118"/>
        <v>99.800189619403184</v>
      </c>
      <c r="L1721" s="15">
        <f t="shared" si="118"/>
        <v>112.19074630459025</v>
      </c>
      <c r="M1721" s="15">
        <f t="shared" si="118"/>
        <v>99.994803215583261</v>
      </c>
      <c r="N1721" s="15">
        <f t="shared" si="118"/>
        <v>103.08462437180744</v>
      </c>
      <c r="O1721" s="15">
        <f t="shared" si="118"/>
        <v>104.52068114392529</v>
      </c>
      <c r="P1721" s="15">
        <f t="shared" si="118"/>
        <v>92.562949655701658</v>
      </c>
      <c r="Q1721" s="15">
        <f t="shared" si="118"/>
        <v>97.12126334931159</v>
      </c>
      <c r="R1721" s="15">
        <f t="shared" si="118"/>
        <v>99.102040457445568</v>
      </c>
      <c r="S1721" s="15">
        <f t="shared" si="118"/>
        <v>99.351684706127216</v>
      </c>
      <c r="T1721" s="15">
        <f t="shared" si="118"/>
        <v>95.486999999999995</v>
      </c>
      <c r="U1721" s="15">
        <f t="shared" si="118"/>
        <v>92.390372821860836</v>
      </c>
    </row>
    <row r="1722" spans="1:21" x14ac:dyDescent="0.35">
      <c r="A1722" t="s">
        <v>53</v>
      </c>
      <c r="B1722" t="s">
        <v>41</v>
      </c>
      <c r="G1722" s="15" t="e">
        <f>SUMIFS(#REF!,$A$3:$A$1699,$A1722,$B$3:$B$1699,$B1722)</f>
        <v>#REF!</v>
      </c>
      <c r="H1722" s="15">
        <f t="shared" ref="H1722:U1722" si="119">SUMIFS(G$3:G$1699,$A$3:$A$1699,$A1722,$B$3:$B$1699,$B1722)</f>
        <v>0.33817977948047095</v>
      </c>
      <c r="I1722" s="15">
        <f t="shared" si="119"/>
        <v>0.25007163770011837</v>
      </c>
      <c r="J1722" s="15">
        <f t="shared" si="119"/>
        <v>0.2644683928929864</v>
      </c>
      <c r="K1722" s="15">
        <f t="shared" si="119"/>
        <v>0.29513348145379537</v>
      </c>
      <c r="L1722" s="15">
        <f t="shared" si="119"/>
        <v>0.27944101829356927</v>
      </c>
      <c r="M1722" s="15">
        <f t="shared" si="119"/>
        <v>0.32479079715110365</v>
      </c>
      <c r="N1722" s="15">
        <f t="shared" si="119"/>
        <v>0.27166677048942045</v>
      </c>
      <c r="O1722" s="15">
        <f t="shared" si="119"/>
        <v>0.25007163770011837</v>
      </c>
      <c r="P1722" s="15">
        <f t="shared" si="119"/>
        <v>0.29844473514815506</v>
      </c>
      <c r="Q1722" s="15">
        <f t="shared" si="119"/>
        <v>0.30132408618672873</v>
      </c>
      <c r="R1722" s="15">
        <f t="shared" si="119"/>
        <v>0.30722675581580455</v>
      </c>
      <c r="S1722" s="15">
        <f t="shared" si="119"/>
        <v>0.30772776289651632</v>
      </c>
      <c r="T1722" s="15">
        <f t="shared" si="119"/>
        <v>0.312</v>
      </c>
      <c r="U1722" s="15">
        <f t="shared" si="119"/>
        <v>0.31714324079265216</v>
      </c>
    </row>
    <row r="1723" spans="1:21" x14ac:dyDescent="0.35">
      <c r="A1723" t="s">
        <v>54</v>
      </c>
      <c r="B1723" t="s">
        <v>41</v>
      </c>
      <c r="G1723" s="15" t="e">
        <f>SUMIFS(#REF!,$A$3:$A$1699,$A1723,$B$3:$B$1699,$B1723)</f>
        <v>#REF!</v>
      </c>
      <c r="H1723" s="15">
        <f t="shared" ref="H1723:U1723" si="120">SUMIFS(G$3:G$1699,$A$3:$A$1699,$A1723,$B$3:$B$1699,$B1723)</f>
        <v>14.12380655502453</v>
      </c>
      <c r="I1723" s="15">
        <f t="shared" si="120"/>
        <v>13.229629070696019</v>
      </c>
      <c r="J1723" s="15">
        <f t="shared" si="120"/>
        <v>13.319137043419509</v>
      </c>
      <c r="K1723" s="15">
        <f t="shared" si="120"/>
        <v>12.889030318495681</v>
      </c>
      <c r="L1723" s="15">
        <f t="shared" si="120"/>
        <v>12.693002187387407</v>
      </c>
      <c r="M1723" s="15">
        <f t="shared" si="120"/>
        <v>10.885200648040122</v>
      </c>
      <c r="N1723" s="15">
        <f t="shared" si="120"/>
        <v>9.7468481254453962</v>
      </c>
      <c r="O1723" s="15">
        <f t="shared" si="120"/>
        <v>9.140838268565826</v>
      </c>
      <c r="P1723" s="15">
        <f t="shared" si="120"/>
        <v>8.6394432469942899</v>
      </c>
      <c r="Q1723" s="15">
        <f t="shared" si="120"/>
        <v>8.6861309905544815</v>
      </c>
      <c r="R1723" s="15">
        <f t="shared" si="120"/>
        <v>9.35731190006703</v>
      </c>
      <c r="S1723" s="15">
        <f t="shared" si="120"/>
        <v>8.661648714692495</v>
      </c>
      <c r="T1723" s="15">
        <f t="shared" si="120"/>
        <v>8.3570000000000029</v>
      </c>
      <c r="U1723" s="15">
        <f t="shared" si="120"/>
        <v>8.2498109616268689</v>
      </c>
    </row>
    <row r="1724" spans="1:21" x14ac:dyDescent="0.35">
      <c r="A1724" t="s">
        <v>55</v>
      </c>
      <c r="B1724" t="s">
        <v>41</v>
      </c>
      <c r="G1724" s="15" t="e">
        <f>SUMIFS(#REF!,$A$3:$A$1699,$A1724,$B$3:$B$1699,$B1724)</f>
        <v>#REF!</v>
      </c>
      <c r="H1724" s="15">
        <f t="shared" ref="H1724:U1724" si="121">SUMIFS(G$3:G$1699,$A$3:$A$1699,$A1724,$B$3:$B$1699,$B1724)</f>
        <v>0</v>
      </c>
      <c r="I1724" s="15">
        <f t="shared" si="121"/>
        <v>0</v>
      </c>
      <c r="J1724" s="15">
        <f t="shared" si="121"/>
        <v>0</v>
      </c>
      <c r="K1724" s="15">
        <f t="shared" si="121"/>
        <v>0</v>
      </c>
      <c r="L1724" s="15">
        <f t="shared" si="121"/>
        <v>0</v>
      </c>
      <c r="M1724" s="15">
        <f t="shared" si="121"/>
        <v>0</v>
      </c>
      <c r="N1724" s="15">
        <f t="shared" si="121"/>
        <v>0</v>
      </c>
      <c r="O1724" s="15">
        <f t="shared" si="121"/>
        <v>0</v>
      </c>
      <c r="P1724" s="15">
        <f t="shared" si="121"/>
        <v>0</v>
      </c>
      <c r="Q1724" s="15">
        <f t="shared" si="121"/>
        <v>0</v>
      </c>
      <c r="R1724" s="15">
        <f t="shared" si="121"/>
        <v>0</v>
      </c>
      <c r="S1724" s="15">
        <f t="shared" si="121"/>
        <v>0</v>
      </c>
      <c r="T1724" s="15">
        <f t="shared" si="121"/>
        <v>0</v>
      </c>
      <c r="U1724" s="15">
        <f t="shared" si="121"/>
        <v>0</v>
      </c>
    </row>
    <row r="1725" spans="1:21" x14ac:dyDescent="0.35">
      <c r="A1725" t="s">
        <v>56</v>
      </c>
      <c r="B1725" t="s">
        <v>41</v>
      </c>
      <c r="G1725" s="15" t="e">
        <f>SUMIFS(#REF!,$A$3:$A$1699,$A1725,$B$3:$B$1699,$B1725)</f>
        <v>#REF!</v>
      </c>
      <c r="H1725" s="15">
        <f t="shared" ref="H1725:U1725" si="122">SUMIFS(G$3:G$1699,$A$3:$A$1699,$A1725,$B$3:$B$1699,$B1725)</f>
        <v>2.7942425781256115</v>
      </c>
      <c r="I1725" s="15">
        <f t="shared" si="122"/>
        <v>2.734210884864142</v>
      </c>
      <c r="J1725" s="15">
        <f t="shared" si="122"/>
        <v>2.6534463207124594</v>
      </c>
      <c r="K1725" s="15">
        <f t="shared" si="122"/>
        <v>2.4186565899150927</v>
      </c>
      <c r="L1725" s="15">
        <f t="shared" si="122"/>
        <v>3.7290795373081327</v>
      </c>
      <c r="M1725" s="15">
        <f t="shared" si="122"/>
        <v>4.0862701946386863</v>
      </c>
      <c r="N1725" s="15">
        <f t="shared" si="122"/>
        <v>4.0976991670922072</v>
      </c>
      <c r="O1725" s="15">
        <f t="shared" si="122"/>
        <v>4.2292778109326949</v>
      </c>
      <c r="P1725" s="15">
        <f t="shared" si="122"/>
        <v>3.9598580205633374</v>
      </c>
      <c r="Q1725" s="15">
        <f t="shared" si="122"/>
        <v>4.1972707297239795</v>
      </c>
      <c r="R1725" s="15">
        <f t="shared" si="122"/>
        <v>4.4187433558927083</v>
      </c>
      <c r="S1725" s="15">
        <f t="shared" si="122"/>
        <v>8.3370226939328234</v>
      </c>
      <c r="T1725" s="15">
        <f t="shared" si="122"/>
        <v>8.8189999999999991</v>
      </c>
      <c r="U1725" s="15">
        <f t="shared" si="122"/>
        <v>8.6837762055488206</v>
      </c>
    </row>
    <row r="1726" spans="1:21" x14ac:dyDescent="0.35">
      <c r="A1726" t="s">
        <v>57</v>
      </c>
      <c r="B1726" t="s">
        <v>41</v>
      </c>
      <c r="G1726" s="15" t="e">
        <f>SUMIFS(#REF!,$A$3:$A$1699,$A1726,$B$3:$B$1699,$B1726)</f>
        <v>#REF!</v>
      </c>
      <c r="H1726" s="15">
        <f t="shared" ref="H1726:U1726" si="123">SUMIFS(G$3:G$1699,$A$3:$A$1699,$A1726,$B$3:$B$1699,$B1726)</f>
        <v>5.7858558779457177</v>
      </c>
      <c r="I1726" s="15">
        <f t="shared" si="123"/>
        <v>5.5332216242590011</v>
      </c>
      <c r="J1726" s="15">
        <f t="shared" si="123"/>
        <v>5.0356361556101481</v>
      </c>
      <c r="K1726" s="15">
        <f t="shared" si="123"/>
        <v>5.056055175845926</v>
      </c>
      <c r="L1726" s="15">
        <f t="shared" si="123"/>
        <v>5.5740760581178712</v>
      </c>
      <c r="M1726" s="15">
        <f t="shared" si="123"/>
        <v>4.8694369031900484</v>
      </c>
      <c r="N1726" s="15">
        <f t="shared" si="123"/>
        <v>5.2927587413985702</v>
      </c>
      <c r="O1726" s="15">
        <f t="shared" si="123"/>
        <v>5.273430121691784</v>
      </c>
      <c r="P1726" s="15">
        <f t="shared" si="123"/>
        <v>5.2308002489754415</v>
      </c>
      <c r="Q1726" s="15">
        <f t="shared" si="123"/>
        <v>5.2027393553747041</v>
      </c>
      <c r="R1726" s="15">
        <f t="shared" si="123"/>
        <v>5.9263758263962476</v>
      </c>
      <c r="S1726" s="15">
        <f t="shared" si="123"/>
        <v>5.5989094575757044</v>
      </c>
      <c r="T1726" s="15">
        <f t="shared" si="123"/>
        <v>5.6070000000000002</v>
      </c>
      <c r="U1726" s="15">
        <f t="shared" si="123"/>
        <v>5.3502657874608817</v>
      </c>
    </row>
    <row r="1727" spans="1:21" x14ac:dyDescent="0.35">
      <c r="A1727" t="s">
        <v>58</v>
      </c>
      <c r="B1727" t="s">
        <v>41</v>
      </c>
      <c r="G1727" s="15" t="e">
        <f>SUMIFS(#REF!,$A$3:$A$1699,$A1727,$B$3:$B$1699,$B1727)</f>
        <v>#REF!</v>
      </c>
      <c r="H1727" s="15">
        <f t="shared" ref="H1727:U1727" si="124">SUMIFS(G$3:G$1699,$A$3:$A$1699,$A1727,$B$3:$B$1699,$B1727)</f>
        <v>9.2232124246604545</v>
      </c>
      <c r="I1727" s="15">
        <f t="shared" si="124"/>
        <v>8.5864069426716476</v>
      </c>
      <c r="J1727" s="15">
        <f t="shared" si="124"/>
        <v>7.8930289737236956</v>
      </c>
      <c r="K1727" s="15">
        <f t="shared" si="124"/>
        <v>7.8714810165124529</v>
      </c>
      <c r="L1727" s="15">
        <f t="shared" si="124"/>
        <v>8.6872869061479356</v>
      </c>
      <c r="M1727" s="15">
        <f t="shared" si="124"/>
        <v>7.8327634908805388</v>
      </c>
      <c r="N1727" s="15">
        <f t="shared" si="124"/>
        <v>8.1390341666778507</v>
      </c>
      <c r="O1727" s="15">
        <f t="shared" si="124"/>
        <v>7.5483442290507012</v>
      </c>
      <c r="P1727" s="15">
        <f t="shared" si="124"/>
        <v>7.5613152828820978</v>
      </c>
      <c r="Q1727" s="15">
        <f t="shared" si="124"/>
        <v>7.8429563127913884</v>
      </c>
      <c r="R1727" s="15">
        <f t="shared" si="124"/>
        <v>8.5007456478329289</v>
      </c>
      <c r="S1727" s="15">
        <f t="shared" si="124"/>
        <v>8.8480705982016019</v>
      </c>
      <c r="T1727" s="15">
        <f t="shared" si="124"/>
        <v>8.6820000000000004</v>
      </c>
      <c r="U1727" s="15">
        <f t="shared" si="124"/>
        <v>8.0165233861658418</v>
      </c>
    </row>
    <row r="1728" spans="1:21" x14ac:dyDescent="0.35">
      <c r="A1728" t="s">
        <v>59</v>
      </c>
      <c r="B1728" t="s">
        <v>41</v>
      </c>
      <c r="G1728" s="15" t="e">
        <f>SUMIFS(#REF!,$A$3:$A$1699,$A1728,$B$3:$B$1699,$B1728)</f>
        <v>#REF!</v>
      </c>
      <c r="H1728" s="15">
        <f t="shared" ref="H1728:U1728" si="125">SUMIFS(G$3:G$1699,$A$3:$A$1699,$A1728,$B$3:$B$1699,$B1728)</f>
        <v>0</v>
      </c>
      <c r="I1728" s="15">
        <f t="shared" si="125"/>
        <v>0</v>
      </c>
      <c r="J1728" s="15">
        <f t="shared" si="125"/>
        <v>0</v>
      </c>
      <c r="K1728" s="15">
        <f t="shared" si="125"/>
        <v>0</v>
      </c>
      <c r="L1728" s="15">
        <f t="shared" si="125"/>
        <v>0</v>
      </c>
      <c r="M1728" s="15">
        <f t="shared" si="125"/>
        <v>0</v>
      </c>
      <c r="N1728" s="15">
        <f t="shared" si="125"/>
        <v>0</v>
      </c>
      <c r="O1728" s="15">
        <f t="shared" si="125"/>
        <v>0</v>
      </c>
      <c r="P1728" s="15">
        <f t="shared" si="125"/>
        <v>0</v>
      </c>
      <c r="Q1728" s="15">
        <f t="shared" si="125"/>
        <v>0</v>
      </c>
      <c r="R1728" s="15">
        <f t="shared" si="125"/>
        <v>0</v>
      </c>
      <c r="S1728" s="15">
        <f t="shared" si="125"/>
        <v>0</v>
      </c>
      <c r="T1728" s="15">
        <f t="shared" si="125"/>
        <v>0</v>
      </c>
      <c r="U1728" s="15">
        <f t="shared" si="125"/>
        <v>0</v>
      </c>
    </row>
    <row r="1729" spans="1:21" x14ac:dyDescent="0.35">
      <c r="A1729" t="s">
        <v>60</v>
      </c>
      <c r="B1729" t="s">
        <v>41</v>
      </c>
      <c r="G1729" s="15" t="e">
        <f>SUMIFS(#REF!,$A$3:$A$1699,$A1729,$B$3:$B$1699,$B1729)</f>
        <v>#REF!</v>
      </c>
      <c r="H1729" s="15">
        <f t="shared" ref="H1729:U1729" si="126">SUMIFS(G$3:G$1699,$A$3:$A$1699,$A1729,$B$3:$B$1699,$B1729)</f>
        <v>0</v>
      </c>
      <c r="I1729" s="15">
        <f t="shared" si="126"/>
        <v>0</v>
      </c>
      <c r="J1729" s="15">
        <f t="shared" si="126"/>
        <v>0</v>
      </c>
      <c r="K1729" s="15">
        <f t="shared" si="126"/>
        <v>0</v>
      </c>
      <c r="L1729" s="15">
        <f t="shared" si="126"/>
        <v>0</v>
      </c>
      <c r="M1729" s="15">
        <f t="shared" si="126"/>
        <v>0</v>
      </c>
      <c r="N1729" s="15">
        <f t="shared" si="126"/>
        <v>0</v>
      </c>
      <c r="O1729" s="15">
        <f t="shared" si="126"/>
        <v>0</v>
      </c>
      <c r="P1729" s="15">
        <f t="shared" si="126"/>
        <v>0</v>
      </c>
      <c r="Q1729" s="15">
        <f t="shared" si="126"/>
        <v>0</v>
      </c>
      <c r="R1729" s="15">
        <f t="shared" si="126"/>
        <v>0</v>
      </c>
      <c r="S1729" s="15">
        <f t="shared" si="126"/>
        <v>0</v>
      </c>
      <c r="T1729" s="15">
        <f t="shared" si="126"/>
        <v>0</v>
      </c>
      <c r="U1729" s="15">
        <f t="shared" si="126"/>
        <v>0</v>
      </c>
    </row>
    <row r="1730" spans="1:21" x14ac:dyDescent="0.35">
      <c r="A1730" t="s">
        <v>61</v>
      </c>
      <c r="B1730" t="s">
        <v>41</v>
      </c>
      <c r="G1730" s="15" t="e">
        <f>SUMIFS(#REF!,$A$3:$A$1699,$A1730,$B$3:$B$1699,$B1730)</f>
        <v>#REF!</v>
      </c>
      <c r="H1730" s="15">
        <f t="shared" ref="H1730:U1730" si="127">SUMIFS(G$3:G$1699,$A$3:$A$1699,$A1730,$B$3:$B$1699,$B1730)</f>
        <v>8.8096247756393833</v>
      </c>
      <c r="I1730" s="15">
        <f t="shared" si="127"/>
        <v>9.3147148535039257</v>
      </c>
      <c r="J1730" s="15">
        <f t="shared" si="127"/>
        <v>8.7637102904713657</v>
      </c>
      <c r="K1730" s="15">
        <f t="shared" si="127"/>
        <v>8.5808682702086028</v>
      </c>
      <c r="L1730" s="15">
        <f t="shared" si="127"/>
        <v>8.820180463768704</v>
      </c>
      <c r="M1730" s="15">
        <f t="shared" si="127"/>
        <v>8.2291939088443282</v>
      </c>
      <c r="N1730" s="15">
        <f t="shared" si="127"/>
        <v>8.4258181850675751</v>
      </c>
      <c r="O1730" s="15">
        <f t="shared" si="127"/>
        <v>8.8823280493756958</v>
      </c>
      <c r="P1730" s="15">
        <f t="shared" si="127"/>
        <v>9.5444509077686117</v>
      </c>
      <c r="Q1730" s="15">
        <f t="shared" si="127"/>
        <v>7.5911131857495828</v>
      </c>
      <c r="R1730" s="15">
        <f t="shared" si="127"/>
        <v>7.659451758779027</v>
      </c>
      <c r="S1730" s="15">
        <f t="shared" si="127"/>
        <v>7.1435148569484914</v>
      </c>
      <c r="T1730" s="15">
        <f t="shared" si="127"/>
        <v>5.641</v>
      </c>
      <c r="U1730" s="15">
        <f t="shared" si="127"/>
        <v>7.5265746670802276</v>
      </c>
    </row>
    <row r="1731" spans="1:21" x14ac:dyDescent="0.35">
      <c r="A1731" t="s">
        <v>62</v>
      </c>
      <c r="B1731" t="s">
        <v>41</v>
      </c>
      <c r="G1731" s="15" t="e">
        <f>SUMIFS(#REF!,$A$3:$A$1699,$A1731,$B$3:$B$1699,$B1731)</f>
        <v>#REF!</v>
      </c>
      <c r="H1731" s="15">
        <f t="shared" ref="H1731:U1731" si="128">SUMIFS(G$3:G$1699,$A$3:$A$1699,$A1731,$B$3:$B$1699,$B1731)</f>
        <v>63.300381804155151</v>
      </c>
      <c r="I1731" s="15">
        <f t="shared" si="128"/>
        <v>59.131034329059752</v>
      </c>
      <c r="J1731" s="15">
        <f t="shared" si="128"/>
        <v>58.395987630677723</v>
      </c>
      <c r="K1731" s="15">
        <f t="shared" si="128"/>
        <v>59.418178045032079</v>
      </c>
      <c r="L1731" s="15">
        <f t="shared" si="128"/>
        <v>66.935831348912771</v>
      </c>
      <c r="M1731" s="15">
        <f t="shared" si="128"/>
        <v>56.962182665533966</v>
      </c>
      <c r="N1731" s="15">
        <f t="shared" si="128"/>
        <v>60.003300259492676</v>
      </c>
      <c r="O1731" s="15">
        <f t="shared" si="128"/>
        <v>58.547199567620936</v>
      </c>
      <c r="P1731" s="15">
        <f t="shared" si="128"/>
        <v>53.32404728700655</v>
      </c>
      <c r="Q1731" s="15">
        <f t="shared" si="128"/>
        <v>52.150183731029998</v>
      </c>
      <c r="R1731" s="15">
        <f t="shared" si="128"/>
        <v>55.614134674002116</v>
      </c>
      <c r="S1731" s="15">
        <f t="shared" si="128"/>
        <v>56.008146028867039</v>
      </c>
      <c r="T1731" s="15">
        <f t="shared" si="128"/>
        <v>55.135000000000012</v>
      </c>
      <c r="U1731" s="15">
        <f t="shared" si="128"/>
        <v>53.22412103242452</v>
      </c>
    </row>
    <row r="1732" spans="1:21" x14ac:dyDescent="0.35">
      <c r="A1732" t="s">
        <v>63</v>
      </c>
      <c r="B1732" t="s">
        <v>41</v>
      </c>
      <c r="G1732" s="15" t="e">
        <f>SUMIFS(#REF!,$A$3:$A$1699,$A1732,$B$3:$B$1699,$B1732)</f>
        <v>#REF!</v>
      </c>
      <c r="H1732" s="15">
        <f t="shared" ref="H1732:U1732" si="129">SUMIFS(G$3:G$1699,$A$3:$A$1699,$A1732,$B$3:$B$1699,$B1732)</f>
        <v>2.3318321651707847E-2</v>
      </c>
      <c r="I1732" s="15">
        <f t="shared" si="129"/>
        <v>2.3810297802162955E-2</v>
      </c>
      <c r="J1732" s="15">
        <f t="shared" si="129"/>
        <v>2.2325945101646004E-2</v>
      </c>
      <c r="K1732" s="15">
        <f t="shared" si="129"/>
        <v>2.7050264025879293E-2</v>
      </c>
      <c r="L1732" s="15">
        <f t="shared" si="129"/>
        <v>3.5511579873775019E-2</v>
      </c>
      <c r="M1732" s="15">
        <f t="shared" si="129"/>
        <v>3.4707906504709653E-2</v>
      </c>
      <c r="N1732" s="15">
        <f t="shared" si="129"/>
        <v>3.6087798515746408E-2</v>
      </c>
      <c r="O1732" s="15">
        <f t="shared" si="129"/>
        <v>4.3002422219403133E-2</v>
      </c>
      <c r="P1732" s="15">
        <f t="shared" si="129"/>
        <v>3.6000186324569472E-2</v>
      </c>
      <c r="Q1732" s="15">
        <f t="shared" si="129"/>
        <v>3.2900062636770165E-2</v>
      </c>
      <c r="R1732" s="15">
        <f t="shared" si="129"/>
        <v>3.1752679902318358E-2</v>
      </c>
      <c r="S1732" s="15">
        <f t="shared" si="129"/>
        <v>3.2181558426627767E-2</v>
      </c>
      <c r="T1732" s="15">
        <f t="shared" si="129"/>
        <v>3.4000000000000002E-2</v>
      </c>
      <c r="U1732" s="15">
        <f t="shared" si="129"/>
        <v>3.5258161610795723E-2</v>
      </c>
    </row>
    <row r="1733" spans="1:21" x14ac:dyDescent="0.35">
      <c r="A1733" t="s">
        <v>64</v>
      </c>
      <c r="B1733" t="s">
        <v>41</v>
      </c>
      <c r="G1733" s="15" t="e">
        <f>SUMIFS(#REF!,$A$3:$A$1699,$A1733,$B$3:$B$1699,$B1733)</f>
        <v>#REF!</v>
      </c>
      <c r="H1733" s="15">
        <f t="shared" ref="H1733:U1733" si="130">SUMIFS(G$3:G$1699,$A$3:$A$1699,$A1733,$B$3:$B$1699,$B1733)</f>
        <v>12.359176162821763</v>
      </c>
      <c r="I1733" s="15">
        <f t="shared" si="130"/>
        <v>10.978525021326091</v>
      </c>
      <c r="J1733" s="15">
        <f t="shared" si="130"/>
        <v>10.326470367632238</v>
      </c>
      <c r="K1733" s="15">
        <f t="shared" si="130"/>
        <v>9.8652403577036907</v>
      </c>
      <c r="L1733" s="15">
        <f t="shared" si="130"/>
        <v>10.00696681534785</v>
      </c>
      <c r="M1733" s="15">
        <f t="shared" si="130"/>
        <v>9.7418334284863111</v>
      </c>
      <c r="N1733" s="15">
        <f t="shared" si="130"/>
        <v>8.8630712064792547</v>
      </c>
      <c r="O1733" s="15">
        <f t="shared" si="130"/>
        <v>8.3875015828031287</v>
      </c>
      <c r="P1733" s="15">
        <f t="shared" si="130"/>
        <v>7.7087701437033296</v>
      </c>
      <c r="Q1733" s="15">
        <f t="shared" si="130"/>
        <v>7.5706490599873595</v>
      </c>
      <c r="R1733" s="15">
        <f t="shared" si="130"/>
        <v>7.6564143424268609</v>
      </c>
      <c r="S1733" s="15">
        <f t="shared" si="130"/>
        <v>7.8350051443709798</v>
      </c>
      <c r="T1733" s="15">
        <f t="shared" si="130"/>
        <v>7.8949999999999987</v>
      </c>
      <c r="U1733" s="15">
        <f t="shared" si="130"/>
        <v>6.7915338503606577</v>
      </c>
    </row>
    <row r="1734" spans="1:21" x14ac:dyDescent="0.35">
      <c r="A1734" t="s">
        <v>65</v>
      </c>
      <c r="B1734" t="s">
        <v>41</v>
      </c>
      <c r="G1734" s="15" t="e">
        <f>SUMIFS(#REF!,$A$3:$A$1699,$A1734,$B$3:$B$1699,$B1734)</f>
        <v>#REF!</v>
      </c>
      <c r="H1734" s="15">
        <f t="shared" ref="H1734:U1734" si="131">SUMIFS(G$3:G$1699,$A$3:$A$1699,$A1734,$B$3:$B$1699,$B1734)</f>
        <v>33.963729214012204</v>
      </c>
      <c r="I1734" s="15">
        <f t="shared" si="131"/>
        <v>29.465686295812038</v>
      </c>
      <c r="J1734" s="15">
        <f t="shared" si="131"/>
        <v>27.875416056046834</v>
      </c>
      <c r="K1734" s="15">
        <f t="shared" si="131"/>
        <v>26.155732523755525</v>
      </c>
      <c r="L1734" s="15">
        <f t="shared" si="131"/>
        <v>28.440066719399628</v>
      </c>
      <c r="M1734" s="15">
        <f t="shared" si="131"/>
        <v>24.353119823406267</v>
      </c>
      <c r="N1734" s="15">
        <f t="shared" si="131"/>
        <v>23.706459074597149</v>
      </c>
      <c r="O1734" s="15">
        <f t="shared" si="131"/>
        <v>21.049717344035692</v>
      </c>
      <c r="P1734" s="15">
        <f t="shared" si="131"/>
        <v>17.610231614269654</v>
      </c>
      <c r="Q1734" s="15">
        <f t="shared" si="131"/>
        <v>19.243887769330389</v>
      </c>
      <c r="R1734" s="15">
        <f t="shared" si="131"/>
        <v>18.747555933481621</v>
      </c>
      <c r="S1734" s="15">
        <f t="shared" si="131"/>
        <v>16.835683011022073</v>
      </c>
      <c r="T1734" s="15">
        <f t="shared" si="131"/>
        <v>14.997999999999999</v>
      </c>
      <c r="U1734" s="15">
        <f t="shared" si="131"/>
        <v>15.250710962245906</v>
      </c>
    </row>
    <row r="1735" spans="1:21" x14ac:dyDescent="0.35">
      <c r="A1735" t="s">
        <v>66</v>
      </c>
      <c r="B1735" t="s">
        <v>41</v>
      </c>
      <c r="G1735" s="15" t="e">
        <f>SUMIFS(#REF!,$A$3:$A$1699,$A1735,$B$3:$B$1699,$B1735)</f>
        <v>#REF!</v>
      </c>
      <c r="H1735" s="15">
        <f t="shared" ref="H1735:U1735" si="132">SUMIFS(G$3:G$1699,$A$3:$A$1699,$A1735,$B$3:$B$1699,$B1735)</f>
        <v>2.4480377214670286</v>
      </c>
      <c r="I1735" s="15">
        <f t="shared" si="132"/>
        <v>1.9891256718159684</v>
      </c>
      <c r="J1735" s="15">
        <f t="shared" si="132"/>
        <v>2.0436251454281478</v>
      </c>
      <c r="K1735" s="15">
        <f t="shared" si="132"/>
        <v>1.9784500954978341</v>
      </c>
      <c r="L1735" s="15">
        <f t="shared" si="132"/>
        <v>2.152014528034063</v>
      </c>
      <c r="M1735" s="15">
        <f t="shared" si="132"/>
        <v>2.2758961167195095</v>
      </c>
      <c r="N1735" s="15">
        <f t="shared" si="132"/>
        <v>2.2690242711210105</v>
      </c>
      <c r="O1735" s="15">
        <f t="shared" si="132"/>
        <v>2.1689156491050032</v>
      </c>
      <c r="P1735" s="15">
        <f t="shared" si="132"/>
        <v>1.8267775489462585</v>
      </c>
      <c r="Q1735" s="15">
        <f t="shared" si="132"/>
        <v>1.7114222877089154</v>
      </c>
      <c r="R1735" s="15">
        <f t="shared" si="132"/>
        <v>1.7039648538505343</v>
      </c>
      <c r="S1735" s="15">
        <f t="shared" si="132"/>
        <v>1.9594573495460283</v>
      </c>
      <c r="T1735" s="15">
        <f t="shared" si="132"/>
        <v>1.7389999999999997</v>
      </c>
      <c r="U1735" s="15">
        <f t="shared" si="132"/>
        <v>1.8731960128380747</v>
      </c>
    </row>
    <row r="1736" spans="1:21" x14ac:dyDescent="0.35">
      <c r="A1736" t="s">
        <v>67</v>
      </c>
      <c r="B1736" t="s">
        <v>41</v>
      </c>
      <c r="G1736" s="15" t="e">
        <f>SUMIFS(#REF!,$A$3:$A$1699,$A1736,$B$3:$B$1699,$B1736)</f>
        <v>#REF!</v>
      </c>
      <c r="H1736" s="15">
        <f t="shared" ref="H1736:U1736" si="133">SUMIFS(G$3:G$1699,$A$3:$A$1699,$A1736,$B$3:$B$1699,$B1736)</f>
        <v>0</v>
      </c>
      <c r="I1736" s="15">
        <f t="shared" si="133"/>
        <v>0</v>
      </c>
      <c r="J1736" s="15">
        <f t="shared" si="133"/>
        <v>0</v>
      </c>
      <c r="K1736" s="15">
        <f t="shared" si="133"/>
        <v>0</v>
      </c>
      <c r="L1736" s="15">
        <f t="shared" si="133"/>
        <v>0</v>
      </c>
      <c r="M1736" s="15">
        <f t="shared" si="133"/>
        <v>0</v>
      </c>
      <c r="N1736" s="15">
        <f t="shared" si="133"/>
        <v>0</v>
      </c>
      <c r="O1736" s="15">
        <f t="shared" si="133"/>
        <v>0</v>
      </c>
      <c r="P1736" s="15">
        <f t="shared" si="133"/>
        <v>0</v>
      </c>
      <c r="Q1736" s="15">
        <f t="shared" si="133"/>
        <v>0</v>
      </c>
      <c r="R1736" s="15">
        <f t="shared" si="133"/>
        <v>0</v>
      </c>
      <c r="S1736" s="15">
        <f t="shared" si="133"/>
        <v>0</v>
      </c>
      <c r="T1736" s="15">
        <f t="shared" si="133"/>
        <v>0</v>
      </c>
      <c r="U1736" s="15">
        <f t="shared" si="133"/>
        <v>0</v>
      </c>
    </row>
    <row r="1737" spans="1:21" x14ac:dyDescent="0.35">
      <c r="A1737" t="s">
        <v>68</v>
      </c>
      <c r="B1737" t="s">
        <v>41</v>
      </c>
      <c r="G1737" s="15" t="e">
        <f>SUMIFS(#REF!,$A$3:$A$1699,$A1737,$B$3:$B$1699,$B1737)</f>
        <v>#REF!</v>
      </c>
      <c r="H1737" s="15">
        <f t="shared" ref="H1737:U1737" si="134">SUMIFS(G$3:G$1699,$A$3:$A$1699,$A1737,$B$3:$B$1699,$B1737)</f>
        <v>6.1404091219565942</v>
      </c>
      <c r="I1737" s="15">
        <f t="shared" si="134"/>
        <v>6.1209087584003532</v>
      </c>
      <c r="J1737" s="15">
        <f t="shared" si="134"/>
        <v>6.3507344717417649</v>
      </c>
      <c r="K1737" s="15">
        <f t="shared" si="134"/>
        <v>6.8318595130549751</v>
      </c>
      <c r="L1737" s="15">
        <f t="shared" si="134"/>
        <v>8.5366904043186089</v>
      </c>
      <c r="M1737" s="15">
        <f t="shared" si="134"/>
        <v>6.790885534868349</v>
      </c>
      <c r="N1737" s="15">
        <f t="shared" si="134"/>
        <v>7.4700321251514827</v>
      </c>
      <c r="O1737" s="15">
        <f t="shared" si="134"/>
        <v>7.6356111049906357</v>
      </c>
      <c r="P1737" s="15">
        <f t="shared" si="134"/>
        <v>7.1490306048253842</v>
      </c>
      <c r="Q1737" s="15">
        <f t="shared" si="134"/>
        <v>7.3778116558334261</v>
      </c>
      <c r="R1737" s="15">
        <f t="shared" si="134"/>
        <v>7.9362997466123177</v>
      </c>
      <c r="S1737" s="15">
        <f t="shared" si="134"/>
        <v>7.8493606257574111</v>
      </c>
      <c r="T1737" s="15">
        <f t="shared" si="134"/>
        <v>7.902000000000001</v>
      </c>
      <c r="U1737" s="15">
        <f t="shared" si="134"/>
        <v>7.7256842128456542</v>
      </c>
    </row>
    <row r="1738" spans="1:21" x14ac:dyDescent="0.35">
      <c r="A1738" t="s">
        <v>69</v>
      </c>
      <c r="B1738" t="s">
        <v>41</v>
      </c>
      <c r="G1738" s="15" t="e">
        <f>SUMIFS(#REF!,$A$3:$A$1699,$A1738,$B$3:$B$1699,$B1738)</f>
        <v>#REF!</v>
      </c>
      <c r="H1738" s="15">
        <f t="shared" ref="H1738:U1738" si="135">SUMIFS(G$3:G$1699,$A$3:$A$1699,$A1738,$B$3:$B$1699,$B1738)</f>
        <v>369.73405805427325</v>
      </c>
      <c r="I1738" s="15">
        <f t="shared" si="135"/>
        <v>361.24919005508019</v>
      </c>
      <c r="J1738" s="15">
        <f t="shared" si="135"/>
        <v>362.34182886321986</v>
      </c>
      <c r="K1738" s="15">
        <f t="shared" si="135"/>
        <v>367.60005138654378</v>
      </c>
      <c r="L1738" s="15">
        <f t="shared" si="135"/>
        <v>411.93349384677333</v>
      </c>
      <c r="M1738" s="15">
        <f t="shared" si="135"/>
        <v>366.17680561470831</v>
      </c>
      <c r="N1738" s="15">
        <f t="shared" si="135"/>
        <v>379.12309942858172</v>
      </c>
      <c r="O1738" s="15">
        <f t="shared" si="135"/>
        <v>376.39431367658574</v>
      </c>
      <c r="P1738" s="15">
        <f t="shared" si="135"/>
        <v>348.04911604060607</v>
      </c>
      <c r="Q1738" s="15">
        <f t="shared" si="135"/>
        <v>353.39808010530805</v>
      </c>
      <c r="R1738" s="15">
        <f t="shared" si="135"/>
        <v>370.74923470602226</v>
      </c>
      <c r="S1738" s="15">
        <f t="shared" si="135"/>
        <v>373.79875670719417</v>
      </c>
      <c r="T1738" s="15">
        <f t="shared" si="135"/>
        <v>362.46400000000006</v>
      </c>
      <c r="U1738" s="15">
        <f t="shared" si="135"/>
        <v>353.54135316639037</v>
      </c>
    </row>
    <row r="1739" spans="1:21" x14ac:dyDescent="0.35">
      <c r="A1739" t="s">
        <v>70</v>
      </c>
      <c r="B1739" t="s">
        <v>41</v>
      </c>
      <c r="G1739" s="15" t="e">
        <f>SUMIFS(#REF!,$A$3:$A$1699,$A1739,$B$3:$B$1699,$B1739)</f>
        <v>#REF!</v>
      </c>
      <c r="H1739" s="15">
        <f t="shared" ref="H1739:U1739" si="136">SUMIFS(G$3:G$1699,$A$3:$A$1699,$A1739,$B$3:$B$1699,$B1739)</f>
        <v>22.887214005771295</v>
      </c>
      <c r="I1739" s="15">
        <f t="shared" si="136"/>
        <v>22.118882039538828</v>
      </c>
      <c r="J1739" s="15">
        <f t="shared" si="136"/>
        <v>22.099288980694286</v>
      </c>
      <c r="K1739" s="15">
        <f t="shared" si="136"/>
        <v>23.075302411110282</v>
      </c>
      <c r="L1739" s="15">
        <f t="shared" si="136"/>
        <v>23.057854134437356</v>
      </c>
      <c r="M1739" s="15">
        <f t="shared" si="136"/>
        <v>22.615202776706411</v>
      </c>
      <c r="N1739" s="15">
        <f t="shared" si="136"/>
        <v>23.419440938455722</v>
      </c>
      <c r="O1739" s="15">
        <f t="shared" si="136"/>
        <v>23.011341859566851</v>
      </c>
      <c r="P1739" s="15">
        <f t="shared" si="136"/>
        <v>23.128578136308249</v>
      </c>
      <c r="Q1739" s="15">
        <f t="shared" si="136"/>
        <v>21.038241666860849</v>
      </c>
      <c r="R1739" s="15">
        <f t="shared" si="136"/>
        <v>20.763375912234583</v>
      </c>
      <c r="S1739" s="15">
        <f t="shared" si="136"/>
        <v>21.58725611492191</v>
      </c>
      <c r="T1739" s="15">
        <f t="shared" si="136"/>
        <v>21.935080776047091</v>
      </c>
      <c r="U1739" s="15">
        <f t="shared" si="136"/>
        <v>21.876092894534295</v>
      </c>
    </row>
    <row r="1740" spans="1:21" x14ac:dyDescent="0.35">
      <c r="A1740" t="s">
        <v>71</v>
      </c>
      <c r="B1740" t="s">
        <v>41</v>
      </c>
      <c r="G1740" s="15" t="e">
        <f>SUMIFS(#REF!,$A$3:$A$1699,$A1740,$B$3:$B$1699,$B1740)</f>
        <v>#REF!</v>
      </c>
      <c r="H1740" s="15">
        <f t="shared" ref="H1740:U1740" si="137">SUMIFS(G$3:G$1699,$A$3:$A$1699,$A1740,$B$3:$B$1699,$B1740)</f>
        <v>399.46208565443044</v>
      </c>
      <c r="I1740" s="15">
        <f t="shared" si="137"/>
        <v>418.54134871028293</v>
      </c>
      <c r="J1740" s="15">
        <f t="shared" si="137"/>
        <v>417.19760869408219</v>
      </c>
      <c r="K1740" s="15">
        <f t="shared" si="137"/>
        <v>431.73062149998947</v>
      </c>
      <c r="L1740" s="15">
        <f t="shared" si="137"/>
        <v>489.11327302776135</v>
      </c>
      <c r="M1740" s="15">
        <f t="shared" si="137"/>
        <v>521.34166824166334</v>
      </c>
      <c r="N1740" s="15">
        <f t="shared" si="137"/>
        <v>560.55000135711157</v>
      </c>
      <c r="O1740" s="15">
        <f t="shared" si="137"/>
        <v>590.1329994588981</v>
      </c>
      <c r="P1740" s="15">
        <f t="shared" si="137"/>
        <v>612.30697572960923</v>
      </c>
      <c r="Q1740" s="15">
        <f t="shared" si="137"/>
        <v>649.99999999999966</v>
      </c>
      <c r="R1740" s="15">
        <f t="shared" si="137"/>
        <v>681.62607301219441</v>
      </c>
      <c r="S1740" s="15">
        <f t="shared" si="137"/>
        <v>713.25214602438928</v>
      </c>
      <c r="T1740" s="15">
        <f t="shared" si="137"/>
        <v>744.87821903658391</v>
      </c>
      <c r="U1740" s="15">
        <f t="shared" si="137"/>
        <v>776.50429204877855</v>
      </c>
    </row>
    <row r="1741" spans="1:21" x14ac:dyDescent="0.35">
      <c r="A1741" t="s">
        <v>72</v>
      </c>
      <c r="B1741" t="s">
        <v>41</v>
      </c>
      <c r="G1741" s="15" t="e">
        <f>SUMIFS(#REF!,$A$3:$A$1699,$A1741,$B$3:$B$1699,$B1741)</f>
        <v>#REF!</v>
      </c>
      <c r="H1741" s="15">
        <f t="shared" ref="H1741:U1741" si="138">SUMIFS(G$3:G$1699,$A$3:$A$1699,$A1741,$B$3:$B$1699,$B1741)</f>
        <v>17.685498347481726</v>
      </c>
      <c r="I1741" s="15">
        <f t="shared" si="138"/>
        <v>19.768813835259497</v>
      </c>
      <c r="J1741" s="15">
        <f t="shared" si="138"/>
        <v>19.182555501457156</v>
      </c>
      <c r="K1741" s="15">
        <f t="shared" si="138"/>
        <v>18.558003417624178</v>
      </c>
      <c r="L1741" s="15">
        <f t="shared" si="138"/>
        <v>18.982849772130727</v>
      </c>
      <c r="M1741" s="15">
        <f t="shared" si="138"/>
        <v>19.276754876532518</v>
      </c>
      <c r="N1741" s="15">
        <f t="shared" si="138"/>
        <v>20.348409182945399</v>
      </c>
      <c r="O1741" s="15">
        <f t="shared" si="138"/>
        <v>18.522280431484493</v>
      </c>
      <c r="P1741" s="15">
        <f t="shared" si="138"/>
        <v>19.103944251394267</v>
      </c>
      <c r="Q1741" s="15">
        <f t="shared" si="138"/>
        <v>19.127457931968632</v>
      </c>
      <c r="R1741" s="15">
        <f t="shared" si="138"/>
        <v>20.146038696672385</v>
      </c>
      <c r="S1741" s="15">
        <f t="shared" si="138"/>
        <v>20.917500329233999</v>
      </c>
      <c r="T1741" s="15">
        <f t="shared" si="138"/>
        <v>24.017150123380386</v>
      </c>
      <c r="U1741" s="15">
        <f t="shared" si="138"/>
        <v>22.579218351396705</v>
      </c>
    </row>
    <row r="1742" spans="1:21" x14ac:dyDescent="0.35">
      <c r="A1742" t="s">
        <v>73</v>
      </c>
      <c r="B1742" t="s">
        <v>41</v>
      </c>
      <c r="G1742" s="15" t="e">
        <f>SUMIFS(#REF!,$A$3:$A$1699,$A1742,$B$3:$B$1699,$B1742)</f>
        <v>#REF!</v>
      </c>
      <c r="H1742" s="15">
        <f t="shared" ref="H1742:U1742" si="139">SUMIFS(G$3:G$1699,$A$3:$A$1699,$A1742,$B$3:$B$1699,$B1742)</f>
        <v>0</v>
      </c>
      <c r="I1742" s="15">
        <f t="shared" si="139"/>
        <v>0</v>
      </c>
      <c r="J1742" s="15">
        <f t="shared" si="139"/>
        <v>0</v>
      </c>
      <c r="K1742" s="15">
        <f t="shared" si="139"/>
        <v>0</v>
      </c>
      <c r="L1742" s="15">
        <f t="shared" si="139"/>
        <v>0</v>
      </c>
      <c r="M1742" s="15">
        <f t="shared" si="139"/>
        <v>0</v>
      </c>
      <c r="N1742" s="15">
        <f t="shared" si="139"/>
        <v>0</v>
      </c>
      <c r="O1742" s="15">
        <f t="shared" si="139"/>
        <v>0</v>
      </c>
      <c r="P1742" s="15">
        <f t="shared" si="139"/>
        <v>0</v>
      </c>
      <c r="Q1742" s="15">
        <f t="shared" si="139"/>
        <v>0</v>
      </c>
      <c r="R1742" s="15">
        <f t="shared" si="139"/>
        <v>0</v>
      </c>
      <c r="S1742" s="15">
        <f t="shared" si="139"/>
        <v>0</v>
      </c>
      <c r="T1742" s="15">
        <f t="shared" si="139"/>
        <v>0</v>
      </c>
      <c r="U1742" s="15">
        <f t="shared" si="139"/>
        <v>0</v>
      </c>
    </row>
    <row r="1743" spans="1:21" x14ac:dyDescent="0.35">
      <c r="A1743" t="s">
        <v>74</v>
      </c>
      <c r="B1743" t="s">
        <v>41</v>
      </c>
      <c r="G1743" s="15" t="e">
        <f>SUMIFS(#REF!,$A$3:$A$1699,$A1743,$B$3:$B$1699,$B1743)</f>
        <v>#REF!</v>
      </c>
      <c r="H1743" s="15">
        <f t="shared" ref="H1743:U1743" si="140">SUMIFS(G$3:G$1699,$A$3:$A$1699,$A1743,$B$3:$B$1699,$B1743)</f>
        <v>0</v>
      </c>
      <c r="I1743" s="15">
        <f t="shared" si="140"/>
        <v>0</v>
      </c>
      <c r="J1743" s="15">
        <f t="shared" si="140"/>
        <v>0</v>
      </c>
      <c r="K1743" s="15">
        <f t="shared" si="140"/>
        <v>0</v>
      </c>
      <c r="L1743" s="15">
        <f t="shared" si="140"/>
        <v>0</v>
      </c>
      <c r="M1743" s="15">
        <f t="shared" si="140"/>
        <v>0</v>
      </c>
      <c r="N1743" s="15">
        <f t="shared" si="140"/>
        <v>0</v>
      </c>
      <c r="O1743" s="15">
        <f t="shared" si="140"/>
        <v>0</v>
      </c>
      <c r="P1743" s="15">
        <f t="shared" si="140"/>
        <v>0</v>
      </c>
      <c r="Q1743" s="15">
        <f t="shared" si="140"/>
        <v>0</v>
      </c>
      <c r="R1743" s="15">
        <f t="shared" si="140"/>
        <v>0</v>
      </c>
      <c r="S1743" s="15">
        <f t="shared" si="140"/>
        <v>0</v>
      </c>
      <c r="T1743" s="15">
        <f t="shared" si="140"/>
        <v>0</v>
      </c>
      <c r="U1743" s="15">
        <f t="shared" si="140"/>
        <v>0</v>
      </c>
    </row>
    <row r="1744" spans="1:21" x14ac:dyDescent="0.35">
      <c r="A1744" t="s">
        <v>75</v>
      </c>
      <c r="B1744" t="s">
        <v>41</v>
      </c>
      <c r="G1744" s="15" t="e">
        <f>SUMIFS(#REF!,$A$3:$A$1699,$A1744,$B$3:$B$1699,$B1744)</f>
        <v>#REF!</v>
      </c>
      <c r="H1744" s="15">
        <f t="shared" ref="H1744:U1744" si="141">SUMIFS(G$3:G$1699,$A$3:$A$1699,$A1744,$B$3:$B$1699,$B1744)</f>
        <v>1129.3252328089948</v>
      </c>
      <c r="I1744" s="15">
        <f t="shared" si="141"/>
        <v>1082.0181831449468</v>
      </c>
      <c r="J1744" s="15">
        <f t="shared" si="141"/>
        <v>1045.2076991155409</v>
      </c>
      <c r="K1744" s="15">
        <f t="shared" si="141"/>
        <v>999.19150679856546</v>
      </c>
      <c r="L1744" s="15">
        <f t="shared" si="141"/>
        <v>1061.5891821701148</v>
      </c>
      <c r="M1744" s="15">
        <f t="shared" si="141"/>
        <v>1129.8665359406193</v>
      </c>
      <c r="N1744" s="15">
        <f t="shared" si="141"/>
        <v>1134.5262708835794</v>
      </c>
      <c r="O1744" s="15">
        <f t="shared" si="141"/>
        <v>1005.712403943486</v>
      </c>
      <c r="P1744" s="15">
        <f t="shared" si="141"/>
        <v>970.6053501630646</v>
      </c>
      <c r="Q1744" s="15">
        <f t="shared" si="141"/>
        <v>908.14705183449928</v>
      </c>
      <c r="R1744" s="15">
        <f t="shared" si="141"/>
        <v>933.51285150556362</v>
      </c>
      <c r="S1744" s="15">
        <f t="shared" si="141"/>
        <v>921.35725819579352</v>
      </c>
      <c r="T1744" s="15">
        <f t="shared" si="141"/>
        <v>947.67881246363083</v>
      </c>
      <c r="U1744" s="15">
        <f t="shared" si="141"/>
        <v>919.49107214693208</v>
      </c>
    </row>
    <row r="1745" spans="1:21" x14ac:dyDescent="0.35">
      <c r="A1745" t="s">
        <v>76</v>
      </c>
      <c r="B1745" t="s">
        <v>41</v>
      </c>
      <c r="G1745" s="15" t="e">
        <f>SUMIFS(#REF!,$A$3:$A$1699,$A1745,$B$3:$B$1699,$B1745)</f>
        <v>#REF!</v>
      </c>
      <c r="H1745" s="15">
        <f t="shared" ref="H1745:U1745" si="142">SUMIFS(G$3:G$1699,$A$3:$A$1699,$A1745,$B$3:$B$1699,$B1745)</f>
        <v>38.661423642040255</v>
      </c>
      <c r="I1745" s="15">
        <f t="shared" si="142"/>
        <v>39.487534753812255</v>
      </c>
      <c r="J1745" s="15">
        <f t="shared" si="142"/>
        <v>38.055381974888753</v>
      </c>
      <c r="K1745" s="15">
        <f t="shared" si="142"/>
        <v>37.245763918685498</v>
      </c>
      <c r="L1745" s="15">
        <f t="shared" si="142"/>
        <v>36.378159751324752</v>
      </c>
      <c r="M1745" s="15">
        <f t="shared" si="142"/>
        <v>36.444062529155246</v>
      </c>
      <c r="N1745" s="15">
        <f t="shared" si="142"/>
        <v>36.507395862539248</v>
      </c>
      <c r="O1745" s="15">
        <f t="shared" si="142"/>
        <v>33.464027804549005</v>
      </c>
      <c r="P1745" s="15">
        <f t="shared" si="142"/>
        <v>31.338159747292746</v>
      </c>
      <c r="Q1745" s="15">
        <f t="shared" si="142"/>
        <v>30.06177085738274</v>
      </c>
      <c r="R1745" s="15">
        <f t="shared" si="142"/>
        <v>35.805486139755494</v>
      </c>
      <c r="S1745" s="15">
        <f t="shared" si="142"/>
        <v>31.832833706021816</v>
      </c>
      <c r="T1745" s="15">
        <f t="shared" si="142"/>
        <v>34.155741346769027</v>
      </c>
      <c r="U1745" s="15">
        <f t="shared" si="142"/>
        <v>33.005431276404344</v>
      </c>
    </row>
    <row r="1746" spans="1:21" x14ac:dyDescent="0.35">
      <c r="A1746" t="s">
        <v>77</v>
      </c>
      <c r="B1746" t="s">
        <v>41</v>
      </c>
      <c r="G1746" s="15" t="e">
        <f>SUMIFS(#REF!,$A$3:$A$1699,$A1746,$B$3:$B$1699,$B1746)</f>
        <v>#REF!</v>
      </c>
      <c r="H1746" s="15">
        <f t="shared" ref="H1746:U1746" si="143">SUMIFS(G$3:G$1699,$A$3:$A$1699,$A1746,$B$3:$B$1699,$B1746)</f>
        <v>111.4350499734073</v>
      </c>
      <c r="I1746" s="15">
        <f t="shared" si="143"/>
        <v>83.230481247139963</v>
      </c>
      <c r="J1746" s="15">
        <f t="shared" si="143"/>
        <v>82.97379782100866</v>
      </c>
      <c r="K1746" s="15">
        <f t="shared" si="143"/>
        <v>84.600665692680508</v>
      </c>
      <c r="L1746" s="15">
        <f t="shared" si="143"/>
        <v>84.358178516560599</v>
      </c>
      <c r="M1746" s="15">
        <f t="shared" si="143"/>
        <v>83.450270113056504</v>
      </c>
      <c r="N1746" s="15">
        <f t="shared" si="143"/>
        <v>83.683407775280074</v>
      </c>
      <c r="O1746" s="15">
        <f t="shared" si="143"/>
        <v>99.358119917449457</v>
      </c>
      <c r="P1746" s="15">
        <f t="shared" si="143"/>
        <v>90.817513035616969</v>
      </c>
      <c r="Q1746" s="15">
        <f t="shared" si="143"/>
        <v>87.400121875475676</v>
      </c>
      <c r="R1746" s="15">
        <f t="shared" si="143"/>
        <v>87.973778936119743</v>
      </c>
      <c r="S1746" s="15">
        <f t="shared" si="143"/>
        <v>85.820589281619462</v>
      </c>
      <c r="T1746" s="15">
        <f t="shared" si="143"/>
        <v>90.838400859707733</v>
      </c>
      <c r="U1746" s="15">
        <f t="shared" si="143"/>
        <v>85.514811040634072</v>
      </c>
    </row>
    <row r="1747" spans="1:21" x14ac:dyDescent="0.35">
      <c r="G1747" s="15"/>
      <c r="H1747" s="15"/>
      <c r="I1747" s="15"/>
      <c r="J1747" s="15"/>
      <c r="K1747" s="15"/>
      <c r="L1747" s="15"/>
      <c r="M1747" s="15"/>
      <c r="N1747" s="15"/>
      <c r="O1747" s="15"/>
      <c r="P1747" s="15"/>
      <c r="Q1747" s="15"/>
      <c r="R1747" s="15"/>
      <c r="S1747" s="15"/>
      <c r="T1747" s="15"/>
      <c r="U1747" s="15"/>
    </row>
    <row r="1748" spans="1:21" x14ac:dyDescent="0.35">
      <c r="A1748" s="13" t="s">
        <v>180</v>
      </c>
      <c r="B1748" s="13"/>
      <c r="G1748" s="15"/>
      <c r="H1748" s="15"/>
      <c r="I1748" s="15"/>
      <c r="J1748" s="15"/>
      <c r="K1748" s="15"/>
      <c r="L1748" s="15"/>
      <c r="M1748" s="15"/>
      <c r="N1748" s="15"/>
      <c r="O1748" s="15"/>
      <c r="P1748" s="15"/>
      <c r="Q1748" s="15"/>
      <c r="R1748" s="15"/>
      <c r="S1748" s="15"/>
      <c r="T1748" s="15"/>
      <c r="U1748" s="15"/>
    </row>
    <row r="1749" spans="1:21" x14ac:dyDescent="0.35">
      <c r="A1749" t="s">
        <v>43</v>
      </c>
      <c r="B1749" t="s">
        <v>42</v>
      </c>
      <c r="G1749" s="15" t="e">
        <f>SUMIFS(#REF!,$A$3:$A$1699,$A1749,$B$3:$B$1699,$B1749)</f>
        <v>#REF!</v>
      </c>
      <c r="H1749" s="15">
        <f t="shared" ref="H1749:U1749" si="144">SUMIFS(G$3:G$1699,$A$3:$A$1699,$A1749,$B$3:$B$1699,$B1749)</f>
        <v>19.366797632641045</v>
      </c>
      <c r="I1749" s="15">
        <f t="shared" si="144"/>
        <v>19.556590123143305</v>
      </c>
      <c r="J1749" s="15">
        <f t="shared" si="144"/>
        <v>21.010091463815421</v>
      </c>
      <c r="K1749" s="15">
        <f t="shared" si="144"/>
        <v>21.243927951753104</v>
      </c>
      <c r="L1749" s="15">
        <f t="shared" si="144"/>
        <v>21.942869630760768</v>
      </c>
      <c r="M1749" s="15">
        <f t="shared" si="144"/>
        <v>23.245829474344685</v>
      </c>
      <c r="N1749" s="15">
        <f t="shared" si="144"/>
        <v>23.704481667492697</v>
      </c>
      <c r="O1749" s="15">
        <f t="shared" si="144"/>
        <v>24.389287090275346</v>
      </c>
      <c r="P1749" s="15">
        <f t="shared" si="144"/>
        <v>24.726307287889117</v>
      </c>
      <c r="Q1749" s="15">
        <f t="shared" si="144"/>
        <v>25.106115894344683</v>
      </c>
      <c r="R1749" s="15">
        <f t="shared" si="144"/>
        <v>25.280063095813869</v>
      </c>
      <c r="S1749" s="15">
        <f t="shared" si="144"/>
        <v>26.391390643393816</v>
      </c>
      <c r="T1749" s="15">
        <f t="shared" si="144"/>
        <v>26.956549881321468</v>
      </c>
      <c r="U1749" s="15">
        <f t="shared" si="144"/>
        <v>25.971562956769219</v>
      </c>
    </row>
    <row r="1750" spans="1:21" x14ac:dyDescent="0.35">
      <c r="A1750" t="s">
        <v>44</v>
      </c>
      <c r="B1750" t="s">
        <v>42</v>
      </c>
      <c r="G1750" s="15" t="e">
        <f>SUMIFS(#REF!,$A$3:$A$1699,$A1750,$B$3:$B$1699,$B1750)</f>
        <v>#REF!</v>
      </c>
      <c r="H1750" s="15">
        <f t="shared" ref="H1750:U1750" si="145">SUMIFS(G$3:G$1699,$A$3:$A$1699,$A1750,$B$3:$B$1699,$B1750)</f>
        <v>16.933485574056686</v>
      </c>
      <c r="I1750" s="15">
        <f t="shared" si="145"/>
        <v>17.1564696025467</v>
      </c>
      <c r="J1750" s="15">
        <f t="shared" si="145"/>
        <v>17.644239602546705</v>
      </c>
      <c r="K1750" s="15">
        <f t="shared" si="145"/>
        <v>18.723288879858043</v>
      </c>
      <c r="L1750" s="15">
        <f t="shared" si="145"/>
        <v>20.017549443831385</v>
      </c>
      <c r="M1750" s="15">
        <f t="shared" si="145"/>
        <v>21.642838257499996</v>
      </c>
      <c r="N1750" s="15">
        <f t="shared" si="145"/>
        <v>21.991478191766497</v>
      </c>
      <c r="O1750" s="15">
        <f t="shared" si="145"/>
        <v>22.365678264130263</v>
      </c>
      <c r="P1750" s="15">
        <f t="shared" si="145"/>
        <v>22.047184049579265</v>
      </c>
      <c r="Q1750" s="15">
        <f t="shared" si="145"/>
        <v>21.950037997499994</v>
      </c>
      <c r="R1750" s="15">
        <f t="shared" si="145"/>
        <v>21.661883713902171</v>
      </c>
      <c r="S1750" s="15">
        <f t="shared" si="145"/>
        <v>22.36361556688151</v>
      </c>
      <c r="T1750" s="15">
        <f t="shared" si="145"/>
        <v>22.92555273933246</v>
      </c>
      <c r="U1750" s="15">
        <f t="shared" si="145"/>
        <v>24.114969673007504</v>
      </c>
    </row>
    <row r="1751" spans="1:21" x14ac:dyDescent="0.35">
      <c r="A1751" t="s">
        <v>45</v>
      </c>
      <c r="B1751" t="s">
        <v>42</v>
      </c>
      <c r="G1751" s="15" t="e">
        <f>SUMIFS(#REF!,$A$3:$A$1699,$A1751,$B$3:$B$1699,$B1751)</f>
        <v>#REF!</v>
      </c>
      <c r="H1751" s="15">
        <f t="shared" ref="H1751:U1751" si="146">SUMIFS(G$3:G$1699,$A$3:$A$1699,$A1751,$B$3:$B$1699,$B1751)</f>
        <v>9.3045032857142846</v>
      </c>
      <c r="I1751" s="15">
        <f t="shared" si="146"/>
        <v>8.5215592857142859</v>
      </c>
      <c r="J1751" s="15">
        <f t="shared" si="146"/>
        <v>8.6994292857142863</v>
      </c>
      <c r="K1751" s="15">
        <f t="shared" si="146"/>
        <v>8.8480392857142878</v>
      </c>
      <c r="L1751" s="15">
        <f t="shared" si="146"/>
        <v>8.9253250000000008</v>
      </c>
      <c r="M1751" s="15">
        <f t="shared" si="146"/>
        <v>9.2305636891406166</v>
      </c>
      <c r="N1751" s="15">
        <f t="shared" si="146"/>
        <v>10.237393806774859</v>
      </c>
      <c r="O1751" s="15">
        <f t="shared" si="146"/>
        <v>10.281593908071015</v>
      </c>
      <c r="P1751" s="15">
        <f t="shared" si="146"/>
        <v>10.114593006208475</v>
      </c>
      <c r="Q1751" s="15">
        <f t="shared" si="146"/>
        <v>9.587593662999673</v>
      </c>
      <c r="R1751" s="15">
        <f t="shared" si="146"/>
        <v>18.384314342592855</v>
      </c>
      <c r="S1751" s="15">
        <f t="shared" si="146"/>
        <v>18.087476727527754</v>
      </c>
      <c r="T1751" s="15">
        <f t="shared" si="146"/>
        <v>18.123747018866418</v>
      </c>
      <c r="U1751" s="15">
        <f t="shared" si="146"/>
        <v>18.16387913527122</v>
      </c>
    </row>
    <row r="1752" spans="1:21" x14ac:dyDescent="0.35">
      <c r="A1752" t="s">
        <v>46</v>
      </c>
      <c r="B1752" t="s">
        <v>42</v>
      </c>
      <c r="G1752" s="15" t="e">
        <f>SUMIFS(#REF!,$A$3:$A$1699,$A1752,$B$3:$B$1699,$B1752)</f>
        <v>#REF!</v>
      </c>
      <c r="H1752" s="15">
        <f t="shared" ref="H1752:U1752" si="147">SUMIFS(G$3:G$1699,$A$3:$A$1699,$A1752,$B$3:$B$1699,$B1752)</f>
        <v>4.2985930000000003</v>
      </c>
      <c r="I1752" s="15">
        <f t="shared" si="147"/>
        <v>4.3060130000000001</v>
      </c>
      <c r="J1752" s="15">
        <f t="shared" si="147"/>
        <v>4.3038129999999999</v>
      </c>
      <c r="K1752" s="15">
        <f t="shared" si="147"/>
        <v>4.456612999999999</v>
      </c>
      <c r="L1752" s="15">
        <f t="shared" si="147"/>
        <v>4.5009129999999988</v>
      </c>
      <c r="M1752" s="15">
        <f t="shared" si="147"/>
        <v>4.555423489999999</v>
      </c>
      <c r="N1752" s="15">
        <f t="shared" si="147"/>
        <v>4.6091269000000006</v>
      </c>
      <c r="O1752" s="15">
        <f t="shared" si="147"/>
        <v>4.4375592099999999</v>
      </c>
      <c r="P1752" s="15">
        <f t="shared" si="147"/>
        <v>4.54155511</v>
      </c>
      <c r="Q1752" s="15">
        <f t="shared" si="147"/>
        <v>4.9292044000000006</v>
      </c>
      <c r="R1752" s="15">
        <f t="shared" si="147"/>
        <v>4.9949326015004987</v>
      </c>
      <c r="S1752" s="15">
        <f t="shared" si="147"/>
        <v>5.0619673643995995</v>
      </c>
      <c r="T1752" s="15">
        <f t="shared" si="147"/>
        <v>5.135831326739261</v>
      </c>
      <c r="U1752" s="15">
        <f t="shared" si="147"/>
        <v>5.2535730224823416</v>
      </c>
    </row>
    <row r="1753" spans="1:21" x14ac:dyDescent="0.35">
      <c r="A1753" t="s">
        <v>47</v>
      </c>
      <c r="B1753" t="s">
        <v>42</v>
      </c>
      <c r="G1753" s="15" t="e">
        <f>SUMIFS(#REF!,$A$3:$A$1699,$A1753,$B$3:$B$1699,$B1753)</f>
        <v>#REF!</v>
      </c>
      <c r="H1753" s="15">
        <f t="shared" ref="H1753:U1753" si="148">SUMIFS(G$3:G$1699,$A$3:$A$1699,$A1753,$B$3:$B$1699,$B1753)</f>
        <v>1.1804499999999998</v>
      </c>
      <c r="I1753" s="15">
        <f t="shared" si="148"/>
        <v>1.1804499999999998</v>
      </c>
      <c r="J1753" s="15">
        <f t="shared" si="148"/>
        <v>1.1874549999999999</v>
      </c>
      <c r="K1753" s="15">
        <f t="shared" si="148"/>
        <v>1.4619599999999999</v>
      </c>
      <c r="L1753" s="15">
        <f t="shared" si="148"/>
        <v>1.603756</v>
      </c>
      <c r="M1753" s="15">
        <f t="shared" si="148"/>
        <v>1.7197560000000001</v>
      </c>
      <c r="N1753" s="15">
        <f t="shared" si="148"/>
        <v>1.669756</v>
      </c>
      <c r="O1753" s="15">
        <f t="shared" si="148"/>
        <v>1.7837559999999999</v>
      </c>
      <c r="P1753" s="15">
        <f t="shared" si="148"/>
        <v>1.812756</v>
      </c>
      <c r="Q1753" s="15">
        <f t="shared" si="148"/>
        <v>1.8352560000000002</v>
      </c>
      <c r="R1753" s="15">
        <f t="shared" si="148"/>
        <v>1.1165E-2</v>
      </c>
      <c r="S1753" s="15">
        <f t="shared" si="148"/>
        <v>1.8750560000000003</v>
      </c>
      <c r="T1753" s="15">
        <f t="shared" si="148"/>
        <v>1.8834560000000002</v>
      </c>
      <c r="U1753" s="15">
        <f t="shared" si="148"/>
        <v>1.9108560000000003</v>
      </c>
    </row>
    <row r="1754" spans="1:21" x14ac:dyDescent="0.35">
      <c r="A1754" t="s">
        <v>179</v>
      </c>
      <c r="B1754" t="s">
        <v>42</v>
      </c>
      <c r="G1754" s="15" t="e">
        <f>SUMIFS(#REF!,$A$3:$A$1699,$A1754,$B$3:$B$1699,$B1754)</f>
        <v>#REF!</v>
      </c>
      <c r="H1754" s="15">
        <f t="shared" ref="H1754:U1754" si="149">SUMIFS(G$3:G$1699,$A$3:$A$1699,$A1754,$B$3:$B$1699,$B1754)</f>
        <v>0</v>
      </c>
      <c r="I1754" s="15">
        <f t="shared" si="149"/>
        <v>0</v>
      </c>
      <c r="J1754" s="15">
        <f t="shared" si="149"/>
        <v>0</v>
      </c>
      <c r="K1754" s="15">
        <f t="shared" si="149"/>
        <v>0</v>
      </c>
      <c r="L1754" s="15">
        <f t="shared" si="149"/>
        <v>0</v>
      </c>
      <c r="M1754" s="15">
        <f t="shared" si="149"/>
        <v>0</v>
      </c>
      <c r="N1754" s="15">
        <f t="shared" si="149"/>
        <v>0</v>
      </c>
      <c r="O1754" s="15">
        <f t="shared" si="149"/>
        <v>0</v>
      </c>
      <c r="P1754" s="15">
        <f t="shared" si="149"/>
        <v>0</v>
      </c>
      <c r="Q1754" s="15">
        <f t="shared" si="149"/>
        <v>0</v>
      </c>
      <c r="R1754" s="15">
        <f t="shared" si="149"/>
        <v>0</v>
      </c>
      <c r="S1754" s="15">
        <f t="shared" si="149"/>
        <v>0</v>
      </c>
      <c r="T1754" s="15">
        <f t="shared" si="149"/>
        <v>0</v>
      </c>
      <c r="U1754" s="15">
        <f t="shared" si="149"/>
        <v>0</v>
      </c>
    </row>
    <row r="1755" spans="1:21" x14ac:dyDescent="0.35">
      <c r="A1755" t="s">
        <v>48</v>
      </c>
      <c r="B1755" t="s">
        <v>42</v>
      </c>
      <c r="G1755" s="15" t="e">
        <f>SUMIFS(#REF!,$A$3:$A$1699,$A1755,$B$3:$B$1699,$B1755)</f>
        <v>#REF!</v>
      </c>
      <c r="H1755" s="15">
        <f t="shared" ref="H1755:U1755" si="150">SUMIFS(G$3:G$1699,$A$3:$A$1699,$A1755,$B$3:$B$1699,$B1755)</f>
        <v>13.701830657648861</v>
      </c>
      <c r="I1755" s="15">
        <f t="shared" si="150"/>
        <v>13.829815293710336</v>
      </c>
      <c r="J1755" s="15">
        <f t="shared" si="150"/>
        <v>13.841143158471255</v>
      </c>
      <c r="K1755" s="15">
        <f t="shared" si="150"/>
        <v>14.236027343747182</v>
      </c>
      <c r="L1755" s="15">
        <f t="shared" si="150"/>
        <v>14.259122296194615</v>
      </c>
      <c r="M1755" s="15">
        <f t="shared" si="150"/>
        <v>14.5167511</v>
      </c>
      <c r="N1755" s="15">
        <f t="shared" si="150"/>
        <v>15.013515424843852</v>
      </c>
      <c r="O1755" s="15">
        <f t="shared" si="150"/>
        <v>15.124003999999999</v>
      </c>
      <c r="P1755" s="15">
        <f t="shared" si="150"/>
        <v>14.944197300000003</v>
      </c>
      <c r="Q1755" s="15">
        <f t="shared" si="150"/>
        <v>14.8407477</v>
      </c>
      <c r="R1755" s="15">
        <f t="shared" si="150"/>
        <v>14.862941734119516</v>
      </c>
      <c r="S1755" s="15">
        <f t="shared" si="150"/>
        <v>14.885135768239033</v>
      </c>
      <c r="T1755" s="15">
        <f t="shared" si="150"/>
        <v>19.750124151417747</v>
      </c>
      <c r="U1755" s="15">
        <f t="shared" si="150"/>
        <v>19.87177236354626</v>
      </c>
    </row>
    <row r="1756" spans="1:21" x14ac:dyDescent="0.35">
      <c r="A1756" t="s">
        <v>49</v>
      </c>
      <c r="B1756" t="s">
        <v>42</v>
      </c>
      <c r="G1756" s="15" t="e">
        <f>SUMIFS(#REF!,$A$3:$A$1699,$A1756,$B$3:$B$1699,$B1756)</f>
        <v>#REF!</v>
      </c>
      <c r="H1756" s="15">
        <f t="shared" ref="H1756:U1756" si="151">SUMIFS(G$3:G$1699,$A$3:$A$1699,$A1756,$B$3:$B$1699,$B1756)</f>
        <v>0.61056449935182777</v>
      </c>
      <c r="I1756" s="15">
        <f t="shared" si="151"/>
        <v>0.65308228065854279</v>
      </c>
      <c r="J1756" s="15">
        <f t="shared" si="151"/>
        <v>0.70527439318122886</v>
      </c>
      <c r="K1756" s="15">
        <f t="shared" si="151"/>
        <v>0.71886832966035774</v>
      </c>
      <c r="L1756" s="15">
        <f t="shared" si="151"/>
        <v>0.76698213002333426</v>
      </c>
      <c r="M1756" s="15">
        <f t="shared" si="151"/>
        <v>0.83979006120300759</v>
      </c>
      <c r="N1756" s="15">
        <f t="shared" si="151"/>
        <v>1.0314270612030074</v>
      </c>
      <c r="O1756" s="15">
        <f t="shared" si="151"/>
        <v>1.0124247212030077</v>
      </c>
      <c r="P1756" s="15">
        <f t="shared" si="151"/>
        <v>1.287078588518797</v>
      </c>
      <c r="Q1756" s="15">
        <f t="shared" si="151"/>
        <v>1.3104450675187969</v>
      </c>
      <c r="R1756" s="15">
        <f t="shared" si="151"/>
        <v>1.3317379606909241</v>
      </c>
      <c r="S1756" s="15">
        <f t="shared" si="151"/>
        <v>1.3617787355676241</v>
      </c>
      <c r="T1756" s="15">
        <f t="shared" si="151"/>
        <v>1.4600049502312273</v>
      </c>
      <c r="U1756" s="15">
        <f t="shared" si="151"/>
        <v>1.5002718154725936</v>
      </c>
    </row>
    <row r="1757" spans="1:21" x14ac:dyDescent="0.35">
      <c r="A1757" t="s">
        <v>50</v>
      </c>
      <c r="B1757" t="s">
        <v>42</v>
      </c>
      <c r="G1757" s="15" t="e">
        <f>SUMIFS(#REF!,$A$3:$A$1699,$A1757,$B$3:$B$1699,$B1757)</f>
        <v>#REF!</v>
      </c>
      <c r="H1757" s="15">
        <f t="shared" ref="H1757:U1757" si="152">SUMIFS(G$3:G$1699,$A$3:$A$1699,$A1757,$B$3:$B$1699,$B1757)</f>
        <v>16.885874925474567</v>
      </c>
      <c r="I1757" s="15">
        <f t="shared" si="152"/>
        <v>16.937455397284815</v>
      </c>
      <c r="J1757" s="15">
        <f t="shared" si="152"/>
        <v>16.413113356880682</v>
      </c>
      <c r="K1757" s="15">
        <f t="shared" si="152"/>
        <v>16.481867798602941</v>
      </c>
      <c r="L1757" s="15">
        <f t="shared" si="152"/>
        <v>16.095487801397077</v>
      </c>
      <c r="M1757" s="15">
        <f t="shared" si="152"/>
        <v>15.803704667973859</v>
      </c>
      <c r="N1757" s="15">
        <f t="shared" si="152"/>
        <v>16.199599843718538</v>
      </c>
      <c r="O1757" s="15">
        <f t="shared" si="152"/>
        <v>16.755334103718532</v>
      </c>
      <c r="P1757" s="15">
        <f t="shared" si="152"/>
        <v>16.400579203718539</v>
      </c>
      <c r="Q1757" s="15">
        <f t="shared" si="152"/>
        <v>16.731610983718536</v>
      </c>
      <c r="R1757" s="15">
        <f t="shared" si="152"/>
        <v>15.211245597221197</v>
      </c>
      <c r="S1757" s="15">
        <f t="shared" si="152"/>
        <v>17.87744144982527</v>
      </c>
      <c r="T1757" s="15">
        <f t="shared" si="152"/>
        <v>18.667650612207495</v>
      </c>
      <c r="U1757" s="15">
        <f t="shared" si="152"/>
        <v>18.961804004436445</v>
      </c>
    </row>
    <row r="1758" spans="1:21" x14ac:dyDescent="0.35">
      <c r="A1758" t="s">
        <v>51</v>
      </c>
      <c r="B1758" t="s">
        <v>42</v>
      </c>
      <c r="G1758" s="15" t="e">
        <f>SUMIFS(#REF!,$A$3:$A$1699,$A1758,$B$3:$B$1699,$B1758)</f>
        <v>#REF!</v>
      </c>
      <c r="H1758" s="15">
        <f t="shared" ref="H1758:U1758" si="153">SUMIFS(G$3:G$1699,$A$3:$A$1699,$A1758,$B$3:$B$1699,$B1758)</f>
        <v>121.90095443218087</v>
      </c>
      <c r="I1758" s="15">
        <f t="shared" si="153"/>
        <v>121.27147273961603</v>
      </c>
      <c r="J1758" s="15">
        <f t="shared" si="153"/>
        <v>122.19873550358149</v>
      </c>
      <c r="K1758" s="15">
        <f t="shared" si="153"/>
        <v>124.86838796639759</v>
      </c>
      <c r="L1758" s="15">
        <f t="shared" si="153"/>
        <v>128.82128642747929</v>
      </c>
      <c r="M1758" s="15">
        <f t="shared" si="153"/>
        <v>130.95505864000003</v>
      </c>
      <c r="N1758" s="15">
        <f t="shared" si="153"/>
        <v>133.43539630000001</v>
      </c>
      <c r="O1758" s="15">
        <f t="shared" si="153"/>
        <v>133.99036519160001</v>
      </c>
      <c r="P1758" s="15">
        <f t="shared" si="153"/>
        <v>135.12737885000001</v>
      </c>
      <c r="Q1758" s="15">
        <f t="shared" si="153"/>
        <v>135.53274884000001</v>
      </c>
      <c r="R1758" s="15">
        <f t="shared" si="153"/>
        <v>135.36236901281967</v>
      </c>
      <c r="S1758" s="15">
        <f t="shared" si="153"/>
        <v>137.59120276834966</v>
      </c>
      <c r="T1758" s="15">
        <f t="shared" si="153"/>
        <v>148.81237125943238</v>
      </c>
      <c r="U1758" s="15">
        <f t="shared" si="153"/>
        <v>147.040200207986</v>
      </c>
    </row>
    <row r="1759" spans="1:21" x14ac:dyDescent="0.35">
      <c r="A1759" t="s">
        <v>52</v>
      </c>
      <c r="B1759" t="s">
        <v>42</v>
      </c>
      <c r="G1759" s="15" t="e">
        <f>SUMIFS(#REF!,$A$3:$A$1699,$A1759,$B$3:$B$1699,$B1759)</f>
        <v>#REF!</v>
      </c>
      <c r="H1759" s="15">
        <f t="shared" ref="H1759:U1759" si="154">SUMIFS(G$3:G$1699,$A$3:$A$1699,$A1759,$B$3:$B$1699,$B1759)</f>
        <v>118.19706027587488</v>
      </c>
      <c r="I1759" s="15">
        <f t="shared" si="154"/>
        <v>121.1510014306637</v>
      </c>
      <c r="J1759" s="15">
        <f t="shared" si="154"/>
        <v>125.81697131018549</v>
      </c>
      <c r="K1759" s="15">
        <f t="shared" si="154"/>
        <v>134.3157493109517</v>
      </c>
      <c r="L1759" s="15">
        <f t="shared" si="154"/>
        <v>144.18582031095173</v>
      </c>
      <c r="M1759" s="15">
        <f t="shared" si="154"/>
        <v>156.91613542033002</v>
      </c>
      <c r="N1759" s="15">
        <f t="shared" si="154"/>
        <v>158.99137188033006</v>
      </c>
      <c r="O1759" s="15">
        <f t="shared" si="154"/>
        <v>166.72666598033007</v>
      </c>
      <c r="P1759" s="15">
        <f t="shared" si="154"/>
        <v>178.02430283693101</v>
      </c>
      <c r="Q1759" s="15">
        <f t="shared" si="154"/>
        <v>183.83323578493096</v>
      </c>
      <c r="R1759" s="15">
        <f t="shared" si="154"/>
        <v>196.30956712087669</v>
      </c>
      <c r="S1759" s="15">
        <f t="shared" si="154"/>
        <v>209.23502169819079</v>
      </c>
      <c r="T1759" s="15">
        <f t="shared" si="154"/>
        <v>214.60722177183285</v>
      </c>
      <c r="U1759" s="15">
        <f t="shared" si="154"/>
        <v>223.98405919263058</v>
      </c>
    </row>
    <row r="1760" spans="1:21" x14ac:dyDescent="0.35">
      <c r="A1760" t="s">
        <v>53</v>
      </c>
      <c r="B1760" t="s">
        <v>42</v>
      </c>
      <c r="G1760" s="15" t="e">
        <f>SUMIFS(#REF!,$A$3:$A$1699,$A1760,$B$3:$B$1699,$B1760)</f>
        <v>#REF!</v>
      </c>
      <c r="H1760" s="15">
        <f t="shared" ref="H1760:U1760" si="155">SUMIFS(G$3:G$1699,$A$3:$A$1699,$A1760,$B$3:$B$1699,$B1760)</f>
        <v>10.363078563103327</v>
      </c>
      <c r="I1760" s="15">
        <f t="shared" si="155"/>
        <v>10.479684984268861</v>
      </c>
      <c r="J1760" s="15">
        <f t="shared" si="155"/>
        <v>11.07234420772256</v>
      </c>
      <c r="K1760" s="15">
        <f t="shared" si="155"/>
        <v>11.413291148730783</v>
      </c>
      <c r="L1760" s="15">
        <f t="shared" si="155"/>
        <v>12.10640912441902</v>
      </c>
      <c r="M1760" s="15">
        <f t="shared" si="155"/>
        <v>13.680025050000001</v>
      </c>
      <c r="N1760" s="15">
        <f t="shared" si="155"/>
        <v>14.899823620000001</v>
      </c>
      <c r="O1760" s="15">
        <f t="shared" si="155"/>
        <v>16.33500167</v>
      </c>
      <c r="P1760" s="15">
        <f t="shared" si="155"/>
        <v>16.637700890000001</v>
      </c>
      <c r="Q1760" s="15">
        <f t="shared" si="155"/>
        <v>16.796531250000001</v>
      </c>
      <c r="R1760" s="15">
        <f t="shared" si="155"/>
        <v>17.234345098537279</v>
      </c>
      <c r="S1760" s="15">
        <f t="shared" si="155"/>
        <v>17.828442624450886</v>
      </c>
      <c r="T1760" s="15">
        <f t="shared" si="155"/>
        <v>17.798824807476837</v>
      </c>
      <c r="U1760" s="15">
        <f t="shared" si="155"/>
        <v>18.250971156332735</v>
      </c>
    </row>
    <row r="1761" spans="1:21" x14ac:dyDescent="0.35">
      <c r="A1761" t="s">
        <v>54</v>
      </c>
      <c r="B1761" t="s">
        <v>42</v>
      </c>
      <c r="G1761" s="15" t="e">
        <f>SUMIFS(#REF!,$A$3:$A$1699,$A1761,$B$3:$B$1699,$B1761)</f>
        <v>#REF!</v>
      </c>
      <c r="H1761" s="15">
        <f t="shared" ref="H1761:U1761" si="156">SUMIFS(G$3:G$1699,$A$3:$A$1699,$A1761,$B$3:$B$1699,$B1761)</f>
        <v>8.136207051417971</v>
      </c>
      <c r="I1761" s="15">
        <f t="shared" si="156"/>
        <v>8.1050963871403532</v>
      </c>
      <c r="J1761" s="15">
        <f t="shared" si="156"/>
        <v>8.187340405058217</v>
      </c>
      <c r="K1761" s="15">
        <f t="shared" si="156"/>
        <v>8.4120843755996493</v>
      </c>
      <c r="L1761" s="15">
        <f t="shared" si="156"/>
        <v>8.5397310641722868</v>
      </c>
      <c r="M1761" s="15">
        <f t="shared" si="156"/>
        <v>9.2794970499999998</v>
      </c>
      <c r="N1761" s="15">
        <f t="shared" si="156"/>
        <v>8.9921087100000001</v>
      </c>
      <c r="O1761" s="15">
        <f t="shared" si="156"/>
        <v>7.8023128881198467</v>
      </c>
      <c r="P1761" s="15">
        <f t="shared" si="156"/>
        <v>8.2696419396759442</v>
      </c>
      <c r="Q1761" s="15">
        <f t="shared" si="156"/>
        <v>8.1932812999999989</v>
      </c>
      <c r="R1761" s="15">
        <f t="shared" si="156"/>
        <v>8.9789391621385288</v>
      </c>
      <c r="S1761" s="15">
        <f t="shared" si="156"/>
        <v>9.855541013254566</v>
      </c>
      <c r="T1761" s="15">
        <f t="shared" si="156"/>
        <v>9.8810148503907396</v>
      </c>
      <c r="U1761" s="15">
        <f t="shared" si="156"/>
        <v>9.8133743682863415</v>
      </c>
    </row>
    <row r="1762" spans="1:21" x14ac:dyDescent="0.35">
      <c r="A1762" t="s">
        <v>55</v>
      </c>
      <c r="B1762" t="s">
        <v>42</v>
      </c>
      <c r="G1762" s="15" t="e">
        <f>SUMIFS(#REF!,$A$3:$A$1699,$A1762,$B$3:$B$1699,$B1762)</f>
        <v>#REF!</v>
      </c>
      <c r="H1762" s="15">
        <f t="shared" ref="H1762:U1762" si="157">SUMIFS(G$3:G$1699,$A$3:$A$1699,$A1762,$B$3:$B$1699,$B1762)</f>
        <v>6.1654551768134143</v>
      </c>
      <c r="I1762" s="15">
        <f t="shared" si="157"/>
        <v>7.0208560052900557</v>
      </c>
      <c r="J1762" s="15">
        <f t="shared" si="157"/>
        <v>7.0406572480050205</v>
      </c>
      <c r="K1762" s="15">
        <f t="shared" si="157"/>
        <v>7.3312754907199844</v>
      </c>
      <c r="L1762" s="15">
        <f t="shared" si="157"/>
        <v>8.2730343526405452</v>
      </c>
      <c r="M1762" s="15">
        <f t="shared" si="157"/>
        <v>8.4763606899999999</v>
      </c>
      <c r="N1762" s="15">
        <f t="shared" si="157"/>
        <v>8.4312631499999995</v>
      </c>
      <c r="O1762" s="15">
        <f t="shared" si="157"/>
        <v>8.7351403799999989</v>
      </c>
      <c r="P1762" s="15">
        <f t="shared" si="157"/>
        <v>9.1479810700000002</v>
      </c>
      <c r="Q1762" s="15">
        <f t="shared" si="157"/>
        <v>9.5916052999999994</v>
      </c>
      <c r="R1762" s="15">
        <f t="shared" si="157"/>
        <v>9.6211731582764592</v>
      </c>
      <c r="S1762" s="15">
        <f t="shared" si="157"/>
        <v>10.688431371292547</v>
      </c>
      <c r="T1762" s="15">
        <f t="shared" si="157"/>
        <v>10.701461545772467</v>
      </c>
      <c r="U1762" s="15">
        <f t="shared" si="157"/>
        <v>10.71321959072958</v>
      </c>
    </row>
    <row r="1763" spans="1:21" x14ac:dyDescent="0.35">
      <c r="A1763" t="s">
        <v>56</v>
      </c>
      <c r="B1763" t="s">
        <v>42</v>
      </c>
      <c r="G1763" s="15" t="e">
        <f>SUMIFS(#REF!,$A$3:$A$1699,$A1763,$B$3:$B$1699,$B1763)</f>
        <v>#REF!</v>
      </c>
      <c r="H1763" s="15">
        <f t="shared" ref="H1763:U1763" si="158">SUMIFS(G$3:G$1699,$A$3:$A$1699,$A1763,$B$3:$B$1699,$B1763)</f>
        <v>92.992197917871636</v>
      </c>
      <c r="I1763" s="15">
        <f t="shared" si="158"/>
        <v>96.936851800598646</v>
      </c>
      <c r="J1763" s="15">
        <f t="shared" si="158"/>
        <v>100.01565877305842</v>
      </c>
      <c r="K1763" s="15">
        <f t="shared" si="158"/>
        <v>102.88230638891018</v>
      </c>
      <c r="L1763" s="15">
        <f t="shared" si="158"/>
        <v>109.97181143343917</v>
      </c>
      <c r="M1763" s="15">
        <f t="shared" si="158"/>
        <v>122.24899254192984</v>
      </c>
      <c r="N1763" s="15">
        <f t="shared" si="158"/>
        <v>127.45112900192981</v>
      </c>
      <c r="O1763" s="15">
        <f t="shared" si="158"/>
        <v>128.54211471192983</v>
      </c>
      <c r="P1763" s="15">
        <f t="shared" si="158"/>
        <v>126.7959076819298</v>
      </c>
      <c r="Q1763" s="15">
        <f t="shared" si="158"/>
        <v>121.73351217192982</v>
      </c>
      <c r="R1763" s="15">
        <f t="shared" si="158"/>
        <v>182.79453304740846</v>
      </c>
      <c r="S1763" s="15">
        <f t="shared" si="158"/>
        <v>212.0176093086819</v>
      </c>
      <c r="T1763" s="15">
        <f t="shared" si="158"/>
        <v>197.3203470781898</v>
      </c>
      <c r="U1763" s="15">
        <f t="shared" si="158"/>
        <v>207.07881199463856</v>
      </c>
    </row>
    <row r="1764" spans="1:21" x14ac:dyDescent="0.35">
      <c r="A1764" t="s">
        <v>57</v>
      </c>
      <c r="B1764" t="s">
        <v>42</v>
      </c>
      <c r="G1764" s="15" t="e">
        <f>SUMIFS(#REF!,$A$3:$A$1699,$A1764,$B$3:$B$1699,$B1764)</f>
        <v>#REF!</v>
      </c>
      <c r="H1764" s="15">
        <f t="shared" ref="H1764:U1764" si="159">SUMIFS(G$3:G$1699,$A$3:$A$1699,$A1764,$B$3:$B$1699,$B1764)</f>
        <v>2.1975947541833607</v>
      </c>
      <c r="I1764" s="15">
        <f t="shared" si="159"/>
        <v>2.17613546617959</v>
      </c>
      <c r="J1764" s="15">
        <f t="shared" si="159"/>
        <v>2.2011264442611362</v>
      </c>
      <c r="K1764" s="15">
        <f t="shared" si="159"/>
        <v>2.5750509882158852</v>
      </c>
      <c r="L1764" s="15">
        <f t="shared" si="159"/>
        <v>2.627114850577422</v>
      </c>
      <c r="M1764" s="15">
        <f t="shared" si="159"/>
        <v>2.6419272400000007</v>
      </c>
      <c r="N1764" s="15">
        <f t="shared" si="159"/>
        <v>2.7255018800000004</v>
      </c>
      <c r="O1764" s="15">
        <f t="shared" si="159"/>
        <v>3.0168595256000001</v>
      </c>
      <c r="P1764" s="15">
        <f t="shared" si="159"/>
        <v>3.0289382000000002</v>
      </c>
      <c r="Q1764" s="15">
        <f t="shared" si="159"/>
        <v>3.0356635600000001</v>
      </c>
      <c r="R1764" s="15">
        <f t="shared" si="159"/>
        <v>3.0216865651170299</v>
      </c>
      <c r="S1764" s="15">
        <f t="shared" si="159"/>
        <v>3.045414498375286</v>
      </c>
      <c r="T1764" s="15">
        <f t="shared" si="159"/>
        <v>3.0460235004527974</v>
      </c>
      <c r="U1764" s="15">
        <f t="shared" si="159"/>
        <v>3.0565742174554402</v>
      </c>
    </row>
    <row r="1765" spans="1:21" x14ac:dyDescent="0.35">
      <c r="A1765" t="s">
        <v>58</v>
      </c>
      <c r="B1765" t="s">
        <v>42</v>
      </c>
      <c r="G1765" s="15" t="e">
        <f>SUMIFS(#REF!,$A$3:$A$1699,$A1765,$B$3:$B$1699,$B1765)</f>
        <v>#REF!</v>
      </c>
      <c r="H1765" s="15">
        <f t="shared" ref="H1765:U1765" si="160">SUMIFS(G$3:G$1699,$A$3:$A$1699,$A1765,$B$3:$B$1699,$B1765)</f>
        <v>4.8200733854422602</v>
      </c>
      <c r="I1765" s="15">
        <f t="shared" si="160"/>
        <v>4.846083472665847</v>
      </c>
      <c r="J1765" s="15">
        <f t="shared" si="160"/>
        <v>4.8982095313267822</v>
      </c>
      <c r="K1765" s="15">
        <f t="shared" si="160"/>
        <v>4.9562170967444725</v>
      </c>
      <c r="L1765" s="15">
        <f t="shared" si="160"/>
        <v>3.7262246621621622</v>
      </c>
      <c r="M1765" s="15">
        <f t="shared" si="160"/>
        <v>3.8544007999999996</v>
      </c>
      <c r="N1765" s="15">
        <f t="shared" si="160"/>
        <v>4.4149559800000002</v>
      </c>
      <c r="O1765" s="15">
        <f t="shared" si="160"/>
        <v>4.4999931599999998</v>
      </c>
      <c r="P1765" s="15">
        <f t="shared" si="160"/>
        <v>4.2103991199999999</v>
      </c>
      <c r="Q1765" s="15">
        <f t="shared" si="160"/>
        <v>3.7128481799999999</v>
      </c>
      <c r="R1765" s="15">
        <f t="shared" si="160"/>
        <v>3.366042906057864</v>
      </c>
      <c r="S1765" s="15">
        <f t="shared" si="160"/>
        <v>3.4936571516489305</v>
      </c>
      <c r="T1765" s="15">
        <f t="shared" si="160"/>
        <v>3.0005725231172748</v>
      </c>
      <c r="U1765" s="15">
        <f t="shared" si="160"/>
        <v>2.9220183829007902</v>
      </c>
    </row>
    <row r="1766" spans="1:21" x14ac:dyDescent="0.35">
      <c r="A1766" t="s">
        <v>59</v>
      </c>
      <c r="B1766" t="s">
        <v>42</v>
      </c>
      <c r="G1766" s="15" t="e">
        <f>SUMIFS(#REF!,$A$3:$A$1699,$A1766,$B$3:$B$1699,$B1766)</f>
        <v>#REF!</v>
      </c>
      <c r="H1766" s="15">
        <f t="shared" ref="H1766:U1766" si="161">SUMIFS(G$3:G$1699,$A$3:$A$1699,$A1766,$B$3:$B$1699,$B1766)</f>
        <v>1.6897222420598852</v>
      </c>
      <c r="I1766" s="15">
        <f t="shared" si="161"/>
        <v>1.6917042420598849</v>
      </c>
      <c r="J1766" s="15">
        <f t="shared" si="161"/>
        <v>1.7026572420598851</v>
      </c>
      <c r="K1766" s="15">
        <f t="shared" si="161"/>
        <v>1.7044682309709922</v>
      </c>
      <c r="L1766" s="15">
        <f t="shared" si="161"/>
        <v>1.7112660868153842</v>
      </c>
      <c r="M1766" s="15">
        <f t="shared" si="161"/>
        <v>1.7239014285714283</v>
      </c>
      <c r="N1766" s="15">
        <f t="shared" si="161"/>
        <v>1.7806684685714285</v>
      </c>
      <c r="O1766" s="15">
        <f t="shared" si="161"/>
        <v>1.8035461885714286</v>
      </c>
      <c r="P1766" s="15">
        <f t="shared" si="161"/>
        <v>2.013438708571428</v>
      </c>
      <c r="Q1766" s="15">
        <f t="shared" si="161"/>
        <v>2.0243920285714285</v>
      </c>
      <c r="R1766" s="15">
        <f t="shared" si="161"/>
        <v>2.0265467314889585</v>
      </c>
      <c r="S1766" s="15">
        <f t="shared" si="161"/>
        <v>2.0795539736106634</v>
      </c>
      <c r="T1766" s="15">
        <f t="shared" si="161"/>
        <v>2.095530709861527</v>
      </c>
      <c r="U1766" s="15">
        <f t="shared" si="161"/>
        <v>3.2660685462616765</v>
      </c>
    </row>
    <row r="1767" spans="1:21" x14ac:dyDescent="0.35">
      <c r="A1767" t="s">
        <v>60</v>
      </c>
      <c r="B1767" t="s">
        <v>42</v>
      </c>
      <c r="G1767" s="15" t="e">
        <f>SUMIFS(#REF!,$A$3:$A$1699,$A1767,$B$3:$B$1699,$B1767)</f>
        <v>#REF!</v>
      </c>
      <c r="H1767" s="15">
        <f t="shared" ref="H1767:U1767" si="162">SUMIFS(G$3:G$1699,$A$3:$A$1699,$A1767,$B$3:$B$1699,$B1767)</f>
        <v>0.60374473684210528</v>
      </c>
      <c r="I1767" s="15">
        <f t="shared" si="162"/>
        <v>0.60374473684210528</v>
      </c>
      <c r="J1767" s="15">
        <f t="shared" si="162"/>
        <v>0.60384473684210527</v>
      </c>
      <c r="K1767" s="15">
        <f t="shared" si="162"/>
        <v>0.6045447368421053</v>
      </c>
      <c r="L1767" s="15">
        <f t="shared" si="162"/>
        <v>0.60444473684210531</v>
      </c>
      <c r="M1767" s="15">
        <f t="shared" si="162"/>
        <v>0.61076858684210522</v>
      </c>
      <c r="N1767" s="15">
        <f t="shared" si="162"/>
        <v>0.76718237255639088</v>
      </c>
      <c r="O1767" s="15">
        <f t="shared" si="162"/>
        <v>0.68732403922305763</v>
      </c>
      <c r="P1767" s="15">
        <f t="shared" si="162"/>
        <v>0.71342403922305764</v>
      </c>
      <c r="Q1767" s="15">
        <f t="shared" si="162"/>
        <v>0.70331098922305779</v>
      </c>
      <c r="R1767" s="15">
        <f t="shared" si="162"/>
        <v>0</v>
      </c>
      <c r="S1767" s="15">
        <f t="shared" si="162"/>
        <v>0</v>
      </c>
      <c r="T1767" s="15">
        <f t="shared" si="162"/>
        <v>0</v>
      </c>
      <c r="U1767" s="15">
        <f t="shared" si="162"/>
        <v>0</v>
      </c>
    </row>
    <row r="1768" spans="1:21" x14ac:dyDescent="0.35">
      <c r="A1768" t="s">
        <v>61</v>
      </c>
      <c r="B1768" t="s">
        <v>42</v>
      </c>
      <c r="G1768" s="15" t="e">
        <f>SUMIFS(#REF!,$A$3:$A$1699,$A1768,$B$3:$B$1699,$B1768)</f>
        <v>#REF!</v>
      </c>
      <c r="H1768" s="15">
        <f t="shared" ref="H1768:U1768" si="163">SUMIFS(G$3:G$1699,$A$3:$A$1699,$A1768,$B$3:$B$1699,$B1768)</f>
        <v>23.31042163918773</v>
      </c>
      <c r="I1768" s="15">
        <f t="shared" si="163"/>
        <v>24.151728730542914</v>
      </c>
      <c r="J1768" s="15">
        <f t="shared" si="163"/>
        <v>24.712872681957741</v>
      </c>
      <c r="K1768" s="15">
        <f t="shared" si="163"/>
        <v>25.789028107710013</v>
      </c>
      <c r="L1768" s="15">
        <f t="shared" si="163"/>
        <v>27.328648728135047</v>
      </c>
      <c r="M1768" s="15">
        <f t="shared" si="163"/>
        <v>28.555773519818732</v>
      </c>
      <c r="N1768" s="15">
        <f t="shared" si="163"/>
        <v>28.661383213644946</v>
      </c>
      <c r="O1768" s="15">
        <f t="shared" si="163"/>
        <v>29.156679917351546</v>
      </c>
      <c r="P1768" s="15">
        <f t="shared" si="163"/>
        <v>31.03857963720154</v>
      </c>
      <c r="Q1768" s="15">
        <f t="shared" si="163"/>
        <v>32.383381615859008</v>
      </c>
      <c r="R1768" s="15">
        <f t="shared" si="163"/>
        <v>32.953510571907415</v>
      </c>
      <c r="S1768" s="15">
        <f t="shared" si="163"/>
        <v>33.645070343904855</v>
      </c>
      <c r="T1768" s="15">
        <f t="shared" si="163"/>
        <v>34.355952169747354</v>
      </c>
      <c r="U1768" s="15">
        <f t="shared" si="163"/>
        <v>33.671964588900622</v>
      </c>
    </row>
    <row r="1769" spans="1:21" x14ac:dyDescent="0.35">
      <c r="A1769" t="s">
        <v>62</v>
      </c>
      <c r="B1769" t="s">
        <v>42</v>
      </c>
      <c r="G1769" s="15" t="e">
        <f>SUMIFS(#REF!,$A$3:$A$1699,$A1769,$B$3:$B$1699,$B1769)</f>
        <v>#REF!</v>
      </c>
      <c r="H1769" s="15">
        <f t="shared" ref="H1769:U1769" si="164">SUMIFS(G$3:G$1699,$A$3:$A$1699,$A1769,$B$3:$B$1699,$B1769)</f>
        <v>26.845898034707087</v>
      </c>
      <c r="I1769" s="15">
        <f t="shared" si="164"/>
        <v>26.594717206774199</v>
      </c>
      <c r="J1769" s="15">
        <f t="shared" si="164"/>
        <v>26.457513198635446</v>
      </c>
      <c r="K1769" s="15">
        <f t="shared" si="164"/>
        <v>26.700000197786753</v>
      </c>
      <c r="L1769" s="15">
        <f t="shared" si="164"/>
        <v>27.361047535980131</v>
      </c>
      <c r="M1769" s="15">
        <f t="shared" si="164"/>
        <v>27.925054773157896</v>
      </c>
      <c r="N1769" s="15">
        <f t="shared" si="164"/>
        <v>28.579452143157898</v>
      </c>
      <c r="O1769" s="15">
        <f t="shared" si="164"/>
        <v>29.115729913157892</v>
      </c>
      <c r="P1769" s="15">
        <f t="shared" si="164"/>
        <v>29.326379033157892</v>
      </c>
      <c r="Q1769" s="15">
        <f t="shared" si="164"/>
        <v>30.654767699824561</v>
      </c>
      <c r="R1769" s="15">
        <f t="shared" si="164"/>
        <v>34.115283591572329</v>
      </c>
      <c r="S1769" s="15">
        <f t="shared" si="164"/>
        <v>35.237221950381624</v>
      </c>
      <c r="T1769" s="15">
        <f t="shared" si="164"/>
        <v>38.67992320974308</v>
      </c>
      <c r="U1769" s="15">
        <f t="shared" si="164"/>
        <v>40.305168666250708</v>
      </c>
    </row>
    <row r="1770" spans="1:21" x14ac:dyDescent="0.35">
      <c r="A1770" t="s">
        <v>63</v>
      </c>
      <c r="B1770" t="s">
        <v>42</v>
      </c>
      <c r="G1770" s="15" t="e">
        <f>SUMIFS(#REF!,$A$3:$A$1699,$A1770,$B$3:$B$1699,$B1770)</f>
        <v>#REF!</v>
      </c>
      <c r="H1770" s="15">
        <f t="shared" ref="H1770:U1770" si="165">SUMIFS(G$3:G$1699,$A$3:$A$1699,$A1770,$B$3:$B$1699,$B1770)</f>
        <v>14.97710335563303</v>
      </c>
      <c r="I1770" s="15">
        <f t="shared" si="165"/>
        <v>15.465518059408289</v>
      </c>
      <c r="J1770" s="15">
        <f t="shared" si="165"/>
        <v>16.167363084049772</v>
      </c>
      <c r="K1770" s="15">
        <f t="shared" si="165"/>
        <v>17.811660997189854</v>
      </c>
      <c r="L1770" s="15">
        <f t="shared" si="165"/>
        <v>19.240424577406408</v>
      </c>
      <c r="M1770" s="15">
        <f t="shared" si="165"/>
        <v>20.4733622</v>
      </c>
      <c r="N1770" s="15">
        <f t="shared" si="165"/>
        <v>20.597698705350524</v>
      </c>
      <c r="O1770" s="15">
        <f t="shared" si="165"/>
        <v>20.363976000000001</v>
      </c>
      <c r="P1770" s="15">
        <f t="shared" si="165"/>
        <v>20.642552746777628</v>
      </c>
      <c r="Q1770" s="15">
        <f t="shared" si="165"/>
        <v>21.08954988</v>
      </c>
      <c r="R1770" s="15">
        <f t="shared" si="165"/>
        <v>21.72384873522924</v>
      </c>
      <c r="S1770" s="15">
        <f t="shared" si="165"/>
        <v>23.166497481341025</v>
      </c>
      <c r="T1770" s="15">
        <f t="shared" si="165"/>
        <v>23.371258368489929</v>
      </c>
      <c r="U1770" s="15">
        <f t="shared" si="165"/>
        <v>23.375298938570069</v>
      </c>
    </row>
    <row r="1771" spans="1:21" x14ac:dyDescent="0.35">
      <c r="A1771" t="s">
        <v>64</v>
      </c>
      <c r="B1771" t="s">
        <v>42</v>
      </c>
      <c r="G1771" s="15" t="e">
        <f>SUMIFS(#REF!,$A$3:$A$1699,$A1771,$B$3:$B$1699,$B1771)</f>
        <v>#REF!</v>
      </c>
      <c r="H1771" s="15">
        <f t="shared" ref="H1771:U1771" si="166">SUMIFS(G$3:G$1699,$A$3:$A$1699,$A1771,$B$3:$B$1699,$B1771)</f>
        <v>16.466725373633871</v>
      </c>
      <c r="I1771" s="15">
        <f t="shared" si="166"/>
        <v>17.245843265025322</v>
      </c>
      <c r="J1771" s="15">
        <f t="shared" si="166"/>
        <v>17.138698175683277</v>
      </c>
      <c r="K1771" s="15">
        <f t="shared" si="166"/>
        <v>16.978915491023173</v>
      </c>
      <c r="L1771" s="15">
        <f t="shared" si="166"/>
        <v>17.361121979113744</v>
      </c>
      <c r="M1771" s="15">
        <f t="shared" si="166"/>
        <v>17.975710040000003</v>
      </c>
      <c r="N1771" s="15">
        <f t="shared" si="166"/>
        <v>19.184684776640001</v>
      </c>
      <c r="O1771" s="15">
        <f t="shared" si="166"/>
        <v>20.6056618</v>
      </c>
      <c r="P1771" s="15">
        <f t="shared" si="166"/>
        <v>21.64999924</v>
      </c>
      <c r="Q1771" s="15">
        <f t="shared" si="166"/>
        <v>21.414130839999995</v>
      </c>
      <c r="R1771" s="15">
        <f t="shared" si="166"/>
        <v>21.669074886133053</v>
      </c>
      <c r="S1771" s="15">
        <f t="shared" si="166"/>
        <v>21.39707138002359</v>
      </c>
      <c r="T1771" s="15">
        <f t="shared" si="166"/>
        <v>21.364899171556598</v>
      </c>
      <c r="U1771" s="15">
        <f t="shared" si="166"/>
        <v>17.853123417868652</v>
      </c>
    </row>
    <row r="1772" spans="1:21" x14ac:dyDescent="0.35">
      <c r="A1772" t="s">
        <v>65</v>
      </c>
      <c r="B1772" t="s">
        <v>42</v>
      </c>
      <c r="G1772" s="15" t="e">
        <f>SUMIFS(#REF!,$A$3:$A$1699,$A1772,$B$3:$B$1699,$B1772)</f>
        <v>#REF!</v>
      </c>
      <c r="H1772" s="15">
        <f t="shared" ref="H1772:U1772" si="167">SUMIFS(G$3:G$1699,$A$3:$A$1699,$A1772,$B$3:$B$1699,$B1772)</f>
        <v>8.7086547972138995</v>
      </c>
      <c r="I1772" s="15">
        <f t="shared" si="167"/>
        <v>8.1337591095210406</v>
      </c>
      <c r="J1772" s="15">
        <f t="shared" si="167"/>
        <v>8.1343647217700461</v>
      </c>
      <c r="K1772" s="15">
        <f t="shared" si="167"/>
        <v>7.6978246550467331</v>
      </c>
      <c r="L1772" s="15">
        <f t="shared" si="167"/>
        <v>8.2955442636509993</v>
      </c>
      <c r="M1772" s="15">
        <f t="shared" si="167"/>
        <v>8.8999137199999989</v>
      </c>
      <c r="N1772" s="15">
        <f t="shared" si="167"/>
        <v>8.9201516000000005</v>
      </c>
      <c r="O1772" s="15">
        <f t="shared" si="167"/>
        <v>8.9491140800000029</v>
      </c>
      <c r="P1772" s="15">
        <f t="shared" si="167"/>
        <v>8.662198720000001</v>
      </c>
      <c r="Q1772" s="15">
        <f t="shared" si="167"/>
        <v>8.4435383600000016</v>
      </c>
      <c r="R1772" s="15">
        <f t="shared" si="167"/>
        <v>8.0596907512941875</v>
      </c>
      <c r="S1772" s="15">
        <f t="shared" si="167"/>
        <v>7.8790331791767549</v>
      </c>
      <c r="T1772" s="15">
        <f t="shared" si="167"/>
        <v>7.9022348220724066</v>
      </c>
      <c r="U1772" s="15">
        <f t="shared" si="167"/>
        <v>7.9162125903963005</v>
      </c>
    </row>
    <row r="1773" spans="1:21" x14ac:dyDescent="0.35">
      <c r="A1773" t="s">
        <v>66</v>
      </c>
      <c r="B1773" t="s">
        <v>42</v>
      </c>
      <c r="G1773" s="15" t="e">
        <f>SUMIFS(#REF!,$A$3:$A$1699,$A1773,$B$3:$B$1699,$B1773)</f>
        <v>#REF!</v>
      </c>
      <c r="H1773" s="15">
        <f t="shared" ref="H1773:U1773" si="168">SUMIFS(G$3:G$1699,$A$3:$A$1699,$A1773,$B$3:$B$1699,$B1773)</f>
        <v>3.0864380932979039</v>
      </c>
      <c r="I1773" s="15">
        <f t="shared" si="168"/>
        <v>3.0844712285208149</v>
      </c>
      <c r="J1773" s="15">
        <f t="shared" si="168"/>
        <v>3.0370481307942137</v>
      </c>
      <c r="K1773" s="15">
        <f t="shared" si="168"/>
        <v>3.0882365217006202</v>
      </c>
      <c r="L1773" s="15">
        <f t="shared" si="168"/>
        <v>3.2321932285208148</v>
      </c>
      <c r="M1773" s="15">
        <f t="shared" si="168"/>
        <v>3.3100075899999997</v>
      </c>
      <c r="N1773" s="15">
        <f t="shared" si="168"/>
        <v>3.3910259223339998</v>
      </c>
      <c r="O1773" s="15">
        <f t="shared" si="168"/>
        <v>3.4706345000000005</v>
      </c>
      <c r="P1773" s="15">
        <f t="shared" si="168"/>
        <v>3.4976698880989998</v>
      </c>
      <c r="Q1773" s="15">
        <f t="shared" si="168"/>
        <v>3.5092531299999998</v>
      </c>
      <c r="R1773" s="15">
        <f t="shared" si="168"/>
        <v>3.3343293248262076</v>
      </c>
      <c r="S1773" s="15">
        <f t="shared" si="168"/>
        <v>3.3426373875749937</v>
      </c>
      <c r="T1773" s="15">
        <f t="shared" si="168"/>
        <v>3.354627102361476</v>
      </c>
      <c r="U1773" s="15">
        <f t="shared" si="168"/>
        <v>3.3584412446288741</v>
      </c>
    </row>
    <row r="1774" spans="1:21" x14ac:dyDescent="0.35">
      <c r="A1774" t="s">
        <v>67</v>
      </c>
      <c r="B1774" t="s">
        <v>42</v>
      </c>
      <c r="G1774" s="15" t="e">
        <f>SUMIFS(#REF!,$A$3:$A$1699,$A1774,$B$3:$B$1699,$B1774)</f>
        <v>#REF!</v>
      </c>
      <c r="H1774" s="15">
        <f t="shared" ref="H1774:U1774" si="169">SUMIFS(G$3:G$1699,$A$3:$A$1699,$A1774,$B$3:$B$1699,$B1774)</f>
        <v>83.12299045813765</v>
      </c>
      <c r="I1774" s="15">
        <f t="shared" si="169"/>
        <v>90.918118879190274</v>
      </c>
      <c r="J1774" s="15">
        <f t="shared" si="169"/>
        <v>96.174458879190297</v>
      </c>
      <c r="K1774" s="15">
        <f t="shared" si="169"/>
        <v>98.822358879190276</v>
      </c>
      <c r="L1774" s="15">
        <f t="shared" si="169"/>
        <v>104.15934887919028</v>
      </c>
      <c r="M1774" s="15">
        <f t="shared" si="169"/>
        <v>105.12074887919026</v>
      </c>
      <c r="N1774" s="15">
        <f t="shared" si="169"/>
        <v>107.52624887919026</v>
      </c>
      <c r="O1774" s="15">
        <f t="shared" si="169"/>
        <v>108.51981187919027</v>
      </c>
      <c r="P1774" s="15">
        <f t="shared" si="169"/>
        <v>108.41536787919027</v>
      </c>
      <c r="Q1774" s="15">
        <f t="shared" si="169"/>
        <v>108.82379787919027</v>
      </c>
      <c r="R1774" s="15">
        <f t="shared" si="169"/>
        <v>110.51440513743123</v>
      </c>
      <c r="S1774" s="15">
        <f t="shared" si="169"/>
        <v>110.69664474986796</v>
      </c>
      <c r="T1774" s="15">
        <f t="shared" si="169"/>
        <v>110.53649854983546</v>
      </c>
      <c r="U1774" s="15">
        <f t="shared" si="169"/>
        <v>110.56005689057622</v>
      </c>
    </row>
    <row r="1775" spans="1:21" x14ac:dyDescent="0.35">
      <c r="A1775" t="s">
        <v>68</v>
      </c>
      <c r="B1775" t="s">
        <v>42</v>
      </c>
      <c r="G1775" s="15" t="e">
        <f>SUMIFS(#REF!,$A$3:$A$1699,$A1775,$B$3:$B$1699,$B1775)</f>
        <v>#REF!</v>
      </c>
      <c r="H1775" s="15">
        <f t="shared" ref="H1775:U1775" si="170">SUMIFS(G$3:G$1699,$A$3:$A$1699,$A1775,$B$3:$B$1699,$B1775)</f>
        <v>35.222176291279837</v>
      </c>
      <c r="I1775" s="15">
        <f t="shared" si="170"/>
        <v>35.101490451521961</v>
      </c>
      <c r="J1775" s="15">
        <f t="shared" si="170"/>
        <v>35.082771472108803</v>
      </c>
      <c r="K1775" s="15">
        <f t="shared" si="170"/>
        <v>36.287580942104022</v>
      </c>
      <c r="L1775" s="15">
        <f t="shared" si="170"/>
        <v>37.258079874940378</v>
      </c>
      <c r="M1775" s="15">
        <f t="shared" si="170"/>
        <v>37.630594199999997</v>
      </c>
      <c r="N1775" s="15">
        <f t="shared" si="170"/>
        <v>38.672143300000002</v>
      </c>
      <c r="O1775" s="15">
        <f t="shared" si="170"/>
        <v>38.845936000000002</v>
      </c>
      <c r="P1775" s="15">
        <f t="shared" si="170"/>
        <v>40.083673650000001</v>
      </c>
      <c r="Q1775" s="15">
        <f t="shared" si="170"/>
        <v>40.631745650000006</v>
      </c>
      <c r="R1775" s="15">
        <f t="shared" si="170"/>
        <v>42.978488139169094</v>
      </c>
      <c r="S1775" s="15">
        <f t="shared" si="170"/>
        <v>43.751998010530698</v>
      </c>
      <c r="T1775" s="15">
        <f t="shared" si="170"/>
        <v>43.541856416976621</v>
      </c>
      <c r="U1775" s="15">
        <f t="shared" si="170"/>
        <v>45.383534120535302</v>
      </c>
    </row>
    <row r="1776" spans="1:21" x14ac:dyDescent="0.35">
      <c r="A1776" t="s">
        <v>69</v>
      </c>
      <c r="B1776" t="s">
        <v>42</v>
      </c>
      <c r="G1776" s="15" t="e">
        <f>SUMIFS(#REF!,$A$3:$A$1699,$A1776,$B$3:$B$1699,$B1776)</f>
        <v>#REF!</v>
      </c>
      <c r="H1776" s="15">
        <f t="shared" ref="H1776:U1776" si="171">SUMIFS(G$3:G$1699,$A$3:$A$1699,$A1776,$B$3:$B$1699,$B1776)</f>
        <v>723.21680221555857</v>
      </c>
      <c r="I1776" s="15">
        <f t="shared" si="171"/>
        <v>743.16621232082184</v>
      </c>
      <c r="J1776" s="15">
        <f t="shared" si="171"/>
        <v>764.78687494359303</v>
      </c>
      <c r="K1776" s="15">
        <f t="shared" si="171"/>
        <v>791.52889861207495</v>
      </c>
      <c r="L1776" s="15">
        <f t="shared" si="171"/>
        <v>827.80946110402942</v>
      </c>
      <c r="M1776" s="15">
        <f t="shared" si="171"/>
        <v>870.37274866507221</v>
      </c>
      <c r="N1776" s="15">
        <f t="shared" si="171"/>
        <v>895.01868532245214</v>
      </c>
      <c r="O1776" s="15">
        <f t="shared" si="171"/>
        <v>912.14060761073085</v>
      </c>
      <c r="P1776" s="15">
        <f t="shared" si="171"/>
        <v>930.73354707058058</v>
      </c>
      <c r="Q1776" s="15">
        <f t="shared" si="171"/>
        <v>944.97544708575469</v>
      </c>
      <c r="R1776" s="15">
        <f t="shared" si="171"/>
        <v>1011.5693625817066</v>
      </c>
      <c r="S1776" s="15">
        <f t="shared" si="171"/>
        <v>1039.9826059297841</v>
      </c>
      <c r="T1776" s="15">
        <f t="shared" si="171"/>
        <v>1064.7155121318167</v>
      </c>
      <c r="U1776" s="15">
        <f t="shared" si="171"/>
        <v>1069.9014651040056</v>
      </c>
    </row>
    <row r="1777" spans="1:21" x14ac:dyDescent="0.35">
      <c r="A1777" t="s">
        <v>70</v>
      </c>
      <c r="B1777" t="s">
        <v>42</v>
      </c>
      <c r="G1777" s="15" t="e">
        <f>SUMIFS(#REF!,$A$3:$A$1699,$A1777,$B$3:$B$1699,$B1777)</f>
        <v>#REF!</v>
      </c>
      <c r="H1777" s="15">
        <f t="shared" ref="H1777:U1777" si="172">SUMIFS(G$3:G$1699,$A$3:$A$1699,$A1777,$B$3:$B$1699,$B1777)</f>
        <v>74.896665182628738</v>
      </c>
      <c r="I1777" s="15">
        <f t="shared" si="172"/>
        <v>75.039281796701218</v>
      </c>
      <c r="J1777" s="15">
        <f t="shared" si="172"/>
        <v>75.632652153267074</v>
      </c>
      <c r="K1777" s="15">
        <f t="shared" si="172"/>
        <v>76.703672580224179</v>
      </c>
      <c r="L1777" s="15">
        <f t="shared" si="172"/>
        <v>82.225237090038462</v>
      </c>
      <c r="M1777" s="15">
        <f t="shared" si="172"/>
        <v>80.39068303292126</v>
      </c>
      <c r="N1777" s="15">
        <f t="shared" si="172"/>
        <v>80.39773137869328</v>
      </c>
      <c r="O1777" s="15">
        <f t="shared" si="172"/>
        <v>75.480140124529584</v>
      </c>
      <c r="P1777" s="15">
        <f t="shared" si="172"/>
        <v>74.613797406256367</v>
      </c>
      <c r="Q1777" s="15">
        <f t="shared" si="172"/>
        <v>69.467416288996333</v>
      </c>
      <c r="R1777" s="15">
        <f t="shared" si="172"/>
        <v>67.539659809990297</v>
      </c>
      <c r="S1777" s="15">
        <f t="shared" si="172"/>
        <v>70.206444074258712</v>
      </c>
      <c r="T1777" s="15">
        <f t="shared" si="172"/>
        <v>71.46248582257131</v>
      </c>
      <c r="U1777" s="15">
        <f t="shared" si="172"/>
        <v>66.520533921372035</v>
      </c>
    </row>
    <row r="1778" spans="1:21" x14ac:dyDescent="0.35">
      <c r="A1778" t="s">
        <v>71</v>
      </c>
      <c r="B1778" t="s">
        <v>42</v>
      </c>
      <c r="G1778" s="15" t="e">
        <f>SUMIFS(#REF!,$A$3:$A$1699,$A1778,$B$3:$B$1699,$B1778)</f>
        <v>#REF!</v>
      </c>
      <c r="H1778" s="15">
        <f t="shared" ref="H1778:U1778" si="173">SUMIFS(G$3:G$1699,$A$3:$A$1699,$A1778,$B$3:$B$1699,$B1778)</f>
        <v>639.05000000000007</v>
      </c>
      <c r="I1778" s="15">
        <f t="shared" si="173"/>
        <v>731.25879999999995</v>
      </c>
      <c r="J1778" s="15">
        <f t="shared" si="173"/>
        <v>806.9267279999998</v>
      </c>
      <c r="K1778" s="15">
        <f t="shared" si="173"/>
        <v>891.58020799999986</v>
      </c>
      <c r="L1778" s="15">
        <f t="shared" si="173"/>
        <v>982.54827799999987</v>
      </c>
      <c r="M1778" s="15">
        <f t="shared" si="173"/>
        <v>1079.0563999999999</v>
      </c>
      <c r="N1778" s="15">
        <f t="shared" si="173"/>
        <v>1167.6016729999997</v>
      </c>
      <c r="O1778" s="15">
        <f t="shared" si="173"/>
        <v>1279.8033299999997</v>
      </c>
      <c r="P1778" s="15">
        <f t="shared" si="173"/>
        <v>1392.3009300000001</v>
      </c>
      <c r="Q1778" s="15">
        <f t="shared" si="173"/>
        <v>1531.2365299999999</v>
      </c>
      <c r="R1778" s="15">
        <f t="shared" si="173"/>
        <v>1672.7706899999998</v>
      </c>
      <c r="S1778" s="15">
        <f t="shared" si="173"/>
        <v>1807.2337669999999</v>
      </c>
      <c r="T1778" s="15">
        <f t="shared" si="173"/>
        <v>1924.6177409999996</v>
      </c>
      <c r="U1778" s="15">
        <f t="shared" si="173"/>
        <v>2058.6808268999998</v>
      </c>
    </row>
    <row r="1779" spans="1:21" x14ac:dyDescent="0.35">
      <c r="A1779" t="s">
        <v>72</v>
      </c>
      <c r="B1779" t="s">
        <v>42</v>
      </c>
      <c r="G1779" s="15" t="e">
        <f>SUMIFS(#REF!,$A$3:$A$1699,$A1779,$B$3:$B$1699,$B1779)</f>
        <v>#REF!</v>
      </c>
      <c r="H1779" s="15">
        <f t="shared" ref="H1779:U1779" si="174">SUMIFS(G$3:G$1699,$A$3:$A$1699,$A1779,$B$3:$B$1699,$B1779)</f>
        <v>531.07643510515538</v>
      </c>
      <c r="I1779" s="15">
        <f t="shared" si="174"/>
        <v>541.92479856032571</v>
      </c>
      <c r="J1779" s="15">
        <f t="shared" si="174"/>
        <v>554.97195480383721</v>
      </c>
      <c r="K1779" s="15">
        <f t="shared" si="174"/>
        <v>567.66324402422106</v>
      </c>
      <c r="L1779" s="15">
        <f t="shared" si="174"/>
        <v>587.81395698654217</v>
      </c>
      <c r="M1779" s="15">
        <f t="shared" si="174"/>
        <v>602.49123001159523</v>
      </c>
      <c r="N1779" s="15">
        <f t="shared" si="174"/>
        <v>627.16490457941757</v>
      </c>
      <c r="O1779" s="15">
        <f t="shared" si="174"/>
        <v>654.23283779925453</v>
      </c>
      <c r="P1779" s="15">
        <f t="shared" si="174"/>
        <v>638.82816418264906</v>
      </c>
      <c r="Q1779" s="15">
        <f t="shared" si="174"/>
        <v>660.7098361262648</v>
      </c>
      <c r="R1779" s="15">
        <f t="shared" si="174"/>
        <v>699.45937498117485</v>
      </c>
      <c r="S1779" s="15">
        <f t="shared" si="174"/>
        <v>722.04820936601891</v>
      </c>
      <c r="T1779" s="15">
        <f t="shared" si="174"/>
        <v>755.22402271545968</v>
      </c>
      <c r="U1779" s="15">
        <f t="shared" si="174"/>
        <v>784.63703174599743</v>
      </c>
    </row>
    <row r="1780" spans="1:21" x14ac:dyDescent="0.35">
      <c r="A1780" t="s">
        <v>73</v>
      </c>
      <c r="B1780" t="s">
        <v>42</v>
      </c>
      <c r="G1780" s="15" t="e">
        <f>SUMIFS(#REF!,$A$3:$A$1699,$A1780,$B$3:$B$1699,$B1780)</f>
        <v>#REF!</v>
      </c>
      <c r="H1780" s="15">
        <f t="shared" ref="H1780:U1780" si="175">SUMIFS(G$3:G$1699,$A$3:$A$1699,$A1780,$B$3:$B$1699,$B1780)</f>
        <v>155.675603</v>
      </c>
      <c r="I1780" s="15">
        <f t="shared" si="175"/>
        <v>169.13461900000001</v>
      </c>
      <c r="J1780" s="15">
        <f t="shared" si="175"/>
        <v>175.03322299999999</v>
      </c>
      <c r="K1780" s="15">
        <f t="shared" si="175"/>
        <v>186.83636200000001</v>
      </c>
      <c r="L1780" s="15">
        <f t="shared" si="175"/>
        <v>204.90736200000001</v>
      </c>
      <c r="M1780" s="15">
        <f t="shared" si="175"/>
        <v>234.033815</v>
      </c>
      <c r="N1780" s="15">
        <f t="shared" si="175"/>
        <v>257.29578200000003</v>
      </c>
      <c r="O1780" s="15">
        <f t="shared" si="175"/>
        <v>279.19307500000002</v>
      </c>
      <c r="P1780" s="15">
        <f t="shared" si="175"/>
        <v>309.99788799999999</v>
      </c>
      <c r="Q1780" s="15">
        <f t="shared" si="175"/>
        <v>341.83888999999999</v>
      </c>
      <c r="R1780" s="15">
        <f t="shared" si="175"/>
        <v>369.63163200000002</v>
      </c>
      <c r="S1780" s="15">
        <f t="shared" si="175"/>
        <v>392.11439200000001</v>
      </c>
      <c r="T1780" s="15">
        <f t="shared" si="175"/>
        <v>411.30306400000001</v>
      </c>
      <c r="U1780" s="15">
        <f t="shared" si="175"/>
        <v>436.59164940000005</v>
      </c>
    </row>
    <row r="1781" spans="1:21" x14ac:dyDescent="0.35">
      <c r="A1781" t="s">
        <v>74</v>
      </c>
      <c r="B1781" t="s">
        <v>42</v>
      </c>
      <c r="G1781" s="15" t="e">
        <f>SUMIFS(#REF!,$A$3:$A$1699,$A1781,$B$3:$B$1699,$B1781)</f>
        <v>#REF!</v>
      </c>
      <c r="H1781" s="15">
        <f t="shared" ref="H1781:U1781" si="176">SUMIFS(G$3:G$1699,$A$3:$A$1699,$A1781,$B$3:$B$1699,$B1781)</f>
        <v>153.84923000000001</v>
      </c>
      <c r="I1781" s="15">
        <f t="shared" si="176"/>
        <v>158.55875199999997</v>
      </c>
      <c r="J1781" s="15">
        <f t="shared" si="176"/>
        <v>165.48858899999996</v>
      </c>
      <c r="K1781" s="15">
        <f t="shared" si="176"/>
        <v>172.12284499999996</v>
      </c>
      <c r="L1781" s="15">
        <f t="shared" si="176"/>
        <v>183.97558900000001</v>
      </c>
      <c r="M1781" s="15">
        <f t="shared" si="176"/>
        <v>190.31508500000001</v>
      </c>
      <c r="N1781" s="15">
        <f t="shared" si="176"/>
        <v>196.252791</v>
      </c>
      <c r="O1781" s="15">
        <f t="shared" si="176"/>
        <v>204.43735300000003</v>
      </c>
      <c r="P1781" s="15">
        <f t="shared" si="176"/>
        <v>216.41465299999999</v>
      </c>
      <c r="Q1781" s="15">
        <f t="shared" si="176"/>
        <v>227.00932299999991</v>
      </c>
      <c r="R1781" s="15">
        <f t="shared" si="176"/>
        <v>243.525927</v>
      </c>
      <c r="S1781" s="15">
        <f t="shared" si="176"/>
        <v>254.75490399999998</v>
      </c>
      <c r="T1781" s="15">
        <f t="shared" si="176"/>
        <v>265.26235199999996</v>
      </c>
      <c r="U1781" s="15">
        <f t="shared" si="176"/>
        <v>277.80644989999996</v>
      </c>
    </row>
    <row r="1782" spans="1:21" x14ac:dyDescent="0.35">
      <c r="A1782" t="s">
        <v>75</v>
      </c>
      <c r="B1782" t="s">
        <v>42</v>
      </c>
      <c r="G1782" s="15" t="e">
        <f>SUMIFS(#REF!,$A$3:$A$1699,$A1782,$B$3:$B$1699,$B1782)</f>
        <v>#REF!</v>
      </c>
      <c r="H1782" s="15">
        <f t="shared" ref="H1782:U1782" si="177">SUMIFS(G$3:G$1699,$A$3:$A$1699,$A1782,$B$3:$B$1699,$B1782)</f>
        <v>220.60739999999998</v>
      </c>
      <c r="I1782" s="15">
        <f t="shared" si="177"/>
        <v>223.17589999999998</v>
      </c>
      <c r="J1782" s="15">
        <f t="shared" si="177"/>
        <v>222.80289999999999</v>
      </c>
      <c r="K1782" s="15">
        <f t="shared" si="177"/>
        <v>224.14490000000001</v>
      </c>
      <c r="L1782" s="15">
        <f t="shared" si="177"/>
        <v>229.31691000000001</v>
      </c>
      <c r="M1782" s="15">
        <f t="shared" si="177"/>
        <v>232.84192300000001</v>
      </c>
      <c r="N1782" s="15">
        <f t="shared" si="177"/>
        <v>231.28709300000003</v>
      </c>
      <c r="O1782" s="15">
        <f t="shared" si="177"/>
        <v>238.92540899999997</v>
      </c>
      <c r="P1782" s="15">
        <f t="shared" si="177"/>
        <v>259.50299999999999</v>
      </c>
      <c r="Q1782" s="15">
        <f t="shared" si="177"/>
        <v>257.53922</v>
      </c>
      <c r="R1782" s="15">
        <f t="shared" si="177"/>
        <v>264.95722000000001</v>
      </c>
      <c r="S1782" s="15">
        <f t="shared" si="177"/>
        <v>267.18971999999997</v>
      </c>
      <c r="T1782" s="15">
        <f t="shared" si="177"/>
        <v>272.49822</v>
      </c>
      <c r="U1782" s="15">
        <f t="shared" si="177"/>
        <v>276.06231399999996</v>
      </c>
    </row>
    <row r="1783" spans="1:21" x14ac:dyDescent="0.35">
      <c r="A1783" t="s">
        <v>76</v>
      </c>
      <c r="B1783" t="s">
        <v>42</v>
      </c>
      <c r="G1783" s="15" t="e">
        <f>SUMIFS(#REF!,$A$3:$A$1699,$A1783,$B$3:$B$1699,$B1783)</f>
        <v>#REF!</v>
      </c>
      <c r="H1783" s="15">
        <f t="shared" ref="H1783:U1783" si="178">SUMIFS(G$3:G$1699,$A$3:$A$1699,$A1783,$B$3:$B$1699,$B1783)</f>
        <v>1166.3899999999999</v>
      </c>
      <c r="I1783" s="15">
        <f t="shared" si="178"/>
        <v>1178.9789999999998</v>
      </c>
      <c r="J1783" s="15">
        <f t="shared" si="178"/>
        <v>1195.8686</v>
      </c>
      <c r="K1783" s="15">
        <f t="shared" si="178"/>
        <v>1217.8657000000001</v>
      </c>
      <c r="L1783" s="15">
        <f t="shared" si="178"/>
        <v>1235.2455</v>
      </c>
      <c r="M1783" s="15">
        <f t="shared" si="178"/>
        <v>1250.3291999999999</v>
      </c>
      <c r="N1783" s="15">
        <f t="shared" si="178"/>
        <v>1263.1797000000001</v>
      </c>
      <c r="O1783" s="15">
        <f t="shared" si="178"/>
        <v>1263.7801999999999</v>
      </c>
      <c r="P1783" s="15">
        <f t="shared" si="178"/>
        <v>1278.6834200000003</v>
      </c>
      <c r="Q1783" s="15">
        <f t="shared" si="178"/>
        <v>1284.81782</v>
      </c>
      <c r="R1783" s="15">
        <f t="shared" si="178"/>
        <v>1305.711</v>
      </c>
      <c r="S1783" s="15">
        <f t="shared" si="178"/>
        <v>1321.97092</v>
      </c>
      <c r="T1783" s="15">
        <f t="shared" si="178"/>
        <v>1340.8692050000002</v>
      </c>
      <c r="U1783" s="15">
        <f t="shared" si="178"/>
        <v>1357.0216720000001</v>
      </c>
    </row>
    <row r="1784" spans="1:21" x14ac:dyDescent="0.35">
      <c r="A1784" t="s">
        <v>77</v>
      </c>
      <c r="B1784" t="s">
        <v>42</v>
      </c>
      <c r="G1784" s="15" t="e">
        <f>SUMIFS(#REF!,$A$3:$A$1699,$A1784,$B$3:$B$1699,$B1784)</f>
        <v>#REF!</v>
      </c>
      <c r="H1784" s="15">
        <f t="shared" ref="H1784:U1784" si="179">SUMIFS(G$3:G$1699,$A$3:$A$1699,$A1784,$B$3:$B$1699,$B1784)</f>
        <v>657.31350000000043</v>
      </c>
      <c r="I1784" s="15">
        <f t="shared" si="179"/>
        <v>673.01402000000007</v>
      </c>
      <c r="J1784" s="15">
        <f t="shared" si="179"/>
        <v>694.59496999999931</v>
      </c>
      <c r="K1784" s="15">
        <f t="shared" si="179"/>
        <v>723.50661999999988</v>
      </c>
      <c r="L1784" s="15">
        <f t="shared" si="179"/>
        <v>759.91452200000037</v>
      </c>
      <c r="M1784" s="15">
        <f t="shared" si="179"/>
        <v>794.60928299999978</v>
      </c>
      <c r="N1784" s="15">
        <f t="shared" si="179"/>
        <v>823.71179000000029</v>
      </c>
      <c r="O1784" s="15">
        <f t="shared" si="179"/>
        <v>863.42076399999996</v>
      </c>
      <c r="P1784" s="15">
        <f t="shared" si="179"/>
        <v>900.57967699999983</v>
      </c>
      <c r="Q1784" s="15">
        <f t="shared" si="179"/>
        <v>937.9036669999997</v>
      </c>
      <c r="R1784" s="15">
        <f t="shared" si="179"/>
        <v>985.29408199999955</v>
      </c>
      <c r="S1784" s="15">
        <f t="shared" si="179"/>
        <v>1022.978099000001</v>
      </c>
      <c r="T1784" s="15">
        <f t="shared" si="179"/>
        <v>1062.0582649999999</v>
      </c>
      <c r="U1784" s="15">
        <f t="shared" si="179"/>
        <v>1102.8614258000002</v>
      </c>
    </row>
    <row r="1785" spans="1:21" x14ac:dyDescent="0.35">
      <c r="G1785" s="15" t="e">
        <f>SUMIFS(#REF!,$A$3:$A$1699,$A1785,$B$3:$B$1699,$B1785)</f>
        <v>#REF!</v>
      </c>
      <c r="H1785" s="15">
        <f t="shared" ref="H1785:U1785" si="180">SUMIFS(G$3:G$1699,$A$3:$A$1699,$A1785,$B$3:$B$1699,$B1785)</f>
        <v>0</v>
      </c>
      <c r="I1785" s="15">
        <f t="shared" si="180"/>
        <v>0</v>
      </c>
      <c r="J1785" s="15">
        <f t="shared" si="180"/>
        <v>0</v>
      </c>
      <c r="K1785" s="15">
        <f t="shared" si="180"/>
        <v>0</v>
      </c>
      <c r="L1785" s="15">
        <f t="shared" si="180"/>
        <v>0</v>
      </c>
      <c r="M1785" s="15">
        <f t="shared" si="180"/>
        <v>0</v>
      </c>
      <c r="N1785" s="15">
        <f t="shared" si="180"/>
        <v>0</v>
      </c>
      <c r="O1785" s="15">
        <f t="shared" si="180"/>
        <v>0</v>
      </c>
      <c r="P1785" s="15">
        <f t="shared" si="180"/>
        <v>0</v>
      </c>
      <c r="Q1785" s="15">
        <f t="shared" si="180"/>
        <v>0</v>
      </c>
      <c r="R1785" s="15">
        <f t="shared" si="180"/>
        <v>0</v>
      </c>
      <c r="S1785" s="15">
        <f t="shared" si="180"/>
        <v>0</v>
      </c>
      <c r="T1785" s="15">
        <f t="shared" si="180"/>
        <v>0</v>
      </c>
      <c r="U1785" s="15">
        <f t="shared" si="180"/>
        <v>0</v>
      </c>
    </row>
  </sheetData>
  <autoFilter ref="A2:U1704" xr:uid="{00000000-0009-0000-0000-000001000000}"/>
  <conditionalFormatting sqref="W3:W1699">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M16"/>
  <sheetViews>
    <sheetView workbookViewId="0">
      <selection activeCell="K2" sqref="B2:K10"/>
    </sheetView>
  </sheetViews>
  <sheetFormatPr baseColWidth="10" defaultRowHeight="14.5" x14ac:dyDescent="0.35"/>
  <cols>
    <col min="1" max="1" width="28.54296875" style="2" customWidth="1"/>
    <col min="2" max="2" width="13.7265625" customWidth="1"/>
    <col min="3" max="3" width="13.81640625" customWidth="1"/>
    <col min="4" max="4" width="12.81640625" customWidth="1"/>
    <col min="5" max="5" width="13.453125" customWidth="1"/>
    <col min="6" max="6" width="16" customWidth="1"/>
    <col min="7" max="7" width="13.54296875" customWidth="1"/>
    <col min="8" max="8" width="15.453125" customWidth="1"/>
    <col min="9" max="9" width="14.7265625" customWidth="1"/>
    <col min="10" max="10" width="13.81640625" customWidth="1"/>
    <col min="11" max="11" width="13.7265625" bestFit="1" customWidth="1"/>
    <col min="12" max="12" width="13.7265625" customWidth="1"/>
  </cols>
  <sheetData>
    <row r="1" spans="1:13" s="74" customFormat="1" ht="31.5" customHeight="1" x14ac:dyDescent="0.35">
      <c r="B1" s="74" t="s">
        <v>0</v>
      </c>
      <c r="C1" s="79" t="s">
        <v>1</v>
      </c>
      <c r="D1" s="74" t="s">
        <v>2</v>
      </c>
      <c r="E1" s="74" t="s">
        <v>3</v>
      </c>
      <c r="F1" s="79" t="s">
        <v>4</v>
      </c>
      <c r="G1" s="74" t="s">
        <v>5</v>
      </c>
      <c r="H1" s="79" t="s">
        <v>6</v>
      </c>
      <c r="I1" s="74" t="s">
        <v>7</v>
      </c>
      <c r="J1" s="74" t="s">
        <v>8</v>
      </c>
      <c r="K1" s="79" t="s">
        <v>9</v>
      </c>
      <c r="L1" s="79"/>
    </row>
    <row r="2" spans="1:13" x14ac:dyDescent="0.35">
      <c r="A2" s="2" t="s">
        <v>69</v>
      </c>
      <c r="B2" s="16">
        <f>SUMIFS(CHP_check_vensim_data!$Z$13:$Z$102,CHP_check_vensim_data!$E$13:$E$102,'CHP-heat-to-power-ratio'!B$1,CHP_check_vensim_data!$A$13:$A$102,'CHP-heat-to-power-ratio'!$A2)</f>
        <v>0.63144866433921643</v>
      </c>
      <c r="C2" s="80">
        <f>B2</f>
        <v>0.63144866433921643</v>
      </c>
      <c r="D2" s="16">
        <v>1</v>
      </c>
      <c r="E2" s="16">
        <f>SUMIFS(CHP_check_vensim_data!$Z$13:$Z$102,CHP_check_vensim_data!$E$13:$E$102,'CHP-heat-to-power-ratio'!E$1,CHP_check_vensim_data!$A$13:$A$102,'CHP-heat-to-power-ratio'!$A2)</f>
        <v>0.33873902488696056</v>
      </c>
      <c r="F2" s="80">
        <f>E2</f>
        <v>0.33873902488696056</v>
      </c>
      <c r="G2" s="16">
        <f>SUMIFS(CHP_check_vensim_data!$Z$13:$Z$102,CHP_check_vensim_data!$E$13:$E$102,'CHP-heat-to-power-ratio'!G$1,CHP_check_vensim_data!$A$13:$A$102,'CHP-heat-to-power-ratio'!$A2)</f>
        <v>0.81828477147832535</v>
      </c>
      <c r="H2" s="80">
        <f>G2</f>
        <v>0.81828477147832535</v>
      </c>
      <c r="I2" s="16">
        <f>SUMIFS(CHP_check_vensim_data!$Z$13:$Z$102,CHP_check_vensim_data!$E$13:$E$102,'CHP-heat-to-power-ratio'!I$1,CHP_check_vensim_data!$A$13:$A$102,'CHP-heat-to-power-ratio'!$A2)</f>
        <v>6.2053686756889732</v>
      </c>
      <c r="J2" s="16">
        <f>SUMIFS(CHP_check_vensim_data!$Z$13:$Z$102,CHP_check_vensim_data!$E$13:$E$102,'CHP-heat-to-power-ratio'!J$1,CHP_check_vensim_data!$A$13:$A$102,'CHP-heat-to-power-ratio'!$A2)</f>
        <v>1.7532667519040268</v>
      </c>
      <c r="K2" s="80">
        <f t="shared" ref="K2:K10" si="0">J2</f>
        <v>1.7532667519040268</v>
      </c>
      <c r="L2" s="80"/>
      <c r="M2" s="31">
        <f t="shared" ref="M2:M14" si="1">AVERAGE(B2,E2,G2,I2,J2)</f>
        <v>1.9494215776595005</v>
      </c>
    </row>
    <row r="3" spans="1:13" x14ac:dyDescent="0.35">
      <c r="A3" s="2" t="s">
        <v>70</v>
      </c>
      <c r="B3" s="16">
        <f>SUMIFS(CHP_check_vensim_data!$Z$13:$Z$102,CHP_check_vensim_data!$E$13:$E$102,'CHP-heat-to-power-ratio'!B$1,CHP_check_vensim_data!$A$13:$A$102,'CHP-heat-to-power-ratio'!$A3)</f>
        <v>3.486638402967182</v>
      </c>
      <c r="C3" s="80">
        <f t="shared" ref="C3:C10" si="2">B3</f>
        <v>3.486638402967182</v>
      </c>
      <c r="D3" s="16">
        <v>1</v>
      </c>
      <c r="E3" s="16">
        <f>SUMIFS(CHP_check_vensim_data!$Z$13:$Z$102,CHP_check_vensim_data!$E$13:$E$102,'CHP-heat-to-power-ratio'!E$1,CHP_check_vensim_data!$A$13:$A$102,'CHP-heat-to-power-ratio'!$A3)</f>
        <v>3.486638402967182</v>
      </c>
      <c r="F3" s="80">
        <f t="shared" ref="F3:F10" si="3">E3</f>
        <v>3.486638402967182</v>
      </c>
      <c r="G3" s="16">
        <f>SUMIFS(CHP_check_vensim_data!$Z$13:$Z$102,CHP_check_vensim_data!$E$13:$E$102,'CHP-heat-to-power-ratio'!G$1,CHP_check_vensim_data!$A$13:$A$102,'CHP-heat-to-power-ratio'!$A3)</f>
        <v>3.4866384029671824</v>
      </c>
      <c r="H3" s="80">
        <f t="shared" ref="H3:H10" si="4">G3</f>
        <v>3.4866384029671824</v>
      </c>
      <c r="I3" s="16">
        <f>SUMIFS(CHP_check_vensim_data!$Z$13:$Z$102,CHP_check_vensim_data!$E$13:$E$102,'CHP-heat-to-power-ratio'!I$1,CHP_check_vensim_data!$A$13:$A$102,'CHP-heat-to-power-ratio'!$A3)</f>
        <v>3.486638402967182</v>
      </c>
      <c r="J3" s="16">
        <f>SUMIFS(CHP_check_vensim_data!$Z$13:$Z$102,CHP_check_vensim_data!$E$13:$E$102,'CHP-heat-to-power-ratio'!J$1,CHP_check_vensim_data!$A$13:$A$102,'CHP-heat-to-power-ratio'!$A3)</f>
        <v>3.486638402967182</v>
      </c>
      <c r="K3" s="80">
        <f t="shared" si="0"/>
        <v>3.486638402967182</v>
      </c>
      <c r="L3" s="80"/>
      <c r="M3" s="31">
        <f t="shared" si="1"/>
        <v>3.486638402967182</v>
      </c>
    </row>
    <row r="4" spans="1:13" x14ac:dyDescent="0.35">
      <c r="A4" s="2" t="s">
        <v>71</v>
      </c>
      <c r="B4" s="16">
        <f>SUMIFS(CHP_check_vensim_data!$Z$13:$Z$102,CHP_check_vensim_data!$E$13:$E$102,'CHP-heat-to-power-ratio'!B$1,CHP_check_vensim_data!$A$13:$A$102,'CHP-heat-to-power-ratio'!$A4)</f>
        <v>3.2124270734165559</v>
      </c>
      <c r="C4" s="80">
        <f t="shared" si="2"/>
        <v>3.2124270734165559</v>
      </c>
      <c r="D4" s="16">
        <v>1</v>
      </c>
      <c r="E4" s="16">
        <f>E2</f>
        <v>0.33873902488696056</v>
      </c>
      <c r="F4" s="80">
        <f t="shared" si="3"/>
        <v>0.33873902488696056</v>
      </c>
      <c r="G4" s="16">
        <f>SUMIFS(CHP_check_vensim_data!$Z$13:$Z$102,CHP_check_vensim_data!$E$13:$E$102,'CHP-heat-to-power-ratio'!G$1,CHP_check_vensim_data!$A$13:$A$102,'CHP-heat-to-power-ratio'!$A4)</f>
        <v>1.0708537298365286</v>
      </c>
      <c r="H4" s="80">
        <f t="shared" si="4"/>
        <v>1.0708537298365286</v>
      </c>
      <c r="I4" s="16">
        <f>$I$13</f>
        <v>3.0872630993986179</v>
      </c>
      <c r="J4" s="16">
        <f>G4</f>
        <v>1.0708537298365286</v>
      </c>
      <c r="K4" s="80">
        <f t="shared" si="0"/>
        <v>1.0708537298365286</v>
      </c>
      <c r="L4" s="80"/>
      <c r="M4" s="31">
        <f t="shared" si="1"/>
        <v>1.7560273314750383</v>
      </c>
    </row>
    <row r="5" spans="1:13" x14ac:dyDescent="0.35">
      <c r="A5" s="2" t="s">
        <v>72</v>
      </c>
      <c r="B5" s="16">
        <f>SUMIFS(CHP_check_vensim_data!$Z$13:$Z$102,CHP_check_vensim_data!$E$13:$E$102,'CHP-heat-to-power-ratio'!B$1,CHP_check_vensim_data!$A$13:$A$102,'CHP-heat-to-power-ratio'!$A5)</f>
        <v>0.43423932704383789</v>
      </c>
      <c r="C5" s="80">
        <f t="shared" si="2"/>
        <v>0.43423932704383789</v>
      </c>
      <c r="D5" s="16">
        <v>1</v>
      </c>
      <c r="E5" s="16">
        <f>SUMIFS(CHP_check_vensim_data!$Z$13:$Z$102,CHP_check_vensim_data!$E$13:$E$102,'CHP-heat-to-power-ratio'!E$1,CHP_check_vensim_data!$A$13:$A$102,'CHP-heat-to-power-ratio'!$A5)</f>
        <v>0.28426937775359845</v>
      </c>
      <c r="F5" s="80">
        <f t="shared" si="3"/>
        <v>0.28426937775359845</v>
      </c>
      <c r="G5" s="16">
        <f>SUMIFS(CHP_check_vensim_data!$Z$13:$Z$102,CHP_check_vensim_data!$E$13:$E$102,'CHP-heat-to-power-ratio'!G$1,CHP_check_vensim_data!$A$13:$A$102,'CHP-heat-to-power-ratio'!$A5)</f>
        <v>0.48395500123360718</v>
      </c>
      <c r="H5" s="80">
        <f t="shared" si="4"/>
        <v>0.48395500123360718</v>
      </c>
      <c r="I5" s="16">
        <f>SUMIFS(CHP_check_vensim_data!$Z$13:$Z$102,CHP_check_vensim_data!$E$13:$E$102,'CHP-heat-to-power-ratio'!I$1,CHP_check_vensim_data!$A$13:$A$102,'CHP-heat-to-power-ratio'!$A5)</f>
        <v>1.9945103520836325</v>
      </c>
      <c r="J5" s="16">
        <f>SUMIFS(CHP_check_vensim_data!$Z$13:$Z$102,CHP_check_vensim_data!$E$13:$E$102,'CHP-heat-to-power-ratio'!J$1,CHP_check_vensim_data!$A$13:$A$102,'CHP-heat-to-power-ratio'!$A5)</f>
        <v>0.22146203510242399</v>
      </c>
      <c r="K5" s="80">
        <f t="shared" si="0"/>
        <v>0.22146203510242399</v>
      </c>
      <c r="L5" s="80"/>
      <c r="M5" s="31">
        <f t="shared" si="1"/>
        <v>0.68368721864341997</v>
      </c>
    </row>
    <row r="6" spans="1:13" x14ac:dyDescent="0.35">
      <c r="A6" s="2" t="s">
        <v>73</v>
      </c>
      <c r="B6" s="81">
        <f>(B2+B3+B4+B5+B9+B10)/6</f>
        <v>1.4163282800225874</v>
      </c>
      <c r="C6" s="80">
        <f t="shared" si="2"/>
        <v>1.4163282800225874</v>
      </c>
      <c r="D6" s="16">
        <v>1</v>
      </c>
      <c r="E6" s="16">
        <f>E5</f>
        <v>0.28426937775359845</v>
      </c>
      <c r="F6" s="80">
        <f t="shared" si="3"/>
        <v>0.28426937775359845</v>
      </c>
      <c r="G6" s="16">
        <f>G5</f>
        <v>0.48395500123360718</v>
      </c>
      <c r="H6" s="80">
        <f t="shared" si="4"/>
        <v>0.48395500123360718</v>
      </c>
      <c r="I6" s="16">
        <f>$I$13</f>
        <v>3.0872630993986179</v>
      </c>
      <c r="J6" s="16">
        <f>J5</f>
        <v>0.22146203510242399</v>
      </c>
      <c r="K6" s="80">
        <f t="shared" si="0"/>
        <v>0.22146203510242399</v>
      </c>
      <c r="L6" s="80"/>
      <c r="M6" s="31">
        <f t="shared" si="1"/>
        <v>1.0986555587021669</v>
      </c>
    </row>
    <row r="7" spans="1:13" x14ac:dyDescent="0.35">
      <c r="A7" s="2" t="s">
        <v>74</v>
      </c>
      <c r="B7" s="16">
        <f>(B2+B3+B4+B5+B9+B10)/6</f>
        <v>1.4163282800225874</v>
      </c>
      <c r="C7" s="80">
        <f t="shared" si="2"/>
        <v>1.4163282800225874</v>
      </c>
      <c r="D7" s="16">
        <v>1</v>
      </c>
      <c r="E7" s="16">
        <f>E5</f>
        <v>0.28426937775359845</v>
      </c>
      <c r="F7" s="80">
        <f t="shared" si="3"/>
        <v>0.28426937775359845</v>
      </c>
      <c r="G7" s="16">
        <f>G6</f>
        <v>0.48395500123360718</v>
      </c>
      <c r="H7" s="80">
        <f t="shared" si="4"/>
        <v>0.48395500123360718</v>
      </c>
      <c r="I7" s="16">
        <f>$I$13</f>
        <v>3.0872630993986179</v>
      </c>
      <c r="J7" s="16">
        <f>J5</f>
        <v>0.22146203510242399</v>
      </c>
      <c r="K7" s="80">
        <f t="shared" si="0"/>
        <v>0.22146203510242399</v>
      </c>
      <c r="L7" s="80"/>
      <c r="M7" s="31">
        <f t="shared" si="1"/>
        <v>1.0986555587021669</v>
      </c>
    </row>
    <row r="8" spans="1:13" x14ac:dyDescent="0.35">
      <c r="A8" s="2" t="s">
        <v>75</v>
      </c>
      <c r="B8" s="16">
        <f>SUMIFS(CHP_check_vensim_data!$Z$13:$Z$102,CHP_check_vensim_data!$E$13:$E$102,'CHP-heat-to-power-ratio'!B$1,CHP_check_vensim_data!$A$13:$A$102,'CHP-heat-to-power-ratio'!$A8)</f>
        <v>7.3297279054125468</v>
      </c>
      <c r="C8" s="80">
        <f t="shared" si="2"/>
        <v>7.3297279054125468</v>
      </c>
      <c r="D8" s="16">
        <v>1</v>
      </c>
      <c r="E8" s="16">
        <f>E10</f>
        <v>0.72349689593207012</v>
      </c>
      <c r="F8" s="80">
        <f t="shared" si="3"/>
        <v>0.72349689593207012</v>
      </c>
      <c r="G8" s="16">
        <f>SUMIFS(CHP_check_vensim_data!$Z$13:$Z$102,CHP_check_vensim_data!$E$13:$E$102,'CHP-heat-to-power-ratio'!G$1,CHP_check_vensim_data!$A$13:$A$102,'CHP-heat-to-power-ratio'!$A8)</f>
        <v>3.3739858356610619</v>
      </c>
      <c r="H8" s="80">
        <f t="shared" si="4"/>
        <v>3.3739858356610619</v>
      </c>
      <c r="I8" s="16">
        <f>$I$13</f>
        <v>3.0872630993986179</v>
      </c>
      <c r="J8" s="16">
        <f>G8</f>
        <v>3.3739858356610619</v>
      </c>
      <c r="K8" s="80">
        <f t="shared" si="0"/>
        <v>3.3739858356610619</v>
      </c>
      <c r="L8" s="80"/>
      <c r="M8" s="31">
        <f t="shared" si="1"/>
        <v>3.5776919144130717</v>
      </c>
    </row>
    <row r="9" spans="1:13" x14ac:dyDescent="0.35">
      <c r="A9" s="2" t="s">
        <v>76</v>
      </c>
      <c r="B9" s="16">
        <f>SUMIFS(CHP_check_vensim_data!$Z$13:$Z$102,CHP_check_vensim_data!$E$13:$E$102,'CHP-heat-to-power-ratio'!B$1,CHP_check_vensim_data!$A$13:$A$102,'CHP-heat-to-power-ratio'!$A9)</f>
        <v>0.40698679300479501</v>
      </c>
      <c r="C9" s="80">
        <f t="shared" si="2"/>
        <v>0.40698679300479501</v>
      </c>
      <c r="D9" s="16">
        <v>1</v>
      </c>
      <c r="E9" s="16">
        <f>SUMIFS(CHP_check_vensim_data!$Z$13:$Z$102,CHP_check_vensim_data!$E$13:$E$102,'CHP-heat-to-power-ratio'!E$1,CHP_check_vensim_data!$A$13:$A$102,'CHP-heat-to-power-ratio'!$A9)</f>
        <v>6.5799400522102092E-2</v>
      </c>
      <c r="F9" s="80">
        <f t="shared" si="3"/>
        <v>6.5799400522102092E-2</v>
      </c>
      <c r="G9" s="16">
        <f>SUMIFS(CHP_check_vensim_data!$Z$13:$Z$102,CHP_check_vensim_data!$E$13:$E$102,'CHP-heat-to-power-ratio'!G$1,CHP_check_vensim_data!$A$13:$A$102,'CHP-heat-to-power-ratio'!$A9)</f>
        <v>0.1407157081543946</v>
      </c>
      <c r="H9" s="80">
        <f t="shared" si="4"/>
        <v>0.1407157081543946</v>
      </c>
      <c r="I9" s="16">
        <f>SUMIFS(CHP_check_vensim_data!$Z$13:$Z$102,CHP_check_vensim_data!$E$13:$E$102,'CHP-heat-to-power-ratio'!I$1,CHP_check_vensim_data!$A$13:$A$102,'CHP-heat-to-power-ratio'!$A9)</f>
        <v>0.66253496685468372</v>
      </c>
      <c r="J9" s="16">
        <f>SUMIFS(CHP_check_vensim_data!$Z$13:$Z$102,CHP_check_vensim_data!$E$13:$E$102,'CHP-heat-to-power-ratio'!J$1,CHP_check_vensim_data!$A$13:$A$102,'CHP-heat-to-power-ratio'!$A9)</f>
        <v>0.27559641461351714</v>
      </c>
      <c r="K9" s="80">
        <f t="shared" si="0"/>
        <v>0.27559641461351714</v>
      </c>
      <c r="L9" s="80"/>
      <c r="M9" s="31">
        <f t="shared" si="1"/>
        <v>0.3103266566298985</v>
      </c>
    </row>
    <row r="10" spans="1:13" x14ac:dyDescent="0.35">
      <c r="A10" s="2" t="s">
        <v>77</v>
      </c>
      <c r="B10" s="16">
        <f>SUMIFS(CHP_check_vensim_data!$Z$13:$Z$102,CHP_check_vensim_data!$E$13:$E$102,'CHP-heat-to-power-ratio'!B$1,CHP_check_vensim_data!$A$13:$A$102,'CHP-heat-to-power-ratio'!$A10)</f>
        <v>0.32622941936393629</v>
      </c>
      <c r="C10" s="80">
        <f t="shared" si="2"/>
        <v>0.32622941936393629</v>
      </c>
      <c r="D10" s="16">
        <v>1</v>
      </c>
      <c r="E10" s="16">
        <f>SUMIFS(CHP_check_vensim_data!$Z$13:$Z$102,CHP_check_vensim_data!$E$13:$E$102,'CHP-heat-to-power-ratio'!E$1,CHP_check_vensim_data!$A$13:$A$102,'CHP-heat-to-power-ratio'!$A10)</f>
        <v>0.72349689593207012</v>
      </c>
      <c r="F10" s="80">
        <f t="shared" si="3"/>
        <v>0.72349689593207012</v>
      </c>
      <c r="G10" s="16">
        <f>SUMIFS(CHP_check_vensim_data!$Z$13:$Z$102,CHP_check_vensim_data!$E$13:$E$102,'CHP-heat-to-power-ratio'!G$1,CHP_check_vensim_data!$A$13:$A$102,'CHP-heat-to-power-ratio'!$A10)</f>
        <v>0.90563098895248739</v>
      </c>
      <c r="H10" s="80">
        <f t="shared" si="4"/>
        <v>0.90563098895248739</v>
      </c>
      <c r="I10" s="16">
        <f>I13</f>
        <v>3.0872630993986179</v>
      </c>
      <c r="J10" s="16">
        <f>SUMIFS(CHP_check_vensim_data!$Z$13:$Z$102,CHP_check_vensim_data!$E$13:$E$102,'CHP-heat-to-power-ratio'!J$1,CHP_check_vensim_data!$A$13:$A$102,'CHP-heat-to-power-ratio'!$A10)</f>
        <v>1.0250281197935722</v>
      </c>
      <c r="K10" s="80">
        <f t="shared" si="0"/>
        <v>1.0250281197935722</v>
      </c>
      <c r="L10" s="80"/>
      <c r="M10" s="31">
        <f t="shared" si="1"/>
        <v>1.2135297046881368</v>
      </c>
    </row>
    <row r="11" spans="1:13" x14ac:dyDescent="0.35">
      <c r="M11" s="31" t="e">
        <f t="shared" si="1"/>
        <v>#DIV/0!</v>
      </c>
    </row>
    <row r="12" spans="1:13" x14ac:dyDescent="0.35">
      <c r="B12" s="81">
        <f>(B2+B3+B4+B5+B9+B10)/6</f>
        <v>1.4163282800225874</v>
      </c>
      <c r="M12" s="31">
        <f t="shared" si="1"/>
        <v>1.4163282800225874</v>
      </c>
    </row>
    <row r="13" spans="1:13" x14ac:dyDescent="0.35">
      <c r="A13" s="2" t="s">
        <v>496</v>
      </c>
      <c r="B13" s="31">
        <f>AVERAGEIF(B2:B10,"&gt;0")</f>
        <v>2.073372682843694</v>
      </c>
      <c r="C13" s="31">
        <f t="shared" ref="C13:H13" si="5">AVERAGEIF(C2:C10,"&gt;0")</f>
        <v>2.073372682843694</v>
      </c>
      <c r="D13" s="31"/>
      <c r="E13" s="31">
        <f t="shared" si="5"/>
        <v>0.72552419759868214</v>
      </c>
      <c r="F13" s="31">
        <f t="shared" si="5"/>
        <v>0.72552419759868214</v>
      </c>
      <c r="G13" s="31">
        <f t="shared" si="5"/>
        <v>1.2497749378611998</v>
      </c>
      <c r="H13" s="31">
        <f t="shared" si="5"/>
        <v>1.2497749378611998</v>
      </c>
      <c r="I13" s="31">
        <f>AVERAGE(I2:I3,I5,I9)</f>
        <v>3.0872630993986179</v>
      </c>
      <c r="J13" s="31">
        <f>AVERAGE(J2,J5,J9:J10)</f>
        <v>0.81883833035338505</v>
      </c>
      <c r="K13" s="31">
        <f>AVERAGE(K2:K3,K5,K9:K10)</f>
        <v>1.3523983448761443</v>
      </c>
      <c r="L13" s="31"/>
      <c r="M13" s="31">
        <f t="shared" si="1"/>
        <v>1.5909546496111158</v>
      </c>
    </row>
    <row r="14" spans="1:13" x14ac:dyDescent="0.35">
      <c r="A14" s="2" t="s">
        <v>497</v>
      </c>
      <c r="B14" s="31">
        <f>_xlfn.STDEV.P(B2,B3,B4,B5,B8:B10)</f>
        <v>2.4281856766985626</v>
      </c>
      <c r="C14" s="31"/>
      <c r="D14" s="31"/>
      <c r="E14" s="31">
        <f>_xlfn.STDEV.P(E2:E3,E5,E9:E10)</f>
        <v>1.2712237549101839</v>
      </c>
      <c r="F14" s="31"/>
      <c r="G14" s="31">
        <f>_xlfn.STDEV.P(G2:G4,G5,G8:G10)</f>
        <v>1.2724454937169949</v>
      </c>
      <c r="H14" s="31"/>
      <c r="I14" s="31">
        <f>_xlfn.STDEV.P(I2:I3,I5,I9:I10)</f>
        <v>1.8414938556241742</v>
      </c>
      <c r="J14" s="31"/>
      <c r="K14" s="31">
        <f t="shared" ref="K14" si="6">_xlfn.STDEV.P(K2:K3,K5,K9:K10)</f>
        <v>1.2051030415168691</v>
      </c>
      <c r="L14" s="31"/>
      <c r="M14" s="31">
        <f t="shared" si="1"/>
        <v>1.7033371952374787</v>
      </c>
    </row>
    <row r="16" spans="1:13" x14ac:dyDescent="0.35">
      <c r="A16" s="13" t="s">
        <v>188</v>
      </c>
      <c r="B16" s="13"/>
      <c r="C16" s="13"/>
      <c r="D16" s="13"/>
    </row>
  </sheetData>
  <conditionalFormatting sqref="J2:L10 C6:I6 B7:I10 B2:I5">
    <cfRule type="colorScale" priority="1">
      <colorScale>
        <cfvo type="min"/>
        <cfvo type="percentile" val="50"/>
        <cfvo type="max"/>
        <color rgb="FF63BE7B"/>
        <color rgb="FFFFEB84"/>
        <color rgb="FFF8696B"/>
      </colorScale>
    </cfRule>
  </conditionalFormatting>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117"/>
  <sheetViews>
    <sheetView zoomScale="85" zoomScaleNormal="85" workbookViewId="0">
      <pane xSplit="9" ySplit="2" topLeftCell="J3" activePane="bottomRight" state="frozen"/>
      <selection pane="topRight" activeCell="J1" sqref="J1"/>
      <selection pane="bottomLeft" activeCell="A3" sqref="A3"/>
      <selection pane="bottomRight" activeCell="Z106" activeCellId="1" sqref="I106:I114 Z106:Z114"/>
    </sheetView>
  </sheetViews>
  <sheetFormatPr baseColWidth="10" defaultRowHeight="14.5" x14ac:dyDescent="0.35"/>
  <cols>
    <col min="1" max="1" width="15.81640625" bestFit="1" customWidth="1"/>
    <col min="2" max="2" width="14.453125" hidden="1" customWidth="1"/>
    <col min="3" max="3" width="28.26953125" hidden="1" customWidth="1"/>
    <col min="4" max="4" width="33.26953125" hidden="1" customWidth="1"/>
    <col min="5" max="5" width="35.81640625" bestFit="1" customWidth="1"/>
    <col min="6" max="6" width="0" hidden="1" customWidth="1"/>
    <col min="8" max="8" width="37.54296875" customWidth="1"/>
    <col min="9" max="9" width="37.7265625" customWidth="1"/>
    <col min="10" max="10" width="20.81640625" style="16" customWidth="1"/>
    <col min="11" max="25" width="15.26953125" style="16" customWidth="1"/>
    <col min="26" max="26" width="15.26953125" style="70" customWidth="1"/>
    <col min="27" max="27" width="22.26953125" customWidth="1"/>
  </cols>
  <sheetData>
    <row r="1" spans="1:26" x14ac:dyDescent="0.35">
      <c r="A1" t="s">
        <v>184</v>
      </c>
    </row>
    <row r="2" spans="1:26" s="27" customFormat="1" x14ac:dyDescent="0.35">
      <c r="A2" s="25" t="s">
        <v>38</v>
      </c>
      <c r="B2" s="25" t="s">
        <v>39</v>
      </c>
      <c r="C2" s="25" t="s">
        <v>40</v>
      </c>
      <c r="D2" s="25" t="s">
        <v>96</v>
      </c>
      <c r="E2" s="25" t="s">
        <v>37</v>
      </c>
      <c r="F2" s="25" t="s">
        <v>182</v>
      </c>
      <c r="G2" s="25"/>
      <c r="H2" s="25" t="s">
        <v>185</v>
      </c>
      <c r="I2" s="25" t="s">
        <v>186</v>
      </c>
      <c r="J2" s="26">
        <v>2005</v>
      </c>
      <c r="K2" s="26">
        <v>2006</v>
      </c>
      <c r="L2" s="26">
        <v>2007</v>
      </c>
      <c r="M2" s="26">
        <v>2008</v>
      </c>
      <c r="N2" s="26">
        <v>2009</v>
      </c>
      <c r="O2" s="26">
        <v>2010</v>
      </c>
      <c r="P2" s="26">
        <v>2011</v>
      </c>
      <c r="Q2" s="26">
        <v>2012</v>
      </c>
      <c r="R2" s="26">
        <v>2013</v>
      </c>
      <c r="S2" s="26">
        <v>2014</v>
      </c>
      <c r="T2" s="26">
        <v>2015</v>
      </c>
      <c r="U2" s="26">
        <v>2016</v>
      </c>
      <c r="V2" s="26">
        <v>2017</v>
      </c>
      <c r="W2" s="26">
        <v>2018</v>
      </c>
      <c r="X2" s="26">
        <v>2019</v>
      </c>
      <c r="Y2" s="26">
        <v>2020</v>
      </c>
      <c r="Z2" s="71" t="s">
        <v>272</v>
      </c>
    </row>
    <row r="3" spans="1:26" s="27" customFormat="1" x14ac:dyDescent="0.35">
      <c r="A3" t="s">
        <v>56</v>
      </c>
      <c r="B3" s="25"/>
      <c r="C3" s="25"/>
      <c r="D3" s="25"/>
      <c r="E3" t="s">
        <v>0</v>
      </c>
      <c r="F3" s="25"/>
      <c r="G3" t="str">
        <f t="shared" ref="G3:G12" si="0">RIGHT(E3,3)</f>
        <v>els</v>
      </c>
      <c r="H3" t="str">
        <f t="shared" ref="H3:H12" si="1">A3&amp;"TO_heat"&amp;E3</f>
        <v>ITALYTO_heatPROTRA_CHP_gas_fuels</v>
      </c>
      <c r="I3" t="str">
        <f t="shared" ref="I3:I12" si="2">A3&amp;"TO_elec"&amp;E3</f>
        <v>ITALYTO_elecPROTRA_CHP_gas_fuels</v>
      </c>
      <c r="J3" s="16" t="e">
        <f>IF(AND(INDEX(PROTRA_capacity!#REF!,MATCH(CHP_check_vensim_data!$H3,PROTRA_capacity!$F$3:$F$1699,0))&lt;&gt;0,INDEX(PROTRA_capacity!#REF!,MATCH(CHP_check_vensim_data!$I3,PROTRA_capacity!$F$3:$F$1699,0))=0),"elec 0, heat not",
IF(AND(INDEX(PROTRA_capacity!#REF!,MATCH(CHP_check_vensim_data!$I3,PROTRA_capacity!$F$3:$F$1699,0))&lt;&gt;0,INDEX(PROTRA_capacity!#REF!,MATCH(CHP_check_vensim_data!$H3,PROTRA_capacity!$F$3:$F$1699,0))=0),"heat 0, elec not",
IF(AND(INDEX(PROTRA_capacity!#REF!,MATCH(CHP_check_vensim_data!$I3,PROTRA_capacity!$F$3:$F$1699,0))=0,INDEX(PROTRA_capacity!#REF!,MATCH(CHP_check_vensim_data!$H3,PROTRA_capacity!$F$3:$F$1699,0))=0),"",
INDEX(PROTRA_capacity!#REF!,MATCH(CHP_check_vensim_data!$H3,PROTRA_capacity!$F$3:$F$1699,0))/INDEX(PROTRA_capacity!#REF!,MATCH(CHP_check_vensim_data!$I3,PROTRA_capacity!$F$3:$F$1699,0))
)))</f>
        <v>#REF!</v>
      </c>
      <c r="K3" s="16">
        <f>IF(AND(INDEX(PROTRA_capacity!G$3:G$1699,MATCH(CHP_check_vensim_data!$H3,PROTRA_capacity!$F$3:$F$1699,0))&lt;&gt;0,INDEX(PROTRA_capacity!G$3:G$1699,MATCH(CHP_check_vensim_data!$I3,PROTRA_capacity!$F$3:$F$1699,0))=0),"elec 0, heat not",
IF(AND(INDEX(PROTRA_capacity!G$3:G$1699,MATCH(CHP_check_vensim_data!$I3,PROTRA_capacity!$F$3:$F$1699,0))&lt;&gt;0,INDEX(PROTRA_capacity!G$3:G$1699,MATCH(CHP_check_vensim_data!$H3,PROTRA_capacity!$F$3:$F$1699,0))=0),"heat 0, elec not",
IF(AND(INDEX(PROTRA_capacity!G$3:G$1699,MATCH(CHP_check_vensim_data!$I3,PROTRA_capacity!$F$3:$F$1699,0))=0,INDEX(PROTRA_capacity!G$3:G$1699,MATCH(CHP_check_vensim_data!$H3,PROTRA_capacity!$F$3:$F$1699,0))=0),"",
INDEX(PROTRA_capacity!G$3:G$1699,MATCH(CHP_check_vensim_data!$H3,PROTRA_capacity!$F$3:$F$1699,0))/INDEX(PROTRA_capacity!G$3:G$1699,MATCH(CHP_check_vensim_data!$I3,PROTRA_capacity!$F$3:$F$1699,0))
)))</f>
        <v>0.12933005654159332</v>
      </c>
      <c r="L3" s="16">
        <f>IF(AND(INDEX(PROTRA_capacity!H$3:H$1699,MATCH(CHP_check_vensim_data!$H3,PROTRA_capacity!$F$3:$F$1699,0))&lt;&gt;0,INDEX(PROTRA_capacity!H$3:H$1699,MATCH(CHP_check_vensim_data!$I3,PROTRA_capacity!$F$3:$F$1699,0))=0),"elec 0, heat not",
IF(AND(INDEX(PROTRA_capacity!H$3:H$1699,MATCH(CHP_check_vensim_data!$I3,PROTRA_capacity!$F$3:$F$1699,0))&lt;&gt;0,INDEX(PROTRA_capacity!H$3:H$1699,MATCH(CHP_check_vensim_data!$H3,PROTRA_capacity!$F$3:$F$1699,0))=0),"heat 0, elec not",
IF(AND(INDEX(PROTRA_capacity!H$3:H$1699,MATCH(CHP_check_vensim_data!$I3,PROTRA_capacity!$F$3:$F$1699,0))=0,INDEX(PROTRA_capacity!H$3:H$1699,MATCH(CHP_check_vensim_data!$H3,PROTRA_capacity!$F$3:$F$1699,0))=0),"",
INDEX(PROTRA_capacity!H$3:H$1699,MATCH(CHP_check_vensim_data!$H3,PROTRA_capacity!$F$3:$F$1699,0))/INDEX(PROTRA_capacity!H$3:H$1699,MATCH(CHP_check_vensim_data!$I3,PROTRA_capacity!$F$3:$F$1699,0))
)))</f>
        <v>0.1232571485070429</v>
      </c>
      <c r="M3" s="16">
        <f>IF(AND(INDEX(PROTRA_capacity!I$3:I$1699,MATCH(CHP_check_vensim_data!$H3,PROTRA_capacity!$F$3:$F$1699,0))&lt;&gt;0,INDEX(PROTRA_capacity!I$3:I$1699,MATCH(CHP_check_vensim_data!$I3,PROTRA_capacity!$F$3:$F$1699,0))=0),"elec 0, heat not",
IF(AND(INDEX(PROTRA_capacity!I$3:I$1699,MATCH(CHP_check_vensim_data!$I3,PROTRA_capacity!$F$3:$F$1699,0))&lt;&gt;0,INDEX(PROTRA_capacity!I$3:I$1699,MATCH(CHP_check_vensim_data!$H3,PROTRA_capacity!$F$3:$F$1699,0))=0),"heat 0, elec not",
IF(AND(INDEX(PROTRA_capacity!I$3:I$1699,MATCH(CHP_check_vensim_data!$I3,PROTRA_capacity!$F$3:$F$1699,0))=0,INDEX(PROTRA_capacity!I$3:I$1699,MATCH(CHP_check_vensim_data!$H3,PROTRA_capacity!$F$3:$F$1699,0))=0),"",
INDEX(PROTRA_capacity!I$3:I$1699,MATCH(CHP_check_vensim_data!$H3,PROTRA_capacity!$F$3:$F$1699,0))/INDEX(PROTRA_capacity!I$3:I$1699,MATCH(CHP_check_vensim_data!$I3,PROTRA_capacity!$F$3:$F$1699,0))
)))</f>
        <v>0.11421722826001102</v>
      </c>
      <c r="N3" s="16">
        <f>IF(AND(INDEX(PROTRA_capacity!J$3:J$1699,MATCH(CHP_check_vensim_data!$H3,PROTRA_capacity!$F$3:$F$1699,0))&lt;&gt;0,INDEX(PROTRA_capacity!J$3:J$1699,MATCH(CHP_check_vensim_data!$I3,PROTRA_capacity!$F$3:$F$1699,0))=0),"elec 0, heat not",
IF(AND(INDEX(PROTRA_capacity!J$3:J$1699,MATCH(CHP_check_vensim_data!$I3,PROTRA_capacity!$F$3:$F$1699,0))&lt;&gt;0,INDEX(PROTRA_capacity!J$3:J$1699,MATCH(CHP_check_vensim_data!$H3,PROTRA_capacity!$F$3:$F$1699,0))=0),"heat 0, elec not",
IF(AND(INDEX(PROTRA_capacity!J$3:J$1699,MATCH(CHP_check_vensim_data!$I3,PROTRA_capacity!$F$3:$F$1699,0))=0,INDEX(PROTRA_capacity!J$3:J$1699,MATCH(CHP_check_vensim_data!$H3,PROTRA_capacity!$F$3:$F$1699,0))=0),"",
INDEX(PROTRA_capacity!J$3:J$1699,MATCH(CHP_check_vensim_data!$H3,PROTRA_capacity!$F$3:$F$1699,0))/INDEX(PROTRA_capacity!J$3:J$1699,MATCH(CHP_check_vensim_data!$I3,PROTRA_capacity!$F$3:$F$1699,0))
)))</f>
        <v>0.10209665829070873</v>
      </c>
      <c r="O3" s="16">
        <f>IF(AND(INDEX(PROTRA_capacity!K$3:K$1699,MATCH(CHP_check_vensim_data!$H3,PROTRA_capacity!$F$3:$F$1699,0))&lt;&gt;0,INDEX(PROTRA_capacity!K$3:K$1699,MATCH(CHP_check_vensim_data!$I3,PROTRA_capacity!$F$3:$F$1699,0))=0),"elec 0, heat not",
IF(AND(INDEX(PROTRA_capacity!K$3:K$1699,MATCH(CHP_check_vensim_data!$I3,PROTRA_capacity!$F$3:$F$1699,0))&lt;&gt;0,INDEX(PROTRA_capacity!K$3:K$1699,MATCH(CHP_check_vensim_data!$H3,PROTRA_capacity!$F$3:$F$1699,0))=0),"heat 0, elec not",
IF(AND(INDEX(PROTRA_capacity!K$3:K$1699,MATCH(CHP_check_vensim_data!$I3,PROTRA_capacity!$F$3:$F$1699,0))=0,INDEX(PROTRA_capacity!K$3:K$1699,MATCH(CHP_check_vensim_data!$H3,PROTRA_capacity!$F$3:$F$1699,0))=0),"",
INDEX(PROTRA_capacity!K$3:K$1699,MATCH(CHP_check_vensim_data!$H3,PROTRA_capacity!$F$3:$F$1699,0))/INDEX(PROTRA_capacity!K$3:K$1699,MATCH(CHP_check_vensim_data!$I3,PROTRA_capacity!$F$3:$F$1699,0))
)))</f>
        <v>0.12181738301416273</v>
      </c>
      <c r="P3" s="16">
        <f>IF(AND(INDEX(PROTRA_capacity!L$3:L$1699,MATCH(CHP_check_vensim_data!$H3,PROTRA_capacity!$F$3:$F$1699,0))&lt;&gt;0,INDEX(PROTRA_capacity!L$3:L$1699,MATCH(CHP_check_vensim_data!$I3,PROTRA_capacity!$F$3:$F$1699,0))=0),"elec 0, heat not",
IF(AND(INDEX(PROTRA_capacity!L$3:L$1699,MATCH(CHP_check_vensim_data!$I3,PROTRA_capacity!$F$3:$F$1699,0))&lt;&gt;0,INDEX(PROTRA_capacity!L$3:L$1699,MATCH(CHP_check_vensim_data!$H3,PROTRA_capacity!$F$3:$F$1699,0))=0),"heat 0, elec not",
IF(AND(INDEX(PROTRA_capacity!L$3:L$1699,MATCH(CHP_check_vensim_data!$I3,PROTRA_capacity!$F$3:$F$1699,0))=0,INDEX(PROTRA_capacity!L$3:L$1699,MATCH(CHP_check_vensim_data!$H3,PROTRA_capacity!$F$3:$F$1699,0))=0),"",
INDEX(PROTRA_capacity!L$3:L$1699,MATCH(CHP_check_vensim_data!$H3,PROTRA_capacity!$F$3:$F$1699,0))/INDEX(PROTRA_capacity!L$3:L$1699,MATCH(CHP_check_vensim_data!$I3,PROTRA_capacity!$F$3:$F$1699,0))
)))</f>
        <v>0.13262217625849809</v>
      </c>
      <c r="Q3" s="16">
        <f>IF(AND(INDEX(PROTRA_capacity!M$3:M$1699,MATCH(CHP_check_vensim_data!$H3,PROTRA_capacity!$F$3:$F$1699,0))&lt;&gt;0,INDEX(PROTRA_capacity!M$3:M$1699,MATCH(CHP_check_vensim_data!$I3,PROTRA_capacity!$F$3:$F$1699,0))=0),"elec 0, heat not",
IF(AND(INDEX(PROTRA_capacity!M$3:M$1699,MATCH(CHP_check_vensim_data!$I3,PROTRA_capacity!$F$3:$F$1699,0))&lt;&gt;0,INDEX(PROTRA_capacity!M$3:M$1699,MATCH(CHP_check_vensim_data!$H3,PROTRA_capacity!$F$3:$F$1699,0))=0),"heat 0, elec not",
IF(AND(INDEX(PROTRA_capacity!M$3:M$1699,MATCH(CHP_check_vensim_data!$I3,PROTRA_capacity!$F$3:$F$1699,0))=0,INDEX(PROTRA_capacity!M$3:M$1699,MATCH(CHP_check_vensim_data!$H3,PROTRA_capacity!$F$3:$F$1699,0))=0),"",
INDEX(PROTRA_capacity!M$3:M$1699,MATCH(CHP_check_vensim_data!$H3,PROTRA_capacity!$F$3:$F$1699,0))/INDEX(PROTRA_capacity!M$3:M$1699,MATCH(CHP_check_vensim_data!$I3,PROTRA_capacity!$F$3:$F$1699,0))
)))</f>
        <v>0.12860664477148637</v>
      </c>
      <c r="R3" s="16">
        <f>IF(AND(INDEX(PROTRA_capacity!N$3:N$1699,MATCH(CHP_check_vensim_data!$H3,PROTRA_capacity!$F$3:$F$1699,0))&lt;&gt;0,INDEX(PROTRA_capacity!N$3:N$1699,MATCH(CHP_check_vensim_data!$I3,PROTRA_capacity!$F$3:$F$1699,0))=0),"elec 0, heat not",
IF(AND(INDEX(PROTRA_capacity!N$3:N$1699,MATCH(CHP_check_vensim_data!$I3,PROTRA_capacity!$F$3:$F$1699,0))&lt;&gt;0,INDEX(PROTRA_capacity!N$3:N$1699,MATCH(CHP_check_vensim_data!$H3,PROTRA_capacity!$F$3:$F$1699,0))=0),"heat 0, elec not",
IF(AND(INDEX(PROTRA_capacity!N$3:N$1699,MATCH(CHP_check_vensim_data!$I3,PROTRA_capacity!$F$3:$F$1699,0))=0,INDEX(PROTRA_capacity!N$3:N$1699,MATCH(CHP_check_vensim_data!$H3,PROTRA_capacity!$F$3:$F$1699,0))=0),"",
INDEX(PROTRA_capacity!N$3:N$1699,MATCH(CHP_check_vensim_data!$H3,PROTRA_capacity!$F$3:$F$1699,0))/INDEX(PROTRA_capacity!N$3:N$1699,MATCH(CHP_check_vensim_data!$I3,PROTRA_capacity!$F$3:$F$1699,0))
)))</f>
        <v>0.1301766914497734</v>
      </c>
      <c r="S3" s="16">
        <f>IF(AND(INDEX(PROTRA_capacity!O$3:O$1699,MATCH(CHP_check_vensim_data!$H3,PROTRA_capacity!$F$3:$F$1699,0))&lt;&gt;0,INDEX(PROTRA_capacity!O$3:O$1699,MATCH(CHP_check_vensim_data!$I3,PROTRA_capacity!$F$3:$F$1699,0))=0),"elec 0, heat not",
IF(AND(INDEX(PROTRA_capacity!O$3:O$1699,MATCH(CHP_check_vensim_data!$I3,PROTRA_capacity!$F$3:$F$1699,0))&lt;&gt;0,INDEX(PROTRA_capacity!O$3:O$1699,MATCH(CHP_check_vensim_data!$H3,PROTRA_capacity!$F$3:$F$1699,0))=0),"heat 0, elec not",
IF(AND(INDEX(PROTRA_capacity!O$3:O$1699,MATCH(CHP_check_vensim_data!$I3,PROTRA_capacity!$F$3:$F$1699,0))=0,INDEX(PROTRA_capacity!O$3:O$1699,MATCH(CHP_check_vensim_data!$H3,PROTRA_capacity!$F$3:$F$1699,0))=0),"",
INDEX(PROTRA_capacity!O$3:O$1699,MATCH(CHP_check_vensim_data!$H3,PROTRA_capacity!$F$3:$F$1699,0))/INDEX(PROTRA_capacity!O$3:O$1699,MATCH(CHP_check_vensim_data!$I3,PROTRA_capacity!$F$3:$F$1699,0))
)))</f>
        <v>0.12378087850900543</v>
      </c>
      <c r="T3" s="16">
        <f>IF(AND(INDEX(PROTRA_capacity!P$3:P$1699,MATCH(CHP_check_vensim_data!$H3,PROTRA_capacity!$F$3:$F$1699,0))&lt;&gt;0,INDEX(PROTRA_capacity!P$3:P$1699,MATCH(CHP_check_vensim_data!$I3,PROTRA_capacity!$F$3:$F$1699,0))=0),"elec 0, heat not",
IF(AND(INDEX(PROTRA_capacity!P$3:P$1699,MATCH(CHP_check_vensim_data!$I3,PROTRA_capacity!$F$3:$F$1699,0))&lt;&gt;0,INDEX(PROTRA_capacity!P$3:P$1699,MATCH(CHP_check_vensim_data!$H3,PROTRA_capacity!$F$3:$F$1699,0))=0),"heat 0, elec not",
IF(AND(INDEX(PROTRA_capacity!P$3:P$1699,MATCH(CHP_check_vensim_data!$I3,PROTRA_capacity!$F$3:$F$1699,0))=0,INDEX(PROTRA_capacity!P$3:P$1699,MATCH(CHP_check_vensim_data!$H3,PROTRA_capacity!$F$3:$F$1699,0))=0),"",
INDEX(PROTRA_capacity!P$3:P$1699,MATCH(CHP_check_vensim_data!$H3,PROTRA_capacity!$F$3:$F$1699,0))/INDEX(PROTRA_capacity!P$3:P$1699,MATCH(CHP_check_vensim_data!$I3,PROTRA_capacity!$F$3:$F$1699,0))
)))</f>
        <v>0.1381939079189953</v>
      </c>
      <c r="U3" s="16">
        <f>IF(AND(INDEX(PROTRA_capacity!Q$3:Q$1699,MATCH(CHP_check_vensim_data!$H3,PROTRA_capacity!$F$3:$F$1699,0))&lt;&gt;0,INDEX(PROTRA_capacity!Q$3:Q$1699,MATCH(CHP_check_vensim_data!$I3,PROTRA_capacity!$F$3:$F$1699,0))=0),"elec 0, heat not",
IF(AND(INDEX(PROTRA_capacity!Q$3:Q$1699,MATCH(CHP_check_vensim_data!$I3,PROTRA_capacity!$F$3:$F$1699,0))&lt;&gt;0,INDEX(PROTRA_capacity!Q$3:Q$1699,MATCH(CHP_check_vensim_data!$H3,PROTRA_capacity!$F$3:$F$1699,0))=0),"heat 0, elec not",
IF(AND(INDEX(PROTRA_capacity!Q$3:Q$1699,MATCH(CHP_check_vensim_data!$I3,PROTRA_capacity!$F$3:$F$1699,0))=0,INDEX(PROTRA_capacity!Q$3:Q$1699,MATCH(CHP_check_vensim_data!$H3,PROTRA_capacity!$F$3:$F$1699,0))=0),"",
INDEX(PROTRA_capacity!Q$3:Q$1699,MATCH(CHP_check_vensim_data!$H3,PROTRA_capacity!$F$3:$F$1699,0))/INDEX(PROTRA_capacity!Q$3:Q$1699,MATCH(CHP_check_vensim_data!$I3,PROTRA_capacity!$F$3:$F$1699,0))
)))</f>
        <v>9.8677268899965198E-2</v>
      </c>
      <c r="V3" s="16">
        <f>IF(AND(INDEX(PROTRA_capacity!R$3:R$1699,MATCH(CHP_check_vensim_data!$H3,PROTRA_capacity!$F$3:$F$1699,0))&lt;&gt;0,INDEX(PROTRA_capacity!R$3:R$1699,MATCH(CHP_check_vensim_data!$I3,PROTRA_capacity!$F$3:$F$1699,0))=0),"elec 0, heat not",
IF(AND(INDEX(PROTRA_capacity!R$3:R$1699,MATCH(CHP_check_vensim_data!$I3,PROTRA_capacity!$F$3:$F$1699,0))&lt;&gt;0,INDEX(PROTRA_capacity!R$3:R$1699,MATCH(CHP_check_vensim_data!$H3,PROTRA_capacity!$F$3:$F$1699,0))=0),"heat 0, elec not",
IF(AND(INDEX(PROTRA_capacity!R$3:R$1699,MATCH(CHP_check_vensim_data!$I3,PROTRA_capacity!$F$3:$F$1699,0))=0,INDEX(PROTRA_capacity!R$3:R$1699,MATCH(CHP_check_vensim_data!$H3,PROTRA_capacity!$F$3:$F$1699,0))=0),"",
INDEX(PROTRA_capacity!R$3:R$1699,MATCH(CHP_check_vensim_data!$H3,PROTRA_capacity!$F$3:$F$1699,0))/INDEX(PROTRA_capacity!R$3:R$1699,MATCH(CHP_check_vensim_data!$I3,PROTRA_capacity!$F$3:$F$1699,0))
)))</f>
        <v>7.4371536275752437E-2</v>
      </c>
      <c r="W3" s="16">
        <f>IF(AND(INDEX(PROTRA_capacity!S$3:S$1699,MATCH(CHP_check_vensim_data!$H3,PROTRA_capacity!$F$3:$F$1699,0))&lt;&gt;0,INDEX(PROTRA_capacity!S$3:S$1699,MATCH(CHP_check_vensim_data!$I3,PROTRA_capacity!$F$3:$F$1699,0))=0),"elec 0, heat not",
IF(AND(INDEX(PROTRA_capacity!S$3:S$1699,MATCH(CHP_check_vensim_data!$I3,PROTRA_capacity!$F$3:$F$1699,0))&lt;&gt;0,INDEX(PROTRA_capacity!S$3:S$1699,MATCH(CHP_check_vensim_data!$H3,PROTRA_capacity!$F$3:$F$1699,0))=0),"heat 0, elec not",
IF(AND(INDEX(PROTRA_capacity!S$3:S$1699,MATCH(CHP_check_vensim_data!$I3,PROTRA_capacity!$F$3:$F$1699,0))=0,INDEX(PROTRA_capacity!S$3:S$1699,MATCH(CHP_check_vensim_data!$H3,PROTRA_capacity!$F$3:$F$1699,0))=0),"",
INDEX(PROTRA_capacity!S$3:S$1699,MATCH(CHP_check_vensim_data!$H3,PROTRA_capacity!$F$3:$F$1699,0))/INDEX(PROTRA_capacity!S$3:S$1699,MATCH(CHP_check_vensim_data!$I3,PROTRA_capacity!$F$3:$F$1699,0))
)))</f>
        <v>7.1479836609061043E-2</v>
      </c>
      <c r="X3" s="16">
        <f>IF(AND(INDEX(PROTRA_capacity!T$3:T$1699,MATCH(CHP_check_vensim_data!$H3,PROTRA_capacity!$F$3:$F$1699,0))&lt;&gt;0,INDEX(PROTRA_capacity!T$3:T$1699,MATCH(CHP_check_vensim_data!$I3,PROTRA_capacity!$F$3:$F$1699,0))=0),"elec 0, heat not",
IF(AND(INDEX(PROTRA_capacity!T$3:T$1699,MATCH(CHP_check_vensim_data!$I3,PROTRA_capacity!$F$3:$F$1699,0))&lt;&gt;0,INDEX(PROTRA_capacity!T$3:T$1699,MATCH(CHP_check_vensim_data!$H3,PROTRA_capacity!$F$3:$F$1699,0))=0),"heat 0, elec not",
IF(AND(INDEX(PROTRA_capacity!T$3:T$1699,MATCH(CHP_check_vensim_data!$I3,PROTRA_capacity!$F$3:$F$1699,0))=0,INDEX(PROTRA_capacity!T$3:T$1699,MATCH(CHP_check_vensim_data!$H3,PROTRA_capacity!$F$3:$F$1699,0))=0),"",
INDEX(PROTRA_capacity!T$3:T$1699,MATCH(CHP_check_vensim_data!$H3,PROTRA_capacity!$F$3:$F$1699,0))/INDEX(PROTRA_capacity!T$3:T$1699,MATCH(CHP_check_vensim_data!$I3,PROTRA_capacity!$F$3:$F$1699,0))
)))</f>
        <v>6.3343006287326392E-2</v>
      </c>
      <c r="Y3" s="16">
        <f>IF(AND(INDEX(PROTRA_capacity!U$3:U$1699,MATCH(CHP_check_vensim_data!$H3,PROTRA_capacity!$F$3:$F$1699,0))&lt;&gt;0,INDEX(PROTRA_capacity!U$3:U$1699,MATCH(CHP_check_vensim_data!$I3,PROTRA_capacity!$F$3:$F$1699,0))=0),"elec 0, heat not",
IF(AND(INDEX(PROTRA_capacity!U$3:U$1699,MATCH(CHP_check_vensim_data!$I3,PROTRA_capacity!$F$3:$F$1699,0))&lt;&gt;0,INDEX(PROTRA_capacity!U$3:U$1699,MATCH(CHP_check_vensim_data!$H3,PROTRA_capacity!$F$3:$F$1699,0))=0),"heat 0, elec not",
IF(AND(INDEX(PROTRA_capacity!U$3:U$1699,MATCH(CHP_check_vensim_data!$I3,PROTRA_capacity!$F$3:$F$1699,0))=0,INDEX(PROTRA_capacity!U$3:U$1699,MATCH(CHP_check_vensim_data!$H3,PROTRA_capacity!$F$3:$F$1699,0))=0),"",
INDEX(PROTRA_capacity!U$3:U$1699,MATCH(CHP_check_vensim_data!$H3,PROTRA_capacity!$F$3:$F$1699,0))/INDEX(PROTRA_capacity!U$3:U$1699,MATCH(CHP_check_vensim_data!$I3,PROTRA_capacity!$F$3:$F$1699,0))
)))</f>
        <v>6.9182135460030131E-2</v>
      </c>
      <c r="Z3" s="72">
        <f>AVERAGE(W3:Y3)</f>
        <v>6.8001659452139193E-2</v>
      </c>
    </row>
    <row r="4" spans="1:26" s="27" customFormat="1" x14ac:dyDescent="0.35">
      <c r="A4" t="s">
        <v>56</v>
      </c>
      <c r="B4" s="25"/>
      <c r="C4" s="25"/>
      <c r="D4" s="25"/>
      <c r="E4" t="s">
        <v>1</v>
      </c>
      <c r="F4" s="25"/>
      <c r="G4" t="str">
        <f t="shared" si="0"/>
        <v>CCS</v>
      </c>
      <c r="H4" t="str">
        <f t="shared" si="1"/>
        <v>ITALYTO_heatPROTRA_CHP_gas_fuels_CCS</v>
      </c>
      <c r="I4" t="str">
        <f t="shared" si="2"/>
        <v>ITALYTO_elecPROTRA_CHP_gas_fuels_CCS</v>
      </c>
      <c r="J4" s="16" t="e">
        <f>IF(AND(INDEX(PROTRA_capacity!#REF!,MATCH(CHP_check_vensim_data!$H4,PROTRA_capacity!$F$3:$F$1699,0))&lt;&gt;0,INDEX(PROTRA_capacity!#REF!,MATCH(CHP_check_vensim_data!$I4,PROTRA_capacity!$F$3:$F$1699,0))=0),"elec 0, heat not",
IF(AND(INDEX(PROTRA_capacity!#REF!,MATCH(CHP_check_vensim_data!$I4,PROTRA_capacity!$F$3:$F$1699,0))&lt;&gt;0,INDEX(PROTRA_capacity!#REF!,MATCH(CHP_check_vensim_data!$H4,PROTRA_capacity!$F$3:$F$1699,0))=0),"heat 0, elec not",
IF(AND(INDEX(PROTRA_capacity!#REF!,MATCH(CHP_check_vensim_data!$I4,PROTRA_capacity!$F$3:$F$1699,0))=0,INDEX(PROTRA_capacity!#REF!,MATCH(CHP_check_vensim_data!$H4,PROTRA_capacity!$F$3:$F$1699,0))=0),"",
INDEX(PROTRA_capacity!#REF!,MATCH(CHP_check_vensim_data!$H4,PROTRA_capacity!$F$3:$F$1699,0))/INDEX(PROTRA_capacity!#REF!,MATCH(CHP_check_vensim_data!$I4,PROTRA_capacity!$F$3:$F$1699,0))
)))</f>
        <v>#REF!</v>
      </c>
      <c r="K4" s="16" t="str">
        <f>IF(AND(INDEX(PROTRA_capacity!G$3:G$1699,MATCH(CHP_check_vensim_data!$H4,PROTRA_capacity!$F$3:$F$1699,0))&lt;&gt;0,INDEX(PROTRA_capacity!G$3:G$1699,MATCH(CHP_check_vensim_data!$I4,PROTRA_capacity!$F$3:$F$1699,0))=0),"elec 0, heat not",
IF(AND(INDEX(PROTRA_capacity!G$3:G$1699,MATCH(CHP_check_vensim_data!$I4,PROTRA_capacity!$F$3:$F$1699,0))&lt;&gt;0,INDEX(PROTRA_capacity!G$3:G$1699,MATCH(CHP_check_vensim_data!$H4,PROTRA_capacity!$F$3:$F$1699,0))=0),"heat 0, elec not",
IF(AND(INDEX(PROTRA_capacity!G$3:G$1699,MATCH(CHP_check_vensim_data!$I4,PROTRA_capacity!$F$3:$F$1699,0))=0,INDEX(PROTRA_capacity!G$3:G$1699,MATCH(CHP_check_vensim_data!$H4,PROTRA_capacity!$F$3:$F$1699,0))=0),"",
INDEX(PROTRA_capacity!G$3:G$1699,MATCH(CHP_check_vensim_data!$H4,PROTRA_capacity!$F$3:$F$1699,0))/INDEX(PROTRA_capacity!G$3:G$1699,MATCH(CHP_check_vensim_data!$I4,PROTRA_capacity!$F$3:$F$1699,0))
)))</f>
        <v/>
      </c>
      <c r="L4" s="16" t="str">
        <f>IF(AND(INDEX(PROTRA_capacity!H$3:H$1699,MATCH(CHP_check_vensim_data!$H4,PROTRA_capacity!$F$3:$F$1699,0))&lt;&gt;0,INDEX(PROTRA_capacity!H$3:H$1699,MATCH(CHP_check_vensim_data!$I4,PROTRA_capacity!$F$3:$F$1699,0))=0),"elec 0, heat not",
IF(AND(INDEX(PROTRA_capacity!H$3:H$1699,MATCH(CHP_check_vensim_data!$I4,PROTRA_capacity!$F$3:$F$1699,0))&lt;&gt;0,INDEX(PROTRA_capacity!H$3:H$1699,MATCH(CHP_check_vensim_data!$H4,PROTRA_capacity!$F$3:$F$1699,0))=0),"heat 0, elec not",
IF(AND(INDEX(PROTRA_capacity!H$3:H$1699,MATCH(CHP_check_vensim_data!$I4,PROTRA_capacity!$F$3:$F$1699,0))=0,INDEX(PROTRA_capacity!H$3:H$1699,MATCH(CHP_check_vensim_data!$H4,PROTRA_capacity!$F$3:$F$1699,0))=0),"",
INDEX(PROTRA_capacity!H$3:H$1699,MATCH(CHP_check_vensim_data!$H4,PROTRA_capacity!$F$3:$F$1699,0))/INDEX(PROTRA_capacity!H$3:H$1699,MATCH(CHP_check_vensim_data!$I4,PROTRA_capacity!$F$3:$F$1699,0))
)))</f>
        <v/>
      </c>
      <c r="M4" s="16" t="str">
        <f>IF(AND(INDEX(PROTRA_capacity!I$3:I$1699,MATCH(CHP_check_vensim_data!$H4,PROTRA_capacity!$F$3:$F$1699,0))&lt;&gt;0,INDEX(PROTRA_capacity!I$3:I$1699,MATCH(CHP_check_vensim_data!$I4,PROTRA_capacity!$F$3:$F$1699,0))=0),"elec 0, heat not",
IF(AND(INDEX(PROTRA_capacity!I$3:I$1699,MATCH(CHP_check_vensim_data!$I4,PROTRA_capacity!$F$3:$F$1699,0))&lt;&gt;0,INDEX(PROTRA_capacity!I$3:I$1699,MATCH(CHP_check_vensim_data!$H4,PROTRA_capacity!$F$3:$F$1699,0))=0),"heat 0, elec not",
IF(AND(INDEX(PROTRA_capacity!I$3:I$1699,MATCH(CHP_check_vensim_data!$I4,PROTRA_capacity!$F$3:$F$1699,0))=0,INDEX(PROTRA_capacity!I$3:I$1699,MATCH(CHP_check_vensim_data!$H4,PROTRA_capacity!$F$3:$F$1699,0))=0),"",
INDEX(PROTRA_capacity!I$3:I$1699,MATCH(CHP_check_vensim_data!$H4,PROTRA_capacity!$F$3:$F$1699,0))/INDEX(PROTRA_capacity!I$3:I$1699,MATCH(CHP_check_vensim_data!$I4,PROTRA_capacity!$F$3:$F$1699,0))
)))</f>
        <v/>
      </c>
      <c r="N4" s="16" t="str">
        <f>IF(AND(INDEX(PROTRA_capacity!J$3:J$1699,MATCH(CHP_check_vensim_data!$H4,PROTRA_capacity!$F$3:$F$1699,0))&lt;&gt;0,INDEX(PROTRA_capacity!J$3:J$1699,MATCH(CHP_check_vensim_data!$I4,PROTRA_capacity!$F$3:$F$1699,0))=0),"elec 0, heat not",
IF(AND(INDEX(PROTRA_capacity!J$3:J$1699,MATCH(CHP_check_vensim_data!$I4,PROTRA_capacity!$F$3:$F$1699,0))&lt;&gt;0,INDEX(PROTRA_capacity!J$3:J$1699,MATCH(CHP_check_vensim_data!$H4,PROTRA_capacity!$F$3:$F$1699,0))=0),"heat 0, elec not",
IF(AND(INDEX(PROTRA_capacity!J$3:J$1699,MATCH(CHP_check_vensim_data!$I4,PROTRA_capacity!$F$3:$F$1699,0))=0,INDEX(PROTRA_capacity!J$3:J$1699,MATCH(CHP_check_vensim_data!$H4,PROTRA_capacity!$F$3:$F$1699,0))=0),"",
INDEX(PROTRA_capacity!J$3:J$1699,MATCH(CHP_check_vensim_data!$H4,PROTRA_capacity!$F$3:$F$1699,0))/INDEX(PROTRA_capacity!J$3:J$1699,MATCH(CHP_check_vensim_data!$I4,PROTRA_capacity!$F$3:$F$1699,0))
)))</f>
        <v/>
      </c>
      <c r="O4" s="16" t="str">
        <f>IF(AND(INDEX(PROTRA_capacity!K$3:K$1699,MATCH(CHP_check_vensim_data!$H4,PROTRA_capacity!$F$3:$F$1699,0))&lt;&gt;0,INDEX(PROTRA_capacity!K$3:K$1699,MATCH(CHP_check_vensim_data!$I4,PROTRA_capacity!$F$3:$F$1699,0))=0),"elec 0, heat not",
IF(AND(INDEX(PROTRA_capacity!K$3:K$1699,MATCH(CHP_check_vensim_data!$I4,PROTRA_capacity!$F$3:$F$1699,0))&lt;&gt;0,INDEX(PROTRA_capacity!K$3:K$1699,MATCH(CHP_check_vensim_data!$H4,PROTRA_capacity!$F$3:$F$1699,0))=0),"heat 0, elec not",
IF(AND(INDEX(PROTRA_capacity!K$3:K$1699,MATCH(CHP_check_vensim_data!$I4,PROTRA_capacity!$F$3:$F$1699,0))=0,INDEX(PROTRA_capacity!K$3:K$1699,MATCH(CHP_check_vensim_data!$H4,PROTRA_capacity!$F$3:$F$1699,0))=0),"",
INDEX(PROTRA_capacity!K$3:K$1699,MATCH(CHP_check_vensim_data!$H4,PROTRA_capacity!$F$3:$F$1699,0))/INDEX(PROTRA_capacity!K$3:K$1699,MATCH(CHP_check_vensim_data!$I4,PROTRA_capacity!$F$3:$F$1699,0))
)))</f>
        <v/>
      </c>
      <c r="P4" s="16" t="str">
        <f>IF(AND(INDEX(PROTRA_capacity!L$3:L$1699,MATCH(CHP_check_vensim_data!$H4,PROTRA_capacity!$F$3:$F$1699,0))&lt;&gt;0,INDEX(PROTRA_capacity!L$3:L$1699,MATCH(CHP_check_vensim_data!$I4,PROTRA_capacity!$F$3:$F$1699,0))=0),"elec 0, heat not",
IF(AND(INDEX(PROTRA_capacity!L$3:L$1699,MATCH(CHP_check_vensim_data!$I4,PROTRA_capacity!$F$3:$F$1699,0))&lt;&gt;0,INDEX(PROTRA_capacity!L$3:L$1699,MATCH(CHP_check_vensim_data!$H4,PROTRA_capacity!$F$3:$F$1699,0))=0),"heat 0, elec not",
IF(AND(INDEX(PROTRA_capacity!L$3:L$1699,MATCH(CHP_check_vensim_data!$I4,PROTRA_capacity!$F$3:$F$1699,0))=0,INDEX(PROTRA_capacity!L$3:L$1699,MATCH(CHP_check_vensim_data!$H4,PROTRA_capacity!$F$3:$F$1699,0))=0),"",
INDEX(PROTRA_capacity!L$3:L$1699,MATCH(CHP_check_vensim_data!$H4,PROTRA_capacity!$F$3:$F$1699,0))/INDEX(PROTRA_capacity!L$3:L$1699,MATCH(CHP_check_vensim_data!$I4,PROTRA_capacity!$F$3:$F$1699,0))
)))</f>
        <v/>
      </c>
      <c r="Q4" s="16" t="str">
        <f>IF(AND(INDEX(PROTRA_capacity!M$3:M$1699,MATCH(CHP_check_vensim_data!$H4,PROTRA_capacity!$F$3:$F$1699,0))&lt;&gt;0,INDEX(PROTRA_capacity!M$3:M$1699,MATCH(CHP_check_vensim_data!$I4,PROTRA_capacity!$F$3:$F$1699,0))=0),"elec 0, heat not",
IF(AND(INDEX(PROTRA_capacity!M$3:M$1699,MATCH(CHP_check_vensim_data!$I4,PROTRA_capacity!$F$3:$F$1699,0))&lt;&gt;0,INDEX(PROTRA_capacity!M$3:M$1699,MATCH(CHP_check_vensim_data!$H4,PROTRA_capacity!$F$3:$F$1699,0))=0),"heat 0, elec not",
IF(AND(INDEX(PROTRA_capacity!M$3:M$1699,MATCH(CHP_check_vensim_data!$I4,PROTRA_capacity!$F$3:$F$1699,0))=0,INDEX(PROTRA_capacity!M$3:M$1699,MATCH(CHP_check_vensim_data!$H4,PROTRA_capacity!$F$3:$F$1699,0))=0),"",
INDEX(PROTRA_capacity!M$3:M$1699,MATCH(CHP_check_vensim_data!$H4,PROTRA_capacity!$F$3:$F$1699,0))/INDEX(PROTRA_capacity!M$3:M$1699,MATCH(CHP_check_vensim_data!$I4,PROTRA_capacity!$F$3:$F$1699,0))
)))</f>
        <v/>
      </c>
      <c r="R4" s="16" t="str">
        <f>IF(AND(INDEX(PROTRA_capacity!N$3:N$1699,MATCH(CHP_check_vensim_data!$H4,PROTRA_capacity!$F$3:$F$1699,0))&lt;&gt;0,INDEX(PROTRA_capacity!N$3:N$1699,MATCH(CHP_check_vensim_data!$I4,PROTRA_capacity!$F$3:$F$1699,0))=0),"elec 0, heat not",
IF(AND(INDEX(PROTRA_capacity!N$3:N$1699,MATCH(CHP_check_vensim_data!$I4,PROTRA_capacity!$F$3:$F$1699,0))&lt;&gt;0,INDEX(PROTRA_capacity!N$3:N$1699,MATCH(CHP_check_vensim_data!$H4,PROTRA_capacity!$F$3:$F$1699,0))=0),"heat 0, elec not",
IF(AND(INDEX(PROTRA_capacity!N$3:N$1699,MATCH(CHP_check_vensim_data!$I4,PROTRA_capacity!$F$3:$F$1699,0))=0,INDEX(PROTRA_capacity!N$3:N$1699,MATCH(CHP_check_vensim_data!$H4,PROTRA_capacity!$F$3:$F$1699,0))=0),"",
INDEX(PROTRA_capacity!N$3:N$1699,MATCH(CHP_check_vensim_data!$H4,PROTRA_capacity!$F$3:$F$1699,0))/INDEX(PROTRA_capacity!N$3:N$1699,MATCH(CHP_check_vensim_data!$I4,PROTRA_capacity!$F$3:$F$1699,0))
)))</f>
        <v/>
      </c>
      <c r="S4" s="16" t="str">
        <f>IF(AND(INDEX(PROTRA_capacity!O$3:O$1699,MATCH(CHP_check_vensim_data!$H4,PROTRA_capacity!$F$3:$F$1699,0))&lt;&gt;0,INDEX(PROTRA_capacity!O$3:O$1699,MATCH(CHP_check_vensim_data!$I4,PROTRA_capacity!$F$3:$F$1699,0))=0),"elec 0, heat not",
IF(AND(INDEX(PROTRA_capacity!O$3:O$1699,MATCH(CHP_check_vensim_data!$I4,PROTRA_capacity!$F$3:$F$1699,0))&lt;&gt;0,INDEX(PROTRA_capacity!O$3:O$1699,MATCH(CHP_check_vensim_data!$H4,PROTRA_capacity!$F$3:$F$1699,0))=0),"heat 0, elec not",
IF(AND(INDEX(PROTRA_capacity!O$3:O$1699,MATCH(CHP_check_vensim_data!$I4,PROTRA_capacity!$F$3:$F$1699,0))=0,INDEX(PROTRA_capacity!O$3:O$1699,MATCH(CHP_check_vensim_data!$H4,PROTRA_capacity!$F$3:$F$1699,0))=0),"",
INDEX(PROTRA_capacity!O$3:O$1699,MATCH(CHP_check_vensim_data!$H4,PROTRA_capacity!$F$3:$F$1699,0))/INDEX(PROTRA_capacity!O$3:O$1699,MATCH(CHP_check_vensim_data!$I4,PROTRA_capacity!$F$3:$F$1699,0))
)))</f>
        <v/>
      </c>
      <c r="T4" s="16" t="str">
        <f>IF(AND(INDEX(PROTRA_capacity!P$3:P$1699,MATCH(CHP_check_vensim_data!$H4,PROTRA_capacity!$F$3:$F$1699,0))&lt;&gt;0,INDEX(PROTRA_capacity!P$3:P$1699,MATCH(CHP_check_vensim_data!$I4,PROTRA_capacity!$F$3:$F$1699,0))=0),"elec 0, heat not",
IF(AND(INDEX(PROTRA_capacity!P$3:P$1699,MATCH(CHP_check_vensim_data!$I4,PROTRA_capacity!$F$3:$F$1699,0))&lt;&gt;0,INDEX(PROTRA_capacity!P$3:P$1699,MATCH(CHP_check_vensim_data!$H4,PROTRA_capacity!$F$3:$F$1699,0))=0),"heat 0, elec not",
IF(AND(INDEX(PROTRA_capacity!P$3:P$1699,MATCH(CHP_check_vensim_data!$I4,PROTRA_capacity!$F$3:$F$1699,0))=0,INDEX(PROTRA_capacity!P$3:P$1699,MATCH(CHP_check_vensim_data!$H4,PROTRA_capacity!$F$3:$F$1699,0))=0),"",
INDEX(PROTRA_capacity!P$3:P$1699,MATCH(CHP_check_vensim_data!$H4,PROTRA_capacity!$F$3:$F$1699,0))/INDEX(PROTRA_capacity!P$3:P$1699,MATCH(CHP_check_vensim_data!$I4,PROTRA_capacity!$F$3:$F$1699,0))
)))</f>
        <v/>
      </c>
      <c r="U4" s="16" t="str">
        <f>IF(AND(INDEX(PROTRA_capacity!Q$3:Q$1699,MATCH(CHP_check_vensim_data!$H4,PROTRA_capacity!$F$3:$F$1699,0))&lt;&gt;0,INDEX(PROTRA_capacity!Q$3:Q$1699,MATCH(CHP_check_vensim_data!$I4,PROTRA_capacity!$F$3:$F$1699,0))=0),"elec 0, heat not",
IF(AND(INDEX(PROTRA_capacity!Q$3:Q$1699,MATCH(CHP_check_vensim_data!$I4,PROTRA_capacity!$F$3:$F$1699,0))&lt;&gt;0,INDEX(PROTRA_capacity!Q$3:Q$1699,MATCH(CHP_check_vensim_data!$H4,PROTRA_capacity!$F$3:$F$1699,0))=0),"heat 0, elec not",
IF(AND(INDEX(PROTRA_capacity!Q$3:Q$1699,MATCH(CHP_check_vensim_data!$I4,PROTRA_capacity!$F$3:$F$1699,0))=0,INDEX(PROTRA_capacity!Q$3:Q$1699,MATCH(CHP_check_vensim_data!$H4,PROTRA_capacity!$F$3:$F$1699,0))=0),"",
INDEX(PROTRA_capacity!Q$3:Q$1699,MATCH(CHP_check_vensim_data!$H4,PROTRA_capacity!$F$3:$F$1699,0))/INDEX(PROTRA_capacity!Q$3:Q$1699,MATCH(CHP_check_vensim_data!$I4,PROTRA_capacity!$F$3:$F$1699,0))
)))</f>
        <v/>
      </c>
      <c r="V4" s="16" t="str">
        <f>IF(AND(INDEX(PROTRA_capacity!R$3:R$1699,MATCH(CHP_check_vensim_data!$H4,PROTRA_capacity!$F$3:$F$1699,0))&lt;&gt;0,INDEX(PROTRA_capacity!R$3:R$1699,MATCH(CHP_check_vensim_data!$I4,PROTRA_capacity!$F$3:$F$1699,0))=0),"elec 0, heat not",
IF(AND(INDEX(PROTRA_capacity!R$3:R$1699,MATCH(CHP_check_vensim_data!$I4,PROTRA_capacity!$F$3:$F$1699,0))&lt;&gt;0,INDEX(PROTRA_capacity!R$3:R$1699,MATCH(CHP_check_vensim_data!$H4,PROTRA_capacity!$F$3:$F$1699,0))=0),"heat 0, elec not",
IF(AND(INDEX(PROTRA_capacity!R$3:R$1699,MATCH(CHP_check_vensim_data!$I4,PROTRA_capacity!$F$3:$F$1699,0))=0,INDEX(PROTRA_capacity!R$3:R$1699,MATCH(CHP_check_vensim_data!$H4,PROTRA_capacity!$F$3:$F$1699,0))=0),"",
INDEX(PROTRA_capacity!R$3:R$1699,MATCH(CHP_check_vensim_data!$H4,PROTRA_capacity!$F$3:$F$1699,0))/INDEX(PROTRA_capacity!R$3:R$1699,MATCH(CHP_check_vensim_data!$I4,PROTRA_capacity!$F$3:$F$1699,0))
)))</f>
        <v/>
      </c>
      <c r="W4" s="16" t="str">
        <f>IF(AND(INDEX(PROTRA_capacity!S$3:S$1699,MATCH(CHP_check_vensim_data!$H4,PROTRA_capacity!$F$3:$F$1699,0))&lt;&gt;0,INDEX(PROTRA_capacity!S$3:S$1699,MATCH(CHP_check_vensim_data!$I4,PROTRA_capacity!$F$3:$F$1699,0))=0),"elec 0, heat not",
IF(AND(INDEX(PROTRA_capacity!S$3:S$1699,MATCH(CHP_check_vensim_data!$I4,PROTRA_capacity!$F$3:$F$1699,0))&lt;&gt;0,INDEX(PROTRA_capacity!S$3:S$1699,MATCH(CHP_check_vensim_data!$H4,PROTRA_capacity!$F$3:$F$1699,0))=0),"heat 0, elec not",
IF(AND(INDEX(PROTRA_capacity!S$3:S$1699,MATCH(CHP_check_vensim_data!$I4,PROTRA_capacity!$F$3:$F$1699,0))=0,INDEX(PROTRA_capacity!S$3:S$1699,MATCH(CHP_check_vensim_data!$H4,PROTRA_capacity!$F$3:$F$1699,0))=0),"",
INDEX(PROTRA_capacity!S$3:S$1699,MATCH(CHP_check_vensim_data!$H4,PROTRA_capacity!$F$3:$F$1699,0))/INDEX(PROTRA_capacity!S$3:S$1699,MATCH(CHP_check_vensim_data!$I4,PROTRA_capacity!$F$3:$F$1699,0))
)))</f>
        <v/>
      </c>
      <c r="X4" s="16" t="str">
        <f>IF(AND(INDEX(PROTRA_capacity!T$3:T$1699,MATCH(CHP_check_vensim_data!$H4,PROTRA_capacity!$F$3:$F$1699,0))&lt;&gt;0,INDEX(PROTRA_capacity!T$3:T$1699,MATCH(CHP_check_vensim_data!$I4,PROTRA_capacity!$F$3:$F$1699,0))=0),"elec 0, heat not",
IF(AND(INDEX(PROTRA_capacity!T$3:T$1699,MATCH(CHP_check_vensim_data!$I4,PROTRA_capacity!$F$3:$F$1699,0))&lt;&gt;0,INDEX(PROTRA_capacity!T$3:T$1699,MATCH(CHP_check_vensim_data!$H4,PROTRA_capacity!$F$3:$F$1699,0))=0),"heat 0, elec not",
IF(AND(INDEX(PROTRA_capacity!T$3:T$1699,MATCH(CHP_check_vensim_data!$I4,PROTRA_capacity!$F$3:$F$1699,0))=0,INDEX(PROTRA_capacity!T$3:T$1699,MATCH(CHP_check_vensim_data!$H4,PROTRA_capacity!$F$3:$F$1699,0))=0),"",
INDEX(PROTRA_capacity!T$3:T$1699,MATCH(CHP_check_vensim_data!$H4,PROTRA_capacity!$F$3:$F$1699,0))/INDEX(PROTRA_capacity!T$3:T$1699,MATCH(CHP_check_vensim_data!$I4,PROTRA_capacity!$F$3:$F$1699,0))
)))</f>
        <v/>
      </c>
      <c r="Y4" s="16" t="str">
        <f>IF(AND(INDEX(PROTRA_capacity!U$3:U$1699,MATCH(CHP_check_vensim_data!$H4,PROTRA_capacity!$F$3:$F$1699,0))&lt;&gt;0,INDEX(PROTRA_capacity!U$3:U$1699,MATCH(CHP_check_vensim_data!$I4,PROTRA_capacity!$F$3:$F$1699,0))=0),"elec 0, heat not",
IF(AND(INDEX(PROTRA_capacity!U$3:U$1699,MATCH(CHP_check_vensim_data!$I4,PROTRA_capacity!$F$3:$F$1699,0))&lt;&gt;0,INDEX(PROTRA_capacity!U$3:U$1699,MATCH(CHP_check_vensim_data!$H4,PROTRA_capacity!$F$3:$F$1699,0))=0),"heat 0, elec not",
IF(AND(INDEX(PROTRA_capacity!U$3:U$1699,MATCH(CHP_check_vensim_data!$I4,PROTRA_capacity!$F$3:$F$1699,0))=0,INDEX(PROTRA_capacity!U$3:U$1699,MATCH(CHP_check_vensim_data!$H4,PROTRA_capacity!$F$3:$F$1699,0))=0),"",
INDEX(PROTRA_capacity!U$3:U$1699,MATCH(CHP_check_vensim_data!$H4,PROTRA_capacity!$F$3:$F$1699,0))/INDEX(PROTRA_capacity!U$3:U$1699,MATCH(CHP_check_vensim_data!$I4,PROTRA_capacity!$F$3:$F$1699,0))
)))</f>
        <v/>
      </c>
      <c r="Z4" s="72" t="e">
        <f t="shared" ref="Z4:Z67" si="3">AVERAGE(W4:Y4)</f>
        <v>#DIV/0!</v>
      </c>
    </row>
    <row r="5" spans="1:26" s="27" customFormat="1" x14ac:dyDescent="0.35">
      <c r="A5" t="s">
        <v>56</v>
      </c>
      <c r="B5" s="25"/>
      <c r="C5" s="25"/>
      <c r="D5" s="25"/>
      <c r="E5" t="s">
        <v>2</v>
      </c>
      <c r="F5" s="25"/>
      <c r="G5" t="str">
        <f t="shared" si="0"/>
        <v>mal</v>
      </c>
      <c r="H5" t="str">
        <f t="shared" si="1"/>
        <v>ITALYTO_heatPROTRA_CHP_geothermal</v>
      </c>
      <c r="I5" t="str">
        <f t="shared" si="2"/>
        <v>ITALYTO_elecPROTRA_CHP_geothermal</v>
      </c>
      <c r="J5" s="16" t="e">
        <f>IF(AND(INDEX(PROTRA_capacity!#REF!,MATCH(CHP_check_vensim_data!$H5,PROTRA_capacity!$F$3:$F$1699,0))&lt;&gt;0,INDEX(PROTRA_capacity!#REF!,MATCH(CHP_check_vensim_data!$I5,PROTRA_capacity!$F$3:$F$1699,0))=0),"elec 0, heat not",
IF(AND(INDEX(PROTRA_capacity!#REF!,MATCH(CHP_check_vensim_data!$I5,PROTRA_capacity!$F$3:$F$1699,0))&lt;&gt;0,INDEX(PROTRA_capacity!#REF!,MATCH(CHP_check_vensim_data!$H5,PROTRA_capacity!$F$3:$F$1699,0))=0),"heat 0, elec not",
IF(AND(INDEX(PROTRA_capacity!#REF!,MATCH(CHP_check_vensim_data!$I5,PROTRA_capacity!$F$3:$F$1699,0))=0,INDEX(PROTRA_capacity!#REF!,MATCH(CHP_check_vensim_data!$H5,PROTRA_capacity!$F$3:$F$1699,0))=0),"",
INDEX(PROTRA_capacity!#REF!,MATCH(CHP_check_vensim_data!$H5,PROTRA_capacity!$F$3:$F$1699,0))/INDEX(PROTRA_capacity!#REF!,MATCH(CHP_check_vensim_data!$I5,PROTRA_capacity!$F$3:$F$1699,0))
)))</f>
        <v>#REF!</v>
      </c>
      <c r="K5" s="16" t="str">
        <f>IF(AND(INDEX(PROTRA_capacity!G$3:G$1699,MATCH(CHP_check_vensim_data!$H5,PROTRA_capacity!$F$3:$F$1699,0))&lt;&gt;0,INDEX(PROTRA_capacity!G$3:G$1699,MATCH(CHP_check_vensim_data!$I5,PROTRA_capacity!$F$3:$F$1699,0))=0),"elec 0, heat not",
IF(AND(INDEX(PROTRA_capacity!G$3:G$1699,MATCH(CHP_check_vensim_data!$I5,PROTRA_capacity!$F$3:$F$1699,0))&lt;&gt;0,INDEX(PROTRA_capacity!G$3:G$1699,MATCH(CHP_check_vensim_data!$H5,PROTRA_capacity!$F$3:$F$1699,0))=0),"heat 0, elec not",
IF(AND(INDEX(PROTRA_capacity!G$3:G$1699,MATCH(CHP_check_vensim_data!$I5,PROTRA_capacity!$F$3:$F$1699,0))=0,INDEX(PROTRA_capacity!G$3:G$1699,MATCH(CHP_check_vensim_data!$H5,PROTRA_capacity!$F$3:$F$1699,0))=0),"",
INDEX(PROTRA_capacity!G$3:G$1699,MATCH(CHP_check_vensim_data!$H5,PROTRA_capacity!$F$3:$F$1699,0))/INDEX(PROTRA_capacity!G$3:G$1699,MATCH(CHP_check_vensim_data!$I5,PROTRA_capacity!$F$3:$F$1699,0))
)))</f>
        <v/>
      </c>
      <c r="L5" s="16" t="str">
        <f>IF(AND(INDEX(PROTRA_capacity!H$3:H$1699,MATCH(CHP_check_vensim_data!$H5,PROTRA_capacity!$F$3:$F$1699,0))&lt;&gt;0,INDEX(PROTRA_capacity!H$3:H$1699,MATCH(CHP_check_vensim_data!$I5,PROTRA_capacity!$F$3:$F$1699,0))=0),"elec 0, heat not",
IF(AND(INDEX(PROTRA_capacity!H$3:H$1699,MATCH(CHP_check_vensim_data!$I5,PROTRA_capacity!$F$3:$F$1699,0))&lt;&gt;0,INDEX(PROTRA_capacity!H$3:H$1699,MATCH(CHP_check_vensim_data!$H5,PROTRA_capacity!$F$3:$F$1699,0))=0),"heat 0, elec not",
IF(AND(INDEX(PROTRA_capacity!H$3:H$1699,MATCH(CHP_check_vensim_data!$I5,PROTRA_capacity!$F$3:$F$1699,0))=0,INDEX(PROTRA_capacity!H$3:H$1699,MATCH(CHP_check_vensim_data!$H5,PROTRA_capacity!$F$3:$F$1699,0))=0),"",
INDEX(PROTRA_capacity!H$3:H$1699,MATCH(CHP_check_vensim_data!$H5,PROTRA_capacity!$F$3:$F$1699,0))/INDEX(PROTRA_capacity!H$3:H$1699,MATCH(CHP_check_vensim_data!$I5,PROTRA_capacity!$F$3:$F$1699,0))
)))</f>
        <v/>
      </c>
      <c r="M5" s="16" t="str">
        <f>IF(AND(INDEX(PROTRA_capacity!I$3:I$1699,MATCH(CHP_check_vensim_data!$H5,PROTRA_capacity!$F$3:$F$1699,0))&lt;&gt;0,INDEX(PROTRA_capacity!I$3:I$1699,MATCH(CHP_check_vensim_data!$I5,PROTRA_capacity!$F$3:$F$1699,0))=0),"elec 0, heat not",
IF(AND(INDEX(PROTRA_capacity!I$3:I$1699,MATCH(CHP_check_vensim_data!$I5,PROTRA_capacity!$F$3:$F$1699,0))&lt;&gt;0,INDEX(PROTRA_capacity!I$3:I$1699,MATCH(CHP_check_vensim_data!$H5,PROTRA_capacity!$F$3:$F$1699,0))=0),"heat 0, elec not",
IF(AND(INDEX(PROTRA_capacity!I$3:I$1699,MATCH(CHP_check_vensim_data!$I5,PROTRA_capacity!$F$3:$F$1699,0))=0,INDEX(PROTRA_capacity!I$3:I$1699,MATCH(CHP_check_vensim_data!$H5,PROTRA_capacity!$F$3:$F$1699,0))=0),"",
INDEX(PROTRA_capacity!I$3:I$1699,MATCH(CHP_check_vensim_data!$H5,PROTRA_capacity!$F$3:$F$1699,0))/INDEX(PROTRA_capacity!I$3:I$1699,MATCH(CHP_check_vensim_data!$I5,PROTRA_capacity!$F$3:$F$1699,0))
)))</f>
        <v/>
      </c>
      <c r="N5" s="16" t="str">
        <f>IF(AND(INDEX(PROTRA_capacity!J$3:J$1699,MATCH(CHP_check_vensim_data!$H5,PROTRA_capacity!$F$3:$F$1699,0))&lt;&gt;0,INDEX(PROTRA_capacity!J$3:J$1699,MATCH(CHP_check_vensim_data!$I5,PROTRA_capacity!$F$3:$F$1699,0))=0),"elec 0, heat not",
IF(AND(INDEX(PROTRA_capacity!J$3:J$1699,MATCH(CHP_check_vensim_data!$I5,PROTRA_capacity!$F$3:$F$1699,0))&lt;&gt;0,INDEX(PROTRA_capacity!J$3:J$1699,MATCH(CHP_check_vensim_data!$H5,PROTRA_capacity!$F$3:$F$1699,0))=0),"heat 0, elec not",
IF(AND(INDEX(PROTRA_capacity!J$3:J$1699,MATCH(CHP_check_vensim_data!$I5,PROTRA_capacity!$F$3:$F$1699,0))=0,INDEX(PROTRA_capacity!J$3:J$1699,MATCH(CHP_check_vensim_data!$H5,PROTRA_capacity!$F$3:$F$1699,0))=0),"",
INDEX(PROTRA_capacity!J$3:J$1699,MATCH(CHP_check_vensim_data!$H5,PROTRA_capacity!$F$3:$F$1699,0))/INDEX(PROTRA_capacity!J$3:J$1699,MATCH(CHP_check_vensim_data!$I5,PROTRA_capacity!$F$3:$F$1699,0))
)))</f>
        <v/>
      </c>
      <c r="O5" s="16" t="str">
        <f>IF(AND(INDEX(PROTRA_capacity!K$3:K$1699,MATCH(CHP_check_vensim_data!$H5,PROTRA_capacity!$F$3:$F$1699,0))&lt;&gt;0,INDEX(PROTRA_capacity!K$3:K$1699,MATCH(CHP_check_vensim_data!$I5,PROTRA_capacity!$F$3:$F$1699,0))=0),"elec 0, heat not",
IF(AND(INDEX(PROTRA_capacity!K$3:K$1699,MATCH(CHP_check_vensim_data!$I5,PROTRA_capacity!$F$3:$F$1699,0))&lt;&gt;0,INDEX(PROTRA_capacity!K$3:K$1699,MATCH(CHP_check_vensim_data!$H5,PROTRA_capacity!$F$3:$F$1699,0))=0),"heat 0, elec not",
IF(AND(INDEX(PROTRA_capacity!K$3:K$1699,MATCH(CHP_check_vensim_data!$I5,PROTRA_capacity!$F$3:$F$1699,0))=0,INDEX(PROTRA_capacity!K$3:K$1699,MATCH(CHP_check_vensim_data!$H5,PROTRA_capacity!$F$3:$F$1699,0))=0),"",
INDEX(PROTRA_capacity!K$3:K$1699,MATCH(CHP_check_vensim_data!$H5,PROTRA_capacity!$F$3:$F$1699,0))/INDEX(PROTRA_capacity!K$3:K$1699,MATCH(CHP_check_vensim_data!$I5,PROTRA_capacity!$F$3:$F$1699,0))
)))</f>
        <v/>
      </c>
      <c r="P5" s="16" t="str">
        <f>IF(AND(INDEX(PROTRA_capacity!L$3:L$1699,MATCH(CHP_check_vensim_data!$H5,PROTRA_capacity!$F$3:$F$1699,0))&lt;&gt;0,INDEX(PROTRA_capacity!L$3:L$1699,MATCH(CHP_check_vensim_data!$I5,PROTRA_capacity!$F$3:$F$1699,0))=0),"elec 0, heat not",
IF(AND(INDEX(PROTRA_capacity!L$3:L$1699,MATCH(CHP_check_vensim_data!$I5,PROTRA_capacity!$F$3:$F$1699,0))&lt;&gt;0,INDEX(PROTRA_capacity!L$3:L$1699,MATCH(CHP_check_vensim_data!$H5,PROTRA_capacity!$F$3:$F$1699,0))=0),"heat 0, elec not",
IF(AND(INDEX(PROTRA_capacity!L$3:L$1699,MATCH(CHP_check_vensim_data!$I5,PROTRA_capacity!$F$3:$F$1699,0))=0,INDEX(PROTRA_capacity!L$3:L$1699,MATCH(CHP_check_vensim_data!$H5,PROTRA_capacity!$F$3:$F$1699,0))=0),"",
INDEX(PROTRA_capacity!L$3:L$1699,MATCH(CHP_check_vensim_data!$H5,PROTRA_capacity!$F$3:$F$1699,0))/INDEX(PROTRA_capacity!L$3:L$1699,MATCH(CHP_check_vensim_data!$I5,PROTRA_capacity!$F$3:$F$1699,0))
)))</f>
        <v/>
      </c>
      <c r="Q5" s="16" t="str">
        <f>IF(AND(INDEX(PROTRA_capacity!M$3:M$1699,MATCH(CHP_check_vensim_data!$H5,PROTRA_capacity!$F$3:$F$1699,0))&lt;&gt;0,INDEX(PROTRA_capacity!M$3:M$1699,MATCH(CHP_check_vensim_data!$I5,PROTRA_capacity!$F$3:$F$1699,0))=0),"elec 0, heat not",
IF(AND(INDEX(PROTRA_capacity!M$3:M$1699,MATCH(CHP_check_vensim_data!$I5,PROTRA_capacity!$F$3:$F$1699,0))&lt;&gt;0,INDEX(PROTRA_capacity!M$3:M$1699,MATCH(CHP_check_vensim_data!$H5,PROTRA_capacity!$F$3:$F$1699,0))=0),"heat 0, elec not",
IF(AND(INDEX(PROTRA_capacity!M$3:M$1699,MATCH(CHP_check_vensim_data!$I5,PROTRA_capacity!$F$3:$F$1699,0))=0,INDEX(PROTRA_capacity!M$3:M$1699,MATCH(CHP_check_vensim_data!$H5,PROTRA_capacity!$F$3:$F$1699,0))=0),"",
INDEX(PROTRA_capacity!M$3:M$1699,MATCH(CHP_check_vensim_data!$H5,PROTRA_capacity!$F$3:$F$1699,0))/INDEX(PROTRA_capacity!M$3:M$1699,MATCH(CHP_check_vensim_data!$I5,PROTRA_capacity!$F$3:$F$1699,0))
)))</f>
        <v/>
      </c>
      <c r="R5" s="16" t="str">
        <f>IF(AND(INDEX(PROTRA_capacity!N$3:N$1699,MATCH(CHP_check_vensim_data!$H5,PROTRA_capacity!$F$3:$F$1699,0))&lt;&gt;0,INDEX(PROTRA_capacity!N$3:N$1699,MATCH(CHP_check_vensim_data!$I5,PROTRA_capacity!$F$3:$F$1699,0))=0),"elec 0, heat not",
IF(AND(INDEX(PROTRA_capacity!N$3:N$1699,MATCH(CHP_check_vensim_data!$I5,PROTRA_capacity!$F$3:$F$1699,0))&lt;&gt;0,INDEX(PROTRA_capacity!N$3:N$1699,MATCH(CHP_check_vensim_data!$H5,PROTRA_capacity!$F$3:$F$1699,0))=0),"heat 0, elec not",
IF(AND(INDEX(PROTRA_capacity!N$3:N$1699,MATCH(CHP_check_vensim_data!$I5,PROTRA_capacity!$F$3:$F$1699,0))=0,INDEX(PROTRA_capacity!N$3:N$1699,MATCH(CHP_check_vensim_data!$H5,PROTRA_capacity!$F$3:$F$1699,0))=0),"",
INDEX(PROTRA_capacity!N$3:N$1699,MATCH(CHP_check_vensim_data!$H5,PROTRA_capacity!$F$3:$F$1699,0))/INDEX(PROTRA_capacity!N$3:N$1699,MATCH(CHP_check_vensim_data!$I5,PROTRA_capacity!$F$3:$F$1699,0))
)))</f>
        <v/>
      </c>
      <c r="S5" s="16" t="str">
        <f>IF(AND(INDEX(PROTRA_capacity!O$3:O$1699,MATCH(CHP_check_vensim_data!$H5,PROTRA_capacity!$F$3:$F$1699,0))&lt;&gt;0,INDEX(PROTRA_capacity!O$3:O$1699,MATCH(CHP_check_vensim_data!$I5,PROTRA_capacity!$F$3:$F$1699,0))=0),"elec 0, heat not",
IF(AND(INDEX(PROTRA_capacity!O$3:O$1699,MATCH(CHP_check_vensim_data!$I5,PROTRA_capacity!$F$3:$F$1699,0))&lt;&gt;0,INDEX(PROTRA_capacity!O$3:O$1699,MATCH(CHP_check_vensim_data!$H5,PROTRA_capacity!$F$3:$F$1699,0))=0),"heat 0, elec not",
IF(AND(INDEX(PROTRA_capacity!O$3:O$1699,MATCH(CHP_check_vensim_data!$I5,PROTRA_capacity!$F$3:$F$1699,0))=0,INDEX(PROTRA_capacity!O$3:O$1699,MATCH(CHP_check_vensim_data!$H5,PROTRA_capacity!$F$3:$F$1699,0))=0),"",
INDEX(PROTRA_capacity!O$3:O$1699,MATCH(CHP_check_vensim_data!$H5,PROTRA_capacity!$F$3:$F$1699,0))/INDEX(PROTRA_capacity!O$3:O$1699,MATCH(CHP_check_vensim_data!$I5,PROTRA_capacity!$F$3:$F$1699,0))
)))</f>
        <v/>
      </c>
      <c r="T5" s="16" t="str">
        <f>IF(AND(INDEX(PROTRA_capacity!P$3:P$1699,MATCH(CHP_check_vensim_data!$H5,PROTRA_capacity!$F$3:$F$1699,0))&lt;&gt;0,INDEX(PROTRA_capacity!P$3:P$1699,MATCH(CHP_check_vensim_data!$I5,PROTRA_capacity!$F$3:$F$1699,0))=0),"elec 0, heat not",
IF(AND(INDEX(PROTRA_capacity!P$3:P$1699,MATCH(CHP_check_vensim_data!$I5,PROTRA_capacity!$F$3:$F$1699,0))&lt;&gt;0,INDEX(PROTRA_capacity!P$3:P$1699,MATCH(CHP_check_vensim_data!$H5,PROTRA_capacity!$F$3:$F$1699,0))=0),"heat 0, elec not",
IF(AND(INDEX(PROTRA_capacity!P$3:P$1699,MATCH(CHP_check_vensim_data!$I5,PROTRA_capacity!$F$3:$F$1699,0))=0,INDEX(PROTRA_capacity!P$3:P$1699,MATCH(CHP_check_vensim_data!$H5,PROTRA_capacity!$F$3:$F$1699,0))=0),"",
INDEX(PROTRA_capacity!P$3:P$1699,MATCH(CHP_check_vensim_data!$H5,PROTRA_capacity!$F$3:$F$1699,0))/INDEX(PROTRA_capacity!P$3:P$1699,MATCH(CHP_check_vensim_data!$I5,PROTRA_capacity!$F$3:$F$1699,0))
)))</f>
        <v/>
      </c>
      <c r="U5" s="16" t="str">
        <f>IF(AND(INDEX(PROTRA_capacity!Q$3:Q$1699,MATCH(CHP_check_vensim_data!$H5,PROTRA_capacity!$F$3:$F$1699,0))&lt;&gt;0,INDEX(PROTRA_capacity!Q$3:Q$1699,MATCH(CHP_check_vensim_data!$I5,PROTRA_capacity!$F$3:$F$1699,0))=0),"elec 0, heat not",
IF(AND(INDEX(PROTRA_capacity!Q$3:Q$1699,MATCH(CHP_check_vensim_data!$I5,PROTRA_capacity!$F$3:$F$1699,0))&lt;&gt;0,INDEX(PROTRA_capacity!Q$3:Q$1699,MATCH(CHP_check_vensim_data!$H5,PROTRA_capacity!$F$3:$F$1699,0))=0),"heat 0, elec not",
IF(AND(INDEX(PROTRA_capacity!Q$3:Q$1699,MATCH(CHP_check_vensim_data!$I5,PROTRA_capacity!$F$3:$F$1699,0))=0,INDEX(PROTRA_capacity!Q$3:Q$1699,MATCH(CHP_check_vensim_data!$H5,PROTRA_capacity!$F$3:$F$1699,0))=0),"",
INDEX(PROTRA_capacity!Q$3:Q$1699,MATCH(CHP_check_vensim_data!$H5,PROTRA_capacity!$F$3:$F$1699,0))/INDEX(PROTRA_capacity!Q$3:Q$1699,MATCH(CHP_check_vensim_data!$I5,PROTRA_capacity!$F$3:$F$1699,0))
)))</f>
        <v/>
      </c>
      <c r="V5" s="16" t="str">
        <f>IF(AND(INDEX(PROTRA_capacity!R$3:R$1699,MATCH(CHP_check_vensim_data!$H5,PROTRA_capacity!$F$3:$F$1699,0))&lt;&gt;0,INDEX(PROTRA_capacity!R$3:R$1699,MATCH(CHP_check_vensim_data!$I5,PROTRA_capacity!$F$3:$F$1699,0))=0),"elec 0, heat not",
IF(AND(INDEX(PROTRA_capacity!R$3:R$1699,MATCH(CHP_check_vensim_data!$I5,PROTRA_capacity!$F$3:$F$1699,0))&lt;&gt;0,INDEX(PROTRA_capacity!R$3:R$1699,MATCH(CHP_check_vensim_data!$H5,PROTRA_capacity!$F$3:$F$1699,0))=0),"heat 0, elec not",
IF(AND(INDEX(PROTRA_capacity!R$3:R$1699,MATCH(CHP_check_vensim_data!$I5,PROTRA_capacity!$F$3:$F$1699,0))=0,INDEX(PROTRA_capacity!R$3:R$1699,MATCH(CHP_check_vensim_data!$H5,PROTRA_capacity!$F$3:$F$1699,0))=0),"",
INDEX(PROTRA_capacity!R$3:R$1699,MATCH(CHP_check_vensim_data!$H5,PROTRA_capacity!$F$3:$F$1699,0))/INDEX(PROTRA_capacity!R$3:R$1699,MATCH(CHP_check_vensim_data!$I5,PROTRA_capacity!$F$3:$F$1699,0))
)))</f>
        <v/>
      </c>
      <c r="W5" s="16" t="str">
        <f>IF(AND(INDEX(PROTRA_capacity!S$3:S$1699,MATCH(CHP_check_vensim_data!$H5,PROTRA_capacity!$F$3:$F$1699,0))&lt;&gt;0,INDEX(PROTRA_capacity!S$3:S$1699,MATCH(CHP_check_vensim_data!$I5,PROTRA_capacity!$F$3:$F$1699,0))=0),"elec 0, heat not",
IF(AND(INDEX(PROTRA_capacity!S$3:S$1699,MATCH(CHP_check_vensim_data!$I5,PROTRA_capacity!$F$3:$F$1699,0))&lt;&gt;0,INDEX(PROTRA_capacity!S$3:S$1699,MATCH(CHP_check_vensim_data!$H5,PROTRA_capacity!$F$3:$F$1699,0))=0),"heat 0, elec not",
IF(AND(INDEX(PROTRA_capacity!S$3:S$1699,MATCH(CHP_check_vensim_data!$I5,PROTRA_capacity!$F$3:$F$1699,0))=0,INDEX(PROTRA_capacity!S$3:S$1699,MATCH(CHP_check_vensim_data!$H5,PROTRA_capacity!$F$3:$F$1699,0))=0),"",
INDEX(PROTRA_capacity!S$3:S$1699,MATCH(CHP_check_vensim_data!$H5,PROTRA_capacity!$F$3:$F$1699,0))/INDEX(PROTRA_capacity!S$3:S$1699,MATCH(CHP_check_vensim_data!$I5,PROTRA_capacity!$F$3:$F$1699,0))
)))</f>
        <v/>
      </c>
      <c r="X5" s="16" t="str">
        <f>IF(AND(INDEX(PROTRA_capacity!T$3:T$1699,MATCH(CHP_check_vensim_data!$H5,PROTRA_capacity!$F$3:$F$1699,0))&lt;&gt;0,INDEX(PROTRA_capacity!T$3:T$1699,MATCH(CHP_check_vensim_data!$I5,PROTRA_capacity!$F$3:$F$1699,0))=0),"elec 0, heat not",
IF(AND(INDEX(PROTRA_capacity!T$3:T$1699,MATCH(CHP_check_vensim_data!$I5,PROTRA_capacity!$F$3:$F$1699,0))&lt;&gt;0,INDEX(PROTRA_capacity!T$3:T$1699,MATCH(CHP_check_vensim_data!$H5,PROTRA_capacity!$F$3:$F$1699,0))=0),"heat 0, elec not",
IF(AND(INDEX(PROTRA_capacity!T$3:T$1699,MATCH(CHP_check_vensim_data!$I5,PROTRA_capacity!$F$3:$F$1699,0))=0,INDEX(PROTRA_capacity!T$3:T$1699,MATCH(CHP_check_vensim_data!$H5,PROTRA_capacity!$F$3:$F$1699,0))=0),"",
INDEX(PROTRA_capacity!T$3:T$1699,MATCH(CHP_check_vensim_data!$H5,PROTRA_capacity!$F$3:$F$1699,0))/INDEX(PROTRA_capacity!T$3:T$1699,MATCH(CHP_check_vensim_data!$I5,PROTRA_capacity!$F$3:$F$1699,0))
)))</f>
        <v/>
      </c>
      <c r="Y5" s="16" t="str">
        <f>IF(AND(INDEX(PROTRA_capacity!U$3:U$1699,MATCH(CHP_check_vensim_data!$H5,PROTRA_capacity!$F$3:$F$1699,0))&lt;&gt;0,INDEX(PROTRA_capacity!U$3:U$1699,MATCH(CHP_check_vensim_data!$I5,PROTRA_capacity!$F$3:$F$1699,0))=0),"elec 0, heat not",
IF(AND(INDEX(PROTRA_capacity!U$3:U$1699,MATCH(CHP_check_vensim_data!$I5,PROTRA_capacity!$F$3:$F$1699,0))&lt;&gt;0,INDEX(PROTRA_capacity!U$3:U$1699,MATCH(CHP_check_vensim_data!$H5,PROTRA_capacity!$F$3:$F$1699,0))=0),"heat 0, elec not",
IF(AND(INDEX(PROTRA_capacity!U$3:U$1699,MATCH(CHP_check_vensim_data!$I5,PROTRA_capacity!$F$3:$F$1699,0))=0,INDEX(PROTRA_capacity!U$3:U$1699,MATCH(CHP_check_vensim_data!$H5,PROTRA_capacity!$F$3:$F$1699,0))=0),"",
INDEX(PROTRA_capacity!U$3:U$1699,MATCH(CHP_check_vensim_data!$H5,PROTRA_capacity!$F$3:$F$1699,0))/INDEX(PROTRA_capacity!U$3:U$1699,MATCH(CHP_check_vensim_data!$I5,PROTRA_capacity!$F$3:$F$1699,0))
)))</f>
        <v/>
      </c>
      <c r="Z5" s="72" t="e">
        <f t="shared" si="3"/>
        <v>#DIV/0!</v>
      </c>
    </row>
    <row r="6" spans="1:26" s="27" customFormat="1" x14ac:dyDescent="0.35">
      <c r="A6" t="s">
        <v>56</v>
      </c>
      <c r="B6" s="25"/>
      <c r="C6" s="25"/>
      <c r="D6" s="25"/>
      <c r="E6" t="s">
        <v>3</v>
      </c>
      <c r="F6" s="25"/>
      <c r="G6" t="str">
        <f t="shared" si="0"/>
        <v>els</v>
      </c>
      <c r="H6" t="str">
        <f t="shared" si="1"/>
        <v>ITALYTO_heatPROTRA_CHP_liquid_fuels</v>
      </c>
      <c r="I6" t="str">
        <f t="shared" si="2"/>
        <v>ITALYTO_elecPROTRA_CHP_liquid_fuels</v>
      </c>
      <c r="J6" s="16" t="e">
        <f>IF(AND(INDEX(PROTRA_capacity!#REF!,MATCH(CHP_check_vensim_data!$H6,PROTRA_capacity!$F$3:$F$1699,0))&lt;&gt;0,INDEX(PROTRA_capacity!#REF!,MATCH(CHP_check_vensim_data!$I6,PROTRA_capacity!$F$3:$F$1699,0))=0),"elec 0, heat not",
IF(AND(INDEX(PROTRA_capacity!#REF!,MATCH(CHP_check_vensim_data!$I6,PROTRA_capacity!$F$3:$F$1699,0))&lt;&gt;0,INDEX(PROTRA_capacity!#REF!,MATCH(CHP_check_vensim_data!$H6,PROTRA_capacity!$F$3:$F$1699,0))=0),"heat 0, elec not",
IF(AND(INDEX(PROTRA_capacity!#REF!,MATCH(CHP_check_vensim_data!$I6,PROTRA_capacity!$F$3:$F$1699,0))=0,INDEX(PROTRA_capacity!#REF!,MATCH(CHP_check_vensim_data!$H6,PROTRA_capacity!$F$3:$F$1699,0))=0),"",
INDEX(PROTRA_capacity!#REF!,MATCH(CHP_check_vensim_data!$H6,PROTRA_capacity!$F$3:$F$1699,0))/INDEX(PROTRA_capacity!#REF!,MATCH(CHP_check_vensim_data!$I6,PROTRA_capacity!$F$3:$F$1699,0))
)))</f>
        <v>#REF!</v>
      </c>
      <c r="K6" s="16">
        <f>IF(AND(INDEX(PROTRA_capacity!G$3:G$1699,MATCH(CHP_check_vensim_data!$H6,PROTRA_capacity!$F$3:$F$1699,0))&lt;&gt;0,INDEX(PROTRA_capacity!G$3:G$1699,MATCH(CHP_check_vensim_data!$I6,PROTRA_capacity!$F$3:$F$1699,0))=0),"elec 0, heat not",
IF(AND(INDEX(PROTRA_capacity!G$3:G$1699,MATCH(CHP_check_vensim_data!$I6,PROTRA_capacity!$F$3:$F$1699,0))&lt;&gt;0,INDEX(PROTRA_capacity!G$3:G$1699,MATCH(CHP_check_vensim_data!$H6,PROTRA_capacity!$F$3:$F$1699,0))=0),"heat 0, elec not",
IF(AND(INDEX(PROTRA_capacity!G$3:G$1699,MATCH(CHP_check_vensim_data!$I6,PROTRA_capacity!$F$3:$F$1699,0))=0,INDEX(PROTRA_capacity!G$3:G$1699,MATCH(CHP_check_vensim_data!$H6,PROTRA_capacity!$F$3:$F$1699,0))=0),"",
INDEX(PROTRA_capacity!G$3:G$1699,MATCH(CHP_check_vensim_data!$H6,PROTRA_capacity!$F$3:$F$1699,0))/INDEX(PROTRA_capacity!G$3:G$1699,MATCH(CHP_check_vensim_data!$I6,PROTRA_capacity!$F$3:$F$1699,0))
)))</f>
        <v>0.13925572982025253</v>
      </c>
      <c r="L6" s="16">
        <f>IF(AND(INDEX(PROTRA_capacity!H$3:H$1699,MATCH(CHP_check_vensim_data!$H6,PROTRA_capacity!$F$3:$F$1699,0))&lt;&gt;0,INDEX(PROTRA_capacity!H$3:H$1699,MATCH(CHP_check_vensim_data!$I6,PROTRA_capacity!$F$3:$F$1699,0))=0),"elec 0, heat not",
IF(AND(INDEX(PROTRA_capacity!H$3:H$1699,MATCH(CHP_check_vensim_data!$I6,PROTRA_capacity!$F$3:$F$1699,0))&lt;&gt;0,INDEX(PROTRA_capacity!H$3:H$1699,MATCH(CHP_check_vensim_data!$H6,PROTRA_capacity!$F$3:$F$1699,0))=0),"heat 0, elec not",
IF(AND(INDEX(PROTRA_capacity!H$3:H$1699,MATCH(CHP_check_vensim_data!$I6,PROTRA_capacity!$F$3:$F$1699,0))=0,INDEX(PROTRA_capacity!H$3:H$1699,MATCH(CHP_check_vensim_data!$H6,PROTRA_capacity!$F$3:$F$1699,0))=0),"",
INDEX(PROTRA_capacity!H$3:H$1699,MATCH(CHP_check_vensim_data!$H6,PROTRA_capacity!$F$3:$F$1699,0))/INDEX(PROTRA_capacity!H$3:H$1699,MATCH(CHP_check_vensim_data!$I6,PROTRA_capacity!$F$3:$F$1699,0))
)))</f>
        <v>0.13169988188000539</v>
      </c>
      <c r="M6" s="16">
        <f>IF(AND(INDEX(PROTRA_capacity!I$3:I$1699,MATCH(CHP_check_vensim_data!$H6,PROTRA_capacity!$F$3:$F$1699,0))&lt;&gt;0,INDEX(PROTRA_capacity!I$3:I$1699,MATCH(CHP_check_vensim_data!$I6,PROTRA_capacity!$F$3:$F$1699,0))=0),"elec 0, heat not",
IF(AND(INDEX(PROTRA_capacity!I$3:I$1699,MATCH(CHP_check_vensim_data!$I6,PROTRA_capacity!$F$3:$F$1699,0))&lt;&gt;0,INDEX(PROTRA_capacity!I$3:I$1699,MATCH(CHP_check_vensim_data!$H6,PROTRA_capacity!$F$3:$F$1699,0))=0),"heat 0, elec not",
IF(AND(INDEX(PROTRA_capacity!I$3:I$1699,MATCH(CHP_check_vensim_data!$I6,PROTRA_capacity!$F$3:$F$1699,0))=0,INDEX(PROTRA_capacity!I$3:I$1699,MATCH(CHP_check_vensim_data!$H6,PROTRA_capacity!$F$3:$F$1699,0))=0),"",
INDEX(PROTRA_capacity!I$3:I$1699,MATCH(CHP_check_vensim_data!$H6,PROTRA_capacity!$F$3:$F$1699,0))/INDEX(PROTRA_capacity!I$3:I$1699,MATCH(CHP_check_vensim_data!$I6,PROTRA_capacity!$F$3:$F$1699,0))
)))</f>
        <v>0.12666583290811684</v>
      </c>
      <c r="N6" s="16">
        <f>IF(AND(INDEX(PROTRA_capacity!J$3:J$1699,MATCH(CHP_check_vensim_data!$H6,PROTRA_capacity!$F$3:$F$1699,0))&lt;&gt;0,INDEX(PROTRA_capacity!J$3:J$1699,MATCH(CHP_check_vensim_data!$I6,PROTRA_capacity!$F$3:$F$1699,0))=0),"elec 0, heat not",
IF(AND(INDEX(PROTRA_capacity!J$3:J$1699,MATCH(CHP_check_vensim_data!$I6,PROTRA_capacity!$F$3:$F$1699,0))&lt;&gt;0,INDEX(PROTRA_capacity!J$3:J$1699,MATCH(CHP_check_vensim_data!$H6,PROTRA_capacity!$F$3:$F$1699,0))=0),"heat 0, elec not",
IF(AND(INDEX(PROTRA_capacity!J$3:J$1699,MATCH(CHP_check_vensim_data!$I6,PROTRA_capacity!$F$3:$F$1699,0))=0,INDEX(PROTRA_capacity!J$3:J$1699,MATCH(CHP_check_vensim_data!$H6,PROTRA_capacity!$F$3:$F$1699,0))=0),"",
INDEX(PROTRA_capacity!J$3:J$1699,MATCH(CHP_check_vensim_data!$H6,PROTRA_capacity!$F$3:$F$1699,0))/INDEX(PROTRA_capacity!J$3:J$1699,MATCH(CHP_check_vensim_data!$I6,PROTRA_capacity!$F$3:$F$1699,0))
)))</f>
        <v>0.1308677575619579</v>
      </c>
      <c r="O6" s="16">
        <f>IF(AND(INDEX(PROTRA_capacity!K$3:K$1699,MATCH(CHP_check_vensim_data!$H6,PROTRA_capacity!$F$3:$F$1699,0))&lt;&gt;0,INDEX(PROTRA_capacity!K$3:K$1699,MATCH(CHP_check_vensim_data!$I6,PROTRA_capacity!$F$3:$F$1699,0))=0),"elec 0, heat not",
IF(AND(INDEX(PROTRA_capacity!K$3:K$1699,MATCH(CHP_check_vensim_data!$I6,PROTRA_capacity!$F$3:$F$1699,0))&lt;&gt;0,INDEX(PROTRA_capacity!K$3:K$1699,MATCH(CHP_check_vensim_data!$H6,PROTRA_capacity!$F$3:$F$1699,0))=0),"heat 0, elec not",
IF(AND(INDEX(PROTRA_capacity!K$3:K$1699,MATCH(CHP_check_vensim_data!$I6,PROTRA_capacity!$F$3:$F$1699,0))=0,INDEX(PROTRA_capacity!K$3:K$1699,MATCH(CHP_check_vensim_data!$H6,PROTRA_capacity!$F$3:$F$1699,0))=0),"",
INDEX(PROTRA_capacity!K$3:K$1699,MATCH(CHP_check_vensim_data!$H6,PROTRA_capacity!$F$3:$F$1699,0))/INDEX(PROTRA_capacity!K$3:K$1699,MATCH(CHP_check_vensim_data!$I6,PROTRA_capacity!$F$3:$F$1699,0))
)))</f>
        <v>0.11586141130694901</v>
      </c>
      <c r="P6" s="16">
        <f>IF(AND(INDEX(PROTRA_capacity!L$3:L$1699,MATCH(CHP_check_vensim_data!$H6,PROTRA_capacity!$F$3:$F$1699,0))&lt;&gt;0,INDEX(PROTRA_capacity!L$3:L$1699,MATCH(CHP_check_vensim_data!$I6,PROTRA_capacity!$F$3:$F$1699,0))=0),"elec 0, heat not",
IF(AND(INDEX(PROTRA_capacity!L$3:L$1699,MATCH(CHP_check_vensim_data!$I6,PROTRA_capacity!$F$3:$F$1699,0))&lt;&gt;0,INDEX(PROTRA_capacity!L$3:L$1699,MATCH(CHP_check_vensim_data!$H6,PROTRA_capacity!$F$3:$F$1699,0))=0),"heat 0, elec not",
IF(AND(INDEX(PROTRA_capacity!L$3:L$1699,MATCH(CHP_check_vensim_data!$I6,PROTRA_capacity!$F$3:$F$1699,0))=0,INDEX(PROTRA_capacity!L$3:L$1699,MATCH(CHP_check_vensim_data!$H6,PROTRA_capacity!$F$3:$F$1699,0))=0),"",
INDEX(PROTRA_capacity!L$3:L$1699,MATCH(CHP_check_vensim_data!$H6,PROTRA_capacity!$F$3:$F$1699,0))/INDEX(PROTRA_capacity!L$3:L$1699,MATCH(CHP_check_vensim_data!$I6,PROTRA_capacity!$F$3:$F$1699,0))
)))</f>
        <v>9.9286366570066384E-2</v>
      </c>
      <c r="Q6" s="16">
        <f>IF(AND(INDEX(PROTRA_capacity!M$3:M$1699,MATCH(CHP_check_vensim_data!$H6,PROTRA_capacity!$F$3:$F$1699,0))&lt;&gt;0,INDEX(PROTRA_capacity!M$3:M$1699,MATCH(CHP_check_vensim_data!$I6,PROTRA_capacity!$F$3:$F$1699,0))=0),"elec 0, heat not",
IF(AND(INDEX(PROTRA_capacity!M$3:M$1699,MATCH(CHP_check_vensim_data!$I6,PROTRA_capacity!$F$3:$F$1699,0))&lt;&gt;0,INDEX(PROTRA_capacity!M$3:M$1699,MATCH(CHP_check_vensim_data!$H6,PROTRA_capacity!$F$3:$F$1699,0))=0),"heat 0, elec not",
IF(AND(INDEX(PROTRA_capacity!M$3:M$1699,MATCH(CHP_check_vensim_data!$I6,PROTRA_capacity!$F$3:$F$1699,0))=0,INDEX(PROTRA_capacity!M$3:M$1699,MATCH(CHP_check_vensim_data!$H6,PROTRA_capacity!$F$3:$F$1699,0))=0),"",
INDEX(PROTRA_capacity!M$3:M$1699,MATCH(CHP_check_vensim_data!$H6,PROTRA_capacity!$F$3:$F$1699,0))/INDEX(PROTRA_capacity!M$3:M$1699,MATCH(CHP_check_vensim_data!$I6,PROTRA_capacity!$F$3:$F$1699,0))
)))</f>
        <v>7.6622954781198627E-2</v>
      </c>
      <c r="R6" s="16">
        <f>IF(AND(INDEX(PROTRA_capacity!N$3:N$1699,MATCH(CHP_check_vensim_data!$H6,PROTRA_capacity!$F$3:$F$1699,0))&lt;&gt;0,INDEX(PROTRA_capacity!N$3:N$1699,MATCH(CHP_check_vensim_data!$I6,PROTRA_capacity!$F$3:$F$1699,0))=0),"elec 0, heat not",
IF(AND(INDEX(PROTRA_capacity!N$3:N$1699,MATCH(CHP_check_vensim_data!$I6,PROTRA_capacity!$F$3:$F$1699,0))&lt;&gt;0,INDEX(PROTRA_capacity!N$3:N$1699,MATCH(CHP_check_vensim_data!$H6,PROTRA_capacity!$F$3:$F$1699,0))=0),"heat 0, elec not",
IF(AND(INDEX(PROTRA_capacity!N$3:N$1699,MATCH(CHP_check_vensim_data!$I6,PROTRA_capacity!$F$3:$F$1699,0))=0,INDEX(PROTRA_capacity!N$3:N$1699,MATCH(CHP_check_vensim_data!$H6,PROTRA_capacity!$F$3:$F$1699,0))=0),"",
INDEX(PROTRA_capacity!N$3:N$1699,MATCH(CHP_check_vensim_data!$H6,PROTRA_capacity!$F$3:$F$1699,0))/INDEX(PROTRA_capacity!N$3:N$1699,MATCH(CHP_check_vensim_data!$I6,PROTRA_capacity!$F$3:$F$1699,0))
)))</f>
        <v>7.599462015792563E-2</v>
      </c>
      <c r="S6" s="16">
        <f>IF(AND(INDEX(PROTRA_capacity!O$3:O$1699,MATCH(CHP_check_vensim_data!$H6,PROTRA_capacity!$F$3:$F$1699,0))&lt;&gt;0,INDEX(PROTRA_capacity!O$3:O$1699,MATCH(CHP_check_vensim_data!$I6,PROTRA_capacity!$F$3:$F$1699,0))=0),"elec 0, heat not",
IF(AND(INDEX(PROTRA_capacity!O$3:O$1699,MATCH(CHP_check_vensim_data!$I6,PROTRA_capacity!$F$3:$F$1699,0))&lt;&gt;0,INDEX(PROTRA_capacity!O$3:O$1699,MATCH(CHP_check_vensim_data!$H6,PROTRA_capacity!$F$3:$F$1699,0))=0),"heat 0, elec not",
IF(AND(INDEX(PROTRA_capacity!O$3:O$1699,MATCH(CHP_check_vensim_data!$I6,PROTRA_capacity!$F$3:$F$1699,0))=0,INDEX(PROTRA_capacity!O$3:O$1699,MATCH(CHP_check_vensim_data!$H6,PROTRA_capacity!$F$3:$F$1699,0))=0),"",
INDEX(PROTRA_capacity!O$3:O$1699,MATCH(CHP_check_vensim_data!$H6,PROTRA_capacity!$F$3:$F$1699,0))/INDEX(PROTRA_capacity!O$3:O$1699,MATCH(CHP_check_vensim_data!$I6,PROTRA_capacity!$F$3:$F$1699,0))
)))</f>
        <v>7.3445207801763085E-2</v>
      </c>
      <c r="T6" s="16">
        <f>IF(AND(INDEX(PROTRA_capacity!P$3:P$1699,MATCH(CHP_check_vensim_data!$H6,PROTRA_capacity!$F$3:$F$1699,0))&lt;&gt;0,INDEX(PROTRA_capacity!P$3:P$1699,MATCH(CHP_check_vensim_data!$I6,PROTRA_capacity!$F$3:$F$1699,0))=0),"elec 0, heat not",
IF(AND(INDEX(PROTRA_capacity!P$3:P$1699,MATCH(CHP_check_vensim_data!$I6,PROTRA_capacity!$F$3:$F$1699,0))&lt;&gt;0,INDEX(PROTRA_capacity!P$3:P$1699,MATCH(CHP_check_vensim_data!$H6,PROTRA_capacity!$F$3:$F$1699,0))=0),"heat 0, elec not",
IF(AND(INDEX(PROTRA_capacity!P$3:P$1699,MATCH(CHP_check_vensim_data!$I6,PROTRA_capacity!$F$3:$F$1699,0))=0,INDEX(PROTRA_capacity!P$3:P$1699,MATCH(CHP_check_vensim_data!$H6,PROTRA_capacity!$F$3:$F$1699,0))=0),"",
INDEX(PROTRA_capacity!P$3:P$1699,MATCH(CHP_check_vensim_data!$H6,PROTRA_capacity!$F$3:$F$1699,0))/INDEX(PROTRA_capacity!P$3:P$1699,MATCH(CHP_check_vensim_data!$I6,PROTRA_capacity!$F$3:$F$1699,0))
)))</f>
        <v>7.2994627066344769E-2</v>
      </c>
      <c r="U6" s="16">
        <f>IF(AND(INDEX(PROTRA_capacity!Q$3:Q$1699,MATCH(CHP_check_vensim_data!$H6,PROTRA_capacity!$F$3:$F$1699,0))&lt;&gt;0,INDEX(PROTRA_capacity!Q$3:Q$1699,MATCH(CHP_check_vensim_data!$I6,PROTRA_capacity!$F$3:$F$1699,0))=0),"elec 0, heat not",
IF(AND(INDEX(PROTRA_capacity!Q$3:Q$1699,MATCH(CHP_check_vensim_data!$I6,PROTRA_capacity!$F$3:$F$1699,0))&lt;&gt;0,INDEX(PROTRA_capacity!Q$3:Q$1699,MATCH(CHP_check_vensim_data!$H6,PROTRA_capacity!$F$3:$F$1699,0))=0),"heat 0, elec not",
IF(AND(INDEX(PROTRA_capacity!Q$3:Q$1699,MATCH(CHP_check_vensim_data!$I6,PROTRA_capacity!$F$3:$F$1699,0))=0,INDEX(PROTRA_capacity!Q$3:Q$1699,MATCH(CHP_check_vensim_data!$H6,PROTRA_capacity!$F$3:$F$1699,0))=0),"",
INDEX(PROTRA_capacity!Q$3:Q$1699,MATCH(CHP_check_vensim_data!$H6,PROTRA_capacity!$F$3:$F$1699,0))/INDEX(PROTRA_capacity!Q$3:Q$1699,MATCH(CHP_check_vensim_data!$I6,PROTRA_capacity!$F$3:$F$1699,0))
)))</f>
        <v>4.3083711613941478E-2</v>
      </c>
      <c r="V6" s="16">
        <f>IF(AND(INDEX(PROTRA_capacity!R$3:R$1699,MATCH(CHP_check_vensim_data!$H6,PROTRA_capacity!$F$3:$F$1699,0))&lt;&gt;0,INDEX(PROTRA_capacity!R$3:R$1699,MATCH(CHP_check_vensim_data!$I6,PROTRA_capacity!$F$3:$F$1699,0))=0),"elec 0, heat not",
IF(AND(INDEX(PROTRA_capacity!R$3:R$1699,MATCH(CHP_check_vensim_data!$I6,PROTRA_capacity!$F$3:$F$1699,0))&lt;&gt;0,INDEX(PROTRA_capacity!R$3:R$1699,MATCH(CHP_check_vensim_data!$H6,PROTRA_capacity!$F$3:$F$1699,0))=0),"heat 0, elec not",
IF(AND(INDEX(PROTRA_capacity!R$3:R$1699,MATCH(CHP_check_vensim_data!$I6,PROTRA_capacity!$F$3:$F$1699,0))=0,INDEX(PROTRA_capacity!R$3:R$1699,MATCH(CHP_check_vensim_data!$H6,PROTRA_capacity!$F$3:$F$1699,0))=0),"",
INDEX(PROTRA_capacity!R$3:R$1699,MATCH(CHP_check_vensim_data!$H6,PROTRA_capacity!$F$3:$F$1699,0))/INDEX(PROTRA_capacity!R$3:R$1699,MATCH(CHP_check_vensim_data!$I6,PROTRA_capacity!$F$3:$F$1699,0))
)))</f>
        <v>7.2805941670787841E-2</v>
      </c>
      <c r="W6" s="16">
        <f>IF(AND(INDEX(PROTRA_capacity!S$3:S$1699,MATCH(CHP_check_vensim_data!$H6,PROTRA_capacity!$F$3:$F$1699,0))&lt;&gt;0,INDEX(PROTRA_capacity!S$3:S$1699,MATCH(CHP_check_vensim_data!$I6,PROTRA_capacity!$F$3:$F$1699,0))=0),"elec 0, heat not",
IF(AND(INDEX(PROTRA_capacity!S$3:S$1699,MATCH(CHP_check_vensim_data!$I6,PROTRA_capacity!$F$3:$F$1699,0))&lt;&gt;0,INDEX(PROTRA_capacity!S$3:S$1699,MATCH(CHP_check_vensim_data!$H6,PROTRA_capacity!$F$3:$F$1699,0))=0),"heat 0, elec not",
IF(AND(INDEX(PROTRA_capacity!S$3:S$1699,MATCH(CHP_check_vensim_data!$I6,PROTRA_capacity!$F$3:$F$1699,0))=0,INDEX(PROTRA_capacity!S$3:S$1699,MATCH(CHP_check_vensim_data!$H6,PROTRA_capacity!$F$3:$F$1699,0))=0),"",
INDEX(PROTRA_capacity!S$3:S$1699,MATCH(CHP_check_vensim_data!$H6,PROTRA_capacity!$F$3:$F$1699,0))/INDEX(PROTRA_capacity!S$3:S$1699,MATCH(CHP_check_vensim_data!$I6,PROTRA_capacity!$F$3:$F$1699,0))
)))</f>
        <v>0.14639612119104289</v>
      </c>
      <c r="X6" s="16">
        <f>IF(AND(INDEX(PROTRA_capacity!T$3:T$1699,MATCH(CHP_check_vensim_data!$H6,PROTRA_capacity!$F$3:$F$1699,0))&lt;&gt;0,INDEX(PROTRA_capacity!T$3:T$1699,MATCH(CHP_check_vensim_data!$I6,PROTRA_capacity!$F$3:$F$1699,0))=0),"elec 0, heat not",
IF(AND(INDEX(PROTRA_capacity!T$3:T$1699,MATCH(CHP_check_vensim_data!$I6,PROTRA_capacity!$F$3:$F$1699,0))&lt;&gt;0,INDEX(PROTRA_capacity!T$3:T$1699,MATCH(CHP_check_vensim_data!$H6,PROTRA_capacity!$F$3:$F$1699,0))=0),"heat 0, elec not",
IF(AND(INDEX(PROTRA_capacity!T$3:T$1699,MATCH(CHP_check_vensim_data!$I6,PROTRA_capacity!$F$3:$F$1699,0))=0,INDEX(PROTRA_capacity!T$3:T$1699,MATCH(CHP_check_vensim_data!$H6,PROTRA_capacity!$F$3:$F$1699,0))=0),"",
INDEX(PROTRA_capacity!T$3:T$1699,MATCH(CHP_check_vensim_data!$H6,PROTRA_capacity!$F$3:$F$1699,0))/INDEX(PROTRA_capacity!T$3:T$1699,MATCH(CHP_check_vensim_data!$I6,PROTRA_capacity!$F$3:$F$1699,0))
)))</f>
        <v>0.20820685361495631</v>
      </c>
      <c r="Y6" s="16">
        <f>IF(AND(INDEX(PROTRA_capacity!U$3:U$1699,MATCH(CHP_check_vensim_data!$H6,PROTRA_capacity!$F$3:$F$1699,0))&lt;&gt;0,INDEX(PROTRA_capacity!U$3:U$1699,MATCH(CHP_check_vensim_data!$I6,PROTRA_capacity!$F$3:$F$1699,0))=0),"elec 0, heat not",
IF(AND(INDEX(PROTRA_capacity!U$3:U$1699,MATCH(CHP_check_vensim_data!$I6,PROTRA_capacity!$F$3:$F$1699,0))&lt;&gt;0,INDEX(PROTRA_capacity!U$3:U$1699,MATCH(CHP_check_vensim_data!$H6,PROTRA_capacity!$F$3:$F$1699,0))=0),"heat 0, elec not",
IF(AND(INDEX(PROTRA_capacity!U$3:U$1699,MATCH(CHP_check_vensim_data!$I6,PROTRA_capacity!$F$3:$F$1699,0))=0,INDEX(PROTRA_capacity!U$3:U$1699,MATCH(CHP_check_vensim_data!$H6,PROTRA_capacity!$F$3:$F$1699,0))=0),"",
INDEX(PROTRA_capacity!U$3:U$1699,MATCH(CHP_check_vensim_data!$H6,PROTRA_capacity!$F$3:$F$1699,0))/INDEX(PROTRA_capacity!U$3:U$1699,MATCH(CHP_check_vensim_data!$I6,PROTRA_capacity!$F$3:$F$1699,0))
)))</f>
        <v>0.19129198657299384</v>
      </c>
      <c r="Z6" s="72">
        <f t="shared" si="3"/>
        <v>0.18196498712633102</v>
      </c>
    </row>
    <row r="7" spans="1:26" s="27" customFormat="1" x14ac:dyDescent="0.35">
      <c r="A7" t="s">
        <v>56</v>
      </c>
      <c r="B7" s="25"/>
      <c r="C7" s="25"/>
      <c r="D7" s="25"/>
      <c r="E7" t="s">
        <v>4</v>
      </c>
      <c r="F7" s="25"/>
      <c r="G7" t="str">
        <f t="shared" si="0"/>
        <v>CCS</v>
      </c>
      <c r="H7" t="str">
        <f t="shared" si="1"/>
        <v>ITALYTO_heatPROTRA_CHP_liquid_fuels_CCS</v>
      </c>
      <c r="I7" t="str">
        <f t="shared" si="2"/>
        <v>ITALYTO_elecPROTRA_CHP_liquid_fuels_CCS</v>
      </c>
      <c r="J7" s="16" t="e">
        <f>IF(AND(INDEX(PROTRA_capacity!#REF!,MATCH(CHP_check_vensim_data!$H7,PROTRA_capacity!$F$3:$F$1699,0))&lt;&gt;0,INDEX(PROTRA_capacity!#REF!,MATCH(CHP_check_vensim_data!$I7,PROTRA_capacity!$F$3:$F$1699,0))=0),"elec 0, heat not",
IF(AND(INDEX(PROTRA_capacity!#REF!,MATCH(CHP_check_vensim_data!$I7,PROTRA_capacity!$F$3:$F$1699,0))&lt;&gt;0,INDEX(PROTRA_capacity!#REF!,MATCH(CHP_check_vensim_data!$H7,PROTRA_capacity!$F$3:$F$1699,0))=0),"heat 0, elec not",
IF(AND(INDEX(PROTRA_capacity!#REF!,MATCH(CHP_check_vensim_data!$I7,PROTRA_capacity!$F$3:$F$1699,0))=0,INDEX(PROTRA_capacity!#REF!,MATCH(CHP_check_vensim_data!$H7,PROTRA_capacity!$F$3:$F$1699,0))=0),"",
INDEX(PROTRA_capacity!#REF!,MATCH(CHP_check_vensim_data!$H7,PROTRA_capacity!$F$3:$F$1699,0))/INDEX(PROTRA_capacity!#REF!,MATCH(CHP_check_vensim_data!$I7,PROTRA_capacity!$F$3:$F$1699,0))
)))</f>
        <v>#REF!</v>
      </c>
      <c r="K7" s="16" t="str">
        <f>IF(AND(INDEX(PROTRA_capacity!G$3:G$1699,MATCH(CHP_check_vensim_data!$H7,PROTRA_capacity!$F$3:$F$1699,0))&lt;&gt;0,INDEX(PROTRA_capacity!G$3:G$1699,MATCH(CHP_check_vensim_data!$I7,PROTRA_capacity!$F$3:$F$1699,0))=0),"elec 0, heat not",
IF(AND(INDEX(PROTRA_capacity!G$3:G$1699,MATCH(CHP_check_vensim_data!$I7,PROTRA_capacity!$F$3:$F$1699,0))&lt;&gt;0,INDEX(PROTRA_capacity!G$3:G$1699,MATCH(CHP_check_vensim_data!$H7,PROTRA_capacity!$F$3:$F$1699,0))=0),"heat 0, elec not",
IF(AND(INDEX(PROTRA_capacity!G$3:G$1699,MATCH(CHP_check_vensim_data!$I7,PROTRA_capacity!$F$3:$F$1699,0))=0,INDEX(PROTRA_capacity!G$3:G$1699,MATCH(CHP_check_vensim_data!$H7,PROTRA_capacity!$F$3:$F$1699,0))=0),"",
INDEX(PROTRA_capacity!G$3:G$1699,MATCH(CHP_check_vensim_data!$H7,PROTRA_capacity!$F$3:$F$1699,0))/INDEX(PROTRA_capacity!G$3:G$1699,MATCH(CHP_check_vensim_data!$I7,PROTRA_capacity!$F$3:$F$1699,0))
)))</f>
        <v/>
      </c>
      <c r="L7" s="16" t="str">
        <f>IF(AND(INDEX(PROTRA_capacity!H$3:H$1699,MATCH(CHP_check_vensim_data!$H7,PROTRA_capacity!$F$3:$F$1699,0))&lt;&gt;0,INDEX(PROTRA_capacity!H$3:H$1699,MATCH(CHP_check_vensim_data!$I7,PROTRA_capacity!$F$3:$F$1699,0))=0),"elec 0, heat not",
IF(AND(INDEX(PROTRA_capacity!H$3:H$1699,MATCH(CHP_check_vensim_data!$I7,PROTRA_capacity!$F$3:$F$1699,0))&lt;&gt;0,INDEX(PROTRA_capacity!H$3:H$1699,MATCH(CHP_check_vensim_data!$H7,PROTRA_capacity!$F$3:$F$1699,0))=0),"heat 0, elec not",
IF(AND(INDEX(PROTRA_capacity!H$3:H$1699,MATCH(CHP_check_vensim_data!$I7,PROTRA_capacity!$F$3:$F$1699,0))=0,INDEX(PROTRA_capacity!H$3:H$1699,MATCH(CHP_check_vensim_data!$H7,PROTRA_capacity!$F$3:$F$1699,0))=0),"",
INDEX(PROTRA_capacity!H$3:H$1699,MATCH(CHP_check_vensim_data!$H7,PROTRA_capacity!$F$3:$F$1699,0))/INDEX(PROTRA_capacity!H$3:H$1699,MATCH(CHP_check_vensim_data!$I7,PROTRA_capacity!$F$3:$F$1699,0))
)))</f>
        <v/>
      </c>
      <c r="M7" s="16" t="str">
        <f>IF(AND(INDEX(PROTRA_capacity!I$3:I$1699,MATCH(CHP_check_vensim_data!$H7,PROTRA_capacity!$F$3:$F$1699,0))&lt;&gt;0,INDEX(PROTRA_capacity!I$3:I$1699,MATCH(CHP_check_vensim_data!$I7,PROTRA_capacity!$F$3:$F$1699,0))=0),"elec 0, heat not",
IF(AND(INDEX(PROTRA_capacity!I$3:I$1699,MATCH(CHP_check_vensim_data!$I7,PROTRA_capacity!$F$3:$F$1699,0))&lt;&gt;0,INDEX(PROTRA_capacity!I$3:I$1699,MATCH(CHP_check_vensim_data!$H7,PROTRA_capacity!$F$3:$F$1699,0))=0),"heat 0, elec not",
IF(AND(INDEX(PROTRA_capacity!I$3:I$1699,MATCH(CHP_check_vensim_data!$I7,PROTRA_capacity!$F$3:$F$1699,0))=0,INDEX(PROTRA_capacity!I$3:I$1699,MATCH(CHP_check_vensim_data!$H7,PROTRA_capacity!$F$3:$F$1699,0))=0),"",
INDEX(PROTRA_capacity!I$3:I$1699,MATCH(CHP_check_vensim_data!$H7,PROTRA_capacity!$F$3:$F$1699,0))/INDEX(PROTRA_capacity!I$3:I$1699,MATCH(CHP_check_vensim_data!$I7,PROTRA_capacity!$F$3:$F$1699,0))
)))</f>
        <v/>
      </c>
      <c r="N7" s="16" t="str">
        <f>IF(AND(INDEX(PROTRA_capacity!J$3:J$1699,MATCH(CHP_check_vensim_data!$H7,PROTRA_capacity!$F$3:$F$1699,0))&lt;&gt;0,INDEX(PROTRA_capacity!J$3:J$1699,MATCH(CHP_check_vensim_data!$I7,PROTRA_capacity!$F$3:$F$1699,0))=0),"elec 0, heat not",
IF(AND(INDEX(PROTRA_capacity!J$3:J$1699,MATCH(CHP_check_vensim_data!$I7,PROTRA_capacity!$F$3:$F$1699,0))&lt;&gt;0,INDEX(PROTRA_capacity!J$3:J$1699,MATCH(CHP_check_vensim_data!$H7,PROTRA_capacity!$F$3:$F$1699,0))=0),"heat 0, elec not",
IF(AND(INDEX(PROTRA_capacity!J$3:J$1699,MATCH(CHP_check_vensim_data!$I7,PROTRA_capacity!$F$3:$F$1699,0))=0,INDEX(PROTRA_capacity!J$3:J$1699,MATCH(CHP_check_vensim_data!$H7,PROTRA_capacity!$F$3:$F$1699,0))=0),"",
INDEX(PROTRA_capacity!J$3:J$1699,MATCH(CHP_check_vensim_data!$H7,PROTRA_capacity!$F$3:$F$1699,0))/INDEX(PROTRA_capacity!J$3:J$1699,MATCH(CHP_check_vensim_data!$I7,PROTRA_capacity!$F$3:$F$1699,0))
)))</f>
        <v/>
      </c>
      <c r="O7" s="16" t="str">
        <f>IF(AND(INDEX(PROTRA_capacity!K$3:K$1699,MATCH(CHP_check_vensim_data!$H7,PROTRA_capacity!$F$3:$F$1699,0))&lt;&gt;0,INDEX(PROTRA_capacity!K$3:K$1699,MATCH(CHP_check_vensim_data!$I7,PROTRA_capacity!$F$3:$F$1699,0))=0),"elec 0, heat not",
IF(AND(INDEX(PROTRA_capacity!K$3:K$1699,MATCH(CHP_check_vensim_data!$I7,PROTRA_capacity!$F$3:$F$1699,0))&lt;&gt;0,INDEX(PROTRA_capacity!K$3:K$1699,MATCH(CHP_check_vensim_data!$H7,PROTRA_capacity!$F$3:$F$1699,0))=0),"heat 0, elec not",
IF(AND(INDEX(PROTRA_capacity!K$3:K$1699,MATCH(CHP_check_vensim_data!$I7,PROTRA_capacity!$F$3:$F$1699,0))=0,INDEX(PROTRA_capacity!K$3:K$1699,MATCH(CHP_check_vensim_data!$H7,PROTRA_capacity!$F$3:$F$1699,0))=0),"",
INDEX(PROTRA_capacity!K$3:K$1699,MATCH(CHP_check_vensim_data!$H7,PROTRA_capacity!$F$3:$F$1699,0))/INDEX(PROTRA_capacity!K$3:K$1699,MATCH(CHP_check_vensim_data!$I7,PROTRA_capacity!$F$3:$F$1699,0))
)))</f>
        <v/>
      </c>
      <c r="P7" s="16" t="str">
        <f>IF(AND(INDEX(PROTRA_capacity!L$3:L$1699,MATCH(CHP_check_vensim_data!$H7,PROTRA_capacity!$F$3:$F$1699,0))&lt;&gt;0,INDEX(PROTRA_capacity!L$3:L$1699,MATCH(CHP_check_vensim_data!$I7,PROTRA_capacity!$F$3:$F$1699,0))=0),"elec 0, heat not",
IF(AND(INDEX(PROTRA_capacity!L$3:L$1699,MATCH(CHP_check_vensim_data!$I7,PROTRA_capacity!$F$3:$F$1699,0))&lt;&gt;0,INDEX(PROTRA_capacity!L$3:L$1699,MATCH(CHP_check_vensim_data!$H7,PROTRA_capacity!$F$3:$F$1699,0))=0),"heat 0, elec not",
IF(AND(INDEX(PROTRA_capacity!L$3:L$1699,MATCH(CHP_check_vensim_data!$I7,PROTRA_capacity!$F$3:$F$1699,0))=0,INDEX(PROTRA_capacity!L$3:L$1699,MATCH(CHP_check_vensim_data!$H7,PROTRA_capacity!$F$3:$F$1699,0))=0),"",
INDEX(PROTRA_capacity!L$3:L$1699,MATCH(CHP_check_vensim_data!$H7,PROTRA_capacity!$F$3:$F$1699,0))/INDEX(PROTRA_capacity!L$3:L$1699,MATCH(CHP_check_vensim_data!$I7,PROTRA_capacity!$F$3:$F$1699,0))
)))</f>
        <v/>
      </c>
      <c r="Q7" s="16" t="str">
        <f>IF(AND(INDEX(PROTRA_capacity!M$3:M$1699,MATCH(CHP_check_vensim_data!$H7,PROTRA_capacity!$F$3:$F$1699,0))&lt;&gt;0,INDEX(PROTRA_capacity!M$3:M$1699,MATCH(CHP_check_vensim_data!$I7,PROTRA_capacity!$F$3:$F$1699,0))=0),"elec 0, heat not",
IF(AND(INDEX(PROTRA_capacity!M$3:M$1699,MATCH(CHP_check_vensim_data!$I7,PROTRA_capacity!$F$3:$F$1699,0))&lt;&gt;0,INDEX(PROTRA_capacity!M$3:M$1699,MATCH(CHP_check_vensim_data!$H7,PROTRA_capacity!$F$3:$F$1699,0))=0),"heat 0, elec not",
IF(AND(INDEX(PROTRA_capacity!M$3:M$1699,MATCH(CHP_check_vensim_data!$I7,PROTRA_capacity!$F$3:$F$1699,0))=0,INDEX(PROTRA_capacity!M$3:M$1699,MATCH(CHP_check_vensim_data!$H7,PROTRA_capacity!$F$3:$F$1699,0))=0),"",
INDEX(PROTRA_capacity!M$3:M$1699,MATCH(CHP_check_vensim_data!$H7,PROTRA_capacity!$F$3:$F$1699,0))/INDEX(PROTRA_capacity!M$3:M$1699,MATCH(CHP_check_vensim_data!$I7,PROTRA_capacity!$F$3:$F$1699,0))
)))</f>
        <v/>
      </c>
      <c r="R7" s="16" t="str">
        <f>IF(AND(INDEX(PROTRA_capacity!N$3:N$1699,MATCH(CHP_check_vensim_data!$H7,PROTRA_capacity!$F$3:$F$1699,0))&lt;&gt;0,INDEX(PROTRA_capacity!N$3:N$1699,MATCH(CHP_check_vensim_data!$I7,PROTRA_capacity!$F$3:$F$1699,0))=0),"elec 0, heat not",
IF(AND(INDEX(PROTRA_capacity!N$3:N$1699,MATCH(CHP_check_vensim_data!$I7,PROTRA_capacity!$F$3:$F$1699,0))&lt;&gt;0,INDEX(PROTRA_capacity!N$3:N$1699,MATCH(CHP_check_vensim_data!$H7,PROTRA_capacity!$F$3:$F$1699,0))=0),"heat 0, elec not",
IF(AND(INDEX(PROTRA_capacity!N$3:N$1699,MATCH(CHP_check_vensim_data!$I7,PROTRA_capacity!$F$3:$F$1699,0))=0,INDEX(PROTRA_capacity!N$3:N$1699,MATCH(CHP_check_vensim_data!$H7,PROTRA_capacity!$F$3:$F$1699,0))=0),"",
INDEX(PROTRA_capacity!N$3:N$1699,MATCH(CHP_check_vensim_data!$H7,PROTRA_capacity!$F$3:$F$1699,0))/INDEX(PROTRA_capacity!N$3:N$1699,MATCH(CHP_check_vensim_data!$I7,PROTRA_capacity!$F$3:$F$1699,0))
)))</f>
        <v/>
      </c>
      <c r="S7" s="16" t="str">
        <f>IF(AND(INDEX(PROTRA_capacity!O$3:O$1699,MATCH(CHP_check_vensim_data!$H7,PROTRA_capacity!$F$3:$F$1699,0))&lt;&gt;0,INDEX(PROTRA_capacity!O$3:O$1699,MATCH(CHP_check_vensim_data!$I7,PROTRA_capacity!$F$3:$F$1699,0))=0),"elec 0, heat not",
IF(AND(INDEX(PROTRA_capacity!O$3:O$1699,MATCH(CHP_check_vensim_data!$I7,PROTRA_capacity!$F$3:$F$1699,0))&lt;&gt;0,INDEX(PROTRA_capacity!O$3:O$1699,MATCH(CHP_check_vensim_data!$H7,PROTRA_capacity!$F$3:$F$1699,0))=0),"heat 0, elec not",
IF(AND(INDEX(PROTRA_capacity!O$3:O$1699,MATCH(CHP_check_vensim_data!$I7,PROTRA_capacity!$F$3:$F$1699,0))=0,INDEX(PROTRA_capacity!O$3:O$1699,MATCH(CHP_check_vensim_data!$H7,PROTRA_capacity!$F$3:$F$1699,0))=0),"",
INDEX(PROTRA_capacity!O$3:O$1699,MATCH(CHP_check_vensim_data!$H7,PROTRA_capacity!$F$3:$F$1699,0))/INDEX(PROTRA_capacity!O$3:O$1699,MATCH(CHP_check_vensim_data!$I7,PROTRA_capacity!$F$3:$F$1699,0))
)))</f>
        <v/>
      </c>
      <c r="T7" s="16" t="str">
        <f>IF(AND(INDEX(PROTRA_capacity!P$3:P$1699,MATCH(CHP_check_vensim_data!$H7,PROTRA_capacity!$F$3:$F$1699,0))&lt;&gt;0,INDEX(PROTRA_capacity!P$3:P$1699,MATCH(CHP_check_vensim_data!$I7,PROTRA_capacity!$F$3:$F$1699,0))=0),"elec 0, heat not",
IF(AND(INDEX(PROTRA_capacity!P$3:P$1699,MATCH(CHP_check_vensim_data!$I7,PROTRA_capacity!$F$3:$F$1699,0))&lt;&gt;0,INDEX(PROTRA_capacity!P$3:P$1699,MATCH(CHP_check_vensim_data!$H7,PROTRA_capacity!$F$3:$F$1699,0))=0),"heat 0, elec not",
IF(AND(INDEX(PROTRA_capacity!P$3:P$1699,MATCH(CHP_check_vensim_data!$I7,PROTRA_capacity!$F$3:$F$1699,0))=0,INDEX(PROTRA_capacity!P$3:P$1699,MATCH(CHP_check_vensim_data!$H7,PROTRA_capacity!$F$3:$F$1699,0))=0),"",
INDEX(PROTRA_capacity!P$3:P$1699,MATCH(CHP_check_vensim_data!$H7,PROTRA_capacity!$F$3:$F$1699,0))/INDEX(PROTRA_capacity!P$3:P$1699,MATCH(CHP_check_vensim_data!$I7,PROTRA_capacity!$F$3:$F$1699,0))
)))</f>
        <v/>
      </c>
      <c r="U7" s="16" t="str">
        <f>IF(AND(INDEX(PROTRA_capacity!Q$3:Q$1699,MATCH(CHP_check_vensim_data!$H7,PROTRA_capacity!$F$3:$F$1699,0))&lt;&gt;0,INDEX(PROTRA_capacity!Q$3:Q$1699,MATCH(CHP_check_vensim_data!$I7,PROTRA_capacity!$F$3:$F$1699,0))=0),"elec 0, heat not",
IF(AND(INDEX(PROTRA_capacity!Q$3:Q$1699,MATCH(CHP_check_vensim_data!$I7,PROTRA_capacity!$F$3:$F$1699,0))&lt;&gt;0,INDEX(PROTRA_capacity!Q$3:Q$1699,MATCH(CHP_check_vensim_data!$H7,PROTRA_capacity!$F$3:$F$1699,0))=0),"heat 0, elec not",
IF(AND(INDEX(PROTRA_capacity!Q$3:Q$1699,MATCH(CHP_check_vensim_data!$I7,PROTRA_capacity!$F$3:$F$1699,0))=0,INDEX(PROTRA_capacity!Q$3:Q$1699,MATCH(CHP_check_vensim_data!$H7,PROTRA_capacity!$F$3:$F$1699,0))=0),"",
INDEX(PROTRA_capacity!Q$3:Q$1699,MATCH(CHP_check_vensim_data!$H7,PROTRA_capacity!$F$3:$F$1699,0))/INDEX(PROTRA_capacity!Q$3:Q$1699,MATCH(CHP_check_vensim_data!$I7,PROTRA_capacity!$F$3:$F$1699,0))
)))</f>
        <v/>
      </c>
      <c r="V7" s="16" t="str">
        <f>IF(AND(INDEX(PROTRA_capacity!R$3:R$1699,MATCH(CHP_check_vensim_data!$H7,PROTRA_capacity!$F$3:$F$1699,0))&lt;&gt;0,INDEX(PROTRA_capacity!R$3:R$1699,MATCH(CHP_check_vensim_data!$I7,PROTRA_capacity!$F$3:$F$1699,0))=0),"elec 0, heat not",
IF(AND(INDEX(PROTRA_capacity!R$3:R$1699,MATCH(CHP_check_vensim_data!$I7,PROTRA_capacity!$F$3:$F$1699,0))&lt;&gt;0,INDEX(PROTRA_capacity!R$3:R$1699,MATCH(CHP_check_vensim_data!$H7,PROTRA_capacity!$F$3:$F$1699,0))=0),"heat 0, elec not",
IF(AND(INDEX(PROTRA_capacity!R$3:R$1699,MATCH(CHP_check_vensim_data!$I7,PROTRA_capacity!$F$3:$F$1699,0))=0,INDEX(PROTRA_capacity!R$3:R$1699,MATCH(CHP_check_vensim_data!$H7,PROTRA_capacity!$F$3:$F$1699,0))=0),"",
INDEX(PROTRA_capacity!R$3:R$1699,MATCH(CHP_check_vensim_data!$H7,PROTRA_capacity!$F$3:$F$1699,0))/INDEX(PROTRA_capacity!R$3:R$1699,MATCH(CHP_check_vensim_data!$I7,PROTRA_capacity!$F$3:$F$1699,0))
)))</f>
        <v/>
      </c>
      <c r="W7" s="16" t="str">
        <f>IF(AND(INDEX(PROTRA_capacity!S$3:S$1699,MATCH(CHP_check_vensim_data!$H7,PROTRA_capacity!$F$3:$F$1699,0))&lt;&gt;0,INDEX(PROTRA_capacity!S$3:S$1699,MATCH(CHP_check_vensim_data!$I7,PROTRA_capacity!$F$3:$F$1699,0))=0),"elec 0, heat not",
IF(AND(INDEX(PROTRA_capacity!S$3:S$1699,MATCH(CHP_check_vensim_data!$I7,PROTRA_capacity!$F$3:$F$1699,0))&lt;&gt;0,INDEX(PROTRA_capacity!S$3:S$1699,MATCH(CHP_check_vensim_data!$H7,PROTRA_capacity!$F$3:$F$1699,0))=0),"heat 0, elec not",
IF(AND(INDEX(PROTRA_capacity!S$3:S$1699,MATCH(CHP_check_vensim_data!$I7,PROTRA_capacity!$F$3:$F$1699,0))=0,INDEX(PROTRA_capacity!S$3:S$1699,MATCH(CHP_check_vensim_data!$H7,PROTRA_capacity!$F$3:$F$1699,0))=0),"",
INDEX(PROTRA_capacity!S$3:S$1699,MATCH(CHP_check_vensim_data!$H7,PROTRA_capacity!$F$3:$F$1699,0))/INDEX(PROTRA_capacity!S$3:S$1699,MATCH(CHP_check_vensim_data!$I7,PROTRA_capacity!$F$3:$F$1699,0))
)))</f>
        <v/>
      </c>
      <c r="X7" s="16" t="str">
        <f>IF(AND(INDEX(PROTRA_capacity!T$3:T$1699,MATCH(CHP_check_vensim_data!$H7,PROTRA_capacity!$F$3:$F$1699,0))&lt;&gt;0,INDEX(PROTRA_capacity!T$3:T$1699,MATCH(CHP_check_vensim_data!$I7,PROTRA_capacity!$F$3:$F$1699,0))=0),"elec 0, heat not",
IF(AND(INDEX(PROTRA_capacity!T$3:T$1699,MATCH(CHP_check_vensim_data!$I7,PROTRA_capacity!$F$3:$F$1699,0))&lt;&gt;0,INDEX(PROTRA_capacity!T$3:T$1699,MATCH(CHP_check_vensim_data!$H7,PROTRA_capacity!$F$3:$F$1699,0))=0),"heat 0, elec not",
IF(AND(INDEX(PROTRA_capacity!T$3:T$1699,MATCH(CHP_check_vensim_data!$I7,PROTRA_capacity!$F$3:$F$1699,0))=0,INDEX(PROTRA_capacity!T$3:T$1699,MATCH(CHP_check_vensim_data!$H7,PROTRA_capacity!$F$3:$F$1699,0))=0),"",
INDEX(PROTRA_capacity!T$3:T$1699,MATCH(CHP_check_vensim_data!$H7,PROTRA_capacity!$F$3:$F$1699,0))/INDEX(PROTRA_capacity!T$3:T$1699,MATCH(CHP_check_vensim_data!$I7,PROTRA_capacity!$F$3:$F$1699,0))
)))</f>
        <v/>
      </c>
      <c r="Y7" s="16" t="str">
        <f>IF(AND(INDEX(PROTRA_capacity!U$3:U$1699,MATCH(CHP_check_vensim_data!$H7,PROTRA_capacity!$F$3:$F$1699,0))&lt;&gt;0,INDEX(PROTRA_capacity!U$3:U$1699,MATCH(CHP_check_vensim_data!$I7,PROTRA_capacity!$F$3:$F$1699,0))=0),"elec 0, heat not",
IF(AND(INDEX(PROTRA_capacity!U$3:U$1699,MATCH(CHP_check_vensim_data!$I7,PROTRA_capacity!$F$3:$F$1699,0))&lt;&gt;0,INDEX(PROTRA_capacity!U$3:U$1699,MATCH(CHP_check_vensim_data!$H7,PROTRA_capacity!$F$3:$F$1699,0))=0),"heat 0, elec not",
IF(AND(INDEX(PROTRA_capacity!U$3:U$1699,MATCH(CHP_check_vensim_data!$I7,PROTRA_capacity!$F$3:$F$1699,0))=0,INDEX(PROTRA_capacity!U$3:U$1699,MATCH(CHP_check_vensim_data!$H7,PROTRA_capacity!$F$3:$F$1699,0))=0),"",
INDEX(PROTRA_capacity!U$3:U$1699,MATCH(CHP_check_vensim_data!$H7,PROTRA_capacity!$F$3:$F$1699,0))/INDEX(PROTRA_capacity!U$3:U$1699,MATCH(CHP_check_vensim_data!$I7,PROTRA_capacity!$F$3:$F$1699,0))
)))</f>
        <v/>
      </c>
      <c r="Z7" s="72" t="e">
        <f t="shared" si="3"/>
        <v>#DIV/0!</v>
      </c>
    </row>
    <row r="8" spans="1:26" s="27" customFormat="1" x14ac:dyDescent="0.35">
      <c r="A8" t="s">
        <v>56</v>
      </c>
      <c r="B8" s="25"/>
      <c r="C8" s="25"/>
      <c r="D8" s="25"/>
      <c r="E8" t="s">
        <v>5</v>
      </c>
      <c r="F8" s="25"/>
      <c r="G8" t="str">
        <f t="shared" si="0"/>
        <v>sil</v>
      </c>
      <c r="H8" t="str">
        <f t="shared" si="1"/>
        <v>ITALYTO_heatPROTRA_CHP_solid_fossil</v>
      </c>
      <c r="I8" t="str">
        <f t="shared" si="2"/>
        <v>ITALYTO_elecPROTRA_CHP_solid_fossil</v>
      </c>
      <c r="J8" s="16" t="e">
        <f>IF(AND(INDEX(PROTRA_capacity!#REF!,MATCH(CHP_check_vensim_data!$H8,PROTRA_capacity!$F$3:$F$1699,0))&lt;&gt;0,INDEX(PROTRA_capacity!#REF!,MATCH(CHP_check_vensim_data!$I8,PROTRA_capacity!$F$3:$F$1699,0))=0),"elec 0, heat not",
IF(AND(INDEX(PROTRA_capacity!#REF!,MATCH(CHP_check_vensim_data!$I8,PROTRA_capacity!$F$3:$F$1699,0))&lt;&gt;0,INDEX(PROTRA_capacity!#REF!,MATCH(CHP_check_vensim_data!$H8,PROTRA_capacity!$F$3:$F$1699,0))=0),"heat 0, elec not",
IF(AND(INDEX(PROTRA_capacity!#REF!,MATCH(CHP_check_vensim_data!$I8,PROTRA_capacity!$F$3:$F$1699,0))=0,INDEX(PROTRA_capacity!#REF!,MATCH(CHP_check_vensim_data!$H8,PROTRA_capacity!$F$3:$F$1699,0))=0),"",
INDEX(PROTRA_capacity!#REF!,MATCH(CHP_check_vensim_data!$H8,PROTRA_capacity!$F$3:$F$1699,0))/INDEX(PROTRA_capacity!#REF!,MATCH(CHP_check_vensim_data!$I8,PROTRA_capacity!$F$3:$F$1699,0))
)))</f>
        <v>#REF!</v>
      </c>
      <c r="K8" s="16">
        <f>IF(AND(INDEX(PROTRA_capacity!G$3:G$1699,MATCH(CHP_check_vensim_data!$H8,PROTRA_capacity!$F$3:$F$1699,0))&lt;&gt;0,INDEX(PROTRA_capacity!G$3:G$1699,MATCH(CHP_check_vensim_data!$I8,PROTRA_capacity!$F$3:$F$1699,0))=0),"elec 0, heat not",
IF(AND(INDEX(PROTRA_capacity!G$3:G$1699,MATCH(CHP_check_vensim_data!$I8,PROTRA_capacity!$F$3:$F$1699,0))&lt;&gt;0,INDEX(PROTRA_capacity!G$3:G$1699,MATCH(CHP_check_vensim_data!$H8,PROTRA_capacity!$F$3:$F$1699,0))=0),"heat 0, elec not",
IF(AND(INDEX(PROTRA_capacity!G$3:G$1699,MATCH(CHP_check_vensim_data!$I8,PROTRA_capacity!$F$3:$F$1699,0))=0,INDEX(PROTRA_capacity!G$3:G$1699,MATCH(CHP_check_vensim_data!$H8,PROTRA_capacity!$F$3:$F$1699,0))=0),"",
INDEX(PROTRA_capacity!G$3:G$1699,MATCH(CHP_check_vensim_data!$H8,PROTRA_capacity!$F$3:$F$1699,0))/INDEX(PROTRA_capacity!G$3:G$1699,MATCH(CHP_check_vensim_data!$I8,PROTRA_capacity!$F$3:$F$1699,0))
)))</f>
        <v>1.2366017792319537</v>
      </c>
      <c r="L8" s="16">
        <f>IF(AND(INDEX(PROTRA_capacity!H$3:H$1699,MATCH(CHP_check_vensim_data!$H8,PROTRA_capacity!$F$3:$F$1699,0))&lt;&gt;0,INDEX(PROTRA_capacity!H$3:H$1699,MATCH(CHP_check_vensim_data!$I8,PROTRA_capacity!$F$3:$F$1699,0))=0),"elec 0, heat not",
IF(AND(INDEX(PROTRA_capacity!H$3:H$1699,MATCH(CHP_check_vensim_data!$I8,PROTRA_capacity!$F$3:$F$1699,0))&lt;&gt;0,INDEX(PROTRA_capacity!H$3:H$1699,MATCH(CHP_check_vensim_data!$H8,PROTRA_capacity!$F$3:$F$1699,0))=0),"heat 0, elec not",
IF(AND(INDEX(PROTRA_capacity!H$3:H$1699,MATCH(CHP_check_vensim_data!$I8,PROTRA_capacity!$F$3:$F$1699,0))=0,INDEX(PROTRA_capacity!H$3:H$1699,MATCH(CHP_check_vensim_data!$H8,PROTRA_capacity!$F$3:$F$1699,0))=0),"",
INDEX(PROTRA_capacity!H$3:H$1699,MATCH(CHP_check_vensim_data!$H8,PROTRA_capacity!$F$3:$F$1699,0))/INDEX(PROTRA_capacity!H$3:H$1699,MATCH(CHP_check_vensim_data!$I8,PROTRA_capacity!$F$3:$F$1699,0))
)))</f>
        <v>1.2695968166277196</v>
      </c>
      <c r="M8" s="16">
        <f>IF(AND(INDEX(PROTRA_capacity!I$3:I$1699,MATCH(CHP_check_vensim_data!$H8,PROTRA_capacity!$F$3:$F$1699,0))&lt;&gt;0,INDEX(PROTRA_capacity!I$3:I$1699,MATCH(CHP_check_vensim_data!$I8,PROTRA_capacity!$F$3:$F$1699,0))=0),"elec 0, heat not",
IF(AND(INDEX(PROTRA_capacity!I$3:I$1699,MATCH(CHP_check_vensim_data!$I8,PROTRA_capacity!$F$3:$F$1699,0))&lt;&gt;0,INDEX(PROTRA_capacity!I$3:I$1699,MATCH(CHP_check_vensim_data!$H8,PROTRA_capacity!$F$3:$F$1699,0))=0),"heat 0, elec not",
IF(AND(INDEX(PROTRA_capacity!I$3:I$1699,MATCH(CHP_check_vensim_data!$I8,PROTRA_capacity!$F$3:$F$1699,0))=0,INDEX(PROTRA_capacity!I$3:I$1699,MATCH(CHP_check_vensim_data!$H8,PROTRA_capacity!$F$3:$F$1699,0))=0),"",
INDEX(PROTRA_capacity!I$3:I$1699,MATCH(CHP_check_vensim_data!$H8,PROTRA_capacity!$F$3:$F$1699,0))/INDEX(PROTRA_capacity!I$3:I$1699,MATCH(CHP_check_vensim_data!$I8,PROTRA_capacity!$F$3:$F$1699,0))
)))</f>
        <v>0.91424738510641523</v>
      </c>
      <c r="N8" s="16">
        <f>IF(AND(INDEX(PROTRA_capacity!J$3:J$1699,MATCH(CHP_check_vensim_data!$H8,PROTRA_capacity!$F$3:$F$1699,0))&lt;&gt;0,INDEX(PROTRA_capacity!J$3:J$1699,MATCH(CHP_check_vensim_data!$I8,PROTRA_capacity!$F$3:$F$1699,0))=0),"elec 0, heat not",
IF(AND(INDEX(PROTRA_capacity!J$3:J$1699,MATCH(CHP_check_vensim_data!$I8,PROTRA_capacity!$F$3:$F$1699,0))&lt;&gt;0,INDEX(PROTRA_capacity!J$3:J$1699,MATCH(CHP_check_vensim_data!$H8,PROTRA_capacity!$F$3:$F$1699,0))=0),"heat 0, elec not",
IF(AND(INDEX(PROTRA_capacity!J$3:J$1699,MATCH(CHP_check_vensim_data!$I8,PROTRA_capacity!$F$3:$F$1699,0))=0,INDEX(PROTRA_capacity!J$3:J$1699,MATCH(CHP_check_vensim_data!$H8,PROTRA_capacity!$F$3:$F$1699,0))=0),"",
INDEX(PROTRA_capacity!J$3:J$1699,MATCH(CHP_check_vensim_data!$H8,PROTRA_capacity!$F$3:$F$1699,0))/INDEX(PROTRA_capacity!J$3:J$1699,MATCH(CHP_check_vensim_data!$I8,PROTRA_capacity!$F$3:$F$1699,0))
)))</f>
        <v>2.077516049616916</v>
      </c>
      <c r="O8" s="16">
        <f>IF(AND(INDEX(PROTRA_capacity!K$3:K$1699,MATCH(CHP_check_vensim_data!$H8,PROTRA_capacity!$F$3:$F$1699,0))&lt;&gt;0,INDEX(PROTRA_capacity!K$3:K$1699,MATCH(CHP_check_vensim_data!$I8,PROTRA_capacity!$F$3:$F$1699,0))=0),"elec 0, heat not",
IF(AND(INDEX(PROTRA_capacity!K$3:K$1699,MATCH(CHP_check_vensim_data!$I8,PROTRA_capacity!$F$3:$F$1699,0))&lt;&gt;0,INDEX(PROTRA_capacity!K$3:K$1699,MATCH(CHP_check_vensim_data!$H8,PROTRA_capacity!$F$3:$F$1699,0))=0),"heat 0, elec not",
IF(AND(INDEX(PROTRA_capacity!K$3:K$1699,MATCH(CHP_check_vensim_data!$I8,PROTRA_capacity!$F$3:$F$1699,0))=0,INDEX(PROTRA_capacity!K$3:K$1699,MATCH(CHP_check_vensim_data!$H8,PROTRA_capacity!$F$3:$F$1699,0))=0),"",
INDEX(PROTRA_capacity!K$3:K$1699,MATCH(CHP_check_vensim_data!$H8,PROTRA_capacity!$F$3:$F$1699,0))/INDEX(PROTRA_capacity!K$3:K$1699,MATCH(CHP_check_vensim_data!$I8,PROTRA_capacity!$F$3:$F$1699,0))
)))</f>
        <v>2.2645300848432877</v>
      </c>
      <c r="P8" s="16">
        <f>IF(AND(INDEX(PROTRA_capacity!L$3:L$1699,MATCH(CHP_check_vensim_data!$H8,PROTRA_capacity!$F$3:$F$1699,0))&lt;&gt;0,INDEX(PROTRA_capacity!L$3:L$1699,MATCH(CHP_check_vensim_data!$I8,PROTRA_capacity!$F$3:$F$1699,0))=0),"elec 0, heat not",
IF(AND(INDEX(PROTRA_capacity!L$3:L$1699,MATCH(CHP_check_vensim_data!$I8,PROTRA_capacity!$F$3:$F$1699,0))&lt;&gt;0,INDEX(PROTRA_capacity!L$3:L$1699,MATCH(CHP_check_vensim_data!$H8,PROTRA_capacity!$F$3:$F$1699,0))=0),"heat 0, elec not",
IF(AND(INDEX(PROTRA_capacity!L$3:L$1699,MATCH(CHP_check_vensim_data!$I8,PROTRA_capacity!$F$3:$F$1699,0))=0,INDEX(PROTRA_capacity!L$3:L$1699,MATCH(CHP_check_vensim_data!$H8,PROTRA_capacity!$F$3:$F$1699,0))=0),"",
INDEX(PROTRA_capacity!L$3:L$1699,MATCH(CHP_check_vensim_data!$H8,PROTRA_capacity!$F$3:$F$1699,0))/INDEX(PROTRA_capacity!L$3:L$1699,MATCH(CHP_check_vensim_data!$I8,PROTRA_capacity!$F$3:$F$1699,0))
)))</f>
        <v>2.7413062349513915</v>
      </c>
      <c r="Q8" s="16">
        <f>IF(AND(INDEX(PROTRA_capacity!M$3:M$1699,MATCH(CHP_check_vensim_data!$H8,PROTRA_capacity!$F$3:$F$1699,0))&lt;&gt;0,INDEX(PROTRA_capacity!M$3:M$1699,MATCH(CHP_check_vensim_data!$I8,PROTRA_capacity!$F$3:$F$1699,0))=0),"elec 0, heat not",
IF(AND(INDEX(PROTRA_capacity!M$3:M$1699,MATCH(CHP_check_vensim_data!$I8,PROTRA_capacity!$F$3:$F$1699,0))&lt;&gt;0,INDEX(PROTRA_capacity!M$3:M$1699,MATCH(CHP_check_vensim_data!$H8,PROTRA_capacity!$F$3:$F$1699,0))=0),"heat 0, elec not",
IF(AND(INDEX(PROTRA_capacity!M$3:M$1699,MATCH(CHP_check_vensim_data!$I8,PROTRA_capacity!$F$3:$F$1699,0))=0,INDEX(PROTRA_capacity!M$3:M$1699,MATCH(CHP_check_vensim_data!$H8,PROTRA_capacity!$F$3:$F$1699,0))=0),"",
INDEX(PROTRA_capacity!M$3:M$1699,MATCH(CHP_check_vensim_data!$H8,PROTRA_capacity!$F$3:$F$1699,0))/INDEX(PROTRA_capacity!M$3:M$1699,MATCH(CHP_check_vensim_data!$I8,PROTRA_capacity!$F$3:$F$1699,0))
)))</f>
        <v>1.3783278978158069</v>
      </c>
      <c r="R8" s="16">
        <f>IF(AND(INDEX(PROTRA_capacity!N$3:N$1699,MATCH(CHP_check_vensim_data!$H8,PROTRA_capacity!$F$3:$F$1699,0))&lt;&gt;0,INDEX(PROTRA_capacity!N$3:N$1699,MATCH(CHP_check_vensim_data!$I8,PROTRA_capacity!$F$3:$F$1699,0))=0),"elec 0, heat not",
IF(AND(INDEX(PROTRA_capacity!N$3:N$1699,MATCH(CHP_check_vensim_data!$I8,PROTRA_capacity!$F$3:$F$1699,0))&lt;&gt;0,INDEX(PROTRA_capacity!N$3:N$1699,MATCH(CHP_check_vensim_data!$H8,PROTRA_capacity!$F$3:$F$1699,0))=0),"heat 0, elec not",
IF(AND(INDEX(PROTRA_capacity!N$3:N$1699,MATCH(CHP_check_vensim_data!$I8,PROTRA_capacity!$F$3:$F$1699,0))=0,INDEX(PROTRA_capacity!N$3:N$1699,MATCH(CHP_check_vensim_data!$H8,PROTRA_capacity!$F$3:$F$1699,0))=0),"",
INDEX(PROTRA_capacity!N$3:N$1699,MATCH(CHP_check_vensim_data!$H8,PROTRA_capacity!$F$3:$F$1699,0))/INDEX(PROTRA_capacity!N$3:N$1699,MATCH(CHP_check_vensim_data!$I8,PROTRA_capacity!$F$3:$F$1699,0))
)))</f>
        <v>1.4691722365354849</v>
      </c>
      <c r="S8" s="16">
        <f>IF(AND(INDEX(PROTRA_capacity!O$3:O$1699,MATCH(CHP_check_vensim_data!$H8,PROTRA_capacity!$F$3:$F$1699,0))&lt;&gt;0,INDEX(PROTRA_capacity!O$3:O$1699,MATCH(CHP_check_vensim_data!$I8,PROTRA_capacity!$F$3:$F$1699,0))=0),"elec 0, heat not",
IF(AND(INDEX(PROTRA_capacity!O$3:O$1699,MATCH(CHP_check_vensim_data!$I8,PROTRA_capacity!$F$3:$F$1699,0))&lt;&gt;0,INDEX(PROTRA_capacity!O$3:O$1699,MATCH(CHP_check_vensim_data!$H8,PROTRA_capacity!$F$3:$F$1699,0))=0),"heat 0, elec not",
IF(AND(INDEX(PROTRA_capacity!O$3:O$1699,MATCH(CHP_check_vensim_data!$I8,PROTRA_capacity!$F$3:$F$1699,0))=0,INDEX(PROTRA_capacity!O$3:O$1699,MATCH(CHP_check_vensim_data!$H8,PROTRA_capacity!$F$3:$F$1699,0))=0),"",
INDEX(PROTRA_capacity!O$3:O$1699,MATCH(CHP_check_vensim_data!$H8,PROTRA_capacity!$F$3:$F$1699,0))/INDEX(PROTRA_capacity!O$3:O$1699,MATCH(CHP_check_vensim_data!$I8,PROTRA_capacity!$F$3:$F$1699,0))
)))</f>
        <v>0.93005807468525692</v>
      </c>
      <c r="T8" s="16">
        <f>IF(AND(INDEX(PROTRA_capacity!P$3:P$1699,MATCH(CHP_check_vensim_data!$H8,PROTRA_capacity!$F$3:$F$1699,0))&lt;&gt;0,INDEX(PROTRA_capacity!P$3:P$1699,MATCH(CHP_check_vensim_data!$I8,PROTRA_capacity!$F$3:$F$1699,0))=0),"elec 0, heat not",
IF(AND(INDEX(PROTRA_capacity!P$3:P$1699,MATCH(CHP_check_vensim_data!$I8,PROTRA_capacity!$F$3:$F$1699,0))&lt;&gt;0,INDEX(PROTRA_capacity!P$3:P$1699,MATCH(CHP_check_vensim_data!$H8,PROTRA_capacity!$F$3:$F$1699,0))=0),"heat 0, elec not",
IF(AND(INDEX(PROTRA_capacity!P$3:P$1699,MATCH(CHP_check_vensim_data!$I8,PROTRA_capacity!$F$3:$F$1699,0))=0,INDEX(PROTRA_capacity!P$3:P$1699,MATCH(CHP_check_vensim_data!$H8,PROTRA_capacity!$F$3:$F$1699,0))=0),"",
INDEX(PROTRA_capacity!P$3:P$1699,MATCH(CHP_check_vensim_data!$H8,PROTRA_capacity!$F$3:$F$1699,0))/INDEX(PROTRA_capacity!P$3:P$1699,MATCH(CHP_check_vensim_data!$I8,PROTRA_capacity!$F$3:$F$1699,0))
)))</f>
        <v>0.76841780303231222</v>
      </c>
      <c r="U8" s="16">
        <f>IF(AND(INDEX(PROTRA_capacity!Q$3:Q$1699,MATCH(CHP_check_vensim_data!$H8,PROTRA_capacity!$F$3:$F$1699,0))&lt;&gt;0,INDEX(PROTRA_capacity!Q$3:Q$1699,MATCH(CHP_check_vensim_data!$I8,PROTRA_capacity!$F$3:$F$1699,0))=0),"elec 0, heat not",
IF(AND(INDEX(PROTRA_capacity!Q$3:Q$1699,MATCH(CHP_check_vensim_data!$I8,PROTRA_capacity!$F$3:$F$1699,0))&lt;&gt;0,INDEX(PROTRA_capacity!Q$3:Q$1699,MATCH(CHP_check_vensim_data!$H8,PROTRA_capacity!$F$3:$F$1699,0))=0),"heat 0, elec not",
IF(AND(INDEX(PROTRA_capacity!Q$3:Q$1699,MATCH(CHP_check_vensim_data!$I8,PROTRA_capacity!$F$3:$F$1699,0))=0,INDEX(PROTRA_capacity!Q$3:Q$1699,MATCH(CHP_check_vensim_data!$H8,PROTRA_capacity!$F$3:$F$1699,0))=0),"",
INDEX(PROTRA_capacity!Q$3:Q$1699,MATCH(CHP_check_vensim_data!$H8,PROTRA_capacity!$F$3:$F$1699,0))/INDEX(PROTRA_capacity!Q$3:Q$1699,MATCH(CHP_check_vensim_data!$I8,PROTRA_capacity!$F$3:$F$1699,0))
)))</f>
        <v>0.12588725517191943</v>
      </c>
      <c r="V8" s="16">
        <f>IF(AND(INDEX(PROTRA_capacity!R$3:R$1699,MATCH(CHP_check_vensim_data!$H8,PROTRA_capacity!$F$3:$F$1699,0))&lt;&gt;0,INDEX(PROTRA_capacity!R$3:R$1699,MATCH(CHP_check_vensim_data!$I8,PROTRA_capacity!$F$3:$F$1699,0))=0),"elec 0, heat not",
IF(AND(INDEX(PROTRA_capacity!R$3:R$1699,MATCH(CHP_check_vensim_data!$I8,PROTRA_capacity!$F$3:$F$1699,0))&lt;&gt;0,INDEX(PROTRA_capacity!R$3:R$1699,MATCH(CHP_check_vensim_data!$H8,PROTRA_capacity!$F$3:$F$1699,0))=0),"heat 0, elec not",
IF(AND(INDEX(PROTRA_capacity!R$3:R$1699,MATCH(CHP_check_vensim_data!$I8,PROTRA_capacity!$F$3:$F$1699,0))=0,INDEX(PROTRA_capacity!R$3:R$1699,MATCH(CHP_check_vensim_data!$H8,PROTRA_capacity!$F$3:$F$1699,0))=0),"",
INDEX(PROTRA_capacity!R$3:R$1699,MATCH(CHP_check_vensim_data!$H8,PROTRA_capacity!$F$3:$F$1699,0))/INDEX(PROTRA_capacity!R$3:R$1699,MATCH(CHP_check_vensim_data!$I8,PROTRA_capacity!$F$3:$F$1699,0))
)))</f>
        <v>0.10381226321706277</v>
      </c>
      <c r="W8" s="16">
        <f>IF(AND(INDEX(PROTRA_capacity!S$3:S$1699,MATCH(CHP_check_vensim_data!$H8,PROTRA_capacity!$F$3:$F$1699,0))&lt;&gt;0,INDEX(PROTRA_capacity!S$3:S$1699,MATCH(CHP_check_vensim_data!$I8,PROTRA_capacity!$F$3:$F$1699,0))=0),"elec 0, heat not",
IF(AND(INDEX(PROTRA_capacity!S$3:S$1699,MATCH(CHP_check_vensim_data!$I8,PROTRA_capacity!$F$3:$F$1699,0))&lt;&gt;0,INDEX(PROTRA_capacity!S$3:S$1699,MATCH(CHP_check_vensim_data!$H8,PROTRA_capacity!$F$3:$F$1699,0))=0),"heat 0, elec not",
IF(AND(INDEX(PROTRA_capacity!S$3:S$1699,MATCH(CHP_check_vensim_data!$I8,PROTRA_capacity!$F$3:$F$1699,0))=0,INDEX(PROTRA_capacity!S$3:S$1699,MATCH(CHP_check_vensim_data!$H8,PROTRA_capacity!$F$3:$F$1699,0))=0),"",
INDEX(PROTRA_capacity!S$3:S$1699,MATCH(CHP_check_vensim_data!$H8,PROTRA_capacity!$F$3:$F$1699,0))/INDEX(PROTRA_capacity!S$3:S$1699,MATCH(CHP_check_vensim_data!$I8,PROTRA_capacity!$F$3:$F$1699,0))
)))</f>
        <v>0.13723003678895618</v>
      </c>
      <c r="X8" s="16">
        <f>IF(AND(INDEX(PROTRA_capacity!T$3:T$1699,MATCH(CHP_check_vensim_data!$H8,PROTRA_capacity!$F$3:$F$1699,0))&lt;&gt;0,INDEX(PROTRA_capacity!T$3:T$1699,MATCH(CHP_check_vensim_data!$I8,PROTRA_capacity!$F$3:$F$1699,0))=0),"elec 0, heat not",
IF(AND(INDEX(PROTRA_capacity!T$3:T$1699,MATCH(CHP_check_vensim_data!$I8,PROTRA_capacity!$F$3:$F$1699,0))&lt;&gt;0,INDEX(PROTRA_capacity!T$3:T$1699,MATCH(CHP_check_vensim_data!$H8,PROTRA_capacity!$F$3:$F$1699,0))=0),"heat 0, elec not",
IF(AND(INDEX(PROTRA_capacity!T$3:T$1699,MATCH(CHP_check_vensim_data!$I8,PROTRA_capacity!$F$3:$F$1699,0))=0,INDEX(PROTRA_capacity!T$3:T$1699,MATCH(CHP_check_vensim_data!$H8,PROTRA_capacity!$F$3:$F$1699,0))=0),"",
INDEX(PROTRA_capacity!T$3:T$1699,MATCH(CHP_check_vensim_data!$H8,PROTRA_capacity!$F$3:$F$1699,0))/INDEX(PROTRA_capacity!T$3:T$1699,MATCH(CHP_check_vensim_data!$I8,PROTRA_capacity!$F$3:$F$1699,0))
)))</f>
        <v>0.16704054491009823</v>
      </c>
      <c r="Y8" s="16">
        <f>IF(AND(INDEX(PROTRA_capacity!U$3:U$1699,MATCH(CHP_check_vensim_data!$H8,PROTRA_capacity!$F$3:$F$1699,0))&lt;&gt;0,INDEX(PROTRA_capacity!U$3:U$1699,MATCH(CHP_check_vensim_data!$I8,PROTRA_capacity!$F$3:$F$1699,0))=0),"elec 0, heat not",
IF(AND(INDEX(PROTRA_capacity!U$3:U$1699,MATCH(CHP_check_vensim_data!$I8,PROTRA_capacity!$F$3:$F$1699,0))&lt;&gt;0,INDEX(PROTRA_capacity!U$3:U$1699,MATCH(CHP_check_vensim_data!$H8,PROTRA_capacity!$F$3:$F$1699,0))=0),"heat 0, elec not",
IF(AND(INDEX(PROTRA_capacity!U$3:U$1699,MATCH(CHP_check_vensim_data!$I8,PROTRA_capacity!$F$3:$F$1699,0))=0,INDEX(PROTRA_capacity!U$3:U$1699,MATCH(CHP_check_vensim_data!$H8,PROTRA_capacity!$F$3:$F$1699,0))=0),"",
INDEX(PROTRA_capacity!U$3:U$1699,MATCH(CHP_check_vensim_data!$H8,PROTRA_capacity!$F$3:$F$1699,0))/INDEX(PROTRA_capacity!U$3:U$1699,MATCH(CHP_check_vensim_data!$I8,PROTRA_capacity!$F$3:$F$1699,0))
)))</f>
        <v>0.10052840864340656</v>
      </c>
      <c r="Z8" s="72">
        <f t="shared" si="3"/>
        <v>0.13493299678082032</v>
      </c>
    </row>
    <row r="9" spans="1:26" s="27" customFormat="1" x14ac:dyDescent="0.35">
      <c r="A9" t="s">
        <v>56</v>
      </c>
      <c r="B9" s="25"/>
      <c r="C9" s="25"/>
      <c r="D9" s="25"/>
      <c r="E9" t="s">
        <v>6</v>
      </c>
      <c r="F9" s="25"/>
      <c r="G9" t="str">
        <f t="shared" si="0"/>
        <v>CCS</v>
      </c>
      <c r="H9" t="str">
        <f t="shared" si="1"/>
        <v>ITALYTO_heatPROTRA_CHP_solid_fossil_CCS</v>
      </c>
      <c r="I9" t="str">
        <f t="shared" si="2"/>
        <v>ITALYTO_elecPROTRA_CHP_solid_fossil_CCS</v>
      </c>
      <c r="J9" s="16" t="e">
        <f>IF(AND(INDEX(PROTRA_capacity!#REF!,MATCH(CHP_check_vensim_data!$H9,PROTRA_capacity!$F$3:$F$1699,0))&lt;&gt;0,INDEX(PROTRA_capacity!#REF!,MATCH(CHP_check_vensim_data!$I9,PROTRA_capacity!$F$3:$F$1699,0))=0),"elec 0, heat not",
IF(AND(INDEX(PROTRA_capacity!#REF!,MATCH(CHP_check_vensim_data!$I9,PROTRA_capacity!$F$3:$F$1699,0))&lt;&gt;0,INDEX(PROTRA_capacity!#REF!,MATCH(CHP_check_vensim_data!$H9,PROTRA_capacity!$F$3:$F$1699,0))=0),"heat 0, elec not",
IF(AND(INDEX(PROTRA_capacity!#REF!,MATCH(CHP_check_vensim_data!$I9,PROTRA_capacity!$F$3:$F$1699,0))=0,INDEX(PROTRA_capacity!#REF!,MATCH(CHP_check_vensim_data!$H9,PROTRA_capacity!$F$3:$F$1699,0))=0),"",
INDEX(PROTRA_capacity!#REF!,MATCH(CHP_check_vensim_data!$H9,PROTRA_capacity!$F$3:$F$1699,0))/INDEX(PROTRA_capacity!#REF!,MATCH(CHP_check_vensim_data!$I9,PROTRA_capacity!$F$3:$F$1699,0))
)))</f>
        <v>#REF!</v>
      </c>
      <c r="K9" s="16" t="str">
        <f>IF(AND(INDEX(PROTRA_capacity!G$3:G$1699,MATCH(CHP_check_vensim_data!$H9,PROTRA_capacity!$F$3:$F$1699,0))&lt;&gt;0,INDEX(PROTRA_capacity!G$3:G$1699,MATCH(CHP_check_vensim_data!$I9,PROTRA_capacity!$F$3:$F$1699,0))=0),"elec 0, heat not",
IF(AND(INDEX(PROTRA_capacity!G$3:G$1699,MATCH(CHP_check_vensim_data!$I9,PROTRA_capacity!$F$3:$F$1699,0))&lt;&gt;0,INDEX(PROTRA_capacity!G$3:G$1699,MATCH(CHP_check_vensim_data!$H9,PROTRA_capacity!$F$3:$F$1699,0))=0),"heat 0, elec not",
IF(AND(INDEX(PROTRA_capacity!G$3:G$1699,MATCH(CHP_check_vensim_data!$I9,PROTRA_capacity!$F$3:$F$1699,0))=0,INDEX(PROTRA_capacity!G$3:G$1699,MATCH(CHP_check_vensim_data!$H9,PROTRA_capacity!$F$3:$F$1699,0))=0),"",
INDEX(PROTRA_capacity!G$3:G$1699,MATCH(CHP_check_vensim_data!$H9,PROTRA_capacity!$F$3:$F$1699,0))/INDEX(PROTRA_capacity!G$3:G$1699,MATCH(CHP_check_vensim_data!$I9,PROTRA_capacity!$F$3:$F$1699,0))
)))</f>
        <v/>
      </c>
      <c r="L9" s="16" t="str">
        <f>IF(AND(INDEX(PROTRA_capacity!H$3:H$1699,MATCH(CHP_check_vensim_data!$H9,PROTRA_capacity!$F$3:$F$1699,0))&lt;&gt;0,INDEX(PROTRA_capacity!H$3:H$1699,MATCH(CHP_check_vensim_data!$I9,PROTRA_capacity!$F$3:$F$1699,0))=0),"elec 0, heat not",
IF(AND(INDEX(PROTRA_capacity!H$3:H$1699,MATCH(CHP_check_vensim_data!$I9,PROTRA_capacity!$F$3:$F$1699,0))&lt;&gt;0,INDEX(PROTRA_capacity!H$3:H$1699,MATCH(CHP_check_vensim_data!$H9,PROTRA_capacity!$F$3:$F$1699,0))=0),"heat 0, elec not",
IF(AND(INDEX(PROTRA_capacity!H$3:H$1699,MATCH(CHP_check_vensim_data!$I9,PROTRA_capacity!$F$3:$F$1699,0))=0,INDEX(PROTRA_capacity!H$3:H$1699,MATCH(CHP_check_vensim_data!$H9,PROTRA_capacity!$F$3:$F$1699,0))=0),"",
INDEX(PROTRA_capacity!H$3:H$1699,MATCH(CHP_check_vensim_data!$H9,PROTRA_capacity!$F$3:$F$1699,0))/INDEX(PROTRA_capacity!H$3:H$1699,MATCH(CHP_check_vensim_data!$I9,PROTRA_capacity!$F$3:$F$1699,0))
)))</f>
        <v/>
      </c>
      <c r="M9" s="16" t="str">
        <f>IF(AND(INDEX(PROTRA_capacity!I$3:I$1699,MATCH(CHP_check_vensim_data!$H9,PROTRA_capacity!$F$3:$F$1699,0))&lt;&gt;0,INDEX(PROTRA_capacity!I$3:I$1699,MATCH(CHP_check_vensim_data!$I9,PROTRA_capacity!$F$3:$F$1699,0))=0),"elec 0, heat not",
IF(AND(INDEX(PROTRA_capacity!I$3:I$1699,MATCH(CHP_check_vensim_data!$I9,PROTRA_capacity!$F$3:$F$1699,0))&lt;&gt;0,INDEX(PROTRA_capacity!I$3:I$1699,MATCH(CHP_check_vensim_data!$H9,PROTRA_capacity!$F$3:$F$1699,0))=0),"heat 0, elec not",
IF(AND(INDEX(PROTRA_capacity!I$3:I$1699,MATCH(CHP_check_vensim_data!$I9,PROTRA_capacity!$F$3:$F$1699,0))=0,INDEX(PROTRA_capacity!I$3:I$1699,MATCH(CHP_check_vensim_data!$H9,PROTRA_capacity!$F$3:$F$1699,0))=0),"",
INDEX(PROTRA_capacity!I$3:I$1699,MATCH(CHP_check_vensim_data!$H9,PROTRA_capacity!$F$3:$F$1699,0))/INDEX(PROTRA_capacity!I$3:I$1699,MATCH(CHP_check_vensim_data!$I9,PROTRA_capacity!$F$3:$F$1699,0))
)))</f>
        <v/>
      </c>
      <c r="N9" s="16" t="str">
        <f>IF(AND(INDEX(PROTRA_capacity!J$3:J$1699,MATCH(CHP_check_vensim_data!$H9,PROTRA_capacity!$F$3:$F$1699,0))&lt;&gt;0,INDEX(PROTRA_capacity!J$3:J$1699,MATCH(CHP_check_vensim_data!$I9,PROTRA_capacity!$F$3:$F$1699,0))=0),"elec 0, heat not",
IF(AND(INDEX(PROTRA_capacity!J$3:J$1699,MATCH(CHP_check_vensim_data!$I9,PROTRA_capacity!$F$3:$F$1699,0))&lt;&gt;0,INDEX(PROTRA_capacity!J$3:J$1699,MATCH(CHP_check_vensim_data!$H9,PROTRA_capacity!$F$3:$F$1699,0))=0),"heat 0, elec not",
IF(AND(INDEX(PROTRA_capacity!J$3:J$1699,MATCH(CHP_check_vensim_data!$I9,PROTRA_capacity!$F$3:$F$1699,0))=0,INDEX(PROTRA_capacity!J$3:J$1699,MATCH(CHP_check_vensim_data!$H9,PROTRA_capacity!$F$3:$F$1699,0))=0),"",
INDEX(PROTRA_capacity!J$3:J$1699,MATCH(CHP_check_vensim_data!$H9,PROTRA_capacity!$F$3:$F$1699,0))/INDEX(PROTRA_capacity!J$3:J$1699,MATCH(CHP_check_vensim_data!$I9,PROTRA_capacity!$F$3:$F$1699,0))
)))</f>
        <v/>
      </c>
      <c r="O9" s="16" t="str">
        <f>IF(AND(INDEX(PROTRA_capacity!K$3:K$1699,MATCH(CHP_check_vensim_data!$H9,PROTRA_capacity!$F$3:$F$1699,0))&lt;&gt;0,INDEX(PROTRA_capacity!K$3:K$1699,MATCH(CHP_check_vensim_data!$I9,PROTRA_capacity!$F$3:$F$1699,0))=0),"elec 0, heat not",
IF(AND(INDEX(PROTRA_capacity!K$3:K$1699,MATCH(CHP_check_vensim_data!$I9,PROTRA_capacity!$F$3:$F$1699,0))&lt;&gt;0,INDEX(PROTRA_capacity!K$3:K$1699,MATCH(CHP_check_vensim_data!$H9,PROTRA_capacity!$F$3:$F$1699,0))=0),"heat 0, elec not",
IF(AND(INDEX(PROTRA_capacity!K$3:K$1699,MATCH(CHP_check_vensim_data!$I9,PROTRA_capacity!$F$3:$F$1699,0))=0,INDEX(PROTRA_capacity!K$3:K$1699,MATCH(CHP_check_vensim_data!$H9,PROTRA_capacity!$F$3:$F$1699,0))=0),"",
INDEX(PROTRA_capacity!K$3:K$1699,MATCH(CHP_check_vensim_data!$H9,PROTRA_capacity!$F$3:$F$1699,0))/INDEX(PROTRA_capacity!K$3:K$1699,MATCH(CHP_check_vensim_data!$I9,PROTRA_capacity!$F$3:$F$1699,0))
)))</f>
        <v/>
      </c>
      <c r="P9" s="16" t="str">
        <f>IF(AND(INDEX(PROTRA_capacity!L$3:L$1699,MATCH(CHP_check_vensim_data!$H9,PROTRA_capacity!$F$3:$F$1699,0))&lt;&gt;0,INDEX(PROTRA_capacity!L$3:L$1699,MATCH(CHP_check_vensim_data!$I9,PROTRA_capacity!$F$3:$F$1699,0))=0),"elec 0, heat not",
IF(AND(INDEX(PROTRA_capacity!L$3:L$1699,MATCH(CHP_check_vensim_data!$I9,PROTRA_capacity!$F$3:$F$1699,0))&lt;&gt;0,INDEX(PROTRA_capacity!L$3:L$1699,MATCH(CHP_check_vensim_data!$H9,PROTRA_capacity!$F$3:$F$1699,0))=0),"heat 0, elec not",
IF(AND(INDEX(PROTRA_capacity!L$3:L$1699,MATCH(CHP_check_vensim_data!$I9,PROTRA_capacity!$F$3:$F$1699,0))=0,INDEX(PROTRA_capacity!L$3:L$1699,MATCH(CHP_check_vensim_data!$H9,PROTRA_capacity!$F$3:$F$1699,0))=0),"",
INDEX(PROTRA_capacity!L$3:L$1699,MATCH(CHP_check_vensim_data!$H9,PROTRA_capacity!$F$3:$F$1699,0))/INDEX(PROTRA_capacity!L$3:L$1699,MATCH(CHP_check_vensim_data!$I9,PROTRA_capacity!$F$3:$F$1699,0))
)))</f>
        <v/>
      </c>
      <c r="Q9" s="16" t="str">
        <f>IF(AND(INDEX(PROTRA_capacity!M$3:M$1699,MATCH(CHP_check_vensim_data!$H9,PROTRA_capacity!$F$3:$F$1699,0))&lt;&gt;0,INDEX(PROTRA_capacity!M$3:M$1699,MATCH(CHP_check_vensim_data!$I9,PROTRA_capacity!$F$3:$F$1699,0))=0),"elec 0, heat not",
IF(AND(INDEX(PROTRA_capacity!M$3:M$1699,MATCH(CHP_check_vensim_data!$I9,PROTRA_capacity!$F$3:$F$1699,0))&lt;&gt;0,INDEX(PROTRA_capacity!M$3:M$1699,MATCH(CHP_check_vensim_data!$H9,PROTRA_capacity!$F$3:$F$1699,0))=0),"heat 0, elec not",
IF(AND(INDEX(PROTRA_capacity!M$3:M$1699,MATCH(CHP_check_vensim_data!$I9,PROTRA_capacity!$F$3:$F$1699,0))=0,INDEX(PROTRA_capacity!M$3:M$1699,MATCH(CHP_check_vensim_data!$H9,PROTRA_capacity!$F$3:$F$1699,0))=0),"",
INDEX(PROTRA_capacity!M$3:M$1699,MATCH(CHP_check_vensim_data!$H9,PROTRA_capacity!$F$3:$F$1699,0))/INDEX(PROTRA_capacity!M$3:M$1699,MATCH(CHP_check_vensim_data!$I9,PROTRA_capacity!$F$3:$F$1699,0))
)))</f>
        <v/>
      </c>
      <c r="R9" s="16" t="str">
        <f>IF(AND(INDEX(PROTRA_capacity!N$3:N$1699,MATCH(CHP_check_vensim_data!$H9,PROTRA_capacity!$F$3:$F$1699,0))&lt;&gt;0,INDEX(PROTRA_capacity!N$3:N$1699,MATCH(CHP_check_vensim_data!$I9,PROTRA_capacity!$F$3:$F$1699,0))=0),"elec 0, heat not",
IF(AND(INDEX(PROTRA_capacity!N$3:N$1699,MATCH(CHP_check_vensim_data!$I9,PROTRA_capacity!$F$3:$F$1699,0))&lt;&gt;0,INDEX(PROTRA_capacity!N$3:N$1699,MATCH(CHP_check_vensim_data!$H9,PROTRA_capacity!$F$3:$F$1699,0))=0),"heat 0, elec not",
IF(AND(INDEX(PROTRA_capacity!N$3:N$1699,MATCH(CHP_check_vensim_data!$I9,PROTRA_capacity!$F$3:$F$1699,0))=0,INDEX(PROTRA_capacity!N$3:N$1699,MATCH(CHP_check_vensim_data!$H9,PROTRA_capacity!$F$3:$F$1699,0))=0),"",
INDEX(PROTRA_capacity!N$3:N$1699,MATCH(CHP_check_vensim_data!$H9,PROTRA_capacity!$F$3:$F$1699,0))/INDEX(PROTRA_capacity!N$3:N$1699,MATCH(CHP_check_vensim_data!$I9,PROTRA_capacity!$F$3:$F$1699,0))
)))</f>
        <v/>
      </c>
      <c r="S9" s="16" t="str">
        <f>IF(AND(INDEX(PROTRA_capacity!O$3:O$1699,MATCH(CHP_check_vensim_data!$H9,PROTRA_capacity!$F$3:$F$1699,0))&lt;&gt;0,INDEX(PROTRA_capacity!O$3:O$1699,MATCH(CHP_check_vensim_data!$I9,PROTRA_capacity!$F$3:$F$1699,0))=0),"elec 0, heat not",
IF(AND(INDEX(PROTRA_capacity!O$3:O$1699,MATCH(CHP_check_vensim_data!$I9,PROTRA_capacity!$F$3:$F$1699,0))&lt;&gt;0,INDEX(PROTRA_capacity!O$3:O$1699,MATCH(CHP_check_vensim_data!$H9,PROTRA_capacity!$F$3:$F$1699,0))=0),"heat 0, elec not",
IF(AND(INDEX(PROTRA_capacity!O$3:O$1699,MATCH(CHP_check_vensim_data!$I9,PROTRA_capacity!$F$3:$F$1699,0))=0,INDEX(PROTRA_capacity!O$3:O$1699,MATCH(CHP_check_vensim_data!$H9,PROTRA_capacity!$F$3:$F$1699,0))=0),"",
INDEX(PROTRA_capacity!O$3:O$1699,MATCH(CHP_check_vensim_data!$H9,PROTRA_capacity!$F$3:$F$1699,0))/INDEX(PROTRA_capacity!O$3:O$1699,MATCH(CHP_check_vensim_data!$I9,PROTRA_capacity!$F$3:$F$1699,0))
)))</f>
        <v/>
      </c>
      <c r="T9" s="16" t="str">
        <f>IF(AND(INDEX(PROTRA_capacity!P$3:P$1699,MATCH(CHP_check_vensim_data!$H9,PROTRA_capacity!$F$3:$F$1699,0))&lt;&gt;0,INDEX(PROTRA_capacity!P$3:P$1699,MATCH(CHP_check_vensim_data!$I9,PROTRA_capacity!$F$3:$F$1699,0))=0),"elec 0, heat not",
IF(AND(INDEX(PROTRA_capacity!P$3:P$1699,MATCH(CHP_check_vensim_data!$I9,PROTRA_capacity!$F$3:$F$1699,0))&lt;&gt;0,INDEX(PROTRA_capacity!P$3:P$1699,MATCH(CHP_check_vensim_data!$H9,PROTRA_capacity!$F$3:$F$1699,0))=0),"heat 0, elec not",
IF(AND(INDEX(PROTRA_capacity!P$3:P$1699,MATCH(CHP_check_vensim_data!$I9,PROTRA_capacity!$F$3:$F$1699,0))=0,INDEX(PROTRA_capacity!P$3:P$1699,MATCH(CHP_check_vensim_data!$H9,PROTRA_capacity!$F$3:$F$1699,0))=0),"",
INDEX(PROTRA_capacity!P$3:P$1699,MATCH(CHP_check_vensim_data!$H9,PROTRA_capacity!$F$3:$F$1699,0))/INDEX(PROTRA_capacity!P$3:P$1699,MATCH(CHP_check_vensim_data!$I9,PROTRA_capacity!$F$3:$F$1699,0))
)))</f>
        <v/>
      </c>
      <c r="U9" s="16" t="str">
        <f>IF(AND(INDEX(PROTRA_capacity!Q$3:Q$1699,MATCH(CHP_check_vensim_data!$H9,PROTRA_capacity!$F$3:$F$1699,0))&lt;&gt;0,INDEX(PROTRA_capacity!Q$3:Q$1699,MATCH(CHP_check_vensim_data!$I9,PROTRA_capacity!$F$3:$F$1699,0))=0),"elec 0, heat not",
IF(AND(INDEX(PROTRA_capacity!Q$3:Q$1699,MATCH(CHP_check_vensim_data!$I9,PROTRA_capacity!$F$3:$F$1699,0))&lt;&gt;0,INDEX(PROTRA_capacity!Q$3:Q$1699,MATCH(CHP_check_vensim_data!$H9,PROTRA_capacity!$F$3:$F$1699,0))=0),"heat 0, elec not",
IF(AND(INDEX(PROTRA_capacity!Q$3:Q$1699,MATCH(CHP_check_vensim_data!$I9,PROTRA_capacity!$F$3:$F$1699,0))=0,INDEX(PROTRA_capacity!Q$3:Q$1699,MATCH(CHP_check_vensim_data!$H9,PROTRA_capacity!$F$3:$F$1699,0))=0),"",
INDEX(PROTRA_capacity!Q$3:Q$1699,MATCH(CHP_check_vensim_data!$H9,PROTRA_capacity!$F$3:$F$1699,0))/INDEX(PROTRA_capacity!Q$3:Q$1699,MATCH(CHP_check_vensim_data!$I9,PROTRA_capacity!$F$3:$F$1699,0))
)))</f>
        <v/>
      </c>
      <c r="V9" s="16" t="str">
        <f>IF(AND(INDEX(PROTRA_capacity!R$3:R$1699,MATCH(CHP_check_vensim_data!$H9,PROTRA_capacity!$F$3:$F$1699,0))&lt;&gt;0,INDEX(PROTRA_capacity!R$3:R$1699,MATCH(CHP_check_vensim_data!$I9,PROTRA_capacity!$F$3:$F$1699,0))=0),"elec 0, heat not",
IF(AND(INDEX(PROTRA_capacity!R$3:R$1699,MATCH(CHP_check_vensim_data!$I9,PROTRA_capacity!$F$3:$F$1699,0))&lt;&gt;0,INDEX(PROTRA_capacity!R$3:R$1699,MATCH(CHP_check_vensim_data!$H9,PROTRA_capacity!$F$3:$F$1699,0))=0),"heat 0, elec not",
IF(AND(INDEX(PROTRA_capacity!R$3:R$1699,MATCH(CHP_check_vensim_data!$I9,PROTRA_capacity!$F$3:$F$1699,0))=0,INDEX(PROTRA_capacity!R$3:R$1699,MATCH(CHP_check_vensim_data!$H9,PROTRA_capacity!$F$3:$F$1699,0))=0),"",
INDEX(PROTRA_capacity!R$3:R$1699,MATCH(CHP_check_vensim_data!$H9,PROTRA_capacity!$F$3:$F$1699,0))/INDEX(PROTRA_capacity!R$3:R$1699,MATCH(CHP_check_vensim_data!$I9,PROTRA_capacity!$F$3:$F$1699,0))
)))</f>
        <v/>
      </c>
      <c r="W9" s="16" t="str">
        <f>IF(AND(INDEX(PROTRA_capacity!S$3:S$1699,MATCH(CHP_check_vensim_data!$H9,PROTRA_capacity!$F$3:$F$1699,0))&lt;&gt;0,INDEX(PROTRA_capacity!S$3:S$1699,MATCH(CHP_check_vensim_data!$I9,PROTRA_capacity!$F$3:$F$1699,0))=0),"elec 0, heat not",
IF(AND(INDEX(PROTRA_capacity!S$3:S$1699,MATCH(CHP_check_vensim_data!$I9,PROTRA_capacity!$F$3:$F$1699,0))&lt;&gt;0,INDEX(PROTRA_capacity!S$3:S$1699,MATCH(CHP_check_vensim_data!$H9,PROTRA_capacity!$F$3:$F$1699,0))=0),"heat 0, elec not",
IF(AND(INDEX(PROTRA_capacity!S$3:S$1699,MATCH(CHP_check_vensim_data!$I9,PROTRA_capacity!$F$3:$F$1699,0))=0,INDEX(PROTRA_capacity!S$3:S$1699,MATCH(CHP_check_vensim_data!$H9,PROTRA_capacity!$F$3:$F$1699,0))=0),"",
INDEX(PROTRA_capacity!S$3:S$1699,MATCH(CHP_check_vensim_data!$H9,PROTRA_capacity!$F$3:$F$1699,0))/INDEX(PROTRA_capacity!S$3:S$1699,MATCH(CHP_check_vensim_data!$I9,PROTRA_capacity!$F$3:$F$1699,0))
)))</f>
        <v/>
      </c>
      <c r="X9" s="16" t="str">
        <f>IF(AND(INDEX(PROTRA_capacity!T$3:T$1699,MATCH(CHP_check_vensim_data!$H9,PROTRA_capacity!$F$3:$F$1699,0))&lt;&gt;0,INDEX(PROTRA_capacity!T$3:T$1699,MATCH(CHP_check_vensim_data!$I9,PROTRA_capacity!$F$3:$F$1699,0))=0),"elec 0, heat not",
IF(AND(INDEX(PROTRA_capacity!T$3:T$1699,MATCH(CHP_check_vensim_data!$I9,PROTRA_capacity!$F$3:$F$1699,0))&lt;&gt;0,INDEX(PROTRA_capacity!T$3:T$1699,MATCH(CHP_check_vensim_data!$H9,PROTRA_capacity!$F$3:$F$1699,0))=0),"heat 0, elec not",
IF(AND(INDEX(PROTRA_capacity!T$3:T$1699,MATCH(CHP_check_vensim_data!$I9,PROTRA_capacity!$F$3:$F$1699,0))=0,INDEX(PROTRA_capacity!T$3:T$1699,MATCH(CHP_check_vensim_data!$H9,PROTRA_capacity!$F$3:$F$1699,0))=0),"",
INDEX(PROTRA_capacity!T$3:T$1699,MATCH(CHP_check_vensim_data!$H9,PROTRA_capacity!$F$3:$F$1699,0))/INDEX(PROTRA_capacity!T$3:T$1699,MATCH(CHP_check_vensim_data!$I9,PROTRA_capacity!$F$3:$F$1699,0))
)))</f>
        <v/>
      </c>
      <c r="Y9" s="16" t="str">
        <f>IF(AND(INDEX(PROTRA_capacity!U$3:U$1699,MATCH(CHP_check_vensim_data!$H9,PROTRA_capacity!$F$3:$F$1699,0))&lt;&gt;0,INDEX(PROTRA_capacity!U$3:U$1699,MATCH(CHP_check_vensim_data!$I9,PROTRA_capacity!$F$3:$F$1699,0))=0),"elec 0, heat not",
IF(AND(INDEX(PROTRA_capacity!U$3:U$1699,MATCH(CHP_check_vensim_data!$I9,PROTRA_capacity!$F$3:$F$1699,0))&lt;&gt;0,INDEX(PROTRA_capacity!U$3:U$1699,MATCH(CHP_check_vensim_data!$H9,PROTRA_capacity!$F$3:$F$1699,0))=0),"heat 0, elec not",
IF(AND(INDEX(PROTRA_capacity!U$3:U$1699,MATCH(CHP_check_vensim_data!$I9,PROTRA_capacity!$F$3:$F$1699,0))=0,INDEX(PROTRA_capacity!U$3:U$1699,MATCH(CHP_check_vensim_data!$H9,PROTRA_capacity!$F$3:$F$1699,0))=0),"",
INDEX(PROTRA_capacity!U$3:U$1699,MATCH(CHP_check_vensim_data!$H9,PROTRA_capacity!$F$3:$F$1699,0))/INDEX(PROTRA_capacity!U$3:U$1699,MATCH(CHP_check_vensim_data!$I9,PROTRA_capacity!$F$3:$F$1699,0))
)))</f>
        <v/>
      </c>
      <c r="Z9" s="72" t="e">
        <f t="shared" si="3"/>
        <v>#DIV/0!</v>
      </c>
    </row>
    <row r="10" spans="1:26" s="27" customFormat="1" x14ac:dyDescent="0.35">
      <c r="A10" t="s">
        <v>56</v>
      </c>
      <c r="B10" s="25"/>
      <c r="C10" s="25"/>
      <c r="D10" s="25"/>
      <c r="E10" t="s">
        <v>7</v>
      </c>
      <c r="F10" s="25"/>
      <c r="G10" t="str">
        <f t="shared" si="0"/>
        <v>ste</v>
      </c>
      <c r="H10" t="str">
        <f t="shared" si="1"/>
        <v>ITALYTO_heatPROTRA_CHP_waste</v>
      </c>
      <c r="I10" t="str">
        <f t="shared" si="2"/>
        <v>ITALYTO_elecPROTRA_CHP_waste</v>
      </c>
      <c r="J10" s="16" t="e">
        <f>IF(AND(INDEX(PROTRA_capacity!#REF!,MATCH(CHP_check_vensim_data!$H10,PROTRA_capacity!$F$3:$F$1699,0))&lt;&gt;0,INDEX(PROTRA_capacity!#REF!,MATCH(CHP_check_vensim_data!$I10,PROTRA_capacity!$F$3:$F$1699,0))=0),"elec 0, heat not",
IF(AND(INDEX(PROTRA_capacity!#REF!,MATCH(CHP_check_vensim_data!$I10,PROTRA_capacity!$F$3:$F$1699,0))&lt;&gt;0,INDEX(PROTRA_capacity!#REF!,MATCH(CHP_check_vensim_data!$H10,PROTRA_capacity!$F$3:$F$1699,0))=0),"heat 0, elec not",
IF(AND(INDEX(PROTRA_capacity!#REF!,MATCH(CHP_check_vensim_data!$I10,PROTRA_capacity!$F$3:$F$1699,0))=0,INDEX(PROTRA_capacity!#REF!,MATCH(CHP_check_vensim_data!$H10,PROTRA_capacity!$F$3:$F$1699,0))=0),"",
INDEX(PROTRA_capacity!#REF!,MATCH(CHP_check_vensim_data!$H10,PROTRA_capacity!$F$3:$F$1699,0))/INDEX(PROTRA_capacity!#REF!,MATCH(CHP_check_vensim_data!$I10,PROTRA_capacity!$F$3:$F$1699,0))
)))</f>
        <v>#REF!</v>
      </c>
      <c r="K10" s="16">
        <f>IF(AND(INDEX(PROTRA_capacity!G$3:G$1699,MATCH(CHP_check_vensim_data!$H10,PROTRA_capacity!$F$3:$F$1699,0))&lt;&gt;0,INDEX(PROTRA_capacity!G$3:G$1699,MATCH(CHP_check_vensim_data!$I10,PROTRA_capacity!$F$3:$F$1699,0))=0),"elec 0, heat not",
IF(AND(INDEX(PROTRA_capacity!G$3:G$1699,MATCH(CHP_check_vensim_data!$I10,PROTRA_capacity!$F$3:$F$1699,0))&lt;&gt;0,INDEX(PROTRA_capacity!G$3:G$1699,MATCH(CHP_check_vensim_data!$H10,PROTRA_capacity!$F$3:$F$1699,0))=0),"heat 0, elec not",
IF(AND(INDEX(PROTRA_capacity!G$3:G$1699,MATCH(CHP_check_vensim_data!$I10,PROTRA_capacity!$F$3:$F$1699,0))=0,INDEX(PROTRA_capacity!G$3:G$1699,MATCH(CHP_check_vensim_data!$H10,PROTRA_capacity!$F$3:$F$1699,0))=0),"",
INDEX(PROTRA_capacity!G$3:G$1699,MATCH(CHP_check_vensim_data!$H10,PROTRA_capacity!$F$3:$F$1699,0))/INDEX(PROTRA_capacity!G$3:G$1699,MATCH(CHP_check_vensim_data!$I10,PROTRA_capacity!$F$3:$F$1699,0))
)))</f>
        <v>0.90178653726275904</v>
      </c>
      <c r="L10" s="16">
        <f>IF(AND(INDEX(PROTRA_capacity!H$3:H$1699,MATCH(CHP_check_vensim_data!$H10,PROTRA_capacity!$F$3:$F$1699,0))&lt;&gt;0,INDEX(PROTRA_capacity!H$3:H$1699,MATCH(CHP_check_vensim_data!$I10,PROTRA_capacity!$F$3:$F$1699,0))=0),"elec 0, heat not",
IF(AND(INDEX(PROTRA_capacity!H$3:H$1699,MATCH(CHP_check_vensim_data!$I10,PROTRA_capacity!$F$3:$F$1699,0))&lt;&gt;0,INDEX(PROTRA_capacity!H$3:H$1699,MATCH(CHP_check_vensim_data!$H10,PROTRA_capacity!$F$3:$F$1699,0))=0),"heat 0, elec not",
IF(AND(INDEX(PROTRA_capacity!H$3:H$1699,MATCH(CHP_check_vensim_data!$I10,PROTRA_capacity!$F$3:$F$1699,0))=0,INDEX(PROTRA_capacity!H$3:H$1699,MATCH(CHP_check_vensim_data!$H10,PROTRA_capacity!$F$3:$F$1699,0))=0),"",
INDEX(PROTRA_capacity!H$3:H$1699,MATCH(CHP_check_vensim_data!$H10,PROTRA_capacity!$F$3:$F$1699,0))/INDEX(PROTRA_capacity!H$3:H$1699,MATCH(CHP_check_vensim_data!$I10,PROTRA_capacity!$F$3:$F$1699,0))
)))</f>
        <v>0.54548028247135261</v>
      </c>
      <c r="M10" s="16">
        <f>IF(AND(INDEX(PROTRA_capacity!I$3:I$1699,MATCH(CHP_check_vensim_data!$H10,PROTRA_capacity!$F$3:$F$1699,0))&lt;&gt;0,INDEX(PROTRA_capacity!I$3:I$1699,MATCH(CHP_check_vensim_data!$I10,PROTRA_capacity!$F$3:$F$1699,0))=0),"elec 0, heat not",
IF(AND(INDEX(PROTRA_capacity!I$3:I$1699,MATCH(CHP_check_vensim_data!$I10,PROTRA_capacity!$F$3:$F$1699,0))&lt;&gt;0,INDEX(PROTRA_capacity!I$3:I$1699,MATCH(CHP_check_vensim_data!$H10,PROTRA_capacity!$F$3:$F$1699,0))=0),"heat 0, elec not",
IF(AND(INDEX(PROTRA_capacity!I$3:I$1699,MATCH(CHP_check_vensim_data!$I10,PROTRA_capacity!$F$3:$F$1699,0))=0,INDEX(PROTRA_capacity!I$3:I$1699,MATCH(CHP_check_vensim_data!$H10,PROTRA_capacity!$F$3:$F$1699,0))=0),"",
INDEX(PROTRA_capacity!I$3:I$1699,MATCH(CHP_check_vensim_data!$H10,PROTRA_capacity!$F$3:$F$1699,0))/INDEX(PROTRA_capacity!I$3:I$1699,MATCH(CHP_check_vensim_data!$I10,PROTRA_capacity!$F$3:$F$1699,0))
)))</f>
        <v>0.48040930712263541</v>
      </c>
      <c r="N10" s="16">
        <f>IF(AND(INDEX(PROTRA_capacity!J$3:J$1699,MATCH(CHP_check_vensim_data!$H10,PROTRA_capacity!$F$3:$F$1699,0))&lt;&gt;0,INDEX(PROTRA_capacity!J$3:J$1699,MATCH(CHP_check_vensim_data!$I10,PROTRA_capacity!$F$3:$F$1699,0))=0),"elec 0, heat not",
IF(AND(INDEX(PROTRA_capacity!J$3:J$1699,MATCH(CHP_check_vensim_data!$I10,PROTRA_capacity!$F$3:$F$1699,0))&lt;&gt;0,INDEX(PROTRA_capacity!J$3:J$1699,MATCH(CHP_check_vensim_data!$H10,PROTRA_capacity!$F$3:$F$1699,0))=0),"heat 0, elec not",
IF(AND(INDEX(PROTRA_capacity!J$3:J$1699,MATCH(CHP_check_vensim_data!$I10,PROTRA_capacity!$F$3:$F$1699,0))=0,INDEX(PROTRA_capacity!J$3:J$1699,MATCH(CHP_check_vensim_data!$H10,PROTRA_capacity!$F$3:$F$1699,0))=0),"",
INDEX(PROTRA_capacity!J$3:J$1699,MATCH(CHP_check_vensim_data!$H10,PROTRA_capacity!$F$3:$F$1699,0))/INDEX(PROTRA_capacity!J$3:J$1699,MATCH(CHP_check_vensim_data!$I10,PROTRA_capacity!$F$3:$F$1699,0))
)))</f>
        <v>0.36561316390045695</v>
      </c>
      <c r="O10" s="16">
        <f>IF(AND(INDEX(PROTRA_capacity!K$3:K$1699,MATCH(CHP_check_vensim_data!$H10,PROTRA_capacity!$F$3:$F$1699,0))&lt;&gt;0,INDEX(PROTRA_capacity!K$3:K$1699,MATCH(CHP_check_vensim_data!$I10,PROTRA_capacity!$F$3:$F$1699,0))=0),"elec 0, heat not",
IF(AND(INDEX(PROTRA_capacity!K$3:K$1699,MATCH(CHP_check_vensim_data!$I10,PROTRA_capacity!$F$3:$F$1699,0))&lt;&gt;0,INDEX(PROTRA_capacity!K$3:K$1699,MATCH(CHP_check_vensim_data!$H10,PROTRA_capacity!$F$3:$F$1699,0))=0),"heat 0, elec not",
IF(AND(INDEX(PROTRA_capacity!K$3:K$1699,MATCH(CHP_check_vensim_data!$I10,PROTRA_capacity!$F$3:$F$1699,0))=0,INDEX(PROTRA_capacity!K$3:K$1699,MATCH(CHP_check_vensim_data!$H10,PROTRA_capacity!$F$3:$F$1699,0))=0),"",
INDEX(PROTRA_capacity!K$3:K$1699,MATCH(CHP_check_vensim_data!$H10,PROTRA_capacity!$F$3:$F$1699,0))/INDEX(PROTRA_capacity!K$3:K$1699,MATCH(CHP_check_vensim_data!$I10,PROTRA_capacity!$F$3:$F$1699,0))
)))</f>
        <v>0.3929999177506785</v>
      </c>
      <c r="P10" s="16">
        <f>IF(AND(INDEX(PROTRA_capacity!L$3:L$1699,MATCH(CHP_check_vensim_data!$H10,PROTRA_capacity!$F$3:$F$1699,0))&lt;&gt;0,INDEX(PROTRA_capacity!L$3:L$1699,MATCH(CHP_check_vensim_data!$I10,PROTRA_capacity!$F$3:$F$1699,0))=0),"elec 0, heat not",
IF(AND(INDEX(PROTRA_capacity!L$3:L$1699,MATCH(CHP_check_vensim_data!$I10,PROTRA_capacity!$F$3:$F$1699,0))&lt;&gt;0,INDEX(PROTRA_capacity!L$3:L$1699,MATCH(CHP_check_vensim_data!$H10,PROTRA_capacity!$F$3:$F$1699,0))=0),"heat 0, elec not",
IF(AND(INDEX(PROTRA_capacity!L$3:L$1699,MATCH(CHP_check_vensim_data!$I10,PROTRA_capacity!$F$3:$F$1699,0))=0,INDEX(PROTRA_capacity!L$3:L$1699,MATCH(CHP_check_vensim_data!$H10,PROTRA_capacity!$F$3:$F$1699,0))=0),"",
INDEX(PROTRA_capacity!L$3:L$1699,MATCH(CHP_check_vensim_data!$H10,PROTRA_capacity!$F$3:$F$1699,0))/INDEX(PROTRA_capacity!L$3:L$1699,MATCH(CHP_check_vensim_data!$I10,PROTRA_capacity!$F$3:$F$1699,0))
)))</f>
        <v>0.54484425298690653</v>
      </c>
      <c r="Q10" s="16">
        <f>IF(AND(INDEX(PROTRA_capacity!M$3:M$1699,MATCH(CHP_check_vensim_data!$H10,PROTRA_capacity!$F$3:$F$1699,0))&lt;&gt;0,INDEX(PROTRA_capacity!M$3:M$1699,MATCH(CHP_check_vensim_data!$I10,PROTRA_capacity!$F$3:$F$1699,0))=0),"elec 0, heat not",
IF(AND(INDEX(PROTRA_capacity!M$3:M$1699,MATCH(CHP_check_vensim_data!$I10,PROTRA_capacity!$F$3:$F$1699,0))&lt;&gt;0,INDEX(PROTRA_capacity!M$3:M$1699,MATCH(CHP_check_vensim_data!$H10,PROTRA_capacity!$F$3:$F$1699,0))=0),"heat 0, elec not",
IF(AND(INDEX(PROTRA_capacity!M$3:M$1699,MATCH(CHP_check_vensim_data!$I10,PROTRA_capacity!$F$3:$F$1699,0))=0,INDEX(PROTRA_capacity!M$3:M$1699,MATCH(CHP_check_vensim_data!$H10,PROTRA_capacity!$F$3:$F$1699,0))=0),"",
INDEX(PROTRA_capacity!M$3:M$1699,MATCH(CHP_check_vensim_data!$H10,PROTRA_capacity!$F$3:$F$1699,0))/INDEX(PROTRA_capacity!M$3:M$1699,MATCH(CHP_check_vensim_data!$I10,PROTRA_capacity!$F$3:$F$1699,0))
)))</f>
        <v>0.43667395210279641</v>
      </c>
      <c r="R10" s="16">
        <f>IF(AND(INDEX(PROTRA_capacity!N$3:N$1699,MATCH(CHP_check_vensim_data!$H10,PROTRA_capacity!$F$3:$F$1699,0))&lt;&gt;0,INDEX(PROTRA_capacity!N$3:N$1699,MATCH(CHP_check_vensim_data!$I10,PROTRA_capacity!$F$3:$F$1699,0))=0),"elec 0, heat not",
IF(AND(INDEX(PROTRA_capacity!N$3:N$1699,MATCH(CHP_check_vensim_data!$I10,PROTRA_capacity!$F$3:$F$1699,0))&lt;&gt;0,INDEX(PROTRA_capacity!N$3:N$1699,MATCH(CHP_check_vensim_data!$H10,PROTRA_capacity!$F$3:$F$1699,0))=0),"heat 0, elec not",
IF(AND(INDEX(PROTRA_capacity!N$3:N$1699,MATCH(CHP_check_vensim_data!$I10,PROTRA_capacity!$F$3:$F$1699,0))=0,INDEX(PROTRA_capacity!N$3:N$1699,MATCH(CHP_check_vensim_data!$H10,PROTRA_capacity!$F$3:$F$1699,0))=0),"",
INDEX(PROTRA_capacity!N$3:N$1699,MATCH(CHP_check_vensim_data!$H10,PROTRA_capacity!$F$3:$F$1699,0))/INDEX(PROTRA_capacity!N$3:N$1699,MATCH(CHP_check_vensim_data!$I10,PROTRA_capacity!$F$3:$F$1699,0))
)))</f>
        <v>0.51714463692173984</v>
      </c>
      <c r="S10" s="16">
        <f>IF(AND(INDEX(PROTRA_capacity!O$3:O$1699,MATCH(CHP_check_vensim_data!$H10,PROTRA_capacity!$F$3:$F$1699,0))&lt;&gt;0,INDEX(PROTRA_capacity!O$3:O$1699,MATCH(CHP_check_vensim_data!$I10,PROTRA_capacity!$F$3:$F$1699,0))=0),"elec 0, heat not",
IF(AND(INDEX(PROTRA_capacity!O$3:O$1699,MATCH(CHP_check_vensim_data!$I10,PROTRA_capacity!$F$3:$F$1699,0))&lt;&gt;0,INDEX(PROTRA_capacity!O$3:O$1699,MATCH(CHP_check_vensim_data!$H10,PROTRA_capacity!$F$3:$F$1699,0))=0),"heat 0, elec not",
IF(AND(INDEX(PROTRA_capacity!O$3:O$1699,MATCH(CHP_check_vensim_data!$I10,PROTRA_capacity!$F$3:$F$1699,0))=0,INDEX(PROTRA_capacity!O$3:O$1699,MATCH(CHP_check_vensim_data!$H10,PROTRA_capacity!$F$3:$F$1699,0))=0),"",
INDEX(PROTRA_capacity!O$3:O$1699,MATCH(CHP_check_vensim_data!$H10,PROTRA_capacity!$F$3:$F$1699,0))/INDEX(PROTRA_capacity!O$3:O$1699,MATCH(CHP_check_vensim_data!$I10,PROTRA_capacity!$F$3:$F$1699,0))
)))</f>
        <v>0.52517710092363079</v>
      </c>
      <c r="T10" s="16">
        <f>IF(AND(INDEX(PROTRA_capacity!P$3:P$1699,MATCH(CHP_check_vensim_data!$H10,PROTRA_capacity!$F$3:$F$1699,0))&lt;&gt;0,INDEX(PROTRA_capacity!P$3:P$1699,MATCH(CHP_check_vensim_data!$I10,PROTRA_capacity!$F$3:$F$1699,0))=0),"elec 0, heat not",
IF(AND(INDEX(PROTRA_capacity!P$3:P$1699,MATCH(CHP_check_vensim_data!$I10,PROTRA_capacity!$F$3:$F$1699,0))&lt;&gt;0,INDEX(PROTRA_capacity!P$3:P$1699,MATCH(CHP_check_vensim_data!$H10,PROTRA_capacity!$F$3:$F$1699,0))=0),"heat 0, elec not",
IF(AND(INDEX(PROTRA_capacity!P$3:P$1699,MATCH(CHP_check_vensim_data!$I10,PROTRA_capacity!$F$3:$F$1699,0))=0,INDEX(PROTRA_capacity!P$3:P$1699,MATCH(CHP_check_vensim_data!$H10,PROTRA_capacity!$F$3:$F$1699,0))=0),"",
INDEX(PROTRA_capacity!P$3:P$1699,MATCH(CHP_check_vensim_data!$H10,PROTRA_capacity!$F$3:$F$1699,0))/INDEX(PROTRA_capacity!P$3:P$1699,MATCH(CHP_check_vensim_data!$I10,PROTRA_capacity!$F$3:$F$1699,0))
)))</f>
        <v>0.67596835695912816</v>
      </c>
      <c r="U10" s="16">
        <f>IF(AND(INDEX(PROTRA_capacity!Q$3:Q$1699,MATCH(CHP_check_vensim_data!$H10,PROTRA_capacity!$F$3:$F$1699,0))&lt;&gt;0,INDEX(PROTRA_capacity!Q$3:Q$1699,MATCH(CHP_check_vensim_data!$I10,PROTRA_capacity!$F$3:$F$1699,0))=0),"elec 0, heat not",
IF(AND(INDEX(PROTRA_capacity!Q$3:Q$1699,MATCH(CHP_check_vensim_data!$I10,PROTRA_capacity!$F$3:$F$1699,0))&lt;&gt;0,INDEX(PROTRA_capacity!Q$3:Q$1699,MATCH(CHP_check_vensim_data!$H10,PROTRA_capacity!$F$3:$F$1699,0))=0),"heat 0, elec not",
IF(AND(INDEX(PROTRA_capacity!Q$3:Q$1699,MATCH(CHP_check_vensim_data!$I10,PROTRA_capacity!$F$3:$F$1699,0))=0,INDEX(PROTRA_capacity!Q$3:Q$1699,MATCH(CHP_check_vensim_data!$H10,PROTRA_capacity!$F$3:$F$1699,0))=0),"",
INDEX(PROTRA_capacity!Q$3:Q$1699,MATCH(CHP_check_vensim_data!$H10,PROTRA_capacity!$F$3:$F$1699,0))/INDEX(PROTRA_capacity!Q$3:Q$1699,MATCH(CHP_check_vensim_data!$I10,PROTRA_capacity!$F$3:$F$1699,0))
)))</f>
        <v>0.34497195104895106</v>
      </c>
      <c r="V10" s="16">
        <f>IF(AND(INDEX(PROTRA_capacity!R$3:R$1699,MATCH(CHP_check_vensim_data!$H10,PROTRA_capacity!$F$3:$F$1699,0))&lt;&gt;0,INDEX(PROTRA_capacity!R$3:R$1699,MATCH(CHP_check_vensim_data!$I10,PROTRA_capacity!$F$3:$F$1699,0))=0),"elec 0, heat not",
IF(AND(INDEX(PROTRA_capacity!R$3:R$1699,MATCH(CHP_check_vensim_data!$I10,PROTRA_capacity!$F$3:$F$1699,0))&lt;&gt;0,INDEX(PROTRA_capacity!R$3:R$1699,MATCH(CHP_check_vensim_data!$H10,PROTRA_capacity!$F$3:$F$1699,0))=0),"heat 0, elec not",
IF(AND(INDEX(PROTRA_capacity!R$3:R$1699,MATCH(CHP_check_vensim_data!$I10,PROTRA_capacity!$F$3:$F$1699,0))=0,INDEX(PROTRA_capacity!R$3:R$1699,MATCH(CHP_check_vensim_data!$H10,PROTRA_capacity!$F$3:$F$1699,0))=0),"",
INDEX(PROTRA_capacity!R$3:R$1699,MATCH(CHP_check_vensim_data!$H10,PROTRA_capacity!$F$3:$F$1699,0))/INDEX(PROTRA_capacity!R$3:R$1699,MATCH(CHP_check_vensim_data!$I10,PROTRA_capacity!$F$3:$F$1699,0))
)))</f>
        <v>0.3779692073737172</v>
      </c>
      <c r="W10" s="16">
        <f>IF(AND(INDEX(PROTRA_capacity!S$3:S$1699,MATCH(CHP_check_vensim_data!$H10,PROTRA_capacity!$F$3:$F$1699,0))&lt;&gt;0,INDEX(PROTRA_capacity!S$3:S$1699,MATCH(CHP_check_vensim_data!$I10,PROTRA_capacity!$F$3:$F$1699,0))=0),"elec 0, heat not",
IF(AND(INDEX(PROTRA_capacity!S$3:S$1699,MATCH(CHP_check_vensim_data!$I10,PROTRA_capacity!$F$3:$F$1699,0))&lt;&gt;0,INDEX(PROTRA_capacity!S$3:S$1699,MATCH(CHP_check_vensim_data!$H10,PROTRA_capacity!$F$3:$F$1699,0))=0),"heat 0, elec not",
IF(AND(INDEX(PROTRA_capacity!S$3:S$1699,MATCH(CHP_check_vensim_data!$I10,PROTRA_capacity!$F$3:$F$1699,0))=0,INDEX(PROTRA_capacity!S$3:S$1699,MATCH(CHP_check_vensim_data!$H10,PROTRA_capacity!$F$3:$F$1699,0))=0),"",
INDEX(PROTRA_capacity!S$3:S$1699,MATCH(CHP_check_vensim_data!$H10,PROTRA_capacity!$F$3:$F$1699,0))/INDEX(PROTRA_capacity!S$3:S$1699,MATCH(CHP_check_vensim_data!$I10,PROTRA_capacity!$F$3:$F$1699,0))
)))</f>
        <v>0.65409334513133077</v>
      </c>
      <c r="X10" s="16">
        <f>IF(AND(INDEX(PROTRA_capacity!T$3:T$1699,MATCH(CHP_check_vensim_data!$H10,PROTRA_capacity!$F$3:$F$1699,0))&lt;&gt;0,INDEX(PROTRA_capacity!T$3:T$1699,MATCH(CHP_check_vensim_data!$I10,PROTRA_capacity!$F$3:$F$1699,0))=0),"elec 0, heat not",
IF(AND(INDEX(PROTRA_capacity!T$3:T$1699,MATCH(CHP_check_vensim_data!$I10,PROTRA_capacity!$F$3:$F$1699,0))&lt;&gt;0,INDEX(PROTRA_capacity!T$3:T$1699,MATCH(CHP_check_vensim_data!$H10,PROTRA_capacity!$F$3:$F$1699,0))=0),"heat 0, elec not",
IF(AND(INDEX(PROTRA_capacity!T$3:T$1699,MATCH(CHP_check_vensim_data!$I10,PROTRA_capacity!$F$3:$F$1699,0))=0,INDEX(PROTRA_capacity!T$3:T$1699,MATCH(CHP_check_vensim_data!$H10,PROTRA_capacity!$F$3:$F$1699,0))=0),"",
INDEX(PROTRA_capacity!T$3:T$1699,MATCH(CHP_check_vensim_data!$H10,PROTRA_capacity!$F$3:$F$1699,0))/INDEX(PROTRA_capacity!T$3:T$1699,MATCH(CHP_check_vensim_data!$I10,PROTRA_capacity!$F$3:$F$1699,0))
)))</f>
        <v>0.73143039660418441</v>
      </c>
      <c r="Y10" s="16">
        <f>IF(AND(INDEX(PROTRA_capacity!U$3:U$1699,MATCH(CHP_check_vensim_data!$H10,PROTRA_capacity!$F$3:$F$1699,0))&lt;&gt;0,INDEX(PROTRA_capacity!U$3:U$1699,MATCH(CHP_check_vensim_data!$I10,PROTRA_capacity!$F$3:$F$1699,0))=0),"elec 0, heat not",
IF(AND(INDEX(PROTRA_capacity!U$3:U$1699,MATCH(CHP_check_vensim_data!$I10,PROTRA_capacity!$F$3:$F$1699,0))&lt;&gt;0,INDEX(PROTRA_capacity!U$3:U$1699,MATCH(CHP_check_vensim_data!$H10,PROTRA_capacity!$F$3:$F$1699,0))=0),"heat 0, elec not",
IF(AND(INDEX(PROTRA_capacity!U$3:U$1699,MATCH(CHP_check_vensim_data!$I10,PROTRA_capacity!$F$3:$F$1699,0))=0,INDEX(PROTRA_capacity!U$3:U$1699,MATCH(CHP_check_vensim_data!$H10,PROTRA_capacity!$F$3:$F$1699,0))=0),"",
INDEX(PROTRA_capacity!U$3:U$1699,MATCH(CHP_check_vensim_data!$H10,PROTRA_capacity!$F$3:$F$1699,0))/INDEX(PROTRA_capacity!U$3:U$1699,MATCH(CHP_check_vensim_data!$I10,PROTRA_capacity!$F$3:$F$1699,0))
)))</f>
        <v>0.80727144044401555</v>
      </c>
      <c r="Z10" s="72">
        <f t="shared" si="3"/>
        <v>0.73093172739317691</v>
      </c>
    </row>
    <row r="11" spans="1:26" s="27" customFormat="1" x14ac:dyDescent="0.35">
      <c r="A11" t="s">
        <v>56</v>
      </c>
      <c r="B11" s="25"/>
      <c r="C11" s="25"/>
      <c r="D11" s="25"/>
      <c r="E11" t="s">
        <v>8</v>
      </c>
      <c r="F11" s="25"/>
      <c r="G11" t="str">
        <f t="shared" si="0"/>
        <v>bio</v>
      </c>
      <c r="H11" t="str">
        <f t="shared" si="1"/>
        <v>ITALYTO_heatPROTRA_CHP_solid_bio</v>
      </c>
      <c r="I11" t="str">
        <f t="shared" si="2"/>
        <v>ITALYTO_elecPROTRA_CHP_solid_bio</v>
      </c>
      <c r="J11" s="16" t="e">
        <f>IF(AND(INDEX(PROTRA_capacity!#REF!,MATCH(CHP_check_vensim_data!$H11,PROTRA_capacity!$F$3:$F$1699,0))&lt;&gt;0,INDEX(PROTRA_capacity!#REF!,MATCH(CHP_check_vensim_data!$I11,PROTRA_capacity!$F$3:$F$1699,0))=0),"elec 0, heat not",
IF(AND(INDEX(PROTRA_capacity!#REF!,MATCH(CHP_check_vensim_data!$I11,PROTRA_capacity!$F$3:$F$1699,0))&lt;&gt;0,INDEX(PROTRA_capacity!#REF!,MATCH(CHP_check_vensim_data!$H11,PROTRA_capacity!$F$3:$F$1699,0))=0),"heat 0, elec not",
IF(AND(INDEX(PROTRA_capacity!#REF!,MATCH(CHP_check_vensim_data!$I11,PROTRA_capacity!$F$3:$F$1699,0))=0,INDEX(PROTRA_capacity!#REF!,MATCH(CHP_check_vensim_data!$H11,PROTRA_capacity!$F$3:$F$1699,0))=0),"",
INDEX(PROTRA_capacity!#REF!,MATCH(CHP_check_vensim_data!$H11,PROTRA_capacity!$F$3:$F$1699,0))/INDEX(PROTRA_capacity!#REF!,MATCH(CHP_check_vensim_data!$I11,PROTRA_capacity!$F$3:$F$1699,0))
)))</f>
        <v>#REF!</v>
      </c>
      <c r="K11" s="16">
        <f>IF(AND(INDEX(PROTRA_capacity!G$3:G$1699,MATCH(CHP_check_vensim_data!$H11,PROTRA_capacity!$F$3:$F$1699,0))&lt;&gt;0,INDEX(PROTRA_capacity!G$3:G$1699,MATCH(CHP_check_vensim_data!$I11,PROTRA_capacity!$F$3:$F$1699,0))=0),"elec 0, heat not",
IF(AND(INDEX(PROTRA_capacity!G$3:G$1699,MATCH(CHP_check_vensim_data!$I11,PROTRA_capacity!$F$3:$F$1699,0))&lt;&gt;0,INDEX(PROTRA_capacity!G$3:G$1699,MATCH(CHP_check_vensim_data!$H11,PROTRA_capacity!$F$3:$F$1699,0))=0),"heat 0, elec not",
IF(AND(INDEX(PROTRA_capacity!G$3:G$1699,MATCH(CHP_check_vensim_data!$I11,PROTRA_capacity!$F$3:$F$1699,0))=0,INDEX(PROTRA_capacity!G$3:G$1699,MATCH(CHP_check_vensim_data!$H11,PROTRA_capacity!$F$3:$F$1699,0))=0),"",
INDEX(PROTRA_capacity!G$3:G$1699,MATCH(CHP_check_vensim_data!$H11,PROTRA_capacity!$F$3:$F$1699,0))/INDEX(PROTRA_capacity!G$3:G$1699,MATCH(CHP_check_vensim_data!$I11,PROTRA_capacity!$F$3:$F$1699,0))
)))</f>
        <v>0.22330367335471668</v>
      </c>
      <c r="L11" s="16">
        <f>IF(AND(INDEX(PROTRA_capacity!H$3:H$1699,MATCH(CHP_check_vensim_data!$H11,PROTRA_capacity!$F$3:$F$1699,0))&lt;&gt;0,INDEX(PROTRA_capacity!H$3:H$1699,MATCH(CHP_check_vensim_data!$I11,PROTRA_capacity!$F$3:$F$1699,0))=0),"elec 0, heat not",
IF(AND(INDEX(PROTRA_capacity!H$3:H$1699,MATCH(CHP_check_vensim_data!$I11,PROTRA_capacity!$F$3:$F$1699,0))&lt;&gt;0,INDEX(PROTRA_capacity!H$3:H$1699,MATCH(CHP_check_vensim_data!$H11,PROTRA_capacity!$F$3:$F$1699,0))=0),"heat 0, elec not",
IF(AND(INDEX(PROTRA_capacity!H$3:H$1699,MATCH(CHP_check_vensim_data!$I11,PROTRA_capacity!$F$3:$F$1699,0))=0,INDEX(PROTRA_capacity!H$3:H$1699,MATCH(CHP_check_vensim_data!$H11,PROTRA_capacity!$F$3:$F$1699,0))=0),"",
INDEX(PROTRA_capacity!H$3:H$1699,MATCH(CHP_check_vensim_data!$H11,PROTRA_capacity!$F$3:$F$1699,0))/INDEX(PROTRA_capacity!H$3:H$1699,MATCH(CHP_check_vensim_data!$I11,PROTRA_capacity!$F$3:$F$1699,0))
)))</f>
        <v>0.21016798820291888</v>
      </c>
      <c r="M11" s="16">
        <f>IF(AND(INDEX(PROTRA_capacity!I$3:I$1699,MATCH(CHP_check_vensim_data!$H11,PROTRA_capacity!$F$3:$F$1699,0))&lt;&gt;0,INDEX(PROTRA_capacity!I$3:I$1699,MATCH(CHP_check_vensim_data!$I11,PROTRA_capacity!$F$3:$F$1699,0))=0),"elec 0, heat not",
IF(AND(INDEX(PROTRA_capacity!I$3:I$1699,MATCH(CHP_check_vensim_data!$I11,PROTRA_capacity!$F$3:$F$1699,0))&lt;&gt;0,INDEX(PROTRA_capacity!I$3:I$1699,MATCH(CHP_check_vensim_data!$H11,PROTRA_capacity!$F$3:$F$1699,0))=0),"heat 0, elec not",
IF(AND(INDEX(PROTRA_capacity!I$3:I$1699,MATCH(CHP_check_vensim_data!$I11,PROTRA_capacity!$F$3:$F$1699,0))=0,INDEX(PROTRA_capacity!I$3:I$1699,MATCH(CHP_check_vensim_data!$H11,PROTRA_capacity!$F$3:$F$1699,0))=0),"",
INDEX(PROTRA_capacity!I$3:I$1699,MATCH(CHP_check_vensim_data!$H11,PROTRA_capacity!$F$3:$F$1699,0))/INDEX(PROTRA_capacity!I$3:I$1699,MATCH(CHP_check_vensim_data!$I11,PROTRA_capacity!$F$3:$F$1699,0))
)))</f>
        <v>0.17832998588929402</v>
      </c>
      <c r="N11" s="16">
        <f>IF(AND(INDEX(PROTRA_capacity!J$3:J$1699,MATCH(CHP_check_vensim_data!$H11,PROTRA_capacity!$F$3:$F$1699,0))&lt;&gt;0,INDEX(PROTRA_capacity!J$3:J$1699,MATCH(CHP_check_vensim_data!$I11,PROTRA_capacity!$F$3:$F$1699,0))=0),"elec 0, heat not",
IF(AND(INDEX(PROTRA_capacity!J$3:J$1699,MATCH(CHP_check_vensim_data!$I11,PROTRA_capacity!$F$3:$F$1699,0))&lt;&gt;0,INDEX(PROTRA_capacity!J$3:J$1699,MATCH(CHP_check_vensim_data!$H11,PROTRA_capacity!$F$3:$F$1699,0))=0),"heat 0, elec not",
IF(AND(INDEX(PROTRA_capacity!J$3:J$1699,MATCH(CHP_check_vensim_data!$I11,PROTRA_capacity!$F$3:$F$1699,0))=0,INDEX(PROTRA_capacity!J$3:J$1699,MATCH(CHP_check_vensim_data!$H11,PROTRA_capacity!$F$3:$F$1699,0))=0),"",
INDEX(PROTRA_capacity!J$3:J$1699,MATCH(CHP_check_vensim_data!$H11,PROTRA_capacity!$F$3:$F$1699,0))/INDEX(PROTRA_capacity!J$3:J$1699,MATCH(CHP_check_vensim_data!$I11,PROTRA_capacity!$F$3:$F$1699,0))
)))</f>
        <v>0.12484576476922406</v>
      </c>
      <c r="O11" s="16">
        <f>IF(AND(INDEX(PROTRA_capacity!K$3:K$1699,MATCH(CHP_check_vensim_data!$H11,PROTRA_capacity!$F$3:$F$1699,0))&lt;&gt;0,INDEX(PROTRA_capacity!K$3:K$1699,MATCH(CHP_check_vensim_data!$I11,PROTRA_capacity!$F$3:$F$1699,0))=0),"elec 0, heat not",
IF(AND(INDEX(PROTRA_capacity!K$3:K$1699,MATCH(CHP_check_vensim_data!$I11,PROTRA_capacity!$F$3:$F$1699,0))&lt;&gt;0,INDEX(PROTRA_capacity!K$3:K$1699,MATCH(CHP_check_vensim_data!$H11,PROTRA_capacity!$F$3:$F$1699,0))=0),"heat 0, elec not",
IF(AND(INDEX(PROTRA_capacity!K$3:K$1699,MATCH(CHP_check_vensim_data!$I11,PROTRA_capacity!$F$3:$F$1699,0))=0,INDEX(PROTRA_capacity!K$3:K$1699,MATCH(CHP_check_vensim_data!$H11,PROTRA_capacity!$F$3:$F$1699,0))=0),"",
INDEX(PROTRA_capacity!K$3:K$1699,MATCH(CHP_check_vensim_data!$H11,PROTRA_capacity!$F$3:$F$1699,0))/INDEX(PROTRA_capacity!K$3:K$1699,MATCH(CHP_check_vensim_data!$I11,PROTRA_capacity!$F$3:$F$1699,0))
)))</f>
        <v>0.19300613496275701</v>
      </c>
      <c r="P11" s="16">
        <f>IF(AND(INDEX(PROTRA_capacity!L$3:L$1699,MATCH(CHP_check_vensim_data!$H11,PROTRA_capacity!$F$3:$F$1699,0))&lt;&gt;0,INDEX(PROTRA_capacity!L$3:L$1699,MATCH(CHP_check_vensim_data!$I11,PROTRA_capacity!$F$3:$F$1699,0))=0),"elec 0, heat not",
IF(AND(INDEX(PROTRA_capacity!L$3:L$1699,MATCH(CHP_check_vensim_data!$I11,PROTRA_capacity!$F$3:$F$1699,0))&lt;&gt;0,INDEX(PROTRA_capacity!L$3:L$1699,MATCH(CHP_check_vensim_data!$H11,PROTRA_capacity!$F$3:$F$1699,0))=0),"heat 0, elec not",
IF(AND(INDEX(PROTRA_capacity!L$3:L$1699,MATCH(CHP_check_vensim_data!$I11,PROTRA_capacity!$F$3:$F$1699,0))=0,INDEX(PROTRA_capacity!L$3:L$1699,MATCH(CHP_check_vensim_data!$H11,PROTRA_capacity!$F$3:$F$1699,0))=0),"",
INDEX(PROTRA_capacity!L$3:L$1699,MATCH(CHP_check_vensim_data!$H11,PROTRA_capacity!$F$3:$F$1699,0))/INDEX(PROTRA_capacity!L$3:L$1699,MATCH(CHP_check_vensim_data!$I11,PROTRA_capacity!$F$3:$F$1699,0))
)))</f>
        <v>0.37576851486752644</v>
      </c>
      <c r="Q11" s="16">
        <f>IF(AND(INDEX(PROTRA_capacity!M$3:M$1699,MATCH(CHP_check_vensim_data!$H11,PROTRA_capacity!$F$3:$F$1699,0))&lt;&gt;0,INDEX(PROTRA_capacity!M$3:M$1699,MATCH(CHP_check_vensim_data!$I11,PROTRA_capacity!$F$3:$F$1699,0))=0),"elec 0, heat not",
IF(AND(INDEX(PROTRA_capacity!M$3:M$1699,MATCH(CHP_check_vensim_data!$I11,PROTRA_capacity!$F$3:$F$1699,0))&lt;&gt;0,INDEX(PROTRA_capacity!M$3:M$1699,MATCH(CHP_check_vensim_data!$H11,PROTRA_capacity!$F$3:$F$1699,0))=0),"heat 0, elec not",
IF(AND(INDEX(PROTRA_capacity!M$3:M$1699,MATCH(CHP_check_vensim_data!$I11,PROTRA_capacity!$F$3:$F$1699,0))=0,INDEX(PROTRA_capacity!M$3:M$1699,MATCH(CHP_check_vensim_data!$H11,PROTRA_capacity!$F$3:$F$1699,0))=0),"",
INDEX(PROTRA_capacity!M$3:M$1699,MATCH(CHP_check_vensim_data!$H11,PROTRA_capacity!$F$3:$F$1699,0))/INDEX(PROTRA_capacity!M$3:M$1699,MATCH(CHP_check_vensim_data!$I11,PROTRA_capacity!$F$3:$F$1699,0))
)))</f>
        <v>0.53768400761138435</v>
      </c>
      <c r="R11" s="16">
        <f>IF(AND(INDEX(PROTRA_capacity!N$3:N$1699,MATCH(CHP_check_vensim_data!$H11,PROTRA_capacity!$F$3:$F$1699,0))&lt;&gt;0,INDEX(PROTRA_capacity!N$3:N$1699,MATCH(CHP_check_vensim_data!$I11,PROTRA_capacity!$F$3:$F$1699,0))=0),"elec 0, heat not",
IF(AND(INDEX(PROTRA_capacity!N$3:N$1699,MATCH(CHP_check_vensim_data!$I11,PROTRA_capacity!$F$3:$F$1699,0))&lt;&gt;0,INDEX(PROTRA_capacity!N$3:N$1699,MATCH(CHP_check_vensim_data!$H11,PROTRA_capacity!$F$3:$F$1699,0))=0),"heat 0, elec not",
IF(AND(INDEX(PROTRA_capacity!N$3:N$1699,MATCH(CHP_check_vensim_data!$I11,PROTRA_capacity!$F$3:$F$1699,0))=0,INDEX(PROTRA_capacity!N$3:N$1699,MATCH(CHP_check_vensim_data!$H11,PROTRA_capacity!$F$3:$F$1699,0))=0),"",
INDEX(PROTRA_capacity!N$3:N$1699,MATCH(CHP_check_vensim_data!$H11,PROTRA_capacity!$F$3:$F$1699,0))/INDEX(PROTRA_capacity!N$3:N$1699,MATCH(CHP_check_vensim_data!$I11,PROTRA_capacity!$F$3:$F$1699,0))
)))</f>
        <v>0.87790836164506925</v>
      </c>
      <c r="S11" s="16">
        <f>IF(AND(INDEX(PROTRA_capacity!O$3:O$1699,MATCH(CHP_check_vensim_data!$H11,PROTRA_capacity!$F$3:$F$1699,0))&lt;&gt;0,INDEX(PROTRA_capacity!O$3:O$1699,MATCH(CHP_check_vensim_data!$I11,PROTRA_capacity!$F$3:$F$1699,0))=0),"elec 0, heat not",
IF(AND(INDEX(PROTRA_capacity!O$3:O$1699,MATCH(CHP_check_vensim_data!$I11,PROTRA_capacity!$F$3:$F$1699,0))&lt;&gt;0,INDEX(PROTRA_capacity!O$3:O$1699,MATCH(CHP_check_vensim_data!$H11,PROTRA_capacity!$F$3:$F$1699,0))=0),"heat 0, elec not",
IF(AND(INDEX(PROTRA_capacity!O$3:O$1699,MATCH(CHP_check_vensim_data!$I11,PROTRA_capacity!$F$3:$F$1699,0))=0,INDEX(PROTRA_capacity!O$3:O$1699,MATCH(CHP_check_vensim_data!$H11,PROTRA_capacity!$F$3:$F$1699,0))=0),"",
INDEX(PROTRA_capacity!O$3:O$1699,MATCH(CHP_check_vensim_data!$H11,PROTRA_capacity!$F$3:$F$1699,0))/INDEX(PROTRA_capacity!O$3:O$1699,MATCH(CHP_check_vensim_data!$I11,PROTRA_capacity!$F$3:$F$1699,0))
)))</f>
        <v>1.0449241519467238</v>
      </c>
      <c r="T11" s="16">
        <f>IF(AND(INDEX(PROTRA_capacity!P$3:P$1699,MATCH(CHP_check_vensim_data!$H11,PROTRA_capacity!$F$3:$F$1699,0))&lt;&gt;0,INDEX(PROTRA_capacity!P$3:P$1699,MATCH(CHP_check_vensim_data!$I11,PROTRA_capacity!$F$3:$F$1699,0))=0),"elec 0, heat not",
IF(AND(INDEX(PROTRA_capacity!P$3:P$1699,MATCH(CHP_check_vensim_data!$I11,PROTRA_capacity!$F$3:$F$1699,0))&lt;&gt;0,INDEX(PROTRA_capacity!P$3:P$1699,MATCH(CHP_check_vensim_data!$H11,PROTRA_capacity!$F$3:$F$1699,0))=0),"heat 0, elec not",
IF(AND(INDEX(PROTRA_capacity!P$3:P$1699,MATCH(CHP_check_vensim_data!$I11,PROTRA_capacity!$F$3:$F$1699,0))=0,INDEX(PROTRA_capacity!P$3:P$1699,MATCH(CHP_check_vensim_data!$H11,PROTRA_capacity!$F$3:$F$1699,0))=0),"",
INDEX(PROTRA_capacity!P$3:P$1699,MATCH(CHP_check_vensim_data!$H11,PROTRA_capacity!$F$3:$F$1699,0))/INDEX(PROTRA_capacity!P$3:P$1699,MATCH(CHP_check_vensim_data!$I11,PROTRA_capacity!$F$3:$F$1699,0))
)))</f>
        <v>0.91147224817611228</v>
      </c>
      <c r="U11" s="16">
        <f>IF(AND(INDEX(PROTRA_capacity!Q$3:Q$1699,MATCH(CHP_check_vensim_data!$H11,PROTRA_capacity!$F$3:$F$1699,0))&lt;&gt;0,INDEX(PROTRA_capacity!Q$3:Q$1699,MATCH(CHP_check_vensim_data!$I11,PROTRA_capacity!$F$3:$F$1699,0))=0),"elec 0, heat not",
IF(AND(INDEX(PROTRA_capacity!Q$3:Q$1699,MATCH(CHP_check_vensim_data!$I11,PROTRA_capacity!$F$3:$F$1699,0))&lt;&gt;0,INDEX(PROTRA_capacity!Q$3:Q$1699,MATCH(CHP_check_vensim_data!$H11,PROTRA_capacity!$F$3:$F$1699,0))=0),"heat 0, elec not",
IF(AND(INDEX(PROTRA_capacity!Q$3:Q$1699,MATCH(CHP_check_vensim_data!$I11,PROTRA_capacity!$F$3:$F$1699,0))=0,INDEX(PROTRA_capacity!Q$3:Q$1699,MATCH(CHP_check_vensim_data!$H11,PROTRA_capacity!$F$3:$F$1699,0))=0),"",
INDEX(PROTRA_capacity!Q$3:Q$1699,MATCH(CHP_check_vensim_data!$H11,PROTRA_capacity!$F$3:$F$1699,0))/INDEX(PROTRA_capacity!Q$3:Q$1699,MATCH(CHP_check_vensim_data!$I11,PROTRA_capacity!$F$3:$F$1699,0))
)))</f>
        <v>0.5326613750313588</v>
      </c>
      <c r="V11" s="16">
        <f>IF(AND(INDEX(PROTRA_capacity!R$3:R$1699,MATCH(CHP_check_vensim_data!$H11,PROTRA_capacity!$F$3:$F$1699,0))&lt;&gt;0,INDEX(PROTRA_capacity!R$3:R$1699,MATCH(CHP_check_vensim_data!$I11,PROTRA_capacity!$F$3:$F$1699,0))=0),"elec 0, heat not",
IF(AND(INDEX(PROTRA_capacity!R$3:R$1699,MATCH(CHP_check_vensim_data!$I11,PROTRA_capacity!$F$3:$F$1699,0))&lt;&gt;0,INDEX(PROTRA_capacity!R$3:R$1699,MATCH(CHP_check_vensim_data!$H11,PROTRA_capacity!$F$3:$F$1699,0))=0),"heat 0, elec not",
IF(AND(INDEX(PROTRA_capacity!R$3:R$1699,MATCH(CHP_check_vensim_data!$I11,PROTRA_capacity!$F$3:$F$1699,0))=0,INDEX(PROTRA_capacity!R$3:R$1699,MATCH(CHP_check_vensim_data!$H11,PROTRA_capacity!$F$3:$F$1699,0))=0),"",
INDEX(PROTRA_capacity!R$3:R$1699,MATCH(CHP_check_vensim_data!$H11,PROTRA_capacity!$F$3:$F$1699,0))/INDEX(PROTRA_capacity!R$3:R$1699,MATCH(CHP_check_vensim_data!$I11,PROTRA_capacity!$F$3:$F$1699,0))
)))</f>
        <v>0.52969992418953427</v>
      </c>
      <c r="W11" s="16">
        <f>IF(AND(INDEX(PROTRA_capacity!S$3:S$1699,MATCH(CHP_check_vensim_data!$H11,PROTRA_capacity!$F$3:$F$1699,0))&lt;&gt;0,INDEX(PROTRA_capacity!S$3:S$1699,MATCH(CHP_check_vensim_data!$I11,PROTRA_capacity!$F$3:$F$1699,0))=0),"elec 0, heat not",
IF(AND(INDEX(PROTRA_capacity!S$3:S$1699,MATCH(CHP_check_vensim_data!$I11,PROTRA_capacity!$F$3:$F$1699,0))&lt;&gt;0,INDEX(PROTRA_capacity!S$3:S$1699,MATCH(CHP_check_vensim_data!$H11,PROTRA_capacity!$F$3:$F$1699,0))=0),"heat 0, elec not",
IF(AND(INDEX(PROTRA_capacity!S$3:S$1699,MATCH(CHP_check_vensim_data!$I11,PROTRA_capacity!$F$3:$F$1699,0))=0,INDEX(PROTRA_capacity!S$3:S$1699,MATCH(CHP_check_vensim_data!$H11,PROTRA_capacity!$F$3:$F$1699,0))=0),"",
INDEX(PROTRA_capacity!S$3:S$1699,MATCH(CHP_check_vensim_data!$H11,PROTRA_capacity!$F$3:$F$1699,0))/INDEX(PROTRA_capacity!S$3:S$1699,MATCH(CHP_check_vensim_data!$I11,PROTRA_capacity!$F$3:$F$1699,0))
)))</f>
        <v>0.62521314782776549</v>
      </c>
      <c r="X11" s="16">
        <f>IF(AND(INDEX(PROTRA_capacity!T$3:T$1699,MATCH(CHP_check_vensim_data!$H11,PROTRA_capacity!$F$3:$F$1699,0))&lt;&gt;0,INDEX(PROTRA_capacity!T$3:T$1699,MATCH(CHP_check_vensim_data!$I11,PROTRA_capacity!$F$3:$F$1699,0))=0),"elec 0, heat not",
IF(AND(INDEX(PROTRA_capacity!T$3:T$1699,MATCH(CHP_check_vensim_data!$I11,PROTRA_capacity!$F$3:$F$1699,0))&lt;&gt;0,INDEX(PROTRA_capacity!T$3:T$1699,MATCH(CHP_check_vensim_data!$H11,PROTRA_capacity!$F$3:$F$1699,0))=0),"heat 0, elec not",
IF(AND(INDEX(PROTRA_capacity!T$3:T$1699,MATCH(CHP_check_vensim_data!$I11,PROTRA_capacity!$F$3:$F$1699,0))=0,INDEX(PROTRA_capacity!T$3:T$1699,MATCH(CHP_check_vensim_data!$H11,PROTRA_capacity!$F$3:$F$1699,0))=0),"",
INDEX(PROTRA_capacity!T$3:T$1699,MATCH(CHP_check_vensim_data!$H11,PROTRA_capacity!$F$3:$F$1699,0))/INDEX(PROTRA_capacity!T$3:T$1699,MATCH(CHP_check_vensim_data!$I11,PROTRA_capacity!$F$3:$F$1699,0))
)))</f>
        <v>0.51905282347665838</v>
      </c>
      <c r="Y11" s="16">
        <f>IF(AND(INDEX(PROTRA_capacity!U$3:U$1699,MATCH(CHP_check_vensim_data!$H11,PROTRA_capacity!$F$3:$F$1699,0))&lt;&gt;0,INDEX(PROTRA_capacity!U$3:U$1699,MATCH(CHP_check_vensim_data!$I11,PROTRA_capacity!$F$3:$F$1699,0))=0),"elec 0, heat not",
IF(AND(INDEX(PROTRA_capacity!U$3:U$1699,MATCH(CHP_check_vensim_data!$I11,PROTRA_capacity!$F$3:$F$1699,0))&lt;&gt;0,INDEX(PROTRA_capacity!U$3:U$1699,MATCH(CHP_check_vensim_data!$H11,PROTRA_capacity!$F$3:$F$1699,0))=0),"heat 0, elec not",
IF(AND(INDEX(PROTRA_capacity!U$3:U$1699,MATCH(CHP_check_vensim_data!$I11,PROTRA_capacity!$F$3:$F$1699,0))=0,INDEX(PROTRA_capacity!U$3:U$1699,MATCH(CHP_check_vensim_data!$H11,PROTRA_capacity!$F$3:$F$1699,0))=0),"",
INDEX(PROTRA_capacity!U$3:U$1699,MATCH(CHP_check_vensim_data!$H11,PROTRA_capacity!$F$3:$F$1699,0))/INDEX(PROTRA_capacity!U$3:U$1699,MATCH(CHP_check_vensim_data!$I11,PROTRA_capacity!$F$3:$F$1699,0))
)))</f>
        <v>0.50780907287608368</v>
      </c>
      <c r="Z11" s="72">
        <f t="shared" si="3"/>
        <v>0.55069168139350255</v>
      </c>
    </row>
    <row r="12" spans="1:26" s="27" customFormat="1" x14ac:dyDescent="0.35">
      <c r="A12" t="s">
        <v>56</v>
      </c>
      <c r="B12" s="25"/>
      <c r="C12" s="25"/>
      <c r="D12" s="25"/>
      <c r="E12" t="s">
        <v>9</v>
      </c>
      <c r="F12" s="25"/>
      <c r="G12" t="str">
        <f t="shared" si="0"/>
        <v>CCS</v>
      </c>
      <c r="H12" t="str">
        <f t="shared" si="1"/>
        <v>ITALYTO_heatPROTRA_CHP_solid_bio_CCS</v>
      </c>
      <c r="I12" t="str">
        <f t="shared" si="2"/>
        <v>ITALYTO_elecPROTRA_CHP_solid_bio_CCS</v>
      </c>
      <c r="J12" s="16" t="e">
        <f>IF(AND(INDEX(PROTRA_capacity!#REF!,MATCH(CHP_check_vensim_data!$H12,PROTRA_capacity!$F$3:$F$1699,0))&lt;&gt;0,INDEX(PROTRA_capacity!#REF!,MATCH(CHP_check_vensim_data!$I12,PROTRA_capacity!$F$3:$F$1699,0))=0),"elec 0, heat not",
IF(AND(INDEX(PROTRA_capacity!#REF!,MATCH(CHP_check_vensim_data!$I12,PROTRA_capacity!$F$3:$F$1699,0))&lt;&gt;0,INDEX(PROTRA_capacity!#REF!,MATCH(CHP_check_vensim_data!$H12,PROTRA_capacity!$F$3:$F$1699,0))=0),"heat 0, elec not",
IF(AND(INDEX(PROTRA_capacity!#REF!,MATCH(CHP_check_vensim_data!$I12,PROTRA_capacity!$F$3:$F$1699,0))=0,INDEX(PROTRA_capacity!#REF!,MATCH(CHP_check_vensim_data!$H12,PROTRA_capacity!$F$3:$F$1699,0))=0),"",
INDEX(PROTRA_capacity!#REF!,MATCH(CHP_check_vensim_data!$H12,PROTRA_capacity!$F$3:$F$1699,0))/INDEX(PROTRA_capacity!#REF!,MATCH(CHP_check_vensim_data!$I12,PROTRA_capacity!$F$3:$F$1699,0))
)))</f>
        <v>#REF!</v>
      </c>
      <c r="K12" s="16" t="str">
        <f>IF(AND(INDEX(PROTRA_capacity!G$3:G$1699,MATCH(CHP_check_vensim_data!$H12,PROTRA_capacity!$F$3:$F$1699,0))&lt;&gt;0,INDEX(PROTRA_capacity!G$3:G$1699,MATCH(CHP_check_vensim_data!$I12,PROTRA_capacity!$F$3:$F$1699,0))=0),"elec 0, heat not",
IF(AND(INDEX(PROTRA_capacity!G$3:G$1699,MATCH(CHP_check_vensim_data!$I12,PROTRA_capacity!$F$3:$F$1699,0))&lt;&gt;0,INDEX(PROTRA_capacity!G$3:G$1699,MATCH(CHP_check_vensim_data!$H12,PROTRA_capacity!$F$3:$F$1699,0))=0),"heat 0, elec not",
IF(AND(INDEX(PROTRA_capacity!G$3:G$1699,MATCH(CHP_check_vensim_data!$I12,PROTRA_capacity!$F$3:$F$1699,0))=0,INDEX(PROTRA_capacity!G$3:G$1699,MATCH(CHP_check_vensim_data!$H12,PROTRA_capacity!$F$3:$F$1699,0))=0),"",
INDEX(PROTRA_capacity!G$3:G$1699,MATCH(CHP_check_vensim_data!$H12,PROTRA_capacity!$F$3:$F$1699,0))/INDEX(PROTRA_capacity!G$3:G$1699,MATCH(CHP_check_vensim_data!$I12,PROTRA_capacity!$F$3:$F$1699,0))
)))</f>
        <v/>
      </c>
      <c r="L12" s="16" t="str">
        <f>IF(AND(INDEX(PROTRA_capacity!H$3:H$1699,MATCH(CHP_check_vensim_data!$H12,PROTRA_capacity!$F$3:$F$1699,0))&lt;&gt;0,INDEX(PROTRA_capacity!H$3:H$1699,MATCH(CHP_check_vensim_data!$I12,PROTRA_capacity!$F$3:$F$1699,0))=0),"elec 0, heat not",
IF(AND(INDEX(PROTRA_capacity!H$3:H$1699,MATCH(CHP_check_vensim_data!$I12,PROTRA_capacity!$F$3:$F$1699,0))&lt;&gt;0,INDEX(PROTRA_capacity!H$3:H$1699,MATCH(CHP_check_vensim_data!$H12,PROTRA_capacity!$F$3:$F$1699,0))=0),"heat 0, elec not",
IF(AND(INDEX(PROTRA_capacity!H$3:H$1699,MATCH(CHP_check_vensim_data!$I12,PROTRA_capacity!$F$3:$F$1699,0))=0,INDEX(PROTRA_capacity!H$3:H$1699,MATCH(CHP_check_vensim_data!$H12,PROTRA_capacity!$F$3:$F$1699,0))=0),"",
INDEX(PROTRA_capacity!H$3:H$1699,MATCH(CHP_check_vensim_data!$H12,PROTRA_capacity!$F$3:$F$1699,0))/INDEX(PROTRA_capacity!H$3:H$1699,MATCH(CHP_check_vensim_data!$I12,PROTRA_capacity!$F$3:$F$1699,0))
)))</f>
        <v/>
      </c>
      <c r="M12" s="16" t="str">
        <f>IF(AND(INDEX(PROTRA_capacity!I$3:I$1699,MATCH(CHP_check_vensim_data!$H12,PROTRA_capacity!$F$3:$F$1699,0))&lt;&gt;0,INDEX(PROTRA_capacity!I$3:I$1699,MATCH(CHP_check_vensim_data!$I12,PROTRA_capacity!$F$3:$F$1699,0))=0),"elec 0, heat not",
IF(AND(INDEX(PROTRA_capacity!I$3:I$1699,MATCH(CHP_check_vensim_data!$I12,PROTRA_capacity!$F$3:$F$1699,0))&lt;&gt;0,INDEX(PROTRA_capacity!I$3:I$1699,MATCH(CHP_check_vensim_data!$H12,PROTRA_capacity!$F$3:$F$1699,0))=0),"heat 0, elec not",
IF(AND(INDEX(PROTRA_capacity!I$3:I$1699,MATCH(CHP_check_vensim_data!$I12,PROTRA_capacity!$F$3:$F$1699,0))=0,INDEX(PROTRA_capacity!I$3:I$1699,MATCH(CHP_check_vensim_data!$H12,PROTRA_capacity!$F$3:$F$1699,0))=0),"",
INDEX(PROTRA_capacity!I$3:I$1699,MATCH(CHP_check_vensim_data!$H12,PROTRA_capacity!$F$3:$F$1699,0))/INDEX(PROTRA_capacity!I$3:I$1699,MATCH(CHP_check_vensim_data!$I12,PROTRA_capacity!$F$3:$F$1699,0))
)))</f>
        <v/>
      </c>
      <c r="N12" s="16" t="str">
        <f>IF(AND(INDEX(PROTRA_capacity!J$3:J$1699,MATCH(CHP_check_vensim_data!$H12,PROTRA_capacity!$F$3:$F$1699,0))&lt;&gt;0,INDEX(PROTRA_capacity!J$3:J$1699,MATCH(CHP_check_vensim_data!$I12,PROTRA_capacity!$F$3:$F$1699,0))=0),"elec 0, heat not",
IF(AND(INDEX(PROTRA_capacity!J$3:J$1699,MATCH(CHP_check_vensim_data!$I12,PROTRA_capacity!$F$3:$F$1699,0))&lt;&gt;0,INDEX(PROTRA_capacity!J$3:J$1699,MATCH(CHP_check_vensim_data!$H12,PROTRA_capacity!$F$3:$F$1699,0))=0),"heat 0, elec not",
IF(AND(INDEX(PROTRA_capacity!J$3:J$1699,MATCH(CHP_check_vensim_data!$I12,PROTRA_capacity!$F$3:$F$1699,0))=0,INDEX(PROTRA_capacity!J$3:J$1699,MATCH(CHP_check_vensim_data!$H12,PROTRA_capacity!$F$3:$F$1699,0))=0),"",
INDEX(PROTRA_capacity!J$3:J$1699,MATCH(CHP_check_vensim_data!$H12,PROTRA_capacity!$F$3:$F$1699,0))/INDEX(PROTRA_capacity!J$3:J$1699,MATCH(CHP_check_vensim_data!$I12,PROTRA_capacity!$F$3:$F$1699,0))
)))</f>
        <v/>
      </c>
      <c r="O12" s="16" t="str">
        <f>IF(AND(INDEX(PROTRA_capacity!K$3:K$1699,MATCH(CHP_check_vensim_data!$H12,PROTRA_capacity!$F$3:$F$1699,0))&lt;&gt;0,INDEX(PROTRA_capacity!K$3:K$1699,MATCH(CHP_check_vensim_data!$I12,PROTRA_capacity!$F$3:$F$1699,0))=0),"elec 0, heat not",
IF(AND(INDEX(PROTRA_capacity!K$3:K$1699,MATCH(CHP_check_vensim_data!$I12,PROTRA_capacity!$F$3:$F$1699,0))&lt;&gt;0,INDEX(PROTRA_capacity!K$3:K$1699,MATCH(CHP_check_vensim_data!$H12,PROTRA_capacity!$F$3:$F$1699,0))=0),"heat 0, elec not",
IF(AND(INDEX(PROTRA_capacity!K$3:K$1699,MATCH(CHP_check_vensim_data!$I12,PROTRA_capacity!$F$3:$F$1699,0))=0,INDEX(PROTRA_capacity!K$3:K$1699,MATCH(CHP_check_vensim_data!$H12,PROTRA_capacity!$F$3:$F$1699,0))=0),"",
INDEX(PROTRA_capacity!K$3:K$1699,MATCH(CHP_check_vensim_data!$H12,PROTRA_capacity!$F$3:$F$1699,0))/INDEX(PROTRA_capacity!K$3:K$1699,MATCH(CHP_check_vensim_data!$I12,PROTRA_capacity!$F$3:$F$1699,0))
)))</f>
        <v/>
      </c>
      <c r="P12" s="16" t="str">
        <f>IF(AND(INDEX(PROTRA_capacity!L$3:L$1699,MATCH(CHP_check_vensim_data!$H12,PROTRA_capacity!$F$3:$F$1699,0))&lt;&gt;0,INDEX(PROTRA_capacity!L$3:L$1699,MATCH(CHP_check_vensim_data!$I12,PROTRA_capacity!$F$3:$F$1699,0))=0),"elec 0, heat not",
IF(AND(INDEX(PROTRA_capacity!L$3:L$1699,MATCH(CHP_check_vensim_data!$I12,PROTRA_capacity!$F$3:$F$1699,0))&lt;&gt;0,INDEX(PROTRA_capacity!L$3:L$1699,MATCH(CHP_check_vensim_data!$H12,PROTRA_capacity!$F$3:$F$1699,0))=0),"heat 0, elec not",
IF(AND(INDEX(PROTRA_capacity!L$3:L$1699,MATCH(CHP_check_vensim_data!$I12,PROTRA_capacity!$F$3:$F$1699,0))=0,INDEX(PROTRA_capacity!L$3:L$1699,MATCH(CHP_check_vensim_data!$H12,PROTRA_capacity!$F$3:$F$1699,0))=0),"",
INDEX(PROTRA_capacity!L$3:L$1699,MATCH(CHP_check_vensim_data!$H12,PROTRA_capacity!$F$3:$F$1699,0))/INDEX(PROTRA_capacity!L$3:L$1699,MATCH(CHP_check_vensim_data!$I12,PROTRA_capacity!$F$3:$F$1699,0))
)))</f>
        <v/>
      </c>
      <c r="Q12" s="16" t="str">
        <f>IF(AND(INDEX(PROTRA_capacity!M$3:M$1699,MATCH(CHP_check_vensim_data!$H12,PROTRA_capacity!$F$3:$F$1699,0))&lt;&gt;0,INDEX(PROTRA_capacity!M$3:M$1699,MATCH(CHP_check_vensim_data!$I12,PROTRA_capacity!$F$3:$F$1699,0))=0),"elec 0, heat not",
IF(AND(INDEX(PROTRA_capacity!M$3:M$1699,MATCH(CHP_check_vensim_data!$I12,PROTRA_capacity!$F$3:$F$1699,0))&lt;&gt;0,INDEX(PROTRA_capacity!M$3:M$1699,MATCH(CHP_check_vensim_data!$H12,PROTRA_capacity!$F$3:$F$1699,0))=0),"heat 0, elec not",
IF(AND(INDEX(PROTRA_capacity!M$3:M$1699,MATCH(CHP_check_vensim_data!$I12,PROTRA_capacity!$F$3:$F$1699,0))=0,INDEX(PROTRA_capacity!M$3:M$1699,MATCH(CHP_check_vensim_data!$H12,PROTRA_capacity!$F$3:$F$1699,0))=0),"",
INDEX(PROTRA_capacity!M$3:M$1699,MATCH(CHP_check_vensim_data!$H12,PROTRA_capacity!$F$3:$F$1699,0))/INDEX(PROTRA_capacity!M$3:M$1699,MATCH(CHP_check_vensim_data!$I12,PROTRA_capacity!$F$3:$F$1699,0))
)))</f>
        <v/>
      </c>
      <c r="R12" s="16" t="str">
        <f>IF(AND(INDEX(PROTRA_capacity!N$3:N$1699,MATCH(CHP_check_vensim_data!$H12,PROTRA_capacity!$F$3:$F$1699,0))&lt;&gt;0,INDEX(PROTRA_capacity!N$3:N$1699,MATCH(CHP_check_vensim_data!$I12,PROTRA_capacity!$F$3:$F$1699,0))=0),"elec 0, heat not",
IF(AND(INDEX(PROTRA_capacity!N$3:N$1699,MATCH(CHP_check_vensim_data!$I12,PROTRA_capacity!$F$3:$F$1699,0))&lt;&gt;0,INDEX(PROTRA_capacity!N$3:N$1699,MATCH(CHP_check_vensim_data!$H12,PROTRA_capacity!$F$3:$F$1699,0))=0),"heat 0, elec not",
IF(AND(INDEX(PROTRA_capacity!N$3:N$1699,MATCH(CHP_check_vensim_data!$I12,PROTRA_capacity!$F$3:$F$1699,0))=0,INDEX(PROTRA_capacity!N$3:N$1699,MATCH(CHP_check_vensim_data!$H12,PROTRA_capacity!$F$3:$F$1699,0))=0),"",
INDEX(PROTRA_capacity!N$3:N$1699,MATCH(CHP_check_vensim_data!$H12,PROTRA_capacity!$F$3:$F$1699,0))/INDEX(PROTRA_capacity!N$3:N$1699,MATCH(CHP_check_vensim_data!$I12,PROTRA_capacity!$F$3:$F$1699,0))
)))</f>
        <v/>
      </c>
      <c r="S12" s="16" t="str">
        <f>IF(AND(INDEX(PROTRA_capacity!O$3:O$1699,MATCH(CHP_check_vensim_data!$H12,PROTRA_capacity!$F$3:$F$1699,0))&lt;&gt;0,INDEX(PROTRA_capacity!O$3:O$1699,MATCH(CHP_check_vensim_data!$I12,PROTRA_capacity!$F$3:$F$1699,0))=0),"elec 0, heat not",
IF(AND(INDEX(PROTRA_capacity!O$3:O$1699,MATCH(CHP_check_vensim_data!$I12,PROTRA_capacity!$F$3:$F$1699,0))&lt;&gt;0,INDEX(PROTRA_capacity!O$3:O$1699,MATCH(CHP_check_vensim_data!$H12,PROTRA_capacity!$F$3:$F$1699,0))=0),"heat 0, elec not",
IF(AND(INDEX(PROTRA_capacity!O$3:O$1699,MATCH(CHP_check_vensim_data!$I12,PROTRA_capacity!$F$3:$F$1699,0))=0,INDEX(PROTRA_capacity!O$3:O$1699,MATCH(CHP_check_vensim_data!$H12,PROTRA_capacity!$F$3:$F$1699,0))=0),"",
INDEX(PROTRA_capacity!O$3:O$1699,MATCH(CHP_check_vensim_data!$H12,PROTRA_capacity!$F$3:$F$1699,0))/INDEX(PROTRA_capacity!O$3:O$1699,MATCH(CHP_check_vensim_data!$I12,PROTRA_capacity!$F$3:$F$1699,0))
)))</f>
        <v/>
      </c>
      <c r="T12" s="16" t="str">
        <f>IF(AND(INDEX(PROTRA_capacity!P$3:P$1699,MATCH(CHP_check_vensim_data!$H12,PROTRA_capacity!$F$3:$F$1699,0))&lt;&gt;0,INDEX(PROTRA_capacity!P$3:P$1699,MATCH(CHP_check_vensim_data!$I12,PROTRA_capacity!$F$3:$F$1699,0))=0),"elec 0, heat not",
IF(AND(INDEX(PROTRA_capacity!P$3:P$1699,MATCH(CHP_check_vensim_data!$I12,PROTRA_capacity!$F$3:$F$1699,0))&lt;&gt;0,INDEX(PROTRA_capacity!P$3:P$1699,MATCH(CHP_check_vensim_data!$H12,PROTRA_capacity!$F$3:$F$1699,0))=0),"heat 0, elec not",
IF(AND(INDEX(PROTRA_capacity!P$3:P$1699,MATCH(CHP_check_vensim_data!$I12,PROTRA_capacity!$F$3:$F$1699,0))=0,INDEX(PROTRA_capacity!P$3:P$1699,MATCH(CHP_check_vensim_data!$H12,PROTRA_capacity!$F$3:$F$1699,0))=0),"",
INDEX(PROTRA_capacity!P$3:P$1699,MATCH(CHP_check_vensim_data!$H12,PROTRA_capacity!$F$3:$F$1699,0))/INDEX(PROTRA_capacity!P$3:P$1699,MATCH(CHP_check_vensim_data!$I12,PROTRA_capacity!$F$3:$F$1699,0))
)))</f>
        <v/>
      </c>
      <c r="U12" s="16" t="str">
        <f>IF(AND(INDEX(PROTRA_capacity!Q$3:Q$1699,MATCH(CHP_check_vensim_data!$H12,PROTRA_capacity!$F$3:$F$1699,0))&lt;&gt;0,INDEX(PROTRA_capacity!Q$3:Q$1699,MATCH(CHP_check_vensim_data!$I12,PROTRA_capacity!$F$3:$F$1699,0))=0),"elec 0, heat not",
IF(AND(INDEX(PROTRA_capacity!Q$3:Q$1699,MATCH(CHP_check_vensim_data!$I12,PROTRA_capacity!$F$3:$F$1699,0))&lt;&gt;0,INDEX(PROTRA_capacity!Q$3:Q$1699,MATCH(CHP_check_vensim_data!$H12,PROTRA_capacity!$F$3:$F$1699,0))=0),"heat 0, elec not",
IF(AND(INDEX(PROTRA_capacity!Q$3:Q$1699,MATCH(CHP_check_vensim_data!$I12,PROTRA_capacity!$F$3:$F$1699,0))=0,INDEX(PROTRA_capacity!Q$3:Q$1699,MATCH(CHP_check_vensim_data!$H12,PROTRA_capacity!$F$3:$F$1699,0))=0),"",
INDEX(PROTRA_capacity!Q$3:Q$1699,MATCH(CHP_check_vensim_data!$H12,PROTRA_capacity!$F$3:$F$1699,0))/INDEX(PROTRA_capacity!Q$3:Q$1699,MATCH(CHP_check_vensim_data!$I12,PROTRA_capacity!$F$3:$F$1699,0))
)))</f>
        <v/>
      </c>
      <c r="V12" s="16" t="str">
        <f>IF(AND(INDEX(PROTRA_capacity!R$3:R$1699,MATCH(CHP_check_vensim_data!$H12,PROTRA_capacity!$F$3:$F$1699,0))&lt;&gt;0,INDEX(PROTRA_capacity!R$3:R$1699,MATCH(CHP_check_vensim_data!$I12,PROTRA_capacity!$F$3:$F$1699,0))=0),"elec 0, heat not",
IF(AND(INDEX(PROTRA_capacity!R$3:R$1699,MATCH(CHP_check_vensim_data!$I12,PROTRA_capacity!$F$3:$F$1699,0))&lt;&gt;0,INDEX(PROTRA_capacity!R$3:R$1699,MATCH(CHP_check_vensim_data!$H12,PROTRA_capacity!$F$3:$F$1699,0))=0),"heat 0, elec not",
IF(AND(INDEX(PROTRA_capacity!R$3:R$1699,MATCH(CHP_check_vensim_data!$I12,PROTRA_capacity!$F$3:$F$1699,0))=0,INDEX(PROTRA_capacity!R$3:R$1699,MATCH(CHP_check_vensim_data!$H12,PROTRA_capacity!$F$3:$F$1699,0))=0),"",
INDEX(PROTRA_capacity!R$3:R$1699,MATCH(CHP_check_vensim_data!$H12,PROTRA_capacity!$F$3:$F$1699,0))/INDEX(PROTRA_capacity!R$3:R$1699,MATCH(CHP_check_vensim_data!$I12,PROTRA_capacity!$F$3:$F$1699,0))
)))</f>
        <v/>
      </c>
      <c r="W12" s="16" t="str">
        <f>IF(AND(INDEX(PROTRA_capacity!S$3:S$1699,MATCH(CHP_check_vensim_data!$H12,PROTRA_capacity!$F$3:$F$1699,0))&lt;&gt;0,INDEX(PROTRA_capacity!S$3:S$1699,MATCH(CHP_check_vensim_data!$I12,PROTRA_capacity!$F$3:$F$1699,0))=0),"elec 0, heat not",
IF(AND(INDEX(PROTRA_capacity!S$3:S$1699,MATCH(CHP_check_vensim_data!$I12,PROTRA_capacity!$F$3:$F$1699,0))&lt;&gt;0,INDEX(PROTRA_capacity!S$3:S$1699,MATCH(CHP_check_vensim_data!$H12,PROTRA_capacity!$F$3:$F$1699,0))=0),"heat 0, elec not",
IF(AND(INDEX(PROTRA_capacity!S$3:S$1699,MATCH(CHP_check_vensim_data!$I12,PROTRA_capacity!$F$3:$F$1699,0))=0,INDEX(PROTRA_capacity!S$3:S$1699,MATCH(CHP_check_vensim_data!$H12,PROTRA_capacity!$F$3:$F$1699,0))=0),"",
INDEX(PROTRA_capacity!S$3:S$1699,MATCH(CHP_check_vensim_data!$H12,PROTRA_capacity!$F$3:$F$1699,0))/INDEX(PROTRA_capacity!S$3:S$1699,MATCH(CHP_check_vensim_data!$I12,PROTRA_capacity!$F$3:$F$1699,0))
)))</f>
        <v/>
      </c>
      <c r="X12" s="16" t="str">
        <f>IF(AND(INDEX(PROTRA_capacity!T$3:T$1699,MATCH(CHP_check_vensim_data!$H12,PROTRA_capacity!$F$3:$F$1699,0))&lt;&gt;0,INDEX(PROTRA_capacity!T$3:T$1699,MATCH(CHP_check_vensim_data!$I12,PROTRA_capacity!$F$3:$F$1699,0))=0),"elec 0, heat not",
IF(AND(INDEX(PROTRA_capacity!T$3:T$1699,MATCH(CHP_check_vensim_data!$I12,PROTRA_capacity!$F$3:$F$1699,0))&lt;&gt;0,INDEX(PROTRA_capacity!T$3:T$1699,MATCH(CHP_check_vensim_data!$H12,PROTRA_capacity!$F$3:$F$1699,0))=0),"heat 0, elec not",
IF(AND(INDEX(PROTRA_capacity!T$3:T$1699,MATCH(CHP_check_vensim_data!$I12,PROTRA_capacity!$F$3:$F$1699,0))=0,INDEX(PROTRA_capacity!T$3:T$1699,MATCH(CHP_check_vensim_data!$H12,PROTRA_capacity!$F$3:$F$1699,0))=0),"",
INDEX(PROTRA_capacity!T$3:T$1699,MATCH(CHP_check_vensim_data!$H12,PROTRA_capacity!$F$3:$F$1699,0))/INDEX(PROTRA_capacity!T$3:T$1699,MATCH(CHP_check_vensim_data!$I12,PROTRA_capacity!$F$3:$F$1699,0))
)))</f>
        <v/>
      </c>
      <c r="Y12" s="16" t="str">
        <f>IF(AND(INDEX(PROTRA_capacity!U$3:U$1699,MATCH(CHP_check_vensim_data!$H12,PROTRA_capacity!$F$3:$F$1699,0))&lt;&gt;0,INDEX(PROTRA_capacity!U$3:U$1699,MATCH(CHP_check_vensim_data!$I12,PROTRA_capacity!$F$3:$F$1699,0))=0),"elec 0, heat not",
IF(AND(INDEX(PROTRA_capacity!U$3:U$1699,MATCH(CHP_check_vensim_data!$I12,PROTRA_capacity!$F$3:$F$1699,0))&lt;&gt;0,INDEX(PROTRA_capacity!U$3:U$1699,MATCH(CHP_check_vensim_data!$H12,PROTRA_capacity!$F$3:$F$1699,0))=0),"heat 0, elec not",
IF(AND(INDEX(PROTRA_capacity!U$3:U$1699,MATCH(CHP_check_vensim_data!$I12,PROTRA_capacity!$F$3:$F$1699,0))=0,INDEX(PROTRA_capacity!U$3:U$1699,MATCH(CHP_check_vensim_data!$H12,PROTRA_capacity!$F$3:$F$1699,0))=0),"",
INDEX(PROTRA_capacity!U$3:U$1699,MATCH(CHP_check_vensim_data!$H12,PROTRA_capacity!$F$3:$F$1699,0))/INDEX(PROTRA_capacity!U$3:U$1699,MATCH(CHP_check_vensim_data!$I12,PROTRA_capacity!$F$3:$F$1699,0))
)))</f>
        <v/>
      </c>
      <c r="Z12" s="72" t="e">
        <f t="shared" si="3"/>
        <v>#DIV/0!</v>
      </c>
    </row>
    <row r="13" spans="1:26" x14ac:dyDescent="0.35">
      <c r="A13" t="s">
        <v>71</v>
      </c>
      <c r="B13" t="s">
        <v>41</v>
      </c>
      <c r="C13" t="str">
        <f t="shared" ref="C13:C22" si="4">A13&amp;"_"&amp;B13</f>
        <v>CHINA_TO_heat</v>
      </c>
      <c r="D13" t="str">
        <f t="shared" ref="D13:D22" si="5">IF(B13="TO_heat","PROTRA_CHP_HP_I","PROTRA_CHP_PP_I")</f>
        <v>PROTRA_CHP_HP_I</v>
      </c>
      <c r="E13" t="s">
        <v>0</v>
      </c>
      <c r="F13" t="str">
        <f t="shared" ref="F13:F22" si="6">MID(E13,8,3)</f>
        <v>CHP</v>
      </c>
      <c r="G13" t="str">
        <f t="shared" ref="G13:G22" si="7">RIGHT(E13,3)</f>
        <v>els</v>
      </c>
      <c r="H13" t="str">
        <f t="shared" ref="H13:H22" si="8">A13&amp;"TO_heat"&amp;E13</f>
        <v>CHINATO_heatPROTRA_CHP_gas_fuels</v>
      </c>
      <c r="I13" t="str">
        <f t="shared" ref="I13:I22" si="9">A13&amp;"TO_elec"&amp;E13</f>
        <v>CHINATO_elecPROTRA_CHP_gas_fuels</v>
      </c>
      <c r="J13" s="16" t="e">
        <f>IF(AND(INDEX(PROTRA_capacity!#REF!,MATCH(CHP_check_vensim_data!$H13,PROTRA_capacity!$F$3:$F$1699,0))&lt;&gt;0,INDEX(PROTRA_capacity!#REF!,MATCH(CHP_check_vensim_data!$I13,PROTRA_capacity!$F$3:$F$1699,0))=0),"elec 0, heat not",
IF(AND(INDEX(PROTRA_capacity!#REF!,MATCH(CHP_check_vensim_data!$I13,PROTRA_capacity!$F$3:$F$1699,0))&lt;&gt;0,INDEX(PROTRA_capacity!#REF!,MATCH(CHP_check_vensim_data!$H13,PROTRA_capacity!$F$3:$F$1699,0))=0),"heat 0, elec not",
IF(AND(INDEX(PROTRA_capacity!#REF!,MATCH(CHP_check_vensim_data!$I13,PROTRA_capacity!$F$3:$F$1699,0))=0,INDEX(PROTRA_capacity!#REF!,MATCH(CHP_check_vensim_data!$H13,PROTRA_capacity!$F$3:$F$1699,0))=0),"",
INDEX(PROTRA_capacity!#REF!,MATCH(CHP_check_vensim_data!$H13,PROTRA_capacity!$F$3:$F$1699,0))/INDEX(PROTRA_capacity!#REF!,MATCH(CHP_check_vensim_data!$I13,PROTRA_capacity!$F$3:$F$1699,0))
)))</f>
        <v>#REF!</v>
      </c>
      <c r="K13" s="16">
        <f>IF(AND(INDEX(PROTRA_capacity!G$3:G$1699,MATCH(CHP_check_vensim_data!$H13,PROTRA_capacity!$F$3:$F$1699,0))&lt;&gt;0,INDEX(PROTRA_capacity!G$3:G$1699,MATCH(CHP_check_vensim_data!$I13,PROTRA_capacity!$F$3:$F$1699,0))=0),"elec 0, heat not",
IF(AND(INDEX(PROTRA_capacity!G$3:G$1699,MATCH(CHP_check_vensim_data!$I13,PROTRA_capacity!$F$3:$F$1699,0))&lt;&gt;0,INDEX(PROTRA_capacity!G$3:G$1699,MATCH(CHP_check_vensim_data!$H13,PROTRA_capacity!$F$3:$F$1699,0))=0),"heat 0, elec not",
IF(AND(INDEX(PROTRA_capacity!G$3:G$1699,MATCH(CHP_check_vensim_data!$I13,PROTRA_capacity!$F$3:$F$1699,0))=0,INDEX(PROTRA_capacity!G$3:G$1699,MATCH(CHP_check_vensim_data!$H13,PROTRA_capacity!$F$3:$F$1699,0))=0),"",
INDEX(PROTRA_capacity!G$3:G$1699,MATCH(CHP_check_vensim_data!$H13,PROTRA_capacity!$F$3:$F$1699,0))/INDEX(PROTRA_capacity!G$3:G$1699,MATCH(CHP_check_vensim_data!$I13,PROTRA_capacity!$F$3:$F$1699,0))
)))</f>
        <v>1.7347684928623899</v>
      </c>
      <c r="L13" s="16">
        <f>IF(AND(INDEX(PROTRA_capacity!H$3:H$1699,MATCH(CHP_check_vensim_data!$H13,PROTRA_capacity!$F$3:$F$1699,0))&lt;&gt;0,INDEX(PROTRA_capacity!H$3:H$1699,MATCH(CHP_check_vensim_data!$I13,PROTRA_capacity!$F$3:$F$1699,0))=0),"elec 0, heat not",
IF(AND(INDEX(PROTRA_capacity!H$3:H$1699,MATCH(CHP_check_vensim_data!$I13,PROTRA_capacity!$F$3:$F$1699,0))&lt;&gt;0,INDEX(PROTRA_capacity!H$3:H$1699,MATCH(CHP_check_vensim_data!$H13,PROTRA_capacity!$F$3:$F$1699,0))=0),"heat 0, elec not",
IF(AND(INDEX(PROTRA_capacity!H$3:H$1699,MATCH(CHP_check_vensim_data!$I13,PROTRA_capacity!$F$3:$F$1699,0))=0,INDEX(PROTRA_capacity!H$3:H$1699,MATCH(CHP_check_vensim_data!$H13,PROTRA_capacity!$F$3:$F$1699,0))=0),"",
INDEX(PROTRA_capacity!H$3:H$1699,MATCH(CHP_check_vensim_data!$H13,PROTRA_capacity!$F$3:$F$1699,0))/INDEX(PROTRA_capacity!H$3:H$1699,MATCH(CHP_check_vensim_data!$I13,PROTRA_capacity!$F$3:$F$1699,0))
)))</f>
        <v>1.5162145399212659</v>
      </c>
      <c r="M13" s="16">
        <f>IF(AND(INDEX(PROTRA_capacity!I$3:I$1699,MATCH(CHP_check_vensim_data!$H13,PROTRA_capacity!$F$3:$F$1699,0))&lt;&gt;0,INDEX(PROTRA_capacity!I$3:I$1699,MATCH(CHP_check_vensim_data!$I13,PROTRA_capacity!$F$3:$F$1699,0))=0),"elec 0, heat not",
IF(AND(INDEX(PROTRA_capacity!I$3:I$1699,MATCH(CHP_check_vensim_data!$I13,PROTRA_capacity!$F$3:$F$1699,0))&lt;&gt;0,INDEX(PROTRA_capacity!I$3:I$1699,MATCH(CHP_check_vensim_data!$H13,PROTRA_capacity!$F$3:$F$1699,0))=0),"heat 0, elec not",
IF(AND(INDEX(PROTRA_capacity!I$3:I$1699,MATCH(CHP_check_vensim_data!$I13,PROTRA_capacity!$F$3:$F$1699,0))=0,INDEX(PROTRA_capacity!I$3:I$1699,MATCH(CHP_check_vensim_data!$H13,PROTRA_capacity!$F$3:$F$1699,0))=0),"",
INDEX(PROTRA_capacity!I$3:I$1699,MATCH(CHP_check_vensim_data!$H13,PROTRA_capacity!$F$3:$F$1699,0))/INDEX(PROTRA_capacity!I$3:I$1699,MATCH(CHP_check_vensim_data!$I13,PROTRA_capacity!$F$3:$F$1699,0))
)))</f>
        <v>1.3939566201311853</v>
      </c>
      <c r="N13" s="16">
        <f>IF(AND(INDEX(PROTRA_capacity!J$3:J$1699,MATCH(CHP_check_vensim_data!$H13,PROTRA_capacity!$F$3:$F$1699,0))&lt;&gt;0,INDEX(PROTRA_capacity!J$3:J$1699,MATCH(CHP_check_vensim_data!$I13,PROTRA_capacity!$F$3:$F$1699,0))=0),"elec 0, heat not",
IF(AND(INDEX(PROTRA_capacity!J$3:J$1699,MATCH(CHP_check_vensim_data!$I13,PROTRA_capacity!$F$3:$F$1699,0))&lt;&gt;0,INDEX(PROTRA_capacity!J$3:J$1699,MATCH(CHP_check_vensim_data!$H13,PROTRA_capacity!$F$3:$F$1699,0))=0),"heat 0, elec not",
IF(AND(INDEX(PROTRA_capacity!J$3:J$1699,MATCH(CHP_check_vensim_data!$I13,PROTRA_capacity!$F$3:$F$1699,0))=0,INDEX(PROTRA_capacity!J$3:J$1699,MATCH(CHP_check_vensim_data!$H13,PROTRA_capacity!$F$3:$F$1699,0))=0),"",
INDEX(PROTRA_capacity!J$3:J$1699,MATCH(CHP_check_vensim_data!$H13,PROTRA_capacity!$F$3:$F$1699,0))/INDEX(PROTRA_capacity!J$3:J$1699,MATCH(CHP_check_vensim_data!$I13,PROTRA_capacity!$F$3:$F$1699,0))
)))</f>
        <v>1.6642089602143399</v>
      </c>
      <c r="O13" s="16">
        <f>IF(AND(INDEX(PROTRA_capacity!K$3:K$1699,MATCH(CHP_check_vensim_data!$H13,PROTRA_capacity!$F$3:$F$1699,0))&lt;&gt;0,INDEX(PROTRA_capacity!K$3:K$1699,MATCH(CHP_check_vensim_data!$I13,PROTRA_capacity!$F$3:$F$1699,0))=0),"elec 0, heat not",
IF(AND(INDEX(PROTRA_capacity!K$3:K$1699,MATCH(CHP_check_vensim_data!$I13,PROTRA_capacity!$F$3:$F$1699,0))&lt;&gt;0,INDEX(PROTRA_capacity!K$3:K$1699,MATCH(CHP_check_vensim_data!$H13,PROTRA_capacity!$F$3:$F$1699,0))=0),"heat 0, elec not",
IF(AND(INDEX(PROTRA_capacity!K$3:K$1699,MATCH(CHP_check_vensim_data!$I13,PROTRA_capacity!$F$3:$F$1699,0))=0,INDEX(PROTRA_capacity!K$3:K$1699,MATCH(CHP_check_vensim_data!$H13,PROTRA_capacity!$F$3:$F$1699,0))=0),"",
INDEX(PROTRA_capacity!K$3:K$1699,MATCH(CHP_check_vensim_data!$H13,PROTRA_capacity!$F$3:$F$1699,0))/INDEX(PROTRA_capacity!K$3:K$1699,MATCH(CHP_check_vensim_data!$I13,PROTRA_capacity!$F$3:$F$1699,0))
)))</f>
        <v>3.1588076167363144</v>
      </c>
      <c r="P13" s="16">
        <f>IF(AND(INDEX(PROTRA_capacity!L$3:L$1699,MATCH(CHP_check_vensim_data!$H13,PROTRA_capacity!$F$3:$F$1699,0))&lt;&gt;0,INDEX(PROTRA_capacity!L$3:L$1699,MATCH(CHP_check_vensim_data!$I13,PROTRA_capacity!$F$3:$F$1699,0))=0),"elec 0, heat not",
IF(AND(INDEX(PROTRA_capacity!L$3:L$1699,MATCH(CHP_check_vensim_data!$I13,PROTRA_capacity!$F$3:$F$1699,0))&lt;&gt;0,INDEX(PROTRA_capacity!L$3:L$1699,MATCH(CHP_check_vensim_data!$H13,PROTRA_capacity!$F$3:$F$1699,0))=0),"heat 0, elec not",
IF(AND(INDEX(PROTRA_capacity!L$3:L$1699,MATCH(CHP_check_vensim_data!$I13,PROTRA_capacity!$F$3:$F$1699,0))=0,INDEX(PROTRA_capacity!L$3:L$1699,MATCH(CHP_check_vensim_data!$H13,PROTRA_capacity!$F$3:$F$1699,0))=0),"",
INDEX(PROTRA_capacity!L$3:L$1699,MATCH(CHP_check_vensim_data!$H13,PROTRA_capacity!$F$3:$F$1699,0))/INDEX(PROTRA_capacity!L$3:L$1699,MATCH(CHP_check_vensim_data!$I13,PROTRA_capacity!$F$3:$F$1699,0))
)))</f>
        <v>1.8651436724270132</v>
      </c>
      <c r="Q13" s="16">
        <f>IF(AND(INDEX(PROTRA_capacity!M$3:M$1699,MATCH(CHP_check_vensim_data!$H13,PROTRA_capacity!$F$3:$F$1699,0))&lt;&gt;0,INDEX(PROTRA_capacity!M$3:M$1699,MATCH(CHP_check_vensim_data!$I13,PROTRA_capacity!$F$3:$F$1699,0))=0),"elec 0, heat not",
IF(AND(INDEX(PROTRA_capacity!M$3:M$1699,MATCH(CHP_check_vensim_data!$I13,PROTRA_capacity!$F$3:$F$1699,0))&lt;&gt;0,INDEX(PROTRA_capacity!M$3:M$1699,MATCH(CHP_check_vensim_data!$H13,PROTRA_capacity!$F$3:$F$1699,0))=0),"heat 0, elec not",
IF(AND(INDEX(PROTRA_capacity!M$3:M$1699,MATCH(CHP_check_vensim_data!$I13,PROTRA_capacity!$F$3:$F$1699,0))=0,INDEX(PROTRA_capacity!M$3:M$1699,MATCH(CHP_check_vensim_data!$H13,PROTRA_capacity!$F$3:$F$1699,0))=0),"",
INDEX(PROTRA_capacity!M$3:M$1699,MATCH(CHP_check_vensim_data!$H13,PROTRA_capacity!$F$3:$F$1699,0))/INDEX(PROTRA_capacity!M$3:M$1699,MATCH(CHP_check_vensim_data!$I13,PROTRA_capacity!$F$3:$F$1699,0))
)))</f>
        <v>1.6899695449627203</v>
      </c>
      <c r="R13" s="16">
        <f>IF(AND(INDEX(PROTRA_capacity!N$3:N$1699,MATCH(CHP_check_vensim_data!$H13,PROTRA_capacity!$F$3:$F$1699,0))&lt;&gt;0,INDEX(PROTRA_capacity!N$3:N$1699,MATCH(CHP_check_vensim_data!$I13,PROTRA_capacity!$F$3:$F$1699,0))=0),"elec 0, heat not",
IF(AND(INDEX(PROTRA_capacity!N$3:N$1699,MATCH(CHP_check_vensim_data!$I13,PROTRA_capacity!$F$3:$F$1699,0))&lt;&gt;0,INDEX(PROTRA_capacity!N$3:N$1699,MATCH(CHP_check_vensim_data!$H13,PROTRA_capacity!$F$3:$F$1699,0))=0),"heat 0, elec not",
IF(AND(INDEX(PROTRA_capacity!N$3:N$1699,MATCH(CHP_check_vensim_data!$I13,PROTRA_capacity!$F$3:$F$1699,0))=0,INDEX(PROTRA_capacity!N$3:N$1699,MATCH(CHP_check_vensim_data!$H13,PROTRA_capacity!$F$3:$F$1699,0))=0),"",
INDEX(PROTRA_capacity!N$3:N$1699,MATCH(CHP_check_vensim_data!$H13,PROTRA_capacity!$F$3:$F$1699,0))/INDEX(PROTRA_capacity!N$3:N$1699,MATCH(CHP_check_vensim_data!$I13,PROTRA_capacity!$F$3:$F$1699,0))
)))</f>
        <v>2.0316356760917436</v>
      </c>
      <c r="S13" s="16">
        <f>IF(AND(INDEX(PROTRA_capacity!O$3:O$1699,MATCH(CHP_check_vensim_data!$H13,PROTRA_capacity!$F$3:$F$1699,0))&lt;&gt;0,INDEX(PROTRA_capacity!O$3:O$1699,MATCH(CHP_check_vensim_data!$I13,PROTRA_capacity!$F$3:$F$1699,0))=0),"elec 0, heat not",
IF(AND(INDEX(PROTRA_capacity!O$3:O$1699,MATCH(CHP_check_vensim_data!$I13,PROTRA_capacity!$F$3:$F$1699,0))&lt;&gt;0,INDEX(PROTRA_capacity!O$3:O$1699,MATCH(CHP_check_vensim_data!$H13,PROTRA_capacity!$F$3:$F$1699,0))=0),"heat 0, elec not",
IF(AND(INDEX(PROTRA_capacity!O$3:O$1699,MATCH(CHP_check_vensim_data!$I13,PROTRA_capacity!$F$3:$F$1699,0))=0,INDEX(PROTRA_capacity!O$3:O$1699,MATCH(CHP_check_vensim_data!$H13,PROTRA_capacity!$F$3:$F$1699,0))=0),"",
INDEX(PROTRA_capacity!O$3:O$1699,MATCH(CHP_check_vensim_data!$H13,PROTRA_capacity!$F$3:$F$1699,0))/INDEX(PROTRA_capacity!O$3:O$1699,MATCH(CHP_check_vensim_data!$I13,PROTRA_capacity!$F$3:$F$1699,0))
)))</f>
        <v>2.7288904600311632</v>
      </c>
      <c r="T13" s="16">
        <f>IF(AND(INDEX(PROTRA_capacity!P$3:P$1699,MATCH(CHP_check_vensim_data!$H13,PROTRA_capacity!$F$3:$F$1699,0))&lt;&gt;0,INDEX(PROTRA_capacity!P$3:P$1699,MATCH(CHP_check_vensim_data!$I13,PROTRA_capacity!$F$3:$F$1699,0))=0),"elec 0, heat not",
IF(AND(INDEX(PROTRA_capacity!P$3:P$1699,MATCH(CHP_check_vensim_data!$I13,PROTRA_capacity!$F$3:$F$1699,0))&lt;&gt;0,INDEX(PROTRA_capacity!P$3:P$1699,MATCH(CHP_check_vensim_data!$H13,PROTRA_capacity!$F$3:$F$1699,0))=0),"heat 0, elec not",
IF(AND(INDEX(PROTRA_capacity!P$3:P$1699,MATCH(CHP_check_vensim_data!$I13,PROTRA_capacity!$F$3:$F$1699,0))=0,INDEX(PROTRA_capacity!P$3:P$1699,MATCH(CHP_check_vensim_data!$H13,PROTRA_capacity!$F$3:$F$1699,0))=0),"",
INDEX(PROTRA_capacity!P$3:P$1699,MATCH(CHP_check_vensim_data!$H13,PROTRA_capacity!$F$3:$F$1699,0))/INDEX(PROTRA_capacity!P$3:P$1699,MATCH(CHP_check_vensim_data!$I13,PROTRA_capacity!$F$3:$F$1699,0))
)))</f>
        <v>3.0774939725102568</v>
      </c>
      <c r="U13" s="16">
        <f>IF(AND(INDEX(PROTRA_capacity!Q$3:Q$1699,MATCH(CHP_check_vensim_data!$H13,PROTRA_capacity!$F$3:$F$1699,0))&lt;&gt;0,INDEX(PROTRA_capacity!Q$3:Q$1699,MATCH(CHP_check_vensim_data!$I13,PROTRA_capacity!$F$3:$F$1699,0))=0),"elec 0, heat not",
IF(AND(INDEX(PROTRA_capacity!Q$3:Q$1699,MATCH(CHP_check_vensim_data!$I13,PROTRA_capacity!$F$3:$F$1699,0))&lt;&gt;0,INDEX(PROTRA_capacity!Q$3:Q$1699,MATCH(CHP_check_vensim_data!$H13,PROTRA_capacity!$F$3:$F$1699,0))=0),"heat 0, elec not",
IF(AND(INDEX(PROTRA_capacity!Q$3:Q$1699,MATCH(CHP_check_vensim_data!$I13,PROTRA_capacity!$F$3:$F$1699,0))=0,INDEX(PROTRA_capacity!Q$3:Q$1699,MATCH(CHP_check_vensim_data!$H13,PROTRA_capacity!$F$3:$F$1699,0))=0),"",
INDEX(PROTRA_capacity!Q$3:Q$1699,MATCH(CHP_check_vensim_data!$H13,PROTRA_capacity!$F$3:$F$1699,0))/INDEX(PROTRA_capacity!Q$3:Q$1699,MATCH(CHP_check_vensim_data!$I13,PROTRA_capacity!$F$3:$F$1699,0))
)))</f>
        <v>3.1169767744981431</v>
      </c>
      <c r="V13" s="16">
        <f>IF(AND(INDEX(PROTRA_capacity!R$3:R$1699,MATCH(CHP_check_vensim_data!$H13,PROTRA_capacity!$F$3:$F$1699,0))&lt;&gt;0,INDEX(PROTRA_capacity!R$3:R$1699,MATCH(CHP_check_vensim_data!$I13,PROTRA_capacity!$F$3:$F$1699,0))=0),"elec 0, heat not",
IF(AND(INDEX(PROTRA_capacity!R$3:R$1699,MATCH(CHP_check_vensim_data!$I13,PROTRA_capacity!$F$3:$F$1699,0))&lt;&gt;0,INDEX(PROTRA_capacity!R$3:R$1699,MATCH(CHP_check_vensim_data!$H13,PROTRA_capacity!$F$3:$F$1699,0))=0),"heat 0, elec not",
IF(AND(INDEX(PROTRA_capacity!R$3:R$1699,MATCH(CHP_check_vensim_data!$I13,PROTRA_capacity!$F$3:$F$1699,0))=0,INDEX(PROTRA_capacity!R$3:R$1699,MATCH(CHP_check_vensim_data!$H13,PROTRA_capacity!$F$3:$F$1699,0))=0),"",
INDEX(PROTRA_capacity!R$3:R$1699,MATCH(CHP_check_vensim_data!$H13,PROTRA_capacity!$F$3:$F$1699,0))/INDEX(PROTRA_capacity!R$3:R$1699,MATCH(CHP_check_vensim_data!$I13,PROTRA_capacity!$F$3:$F$1699,0))
)))</f>
        <v>3.1535398080655157</v>
      </c>
      <c r="W13" s="16">
        <f>IF(AND(INDEX(PROTRA_capacity!S$3:S$1699,MATCH(CHP_check_vensim_data!$H13,PROTRA_capacity!$F$3:$F$1699,0))&lt;&gt;0,INDEX(PROTRA_capacity!S$3:S$1699,MATCH(CHP_check_vensim_data!$I13,PROTRA_capacity!$F$3:$F$1699,0))=0),"elec 0, heat not",
IF(AND(INDEX(PROTRA_capacity!S$3:S$1699,MATCH(CHP_check_vensim_data!$I13,PROTRA_capacity!$F$3:$F$1699,0))&lt;&gt;0,INDEX(PROTRA_capacity!S$3:S$1699,MATCH(CHP_check_vensim_data!$H13,PROTRA_capacity!$F$3:$F$1699,0))=0),"heat 0, elec not",
IF(AND(INDEX(PROTRA_capacity!S$3:S$1699,MATCH(CHP_check_vensim_data!$I13,PROTRA_capacity!$F$3:$F$1699,0))=0,INDEX(PROTRA_capacity!S$3:S$1699,MATCH(CHP_check_vensim_data!$H13,PROTRA_capacity!$F$3:$F$1699,0))=0),"",
INDEX(PROTRA_capacity!S$3:S$1699,MATCH(CHP_check_vensim_data!$H13,PROTRA_capacity!$F$3:$F$1699,0))/INDEX(PROTRA_capacity!S$3:S$1699,MATCH(CHP_check_vensim_data!$I13,PROTRA_capacity!$F$3:$F$1699,0))
)))</f>
        <v>3.1862589517267916</v>
      </c>
      <c r="X13" s="16">
        <f>IF(AND(INDEX(PROTRA_capacity!T$3:T$1699,MATCH(CHP_check_vensim_data!$H13,PROTRA_capacity!$F$3:$F$1699,0))&lt;&gt;0,INDEX(PROTRA_capacity!T$3:T$1699,MATCH(CHP_check_vensim_data!$I13,PROTRA_capacity!$F$3:$F$1699,0))=0),"elec 0, heat not",
IF(AND(INDEX(PROTRA_capacity!T$3:T$1699,MATCH(CHP_check_vensim_data!$I13,PROTRA_capacity!$F$3:$F$1699,0))&lt;&gt;0,INDEX(PROTRA_capacity!T$3:T$1699,MATCH(CHP_check_vensim_data!$H13,PROTRA_capacity!$F$3:$F$1699,0))=0),"heat 0, elec not",
IF(AND(INDEX(PROTRA_capacity!T$3:T$1699,MATCH(CHP_check_vensim_data!$I13,PROTRA_capacity!$F$3:$F$1699,0))=0,INDEX(PROTRA_capacity!T$3:T$1699,MATCH(CHP_check_vensim_data!$H13,PROTRA_capacity!$F$3:$F$1699,0))=0),"",
INDEX(PROTRA_capacity!T$3:T$1699,MATCH(CHP_check_vensim_data!$H13,PROTRA_capacity!$F$3:$F$1699,0))/INDEX(PROTRA_capacity!T$3:T$1699,MATCH(CHP_check_vensim_data!$I13,PROTRA_capacity!$F$3:$F$1699,0))
)))</f>
        <v>3.2134471446020618</v>
      </c>
      <c r="Y13" s="16">
        <f>IF(AND(INDEX(PROTRA_capacity!U$3:U$1699,MATCH(CHP_check_vensim_data!$H13,PROTRA_capacity!$F$3:$F$1699,0))&lt;&gt;0,INDEX(PROTRA_capacity!U$3:U$1699,MATCH(CHP_check_vensim_data!$I13,PROTRA_capacity!$F$3:$F$1699,0))=0),"elec 0, heat not",
IF(AND(INDEX(PROTRA_capacity!U$3:U$1699,MATCH(CHP_check_vensim_data!$I13,PROTRA_capacity!$F$3:$F$1699,0))&lt;&gt;0,INDEX(PROTRA_capacity!U$3:U$1699,MATCH(CHP_check_vensim_data!$H13,PROTRA_capacity!$F$3:$F$1699,0))=0),"heat 0, elec not",
IF(AND(INDEX(PROTRA_capacity!U$3:U$1699,MATCH(CHP_check_vensim_data!$I13,PROTRA_capacity!$F$3:$F$1699,0))=0,INDEX(PROTRA_capacity!U$3:U$1699,MATCH(CHP_check_vensim_data!$H13,PROTRA_capacity!$F$3:$F$1699,0))=0),"",
INDEX(PROTRA_capacity!U$3:U$1699,MATCH(CHP_check_vensim_data!$H13,PROTRA_capacity!$F$3:$F$1699,0))/INDEX(PROTRA_capacity!U$3:U$1699,MATCH(CHP_check_vensim_data!$I13,PROTRA_capacity!$F$3:$F$1699,0))
)))</f>
        <v>3.2375751239208137</v>
      </c>
      <c r="Z13" s="72">
        <f t="shared" si="3"/>
        <v>3.2124270734165559</v>
      </c>
    </row>
    <row r="14" spans="1:26" x14ac:dyDescent="0.35">
      <c r="A14" t="s">
        <v>71</v>
      </c>
      <c r="B14" t="s">
        <v>41</v>
      </c>
      <c r="C14" t="str">
        <f t="shared" si="4"/>
        <v>CHINA_TO_heat</v>
      </c>
      <c r="D14" t="str">
        <f t="shared" si="5"/>
        <v>PROTRA_CHP_HP_I</v>
      </c>
      <c r="E14" t="s">
        <v>1</v>
      </c>
      <c r="F14" t="str">
        <f t="shared" si="6"/>
        <v>CHP</v>
      </c>
      <c r="G14" t="str">
        <f t="shared" si="7"/>
        <v>CCS</v>
      </c>
      <c r="H14" t="str">
        <f t="shared" si="8"/>
        <v>CHINATO_heatPROTRA_CHP_gas_fuels_CCS</v>
      </c>
      <c r="I14" t="str">
        <f t="shared" si="9"/>
        <v>CHINATO_elecPROTRA_CHP_gas_fuels_CCS</v>
      </c>
      <c r="J14" s="16" t="e">
        <f>IF(AND(INDEX(PROTRA_capacity!#REF!,MATCH(CHP_check_vensim_data!$H14,PROTRA_capacity!$F$3:$F$1699,0))&lt;&gt;0,INDEX(PROTRA_capacity!#REF!,MATCH(CHP_check_vensim_data!$I14,PROTRA_capacity!$F$3:$F$1699,0))=0),"elec 0, heat not",
IF(AND(INDEX(PROTRA_capacity!#REF!,MATCH(CHP_check_vensim_data!$I14,PROTRA_capacity!$F$3:$F$1699,0))&lt;&gt;0,INDEX(PROTRA_capacity!#REF!,MATCH(CHP_check_vensim_data!$H14,PROTRA_capacity!$F$3:$F$1699,0))=0),"heat 0, elec not",
IF(AND(INDEX(PROTRA_capacity!#REF!,MATCH(CHP_check_vensim_data!$I14,PROTRA_capacity!$F$3:$F$1699,0))=0,INDEX(PROTRA_capacity!#REF!,MATCH(CHP_check_vensim_data!$H14,PROTRA_capacity!$F$3:$F$1699,0))=0),"",
INDEX(PROTRA_capacity!#REF!,MATCH(CHP_check_vensim_data!$H14,PROTRA_capacity!$F$3:$F$1699,0))/INDEX(PROTRA_capacity!#REF!,MATCH(CHP_check_vensim_data!$I14,PROTRA_capacity!$F$3:$F$1699,0))
)))</f>
        <v>#REF!</v>
      </c>
      <c r="K14" s="16" t="str">
        <f>IF(AND(INDEX(PROTRA_capacity!G$3:G$1699,MATCH(CHP_check_vensim_data!$H14,PROTRA_capacity!$F$3:$F$1699,0))&lt;&gt;0,INDEX(PROTRA_capacity!G$3:G$1699,MATCH(CHP_check_vensim_data!$I14,PROTRA_capacity!$F$3:$F$1699,0))=0),"elec 0, heat not",
IF(AND(INDEX(PROTRA_capacity!G$3:G$1699,MATCH(CHP_check_vensim_data!$I14,PROTRA_capacity!$F$3:$F$1699,0))&lt;&gt;0,INDEX(PROTRA_capacity!G$3:G$1699,MATCH(CHP_check_vensim_data!$H14,PROTRA_capacity!$F$3:$F$1699,0))=0),"heat 0, elec not",
IF(AND(INDEX(PROTRA_capacity!G$3:G$1699,MATCH(CHP_check_vensim_data!$I14,PROTRA_capacity!$F$3:$F$1699,0))=0,INDEX(PROTRA_capacity!G$3:G$1699,MATCH(CHP_check_vensim_data!$H14,PROTRA_capacity!$F$3:$F$1699,0))=0),"",
INDEX(PROTRA_capacity!G$3:G$1699,MATCH(CHP_check_vensim_data!$H14,PROTRA_capacity!$F$3:$F$1699,0))/INDEX(PROTRA_capacity!G$3:G$1699,MATCH(CHP_check_vensim_data!$I14,PROTRA_capacity!$F$3:$F$1699,0))
)))</f>
        <v/>
      </c>
      <c r="L14" s="16" t="str">
        <f>IF(AND(INDEX(PROTRA_capacity!H$3:H$1699,MATCH(CHP_check_vensim_data!$H14,PROTRA_capacity!$F$3:$F$1699,0))&lt;&gt;0,INDEX(PROTRA_capacity!H$3:H$1699,MATCH(CHP_check_vensim_data!$I14,PROTRA_capacity!$F$3:$F$1699,0))=0),"elec 0, heat not",
IF(AND(INDEX(PROTRA_capacity!H$3:H$1699,MATCH(CHP_check_vensim_data!$I14,PROTRA_capacity!$F$3:$F$1699,0))&lt;&gt;0,INDEX(PROTRA_capacity!H$3:H$1699,MATCH(CHP_check_vensim_data!$H14,PROTRA_capacity!$F$3:$F$1699,0))=0),"heat 0, elec not",
IF(AND(INDEX(PROTRA_capacity!H$3:H$1699,MATCH(CHP_check_vensim_data!$I14,PROTRA_capacity!$F$3:$F$1699,0))=0,INDEX(PROTRA_capacity!H$3:H$1699,MATCH(CHP_check_vensim_data!$H14,PROTRA_capacity!$F$3:$F$1699,0))=0),"",
INDEX(PROTRA_capacity!H$3:H$1699,MATCH(CHP_check_vensim_data!$H14,PROTRA_capacity!$F$3:$F$1699,0))/INDEX(PROTRA_capacity!H$3:H$1699,MATCH(CHP_check_vensim_data!$I14,PROTRA_capacity!$F$3:$F$1699,0))
)))</f>
        <v/>
      </c>
      <c r="M14" s="16" t="str">
        <f>IF(AND(INDEX(PROTRA_capacity!I$3:I$1699,MATCH(CHP_check_vensim_data!$H14,PROTRA_capacity!$F$3:$F$1699,0))&lt;&gt;0,INDEX(PROTRA_capacity!I$3:I$1699,MATCH(CHP_check_vensim_data!$I14,PROTRA_capacity!$F$3:$F$1699,0))=0),"elec 0, heat not",
IF(AND(INDEX(PROTRA_capacity!I$3:I$1699,MATCH(CHP_check_vensim_data!$I14,PROTRA_capacity!$F$3:$F$1699,0))&lt;&gt;0,INDEX(PROTRA_capacity!I$3:I$1699,MATCH(CHP_check_vensim_data!$H14,PROTRA_capacity!$F$3:$F$1699,0))=0),"heat 0, elec not",
IF(AND(INDEX(PROTRA_capacity!I$3:I$1699,MATCH(CHP_check_vensim_data!$I14,PROTRA_capacity!$F$3:$F$1699,0))=0,INDEX(PROTRA_capacity!I$3:I$1699,MATCH(CHP_check_vensim_data!$H14,PROTRA_capacity!$F$3:$F$1699,0))=0),"",
INDEX(PROTRA_capacity!I$3:I$1699,MATCH(CHP_check_vensim_data!$H14,PROTRA_capacity!$F$3:$F$1699,0))/INDEX(PROTRA_capacity!I$3:I$1699,MATCH(CHP_check_vensim_data!$I14,PROTRA_capacity!$F$3:$F$1699,0))
)))</f>
        <v/>
      </c>
      <c r="N14" s="16" t="str">
        <f>IF(AND(INDEX(PROTRA_capacity!J$3:J$1699,MATCH(CHP_check_vensim_data!$H14,PROTRA_capacity!$F$3:$F$1699,0))&lt;&gt;0,INDEX(PROTRA_capacity!J$3:J$1699,MATCH(CHP_check_vensim_data!$I14,PROTRA_capacity!$F$3:$F$1699,0))=0),"elec 0, heat not",
IF(AND(INDEX(PROTRA_capacity!J$3:J$1699,MATCH(CHP_check_vensim_data!$I14,PROTRA_capacity!$F$3:$F$1699,0))&lt;&gt;0,INDEX(PROTRA_capacity!J$3:J$1699,MATCH(CHP_check_vensim_data!$H14,PROTRA_capacity!$F$3:$F$1699,0))=0),"heat 0, elec not",
IF(AND(INDEX(PROTRA_capacity!J$3:J$1699,MATCH(CHP_check_vensim_data!$I14,PROTRA_capacity!$F$3:$F$1699,0))=0,INDEX(PROTRA_capacity!J$3:J$1699,MATCH(CHP_check_vensim_data!$H14,PROTRA_capacity!$F$3:$F$1699,0))=0),"",
INDEX(PROTRA_capacity!J$3:J$1699,MATCH(CHP_check_vensim_data!$H14,PROTRA_capacity!$F$3:$F$1699,0))/INDEX(PROTRA_capacity!J$3:J$1699,MATCH(CHP_check_vensim_data!$I14,PROTRA_capacity!$F$3:$F$1699,0))
)))</f>
        <v/>
      </c>
      <c r="O14" s="16" t="str">
        <f>IF(AND(INDEX(PROTRA_capacity!K$3:K$1699,MATCH(CHP_check_vensim_data!$H14,PROTRA_capacity!$F$3:$F$1699,0))&lt;&gt;0,INDEX(PROTRA_capacity!K$3:K$1699,MATCH(CHP_check_vensim_data!$I14,PROTRA_capacity!$F$3:$F$1699,0))=0),"elec 0, heat not",
IF(AND(INDEX(PROTRA_capacity!K$3:K$1699,MATCH(CHP_check_vensim_data!$I14,PROTRA_capacity!$F$3:$F$1699,0))&lt;&gt;0,INDEX(PROTRA_capacity!K$3:K$1699,MATCH(CHP_check_vensim_data!$H14,PROTRA_capacity!$F$3:$F$1699,0))=0),"heat 0, elec not",
IF(AND(INDEX(PROTRA_capacity!K$3:K$1699,MATCH(CHP_check_vensim_data!$I14,PROTRA_capacity!$F$3:$F$1699,0))=0,INDEX(PROTRA_capacity!K$3:K$1699,MATCH(CHP_check_vensim_data!$H14,PROTRA_capacity!$F$3:$F$1699,0))=0),"",
INDEX(PROTRA_capacity!K$3:K$1699,MATCH(CHP_check_vensim_data!$H14,PROTRA_capacity!$F$3:$F$1699,0))/INDEX(PROTRA_capacity!K$3:K$1699,MATCH(CHP_check_vensim_data!$I14,PROTRA_capacity!$F$3:$F$1699,0))
)))</f>
        <v/>
      </c>
      <c r="P14" s="16" t="str">
        <f>IF(AND(INDEX(PROTRA_capacity!L$3:L$1699,MATCH(CHP_check_vensim_data!$H14,PROTRA_capacity!$F$3:$F$1699,0))&lt;&gt;0,INDEX(PROTRA_capacity!L$3:L$1699,MATCH(CHP_check_vensim_data!$I14,PROTRA_capacity!$F$3:$F$1699,0))=0),"elec 0, heat not",
IF(AND(INDEX(PROTRA_capacity!L$3:L$1699,MATCH(CHP_check_vensim_data!$I14,PROTRA_capacity!$F$3:$F$1699,0))&lt;&gt;0,INDEX(PROTRA_capacity!L$3:L$1699,MATCH(CHP_check_vensim_data!$H14,PROTRA_capacity!$F$3:$F$1699,0))=0),"heat 0, elec not",
IF(AND(INDEX(PROTRA_capacity!L$3:L$1699,MATCH(CHP_check_vensim_data!$I14,PROTRA_capacity!$F$3:$F$1699,0))=0,INDEX(PROTRA_capacity!L$3:L$1699,MATCH(CHP_check_vensim_data!$H14,PROTRA_capacity!$F$3:$F$1699,0))=0),"",
INDEX(PROTRA_capacity!L$3:L$1699,MATCH(CHP_check_vensim_data!$H14,PROTRA_capacity!$F$3:$F$1699,0))/INDEX(PROTRA_capacity!L$3:L$1699,MATCH(CHP_check_vensim_data!$I14,PROTRA_capacity!$F$3:$F$1699,0))
)))</f>
        <v/>
      </c>
      <c r="Q14" s="16" t="str">
        <f>IF(AND(INDEX(PROTRA_capacity!M$3:M$1699,MATCH(CHP_check_vensim_data!$H14,PROTRA_capacity!$F$3:$F$1699,0))&lt;&gt;0,INDEX(PROTRA_capacity!M$3:M$1699,MATCH(CHP_check_vensim_data!$I14,PROTRA_capacity!$F$3:$F$1699,0))=0),"elec 0, heat not",
IF(AND(INDEX(PROTRA_capacity!M$3:M$1699,MATCH(CHP_check_vensim_data!$I14,PROTRA_capacity!$F$3:$F$1699,0))&lt;&gt;0,INDEX(PROTRA_capacity!M$3:M$1699,MATCH(CHP_check_vensim_data!$H14,PROTRA_capacity!$F$3:$F$1699,0))=0),"heat 0, elec not",
IF(AND(INDEX(PROTRA_capacity!M$3:M$1699,MATCH(CHP_check_vensim_data!$I14,PROTRA_capacity!$F$3:$F$1699,0))=0,INDEX(PROTRA_capacity!M$3:M$1699,MATCH(CHP_check_vensim_data!$H14,PROTRA_capacity!$F$3:$F$1699,0))=0),"",
INDEX(PROTRA_capacity!M$3:M$1699,MATCH(CHP_check_vensim_data!$H14,PROTRA_capacity!$F$3:$F$1699,0))/INDEX(PROTRA_capacity!M$3:M$1699,MATCH(CHP_check_vensim_data!$I14,PROTRA_capacity!$F$3:$F$1699,0))
)))</f>
        <v/>
      </c>
      <c r="R14" s="16" t="str">
        <f>IF(AND(INDEX(PROTRA_capacity!N$3:N$1699,MATCH(CHP_check_vensim_data!$H14,PROTRA_capacity!$F$3:$F$1699,0))&lt;&gt;0,INDEX(PROTRA_capacity!N$3:N$1699,MATCH(CHP_check_vensim_data!$I14,PROTRA_capacity!$F$3:$F$1699,0))=0),"elec 0, heat not",
IF(AND(INDEX(PROTRA_capacity!N$3:N$1699,MATCH(CHP_check_vensim_data!$I14,PROTRA_capacity!$F$3:$F$1699,0))&lt;&gt;0,INDEX(PROTRA_capacity!N$3:N$1699,MATCH(CHP_check_vensim_data!$H14,PROTRA_capacity!$F$3:$F$1699,0))=0),"heat 0, elec not",
IF(AND(INDEX(PROTRA_capacity!N$3:N$1699,MATCH(CHP_check_vensim_data!$I14,PROTRA_capacity!$F$3:$F$1699,0))=0,INDEX(PROTRA_capacity!N$3:N$1699,MATCH(CHP_check_vensim_data!$H14,PROTRA_capacity!$F$3:$F$1699,0))=0),"",
INDEX(PROTRA_capacity!N$3:N$1699,MATCH(CHP_check_vensim_data!$H14,PROTRA_capacity!$F$3:$F$1699,0))/INDEX(PROTRA_capacity!N$3:N$1699,MATCH(CHP_check_vensim_data!$I14,PROTRA_capacity!$F$3:$F$1699,0))
)))</f>
        <v/>
      </c>
      <c r="S14" s="16" t="str">
        <f>IF(AND(INDEX(PROTRA_capacity!O$3:O$1699,MATCH(CHP_check_vensim_data!$H14,PROTRA_capacity!$F$3:$F$1699,0))&lt;&gt;0,INDEX(PROTRA_capacity!O$3:O$1699,MATCH(CHP_check_vensim_data!$I14,PROTRA_capacity!$F$3:$F$1699,0))=0),"elec 0, heat not",
IF(AND(INDEX(PROTRA_capacity!O$3:O$1699,MATCH(CHP_check_vensim_data!$I14,PROTRA_capacity!$F$3:$F$1699,0))&lt;&gt;0,INDEX(PROTRA_capacity!O$3:O$1699,MATCH(CHP_check_vensim_data!$H14,PROTRA_capacity!$F$3:$F$1699,0))=0),"heat 0, elec not",
IF(AND(INDEX(PROTRA_capacity!O$3:O$1699,MATCH(CHP_check_vensim_data!$I14,PROTRA_capacity!$F$3:$F$1699,0))=0,INDEX(PROTRA_capacity!O$3:O$1699,MATCH(CHP_check_vensim_data!$H14,PROTRA_capacity!$F$3:$F$1699,0))=0),"",
INDEX(PROTRA_capacity!O$3:O$1699,MATCH(CHP_check_vensim_data!$H14,PROTRA_capacity!$F$3:$F$1699,0))/INDEX(PROTRA_capacity!O$3:O$1699,MATCH(CHP_check_vensim_data!$I14,PROTRA_capacity!$F$3:$F$1699,0))
)))</f>
        <v/>
      </c>
      <c r="T14" s="16" t="str">
        <f>IF(AND(INDEX(PROTRA_capacity!P$3:P$1699,MATCH(CHP_check_vensim_data!$H14,PROTRA_capacity!$F$3:$F$1699,0))&lt;&gt;0,INDEX(PROTRA_capacity!P$3:P$1699,MATCH(CHP_check_vensim_data!$I14,PROTRA_capacity!$F$3:$F$1699,0))=0),"elec 0, heat not",
IF(AND(INDEX(PROTRA_capacity!P$3:P$1699,MATCH(CHP_check_vensim_data!$I14,PROTRA_capacity!$F$3:$F$1699,0))&lt;&gt;0,INDEX(PROTRA_capacity!P$3:P$1699,MATCH(CHP_check_vensim_data!$H14,PROTRA_capacity!$F$3:$F$1699,0))=0),"heat 0, elec not",
IF(AND(INDEX(PROTRA_capacity!P$3:P$1699,MATCH(CHP_check_vensim_data!$I14,PROTRA_capacity!$F$3:$F$1699,0))=0,INDEX(PROTRA_capacity!P$3:P$1699,MATCH(CHP_check_vensim_data!$H14,PROTRA_capacity!$F$3:$F$1699,0))=0),"",
INDEX(PROTRA_capacity!P$3:P$1699,MATCH(CHP_check_vensim_data!$H14,PROTRA_capacity!$F$3:$F$1699,0))/INDEX(PROTRA_capacity!P$3:P$1699,MATCH(CHP_check_vensim_data!$I14,PROTRA_capacity!$F$3:$F$1699,0))
)))</f>
        <v/>
      </c>
      <c r="U14" s="16" t="str">
        <f>IF(AND(INDEX(PROTRA_capacity!Q$3:Q$1699,MATCH(CHP_check_vensim_data!$H14,PROTRA_capacity!$F$3:$F$1699,0))&lt;&gt;0,INDEX(PROTRA_capacity!Q$3:Q$1699,MATCH(CHP_check_vensim_data!$I14,PROTRA_capacity!$F$3:$F$1699,0))=0),"elec 0, heat not",
IF(AND(INDEX(PROTRA_capacity!Q$3:Q$1699,MATCH(CHP_check_vensim_data!$I14,PROTRA_capacity!$F$3:$F$1699,0))&lt;&gt;0,INDEX(PROTRA_capacity!Q$3:Q$1699,MATCH(CHP_check_vensim_data!$H14,PROTRA_capacity!$F$3:$F$1699,0))=0),"heat 0, elec not",
IF(AND(INDEX(PROTRA_capacity!Q$3:Q$1699,MATCH(CHP_check_vensim_data!$I14,PROTRA_capacity!$F$3:$F$1699,0))=0,INDEX(PROTRA_capacity!Q$3:Q$1699,MATCH(CHP_check_vensim_data!$H14,PROTRA_capacity!$F$3:$F$1699,0))=0),"",
INDEX(PROTRA_capacity!Q$3:Q$1699,MATCH(CHP_check_vensim_data!$H14,PROTRA_capacity!$F$3:$F$1699,0))/INDEX(PROTRA_capacity!Q$3:Q$1699,MATCH(CHP_check_vensim_data!$I14,PROTRA_capacity!$F$3:$F$1699,0))
)))</f>
        <v/>
      </c>
      <c r="V14" s="16" t="str">
        <f>IF(AND(INDEX(PROTRA_capacity!R$3:R$1699,MATCH(CHP_check_vensim_data!$H14,PROTRA_capacity!$F$3:$F$1699,0))&lt;&gt;0,INDEX(PROTRA_capacity!R$3:R$1699,MATCH(CHP_check_vensim_data!$I14,PROTRA_capacity!$F$3:$F$1699,0))=0),"elec 0, heat not",
IF(AND(INDEX(PROTRA_capacity!R$3:R$1699,MATCH(CHP_check_vensim_data!$I14,PROTRA_capacity!$F$3:$F$1699,0))&lt;&gt;0,INDEX(PROTRA_capacity!R$3:R$1699,MATCH(CHP_check_vensim_data!$H14,PROTRA_capacity!$F$3:$F$1699,0))=0),"heat 0, elec not",
IF(AND(INDEX(PROTRA_capacity!R$3:R$1699,MATCH(CHP_check_vensim_data!$I14,PROTRA_capacity!$F$3:$F$1699,0))=0,INDEX(PROTRA_capacity!R$3:R$1699,MATCH(CHP_check_vensim_data!$H14,PROTRA_capacity!$F$3:$F$1699,0))=0),"",
INDEX(PROTRA_capacity!R$3:R$1699,MATCH(CHP_check_vensim_data!$H14,PROTRA_capacity!$F$3:$F$1699,0))/INDEX(PROTRA_capacity!R$3:R$1699,MATCH(CHP_check_vensim_data!$I14,PROTRA_capacity!$F$3:$F$1699,0))
)))</f>
        <v/>
      </c>
      <c r="W14" s="16" t="str">
        <f>IF(AND(INDEX(PROTRA_capacity!S$3:S$1699,MATCH(CHP_check_vensim_data!$H14,PROTRA_capacity!$F$3:$F$1699,0))&lt;&gt;0,INDEX(PROTRA_capacity!S$3:S$1699,MATCH(CHP_check_vensim_data!$I14,PROTRA_capacity!$F$3:$F$1699,0))=0),"elec 0, heat not",
IF(AND(INDEX(PROTRA_capacity!S$3:S$1699,MATCH(CHP_check_vensim_data!$I14,PROTRA_capacity!$F$3:$F$1699,0))&lt;&gt;0,INDEX(PROTRA_capacity!S$3:S$1699,MATCH(CHP_check_vensim_data!$H14,PROTRA_capacity!$F$3:$F$1699,0))=0),"heat 0, elec not",
IF(AND(INDEX(PROTRA_capacity!S$3:S$1699,MATCH(CHP_check_vensim_data!$I14,PROTRA_capacity!$F$3:$F$1699,0))=0,INDEX(PROTRA_capacity!S$3:S$1699,MATCH(CHP_check_vensim_data!$H14,PROTRA_capacity!$F$3:$F$1699,0))=0),"",
INDEX(PROTRA_capacity!S$3:S$1699,MATCH(CHP_check_vensim_data!$H14,PROTRA_capacity!$F$3:$F$1699,0))/INDEX(PROTRA_capacity!S$3:S$1699,MATCH(CHP_check_vensim_data!$I14,PROTRA_capacity!$F$3:$F$1699,0))
)))</f>
        <v/>
      </c>
      <c r="X14" s="16" t="str">
        <f>IF(AND(INDEX(PROTRA_capacity!T$3:T$1699,MATCH(CHP_check_vensim_data!$H14,PROTRA_capacity!$F$3:$F$1699,0))&lt;&gt;0,INDEX(PROTRA_capacity!T$3:T$1699,MATCH(CHP_check_vensim_data!$I14,PROTRA_capacity!$F$3:$F$1699,0))=0),"elec 0, heat not",
IF(AND(INDEX(PROTRA_capacity!T$3:T$1699,MATCH(CHP_check_vensim_data!$I14,PROTRA_capacity!$F$3:$F$1699,0))&lt;&gt;0,INDEX(PROTRA_capacity!T$3:T$1699,MATCH(CHP_check_vensim_data!$H14,PROTRA_capacity!$F$3:$F$1699,0))=0),"heat 0, elec not",
IF(AND(INDEX(PROTRA_capacity!T$3:T$1699,MATCH(CHP_check_vensim_data!$I14,PROTRA_capacity!$F$3:$F$1699,0))=0,INDEX(PROTRA_capacity!T$3:T$1699,MATCH(CHP_check_vensim_data!$H14,PROTRA_capacity!$F$3:$F$1699,0))=0),"",
INDEX(PROTRA_capacity!T$3:T$1699,MATCH(CHP_check_vensim_data!$H14,PROTRA_capacity!$F$3:$F$1699,0))/INDEX(PROTRA_capacity!T$3:T$1699,MATCH(CHP_check_vensim_data!$I14,PROTRA_capacity!$F$3:$F$1699,0))
)))</f>
        <v/>
      </c>
      <c r="Y14" s="16" t="str">
        <f>IF(AND(INDEX(PROTRA_capacity!U$3:U$1699,MATCH(CHP_check_vensim_data!$H14,PROTRA_capacity!$F$3:$F$1699,0))&lt;&gt;0,INDEX(PROTRA_capacity!U$3:U$1699,MATCH(CHP_check_vensim_data!$I14,PROTRA_capacity!$F$3:$F$1699,0))=0),"elec 0, heat not",
IF(AND(INDEX(PROTRA_capacity!U$3:U$1699,MATCH(CHP_check_vensim_data!$I14,PROTRA_capacity!$F$3:$F$1699,0))&lt;&gt;0,INDEX(PROTRA_capacity!U$3:U$1699,MATCH(CHP_check_vensim_data!$H14,PROTRA_capacity!$F$3:$F$1699,0))=0),"heat 0, elec not",
IF(AND(INDEX(PROTRA_capacity!U$3:U$1699,MATCH(CHP_check_vensim_data!$I14,PROTRA_capacity!$F$3:$F$1699,0))=0,INDEX(PROTRA_capacity!U$3:U$1699,MATCH(CHP_check_vensim_data!$H14,PROTRA_capacity!$F$3:$F$1699,0))=0),"",
INDEX(PROTRA_capacity!U$3:U$1699,MATCH(CHP_check_vensim_data!$H14,PROTRA_capacity!$F$3:$F$1699,0))/INDEX(PROTRA_capacity!U$3:U$1699,MATCH(CHP_check_vensim_data!$I14,PROTRA_capacity!$F$3:$F$1699,0))
)))</f>
        <v/>
      </c>
      <c r="Z14" s="72" t="e">
        <f t="shared" si="3"/>
        <v>#DIV/0!</v>
      </c>
    </row>
    <row r="15" spans="1:26" x14ac:dyDescent="0.35">
      <c r="A15" t="s">
        <v>71</v>
      </c>
      <c r="B15" t="s">
        <v>41</v>
      </c>
      <c r="C15" t="str">
        <f t="shared" si="4"/>
        <v>CHINA_TO_heat</v>
      </c>
      <c r="D15" t="str">
        <f t="shared" si="5"/>
        <v>PROTRA_CHP_HP_I</v>
      </c>
      <c r="E15" t="s">
        <v>2</v>
      </c>
      <c r="F15" t="str">
        <f t="shared" si="6"/>
        <v>CHP</v>
      </c>
      <c r="G15" t="str">
        <f t="shared" si="7"/>
        <v>mal</v>
      </c>
      <c r="H15" t="str">
        <f t="shared" si="8"/>
        <v>CHINATO_heatPROTRA_CHP_geothermal</v>
      </c>
      <c r="I15" t="str">
        <f t="shared" si="9"/>
        <v>CHINATO_elecPROTRA_CHP_geothermal</v>
      </c>
      <c r="J15" s="16" t="e">
        <f>IF(AND(INDEX(PROTRA_capacity!#REF!,MATCH(CHP_check_vensim_data!$H15,PROTRA_capacity!$F$3:$F$1699,0))&lt;&gt;0,INDEX(PROTRA_capacity!#REF!,MATCH(CHP_check_vensim_data!$I15,PROTRA_capacity!$F$3:$F$1699,0))=0),"elec 0, heat not",
IF(AND(INDEX(PROTRA_capacity!#REF!,MATCH(CHP_check_vensim_data!$I15,PROTRA_capacity!$F$3:$F$1699,0))&lt;&gt;0,INDEX(PROTRA_capacity!#REF!,MATCH(CHP_check_vensim_data!$H15,PROTRA_capacity!$F$3:$F$1699,0))=0),"heat 0, elec not",
IF(AND(INDEX(PROTRA_capacity!#REF!,MATCH(CHP_check_vensim_data!$I15,PROTRA_capacity!$F$3:$F$1699,0))=0,INDEX(PROTRA_capacity!#REF!,MATCH(CHP_check_vensim_data!$H15,PROTRA_capacity!$F$3:$F$1699,0))=0),"",
INDEX(PROTRA_capacity!#REF!,MATCH(CHP_check_vensim_data!$H15,PROTRA_capacity!$F$3:$F$1699,0))/INDEX(PROTRA_capacity!#REF!,MATCH(CHP_check_vensim_data!$I15,PROTRA_capacity!$F$3:$F$1699,0))
)))</f>
        <v>#REF!</v>
      </c>
      <c r="K15" s="16" t="str">
        <f>IF(AND(INDEX(PROTRA_capacity!G$3:G$1699,MATCH(CHP_check_vensim_data!$H15,PROTRA_capacity!$F$3:$F$1699,0))&lt;&gt;0,INDEX(PROTRA_capacity!G$3:G$1699,MATCH(CHP_check_vensim_data!$I15,PROTRA_capacity!$F$3:$F$1699,0))=0),"elec 0, heat not",
IF(AND(INDEX(PROTRA_capacity!G$3:G$1699,MATCH(CHP_check_vensim_data!$I15,PROTRA_capacity!$F$3:$F$1699,0))&lt;&gt;0,INDEX(PROTRA_capacity!G$3:G$1699,MATCH(CHP_check_vensim_data!$H15,PROTRA_capacity!$F$3:$F$1699,0))=0),"heat 0, elec not",
IF(AND(INDEX(PROTRA_capacity!G$3:G$1699,MATCH(CHP_check_vensim_data!$I15,PROTRA_capacity!$F$3:$F$1699,0))=0,INDEX(PROTRA_capacity!G$3:G$1699,MATCH(CHP_check_vensim_data!$H15,PROTRA_capacity!$F$3:$F$1699,0))=0),"",
INDEX(PROTRA_capacity!G$3:G$1699,MATCH(CHP_check_vensim_data!$H15,PROTRA_capacity!$F$3:$F$1699,0))/INDEX(PROTRA_capacity!G$3:G$1699,MATCH(CHP_check_vensim_data!$I15,PROTRA_capacity!$F$3:$F$1699,0))
)))</f>
        <v/>
      </c>
      <c r="L15" s="16" t="str">
        <f>IF(AND(INDEX(PROTRA_capacity!H$3:H$1699,MATCH(CHP_check_vensim_data!$H15,PROTRA_capacity!$F$3:$F$1699,0))&lt;&gt;0,INDEX(PROTRA_capacity!H$3:H$1699,MATCH(CHP_check_vensim_data!$I15,PROTRA_capacity!$F$3:$F$1699,0))=0),"elec 0, heat not",
IF(AND(INDEX(PROTRA_capacity!H$3:H$1699,MATCH(CHP_check_vensim_data!$I15,PROTRA_capacity!$F$3:$F$1699,0))&lt;&gt;0,INDEX(PROTRA_capacity!H$3:H$1699,MATCH(CHP_check_vensim_data!$H15,PROTRA_capacity!$F$3:$F$1699,0))=0),"heat 0, elec not",
IF(AND(INDEX(PROTRA_capacity!H$3:H$1699,MATCH(CHP_check_vensim_data!$I15,PROTRA_capacity!$F$3:$F$1699,0))=0,INDEX(PROTRA_capacity!H$3:H$1699,MATCH(CHP_check_vensim_data!$H15,PROTRA_capacity!$F$3:$F$1699,0))=0),"",
INDEX(PROTRA_capacity!H$3:H$1699,MATCH(CHP_check_vensim_data!$H15,PROTRA_capacity!$F$3:$F$1699,0))/INDEX(PROTRA_capacity!H$3:H$1699,MATCH(CHP_check_vensim_data!$I15,PROTRA_capacity!$F$3:$F$1699,0))
)))</f>
        <v/>
      </c>
      <c r="M15" s="16" t="str">
        <f>IF(AND(INDEX(PROTRA_capacity!I$3:I$1699,MATCH(CHP_check_vensim_data!$H15,PROTRA_capacity!$F$3:$F$1699,0))&lt;&gt;0,INDEX(PROTRA_capacity!I$3:I$1699,MATCH(CHP_check_vensim_data!$I15,PROTRA_capacity!$F$3:$F$1699,0))=0),"elec 0, heat not",
IF(AND(INDEX(PROTRA_capacity!I$3:I$1699,MATCH(CHP_check_vensim_data!$I15,PROTRA_capacity!$F$3:$F$1699,0))&lt;&gt;0,INDEX(PROTRA_capacity!I$3:I$1699,MATCH(CHP_check_vensim_data!$H15,PROTRA_capacity!$F$3:$F$1699,0))=0),"heat 0, elec not",
IF(AND(INDEX(PROTRA_capacity!I$3:I$1699,MATCH(CHP_check_vensim_data!$I15,PROTRA_capacity!$F$3:$F$1699,0))=0,INDEX(PROTRA_capacity!I$3:I$1699,MATCH(CHP_check_vensim_data!$H15,PROTRA_capacity!$F$3:$F$1699,0))=0),"",
INDEX(PROTRA_capacity!I$3:I$1699,MATCH(CHP_check_vensim_data!$H15,PROTRA_capacity!$F$3:$F$1699,0))/INDEX(PROTRA_capacity!I$3:I$1699,MATCH(CHP_check_vensim_data!$I15,PROTRA_capacity!$F$3:$F$1699,0))
)))</f>
        <v/>
      </c>
      <c r="N15" s="16" t="str">
        <f>IF(AND(INDEX(PROTRA_capacity!J$3:J$1699,MATCH(CHP_check_vensim_data!$H15,PROTRA_capacity!$F$3:$F$1699,0))&lt;&gt;0,INDEX(PROTRA_capacity!J$3:J$1699,MATCH(CHP_check_vensim_data!$I15,PROTRA_capacity!$F$3:$F$1699,0))=0),"elec 0, heat not",
IF(AND(INDEX(PROTRA_capacity!J$3:J$1699,MATCH(CHP_check_vensim_data!$I15,PROTRA_capacity!$F$3:$F$1699,0))&lt;&gt;0,INDEX(PROTRA_capacity!J$3:J$1699,MATCH(CHP_check_vensim_data!$H15,PROTRA_capacity!$F$3:$F$1699,0))=0),"heat 0, elec not",
IF(AND(INDEX(PROTRA_capacity!J$3:J$1699,MATCH(CHP_check_vensim_data!$I15,PROTRA_capacity!$F$3:$F$1699,0))=0,INDEX(PROTRA_capacity!J$3:J$1699,MATCH(CHP_check_vensim_data!$H15,PROTRA_capacity!$F$3:$F$1699,0))=0),"",
INDEX(PROTRA_capacity!J$3:J$1699,MATCH(CHP_check_vensim_data!$H15,PROTRA_capacity!$F$3:$F$1699,0))/INDEX(PROTRA_capacity!J$3:J$1699,MATCH(CHP_check_vensim_data!$I15,PROTRA_capacity!$F$3:$F$1699,0))
)))</f>
        <v/>
      </c>
      <c r="O15" s="16" t="str">
        <f>IF(AND(INDEX(PROTRA_capacity!K$3:K$1699,MATCH(CHP_check_vensim_data!$H15,PROTRA_capacity!$F$3:$F$1699,0))&lt;&gt;0,INDEX(PROTRA_capacity!K$3:K$1699,MATCH(CHP_check_vensim_data!$I15,PROTRA_capacity!$F$3:$F$1699,0))=0),"elec 0, heat not",
IF(AND(INDEX(PROTRA_capacity!K$3:K$1699,MATCH(CHP_check_vensim_data!$I15,PROTRA_capacity!$F$3:$F$1699,0))&lt;&gt;0,INDEX(PROTRA_capacity!K$3:K$1699,MATCH(CHP_check_vensim_data!$H15,PROTRA_capacity!$F$3:$F$1699,0))=0),"heat 0, elec not",
IF(AND(INDEX(PROTRA_capacity!K$3:K$1699,MATCH(CHP_check_vensim_data!$I15,PROTRA_capacity!$F$3:$F$1699,0))=0,INDEX(PROTRA_capacity!K$3:K$1699,MATCH(CHP_check_vensim_data!$H15,PROTRA_capacity!$F$3:$F$1699,0))=0),"",
INDEX(PROTRA_capacity!K$3:K$1699,MATCH(CHP_check_vensim_data!$H15,PROTRA_capacity!$F$3:$F$1699,0))/INDEX(PROTRA_capacity!K$3:K$1699,MATCH(CHP_check_vensim_data!$I15,PROTRA_capacity!$F$3:$F$1699,0))
)))</f>
        <v/>
      </c>
      <c r="P15" s="16" t="str">
        <f>IF(AND(INDEX(PROTRA_capacity!L$3:L$1699,MATCH(CHP_check_vensim_data!$H15,PROTRA_capacity!$F$3:$F$1699,0))&lt;&gt;0,INDEX(PROTRA_capacity!L$3:L$1699,MATCH(CHP_check_vensim_data!$I15,PROTRA_capacity!$F$3:$F$1699,0))=0),"elec 0, heat not",
IF(AND(INDEX(PROTRA_capacity!L$3:L$1699,MATCH(CHP_check_vensim_data!$I15,PROTRA_capacity!$F$3:$F$1699,0))&lt;&gt;0,INDEX(PROTRA_capacity!L$3:L$1699,MATCH(CHP_check_vensim_data!$H15,PROTRA_capacity!$F$3:$F$1699,0))=0),"heat 0, elec not",
IF(AND(INDEX(PROTRA_capacity!L$3:L$1699,MATCH(CHP_check_vensim_data!$I15,PROTRA_capacity!$F$3:$F$1699,0))=0,INDEX(PROTRA_capacity!L$3:L$1699,MATCH(CHP_check_vensim_data!$H15,PROTRA_capacity!$F$3:$F$1699,0))=0),"",
INDEX(PROTRA_capacity!L$3:L$1699,MATCH(CHP_check_vensim_data!$H15,PROTRA_capacity!$F$3:$F$1699,0))/INDEX(PROTRA_capacity!L$3:L$1699,MATCH(CHP_check_vensim_data!$I15,PROTRA_capacity!$F$3:$F$1699,0))
)))</f>
        <v/>
      </c>
      <c r="Q15" s="16" t="str">
        <f>IF(AND(INDEX(PROTRA_capacity!M$3:M$1699,MATCH(CHP_check_vensim_data!$H15,PROTRA_capacity!$F$3:$F$1699,0))&lt;&gt;0,INDEX(PROTRA_capacity!M$3:M$1699,MATCH(CHP_check_vensim_data!$I15,PROTRA_capacity!$F$3:$F$1699,0))=0),"elec 0, heat not",
IF(AND(INDEX(PROTRA_capacity!M$3:M$1699,MATCH(CHP_check_vensim_data!$I15,PROTRA_capacity!$F$3:$F$1699,0))&lt;&gt;0,INDEX(PROTRA_capacity!M$3:M$1699,MATCH(CHP_check_vensim_data!$H15,PROTRA_capacity!$F$3:$F$1699,0))=0),"heat 0, elec not",
IF(AND(INDEX(PROTRA_capacity!M$3:M$1699,MATCH(CHP_check_vensim_data!$I15,PROTRA_capacity!$F$3:$F$1699,0))=0,INDEX(PROTRA_capacity!M$3:M$1699,MATCH(CHP_check_vensim_data!$H15,PROTRA_capacity!$F$3:$F$1699,0))=0),"",
INDEX(PROTRA_capacity!M$3:M$1699,MATCH(CHP_check_vensim_data!$H15,PROTRA_capacity!$F$3:$F$1699,0))/INDEX(PROTRA_capacity!M$3:M$1699,MATCH(CHP_check_vensim_data!$I15,PROTRA_capacity!$F$3:$F$1699,0))
)))</f>
        <v/>
      </c>
      <c r="R15" s="16" t="str">
        <f>IF(AND(INDEX(PROTRA_capacity!N$3:N$1699,MATCH(CHP_check_vensim_data!$H15,PROTRA_capacity!$F$3:$F$1699,0))&lt;&gt;0,INDEX(PROTRA_capacity!N$3:N$1699,MATCH(CHP_check_vensim_data!$I15,PROTRA_capacity!$F$3:$F$1699,0))=0),"elec 0, heat not",
IF(AND(INDEX(PROTRA_capacity!N$3:N$1699,MATCH(CHP_check_vensim_data!$I15,PROTRA_capacity!$F$3:$F$1699,0))&lt;&gt;0,INDEX(PROTRA_capacity!N$3:N$1699,MATCH(CHP_check_vensim_data!$H15,PROTRA_capacity!$F$3:$F$1699,0))=0),"heat 0, elec not",
IF(AND(INDEX(PROTRA_capacity!N$3:N$1699,MATCH(CHP_check_vensim_data!$I15,PROTRA_capacity!$F$3:$F$1699,0))=0,INDEX(PROTRA_capacity!N$3:N$1699,MATCH(CHP_check_vensim_data!$H15,PROTRA_capacity!$F$3:$F$1699,0))=0),"",
INDEX(PROTRA_capacity!N$3:N$1699,MATCH(CHP_check_vensim_data!$H15,PROTRA_capacity!$F$3:$F$1699,0))/INDEX(PROTRA_capacity!N$3:N$1699,MATCH(CHP_check_vensim_data!$I15,PROTRA_capacity!$F$3:$F$1699,0))
)))</f>
        <v/>
      </c>
      <c r="S15" s="16" t="str">
        <f>IF(AND(INDEX(PROTRA_capacity!O$3:O$1699,MATCH(CHP_check_vensim_data!$H15,PROTRA_capacity!$F$3:$F$1699,0))&lt;&gt;0,INDEX(PROTRA_capacity!O$3:O$1699,MATCH(CHP_check_vensim_data!$I15,PROTRA_capacity!$F$3:$F$1699,0))=0),"elec 0, heat not",
IF(AND(INDEX(PROTRA_capacity!O$3:O$1699,MATCH(CHP_check_vensim_data!$I15,PROTRA_capacity!$F$3:$F$1699,0))&lt;&gt;0,INDEX(PROTRA_capacity!O$3:O$1699,MATCH(CHP_check_vensim_data!$H15,PROTRA_capacity!$F$3:$F$1699,0))=0),"heat 0, elec not",
IF(AND(INDEX(PROTRA_capacity!O$3:O$1699,MATCH(CHP_check_vensim_data!$I15,PROTRA_capacity!$F$3:$F$1699,0))=0,INDEX(PROTRA_capacity!O$3:O$1699,MATCH(CHP_check_vensim_data!$H15,PROTRA_capacity!$F$3:$F$1699,0))=0),"",
INDEX(PROTRA_capacity!O$3:O$1699,MATCH(CHP_check_vensim_data!$H15,PROTRA_capacity!$F$3:$F$1699,0))/INDEX(PROTRA_capacity!O$3:O$1699,MATCH(CHP_check_vensim_data!$I15,PROTRA_capacity!$F$3:$F$1699,0))
)))</f>
        <v/>
      </c>
      <c r="T15" s="16" t="str">
        <f>IF(AND(INDEX(PROTRA_capacity!P$3:P$1699,MATCH(CHP_check_vensim_data!$H15,PROTRA_capacity!$F$3:$F$1699,0))&lt;&gt;0,INDEX(PROTRA_capacity!P$3:P$1699,MATCH(CHP_check_vensim_data!$I15,PROTRA_capacity!$F$3:$F$1699,0))=0),"elec 0, heat not",
IF(AND(INDEX(PROTRA_capacity!P$3:P$1699,MATCH(CHP_check_vensim_data!$I15,PROTRA_capacity!$F$3:$F$1699,0))&lt;&gt;0,INDEX(PROTRA_capacity!P$3:P$1699,MATCH(CHP_check_vensim_data!$H15,PROTRA_capacity!$F$3:$F$1699,0))=0),"heat 0, elec not",
IF(AND(INDEX(PROTRA_capacity!P$3:P$1699,MATCH(CHP_check_vensim_data!$I15,PROTRA_capacity!$F$3:$F$1699,0))=0,INDEX(PROTRA_capacity!P$3:P$1699,MATCH(CHP_check_vensim_data!$H15,PROTRA_capacity!$F$3:$F$1699,0))=0),"",
INDEX(PROTRA_capacity!P$3:P$1699,MATCH(CHP_check_vensim_data!$H15,PROTRA_capacity!$F$3:$F$1699,0))/INDEX(PROTRA_capacity!P$3:P$1699,MATCH(CHP_check_vensim_data!$I15,PROTRA_capacity!$F$3:$F$1699,0))
)))</f>
        <v/>
      </c>
      <c r="U15" s="16" t="str">
        <f>IF(AND(INDEX(PROTRA_capacity!Q$3:Q$1699,MATCH(CHP_check_vensim_data!$H15,PROTRA_capacity!$F$3:$F$1699,0))&lt;&gt;0,INDEX(PROTRA_capacity!Q$3:Q$1699,MATCH(CHP_check_vensim_data!$I15,PROTRA_capacity!$F$3:$F$1699,0))=0),"elec 0, heat not",
IF(AND(INDEX(PROTRA_capacity!Q$3:Q$1699,MATCH(CHP_check_vensim_data!$I15,PROTRA_capacity!$F$3:$F$1699,0))&lt;&gt;0,INDEX(PROTRA_capacity!Q$3:Q$1699,MATCH(CHP_check_vensim_data!$H15,PROTRA_capacity!$F$3:$F$1699,0))=0),"heat 0, elec not",
IF(AND(INDEX(PROTRA_capacity!Q$3:Q$1699,MATCH(CHP_check_vensim_data!$I15,PROTRA_capacity!$F$3:$F$1699,0))=0,INDEX(PROTRA_capacity!Q$3:Q$1699,MATCH(CHP_check_vensim_data!$H15,PROTRA_capacity!$F$3:$F$1699,0))=0),"",
INDEX(PROTRA_capacity!Q$3:Q$1699,MATCH(CHP_check_vensim_data!$H15,PROTRA_capacity!$F$3:$F$1699,0))/INDEX(PROTRA_capacity!Q$3:Q$1699,MATCH(CHP_check_vensim_data!$I15,PROTRA_capacity!$F$3:$F$1699,0))
)))</f>
        <v/>
      </c>
      <c r="V15" s="16" t="str">
        <f>IF(AND(INDEX(PROTRA_capacity!R$3:R$1699,MATCH(CHP_check_vensim_data!$H15,PROTRA_capacity!$F$3:$F$1699,0))&lt;&gt;0,INDEX(PROTRA_capacity!R$3:R$1699,MATCH(CHP_check_vensim_data!$I15,PROTRA_capacity!$F$3:$F$1699,0))=0),"elec 0, heat not",
IF(AND(INDEX(PROTRA_capacity!R$3:R$1699,MATCH(CHP_check_vensim_data!$I15,PROTRA_capacity!$F$3:$F$1699,0))&lt;&gt;0,INDEX(PROTRA_capacity!R$3:R$1699,MATCH(CHP_check_vensim_data!$H15,PROTRA_capacity!$F$3:$F$1699,0))=0),"heat 0, elec not",
IF(AND(INDEX(PROTRA_capacity!R$3:R$1699,MATCH(CHP_check_vensim_data!$I15,PROTRA_capacity!$F$3:$F$1699,0))=0,INDEX(PROTRA_capacity!R$3:R$1699,MATCH(CHP_check_vensim_data!$H15,PROTRA_capacity!$F$3:$F$1699,0))=0),"",
INDEX(PROTRA_capacity!R$3:R$1699,MATCH(CHP_check_vensim_data!$H15,PROTRA_capacity!$F$3:$F$1699,0))/INDEX(PROTRA_capacity!R$3:R$1699,MATCH(CHP_check_vensim_data!$I15,PROTRA_capacity!$F$3:$F$1699,0))
)))</f>
        <v/>
      </c>
      <c r="W15" s="16" t="str">
        <f>IF(AND(INDEX(PROTRA_capacity!S$3:S$1699,MATCH(CHP_check_vensim_data!$H15,PROTRA_capacity!$F$3:$F$1699,0))&lt;&gt;0,INDEX(PROTRA_capacity!S$3:S$1699,MATCH(CHP_check_vensim_data!$I15,PROTRA_capacity!$F$3:$F$1699,0))=0),"elec 0, heat not",
IF(AND(INDEX(PROTRA_capacity!S$3:S$1699,MATCH(CHP_check_vensim_data!$I15,PROTRA_capacity!$F$3:$F$1699,0))&lt;&gt;0,INDEX(PROTRA_capacity!S$3:S$1699,MATCH(CHP_check_vensim_data!$H15,PROTRA_capacity!$F$3:$F$1699,0))=0),"heat 0, elec not",
IF(AND(INDEX(PROTRA_capacity!S$3:S$1699,MATCH(CHP_check_vensim_data!$I15,PROTRA_capacity!$F$3:$F$1699,0))=0,INDEX(PROTRA_capacity!S$3:S$1699,MATCH(CHP_check_vensim_data!$H15,PROTRA_capacity!$F$3:$F$1699,0))=0),"",
INDEX(PROTRA_capacity!S$3:S$1699,MATCH(CHP_check_vensim_data!$H15,PROTRA_capacity!$F$3:$F$1699,0))/INDEX(PROTRA_capacity!S$3:S$1699,MATCH(CHP_check_vensim_data!$I15,PROTRA_capacity!$F$3:$F$1699,0))
)))</f>
        <v/>
      </c>
      <c r="X15" s="16" t="str">
        <f>IF(AND(INDEX(PROTRA_capacity!T$3:T$1699,MATCH(CHP_check_vensim_data!$H15,PROTRA_capacity!$F$3:$F$1699,0))&lt;&gt;0,INDEX(PROTRA_capacity!T$3:T$1699,MATCH(CHP_check_vensim_data!$I15,PROTRA_capacity!$F$3:$F$1699,0))=0),"elec 0, heat not",
IF(AND(INDEX(PROTRA_capacity!T$3:T$1699,MATCH(CHP_check_vensim_data!$I15,PROTRA_capacity!$F$3:$F$1699,0))&lt;&gt;0,INDEX(PROTRA_capacity!T$3:T$1699,MATCH(CHP_check_vensim_data!$H15,PROTRA_capacity!$F$3:$F$1699,0))=0),"heat 0, elec not",
IF(AND(INDEX(PROTRA_capacity!T$3:T$1699,MATCH(CHP_check_vensim_data!$I15,PROTRA_capacity!$F$3:$F$1699,0))=0,INDEX(PROTRA_capacity!T$3:T$1699,MATCH(CHP_check_vensim_data!$H15,PROTRA_capacity!$F$3:$F$1699,0))=0),"",
INDEX(PROTRA_capacity!T$3:T$1699,MATCH(CHP_check_vensim_data!$H15,PROTRA_capacity!$F$3:$F$1699,0))/INDEX(PROTRA_capacity!T$3:T$1699,MATCH(CHP_check_vensim_data!$I15,PROTRA_capacity!$F$3:$F$1699,0))
)))</f>
        <v/>
      </c>
      <c r="Y15" s="16" t="str">
        <f>IF(AND(INDEX(PROTRA_capacity!U$3:U$1699,MATCH(CHP_check_vensim_data!$H15,PROTRA_capacity!$F$3:$F$1699,0))&lt;&gt;0,INDEX(PROTRA_capacity!U$3:U$1699,MATCH(CHP_check_vensim_data!$I15,PROTRA_capacity!$F$3:$F$1699,0))=0),"elec 0, heat not",
IF(AND(INDEX(PROTRA_capacity!U$3:U$1699,MATCH(CHP_check_vensim_data!$I15,PROTRA_capacity!$F$3:$F$1699,0))&lt;&gt;0,INDEX(PROTRA_capacity!U$3:U$1699,MATCH(CHP_check_vensim_data!$H15,PROTRA_capacity!$F$3:$F$1699,0))=0),"heat 0, elec not",
IF(AND(INDEX(PROTRA_capacity!U$3:U$1699,MATCH(CHP_check_vensim_data!$I15,PROTRA_capacity!$F$3:$F$1699,0))=0,INDEX(PROTRA_capacity!U$3:U$1699,MATCH(CHP_check_vensim_data!$H15,PROTRA_capacity!$F$3:$F$1699,0))=0),"",
INDEX(PROTRA_capacity!U$3:U$1699,MATCH(CHP_check_vensim_data!$H15,PROTRA_capacity!$F$3:$F$1699,0))/INDEX(PROTRA_capacity!U$3:U$1699,MATCH(CHP_check_vensim_data!$I15,PROTRA_capacity!$F$3:$F$1699,0))
)))</f>
        <v/>
      </c>
      <c r="Z15" s="72" t="e">
        <f t="shared" si="3"/>
        <v>#DIV/0!</v>
      </c>
    </row>
    <row r="16" spans="1:26" x14ac:dyDescent="0.35">
      <c r="A16" t="s">
        <v>71</v>
      </c>
      <c r="B16" t="s">
        <v>41</v>
      </c>
      <c r="C16" t="str">
        <f t="shared" si="4"/>
        <v>CHINA_TO_heat</v>
      </c>
      <c r="D16" t="str">
        <f t="shared" si="5"/>
        <v>PROTRA_CHP_HP_I</v>
      </c>
      <c r="E16" t="s">
        <v>3</v>
      </c>
      <c r="F16" t="str">
        <f t="shared" si="6"/>
        <v>CHP</v>
      </c>
      <c r="G16" t="str">
        <f t="shared" si="7"/>
        <v>els</v>
      </c>
      <c r="H16" t="str">
        <f t="shared" si="8"/>
        <v>CHINATO_heatPROTRA_CHP_liquid_fuels</v>
      </c>
      <c r="I16" t="str">
        <f t="shared" si="9"/>
        <v>CHINATO_elecPROTRA_CHP_liquid_fuels</v>
      </c>
      <c r="J16" s="16" t="e">
        <f>IF(AND(INDEX(PROTRA_capacity!#REF!,MATCH(CHP_check_vensim_data!$H16,PROTRA_capacity!$F$3:$F$1699,0))&lt;&gt;0,INDEX(PROTRA_capacity!#REF!,MATCH(CHP_check_vensim_data!$I16,PROTRA_capacity!$F$3:$F$1699,0))=0),"elec 0, heat not",
IF(AND(INDEX(PROTRA_capacity!#REF!,MATCH(CHP_check_vensim_data!$I16,PROTRA_capacity!$F$3:$F$1699,0))&lt;&gt;0,INDEX(PROTRA_capacity!#REF!,MATCH(CHP_check_vensim_data!$H16,PROTRA_capacity!$F$3:$F$1699,0))=0),"heat 0, elec not",
IF(AND(INDEX(PROTRA_capacity!#REF!,MATCH(CHP_check_vensim_data!$I16,PROTRA_capacity!$F$3:$F$1699,0))=0,INDEX(PROTRA_capacity!#REF!,MATCH(CHP_check_vensim_data!$H16,PROTRA_capacity!$F$3:$F$1699,0))=0),"",
INDEX(PROTRA_capacity!#REF!,MATCH(CHP_check_vensim_data!$H16,PROTRA_capacity!$F$3:$F$1699,0))/INDEX(PROTRA_capacity!#REF!,MATCH(CHP_check_vensim_data!$I16,PROTRA_capacity!$F$3:$F$1699,0))
)))</f>
        <v>#REF!</v>
      </c>
      <c r="K16" s="16" t="str">
        <f>IF(AND(INDEX(PROTRA_capacity!G$3:G$1699,MATCH(CHP_check_vensim_data!$H16,PROTRA_capacity!$F$3:$F$1699,0))&lt;&gt;0,INDEX(PROTRA_capacity!G$3:G$1699,MATCH(CHP_check_vensim_data!$I16,PROTRA_capacity!$F$3:$F$1699,0))=0),"elec 0, heat not",
IF(AND(INDEX(PROTRA_capacity!G$3:G$1699,MATCH(CHP_check_vensim_data!$I16,PROTRA_capacity!$F$3:$F$1699,0))&lt;&gt;0,INDEX(PROTRA_capacity!G$3:G$1699,MATCH(CHP_check_vensim_data!$H16,PROTRA_capacity!$F$3:$F$1699,0))=0),"heat 0, elec not",
IF(AND(INDEX(PROTRA_capacity!G$3:G$1699,MATCH(CHP_check_vensim_data!$I16,PROTRA_capacity!$F$3:$F$1699,0))=0,INDEX(PROTRA_capacity!G$3:G$1699,MATCH(CHP_check_vensim_data!$H16,PROTRA_capacity!$F$3:$F$1699,0))=0),"",
INDEX(PROTRA_capacity!G$3:G$1699,MATCH(CHP_check_vensim_data!$H16,PROTRA_capacity!$F$3:$F$1699,0))/INDEX(PROTRA_capacity!G$3:G$1699,MATCH(CHP_check_vensim_data!$I16,PROTRA_capacity!$F$3:$F$1699,0))
)))</f>
        <v>heat 0, elec not</v>
      </c>
      <c r="L16" s="16" t="str">
        <f>IF(AND(INDEX(PROTRA_capacity!H$3:H$1699,MATCH(CHP_check_vensim_data!$H16,PROTRA_capacity!$F$3:$F$1699,0))&lt;&gt;0,INDEX(PROTRA_capacity!H$3:H$1699,MATCH(CHP_check_vensim_data!$I16,PROTRA_capacity!$F$3:$F$1699,0))=0),"elec 0, heat not",
IF(AND(INDEX(PROTRA_capacity!H$3:H$1699,MATCH(CHP_check_vensim_data!$I16,PROTRA_capacity!$F$3:$F$1699,0))&lt;&gt;0,INDEX(PROTRA_capacity!H$3:H$1699,MATCH(CHP_check_vensim_data!$H16,PROTRA_capacity!$F$3:$F$1699,0))=0),"heat 0, elec not",
IF(AND(INDEX(PROTRA_capacity!H$3:H$1699,MATCH(CHP_check_vensim_data!$I16,PROTRA_capacity!$F$3:$F$1699,0))=0,INDEX(PROTRA_capacity!H$3:H$1699,MATCH(CHP_check_vensim_data!$H16,PROTRA_capacity!$F$3:$F$1699,0))=0),"",
INDEX(PROTRA_capacity!H$3:H$1699,MATCH(CHP_check_vensim_data!$H16,PROTRA_capacity!$F$3:$F$1699,0))/INDEX(PROTRA_capacity!H$3:H$1699,MATCH(CHP_check_vensim_data!$I16,PROTRA_capacity!$F$3:$F$1699,0))
)))</f>
        <v>heat 0, elec not</v>
      </c>
      <c r="M16" s="16" t="str">
        <f>IF(AND(INDEX(PROTRA_capacity!I$3:I$1699,MATCH(CHP_check_vensim_data!$H16,PROTRA_capacity!$F$3:$F$1699,0))&lt;&gt;0,INDEX(PROTRA_capacity!I$3:I$1699,MATCH(CHP_check_vensim_data!$I16,PROTRA_capacity!$F$3:$F$1699,0))=0),"elec 0, heat not",
IF(AND(INDEX(PROTRA_capacity!I$3:I$1699,MATCH(CHP_check_vensim_data!$I16,PROTRA_capacity!$F$3:$F$1699,0))&lt;&gt;0,INDEX(PROTRA_capacity!I$3:I$1699,MATCH(CHP_check_vensim_data!$H16,PROTRA_capacity!$F$3:$F$1699,0))=0),"heat 0, elec not",
IF(AND(INDEX(PROTRA_capacity!I$3:I$1699,MATCH(CHP_check_vensim_data!$I16,PROTRA_capacity!$F$3:$F$1699,0))=0,INDEX(PROTRA_capacity!I$3:I$1699,MATCH(CHP_check_vensim_data!$H16,PROTRA_capacity!$F$3:$F$1699,0))=0),"",
INDEX(PROTRA_capacity!I$3:I$1699,MATCH(CHP_check_vensim_data!$H16,PROTRA_capacity!$F$3:$F$1699,0))/INDEX(PROTRA_capacity!I$3:I$1699,MATCH(CHP_check_vensim_data!$I16,PROTRA_capacity!$F$3:$F$1699,0))
)))</f>
        <v>heat 0, elec not</v>
      </c>
      <c r="N16" s="16" t="str">
        <f>IF(AND(INDEX(PROTRA_capacity!J$3:J$1699,MATCH(CHP_check_vensim_data!$H16,PROTRA_capacity!$F$3:$F$1699,0))&lt;&gt;0,INDEX(PROTRA_capacity!J$3:J$1699,MATCH(CHP_check_vensim_data!$I16,PROTRA_capacity!$F$3:$F$1699,0))=0),"elec 0, heat not",
IF(AND(INDEX(PROTRA_capacity!J$3:J$1699,MATCH(CHP_check_vensim_data!$I16,PROTRA_capacity!$F$3:$F$1699,0))&lt;&gt;0,INDEX(PROTRA_capacity!J$3:J$1699,MATCH(CHP_check_vensim_data!$H16,PROTRA_capacity!$F$3:$F$1699,0))=0),"heat 0, elec not",
IF(AND(INDEX(PROTRA_capacity!J$3:J$1699,MATCH(CHP_check_vensim_data!$I16,PROTRA_capacity!$F$3:$F$1699,0))=0,INDEX(PROTRA_capacity!J$3:J$1699,MATCH(CHP_check_vensim_data!$H16,PROTRA_capacity!$F$3:$F$1699,0))=0),"",
INDEX(PROTRA_capacity!J$3:J$1699,MATCH(CHP_check_vensim_data!$H16,PROTRA_capacity!$F$3:$F$1699,0))/INDEX(PROTRA_capacity!J$3:J$1699,MATCH(CHP_check_vensim_data!$I16,PROTRA_capacity!$F$3:$F$1699,0))
)))</f>
        <v>heat 0, elec not</v>
      </c>
      <c r="O16" s="16" t="str">
        <f>IF(AND(INDEX(PROTRA_capacity!K$3:K$1699,MATCH(CHP_check_vensim_data!$H16,PROTRA_capacity!$F$3:$F$1699,0))&lt;&gt;0,INDEX(PROTRA_capacity!K$3:K$1699,MATCH(CHP_check_vensim_data!$I16,PROTRA_capacity!$F$3:$F$1699,0))=0),"elec 0, heat not",
IF(AND(INDEX(PROTRA_capacity!K$3:K$1699,MATCH(CHP_check_vensim_data!$I16,PROTRA_capacity!$F$3:$F$1699,0))&lt;&gt;0,INDEX(PROTRA_capacity!K$3:K$1699,MATCH(CHP_check_vensim_data!$H16,PROTRA_capacity!$F$3:$F$1699,0))=0),"heat 0, elec not",
IF(AND(INDEX(PROTRA_capacity!K$3:K$1699,MATCH(CHP_check_vensim_data!$I16,PROTRA_capacity!$F$3:$F$1699,0))=0,INDEX(PROTRA_capacity!K$3:K$1699,MATCH(CHP_check_vensim_data!$H16,PROTRA_capacity!$F$3:$F$1699,0))=0),"",
INDEX(PROTRA_capacity!K$3:K$1699,MATCH(CHP_check_vensim_data!$H16,PROTRA_capacity!$F$3:$F$1699,0))/INDEX(PROTRA_capacity!K$3:K$1699,MATCH(CHP_check_vensim_data!$I16,PROTRA_capacity!$F$3:$F$1699,0))
)))</f>
        <v>heat 0, elec not</v>
      </c>
      <c r="P16" s="16" t="str">
        <f>IF(AND(INDEX(PROTRA_capacity!L$3:L$1699,MATCH(CHP_check_vensim_data!$H16,PROTRA_capacity!$F$3:$F$1699,0))&lt;&gt;0,INDEX(PROTRA_capacity!L$3:L$1699,MATCH(CHP_check_vensim_data!$I16,PROTRA_capacity!$F$3:$F$1699,0))=0),"elec 0, heat not",
IF(AND(INDEX(PROTRA_capacity!L$3:L$1699,MATCH(CHP_check_vensim_data!$I16,PROTRA_capacity!$F$3:$F$1699,0))&lt;&gt;0,INDEX(PROTRA_capacity!L$3:L$1699,MATCH(CHP_check_vensim_data!$H16,PROTRA_capacity!$F$3:$F$1699,0))=0),"heat 0, elec not",
IF(AND(INDEX(PROTRA_capacity!L$3:L$1699,MATCH(CHP_check_vensim_data!$I16,PROTRA_capacity!$F$3:$F$1699,0))=0,INDEX(PROTRA_capacity!L$3:L$1699,MATCH(CHP_check_vensim_data!$H16,PROTRA_capacity!$F$3:$F$1699,0))=0),"",
INDEX(PROTRA_capacity!L$3:L$1699,MATCH(CHP_check_vensim_data!$H16,PROTRA_capacity!$F$3:$F$1699,0))/INDEX(PROTRA_capacity!L$3:L$1699,MATCH(CHP_check_vensim_data!$I16,PROTRA_capacity!$F$3:$F$1699,0))
)))</f>
        <v>heat 0, elec not</v>
      </c>
      <c r="Q16" s="16" t="str">
        <f>IF(AND(INDEX(PROTRA_capacity!M$3:M$1699,MATCH(CHP_check_vensim_data!$H16,PROTRA_capacity!$F$3:$F$1699,0))&lt;&gt;0,INDEX(PROTRA_capacity!M$3:M$1699,MATCH(CHP_check_vensim_data!$I16,PROTRA_capacity!$F$3:$F$1699,0))=0),"elec 0, heat not",
IF(AND(INDEX(PROTRA_capacity!M$3:M$1699,MATCH(CHP_check_vensim_data!$I16,PROTRA_capacity!$F$3:$F$1699,0))&lt;&gt;0,INDEX(PROTRA_capacity!M$3:M$1699,MATCH(CHP_check_vensim_data!$H16,PROTRA_capacity!$F$3:$F$1699,0))=0),"heat 0, elec not",
IF(AND(INDEX(PROTRA_capacity!M$3:M$1699,MATCH(CHP_check_vensim_data!$I16,PROTRA_capacity!$F$3:$F$1699,0))=0,INDEX(PROTRA_capacity!M$3:M$1699,MATCH(CHP_check_vensim_data!$H16,PROTRA_capacity!$F$3:$F$1699,0))=0),"",
INDEX(PROTRA_capacity!M$3:M$1699,MATCH(CHP_check_vensim_data!$H16,PROTRA_capacity!$F$3:$F$1699,0))/INDEX(PROTRA_capacity!M$3:M$1699,MATCH(CHP_check_vensim_data!$I16,PROTRA_capacity!$F$3:$F$1699,0))
)))</f>
        <v>heat 0, elec not</v>
      </c>
      <c r="R16" s="16" t="str">
        <f>IF(AND(INDEX(PROTRA_capacity!N$3:N$1699,MATCH(CHP_check_vensim_data!$H16,PROTRA_capacity!$F$3:$F$1699,0))&lt;&gt;0,INDEX(PROTRA_capacity!N$3:N$1699,MATCH(CHP_check_vensim_data!$I16,PROTRA_capacity!$F$3:$F$1699,0))=0),"elec 0, heat not",
IF(AND(INDEX(PROTRA_capacity!N$3:N$1699,MATCH(CHP_check_vensim_data!$I16,PROTRA_capacity!$F$3:$F$1699,0))&lt;&gt;0,INDEX(PROTRA_capacity!N$3:N$1699,MATCH(CHP_check_vensim_data!$H16,PROTRA_capacity!$F$3:$F$1699,0))=0),"heat 0, elec not",
IF(AND(INDEX(PROTRA_capacity!N$3:N$1699,MATCH(CHP_check_vensim_data!$I16,PROTRA_capacity!$F$3:$F$1699,0))=0,INDEX(PROTRA_capacity!N$3:N$1699,MATCH(CHP_check_vensim_data!$H16,PROTRA_capacity!$F$3:$F$1699,0))=0),"",
INDEX(PROTRA_capacity!N$3:N$1699,MATCH(CHP_check_vensim_data!$H16,PROTRA_capacity!$F$3:$F$1699,0))/INDEX(PROTRA_capacity!N$3:N$1699,MATCH(CHP_check_vensim_data!$I16,PROTRA_capacity!$F$3:$F$1699,0))
)))</f>
        <v>heat 0, elec not</v>
      </c>
      <c r="S16" s="16" t="str">
        <f>IF(AND(INDEX(PROTRA_capacity!O$3:O$1699,MATCH(CHP_check_vensim_data!$H16,PROTRA_capacity!$F$3:$F$1699,0))&lt;&gt;0,INDEX(PROTRA_capacity!O$3:O$1699,MATCH(CHP_check_vensim_data!$I16,PROTRA_capacity!$F$3:$F$1699,0))=0),"elec 0, heat not",
IF(AND(INDEX(PROTRA_capacity!O$3:O$1699,MATCH(CHP_check_vensim_data!$I16,PROTRA_capacity!$F$3:$F$1699,0))&lt;&gt;0,INDEX(PROTRA_capacity!O$3:O$1699,MATCH(CHP_check_vensim_data!$H16,PROTRA_capacity!$F$3:$F$1699,0))=0),"heat 0, elec not",
IF(AND(INDEX(PROTRA_capacity!O$3:O$1699,MATCH(CHP_check_vensim_data!$I16,PROTRA_capacity!$F$3:$F$1699,0))=0,INDEX(PROTRA_capacity!O$3:O$1699,MATCH(CHP_check_vensim_data!$H16,PROTRA_capacity!$F$3:$F$1699,0))=0),"",
INDEX(PROTRA_capacity!O$3:O$1699,MATCH(CHP_check_vensim_data!$H16,PROTRA_capacity!$F$3:$F$1699,0))/INDEX(PROTRA_capacity!O$3:O$1699,MATCH(CHP_check_vensim_data!$I16,PROTRA_capacity!$F$3:$F$1699,0))
)))</f>
        <v>heat 0, elec not</v>
      </c>
      <c r="T16" s="16" t="str">
        <f>IF(AND(INDEX(PROTRA_capacity!P$3:P$1699,MATCH(CHP_check_vensim_data!$H16,PROTRA_capacity!$F$3:$F$1699,0))&lt;&gt;0,INDEX(PROTRA_capacity!P$3:P$1699,MATCH(CHP_check_vensim_data!$I16,PROTRA_capacity!$F$3:$F$1699,0))=0),"elec 0, heat not",
IF(AND(INDEX(PROTRA_capacity!P$3:P$1699,MATCH(CHP_check_vensim_data!$I16,PROTRA_capacity!$F$3:$F$1699,0))&lt;&gt;0,INDEX(PROTRA_capacity!P$3:P$1699,MATCH(CHP_check_vensim_data!$H16,PROTRA_capacity!$F$3:$F$1699,0))=0),"heat 0, elec not",
IF(AND(INDEX(PROTRA_capacity!P$3:P$1699,MATCH(CHP_check_vensim_data!$I16,PROTRA_capacity!$F$3:$F$1699,0))=0,INDEX(PROTRA_capacity!P$3:P$1699,MATCH(CHP_check_vensim_data!$H16,PROTRA_capacity!$F$3:$F$1699,0))=0),"",
INDEX(PROTRA_capacity!P$3:P$1699,MATCH(CHP_check_vensim_data!$H16,PROTRA_capacity!$F$3:$F$1699,0))/INDEX(PROTRA_capacity!P$3:P$1699,MATCH(CHP_check_vensim_data!$I16,PROTRA_capacity!$F$3:$F$1699,0))
)))</f>
        <v>heat 0, elec not</v>
      </c>
      <c r="U16" s="16" t="str">
        <f>IF(AND(INDEX(PROTRA_capacity!Q$3:Q$1699,MATCH(CHP_check_vensim_data!$H16,PROTRA_capacity!$F$3:$F$1699,0))&lt;&gt;0,INDEX(PROTRA_capacity!Q$3:Q$1699,MATCH(CHP_check_vensim_data!$I16,PROTRA_capacity!$F$3:$F$1699,0))=0),"elec 0, heat not",
IF(AND(INDEX(PROTRA_capacity!Q$3:Q$1699,MATCH(CHP_check_vensim_data!$I16,PROTRA_capacity!$F$3:$F$1699,0))&lt;&gt;0,INDEX(PROTRA_capacity!Q$3:Q$1699,MATCH(CHP_check_vensim_data!$H16,PROTRA_capacity!$F$3:$F$1699,0))=0),"heat 0, elec not",
IF(AND(INDEX(PROTRA_capacity!Q$3:Q$1699,MATCH(CHP_check_vensim_data!$I16,PROTRA_capacity!$F$3:$F$1699,0))=0,INDEX(PROTRA_capacity!Q$3:Q$1699,MATCH(CHP_check_vensim_data!$H16,PROTRA_capacity!$F$3:$F$1699,0))=0),"",
INDEX(PROTRA_capacity!Q$3:Q$1699,MATCH(CHP_check_vensim_data!$H16,PROTRA_capacity!$F$3:$F$1699,0))/INDEX(PROTRA_capacity!Q$3:Q$1699,MATCH(CHP_check_vensim_data!$I16,PROTRA_capacity!$F$3:$F$1699,0))
)))</f>
        <v>heat 0, elec not</v>
      </c>
      <c r="V16" s="16" t="str">
        <f>IF(AND(INDEX(PROTRA_capacity!R$3:R$1699,MATCH(CHP_check_vensim_data!$H16,PROTRA_capacity!$F$3:$F$1699,0))&lt;&gt;0,INDEX(PROTRA_capacity!R$3:R$1699,MATCH(CHP_check_vensim_data!$I16,PROTRA_capacity!$F$3:$F$1699,0))=0),"elec 0, heat not",
IF(AND(INDEX(PROTRA_capacity!R$3:R$1699,MATCH(CHP_check_vensim_data!$I16,PROTRA_capacity!$F$3:$F$1699,0))&lt;&gt;0,INDEX(PROTRA_capacity!R$3:R$1699,MATCH(CHP_check_vensim_data!$H16,PROTRA_capacity!$F$3:$F$1699,0))=0),"heat 0, elec not",
IF(AND(INDEX(PROTRA_capacity!R$3:R$1699,MATCH(CHP_check_vensim_data!$I16,PROTRA_capacity!$F$3:$F$1699,0))=0,INDEX(PROTRA_capacity!R$3:R$1699,MATCH(CHP_check_vensim_data!$H16,PROTRA_capacity!$F$3:$F$1699,0))=0),"",
INDEX(PROTRA_capacity!R$3:R$1699,MATCH(CHP_check_vensim_data!$H16,PROTRA_capacity!$F$3:$F$1699,0))/INDEX(PROTRA_capacity!R$3:R$1699,MATCH(CHP_check_vensim_data!$I16,PROTRA_capacity!$F$3:$F$1699,0))
)))</f>
        <v>heat 0, elec not</v>
      </c>
      <c r="W16" s="16" t="str">
        <f>IF(AND(INDEX(PROTRA_capacity!S$3:S$1699,MATCH(CHP_check_vensim_data!$H16,PROTRA_capacity!$F$3:$F$1699,0))&lt;&gt;0,INDEX(PROTRA_capacity!S$3:S$1699,MATCH(CHP_check_vensim_data!$I16,PROTRA_capacity!$F$3:$F$1699,0))=0),"elec 0, heat not",
IF(AND(INDEX(PROTRA_capacity!S$3:S$1699,MATCH(CHP_check_vensim_data!$I16,PROTRA_capacity!$F$3:$F$1699,0))&lt;&gt;0,INDEX(PROTRA_capacity!S$3:S$1699,MATCH(CHP_check_vensim_data!$H16,PROTRA_capacity!$F$3:$F$1699,0))=0),"heat 0, elec not",
IF(AND(INDEX(PROTRA_capacity!S$3:S$1699,MATCH(CHP_check_vensim_data!$I16,PROTRA_capacity!$F$3:$F$1699,0))=0,INDEX(PROTRA_capacity!S$3:S$1699,MATCH(CHP_check_vensim_data!$H16,PROTRA_capacity!$F$3:$F$1699,0))=0),"",
INDEX(PROTRA_capacity!S$3:S$1699,MATCH(CHP_check_vensim_data!$H16,PROTRA_capacity!$F$3:$F$1699,0))/INDEX(PROTRA_capacity!S$3:S$1699,MATCH(CHP_check_vensim_data!$I16,PROTRA_capacity!$F$3:$F$1699,0))
)))</f>
        <v>heat 0, elec not</v>
      </c>
      <c r="X16" s="16" t="str">
        <f>IF(AND(INDEX(PROTRA_capacity!T$3:T$1699,MATCH(CHP_check_vensim_data!$H16,PROTRA_capacity!$F$3:$F$1699,0))&lt;&gt;0,INDEX(PROTRA_capacity!T$3:T$1699,MATCH(CHP_check_vensim_data!$I16,PROTRA_capacity!$F$3:$F$1699,0))=0),"elec 0, heat not",
IF(AND(INDEX(PROTRA_capacity!T$3:T$1699,MATCH(CHP_check_vensim_data!$I16,PROTRA_capacity!$F$3:$F$1699,0))&lt;&gt;0,INDEX(PROTRA_capacity!T$3:T$1699,MATCH(CHP_check_vensim_data!$H16,PROTRA_capacity!$F$3:$F$1699,0))=0),"heat 0, elec not",
IF(AND(INDEX(PROTRA_capacity!T$3:T$1699,MATCH(CHP_check_vensim_data!$I16,PROTRA_capacity!$F$3:$F$1699,0))=0,INDEX(PROTRA_capacity!T$3:T$1699,MATCH(CHP_check_vensim_data!$H16,PROTRA_capacity!$F$3:$F$1699,0))=0),"",
INDEX(PROTRA_capacity!T$3:T$1699,MATCH(CHP_check_vensim_data!$H16,PROTRA_capacity!$F$3:$F$1699,0))/INDEX(PROTRA_capacity!T$3:T$1699,MATCH(CHP_check_vensim_data!$I16,PROTRA_capacity!$F$3:$F$1699,0))
)))</f>
        <v>heat 0, elec not</v>
      </c>
      <c r="Y16" s="16" t="str">
        <f>IF(AND(INDEX(PROTRA_capacity!U$3:U$1699,MATCH(CHP_check_vensim_data!$H16,PROTRA_capacity!$F$3:$F$1699,0))&lt;&gt;0,INDEX(PROTRA_capacity!U$3:U$1699,MATCH(CHP_check_vensim_data!$I16,PROTRA_capacity!$F$3:$F$1699,0))=0),"elec 0, heat not",
IF(AND(INDEX(PROTRA_capacity!U$3:U$1699,MATCH(CHP_check_vensim_data!$I16,PROTRA_capacity!$F$3:$F$1699,0))&lt;&gt;0,INDEX(PROTRA_capacity!U$3:U$1699,MATCH(CHP_check_vensim_data!$H16,PROTRA_capacity!$F$3:$F$1699,0))=0),"heat 0, elec not",
IF(AND(INDEX(PROTRA_capacity!U$3:U$1699,MATCH(CHP_check_vensim_data!$I16,PROTRA_capacity!$F$3:$F$1699,0))=0,INDEX(PROTRA_capacity!U$3:U$1699,MATCH(CHP_check_vensim_data!$H16,PROTRA_capacity!$F$3:$F$1699,0))=0),"",
INDEX(PROTRA_capacity!U$3:U$1699,MATCH(CHP_check_vensim_data!$H16,PROTRA_capacity!$F$3:$F$1699,0))/INDEX(PROTRA_capacity!U$3:U$1699,MATCH(CHP_check_vensim_data!$I16,PROTRA_capacity!$F$3:$F$1699,0))
)))</f>
        <v>heat 0, elec not</v>
      </c>
      <c r="Z16" s="72" t="e">
        <f t="shared" si="3"/>
        <v>#DIV/0!</v>
      </c>
    </row>
    <row r="17" spans="1:26" x14ac:dyDescent="0.35">
      <c r="A17" t="s">
        <v>71</v>
      </c>
      <c r="B17" t="s">
        <v>41</v>
      </c>
      <c r="C17" t="str">
        <f t="shared" si="4"/>
        <v>CHINA_TO_heat</v>
      </c>
      <c r="D17" t="str">
        <f t="shared" si="5"/>
        <v>PROTRA_CHP_HP_I</v>
      </c>
      <c r="E17" t="s">
        <v>4</v>
      </c>
      <c r="F17" t="str">
        <f t="shared" si="6"/>
        <v>CHP</v>
      </c>
      <c r="G17" t="str">
        <f t="shared" si="7"/>
        <v>CCS</v>
      </c>
      <c r="H17" t="str">
        <f t="shared" si="8"/>
        <v>CHINATO_heatPROTRA_CHP_liquid_fuels_CCS</v>
      </c>
      <c r="I17" t="str">
        <f t="shared" si="9"/>
        <v>CHINATO_elecPROTRA_CHP_liquid_fuels_CCS</v>
      </c>
      <c r="J17" s="16" t="e">
        <f>IF(AND(INDEX(PROTRA_capacity!#REF!,MATCH(CHP_check_vensim_data!$H17,PROTRA_capacity!$F$3:$F$1699,0))&lt;&gt;0,INDEX(PROTRA_capacity!#REF!,MATCH(CHP_check_vensim_data!$I17,PROTRA_capacity!$F$3:$F$1699,0))=0),"elec 0, heat not",
IF(AND(INDEX(PROTRA_capacity!#REF!,MATCH(CHP_check_vensim_data!$I17,PROTRA_capacity!$F$3:$F$1699,0))&lt;&gt;0,INDEX(PROTRA_capacity!#REF!,MATCH(CHP_check_vensim_data!$H17,PROTRA_capacity!$F$3:$F$1699,0))=0),"heat 0, elec not",
IF(AND(INDEX(PROTRA_capacity!#REF!,MATCH(CHP_check_vensim_data!$I17,PROTRA_capacity!$F$3:$F$1699,0))=0,INDEX(PROTRA_capacity!#REF!,MATCH(CHP_check_vensim_data!$H17,PROTRA_capacity!$F$3:$F$1699,0))=0),"",
INDEX(PROTRA_capacity!#REF!,MATCH(CHP_check_vensim_data!$H17,PROTRA_capacity!$F$3:$F$1699,0))/INDEX(PROTRA_capacity!#REF!,MATCH(CHP_check_vensim_data!$I17,PROTRA_capacity!$F$3:$F$1699,0))
)))</f>
        <v>#REF!</v>
      </c>
      <c r="K17" s="16" t="str">
        <f>IF(AND(INDEX(PROTRA_capacity!G$3:G$1699,MATCH(CHP_check_vensim_data!$H17,PROTRA_capacity!$F$3:$F$1699,0))&lt;&gt;0,INDEX(PROTRA_capacity!G$3:G$1699,MATCH(CHP_check_vensim_data!$I17,PROTRA_capacity!$F$3:$F$1699,0))=0),"elec 0, heat not",
IF(AND(INDEX(PROTRA_capacity!G$3:G$1699,MATCH(CHP_check_vensim_data!$I17,PROTRA_capacity!$F$3:$F$1699,0))&lt;&gt;0,INDEX(PROTRA_capacity!G$3:G$1699,MATCH(CHP_check_vensim_data!$H17,PROTRA_capacity!$F$3:$F$1699,0))=0),"heat 0, elec not",
IF(AND(INDEX(PROTRA_capacity!G$3:G$1699,MATCH(CHP_check_vensim_data!$I17,PROTRA_capacity!$F$3:$F$1699,0))=0,INDEX(PROTRA_capacity!G$3:G$1699,MATCH(CHP_check_vensim_data!$H17,PROTRA_capacity!$F$3:$F$1699,0))=0),"",
INDEX(PROTRA_capacity!G$3:G$1699,MATCH(CHP_check_vensim_data!$H17,PROTRA_capacity!$F$3:$F$1699,0))/INDEX(PROTRA_capacity!G$3:G$1699,MATCH(CHP_check_vensim_data!$I17,PROTRA_capacity!$F$3:$F$1699,0))
)))</f>
        <v/>
      </c>
      <c r="L17" s="16" t="str">
        <f>IF(AND(INDEX(PROTRA_capacity!H$3:H$1699,MATCH(CHP_check_vensim_data!$H17,PROTRA_capacity!$F$3:$F$1699,0))&lt;&gt;0,INDEX(PROTRA_capacity!H$3:H$1699,MATCH(CHP_check_vensim_data!$I17,PROTRA_capacity!$F$3:$F$1699,0))=0),"elec 0, heat not",
IF(AND(INDEX(PROTRA_capacity!H$3:H$1699,MATCH(CHP_check_vensim_data!$I17,PROTRA_capacity!$F$3:$F$1699,0))&lt;&gt;0,INDEX(PROTRA_capacity!H$3:H$1699,MATCH(CHP_check_vensim_data!$H17,PROTRA_capacity!$F$3:$F$1699,0))=0),"heat 0, elec not",
IF(AND(INDEX(PROTRA_capacity!H$3:H$1699,MATCH(CHP_check_vensim_data!$I17,PROTRA_capacity!$F$3:$F$1699,0))=0,INDEX(PROTRA_capacity!H$3:H$1699,MATCH(CHP_check_vensim_data!$H17,PROTRA_capacity!$F$3:$F$1699,0))=0),"",
INDEX(PROTRA_capacity!H$3:H$1699,MATCH(CHP_check_vensim_data!$H17,PROTRA_capacity!$F$3:$F$1699,0))/INDEX(PROTRA_capacity!H$3:H$1699,MATCH(CHP_check_vensim_data!$I17,PROTRA_capacity!$F$3:$F$1699,0))
)))</f>
        <v/>
      </c>
      <c r="M17" s="16" t="str">
        <f>IF(AND(INDEX(PROTRA_capacity!I$3:I$1699,MATCH(CHP_check_vensim_data!$H17,PROTRA_capacity!$F$3:$F$1699,0))&lt;&gt;0,INDEX(PROTRA_capacity!I$3:I$1699,MATCH(CHP_check_vensim_data!$I17,PROTRA_capacity!$F$3:$F$1699,0))=0),"elec 0, heat not",
IF(AND(INDEX(PROTRA_capacity!I$3:I$1699,MATCH(CHP_check_vensim_data!$I17,PROTRA_capacity!$F$3:$F$1699,0))&lt;&gt;0,INDEX(PROTRA_capacity!I$3:I$1699,MATCH(CHP_check_vensim_data!$H17,PROTRA_capacity!$F$3:$F$1699,0))=0),"heat 0, elec not",
IF(AND(INDEX(PROTRA_capacity!I$3:I$1699,MATCH(CHP_check_vensim_data!$I17,PROTRA_capacity!$F$3:$F$1699,0))=0,INDEX(PROTRA_capacity!I$3:I$1699,MATCH(CHP_check_vensim_data!$H17,PROTRA_capacity!$F$3:$F$1699,0))=0),"",
INDEX(PROTRA_capacity!I$3:I$1699,MATCH(CHP_check_vensim_data!$H17,PROTRA_capacity!$F$3:$F$1699,0))/INDEX(PROTRA_capacity!I$3:I$1699,MATCH(CHP_check_vensim_data!$I17,PROTRA_capacity!$F$3:$F$1699,0))
)))</f>
        <v/>
      </c>
      <c r="N17" s="16" t="str">
        <f>IF(AND(INDEX(PROTRA_capacity!J$3:J$1699,MATCH(CHP_check_vensim_data!$H17,PROTRA_capacity!$F$3:$F$1699,0))&lt;&gt;0,INDEX(PROTRA_capacity!J$3:J$1699,MATCH(CHP_check_vensim_data!$I17,PROTRA_capacity!$F$3:$F$1699,0))=0),"elec 0, heat not",
IF(AND(INDEX(PROTRA_capacity!J$3:J$1699,MATCH(CHP_check_vensim_data!$I17,PROTRA_capacity!$F$3:$F$1699,0))&lt;&gt;0,INDEX(PROTRA_capacity!J$3:J$1699,MATCH(CHP_check_vensim_data!$H17,PROTRA_capacity!$F$3:$F$1699,0))=0),"heat 0, elec not",
IF(AND(INDEX(PROTRA_capacity!J$3:J$1699,MATCH(CHP_check_vensim_data!$I17,PROTRA_capacity!$F$3:$F$1699,0))=0,INDEX(PROTRA_capacity!J$3:J$1699,MATCH(CHP_check_vensim_data!$H17,PROTRA_capacity!$F$3:$F$1699,0))=0),"",
INDEX(PROTRA_capacity!J$3:J$1699,MATCH(CHP_check_vensim_data!$H17,PROTRA_capacity!$F$3:$F$1699,0))/INDEX(PROTRA_capacity!J$3:J$1699,MATCH(CHP_check_vensim_data!$I17,PROTRA_capacity!$F$3:$F$1699,0))
)))</f>
        <v/>
      </c>
      <c r="O17" s="16" t="str">
        <f>IF(AND(INDEX(PROTRA_capacity!K$3:K$1699,MATCH(CHP_check_vensim_data!$H17,PROTRA_capacity!$F$3:$F$1699,0))&lt;&gt;0,INDEX(PROTRA_capacity!K$3:K$1699,MATCH(CHP_check_vensim_data!$I17,PROTRA_capacity!$F$3:$F$1699,0))=0),"elec 0, heat not",
IF(AND(INDEX(PROTRA_capacity!K$3:K$1699,MATCH(CHP_check_vensim_data!$I17,PROTRA_capacity!$F$3:$F$1699,0))&lt;&gt;0,INDEX(PROTRA_capacity!K$3:K$1699,MATCH(CHP_check_vensim_data!$H17,PROTRA_capacity!$F$3:$F$1699,0))=0),"heat 0, elec not",
IF(AND(INDEX(PROTRA_capacity!K$3:K$1699,MATCH(CHP_check_vensim_data!$I17,PROTRA_capacity!$F$3:$F$1699,0))=0,INDEX(PROTRA_capacity!K$3:K$1699,MATCH(CHP_check_vensim_data!$H17,PROTRA_capacity!$F$3:$F$1699,0))=0),"",
INDEX(PROTRA_capacity!K$3:K$1699,MATCH(CHP_check_vensim_data!$H17,PROTRA_capacity!$F$3:$F$1699,0))/INDEX(PROTRA_capacity!K$3:K$1699,MATCH(CHP_check_vensim_data!$I17,PROTRA_capacity!$F$3:$F$1699,0))
)))</f>
        <v/>
      </c>
      <c r="P17" s="16" t="str">
        <f>IF(AND(INDEX(PROTRA_capacity!L$3:L$1699,MATCH(CHP_check_vensim_data!$H17,PROTRA_capacity!$F$3:$F$1699,0))&lt;&gt;0,INDEX(PROTRA_capacity!L$3:L$1699,MATCH(CHP_check_vensim_data!$I17,PROTRA_capacity!$F$3:$F$1699,0))=0),"elec 0, heat not",
IF(AND(INDEX(PROTRA_capacity!L$3:L$1699,MATCH(CHP_check_vensim_data!$I17,PROTRA_capacity!$F$3:$F$1699,0))&lt;&gt;0,INDEX(PROTRA_capacity!L$3:L$1699,MATCH(CHP_check_vensim_data!$H17,PROTRA_capacity!$F$3:$F$1699,0))=0),"heat 0, elec not",
IF(AND(INDEX(PROTRA_capacity!L$3:L$1699,MATCH(CHP_check_vensim_data!$I17,PROTRA_capacity!$F$3:$F$1699,0))=0,INDEX(PROTRA_capacity!L$3:L$1699,MATCH(CHP_check_vensim_data!$H17,PROTRA_capacity!$F$3:$F$1699,0))=0),"",
INDEX(PROTRA_capacity!L$3:L$1699,MATCH(CHP_check_vensim_data!$H17,PROTRA_capacity!$F$3:$F$1699,0))/INDEX(PROTRA_capacity!L$3:L$1699,MATCH(CHP_check_vensim_data!$I17,PROTRA_capacity!$F$3:$F$1699,0))
)))</f>
        <v/>
      </c>
      <c r="Q17" s="16" t="str">
        <f>IF(AND(INDEX(PROTRA_capacity!M$3:M$1699,MATCH(CHP_check_vensim_data!$H17,PROTRA_capacity!$F$3:$F$1699,0))&lt;&gt;0,INDEX(PROTRA_capacity!M$3:M$1699,MATCH(CHP_check_vensim_data!$I17,PROTRA_capacity!$F$3:$F$1699,0))=0),"elec 0, heat not",
IF(AND(INDEX(PROTRA_capacity!M$3:M$1699,MATCH(CHP_check_vensim_data!$I17,PROTRA_capacity!$F$3:$F$1699,0))&lt;&gt;0,INDEX(PROTRA_capacity!M$3:M$1699,MATCH(CHP_check_vensim_data!$H17,PROTRA_capacity!$F$3:$F$1699,0))=0),"heat 0, elec not",
IF(AND(INDEX(PROTRA_capacity!M$3:M$1699,MATCH(CHP_check_vensim_data!$I17,PROTRA_capacity!$F$3:$F$1699,0))=0,INDEX(PROTRA_capacity!M$3:M$1699,MATCH(CHP_check_vensim_data!$H17,PROTRA_capacity!$F$3:$F$1699,0))=0),"",
INDEX(PROTRA_capacity!M$3:M$1699,MATCH(CHP_check_vensim_data!$H17,PROTRA_capacity!$F$3:$F$1699,0))/INDEX(PROTRA_capacity!M$3:M$1699,MATCH(CHP_check_vensim_data!$I17,PROTRA_capacity!$F$3:$F$1699,0))
)))</f>
        <v/>
      </c>
      <c r="R17" s="16" t="str">
        <f>IF(AND(INDEX(PROTRA_capacity!N$3:N$1699,MATCH(CHP_check_vensim_data!$H17,PROTRA_capacity!$F$3:$F$1699,0))&lt;&gt;0,INDEX(PROTRA_capacity!N$3:N$1699,MATCH(CHP_check_vensim_data!$I17,PROTRA_capacity!$F$3:$F$1699,0))=0),"elec 0, heat not",
IF(AND(INDEX(PROTRA_capacity!N$3:N$1699,MATCH(CHP_check_vensim_data!$I17,PROTRA_capacity!$F$3:$F$1699,0))&lt;&gt;0,INDEX(PROTRA_capacity!N$3:N$1699,MATCH(CHP_check_vensim_data!$H17,PROTRA_capacity!$F$3:$F$1699,0))=0),"heat 0, elec not",
IF(AND(INDEX(PROTRA_capacity!N$3:N$1699,MATCH(CHP_check_vensim_data!$I17,PROTRA_capacity!$F$3:$F$1699,0))=0,INDEX(PROTRA_capacity!N$3:N$1699,MATCH(CHP_check_vensim_data!$H17,PROTRA_capacity!$F$3:$F$1699,0))=0),"",
INDEX(PROTRA_capacity!N$3:N$1699,MATCH(CHP_check_vensim_data!$H17,PROTRA_capacity!$F$3:$F$1699,0))/INDEX(PROTRA_capacity!N$3:N$1699,MATCH(CHP_check_vensim_data!$I17,PROTRA_capacity!$F$3:$F$1699,0))
)))</f>
        <v/>
      </c>
      <c r="S17" s="16" t="str">
        <f>IF(AND(INDEX(PROTRA_capacity!O$3:O$1699,MATCH(CHP_check_vensim_data!$H17,PROTRA_capacity!$F$3:$F$1699,0))&lt;&gt;0,INDEX(PROTRA_capacity!O$3:O$1699,MATCH(CHP_check_vensim_data!$I17,PROTRA_capacity!$F$3:$F$1699,0))=0),"elec 0, heat not",
IF(AND(INDEX(PROTRA_capacity!O$3:O$1699,MATCH(CHP_check_vensim_data!$I17,PROTRA_capacity!$F$3:$F$1699,0))&lt;&gt;0,INDEX(PROTRA_capacity!O$3:O$1699,MATCH(CHP_check_vensim_data!$H17,PROTRA_capacity!$F$3:$F$1699,0))=0),"heat 0, elec not",
IF(AND(INDEX(PROTRA_capacity!O$3:O$1699,MATCH(CHP_check_vensim_data!$I17,PROTRA_capacity!$F$3:$F$1699,0))=0,INDEX(PROTRA_capacity!O$3:O$1699,MATCH(CHP_check_vensim_data!$H17,PROTRA_capacity!$F$3:$F$1699,0))=0),"",
INDEX(PROTRA_capacity!O$3:O$1699,MATCH(CHP_check_vensim_data!$H17,PROTRA_capacity!$F$3:$F$1699,0))/INDEX(PROTRA_capacity!O$3:O$1699,MATCH(CHP_check_vensim_data!$I17,PROTRA_capacity!$F$3:$F$1699,0))
)))</f>
        <v/>
      </c>
      <c r="T17" s="16" t="str">
        <f>IF(AND(INDEX(PROTRA_capacity!P$3:P$1699,MATCH(CHP_check_vensim_data!$H17,PROTRA_capacity!$F$3:$F$1699,0))&lt;&gt;0,INDEX(PROTRA_capacity!P$3:P$1699,MATCH(CHP_check_vensim_data!$I17,PROTRA_capacity!$F$3:$F$1699,0))=0),"elec 0, heat not",
IF(AND(INDEX(PROTRA_capacity!P$3:P$1699,MATCH(CHP_check_vensim_data!$I17,PROTRA_capacity!$F$3:$F$1699,0))&lt;&gt;0,INDEX(PROTRA_capacity!P$3:P$1699,MATCH(CHP_check_vensim_data!$H17,PROTRA_capacity!$F$3:$F$1699,0))=0),"heat 0, elec not",
IF(AND(INDEX(PROTRA_capacity!P$3:P$1699,MATCH(CHP_check_vensim_data!$I17,PROTRA_capacity!$F$3:$F$1699,0))=0,INDEX(PROTRA_capacity!P$3:P$1699,MATCH(CHP_check_vensim_data!$H17,PROTRA_capacity!$F$3:$F$1699,0))=0),"",
INDEX(PROTRA_capacity!P$3:P$1699,MATCH(CHP_check_vensim_data!$H17,PROTRA_capacity!$F$3:$F$1699,0))/INDEX(PROTRA_capacity!P$3:P$1699,MATCH(CHP_check_vensim_data!$I17,PROTRA_capacity!$F$3:$F$1699,0))
)))</f>
        <v/>
      </c>
      <c r="U17" s="16" t="str">
        <f>IF(AND(INDEX(PROTRA_capacity!Q$3:Q$1699,MATCH(CHP_check_vensim_data!$H17,PROTRA_capacity!$F$3:$F$1699,0))&lt;&gt;0,INDEX(PROTRA_capacity!Q$3:Q$1699,MATCH(CHP_check_vensim_data!$I17,PROTRA_capacity!$F$3:$F$1699,0))=0),"elec 0, heat not",
IF(AND(INDEX(PROTRA_capacity!Q$3:Q$1699,MATCH(CHP_check_vensim_data!$I17,PROTRA_capacity!$F$3:$F$1699,0))&lt;&gt;0,INDEX(PROTRA_capacity!Q$3:Q$1699,MATCH(CHP_check_vensim_data!$H17,PROTRA_capacity!$F$3:$F$1699,0))=0),"heat 0, elec not",
IF(AND(INDEX(PROTRA_capacity!Q$3:Q$1699,MATCH(CHP_check_vensim_data!$I17,PROTRA_capacity!$F$3:$F$1699,0))=0,INDEX(PROTRA_capacity!Q$3:Q$1699,MATCH(CHP_check_vensim_data!$H17,PROTRA_capacity!$F$3:$F$1699,0))=0),"",
INDEX(PROTRA_capacity!Q$3:Q$1699,MATCH(CHP_check_vensim_data!$H17,PROTRA_capacity!$F$3:$F$1699,0))/INDEX(PROTRA_capacity!Q$3:Q$1699,MATCH(CHP_check_vensim_data!$I17,PROTRA_capacity!$F$3:$F$1699,0))
)))</f>
        <v/>
      </c>
      <c r="V17" s="16" t="str">
        <f>IF(AND(INDEX(PROTRA_capacity!R$3:R$1699,MATCH(CHP_check_vensim_data!$H17,PROTRA_capacity!$F$3:$F$1699,0))&lt;&gt;0,INDEX(PROTRA_capacity!R$3:R$1699,MATCH(CHP_check_vensim_data!$I17,PROTRA_capacity!$F$3:$F$1699,0))=0),"elec 0, heat not",
IF(AND(INDEX(PROTRA_capacity!R$3:R$1699,MATCH(CHP_check_vensim_data!$I17,PROTRA_capacity!$F$3:$F$1699,0))&lt;&gt;0,INDEX(PROTRA_capacity!R$3:R$1699,MATCH(CHP_check_vensim_data!$H17,PROTRA_capacity!$F$3:$F$1699,0))=0),"heat 0, elec not",
IF(AND(INDEX(PROTRA_capacity!R$3:R$1699,MATCH(CHP_check_vensim_data!$I17,PROTRA_capacity!$F$3:$F$1699,0))=0,INDEX(PROTRA_capacity!R$3:R$1699,MATCH(CHP_check_vensim_data!$H17,PROTRA_capacity!$F$3:$F$1699,0))=0),"",
INDEX(PROTRA_capacity!R$3:R$1699,MATCH(CHP_check_vensim_data!$H17,PROTRA_capacity!$F$3:$F$1699,0))/INDEX(PROTRA_capacity!R$3:R$1699,MATCH(CHP_check_vensim_data!$I17,PROTRA_capacity!$F$3:$F$1699,0))
)))</f>
        <v/>
      </c>
      <c r="W17" s="16" t="str">
        <f>IF(AND(INDEX(PROTRA_capacity!S$3:S$1699,MATCH(CHP_check_vensim_data!$H17,PROTRA_capacity!$F$3:$F$1699,0))&lt;&gt;0,INDEX(PROTRA_capacity!S$3:S$1699,MATCH(CHP_check_vensim_data!$I17,PROTRA_capacity!$F$3:$F$1699,0))=0),"elec 0, heat not",
IF(AND(INDEX(PROTRA_capacity!S$3:S$1699,MATCH(CHP_check_vensim_data!$I17,PROTRA_capacity!$F$3:$F$1699,0))&lt;&gt;0,INDEX(PROTRA_capacity!S$3:S$1699,MATCH(CHP_check_vensim_data!$H17,PROTRA_capacity!$F$3:$F$1699,0))=0),"heat 0, elec not",
IF(AND(INDEX(PROTRA_capacity!S$3:S$1699,MATCH(CHP_check_vensim_data!$I17,PROTRA_capacity!$F$3:$F$1699,0))=0,INDEX(PROTRA_capacity!S$3:S$1699,MATCH(CHP_check_vensim_data!$H17,PROTRA_capacity!$F$3:$F$1699,0))=0),"",
INDEX(PROTRA_capacity!S$3:S$1699,MATCH(CHP_check_vensim_data!$H17,PROTRA_capacity!$F$3:$F$1699,0))/INDEX(PROTRA_capacity!S$3:S$1699,MATCH(CHP_check_vensim_data!$I17,PROTRA_capacity!$F$3:$F$1699,0))
)))</f>
        <v/>
      </c>
      <c r="X17" s="16" t="str">
        <f>IF(AND(INDEX(PROTRA_capacity!T$3:T$1699,MATCH(CHP_check_vensim_data!$H17,PROTRA_capacity!$F$3:$F$1699,0))&lt;&gt;0,INDEX(PROTRA_capacity!T$3:T$1699,MATCH(CHP_check_vensim_data!$I17,PROTRA_capacity!$F$3:$F$1699,0))=0),"elec 0, heat not",
IF(AND(INDEX(PROTRA_capacity!T$3:T$1699,MATCH(CHP_check_vensim_data!$I17,PROTRA_capacity!$F$3:$F$1699,0))&lt;&gt;0,INDEX(PROTRA_capacity!T$3:T$1699,MATCH(CHP_check_vensim_data!$H17,PROTRA_capacity!$F$3:$F$1699,0))=0),"heat 0, elec not",
IF(AND(INDEX(PROTRA_capacity!T$3:T$1699,MATCH(CHP_check_vensim_data!$I17,PROTRA_capacity!$F$3:$F$1699,0))=0,INDEX(PROTRA_capacity!T$3:T$1699,MATCH(CHP_check_vensim_data!$H17,PROTRA_capacity!$F$3:$F$1699,0))=0),"",
INDEX(PROTRA_capacity!T$3:T$1699,MATCH(CHP_check_vensim_data!$H17,PROTRA_capacity!$F$3:$F$1699,0))/INDEX(PROTRA_capacity!T$3:T$1699,MATCH(CHP_check_vensim_data!$I17,PROTRA_capacity!$F$3:$F$1699,0))
)))</f>
        <v/>
      </c>
      <c r="Y17" s="16" t="str">
        <f>IF(AND(INDEX(PROTRA_capacity!U$3:U$1699,MATCH(CHP_check_vensim_data!$H17,PROTRA_capacity!$F$3:$F$1699,0))&lt;&gt;0,INDEX(PROTRA_capacity!U$3:U$1699,MATCH(CHP_check_vensim_data!$I17,PROTRA_capacity!$F$3:$F$1699,0))=0),"elec 0, heat not",
IF(AND(INDEX(PROTRA_capacity!U$3:U$1699,MATCH(CHP_check_vensim_data!$I17,PROTRA_capacity!$F$3:$F$1699,0))&lt;&gt;0,INDEX(PROTRA_capacity!U$3:U$1699,MATCH(CHP_check_vensim_data!$H17,PROTRA_capacity!$F$3:$F$1699,0))=0),"heat 0, elec not",
IF(AND(INDEX(PROTRA_capacity!U$3:U$1699,MATCH(CHP_check_vensim_data!$I17,PROTRA_capacity!$F$3:$F$1699,0))=0,INDEX(PROTRA_capacity!U$3:U$1699,MATCH(CHP_check_vensim_data!$H17,PROTRA_capacity!$F$3:$F$1699,0))=0),"",
INDEX(PROTRA_capacity!U$3:U$1699,MATCH(CHP_check_vensim_data!$H17,PROTRA_capacity!$F$3:$F$1699,0))/INDEX(PROTRA_capacity!U$3:U$1699,MATCH(CHP_check_vensim_data!$I17,PROTRA_capacity!$F$3:$F$1699,0))
)))</f>
        <v/>
      </c>
      <c r="Z17" s="72" t="e">
        <f t="shared" si="3"/>
        <v>#DIV/0!</v>
      </c>
    </row>
    <row r="18" spans="1:26" x14ac:dyDescent="0.35">
      <c r="A18" t="s">
        <v>71</v>
      </c>
      <c r="B18" t="s">
        <v>41</v>
      </c>
      <c r="C18" t="str">
        <f t="shared" si="4"/>
        <v>CHINA_TO_heat</v>
      </c>
      <c r="D18" t="str">
        <f t="shared" si="5"/>
        <v>PROTRA_CHP_HP_I</v>
      </c>
      <c r="E18" t="s">
        <v>5</v>
      </c>
      <c r="F18" t="str">
        <f t="shared" si="6"/>
        <v>CHP</v>
      </c>
      <c r="G18" t="str">
        <f t="shared" si="7"/>
        <v>sil</v>
      </c>
      <c r="H18" t="str">
        <f t="shared" si="8"/>
        <v>CHINATO_heatPROTRA_CHP_solid_fossil</v>
      </c>
      <c r="I18" t="str">
        <f t="shared" si="9"/>
        <v>CHINATO_elecPROTRA_CHP_solid_fossil</v>
      </c>
      <c r="J18" s="16" t="e">
        <f>IF(AND(INDEX(PROTRA_capacity!#REF!,MATCH(CHP_check_vensim_data!$H18,PROTRA_capacity!$F$3:$F$1699,0))&lt;&gt;0,INDEX(PROTRA_capacity!#REF!,MATCH(CHP_check_vensim_data!$I18,PROTRA_capacity!$F$3:$F$1699,0))=0),"elec 0, heat not",
IF(AND(INDEX(PROTRA_capacity!#REF!,MATCH(CHP_check_vensim_data!$I18,PROTRA_capacity!$F$3:$F$1699,0))&lt;&gt;0,INDEX(PROTRA_capacity!#REF!,MATCH(CHP_check_vensim_data!$H18,PROTRA_capacity!$F$3:$F$1699,0))=0),"heat 0, elec not",
IF(AND(INDEX(PROTRA_capacity!#REF!,MATCH(CHP_check_vensim_data!$I18,PROTRA_capacity!$F$3:$F$1699,0))=0,INDEX(PROTRA_capacity!#REF!,MATCH(CHP_check_vensim_data!$H18,PROTRA_capacity!$F$3:$F$1699,0))=0),"",
INDEX(PROTRA_capacity!#REF!,MATCH(CHP_check_vensim_data!$H18,PROTRA_capacity!$F$3:$F$1699,0))/INDEX(PROTRA_capacity!#REF!,MATCH(CHP_check_vensim_data!$I18,PROTRA_capacity!$F$3:$F$1699,0))
)))</f>
        <v>#REF!</v>
      </c>
      <c r="K18" s="16">
        <f>IF(AND(INDEX(PROTRA_capacity!G$3:G$1699,MATCH(CHP_check_vensim_data!$H18,PROTRA_capacity!$F$3:$F$1699,0))&lt;&gt;0,INDEX(PROTRA_capacity!G$3:G$1699,MATCH(CHP_check_vensim_data!$I18,PROTRA_capacity!$F$3:$F$1699,0))=0),"elec 0, heat not",
IF(AND(INDEX(PROTRA_capacity!G$3:G$1699,MATCH(CHP_check_vensim_data!$I18,PROTRA_capacity!$F$3:$F$1699,0))&lt;&gt;0,INDEX(PROTRA_capacity!G$3:G$1699,MATCH(CHP_check_vensim_data!$H18,PROTRA_capacity!$F$3:$F$1699,0))=0),"heat 0, elec not",
IF(AND(INDEX(PROTRA_capacity!G$3:G$1699,MATCH(CHP_check_vensim_data!$I18,PROTRA_capacity!$F$3:$F$1699,0))=0,INDEX(PROTRA_capacity!G$3:G$1699,MATCH(CHP_check_vensim_data!$H18,PROTRA_capacity!$F$3:$F$1699,0))=0),"",
INDEX(PROTRA_capacity!G$3:G$1699,MATCH(CHP_check_vensim_data!$H18,PROTRA_capacity!$F$3:$F$1699,0))/INDEX(PROTRA_capacity!G$3:G$1699,MATCH(CHP_check_vensim_data!$I18,PROTRA_capacity!$F$3:$F$1699,0))
)))</f>
        <v>2.4019465786550342</v>
      </c>
      <c r="L18" s="16">
        <f>IF(AND(INDEX(PROTRA_capacity!H$3:H$1699,MATCH(CHP_check_vensim_data!$H18,PROTRA_capacity!$F$3:$F$1699,0))&lt;&gt;0,INDEX(PROTRA_capacity!H$3:H$1699,MATCH(CHP_check_vensim_data!$I18,PROTRA_capacity!$F$3:$F$1699,0))=0),"elec 0, heat not",
IF(AND(INDEX(PROTRA_capacity!H$3:H$1699,MATCH(CHP_check_vensim_data!$I18,PROTRA_capacity!$F$3:$F$1699,0))&lt;&gt;0,INDEX(PROTRA_capacity!H$3:H$1699,MATCH(CHP_check_vensim_data!$H18,PROTRA_capacity!$F$3:$F$1699,0))=0),"heat 0, elec not",
IF(AND(INDEX(PROTRA_capacity!H$3:H$1699,MATCH(CHP_check_vensim_data!$I18,PROTRA_capacity!$F$3:$F$1699,0))=0,INDEX(PROTRA_capacity!H$3:H$1699,MATCH(CHP_check_vensim_data!$H18,PROTRA_capacity!$F$3:$F$1699,0))=0),"",
INDEX(PROTRA_capacity!H$3:H$1699,MATCH(CHP_check_vensim_data!$H18,PROTRA_capacity!$F$3:$F$1699,0))/INDEX(PROTRA_capacity!H$3:H$1699,MATCH(CHP_check_vensim_data!$I18,PROTRA_capacity!$F$3:$F$1699,0))
)))</f>
        <v>2.0796958600159385</v>
      </c>
      <c r="M18" s="16">
        <f>IF(AND(INDEX(PROTRA_capacity!I$3:I$1699,MATCH(CHP_check_vensim_data!$H18,PROTRA_capacity!$F$3:$F$1699,0))&lt;&gt;0,INDEX(PROTRA_capacity!I$3:I$1699,MATCH(CHP_check_vensim_data!$I18,PROTRA_capacity!$F$3:$F$1699,0))=0),"elec 0, heat not",
IF(AND(INDEX(PROTRA_capacity!I$3:I$1699,MATCH(CHP_check_vensim_data!$I18,PROTRA_capacity!$F$3:$F$1699,0))&lt;&gt;0,INDEX(PROTRA_capacity!I$3:I$1699,MATCH(CHP_check_vensim_data!$H18,PROTRA_capacity!$F$3:$F$1699,0))=0),"heat 0, elec not",
IF(AND(INDEX(PROTRA_capacity!I$3:I$1699,MATCH(CHP_check_vensim_data!$I18,PROTRA_capacity!$F$3:$F$1699,0))=0,INDEX(PROTRA_capacity!I$3:I$1699,MATCH(CHP_check_vensim_data!$H18,PROTRA_capacity!$F$3:$F$1699,0))=0),"",
INDEX(PROTRA_capacity!I$3:I$1699,MATCH(CHP_check_vensim_data!$H18,PROTRA_capacity!$F$3:$F$1699,0))/INDEX(PROTRA_capacity!I$3:I$1699,MATCH(CHP_check_vensim_data!$I18,PROTRA_capacity!$F$3:$F$1699,0))
)))</f>
        <v>1.6633713689546301</v>
      </c>
      <c r="N18" s="16">
        <f>IF(AND(INDEX(PROTRA_capacity!J$3:J$1699,MATCH(CHP_check_vensim_data!$H18,PROTRA_capacity!$F$3:$F$1699,0))&lt;&gt;0,INDEX(PROTRA_capacity!J$3:J$1699,MATCH(CHP_check_vensim_data!$I18,PROTRA_capacity!$F$3:$F$1699,0))=0),"elec 0, heat not",
IF(AND(INDEX(PROTRA_capacity!J$3:J$1699,MATCH(CHP_check_vensim_data!$I18,PROTRA_capacity!$F$3:$F$1699,0))&lt;&gt;0,INDEX(PROTRA_capacity!J$3:J$1699,MATCH(CHP_check_vensim_data!$H18,PROTRA_capacity!$F$3:$F$1699,0))=0),"heat 0, elec not",
IF(AND(INDEX(PROTRA_capacity!J$3:J$1699,MATCH(CHP_check_vensim_data!$I18,PROTRA_capacity!$F$3:$F$1699,0))=0,INDEX(PROTRA_capacity!J$3:J$1699,MATCH(CHP_check_vensim_data!$H18,PROTRA_capacity!$F$3:$F$1699,0))=0),"",
INDEX(PROTRA_capacity!J$3:J$1699,MATCH(CHP_check_vensim_data!$H18,PROTRA_capacity!$F$3:$F$1699,0))/INDEX(PROTRA_capacity!J$3:J$1699,MATCH(CHP_check_vensim_data!$I18,PROTRA_capacity!$F$3:$F$1699,0))
)))</f>
        <v>1.4541095532338237</v>
      </c>
      <c r="O18" s="16">
        <f>IF(AND(INDEX(PROTRA_capacity!K$3:K$1699,MATCH(CHP_check_vensim_data!$H18,PROTRA_capacity!$F$3:$F$1699,0))&lt;&gt;0,INDEX(PROTRA_capacity!K$3:K$1699,MATCH(CHP_check_vensim_data!$I18,PROTRA_capacity!$F$3:$F$1699,0))=0),"elec 0, heat not",
IF(AND(INDEX(PROTRA_capacity!K$3:K$1699,MATCH(CHP_check_vensim_data!$I18,PROTRA_capacity!$F$3:$F$1699,0))&lt;&gt;0,INDEX(PROTRA_capacity!K$3:K$1699,MATCH(CHP_check_vensim_data!$H18,PROTRA_capacity!$F$3:$F$1699,0))=0),"heat 0, elec not",
IF(AND(INDEX(PROTRA_capacity!K$3:K$1699,MATCH(CHP_check_vensim_data!$I18,PROTRA_capacity!$F$3:$F$1699,0))=0,INDEX(PROTRA_capacity!K$3:K$1699,MATCH(CHP_check_vensim_data!$H18,PROTRA_capacity!$F$3:$F$1699,0))=0),"",
INDEX(PROTRA_capacity!K$3:K$1699,MATCH(CHP_check_vensim_data!$H18,PROTRA_capacity!$F$3:$F$1699,0))/INDEX(PROTRA_capacity!K$3:K$1699,MATCH(CHP_check_vensim_data!$I18,PROTRA_capacity!$F$3:$F$1699,0))
)))</f>
        <v>1.2956292510983243</v>
      </c>
      <c r="P18" s="16">
        <f>IF(AND(INDEX(PROTRA_capacity!L$3:L$1699,MATCH(CHP_check_vensim_data!$H18,PROTRA_capacity!$F$3:$F$1699,0))&lt;&gt;0,INDEX(PROTRA_capacity!L$3:L$1699,MATCH(CHP_check_vensim_data!$I18,PROTRA_capacity!$F$3:$F$1699,0))=0),"elec 0, heat not",
IF(AND(INDEX(PROTRA_capacity!L$3:L$1699,MATCH(CHP_check_vensim_data!$I18,PROTRA_capacity!$F$3:$F$1699,0))&lt;&gt;0,INDEX(PROTRA_capacity!L$3:L$1699,MATCH(CHP_check_vensim_data!$H18,PROTRA_capacity!$F$3:$F$1699,0))=0),"heat 0, elec not",
IF(AND(INDEX(PROTRA_capacity!L$3:L$1699,MATCH(CHP_check_vensim_data!$I18,PROTRA_capacity!$F$3:$F$1699,0))=0,INDEX(PROTRA_capacity!L$3:L$1699,MATCH(CHP_check_vensim_data!$H18,PROTRA_capacity!$F$3:$F$1699,0))=0),"",
INDEX(PROTRA_capacity!L$3:L$1699,MATCH(CHP_check_vensim_data!$H18,PROTRA_capacity!$F$3:$F$1699,0))/INDEX(PROTRA_capacity!L$3:L$1699,MATCH(CHP_check_vensim_data!$I18,PROTRA_capacity!$F$3:$F$1699,0))
)))</f>
        <v>1.3073573028192915</v>
      </c>
      <c r="Q18" s="16">
        <f>IF(AND(INDEX(PROTRA_capacity!M$3:M$1699,MATCH(CHP_check_vensim_data!$H18,PROTRA_capacity!$F$3:$F$1699,0))&lt;&gt;0,INDEX(PROTRA_capacity!M$3:M$1699,MATCH(CHP_check_vensim_data!$I18,PROTRA_capacity!$F$3:$F$1699,0))=0),"elec 0, heat not",
IF(AND(INDEX(PROTRA_capacity!M$3:M$1699,MATCH(CHP_check_vensim_data!$I18,PROTRA_capacity!$F$3:$F$1699,0))&lt;&gt;0,INDEX(PROTRA_capacity!M$3:M$1699,MATCH(CHP_check_vensim_data!$H18,PROTRA_capacity!$F$3:$F$1699,0))=0),"heat 0, elec not",
IF(AND(INDEX(PROTRA_capacity!M$3:M$1699,MATCH(CHP_check_vensim_data!$I18,PROTRA_capacity!$F$3:$F$1699,0))=0,INDEX(PROTRA_capacity!M$3:M$1699,MATCH(CHP_check_vensim_data!$H18,PROTRA_capacity!$F$3:$F$1699,0))=0),"",
INDEX(PROTRA_capacity!M$3:M$1699,MATCH(CHP_check_vensim_data!$H18,PROTRA_capacity!$F$3:$F$1699,0))/INDEX(PROTRA_capacity!M$3:M$1699,MATCH(CHP_check_vensim_data!$I18,PROTRA_capacity!$F$3:$F$1699,0))
)))</f>
        <v>1.2906813753739055</v>
      </c>
      <c r="R18" s="16">
        <f>IF(AND(INDEX(PROTRA_capacity!N$3:N$1699,MATCH(CHP_check_vensim_data!$H18,PROTRA_capacity!$F$3:$F$1699,0))&lt;&gt;0,INDEX(PROTRA_capacity!N$3:N$1699,MATCH(CHP_check_vensim_data!$I18,PROTRA_capacity!$F$3:$F$1699,0))=0),"elec 0, heat not",
IF(AND(INDEX(PROTRA_capacity!N$3:N$1699,MATCH(CHP_check_vensim_data!$I18,PROTRA_capacity!$F$3:$F$1699,0))&lt;&gt;0,INDEX(PROTRA_capacity!N$3:N$1699,MATCH(CHP_check_vensim_data!$H18,PROTRA_capacity!$F$3:$F$1699,0))=0),"heat 0, elec not",
IF(AND(INDEX(PROTRA_capacity!N$3:N$1699,MATCH(CHP_check_vensim_data!$I18,PROTRA_capacity!$F$3:$F$1699,0))=0,INDEX(PROTRA_capacity!N$3:N$1699,MATCH(CHP_check_vensim_data!$H18,PROTRA_capacity!$F$3:$F$1699,0))=0),"",
INDEX(PROTRA_capacity!N$3:N$1699,MATCH(CHP_check_vensim_data!$H18,PROTRA_capacity!$F$3:$F$1699,0))/INDEX(PROTRA_capacity!N$3:N$1699,MATCH(CHP_check_vensim_data!$I18,PROTRA_capacity!$F$3:$F$1699,0))
)))</f>
        <v>1.2336068159344549</v>
      </c>
      <c r="S18" s="16">
        <f>IF(AND(INDEX(PROTRA_capacity!O$3:O$1699,MATCH(CHP_check_vensim_data!$H18,PROTRA_capacity!$F$3:$F$1699,0))&lt;&gt;0,INDEX(PROTRA_capacity!O$3:O$1699,MATCH(CHP_check_vensim_data!$I18,PROTRA_capacity!$F$3:$F$1699,0))=0),"elec 0, heat not",
IF(AND(INDEX(PROTRA_capacity!O$3:O$1699,MATCH(CHP_check_vensim_data!$I18,PROTRA_capacity!$F$3:$F$1699,0))&lt;&gt;0,INDEX(PROTRA_capacity!O$3:O$1699,MATCH(CHP_check_vensim_data!$H18,PROTRA_capacity!$F$3:$F$1699,0))=0),"heat 0, elec not",
IF(AND(INDEX(PROTRA_capacity!O$3:O$1699,MATCH(CHP_check_vensim_data!$I18,PROTRA_capacity!$F$3:$F$1699,0))=0,INDEX(PROTRA_capacity!O$3:O$1699,MATCH(CHP_check_vensim_data!$H18,PROTRA_capacity!$F$3:$F$1699,0))=0),"",
INDEX(PROTRA_capacity!O$3:O$1699,MATCH(CHP_check_vensim_data!$H18,PROTRA_capacity!$F$3:$F$1699,0))/INDEX(PROTRA_capacity!O$3:O$1699,MATCH(CHP_check_vensim_data!$I18,PROTRA_capacity!$F$3:$F$1699,0))
)))</f>
        <v>1.1373302782063535</v>
      </c>
      <c r="T18" s="16">
        <f>IF(AND(INDEX(PROTRA_capacity!P$3:P$1699,MATCH(CHP_check_vensim_data!$H18,PROTRA_capacity!$F$3:$F$1699,0))&lt;&gt;0,INDEX(PROTRA_capacity!P$3:P$1699,MATCH(CHP_check_vensim_data!$I18,PROTRA_capacity!$F$3:$F$1699,0))=0),"elec 0, heat not",
IF(AND(INDEX(PROTRA_capacity!P$3:P$1699,MATCH(CHP_check_vensim_data!$I18,PROTRA_capacity!$F$3:$F$1699,0))&lt;&gt;0,INDEX(PROTRA_capacity!P$3:P$1699,MATCH(CHP_check_vensim_data!$H18,PROTRA_capacity!$F$3:$F$1699,0))=0),"heat 0, elec not",
IF(AND(INDEX(PROTRA_capacity!P$3:P$1699,MATCH(CHP_check_vensim_data!$I18,PROTRA_capacity!$F$3:$F$1699,0))=0,INDEX(PROTRA_capacity!P$3:P$1699,MATCH(CHP_check_vensim_data!$H18,PROTRA_capacity!$F$3:$F$1699,0))=0),"",
INDEX(PROTRA_capacity!P$3:P$1699,MATCH(CHP_check_vensim_data!$H18,PROTRA_capacity!$F$3:$F$1699,0))/INDEX(PROTRA_capacity!P$3:P$1699,MATCH(CHP_check_vensim_data!$I18,PROTRA_capacity!$F$3:$F$1699,0))
)))</f>
        <v>1.1413276708299274</v>
      </c>
      <c r="U18" s="16">
        <f>IF(AND(INDEX(PROTRA_capacity!Q$3:Q$1699,MATCH(CHP_check_vensim_data!$H18,PROTRA_capacity!$F$3:$F$1699,0))&lt;&gt;0,INDEX(PROTRA_capacity!Q$3:Q$1699,MATCH(CHP_check_vensim_data!$I18,PROTRA_capacity!$F$3:$F$1699,0))=0),"elec 0, heat not",
IF(AND(INDEX(PROTRA_capacity!Q$3:Q$1699,MATCH(CHP_check_vensim_data!$I18,PROTRA_capacity!$F$3:$F$1699,0))&lt;&gt;0,INDEX(PROTRA_capacity!Q$3:Q$1699,MATCH(CHP_check_vensim_data!$H18,PROTRA_capacity!$F$3:$F$1699,0))=0),"heat 0, elec not",
IF(AND(INDEX(PROTRA_capacity!Q$3:Q$1699,MATCH(CHP_check_vensim_data!$I18,PROTRA_capacity!$F$3:$F$1699,0))=0,INDEX(PROTRA_capacity!Q$3:Q$1699,MATCH(CHP_check_vensim_data!$H18,PROTRA_capacity!$F$3:$F$1699,0))=0),"",
INDEX(PROTRA_capacity!Q$3:Q$1699,MATCH(CHP_check_vensim_data!$H18,PROTRA_capacity!$F$3:$F$1699,0))/INDEX(PROTRA_capacity!Q$3:Q$1699,MATCH(CHP_check_vensim_data!$I18,PROTRA_capacity!$F$3:$F$1699,0))
)))</f>
        <v>1.1190328121549582</v>
      </c>
      <c r="V18" s="16">
        <f>IF(AND(INDEX(PROTRA_capacity!R$3:R$1699,MATCH(CHP_check_vensim_data!$H18,PROTRA_capacity!$F$3:$F$1699,0))&lt;&gt;0,INDEX(PROTRA_capacity!R$3:R$1699,MATCH(CHP_check_vensim_data!$I18,PROTRA_capacity!$F$3:$F$1699,0))=0),"elec 0, heat not",
IF(AND(INDEX(PROTRA_capacity!R$3:R$1699,MATCH(CHP_check_vensim_data!$I18,PROTRA_capacity!$F$3:$F$1699,0))&lt;&gt;0,INDEX(PROTRA_capacity!R$3:R$1699,MATCH(CHP_check_vensim_data!$H18,PROTRA_capacity!$F$3:$F$1699,0))=0),"heat 0, elec not",
IF(AND(INDEX(PROTRA_capacity!R$3:R$1699,MATCH(CHP_check_vensim_data!$I18,PROTRA_capacity!$F$3:$F$1699,0))=0,INDEX(PROTRA_capacity!R$3:R$1699,MATCH(CHP_check_vensim_data!$H18,PROTRA_capacity!$F$3:$F$1699,0))=0),"",
INDEX(PROTRA_capacity!R$3:R$1699,MATCH(CHP_check_vensim_data!$H18,PROTRA_capacity!$F$3:$F$1699,0))/INDEX(PROTRA_capacity!R$3:R$1699,MATCH(CHP_check_vensim_data!$I18,PROTRA_capacity!$F$3:$F$1699,0))
)))</f>
        <v>1.1006294841733772</v>
      </c>
      <c r="W18" s="16">
        <f>IF(AND(INDEX(PROTRA_capacity!S$3:S$1699,MATCH(CHP_check_vensim_data!$H18,PROTRA_capacity!$F$3:$F$1699,0))&lt;&gt;0,INDEX(PROTRA_capacity!S$3:S$1699,MATCH(CHP_check_vensim_data!$I18,PROTRA_capacity!$F$3:$F$1699,0))=0),"elec 0, heat not",
IF(AND(INDEX(PROTRA_capacity!S$3:S$1699,MATCH(CHP_check_vensim_data!$I18,PROTRA_capacity!$F$3:$F$1699,0))&lt;&gt;0,INDEX(PROTRA_capacity!S$3:S$1699,MATCH(CHP_check_vensim_data!$H18,PROTRA_capacity!$F$3:$F$1699,0))=0),"heat 0, elec not",
IF(AND(INDEX(PROTRA_capacity!S$3:S$1699,MATCH(CHP_check_vensim_data!$I18,PROTRA_capacity!$F$3:$F$1699,0))=0,INDEX(PROTRA_capacity!S$3:S$1699,MATCH(CHP_check_vensim_data!$H18,PROTRA_capacity!$F$3:$F$1699,0))=0),"",
INDEX(PROTRA_capacity!S$3:S$1699,MATCH(CHP_check_vensim_data!$H18,PROTRA_capacity!$F$3:$F$1699,0))/INDEX(PROTRA_capacity!S$3:S$1699,MATCH(CHP_check_vensim_data!$I18,PROTRA_capacity!$F$3:$F$1699,0))
)))</f>
        <v>1.0848102233488839</v>
      </c>
      <c r="X18" s="16">
        <f>IF(AND(INDEX(PROTRA_capacity!T$3:T$1699,MATCH(CHP_check_vensim_data!$H18,PROTRA_capacity!$F$3:$F$1699,0))&lt;&gt;0,INDEX(PROTRA_capacity!T$3:T$1699,MATCH(CHP_check_vensim_data!$I18,PROTRA_capacity!$F$3:$F$1699,0))=0),"elec 0, heat not",
IF(AND(INDEX(PROTRA_capacity!T$3:T$1699,MATCH(CHP_check_vensim_data!$I18,PROTRA_capacity!$F$3:$F$1699,0))&lt;&gt;0,INDEX(PROTRA_capacity!T$3:T$1699,MATCH(CHP_check_vensim_data!$H18,PROTRA_capacity!$F$3:$F$1699,0))=0),"heat 0, elec not",
IF(AND(INDEX(PROTRA_capacity!T$3:T$1699,MATCH(CHP_check_vensim_data!$I18,PROTRA_capacity!$F$3:$F$1699,0))=0,INDEX(PROTRA_capacity!T$3:T$1699,MATCH(CHP_check_vensim_data!$H18,PROTRA_capacity!$F$3:$F$1699,0))=0),"",
INDEX(PROTRA_capacity!T$3:T$1699,MATCH(CHP_check_vensim_data!$H18,PROTRA_capacity!$F$3:$F$1699,0))/INDEX(PROTRA_capacity!T$3:T$1699,MATCH(CHP_check_vensim_data!$I18,PROTRA_capacity!$F$3:$F$1699,0))
)))</f>
        <v>1.0703096940584524</v>
      </c>
      <c r="Y18" s="16">
        <f>IF(AND(INDEX(PROTRA_capacity!U$3:U$1699,MATCH(CHP_check_vensim_data!$H18,PROTRA_capacity!$F$3:$F$1699,0))&lt;&gt;0,INDEX(PROTRA_capacity!U$3:U$1699,MATCH(CHP_check_vensim_data!$I18,PROTRA_capacity!$F$3:$F$1699,0))=0),"elec 0, heat not",
IF(AND(INDEX(PROTRA_capacity!U$3:U$1699,MATCH(CHP_check_vensim_data!$I18,PROTRA_capacity!$F$3:$F$1699,0))&lt;&gt;0,INDEX(PROTRA_capacity!U$3:U$1699,MATCH(CHP_check_vensim_data!$H18,PROTRA_capacity!$F$3:$F$1699,0))=0),"heat 0, elec not",
IF(AND(INDEX(PROTRA_capacity!U$3:U$1699,MATCH(CHP_check_vensim_data!$I18,PROTRA_capacity!$F$3:$F$1699,0))=0,INDEX(PROTRA_capacity!U$3:U$1699,MATCH(CHP_check_vensim_data!$H18,PROTRA_capacity!$F$3:$F$1699,0))=0),"",
INDEX(PROTRA_capacity!U$3:U$1699,MATCH(CHP_check_vensim_data!$H18,PROTRA_capacity!$F$3:$F$1699,0))/INDEX(PROTRA_capacity!U$3:U$1699,MATCH(CHP_check_vensim_data!$I18,PROTRA_capacity!$F$3:$F$1699,0))
)))</f>
        <v>1.0574412721022495</v>
      </c>
      <c r="Z18" s="72">
        <f t="shared" si="3"/>
        <v>1.0708537298365286</v>
      </c>
    </row>
    <row r="19" spans="1:26" x14ac:dyDescent="0.35">
      <c r="A19" t="s">
        <v>71</v>
      </c>
      <c r="B19" t="s">
        <v>41</v>
      </c>
      <c r="C19" t="str">
        <f t="shared" si="4"/>
        <v>CHINA_TO_heat</v>
      </c>
      <c r="D19" t="str">
        <f t="shared" si="5"/>
        <v>PROTRA_CHP_HP_I</v>
      </c>
      <c r="E19" t="s">
        <v>6</v>
      </c>
      <c r="F19" t="str">
        <f t="shared" si="6"/>
        <v>CHP</v>
      </c>
      <c r="G19" t="str">
        <f t="shared" si="7"/>
        <v>CCS</v>
      </c>
      <c r="H19" t="str">
        <f t="shared" si="8"/>
        <v>CHINATO_heatPROTRA_CHP_solid_fossil_CCS</v>
      </c>
      <c r="I19" t="str">
        <f t="shared" si="9"/>
        <v>CHINATO_elecPROTRA_CHP_solid_fossil_CCS</v>
      </c>
      <c r="J19" s="16" t="e">
        <f>IF(AND(INDEX(PROTRA_capacity!#REF!,MATCH(CHP_check_vensim_data!$H19,PROTRA_capacity!$F$3:$F$1699,0))&lt;&gt;0,INDEX(PROTRA_capacity!#REF!,MATCH(CHP_check_vensim_data!$I19,PROTRA_capacity!$F$3:$F$1699,0))=0),"elec 0, heat not",
IF(AND(INDEX(PROTRA_capacity!#REF!,MATCH(CHP_check_vensim_data!$I19,PROTRA_capacity!$F$3:$F$1699,0))&lt;&gt;0,INDEX(PROTRA_capacity!#REF!,MATCH(CHP_check_vensim_data!$H19,PROTRA_capacity!$F$3:$F$1699,0))=0),"heat 0, elec not",
IF(AND(INDEX(PROTRA_capacity!#REF!,MATCH(CHP_check_vensim_data!$I19,PROTRA_capacity!$F$3:$F$1699,0))=0,INDEX(PROTRA_capacity!#REF!,MATCH(CHP_check_vensim_data!$H19,PROTRA_capacity!$F$3:$F$1699,0))=0),"",
INDEX(PROTRA_capacity!#REF!,MATCH(CHP_check_vensim_data!$H19,PROTRA_capacity!$F$3:$F$1699,0))/INDEX(PROTRA_capacity!#REF!,MATCH(CHP_check_vensim_data!$I19,PROTRA_capacity!$F$3:$F$1699,0))
)))</f>
        <v>#REF!</v>
      </c>
      <c r="K19" s="16" t="str">
        <f>IF(AND(INDEX(PROTRA_capacity!G$3:G$1699,MATCH(CHP_check_vensim_data!$H19,PROTRA_capacity!$F$3:$F$1699,0))&lt;&gt;0,INDEX(PROTRA_capacity!G$3:G$1699,MATCH(CHP_check_vensim_data!$I19,PROTRA_capacity!$F$3:$F$1699,0))=0),"elec 0, heat not",
IF(AND(INDEX(PROTRA_capacity!G$3:G$1699,MATCH(CHP_check_vensim_data!$I19,PROTRA_capacity!$F$3:$F$1699,0))&lt;&gt;0,INDEX(PROTRA_capacity!G$3:G$1699,MATCH(CHP_check_vensim_data!$H19,PROTRA_capacity!$F$3:$F$1699,0))=0),"heat 0, elec not",
IF(AND(INDEX(PROTRA_capacity!G$3:G$1699,MATCH(CHP_check_vensim_data!$I19,PROTRA_capacity!$F$3:$F$1699,0))=0,INDEX(PROTRA_capacity!G$3:G$1699,MATCH(CHP_check_vensim_data!$H19,PROTRA_capacity!$F$3:$F$1699,0))=0),"",
INDEX(PROTRA_capacity!G$3:G$1699,MATCH(CHP_check_vensim_data!$H19,PROTRA_capacity!$F$3:$F$1699,0))/INDEX(PROTRA_capacity!G$3:G$1699,MATCH(CHP_check_vensim_data!$I19,PROTRA_capacity!$F$3:$F$1699,0))
)))</f>
        <v/>
      </c>
      <c r="L19" s="16" t="str">
        <f>IF(AND(INDEX(PROTRA_capacity!H$3:H$1699,MATCH(CHP_check_vensim_data!$H19,PROTRA_capacity!$F$3:$F$1699,0))&lt;&gt;0,INDEX(PROTRA_capacity!H$3:H$1699,MATCH(CHP_check_vensim_data!$I19,PROTRA_capacity!$F$3:$F$1699,0))=0),"elec 0, heat not",
IF(AND(INDEX(PROTRA_capacity!H$3:H$1699,MATCH(CHP_check_vensim_data!$I19,PROTRA_capacity!$F$3:$F$1699,0))&lt;&gt;0,INDEX(PROTRA_capacity!H$3:H$1699,MATCH(CHP_check_vensim_data!$H19,PROTRA_capacity!$F$3:$F$1699,0))=0),"heat 0, elec not",
IF(AND(INDEX(PROTRA_capacity!H$3:H$1699,MATCH(CHP_check_vensim_data!$I19,PROTRA_capacity!$F$3:$F$1699,0))=0,INDEX(PROTRA_capacity!H$3:H$1699,MATCH(CHP_check_vensim_data!$H19,PROTRA_capacity!$F$3:$F$1699,0))=0),"",
INDEX(PROTRA_capacity!H$3:H$1699,MATCH(CHP_check_vensim_data!$H19,PROTRA_capacity!$F$3:$F$1699,0))/INDEX(PROTRA_capacity!H$3:H$1699,MATCH(CHP_check_vensim_data!$I19,PROTRA_capacity!$F$3:$F$1699,0))
)))</f>
        <v/>
      </c>
      <c r="M19" s="16" t="str">
        <f>IF(AND(INDEX(PROTRA_capacity!I$3:I$1699,MATCH(CHP_check_vensim_data!$H19,PROTRA_capacity!$F$3:$F$1699,0))&lt;&gt;0,INDEX(PROTRA_capacity!I$3:I$1699,MATCH(CHP_check_vensim_data!$I19,PROTRA_capacity!$F$3:$F$1699,0))=0),"elec 0, heat not",
IF(AND(INDEX(PROTRA_capacity!I$3:I$1699,MATCH(CHP_check_vensim_data!$I19,PROTRA_capacity!$F$3:$F$1699,0))&lt;&gt;0,INDEX(PROTRA_capacity!I$3:I$1699,MATCH(CHP_check_vensim_data!$H19,PROTRA_capacity!$F$3:$F$1699,0))=0),"heat 0, elec not",
IF(AND(INDEX(PROTRA_capacity!I$3:I$1699,MATCH(CHP_check_vensim_data!$I19,PROTRA_capacity!$F$3:$F$1699,0))=0,INDEX(PROTRA_capacity!I$3:I$1699,MATCH(CHP_check_vensim_data!$H19,PROTRA_capacity!$F$3:$F$1699,0))=0),"",
INDEX(PROTRA_capacity!I$3:I$1699,MATCH(CHP_check_vensim_data!$H19,PROTRA_capacity!$F$3:$F$1699,0))/INDEX(PROTRA_capacity!I$3:I$1699,MATCH(CHP_check_vensim_data!$I19,PROTRA_capacity!$F$3:$F$1699,0))
)))</f>
        <v/>
      </c>
      <c r="N19" s="16" t="str">
        <f>IF(AND(INDEX(PROTRA_capacity!J$3:J$1699,MATCH(CHP_check_vensim_data!$H19,PROTRA_capacity!$F$3:$F$1699,0))&lt;&gt;0,INDEX(PROTRA_capacity!J$3:J$1699,MATCH(CHP_check_vensim_data!$I19,PROTRA_capacity!$F$3:$F$1699,0))=0),"elec 0, heat not",
IF(AND(INDEX(PROTRA_capacity!J$3:J$1699,MATCH(CHP_check_vensim_data!$I19,PROTRA_capacity!$F$3:$F$1699,0))&lt;&gt;0,INDEX(PROTRA_capacity!J$3:J$1699,MATCH(CHP_check_vensim_data!$H19,PROTRA_capacity!$F$3:$F$1699,0))=0),"heat 0, elec not",
IF(AND(INDEX(PROTRA_capacity!J$3:J$1699,MATCH(CHP_check_vensim_data!$I19,PROTRA_capacity!$F$3:$F$1699,0))=0,INDEX(PROTRA_capacity!J$3:J$1699,MATCH(CHP_check_vensim_data!$H19,PROTRA_capacity!$F$3:$F$1699,0))=0),"",
INDEX(PROTRA_capacity!J$3:J$1699,MATCH(CHP_check_vensim_data!$H19,PROTRA_capacity!$F$3:$F$1699,0))/INDEX(PROTRA_capacity!J$3:J$1699,MATCH(CHP_check_vensim_data!$I19,PROTRA_capacity!$F$3:$F$1699,0))
)))</f>
        <v/>
      </c>
      <c r="O19" s="16" t="str">
        <f>IF(AND(INDEX(PROTRA_capacity!K$3:K$1699,MATCH(CHP_check_vensim_data!$H19,PROTRA_capacity!$F$3:$F$1699,0))&lt;&gt;0,INDEX(PROTRA_capacity!K$3:K$1699,MATCH(CHP_check_vensim_data!$I19,PROTRA_capacity!$F$3:$F$1699,0))=0),"elec 0, heat not",
IF(AND(INDEX(PROTRA_capacity!K$3:K$1699,MATCH(CHP_check_vensim_data!$I19,PROTRA_capacity!$F$3:$F$1699,0))&lt;&gt;0,INDEX(PROTRA_capacity!K$3:K$1699,MATCH(CHP_check_vensim_data!$H19,PROTRA_capacity!$F$3:$F$1699,0))=0),"heat 0, elec not",
IF(AND(INDEX(PROTRA_capacity!K$3:K$1699,MATCH(CHP_check_vensim_data!$I19,PROTRA_capacity!$F$3:$F$1699,0))=0,INDEX(PROTRA_capacity!K$3:K$1699,MATCH(CHP_check_vensim_data!$H19,PROTRA_capacity!$F$3:$F$1699,0))=0),"",
INDEX(PROTRA_capacity!K$3:K$1699,MATCH(CHP_check_vensim_data!$H19,PROTRA_capacity!$F$3:$F$1699,0))/INDEX(PROTRA_capacity!K$3:K$1699,MATCH(CHP_check_vensim_data!$I19,PROTRA_capacity!$F$3:$F$1699,0))
)))</f>
        <v/>
      </c>
      <c r="P19" s="16" t="str">
        <f>IF(AND(INDEX(PROTRA_capacity!L$3:L$1699,MATCH(CHP_check_vensim_data!$H19,PROTRA_capacity!$F$3:$F$1699,0))&lt;&gt;0,INDEX(PROTRA_capacity!L$3:L$1699,MATCH(CHP_check_vensim_data!$I19,PROTRA_capacity!$F$3:$F$1699,0))=0),"elec 0, heat not",
IF(AND(INDEX(PROTRA_capacity!L$3:L$1699,MATCH(CHP_check_vensim_data!$I19,PROTRA_capacity!$F$3:$F$1699,0))&lt;&gt;0,INDEX(PROTRA_capacity!L$3:L$1699,MATCH(CHP_check_vensim_data!$H19,PROTRA_capacity!$F$3:$F$1699,0))=0),"heat 0, elec not",
IF(AND(INDEX(PROTRA_capacity!L$3:L$1699,MATCH(CHP_check_vensim_data!$I19,PROTRA_capacity!$F$3:$F$1699,0))=0,INDEX(PROTRA_capacity!L$3:L$1699,MATCH(CHP_check_vensim_data!$H19,PROTRA_capacity!$F$3:$F$1699,0))=0),"",
INDEX(PROTRA_capacity!L$3:L$1699,MATCH(CHP_check_vensim_data!$H19,PROTRA_capacity!$F$3:$F$1699,0))/INDEX(PROTRA_capacity!L$3:L$1699,MATCH(CHP_check_vensim_data!$I19,PROTRA_capacity!$F$3:$F$1699,0))
)))</f>
        <v/>
      </c>
      <c r="Q19" s="16" t="str">
        <f>IF(AND(INDEX(PROTRA_capacity!M$3:M$1699,MATCH(CHP_check_vensim_data!$H19,PROTRA_capacity!$F$3:$F$1699,0))&lt;&gt;0,INDEX(PROTRA_capacity!M$3:M$1699,MATCH(CHP_check_vensim_data!$I19,PROTRA_capacity!$F$3:$F$1699,0))=0),"elec 0, heat not",
IF(AND(INDEX(PROTRA_capacity!M$3:M$1699,MATCH(CHP_check_vensim_data!$I19,PROTRA_capacity!$F$3:$F$1699,0))&lt;&gt;0,INDEX(PROTRA_capacity!M$3:M$1699,MATCH(CHP_check_vensim_data!$H19,PROTRA_capacity!$F$3:$F$1699,0))=0),"heat 0, elec not",
IF(AND(INDEX(PROTRA_capacity!M$3:M$1699,MATCH(CHP_check_vensim_data!$I19,PROTRA_capacity!$F$3:$F$1699,0))=0,INDEX(PROTRA_capacity!M$3:M$1699,MATCH(CHP_check_vensim_data!$H19,PROTRA_capacity!$F$3:$F$1699,0))=0),"",
INDEX(PROTRA_capacity!M$3:M$1699,MATCH(CHP_check_vensim_data!$H19,PROTRA_capacity!$F$3:$F$1699,0))/INDEX(PROTRA_capacity!M$3:M$1699,MATCH(CHP_check_vensim_data!$I19,PROTRA_capacity!$F$3:$F$1699,0))
)))</f>
        <v/>
      </c>
      <c r="R19" s="16" t="str">
        <f>IF(AND(INDEX(PROTRA_capacity!N$3:N$1699,MATCH(CHP_check_vensim_data!$H19,PROTRA_capacity!$F$3:$F$1699,0))&lt;&gt;0,INDEX(PROTRA_capacity!N$3:N$1699,MATCH(CHP_check_vensim_data!$I19,PROTRA_capacity!$F$3:$F$1699,0))=0),"elec 0, heat not",
IF(AND(INDEX(PROTRA_capacity!N$3:N$1699,MATCH(CHP_check_vensim_data!$I19,PROTRA_capacity!$F$3:$F$1699,0))&lt;&gt;0,INDEX(PROTRA_capacity!N$3:N$1699,MATCH(CHP_check_vensim_data!$H19,PROTRA_capacity!$F$3:$F$1699,0))=0),"heat 0, elec not",
IF(AND(INDEX(PROTRA_capacity!N$3:N$1699,MATCH(CHP_check_vensim_data!$I19,PROTRA_capacity!$F$3:$F$1699,0))=0,INDEX(PROTRA_capacity!N$3:N$1699,MATCH(CHP_check_vensim_data!$H19,PROTRA_capacity!$F$3:$F$1699,0))=0),"",
INDEX(PROTRA_capacity!N$3:N$1699,MATCH(CHP_check_vensim_data!$H19,PROTRA_capacity!$F$3:$F$1699,0))/INDEX(PROTRA_capacity!N$3:N$1699,MATCH(CHP_check_vensim_data!$I19,PROTRA_capacity!$F$3:$F$1699,0))
)))</f>
        <v/>
      </c>
      <c r="S19" s="16" t="str">
        <f>IF(AND(INDEX(PROTRA_capacity!O$3:O$1699,MATCH(CHP_check_vensim_data!$H19,PROTRA_capacity!$F$3:$F$1699,0))&lt;&gt;0,INDEX(PROTRA_capacity!O$3:O$1699,MATCH(CHP_check_vensim_data!$I19,PROTRA_capacity!$F$3:$F$1699,0))=0),"elec 0, heat not",
IF(AND(INDEX(PROTRA_capacity!O$3:O$1699,MATCH(CHP_check_vensim_data!$I19,PROTRA_capacity!$F$3:$F$1699,0))&lt;&gt;0,INDEX(PROTRA_capacity!O$3:O$1699,MATCH(CHP_check_vensim_data!$H19,PROTRA_capacity!$F$3:$F$1699,0))=0),"heat 0, elec not",
IF(AND(INDEX(PROTRA_capacity!O$3:O$1699,MATCH(CHP_check_vensim_data!$I19,PROTRA_capacity!$F$3:$F$1699,0))=0,INDEX(PROTRA_capacity!O$3:O$1699,MATCH(CHP_check_vensim_data!$H19,PROTRA_capacity!$F$3:$F$1699,0))=0),"",
INDEX(PROTRA_capacity!O$3:O$1699,MATCH(CHP_check_vensim_data!$H19,PROTRA_capacity!$F$3:$F$1699,0))/INDEX(PROTRA_capacity!O$3:O$1699,MATCH(CHP_check_vensim_data!$I19,PROTRA_capacity!$F$3:$F$1699,0))
)))</f>
        <v/>
      </c>
      <c r="T19" s="16" t="str">
        <f>IF(AND(INDEX(PROTRA_capacity!P$3:P$1699,MATCH(CHP_check_vensim_data!$H19,PROTRA_capacity!$F$3:$F$1699,0))&lt;&gt;0,INDEX(PROTRA_capacity!P$3:P$1699,MATCH(CHP_check_vensim_data!$I19,PROTRA_capacity!$F$3:$F$1699,0))=0),"elec 0, heat not",
IF(AND(INDEX(PROTRA_capacity!P$3:P$1699,MATCH(CHP_check_vensim_data!$I19,PROTRA_capacity!$F$3:$F$1699,0))&lt;&gt;0,INDEX(PROTRA_capacity!P$3:P$1699,MATCH(CHP_check_vensim_data!$H19,PROTRA_capacity!$F$3:$F$1699,0))=0),"heat 0, elec not",
IF(AND(INDEX(PROTRA_capacity!P$3:P$1699,MATCH(CHP_check_vensim_data!$I19,PROTRA_capacity!$F$3:$F$1699,0))=0,INDEX(PROTRA_capacity!P$3:P$1699,MATCH(CHP_check_vensim_data!$H19,PROTRA_capacity!$F$3:$F$1699,0))=0),"",
INDEX(PROTRA_capacity!P$3:P$1699,MATCH(CHP_check_vensim_data!$H19,PROTRA_capacity!$F$3:$F$1699,0))/INDEX(PROTRA_capacity!P$3:P$1699,MATCH(CHP_check_vensim_data!$I19,PROTRA_capacity!$F$3:$F$1699,0))
)))</f>
        <v/>
      </c>
      <c r="U19" s="16" t="str">
        <f>IF(AND(INDEX(PROTRA_capacity!Q$3:Q$1699,MATCH(CHP_check_vensim_data!$H19,PROTRA_capacity!$F$3:$F$1699,0))&lt;&gt;0,INDEX(PROTRA_capacity!Q$3:Q$1699,MATCH(CHP_check_vensim_data!$I19,PROTRA_capacity!$F$3:$F$1699,0))=0),"elec 0, heat not",
IF(AND(INDEX(PROTRA_capacity!Q$3:Q$1699,MATCH(CHP_check_vensim_data!$I19,PROTRA_capacity!$F$3:$F$1699,0))&lt;&gt;0,INDEX(PROTRA_capacity!Q$3:Q$1699,MATCH(CHP_check_vensim_data!$H19,PROTRA_capacity!$F$3:$F$1699,0))=0),"heat 0, elec not",
IF(AND(INDEX(PROTRA_capacity!Q$3:Q$1699,MATCH(CHP_check_vensim_data!$I19,PROTRA_capacity!$F$3:$F$1699,0))=0,INDEX(PROTRA_capacity!Q$3:Q$1699,MATCH(CHP_check_vensim_data!$H19,PROTRA_capacity!$F$3:$F$1699,0))=0),"",
INDEX(PROTRA_capacity!Q$3:Q$1699,MATCH(CHP_check_vensim_data!$H19,PROTRA_capacity!$F$3:$F$1699,0))/INDEX(PROTRA_capacity!Q$3:Q$1699,MATCH(CHP_check_vensim_data!$I19,PROTRA_capacity!$F$3:$F$1699,0))
)))</f>
        <v/>
      </c>
      <c r="V19" s="16" t="str">
        <f>IF(AND(INDEX(PROTRA_capacity!R$3:R$1699,MATCH(CHP_check_vensim_data!$H19,PROTRA_capacity!$F$3:$F$1699,0))&lt;&gt;0,INDEX(PROTRA_capacity!R$3:R$1699,MATCH(CHP_check_vensim_data!$I19,PROTRA_capacity!$F$3:$F$1699,0))=0),"elec 0, heat not",
IF(AND(INDEX(PROTRA_capacity!R$3:R$1699,MATCH(CHP_check_vensim_data!$I19,PROTRA_capacity!$F$3:$F$1699,0))&lt;&gt;0,INDEX(PROTRA_capacity!R$3:R$1699,MATCH(CHP_check_vensim_data!$H19,PROTRA_capacity!$F$3:$F$1699,0))=0),"heat 0, elec not",
IF(AND(INDEX(PROTRA_capacity!R$3:R$1699,MATCH(CHP_check_vensim_data!$I19,PROTRA_capacity!$F$3:$F$1699,0))=0,INDEX(PROTRA_capacity!R$3:R$1699,MATCH(CHP_check_vensim_data!$H19,PROTRA_capacity!$F$3:$F$1699,0))=0),"",
INDEX(PROTRA_capacity!R$3:R$1699,MATCH(CHP_check_vensim_data!$H19,PROTRA_capacity!$F$3:$F$1699,0))/INDEX(PROTRA_capacity!R$3:R$1699,MATCH(CHP_check_vensim_data!$I19,PROTRA_capacity!$F$3:$F$1699,0))
)))</f>
        <v/>
      </c>
      <c r="W19" s="16" t="str">
        <f>IF(AND(INDEX(PROTRA_capacity!S$3:S$1699,MATCH(CHP_check_vensim_data!$H19,PROTRA_capacity!$F$3:$F$1699,0))&lt;&gt;0,INDEX(PROTRA_capacity!S$3:S$1699,MATCH(CHP_check_vensim_data!$I19,PROTRA_capacity!$F$3:$F$1699,0))=0),"elec 0, heat not",
IF(AND(INDEX(PROTRA_capacity!S$3:S$1699,MATCH(CHP_check_vensim_data!$I19,PROTRA_capacity!$F$3:$F$1699,0))&lt;&gt;0,INDEX(PROTRA_capacity!S$3:S$1699,MATCH(CHP_check_vensim_data!$H19,PROTRA_capacity!$F$3:$F$1699,0))=0),"heat 0, elec not",
IF(AND(INDEX(PROTRA_capacity!S$3:S$1699,MATCH(CHP_check_vensim_data!$I19,PROTRA_capacity!$F$3:$F$1699,0))=0,INDEX(PROTRA_capacity!S$3:S$1699,MATCH(CHP_check_vensim_data!$H19,PROTRA_capacity!$F$3:$F$1699,0))=0),"",
INDEX(PROTRA_capacity!S$3:S$1699,MATCH(CHP_check_vensim_data!$H19,PROTRA_capacity!$F$3:$F$1699,0))/INDEX(PROTRA_capacity!S$3:S$1699,MATCH(CHP_check_vensim_data!$I19,PROTRA_capacity!$F$3:$F$1699,0))
)))</f>
        <v/>
      </c>
      <c r="X19" s="16" t="str">
        <f>IF(AND(INDEX(PROTRA_capacity!T$3:T$1699,MATCH(CHP_check_vensim_data!$H19,PROTRA_capacity!$F$3:$F$1699,0))&lt;&gt;0,INDEX(PROTRA_capacity!T$3:T$1699,MATCH(CHP_check_vensim_data!$I19,PROTRA_capacity!$F$3:$F$1699,0))=0),"elec 0, heat not",
IF(AND(INDEX(PROTRA_capacity!T$3:T$1699,MATCH(CHP_check_vensim_data!$I19,PROTRA_capacity!$F$3:$F$1699,0))&lt;&gt;0,INDEX(PROTRA_capacity!T$3:T$1699,MATCH(CHP_check_vensim_data!$H19,PROTRA_capacity!$F$3:$F$1699,0))=0),"heat 0, elec not",
IF(AND(INDEX(PROTRA_capacity!T$3:T$1699,MATCH(CHP_check_vensim_data!$I19,PROTRA_capacity!$F$3:$F$1699,0))=0,INDEX(PROTRA_capacity!T$3:T$1699,MATCH(CHP_check_vensim_data!$H19,PROTRA_capacity!$F$3:$F$1699,0))=0),"",
INDEX(PROTRA_capacity!T$3:T$1699,MATCH(CHP_check_vensim_data!$H19,PROTRA_capacity!$F$3:$F$1699,0))/INDEX(PROTRA_capacity!T$3:T$1699,MATCH(CHP_check_vensim_data!$I19,PROTRA_capacity!$F$3:$F$1699,0))
)))</f>
        <v/>
      </c>
      <c r="Y19" s="16" t="str">
        <f>IF(AND(INDEX(PROTRA_capacity!U$3:U$1699,MATCH(CHP_check_vensim_data!$H19,PROTRA_capacity!$F$3:$F$1699,0))&lt;&gt;0,INDEX(PROTRA_capacity!U$3:U$1699,MATCH(CHP_check_vensim_data!$I19,PROTRA_capacity!$F$3:$F$1699,0))=0),"elec 0, heat not",
IF(AND(INDEX(PROTRA_capacity!U$3:U$1699,MATCH(CHP_check_vensim_data!$I19,PROTRA_capacity!$F$3:$F$1699,0))&lt;&gt;0,INDEX(PROTRA_capacity!U$3:U$1699,MATCH(CHP_check_vensim_data!$H19,PROTRA_capacity!$F$3:$F$1699,0))=0),"heat 0, elec not",
IF(AND(INDEX(PROTRA_capacity!U$3:U$1699,MATCH(CHP_check_vensim_data!$I19,PROTRA_capacity!$F$3:$F$1699,0))=0,INDEX(PROTRA_capacity!U$3:U$1699,MATCH(CHP_check_vensim_data!$H19,PROTRA_capacity!$F$3:$F$1699,0))=0),"",
INDEX(PROTRA_capacity!U$3:U$1699,MATCH(CHP_check_vensim_data!$H19,PROTRA_capacity!$F$3:$F$1699,0))/INDEX(PROTRA_capacity!U$3:U$1699,MATCH(CHP_check_vensim_data!$I19,PROTRA_capacity!$F$3:$F$1699,0))
)))</f>
        <v/>
      </c>
      <c r="Z19" s="72" t="e">
        <f t="shared" si="3"/>
        <v>#DIV/0!</v>
      </c>
    </row>
    <row r="20" spans="1:26" x14ac:dyDescent="0.35">
      <c r="A20" t="s">
        <v>71</v>
      </c>
      <c r="B20" t="s">
        <v>41</v>
      </c>
      <c r="C20" t="str">
        <f t="shared" si="4"/>
        <v>CHINA_TO_heat</v>
      </c>
      <c r="D20" t="str">
        <f t="shared" si="5"/>
        <v>PROTRA_CHP_HP_I</v>
      </c>
      <c r="E20" t="s">
        <v>7</v>
      </c>
      <c r="F20" t="str">
        <f t="shared" si="6"/>
        <v>CHP</v>
      </c>
      <c r="G20" t="str">
        <f t="shared" si="7"/>
        <v>ste</v>
      </c>
      <c r="H20" t="str">
        <f t="shared" si="8"/>
        <v>CHINATO_heatPROTRA_CHP_waste</v>
      </c>
      <c r="I20" t="str">
        <f t="shared" si="9"/>
        <v>CHINATO_elecPROTRA_CHP_waste</v>
      </c>
      <c r="J20" s="16" t="e">
        <f>IF(AND(INDEX(PROTRA_capacity!#REF!,MATCH(CHP_check_vensim_data!$H20,PROTRA_capacity!$F$3:$F$1699,0))&lt;&gt;0,INDEX(PROTRA_capacity!#REF!,MATCH(CHP_check_vensim_data!$I20,PROTRA_capacity!$F$3:$F$1699,0))=0),"elec 0, heat not",
IF(AND(INDEX(PROTRA_capacity!#REF!,MATCH(CHP_check_vensim_data!$I20,PROTRA_capacity!$F$3:$F$1699,0))&lt;&gt;0,INDEX(PROTRA_capacity!#REF!,MATCH(CHP_check_vensim_data!$H20,PROTRA_capacity!$F$3:$F$1699,0))=0),"heat 0, elec not",
IF(AND(INDEX(PROTRA_capacity!#REF!,MATCH(CHP_check_vensim_data!$I20,PROTRA_capacity!$F$3:$F$1699,0))=0,INDEX(PROTRA_capacity!#REF!,MATCH(CHP_check_vensim_data!$H20,PROTRA_capacity!$F$3:$F$1699,0))=0),"",
INDEX(PROTRA_capacity!#REF!,MATCH(CHP_check_vensim_data!$H20,PROTRA_capacity!$F$3:$F$1699,0))/INDEX(PROTRA_capacity!#REF!,MATCH(CHP_check_vensim_data!$I20,PROTRA_capacity!$F$3:$F$1699,0))
)))</f>
        <v>#REF!</v>
      </c>
      <c r="K20" s="16" t="str">
        <f>IF(AND(INDEX(PROTRA_capacity!G$3:G$1699,MATCH(CHP_check_vensim_data!$H20,PROTRA_capacity!$F$3:$F$1699,0))&lt;&gt;0,INDEX(PROTRA_capacity!G$3:G$1699,MATCH(CHP_check_vensim_data!$I20,PROTRA_capacity!$F$3:$F$1699,0))=0),"elec 0, heat not",
IF(AND(INDEX(PROTRA_capacity!G$3:G$1699,MATCH(CHP_check_vensim_data!$I20,PROTRA_capacity!$F$3:$F$1699,0))&lt;&gt;0,INDEX(PROTRA_capacity!G$3:G$1699,MATCH(CHP_check_vensim_data!$H20,PROTRA_capacity!$F$3:$F$1699,0))=0),"heat 0, elec not",
IF(AND(INDEX(PROTRA_capacity!G$3:G$1699,MATCH(CHP_check_vensim_data!$I20,PROTRA_capacity!$F$3:$F$1699,0))=0,INDEX(PROTRA_capacity!G$3:G$1699,MATCH(CHP_check_vensim_data!$H20,PROTRA_capacity!$F$3:$F$1699,0))=0),"",
INDEX(PROTRA_capacity!G$3:G$1699,MATCH(CHP_check_vensim_data!$H20,PROTRA_capacity!$F$3:$F$1699,0))/INDEX(PROTRA_capacity!G$3:G$1699,MATCH(CHP_check_vensim_data!$I20,PROTRA_capacity!$F$3:$F$1699,0))
)))</f>
        <v>heat 0, elec not</v>
      </c>
      <c r="L20" s="16" t="str">
        <f>IF(AND(INDEX(PROTRA_capacity!H$3:H$1699,MATCH(CHP_check_vensim_data!$H20,PROTRA_capacity!$F$3:$F$1699,0))&lt;&gt;0,INDEX(PROTRA_capacity!H$3:H$1699,MATCH(CHP_check_vensim_data!$I20,PROTRA_capacity!$F$3:$F$1699,0))=0),"elec 0, heat not",
IF(AND(INDEX(PROTRA_capacity!H$3:H$1699,MATCH(CHP_check_vensim_data!$I20,PROTRA_capacity!$F$3:$F$1699,0))&lt;&gt;0,INDEX(PROTRA_capacity!H$3:H$1699,MATCH(CHP_check_vensim_data!$H20,PROTRA_capacity!$F$3:$F$1699,0))=0),"heat 0, elec not",
IF(AND(INDEX(PROTRA_capacity!H$3:H$1699,MATCH(CHP_check_vensim_data!$I20,PROTRA_capacity!$F$3:$F$1699,0))=0,INDEX(PROTRA_capacity!H$3:H$1699,MATCH(CHP_check_vensim_data!$H20,PROTRA_capacity!$F$3:$F$1699,0))=0),"",
INDEX(PROTRA_capacity!H$3:H$1699,MATCH(CHP_check_vensim_data!$H20,PROTRA_capacity!$F$3:$F$1699,0))/INDEX(PROTRA_capacity!H$3:H$1699,MATCH(CHP_check_vensim_data!$I20,PROTRA_capacity!$F$3:$F$1699,0))
)))</f>
        <v>heat 0, elec not</v>
      </c>
      <c r="M20" s="16" t="str">
        <f>IF(AND(INDEX(PROTRA_capacity!I$3:I$1699,MATCH(CHP_check_vensim_data!$H20,PROTRA_capacity!$F$3:$F$1699,0))&lt;&gt;0,INDEX(PROTRA_capacity!I$3:I$1699,MATCH(CHP_check_vensim_data!$I20,PROTRA_capacity!$F$3:$F$1699,0))=0),"elec 0, heat not",
IF(AND(INDEX(PROTRA_capacity!I$3:I$1699,MATCH(CHP_check_vensim_data!$I20,PROTRA_capacity!$F$3:$F$1699,0))&lt;&gt;0,INDEX(PROTRA_capacity!I$3:I$1699,MATCH(CHP_check_vensim_data!$H20,PROTRA_capacity!$F$3:$F$1699,0))=0),"heat 0, elec not",
IF(AND(INDEX(PROTRA_capacity!I$3:I$1699,MATCH(CHP_check_vensim_data!$I20,PROTRA_capacity!$F$3:$F$1699,0))=0,INDEX(PROTRA_capacity!I$3:I$1699,MATCH(CHP_check_vensim_data!$H20,PROTRA_capacity!$F$3:$F$1699,0))=0),"",
INDEX(PROTRA_capacity!I$3:I$1699,MATCH(CHP_check_vensim_data!$H20,PROTRA_capacity!$F$3:$F$1699,0))/INDEX(PROTRA_capacity!I$3:I$1699,MATCH(CHP_check_vensim_data!$I20,PROTRA_capacity!$F$3:$F$1699,0))
)))</f>
        <v>heat 0, elec not</v>
      </c>
      <c r="N20" s="16" t="str">
        <f>IF(AND(INDEX(PROTRA_capacity!J$3:J$1699,MATCH(CHP_check_vensim_data!$H20,PROTRA_capacity!$F$3:$F$1699,0))&lt;&gt;0,INDEX(PROTRA_capacity!J$3:J$1699,MATCH(CHP_check_vensim_data!$I20,PROTRA_capacity!$F$3:$F$1699,0))=0),"elec 0, heat not",
IF(AND(INDEX(PROTRA_capacity!J$3:J$1699,MATCH(CHP_check_vensim_data!$I20,PROTRA_capacity!$F$3:$F$1699,0))&lt;&gt;0,INDEX(PROTRA_capacity!J$3:J$1699,MATCH(CHP_check_vensim_data!$H20,PROTRA_capacity!$F$3:$F$1699,0))=0),"heat 0, elec not",
IF(AND(INDEX(PROTRA_capacity!J$3:J$1699,MATCH(CHP_check_vensim_data!$I20,PROTRA_capacity!$F$3:$F$1699,0))=0,INDEX(PROTRA_capacity!J$3:J$1699,MATCH(CHP_check_vensim_data!$H20,PROTRA_capacity!$F$3:$F$1699,0))=0),"",
INDEX(PROTRA_capacity!J$3:J$1699,MATCH(CHP_check_vensim_data!$H20,PROTRA_capacity!$F$3:$F$1699,0))/INDEX(PROTRA_capacity!J$3:J$1699,MATCH(CHP_check_vensim_data!$I20,PROTRA_capacity!$F$3:$F$1699,0))
)))</f>
        <v>heat 0, elec not</v>
      </c>
      <c r="O20" s="16" t="str">
        <f>IF(AND(INDEX(PROTRA_capacity!K$3:K$1699,MATCH(CHP_check_vensim_data!$H20,PROTRA_capacity!$F$3:$F$1699,0))&lt;&gt;0,INDEX(PROTRA_capacity!K$3:K$1699,MATCH(CHP_check_vensim_data!$I20,PROTRA_capacity!$F$3:$F$1699,0))=0),"elec 0, heat not",
IF(AND(INDEX(PROTRA_capacity!K$3:K$1699,MATCH(CHP_check_vensim_data!$I20,PROTRA_capacity!$F$3:$F$1699,0))&lt;&gt;0,INDEX(PROTRA_capacity!K$3:K$1699,MATCH(CHP_check_vensim_data!$H20,PROTRA_capacity!$F$3:$F$1699,0))=0),"heat 0, elec not",
IF(AND(INDEX(PROTRA_capacity!K$3:K$1699,MATCH(CHP_check_vensim_data!$I20,PROTRA_capacity!$F$3:$F$1699,0))=0,INDEX(PROTRA_capacity!K$3:K$1699,MATCH(CHP_check_vensim_data!$H20,PROTRA_capacity!$F$3:$F$1699,0))=0),"",
INDEX(PROTRA_capacity!K$3:K$1699,MATCH(CHP_check_vensim_data!$H20,PROTRA_capacity!$F$3:$F$1699,0))/INDEX(PROTRA_capacity!K$3:K$1699,MATCH(CHP_check_vensim_data!$I20,PROTRA_capacity!$F$3:$F$1699,0))
)))</f>
        <v>heat 0, elec not</v>
      </c>
      <c r="P20" s="16" t="str">
        <f>IF(AND(INDEX(PROTRA_capacity!L$3:L$1699,MATCH(CHP_check_vensim_data!$H20,PROTRA_capacity!$F$3:$F$1699,0))&lt;&gt;0,INDEX(PROTRA_capacity!L$3:L$1699,MATCH(CHP_check_vensim_data!$I20,PROTRA_capacity!$F$3:$F$1699,0))=0),"elec 0, heat not",
IF(AND(INDEX(PROTRA_capacity!L$3:L$1699,MATCH(CHP_check_vensim_data!$I20,PROTRA_capacity!$F$3:$F$1699,0))&lt;&gt;0,INDEX(PROTRA_capacity!L$3:L$1699,MATCH(CHP_check_vensim_data!$H20,PROTRA_capacity!$F$3:$F$1699,0))=0),"heat 0, elec not",
IF(AND(INDEX(PROTRA_capacity!L$3:L$1699,MATCH(CHP_check_vensim_data!$I20,PROTRA_capacity!$F$3:$F$1699,0))=0,INDEX(PROTRA_capacity!L$3:L$1699,MATCH(CHP_check_vensim_data!$H20,PROTRA_capacity!$F$3:$F$1699,0))=0),"",
INDEX(PROTRA_capacity!L$3:L$1699,MATCH(CHP_check_vensim_data!$H20,PROTRA_capacity!$F$3:$F$1699,0))/INDEX(PROTRA_capacity!L$3:L$1699,MATCH(CHP_check_vensim_data!$I20,PROTRA_capacity!$F$3:$F$1699,0))
)))</f>
        <v>heat 0, elec not</v>
      </c>
      <c r="Q20" s="16" t="str">
        <f>IF(AND(INDEX(PROTRA_capacity!M$3:M$1699,MATCH(CHP_check_vensim_data!$H20,PROTRA_capacity!$F$3:$F$1699,0))&lt;&gt;0,INDEX(PROTRA_capacity!M$3:M$1699,MATCH(CHP_check_vensim_data!$I20,PROTRA_capacity!$F$3:$F$1699,0))=0),"elec 0, heat not",
IF(AND(INDEX(PROTRA_capacity!M$3:M$1699,MATCH(CHP_check_vensim_data!$I20,PROTRA_capacity!$F$3:$F$1699,0))&lt;&gt;0,INDEX(PROTRA_capacity!M$3:M$1699,MATCH(CHP_check_vensim_data!$H20,PROTRA_capacity!$F$3:$F$1699,0))=0),"heat 0, elec not",
IF(AND(INDEX(PROTRA_capacity!M$3:M$1699,MATCH(CHP_check_vensim_data!$I20,PROTRA_capacity!$F$3:$F$1699,0))=0,INDEX(PROTRA_capacity!M$3:M$1699,MATCH(CHP_check_vensim_data!$H20,PROTRA_capacity!$F$3:$F$1699,0))=0),"",
INDEX(PROTRA_capacity!M$3:M$1699,MATCH(CHP_check_vensim_data!$H20,PROTRA_capacity!$F$3:$F$1699,0))/INDEX(PROTRA_capacity!M$3:M$1699,MATCH(CHP_check_vensim_data!$I20,PROTRA_capacity!$F$3:$F$1699,0))
)))</f>
        <v>heat 0, elec not</v>
      </c>
      <c r="R20" s="16" t="str">
        <f>IF(AND(INDEX(PROTRA_capacity!N$3:N$1699,MATCH(CHP_check_vensim_data!$H20,PROTRA_capacity!$F$3:$F$1699,0))&lt;&gt;0,INDEX(PROTRA_capacity!N$3:N$1699,MATCH(CHP_check_vensim_data!$I20,PROTRA_capacity!$F$3:$F$1699,0))=0),"elec 0, heat not",
IF(AND(INDEX(PROTRA_capacity!N$3:N$1699,MATCH(CHP_check_vensim_data!$I20,PROTRA_capacity!$F$3:$F$1699,0))&lt;&gt;0,INDEX(PROTRA_capacity!N$3:N$1699,MATCH(CHP_check_vensim_data!$H20,PROTRA_capacity!$F$3:$F$1699,0))=0),"heat 0, elec not",
IF(AND(INDEX(PROTRA_capacity!N$3:N$1699,MATCH(CHP_check_vensim_data!$I20,PROTRA_capacity!$F$3:$F$1699,0))=0,INDEX(PROTRA_capacity!N$3:N$1699,MATCH(CHP_check_vensim_data!$H20,PROTRA_capacity!$F$3:$F$1699,0))=0),"",
INDEX(PROTRA_capacity!N$3:N$1699,MATCH(CHP_check_vensim_data!$H20,PROTRA_capacity!$F$3:$F$1699,0))/INDEX(PROTRA_capacity!N$3:N$1699,MATCH(CHP_check_vensim_data!$I20,PROTRA_capacity!$F$3:$F$1699,0))
)))</f>
        <v>heat 0, elec not</v>
      </c>
      <c r="S20" s="16" t="str">
        <f>IF(AND(INDEX(PROTRA_capacity!O$3:O$1699,MATCH(CHP_check_vensim_data!$H20,PROTRA_capacity!$F$3:$F$1699,0))&lt;&gt;0,INDEX(PROTRA_capacity!O$3:O$1699,MATCH(CHP_check_vensim_data!$I20,PROTRA_capacity!$F$3:$F$1699,0))=0),"elec 0, heat not",
IF(AND(INDEX(PROTRA_capacity!O$3:O$1699,MATCH(CHP_check_vensim_data!$I20,PROTRA_capacity!$F$3:$F$1699,0))&lt;&gt;0,INDEX(PROTRA_capacity!O$3:O$1699,MATCH(CHP_check_vensim_data!$H20,PROTRA_capacity!$F$3:$F$1699,0))=0),"heat 0, elec not",
IF(AND(INDEX(PROTRA_capacity!O$3:O$1699,MATCH(CHP_check_vensim_data!$I20,PROTRA_capacity!$F$3:$F$1699,0))=0,INDEX(PROTRA_capacity!O$3:O$1699,MATCH(CHP_check_vensim_data!$H20,PROTRA_capacity!$F$3:$F$1699,0))=0),"",
INDEX(PROTRA_capacity!O$3:O$1699,MATCH(CHP_check_vensim_data!$H20,PROTRA_capacity!$F$3:$F$1699,0))/INDEX(PROTRA_capacity!O$3:O$1699,MATCH(CHP_check_vensim_data!$I20,PROTRA_capacity!$F$3:$F$1699,0))
)))</f>
        <v>heat 0, elec not</v>
      </c>
      <c r="T20" s="16" t="str">
        <f>IF(AND(INDEX(PROTRA_capacity!P$3:P$1699,MATCH(CHP_check_vensim_data!$H20,PROTRA_capacity!$F$3:$F$1699,0))&lt;&gt;0,INDEX(PROTRA_capacity!P$3:P$1699,MATCH(CHP_check_vensim_data!$I20,PROTRA_capacity!$F$3:$F$1699,0))=0),"elec 0, heat not",
IF(AND(INDEX(PROTRA_capacity!P$3:P$1699,MATCH(CHP_check_vensim_data!$I20,PROTRA_capacity!$F$3:$F$1699,0))&lt;&gt;0,INDEX(PROTRA_capacity!P$3:P$1699,MATCH(CHP_check_vensim_data!$H20,PROTRA_capacity!$F$3:$F$1699,0))=0),"heat 0, elec not",
IF(AND(INDEX(PROTRA_capacity!P$3:P$1699,MATCH(CHP_check_vensim_data!$I20,PROTRA_capacity!$F$3:$F$1699,0))=0,INDEX(PROTRA_capacity!P$3:P$1699,MATCH(CHP_check_vensim_data!$H20,PROTRA_capacity!$F$3:$F$1699,0))=0),"",
INDEX(PROTRA_capacity!P$3:P$1699,MATCH(CHP_check_vensim_data!$H20,PROTRA_capacity!$F$3:$F$1699,0))/INDEX(PROTRA_capacity!P$3:P$1699,MATCH(CHP_check_vensim_data!$I20,PROTRA_capacity!$F$3:$F$1699,0))
)))</f>
        <v>heat 0, elec not</v>
      </c>
      <c r="U20" s="16" t="str">
        <f>IF(AND(INDEX(PROTRA_capacity!Q$3:Q$1699,MATCH(CHP_check_vensim_data!$H20,PROTRA_capacity!$F$3:$F$1699,0))&lt;&gt;0,INDEX(PROTRA_capacity!Q$3:Q$1699,MATCH(CHP_check_vensim_data!$I20,PROTRA_capacity!$F$3:$F$1699,0))=0),"elec 0, heat not",
IF(AND(INDEX(PROTRA_capacity!Q$3:Q$1699,MATCH(CHP_check_vensim_data!$I20,PROTRA_capacity!$F$3:$F$1699,0))&lt;&gt;0,INDEX(PROTRA_capacity!Q$3:Q$1699,MATCH(CHP_check_vensim_data!$H20,PROTRA_capacity!$F$3:$F$1699,0))=0),"heat 0, elec not",
IF(AND(INDEX(PROTRA_capacity!Q$3:Q$1699,MATCH(CHP_check_vensim_data!$I20,PROTRA_capacity!$F$3:$F$1699,0))=0,INDEX(PROTRA_capacity!Q$3:Q$1699,MATCH(CHP_check_vensim_data!$H20,PROTRA_capacity!$F$3:$F$1699,0))=0),"",
INDEX(PROTRA_capacity!Q$3:Q$1699,MATCH(CHP_check_vensim_data!$H20,PROTRA_capacity!$F$3:$F$1699,0))/INDEX(PROTRA_capacity!Q$3:Q$1699,MATCH(CHP_check_vensim_data!$I20,PROTRA_capacity!$F$3:$F$1699,0))
)))</f>
        <v>heat 0, elec not</v>
      </c>
      <c r="V20" s="16" t="str">
        <f>IF(AND(INDEX(PROTRA_capacity!R$3:R$1699,MATCH(CHP_check_vensim_data!$H20,PROTRA_capacity!$F$3:$F$1699,0))&lt;&gt;0,INDEX(PROTRA_capacity!R$3:R$1699,MATCH(CHP_check_vensim_data!$I20,PROTRA_capacity!$F$3:$F$1699,0))=0),"elec 0, heat not",
IF(AND(INDEX(PROTRA_capacity!R$3:R$1699,MATCH(CHP_check_vensim_data!$I20,PROTRA_capacity!$F$3:$F$1699,0))&lt;&gt;0,INDEX(PROTRA_capacity!R$3:R$1699,MATCH(CHP_check_vensim_data!$H20,PROTRA_capacity!$F$3:$F$1699,0))=0),"heat 0, elec not",
IF(AND(INDEX(PROTRA_capacity!R$3:R$1699,MATCH(CHP_check_vensim_data!$I20,PROTRA_capacity!$F$3:$F$1699,0))=0,INDEX(PROTRA_capacity!R$3:R$1699,MATCH(CHP_check_vensim_data!$H20,PROTRA_capacity!$F$3:$F$1699,0))=0),"",
INDEX(PROTRA_capacity!R$3:R$1699,MATCH(CHP_check_vensim_data!$H20,PROTRA_capacity!$F$3:$F$1699,0))/INDEX(PROTRA_capacity!R$3:R$1699,MATCH(CHP_check_vensim_data!$I20,PROTRA_capacity!$F$3:$F$1699,0))
)))</f>
        <v>heat 0, elec not</v>
      </c>
      <c r="W20" s="16" t="str">
        <f>IF(AND(INDEX(PROTRA_capacity!S$3:S$1699,MATCH(CHP_check_vensim_data!$H20,PROTRA_capacity!$F$3:$F$1699,0))&lt;&gt;0,INDEX(PROTRA_capacity!S$3:S$1699,MATCH(CHP_check_vensim_data!$I20,PROTRA_capacity!$F$3:$F$1699,0))=0),"elec 0, heat not",
IF(AND(INDEX(PROTRA_capacity!S$3:S$1699,MATCH(CHP_check_vensim_data!$I20,PROTRA_capacity!$F$3:$F$1699,0))&lt;&gt;0,INDEX(PROTRA_capacity!S$3:S$1699,MATCH(CHP_check_vensim_data!$H20,PROTRA_capacity!$F$3:$F$1699,0))=0),"heat 0, elec not",
IF(AND(INDEX(PROTRA_capacity!S$3:S$1699,MATCH(CHP_check_vensim_data!$I20,PROTRA_capacity!$F$3:$F$1699,0))=0,INDEX(PROTRA_capacity!S$3:S$1699,MATCH(CHP_check_vensim_data!$H20,PROTRA_capacity!$F$3:$F$1699,0))=0),"",
INDEX(PROTRA_capacity!S$3:S$1699,MATCH(CHP_check_vensim_data!$H20,PROTRA_capacity!$F$3:$F$1699,0))/INDEX(PROTRA_capacity!S$3:S$1699,MATCH(CHP_check_vensim_data!$I20,PROTRA_capacity!$F$3:$F$1699,0))
)))</f>
        <v>heat 0, elec not</v>
      </c>
      <c r="X20" s="16" t="str">
        <f>IF(AND(INDEX(PROTRA_capacity!T$3:T$1699,MATCH(CHP_check_vensim_data!$H20,PROTRA_capacity!$F$3:$F$1699,0))&lt;&gt;0,INDEX(PROTRA_capacity!T$3:T$1699,MATCH(CHP_check_vensim_data!$I20,PROTRA_capacity!$F$3:$F$1699,0))=0),"elec 0, heat not",
IF(AND(INDEX(PROTRA_capacity!T$3:T$1699,MATCH(CHP_check_vensim_data!$I20,PROTRA_capacity!$F$3:$F$1699,0))&lt;&gt;0,INDEX(PROTRA_capacity!T$3:T$1699,MATCH(CHP_check_vensim_data!$H20,PROTRA_capacity!$F$3:$F$1699,0))=0),"heat 0, elec not",
IF(AND(INDEX(PROTRA_capacity!T$3:T$1699,MATCH(CHP_check_vensim_data!$I20,PROTRA_capacity!$F$3:$F$1699,0))=0,INDEX(PROTRA_capacity!T$3:T$1699,MATCH(CHP_check_vensim_data!$H20,PROTRA_capacity!$F$3:$F$1699,0))=0),"",
INDEX(PROTRA_capacity!T$3:T$1699,MATCH(CHP_check_vensim_data!$H20,PROTRA_capacity!$F$3:$F$1699,0))/INDEX(PROTRA_capacity!T$3:T$1699,MATCH(CHP_check_vensim_data!$I20,PROTRA_capacity!$F$3:$F$1699,0))
)))</f>
        <v>heat 0, elec not</v>
      </c>
      <c r="Y20" s="16" t="str">
        <f>IF(AND(INDEX(PROTRA_capacity!U$3:U$1699,MATCH(CHP_check_vensim_data!$H20,PROTRA_capacity!$F$3:$F$1699,0))&lt;&gt;0,INDEX(PROTRA_capacity!U$3:U$1699,MATCH(CHP_check_vensim_data!$I20,PROTRA_capacity!$F$3:$F$1699,0))=0),"elec 0, heat not",
IF(AND(INDEX(PROTRA_capacity!U$3:U$1699,MATCH(CHP_check_vensim_data!$I20,PROTRA_capacity!$F$3:$F$1699,0))&lt;&gt;0,INDEX(PROTRA_capacity!U$3:U$1699,MATCH(CHP_check_vensim_data!$H20,PROTRA_capacity!$F$3:$F$1699,0))=0),"heat 0, elec not",
IF(AND(INDEX(PROTRA_capacity!U$3:U$1699,MATCH(CHP_check_vensim_data!$I20,PROTRA_capacity!$F$3:$F$1699,0))=0,INDEX(PROTRA_capacity!U$3:U$1699,MATCH(CHP_check_vensim_data!$H20,PROTRA_capacity!$F$3:$F$1699,0))=0),"",
INDEX(PROTRA_capacity!U$3:U$1699,MATCH(CHP_check_vensim_data!$H20,PROTRA_capacity!$F$3:$F$1699,0))/INDEX(PROTRA_capacity!U$3:U$1699,MATCH(CHP_check_vensim_data!$I20,PROTRA_capacity!$F$3:$F$1699,0))
)))</f>
        <v>heat 0, elec not</v>
      </c>
      <c r="Z20" s="72" t="e">
        <f t="shared" si="3"/>
        <v>#DIV/0!</v>
      </c>
    </row>
    <row r="21" spans="1:26" x14ac:dyDescent="0.35">
      <c r="A21" t="s">
        <v>71</v>
      </c>
      <c r="B21" t="s">
        <v>41</v>
      </c>
      <c r="C21" t="str">
        <f t="shared" si="4"/>
        <v>CHINA_TO_heat</v>
      </c>
      <c r="D21" t="str">
        <f t="shared" si="5"/>
        <v>PROTRA_CHP_HP_I</v>
      </c>
      <c r="E21" t="s">
        <v>8</v>
      </c>
      <c r="F21" t="str">
        <f t="shared" si="6"/>
        <v>CHP</v>
      </c>
      <c r="G21" t="str">
        <f t="shared" si="7"/>
        <v>bio</v>
      </c>
      <c r="H21" t="str">
        <f t="shared" si="8"/>
        <v>CHINATO_heatPROTRA_CHP_solid_bio</v>
      </c>
      <c r="I21" t="str">
        <f t="shared" si="9"/>
        <v>CHINATO_elecPROTRA_CHP_solid_bio</v>
      </c>
      <c r="J21" s="16" t="e">
        <f>IF(AND(INDEX(PROTRA_capacity!#REF!,MATCH(CHP_check_vensim_data!$H21,PROTRA_capacity!$F$3:$F$1699,0))&lt;&gt;0,INDEX(PROTRA_capacity!#REF!,MATCH(CHP_check_vensim_data!$I21,PROTRA_capacity!$F$3:$F$1699,0))=0),"elec 0, heat not",
IF(AND(INDEX(PROTRA_capacity!#REF!,MATCH(CHP_check_vensim_data!$I21,PROTRA_capacity!$F$3:$F$1699,0))&lt;&gt;0,INDEX(PROTRA_capacity!#REF!,MATCH(CHP_check_vensim_data!$H21,PROTRA_capacity!$F$3:$F$1699,0))=0),"heat 0, elec not",
IF(AND(INDEX(PROTRA_capacity!#REF!,MATCH(CHP_check_vensim_data!$I21,PROTRA_capacity!$F$3:$F$1699,0))=0,INDEX(PROTRA_capacity!#REF!,MATCH(CHP_check_vensim_data!$H21,PROTRA_capacity!$F$3:$F$1699,0))=0),"",
INDEX(PROTRA_capacity!#REF!,MATCH(CHP_check_vensim_data!$H21,PROTRA_capacity!$F$3:$F$1699,0))/INDEX(PROTRA_capacity!#REF!,MATCH(CHP_check_vensim_data!$I21,PROTRA_capacity!$F$3:$F$1699,0))
)))</f>
        <v>#REF!</v>
      </c>
      <c r="K21" s="16" t="str">
        <f>IF(AND(INDEX(PROTRA_capacity!G$3:G$1699,MATCH(CHP_check_vensim_data!$H21,PROTRA_capacity!$F$3:$F$1699,0))&lt;&gt;0,INDEX(PROTRA_capacity!G$3:G$1699,MATCH(CHP_check_vensim_data!$I21,PROTRA_capacity!$F$3:$F$1699,0))=0),"elec 0, heat not",
IF(AND(INDEX(PROTRA_capacity!G$3:G$1699,MATCH(CHP_check_vensim_data!$I21,PROTRA_capacity!$F$3:$F$1699,0))&lt;&gt;0,INDEX(PROTRA_capacity!G$3:G$1699,MATCH(CHP_check_vensim_data!$H21,PROTRA_capacity!$F$3:$F$1699,0))=0),"heat 0, elec not",
IF(AND(INDEX(PROTRA_capacity!G$3:G$1699,MATCH(CHP_check_vensim_data!$I21,PROTRA_capacity!$F$3:$F$1699,0))=0,INDEX(PROTRA_capacity!G$3:G$1699,MATCH(CHP_check_vensim_data!$H21,PROTRA_capacity!$F$3:$F$1699,0))=0),"",
INDEX(PROTRA_capacity!G$3:G$1699,MATCH(CHP_check_vensim_data!$H21,PROTRA_capacity!$F$3:$F$1699,0))/INDEX(PROTRA_capacity!G$3:G$1699,MATCH(CHP_check_vensim_data!$I21,PROTRA_capacity!$F$3:$F$1699,0))
)))</f>
        <v>heat 0, elec not</v>
      </c>
      <c r="L21" s="16" t="str">
        <f>IF(AND(INDEX(PROTRA_capacity!H$3:H$1699,MATCH(CHP_check_vensim_data!$H21,PROTRA_capacity!$F$3:$F$1699,0))&lt;&gt;0,INDEX(PROTRA_capacity!H$3:H$1699,MATCH(CHP_check_vensim_data!$I21,PROTRA_capacity!$F$3:$F$1699,0))=0),"elec 0, heat not",
IF(AND(INDEX(PROTRA_capacity!H$3:H$1699,MATCH(CHP_check_vensim_data!$I21,PROTRA_capacity!$F$3:$F$1699,0))&lt;&gt;0,INDEX(PROTRA_capacity!H$3:H$1699,MATCH(CHP_check_vensim_data!$H21,PROTRA_capacity!$F$3:$F$1699,0))=0),"heat 0, elec not",
IF(AND(INDEX(PROTRA_capacity!H$3:H$1699,MATCH(CHP_check_vensim_data!$I21,PROTRA_capacity!$F$3:$F$1699,0))=0,INDEX(PROTRA_capacity!H$3:H$1699,MATCH(CHP_check_vensim_data!$H21,PROTRA_capacity!$F$3:$F$1699,0))=0),"",
INDEX(PROTRA_capacity!H$3:H$1699,MATCH(CHP_check_vensim_data!$H21,PROTRA_capacity!$F$3:$F$1699,0))/INDEX(PROTRA_capacity!H$3:H$1699,MATCH(CHP_check_vensim_data!$I21,PROTRA_capacity!$F$3:$F$1699,0))
)))</f>
        <v>heat 0, elec not</v>
      </c>
      <c r="M21" s="16" t="str">
        <f>IF(AND(INDEX(PROTRA_capacity!I$3:I$1699,MATCH(CHP_check_vensim_data!$H21,PROTRA_capacity!$F$3:$F$1699,0))&lt;&gt;0,INDEX(PROTRA_capacity!I$3:I$1699,MATCH(CHP_check_vensim_data!$I21,PROTRA_capacity!$F$3:$F$1699,0))=0),"elec 0, heat not",
IF(AND(INDEX(PROTRA_capacity!I$3:I$1699,MATCH(CHP_check_vensim_data!$I21,PROTRA_capacity!$F$3:$F$1699,0))&lt;&gt;0,INDEX(PROTRA_capacity!I$3:I$1699,MATCH(CHP_check_vensim_data!$H21,PROTRA_capacity!$F$3:$F$1699,0))=0),"heat 0, elec not",
IF(AND(INDEX(PROTRA_capacity!I$3:I$1699,MATCH(CHP_check_vensim_data!$I21,PROTRA_capacity!$F$3:$F$1699,0))=0,INDEX(PROTRA_capacity!I$3:I$1699,MATCH(CHP_check_vensim_data!$H21,PROTRA_capacity!$F$3:$F$1699,0))=0),"",
INDEX(PROTRA_capacity!I$3:I$1699,MATCH(CHP_check_vensim_data!$H21,PROTRA_capacity!$F$3:$F$1699,0))/INDEX(PROTRA_capacity!I$3:I$1699,MATCH(CHP_check_vensim_data!$I21,PROTRA_capacity!$F$3:$F$1699,0))
)))</f>
        <v>heat 0, elec not</v>
      </c>
      <c r="N21" s="16" t="str">
        <f>IF(AND(INDEX(PROTRA_capacity!J$3:J$1699,MATCH(CHP_check_vensim_data!$H21,PROTRA_capacity!$F$3:$F$1699,0))&lt;&gt;0,INDEX(PROTRA_capacity!J$3:J$1699,MATCH(CHP_check_vensim_data!$I21,PROTRA_capacity!$F$3:$F$1699,0))=0),"elec 0, heat not",
IF(AND(INDEX(PROTRA_capacity!J$3:J$1699,MATCH(CHP_check_vensim_data!$I21,PROTRA_capacity!$F$3:$F$1699,0))&lt;&gt;0,INDEX(PROTRA_capacity!J$3:J$1699,MATCH(CHP_check_vensim_data!$H21,PROTRA_capacity!$F$3:$F$1699,0))=0),"heat 0, elec not",
IF(AND(INDEX(PROTRA_capacity!J$3:J$1699,MATCH(CHP_check_vensim_data!$I21,PROTRA_capacity!$F$3:$F$1699,0))=0,INDEX(PROTRA_capacity!J$3:J$1699,MATCH(CHP_check_vensim_data!$H21,PROTRA_capacity!$F$3:$F$1699,0))=0),"",
INDEX(PROTRA_capacity!J$3:J$1699,MATCH(CHP_check_vensim_data!$H21,PROTRA_capacity!$F$3:$F$1699,0))/INDEX(PROTRA_capacity!J$3:J$1699,MATCH(CHP_check_vensim_data!$I21,PROTRA_capacity!$F$3:$F$1699,0))
)))</f>
        <v>heat 0, elec not</v>
      </c>
      <c r="O21" s="16" t="str">
        <f>IF(AND(INDEX(PROTRA_capacity!K$3:K$1699,MATCH(CHP_check_vensim_data!$H21,PROTRA_capacity!$F$3:$F$1699,0))&lt;&gt;0,INDEX(PROTRA_capacity!K$3:K$1699,MATCH(CHP_check_vensim_data!$I21,PROTRA_capacity!$F$3:$F$1699,0))=0),"elec 0, heat not",
IF(AND(INDEX(PROTRA_capacity!K$3:K$1699,MATCH(CHP_check_vensim_data!$I21,PROTRA_capacity!$F$3:$F$1699,0))&lt;&gt;0,INDEX(PROTRA_capacity!K$3:K$1699,MATCH(CHP_check_vensim_data!$H21,PROTRA_capacity!$F$3:$F$1699,0))=0),"heat 0, elec not",
IF(AND(INDEX(PROTRA_capacity!K$3:K$1699,MATCH(CHP_check_vensim_data!$I21,PROTRA_capacity!$F$3:$F$1699,0))=0,INDEX(PROTRA_capacity!K$3:K$1699,MATCH(CHP_check_vensim_data!$H21,PROTRA_capacity!$F$3:$F$1699,0))=0),"",
INDEX(PROTRA_capacity!K$3:K$1699,MATCH(CHP_check_vensim_data!$H21,PROTRA_capacity!$F$3:$F$1699,0))/INDEX(PROTRA_capacity!K$3:K$1699,MATCH(CHP_check_vensim_data!$I21,PROTRA_capacity!$F$3:$F$1699,0))
)))</f>
        <v>heat 0, elec not</v>
      </c>
      <c r="P21" s="16" t="str">
        <f>IF(AND(INDEX(PROTRA_capacity!L$3:L$1699,MATCH(CHP_check_vensim_data!$H21,PROTRA_capacity!$F$3:$F$1699,0))&lt;&gt;0,INDEX(PROTRA_capacity!L$3:L$1699,MATCH(CHP_check_vensim_data!$I21,PROTRA_capacity!$F$3:$F$1699,0))=0),"elec 0, heat not",
IF(AND(INDEX(PROTRA_capacity!L$3:L$1699,MATCH(CHP_check_vensim_data!$I21,PROTRA_capacity!$F$3:$F$1699,0))&lt;&gt;0,INDEX(PROTRA_capacity!L$3:L$1699,MATCH(CHP_check_vensim_data!$H21,PROTRA_capacity!$F$3:$F$1699,0))=0),"heat 0, elec not",
IF(AND(INDEX(PROTRA_capacity!L$3:L$1699,MATCH(CHP_check_vensim_data!$I21,PROTRA_capacity!$F$3:$F$1699,0))=0,INDEX(PROTRA_capacity!L$3:L$1699,MATCH(CHP_check_vensim_data!$H21,PROTRA_capacity!$F$3:$F$1699,0))=0),"",
INDEX(PROTRA_capacity!L$3:L$1699,MATCH(CHP_check_vensim_data!$H21,PROTRA_capacity!$F$3:$F$1699,0))/INDEX(PROTRA_capacity!L$3:L$1699,MATCH(CHP_check_vensim_data!$I21,PROTRA_capacity!$F$3:$F$1699,0))
)))</f>
        <v>heat 0, elec not</v>
      </c>
      <c r="Q21" s="16" t="str">
        <f>IF(AND(INDEX(PROTRA_capacity!M$3:M$1699,MATCH(CHP_check_vensim_data!$H21,PROTRA_capacity!$F$3:$F$1699,0))&lt;&gt;0,INDEX(PROTRA_capacity!M$3:M$1699,MATCH(CHP_check_vensim_data!$I21,PROTRA_capacity!$F$3:$F$1699,0))=0),"elec 0, heat not",
IF(AND(INDEX(PROTRA_capacity!M$3:M$1699,MATCH(CHP_check_vensim_data!$I21,PROTRA_capacity!$F$3:$F$1699,0))&lt;&gt;0,INDEX(PROTRA_capacity!M$3:M$1699,MATCH(CHP_check_vensim_data!$H21,PROTRA_capacity!$F$3:$F$1699,0))=0),"heat 0, elec not",
IF(AND(INDEX(PROTRA_capacity!M$3:M$1699,MATCH(CHP_check_vensim_data!$I21,PROTRA_capacity!$F$3:$F$1699,0))=0,INDEX(PROTRA_capacity!M$3:M$1699,MATCH(CHP_check_vensim_data!$H21,PROTRA_capacity!$F$3:$F$1699,0))=0),"",
INDEX(PROTRA_capacity!M$3:M$1699,MATCH(CHP_check_vensim_data!$H21,PROTRA_capacity!$F$3:$F$1699,0))/INDEX(PROTRA_capacity!M$3:M$1699,MATCH(CHP_check_vensim_data!$I21,PROTRA_capacity!$F$3:$F$1699,0))
)))</f>
        <v>heat 0, elec not</v>
      </c>
      <c r="R21" s="16" t="str">
        <f>IF(AND(INDEX(PROTRA_capacity!N$3:N$1699,MATCH(CHP_check_vensim_data!$H21,PROTRA_capacity!$F$3:$F$1699,0))&lt;&gt;0,INDEX(PROTRA_capacity!N$3:N$1699,MATCH(CHP_check_vensim_data!$I21,PROTRA_capacity!$F$3:$F$1699,0))=0),"elec 0, heat not",
IF(AND(INDEX(PROTRA_capacity!N$3:N$1699,MATCH(CHP_check_vensim_data!$I21,PROTRA_capacity!$F$3:$F$1699,0))&lt;&gt;0,INDEX(PROTRA_capacity!N$3:N$1699,MATCH(CHP_check_vensim_data!$H21,PROTRA_capacity!$F$3:$F$1699,0))=0),"heat 0, elec not",
IF(AND(INDEX(PROTRA_capacity!N$3:N$1699,MATCH(CHP_check_vensim_data!$I21,PROTRA_capacity!$F$3:$F$1699,0))=0,INDEX(PROTRA_capacity!N$3:N$1699,MATCH(CHP_check_vensim_data!$H21,PROTRA_capacity!$F$3:$F$1699,0))=0),"",
INDEX(PROTRA_capacity!N$3:N$1699,MATCH(CHP_check_vensim_data!$H21,PROTRA_capacity!$F$3:$F$1699,0))/INDEX(PROTRA_capacity!N$3:N$1699,MATCH(CHP_check_vensim_data!$I21,PROTRA_capacity!$F$3:$F$1699,0))
)))</f>
        <v>heat 0, elec not</v>
      </c>
      <c r="S21" s="16" t="str">
        <f>IF(AND(INDEX(PROTRA_capacity!O$3:O$1699,MATCH(CHP_check_vensim_data!$H21,PROTRA_capacity!$F$3:$F$1699,0))&lt;&gt;0,INDEX(PROTRA_capacity!O$3:O$1699,MATCH(CHP_check_vensim_data!$I21,PROTRA_capacity!$F$3:$F$1699,0))=0),"elec 0, heat not",
IF(AND(INDEX(PROTRA_capacity!O$3:O$1699,MATCH(CHP_check_vensim_data!$I21,PROTRA_capacity!$F$3:$F$1699,0))&lt;&gt;0,INDEX(PROTRA_capacity!O$3:O$1699,MATCH(CHP_check_vensim_data!$H21,PROTRA_capacity!$F$3:$F$1699,0))=0),"heat 0, elec not",
IF(AND(INDEX(PROTRA_capacity!O$3:O$1699,MATCH(CHP_check_vensim_data!$I21,PROTRA_capacity!$F$3:$F$1699,0))=0,INDEX(PROTRA_capacity!O$3:O$1699,MATCH(CHP_check_vensim_data!$H21,PROTRA_capacity!$F$3:$F$1699,0))=0),"",
INDEX(PROTRA_capacity!O$3:O$1699,MATCH(CHP_check_vensim_data!$H21,PROTRA_capacity!$F$3:$F$1699,0))/INDEX(PROTRA_capacity!O$3:O$1699,MATCH(CHP_check_vensim_data!$I21,PROTRA_capacity!$F$3:$F$1699,0))
)))</f>
        <v>heat 0, elec not</v>
      </c>
      <c r="T21" s="16" t="str">
        <f>IF(AND(INDEX(PROTRA_capacity!P$3:P$1699,MATCH(CHP_check_vensim_data!$H21,PROTRA_capacity!$F$3:$F$1699,0))&lt;&gt;0,INDEX(PROTRA_capacity!P$3:P$1699,MATCH(CHP_check_vensim_data!$I21,PROTRA_capacity!$F$3:$F$1699,0))=0),"elec 0, heat not",
IF(AND(INDEX(PROTRA_capacity!P$3:P$1699,MATCH(CHP_check_vensim_data!$I21,PROTRA_capacity!$F$3:$F$1699,0))&lt;&gt;0,INDEX(PROTRA_capacity!P$3:P$1699,MATCH(CHP_check_vensim_data!$H21,PROTRA_capacity!$F$3:$F$1699,0))=0),"heat 0, elec not",
IF(AND(INDEX(PROTRA_capacity!P$3:P$1699,MATCH(CHP_check_vensim_data!$I21,PROTRA_capacity!$F$3:$F$1699,0))=0,INDEX(PROTRA_capacity!P$3:P$1699,MATCH(CHP_check_vensim_data!$H21,PROTRA_capacity!$F$3:$F$1699,0))=0),"",
INDEX(PROTRA_capacity!P$3:P$1699,MATCH(CHP_check_vensim_data!$H21,PROTRA_capacity!$F$3:$F$1699,0))/INDEX(PROTRA_capacity!P$3:P$1699,MATCH(CHP_check_vensim_data!$I21,PROTRA_capacity!$F$3:$F$1699,0))
)))</f>
        <v>heat 0, elec not</v>
      </c>
      <c r="U21" s="16" t="str">
        <f>IF(AND(INDEX(PROTRA_capacity!Q$3:Q$1699,MATCH(CHP_check_vensim_data!$H21,PROTRA_capacity!$F$3:$F$1699,0))&lt;&gt;0,INDEX(PROTRA_capacity!Q$3:Q$1699,MATCH(CHP_check_vensim_data!$I21,PROTRA_capacity!$F$3:$F$1699,0))=0),"elec 0, heat not",
IF(AND(INDEX(PROTRA_capacity!Q$3:Q$1699,MATCH(CHP_check_vensim_data!$I21,PROTRA_capacity!$F$3:$F$1699,0))&lt;&gt;0,INDEX(PROTRA_capacity!Q$3:Q$1699,MATCH(CHP_check_vensim_data!$H21,PROTRA_capacity!$F$3:$F$1699,0))=0),"heat 0, elec not",
IF(AND(INDEX(PROTRA_capacity!Q$3:Q$1699,MATCH(CHP_check_vensim_data!$I21,PROTRA_capacity!$F$3:$F$1699,0))=0,INDEX(PROTRA_capacity!Q$3:Q$1699,MATCH(CHP_check_vensim_data!$H21,PROTRA_capacity!$F$3:$F$1699,0))=0),"",
INDEX(PROTRA_capacity!Q$3:Q$1699,MATCH(CHP_check_vensim_data!$H21,PROTRA_capacity!$F$3:$F$1699,0))/INDEX(PROTRA_capacity!Q$3:Q$1699,MATCH(CHP_check_vensim_data!$I21,PROTRA_capacity!$F$3:$F$1699,0))
)))</f>
        <v>heat 0, elec not</v>
      </c>
      <c r="V21" s="16" t="str">
        <f>IF(AND(INDEX(PROTRA_capacity!R$3:R$1699,MATCH(CHP_check_vensim_data!$H21,PROTRA_capacity!$F$3:$F$1699,0))&lt;&gt;0,INDEX(PROTRA_capacity!R$3:R$1699,MATCH(CHP_check_vensim_data!$I21,PROTRA_capacity!$F$3:$F$1699,0))=0),"elec 0, heat not",
IF(AND(INDEX(PROTRA_capacity!R$3:R$1699,MATCH(CHP_check_vensim_data!$I21,PROTRA_capacity!$F$3:$F$1699,0))&lt;&gt;0,INDEX(PROTRA_capacity!R$3:R$1699,MATCH(CHP_check_vensim_data!$H21,PROTRA_capacity!$F$3:$F$1699,0))=0),"heat 0, elec not",
IF(AND(INDEX(PROTRA_capacity!R$3:R$1699,MATCH(CHP_check_vensim_data!$I21,PROTRA_capacity!$F$3:$F$1699,0))=0,INDEX(PROTRA_capacity!R$3:R$1699,MATCH(CHP_check_vensim_data!$H21,PROTRA_capacity!$F$3:$F$1699,0))=0),"",
INDEX(PROTRA_capacity!R$3:R$1699,MATCH(CHP_check_vensim_data!$H21,PROTRA_capacity!$F$3:$F$1699,0))/INDEX(PROTRA_capacity!R$3:R$1699,MATCH(CHP_check_vensim_data!$I21,PROTRA_capacity!$F$3:$F$1699,0))
)))</f>
        <v>heat 0, elec not</v>
      </c>
      <c r="W21" s="16" t="str">
        <f>IF(AND(INDEX(PROTRA_capacity!S$3:S$1699,MATCH(CHP_check_vensim_data!$H21,PROTRA_capacity!$F$3:$F$1699,0))&lt;&gt;0,INDEX(PROTRA_capacity!S$3:S$1699,MATCH(CHP_check_vensim_data!$I21,PROTRA_capacity!$F$3:$F$1699,0))=0),"elec 0, heat not",
IF(AND(INDEX(PROTRA_capacity!S$3:S$1699,MATCH(CHP_check_vensim_data!$I21,PROTRA_capacity!$F$3:$F$1699,0))&lt;&gt;0,INDEX(PROTRA_capacity!S$3:S$1699,MATCH(CHP_check_vensim_data!$H21,PROTRA_capacity!$F$3:$F$1699,0))=0),"heat 0, elec not",
IF(AND(INDEX(PROTRA_capacity!S$3:S$1699,MATCH(CHP_check_vensim_data!$I21,PROTRA_capacity!$F$3:$F$1699,0))=0,INDEX(PROTRA_capacity!S$3:S$1699,MATCH(CHP_check_vensim_data!$H21,PROTRA_capacity!$F$3:$F$1699,0))=0),"",
INDEX(PROTRA_capacity!S$3:S$1699,MATCH(CHP_check_vensim_data!$H21,PROTRA_capacity!$F$3:$F$1699,0))/INDEX(PROTRA_capacity!S$3:S$1699,MATCH(CHP_check_vensim_data!$I21,PROTRA_capacity!$F$3:$F$1699,0))
)))</f>
        <v>heat 0, elec not</v>
      </c>
      <c r="X21" s="16" t="str">
        <f>IF(AND(INDEX(PROTRA_capacity!T$3:T$1699,MATCH(CHP_check_vensim_data!$H21,PROTRA_capacity!$F$3:$F$1699,0))&lt;&gt;0,INDEX(PROTRA_capacity!T$3:T$1699,MATCH(CHP_check_vensim_data!$I21,PROTRA_capacity!$F$3:$F$1699,0))=0),"elec 0, heat not",
IF(AND(INDEX(PROTRA_capacity!T$3:T$1699,MATCH(CHP_check_vensim_data!$I21,PROTRA_capacity!$F$3:$F$1699,0))&lt;&gt;0,INDEX(PROTRA_capacity!T$3:T$1699,MATCH(CHP_check_vensim_data!$H21,PROTRA_capacity!$F$3:$F$1699,0))=0),"heat 0, elec not",
IF(AND(INDEX(PROTRA_capacity!T$3:T$1699,MATCH(CHP_check_vensim_data!$I21,PROTRA_capacity!$F$3:$F$1699,0))=0,INDEX(PROTRA_capacity!T$3:T$1699,MATCH(CHP_check_vensim_data!$H21,PROTRA_capacity!$F$3:$F$1699,0))=0),"",
INDEX(PROTRA_capacity!T$3:T$1699,MATCH(CHP_check_vensim_data!$H21,PROTRA_capacity!$F$3:$F$1699,0))/INDEX(PROTRA_capacity!T$3:T$1699,MATCH(CHP_check_vensim_data!$I21,PROTRA_capacity!$F$3:$F$1699,0))
)))</f>
        <v>heat 0, elec not</v>
      </c>
      <c r="Y21" s="16" t="str">
        <f>IF(AND(INDEX(PROTRA_capacity!U$3:U$1699,MATCH(CHP_check_vensim_data!$H21,PROTRA_capacity!$F$3:$F$1699,0))&lt;&gt;0,INDEX(PROTRA_capacity!U$3:U$1699,MATCH(CHP_check_vensim_data!$I21,PROTRA_capacity!$F$3:$F$1699,0))=0),"elec 0, heat not",
IF(AND(INDEX(PROTRA_capacity!U$3:U$1699,MATCH(CHP_check_vensim_data!$I21,PROTRA_capacity!$F$3:$F$1699,0))&lt;&gt;0,INDEX(PROTRA_capacity!U$3:U$1699,MATCH(CHP_check_vensim_data!$H21,PROTRA_capacity!$F$3:$F$1699,0))=0),"heat 0, elec not",
IF(AND(INDEX(PROTRA_capacity!U$3:U$1699,MATCH(CHP_check_vensim_data!$I21,PROTRA_capacity!$F$3:$F$1699,0))=0,INDEX(PROTRA_capacity!U$3:U$1699,MATCH(CHP_check_vensim_data!$H21,PROTRA_capacity!$F$3:$F$1699,0))=0),"",
INDEX(PROTRA_capacity!U$3:U$1699,MATCH(CHP_check_vensim_data!$H21,PROTRA_capacity!$F$3:$F$1699,0))/INDEX(PROTRA_capacity!U$3:U$1699,MATCH(CHP_check_vensim_data!$I21,PROTRA_capacity!$F$3:$F$1699,0))
)))</f>
        <v>heat 0, elec not</v>
      </c>
      <c r="Z21" s="72" t="e">
        <f t="shared" si="3"/>
        <v>#DIV/0!</v>
      </c>
    </row>
    <row r="22" spans="1:26" x14ac:dyDescent="0.35">
      <c r="A22" t="s">
        <v>71</v>
      </c>
      <c r="B22" t="s">
        <v>41</v>
      </c>
      <c r="C22" t="str">
        <f t="shared" si="4"/>
        <v>CHINA_TO_heat</v>
      </c>
      <c r="D22" t="str">
        <f t="shared" si="5"/>
        <v>PROTRA_CHP_HP_I</v>
      </c>
      <c r="E22" t="s">
        <v>9</v>
      </c>
      <c r="F22" t="str">
        <f t="shared" si="6"/>
        <v>CHP</v>
      </c>
      <c r="G22" t="str">
        <f t="shared" si="7"/>
        <v>CCS</v>
      </c>
      <c r="H22" t="str">
        <f t="shared" si="8"/>
        <v>CHINATO_heatPROTRA_CHP_solid_bio_CCS</v>
      </c>
      <c r="I22" t="str">
        <f t="shared" si="9"/>
        <v>CHINATO_elecPROTRA_CHP_solid_bio_CCS</v>
      </c>
      <c r="J22" s="16" t="e">
        <f>IF(AND(INDEX(PROTRA_capacity!#REF!,MATCH(CHP_check_vensim_data!$H22,PROTRA_capacity!$F$3:$F$1699,0))&lt;&gt;0,INDEX(PROTRA_capacity!#REF!,MATCH(CHP_check_vensim_data!$I22,PROTRA_capacity!$F$3:$F$1699,0))=0),"elec 0, heat not",
IF(AND(INDEX(PROTRA_capacity!#REF!,MATCH(CHP_check_vensim_data!$I22,PROTRA_capacity!$F$3:$F$1699,0))&lt;&gt;0,INDEX(PROTRA_capacity!#REF!,MATCH(CHP_check_vensim_data!$H22,PROTRA_capacity!$F$3:$F$1699,0))=0),"heat 0, elec not",
IF(AND(INDEX(PROTRA_capacity!#REF!,MATCH(CHP_check_vensim_data!$I22,PROTRA_capacity!$F$3:$F$1699,0))=0,INDEX(PROTRA_capacity!#REF!,MATCH(CHP_check_vensim_data!$H22,PROTRA_capacity!$F$3:$F$1699,0))=0),"",
INDEX(PROTRA_capacity!#REF!,MATCH(CHP_check_vensim_data!$H22,PROTRA_capacity!$F$3:$F$1699,0))/INDEX(PROTRA_capacity!#REF!,MATCH(CHP_check_vensim_data!$I22,PROTRA_capacity!$F$3:$F$1699,0))
)))</f>
        <v>#REF!</v>
      </c>
      <c r="K22" s="16" t="str">
        <f>IF(AND(INDEX(PROTRA_capacity!G$3:G$1699,MATCH(CHP_check_vensim_data!$H22,PROTRA_capacity!$F$3:$F$1699,0))&lt;&gt;0,INDEX(PROTRA_capacity!G$3:G$1699,MATCH(CHP_check_vensim_data!$I22,PROTRA_capacity!$F$3:$F$1699,0))=0),"elec 0, heat not",
IF(AND(INDEX(PROTRA_capacity!G$3:G$1699,MATCH(CHP_check_vensim_data!$I22,PROTRA_capacity!$F$3:$F$1699,0))&lt;&gt;0,INDEX(PROTRA_capacity!G$3:G$1699,MATCH(CHP_check_vensim_data!$H22,PROTRA_capacity!$F$3:$F$1699,0))=0),"heat 0, elec not",
IF(AND(INDEX(PROTRA_capacity!G$3:G$1699,MATCH(CHP_check_vensim_data!$I22,PROTRA_capacity!$F$3:$F$1699,0))=0,INDEX(PROTRA_capacity!G$3:G$1699,MATCH(CHP_check_vensim_data!$H22,PROTRA_capacity!$F$3:$F$1699,0))=0),"",
INDEX(PROTRA_capacity!G$3:G$1699,MATCH(CHP_check_vensim_data!$H22,PROTRA_capacity!$F$3:$F$1699,0))/INDEX(PROTRA_capacity!G$3:G$1699,MATCH(CHP_check_vensim_data!$I22,PROTRA_capacity!$F$3:$F$1699,0))
)))</f>
        <v/>
      </c>
      <c r="L22" s="16" t="str">
        <f>IF(AND(INDEX(PROTRA_capacity!H$3:H$1699,MATCH(CHP_check_vensim_data!$H22,PROTRA_capacity!$F$3:$F$1699,0))&lt;&gt;0,INDEX(PROTRA_capacity!H$3:H$1699,MATCH(CHP_check_vensim_data!$I22,PROTRA_capacity!$F$3:$F$1699,0))=0),"elec 0, heat not",
IF(AND(INDEX(PROTRA_capacity!H$3:H$1699,MATCH(CHP_check_vensim_data!$I22,PROTRA_capacity!$F$3:$F$1699,0))&lt;&gt;0,INDEX(PROTRA_capacity!H$3:H$1699,MATCH(CHP_check_vensim_data!$H22,PROTRA_capacity!$F$3:$F$1699,0))=0),"heat 0, elec not",
IF(AND(INDEX(PROTRA_capacity!H$3:H$1699,MATCH(CHP_check_vensim_data!$I22,PROTRA_capacity!$F$3:$F$1699,0))=0,INDEX(PROTRA_capacity!H$3:H$1699,MATCH(CHP_check_vensim_data!$H22,PROTRA_capacity!$F$3:$F$1699,0))=0),"",
INDEX(PROTRA_capacity!H$3:H$1699,MATCH(CHP_check_vensim_data!$H22,PROTRA_capacity!$F$3:$F$1699,0))/INDEX(PROTRA_capacity!H$3:H$1699,MATCH(CHP_check_vensim_data!$I22,PROTRA_capacity!$F$3:$F$1699,0))
)))</f>
        <v/>
      </c>
      <c r="M22" s="16" t="str">
        <f>IF(AND(INDEX(PROTRA_capacity!I$3:I$1699,MATCH(CHP_check_vensim_data!$H22,PROTRA_capacity!$F$3:$F$1699,0))&lt;&gt;0,INDEX(PROTRA_capacity!I$3:I$1699,MATCH(CHP_check_vensim_data!$I22,PROTRA_capacity!$F$3:$F$1699,0))=0),"elec 0, heat not",
IF(AND(INDEX(PROTRA_capacity!I$3:I$1699,MATCH(CHP_check_vensim_data!$I22,PROTRA_capacity!$F$3:$F$1699,0))&lt;&gt;0,INDEX(PROTRA_capacity!I$3:I$1699,MATCH(CHP_check_vensim_data!$H22,PROTRA_capacity!$F$3:$F$1699,0))=0),"heat 0, elec not",
IF(AND(INDEX(PROTRA_capacity!I$3:I$1699,MATCH(CHP_check_vensim_data!$I22,PROTRA_capacity!$F$3:$F$1699,0))=0,INDEX(PROTRA_capacity!I$3:I$1699,MATCH(CHP_check_vensim_data!$H22,PROTRA_capacity!$F$3:$F$1699,0))=0),"",
INDEX(PROTRA_capacity!I$3:I$1699,MATCH(CHP_check_vensim_data!$H22,PROTRA_capacity!$F$3:$F$1699,0))/INDEX(PROTRA_capacity!I$3:I$1699,MATCH(CHP_check_vensim_data!$I22,PROTRA_capacity!$F$3:$F$1699,0))
)))</f>
        <v/>
      </c>
      <c r="N22" s="16" t="str">
        <f>IF(AND(INDEX(PROTRA_capacity!J$3:J$1699,MATCH(CHP_check_vensim_data!$H22,PROTRA_capacity!$F$3:$F$1699,0))&lt;&gt;0,INDEX(PROTRA_capacity!J$3:J$1699,MATCH(CHP_check_vensim_data!$I22,PROTRA_capacity!$F$3:$F$1699,0))=0),"elec 0, heat not",
IF(AND(INDEX(PROTRA_capacity!J$3:J$1699,MATCH(CHP_check_vensim_data!$I22,PROTRA_capacity!$F$3:$F$1699,0))&lt;&gt;0,INDEX(PROTRA_capacity!J$3:J$1699,MATCH(CHP_check_vensim_data!$H22,PROTRA_capacity!$F$3:$F$1699,0))=0),"heat 0, elec not",
IF(AND(INDEX(PROTRA_capacity!J$3:J$1699,MATCH(CHP_check_vensim_data!$I22,PROTRA_capacity!$F$3:$F$1699,0))=0,INDEX(PROTRA_capacity!J$3:J$1699,MATCH(CHP_check_vensim_data!$H22,PROTRA_capacity!$F$3:$F$1699,0))=0),"",
INDEX(PROTRA_capacity!J$3:J$1699,MATCH(CHP_check_vensim_data!$H22,PROTRA_capacity!$F$3:$F$1699,0))/INDEX(PROTRA_capacity!J$3:J$1699,MATCH(CHP_check_vensim_data!$I22,PROTRA_capacity!$F$3:$F$1699,0))
)))</f>
        <v/>
      </c>
      <c r="O22" s="16" t="str">
        <f>IF(AND(INDEX(PROTRA_capacity!K$3:K$1699,MATCH(CHP_check_vensim_data!$H22,PROTRA_capacity!$F$3:$F$1699,0))&lt;&gt;0,INDEX(PROTRA_capacity!K$3:K$1699,MATCH(CHP_check_vensim_data!$I22,PROTRA_capacity!$F$3:$F$1699,0))=0),"elec 0, heat not",
IF(AND(INDEX(PROTRA_capacity!K$3:K$1699,MATCH(CHP_check_vensim_data!$I22,PROTRA_capacity!$F$3:$F$1699,0))&lt;&gt;0,INDEX(PROTRA_capacity!K$3:K$1699,MATCH(CHP_check_vensim_data!$H22,PROTRA_capacity!$F$3:$F$1699,0))=0),"heat 0, elec not",
IF(AND(INDEX(PROTRA_capacity!K$3:K$1699,MATCH(CHP_check_vensim_data!$I22,PROTRA_capacity!$F$3:$F$1699,0))=0,INDEX(PROTRA_capacity!K$3:K$1699,MATCH(CHP_check_vensim_data!$H22,PROTRA_capacity!$F$3:$F$1699,0))=0),"",
INDEX(PROTRA_capacity!K$3:K$1699,MATCH(CHP_check_vensim_data!$H22,PROTRA_capacity!$F$3:$F$1699,0))/INDEX(PROTRA_capacity!K$3:K$1699,MATCH(CHP_check_vensim_data!$I22,PROTRA_capacity!$F$3:$F$1699,0))
)))</f>
        <v/>
      </c>
      <c r="P22" s="16" t="str">
        <f>IF(AND(INDEX(PROTRA_capacity!L$3:L$1699,MATCH(CHP_check_vensim_data!$H22,PROTRA_capacity!$F$3:$F$1699,0))&lt;&gt;0,INDEX(PROTRA_capacity!L$3:L$1699,MATCH(CHP_check_vensim_data!$I22,PROTRA_capacity!$F$3:$F$1699,0))=0),"elec 0, heat not",
IF(AND(INDEX(PROTRA_capacity!L$3:L$1699,MATCH(CHP_check_vensim_data!$I22,PROTRA_capacity!$F$3:$F$1699,0))&lt;&gt;0,INDEX(PROTRA_capacity!L$3:L$1699,MATCH(CHP_check_vensim_data!$H22,PROTRA_capacity!$F$3:$F$1699,0))=0),"heat 0, elec not",
IF(AND(INDEX(PROTRA_capacity!L$3:L$1699,MATCH(CHP_check_vensim_data!$I22,PROTRA_capacity!$F$3:$F$1699,0))=0,INDEX(PROTRA_capacity!L$3:L$1699,MATCH(CHP_check_vensim_data!$H22,PROTRA_capacity!$F$3:$F$1699,0))=0),"",
INDEX(PROTRA_capacity!L$3:L$1699,MATCH(CHP_check_vensim_data!$H22,PROTRA_capacity!$F$3:$F$1699,0))/INDEX(PROTRA_capacity!L$3:L$1699,MATCH(CHP_check_vensim_data!$I22,PROTRA_capacity!$F$3:$F$1699,0))
)))</f>
        <v/>
      </c>
      <c r="Q22" s="16" t="str">
        <f>IF(AND(INDEX(PROTRA_capacity!M$3:M$1699,MATCH(CHP_check_vensim_data!$H22,PROTRA_capacity!$F$3:$F$1699,0))&lt;&gt;0,INDEX(PROTRA_capacity!M$3:M$1699,MATCH(CHP_check_vensim_data!$I22,PROTRA_capacity!$F$3:$F$1699,0))=0),"elec 0, heat not",
IF(AND(INDEX(PROTRA_capacity!M$3:M$1699,MATCH(CHP_check_vensim_data!$I22,PROTRA_capacity!$F$3:$F$1699,0))&lt;&gt;0,INDEX(PROTRA_capacity!M$3:M$1699,MATCH(CHP_check_vensim_data!$H22,PROTRA_capacity!$F$3:$F$1699,0))=0),"heat 0, elec not",
IF(AND(INDEX(PROTRA_capacity!M$3:M$1699,MATCH(CHP_check_vensim_data!$I22,PROTRA_capacity!$F$3:$F$1699,0))=0,INDEX(PROTRA_capacity!M$3:M$1699,MATCH(CHP_check_vensim_data!$H22,PROTRA_capacity!$F$3:$F$1699,0))=0),"",
INDEX(PROTRA_capacity!M$3:M$1699,MATCH(CHP_check_vensim_data!$H22,PROTRA_capacity!$F$3:$F$1699,0))/INDEX(PROTRA_capacity!M$3:M$1699,MATCH(CHP_check_vensim_data!$I22,PROTRA_capacity!$F$3:$F$1699,0))
)))</f>
        <v/>
      </c>
      <c r="R22" s="16" t="str">
        <f>IF(AND(INDEX(PROTRA_capacity!N$3:N$1699,MATCH(CHP_check_vensim_data!$H22,PROTRA_capacity!$F$3:$F$1699,0))&lt;&gt;0,INDEX(PROTRA_capacity!N$3:N$1699,MATCH(CHP_check_vensim_data!$I22,PROTRA_capacity!$F$3:$F$1699,0))=0),"elec 0, heat not",
IF(AND(INDEX(PROTRA_capacity!N$3:N$1699,MATCH(CHP_check_vensim_data!$I22,PROTRA_capacity!$F$3:$F$1699,0))&lt;&gt;0,INDEX(PROTRA_capacity!N$3:N$1699,MATCH(CHP_check_vensim_data!$H22,PROTRA_capacity!$F$3:$F$1699,0))=0),"heat 0, elec not",
IF(AND(INDEX(PROTRA_capacity!N$3:N$1699,MATCH(CHP_check_vensim_data!$I22,PROTRA_capacity!$F$3:$F$1699,0))=0,INDEX(PROTRA_capacity!N$3:N$1699,MATCH(CHP_check_vensim_data!$H22,PROTRA_capacity!$F$3:$F$1699,0))=0),"",
INDEX(PROTRA_capacity!N$3:N$1699,MATCH(CHP_check_vensim_data!$H22,PROTRA_capacity!$F$3:$F$1699,0))/INDEX(PROTRA_capacity!N$3:N$1699,MATCH(CHP_check_vensim_data!$I22,PROTRA_capacity!$F$3:$F$1699,0))
)))</f>
        <v/>
      </c>
      <c r="S22" s="16" t="str">
        <f>IF(AND(INDEX(PROTRA_capacity!O$3:O$1699,MATCH(CHP_check_vensim_data!$H22,PROTRA_capacity!$F$3:$F$1699,0))&lt;&gt;0,INDEX(PROTRA_capacity!O$3:O$1699,MATCH(CHP_check_vensim_data!$I22,PROTRA_capacity!$F$3:$F$1699,0))=0),"elec 0, heat not",
IF(AND(INDEX(PROTRA_capacity!O$3:O$1699,MATCH(CHP_check_vensim_data!$I22,PROTRA_capacity!$F$3:$F$1699,0))&lt;&gt;0,INDEX(PROTRA_capacity!O$3:O$1699,MATCH(CHP_check_vensim_data!$H22,PROTRA_capacity!$F$3:$F$1699,0))=0),"heat 0, elec not",
IF(AND(INDEX(PROTRA_capacity!O$3:O$1699,MATCH(CHP_check_vensim_data!$I22,PROTRA_capacity!$F$3:$F$1699,0))=0,INDEX(PROTRA_capacity!O$3:O$1699,MATCH(CHP_check_vensim_data!$H22,PROTRA_capacity!$F$3:$F$1699,0))=0),"",
INDEX(PROTRA_capacity!O$3:O$1699,MATCH(CHP_check_vensim_data!$H22,PROTRA_capacity!$F$3:$F$1699,0))/INDEX(PROTRA_capacity!O$3:O$1699,MATCH(CHP_check_vensim_data!$I22,PROTRA_capacity!$F$3:$F$1699,0))
)))</f>
        <v/>
      </c>
      <c r="T22" s="16" t="str">
        <f>IF(AND(INDEX(PROTRA_capacity!P$3:P$1699,MATCH(CHP_check_vensim_data!$H22,PROTRA_capacity!$F$3:$F$1699,0))&lt;&gt;0,INDEX(PROTRA_capacity!P$3:P$1699,MATCH(CHP_check_vensim_data!$I22,PROTRA_capacity!$F$3:$F$1699,0))=0),"elec 0, heat not",
IF(AND(INDEX(PROTRA_capacity!P$3:P$1699,MATCH(CHP_check_vensim_data!$I22,PROTRA_capacity!$F$3:$F$1699,0))&lt;&gt;0,INDEX(PROTRA_capacity!P$3:P$1699,MATCH(CHP_check_vensim_data!$H22,PROTRA_capacity!$F$3:$F$1699,0))=0),"heat 0, elec not",
IF(AND(INDEX(PROTRA_capacity!P$3:P$1699,MATCH(CHP_check_vensim_data!$I22,PROTRA_capacity!$F$3:$F$1699,0))=0,INDEX(PROTRA_capacity!P$3:P$1699,MATCH(CHP_check_vensim_data!$H22,PROTRA_capacity!$F$3:$F$1699,0))=0),"",
INDEX(PROTRA_capacity!P$3:P$1699,MATCH(CHP_check_vensim_data!$H22,PROTRA_capacity!$F$3:$F$1699,0))/INDEX(PROTRA_capacity!P$3:P$1699,MATCH(CHP_check_vensim_data!$I22,PROTRA_capacity!$F$3:$F$1699,0))
)))</f>
        <v/>
      </c>
      <c r="U22" s="16" t="str">
        <f>IF(AND(INDEX(PROTRA_capacity!Q$3:Q$1699,MATCH(CHP_check_vensim_data!$H22,PROTRA_capacity!$F$3:$F$1699,0))&lt;&gt;0,INDEX(PROTRA_capacity!Q$3:Q$1699,MATCH(CHP_check_vensim_data!$I22,PROTRA_capacity!$F$3:$F$1699,0))=0),"elec 0, heat not",
IF(AND(INDEX(PROTRA_capacity!Q$3:Q$1699,MATCH(CHP_check_vensim_data!$I22,PROTRA_capacity!$F$3:$F$1699,0))&lt;&gt;0,INDEX(PROTRA_capacity!Q$3:Q$1699,MATCH(CHP_check_vensim_data!$H22,PROTRA_capacity!$F$3:$F$1699,0))=0),"heat 0, elec not",
IF(AND(INDEX(PROTRA_capacity!Q$3:Q$1699,MATCH(CHP_check_vensim_data!$I22,PROTRA_capacity!$F$3:$F$1699,0))=0,INDEX(PROTRA_capacity!Q$3:Q$1699,MATCH(CHP_check_vensim_data!$H22,PROTRA_capacity!$F$3:$F$1699,0))=0),"",
INDEX(PROTRA_capacity!Q$3:Q$1699,MATCH(CHP_check_vensim_data!$H22,PROTRA_capacity!$F$3:$F$1699,0))/INDEX(PROTRA_capacity!Q$3:Q$1699,MATCH(CHP_check_vensim_data!$I22,PROTRA_capacity!$F$3:$F$1699,0))
)))</f>
        <v/>
      </c>
      <c r="V22" s="16" t="str">
        <f>IF(AND(INDEX(PROTRA_capacity!R$3:R$1699,MATCH(CHP_check_vensim_data!$H22,PROTRA_capacity!$F$3:$F$1699,0))&lt;&gt;0,INDEX(PROTRA_capacity!R$3:R$1699,MATCH(CHP_check_vensim_data!$I22,PROTRA_capacity!$F$3:$F$1699,0))=0),"elec 0, heat not",
IF(AND(INDEX(PROTRA_capacity!R$3:R$1699,MATCH(CHP_check_vensim_data!$I22,PROTRA_capacity!$F$3:$F$1699,0))&lt;&gt;0,INDEX(PROTRA_capacity!R$3:R$1699,MATCH(CHP_check_vensim_data!$H22,PROTRA_capacity!$F$3:$F$1699,0))=0),"heat 0, elec not",
IF(AND(INDEX(PROTRA_capacity!R$3:R$1699,MATCH(CHP_check_vensim_data!$I22,PROTRA_capacity!$F$3:$F$1699,0))=0,INDEX(PROTRA_capacity!R$3:R$1699,MATCH(CHP_check_vensim_data!$H22,PROTRA_capacity!$F$3:$F$1699,0))=0),"",
INDEX(PROTRA_capacity!R$3:R$1699,MATCH(CHP_check_vensim_data!$H22,PROTRA_capacity!$F$3:$F$1699,0))/INDEX(PROTRA_capacity!R$3:R$1699,MATCH(CHP_check_vensim_data!$I22,PROTRA_capacity!$F$3:$F$1699,0))
)))</f>
        <v/>
      </c>
      <c r="W22" s="16" t="str">
        <f>IF(AND(INDEX(PROTRA_capacity!S$3:S$1699,MATCH(CHP_check_vensim_data!$H22,PROTRA_capacity!$F$3:$F$1699,0))&lt;&gt;0,INDEX(PROTRA_capacity!S$3:S$1699,MATCH(CHP_check_vensim_data!$I22,PROTRA_capacity!$F$3:$F$1699,0))=0),"elec 0, heat not",
IF(AND(INDEX(PROTRA_capacity!S$3:S$1699,MATCH(CHP_check_vensim_data!$I22,PROTRA_capacity!$F$3:$F$1699,0))&lt;&gt;0,INDEX(PROTRA_capacity!S$3:S$1699,MATCH(CHP_check_vensim_data!$H22,PROTRA_capacity!$F$3:$F$1699,0))=0),"heat 0, elec not",
IF(AND(INDEX(PROTRA_capacity!S$3:S$1699,MATCH(CHP_check_vensim_data!$I22,PROTRA_capacity!$F$3:$F$1699,0))=0,INDEX(PROTRA_capacity!S$3:S$1699,MATCH(CHP_check_vensim_data!$H22,PROTRA_capacity!$F$3:$F$1699,0))=0),"",
INDEX(PROTRA_capacity!S$3:S$1699,MATCH(CHP_check_vensim_data!$H22,PROTRA_capacity!$F$3:$F$1699,0))/INDEX(PROTRA_capacity!S$3:S$1699,MATCH(CHP_check_vensim_data!$I22,PROTRA_capacity!$F$3:$F$1699,0))
)))</f>
        <v/>
      </c>
      <c r="X22" s="16" t="str">
        <f>IF(AND(INDEX(PROTRA_capacity!T$3:T$1699,MATCH(CHP_check_vensim_data!$H22,PROTRA_capacity!$F$3:$F$1699,0))&lt;&gt;0,INDEX(PROTRA_capacity!T$3:T$1699,MATCH(CHP_check_vensim_data!$I22,PROTRA_capacity!$F$3:$F$1699,0))=0),"elec 0, heat not",
IF(AND(INDEX(PROTRA_capacity!T$3:T$1699,MATCH(CHP_check_vensim_data!$I22,PROTRA_capacity!$F$3:$F$1699,0))&lt;&gt;0,INDEX(PROTRA_capacity!T$3:T$1699,MATCH(CHP_check_vensim_data!$H22,PROTRA_capacity!$F$3:$F$1699,0))=0),"heat 0, elec not",
IF(AND(INDEX(PROTRA_capacity!T$3:T$1699,MATCH(CHP_check_vensim_data!$I22,PROTRA_capacity!$F$3:$F$1699,0))=0,INDEX(PROTRA_capacity!T$3:T$1699,MATCH(CHP_check_vensim_data!$H22,PROTRA_capacity!$F$3:$F$1699,0))=0),"",
INDEX(PROTRA_capacity!T$3:T$1699,MATCH(CHP_check_vensim_data!$H22,PROTRA_capacity!$F$3:$F$1699,0))/INDEX(PROTRA_capacity!T$3:T$1699,MATCH(CHP_check_vensim_data!$I22,PROTRA_capacity!$F$3:$F$1699,0))
)))</f>
        <v/>
      </c>
      <c r="Y22" s="16" t="str">
        <f>IF(AND(INDEX(PROTRA_capacity!U$3:U$1699,MATCH(CHP_check_vensim_data!$H22,PROTRA_capacity!$F$3:$F$1699,0))&lt;&gt;0,INDEX(PROTRA_capacity!U$3:U$1699,MATCH(CHP_check_vensim_data!$I22,PROTRA_capacity!$F$3:$F$1699,0))=0),"elec 0, heat not",
IF(AND(INDEX(PROTRA_capacity!U$3:U$1699,MATCH(CHP_check_vensim_data!$I22,PROTRA_capacity!$F$3:$F$1699,0))&lt;&gt;0,INDEX(PROTRA_capacity!U$3:U$1699,MATCH(CHP_check_vensim_data!$H22,PROTRA_capacity!$F$3:$F$1699,0))=0),"heat 0, elec not",
IF(AND(INDEX(PROTRA_capacity!U$3:U$1699,MATCH(CHP_check_vensim_data!$I22,PROTRA_capacity!$F$3:$F$1699,0))=0,INDEX(PROTRA_capacity!U$3:U$1699,MATCH(CHP_check_vensim_data!$H22,PROTRA_capacity!$F$3:$F$1699,0))=0),"",
INDEX(PROTRA_capacity!U$3:U$1699,MATCH(CHP_check_vensim_data!$H22,PROTRA_capacity!$F$3:$F$1699,0))/INDEX(PROTRA_capacity!U$3:U$1699,MATCH(CHP_check_vensim_data!$I22,PROTRA_capacity!$F$3:$F$1699,0))
)))</f>
        <v/>
      </c>
      <c r="Z22" s="72" t="e">
        <f t="shared" si="3"/>
        <v>#DIV/0!</v>
      </c>
    </row>
    <row r="23" spans="1:26" x14ac:dyDescent="0.35">
      <c r="A23" t="s">
        <v>72</v>
      </c>
      <c r="B23" t="s">
        <v>41</v>
      </c>
      <c r="C23" t="str">
        <f t="shared" ref="C23:C31" si="10">A23&amp;"_"&amp;B23</f>
        <v>EASOC_TO_heat</v>
      </c>
      <c r="D23" t="str">
        <f t="shared" ref="D23:D31" si="11">IF(B23="TO_heat","PROTRA_CHP_HP_I","PROTRA_CHP_PP_I")</f>
        <v>PROTRA_CHP_HP_I</v>
      </c>
      <c r="E23" t="s">
        <v>0</v>
      </c>
      <c r="F23" t="str">
        <f t="shared" ref="F23:F31" si="12">MID(E23,8,3)</f>
        <v>CHP</v>
      </c>
      <c r="G23" t="str">
        <f t="shared" ref="G23:G42" si="13">RIGHT(E23,3)</f>
        <v>els</v>
      </c>
      <c r="H23" t="str">
        <f t="shared" ref="H23:H42" si="14">A23&amp;"TO_heat"&amp;E23</f>
        <v>EASOCTO_heatPROTRA_CHP_gas_fuels</v>
      </c>
      <c r="I23" t="str">
        <f t="shared" ref="I23:I42" si="15">A23&amp;"TO_elec"&amp;E23</f>
        <v>EASOCTO_elecPROTRA_CHP_gas_fuels</v>
      </c>
      <c r="J23" s="16" t="e">
        <f>IF(AND(INDEX(PROTRA_capacity!#REF!,MATCH(CHP_check_vensim_data!$H23,PROTRA_capacity!$F$3:$F$1699,0))&lt;&gt;0,INDEX(PROTRA_capacity!#REF!,MATCH(CHP_check_vensim_data!$I23,PROTRA_capacity!$F$3:$F$1699,0))=0),"elec 0, heat not",
IF(AND(INDEX(PROTRA_capacity!#REF!,MATCH(CHP_check_vensim_data!$I23,PROTRA_capacity!$F$3:$F$1699,0))&lt;&gt;0,INDEX(PROTRA_capacity!#REF!,MATCH(CHP_check_vensim_data!$H23,PROTRA_capacity!$F$3:$F$1699,0))=0),"heat 0, elec not",
IF(AND(INDEX(PROTRA_capacity!#REF!,MATCH(CHP_check_vensim_data!$I23,PROTRA_capacity!$F$3:$F$1699,0))=0,INDEX(PROTRA_capacity!#REF!,MATCH(CHP_check_vensim_data!$H23,PROTRA_capacity!$F$3:$F$1699,0))=0),"",
INDEX(PROTRA_capacity!#REF!,MATCH(CHP_check_vensim_data!$H23,PROTRA_capacity!$F$3:$F$1699,0))/INDEX(PROTRA_capacity!#REF!,MATCH(CHP_check_vensim_data!$I23,PROTRA_capacity!$F$3:$F$1699,0))
)))</f>
        <v>#REF!</v>
      </c>
      <c r="K23" s="16">
        <f>IF(AND(INDEX(PROTRA_capacity!G$3:G$1699,MATCH(CHP_check_vensim_data!$H23,PROTRA_capacity!$F$3:$F$1699,0))&lt;&gt;0,INDEX(PROTRA_capacity!G$3:G$1699,MATCH(CHP_check_vensim_data!$I23,PROTRA_capacity!$F$3:$F$1699,0))=0),"elec 0, heat not",
IF(AND(INDEX(PROTRA_capacity!G$3:G$1699,MATCH(CHP_check_vensim_data!$I23,PROTRA_capacity!$F$3:$F$1699,0))&lt;&gt;0,INDEX(PROTRA_capacity!G$3:G$1699,MATCH(CHP_check_vensim_data!$H23,PROTRA_capacity!$F$3:$F$1699,0))=0),"heat 0, elec not",
IF(AND(INDEX(PROTRA_capacity!G$3:G$1699,MATCH(CHP_check_vensim_data!$I23,PROTRA_capacity!$F$3:$F$1699,0))=0,INDEX(PROTRA_capacity!G$3:G$1699,MATCH(CHP_check_vensim_data!$H23,PROTRA_capacity!$F$3:$F$1699,0))=0),"",
INDEX(PROTRA_capacity!G$3:G$1699,MATCH(CHP_check_vensim_data!$H23,PROTRA_capacity!$F$3:$F$1699,0))/INDEX(PROTRA_capacity!G$3:G$1699,MATCH(CHP_check_vensim_data!$I23,PROTRA_capacity!$F$3:$F$1699,0))
)))</f>
        <v>0.35490403089270472</v>
      </c>
      <c r="L23" s="16">
        <f>IF(AND(INDEX(PROTRA_capacity!H$3:H$1699,MATCH(CHP_check_vensim_data!$H23,PROTRA_capacity!$F$3:$F$1699,0))&lt;&gt;0,INDEX(PROTRA_capacity!H$3:H$1699,MATCH(CHP_check_vensim_data!$I23,PROTRA_capacity!$F$3:$F$1699,0))=0),"elec 0, heat not",
IF(AND(INDEX(PROTRA_capacity!H$3:H$1699,MATCH(CHP_check_vensim_data!$I23,PROTRA_capacity!$F$3:$F$1699,0))&lt;&gt;0,INDEX(PROTRA_capacity!H$3:H$1699,MATCH(CHP_check_vensim_data!$H23,PROTRA_capacity!$F$3:$F$1699,0))=0),"heat 0, elec not",
IF(AND(INDEX(PROTRA_capacity!H$3:H$1699,MATCH(CHP_check_vensim_data!$I23,PROTRA_capacity!$F$3:$F$1699,0))=0,INDEX(PROTRA_capacity!H$3:H$1699,MATCH(CHP_check_vensim_data!$H23,PROTRA_capacity!$F$3:$F$1699,0))=0),"",
INDEX(PROTRA_capacity!H$3:H$1699,MATCH(CHP_check_vensim_data!$H23,PROTRA_capacity!$F$3:$F$1699,0))/INDEX(PROTRA_capacity!H$3:H$1699,MATCH(CHP_check_vensim_data!$I23,PROTRA_capacity!$F$3:$F$1699,0))
)))</f>
        <v>0.39520550998667703</v>
      </c>
      <c r="M23" s="16">
        <f>IF(AND(INDEX(PROTRA_capacity!I$3:I$1699,MATCH(CHP_check_vensim_data!$H23,PROTRA_capacity!$F$3:$F$1699,0))&lt;&gt;0,INDEX(PROTRA_capacity!I$3:I$1699,MATCH(CHP_check_vensim_data!$I23,PROTRA_capacity!$F$3:$F$1699,0))=0),"elec 0, heat not",
IF(AND(INDEX(PROTRA_capacity!I$3:I$1699,MATCH(CHP_check_vensim_data!$I23,PROTRA_capacity!$F$3:$F$1699,0))&lt;&gt;0,INDEX(PROTRA_capacity!I$3:I$1699,MATCH(CHP_check_vensim_data!$H23,PROTRA_capacity!$F$3:$F$1699,0))=0),"heat 0, elec not",
IF(AND(INDEX(PROTRA_capacity!I$3:I$1699,MATCH(CHP_check_vensim_data!$I23,PROTRA_capacity!$F$3:$F$1699,0))=0,INDEX(PROTRA_capacity!I$3:I$1699,MATCH(CHP_check_vensim_data!$H23,PROTRA_capacity!$F$3:$F$1699,0))=0),"",
INDEX(PROTRA_capacity!I$3:I$1699,MATCH(CHP_check_vensim_data!$H23,PROTRA_capacity!$F$3:$F$1699,0))/INDEX(PROTRA_capacity!I$3:I$1699,MATCH(CHP_check_vensim_data!$I23,PROTRA_capacity!$F$3:$F$1699,0))
)))</f>
        <v>0.43925385277966694</v>
      </c>
      <c r="N23" s="16">
        <f>IF(AND(INDEX(PROTRA_capacity!J$3:J$1699,MATCH(CHP_check_vensim_data!$H23,PROTRA_capacity!$F$3:$F$1699,0))&lt;&gt;0,INDEX(PROTRA_capacity!J$3:J$1699,MATCH(CHP_check_vensim_data!$I23,PROTRA_capacity!$F$3:$F$1699,0))=0),"elec 0, heat not",
IF(AND(INDEX(PROTRA_capacity!J$3:J$1699,MATCH(CHP_check_vensim_data!$I23,PROTRA_capacity!$F$3:$F$1699,0))&lt;&gt;0,INDEX(PROTRA_capacity!J$3:J$1699,MATCH(CHP_check_vensim_data!$H23,PROTRA_capacity!$F$3:$F$1699,0))=0),"heat 0, elec not",
IF(AND(INDEX(PROTRA_capacity!J$3:J$1699,MATCH(CHP_check_vensim_data!$I23,PROTRA_capacity!$F$3:$F$1699,0))=0,INDEX(PROTRA_capacity!J$3:J$1699,MATCH(CHP_check_vensim_data!$H23,PROTRA_capacity!$F$3:$F$1699,0))=0),"",
INDEX(PROTRA_capacity!J$3:J$1699,MATCH(CHP_check_vensim_data!$H23,PROTRA_capacity!$F$3:$F$1699,0))/INDEX(PROTRA_capacity!J$3:J$1699,MATCH(CHP_check_vensim_data!$I23,PROTRA_capacity!$F$3:$F$1699,0))
)))</f>
        <v>0.38514923521250782</v>
      </c>
      <c r="O23" s="16">
        <f>IF(AND(INDEX(PROTRA_capacity!K$3:K$1699,MATCH(CHP_check_vensim_data!$H23,PROTRA_capacity!$F$3:$F$1699,0))&lt;&gt;0,INDEX(PROTRA_capacity!K$3:K$1699,MATCH(CHP_check_vensim_data!$I23,PROTRA_capacity!$F$3:$F$1699,0))=0),"elec 0, heat not",
IF(AND(INDEX(PROTRA_capacity!K$3:K$1699,MATCH(CHP_check_vensim_data!$I23,PROTRA_capacity!$F$3:$F$1699,0))&lt;&gt;0,INDEX(PROTRA_capacity!K$3:K$1699,MATCH(CHP_check_vensim_data!$H23,PROTRA_capacity!$F$3:$F$1699,0))=0),"heat 0, elec not",
IF(AND(INDEX(PROTRA_capacity!K$3:K$1699,MATCH(CHP_check_vensim_data!$I23,PROTRA_capacity!$F$3:$F$1699,0))=0,INDEX(PROTRA_capacity!K$3:K$1699,MATCH(CHP_check_vensim_data!$H23,PROTRA_capacity!$F$3:$F$1699,0))=0),"",
INDEX(PROTRA_capacity!K$3:K$1699,MATCH(CHP_check_vensim_data!$H23,PROTRA_capacity!$F$3:$F$1699,0))/INDEX(PROTRA_capacity!K$3:K$1699,MATCH(CHP_check_vensim_data!$I23,PROTRA_capacity!$F$3:$F$1699,0))
)))</f>
        <v>0.40479319479101872</v>
      </c>
      <c r="P23" s="16">
        <f>IF(AND(INDEX(PROTRA_capacity!L$3:L$1699,MATCH(CHP_check_vensim_data!$H23,PROTRA_capacity!$F$3:$F$1699,0))&lt;&gt;0,INDEX(PROTRA_capacity!L$3:L$1699,MATCH(CHP_check_vensim_data!$I23,PROTRA_capacity!$F$3:$F$1699,0))=0),"elec 0, heat not",
IF(AND(INDEX(PROTRA_capacity!L$3:L$1699,MATCH(CHP_check_vensim_data!$I23,PROTRA_capacity!$F$3:$F$1699,0))&lt;&gt;0,INDEX(PROTRA_capacity!L$3:L$1699,MATCH(CHP_check_vensim_data!$H23,PROTRA_capacity!$F$3:$F$1699,0))=0),"heat 0, elec not",
IF(AND(INDEX(PROTRA_capacity!L$3:L$1699,MATCH(CHP_check_vensim_data!$I23,PROTRA_capacity!$F$3:$F$1699,0))=0,INDEX(PROTRA_capacity!L$3:L$1699,MATCH(CHP_check_vensim_data!$H23,PROTRA_capacity!$F$3:$F$1699,0))=0),"",
INDEX(PROTRA_capacity!L$3:L$1699,MATCH(CHP_check_vensim_data!$H23,PROTRA_capacity!$F$3:$F$1699,0))/INDEX(PROTRA_capacity!L$3:L$1699,MATCH(CHP_check_vensim_data!$I23,PROTRA_capacity!$F$3:$F$1699,0))
)))</f>
        <v>0.4335941269548238</v>
      </c>
      <c r="Q23" s="16">
        <f>IF(AND(INDEX(PROTRA_capacity!M$3:M$1699,MATCH(CHP_check_vensim_data!$H23,PROTRA_capacity!$F$3:$F$1699,0))&lt;&gt;0,INDEX(PROTRA_capacity!M$3:M$1699,MATCH(CHP_check_vensim_data!$I23,PROTRA_capacity!$F$3:$F$1699,0))=0),"elec 0, heat not",
IF(AND(INDEX(PROTRA_capacity!M$3:M$1699,MATCH(CHP_check_vensim_data!$I23,PROTRA_capacity!$F$3:$F$1699,0))&lt;&gt;0,INDEX(PROTRA_capacity!M$3:M$1699,MATCH(CHP_check_vensim_data!$H23,PROTRA_capacity!$F$3:$F$1699,0))=0),"heat 0, elec not",
IF(AND(INDEX(PROTRA_capacity!M$3:M$1699,MATCH(CHP_check_vensim_data!$I23,PROTRA_capacity!$F$3:$F$1699,0))=0,INDEX(PROTRA_capacity!M$3:M$1699,MATCH(CHP_check_vensim_data!$H23,PROTRA_capacity!$F$3:$F$1699,0))=0),"",
INDEX(PROTRA_capacity!M$3:M$1699,MATCH(CHP_check_vensim_data!$H23,PROTRA_capacity!$F$3:$F$1699,0))/INDEX(PROTRA_capacity!M$3:M$1699,MATCH(CHP_check_vensim_data!$I23,PROTRA_capacity!$F$3:$F$1699,0))
)))</f>
        <v>0.46563466381246632</v>
      </c>
      <c r="R23" s="16">
        <f>IF(AND(INDEX(PROTRA_capacity!N$3:N$1699,MATCH(CHP_check_vensim_data!$H23,PROTRA_capacity!$F$3:$F$1699,0))&lt;&gt;0,INDEX(PROTRA_capacity!N$3:N$1699,MATCH(CHP_check_vensim_data!$I23,PROTRA_capacity!$F$3:$F$1699,0))=0),"elec 0, heat not",
IF(AND(INDEX(PROTRA_capacity!N$3:N$1699,MATCH(CHP_check_vensim_data!$I23,PROTRA_capacity!$F$3:$F$1699,0))&lt;&gt;0,INDEX(PROTRA_capacity!N$3:N$1699,MATCH(CHP_check_vensim_data!$H23,PROTRA_capacity!$F$3:$F$1699,0))=0),"heat 0, elec not",
IF(AND(INDEX(PROTRA_capacity!N$3:N$1699,MATCH(CHP_check_vensim_data!$I23,PROTRA_capacity!$F$3:$F$1699,0))=0,INDEX(PROTRA_capacity!N$3:N$1699,MATCH(CHP_check_vensim_data!$H23,PROTRA_capacity!$F$3:$F$1699,0))=0),"",
INDEX(PROTRA_capacity!N$3:N$1699,MATCH(CHP_check_vensim_data!$H23,PROTRA_capacity!$F$3:$F$1699,0))/INDEX(PROTRA_capacity!N$3:N$1699,MATCH(CHP_check_vensim_data!$I23,PROTRA_capacity!$F$3:$F$1699,0))
)))</f>
        <v>0.41796226799766389</v>
      </c>
      <c r="S23" s="16">
        <f>IF(AND(INDEX(PROTRA_capacity!O$3:O$1699,MATCH(CHP_check_vensim_data!$H23,PROTRA_capacity!$F$3:$F$1699,0))&lt;&gt;0,INDEX(PROTRA_capacity!O$3:O$1699,MATCH(CHP_check_vensim_data!$I23,PROTRA_capacity!$F$3:$F$1699,0))=0),"elec 0, heat not",
IF(AND(INDEX(PROTRA_capacity!O$3:O$1699,MATCH(CHP_check_vensim_data!$I23,PROTRA_capacity!$F$3:$F$1699,0))&lt;&gt;0,INDEX(PROTRA_capacity!O$3:O$1699,MATCH(CHP_check_vensim_data!$H23,PROTRA_capacity!$F$3:$F$1699,0))=0),"heat 0, elec not",
IF(AND(INDEX(PROTRA_capacity!O$3:O$1699,MATCH(CHP_check_vensim_data!$I23,PROTRA_capacity!$F$3:$F$1699,0))=0,INDEX(PROTRA_capacity!O$3:O$1699,MATCH(CHP_check_vensim_data!$H23,PROTRA_capacity!$F$3:$F$1699,0))=0),"",
INDEX(PROTRA_capacity!O$3:O$1699,MATCH(CHP_check_vensim_data!$H23,PROTRA_capacity!$F$3:$F$1699,0))/INDEX(PROTRA_capacity!O$3:O$1699,MATCH(CHP_check_vensim_data!$I23,PROTRA_capacity!$F$3:$F$1699,0))
)))</f>
        <v>0.37521388402491257</v>
      </c>
      <c r="T23" s="16">
        <f>IF(AND(INDEX(PROTRA_capacity!P$3:P$1699,MATCH(CHP_check_vensim_data!$H23,PROTRA_capacity!$F$3:$F$1699,0))&lt;&gt;0,INDEX(PROTRA_capacity!P$3:P$1699,MATCH(CHP_check_vensim_data!$I23,PROTRA_capacity!$F$3:$F$1699,0))=0),"elec 0, heat not",
IF(AND(INDEX(PROTRA_capacity!P$3:P$1699,MATCH(CHP_check_vensim_data!$I23,PROTRA_capacity!$F$3:$F$1699,0))&lt;&gt;0,INDEX(PROTRA_capacity!P$3:P$1699,MATCH(CHP_check_vensim_data!$H23,PROTRA_capacity!$F$3:$F$1699,0))=0),"heat 0, elec not",
IF(AND(INDEX(PROTRA_capacity!P$3:P$1699,MATCH(CHP_check_vensim_data!$I23,PROTRA_capacity!$F$3:$F$1699,0))=0,INDEX(PROTRA_capacity!P$3:P$1699,MATCH(CHP_check_vensim_data!$H23,PROTRA_capacity!$F$3:$F$1699,0))=0),"",
INDEX(PROTRA_capacity!P$3:P$1699,MATCH(CHP_check_vensim_data!$H23,PROTRA_capacity!$F$3:$F$1699,0))/INDEX(PROTRA_capacity!P$3:P$1699,MATCH(CHP_check_vensim_data!$I23,PROTRA_capacity!$F$3:$F$1699,0))
)))</f>
        <v>0.35634327887940631</v>
      </c>
      <c r="U23" s="16">
        <f>IF(AND(INDEX(PROTRA_capacity!Q$3:Q$1699,MATCH(CHP_check_vensim_data!$H23,PROTRA_capacity!$F$3:$F$1699,0))&lt;&gt;0,INDEX(PROTRA_capacity!Q$3:Q$1699,MATCH(CHP_check_vensim_data!$I23,PROTRA_capacity!$F$3:$F$1699,0))=0),"elec 0, heat not",
IF(AND(INDEX(PROTRA_capacity!Q$3:Q$1699,MATCH(CHP_check_vensim_data!$I23,PROTRA_capacity!$F$3:$F$1699,0))&lt;&gt;0,INDEX(PROTRA_capacity!Q$3:Q$1699,MATCH(CHP_check_vensim_data!$H23,PROTRA_capacity!$F$3:$F$1699,0))=0),"heat 0, elec not",
IF(AND(INDEX(PROTRA_capacity!Q$3:Q$1699,MATCH(CHP_check_vensim_data!$I23,PROTRA_capacity!$F$3:$F$1699,0))=0,INDEX(PROTRA_capacity!Q$3:Q$1699,MATCH(CHP_check_vensim_data!$H23,PROTRA_capacity!$F$3:$F$1699,0))=0),"",
INDEX(PROTRA_capacity!Q$3:Q$1699,MATCH(CHP_check_vensim_data!$H23,PROTRA_capacity!$F$3:$F$1699,0))/INDEX(PROTRA_capacity!Q$3:Q$1699,MATCH(CHP_check_vensim_data!$I23,PROTRA_capacity!$F$3:$F$1699,0))
)))</f>
        <v>0.30478307529035131</v>
      </c>
      <c r="V23" s="16">
        <f>IF(AND(INDEX(PROTRA_capacity!R$3:R$1699,MATCH(CHP_check_vensim_data!$H23,PROTRA_capacity!$F$3:$F$1699,0))&lt;&gt;0,INDEX(PROTRA_capacity!R$3:R$1699,MATCH(CHP_check_vensim_data!$I23,PROTRA_capacity!$F$3:$F$1699,0))=0),"elec 0, heat not",
IF(AND(INDEX(PROTRA_capacity!R$3:R$1699,MATCH(CHP_check_vensim_data!$I23,PROTRA_capacity!$F$3:$F$1699,0))&lt;&gt;0,INDEX(PROTRA_capacity!R$3:R$1699,MATCH(CHP_check_vensim_data!$H23,PROTRA_capacity!$F$3:$F$1699,0))=0),"heat 0, elec not",
IF(AND(INDEX(PROTRA_capacity!R$3:R$1699,MATCH(CHP_check_vensim_data!$I23,PROTRA_capacity!$F$3:$F$1699,0))=0,INDEX(PROTRA_capacity!R$3:R$1699,MATCH(CHP_check_vensim_data!$H23,PROTRA_capacity!$F$3:$F$1699,0))=0),"",
INDEX(PROTRA_capacity!R$3:R$1699,MATCH(CHP_check_vensim_data!$H23,PROTRA_capacity!$F$3:$F$1699,0))/INDEX(PROTRA_capacity!R$3:R$1699,MATCH(CHP_check_vensim_data!$I23,PROTRA_capacity!$F$3:$F$1699,0))
)))</f>
        <v>0.39582186011849402</v>
      </c>
      <c r="W23" s="16">
        <f>IF(AND(INDEX(PROTRA_capacity!S$3:S$1699,MATCH(CHP_check_vensim_data!$H23,PROTRA_capacity!$F$3:$F$1699,0))&lt;&gt;0,INDEX(PROTRA_capacity!S$3:S$1699,MATCH(CHP_check_vensim_data!$I23,PROTRA_capacity!$F$3:$F$1699,0))=0),"elec 0, heat not",
IF(AND(INDEX(PROTRA_capacity!S$3:S$1699,MATCH(CHP_check_vensim_data!$I23,PROTRA_capacity!$F$3:$F$1699,0))&lt;&gt;0,INDEX(PROTRA_capacity!S$3:S$1699,MATCH(CHP_check_vensim_data!$H23,PROTRA_capacity!$F$3:$F$1699,0))=0),"heat 0, elec not",
IF(AND(INDEX(PROTRA_capacity!S$3:S$1699,MATCH(CHP_check_vensim_data!$I23,PROTRA_capacity!$F$3:$F$1699,0))=0,INDEX(PROTRA_capacity!S$3:S$1699,MATCH(CHP_check_vensim_data!$H23,PROTRA_capacity!$F$3:$F$1699,0))=0),"",
INDEX(PROTRA_capacity!S$3:S$1699,MATCH(CHP_check_vensim_data!$H23,PROTRA_capacity!$F$3:$F$1699,0))/INDEX(PROTRA_capacity!S$3:S$1699,MATCH(CHP_check_vensim_data!$I23,PROTRA_capacity!$F$3:$F$1699,0))
)))</f>
        <v>0.45127899095008156</v>
      </c>
      <c r="X23" s="16">
        <f>IF(AND(INDEX(PROTRA_capacity!T$3:T$1699,MATCH(CHP_check_vensim_data!$H23,PROTRA_capacity!$F$3:$F$1699,0))&lt;&gt;0,INDEX(PROTRA_capacity!T$3:T$1699,MATCH(CHP_check_vensim_data!$I23,PROTRA_capacity!$F$3:$F$1699,0))=0),"elec 0, heat not",
IF(AND(INDEX(PROTRA_capacity!T$3:T$1699,MATCH(CHP_check_vensim_data!$I23,PROTRA_capacity!$F$3:$F$1699,0))&lt;&gt;0,INDEX(PROTRA_capacity!T$3:T$1699,MATCH(CHP_check_vensim_data!$H23,PROTRA_capacity!$F$3:$F$1699,0))=0),"heat 0, elec not",
IF(AND(INDEX(PROTRA_capacity!T$3:T$1699,MATCH(CHP_check_vensim_data!$I23,PROTRA_capacity!$F$3:$F$1699,0))=0,INDEX(PROTRA_capacity!T$3:T$1699,MATCH(CHP_check_vensim_data!$H23,PROTRA_capacity!$F$3:$F$1699,0))=0),"",
INDEX(PROTRA_capacity!T$3:T$1699,MATCH(CHP_check_vensim_data!$H23,PROTRA_capacity!$F$3:$F$1699,0))/INDEX(PROTRA_capacity!T$3:T$1699,MATCH(CHP_check_vensim_data!$I23,PROTRA_capacity!$F$3:$F$1699,0))
)))</f>
        <v>0.41511744424286845</v>
      </c>
      <c r="Y23" s="16">
        <f>IF(AND(INDEX(PROTRA_capacity!U$3:U$1699,MATCH(CHP_check_vensim_data!$H23,PROTRA_capacity!$F$3:$F$1699,0))&lt;&gt;0,INDEX(PROTRA_capacity!U$3:U$1699,MATCH(CHP_check_vensim_data!$I23,PROTRA_capacity!$F$3:$F$1699,0))=0),"elec 0, heat not",
IF(AND(INDEX(PROTRA_capacity!U$3:U$1699,MATCH(CHP_check_vensim_data!$I23,PROTRA_capacity!$F$3:$F$1699,0))&lt;&gt;0,INDEX(PROTRA_capacity!U$3:U$1699,MATCH(CHP_check_vensim_data!$H23,PROTRA_capacity!$F$3:$F$1699,0))=0),"heat 0, elec not",
IF(AND(INDEX(PROTRA_capacity!U$3:U$1699,MATCH(CHP_check_vensim_data!$I23,PROTRA_capacity!$F$3:$F$1699,0))=0,INDEX(PROTRA_capacity!U$3:U$1699,MATCH(CHP_check_vensim_data!$H23,PROTRA_capacity!$F$3:$F$1699,0))=0),"",
INDEX(PROTRA_capacity!U$3:U$1699,MATCH(CHP_check_vensim_data!$H23,PROTRA_capacity!$F$3:$F$1699,0))/INDEX(PROTRA_capacity!U$3:U$1699,MATCH(CHP_check_vensim_data!$I23,PROTRA_capacity!$F$3:$F$1699,0))
)))</f>
        <v>0.4363215459385637</v>
      </c>
      <c r="Z23" s="72">
        <f t="shared" si="3"/>
        <v>0.43423932704383789</v>
      </c>
    </row>
    <row r="24" spans="1:26" x14ac:dyDescent="0.35">
      <c r="A24" t="s">
        <v>72</v>
      </c>
      <c r="B24" t="s">
        <v>41</v>
      </c>
      <c r="C24" t="str">
        <f t="shared" si="10"/>
        <v>EASOC_TO_heat</v>
      </c>
      <c r="D24" t="str">
        <f t="shared" si="11"/>
        <v>PROTRA_CHP_HP_I</v>
      </c>
      <c r="E24" t="s">
        <v>1</v>
      </c>
      <c r="F24" t="str">
        <f t="shared" si="12"/>
        <v>CHP</v>
      </c>
      <c r="G24" t="str">
        <f t="shared" si="13"/>
        <v>CCS</v>
      </c>
      <c r="H24" t="str">
        <f t="shared" si="14"/>
        <v>EASOCTO_heatPROTRA_CHP_gas_fuels_CCS</v>
      </c>
      <c r="I24" t="str">
        <f t="shared" si="15"/>
        <v>EASOCTO_elecPROTRA_CHP_gas_fuels_CCS</v>
      </c>
      <c r="J24" s="16" t="e">
        <f>IF(AND(INDEX(PROTRA_capacity!#REF!,MATCH(CHP_check_vensim_data!$H24,PROTRA_capacity!$F$3:$F$1699,0))&lt;&gt;0,INDEX(PROTRA_capacity!#REF!,MATCH(CHP_check_vensim_data!$I24,PROTRA_capacity!$F$3:$F$1699,0))=0),"elec 0, heat not",
IF(AND(INDEX(PROTRA_capacity!#REF!,MATCH(CHP_check_vensim_data!$I24,PROTRA_capacity!$F$3:$F$1699,0))&lt;&gt;0,INDEX(PROTRA_capacity!#REF!,MATCH(CHP_check_vensim_data!$H24,PROTRA_capacity!$F$3:$F$1699,0))=0),"heat 0, elec not",
IF(AND(INDEX(PROTRA_capacity!#REF!,MATCH(CHP_check_vensim_data!$I24,PROTRA_capacity!$F$3:$F$1699,0))=0,INDEX(PROTRA_capacity!#REF!,MATCH(CHP_check_vensim_data!$H24,PROTRA_capacity!$F$3:$F$1699,0))=0),"",
INDEX(PROTRA_capacity!#REF!,MATCH(CHP_check_vensim_data!$H24,PROTRA_capacity!$F$3:$F$1699,0))/INDEX(PROTRA_capacity!#REF!,MATCH(CHP_check_vensim_data!$I24,PROTRA_capacity!$F$3:$F$1699,0))
)))</f>
        <v>#REF!</v>
      </c>
      <c r="K24" s="16" t="str">
        <f>IF(AND(INDEX(PROTRA_capacity!G$3:G$1699,MATCH(CHP_check_vensim_data!$H24,PROTRA_capacity!$F$3:$F$1699,0))&lt;&gt;0,INDEX(PROTRA_capacity!G$3:G$1699,MATCH(CHP_check_vensim_data!$I24,PROTRA_capacity!$F$3:$F$1699,0))=0),"elec 0, heat not",
IF(AND(INDEX(PROTRA_capacity!G$3:G$1699,MATCH(CHP_check_vensim_data!$I24,PROTRA_capacity!$F$3:$F$1699,0))&lt;&gt;0,INDEX(PROTRA_capacity!G$3:G$1699,MATCH(CHP_check_vensim_data!$H24,PROTRA_capacity!$F$3:$F$1699,0))=0),"heat 0, elec not",
IF(AND(INDEX(PROTRA_capacity!G$3:G$1699,MATCH(CHP_check_vensim_data!$I24,PROTRA_capacity!$F$3:$F$1699,0))=0,INDEX(PROTRA_capacity!G$3:G$1699,MATCH(CHP_check_vensim_data!$H24,PROTRA_capacity!$F$3:$F$1699,0))=0),"",
INDEX(PROTRA_capacity!G$3:G$1699,MATCH(CHP_check_vensim_data!$H24,PROTRA_capacity!$F$3:$F$1699,0))/INDEX(PROTRA_capacity!G$3:G$1699,MATCH(CHP_check_vensim_data!$I24,PROTRA_capacity!$F$3:$F$1699,0))
)))</f>
        <v/>
      </c>
      <c r="L24" s="16" t="str">
        <f>IF(AND(INDEX(PROTRA_capacity!H$3:H$1699,MATCH(CHP_check_vensim_data!$H24,PROTRA_capacity!$F$3:$F$1699,0))&lt;&gt;0,INDEX(PROTRA_capacity!H$3:H$1699,MATCH(CHP_check_vensim_data!$I24,PROTRA_capacity!$F$3:$F$1699,0))=0),"elec 0, heat not",
IF(AND(INDEX(PROTRA_capacity!H$3:H$1699,MATCH(CHP_check_vensim_data!$I24,PROTRA_capacity!$F$3:$F$1699,0))&lt;&gt;0,INDEX(PROTRA_capacity!H$3:H$1699,MATCH(CHP_check_vensim_data!$H24,PROTRA_capacity!$F$3:$F$1699,0))=0),"heat 0, elec not",
IF(AND(INDEX(PROTRA_capacity!H$3:H$1699,MATCH(CHP_check_vensim_data!$I24,PROTRA_capacity!$F$3:$F$1699,0))=0,INDEX(PROTRA_capacity!H$3:H$1699,MATCH(CHP_check_vensim_data!$H24,PROTRA_capacity!$F$3:$F$1699,0))=0),"",
INDEX(PROTRA_capacity!H$3:H$1699,MATCH(CHP_check_vensim_data!$H24,PROTRA_capacity!$F$3:$F$1699,0))/INDEX(PROTRA_capacity!H$3:H$1699,MATCH(CHP_check_vensim_data!$I24,PROTRA_capacity!$F$3:$F$1699,0))
)))</f>
        <v/>
      </c>
      <c r="M24" s="16" t="str">
        <f>IF(AND(INDEX(PROTRA_capacity!I$3:I$1699,MATCH(CHP_check_vensim_data!$H24,PROTRA_capacity!$F$3:$F$1699,0))&lt;&gt;0,INDEX(PROTRA_capacity!I$3:I$1699,MATCH(CHP_check_vensim_data!$I24,PROTRA_capacity!$F$3:$F$1699,0))=0),"elec 0, heat not",
IF(AND(INDEX(PROTRA_capacity!I$3:I$1699,MATCH(CHP_check_vensim_data!$I24,PROTRA_capacity!$F$3:$F$1699,0))&lt;&gt;0,INDEX(PROTRA_capacity!I$3:I$1699,MATCH(CHP_check_vensim_data!$H24,PROTRA_capacity!$F$3:$F$1699,0))=0),"heat 0, elec not",
IF(AND(INDEX(PROTRA_capacity!I$3:I$1699,MATCH(CHP_check_vensim_data!$I24,PROTRA_capacity!$F$3:$F$1699,0))=0,INDEX(PROTRA_capacity!I$3:I$1699,MATCH(CHP_check_vensim_data!$H24,PROTRA_capacity!$F$3:$F$1699,0))=0),"",
INDEX(PROTRA_capacity!I$3:I$1699,MATCH(CHP_check_vensim_data!$H24,PROTRA_capacity!$F$3:$F$1699,0))/INDEX(PROTRA_capacity!I$3:I$1699,MATCH(CHP_check_vensim_data!$I24,PROTRA_capacity!$F$3:$F$1699,0))
)))</f>
        <v/>
      </c>
      <c r="N24" s="16" t="str">
        <f>IF(AND(INDEX(PROTRA_capacity!J$3:J$1699,MATCH(CHP_check_vensim_data!$H24,PROTRA_capacity!$F$3:$F$1699,0))&lt;&gt;0,INDEX(PROTRA_capacity!J$3:J$1699,MATCH(CHP_check_vensim_data!$I24,PROTRA_capacity!$F$3:$F$1699,0))=0),"elec 0, heat not",
IF(AND(INDEX(PROTRA_capacity!J$3:J$1699,MATCH(CHP_check_vensim_data!$I24,PROTRA_capacity!$F$3:$F$1699,0))&lt;&gt;0,INDEX(PROTRA_capacity!J$3:J$1699,MATCH(CHP_check_vensim_data!$H24,PROTRA_capacity!$F$3:$F$1699,0))=0),"heat 0, elec not",
IF(AND(INDEX(PROTRA_capacity!J$3:J$1699,MATCH(CHP_check_vensim_data!$I24,PROTRA_capacity!$F$3:$F$1699,0))=0,INDEX(PROTRA_capacity!J$3:J$1699,MATCH(CHP_check_vensim_data!$H24,PROTRA_capacity!$F$3:$F$1699,0))=0),"",
INDEX(PROTRA_capacity!J$3:J$1699,MATCH(CHP_check_vensim_data!$H24,PROTRA_capacity!$F$3:$F$1699,0))/INDEX(PROTRA_capacity!J$3:J$1699,MATCH(CHP_check_vensim_data!$I24,PROTRA_capacity!$F$3:$F$1699,0))
)))</f>
        <v/>
      </c>
      <c r="O24" s="16" t="str">
        <f>IF(AND(INDEX(PROTRA_capacity!K$3:K$1699,MATCH(CHP_check_vensim_data!$H24,PROTRA_capacity!$F$3:$F$1699,0))&lt;&gt;0,INDEX(PROTRA_capacity!K$3:K$1699,MATCH(CHP_check_vensim_data!$I24,PROTRA_capacity!$F$3:$F$1699,0))=0),"elec 0, heat not",
IF(AND(INDEX(PROTRA_capacity!K$3:K$1699,MATCH(CHP_check_vensim_data!$I24,PROTRA_capacity!$F$3:$F$1699,0))&lt;&gt;0,INDEX(PROTRA_capacity!K$3:K$1699,MATCH(CHP_check_vensim_data!$H24,PROTRA_capacity!$F$3:$F$1699,0))=0),"heat 0, elec not",
IF(AND(INDEX(PROTRA_capacity!K$3:K$1699,MATCH(CHP_check_vensim_data!$I24,PROTRA_capacity!$F$3:$F$1699,0))=0,INDEX(PROTRA_capacity!K$3:K$1699,MATCH(CHP_check_vensim_data!$H24,PROTRA_capacity!$F$3:$F$1699,0))=0),"",
INDEX(PROTRA_capacity!K$3:K$1699,MATCH(CHP_check_vensim_data!$H24,PROTRA_capacity!$F$3:$F$1699,0))/INDEX(PROTRA_capacity!K$3:K$1699,MATCH(CHP_check_vensim_data!$I24,PROTRA_capacity!$F$3:$F$1699,0))
)))</f>
        <v/>
      </c>
      <c r="P24" s="16" t="str">
        <f>IF(AND(INDEX(PROTRA_capacity!L$3:L$1699,MATCH(CHP_check_vensim_data!$H24,PROTRA_capacity!$F$3:$F$1699,0))&lt;&gt;0,INDEX(PROTRA_capacity!L$3:L$1699,MATCH(CHP_check_vensim_data!$I24,PROTRA_capacity!$F$3:$F$1699,0))=0),"elec 0, heat not",
IF(AND(INDEX(PROTRA_capacity!L$3:L$1699,MATCH(CHP_check_vensim_data!$I24,PROTRA_capacity!$F$3:$F$1699,0))&lt;&gt;0,INDEX(PROTRA_capacity!L$3:L$1699,MATCH(CHP_check_vensim_data!$H24,PROTRA_capacity!$F$3:$F$1699,0))=0),"heat 0, elec not",
IF(AND(INDEX(PROTRA_capacity!L$3:L$1699,MATCH(CHP_check_vensim_data!$I24,PROTRA_capacity!$F$3:$F$1699,0))=0,INDEX(PROTRA_capacity!L$3:L$1699,MATCH(CHP_check_vensim_data!$H24,PROTRA_capacity!$F$3:$F$1699,0))=0),"",
INDEX(PROTRA_capacity!L$3:L$1699,MATCH(CHP_check_vensim_data!$H24,PROTRA_capacity!$F$3:$F$1699,0))/INDEX(PROTRA_capacity!L$3:L$1699,MATCH(CHP_check_vensim_data!$I24,PROTRA_capacity!$F$3:$F$1699,0))
)))</f>
        <v/>
      </c>
      <c r="Q24" s="16" t="str">
        <f>IF(AND(INDEX(PROTRA_capacity!M$3:M$1699,MATCH(CHP_check_vensim_data!$H24,PROTRA_capacity!$F$3:$F$1699,0))&lt;&gt;0,INDEX(PROTRA_capacity!M$3:M$1699,MATCH(CHP_check_vensim_data!$I24,PROTRA_capacity!$F$3:$F$1699,0))=0),"elec 0, heat not",
IF(AND(INDEX(PROTRA_capacity!M$3:M$1699,MATCH(CHP_check_vensim_data!$I24,PROTRA_capacity!$F$3:$F$1699,0))&lt;&gt;0,INDEX(PROTRA_capacity!M$3:M$1699,MATCH(CHP_check_vensim_data!$H24,PROTRA_capacity!$F$3:$F$1699,0))=0),"heat 0, elec not",
IF(AND(INDEX(PROTRA_capacity!M$3:M$1699,MATCH(CHP_check_vensim_data!$I24,PROTRA_capacity!$F$3:$F$1699,0))=0,INDEX(PROTRA_capacity!M$3:M$1699,MATCH(CHP_check_vensim_data!$H24,PROTRA_capacity!$F$3:$F$1699,0))=0),"",
INDEX(PROTRA_capacity!M$3:M$1699,MATCH(CHP_check_vensim_data!$H24,PROTRA_capacity!$F$3:$F$1699,0))/INDEX(PROTRA_capacity!M$3:M$1699,MATCH(CHP_check_vensim_data!$I24,PROTRA_capacity!$F$3:$F$1699,0))
)))</f>
        <v/>
      </c>
      <c r="R24" s="16" t="str">
        <f>IF(AND(INDEX(PROTRA_capacity!N$3:N$1699,MATCH(CHP_check_vensim_data!$H24,PROTRA_capacity!$F$3:$F$1699,0))&lt;&gt;0,INDEX(PROTRA_capacity!N$3:N$1699,MATCH(CHP_check_vensim_data!$I24,PROTRA_capacity!$F$3:$F$1699,0))=0),"elec 0, heat not",
IF(AND(INDEX(PROTRA_capacity!N$3:N$1699,MATCH(CHP_check_vensim_data!$I24,PROTRA_capacity!$F$3:$F$1699,0))&lt;&gt;0,INDEX(PROTRA_capacity!N$3:N$1699,MATCH(CHP_check_vensim_data!$H24,PROTRA_capacity!$F$3:$F$1699,0))=0),"heat 0, elec not",
IF(AND(INDEX(PROTRA_capacity!N$3:N$1699,MATCH(CHP_check_vensim_data!$I24,PROTRA_capacity!$F$3:$F$1699,0))=0,INDEX(PROTRA_capacity!N$3:N$1699,MATCH(CHP_check_vensim_data!$H24,PROTRA_capacity!$F$3:$F$1699,0))=0),"",
INDEX(PROTRA_capacity!N$3:N$1699,MATCH(CHP_check_vensim_data!$H24,PROTRA_capacity!$F$3:$F$1699,0))/INDEX(PROTRA_capacity!N$3:N$1699,MATCH(CHP_check_vensim_data!$I24,PROTRA_capacity!$F$3:$F$1699,0))
)))</f>
        <v/>
      </c>
      <c r="S24" s="16" t="str">
        <f>IF(AND(INDEX(PROTRA_capacity!O$3:O$1699,MATCH(CHP_check_vensim_data!$H24,PROTRA_capacity!$F$3:$F$1699,0))&lt;&gt;0,INDEX(PROTRA_capacity!O$3:O$1699,MATCH(CHP_check_vensim_data!$I24,PROTRA_capacity!$F$3:$F$1699,0))=0),"elec 0, heat not",
IF(AND(INDEX(PROTRA_capacity!O$3:O$1699,MATCH(CHP_check_vensim_data!$I24,PROTRA_capacity!$F$3:$F$1699,0))&lt;&gt;0,INDEX(PROTRA_capacity!O$3:O$1699,MATCH(CHP_check_vensim_data!$H24,PROTRA_capacity!$F$3:$F$1699,0))=0),"heat 0, elec not",
IF(AND(INDEX(PROTRA_capacity!O$3:O$1699,MATCH(CHP_check_vensim_data!$I24,PROTRA_capacity!$F$3:$F$1699,0))=0,INDEX(PROTRA_capacity!O$3:O$1699,MATCH(CHP_check_vensim_data!$H24,PROTRA_capacity!$F$3:$F$1699,0))=0),"",
INDEX(PROTRA_capacity!O$3:O$1699,MATCH(CHP_check_vensim_data!$H24,PROTRA_capacity!$F$3:$F$1699,0))/INDEX(PROTRA_capacity!O$3:O$1699,MATCH(CHP_check_vensim_data!$I24,PROTRA_capacity!$F$3:$F$1699,0))
)))</f>
        <v/>
      </c>
      <c r="T24" s="16" t="str">
        <f>IF(AND(INDEX(PROTRA_capacity!P$3:P$1699,MATCH(CHP_check_vensim_data!$H24,PROTRA_capacity!$F$3:$F$1699,0))&lt;&gt;0,INDEX(PROTRA_capacity!P$3:P$1699,MATCH(CHP_check_vensim_data!$I24,PROTRA_capacity!$F$3:$F$1699,0))=0),"elec 0, heat not",
IF(AND(INDEX(PROTRA_capacity!P$3:P$1699,MATCH(CHP_check_vensim_data!$I24,PROTRA_capacity!$F$3:$F$1699,0))&lt;&gt;0,INDEX(PROTRA_capacity!P$3:P$1699,MATCH(CHP_check_vensim_data!$H24,PROTRA_capacity!$F$3:$F$1699,0))=0),"heat 0, elec not",
IF(AND(INDEX(PROTRA_capacity!P$3:P$1699,MATCH(CHP_check_vensim_data!$I24,PROTRA_capacity!$F$3:$F$1699,0))=0,INDEX(PROTRA_capacity!P$3:P$1699,MATCH(CHP_check_vensim_data!$H24,PROTRA_capacity!$F$3:$F$1699,0))=0),"",
INDEX(PROTRA_capacity!P$3:P$1699,MATCH(CHP_check_vensim_data!$H24,PROTRA_capacity!$F$3:$F$1699,0))/INDEX(PROTRA_capacity!P$3:P$1699,MATCH(CHP_check_vensim_data!$I24,PROTRA_capacity!$F$3:$F$1699,0))
)))</f>
        <v/>
      </c>
      <c r="U24" s="16" t="str">
        <f>IF(AND(INDEX(PROTRA_capacity!Q$3:Q$1699,MATCH(CHP_check_vensim_data!$H24,PROTRA_capacity!$F$3:$F$1699,0))&lt;&gt;0,INDEX(PROTRA_capacity!Q$3:Q$1699,MATCH(CHP_check_vensim_data!$I24,PROTRA_capacity!$F$3:$F$1699,0))=0),"elec 0, heat not",
IF(AND(INDEX(PROTRA_capacity!Q$3:Q$1699,MATCH(CHP_check_vensim_data!$I24,PROTRA_capacity!$F$3:$F$1699,0))&lt;&gt;0,INDEX(PROTRA_capacity!Q$3:Q$1699,MATCH(CHP_check_vensim_data!$H24,PROTRA_capacity!$F$3:$F$1699,0))=0),"heat 0, elec not",
IF(AND(INDEX(PROTRA_capacity!Q$3:Q$1699,MATCH(CHP_check_vensim_data!$I24,PROTRA_capacity!$F$3:$F$1699,0))=0,INDEX(PROTRA_capacity!Q$3:Q$1699,MATCH(CHP_check_vensim_data!$H24,PROTRA_capacity!$F$3:$F$1699,0))=0),"",
INDEX(PROTRA_capacity!Q$3:Q$1699,MATCH(CHP_check_vensim_data!$H24,PROTRA_capacity!$F$3:$F$1699,0))/INDEX(PROTRA_capacity!Q$3:Q$1699,MATCH(CHP_check_vensim_data!$I24,PROTRA_capacity!$F$3:$F$1699,0))
)))</f>
        <v/>
      </c>
      <c r="V24" s="16" t="str">
        <f>IF(AND(INDEX(PROTRA_capacity!R$3:R$1699,MATCH(CHP_check_vensim_data!$H24,PROTRA_capacity!$F$3:$F$1699,0))&lt;&gt;0,INDEX(PROTRA_capacity!R$3:R$1699,MATCH(CHP_check_vensim_data!$I24,PROTRA_capacity!$F$3:$F$1699,0))=0),"elec 0, heat not",
IF(AND(INDEX(PROTRA_capacity!R$3:R$1699,MATCH(CHP_check_vensim_data!$I24,PROTRA_capacity!$F$3:$F$1699,0))&lt;&gt;0,INDEX(PROTRA_capacity!R$3:R$1699,MATCH(CHP_check_vensim_data!$H24,PROTRA_capacity!$F$3:$F$1699,0))=0),"heat 0, elec not",
IF(AND(INDEX(PROTRA_capacity!R$3:R$1699,MATCH(CHP_check_vensim_data!$I24,PROTRA_capacity!$F$3:$F$1699,0))=0,INDEX(PROTRA_capacity!R$3:R$1699,MATCH(CHP_check_vensim_data!$H24,PROTRA_capacity!$F$3:$F$1699,0))=0),"",
INDEX(PROTRA_capacity!R$3:R$1699,MATCH(CHP_check_vensim_data!$H24,PROTRA_capacity!$F$3:$F$1699,0))/INDEX(PROTRA_capacity!R$3:R$1699,MATCH(CHP_check_vensim_data!$I24,PROTRA_capacity!$F$3:$F$1699,0))
)))</f>
        <v/>
      </c>
      <c r="W24" s="16" t="str">
        <f>IF(AND(INDEX(PROTRA_capacity!S$3:S$1699,MATCH(CHP_check_vensim_data!$H24,PROTRA_capacity!$F$3:$F$1699,0))&lt;&gt;0,INDEX(PROTRA_capacity!S$3:S$1699,MATCH(CHP_check_vensim_data!$I24,PROTRA_capacity!$F$3:$F$1699,0))=0),"elec 0, heat not",
IF(AND(INDEX(PROTRA_capacity!S$3:S$1699,MATCH(CHP_check_vensim_data!$I24,PROTRA_capacity!$F$3:$F$1699,0))&lt;&gt;0,INDEX(PROTRA_capacity!S$3:S$1699,MATCH(CHP_check_vensim_data!$H24,PROTRA_capacity!$F$3:$F$1699,0))=0),"heat 0, elec not",
IF(AND(INDEX(PROTRA_capacity!S$3:S$1699,MATCH(CHP_check_vensim_data!$I24,PROTRA_capacity!$F$3:$F$1699,0))=0,INDEX(PROTRA_capacity!S$3:S$1699,MATCH(CHP_check_vensim_data!$H24,PROTRA_capacity!$F$3:$F$1699,0))=0),"",
INDEX(PROTRA_capacity!S$3:S$1699,MATCH(CHP_check_vensim_data!$H24,PROTRA_capacity!$F$3:$F$1699,0))/INDEX(PROTRA_capacity!S$3:S$1699,MATCH(CHP_check_vensim_data!$I24,PROTRA_capacity!$F$3:$F$1699,0))
)))</f>
        <v/>
      </c>
      <c r="X24" s="16" t="str">
        <f>IF(AND(INDEX(PROTRA_capacity!T$3:T$1699,MATCH(CHP_check_vensim_data!$H24,PROTRA_capacity!$F$3:$F$1699,0))&lt;&gt;0,INDEX(PROTRA_capacity!T$3:T$1699,MATCH(CHP_check_vensim_data!$I24,PROTRA_capacity!$F$3:$F$1699,0))=0),"elec 0, heat not",
IF(AND(INDEX(PROTRA_capacity!T$3:T$1699,MATCH(CHP_check_vensim_data!$I24,PROTRA_capacity!$F$3:$F$1699,0))&lt;&gt;0,INDEX(PROTRA_capacity!T$3:T$1699,MATCH(CHP_check_vensim_data!$H24,PROTRA_capacity!$F$3:$F$1699,0))=0),"heat 0, elec not",
IF(AND(INDEX(PROTRA_capacity!T$3:T$1699,MATCH(CHP_check_vensim_data!$I24,PROTRA_capacity!$F$3:$F$1699,0))=0,INDEX(PROTRA_capacity!T$3:T$1699,MATCH(CHP_check_vensim_data!$H24,PROTRA_capacity!$F$3:$F$1699,0))=0),"",
INDEX(PROTRA_capacity!T$3:T$1699,MATCH(CHP_check_vensim_data!$H24,PROTRA_capacity!$F$3:$F$1699,0))/INDEX(PROTRA_capacity!T$3:T$1699,MATCH(CHP_check_vensim_data!$I24,PROTRA_capacity!$F$3:$F$1699,0))
)))</f>
        <v/>
      </c>
      <c r="Y24" s="16" t="str">
        <f>IF(AND(INDEX(PROTRA_capacity!U$3:U$1699,MATCH(CHP_check_vensim_data!$H24,PROTRA_capacity!$F$3:$F$1699,0))&lt;&gt;0,INDEX(PROTRA_capacity!U$3:U$1699,MATCH(CHP_check_vensim_data!$I24,PROTRA_capacity!$F$3:$F$1699,0))=0),"elec 0, heat not",
IF(AND(INDEX(PROTRA_capacity!U$3:U$1699,MATCH(CHP_check_vensim_data!$I24,PROTRA_capacity!$F$3:$F$1699,0))&lt;&gt;0,INDEX(PROTRA_capacity!U$3:U$1699,MATCH(CHP_check_vensim_data!$H24,PROTRA_capacity!$F$3:$F$1699,0))=0),"heat 0, elec not",
IF(AND(INDEX(PROTRA_capacity!U$3:U$1699,MATCH(CHP_check_vensim_data!$I24,PROTRA_capacity!$F$3:$F$1699,0))=0,INDEX(PROTRA_capacity!U$3:U$1699,MATCH(CHP_check_vensim_data!$H24,PROTRA_capacity!$F$3:$F$1699,0))=0),"",
INDEX(PROTRA_capacity!U$3:U$1699,MATCH(CHP_check_vensim_data!$H24,PROTRA_capacity!$F$3:$F$1699,0))/INDEX(PROTRA_capacity!U$3:U$1699,MATCH(CHP_check_vensim_data!$I24,PROTRA_capacity!$F$3:$F$1699,0))
)))</f>
        <v/>
      </c>
      <c r="Z24" s="72" t="e">
        <f t="shared" si="3"/>
        <v>#DIV/0!</v>
      </c>
    </row>
    <row r="25" spans="1:26" x14ac:dyDescent="0.35">
      <c r="A25" t="s">
        <v>72</v>
      </c>
      <c r="B25" t="s">
        <v>41</v>
      </c>
      <c r="C25" t="str">
        <f t="shared" si="10"/>
        <v>EASOC_TO_heat</v>
      </c>
      <c r="D25" t="str">
        <f t="shared" si="11"/>
        <v>PROTRA_CHP_HP_I</v>
      </c>
      <c r="E25" t="s">
        <v>2</v>
      </c>
      <c r="F25" t="str">
        <f t="shared" si="12"/>
        <v>CHP</v>
      </c>
      <c r="G25" t="str">
        <f t="shared" si="13"/>
        <v>mal</v>
      </c>
      <c r="H25" t="str">
        <f t="shared" si="14"/>
        <v>EASOCTO_heatPROTRA_CHP_geothermal</v>
      </c>
      <c r="I25" t="str">
        <f t="shared" si="15"/>
        <v>EASOCTO_elecPROTRA_CHP_geothermal</v>
      </c>
      <c r="J25" s="16" t="e">
        <f>IF(AND(INDEX(PROTRA_capacity!#REF!,MATCH(CHP_check_vensim_data!$H25,PROTRA_capacity!$F$3:$F$1699,0))&lt;&gt;0,INDEX(PROTRA_capacity!#REF!,MATCH(CHP_check_vensim_data!$I25,PROTRA_capacity!$F$3:$F$1699,0))=0),"elec 0, heat not",
IF(AND(INDEX(PROTRA_capacity!#REF!,MATCH(CHP_check_vensim_data!$I25,PROTRA_capacity!$F$3:$F$1699,0))&lt;&gt;0,INDEX(PROTRA_capacity!#REF!,MATCH(CHP_check_vensim_data!$H25,PROTRA_capacity!$F$3:$F$1699,0))=0),"heat 0, elec not",
IF(AND(INDEX(PROTRA_capacity!#REF!,MATCH(CHP_check_vensim_data!$I25,PROTRA_capacity!$F$3:$F$1699,0))=0,INDEX(PROTRA_capacity!#REF!,MATCH(CHP_check_vensim_data!$H25,PROTRA_capacity!$F$3:$F$1699,0))=0),"",
INDEX(PROTRA_capacity!#REF!,MATCH(CHP_check_vensim_data!$H25,PROTRA_capacity!$F$3:$F$1699,0))/INDEX(PROTRA_capacity!#REF!,MATCH(CHP_check_vensim_data!$I25,PROTRA_capacity!$F$3:$F$1699,0))
)))</f>
        <v>#REF!</v>
      </c>
      <c r="K25" s="16" t="str">
        <f>IF(AND(INDEX(PROTRA_capacity!G$3:G$1699,MATCH(CHP_check_vensim_data!$H25,PROTRA_capacity!$F$3:$F$1699,0))&lt;&gt;0,INDEX(PROTRA_capacity!G$3:G$1699,MATCH(CHP_check_vensim_data!$I25,PROTRA_capacity!$F$3:$F$1699,0))=0),"elec 0, heat not",
IF(AND(INDEX(PROTRA_capacity!G$3:G$1699,MATCH(CHP_check_vensim_data!$I25,PROTRA_capacity!$F$3:$F$1699,0))&lt;&gt;0,INDEX(PROTRA_capacity!G$3:G$1699,MATCH(CHP_check_vensim_data!$H25,PROTRA_capacity!$F$3:$F$1699,0))=0),"heat 0, elec not",
IF(AND(INDEX(PROTRA_capacity!G$3:G$1699,MATCH(CHP_check_vensim_data!$I25,PROTRA_capacity!$F$3:$F$1699,0))=0,INDEX(PROTRA_capacity!G$3:G$1699,MATCH(CHP_check_vensim_data!$H25,PROTRA_capacity!$F$3:$F$1699,0))=0),"",
INDEX(PROTRA_capacity!G$3:G$1699,MATCH(CHP_check_vensim_data!$H25,PROTRA_capacity!$F$3:$F$1699,0))/INDEX(PROTRA_capacity!G$3:G$1699,MATCH(CHP_check_vensim_data!$I25,PROTRA_capacity!$F$3:$F$1699,0))
)))</f>
        <v/>
      </c>
      <c r="L25" s="16" t="str">
        <f>IF(AND(INDEX(PROTRA_capacity!H$3:H$1699,MATCH(CHP_check_vensim_data!$H25,PROTRA_capacity!$F$3:$F$1699,0))&lt;&gt;0,INDEX(PROTRA_capacity!H$3:H$1699,MATCH(CHP_check_vensim_data!$I25,PROTRA_capacity!$F$3:$F$1699,0))=0),"elec 0, heat not",
IF(AND(INDEX(PROTRA_capacity!H$3:H$1699,MATCH(CHP_check_vensim_data!$I25,PROTRA_capacity!$F$3:$F$1699,0))&lt;&gt;0,INDEX(PROTRA_capacity!H$3:H$1699,MATCH(CHP_check_vensim_data!$H25,PROTRA_capacity!$F$3:$F$1699,0))=0),"heat 0, elec not",
IF(AND(INDEX(PROTRA_capacity!H$3:H$1699,MATCH(CHP_check_vensim_data!$I25,PROTRA_capacity!$F$3:$F$1699,0))=0,INDEX(PROTRA_capacity!H$3:H$1699,MATCH(CHP_check_vensim_data!$H25,PROTRA_capacity!$F$3:$F$1699,0))=0),"",
INDEX(PROTRA_capacity!H$3:H$1699,MATCH(CHP_check_vensim_data!$H25,PROTRA_capacity!$F$3:$F$1699,0))/INDEX(PROTRA_capacity!H$3:H$1699,MATCH(CHP_check_vensim_data!$I25,PROTRA_capacity!$F$3:$F$1699,0))
)))</f>
        <v/>
      </c>
      <c r="M25" s="16" t="str">
        <f>IF(AND(INDEX(PROTRA_capacity!I$3:I$1699,MATCH(CHP_check_vensim_data!$H25,PROTRA_capacity!$F$3:$F$1699,0))&lt;&gt;0,INDEX(PROTRA_capacity!I$3:I$1699,MATCH(CHP_check_vensim_data!$I25,PROTRA_capacity!$F$3:$F$1699,0))=0),"elec 0, heat not",
IF(AND(INDEX(PROTRA_capacity!I$3:I$1699,MATCH(CHP_check_vensim_data!$I25,PROTRA_capacity!$F$3:$F$1699,0))&lt;&gt;0,INDEX(PROTRA_capacity!I$3:I$1699,MATCH(CHP_check_vensim_data!$H25,PROTRA_capacity!$F$3:$F$1699,0))=0),"heat 0, elec not",
IF(AND(INDEX(PROTRA_capacity!I$3:I$1699,MATCH(CHP_check_vensim_data!$I25,PROTRA_capacity!$F$3:$F$1699,0))=0,INDEX(PROTRA_capacity!I$3:I$1699,MATCH(CHP_check_vensim_data!$H25,PROTRA_capacity!$F$3:$F$1699,0))=0),"",
INDEX(PROTRA_capacity!I$3:I$1699,MATCH(CHP_check_vensim_data!$H25,PROTRA_capacity!$F$3:$F$1699,0))/INDEX(PROTRA_capacity!I$3:I$1699,MATCH(CHP_check_vensim_data!$I25,PROTRA_capacity!$F$3:$F$1699,0))
)))</f>
        <v/>
      </c>
      <c r="N25" s="16" t="str">
        <f>IF(AND(INDEX(PROTRA_capacity!J$3:J$1699,MATCH(CHP_check_vensim_data!$H25,PROTRA_capacity!$F$3:$F$1699,0))&lt;&gt;0,INDEX(PROTRA_capacity!J$3:J$1699,MATCH(CHP_check_vensim_data!$I25,PROTRA_capacity!$F$3:$F$1699,0))=0),"elec 0, heat not",
IF(AND(INDEX(PROTRA_capacity!J$3:J$1699,MATCH(CHP_check_vensim_data!$I25,PROTRA_capacity!$F$3:$F$1699,0))&lt;&gt;0,INDEX(PROTRA_capacity!J$3:J$1699,MATCH(CHP_check_vensim_data!$H25,PROTRA_capacity!$F$3:$F$1699,0))=0),"heat 0, elec not",
IF(AND(INDEX(PROTRA_capacity!J$3:J$1699,MATCH(CHP_check_vensim_data!$I25,PROTRA_capacity!$F$3:$F$1699,0))=0,INDEX(PROTRA_capacity!J$3:J$1699,MATCH(CHP_check_vensim_data!$H25,PROTRA_capacity!$F$3:$F$1699,0))=0),"",
INDEX(PROTRA_capacity!J$3:J$1699,MATCH(CHP_check_vensim_data!$H25,PROTRA_capacity!$F$3:$F$1699,0))/INDEX(PROTRA_capacity!J$3:J$1699,MATCH(CHP_check_vensim_data!$I25,PROTRA_capacity!$F$3:$F$1699,0))
)))</f>
        <v/>
      </c>
      <c r="O25" s="16" t="str">
        <f>IF(AND(INDEX(PROTRA_capacity!K$3:K$1699,MATCH(CHP_check_vensim_data!$H25,PROTRA_capacity!$F$3:$F$1699,0))&lt;&gt;0,INDEX(PROTRA_capacity!K$3:K$1699,MATCH(CHP_check_vensim_data!$I25,PROTRA_capacity!$F$3:$F$1699,0))=0),"elec 0, heat not",
IF(AND(INDEX(PROTRA_capacity!K$3:K$1699,MATCH(CHP_check_vensim_data!$I25,PROTRA_capacity!$F$3:$F$1699,0))&lt;&gt;0,INDEX(PROTRA_capacity!K$3:K$1699,MATCH(CHP_check_vensim_data!$H25,PROTRA_capacity!$F$3:$F$1699,0))=0),"heat 0, elec not",
IF(AND(INDEX(PROTRA_capacity!K$3:K$1699,MATCH(CHP_check_vensim_data!$I25,PROTRA_capacity!$F$3:$F$1699,0))=0,INDEX(PROTRA_capacity!K$3:K$1699,MATCH(CHP_check_vensim_data!$H25,PROTRA_capacity!$F$3:$F$1699,0))=0),"",
INDEX(PROTRA_capacity!K$3:K$1699,MATCH(CHP_check_vensim_data!$H25,PROTRA_capacity!$F$3:$F$1699,0))/INDEX(PROTRA_capacity!K$3:K$1699,MATCH(CHP_check_vensim_data!$I25,PROTRA_capacity!$F$3:$F$1699,0))
)))</f>
        <v/>
      </c>
      <c r="P25" s="16" t="str">
        <f>IF(AND(INDEX(PROTRA_capacity!L$3:L$1699,MATCH(CHP_check_vensim_data!$H25,PROTRA_capacity!$F$3:$F$1699,0))&lt;&gt;0,INDEX(PROTRA_capacity!L$3:L$1699,MATCH(CHP_check_vensim_data!$I25,PROTRA_capacity!$F$3:$F$1699,0))=0),"elec 0, heat not",
IF(AND(INDEX(PROTRA_capacity!L$3:L$1699,MATCH(CHP_check_vensim_data!$I25,PROTRA_capacity!$F$3:$F$1699,0))&lt;&gt;0,INDEX(PROTRA_capacity!L$3:L$1699,MATCH(CHP_check_vensim_data!$H25,PROTRA_capacity!$F$3:$F$1699,0))=0),"heat 0, elec not",
IF(AND(INDEX(PROTRA_capacity!L$3:L$1699,MATCH(CHP_check_vensim_data!$I25,PROTRA_capacity!$F$3:$F$1699,0))=0,INDEX(PROTRA_capacity!L$3:L$1699,MATCH(CHP_check_vensim_data!$H25,PROTRA_capacity!$F$3:$F$1699,0))=0),"",
INDEX(PROTRA_capacity!L$3:L$1699,MATCH(CHP_check_vensim_data!$H25,PROTRA_capacity!$F$3:$F$1699,0))/INDEX(PROTRA_capacity!L$3:L$1699,MATCH(CHP_check_vensim_data!$I25,PROTRA_capacity!$F$3:$F$1699,0))
)))</f>
        <v/>
      </c>
      <c r="Q25" s="16" t="str">
        <f>IF(AND(INDEX(PROTRA_capacity!M$3:M$1699,MATCH(CHP_check_vensim_data!$H25,PROTRA_capacity!$F$3:$F$1699,0))&lt;&gt;0,INDEX(PROTRA_capacity!M$3:M$1699,MATCH(CHP_check_vensim_data!$I25,PROTRA_capacity!$F$3:$F$1699,0))=0),"elec 0, heat not",
IF(AND(INDEX(PROTRA_capacity!M$3:M$1699,MATCH(CHP_check_vensim_data!$I25,PROTRA_capacity!$F$3:$F$1699,0))&lt;&gt;0,INDEX(PROTRA_capacity!M$3:M$1699,MATCH(CHP_check_vensim_data!$H25,PROTRA_capacity!$F$3:$F$1699,0))=0),"heat 0, elec not",
IF(AND(INDEX(PROTRA_capacity!M$3:M$1699,MATCH(CHP_check_vensim_data!$I25,PROTRA_capacity!$F$3:$F$1699,0))=0,INDEX(PROTRA_capacity!M$3:M$1699,MATCH(CHP_check_vensim_data!$H25,PROTRA_capacity!$F$3:$F$1699,0))=0),"",
INDEX(PROTRA_capacity!M$3:M$1699,MATCH(CHP_check_vensim_data!$H25,PROTRA_capacity!$F$3:$F$1699,0))/INDEX(PROTRA_capacity!M$3:M$1699,MATCH(CHP_check_vensim_data!$I25,PROTRA_capacity!$F$3:$F$1699,0))
)))</f>
        <v/>
      </c>
      <c r="R25" s="16" t="str">
        <f>IF(AND(INDEX(PROTRA_capacity!N$3:N$1699,MATCH(CHP_check_vensim_data!$H25,PROTRA_capacity!$F$3:$F$1699,0))&lt;&gt;0,INDEX(PROTRA_capacity!N$3:N$1699,MATCH(CHP_check_vensim_data!$I25,PROTRA_capacity!$F$3:$F$1699,0))=0),"elec 0, heat not",
IF(AND(INDEX(PROTRA_capacity!N$3:N$1699,MATCH(CHP_check_vensim_data!$I25,PROTRA_capacity!$F$3:$F$1699,0))&lt;&gt;0,INDEX(PROTRA_capacity!N$3:N$1699,MATCH(CHP_check_vensim_data!$H25,PROTRA_capacity!$F$3:$F$1699,0))=0),"heat 0, elec not",
IF(AND(INDEX(PROTRA_capacity!N$3:N$1699,MATCH(CHP_check_vensim_data!$I25,PROTRA_capacity!$F$3:$F$1699,0))=0,INDEX(PROTRA_capacity!N$3:N$1699,MATCH(CHP_check_vensim_data!$H25,PROTRA_capacity!$F$3:$F$1699,0))=0),"",
INDEX(PROTRA_capacity!N$3:N$1699,MATCH(CHP_check_vensim_data!$H25,PROTRA_capacity!$F$3:$F$1699,0))/INDEX(PROTRA_capacity!N$3:N$1699,MATCH(CHP_check_vensim_data!$I25,PROTRA_capacity!$F$3:$F$1699,0))
)))</f>
        <v/>
      </c>
      <c r="S25" s="16" t="str">
        <f>IF(AND(INDEX(PROTRA_capacity!O$3:O$1699,MATCH(CHP_check_vensim_data!$H25,PROTRA_capacity!$F$3:$F$1699,0))&lt;&gt;0,INDEX(PROTRA_capacity!O$3:O$1699,MATCH(CHP_check_vensim_data!$I25,PROTRA_capacity!$F$3:$F$1699,0))=0),"elec 0, heat not",
IF(AND(INDEX(PROTRA_capacity!O$3:O$1699,MATCH(CHP_check_vensim_data!$I25,PROTRA_capacity!$F$3:$F$1699,0))&lt;&gt;0,INDEX(PROTRA_capacity!O$3:O$1699,MATCH(CHP_check_vensim_data!$H25,PROTRA_capacity!$F$3:$F$1699,0))=0),"heat 0, elec not",
IF(AND(INDEX(PROTRA_capacity!O$3:O$1699,MATCH(CHP_check_vensim_data!$I25,PROTRA_capacity!$F$3:$F$1699,0))=0,INDEX(PROTRA_capacity!O$3:O$1699,MATCH(CHP_check_vensim_data!$H25,PROTRA_capacity!$F$3:$F$1699,0))=0),"",
INDEX(PROTRA_capacity!O$3:O$1699,MATCH(CHP_check_vensim_data!$H25,PROTRA_capacity!$F$3:$F$1699,0))/INDEX(PROTRA_capacity!O$3:O$1699,MATCH(CHP_check_vensim_data!$I25,PROTRA_capacity!$F$3:$F$1699,0))
)))</f>
        <v/>
      </c>
      <c r="T25" s="16" t="str">
        <f>IF(AND(INDEX(PROTRA_capacity!P$3:P$1699,MATCH(CHP_check_vensim_data!$H25,PROTRA_capacity!$F$3:$F$1699,0))&lt;&gt;0,INDEX(PROTRA_capacity!P$3:P$1699,MATCH(CHP_check_vensim_data!$I25,PROTRA_capacity!$F$3:$F$1699,0))=0),"elec 0, heat not",
IF(AND(INDEX(PROTRA_capacity!P$3:P$1699,MATCH(CHP_check_vensim_data!$I25,PROTRA_capacity!$F$3:$F$1699,0))&lt;&gt;0,INDEX(PROTRA_capacity!P$3:P$1699,MATCH(CHP_check_vensim_data!$H25,PROTRA_capacity!$F$3:$F$1699,0))=0),"heat 0, elec not",
IF(AND(INDEX(PROTRA_capacity!P$3:P$1699,MATCH(CHP_check_vensim_data!$I25,PROTRA_capacity!$F$3:$F$1699,0))=0,INDEX(PROTRA_capacity!P$3:P$1699,MATCH(CHP_check_vensim_data!$H25,PROTRA_capacity!$F$3:$F$1699,0))=0),"",
INDEX(PROTRA_capacity!P$3:P$1699,MATCH(CHP_check_vensim_data!$H25,PROTRA_capacity!$F$3:$F$1699,0))/INDEX(PROTRA_capacity!P$3:P$1699,MATCH(CHP_check_vensim_data!$I25,PROTRA_capacity!$F$3:$F$1699,0))
)))</f>
        <v/>
      </c>
      <c r="U25" s="16" t="str">
        <f>IF(AND(INDEX(PROTRA_capacity!Q$3:Q$1699,MATCH(CHP_check_vensim_data!$H25,PROTRA_capacity!$F$3:$F$1699,0))&lt;&gt;0,INDEX(PROTRA_capacity!Q$3:Q$1699,MATCH(CHP_check_vensim_data!$I25,PROTRA_capacity!$F$3:$F$1699,0))=0),"elec 0, heat not",
IF(AND(INDEX(PROTRA_capacity!Q$3:Q$1699,MATCH(CHP_check_vensim_data!$I25,PROTRA_capacity!$F$3:$F$1699,0))&lt;&gt;0,INDEX(PROTRA_capacity!Q$3:Q$1699,MATCH(CHP_check_vensim_data!$H25,PROTRA_capacity!$F$3:$F$1699,0))=0),"heat 0, elec not",
IF(AND(INDEX(PROTRA_capacity!Q$3:Q$1699,MATCH(CHP_check_vensim_data!$I25,PROTRA_capacity!$F$3:$F$1699,0))=0,INDEX(PROTRA_capacity!Q$3:Q$1699,MATCH(CHP_check_vensim_data!$H25,PROTRA_capacity!$F$3:$F$1699,0))=0),"",
INDEX(PROTRA_capacity!Q$3:Q$1699,MATCH(CHP_check_vensim_data!$H25,PROTRA_capacity!$F$3:$F$1699,0))/INDEX(PROTRA_capacity!Q$3:Q$1699,MATCH(CHP_check_vensim_data!$I25,PROTRA_capacity!$F$3:$F$1699,0))
)))</f>
        <v/>
      </c>
      <c r="V25" s="16" t="str">
        <f>IF(AND(INDEX(PROTRA_capacity!R$3:R$1699,MATCH(CHP_check_vensim_data!$H25,PROTRA_capacity!$F$3:$F$1699,0))&lt;&gt;0,INDEX(PROTRA_capacity!R$3:R$1699,MATCH(CHP_check_vensim_data!$I25,PROTRA_capacity!$F$3:$F$1699,0))=0),"elec 0, heat not",
IF(AND(INDEX(PROTRA_capacity!R$3:R$1699,MATCH(CHP_check_vensim_data!$I25,PROTRA_capacity!$F$3:$F$1699,0))&lt;&gt;0,INDEX(PROTRA_capacity!R$3:R$1699,MATCH(CHP_check_vensim_data!$H25,PROTRA_capacity!$F$3:$F$1699,0))=0),"heat 0, elec not",
IF(AND(INDEX(PROTRA_capacity!R$3:R$1699,MATCH(CHP_check_vensim_data!$I25,PROTRA_capacity!$F$3:$F$1699,0))=0,INDEX(PROTRA_capacity!R$3:R$1699,MATCH(CHP_check_vensim_data!$H25,PROTRA_capacity!$F$3:$F$1699,0))=0),"",
INDEX(PROTRA_capacity!R$3:R$1699,MATCH(CHP_check_vensim_data!$H25,PROTRA_capacity!$F$3:$F$1699,0))/INDEX(PROTRA_capacity!R$3:R$1699,MATCH(CHP_check_vensim_data!$I25,PROTRA_capacity!$F$3:$F$1699,0))
)))</f>
        <v/>
      </c>
      <c r="W25" s="16" t="str">
        <f>IF(AND(INDEX(PROTRA_capacity!S$3:S$1699,MATCH(CHP_check_vensim_data!$H25,PROTRA_capacity!$F$3:$F$1699,0))&lt;&gt;0,INDEX(PROTRA_capacity!S$3:S$1699,MATCH(CHP_check_vensim_data!$I25,PROTRA_capacity!$F$3:$F$1699,0))=0),"elec 0, heat not",
IF(AND(INDEX(PROTRA_capacity!S$3:S$1699,MATCH(CHP_check_vensim_data!$I25,PROTRA_capacity!$F$3:$F$1699,0))&lt;&gt;0,INDEX(PROTRA_capacity!S$3:S$1699,MATCH(CHP_check_vensim_data!$H25,PROTRA_capacity!$F$3:$F$1699,0))=0),"heat 0, elec not",
IF(AND(INDEX(PROTRA_capacity!S$3:S$1699,MATCH(CHP_check_vensim_data!$I25,PROTRA_capacity!$F$3:$F$1699,0))=0,INDEX(PROTRA_capacity!S$3:S$1699,MATCH(CHP_check_vensim_data!$H25,PROTRA_capacity!$F$3:$F$1699,0))=0),"",
INDEX(PROTRA_capacity!S$3:S$1699,MATCH(CHP_check_vensim_data!$H25,PROTRA_capacity!$F$3:$F$1699,0))/INDEX(PROTRA_capacity!S$3:S$1699,MATCH(CHP_check_vensim_data!$I25,PROTRA_capacity!$F$3:$F$1699,0))
)))</f>
        <v/>
      </c>
      <c r="X25" s="16" t="str">
        <f>IF(AND(INDEX(PROTRA_capacity!T$3:T$1699,MATCH(CHP_check_vensim_data!$H25,PROTRA_capacity!$F$3:$F$1699,0))&lt;&gt;0,INDEX(PROTRA_capacity!T$3:T$1699,MATCH(CHP_check_vensim_data!$I25,PROTRA_capacity!$F$3:$F$1699,0))=0),"elec 0, heat not",
IF(AND(INDEX(PROTRA_capacity!T$3:T$1699,MATCH(CHP_check_vensim_data!$I25,PROTRA_capacity!$F$3:$F$1699,0))&lt;&gt;0,INDEX(PROTRA_capacity!T$3:T$1699,MATCH(CHP_check_vensim_data!$H25,PROTRA_capacity!$F$3:$F$1699,0))=0),"heat 0, elec not",
IF(AND(INDEX(PROTRA_capacity!T$3:T$1699,MATCH(CHP_check_vensim_data!$I25,PROTRA_capacity!$F$3:$F$1699,0))=0,INDEX(PROTRA_capacity!T$3:T$1699,MATCH(CHP_check_vensim_data!$H25,PROTRA_capacity!$F$3:$F$1699,0))=0),"",
INDEX(PROTRA_capacity!T$3:T$1699,MATCH(CHP_check_vensim_data!$H25,PROTRA_capacity!$F$3:$F$1699,0))/INDEX(PROTRA_capacity!T$3:T$1699,MATCH(CHP_check_vensim_data!$I25,PROTRA_capacity!$F$3:$F$1699,0))
)))</f>
        <v/>
      </c>
      <c r="Y25" s="16" t="str">
        <f>IF(AND(INDEX(PROTRA_capacity!U$3:U$1699,MATCH(CHP_check_vensim_data!$H25,PROTRA_capacity!$F$3:$F$1699,0))&lt;&gt;0,INDEX(PROTRA_capacity!U$3:U$1699,MATCH(CHP_check_vensim_data!$I25,PROTRA_capacity!$F$3:$F$1699,0))=0),"elec 0, heat not",
IF(AND(INDEX(PROTRA_capacity!U$3:U$1699,MATCH(CHP_check_vensim_data!$I25,PROTRA_capacity!$F$3:$F$1699,0))&lt;&gt;0,INDEX(PROTRA_capacity!U$3:U$1699,MATCH(CHP_check_vensim_data!$H25,PROTRA_capacity!$F$3:$F$1699,0))=0),"heat 0, elec not",
IF(AND(INDEX(PROTRA_capacity!U$3:U$1699,MATCH(CHP_check_vensim_data!$I25,PROTRA_capacity!$F$3:$F$1699,0))=0,INDEX(PROTRA_capacity!U$3:U$1699,MATCH(CHP_check_vensim_data!$H25,PROTRA_capacity!$F$3:$F$1699,0))=0),"",
INDEX(PROTRA_capacity!U$3:U$1699,MATCH(CHP_check_vensim_data!$H25,PROTRA_capacity!$F$3:$F$1699,0))/INDEX(PROTRA_capacity!U$3:U$1699,MATCH(CHP_check_vensim_data!$I25,PROTRA_capacity!$F$3:$F$1699,0))
)))</f>
        <v/>
      </c>
      <c r="Z25" s="72" t="e">
        <f t="shared" si="3"/>
        <v>#DIV/0!</v>
      </c>
    </row>
    <row r="26" spans="1:26" x14ac:dyDescent="0.35">
      <c r="A26" t="s">
        <v>72</v>
      </c>
      <c r="B26" t="s">
        <v>41</v>
      </c>
      <c r="C26" t="str">
        <f t="shared" si="10"/>
        <v>EASOC_TO_heat</v>
      </c>
      <c r="D26" t="str">
        <f t="shared" si="11"/>
        <v>PROTRA_CHP_HP_I</v>
      </c>
      <c r="E26" t="s">
        <v>3</v>
      </c>
      <c r="F26" t="str">
        <f t="shared" si="12"/>
        <v>CHP</v>
      </c>
      <c r="G26" t="str">
        <f t="shared" si="13"/>
        <v>els</v>
      </c>
      <c r="H26" t="str">
        <f t="shared" si="14"/>
        <v>EASOCTO_heatPROTRA_CHP_liquid_fuels</v>
      </c>
      <c r="I26" t="str">
        <f t="shared" si="15"/>
        <v>EASOCTO_elecPROTRA_CHP_liquid_fuels</v>
      </c>
      <c r="J26" s="16" t="e">
        <f>IF(AND(INDEX(PROTRA_capacity!#REF!,MATCH(CHP_check_vensim_data!$H26,PROTRA_capacity!$F$3:$F$1699,0))&lt;&gt;0,INDEX(PROTRA_capacity!#REF!,MATCH(CHP_check_vensim_data!$I26,PROTRA_capacity!$F$3:$F$1699,0))=0),"elec 0, heat not",
IF(AND(INDEX(PROTRA_capacity!#REF!,MATCH(CHP_check_vensim_data!$I26,PROTRA_capacity!$F$3:$F$1699,0))&lt;&gt;0,INDEX(PROTRA_capacity!#REF!,MATCH(CHP_check_vensim_data!$H26,PROTRA_capacity!$F$3:$F$1699,0))=0),"heat 0, elec not",
IF(AND(INDEX(PROTRA_capacity!#REF!,MATCH(CHP_check_vensim_data!$I26,PROTRA_capacity!$F$3:$F$1699,0))=0,INDEX(PROTRA_capacity!#REF!,MATCH(CHP_check_vensim_data!$H26,PROTRA_capacity!$F$3:$F$1699,0))=0),"",
INDEX(PROTRA_capacity!#REF!,MATCH(CHP_check_vensim_data!$H26,PROTRA_capacity!$F$3:$F$1699,0))/INDEX(PROTRA_capacity!#REF!,MATCH(CHP_check_vensim_data!$I26,PROTRA_capacity!$F$3:$F$1699,0))
)))</f>
        <v>#REF!</v>
      </c>
      <c r="K26" s="16">
        <f>IF(AND(INDEX(PROTRA_capacity!G$3:G$1699,MATCH(CHP_check_vensim_data!$H26,PROTRA_capacity!$F$3:$F$1699,0))&lt;&gt;0,INDEX(PROTRA_capacity!G$3:G$1699,MATCH(CHP_check_vensim_data!$I26,PROTRA_capacity!$F$3:$F$1699,0))=0),"elec 0, heat not",
IF(AND(INDEX(PROTRA_capacity!G$3:G$1699,MATCH(CHP_check_vensim_data!$I26,PROTRA_capacity!$F$3:$F$1699,0))&lt;&gt;0,INDEX(PROTRA_capacity!G$3:G$1699,MATCH(CHP_check_vensim_data!$H26,PROTRA_capacity!$F$3:$F$1699,0))=0),"heat 0, elec not",
IF(AND(INDEX(PROTRA_capacity!G$3:G$1699,MATCH(CHP_check_vensim_data!$I26,PROTRA_capacity!$F$3:$F$1699,0))=0,INDEX(PROTRA_capacity!G$3:G$1699,MATCH(CHP_check_vensim_data!$H26,PROTRA_capacity!$F$3:$F$1699,0))=0),"",
INDEX(PROTRA_capacity!G$3:G$1699,MATCH(CHP_check_vensim_data!$H26,PROTRA_capacity!$F$3:$F$1699,0))/INDEX(PROTRA_capacity!G$3:G$1699,MATCH(CHP_check_vensim_data!$I26,PROTRA_capacity!$F$3:$F$1699,0))
)))</f>
        <v>1.8024784538254794</v>
      </c>
      <c r="L26" s="16">
        <f>IF(AND(INDEX(PROTRA_capacity!H$3:H$1699,MATCH(CHP_check_vensim_data!$H26,PROTRA_capacity!$F$3:$F$1699,0))&lt;&gt;0,INDEX(PROTRA_capacity!H$3:H$1699,MATCH(CHP_check_vensim_data!$I26,PROTRA_capacity!$F$3:$F$1699,0))=0),"elec 0, heat not",
IF(AND(INDEX(PROTRA_capacity!H$3:H$1699,MATCH(CHP_check_vensim_data!$I26,PROTRA_capacity!$F$3:$F$1699,0))&lt;&gt;0,INDEX(PROTRA_capacity!H$3:H$1699,MATCH(CHP_check_vensim_data!$H26,PROTRA_capacity!$F$3:$F$1699,0))=0),"heat 0, elec not",
IF(AND(INDEX(PROTRA_capacity!H$3:H$1699,MATCH(CHP_check_vensim_data!$I26,PROTRA_capacity!$F$3:$F$1699,0))=0,INDEX(PROTRA_capacity!H$3:H$1699,MATCH(CHP_check_vensim_data!$H26,PROTRA_capacity!$F$3:$F$1699,0))=0),"",
INDEX(PROTRA_capacity!H$3:H$1699,MATCH(CHP_check_vensim_data!$H26,PROTRA_capacity!$F$3:$F$1699,0))/INDEX(PROTRA_capacity!H$3:H$1699,MATCH(CHP_check_vensim_data!$I26,PROTRA_capacity!$F$3:$F$1699,0))
)))</f>
        <v>1.9025401931218004</v>
      </c>
      <c r="M26" s="16">
        <f>IF(AND(INDEX(PROTRA_capacity!I$3:I$1699,MATCH(CHP_check_vensim_data!$H26,PROTRA_capacity!$F$3:$F$1699,0))&lt;&gt;0,INDEX(PROTRA_capacity!I$3:I$1699,MATCH(CHP_check_vensim_data!$I26,PROTRA_capacity!$F$3:$F$1699,0))=0),"elec 0, heat not",
IF(AND(INDEX(PROTRA_capacity!I$3:I$1699,MATCH(CHP_check_vensim_data!$I26,PROTRA_capacity!$F$3:$F$1699,0))&lt;&gt;0,INDEX(PROTRA_capacity!I$3:I$1699,MATCH(CHP_check_vensim_data!$H26,PROTRA_capacity!$F$3:$F$1699,0))=0),"heat 0, elec not",
IF(AND(INDEX(PROTRA_capacity!I$3:I$1699,MATCH(CHP_check_vensim_data!$I26,PROTRA_capacity!$F$3:$F$1699,0))=0,INDEX(PROTRA_capacity!I$3:I$1699,MATCH(CHP_check_vensim_data!$H26,PROTRA_capacity!$F$3:$F$1699,0))=0),"",
INDEX(PROTRA_capacity!I$3:I$1699,MATCH(CHP_check_vensim_data!$H26,PROTRA_capacity!$F$3:$F$1699,0))/INDEX(PROTRA_capacity!I$3:I$1699,MATCH(CHP_check_vensim_data!$I26,PROTRA_capacity!$F$3:$F$1699,0))
)))</f>
        <v>1.5017368945345515</v>
      </c>
      <c r="N26" s="16">
        <f>IF(AND(INDEX(PROTRA_capacity!J$3:J$1699,MATCH(CHP_check_vensim_data!$H26,PROTRA_capacity!$F$3:$F$1699,0))&lt;&gt;0,INDEX(PROTRA_capacity!J$3:J$1699,MATCH(CHP_check_vensim_data!$I26,PROTRA_capacity!$F$3:$F$1699,0))=0),"elec 0, heat not",
IF(AND(INDEX(PROTRA_capacity!J$3:J$1699,MATCH(CHP_check_vensim_data!$I26,PROTRA_capacity!$F$3:$F$1699,0))&lt;&gt;0,INDEX(PROTRA_capacity!J$3:J$1699,MATCH(CHP_check_vensim_data!$H26,PROTRA_capacity!$F$3:$F$1699,0))=0),"heat 0, elec not",
IF(AND(INDEX(PROTRA_capacity!J$3:J$1699,MATCH(CHP_check_vensim_data!$I26,PROTRA_capacity!$F$3:$F$1699,0))=0,INDEX(PROTRA_capacity!J$3:J$1699,MATCH(CHP_check_vensim_data!$H26,PROTRA_capacity!$F$3:$F$1699,0))=0),"",
INDEX(PROTRA_capacity!J$3:J$1699,MATCH(CHP_check_vensim_data!$H26,PROTRA_capacity!$F$3:$F$1699,0))/INDEX(PROTRA_capacity!J$3:J$1699,MATCH(CHP_check_vensim_data!$I26,PROTRA_capacity!$F$3:$F$1699,0))
)))</f>
        <v>1.0619761746774885</v>
      </c>
      <c r="O26" s="16">
        <f>IF(AND(INDEX(PROTRA_capacity!K$3:K$1699,MATCH(CHP_check_vensim_data!$H26,PROTRA_capacity!$F$3:$F$1699,0))&lt;&gt;0,INDEX(PROTRA_capacity!K$3:K$1699,MATCH(CHP_check_vensim_data!$I26,PROTRA_capacity!$F$3:$F$1699,0))=0),"elec 0, heat not",
IF(AND(INDEX(PROTRA_capacity!K$3:K$1699,MATCH(CHP_check_vensim_data!$I26,PROTRA_capacity!$F$3:$F$1699,0))&lt;&gt;0,INDEX(PROTRA_capacity!K$3:K$1699,MATCH(CHP_check_vensim_data!$H26,PROTRA_capacity!$F$3:$F$1699,0))=0),"heat 0, elec not",
IF(AND(INDEX(PROTRA_capacity!K$3:K$1699,MATCH(CHP_check_vensim_data!$I26,PROTRA_capacity!$F$3:$F$1699,0))=0,INDEX(PROTRA_capacity!K$3:K$1699,MATCH(CHP_check_vensim_data!$H26,PROTRA_capacity!$F$3:$F$1699,0))=0),"",
INDEX(PROTRA_capacity!K$3:K$1699,MATCH(CHP_check_vensim_data!$H26,PROTRA_capacity!$F$3:$F$1699,0))/INDEX(PROTRA_capacity!K$3:K$1699,MATCH(CHP_check_vensim_data!$I26,PROTRA_capacity!$F$3:$F$1699,0))
)))</f>
        <v>0.7735522155937381</v>
      </c>
      <c r="P26" s="16">
        <f>IF(AND(INDEX(PROTRA_capacity!L$3:L$1699,MATCH(CHP_check_vensim_data!$H26,PROTRA_capacity!$F$3:$F$1699,0))&lt;&gt;0,INDEX(PROTRA_capacity!L$3:L$1699,MATCH(CHP_check_vensim_data!$I26,PROTRA_capacity!$F$3:$F$1699,0))=0),"elec 0, heat not",
IF(AND(INDEX(PROTRA_capacity!L$3:L$1699,MATCH(CHP_check_vensim_data!$I26,PROTRA_capacity!$F$3:$F$1699,0))&lt;&gt;0,INDEX(PROTRA_capacity!L$3:L$1699,MATCH(CHP_check_vensim_data!$H26,PROTRA_capacity!$F$3:$F$1699,0))=0),"heat 0, elec not",
IF(AND(INDEX(PROTRA_capacity!L$3:L$1699,MATCH(CHP_check_vensim_data!$I26,PROTRA_capacity!$F$3:$F$1699,0))=0,INDEX(PROTRA_capacity!L$3:L$1699,MATCH(CHP_check_vensim_data!$H26,PROTRA_capacity!$F$3:$F$1699,0))=0),"",
INDEX(PROTRA_capacity!L$3:L$1699,MATCH(CHP_check_vensim_data!$H26,PROTRA_capacity!$F$3:$F$1699,0))/INDEX(PROTRA_capacity!L$3:L$1699,MATCH(CHP_check_vensim_data!$I26,PROTRA_capacity!$F$3:$F$1699,0))
)))</f>
        <v>0.68741515378241236</v>
      </c>
      <c r="Q26" s="16">
        <f>IF(AND(INDEX(PROTRA_capacity!M$3:M$1699,MATCH(CHP_check_vensim_data!$H26,PROTRA_capacity!$F$3:$F$1699,0))&lt;&gt;0,INDEX(PROTRA_capacity!M$3:M$1699,MATCH(CHP_check_vensim_data!$I26,PROTRA_capacity!$F$3:$F$1699,0))=0),"elec 0, heat not",
IF(AND(INDEX(PROTRA_capacity!M$3:M$1699,MATCH(CHP_check_vensim_data!$I26,PROTRA_capacity!$F$3:$F$1699,0))&lt;&gt;0,INDEX(PROTRA_capacity!M$3:M$1699,MATCH(CHP_check_vensim_data!$H26,PROTRA_capacity!$F$3:$F$1699,0))=0),"heat 0, elec not",
IF(AND(INDEX(PROTRA_capacity!M$3:M$1699,MATCH(CHP_check_vensim_data!$I26,PROTRA_capacity!$F$3:$F$1699,0))=0,INDEX(PROTRA_capacity!M$3:M$1699,MATCH(CHP_check_vensim_data!$H26,PROTRA_capacity!$F$3:$F$1699,0))=0),"",
INDEX(PROTRA_capacity!M$3:M$1699,MATCH(CHP_check_vensim_data!$H26,PROTRA_capacity!$F$3:$F$1699,0))/INDEX(PROTRA_capacity!M$3:M$1699,MATCH(CHP_check_vensim_data!$I26,PROTRA_capacity!$F$3:$F$1699,0))
)))</f>
        <v>0.62532803520069802</v>
      </c>
      <c r="R26" s="16">
        <f>IF(AND(INDEX(PROTRA_capacity!N$3:N$1699,MATCH(CHP_check_vensim_data!$H26,PROTRA_capacity!$F$3:$F$1699,0))&lt;&gt;0,INDEX(PROTRA_capacity!N$3:N$1699,MATCH(CHP_check_vensim_data!$I26,PROTRA_capacity!$F$3:$F$1699,0))=0),"elec 0, heat not",
IF(AND(INDEX(PROTRA_capacity!N$3:N$1699,MATCH(CHP_check_vensim_data!$I26,PROTRA_capacity!$F$3:$F$1699,0))&lt;&gt;0,INDEX(PROTRA_capacity!N$3:N$1699,MATCH(CHP_check_vensim_data!$H26,PROTRA_capacity!$F$3:$F$1699,0))=0),"heat 0, elec not",
IF(AND(INDEX(PROTRA_capacity!N$3:N$1699,MATCH(CHP_check_vensim_data!$I26,PROTRA_capacity!$F$3:$F$1699,0))=0,INDEX(PROTRA_capacity!N$3:N$1699,MATCH(CHP_check_vensim_data!$H26,PROTRA_capacity!$F$3:$F$1699,0))=0),"",
INDEX(PROTRA_capacity!N$3:N$1699,MATCH(CHP_check_vensim_data!$H26,PROTRA_capacity!$F$3:$F$1699,0))/INDEX(PROTRA_capacity!N$3:N$1699,MATCH(CHP_check_vensim_data!$I26,PROTRA_capacity!$F$3:$F$1699,0))
)))</f>
        <v>0.30606367687151492</v>
      </c>
      <c r="S26" s="16">
        <f>IF(AND(INDEX(PROTRA_capacity!O$3:O$1699,MATCH(CHP_check_vensim_data!$H26,PROTRA_capacity!$F$3:$F$1699,0))&lt;&gt;0,INDEX(PROTRA_capacity!O$3:O$1699,MATCH(CHP_check_vensim_data!$I26,PROTRA_capacity!$F$3:$F$1699,0))=0),"elec 0, heat not",
IF(AND(INDEX(PROTRA_capacity!O$3:O$1699,MATCH(CHP_check_vensim_data!$I26,PROTRA_capacity!$F$3:$F$1699,0))&lt;&gt;0,INDEX(PROTRA_capacity!O$3:O$1699,MATCH(CHP_check_vensim_data!$H26,PROTRA_capacity!$F$3:$F$1699,0))=0),"heat 0, elec not",
IF(AND(INDEX(PROTRA_capacity!O$3:O$1699,MATCH(CHP_check_vensim_data!$I26,PROTRA_capacity!$F$3:$F$1699,0))=0,INDEX(PROTRA_capacity!O$3:O$1699,MATCH(CHP_check_vensim_data!$H26,PROTRA_capacity!$F$3:$F$1699,0))=0),"",
INDEX(PROTRA_capacity!O$3:O$1699,MATCH(CHP_check_vensim_data!$H26,PROTRA_capacity!$F$3:$F$1699,0))/INDEX(PROTRA_capacity!O$3:O$1699,MATCH(CHP_check_vensim_data!$I26,PROTRA_capacity!$F$3:$F$1699,0))
)))</f>
        <v>0.28313567497278219</v>
      </c>
      <c r="T26" s="16">
        <f>IF(AND(INDEX(PROTRA_capacity!P$3:P$1699,MATCH(CHP_check_vensim_data!$H26,PROTRA_capacity!$F$3:$F$1699,0))&lt;&gt;0,INDEX(PROTRA_capacity!P$3:P$1699,MATCH(CHP_check_vensim_data!$I26,PROTRA_capacity!$F$3:$F$1699,0))=0),"elec 0, heat not",
IF(AND(INDEX(PROTRA_capacity!P$3:P$1699,MATCH(CHP_check_vensim_data!$I26,PROTRA_capacity!$F$3:$F$1699,0))&lt;&gt;0,INDEX(PROTRA_capacity!P$3:P$1699,MATCH(CHP_check_vensim_data!$H26,PROTRA_capacity!$F$3:$F$1699,0))=0),"heat 0, elec not",
IF(AND(INDEX(PROTRA_capacity!P$3:P$1699,MATCH(CHP_check_vensim_data!$I26,PROTRA_capacity!$F$3:$F$1699,0))=0,INDEX(PROTRA_capacity!P$3:P$1699,MATCH(CHP_check_vensim_data!$H26,PROTRA_capacity!$F$3:$F$1699,0))=0),"",
INDEX(PROTRA_capacity!P$3:P$1699,MATCH(CHP_check_vensim_data!$H26,PROTRA_capacity!$F$3:$F$1699,0))/INDEX(PROTRA_capacity!P$3:P$1699,MATCH(CHP_check_vensim_data!$I26,PROTRA_capacity!$F$3:$F$1699,0))
)))</f>
        <v>0.28322199808260573</v>
      </c>
      <c r="U26" s="16">
        <f>IF(AND(INDEX(PROTRA_capacity!Q$3:Q$1699,MATCH(CHP_check_vensim_data!$H26,PROTRA_capacity!$F$3:$F$1699,0))&lt;&gt;0,INDEX(PROTRA_capacity!Q$3:Q$1699,MATCH(CHP_check_vensim_data!$I26,PROTRA_capacity!$F$3:$F$1699,0))=0),"elec 0, heat not",
IF(AND(INDEX(PROTRA_capacity!Q$3:Q$1699,MATCH(CHP_check_vensim_data!$I26,PROTRA_capacity!$F$3:$F$1699,0))&lt;&gt;0,INDEX(PROTRA_capacity!Q$3:Q$1699,MATCH(CHP_check_vensim_data!$H26,PROTRA_capacity!$F$3:$F$1699,0))=0),"heat 0, elec not",
IF(AND(INDEX(PROTRA_capacity!Q$3:Q$1699,MATCH(CHP_check_vensim_data!$I26,PROTRA_capacity!$F$3:$F$1699,0))=0,INDEX(PROTRA_capacity!Q$3:Q$1699,MATCH(CHP_check_vensim_data!$H26,PROTRA_capacity!$F$3:$F$1699,0))=0),"",
INDEX(PROTRA_capacity!Q$3:Q$1699,MATCH(CHP_check_vensim_data!$H26,PROTRA_capacity!$F$3:$F$1699,0))/INDEX(PROTRA_capacity!Q$3:Q$1699,MATCH(CHP_check_vensim_data!$I26,PROTRA_capacity!$F$3:$F$1699,0))
)))</f>
        <v>0.35022198682939065</v>
      </c>
      <c r="V26" s="16">
        <f>IF(AND(INDEX(PROTRA_capacity!R$3:R$1699,MATCH(CHP_check_vensim_data!$H26,PROTRA_capacity!$F$3:$F$1699,0))&lt;&gt;0,INDEX(PROTRA_capacity!R$3:R$1699,MATCH(CHP_check_vensim_data!$I26,PROTRA_capacity!$F$3:$F$1699,0))=0),"elec 0, heat not",
IF(AND(INDEX(PROTRA_capacity!R$3:R$1699,MATCH(CHP_check_vensim_data!$I26,PROTRA_capacity!$F$3:$F$1699,0))&lt;&gt;0,INDEX(PROTRA_capacity!R$3:R$1699,MATCH(CHP_check_vensim_data!$H26,PROTRA_capacity!$F$3:$F$1699,0))=0),"heat 0, elec not",
IF(AND(INDEX(PROTRA_capacity!R$3:R$1699,MATCH(CHP_check_vensim_data!$I26,PROTRA_capacity!$F$3:$F$1699,0))=0,INDEX(PROTRA_capacity!R$3:R$1699,MATCH(CHP_check_vensim_data!$H26,PROTRA_capacity!$F$3:$F$1699,0))=0),"",
INDEX(PROTRA_capacity!R$3:R$1699,MATCH(CHP_check_vensim_data!$H26,PROTRA_capacity!$F$3:$F$1699,0))/INDEX(PROTRA_capacity!R$3:R$1699,MATCH(CHP_check_vensim_data!$I26,PROTRA_capacity!$F$3:$F$1699,0))
)))</f>
        <v>0.3490427302407349</v>
      </c>
      <c r="W26" s="16">
        <f>IF(AND(INDEX(PROTRA_capacity!S$3:S$1699,MATCH(CHP_check_vensim_data!$H26,PROTRA_capacity!$F$3:$F$1699,0))&lt;&gt;0,INDEX(PROTRA_capacity!S$3:S$1699,MATCH(CHP_check_vensim_data!$I26,PROTRA_capacity!$F$3:$F$1699,0))=0),"elec 0, heat not",
IF(AND(INDEX(PROTRA_capacity!S$3:S$1699,MATCH(CHP_check_vensim_data!$I26,PROTRA_capacity!$F$3:$F$1699,0))&lt;&gt;0,INDEX(PROTRA_capacity!S$3:S$1699,MATCH(CHP_check_vensim_data!$H26,PROTRA_capacity!$F$3:$F$1699,0))=0),"heat 0, elec not",
IF(AND(INDEX(PROTRA_capacity!S$3:S$1699,MATCH(CHP_check_vensim_data!$I26,PROTRA_capacity!$F$3:$F$1699,0))=0,INDEX(PROTRA_capacity!S$3:S$1699,MATCH(CHP_check_vensim_data!$H26,PROTRA_capacity!$F$3:$F$1699,0))=0),"",
INDEX(PROTRA_capacity!S$3:S$1699,MATCH(CHP_check_vensim_data!$H26,PROTRA_capacity!$F$3:$F$1699,0))/INDEX(PROTRA_capacity!S$3:S$1699,MATCH(CHP_check_vensim_data!$I26,PROTRA_capacity!$F$3:$F$1699,0))
)))</f>
        <v>0.34627510327246819</v>
      </c>
      <c r="X26" s="16">
        <f>IF(AND(INDEX(PROTRA_capacity!T$3:T$1699,MATCH(CHP_check_vensim_data!$H26,PROTRA_capacity!$F$3:$F$1699,0))&lt;&gt;0,INDEX(PROTRA_capacity!T$3:T$1699,MATCH(CHP_check_vensim_data!$I26,PROTRA_capacity!$F$3:$F$1699,0))=0),"elec 0, heat not",
IF(AND(INDEX(PROTRA_capacity!T$3:T$1699,MATCH(CHP_check_vensim_data!$I26,PROTRA_capacity!$F$3:$F$1699,0))&lt;&gt;0,INDEX(PROTRA_capacity!T$3:T$1699,MATCH(CHP_check_vensim_data!$H26,PROTRA_capacity!$F$3:$F$1699,0))=0),"heat 0, elec not",
IF(AND(INDEX(PROTRA_capacity!T$3:T$1699,MATCH(CHP_check_vensim_data!$I26,PROTRA_capacity!$F$3:$F$1699,0))=0,INDEX(PROTRA_capacity!T$3:T$1699,MATCH(CHP_check_vensim_data!$H26,PROTRA_capacity!$F$3:$F$1699,0))=0),"",
INDEX(PROTRA_capacity!T$3:T$1699,MATCH(CHP_check_vensim_data!$H26,PROTRA_capacity!$F$3:$F$1699,0))/INDEX(PROTRA_capacity!T$3:T$1699,MATCH(CHP_check_vensim_data!$I26,PROTRA_capacity!$F$3:$F$1699,0))
)))</f>
        <v>0.25457844618840547</v>
      </c>
      <c r="Y26" s="16">
        <f>IF(AND(INDEX(PROTRA_capacity!U$3:U$1699,MATCH(CHP_check_vensim_data!$H26,PROTRA_capacity!$F$3:$F$1699,0))&lt;&gt;0,INDEX(PROTRA_capacity!U$3:U$1699,MATCH(CHP_check_vensim_data!$I26,PROTRA_capacity!$F$3:$F$1699,0))=0),"elec 0, heat not",
IF(AND(INDEX(PROTRA_capacity!U$3:U$1699,MATCH(CHP_check_vensim_data!$I26,PROTRA_capacity!$F$3:$F$1699,0))&lt;&gt;0,INDEX(PROTRA_capacity!U$3:U$1699,MATCH(CHP_check_vensim_data!$H26,PROTRA_capacity!$F$3:$F$1699,0))=0),"heat 0, elec not",
IF(AND(INDEX(PROTRA_capacity!U$3:U$1699,MATCH(CHP_check_vensim_data!$I26,PROTRA_capacity!$F$3:$F$1699,0))=0,INDEX(PROTRA_capacity!U$3:U$1699,MATCH(CHP_check_vensim_data!$H26,PROTRA_capacity!$F$3:$F$1699,0))=0),"",
INDEX(PROTRA_capacity!U$3:U$1699,MATCH(CHP_check_vensim_data!$H26,PROTRA_capacity!$F$3:$F$1699,0))/INDEX(PROTRA_capacity!U$3:U$1699,MATCH(CHP_check_vensim_data!$I26,PROTRA_capacity!$F$3:$F$1699,0))
)))</f>
        <v>0.25195458379992175</v>
      </c>
      <c r="Z26" s="72">
        <f t="shared" si="3"/>
        <v>0.28426937775359845</v>
      </c>
    </row>
    <row r="27" spans="1:26" x14ac:dyDescent="0.35">
      <c r="A27" t="s">
        <v>72</v>
      </c>
      <c r="B27" t="s">
        <v>41</v>
      </c>
      <c r="C27" t="str">
        <f t="shared" si="10"/>
        <v>EASOC_TO_heat</v>
      </c>
      <c r="D27" t="str">
        <f t="shared" si="11"/>
        <v>PROTRA_CHP_HP_I</v>
      </c>
      <c r="E27" t="s">
        <v>4</v>
      </c>
      <c r="F27" t="str">
        <f t="shared" si="12"/>
        <v>CHP</v>
      </c>
      <c r="G27" t="str">
        <f t="shared" si="13"/>
        <v>CCS</v>
      </c>
      <c r="H27" t="str">
        <f t="shared" si="14"/>
        <v>EASOCTO_heatPROTRA_CHP_liquid_fuels_CCS</v>
      </c>
      <c r="I27" t="str">
        <f t="shared" si="15"/>
        <v>EASOCTO_elecPROTRA_CHP_liquid_fuels_CCS</v>
      </c>
      <c r="J27" s="16" t="e">
        <f>IF(AND(INDEX(PROTRA_capacity!#REF!,MATCH(CHP_check_vensim_data!$H27,PROTRA_capacity!$F$3:$F$1699,0))&lt;&gt;0,INDEX(PROTRA_capacity!#REF!,MATCH(CHP_check_vensim_data!$I27,PROTRA_capacity!$F$3:$F$1699,0))=0),"elec 0, heat not",
IF(AND(INDEX(PROTRA_capacity!#REF!,MATCH(CHP_check_vensim_data!$I27,PROTRA_capacity!$F$3:$F$1699,0))&lt;&gt;0,INDEX(PROTRA_capacity!#REF!,MATCH(CHP_check_vensim_data!$H27,PROTRA_capacity!$F$3:$F$1699,0))=0),"heat 0, elec not",
IF(AND(INDEX(PROTRA_capacity!#REF!,MATCH(CHP_check_vensim_data!$I27,PROTRA_capacity!$F$3:$F$1699,0))=0,INDEX(PROTRA_capacity!#REF!,MATCH(CHP_check_vensim_data!$H27,PROTRA_capacity!$F$3:$F$1699,0))=0),"",
INDEX(PROTRA_capacity!#REF!,MATCH(CHP_check_vensim_data!$H27,PROTRA_capacity!$F$3:$F$1699,0))/INDEX(PROTRA_capacity!#REF!,MATCH(CHP_check_vensim_data!$I27,PROTRA_capacity!$F$3:$F$1699,0))
)))</f>
        <v>#REF!</v>
      </c>
      <c r="K27" s="16" t="str">
        <f>IF(AND(INDEX(PROTRA_capacity!G$3:G$1699,MATCH(CHP_check_vensim_data!$H27,PROTRA_capacity!$F$3:$F$1699,0))&lt;&gt;0,INDEX(PROTRA_capacity!G$3:G$1699,MATCH(CHP_check_vensim_data!$I27,PROTRA_capacity!$F$3:$F$1699,0))=0),"elec 0, heat not",
IF(AND(INDEX(PROTRA_capacity!G$3:G$1699,MATCH(CHP_check_vensim_data!$I27,PROTRA_capacity!$F$3:$F$1699,0))&lt;&gt;0,INDEX(PROTRA_capacity!G$3:G$1699,MATCH(CHP_check_vensim_data!$H27,PROTRA_capacity!$F$3:$F$1699,0))=0),"heat 0, elec not",
IF(AND(INDEX(PROTRA_capacity!G$3:G$1699,MATCH(CHP_check_vensim_data!$I27,PROTRA_capacity!$F$3:$F$1699,0))=0,INDEX(PROTRA_capacity!G$3:G$1699,MATCH(CHP_check_vensim_data!$H27,PROTRA_capacity!$F$3:$F$1699,0))=0),"",
INDEX(PROTRA_capacity!G$3:G$1699,MATCH(CHP_check_vensim_data!$H27,PROTRA_capacity!$F$3:$F$1699,0))/INDEX(PROTRA_capacity!G$3:G$1699,MATCH(CHP_check_vensim_data!$I27,PROTRA_capacity!$F$3:$F$1699,0))
)))</f>
        <v/>
      </c>
      <c r="L27" s="16" t="str">
        <f>IF(AND(INDEX(PROTRA_capacity!H$3:H$1699,MATCH(CHP_check_vensim_data!$H27,PROTRA_capacity!$F$3:$F$1699,0))&lt;&gt;0,INDEX(PROTRA_capacity!H$3:H$1699,MATCH(CHP_check_vensim_data!$I27,PROTRA_capacity!$F$3:$F$1699,0))=0),"elec 0, heat not",
IF(AND(INDEX(PROTRA_capacity!H$3:H$1699,MATCH(CHP_check_vensim_data!$I27,PROTRA_capacity!$F$3:$F$1699,0))&lt;&gt;0,INDEX(PROTRA_capacity!H$3:H$1699,MATCH(CHP_check_vensim_data!$H27,PROTRA_capacity!$F$3:$F$1699,0))=0),"heat 0, elec not",
IF(AND(INDEX(PROTRA_capacity!H$3:H$1699,MATCH(CHP_check_vensim_data!$I27,PROTRA_capacity!$F$3:$F$1699,0))=0,INDEX(PROTRA_capacity!H$3:H$1699,MATCH(CHP_check_vensim_data!$H27,PROTRA_capacity!$F$3:$F$1699,0))=0),"",
INDEX(PROTRA_capacity!H$3:H$1699,MATCH(CHP_check_vensim_data!$H27,PROTRA_capacity!$F$3:$F$1699,0))/INDEX(PROTRA_capacity!H$3:H$1699,MATCH(CHP_check_vensim_data!$I27,PROTRA_capacity!$F$3:$F$1699,0))
)))</f>
        <v/>
      </c>
      <c r="M27" s="16" t="str">
        <f>IF(AND(INDEX(PROTRA_capacity!I$3:I$1699,MATCH(CHP_check_vensim_data!$H27,PROTRA_capacity!$F$3:$F$1699,0))&lt;&gt;0,INDEX(PROTRA_capacity!I$3:I$1699,MATCH(CHP_check_vensim_data!$I27,PROTRA_capacity!$F$3:$F$1699,0))=0),"elec 0, heat not",
IF(AND(INDEX(PROTRA_capacity!I$3:I$1699,MATCH(CHP_check_vensim_data!$I27,PROTRA_capacity!$F$3:$F$1699,0))&lt;&gt;0,INDEX(PROTRA_capacity!I$3:I$1699,MATCH(CHP_check_vensim_data!$H27,PROTRA_capacity!$F$3:$F$1699,0))=0),"heat 0, elec not",
IF(AND(INDEX(PROTRA_capacity!I$3:I$1699,MATCH(CHP_check_vensim_data!$I27,PROTRA_capacity!$F$3:$F$1699,0))=0,INDEX(PROTRA_capacity!I$3:I$1699,MATCH(CHP_check_vensim_data!$H27,PROTRA_capacity!$F$3:$F$1699,0))=0),"",
INDEX(PROTRA_capacity!I$3:I$1699,MATCH(CHP_check_vensim_data!$H27,PROTRA_capacity!$F$3:$F$1699,0))/INDEX(PROTRA_capacity!I$3:I$1699,MATCH(CHP_check_vensim_data!$I27,PROTRA_capacity!$F$3:$F$1699,0))
)))</f>
        <v/>
      </c>
      <c r="N27" s="16" t="str">
        <f>IF(AND(INDEX(PROTRA_capacity!J$3:J$1699,MATCH(CHP_check_vensim_data!$H27,PROTRA_capacity!$F$3:$F$1699,0))&lt;&gt;0,INDEX(PROTRA_capacity!J$3:J$1699,MATCH(CHP_check_vensim_data!$I27,PROTRA_capacity!$F$3:$F$1699,0))=0),"elec 0, heat not",
IF(AND(INDEX(PROTRA_capacity!J$3:J$1699,MATCH(CHP_check_vensim_data!$I27,PROTRA_capacity!$F$3:$F$1699,0))&lt;&gt;0,INDEX(PROTRA_capacity!J$3:J$1699,MATCH(CHP_check_vensim_data!$H27,PROTRA_capacity!$F$3:$F$1699,0))=0),"heat 0, elec not",
IF(AND(INDEX(PROTRA_capacity!J$3:J$1699,MATCH(CHP_check_vensim_data!$I27,PROTRA_capacity!$F$3:$F$1699,0))=0,INDEX(PROTRA_capacity!J$3:J$1699,MATCH(CHP_check_vensim_data!$H27,PROTRA_capacity!$F$3:$F$1699,0))=0),"",
INDEX(PROTRA_capacity!J$3:J$1699,MATCH(CHP_check_vensim_data!$H27,PROTRA_capacity!$F$3:$F$1699,0))/INDEX(PROTRA_capacity!J$3:J$1699,MATCH(CHP_check_vensim_data!$I27,PROTRA_capacity!$F$3:$F$1699,0))
)))</f>
        <v/>
      </c>
      <c r="O27" s="16" t="str">
        <f>IF(AND(INDEX(PROTRA_capacity!K$3:K$1699,MATCH(CHP_check_vensim_data!$H27,PROTRA_capacity!$F$3:$F$1699,0))&lt;&gt;0,INDEX(PROTRA_capacity!K$3:K$1699,MATCH(CHP_check_vensim_data!$I27,PROTRA_capacity!$F$3:$F$1699,0))=0),"elec 0, heat not",
IF(AND(INDEX(PROTRA_capacity!K$3:K$1699,MATCH(CHP_check_vensim_data!$I27,PROTRA_capacity!$F$3:$F$1699,0))&lt;&gt;0,INDEX(PROTRA_capacity!K$3:K$1699,MATCH(CHP_check_vensim_data!$H27,PROTRA_capacity!$F$3:$F$1699,0))=0),"heat 0, elec not",
IF(AND(INDEX(PROTRA_capacity!K$3:K$1699,MATCH(CHP_check_vensim_data!$I27,PROTRA_capacity!$F$3:$F$1699,0))=0,INDEX(PROTRA_capacity!K$3:K$1699,MATCH(CHP_check_vensim_data!$H27,PROTRA_capacity!$F$3:$F$1699,0))=0),"",
INDEX(PROTRA_capacity!K$3:K$1699,MATCH(CHP_check_vensim_data!$H27,PROTRA_capacity!$F$3:$F$1699,0))/INDEX(PROTRA_capacity!K$3:K$1699,MATCH(CHP_check_vensim_data!$I27,PROTRA_capacity!$F$3:$F$1699,0))
)))</f>
        <v/>
      </c>
      <c r="P27" s="16" t="str">
        <f>IF(AND(INDEX(PROTRA_capacity!L$3:L$1699,MATCH(CHP_check_vensim_data!$H27,PROTRA_capacity!$F$3:$F$1699,0))&lt;&gt;0,INDEX(PROTRA_capacity!L$3:L$1699,MATCH(CHP_check_vensim_data!$I27,PROTRA_capacity!$F$3:$F$1699,0))=0),"elec 0, heat not",
IF(AND(INDEX(PROTRA_capacity!L$3:L$1699,MATCH(CHP_check_vensim_data!$I27,PROTRA_capacity!$F$3:$F$1699,0))&lt;&gt;0,INDEX(PROTRA_capacity!L$3:L$1699,MATCH(CHP_check_vensim_data!$H27,PROTRA_capacity!$F$3:$F$1699,0))=0),"heat 0, elec not",
IF(AND(INDEX(PROTRA_capacity!L$3:L$1699,MATCH(CHP_check_vensim_data!$I27,PROTRA_capacity!$F$3:$F$1699,0))=0,INDEX(PROTRA_capacity!L$3:L$1699,MATCH(CHP_check_vensim_data!$H27,PROTRA_capacity!$F$3:$F$1699,0))=0),"",
INDEX(PROTRA_capacity!L$3:L$1699,MATCH(CHP_check_vensim_data!$H27,PROTRA_capacity!$F$3:$F$1699,0))/INDEX(PROTRA_capacity!L$3:L$1699,MATCH(CHP_check_vensim_data!$I27,PROTRA_capacity!$F$3:$F$1699,0))
)))</f>
        <v/>
      </c>
      <c r="Q27" s="16" t="str">
        <f>IF(AND(INDEX(PROTRA_capacity!M$3:M$1699,MATCH(CHP_check_vensim_data!$H27,PROTRA_capacity!$F$3:$F$1699,0))&lt;&gt;0,INDEX(PROTRA_capacity!M$3:M$1699,MATCH(CHP_check_vensim_data!$I27,PROTRA_capacity!$F$3:$F$1699,0))=0),"elec 0, heat not",
IF(AND(INDEX(PROTRA_capacity!M$3:M$1699,MATCH(CHP_check_vensim_data!$I27,PROTRA_capacity!$F$3:$F$1699,0))&lt;&gt;0,INDEX(PROTRA_capacity!M$3:M$1699,MATCH(CHP_check_vensim_data!$H27,PROTRA_capacity!$F$3:$F$1699,0))=0),"heat 0, elec not",
IF(AND(INDEX(PROTRA_capacity!M$3:M$1699,MATCH(CHP_check_vensim_data!$I27,PROTRA_capacity!$F$3:$F$1699,0))=0,INDEX(PROTRA_capacity!M$3:M$1699,MATCH(CHP_check_vensim_data!$H27,PROTRA_capacity!$F$3:$F$1699,0))=0),"",
INDEX(PROTRA_capacity!M$3:M$1699,MATCH(CHP_check_vensim_data!$H27,PROTRA_capacity!$F$3:$F$1699,0))/INDEX(PROTRA_capacity!M$3:M$1699,MATCH(CHP_check_vensim_data!$I27,PROTRA_capacity!$F$3:$F$1699,0))
)))</f>
        <v/>
      </c>
      <c r="R27" s="16" t="str">
        <f>IF(AND(INDEX(PROTRA_capacity!N$3:N$1699,MATCH(CHP_check_vensim_data!$H27,PROTRA_capacity!$F$3:$F$1699,0))&lt;&gt;0,INDEX(PROTRA_capacity!N$3:N$1699,MATCH(CHP_check_vensim_data!$I27,PROTRA_capacity!$F$3:$F$1699,0))=0),"elec 0, heat not",
IF(AND(INDEX(PROTRA_capacity!N$3:N$1699,MATCH(CHP_check_vensim_data!$I27,PROTRA_capacity!$F$3:$F$1699,0))&lt;&gt;0,INDEX(PROTRA_capacity!N$3:N$1699,MATCH(CHP_check_vensim_data!$H27,PROTRA_capacity!$F$3:$F$1699,0))=0),"heat 0, elec not",
IF(AND(INDEX(PROTRA_capacity!N$3:N$1699,MATCH(CHP_check_vensim_data!$I27,PROTRA_capacity!$F$3:$F$1699,0))=0,INDEX(PROTRA_capacity!N$3:N$1699,MATCH(CHP_check_vensim_data!$H27,PROTRA_capacity!$F$3:$F$1699,0))=0),"",
INDEX(PROTRA_capacity!N$3:N$1699,MATCH(CHP_check_vensim_data!$H27,PROTRA_capacity!$F$3:$F$1699,0))/INDEX(PROTRA_capacity!N$3:N$1699,MATCH(CHP_check_vensim_data!$I27,PROTRA_capacity!$F$3:$F$1699,0))
)))</f>
        <v/>
      </c>
      <c r="S27" s="16" t="str">
        <f>IF(AND(INDEX(PROTRA_capacity!O$3:O$1699,MATCH(CHP_check_vensim_data!$H27,PROTRA_capacity!$F$3:$F$1699,0))&lt;&gt;0,INDEX(PROTRA_capacity!O$3:O$1699,MATCH(CHP_check_vensim_data!$I27,PROTRA_capacity!$F$3:$F$1699,0))=0),"elec 0, heat not",
IF(AND(INDEX(PROTRA_capacity!O$3:O$1699,MATCH(CHP_check_vensim_data!$I27,PROTRA_capacity!$F$3:$F$1699,0))&lt;&gt;0,INDEX(PROTRA_capacity!O$3:O$1699,MATCH(CHP_check_vensim_data!$H27,PROTRA_capacity!$F$3:$F$1699,0))=0),"heat 0, elec not",
IF(AND(INDEX(PROTRA_capacity!O$3:O$1699,MATCH(CHP_check_vensim_data!$I27,PROTRA_capacity!$F$3:$F$1699,0))=0,INDEX(PROTRA_capacity!O$3:O$1699,MATCH(CHP_check_vensim_data!$H27,PROTRA_capacity!$F$3:$F$1699,0))=0),"",
INDEX(PROTRA_capacity!O$3:O$1699,MATCH(CHP_check_vensim_data!$H27,PROTRA_capacity!$F$3:$F$1699,0))/INDEX(PROTRA_capacity!O$3:O$1699,MATCH(CHP_check_vensim_data!$I27,PROTRA_capacity!$F$3:$F$1699,0))
)))</f>
        <v/>
      </c>
      <c r="T27" s="16" t="str">
        <f>IF(AND(INDEX(PROTRA_capacity!P$3:P$1699,MATCH(CHP_check_vensim_data!$H27,PROTRA_capacity!$F$3:$F$1699,0))&lt;&gt;0,INDEX(PROTRA_capacity!P$3:P$1699,MATCH(CHP_check_vensim_data!$I27,PROTRA_capacity!$F$3:$F$1699,0))=0),"elec 0, heat not",
IF(AND(INDEX(PROTRA_capacity!P$3:P$1699,MATCH(CHP_check_vensim_data!$I27,PROTRA_capacity!$F$3:$F$1699,0))&lt;&gt;0,INDEX(PROTRA_capacity!P$3:P$1699,MATCH(CHP_check_vensim_data!$H27,PROTRA_capacity!$F$3:$F$1699,0))=0),"heat 0, elec not",
IF(AND(INDEX(PROTRA_capacity!P$3:P$1699,MATCH(CHP_check_vensim_data!$I27,PROTRA_capacity!$F$3:$F$1699,0))=0,INDEX(PROTRA_capacity!P$3:P$1699,MATCH(CHP_check_vensim_data!$H27,PROTRA_capacity!$F$3:$F$1699,0))=0),"",
INDEX(PROTRA_capacity!P$3:P$1699,MATCH(CHP_check_vensim_data!$H27,PROTRA_capacity!$F$3:$F$1699,0))/INDEX(PROTRA_capacity!P$3:P$1699,MATCH(CHP_check_vensim_data!$I27,PROTRA_capacity!$F$3:$F$1699,0))
)))</f>
        <v/>
      </c>
      <c r="U27" s="16" t="str">
        <f>IF(AND(INDEX(PROTRA_capacity!Q$3:Q$1699,MATCH(CHP_check_vensim_data!$H27,PROTRA_capacity!$F$3:$F$1699,0))&lt;&gt;0,INDEX(PROTRA_capacity!Q$3:Q$1699,MATCH(CHP_check_vensim_data!$I27,PROTRA_capacity!$F$3:$F$1699,0))=0),"elec 0, heat not",
IF(AND(INDEX(PROTRA_capacity!Q$3:Q$1699,MATCH(CHP_check_vensim_data!$I27,PROTRA_capacity!$F$3:$F$1699,0))&lt;&gt;0,INDEX(PROTRA_capacity!Q$3:Q$1699,MATCH(CHP_check_vensim_data!$H27,PROTRA_capacity!$F$3:$F$1699,0))=0),"heat 0, elec not",
IF(AND(INDEX(PROTRA_capacity!Q$3:Q$1699,MATCH(CHP_check_vensim_data!$I27,PROTRA_capacity!$F$3:$F$1699,0))=0,INDEX(PROTRA_capacity!Q$3:Q$1699,MATCH(CHP_check_vensim_data!$H27,PROTRA_capacity!$F$3:$F$1699,0))=0),"",
INDEX(PROTRA_capacity!Q$3:Q$1699,MATCH(CHP_check_vensim_data!$H27,PROTRA_capacity!$F$3:$F$1699,0))/INDEX(PROTRA_capacity!Q$3:Q$1699,MATCH(CHP_check_vensim_data!$I27,PROTRA_capacity!$F$3:$F$1699,0))
)))</f>
        <v/>
      </c>
      <c r="V27" s="16" t="str">
        <f>IF(AND(INDEX(PROTRA_capacity!R$3:R$1699,MATCH(CHP_check_vensim_data!$H27,PROTRA_capacity!$F$3:$F$1699,0))&lt;&gt;0,INDEX(PROTRA_capacity!R$3:R$1699,MATCH(CHP_check_vensim_data!$I27,PROTRA_capacity!$F$3:$F$1699,0))=0),"elec 0, heat not",
IF(AND(INDEX(PROTRA_capacity!R$3:R$1699,MATCH(CHP_check_vensim_data!$I27,PROTRA_capacity!$F$3:$F$1699,0))&lt;&gt;0,INDEX(PROTRA_capacity!R$3:R$1699,MATCH(CHP_check_vensim_data!$H27,PROTRA_capacity!$F$3:$F$1699,0))=0),"heat 0, elec not",
IF(AND(INDEX(PROTRA_capacity!R$3:R$1699,MATCH(CHP_check_vensim_data!$I27,PROTRA_capacity!$F$3:$F$1699,0))=0,INDEX(PROTRA_capacity!R$3:R$1699,MATCH(CHP_check_vensim_data!$H27,PROTRA_capacity!$F$3:$F$1699,0))=0),"",
INDEX(PROTRA_capacity!R$3:R$1699,MATCH(CHP_check_vensim_data!$H27,PROTRA_capacity!$F$3:$F$1699,0))/INDEX(PROTRA_capacity!R$3:R$1699,MATCH(CHP_check_vensim_data!$I27,PROTRA_capacity!$F$3:$F$1699,0))
)))</f>
        <v/>
      </c>
      <c r="W27" s="16" t="str">
        <f>IF(AND(INDEX(PROTRA_capacity!S$3:S$1699,MATCH(CHP_check_vensim_data!$H27,PROTRA_capacity!$F$3:$F$1699,0))&lt;&gt;0,INDEX(PROTRA_capacity!S$3:S$1699,MATCH(CHP_check_vensim_data!$I27,PROTRA_capacity!$F$3:$F$1699,0))=0),"elec 0, heat not",
IF(AND(INDEX(PROTRA_capacity!S$3:S$1699,MATCH(CHP_check_vensim_data!$I27,PROTRA_capacity!$F$3:$F$1699,0))&lt;&gt;0,INDEX(PROTRA_capacity!S$3:S$1699,MATCH(CHP_check_vensim_data!$H27,PROTRA_capacity!$F$3:$F$1699,0))=0),"heat 0, elec not",
IF(AND(INDEX(PROTRA_capacity!S$3:S$1699,MATCH(CHP_check_vensim_data!$I27,PROTRA_capacity!$F$3:$F$1699,0))=0,INDEX(PROTRA_capacity!S$3:S$1699,MATCH(CHP_check_vensim_data!$H27,PROTRA_capacity!$F$3:$F$1699,0))=0),"",
INDEX(PROTRA_capacity!S$3:S$1699,MATCH(CHP_check_vensim_data!$H27,PROTRA_capacity!$F$3:$F$1699,0))/INDEX(PROTRA_capacity!S$3:S$1699,MATCH(CHP_check_vensim_data!$I27,PROTRA_capacity!$F$3:$F$1699,0))
)))</f>
        <v/>
      </c>
      <c r="X27" s="16" t="str">
        <f>IF(AND(INDEX(PROTRA_capacity!T$3:T$1699,MATCH(CHP_check_vensim_data!$H27,PROTRA_capacity!$F$3:$F$1699,0))&lt;&gt;0,INDEX(PROTRA_capacity!T$3:T$1699,MATCH(CHP_check_vensim_data!$I27,PROTRA_capacity!$F$3:$F$1699,0))=0),"elec 0, heat not",
IF(AND(INDEX(PROTRA_capacity!T$3:T$1699,MATCH(CHP_check_vensim_data!$I27,PROTRA_capacity!$F$3:$F$1699,0))&lt;&gt;0,INDEX(PROTRA_capacity!T$3:T$1699,MATCH(CHP_check_vensim_data!$H27,PROTRA_capacity!$F$3:$F$1699,0))=0),"heat 0, elec not",
IF(AND(INDEX(PROTRA_capacity!T$3:T$1699,MATCH(CHP_check_vensim_data!$I27,PROTRA_capacity!$F$3:$F$1699,0))=0,INDEX(PROTRA_capacity!T$3:T$1699,MATCH(CHP_check_vensim_data!$H27,PROTRA_capacity!$F$3:$F$1699,0))=0),"",
INDEX(PROTRA_capacity!T$3:T$1699,MATCH(CHP_check_vensim_data!$H27,PROTRA_capacity!$F$3:$F$1699,0))/INDEX(PROTRA_capacity!T$3:T$1699,MATCH(CHP_check_vensim_data!$I27,PROTRA_capacity!$F$3:$F$1699,0))
)))</f>
        <v/>
      </c>
      <c r="Y27" s="16" t="str">
        <f>IF(AND(INDEX(PROTRA_capacity!U$3:U$1699,MATCH(CHP_check_vensim_data!$H27,PROTRA_capacity!$F$3:$F$1699,0))&lt;&gt;0,INDEX(PROTRA_capacity!U$3:U$1699,MATCH(CHP_check_vensim_data!$I27,PROTRA_capacity!$F$3:$F$1699,0))=0),"elec 0, heat not",
IF(AND(INDEX(PROTRA_capacity!U$3:U$1699,MATCH(CHP_check_vensim_data!$I27,PROTRA_capacity!$F$3:$F$1699,0))&lt;&gt;0,INDEX(PROTRA_capacity!U$3:U$1699,MATCH(CHP_check_vensim_data!$H27,PROTRA_capacity!$F$3:$F$1699,0))=0),"heat 0, elec not",
IF(AND(INDEX(PROTRA_capacity!U$3:U$1699,MATCH(CHP_check_vensim_data!$I27,PROTRA_capacity!$F$3:$F$1699,0))=0,INDEX(PROTRA_capacity!U$3:U$1699,MATCH(CHP_check_vensim_data!$H27,PROTRA_capacity!$F$3:$F$1699,0))=0),"",
INDEX(PROTRA_capacity!U$3:U$1699,MATCH(CHP_check_vensim_data!$H27,PROTRA_capacity!$F$3:$F$1699,0))/INDEX(PROTRA_capacity!U$3:U$1699,MATCH(CHP_check_vensim_data!$I27,PROTRA_capacity!$F$3:$F$1699,0))
)))</f>
        <v/>
      </c>
      <c r="Z27" s="72" t="e">
        <f t="shared" si="3"/>
        <v>#DIV/0!</v>
      </c>
    </row>
    <row r="28" spans="1:26" x14ac:dyDescent="0.35">
      <c r="A28" t="s">
        <v>72</v>
      </c>
      <c r="B28" t="s">
        <v>41</v>
      </c>
      <c r="C28" t="str">
        <f t="shared" si="10"/>
        <v>EASOC_TO_heat</v>
      </c>
      <c r="D28" t="str">
        <f t="shared" si="11"/>
        <v>PROTRA_CHP_HP_I</v>
      </c>
      <c r="E28" t="s">
        <v>5</v>
      </c>
      <c r="F28" t="str">
        <f t="shared" si="12"/>
        <v>CHP</v>
      </c>
      <c r="G28" t="str">
        <f t="shared" si="13"/>
        <v>sil</v>
      </c>
      <c r="H28" t="str">
        <f t="shared" si="14"/>
        <v>EASOCTO_heatPROTRA_CHP_solid_fossil</v>
      </c>
      <c r="I28" t="str">
        <f t="shared" si="15"/>
        <v>EASOCTO_elecPROTRA_CHP_solid_fossil</v>
      </c>
      <c r="J28" s="16" t="e">
        <f>IF(AND(INDEX(PROTRA_capacity!#REF!,MATCH(CHP_check_vensim_data!$H28,PROTRA_capacity!$F$3:$F$1699,0))&lt;&gt;0,INDEX(PROTRA_capacity!#REF!,MATCH(CHP_check_vensim_data!$I28,PROTRA_capacity!$F$3:$F$1699,0))=0),"elec 0, heat not",
IF(AND(INDEX(PROTRA_capacity!#REF!,MATCH(CHP_check_vensim_data!$I28,PROTRA_capacity!$F$3:$F$1699,0))&lt;&gt;0,INDEX(PROTRA_capacity!#REF!,MATCH(CHP_check_vensim_data!$H28,PROTRA_capacity!$F$3:$F$1699,0))=0),"heat 0, elec not",
IF(AND(INDEX(PROTRA_capacity!#REF!,MATCH(CHP_check_vensim_data!$I28,PROTRA_capacity!$F$3:$F$1699,0))=0,INDEX(PROTRA_capacity!#REF!,MATCH(CHP_check_vensim_data!$H28,PROTRA_capacity!$F$3:$F$1699,0))=0),"",
INDEX(PROTRA_capacity!#REF!,MATCH(CHP_check_vensim_data!$H28,PROTRA_capacity!$F$3:$F$1699,0))/INDEX(PROTRA_capacity!#REF!,MATCH(CHP_check_vensim_data!$I28,PROTRA_capacity!$F$3:$F$1699,0))
)))</f>
        <v>#REF!</v>
      </c>
      <c r="K28" s="16">
        <f>IF(AND(INDEX(PROTRA_capacity!G$3:G$1699,MATCH(CHP_check_vensim_data!$H28,PROTRA_capacity!$F$3:$F$1699,0))&lt;&gt;0,INDEX(PROTRA_capacity!G$3:G$1699,MATCH(CHP_check_vensim_data!$I28,PROTRA_capacity!$F$3:$F$1699,0))=0),"elec 0, heat not",
IF(AND(INDEX(PROTRA_capacity!G$3:G$1699,MATCH(CHP_check_vensim_data!$I28,PROTRA_capacity!$F$3:$F$1699,0))&lt;&gt;0,INDEX(PROTRA_capacity!G$3:G$1699,MATCH(CHP_check_vensim_data!$H28,PROTRA_capacity!$F$3:$F$1699,0))=0),"heat 0, elec not",
IF(AND(INDEX(PROTRA_capacity!G$3:G$1699,MATCH(CHP_check_vensim_data!$I28,PROTRA_capacity!$F$3:$F$1699,0))=0,INDEX(PROTRA_capacity!G$3:G$1699,MATCH(CHP_check_vensim_data!$H28,PROTRA_capacity!$F$3:$F$1699,0))=0),"",
INDEX(PROTRA_capacity!G$3:G$1699,MATCH(CHP_check_vensim_data!$H28,PROTRA_capacity!$F$3:$F$1699,0))/INDEX(PROTRA_capacity!G$3:G$1699,MATCH(CHP_check_vensim_data!$I28,PROTRA_capacity!$F$3:$F$1699,0))
)))</f>
        <v>0.68195411572148357</v>
      </c>
      <c r="L28" s="16">
        <f>IF(AND(INDEX(PROTRA_capacity!H$3:H$1699,MATCH(CHP_check_vensim_data!$H28,PROTRA_capacity!$F$3:$F$1699,0))&lt;&gt;0,INDEX(PROTRA_capacity!H$3:H$1699,MATCH(CHP_check_vensim_data!$I28,PROTRA_capacity!$F$3:$F$1699,0))=0),"elec 0, heat not",
IF(AND(INDEX(PROTRA_capacity!H$3:H$1699,MATCH(CHP_check_vensim_data!$I28,PROTRA_capacity!$F$3:$F$1699,0))&lt;&gt;0,INDEX(PROTRA_capacity!H$3:H$1699,MATCH(CHP_check_vensim_data!$H28,PROTRA_capacity!$F$3:$F$1699,0))=0),"heat 0, elec not",
IF(AND(INDEX(PROTRA_capacity!H$3:H$1699,MATCH(CHP_check_vensim_data!$I28,PROTRA_capacity!$F$3:$F$1699,0))=0,INDEX(PROTRA_capacity!H$3:H$1699,MATCH(CHP_check_vensim_data!$H28,PROTRA_capacity!$F$3:$F$1699,0))=0),"",
INDEX(PROTRA_capacity!H$3:H$1699,MATCH(CHP_check_vensim_data!$H28,PROTRA_capacity!$F$3:$F$1699,0))/INDEX(PROTRA_capacity!H$3:H$1699,MATCH(CHP_check_vensim_data!$I28,PROTRA_capacity!$F$3:$F$1699,0))
)))</f>
        <v>0.77144967647343532</v>
      </c>
      <c r="M28" s="16">
        <f>IF(AND(INDEX(PROTRA_capacity!I$3:I$1699,MATCH(CHP_check_vensim_data!$H28,PROTRA_capacity!$F$3:$F$1699,0))&lt;&gt;0,INDEX(PROTRA_capacity!I$3:I$1699,MATCH(CHP_check_vensim_data!$I28,PROTRA_capacity!$F$3:$F$1699,0))=0),"elec 0, heat not",
IF(AND(INDEX(PROTRA_capacity!I$3:I$1699,MATCH(CHP_check_vensim_data!$I28,PROTRA_capacity!$F$3:$F$1699,0))&lt;&gt;0,INDEX(PROTRA_capacity!I$3:I$1699,MATCH(CHP_check_vensim_data!$H28,PROTRA_capacity!$F$3:$F$1699,0))=0),"heat 0, elec not",
IF(AND(INDEX(PROTRA_capacity!I$3:I$1699,MATCH(CHP_check_vensim_data!$I28,PROTRA_capacity!$F$3:$F$1699,0))=0,INDEX(PROTRA_capacity!I$3:I$1699,MATCH(CHP_check_vensim_data!$H28,PROTRA_capacity!$F$3:$F$1699,0))=0),"",
INDEX(PROTRA_capacity!I$3:I$1699,MATCH(CHP_check_vensim_data!$H28,PROTRA_capacity!$F$3:$F$1699,0))/INDEX(PROTRA_capacity!I$3:I$1699,MATCH(CHP_check_vensim_data!$I28,PROTRA_capacity!$F$3:$F$1699,0))
)))</f>
        <v>0.72605725427000101</v>
      </c>
      <c r="N28" s="16">
        <f>IF(AND(INDEX(PROTRA_capacity!J$3:J$1699,MATCH(CHP_check_vensim_data!$H28,PROTRA_capacity!$F$3:$F$1699,0))&lt;&gt;0,INDEX(PROTRA_capacity!J$3:J$1699,MATCH(CHP_check_vensim_data!$I28,PROTRA_capacity!$F$3:$F$1699,0))=0),"elec 0, heat not",
IF(AND(INDEX(PROTRA_capacity!J$3:J$1699,MATCH(CHP_check_vensim_data!$I28,PROTRA_capacity!$F$3:$F$1699,0))&lt;&gt;0,INDEX(PROTRA_capacity!J$3:J$1699,MATCH(CHP_check_vensim_data!$H28,PROTRA_capacity!$F$3:$F$1699,0))=0),"heat 0, elec not",
IF(AND(INDEX(PROTRA_capacity!J$3:J$1699,MATCH(CHP_check_vensim_data!$I28,PROTRA_capacity!$F$3:$F$1699,0))=0,INDEX(PROTRA_capacity!J$3:J$1699,MATCH(CHP_check_vensim_data!$H28,PROTRA_capacity!$F$3:$F$1699,0))=0),"",
INDEX(PROTRA_capacity!J$3:J$1699,MATCH(CHP_check_vensim_data!$H28,PROTRA_capacity!$F$3:$F$1699,0))/INDEX(PROTRA_capacity!J$3:J$1699,MATCH(CHP_check_vensim_data!$I28,PROTRA_capacity!$F$3:$F$1699,0))
)))</f>
        <v>0.76584085661233126</v>
      </c>
      <c r="O28" s="16">
        <f>IF(AND(INDEX(PROTRA_capacity!K$3:K$1699,MATCH(CHP_check_vensim_data!$H28,PROTRA_capacity!$F$3:$F$1699,0))&lt;&gt;0,INDEX(PROTRA_capacity!K$3:K$1699,MATCH(CHP_check_vensim_data!$I28,PROTRA_capacity!$F$3:$F$1699,0))=0),"elec 0, heat not",
IF(AND(INDEX(PROTRA_capacity!K$3:K$1699,MATCH(CHP_check_vensim_data!$I28,PROTRA_capacity!$F$3:$F$1699,0))&lt;&gt;0,INDEX(PROTRA_capacity!K$3:K$1699,MATCH(CHP_check_vensim_data!$H28,PROTRA_capacity!$F$3:$F$1699,0))=0),"heat 0, elec not",
IF(AND(INDEX(PROTRA_capacity!K$3:K$1699,MATCH(CHP_check_vensim_data!$I28,PROTRA_capacity!$F$3:$F$1699,0))=0,INDEX(PROTRA_capacity!K$3:K$1699,MATCH(CHP_check_vensim_data!$H28,PROTRA_capacity!$F$3:$F$1699,0))=0),"",
INDEX(PROTRA_capacity!K$3:K$1699,MATCH(CHP_check_vensim_data!$H28,PROTRA_capacity!$F$3:$F$1699,0))/INDEX(PROTRA_capacity!K$3:K$1699,MATCH(CHP_check_vensim_data!$I28,PROTRA_capacity!$F$3:$F$1699,0))
)))</f>
        <v>0.78246716756922041</v>
      </c>
      <c r="P28" s="16">
        <f>IF(AND(INDEX(PROTRA_capacity!L$3:L$1699,MATCH(CHP_check_vensim_data!$H28,PROTRA_capacity!$F$3:$F$1699,0))&lt;&gt;0,INDEX(PROTRA_capacity!L$3:L$1699,MATCH(CHP_check_vensim_data!$I28,PROTRA_capacity!$F$3:$F$1699,0))=0),"elec 0, heat not",
IF(AND(INDEX(PROTRA_capacity!L$3:L$1699,MATCH(CHP_check_vensim_data!$I28,PROTRA_capacity!$F$3:$F$1699,0))&lt;&gt;0,INDEX(PROTRA_capacity!L$3:L$1699,MATCH(CHP_check_vensim_data!$H28,PROTRA_capacity!$F$3:$F$1699,0))=0),"heat 0, elec not",
IF(AND(INDEX(PROTRA_capacity!L$3:L$1699,MATCH(CHP_check_vensim_data!$I28,PROTRA_capacity!$F$3:$F$1699,0))=0,INDEX(PROTRA_capacity!L$3:L$1699,MATCH(CHP_check_vensim_data!$H28,PROTRA_capacity!$F$3:$F$1699,0))=0),"",
INDEX(PROTRA_capacity!L$3:L$1699,MATCH(CHP_check_vensim_data!$H28,PROTRA_capacity!$F$3:$F$1699,0))/INDEX(PROTRA_capacity!L$3:L$1699,MATCH(CHP_check_vensim_data!$I28,PROTRA_capacity!$F$3:$F$1699,0))
)))</f>
        <v>0.73441239977569339</v>
      </c>
      <c r="Q28" s="16">
        <f>IF(AND(INDEX(PROTRA_capacity!M$3:M$1699,MATCH(CHP_check_vensim_data!$H28,PROTRA_capacity!$F$3:$F$1699,0))&lt;&gt;0,INDEX(PROTRA_capacity!M$3:M$1699,MATCH(CHP_check_vensim_data!$I28,PROTRA_capacity!$F$3:$F$1699,0))=0),"elec 0, heat not",
IF(AND(INDEX(PROTRA_capacity!M$3:M$1699,MATCH(CHP_check_vensim_data!$I28,PROTRA_capacity!$F$3:$F$1699,0))&lt;&gt;0,INDEX(PROTRA_capacity!M$3:M$1699,MATCH(CHP_check_vensim_data!$H28,PROTRA_capacity!$F$3:$F$1699,0))=0),"heat 0, elec not",
IF(AND(INDEX(PROTRA_capacity!M$3:M$1699,MATCH(CHP_check_vensim_data!$I28,PROTRA_capacity!$F$3:$F$1699,0))=0,INDEX(PROTRA_capacity!M$3:M$1699,MATCH(CHP_check_vensim_data!$H28,PROTRA_capacity!$F$3:$F$1699,0))=0),"",
INDEX(PROTRA_capacity!M$3:M$1699,MATCH(CHP_check_vensim_data!$H28,PROTRA_capacity!$F$3:$F$1699,0))/INDEX(PROTRA_capacity!M$3:M$1699,MATCH(CHP_check_vensim_data!$I28,PROTRA_capacity!$F$3:$F$1699,0))
)))</f>
        <v>0.69629790398801106</v>
      </c>
      <c r="R28" s="16">
        <f>IF(AND(INDEX(PROTRA_capacity!N$3:N$1699,MATCH(CHP_check_vensim_data!$H28,PROTRA_capacity!$F$3:$F$1699,0))&lt;&gt;0,INDEX(PROTRA_capacity!N$3:N$1699,MATCH(CHP_check_vensim_data!$I28,PROTRA_capacity!$F$3:$F$1699,0))=0),"elec 0, heat not",
IF(AND(INDEX(PROTRA_capacity!N$3:N$1699,MATCH(CHP_check_vensim_data!$I28,PROTRA_capacity!$F$3:$F$1699,0))&lt;&gt;0,INDEX(PROTRA_capacity!N$3:N$1699,MATCH(CHP_check_vensim_data!$H28,PROTRA_capacity!$F$3:$F$1699,0))=0),"heat 0, elec not",
IF(AND(INDEX(PROTRA_capacity!N$3:N$1699,MATCH(CHP_check_vensim_data!$I28,PROTRA_capacity!$F$3:$F$1699,0))=0,INDEX(PROTRA_capacity!N$3:N$1699,MATCH(CHP_check_vensim_data!$H28,PROTRA_capacity!$F$3:$F$1699,0))=0),"",
INDEX(PROTRA_capacity!N$3:N$1699,MATCH(CHP_check_vensim_data!$H28,PROTRA_capacity!$F$3:$F$1699,0))/INDEX(PROTRA_capacity!N$3:N$1699,MATCH(CHP_check_vensim_data!$I28,PROTRA_capacity!$F$3:$F$1699,0))
)))</f>
        <v>0.63631336642113889</v>
      </c>
      <c r="S28" s="16">
        <f>IF(AND(INDEX(PROTRA_capacity!O$3:O$1699,MATCH(CHP_check_vensim_data!$H28,PROTRA_capacity!$F$3:$F$1699,0))&lt;&gt;0,INDEX(PROTRA_capacity!O$3:O$1699,MATCH(CHP_check_vensim_data!$I28,PROTRA_capacity!$F$3:$F$1699,0))=0),"elec 0, heat not",
IF(AND(INDEX(PROTRA_capacity!O$3:O$1699,MATCH(CHP_check_vensim_data!$I28,PROTRA_capacity!$F$3:$F$1699,0))&lt;&gt;0,INDEX(PROTRA_capacity!O$3:O$1699,MATCH(CHP_check_vensim_data!$H28,PROTRA_capacity!$F$3:$F$1699,0))=0),"heat 0, elec not",
IF(AND(INDEX(PROTRA_capacity!O$3:O$1699,MATCH(CHP_check_vensim_data!$I28,PROTRA_capacity!$F$3:$F$1699,0))=0,INDEX(PROTRA_capacity!O$3:O$1699,MATCH(CHP_check_vensim_data!$H28,PROTRA_capacity!$F$3:$F$1699,0))=0),"",
INDEX(PROTRA_capacity!O$3:O$1699,MATCH(CHP_check_vensim_data!$H28,PROTRA_capacity!$F$3:$F$1699,0))/INDEX(PROTRA_capacity!O$3:O$1699,MATCH(CHP_check_vensim_data!$I28,PROTRA_capacity!$F$3:$F$1699,0))
)))</f>
        <v>0.65071129702417352</v>
      </c>
      <c r="T28" s="16">
        <f>IF(AND(INDEX(PROTRA_capacity!P$3:P$1699,MATCH(CHP_check_vensim_data!$H28,PROTRA_capacity!$F$3:$F$1699,0))&lt;&gt;0,INDEX(PROTRA_capacity!P$3:P$1699,MATCH(CHP_check_vensim_data!$I28,PROTRA_capacity!$F$3:$F$1699,0))=0),"elec 0, heat not",
IF(AND(INDEX(PROTRA_capacity!P$3:P$1699,MATCH(CHP_check_vensim_data!$I28,PROTRA_capacity!$F$3:$F$1699,0))&lt;&gt;0,INDEX(PROTRA_capacity!P$3:P$1699,MATCH(CHP_check_vensim_data!$H28,PROTRA_capacity!$F$3:$F$1699,0))=0),"heat 0, elec not",
IF(AND(INDEX(PROTRA_capacity!P$3:P$1699,MATCH(CHP_check_vensim_data!$I28,PROTRA_capacity!$F$3:$F$1699,0))=0,INDEX(PROTRA_capacity!P$3:P$1699,MATCH(CHP_check_vensim_data!$H28,PROTRA_capacity!$F$3:$F$1699,0))=0),"",
INDEX(PROTRA_capacity!P$3:P$1699,MATCH(CHP_check_vensim_data!$H28,PROTRA_capacity!$F$3:$F$1699,0))/INDEX(PROTRA_capacity!P$3:P$1699,MATCH(CHP_check_vensim_data!$I28,PROTRA_capacity!$F$3:$F$1699,0))
)))</f>
        <v>0.62474795985260867</v>
      </c>
      <c r="U28" s="16">
        <f>IF(AND(INDEX(PROTRA_capacity!Q$3:Q$1699,MATCH(CHP_check_vensim_data!$H28,PROTRA_capacity!$F$3:$F$1699,0))&lt;&gt;0,INDEX(PROTRA_capacity!Q$3:Q$1699,MATCH(CHP_check_vensim_data!$I28,PROTRA_capacity!$F$3:$F$1699,0))=0),"elec 0, heat not",
IF(AND(INDEX(PROTRA_capacity!Q$3:Q$1699,MATCH(CHP_check_vensim_data!$I28,PROTRA_capacity!$F$3:$F$1699,0))&lt;&gt;0,INDEX(PROTRA_capacity!Q$3:Q$1699,MATCH(CHP_check_vensim_data!$H28,PROTRA_capacity!$F$3:$F$1699,0))=0),"heat 0, elec not",
IF(AND(INDEX(PROTRA_capacity!Q$3:Q$1699,MATCH(CHP_check_vensim_data!$I28,PROTRA_capacity!$F$3:$F$1699,0))=0,INDEX(PROTRA_capacity!Q$3:Q$1699,MATCH(CHP_check_vensim_data!$H28,PROTRA_capacity!$F$3:$F$1699,0))=0),"",
INDEX(PROTRA_capacity!Q$3:Q$1699,MATCH(CHP_check_vensim_data!$H28,PROTRA_capacity!$F$3:$F$1699,0))/INDEX(PROTRA_capacity!Q$3:Q$1699,MATCH(CHP_check_vensim_data!$I28,PROTRA_capacity!$F$3:$F$1699,0))
)))</f>
        <v>0.62916489515822016</v>
      </c>
      <c r="V28" s="16">
        <f>IF(AND(INDEX(PROTRA_capacity!R$3:R$1699,MATCH(CHP_check_vensim_data!$H28,PROTRA_capacity!$F$3:$F$1699,0))&lt;&gt;0,INDEX(PROTRA_capacity!R$3:R$1699,MATCH(CHP_check_vensim_data!$I28,PROTRA_capacity!$F$3:$F$1699,0))=0),"elec 0, heat not",
IF(AND(INDEX(PROTRA_capacity!R$3:R$1699,MATCH(CHP_check_vensim_data!$I28,PROTRA_capacity!$F$3:$F$1699,0))&lt;&gt;0,INDEX(PROTRA_capacity!R$3:R$1699,MATCH(CHP_check_vensim_data!$H28,PROTRA_capacity!$F$3:$F$1699,0))=0),"heat 0, elec not",
IF(AND(INDEX(PROTRA_capacity!R$3:R$1699,MATCH(CHP_check_vensim_data!$I28,PROTRA_capacity!$F$3:$F$1699,0))=0,INDEX(PROTRA_capacity!R$3:R$1699,MATCH(CHP_check_vensim_data!$H28,PROTRA_capacity!$F$3:$F$1699,0))=0),"",
INDEX(PROTRA_capacity!R$3:R$1699,MATCH(CHP_check_vensim_data!$H28,PROTRA_capacity!$F$3:$F$1699,0))/INDEX(PROTRA_capacity!R$3:R$1699,MATCH(CHP_check_vensim_data!$I28,PROTRA_capacity!$F$3:$F$1699,0))
)))</f>
        <v>0.49985440432759348</v>
      </c>
      <c r="W28" s="16">
        <f>IF(AND(INDEX(PROTRA_capacity!S$3:S$1699,MATCH(CHP_check_vensim_data!$H28,PROTRA_capacity!$F$3:$F$1699,0))&lt;&gt;0,INDEX(PROTRA_capacity!S$3:S$1699,MATCH(CHP_check_vensim_data!$I28,PROTRA_capacity!$F$3:$F$1699,0))=0),"elec 0, heat not",
IF(AND(INDEX(PROTRA_capacity!S$3:S$1699,MATCH(CHP_check_vensim_data!$I28,PROTRA_capacity!$F$3:$F$1699,0))&lt;&gt;0,INDEX(PROTRA_capacity!S$3:S$1699,MATCH(CHP_check_vensim_data!$H28,PROTRA_capacity!$F$3:$F$1699,0))=0),"heat 0, elec not",
IF(AND(INDEX(PROTRA_capacity!S$3:S$1699,MATCH(CHP_check_vensim_data!$I28,PROTRA_capacity!$F$3:$F$1699,0))=0,INDEX(PROTRA_capacity!S$3:S$1699,MATCH(CHP_check_vensim_data!$H28,PROTRA_capacity!$F$3:$F$1699,0))=0),"",
INDEX(PROTRA_capacity!S$3:S$1699,MATCH(CHP_check_vensim_data!$H28,PROTRA_capacity!$F$3:$F$1699,0))/INDEX(PROTRA_capacity!S$3:S$1699,MATCH(CHP_check_vensim_data!$I28,PROTRA_capacity!$F$3:$F$1699,0))
)))</f>
        <v>0.53125861399679575</v>
      </c>
      <c r="X28" s="16">
        <f>IF(AND(INDEX(PROTRA_capacity!T$3:T$1699,MATCH(CHP_check_vensim_data!$H28,PROTRA_capacity!$F$3:$F$1699,0))&lt;&gt;0,INDEX(PROTRA_capacity!T$3:T$1699,MATCH(CHP_check_vensim_data!$I28,PROTRA_capacity!$F$3:$F$1699,0))=0),"elec 0, heat not",
IF(AND(INDEX(PROTRA_capacity!T$3:T$1699,MATCH(CHP_check_vensim_data!$I28,PROTRA_capacity!$F$3:$F$1699,0))&lt;&gt;0,INDEX(PROTRA_capacity!T$3:T$1699,MATCH(CHP_check_vensim_data!$H28,PROTRA_capacity!$F$3:$F$1699,0))=0),"heat 0, elec not",
IF(AND(INDEX(PROTRA_capacity!T$3:T$1699,MATCH(CHP_check_vensim_data!$I28,PROTRA_capacity!$F$3:$F$1699,0))=0,INDEX(PROTRA_capacity!T$3:T$1699,MATCH(CHP_check_vensim_data!$H28,PROTRA_capacity!$F$3:$F$1699,0))=0),"",
INDEX(PROTRA_capacity!T$3:T$1699,MATCH(CHP_check_vensim_data!$H28,PROTRA_capacity!$F$3:$F$1699,0))/INDEX(PROTRA_capacity!T$3:T$1699,MATCH(CHP_check_vensim_data!$I28,PROTRA_capacity!$F$3:$F$1699,0))
)))</f>
        <v>0.47387968219655308</v>
      </c>
      <c r="Y28" s="16">
        <f>IF(AND(INDEX(PROTRA_capacity!U$3:U$1699,MATCH(CHP_check_vensim_data!$H28,PROTRA_capacity!$F$3:$F$1699,0))&lt;&gt;0,INDEX(PROTRA_capacity!U$3:U$1699,MATCH(CHP_check_vensim_data!$I28,PROTRA_capacity!$F$3:$F$1699,0))=0),"elec 0, heat not",
IF(AND(INDEX(PROTRA_capacity!U$3:U$1699,MATCH(CHP_check_vensim_data!$I28,PROTRA_capacity!$F$3:$F$1699,0))&lt;&gt;0,INDEX(PROTRA_capacity!U$3:U$1699,MATCH(CHP_check_vensim_data!$H28,PROTRA_capacity!$F$3:$F$1699,0))=0),"heat 0, elec not",
IF(AND(INDEX(PROTRA_capacity!U$3:U$1699,MATCH(CHP_check_vensim_data!$I28,PROTRA_capacity!$F$3:$F$1699,0))=0,INDEX(PROTRA_capacity!U$3:U$1699,MATCH(CHP_check_vensim_data!$H28,PROTRA_capacity!$F$3:$F$1699,0))=0),"",
INDEX(PROTRA_capacity!U$3:U$1699,MATCH(CHP_check_vensim_data!$H28,PROTRA_capacity!$F$3:$F$1699,0))/INDEX(PROTRA_capacity!U$3:U$1699,MATCH(CHP_check_vensim_data!$I28,PROTRA_capacity!$F$3:$F$1699,0))
)))</f>
        <v>0.44672670750747268</v>
      </c>
      <c r="Z28" s="72">
        <f t="shared" si="3"/>
        <v>0.48395500123360718</v>
      </c>
    </row>
    <row r="29" spans="1:26" x14ac:dyDescent="0.35">
      <c r="A29" t="s">
        <v>72</v>
      </c>
      <c r="B29" t="s">
        <v>41</v>
      </c>
      <c r="C29" t="str">
        <f t="shared" si="10"/>
        <v>EASOC_TO_heat</v>
      </c>
      <c r="D29" t="str">
        <f t="shared" si="11"/>
        <v>PROTRA_CHP_HP_I</v>
      </c>
      <c r="E29" t="s">
        <v>6</v>
      </c>
      <c r="F29" t="str">
        <f t="shared" si="12"/>
        <v>CHP</v>
      </c>
      <c r="G29" t="str">
        <f t="shared" si="13"/>
        <v>CCS</v>
      </c>
      <c r="H29" t="str">
        <f t="shared" si="14"/>
        <v>EASOCTO_heatPROTRA_CHP_solid_fossil_CCS</v>
      </c>
      <c r="I29" t="str">
        <f t="shared" si="15"/>
        <v>EASOCTO_elecPROTRA_CHP_solid_fossil_CCS</v>
      </c>
      <c r="J29" s="16" t="e">
        <f>IF(AND(INDEX(PROTRA_capacity!#REF!,MATCH(CHP_check_vensim_data!$H29,PROTRA_capacity!$F$3:$F$1699,0))&lt;&gt;0,INDEX(PROTRA_capacity!#REF!,MATCH(CHP_check_vensim_data!$I29,PROTRA_capacity!$F$3:$F$1699,0))=0),"elec 0, heat not",
IF(AND(INDEX(PROTRA_capacity!#REF!,MATCH(CHP_check_vensim_data!$I29,PROTRA_capacity!$F$3:$F$1699,0))&lt;&gt;0,INDEX(PROTRA_capacity!#REF!,MATCH(CHP_check_vensim_data!$H29,PROTRA_capacity!$F$3:$F$1699,0))=0),"heat 0, elec not",
IF(AND(INDEX(PROTRA_capacity!#REF!,MATCH(CHP_check_vensim_data!$I29,PROTRA_capacity!$F$3:$F$1699,0))=0,INDEX(PROTRA_capacity!#REF!,MATCH(CHP_check_vensim_data!$H29,PROTRA_capacity!$F$3:$F$1699,0))=0),"",
INDEX(PROTRA_capacity!#REF!,MATCH(CHP_check_vensim_data!$H29,PROTRA_capacity!$F$3:$F$1699,0))/INDEX(PROTRA_capacity!#REF!,MATCH(CHP_check_vensim_data!$I29,PROTRA_capacity!$F$3:$F$1699,0))
)))</f>
        <v>#REF!</v>
      </c>
      <c r="K29" s="16" t="str">
        <f>IF(AND(INDEX(PROTRA_capacity!G$3:G$1699,MATCH(CHP_check_vensim_data!$H29,PROTRA_capacity!$F$3:$F$1699,0))&lt;&gt;0,INDEX(PROTRA_capacity!G$3:G$1699,MATCH(CHP_check_vensim_data!$I29,PROTRA_capacity!$F$3:$F$1699,0))=0),"elec 0, heat not",
IF(AND(INDEX(PROTRA_capacity!G$3:G$1699,MATCH(CHP_check_vensim_data!$I29,PROTRA_capacity!$F$3:$F$1699,0))&lt;&gt;0,INDEX(PROTRA_capacity!G$3:G$1699,MATCH(CHP_check_vensim_data!$H29,PROTRA_capacity!$F$3:$F$1699,0))=0),"heat 0, elec not",
IF(AND(INDEX(PROTRA_capacity!G$3:G$1699,MATCH(CHP_check_vensim_data!$I29,PROTRA_capacity!$F$3:$F$1699,0))=0,INDEX(PROTRA_capacity!G$3:G$1699,MATCH(CHP_check_vensim_data!$H29,PROTRA_capacity!$F$3:$F$1699,0))=0),"",
INDEX(PROTRA_capacity!G$3:G$1699,MATCH(CHP_check_vensim_data!$H29,PROTRA_capacity!$F$3:$F$1699,0))/INDEX(PROTRA_capacity!G$3:G$1699,MATCH(CHP_check_vensim_data!$I29,PROTRA_capacity!$F$3:$F$1699,0))
)))</f>
        <v/>
      </c>
      <c r="L29" s="16" t="str">
        <f>IF(AND(INDEX(PROTRA_capacity!H$3:H$1699,MATCH(CHP_check_vensim_data!$H29,PROTRA_capacity!$F$3:$F$1699,0))&lt;&gt;0,INDEX(PROTRA_capacity!H$3:H$1699,MATCH(CHP_check_vensim_data!$I29,PROTRA_capacity!$F$3:$F$1699,0))=0),"elec 0, heat not",
IF(AND(INDEX(PROTRA_capacity!H$3:H$1699,MATCH(CHP_check_vensim_data!$I29,PROTRA_capacity!$F$3:$F$1699,0))&lt;&gt;0,INDEX(PROTRA_capacity!H$3:H$1699,MATCH(CHP_check_vensim_data!$H29,PROTRA_capacity!$F$3:$F$1699,0))=0),"heat 0, elec not",
IF(AND(INDEX(PROTRA_capacity!H$3:H$1699,MATCH(CHP_check_vensim_data!$I29,PROTRA_capacity!$F$3:$F$1699,0))=0,INDEX(PROTRA_capacity!H$3:H$1699,MATCH(CHP_check_vensim_data!$H29,PROTRA_capacity!$F$3:$F$1699,0))=0),"",
INDEX(PROTRA_capacity!H$3:H$1699,MATCH(CHP_check_vensim_data!$H29,PROTRA_capacity!$F$3:$F$1699,0))/INDEX(PROTRA_capacity!H$3:H$1699,MATCH(CHP_check_vensim_data!$I29,PROTRA_capacity!$F$3:$F$1699,0))
)))</f>
        <v/>
      </c>
      <c r="M29" s="16" t="str">
        <f>IF(AND(INDEX(PROTRA_capacity!I$3:I$1699,MATCH(CHP_check_vensim_data!$H29,PROTRA_capacity!$F$3:$F$1699,0))&lt;&gt;0,INDEX(PROTRA_capacity!I$3:I$1699,MATCH(CHP_check_vensim_data!$I29,PROTRA_capacity!$F$3:$F$1699,0))=0),"elec 0, heat not",
IF(AND(INDEX(PROTRA_capacity!I$3:I$1699,MATCH(CHP_check_vensim_data!$I29,PROTRA_capacity!$F$3:$F$1699,0))&lt;&gt;0,INDEX(PROTRA_capacity!I$3:I$1699,MATCH(CHP_check_vensim_data!$H29,PROTRA_capacity!$F$3:$F$1699,0))=0),"heat 0, elec not",
IF(AND(INDEX(PROTRA_capacity!I$3:I$1699,MATCH(CHP_check_vensim_data!$I29,PROTRA_capacity!$F$3:$F$1699,0))=0,INDEX(PROTRA_capacity!I$3:I$1699,MATCH(CHP_check_vensim_data!$H29,PROTRA_capacity!$F$3:$F$1699,0))=0),"",
INDEX(PROTRA_capacity!I$3:I$1699,MATCH(CHP_check_vensim_data!$H29,PROTRA_capacity!$F$3:$F$1699,0))/INDEX(PROTRA_capacity!I$3:I$1699,MATCH(CHP_check_vensim_data!$I29,PROTRA_capacity!$F$3:$F$1699,0))
)))</f>
        <v/>
      </c>
      <c r="N29" s="16" t="str">
        <f>IF(AND(INDEX(PROTRA_capacity!J$3:J$1699,MATCH(CHP_check_vensim_data!$H29,PROTRA_capacity!$F$3:$F$1699,0))&lt;&gt;0,INDEX(PROTRA_capacity!J$3:J$1699,MATCH(CHP_check_vensim_data!$I29,PROTRA_capacity!$F$3:$F$1699,0))=0),"elec 0, heat not",
IF(AND(INDEX(PROTRA_capacity!J$3:J$1699,MATCH(CHP_check_vensim_data!$I29,PROTRA_capacity!$F$3:$F$1699,0))&lt;&gt;0,INDEX(PROTRA_capacity!J$3:J$1699,MATCH(CHP_check_vensim_data!$H29,PROTRA_capacity!$F$3:$F$1699,0))=0),"heat 0, elec not",
IF(AND(INDEX(PROTRA_capacity!J$3:J$1699,MATCH(CHP_check_vensim_data!$I29,PROTRA_capacity!$F$3:$F$1699,0))=0,INDEX(PROTRA_capacity!J$3:J$1699,MATCH(CHP_check_vensim_data!$H29,PROTRA_capacity!$F$3:$F$1699,0))=0),"",
INDEX(PROTRA_capacity!J$3:J$1699,MATCH(CHP_check_vensim_data!$H29,PROTRA_capacity!$F$3:$F$1699,0))/INDEX(PROTRA_capacity!J$3:J$1699,MATCH(CHP_check_vensim_data!$I29,PROTRA_capacity!$F$3:$F$1699,0))
)))</f>
        <v/>
      </c>
      <c r="O29" s="16" t="str">
        <f>IF(AND(INDEX(PROTRA_capacity!K$3:K$1699,MATCH(CHP_check_vensim_data!$H29,PROTRA_capacity!$F$3:$F$1699,0))&lt;&gt;0,INDEX(PROTRA_capacity!K$3:K$1699,MATCH(CHP_check_vensim_data!$I29,PROTRA_capacity!$F$3:$F$1699,0))=0),"elec 0, heat not",
IF(AND(INDEX(PROTRA_capacity!K$3:K$1699,MATCH(CHP_check_vensim_data!$I29,PROTRA_capacity!$F$3:$F$1699,0))&lt;&gt;0,INDEX(PROTRA_capacity!K$3:K$1699,MATCH(CHP_check_vensim_data!$H29,PROTRA_capacity!$F$3:$F$1699,0))=0),"heat 0, elec not",
IF(AND(INDEX(PROTRA_capacity!K$3:K$1699,MATCH(CHP_check_vensim_data!$I29,PROTRA_capacity!$F$3:$F$1699,0))=0,INDEX(PROTRA_capacity!K$3:K$1699,MATCH(CHP_check_vensim_data!$H29,PROTRA_capacity!$F$3:$F$1699,0))=0),"",
INDEX(PROTRA_capacity!K$3:K$1699,MATCH(CHP_check_vensim_data!$H29,PROTRA_capacity!$F$3:$F$1699,0))/INDEX(PROTRA_capacity!K$3:K$1699,MATCH(CHP_check_vensim_data!$I29,PROTRA_capacity!$F$3:$F$1699,0))
)))</f>
        <v/>
      </c>
      <c r="P29" s="16" t="str">
        <f>IF(AND(INDEX(PROTRA_capacity!L$3:L$1699,MATCH(CHP_check_vensim_data!$H29,PROTRA_capacity!$F$3:$F$1699,0))&lt;&gt;0,INDEX(PROTRA_capacity!L$3:L$1699,MATCH(CHP_check_vensim_data!$I29,PROTRA_capacity!$F$3:$F$1699,0))=0),"elec 0, heat not",
IF(AND(INDEX(PROTRA_capacity!L$3:L$1699,MATCH(CHP_check_vensim_data!$I29,PROTRA_capacity!$F$3:$F$1699,0))&lt;&gt;0,INDEX(PROTRA_capacity!L$3:L$1699,MATCH(CHP_check_vensim_data!$H29,PROTRA_capacity!$F$3:$F$1699,0))=0),"heat 0, elec not",
IF(AND(INDEX(PROTRA_capacity!L$3:L$1699,MATCH(CHP_check_vensim_data!$I29,PROTRA_capacity!$F$3:$F$1699,0))=0,INDEX(PROTRA_capacity!L$3:L$1699,MATCH(CHP_check_vensim_data!$H29,PROTRA_capacity!$F$3:$F$1699,0))=0),"",
INDEX(PROTRA_capacity!L$3:L$1699,MATCH(CHP_check_vensim_data!$H29,PROTRA_capacity!$F$3:$F$1699,0))/INDEX(PROTRA_capacity!L$3:L$1699,MATCH(CHP_check_vensim_data!$I29,PROTRA_capacity!$F$3:$F$1699,0))
)))</f>
        <v/>
      </c>
      <c r="Q29" s="16" t="str">
        <f>IF(AND(INDEX(PROTRA_capacity!M$3:M$1699,MATCH(CHP_check_vensim_data!$H29,PROTRA_capacity!$F$3:$F$1699,0))&lt;&gt;0,INDEX(PROTRA_capacity!M$3:M$1699,MATCH(CHP_check_vensim_data!$I29,PROTRA_capacity!$F$3:$F$1699,0))=0),"elec 0, heat not",
IF(AND(INDEX(PROTRA_capacity!M$3:M$1699,MATCH(CHP_check_vensim_data!$I29,PROTRA_capacity!$F$3:$F$1699,0))&lt;&gt;0,INDEX(PROTRA_capacity!M$3:M$1699,MATCH(CHP_check_vensim_data!$H29,PROTRA_capacity!$F$3:$F$1699,0))=0),"heat 0, elec not",
IF(AND(INDEX(PROTRA_capacity!M$3:M$1699,MATCH(CHP_check_vensim_data!$I29,PROTRA_capacity!$F$3:$F$1699,0))=0,INDEX(PROTRA_capacity!M$3:M$1699,MATCH(CHP_check_vensim_data!$H29,PROTRA_capacity!$F$3:$F$1699,0))=0),"",
INDEX(PROTRA_capacity!M$3:M$1699,MATCH(CHP_check_vensim_data!$H29,PROTRA_capacity!$F$3:$F$1699,0))/INDEX(PROTRA_capacity!M$3:M$1699,MATCH(CHP_check_vensim_data!$I29,PROTRA_capacity!$F$3:$F$1699,0))
)))</f>
        <v/>
      </c>
      <c r="R29" s="16" t="str">
        <f>IF(AND(INDEX(PROTRA_capacity!N$3:N$1699,MATCH(CHP_check_vensim_data!$H29,PROTRA_capacity!$F$3:$F$1699,0))&lt;&gt;0,INDEX(PROTRA_capacity!N$3:N$1699,MATCH(CHP_check_vensim_data!$I29,PROTRA_capacity!$F$3:$F$1699,0))=0),"elec 0, heat not",
IF(AND(INDEX(PROTRA_capacity!N$3:N$1699,MATCH(CHP_check_vensim_data!$I29,PROTRA_capacity!$F$3:$F$1699,0))&lt;&gt;0,INDEX(PROTRA_capacity!N$3:N$1699,MATCH(CHP_check_vensim_data!$H29,PROTRA_capacity!$F$3:$F$1699,0))=0),"heat 0, elec not",
IF(AND(INDEX(PROTRA_capacity!N$3:N$1699,MATCH(CHP_check_vensim_data!$I29,PROTRA_capacity!$F$3:$F$1699,0))=0,INDEX(PROTRA_capacity!N$3:N$1699,MATCH(CHP_check_vensim_data!$H29,PROTRA_capacity!$F$3:$F$1699,0))=0),"",
INDEX(PROTRA_capacity!N$3:N$1699,MATCH(CHP_check_vensim_data!$H29,PROTRA_capacity!$F$3:$F$1699,0))/INDEX(PROTRA_capacity!N$3:N$1699,MATCH(CHP_check_vensim_data!$I29,PROTRA_capacity!$F$3:$F$1699,0))
)))</f>
        <v/>
      </c>
      <c r="S29" s="16" t="str">
        <f>IF(AND(INDEX(PROTRA_capacity!O$3:O$1699,MATCH(CHP_check_vensim_data!$H29,PROTRA_capacity!$F$3:$F$1699,0))&lt;&gt;0,INDEX(PROTRA_capacity!O$3:O$1699,MATCH(CHP_check_vensim_data!$I29,PROTRA_capacity!$F$3:$F$1699,0))=0),"elec 0, heat not",
IF(AND(INDEX(PROTRA_capacity!O$3:O$1699,MATCH(CHP_check_vensim_data!$I29,PROTRA_capacity!$F$3:$F$1699,0))&lt;&gt;0,INDEX(PROTRA_capacity!O$3:O$1699,MATCH(CHP_check_vensim_data!$H29,PROTRA_capacity!$F$3:$F$1699,0))=0),"heat 0, elec not",
IF(AND(INDEX(PROTRA_capacity!O$3:O$1699,MATCH(CHP_check_vensim_data!$I29,PROTRA_capacity!$F$3:$F$1699,0))=0,INDEX(PROTRA_capacity!O$3:O$1699,MATCH(CHP_check_vensim_data!$H29,PROTRA_capacity!$F$3:$F$1699,0))=0),"",
INDEX(PROTRA_capacity!O$3:O$1699,MATCH(CHP_check_vensim_data!$H29,PROTRA_capacity!$F$3:$F$1699,0))/INDEX(PROTRA_capacity!O$3:O$1699,MATCH(CHP_check_vensim_data!$I29,PROTRA_capacity!$F$3:$F$1699,0))
)))</f>
        <v/>
      </c>
      <c r="T29" s="16" t="str">
        <f>IF(AND(INDEX(PROTRA_capacity!P$3:P$1699,MATCH(CHP_check_vensim_data!$H29,PROTRA_capacity!$F$3:$F$1699,0))&lt;&gt;0,INDEX(PROTRA_capacity!P$3:P$1699,MATCH(CHP_check_vensim_data!$I29,PROTRA_capacity!$F$3:$F$1699,0))=0),"elec 0, heat not",
IF(AND(INDEX(PROTRA_capacity!P$3:P$1699,MATCH(CHP_check_vensim_data!$I29,PROTRA_capacity!$F$3:$F$1699,0))&lt;&gt;0,INDEX(PROTRA_capacity!P$3:P$1699,MATCH(CHP_check_vensim_data!$H29,PROTRA_capacity!$F$3:$F$1699,0))=0),"heat 0, elec not",
IF(AND(INDEX(PROTRA_capacity!P$3:P$1699,MATCH(CHP_check_vensim_data!$I29,PROTRA_capacity!$F$3:$F$1699,0))=0,INDEX(PROTRA_capacity!P$3:P$1699,MATCH(CHP_check_vensim_data!$H29,PROTRA_capacity!$F$3:$F$1699,0))=0),"",
INDEX(PROTRA_capacity!P$3:P$1699,MATCH(CHP_check_vensim_data!$H29,PROTRA_capacity!$F$3:$F$1699,0))/INDEX(PROTRA_capacity!P$3:P$1699,MATCH(CHP_check_vensim_data!$I29,PROTRA_capacity!$F$3:$F$1699,0))
)))</f>
        <v/>
      </c>
      <c r="U29" s="16" t="str">
        <f>IF(AND(INDEX(PROTRA_capacity!Q$3:Q$1699,MATCH(CHP_check_vensim_data!$H29,PROTRA_capacity!$F$3:$F$1699,0))&lt;&gt;0,INDEX(PROTRA_capacity!Q$3:Q$1699,MATCH(CHP_check_vensim_data!$I29,PROTRA_capacity!$F$3:$F$1699,0))=0),"elec 0, heat not",
IF(AND(INDEX(PROTRA_capacity!Q$3:Q$1699,MATCH(CHP_check_vensim_data!$I29,PROTRA_capacity!$F$3:$F$1699,0))&lt;&gt;0,INDEX(PROTRA_capacity!Q$3:Q$1699,MATCH(CHP_check_vensim_data!$H29,PROTRA_capacity!$F$3:$F$1699,0))=0),"heat 0, elec not",
IF(AND(INDEX(PROTRA_capacity!Q$3:Q$1699,MATCH(CHP_check_vensim_data!$I29,PROTRA_capacity!$F$3:$F$1699,0))=0,INDEX(PROTRA_capacity!Q$3:Q$1699,MATCH(CHP_check_vensim_data!$H29,PROTRA_capacity!$F$3:$F$1699,0))=0),"",
INDEX(PROTRA_capacity!Q$3:Q$1699,MATCH(CHP_check_vensim_data!$H29,PROTRA_capacity!$F$3:$F$1699,0))/INDEX(PROTRA_capacity!Q$3:Q$1699,MATCH(CHP_check_vensim_data!$I29,PROTRA_capacity!$F$3:$F$1699,0))
)))</f>
        <v/>
      </c>
      <c r="V29" s="16" t="str">
        <f>IF(AND(INDEX(PROTRA_capacity!R$3:R$1699,MATCH(CHP_check_vensim_data!$H29,PROTRA_capacity!$F$3:$F$1699,0))&lt;&gt;0,INDEX(PROTRA_capacity!R$3:R$1699,MATCH(CHP_check_vensim_data!$I29,PROTRA_capacity!$F$3:$F$1699,0))=0),"elec 0, heat not",
IF(AND(INDEX(PROTRA_capacity!R$3:R$1699,MATCH(CHP_check_vensim_data!$I29,PROTRA_capacity!$F$3:$F$1699,0))&lt;&gt;0,INDEX(PROTRA_capacity!R$3:R$1699,MATCH(CHP_check_vensim_data!$H29,PROTRA_capacity!$F$3:$F$1699,0))=0),"heat 0, elec not",
IF(AND(INDEX(PROTRA_capacity!R$3:R$1699,MATCH(CHP_check_vensim_data!$I29,PROTRA_capacity!$F$3:$F$1699,0))=0,INDEX(PROTRA_capacity!R$3:R$1699,MATCH(CHP_check_vensim_data!$H29,PROTRA_capacity!$F$3:$F$1699,0))=0),"",
INDEX(PROTRA_capacity!R$3:R$1699,MATCH(CHP_check_vensim_data!$H29,PROTRA_capacity!$F$3:$F$1699,0))/INDEX(PROTRA_capacity!R$3:R$1699,MATCH(CHP_check_vensim_data!$I29,PROTRA_capacity!$F$3:$F$1699,0))
)))</f>
        <v/>
      </c>
      <c r="W29" s="16" t="str">
        <f>IF(AND(INDEX(PROTRA_capacity!S$3:S$1699,MATCH(CHP_check_vensim_data!$H29,PROTRA_capacity!$F$3:$F$1699,0))&lt;&gt;0,INDEX(PROTRA_capacity!S$3:S$1699,MATCH(CHP_check_vensim_data!$I29,PROTRA_capacity!$F$3:$F$1699,0))=0),"elec 0, heat not",
IF(AND(INDEX(PROTRA_capacity!S$3:S$1699,MATCH(CHP_check_vensim_data!$I29,PROTRA_capacity!$F$3:$F$1699,0))&lt;&gt;0,INDEX(PROTRA_capacity!S$3:S$1699,MATCH(CHP_check_vensim_data!$H29,PROTRA_capacity!$F$3:$F$1699,0))=0),"heat 0, elec not",
IF(AND(INDEX(PROTRA_capacity!S$3:S$1699,MATCH(CHP_check_vensim_data!$I29,PROTRA_capacity!$F$3:$F$1699,0))=0,INDEX(PROTRA_capacity!S$3:S$1699,MATCH(CHP_check_vensim_data!$H29,PROTRA_capacity!$F$3:$F$1699,0))=0),"",
INDEX(PROTRA_capacity!S$3:S$1699,MATCH(CHP_check_vensim_data!$H29,PROTRA_capacity!$F$3:$F$1699,0))/INDEX(PROTRA_capacity!S$3:S$1699,MATCH(CHP_check_vensim_data!$I29,PROTRA_capacity!$F$3:$F$1699,0))
)))</f>
        <v/>
      </c>
      <c r="X29" s="16" t="str">
        <f>IF(AND(INDEX(PROTRA_capacity!T$3:T$1699,MATCH(CHP_check_vensim_data!$H29,PROTRA_capacity!$F$3:$F$1699,0))&lt;&gt;0,INDEX(PROTRA_capacity!T$3:T$1699,MATCH(CHP_check_vensim_data!$I29,PROTRA_capacity!$F$3:$F$1699,0))=0),"elec 0, heat not",
IF(AND(INDEX(PROTRA_capacity!T$3:T$1699,MATCH(CHP_check_vensim_data!$I29,PROTRA_capacity!$F$3:$F$1699,0))&lt;&gt;0,INDEX(PROTRA_capacity!T$3:T$1699,MATCH(CHP_check_vensim_data!$H29,PROTRA_capacity!$F$3:$F$1699,0))=0),"heat 0, elec not",
IF(AND(INDEX(PROTRA_capacity!T$3:T$1699,MATCH(CHP_check_vensim_data!$I29,PROTRA_capacity!$F$3:$F$1699,0))=0,INDEX(PROTRA_capacity!T$3:T$1699,MATCH(CHP_check_vensim_data!$H29,PROTRA_capacity!$F$3:$F$1699,0))=0),"",
INDEX(PROTRA_capacity!T$3:T$1699,MATCH(CHP_check_vensim_data!$H29,PROTRA_capacity!$F$3:$F$1699,0))/INDEX(PROTRA_capacity!T$3:T$1699,MATCH(CHP_check_vensim_data!$I29,PROTRA_capacity!$F$3:$F$1699,0))
)))</f>
        <v/>
      </c>
      <c r="Y29" s="16" t="str">
        <f>IF(AND(INDEX(PROTRA_capacity!U$3:U$1699,MATCH(CHP_check_vensim_data!$H29,PROTRA_capacity!$F$3:$F$1699,0))&lt;&gt;0,INDEX(PROTRA_capacity!U$3:U$1699,MATCH(CHP_check_vensim_data!$I29,PROTRA_capacity!$F$3:$F$1699,0))=0),"elec 0, heat not",
IF(AND(INDEX(PROTRA_capacity!U$3:U$1699,MATCH(CHP_check_vensim_data!$I29,PROTRA_capacity!$F$3:$F$1699,0))&lt;&gt;0,INDEX(PROTRA_capacity!U$3:U$1699,MATCH(CHP_check_vensim_data!$H29,PROTRA_capacity!$F$3:$F$1699,0))=0),"heat 0, elec not",
IF(AND(INDEX(PROTRA_capacity!U$3:U$1699,MATCH(CHP_check_vensim_data!$I29,PROTRA_capacity!$F$3:$F$1699,0))=0,INDEX(PROTRA_capacity!U$3:U$1699,MATCH(CHP_check_vensim_data!$H29,PROTRA_capacity!$F$3:$F$1699,0))=0),"",
INDEX(PROTRA_capacity!U$3:U$1699,MATCH(CHP_check_vensim_data!$H29,PROTRA_capacity!$F$3:$F$1699,0))/INDEX(PROTRA_capacity!U$3:U$1699,MATCH(CHP_check_vensim_data!$I29,PROTRA_capacity!$F$3:$F$1699,0))
)))</f>
        <v/>
      </c>
      <c r="Z29" s="72" t="e">
        <f t="shared" si="3"/>
        <v>#DIV/0!</v>
      </c>
    </row>
    <row r="30" spans="1:26" x14ac:dyDescent="0.35">
      <c r="A30" t="s">
        <v>72</v>
      </c>
      <c r="B30" t="s">
        <v>41</v>
      </c>
      <c r="C30" t="str">
        <f t="shared" si="10"/>
        <v>EASOC_TO_heat</v>
      </c>
      <c r="D30" t="str">
        <f t="shared" si="11"/>
        <v>PROTRA_CHP_HP_I</v>
      </c>
      <c r="E30" t="s">
        <v>7</v>
      </c>
      <c r="F30" t="str">
        <f t="shared" si="12"/>
        <v>CHP</v>
      </c>
      <c r="G30" t="str">
        <f t="shared" si="13"/>
        <v>ste</v>
      </c>
      <c r="H30" t="str">
        <f t="shared" si="14"/>
        <v>EASOCTO_heatPROTRA_CHP_waste</v>
      </c>
      <c r="I30" t="str">
        <f t="shared" si="15"/>
        <v>EASOCTO_elecPROTRA_CHP_waste</v>
      </c>
      <c r="J30" s="16" t="e">
        <f>IF(AND(INDEX(PROTRA_capacity!#REF!,MATCH(CHP_check_vensim_data!$H30,PROTRA_capacity!$F$3:$F$1699,0))&lt;&gt;0,INDEX(PROTRA_capacity!#REF!,MATCH(CHP_check_vensim_data!$I30,PROTRA_capacity!$F$3:$F$1699,0))=0),"elec 0, heat not",
IF(AND(INDEX(PROTRA_capacity!#REF!,MATCH(CHP_check_vensim_data!$I30,PROTRA_capacity!$F$3:$F$1699,0))&lt;&gt;0,INDEX(PROTRA_capacity!#REF!,MATCH(CHP_check_vensim_data!$H30,PROTRA_capacity!$F$3:$F$1699,0))=0),"heat 0, elec not",
IF(AND(INDEX(PROTRA_capacity!#REF!,MATCH(CHP_check_vensim_data!$I30,PROTRA_capacity!$F$3:$F$1699,0))=0,INDEX(PROTRA_capacity!#REF!,MATCH(CHP_check_vensim_data!$H30,PROTRA_capacity!$F$3:$F$1699,0))=0),"",
INDEX(PROTRA_capacity!#REF!,MATCH(CHP_check_vensim_data!$H30,PROTRA_capacity!$F$3:$F$1699,0))/INDEX(PROTRA_capacity!#REF!,MATCH(CHP_check_vensim_data!$I30,PROTRA_capacity!$F$3:$F$1699,0))
)))</f>
        <v>#REF!</v>
      </c>
      <c r="K30" s="16">
        <f>IF(AND(INDEX(PROTRA_capacity!G$3:G$1699,MATCH(CHP_check_vensim_data!$H30,PROTRA_capacity!$F$3:$F$1699,0))&lt;&gt;0,INDEX(PROTRA_capacity!G$3:G$1699,MATCH(CHP_check_vensim_data!$I30,PROTRA_capacity!$F$3:$F$1699,0))=0),"elec 0, heat not",
IF(AND(INDEX(PROTRA_capacity!G$3:G$1699,MATCH(CHP_check_vensim_data!$I30,PROTRA_capacity!$F$3:$F$1699,0))&lt;&gt;0,INDEX(PROTRA_capacity!G$3:G$1699,MATCH(CHP_check_vensim_data!$H30,PROTRA_capacity!$F$3:$F$1699,0))=0),"heat 0, elec not",
IF(AND(INDEX(PROTRA_capacity!G$3:G$1699,MATCH(CHP_check_vensim_data!$I30,PROTRA_capacity!$F$3:$F$1699,0))=0,INDEX(PROTRA_capacity!G$3:G$1699,MATCH(CHP_check_vensim_data!$H30,PROTRA_capacity!$F$3:$F$1699,0))=0),"",
INDEX(PROTRA_capacity!G$3:G$1699,MATCH(CHP_check_vensim_data!$H30,PROTRA_capacity!$F$3:$F$1699,0))/INDEX(PROTRA_capacity!G$3:G$1699,MATCH(CHP_check_vensim_data!$I30,PROTRA_capacity!$F$3:$F$1699,0))
)))</f>
        <v>1.4054950930160637</v>
      </c>
      <c r="L30" s="16">
        <f>IF(AND(INDEX(PROTRA_capacity!H$3:H$1699,MATCH(CHP_check_vensim_data!$H30,PROTRA_capacity!$F$3:$F$1699,0))&lt;&gt;0,INDEX(PROTRA_capacity!H$3:H$1699,MATCH(CHP_check_vensim_data!$I30,PROTRA_capacity!$F$3:$F$1699,0))=0),"elec 0, heat not",
IF(AND(INDEX(PROTRA_capacity!H$3:H$1699,MATCH(CHP_check_vensim_data!$I30,PROTRA_capacity!$F$3:$F$1699,0))&lt;&gt;0,INDEX(PROTRA_capacity!H$3:H$1699,MATCH(CHP_check_vensim_data!$H30,PROTRA_capacity!$F$3:$F$1699,0))=0),"heat 0, elec not",
IF(AND(INDEX(PROTRA_capacity!H$3:H$1699,MATCH(CHP_check_vensim_data!$I30,PROTRA_capacity!$F$3:$F$1699,0))=0,INDEX(PROTRA_capacity!H$3:H$1699,MATCH(CHP_check_vensim_data!$H30,PROTRA_capacity!$F$3:$F$1699,0))=0),"",
INDEX(PROTRA_capacity!H$3:H$1699,MATCH(CHP_check_vensim_data!$H30,PROTRA_capacity!$F$3:$F$1699,0))/INDEX(PROTRA_capacity!H$3:H$1699,MATCH(CHP_check_vensim_data!$I30,PROTRA_capacity!$F$3:$F$1699,0))
)))</f>
        <v>1.9721235154306684</v>
      </c>
      <c r="M30" s="16">
        <f>IF(AND(INDEX(PROTRA_capacity!I$3:I$1699,MATCH(CHP_check_vensim_data!$H30,PROTRA_capacity!$F$3:$F$1699,0))&lt;&gt;0,INDEX(PROTRA_capacity!I$3:I$1699,MATCH(CHP_check_vensim_data!$I30,PROTRA_capacity!$F$3:$F$1699,0))=0),"elec 0, heat not",
IF(AND(INDEX(PROTRA_capacity!I$3:I$1699,MATCH(CHP_check_vensim_data!$I30,PROTRA_capacity!$F$3:$F$1699,0))&lt;&gt;0,INDEX(PROTRA_capacity!I$3:I$1699,MATCH(CHP_check_vensim_data!$H30,PROTRA_capacity!$F$3:$F$1699,0))=0),"heat 0, elec not",
IF(AND(INDEX(PROTRA_capacity!I$3:I$1699,MATCH(CHP_check_vensim_data!$I30,PROTRA_capacity!$F$3:$F$1699,0))=0,INDEX(PROTRA_capacity!I$3:I$1699,MATCH(CHP_check_vensim_data!$H30,PROTRA_capacity!$F$3:$F$1699,0))=0),"",
INDEX(PROTRA_capacity!I$3:I$1699,MATCH(CHP_check_vensim_data!$H30,PROTRA_capacity!$F$3:$F$1699,0))/INDEX(PROTRA_capacity!I$3:I$1699,MATCH(CHP_check_vensim_data!$I30,PROTRA_capacity!$F$3:$F$1699,0))
)))</f>
        <v>2.7773806889925079</v>
      </c>
      <c r="N30" s="16">
        <f>IF(AND(INDEX(PROTRA_capacity!J$3:J$1699,MATCH(CHP_check_vensim_data!$H30,PROTRA_capacity!$F$3:$F$1699,0))&lt;&gt;0,INDEX(PROTRA_capacity!J$3:J$1699,MATCH(CHP_check_vensim_data!$I30,PROTRA_capacity!$F$3:$F$1699,0))=0),"elec 0, heat not",
IF(AND(INDEX(PROTRA_capacity!J$3:J$1699,MATCH(CHP_check_vensim_data!$I30,PROTRA_capacity!$F$3:$F$1699,0))&lt;&gt;0,INDEX(PROTRA_capacity!J$3:J$1699,MATCH(CHP_check_vensim_data!$H30,PROTRA_capacity!$F$3:$F$1699,0))=0),"heat 0, elec not",
IF(AND(INDEX(PROTRA_capacity!J$3:J$1699,MATCH(CHP_check_vensim_data!$I30,PROTRA_capacity!$F$3:$F$1699,0))=0,INDEX(PROTRA_capacity!J$3:J$1699,MATCH(CHP_check_vensim_data!$H30,PROTRA_capacity!$F$3:$F$1699,0))=0),"",
INDEX(PROTRA_capacity!J$3:J$1699,MATCH(CHP_check_vensim_data!$H30,PROTRA_capacity!$F$3:$F$1699,0))/INDEX(PROTRA_capacity!J$3:J$1699,MATCH(CHP_check_vensim_data!$I30,PROTRA_capacity!$F$3:$F$1699,0))
)))</f>
        <v>1.3364865071215835</v>
      </c>
      <c r="O30" s="16">
        <f>IF(AND(INDEX(PROTRA_capacity!K$3:K$1699,MATCH(CHP_check_vensim_data!$H30,PROTRA_capacity!$F$3:$F$1699,0))&lt;&gt;0,INDEX(PROTRA_capacity!K$3:K$1699,MATCH(CHP_check_vensim_data!$I30,PROTRA_capacity!$F$3:$F$1699,0))=0),"elec 0, heat not",
IF(AND(INDEX(PROTRA_capacity!K$3:K$1699,MATCH(CHP_check_vensim_data!$I30,PROTRA_capacity!$F$3:$F$1699,0))&lt;&gt;0,INDEX(PROTRA_capacity!K$3:K$1699,MATCH(CHP_check_vensim_data!$H30,PROTRA_capacity!$F$3:$F$1699,0))=0),"heat 0, elec not",
IF(AND(INDEX(PROTRA_capacity!K$3:K$1699,MATCH(CHP_check_vensim_data!$I30,PROTRA_capacity!$F$3:$F$1699,0))=0,INDEX(PROTRA_capacity!K$3:K$1699,MATCH(CHP_check_vensim_data!$H30,PROTRA_capacity!$F$3:$F$1699,0))=0),"",
INDEX(PROTRA_capacity!K$3:K$1699,MATCH(CHP_check_vensim_data!$H30,PROTRA_capacity!$F$3:$F$1699,0))/INDEX(PROTRA_capacity!K$3:K$1699,MATCH(CHP_check_vensim_data!$I30,PROTRA_capacity!$F$3:$F$1699,0))
)))</f>
        <v>1.0936696977274614</v>
      </c>
      <c r="P30" s="16">
        <f>IF(AND(INDEX(PROTRA_capacity!L$3:L$1699,MATCH(CHP_check_vensim_data!$H30,PROTRA_capacity!$F$3:$F$1699,0))&lt;&gt;0,INDEX(PROTRA_capacity!L$3:L$1699,MATCH(CHP_check_vensim_data!$I30,PROTRA_capacity!$F$3:$F$1699,0))=0),"elec 0, heat not",
IF(AND(INDEX(PROTRA_capacity!L$3:L$1699,MATCH(CHP_check_vensim_data!$I30,PROTRA_capacity!$F$3:$F$1699,0))&lt;&gt;0,INDEX(PROTRA_capacity!L$3:L$1699,MATCH(CHP_check_vensim_data!$H30,PROTRA_capacity!$F$3:$F$1699,0))=0),"heat 0, elec not",
IF(AND(INDEX(PROTRA_capacity!L$3:L$1699,MATCH(CHP_check_vensim_data!$I30,PROTRA_capacity!$F$3:$F$1699,0))=0,INDEX(PROTRA_capacity!L$3:L$1699,MATCH(CHP_check_vensim_data!$H30,PROTRA_capacity!$F$3:$F$1699,0))=0),"",
INDEX(PROTRA_capacity!L$3:L$1699,MATCH(CHP_check_vensim_data!$H30,PROTRA_capacity!$F$3:$F$1699,0))/INDEX(PROTRA_capacity!L$3:L$1699,MATCH(CHP_check_vensim_data!$I30,PROTRA_capacity!$F$3:$F$1699,0))
)))</f>
        <v>2.3954100681811252</v>
      </c>
      <c r="Q30" s="16">
        <f>IF(AND(INDEX(PROTRA_capacity!M$3:M$1699,MATCH(CHP_check_vensim_data!$H30,PROTRA_capacity!$F$3:$F$1699,0))&lt;&gt;0,INDEX(PROTRA_capacity!M$3:M$1699,MATCH(CHP_check_vensim_data!$I30,PROTRA_capacity!$F$3:$F$1699,0))=0),"elec 0, heat not",
IF(AND(INDEX(PROTRA_capacity!M$3:M$1699,MATCH(CHP_check_vensim_data!$I30,PROTRA_capacity!$F$3:$F$1699,0))&lt;&gt;0,INDEX(PROTRA_capacity!M$3:M$1699,MATCH(CHP_check_vensim_data!$H30,PROTRA_capacity!$F$3:$F$1699,0))=0),"heat 0, elec not",
IF(AND(INDEX(PROTRA_capacity!M$3:M$1699,MATCH(CHP_check_vensim_data!$I30,PROTRA_capacity!$F$3:$F$1699,0))=0,INDEX(PROTRA_capacity!M$3:M$1699,MATCH(CHP_check_vensim_data!$H30,PROTRA_capacity!$F$3:$F$1699,0))=0),"",
INDEX(PROTRA_capacity!M$3:M$1699,MATCH(CHP_check_vensim_data!$H30,PROTRA_capacity!$F$3:$F$1699,0))/INDEX(PROTRA_capacity!M$3:M$1699,MATCH(CHP_check_vensim_data!$I30,PROTRA_capacity!$F$3:$F$1699,0))
)))</f>
        <v>2.5391964092975052</v>
      </c>
      <c r="R30" s="16">
        <f>IF(AND(INDEX(PROTRA_capacity!N$3:N$1699,MATCH(CHP_check_vensim_data!$H30,PROTRA_capacity!$F$3:$F$1699,0))&lt;&gt;0,INDEX(PROTRA_capacity!N$3:N$1699,MATCH(CHP_check_vensim_data!$I30,PROTRA_capacity!$F$3:$F$1699,0))=0),"elec 0, heat not",
IF(AND(INDEX(PROTRA_capacity!N$3:N$1699,MATCH(CHP_check_vensim_data!$I30,PROTRA_capacity!$F$3:$F$1699,0))&lt;&gt;0,INDEX(PROTRA_capacity!N$3:N$1699,MATCH(CHP_check_vensim_data!$H30,PROTRA_capacity!$F$3:$F$1699,0))=0),"heat 0, elec not",
IF(AND(INDEX(PROTRA_capacity!N$3:N$1699,MATCH(CHP_check_vensim_data!$I30,PROTRA_capacity!$F$3:$F$1699,0))=0,INDEX(PROTRA_capacity!N$3:N$1699,MATCH(CHP_check_vensim_data!$H30,PROTRA_capacity!$F$3:$F$1699,0))=0),"",
INDEX(PROTRA_capacity!N$3:N$1699,MATCH(CHP_check_vensim_data!$H30,PROTRA_capacity!$F$3:$F$1699,0))/INDEX(PROTRA_capacity!N$3:N$1699,MATCH(CHP_check_vensim_data!$I30,PROTRA_capacity!$F$3:$F$1699,0))
)))</f>
        <v>0.99812727793185774</v>
      </c>
      <c r="S30" s="16">
        <f>IF(AND(INDEX(PROTRA_capacity!O$3:O$1699,MATCH(CHP_check_vensim_data!$H30,PROTRA_capacity!$F$3:$F$1699,0))&lt;&gt;0,INDEX(PROTRA_capacity!O$3:O$1699,MATCH(CHP_check_vensim_data!$I30,PROTRA_capacity!$F$3:$F$1699,0))=0),"elec 0, heat not",
IF(AND(INDEX(PROTRA_capacity!O$3:O$1699,MATCH(CHP_check_vensim_data!$I30,PROTRA_capacity!$F$3:$F$1699,0))&lt;&gt;0,INDEX(PROTRA_capacity!O$3:O$1699,MATCH(CHP_check_vensim_data!$H30,PROTRA_capacity!$F$3:$F$1699,0))=0),"heat 0, elec not",
IF(AND(INDEX(PROTRA_capacity!O$3:O$1699,MATCH(CHP_check_vensim_data!$I30,PROTRA_capacity!$F$3:$F$1699,0))=0,INDEX(PROTRA_capacity!O$3:O$1699,MATCH(CHP_check_vensim_data!$H30,PROTRA_capacity!$F$3:$F$1699,0))=0),"",
INDEX(PROTRA_capacity!O$3:O$1699,MATCH(CHP_check_vensim_data!$H30,PROTRA_capacity!$F$3:$F$1699,0))/INDEX(PROTRA_capacity!O$3:O$1699,MATCH(CHP_check_vensim_data!$I30,PROTRA_capacity!$F$3:$F$1699,0))
)))</f>
        <v>0.986371259111816</v>
      </c>
      <c r="T30" s="16">
        <f>IF(AND(INDEX(PROTRA_capacity!P$3:P$1699,MATCH(CHP_check_vensim_data!$H30,PROTRA_capacity!$F$3:$F$1699,0))&lt;&gt;0,INDEX(PROTRA_capacity!P$3:P$1699,MATCH(CHP_check_vensim_data!$I30,PROTRA_capacity!$F$3:$F$1699,0))=0),"elec 0, heat not",
IF(AND(INDEX(PROTRA_capacity!P$3:P$1699,MATCH(CHP_check_vensim_data!$I30,PROTRA_capacity!$F$3:$F$1699,0))&lt;&gt;0,INDEX(PROTRA_capacity!P$3:P$1699,MATCH(CHP_check_vensim_data!$H30,PROTRA_capacity!$F$3:$F$1699,0))=0),"heat 0, elec not",
IF(AND(INDEX(PROTRA_capacity!P$3:P$1699,MATCH(CHP_check_vensim_data!$I30,PROTRA_capacity!$F$3:$F$1699,0))=0,INDEX(PROTRA_capacity!P$3:P$1699,MATCH(CHP_check_vensim_data!$H30,PROTRA_capacity!$F$3:$F$1699,0))=0),"",
INDEX(PROTRA_capacity!P$3:P$1699,MATCH(CHP_check_vensim_data!$H30,PROTRA_capacity!$F$3:$F$1699,0))/INDEX(PROTRA_capacity!P$3:P$1699,MATCH(CHP_check_vensim_data!$I30,PROTRA_capacity!$F$3:$F$1699,0))
)))</f>
        <v>0.57702924550947343</v>
      </c>
      <c r="U30" s="16">
        <f>IF(AND(INDEX(PROTRA_capacity!Q$3:Q$1699,MATCH(CHP_check_vensim_data!$H30,PROTRA_capacity!$F$3:$F$1699,0))&lt;&gt;0,INDEX(PROTRA_capacity!Q$3:Q$1699,MATCH(CHP_check_vensim_data!$I30,PROTRA_capacity!$F$3:$F$1699,0))=0),"elec 0, heat not",
IF(AND(INDEX(PROTRA_capacity!Q$3:Q$1699,MATCH(CHP_check_vensim_data!$I30,PROTRA_capacity!$F$3:$F$1699,0))&lt;&gt;0,INDEX(PROTRA_capacity!Q$3:Q$1699,MATCH(CHP_check_vensim_data!$H30,PROTRA_capacity!$F$3:$F$1699,0))=0),"heat 0, elec not",
IF(AND(INDEX(PROTRA_capacity!Q$3:Q$1699,MATCH(CHP_check_vensim_data!$I30,PROTRA_capacity!$F$3:$F$1699,0))=0,INDEX(PROTRA_capacity!Q$3:Q$1699,MATCH(CHP_check_vensim_data!$H30,PROTRA_capacity!$F$3:$F$1699,0))=0),"",
INDEX(PROTRA_capacity!Q$3:Q$1699,MATCH(CHP_check_vensim_data!$H30,PROTRA_capacity!$F$3:$F$1699,0))/INDEX(PROTRA_capacity!Q$3:Q$1699,MATCH(CHP_check_vensim_data!$I30,PROTRA_capacity!$F$3:$F$1699,0))
)))</f>
        <v>0.58285150839720234</v>
      </c>
      <c r="V30" s="16">
        <f>IF(AND(INDEX(PROTRA_capacity!R$3:R$1699,MATCH(CHP_check_vensim_data!$H30,PROTRA_capacity!$F$3:$F$1699,0))&lt;&gt;0,INDEX(PROTRA_capacity!R$3:R$1699,MATCH(CHP_check_vensim_data!$I30,PROTRA_capacity!$F$3:$F$1699,0))=0),"elec 0, heat not",
IF(AND(INDEX(PROTRA_capacity!R$3:R$1699,MATCH(CHP_check_vensim_data!$I30,PROTRA_capacity!$F$3:$F$1699,0))&lt;&gt;0,INDEX(PROTRA_capacity!R$3:R$1699,MATCH(CHP_check_vensim_data!$H30,PROTRA_capacity!$F$3:$F$1699,0))=0),"heat 0, elec not",
IF(AND(INDEX(PROTRA_capacity!R$3:R$1699,MATCH(CHP_check_vensim_data!$I30,PROTRA_capacity!$F$3:$F$1699,0))=0,INDEX(PROTRA_capacity!R$3:R$1699,MATCH(CHP_check_vensim_data!$H30,PROTRA_capacity!$F$3:$F$1699,0))=0),"",
INDEX(PROTRA_capacity!R$3:R$1699,MATCH(CHP_check_vensim_data!$H30,PROTRA_capacity!$F$3:$F$1699,0))/INDEX(PROTRA_capacity!R$3:R$1699,MATCH(CHP_check_vensim_data!$I30,PROTRA_capacity!$F$3:$F$1699,0))
)))</f>
        <v>2.1122846071336321</v>
      </c>
      <c r="W30" s="16">
        <f>IF(AND(INDEX(PROTRA_capacity!S$3:S$1699,MATCH(CHP_check_vensim_data!$H30,PROTRA_capacity!$F$3:$F$1699,0))&lt;&gt;0,INDEX(PROTRA_capacity!S$3:S$1699,MATCH(CHP_check_vensim_data!$I30,PROTRA_capacity!$F$3:$F$1699,0))=0),"elec 0, heat not",
IF(AND(INDEX(PROTRA_capacity!S$3:S$1699,MATCH(CHP_check_vensim_data!$I30,PROTRA_capacity!$F$3:$F$1699,0))&lt;&gt;0,INDEX(PROTRA_capacity!S$3:S$1699,MATCH(CHP_check_vensim_data!$H30,PROTRA_capacity!$F$3:$F$1699,0))=0),"heat 0, elec not",
IF(AND(INDEX(PROTRA_capacity!S$3:S$1699,MATCH(CHP_check_vensim_data!$I30,PROTRA_capacity!$F$3:$F$1699,0))=0,INDEX(PROTRA_capacity!S$3:S$1699,MATCH(CHP_check_vensim_data!$H30,PROTRA_capacity!$F$3:$F$1699,0))=0),"",
INDEX(PROTRA_capacity!S$3:S$1699,MATCH(CHP_check_vensim_data!$H30,PROTRA_capacity!$F$3:$F$1699,0))/INDEX(PROTRA_capacity!S$3:S$1699,MATCH(CHP_check_vensim_data!$I30,PROTRA_capacity!$F$3:$F$1699,0))
)))</f>
        <v>2.1688108736658132</v>
      </c>
      <c r="X30" s="16">
        <f>IF(AND(INDEX(PROTRA_capacity!T$3:T$1699,MATCH(CHP_check_vensim_data!$H30,PROTRA_capacity!$F$3:$F$1699,0))&lt;&gt;0,INDEX(PROTRA_capacity!T$3:T$1699,MATCH(CHP_check_vensim_data!$I30,PROTRA_capacity!$F$3:$F$1699,0))=0),"elec 0, heat not",
IF(AND(INDEX(PROTRA_capacity!T$3:T$1699,MATCH(CHP_check_vensim_data!$I30,PROTRA_capacity!$F$3:$F$1699,0))&lt;&gt;0,INDEX(PROTRA_capacity!T$3:T$1699,MATCH(CHP_check_vensim_data!$H30,PROTRA_capacity!$F$3:$F$1699,0))=0),"heat 0, elec not",
IF(AND(INDEX(PROTRA_capacity!T$3:T$1699,MATCH(CHP_check_vensim_data!$I30,PROTRA_capacity!$F$3:$F$1699,0))=0,INDEX(PROTRA_capacity!T$3:T$1699,MATCH(CHP_check_vensim_data!$H30,PROTRA_capacity!$F$3:$F$1699,0))=0),"",
INDEX(PROTRA_capacity!T$3:T$1699,MATCH(CHP_check_vensim_data!$H30,PROTRA_capacity!$F$3:$F$1699,0))/INDEX(PROTRA_capacity!T$3:T$1699,MATCH(CHP_check_vensim_data!$I30,PROTRA_capacity!$F$3:$F$1699,0))
)))</f>
        <v>1.7843789903990754</v>
      </c>
      <c r="Y30" s="16">
        <f>IF(AND(INDEX(PROTRA_capacity!U$3:U$1699,MATCH(CHP_check_vensim_data!$H30,PROTRA_capacity!$F$3:$F$1699,0))&lt;&gt;0,INDEX(PROTRA_capacity!U$3:U$1699,MATCH(CHP_check_vensim_data!$I30,PROTRA_capacity!$F$3:$F$1699,0))=0),"elec 0, heat not",
IF(AND(INDEX(PROTRA_capacity!U$3:U$1699,MATCH(CHP_check_vensim_data!$I30,PROTRA_capacity!$F$3:$F$1699,0))&lt;&gt;0,INDEX(PROTRA_capacity!U$3:U$1699,MATCH(CHP_check_vensim_data!$H30,PROTRA_capacity!$F$3:$F$1699,0))=0),"heat 0, elec not",
IF(AND(INDEX(PROTRA_capacity!U$3:U$1699,MATCH(CHP_check_vensim_data!$I30,PROTRA_capacity!$F$3:$F$1699,0))=0,INDEX(PROTRA_capacity!U$3:U$1699,MATCH(CHP_check_vensim_data!$H30,PROTRA_capacity!$F$3:$F$1699,0))=0),"",
INDEX(PROTRA_capacity!U$3:U$1699,MATCH(CHP_check_vensim_data!$H30,PROTRA_capacity!$F$3:$F$1699,0))/INDEX(PROTRA_capacity!U$3:U$1699,MATCH(CHP_check_vensim_data!$I30,PROTRA_capacity!$F$3:$F$1699,0))
)))</f>
        <v>2.0303411921860088</v>
      </c>
      <c r="Z30" s="72">
        <f t="shared" si="3"/>
        <v>1.9945103520836325</v>
      </c>
    </row>
    <row r="31" spans="1:26" x14ac:dyDescent="0.35">
      <c r="A31" t="s">
        <v>72</v>
      </c>
      <c r="B31" t="s">
        <v>41</v>
      </c>
      <c r="C31" t="str">
        <f t="shared" si="10"/>
        <v>EASOC_TO_heat</v>
      </c>
      <c r="D31" t="str">
        <f t="shared" si="11"/>
        <v>PROTRA_CHP_HP_I</v>
      </c>
      <c r="E31" t="s">
        <v>8</v>
      </c>
      <c r="F31" t="str">
        <f t="shared" si="12"/>
        <v>CHP</v>
      </c>
      <c r="G31" t="str">
        <f t="shared" si="13"/>
        <v>bio</v>
      </c>
      <c r="H31" t="str">
        <f t="shared" si="14"/>
        <v>EASOCTO_heatPROTRA_CHP_solid_bio</v>
      </c>
      <c r="I31" t="str">
        <f t="shared" si="15"/>
        <v>EASOCTO_elecPROTRA_CHP_solid_bio</v>
      </c>
      <c r="J31" s="16" t="e">
        <f>IF(AND(INDEX(PROTRA_capacity!#REF!,MATCH(CHP_check_vensim_data!$H31,PROTRA_capacity!$F$3:$F$1699,0))&lt;&gt;0,INDEX(PROTRA_capacity!#REF!,MATCH(CHP_check_vensim_data!$I31,PROTRA_capacity!$F$3:$F$1699,0))=0),"elec 0, heat not",
IF(AND(INDEX(PROTRA_capacity!#REF!,MATCH(CHP_check_vensim_data!$I31,PROTRA_capacity!$F$3:$F$1699,0))&lt;&gt;0,INDEX(PROTRA_capacity!#REF!,MATCH(CHP_check_vensim_data!$H31,PROTRA_capacity!$F$3:$F$1699,0))=0),"heat 0, elec not",
IF(AND(INDEX(PROTRA_capacity!#REF!,MATCH(CHP_check_vensim_data!$I31,PROTRA_capacity!$F$3:$F$1699,0))=0,INDEX(PROTRA_capacity!#REF!,MATCH(CHP_check_vensim_data!$H31,PROTRA_capacity!$F$3:$F$1699,0))=0),"",
INDEX(PROTRA_capacity!#REF!,MATCH(CHP_check_vensim_data!$H31,PROTRA_capacity!$F$3:$F$1699,0))/INDEX(PROTRA_capacity!#REF!,MATCH(CHP_check_vensim_data!$I31,PROTRA_capacity!$F$3:$F$1699,0))
)))</f>
        <v>#REF!</v>
      </c>
      <c r="K31" s="16" t="str">
        <f>IF(AND(INDEX(PROTRA_capacity!G$3:G$1699,MATCH(CHP_check_vensim_data!$H31,PROTRA_capacity!$F$3:$F$1699,0))&lt;&gt;0,INDEX(PROTRA_capacity!G$3:G$1699,MATCH(CHP_check_vensim_data!$I31,PROTRA_capacity!$F$3:$F$1699,0))=0),"elec 0, heat not",
IF(AND(INDEX(PROTRA_capacity!G$3:G$1699,MATCH(CHP_check_vensim_data!$I31,PROTRA_capacity!$F$3:$F$1699,0))&lt;&gt;0,INDEX(PROTRA_capacity!G$3:G$1699,MATCH(CHP_check_vensim_data!$H31,PROTRA_capacity!$F$3:$F$1699,0))=0),"heat 0, elec not",
IF(AND(INDEX(PROTRA_capacity!G$3:G$1699,MATCH(CHP_check_vensim_data!$I31,PROTRA_capacity!$F$3:$F$1699,0))=0,INDEX(PROTRA_capacity!G$3:G$1699,MATCH(CHP_check_vensim_data!$H31,PROTRA_capacity!$F$3:$F$1699,0))=0),"",
INDEX(PROTRA_capacity!G$3:G$1699,MATCH(CHP_check_vensim_data!$H31,PROTRA_capacity!$F$3:$F$1699,0))/INDEX(PROTRA_capacity!G$3:G$1699,MATCH(CHP_check_vensim_data!$I31,PROTRA_capacity!$F$3:$F$1699,0))
)))</f>
        <v>heat 0, elec not</v>
      </c>
      <c r="L31" s="16" t="str">
        <f>IF(AND(INDEX(PROTRA_capacity!H$3:H$1699,MATCH(CHP_check_vensim_data!$H31,PROTRA_capacity!$F$3:$F$1699,0))&lt;&gt;0,INDEX(PROTRA_capacity!H$3:H$1699,MATCH(CHP_check_vensim_data!$I31,PROTRA_capacity!$F$3:$F$1699,0))=0),"elec 0, heat not",
IF(AND(INDEX(PROTRA_capacity!H$3:H$1699,MATCH(CHP_check_vensim_data!$I31,PROTRA_capacity!$F$3:$F$1699,0))&lt;&gt;0,INDEX(PROTRA_capacity!H$3:H$1699,MATCH(CHP_check_vensim_data!$H31,PROTRA_capacity!$F$3:$F$1699,0))=0),"heat 0, elec not",
IF(AND(INDEX(PROTRA_capacity!H$3:H$1699,MATCH(CHP_check_vensim_data!$I31,PROTRA_capacity!$F$3:$F$1699,0))=0,INDEX(PROTRA_capacity!H$3:H$1699,MATCH(CHP_check_vensim_data!$H31,PROTRA_capacity!$F$3:$F$1699,0))=0),"",
INDEX(PROTRA_capacity!H$3:H$1699,MATCH(CHP_check_vensim_data!$H31,PROTRA_capacity!$F$3:$F$1699,0))/INDEX(PROTRA_capacity!H$3:H$1699,MATCH(CHP_check_vensim_data!$I31,PROTRA_capacity!$F$3:$F$1699,0))
)))</f>
        <v>heat 0, elec not</v>
      </c>
      <c r="M31" s="16">
        <f>IF(AND(INDEX(PROTRA_capacity!I$3:I$1699,MATCH(CHP_check_vensim_data!$H31,PROTRA_capacity!$F$3:$F$1699,0))&lt;&gt;0,INDEX(PROTRA_capacity!I$3:I$1699,MATCH(CHP_check_vensim_data!$I31,PROTRA_capacity!$F$3:$F$1699,0))=0),"elec 0, heat not",
IF(AND(INDEX(PROTRA_capacity!I$3:I$1699,MATCH(CHP_check_vensim_data!$I31,PROTRA_capacity!$F$3:$F$1699,0))&lt;&gt;0,INDEX(PROTRA_capacity!I$3:I$1699,MATCH(CHP_check_vensim_data!$H31,PROTRA_capacity!$F$3:$F$1699,0))=0),"heat 0, elec not",
IF(AND(INDEX(PROTRA_capacity!I$3:I$1699,MATCH(CHP_check_vensim_data!$I31,PROTRA_capacity!$F$3:$F$1699,0))=0,INDEX(PROTRA_capacity!I$3:I$1699,MATCH(CHP_check_vensim_data!$H31,PROTRA_capacity!$F$3:$F$1699,0))=0),"",
INDEX(PROTRA_capacity!I$3:I$1699,MATCH(CHP_check_vensim_data!$H31,PROTRA_capacity!$F$3:$F$1699,0))/INDEX(PROTRA_capacity!I$3:I$1699,MATCH(CHP_check_vensim_data!$I31,PROTRA_capacity!$F$3:$F$1699,0))
)))</f>
        <v>8.0310578505047261E-2</v>
      </c>
      <c r="N31" s="16">
        <f>IF(AND(INDEX(PROTRA_capacity!J$3:J$1699,MATCH(CHP_check_vensim_data!$H31,PROTRA_capacity!$F$3:$F$1699,0))&lt;&gt;0,INDEX(PROTRA_capacity!J$3:J$1699,MATCH(CHP_check_vensim_data!$I31,PROTRA_capacity!$F$3:$F$1699,0))=0),"elec 0, heat not",
IF(AND(INDEX(PROTRA_capacity!J$3:J$1699,MATCH(CHP_check_vensim_data!$I31,PROTRA_capacity!$F$3:$F$1699,0))&lt;&gt;0,INDEX(PROTRA_capacity!J$3:J$1699,MATCH(CHP_check_vensim_data!$H31,PROTRA_capacity!$F$3:$F$1699,0))=0),"heat 0, elec not",
IF(AND(INDEX(PROTRA_capacity!J$3:J$1699,MATCH(CHP_check_vensim_data!$I31,PROTRA_capacity!$F$3:$F$1699,0))=0,INDEX(PROTRA_capacity!J$3:J$1699,MATCH(CHP_check_vensim_data!$H31,PROTRA_capacity!$F$3:$F$1699,0))=0),"",
INDEX(PROTRA_capacity!J$3:J$1699,MATCH(CHP_check_vensim_data!$H31,PROTRA_capacity!$F$3:$F$1699,0))/INDEX(PROTRA_capacity!J$3:J$1699,MATCH(CHP_check_vensim_data!$I31,PROTRA_capacity!$F$3:$F$1699,0))
)))</f>
        <v>0.21217666037697816</v>
      </c>
      <c r="O31" s="16">
        <f>IF(AND(INDEX(PROTRA_capacity!K$3:K$1699,MATCH(CHP_check_vensim_data!$H31,PROTRA_capacity!$F$3:$F$1699,0))&lt;&gt;0,INDEX(PROTRA_capacity!K$3:K$1699,MATCH(CHP_check_vensim_data!$I31,PROTRA_capacity!$F$3:$F$1699,0))=0),"elec 0, heat not",
IF(AND(INDEX(PROTRA_capacity!K$3:K$1699,MATCH(CHP_check_vensim_data!$I31,PROTRA_capacity!$F$3:$F$1699,0))&lt;&gt;0,INDEX(PROTRA_capacity!K$3:K$1699,MATCH(CHP_check_vensim_data!$H31,PROTRA_capacity!$F$3:$F$1699,0))=0),"heat 0, elec not",
IF(AND(INDEX(PROTRA_capacity!K$3:K$1699,MATCH(CHP_check_vensim_data!$I31,PROTRA_capacity!$F$3:$F$1699,0))=0,INDEX(PROTRA_capacity!K$3:K$1699,MATCH(CHP_check_vensim_data!$H31,PROTRA_capacity!$F$3:$F$1699,0))=0),"",
INDEX(PROTRA_capacity!K$3:K$1699,MATCH(CHP_check_vensim_data!$H31,PROTRA_capacity!$F$3:$F$1699,0))/INDEX(PROTRA_capacity!K$3:K$1699,MATCH(CHP_check_vensim_data!$I31,PROTRA_capacity!$F$3:$F$1699,0))
)))</f>
        <v>0.15787691965213363</v>
      </c>
      <c r="P31" s="16">
        <f>IF(AND(INDEX(PROTRA_capacity!L$3:L$1699,MATCH(CHP_check_vensim_data!$H31,PROTRA_capacity!$F$3:$F$1699,0))&lt;&gt;0,INDEX(PROTRA_capacity!L$3:L$1699,MATCH(CHP_check_vensim_data!$I31,PROTRA_capacity!$F$3:$F$1699,0))=0),"elec 0, heat not",
IF(AND(INDEX(PROTRA_capacity!L$3:L$1699,MATCH(CHP_check_vensim_data!$I31,PROTRA_capacity!$F$3:$F$1699,0))&lt;&gt;0,INDEX(PROTRA_capacity!L$3:L$1699,MATCH(CHP_check_vensim_data!$H31,PROTRA_capacity!$F$3:$F$1699,0))=0),"heat 0, elec not",
IF(AND(INDEX(PROTRA_capacity!L$3:L$1699,MATCH(CHP_check_vensim_data!$I31,PROTRA_capacity!$F$3:$F$1699,0))=0,INDEX(PROTRA_capacity!L$3:L$1699,MATCH(CHP_check_vensim_data!$H31,PROTRA_capacity!$F$3:$F$1699,0))=0),"",
INDEX(PROTRA_capacity!L$3:L$1699,MATCH(CHP_check_vensim_data!$H31,PROTRA_capacity!$F$3:$F$1699,0))/INDEX(PROTRA_capacity!L$3:L$1699,MATCH(CHP_check_vensim_data!$I31,PROTRA_capacity!$F$3:$F$1699,0))
)))</f>
        <v>0.13028469057756678</v>
      </c>
      <c r="Q31" s="16">
        <f>IF(AND(INDEX(PROTRA_capacity!M$3:M$1699,MATCH(CHP_check_vensim_data!$H31,PROTRA_capacity!$F$3:$F$1699,0))&lt;&gt;0,INDEX(PROTRA_capacity!M$3:M$1699,MATCH(CHP_check_vensim_data!$I31,PROTRA_capacity!$F$3:$F$1699,0))=0),"elec 0, heat not",
IF(AND(INDEX(PROTRA_capacity!M$3:M$1699,MATCH(CHP_check_vensim_data!$I31,PROTRA_capacity!$F$3:$F$1699,0))&lt;&gt;0,INDEX(PROTRA_capacity!M$3:M$1699,MATCH(CHP_check_vensim_data!$H31,PROTRA_capacity!$F$3:$F$1699,0))=0),"heat 0, elec not",
IF(AND(INDEX(PROTRA_capacity!M$3:M$1699,MATCH(CHP_check_vensim_data!$I31,PROTRA_capacity!$F$3:$F$1699,0))=0,INDEX(PROTRA_capacity!M$3:M$1699,MATCH(CHP_check_vensim_data!$H31,PROTRA_capacity!$F$3:$F$1699,0))=0),"",
INDEX(PROTRA_capacity!M$3:M$1699,MATCH(CHP_check_vensim_data!$H31,PROTRA_capacity!$F$3:$F$1699,0))/INDEX(PROTRA_capacity!M$3:M$1699,MATCH(CHP_check_vensim_data!$I31,PROTRA_capacity!$F$3:$F$1699,0))
)))</f>
        <v>0.20821373424978912</v>
      </c>
      <c r="R31" s="16">
        <f>IF(AND(INDEX(PROTRA_capacity!N$3:N$1699,MATCH(CHP_check_vensim_data!$H31,PROTRA_capacity!$F$3:$F$1699,0))&lt;&gt;0,INDEX(PROTRA_capacity!N$3:N$1699,MATCH(CHP_check_vensim_data!$I31,PROTRA_capacity!$F$3:$F$1699,0))=0),"elec 0, heat not",
IF(AND(INDEX(PROTRA_capacity!N$3:N$1699,MATCH(CHP_check_vensim_data!$I31,PROTRA_capacity!$F$3:$F$1699,0))&lt;&gt;0,INDEX(PROTRA_capacity!N$3:N$1699,MATCH(CHP_check_vensim_data!$H31,PROTRA_capacity!$F$3:$F$1699,0))=0),"heat 0, elec not",
IF(AND(INDEX(PROTRA_capacity!N$3:N$1699,MATCH(CHP_check_vensim_data!$I31,PROTRA_capacity!$F$3:$F$1699,0))=0,INDEX(PROTRA_capacity!N$3:N$1699,MATCH(CHP_check_vensim_data!$H31,PROTRA_capacity!$F$3:$F$1699,0))=0),"",
INDEX(PROTRA_capacity!N$3:N$1699,MATCH(CHP_check_vensim_data!$H31,PROTRA_capacity!$F$3:$F$1699,0))/INDEX(PROTRA_capacity!N$3:N$1699,MATCH(CHP_check_vensim_data!$I31,PROTRA_capacity!$F$3:$F$1699,0))
)))</f>
        <v>0.19608410109782329</v>
      </c>
      <c r="S31" s="16">
        <f>IF(AND(INDEX(PROTRA_capacity!O$3:O$1699,MATCH(CHP_check_vensim_data!$H31,PROTRA_capacity!$F$3:$F$1699,0))&lt;&gt;0,INDEX(PROTRA_capacity!O$3:O$1699,MATCH(CHP_check_vensim_data!$I31,PROTRA_capacity!$F$3:$F$1699,0))=0),"elec 0, heat not",
IF(AND(INDEX(PROTRA_capacity!O$3:O$1699,MATCH(CHP_check_vensim_data!$I31,PROTRA_capacity!$F$3:$F$1699,0))&lt;&gt;0,INDEX(PROTRA_capacity!O$3:O$1699,MATCH(CHP_check_vensim_data!$H31,PROTRA_capacity!$F$3:$F$1699,0))=0),"heat 0, elec not",
IF(AND(INDEX(PROTRA_capacity!O$3:O$1699,MATCH(CHP_check_vensim_data!$I31,PROTRA_capacity!$F$3:$F$1699,0))=0,INDEX(PROTRA_capacity!O$3:O$1699,MATCH(CHP_check_vensim_data!$H31,PROTRA_capacity!$F$3:$F$1699,0))=0),"",
INDEX(PROTRA_capacity!O$3:O$1699,MATCH(CHP_check_vensim_data!$H31,PROTRA_capacity!$F$3:$F$1699,0))/INDEX(PROTRA_capacity!O$3:O$1699,MATCH(CHP_check_vensim_data!$I31,PROTRA_capacity!$F$3:$F$1699,0))
)))</f>
        <v>0.23865113281532108</v>
      </c>
      <c r="T31" s="16">
        <f>IF(AND(INDEX(PROTRA_capacity!P$3:P$1699,MATCH(CHP_check_vensim_data!$H31,PROTRA_capacity!$F$3:$F$1699,0))&lt;&gt;0,INDEX(PROTRA_capacity!P$3:P$1699,MATCH(CHP_check_vensim_data!$I31,PROTRA_capacity!$F$3:$F$1699,0))=0),"elec 0, heat not",
IF(AND(INDEX(PROTRA_capacity!P$3:P$1699,MATCH(CHP_check_vensim_data!$I31,PROTRA_capacity!$F$3:$F$1699,0))&lt;&gt;0,INDEX(PROTRA_capacity!P$3:P$1699,MATCH(CHP_check_vensim_data!$H31,PROTRA_capacity!$F$3:$F$1699,0))=0),"heat 0, elec not",
IF(AND(INDEX(PROTRA_capacity!P$3:P$1699,MATCH(CHP_check_vensim_data!$I31,PROTRA_capacity!$F$3:$F$1699,0))=0,INDEX(PROTRA_capacity!P$3:P$1699,MATCH(CHP_check_vensim_data!$H31,PROTRA_capacity!$F$3:$F$1699,0))=0),"",
INDEX(PROTRA_capacity!P$3:P$1699,MATCH(CHP_check_vensim_data!$H31,PROTRA_capacity!$F$3:$F$1699,0))/INDEX(PROTRA_capacity!P$3:P$1699,MATCH(CHP_check_vensim_data!$I31,PROTRA_capacity!$F$3:$F$1699,0))
)))</f>
        <v>0.28247668014330374</v>
      </c>
      <c r="U31" s="16">
        <f>IF(AND(INDEX(PROTRA_capacity!Q$3:Q$1699,MATCH(CHP_check_vensim_data!$H31,PROTRA_capacity!$F$3:$F$1699,0))&lt;&gt;0,INDEX(PROTRA_capacity!Q$3:Q$1699,MATCH(CHP_check_vensim_data!$I31,PROTRA_capacity!$F$3:$F$1699,0))=0),"elec 0, heat not",
IF(AND(INDEX(PROTRA_capacity!Q$3:Q$1699,MATCH(CHP_check_vensim_data!$I31,PROTRA_capacity!$F$3:$F$1699,0))&lt;&gt;0,INDEX(PROTRA_capacity!Q$3:Q$1699,MATCH(CHP_check_vensim_data!$H31,PROTRA_capacity!$F$3:$F$1699,0))=0),"heat 0, elec not",
IF(AND(INDEX(PROTRA_capacity!Q$3:Q$1699,MATCH(CHP_check_vensim_data!$I31,PROTRA_capacity!$F$3:$F$1699,0))=0,INDEX(PROTRA_capacity!Q$3:Q$1699,MATCH(CHP_check_vensim_data!$H31,PROTRA_capacity!$F$3:$F$1699,0))=0),"",
INDEX(PROTRA_capacity!Q$3:Q$1699,MATCH(CHP_check_vensim_data!$H31,PROTRA_capacity!$F$3:$F$1699,0))/INDEX(PROTRA_capacity!Q$3:Q$1699,MATCH(CHP_check_vensim_data!$I31,PROTRA_capacity!$F$3:$F$1699,0))
)))</f>
        <v>0.22165019988357548</v>
      </c>
      <c r="V31" s="16">
        <f>IF(AND(INDEX(PROTRA_capacity!R$3:R$1699,MATCH(CHP_check_vensim_data!$H31,PROTRA_capacity!$F$3:$F$1699,0))&lt;&gt;0,INDEX(PROTRA_capacity!R$3:R$1699,MATCH(CHP_check_vensim_data!$I31,PROTRA_capacity!$F$3:$F$1699,0))=0),"elec 0, heat not",
IF(AND(INDEX(PROTRA_capacity!R$3:R$1699,MATCH(CHP_check_vensim_data!$I31,PROTRA_capacity!$F$3:$F$1699,0))&lt;&gt;0,INDEX(PROTRA_capacity!R$3:R$1699,MATCH(CHP_check_vensim_data!$H31,PROTRA_capacity!$F$3:$F$1699,0))=0),"heat 0, elec not",
IF(AND(INDEX(PROTRA_capacity!R$3:R$1699,MATCH(CHP_check_vensim_data!$I31,PROTRA_capacity!$F$3:$F$1699,0))=0,INDEX(PROTRA_capacity!R$3:R$1699,MATCH(CHP_check_vensim_data!$H31,PROTRA_capacity!$F$3:$F$1699,0))=0),"",
INDEX(PROTRA_capacity!R$3:R$1699,MATCH(CHP_check_vensim_data!$H31,PROTRA_capacity!$F$3:$F$1699,0))/INDEX(PROTRA_capacity!R$3:R$1699,MATCH(CHP_check_vensim_data!$I31,PROTRA_capacity!$F$3:$F$1699,0))
)))</f>
        <v>0.22500246712088359</v>
      </c>
      <c r="W31" s="16">
        <f>IF(AND(INDEX(PROTRA_capacity!S$3:S$1699,MATCH(CHP_check_vensim_data!$H31,PROTRA_capacity!$F$3:$F$1699,0))&lt;&gt;0,INDEX(PROTRA_capacity!S$3:S$1699,MATCH(CHP_check_vensim_data!$I31,PROTRA_capacity!$F$3:$F$1699,0))=0),"elec 0, heat not",
IF(AND(INDEX(PROTRA_capacity!S$3:S$1699,MATCH(CHP_check_vensim_data!$I31,PROTRA_capacity!$F$3:$F$1699,0))&lt;&gt;0,INDEX(PROTRA_capacity!S$3:S$1699,MATCH(CHP_check_vensim_data!$H31,PROTRA_capacity!$F$3:$F$1699,0))=0),"heat 0, elec not",
IF(AND(INDEX(PROTRA_capacity!S$3:S$1699,MATCH(CHP_check_vensim_data!$I31,PROTRA_capacity!$F$3:$F$1699,0))=0,INDEX(PROTRA_capacity!S$3:S$1699,MATCH(CHP_check_vensim_data!$H31,PROTRA_capacity!$F$3:$F$1699,0))=0),"",
INDEX(PROTRA_capacity!S$3:S$1699,MATCH(CHP_check_vensim_data!$H31,PROTRA_capacity!$F$3:$F$1699,0))/INDEX(PROTRA_capacity!S$3:S$1699,MATCH(CHP_check_vensim_data!$I31,PROTRA_capacity!$F$3:$F$1699,0))
)))</f>
        <v>0.22791790695690189</v>
      </c>
      <c r="X31" s="16">
        <f>IF(AND(INDEX(PROTRA_capacity!T$3:T$1699,MATCH(CHP_check_vensim_data!$H31,PROTRA_capacity!$F$3:$F$1699,0))&lt;&gt;0,INDEX(PROTRA_capacity!T$3:T$1699,MATCH(CHP_check_vensim_data!$I31,PROTRA_capacity!$F$3:$F$1699,0))=0),"elec 0, heat not",
IF(AND(INDEX(PROTRA_capacity!T$3:T$1699,MATCH(CHP_check_vensim_data!$I31,PROTRA_capacity!$F$3:$F$1699,0))&lt;&gt;0,INDEX(PROTRA_capacity!T$3:T$1699,MATCH(CHP_check_vensim_data!$H31,PROTRA_capacity!$F$3:$F$1699,0))=0),"heat 0, elec not",
IF(AND(INDEX(PROTRA_capacity!T$3:T$1699,MATCH(CHP_check_vensim_data!$I31,PROTRA_capacity!$F$3:$F$1699,0))=0,INDEX(PROTRA_capacity!T$3:T$1699,MATCH(CHP_check_vensim_data!$H31,PROTRA_capacity!$F$3:$F$1699,0))=0),"",
INDEX(PROTRA_capacity!T$3:T$1699,MATCH(CHP_check_vensim_data!$H31,PROTRA_capacity!$F$3:$F$1699,0))/INDEX(PROTRA_capacity!T$3:T$1699,MATCH(CHP_check_vensim_data!$I31,PROTRA_capacity!$F$3:$F$1699,0))
)))</f>
        <v>0.22123405826343123</v>
      </c>
      <c r="Y31" s="16">
        <f>IF(AND(INDEX(PROTRA_capacity!U$3:U$1699,MATCH(CHP_check_vensim_data!$H31,PROTRA_capacity!$F$3:$F$1699,0))&lt;&gt;0,INDEX(PROTRA_capacity!U$3:U$1699,MATCH(CHP_check_vensim_data!$I31,PROTRA_capacity!$F$3:$F$1699,0))=0),"elec 0, heat not",
IF(AND(INDEX(PROTRA_capacity!U$3:U$1699,MATCH(CHP_check_vensim_data!$I31,PROTRA_capacity!$F$3:$F$1699,0))&lt;&gt;0,INDEX(PROTRA_capacity!U$3:U$1699,MATCH(CHP_check_vensim_data!$H31,PROTRA_capacity!$F$3:$F$1699,0))=0),"heat 0, elec not",
IF(AND(INDEX(PROTRA_capacity!U$3:U$1699,MATCH(CHP_check_vensim_data!$I31,PROTRA_capacity!$F$3:$F$1699,0))=0,INDEX(PROTRA_capacity!U$3:U$1699,MATCH(CHP_check_vensim_data!$H31,PROTRA_capacity!$F$3:$F$1699,0))=0),"",
INDEX(PROTRA_capacity!U$3:U$1699,MATCH(CHP_check_vensim_data!$H31,PROTRA_capacity!$F$3:$F$1699,0))/INDEX(PROTRA_capacity!U$3:U$1699,MATCH(CHP_check_vensim_data!$I31,PROTRA_capacity!$F$3:$F$1699,0))
)))</f>
        <v>0.21523414008693875</v>
      </c>
      <c r="Z31" s="72">
        <f t="shared" si="3"/>
        <v>0.22146203510242399</v>
      </c>
    </row>
    <row r="32" spans="1:26" x14ac:dyDescent="0.35">
      <c r="A32" t="s">
        <v>72</v>
      </c>
      <c r="B32" t="s">
        <v>41</v>
      </c>
      <c r="C32" t="str">
        <f t="shared" ref="C32" si="16">A32&amp;"_"&amp;B32</f>
        <v>EASOC_TO_heat</v>
      </c>
      <c r="D32" t="str">
        <f t="shared" ref="D32" si="17">IF(B32="TO_heat","PROTRA_CHP_HP_I","PROTRA_CHP_PP_I")</f>
        <v>PROTRA_CHP_HP_I</v>
      </c>
      <c r="E32" t="s">
        <v>9</v>
      </c>
      <c r="F32" t="str">
        <f t="shared" ref="F32" si="18">MID(E32,8,3)</f>
        <v>CHP</v>
      </c>
      <c r="G32" t="str">
        <f t="shared" si="13"/>
        <v>CCS</v>
      </c>
      <c r="H32" t="str">
        <f t="shared" si="14"/>
        <v>EASOCTO_heatPROTRA_CHP_solid_bio_CCS</v>
      </c>
      <c r="I32" t="str">
        <f t="shared" si="15"/>
        <v>EASOCTO_elecPROTRA_CHP_solid_bio_CCS</v>
      </c>
      <c r="J32" s="16" t="e">
        <f>IF(AND(INDEX(PROTRA_capacity!#REF!,MATCH(CHP_check_vensim_data!$H32,PROTRA_capacity!$F$3:$F$1699,0))&lt;&gt;0,INDEX(PROTRA_capacity!#REF!,MATCH(CHP_check_vensim_data!$I32,PROTRA_capacity!$F$3:$F$1699,0))=0),"elec 0, heat not",
IF(AND(INDEX(PROTRA_capacity!#REF!,MATCH(CHP_check_vensim_data!$I32,PROTRA_capacity!$F$3:$F$1699,0))&lt;&gt;0,INDEX(PROTRA_capacity!#REF!,MATCH(CHP_check_vensim_data!$H32,PROTRA_capacity!$F$3:$F$1699,0))=0),"heat 0, elec not",
IF(AND(INDEX(PROTRA_capacity!#REF!,MATCH(CHP_check_vensim_data!$I32,PROTRA_capacity!$F$3:$F$1699,0))=0,INDEX(PROTRA_capacity!#REF!,MATCH(CHP_check_vensim_data!$H32,PROTRA_capacity!$F$3:$F$1699,0))=0),"",
INDEX(PROTRA_capacity!#REF!,MATCH(CHP_check_vensim_data!$H32,PROTRA_capacity!$F$3:$F$1699,0))/INDEX(PROTRA_capacity!#REF!,MATCH(CHP_check_vensim_data!$I32,PROTRA_capacity!$F$3:$F$1699,0))
)))</f>
        <v>#REF!</v>
      </c>
      <c r="K32" s="16" t="str">
        <f>IF(AND(INDEX(PROTRA_capacity!G$3:G$1699,MATCH(CHP_check_vensim_data!$H32,PROTRA_capacity!$F$3:$F$1699,0))&lt;&gt;0,INDEX(PROTRA_capacity!G$3:G$1699,MATCH(CHP_check_vensim_data!$I32,PROTRA_capacity!$F$3:$F$1699,0))=0),"elec 0, heat not",
IF(AND(INDEX(PROTRA_capacity!G$3:G$1699,MATCH(CHP_check_vensim_data!$I32,PROTRA_capacity!$F$3:$F$1699,0))&lt;&gt;0,INDEX(PROTRA_capacity!G$3:G$1699,MATCH(CHP_check_vensim_data!$H32,PROTRA_capacity!$F$3:$F$1699,0))=0),"heat 0, elec not",
IF(AND(INDEX(PROTRA_capacity!G$3:G$1699,MATCH(CHP_check_vensim_data!$I32,PROTRA_capacity!$F$3:$F$1699,0))=0,INDEX(PROTRA_capacity!G$3:G$1699,MATCH(CHP_check_vensim_data!$H32,PROTRA_capacity!$F$3:$F$1699,0))=0),"",
INDEX(PROTRA_capacity!G$3:G$1699,MATCH(CHP_check_vensim_data!$H32,PROTRA_capacity!$F$3:$F$1699,0))/INDEX(PROTRA_capacity!G$3:G$1699,MATCH(CHP_check_vensim_data!$I32,PROTRA_capacity!$F$3:$F$1699,0))
)))</f>
        <v/>
      </c>
      <c r="L32" s="16" t="str">
        <f>IF(AND(INDEX(PROTRA_capacity!H$3:H$1699,MATCH(CHP_check_vensim_data!$H32,PROTRA_capacity!$F$3:$F$1699,0))&lt;&gt;0,INDEX(PROTRA_capacity!H$3:H$1699,MATCH(CHP_check_vensim_data!$I32,PROTRA_capacity!$F$3:$F$1699,0))=0),"elec 0, heat not",
IF(AND(INDEX(PROTRA_capacity!H$3:H$1699,MATCH(CHP_check_vensim_data!$I32,PROTRA_capacity!$F$3:$F$1699,0))&lt;&gt;0,INDEX(PROTRA_capacity!H$3:H$1699,MATCH(CHP_check_vensim_data!$H32,PROTRA_capacity!$F$3:$F$1699,0))=0),"heat 0, elec not",
IF(AND(INDEX(PROTRA_capacity!H$3:H$1699,MATCH(CHP_check_vensim_data!$I32,PROTRA_capacity!$F$3:$F$1699,0))=0,INDEX(PROTRA_capacity!H$3:H$1699,MATCH(CHP_check_vensim_data!$H32,PROTRA_capacity!$F$3:$F$1699,0))=0),"",
INDEX(PROTRA_capacity!H$3:H$1699,MATCH(CHP_check_vensim_data!$H32,PROTRA_capacity!$F$3:$F$1699,0))/INDEX(PROTRA_capacity!H$3:H$1699,MATCH(CHP_check_vensim_data!$I32,PROTRA_capacity!$F$3:$F$1699,0))
)))</f>
        <v/>
      </c>
      <c r="M32" s="16" t="str">
        <f>IF(AND(INDEX(PROTRA_capacity!I$3:I$1699,MATCH(CHP_check_vensim_data!$H32,PROTRA_capacity!$F$3:$F$1699,0))&lt;&gt;0,INDEX(PROTRA_capacity!I$3:I$1699,MATCH(CHP_check_vensim_data!$I32,PROTRA_capacity!$F$3:$F$1699,0))=0),"elec 0, heat not",
IF(AND(INDEX(PROTRA_capacity!I$3:I$1699,MATCH(CHP_check_vensim_data!$I32,PROTRA_capacity!$F$3:$F$1699,0))&lt;&gt;0,INDEX(PROTRA_capacity!I$3:I$1699,MATCH(CHP_check_vensim_data!$H32,PROTRA_capacity!$F$3:$F$1699,0))=0),"heat 0, elec not",
IF(AND(INDEX(PROTRA_capacity!I$3:I$1699,MATCH(CHP_check_vensim_data!$I32,PROTRA_capacity!$F$3:$F$1699,0))=0,INDEX(PROTRA_capacity!I$3:I$1699,MATCH(CHP_check_vensim_data!$H32,PROTRA_capacity!$F$3:$F$1699,0))=0),"",
INDEX(PROTRA_capacity!I$3:I$1699,MATCH(CHP_check_vensim_data!$H32,PROTRA_capacity!$F$3:$F$1699,0))/INDEX(PROTRA_capacity!I$3:I$1699,MATCH(CHP_check_vensim_data!$I32,PROTRA_capacity!$F$3:$F$1699,0))
)))</f>
        <v/>
      </c>
      <c r="N32" s="16" t="str">
        <f>IF(AND(INDEX(PROTRA_capacity!J$3:J$1699,MATCH(CHP_check_vensim_data!$H32,PROTRA_capacity!$F$3:$F$1699,0))&lt;&gt;0,INDEX(PROTRA_capacity!J$3:J$1699,MATCH(CHP_check_vensim_data!$I32,PROTRA_capacity!$F$3:$F$1699,0))=0),"elec 0, heat not",
IF(AND(INDEX(PROTRA_capacity!J$3:J$1699,MATCH(CHP_check_vensim_data!$I32,PROTRA_capacity!$F$3:$F$1699,0))&lt;&gt;0,INDEX(PROTRA_capacity!J$3:J$1699,MATCH(CHP_check_vensim_data!$H32,PROTRA_capacity!$F$3:$F$1699,0))=0),"heat 0, elec not",
IF(AND(INDEX(PROTRA_capacity!J$3:J$1699,MATCH(CHP_check_vensim_data!$I32,PROTRA_capacity!$F$3:$F$1699,0))=0,INDEX(PROTRA_capacity!J$3:J$1699,MATCH(CHP_check_vensim_data!$H32,PROTRA_capacity!$F$3:$F$1699,0))=0),"",
INDEX(PROTRA_capacity!J$3:J$1699,MATCH(CHP_check_vensim_data!$H32,PROTRA_capacity!$F$3:$F$1699,0))/INDEX(PROTRA_capacity!J$3:J$1699,MATCH(CHP_check_vensim_data!$I32,PROTRA_capacity!$F$3:$F$1699,0))
)))</f>
        <v/>
      </c>
      <c r="O32" s="16" t="str">
        <f>IF(AND(INDEX(PROTRA_capacity!K$3:K$1699,MATCH(CHP_check_vensim_data!$H32,PROTRA_capacity!$F$3:$F$1699,0))&lt;&gt;0,INDEX(PROTRA_capacity!K$3:K$1699,MATCH(CHP_check_vensim_data!$I32,PROTRA_capacity!$F$3:$F$1699,0))=0),"elec 0, heat not",
IF(AND(INDEX(PROTRA_capacity!K$3:K$1699,MATCH(CHP_check_vensim_data!$I32,PROTRA_capacity!$F$3:$F$1699,0))&lt;&gt;0,INDEX(PROTRA_capacity!K$3:K$1699,MATCH(CHP_check_vensim_data!$H32,PROTRA_capacity!$F$3:$F$1699,0))=0),"heat 0, elec not",
IF(AND(INDEX(PROTRA_capacity!K$3:K$1699,MATCH(CHP_check_vensim_data!$I32,PROTRA_capacity!$F$3:$F$1699,0))=0,INDEX(PROTRA_capacity!K$3:K$1699,MATCH(CHP_check_vensim_data!$H32,PROTRA_capacity!$F$3:$F$1699,0))=0),"",
INDEX(PROTRA_capacity!K$3:K$1699,MATCH(CHP_check_vensim_data!$H32,PROTRA_capacity!$F$3:$F$1699,0))/INDEX(PROTRA_capacity!K$3:K$1699,MATCH(CHP_check_vensim_data!$I32,PROTRA_capacity!$F$3:$F$1699,0))
)))</f>
        <v/>
      </c>
      <c r="P32" s="16" t="str">
        <f>IF(AND(INDEX(PROTRA_capacity!L$3:L$1699,MATCH(CHP_check_vensim_data!$H32,PROTRA_capacity!$F$3:$F$1699,0))&lt;&gt;0,INDEX(PROTRA_capacity!L$3:L$1699,MATCH(CHP_check_vensim_data!$I32,PROTRA_capacity!$F$3:$F$1699,0))=0),"elec 0, heat not",
IF(AND(INDEX(PROTRA_capacity!L$3:L$1699,MATCH(CHP_check_vensim_data!$I32,PROTRA_capacity!$F$3:$F$1699,0))&lt;&gt;0,INDEX(PROTRA_capacity!L$3:L$1699,MATCH(CHP_check_vensim_data!$H32,PROTRA_capacity!$F$3:$F$1699,0))=0),"heat 0, elec not",
IF(AND(INDEX(PROTRA_capacity!L$3:L$1699,MATCH(CHP_check_vensim_data!$I32,PROTRA_capacity!$F$3:$F$1699,0))=0,INDEX(PROTRA_capacity!L$3:L$1699,MATCH(CHP_check_vensim_data!$H32,PROTRA_capacity!$F$3:$F$1699,0))=0),"",
INDEX(PROTRA_capacity!L$3:L$1699,MATCH(CHP_check_vensim_data!$H32,PROTRA_capacity!$F$3:$F$1699,0))/INDEX(PROTRA_capacity!L$3:L$1699,MATCH(CHP_check_vensim_data!$I32,PROTRA_capacity!$F$3:$F$1699,0))
)))</f>
        <v/>
      </c>
      <c r="Q32" s="16" t="str">
        <f>IF(AND(INDEX(PROTRA_capacity!M$3:M$1699,MATCH(CHP_check_vensim_data!$H32,PROTRA_capacity!$F$3:$F$1699,0))&lt;&gt;0,INDEX(PROTRA_capacity!M$3:M$1699,MATCH(CHP_check_vensim_data!$I32,PROTRA_capacity!$F$3:$F$1699,0))=0),"elec 0, heat not",
IF(AND(INDEX(PROTRA_capacity!M$3:M$1699,MATCH(CHP_check_vensim_data!$I32,PROTRA_capacity!$F$3:$F$1699,0))&lt;&gt;0,INDEX(PROTRA_capacity!M$3:M$1699,MATCH(CHP_check_vensim_data!$H32,PROTRA_capacity!$F$3:$F$1699,0))=0),"heat 0, elec not",
IF(AND(INDEX(PROTRA_capacity!M$3:M$1699,MATCH(CHP_check_vensim_data!$I32,PROTRA_capacity!$F$3:$F$1699,0))=0,INDEX(PROTRA_capacity!M$3:M$1699,MATCH(CHP_check_vensim_data!$H32,PROTRA_capacity!$F$3:$F$1699,0))=0),"",
INDEX(PROTRA_capacity!M$3:M$1699,MATCH(CHP_check_vensim_data!$H32,PROTRA_capacity!$F$3:$F$1699,0))/INDEX(PROTRA_capacity!M$3:M$1699,MATCH(CHP_check_vensim_data!$I32,PROTRA_capacity!$F$3:$F$1699,0))
)))</f>
        <v/>
      </c>
      <c r="R32" s="16" t="str">
        <f>IF(AND(INDEX(PROTRA_capacity!N$3:N$1699,MATCH(CHP_check_vensim_data!$H32,PROTRA_capacity!$F$3:$F$1699,0))&lt;&gt;0,INDEX(PROTRA_capacity!N$3:N$1699,MATCH(CHP_check_vensim_data!$I32,PROTRA_capacity!$F$3:$F$1699,0))=0),"elec 0, heat not",
IF(AND(INDEX(PROTRA_capacity!N$3:N$1699,MATCH(CHP_check_vensim_data!$I32,PROTRA_capacity!$F$3:$F$1699,0))&lt;&gt;0,INDEX(PROTRA_capacity!N$3:N$1699,MATCH(CHP_check_vensim_data!$H32,PROTRA_capacity!$F$3:$F$1699,0))=0),"heat 0, elec not",
IF(AND(INDEX(PROTRA_capacity!N$3:N$1699,MATCH(CHP_check_vensim_data!$I32,PROTRA_capacity!$F$3:$F$1699,0))=0,INDEX(PROTRA_capacity!N$3:N$1699,MATCH(CHP_check_vensim_data!$H32,PROTRA_capacity!$F$3:$F$1699,0))=0),"",
INDEX(PROTRA_capacity!N$3:N$1699,MATCH(CHP_check_vensim_data!$H32,PROTRA_capacity!$F$3:$F$1699,0))/INDEX(PROTRA_capacity!N$3:N$1699,MATCH(CHP_check_vensim_data!$I32,PROTRA_capacity!$F$3:$F$1699,0))
)))</f>
        <v/>
      </c>
      <c r="S32" s="16" t="str">
        <f>IF(AND(INDEX(PROTRA_capacity!O$3:O$1699,MATCH(CHP_check_vensim_data!$H32,PROTRA_capacity!$F$3:$F$1699,0))&lt;&gt;0,INDEX(PROTRA_capacity!O$3:O$1699,MATCH(CHP_check_vensim_data!$I32,PROTRA_capacity!$F$3:$F$1699,0))=0),"elec 0, heat not",
IF(AND(INDEX(PROTRA_capacity!O$3:O$1699,MATCH(CHP_check_vensim_data!$I32,PROTRA_capacity!$F$3:$F$1699,0))&lt;&gt;0,INDEX(PROTRA_capacity!O$3:O$1699,MATCH(CHP_check_vensim_data!$H32,PROTRA_capacity!$F$3:$F$1699,0))=0),"heat 0, elec not",
IF(AND(INDEX(PROTRA_capacity!O$3:O$1699,MATCH(CHP_check_vensim_data!$I32,PROTRA_capacity!$F$3:$F$1699,0))=0,INDEX(PROTRA_capacity!O$3:O$1699,MATCH(CHP_check_vensim_data!$H32,PROTRA_capacity!$F$3:$F$1699,0))=0),"",
INDEX(PROTRA_capacity!O$3:O$1699,MATCH(CHP_check_vensim_data!$H32,PROTRA_capacity!$F$3:$F$1699,0))/INDEX(PROTRA_capacity!O$3:O$1699,MATCH(CHP_check_vensim_data!$I32,PROTRA_capacity!$F$3:$F$1699,0))
)))</f>
        <v/>
      </c>
      <c r="T32" s="16" t="str">
        <f>IF(AND(INDEX(PROTRA_capacity!P$3:P$1699,MATCH(CHP_check_vensim_data!$H32,PROTRA_capacity!$F$3:$F$1699,0))&lt;&gt;0,INDEX(PROTRA_capacity!P$3:P$1699,MATCH(CHP_check_vensim_data!$I32,PROTRA_capacity!$F$3:$F$1699,0))=0),"elec 0, heat not",
IF(AND(INDEX(PROTRA_capacity!P$3:P$1699,MATCH(CHP_check_vensim_data!$I32,PROTRA_capacity!$F$3:$F$1699,0))&lt;&gt;0,INDEX(PROTRA_capacity!P$3:P$1699,MATCH(CHP_check_vensim_data!$H32,PROTRA_capacity!$F$3:$F$1699,0))=0),"heat 0, elec not",
IF(AND(INDEX(PROTRA_capacity!P$3:P$1699,MATCH(CHP_check_vensim_data!$I32,PROTRA_capacity!$F$3:$F$1699,0))=0,INDEX(PROTRA_capacity!P$3:P$1699,MATCH(CHP_check_vensim_data!$H32,PROTRA_capacity!$F$3:$F$1699,0))=0),"",
INDEX(PROTRA_capacity!P$3:P$1699,MATCH(CHP_check_vensim_data!$H32,PROTRA_capacity!$F$3:$F$1699,0))/INDEX(PROTRA_capacity!P$3:P$1699,MATCH(CHP_check_vensim_data!$I32,PROTRA_capacity!$F$3:$F$1699,0))
)))</f>
        <v/>
      </c>
      <c r="U32" s="16" t="str">
        <f>IF(AND(INDEX(PROTRA_capacity!Q$3:Q$1699,MATCH(CHP_check_vensim_data!$H32,PROTRA_capacity!$F$3:$F$1699,0))&lt;&gt;0,INDEX(PROTRA_capacity!Q$3:Q$1699,MATCH(CHP_check_vensim_data!$I32,PROTRA_capacity!$F$3:$F$1699,0))=0),"elec 0, heat not",
IF(AND(INDEX(PROTRA_capacity!Q$3:Q$1699,MATCH(CHP_check_vensim_data!$I32,PROTRA_capacity!$F$3:$F$1699,0))&lt;&gt;0,INDEX(PROTRA_capacity!Q$3:Q$1699,MATCH(CHP_check_vensim_data!$H32,PROTRA_capacity!$F$3:$F$1699,0))=0),"heat 0, elec not",
IF(AND(INDEX(PROTRA_capacity!Q$3:Q$1699,MATCH(CHP_check_vensim_data!$I32,PROTRA_capacity!$F$3:$F$1699,0))=0,INDEX(PROTRA_capacity!Q$3:Q$1699,MATCH(CHP_check_vensim_data!$H32,PROTRA_capacity!$F$3:$F$1699,0))=0),"",
INDEX(PROTRA_capacity!Q$3:Q$1699,MATCH(CHP_check_vensim_data!$H32,PROTRA_capacity!$F$3:$F$1699,0))/INDEX(PROTRA_capacity!Q$3:Q$1699,MATCH(CHP_check_vensim_data!$I32,PROTRA_capacity!$F$3:$F$1699,0))
)))</f>
        <v/>
      </c>
      <c r="V32" s="16" t="str">
        <f>IF(AND(INDEX(PROTRA_capacity!R$3:R$1699,MATCH(CHP_check_vensim_data!$H32,PROTRA_capacity!$F$3:$F$1699,0))&lt;&gt;0,INDEX(PROTRA_capacity!R$3:R$1699,MATCH(CHP_check_vensim_data!$I32,PROTRA_capacity!$F$3:$F$1699,0))=0),"elec 0, heat not",
IF(AND(INDEX(PROTRA_capacity!R$3:R$1699,MATCH(CHP_check_vensim_data!$I32,PROTRA_capacity!$F$3:$F$1699,0))&lt;&gt;0,INDEX(PROTRA_capacity!R$3:R$1699,MATCH(CHP_check_vensim_data!$H32,PROTRA_capacity!$F$3:$F$1699,0))=0),"heat 0, elec not",
IF(AND(INDEX(PROTRA_capacity!R$3:R$1699,MATCH(CHP_check_vensim_data!$I32,PROTRA_capacity!$F$3:$F$1699,0))=0,INDEX(PROTRA_capacity!R$3:R$1699,MATCH(CHP_check_vensim_data!$H32,PROTRA_capacity!$F$3:$F$1699,0))=0),"",
INDEX(PROTRA_capacity!R$3:R$1699,MATCH(CHP_check_vensim_data!$H32,PROTRA_capacity!$F$3:$F$1699,0))/INDEX(PROTRA_capacity!R$3:R$1699,MATCH(CHP_check_vensim_data!$I32,PROTRA_capacity!$F$3:$F$1699,0))
)))</f>
        <v/>
      </c>
      <c r="W32" s="16" t="str">
        <f>IF(AND(INDEX(PROTRA_capacity!S$3:S$1699,MATCH(CHP_check_vensim_data!$H32,PROTRA_capacity!$F$3:$F$1699,0))&lt;&gt;0,INDEX(PROTRA_capacity!S$3:S$1699,MATCH(CHP_check_vensim_data!$I32,PROTRA_capacity!$F$3:$F$1699,0))=0),"elec 0, heat not",
IF(AND(INDEX(PROTRA_capacity!S$3:S$1699,MATCH(CHP_check_vensim_data!$I32,PROTRA_capacity!$F$3:$F$1699,0))&lt;&gt;0,INDEX(PROTRA_capacity!S$3:S$1699,MATCH(CHP_check_vensim_data!$H32,PROTRA_capacity!$F$3:$F$1699,0))=0),"heat 0, elec not",
IF(AND(INDEX(PROTRA_capacity!S$3:S$1699,MATCH(CHP_check_vensim_data!$I32,PROTRA_capacity!$F$3:$F$1699,0))=0,INDEX(PROTRA_capacity!S$3:S$1699,MATCH(CHP_check_vensim_data!$H32,PROTRA_capacity!$F$3:$F$1699,0))=0),"",
INDEX(PROTRA_capacity!S$3:S$1699,MATCH(CHP_check_vensim_data!$H32,PROTRA_capacity!$F$3:$F$1699,0))/INDEX(PROTRA_capacity!S$3:S$1699,MATCH(CHP_check_vensim_data!$I32,PROTRA_capacity!$F$3:$F$1699,0))
)))</f>
        <v/>
      </c>
      <c r="X32" s="16" t="str">
        <f>IF(AND(INDEX(PROTRA_capacity!T$3:T$1699,MATCH(CHP_check_vensim_data!$H32,PROTRA_capacity!$F$3:$F$1699,0))&lt;&gt;0,INDEX(PROTRA_capacity!T$3:T$1699,MATCH(CHP_check_vensim_data!$I32,PROTRA_capacity!$F$3:$F$1699,0))=0),"elec 0, heat not",
IF(AND(INDEX(PROTRA_capacity!T$3:T$1699,MATCH(CHP_check_vensim_data!$I32,PROTRA_capacity!$F$3:$F$1699,0))&lt;&gt;0,INDEX(PROTRA_capacity!T$3:T$1699,MATCH(CHP_check_vensim_data!$H32,PROTRA_capacity!$F$3:$F$1699,0))=0),"heat 0, elec not",
IF(AND(INDEX(PROTRA_capacity!T$3:T$1699,MATCH(CHP_check_vensim_data!$I32,PROTRA_capacity!$F$3:$F$1699,0))=0,INDEX(PROTRA_capacity!T$3:T$1699,MATCH(CHP_check_vensim_data!$H32,PROTRA_capacity!$F$3:$F$1699,0))=0),"",
INDEX(PROTRA_capacity!T$3:T$1699,MATCH(CHP_check_vensim_data!$H32,PROTRA_capacity!$F$3:$F$1699,0))/INDEX(PROTRA_capacity!T$3:T$1699,MATCH(CHP_check_vensim_data!$I32,PROTRA_capacity!$F$3:$F$1699,0))
)))</f>
        <v/>
      </c>
      <c r="Y32" s="16" t="str">
        <f>IF(AND(INDEX(PROTRA_capacity!U$3:U$1699,MATCH(CHP_check_vensim_data!$H32,PROTRA_capacity!$F$3:$F$1699,0))&lt;&gt;0,INDEX(PROTRA_capacity!U$3:U$1699,MATCH(CHP_check_vensim_data!$I32,PROTRA_capacity!$F$3:$F$1699,0))=0),"elec 0, heat not",
IF(AND(INDEX(PROTRA_capacity!U$3:U$1699,MATCH(CHP_check_vensim_data!$I32,PROTRA_capacity!$F$3:$F$1699,0))&lt;&gt;0,INDEX(PROTRA_capacity!U$3:U$1699,MATCH(CHP_check_vensim_data!$H32,PROTRA_capacity!$F$3:$F$1699,0))=0),"heat 0, elec not",
IF(AND(INDEX(PROTRA_capacity!U$3:U$1699,MATCH(CHP_check_vensim_data!$I32,PROTRA_capacity!$F$3:$F$1699,0))=0,INDEX(PROTRA_capacity!U$3:U$1699,MATCH(CHP_check_vensim_data!$H32,PROTRA_capacity!$F$3:$F$1699,0))=0),"",
INDEX(PROTRA_capacity!U$3:U$1699,MATCH(CHP_check_vensim_data!$H32,PROTRA_capacity!$F$3:$F$1699,0))/INDEX(PROTRA_capacity!U$3:U$1699,MATCH(CHP_check_vensim_data!$I32,PROTRA_capacity!$F$3:$F$1699,0))
)))</f>
        <v/>
      </c>
      <c r="Z32" s="72" t="e">
        <f t="shared" si="3"/>
        <v>#DIV/0!</v>
      </c>
    </row>
    <row r="33" spans="1:26" x14ac:dyDescent="0.35">
      <c r="A33" t="s">
        <v>69</v>
      </c>
      <c r="B33" t="s">
        <v>41</v>
      </c>
      <c r="C33" t="str">
        <f t="shared" ref="C33:C42" si="19">A33&amp;"_"&amp;B33</f>
        <v>EU27_TO_heat</v>
      </c>
      <c r="D33" t="str">
        <f t="shared" ref="D33:D42" si="20">IF(B33="TO_heat","PROTRA_CHP_HP_I","PROTRA_CHP_PP_I")</f>
        <v>PROTRA_CHP_HP_I</v>
      </c>
      <c r="E33" t="s">
        <v>0</v>
      </c>
      <c r="F33" t="str">
        <f t="shared" ref="F33:F42" si="21">MID(E33,8,3)</f>
        <v>CHP</v>
      </c>
      <c r="G33" t="str">
        <f t="shared" si="13"/>
        <v>els</v>
      </c>
      <c r="H33" t="str">
        <f t="shared" si="14"/>
        <v>EU27TO_heatPROTRA_CHP_gas_fuels</v>
      </c>
      <c r="I33" t="str">
        <f t="shared" si="15"/>
        <v>EU27TO_elecPROTRA_CHP_gas_fuels</v>
      </c>
      <c r="J33" s="16" t="e">
        <f>IF(AND(INDEX(PROTRA_capacity!#REF!,MATCH(CHP_check_vensim_data!$H33,PROTRA_capacity!$F$3:$F$1699,0))&lt;&gt;0,INDEX(PROTRA_capacity!#REF!,MATCH(CHP_check_vensim_data!$I33,PROTRA_capacity!$F$3:$F$1699,0))=0),"elec 0, heat not",
IF(AND(INDEX(PROTRA_capacity!#REF!,MATCH(CHP_check_vensim_data!$I33,PROTRA_capacity!$F$3:$F$1699,0))&lt;&gt;0,INDEX(PROTRA_capacity!#REF!,MATCH(CHP_check_vensim_data!$H33,PROTRA_capacity!$F$3:$F$1699,0))=0),"heat 0, elec not",
IF(AND(INDEX(PROTRA_capacity!#REF!,MATCH(CHP_check_vensim_data!$I33,PROTRA_capacity!$F$3:$F$1699,0))=0,INDEX(PROTRA_capacity!#REF!,MATCH(CHP_check_vensim_data!$H33,PROTRA_capacity!$F$3:$F$1699,0))=0),"",
INDEX(PROTRA_capacity!#REF!,MATCH(CHP_check_vensim_data!$H33,PROTRA_capacity!$F$3:$F$1699,0))/INDEX(PROTRA_capacity!#REF!,MATCH(CHP_check_vensim_data!$I33,PROTRA_capacity!$F$3:$F$1699,0))
)))</f>
        <v>#REF!</v>
      </c>
      <c r="K33" s="16">
        <f>IF(AND(INDEX(PROTRA_capacity!G$3:G$1699,MATCH(CHP_check_vensim_data!$H33,PROTRA_capacity!$F$3:$F$1699,0))&lt;&gt;0,INDEX(PROTRA_capacity!G$3:G$1699,MATCH(CHP_check_vensim_data!$I33,PROTRA_capacity!$F$3:$F$1699,0))=0),"elec 0, heat not",
IF(AND(INDEX(PROTRA_capacity!G$3:G$1699,MATCH(CHP_check_vensim_data!$I33,PROTRA_capacity!$F$3:$F$1699,0))&lt;&gt;0,INDEX(PROTRA_capacity!G$3:G$1699,MATCH(CHP_check_vensim_data!$H33,PROTRA_capacity!$F$3:$F$1699,0))=0),"heat 0, elec not",
IF(AND(INDEX(PROTRA_capacity!G$3:G$1699,MATCH(CHP_check_vensim_data!$I33,PROTRA_capacity!$F$3:$F$1699,0))=0,INDEX(PROTRA_capacity!G$3:G$1699,MATCH(CHP_check_vensim_data!$H33,PROTRA_capacity!$F$3:$F$1699,0))=0),"",
INDEX(PROTRA_capacity!G$3:G$1699,MATCH(CHP_check_vensim_data!$H33,PROTRA_capacity!$F$3:$F$1699,0))/INDEX(PROTRA_capacity!G$3:G$1699,MATCH(CHP_check_vensim_data!$I33,PROTRA_capacity!$F$3:$F$1699,0))
)))</f>
        <v>1.1869845843072198</v>
      </c>
      <c r="L33" s="16">
        <f>IF(AND(INDEX(PROTRA_capacity!H$3:H$1699,MATCH(CHP_check_vensim_data!$H33,PROTRA_capacity!$F$3:$F$1699,0))&lt;&gt;0,INDEX(PROTRA_capacity!H$3:H$1699,MATCH(CHP_check_vensim_data!$I33,PROTRA_capacity!$F$3:$F$1699,0))=0),"elec 0, heat not",
IF(AND(INDEX(PROTRA_capacity!H$3:H$1699,MATCH(CHP_check_vensim_data!$I33,PROTRA_capacity!$F$3:$F$1699,0))&lt;&gt;0,INDEX(PROTRA_capacity!H$3:H$1699,MATCH(CHP_check_vensim_data!$H33,PROTRA_capacity!$F$3:$F$1699,0))=0),"heat 0, elec not",
IF(AND(INDEX(PROTRA_capacity!H$3:H$1699,MATCH(CHP_check_vensim_data!$I33,PROTRA_capacity!$F$3:$F$1699,0))=0,INDEX(PROTRA_capacity!H$3:H$1699,MATCH(CHP_check_vensim_data!$H33,PROTRA_capacity!$F$3:$F$1699,0))=0),"",
INDEX(PROTRA_capacity!H$3:H$1699,MATCH(CHP_check_vensim_data!$H33,PROTRA_capacity!$F$3:$F$1699,0))/INDEX(PROTRA_capacity!H$3:H$1699,MATCH(CHP_check_vensim_data!$I33,PROTRA_capacity!$F$3:$F$1699,0))
)))</f>
        <v>1.0646365399819218</v>
      </c>
      <c r="M33" s="16">
        <f>IF(AND(INDEX(PROTRA_capacity!I$3:I$1699,MATCH(CHP_check_vensim_data!$H33,PROTRA_capacity!$F$3:$F$1699,0))&lt;&gt;0,INDEX(PROTRA_capacity!I$3:I$1699,MATCH(CHP_check_vensim_data!$I33,PROTRA_capacity!$F$3:$F$1699,0))=0),"elec 0, heat not",
IF(AND(INDEX(PROTRA_capacity!I$3:I$1699,MATCH(CHP_check_vensim_data!$I33,PROTRA_capacity!$F$3:$F$1699,0))&lt;&gt;0,INDEX(PROTRA_capacity!I$3:I$1699,MATCH(CHP_check_vensim_data!$H33,PROTRA_capacity!$F$3:$F$1699,0))=0),"heat 0, elec not",
IF(AND(INDEX(PROTRA_capacity!I$3:I$1699,MATCH(CHP_check_vensim_data!$I33,PROTRA_capacity!$F$3:$F$1699,0))=0,INDEX(PROTRA_capacity!I$3:I$1699,MATCH(CHP_check_vensim_data!$H33,PROTRA_capacity!$F$3:$F$1699,0))=0),"",
INDEX(PROTRA_capacity!I$3:I$1699,MATCH(CHP_check_vensim_data!$H33,PROTRA_capacity!$F$3:$F$1699,0))/INDEX(PROTRA_capacity!I$3:I$1699,MATCH(CHP_check_vensim_data!$I33,PROTRA_capacity!$F$3:$F$1699,0))
)))</f>
        <v>1.0045049071771499</v>
      </c>
      <c r="N33" s="16">
        <f>IF(AND(INDEX(PROTRA_capacity!J$3:J$1699,MATCH(CHP_check_vensim_data!$H33,PROTRA_capacity!$F$3:$F$1699,0))&lt;&gt;0,INDEX(PROTRA_capacity!J$3:J$1699,MATCH(CHP_check_vensim_data!$I33,PROTRA_capacity!$F$3:$F$1699,0))=0),"elec 0, heat not",
IF(AND(INDEX(PROTRA_capacity!J$3:J$1699,MATCH(CHP_check_vensim_data!$I33,PROTRA_capacity!$F$3:$F$1699,0))&lt;&gt;0,INDEX(PROTRA_capacity!J$3:J$1699,MATCH(CHP_check_vensim_data!$H33,PROTRA_capacity!$F$3:$F$1699,0))=0),"heat 0, elec not",
IF(AND(INDEX(PROTRA_capacity!J$3:J$1699,MATCH(CHP_check_vensim_data!$I33,PROTRA_capacity!$F$3:$F$1699,0))=0,INDEX(PROTRA_capacity!J$3:J$1699,MATCH(CHP_check_vensim_data!$H33,PROTRA_capacity!$F$3:$F$1699,0))=0),"",
INDEX(PROTRA_capacity!J$3:J$1699,MATCH(CHP_check_vensim_data!$H33,PROTRA_capacity!$F$3:$F$1699,0))/INDEX(PROTRA_capacity!J$3:J$1699,MATCH(CHP_check_vensim_data!$I33,PROTRA_capacity!$F$3:$F$1699,0))
)))</f>
        <v>0.89831558244186527</v>
      </c>
      <c r="O33" s="16">
        <f>IF(AND(INDEX(PROTRA_capacity!K$3:K$1699,MATCH(CHP_check_vensim_data!$H33,PROTRA_capacity!$F$3:$F$1699,0))&lt;&gt;0,INDEX(PROTRA_capacity!K$3:K$1699,MATCH(CHP_check_vensim_data!$I33,PROTRA_capacity!$F$3:$F$1699,0))=0),"elec 0, heat not",
IF(AND(INDEX(PROTRA_capacity!K$3:K$1699,MATCH(CHP_check_vensim_data!$I33,PROTRA_capacity!$F$3:$F$1699,0))&lt;&gt;0,INDEX(PROTRA_capacity!K$3:K$1699,MATCH(CHP_check_vensim_data!$H33,PROTRA_capacity!$F$3:$F$1699,0))=0),"heat 0, elec not",
IF(AND(INDEX(PROTRA_capacity!K$3:K$1699,MATCH(CHP_check_vensim_data!$I33,PROTRA_capacity!$F$3:$F$1699,0))=0,INDEX(PROTRA_capacity!K$3:K$1699,MATCH(CHP_check_vensim_data!$H33,PROTRA_capacity!$F$3:$F$1699,0))=0),"",
INDEX(PROTRA_capacity!K$3:K$1699,MATCH(CHP_check_vensim_data!$H33,PROTRA_capacity!$F$3:$F$1699,0))/INDEX(PROTRA_capacity!K$3:K$1699,MATCH(CHP_check_vensim_data!$I33,PROTRA_capacity!$F$3:$F$1699,0))
)))</f>
        <v>0.95671543510669732</v>
      </c>
      <c r="P33" s="16">
        <f>IF(AND(INDEX(PROTRA_capacity!L$3:L$1699,MATCH(CHP_check_vensim_data!$H33,PROTRA_capacity!$F$3:$F$1699,0))&lt;&gt;0,INDEX(PROTRA_capacity!L$3:L$1699,MATCH(CHP_check_vensim_data!$I33,PROTRA_capacity!$F$3:$F$1699,0))=0),"elec 0, heat not",
IF(AND(INDEX(PROTRA_capacity!L$3:L$1699,MATCH(CHP_check_vensim_data!$I33,PROTRA_capacity!$F$3:$F$1699,0))&lt;&gt;0,INDEX(PROTRA_capacity!L$3:L$1699,MATCH(CHP_check_vensim_data!$H33,PROTRA_capacity!$F$3:$F$1699,0))=0),"heat 0, elec not",
IF(AND(INDEX(PROTRA_capacity!L$3:L$1699,MATCH(CHP_check_vensim_data!$I33,PROTRA_capacity!$F$3:$F$1699,0))=0,INDEX(PROTRA_capacity!L$3:L$1699,MATCH(CHP_check_vensim_data!$H33,PROTRA_capacity!$F$3:$F$1699,0))=0),"",
INDEX(PROTRA_capacity!L$3:L$1699,MATCH(CHP_check_vensim_data!$H33,PROTRA_capacity!$F$3:$F$1699,0))/INDEX(PROTRA_capacity!L$3:L$1699,MATCH(CHP_check_vensim_data!$I33,PROTRA_capacity!$F$3:$F$1699,0))
)))</f>
        <v>0.88377449968997535</v>
      </c>
      <c r="Q33" s="16">
        <f>IF(AND(INDEX(PROTRA_capacity!M$3:M$1699,MATCH(CHP_check_vensim_data!$H33,PROTRA_capacity!$F$3:$F$1699,0))&lt;&gt;0,INDEX(PROTRA_capacity!M$3:M$1699,MATCH(CHP_check_vensim_data!$I33,PROTRA_capacity!$F$3:$F$1699,0))=0),"elec 0, heat not",
IF(AND(INDEX(PROTRA_capacity!M$3:M$1699,MATCH(CHP_check_vensim_data!$I33,PROTRA_capacity!$F$3:$F$1699,0))&lt;&gt;0,INDEX(PROTRA_capacity!M$3:M$1699,MATCH(CHP_check_vensim_data!$H33,PROTRA_capacity!$F$3:$F$1699,0))=0),"heat 0, elec not",
IF(AND(INDEX(PROTRA_capacity!M$3:M$1699,MATCH(CHP_check_vensim_data!$I33,PROTRA_capacity!$F$3:$F$1699,0))=0,INDEX(PROTRA_capacity!M$3:M$1699,MATCH(CHP_check_vensim_data!$H33,PROTRA_capacity!$F$3:$F$1699,0))=0),"",
INDEX(PROTRA_capacity!M$3:M$1699,MATCH(CHP_check_vensim_data!$H33,PROTRA_capacity!$F$3:$F$1699,0))/INDEX(PROTRA_capacity!M$3:M$1699,MATCH(CHP_check_vensim_data!$I33,PROTRA_capacity!$F$3:$F$1699,0))
)))</f>
        <v>0.83705111880640692</v>
      </c>
      <c r="R33" s="16">
        <f>IF(AND(INDEX(PROTRA_capacity!N$3:N$1699,MATCH(CHP_check_vensim_data!$H33,PROTRA_capacity!$F$3:$F$1699,0))&lt;&gt;0,INDEX(PROTRA_capacity!N$3:N$1699,MATCH(CHP_check_vensim_data!$I33,PROTRA_capacity!$F$3:$F$1699,0))=0),"elec 0, heat not",
IF(AND(INDEX(PROTRA_capacity!N$3:N$1699,MATCH(CHP_check_vensim_data!$I33,PROTRA_capacity!$F$3:$F$1699,0))&lt;&gt;0,INDEX(PROTRA_capacity!N$3:N$1699,MATCH(CHP_check_vensim_data!$H33,PROTRA_capacity!$F$3:$F$1699,0))=0),"heat 0, elec not",
IF(AND(INDEX(PROTRA_capacity!N$3:N$1699,MATCH(CHP_check_vensim_data!$I33,PROTRA_capacity!$F$3:$F$1699,0))=0,INDEX(PROTRA_capacity!N$3:N$1699,MATCH(CHP_check_vensim_data!$H33,PROTRA_capacity!$F$3:$F$1699,0))=0),"",
INDEX(PROTRA_capacity!N$3:N$1699,MATCH(CHP_check_vensim_data!$H33,PROTRA_capacity!$F$3:$F$1699,0))/INDEX(PROTRA_capacity!N$3:N$1699,MATCH(CHP_check_vensim_data!$I33,PROTRA_capacity!$F$3:$F$1699,0))
)))</f>
        <v>0.79587688656537658</v>
      </c>
      <c r="S33" s="16">
        <f>IF(AND(INDEX(PROTRA_capacity!O$3:O$1699,MATCH(CHP_check_vensim_data!$H33,PROTRA_capacity!$F$3:$F$1699,0))&lt;&gt;0,INDEX(PROTRA_capacity!O$3:O$1699,MATCH(CHP_check_vensim_data!$I33,PROTRA_capacity!$F$3:$F$1699,0))=0),"elec 0, heat not",
IF(AND(INDEX(PROTRA_capacity!O$3:O$1699,MATCH(CHP_check_vensim_data!$I33,PROTRA_capacity!$F$3:$F$1699,0))&lt;&gt;0,INDEX(PROTRA_capacity!O$3:O$1699,MATCH(CHP_check_vensim_data!$H33,PROTRA_capacity!$F$3:$F$1699,0))=0),"heat 0, elec not",
IF(AND(INDEX(PROTRA_capacity!O$3:O$1699,MATCH(CHP_check_vensim_data!$I33,PROTRA_capacity!$F$3:$F$1699,0))=0,INDEX(PROTRA_capacity!O$3:O$1699,MATCH(CHP_check_vensim_data!$H33,PROTRA_capacity!$F$3:$F$1699,0))=0),"",
INDEX(PROTRA_capacity!O$3:O$1699,MATCH(CHP_check_vensim_data!$H33,PROTRA_capacity!$F$3:$F$1699,0))/INDEX(PROTRA_capacity!O$3:O$1699,MATCH(CHP_check_vensim_data!$I33,PROTRA_capacity!$F$3:$F$1699,0))
)))</f>
        <v>0.69931951319851138</v>
      </c>
      <c r="T33" s="16">
        <f>IF(AND(INDEX(PROTRA_capacity!P$3:P$1699,MATCH(CHP_check_vensim_data!$H33,PROTRA_capacity!$F$3:$F$1699,0))&lt;&gt;0,INDEX(PROTRA_capacity!P$3:P$1699,MATCH(CHP_check_vensim_data!$I33,PROTRA_capacity!$F$3:$F$1699,0))=0),"elec 0, heat not",
IF(AND(INDEX(PROTRA_capacity!P$3:P$1699,MATCH(CHP_check_vensim_data!$I33,PROTRA_capacity!$F$3:$F$1699,0))&lt;&gt;0,INDEX(PROTRA_capacity!P$3:P$1699,MATCH(CHP_check_vensim_data!$H33,PROTRA_capacity!$F$3:$F$1699,0))=0),"heat 0, elec not",
IF(AND(INDEX(PROTRA_capacity!P$3:P$1699,MATCH(CHP_check_vensim_data!$I33,PROTRA_capacity!$F$3:$F$1699,0))=0,INDEX(PROTRA_capacity!P$3:P$1699,MATCH(CHP_check_vensim_data!$H33,PROTRA_capacity!$F$3:$F$1699,0))=0),"",
INDEX(PROTRA_capacity!P$3:P$1699,MATCH(CHP_check_vensim_data!$H33,PROTRA_capacity!$F$3:$F$1699,0))/INDEX(PROTRA_capacity!P$3:P$1699,MATCH(CHP_check_vensim_data!$I33,PROTRA_capacity!$F$3:$F$1699,0))
)))</f>
        <v>0.69503154653032106</v>
      </c>
      <c r="U33" s="16">
        <f>IF(AND(INDEX(PROTRA_capacity!Q$3:Q$1699,MATCH(CHP_check_vensim_data!$H33,PROTRA_capacity!$F$3:$F$1699,0))&lt;&gt;0,INDEX(PROTRA_capacity!Q$3:Q$1699,MATCH(CHP_check_vensim_data!$I33,PROTRA_capacity!$F$3:$F$1699,0))=0),"elec 0, heat not",
IF(AND(INDEX(PROTRA_capacity!Q$3:Q$1699,MATCH(CHP_check_vensim_data!$I33,PROTRA_capacity!$F$3:$F$1699,0))&lt;&gt;0,INDEX(PROTRA_capacity!Q$3:Q$1699,MATCH(CHP_check_vensim_data!$H33,PROTRA_capacity!$F$3:$F$1699,0))=0),"heat 0, elec not",
IF(AND(INDEX(PROTRA_capacity!Q$3:Q$1699,MATCH(CHP_check_vensim_data!$I33,PROTRA_capacity!$F$3:$F$1699,0))=0,INDEX(PROTRA_capacity!Q$3:Q$1699,MATCH(CHP_check_vensim_data!$H33,PROTRA_capacity!$F$3:$F$1699,0))=0),"",
INDEX(PROTRA_capacity!Q$3:Q$1699,MATCH(CHP_check_vensim_data!$H33,PROTRA_capacity!$F$3:$F$1699,0))/INDEX(PROTRA_capacity!Q$3:Q$1699,MATCH(CHP_check_vensim_data!$I33,PROTRA_capacity!$F$3:$F$1699,0))
)))</f>
        <v>0.6561633924502458</v>
      </c>
      <c r="V33" s="16">
        <f>IF(AND(INDEX(PROTRA_capacity!R$3:R$1699,MATCH(CHP_check_vensim_data!$H33,PROTRA_capacity!$F$3:$F$1699,0))&lt;&gt;0,INDEX(PROTRA_capacity!R$3:R$1699,MATCH(CHP_check_vensim_data!$I33,PROTRA_capacity!$F$3:$F$1699,0))=0),"elec 0, heat not",
IF(AND(INDEX(PROTRA_capacity!R$3:R$1699,MATCH(CHP_check_vensim_data!$I33,PROTRA_capacity!$F$3:$F$1699,0))&lt;&gt;0,INDEX(PROTRA_capacity!R$3:R$1699,MATCH(CHP_check_vensim_data!$H33,PROTRA_capacity!$F$3:$F$1699,0))=0),"heat 0, elec not",
IF(AND(INDEX(PROTRA_capacity!R$3:R$1699,MATCH(CHP_check_vensim_data!$I33,PROTRA_capacity!$F$3:$F$1699,0))=0,INDEX(PROTRA_capacity!R$3:R$1699,MATCH(CHP_check_vensim_data!$H33,PROTRA_capacity!$F$3:$F$1699,0))=0),"",
INDEX(PROTRA_capacity!R$3:R$1699,MATCH(CHP_check_vensim_data!$H33,PROTRA_capacity!$F$3:$F$1699,0))/INDEX(PROTRA_capacity!R$3:R$1699,MATCH(CHP_check_vensim_data!$I33,PROTRA_capacity!$F$3:$F$1699,0))
)))</f>
        <v>0.64097764880437957</v>
      </c>
      <c r="W33" s="16">
        <f>IF(AND(INDEX(PROTRA_capacity!S$3:S$1699,MATCH(CHP_check_vensim_data!$H33,PROTRA_capacity!$F$3:$F$1699,0))&lt;&gt;0,INDEX(PROTRA_capacity!S$3:S$1699,MATCH(CHP_check_vensim_data!$I33,PROTRA_capacity!$F$3:$F$1699,0))=0),"elec 0, heat not",
IF(AND(INDEX(PROTRA_capacity!S$3:S$1699,MATCH(CHP_check_vensim_data!$I33,PROTRA_capacity!$F$3:$F$1699,0))&lt;&gt;0,INDEX(PROTRA_capacity!S$3:S$1699,MATCH(CHP_check_vensim_data!$H33,PROTRA_capacity!$F$3:$F$1699,0))=0),"heat 0, elec not",
IF(AND(INDEX(PROTRA_capacity!S$3:S$1699,MATCH(CHP_check_vensim_data!$I33,PROTRA_capacity!$F$3:$F$1699,0))=0,INDEX(PROTRA_capacity!S$3:S$1699,MATCH(CHP_check_vensim_data!$H33,PROTRA_capacity!$F$3:$F$1699,0))=0),"",
INDEX(PROTRA_capacity!S$3:S$1699,MATCH(CHP_check_vensim_data!$H33,PROTRA_capacity!$F$3:$F$1699,0))/INDEX(PROTRA_capacity!S$3:S$1699,MATCH(CHP_check_vensim_data!$I33,PROTRA_capacity!$F$3:$F$1699,0))
)))</f>
        <v>0.62325141524153116</v>
      </c>
      <c r="X33" s="16">
        <f>IF(AND(INDEX(PROTRA_capacity!T$3:T$1699,MATCH(CHP_check_vensim_data!$H33,PROTRA_capacity!$F$3:$F$1699,0))&lt;&gt;0,INDEX(PROTRA_capacity!T$3:T$1699,MATCH(CHP_check_vensim_data!$I33,PROTRA_capacity!$F$3:$F$1699,0))=0),"elec 0, heat not",
IF(AND(INDEX(PROTRA_capacity!T$3:T$1699,MATCH(CHP_check_vensim_data!$I33,PROTRA_capacity!$F$3:$F$1699,0))&lt;&gt;0,INDEX(PROTRA_capacity!T$3:T$1699,MATCH(CHP_check_vensim_data!$H33,PROTRA_capacity!$F$3:$F$1699,0))=0),"heat 0, elec not",
IF(AND(INDEX(PROTRA_capacity!T$3:T$1699,MATCH(CHP_check_vensim_data!$I33,PROTRA_capacity!$F$3:$F$1699,0))=0,INDEX(PROTRA_capacity!T$3:T$1699,MATCH(CHP_check_vensim_data!$H33,PROTRA_capacity!$F$3:$F$1699,0))=0),"",
INDEX(PROTRA_capacity!T$3:T$1699,MATCH(CHP_check_vensim_data!$H33,PROTRA_capacity!$F$3:$F$1699,0))/INDEX(PROTRA_capacity!T$3:T$1699,MATCH(CHP_check_vensim_data!$I33,PROTRA_capacity!$F$3:$F$1699,0))
)))</f>
        <v>0.64005475330621853</v>
      </c>
      <c r="Y33" s="16">
        <f>IF(AND(INDEX(PROTRA_capacity!U$3:U$1699,MATCH(CHP_check_vensim_data!$H33,PROTRA_capacity!$F$3:$F$1699,0))&lt;&gt;0,INDEX(PROTRA_capacity!U$3:U$1699,MATCH(CHP_check_vensim_data!$I33,PROTRA_capacity!$F$3:$F$1699,0))=0),"elec 0, heat not",
IF(AND(INDEX(PROTRA_capacity!U$3:U$1699,MATCH(CHP_check_vensim_data!$I33,PROTRA_capacity!$F$3:$F$1699,0))&lt;&gt;0,INDEX(PROTRA_capacity!U$3:U$1699,MATCH(CHP_check_vensim_data!$H33,PROTRA_capacity!$F$3:$F$1699,0))=0),"heat 0, elec not",
IF(AND(INDEX(PROTRA_capacity!U$3:U$1699,MATCH(CHP_check_vensim_data!$I33,PROTRA_capacity!$F$3:$F$1699,0))=0,INDEX(PROTRA_capacity!U$3:U$1699,MATCH(CHP_check_vensim_data!$H33,PROTRA_capacity!$F$3:$F$1699,0))=0),"",
INDEX(PROTRA_capacity!U$3:U$1699,MATCH(CHP_check_vensim_data!$H33,PROTRA_capacity!$F$3:$F$1699,0))/INDEX(PROTRA_capacity!U$3:U$1699,MATCH(CHP_check_vensim_data!$I33,PROTRA_capacity!$F$3:$F$1699,0))
)))</f>
        <v>0.6310398244698997</v>
      </c>
      <c r="Z33" s="72">
        <f t="shared" si="3"/>
        <v>0.63144866433921643</v>
      </c>
    </row>
    <row r="34" spans="1:26" x14ac:dyDescent="0.35">
      <c r="A34" t="s">
        <v>69</v>
      </c>
      <c r="B34" t="s">
        <v>41</v>
      </c>
      <c r="C34" t="str">
        <f t="shared" si="19"/>
        <v>EU27_TO_heat</v>
      </c>
      <c r="D34" t="str">
        <f t="shared" si="20"/>
        <v>PROTRA_CHP_HP_I</v>
      </c>
      <c r="E34" t="s">
        <v>1</v>
      </c>
      <c r="F34" t="str">
        <f t="shared" si="21"/>
        <v>CHP</v>
      </c>
      <c r="G34" t="str">
        <f t="shared" si="13"/>
        <v>CCS</v>
      </c>
      <c r="H34" t="str">
        <f t="shared" si="14"/>
        <v>EU27TO_heatPROTRA_CHP_gas_fuels_CCS</v>
      </c>
      <c r="I34" t="str">
        <f t="shared" si="15"/>
        <v>EU27TO_elecPROTRA_CHP_gas_fuels_CCS</v>
      </c>
      <c r="J34" s="16" t="e">
        <f>IF(AND(INDEX(PROTRA_capacity!#REF!,MATCH(CHP_check_vensim_data!$H34,PROTRA_capacity!$F$3:$F$1699,0))&lt;&gt;0,INDEX(PROTRA_capacity!#REF!,MATCH(CHP_check_vensim_data!$I34,PROTRA_capacity!$F$3:$F$1699,0))=0),"elec 0, heat not",
IF(AND(INDEX(PROTRA_capacity!#REF!,MATCH(CHP_check_vensim_data!$I34,PROTRA_capacity!$F$3:$F$1699,0))&lt;&gt;0,INDEX(PROTRA_capacity!#REF!,MATCH(CHP_check_vensim_data!$H34,PROTRA_capacity!$F$3:$F$1699,0))=0),"heat 0, elec not",
IF(AND(INDEX(PROTRA_capacity!#REF!,MATCH(CHP_check_vensim_data!$I34,PROTRA_capacity!$F$3:$F$1699,0))=0,INDEX(PROTRA_capacity!#REF!,MATCH(CHP_check_vensim_data!$H34,PROTRA_capacity!$F$3:$F$1699,0))=0),"",
INDEX(PROTRA_capacity!#REF!,MATCH(CHP_check_vensim_data!$H34,PROTRA_capacity!$F$3:$F$1699,0))/INDEX(PROTRA_capacity!#REF!,MATCH(CHP_check_vensim_data!$I34,PROTRA_capacity!$F$3:$F$1699,0))
)))</f>
        <v>#REF!</v>
      </c>
      <c r="K34" s="16" t="str">
        <f>IF(AND(INDEX(PROTRA_capacity!G$3:G$1699,MATCH(CHP_check_vensim_data!$H34,PROTRA_capacity!$F$3:$F$1699,0))&lt;&gt;0,INDEX(PROTRA_capacity!G$3:G$1699,MATCH(CHP_check_vensim_data!$I34,PROTRA_capacity!$F$3:$F$1699,0))=0),"elec 0, heat not",
IF(AND(INDEX(PROTRA_capacity!G$3:G$1699,MATCH(CHP_check_vensim_data!$I34,PROTRA_capacity!$F$3:$F$1699,0))&lt;&gt;0,INDEX(PROTRA_capacity!G$3:G$1699,MATCH(CHP_check_vensim_data!$H34,PROTRA_capacity!$F$3:$F$1699,0))=0),"heat 0, elec not",
IF(AND(INDEX(PROTRA_capacity!G$3:G$1699,MATCH(CHP_check_vensim_data!$I34,PROTRA_capacity!$F$3:$F$1699,0))=0,INDEX(PROTRA_capacity!G$3:G$1699,MATCH(CHP_check_vensim_data!$H34,PROTRA_capacity!$F$3:$F$1699,0))=0),"",
INDEX(PROTRA_capacity!G$3:G$1699,MATCH(CHP_check_vensim_data!$H34,PROTRA_capacity!$F$3:$F$1699,0))/INDEX(PROTRA_capacity!G$3:G$1699,MATCH(CHP_check_vensim_data!$I34,PROTRA_capacity!$F$3:$F$1699,0))
)))</f>
        <v/>
      </c>
      <c r="L34" s="16" t="str">
        <f>IF(AND(INDEX(PROTRA_capacity!H$3:H$1699,MATCH(CHP_check_vensim_data!$H34,PROTRA_capacity!$F$3:$F$1699,0))&lt;&gt;0,INDEX(PROTRA_capacity!H$3:H$1699,MATCH(CHP_check_vensim_data!$I34,PROTRA_capacity!$F$3:$F$1699,0))=0),"elec 0, heat not",
IF(AND(INDEX(PROTRA_capacity!H$3:H$1699,MATCH(CHP_check_vensim_data!$I34,PROTRA_capacity!$F$3:$F$1699,0))&lt;&gt;0,INDEX(PROTRA_capacity!H$3:H$1699,MATCH(CHP_check_vensim_data!$H34,PROTRA_capacity!$F$3:$F$1699,0))=0),"heat 0, elec not",
IF(AND(INDEX(PROTRA_capacity!H$3:H$1699,MATCH(CHP_check_vensim_data!$I34,PROTRA_capacity!$F$3:$F$1699,0))=0,INDEX(PROTRA_capacity!H$3:H$1699,MATCH(CHP_check_vensim_data!$H34,PROTRA_capacity!$F$3:$F$1699,0))=0),"",
INDEX(PROTRA_capacity!H$3:H$1699,MATCH(CHP_check_vensim_data!$H34,PROTRA_capacity!$F$3:$F$1699,0))/INDEX(PROTRA_capacity!H$3:H$1699,MATCH(CHP_check_vensim_data!$I34,PROTRA_capacity!$F$3:$F$1699,0))
)))</f>
        <v/>
      </c>
      <c r="M34" s="16" t="str">
        <f>IF(AND(INDEX(PROTRA_capacity!I$3:I$1699,MATCH(CHP_check_vensim_data!$H34,PROTRA_capacity!$F$3:$F$1699,0))&lt;&gt;0,INDEX(PROTRA_capacity!I$3:I$1699,MATCH(CHP_check_vensim_data!$I34,PROTRA_capacity!$F$3:$F$1699,0))=0),"elec 0, heat not",
IF(AND(INDEX(PROTRA_capacity!I$3:I$1699,MATCH(CHP_check_vensim_data!$I34,PROTRA_capacity!$F$3:$F$1699,0))&lt;&gt;0,INDEX(PROTRA_capacity!I$3:I$1699,MATCH(CHP_check_vensim_data!$H34,PROTRA_capacity!$F$3:$F$1699,0))=0),"heat 0, elec not",
IF(AND(INDEX(PROTRA_capacity!I$3:I$1699,MATCH(CHP_check_vensim_data!$I34,PROTRA_capacity!$F$3:$F$1699,0))=0,INDEX(PROTRA_capacity!I$3:I$1699,MATCH(CHP_check_vensim_data!$H34,PROTRA_capacity!$F$3:$F$1699,0))=0),"",
INDEX(PROTRA_capacity!I$3:I$1699,MATCH(CHP_check_vensim_data!$H34,PROTRA_capacity!$F$3:$F$1699,0))/INDEX(PROTRA_capacity!I$3:I$1699,MATCH(CHP_check_vensim_data!$I34,PROTRA_capacity!$F$3:$F$1699,0))
)))</f>
        <v/>
      </c>
      <c r="N34" s="16" t="str">
        <f>IF(AND(INDEX(PROTRA_capacity!J$3:J$1699,MATCH(CHP_check_vensim_data!$H34,PROTRA_capacity!$F$3:$F$1699,0))&lt;&gt;0,INDEX(PROTRA_capacity!J$3:J$1699,MATCH(CHP_check_vensim_data!$I34,PROTRA_capacity!$F$3:$F$1699,0))=0),"elec 0, heat not",
IF(AND(INDEX(PROTRA_capacity!J$3:J$1699,MATCH(CHP_check_vensim_data!$I34,PROTRA_capacity!$F$3:$F$1699,0))&lt;&gt;0,INDEX(PROTRA_capacity!J$3:J$1699,MATCH(CHP_check_vensim_data!$H34,PROTRA_capacity!$F$3:$F$1699,0))=0),"heat 0, elec not",
IF(AND(INDEX(PROTRA_capacity!J$3:J$1699,MATCH(CHP_check_vensim_data!$I34,PROTRA_capacity!$F$3:$F$1699,0))=0,INDEX(PROTRA_capacity!J$3:J$1699,MATCH(CHP_check_vensim_data!$H34,PROTRA_capacity!$F$3:$F$1699,0))=0),"",
INDEX(PROTRA_capacity!J$3:J$1699,MATCH(CHP_check_vensim_data!$H34,PROTRA_capacity!$F$3:$F$1699,0))/INDEX(PROTRA_capacity!J$3:J$1699,MATCH(CHP_check_vensim_data!$I34,PROTRA_capacity!$F$3:$F$1699,0))
)))</f>
        <v/>
      </c>
      <c r="O34" s="16" t="str">
        <f>IF(AND(INDEX(PROTRA_capacity!K$3:K$1699,MATCH(CHP_check_vensim_data!$H34,PROTRA_capacity!$F$3:$F$1699,0))&lt;&gt;0,INDEX(PROTRA_capacity!K$3:K$1699,MATCH(CHP_check_vensim_data!$I34,PROTRA_capacity!$F$3:$F$1699,0))=0),"elec 0, heat not",
IF(AND(INDEX(PROTRA_capacity!K$3:K$1699,MATCH(CHP_check_vensim_data!$I34,PROTRA_capacity!$F$3:$F$1699,0))&lt;&gt;0,INDEX(PROTRA_capacity!K$3:K$1699,MATCH(CHP_check_vensim_data!$H34,PROTRA_capacity!$F$3:$F$1699,0))=0),"heat 0, elec not",
IF(AND(INDEX(PROTRA_capacity!K$3:K$1699,MATCH(CHP_check_vensim_data!$I34,PROTRA_capacity!$F$3:$F$1699,0))=0,INDEX(PROTRA_capacity!K$3:K$1699,MATCH(CHP_check_vensim_data!$H34,PROTRA_capacity!$F$3:$F$1699,0))=0),"",
INDEX(PROTRA_capacity!K$3:K$1699,MATCH(CHP_check_vensim_data!$H34,PROTRA_capacity!$F$3:$F$1699,0))/INDEX(PROTRA_capacity!K$3:K$1699,MATCH(CHP_check_vensim_data!$I34,PROTRA_capacity!$F$3:$F$1699,0))
)))</f>
        <v/>
      </c>
      <c r="P34" s="16" t="str">
        <f>IF(AND(INDEX(PROTRA_capacity!L$3:L$1699,MATCH(CHP_check_vensim_data!$H34,PROTRA_capacity!$F$3:$F$1699,0))&lt;&gt;0,INDEX(PROTRA_capacity!L$3:L$1699,MATCH(CHP_check_vensim_data!$I34,PROTRA_capacity!$F$3:$F$1699,0))=0),"elec 0, heat not",
IF(AND(INDEX(PROTRA_capacity!L$3:L$1699,MATCH(CHP_check_vensim_data!$I34,PROTRA_capacity!$F$3:$F$1699,0))&lt;&gt;0,INDEX(PROTRA_capacity!L$3:L$1699,MATCH(CHP_check_vensim_data!$H34,PROTRA_capacity!$F$3:$F$1699,0))=0),"heat 0, elec not",
IF(AND(INDEX(PROTRA_capacity!L$3:L$1699,MATCH(CHP_check_vensim_data!$I34,PROTRA_capacity!$F$3:$F$1699,0))=0,INDEX(PROTRA_capacity!L$3:L$1699,MATCH(CHP_check_vensim_data!$H34,PROTRA_capacity!$F$3:$F$1699,0))=0),"",
INDEX(PROTRA_capacity!L$3:L$1699,MATCH(CHP_check_vensim_data!$H34,PROTRA_capacity!$F$3:$F$1699,0))/INDEX(PROTRA_capacity!L$3:L$1699,MATCH(CHP_check_vensim_data!$I34,PROTRA_capacity!$F$3:$F$1699,0))
)))</f>
        <v/>
      </c>
      <c r="Q34" s="16" t="str">
        <f>IF(AND(INDEX(PROTRA_capacity!M$3:M$1699,MATCH(CHP_check_vensim_data!$H34,PROTRA_capacity!$F$3:$F$1699,0))&lt;&gt;0,INDEX(PROTRA_capacity!M$3:M$1699,MATCH(CHP_check_vensim_data!$I34,PROTRA_capacity!$F$3:$F$1699,0))=0),"elec 0, heat not",
IF(AND(INDEX(PROTRA_capacity!M$3:M$1699,MATCH(CHP_check_vensim_data!$I34,PROTRA_capacity!$F$3:$F$1699,0))&lt;&gt;0,INDEX(PROTRA_capacity!M$3:M$1699,MATCH(CHP_check_vensim_data!$H34,PROTRA_capacity!$F$3:$F$1699,0))=0),"heat 0, elec not",
IF(AND(INDEX(PROTRA_capacity!M$3:M$1699,MATCH(CHP_check_vensim_data!$I34,PROTRA_capacity!$F$3:$F$1699,0))=0,INDEX(PROTRA_capacity!M$3:M$1699,MATCH(CHP_check_vensim_data!$H34,PROTRA_capacity!$F$3:$F$1699,0))=0),"",
INDEX(PROTRA_capacity!M$3:M$1699,MATCH(CHP_check_vensim_data!$H34,PROTRA_capacity!$F$3:$F$1699,0))/INDEX(PROTRA_capacity!M$3:M$1699,MATCH(CHP_check_vensim_data!$I34,PROTRA_capacity!$F$3:$F$1699,0))
)))</f>
        <v/>
      </c>
      <c r="R34" s="16" t="str">
        <f>IF(AND(INDEX(PROTRA_capacity!N$3:N$1699,MATCH(CHP_check_vensim_data!$H34,PROTRA_capacity!$F$3:$F$1699,0))&lt;&gt;0,INDEX(PROTRA_capacity!N$3:N$1699,MATCH(CHP_check_vensim_data!$I34,PROTRA_capacity!$F$3:$F$1699,0))=0),"elec 0, heat not",
IF(AND(INDEX(PROTRA_capacity!N$3:N$1699,MATCH(CHP_check_vensim_data!$I34,PROTRA_capacity!$F$3:$F$1699,0))&lt;&gt;0,INDEX(PROTRA_capacity!N$3:N$1699,MATCH(CHP_check_vensim_data!$H34,PROTRA_capacity!$F$3:$F$1699,0))=0),"heat 0, elec not",
IF(AND(INDEX(PROTRA_capacity!N$3:N$1699,MATCH(CHP_check_vensim_data!$I34,PROTRA_capacity!$F$3:$F$1699,0))=0,INDEX(PROTRA_capacity!N$3:N$1699,MATCH(CHP_check_vensim_data!$H34,PROTRA_capacity!$F$3:$F$1699,0))=0),"",
INDEX(PROTRA_capacity!N$3:N$1699,MATCH(CHP_check_vensim_data!$H34,PROTRA_capacity!$F$3:$F$1699,0))/INDEX(PROTRA_capacity!N$3:N$1699,MATCH(CHP_check_vensim_data!$I34,PROTRA_capacity!$F$3:$F$1699,0))
)))</f>
        <v/>
      </c>
      <c r="S34" s="16" t="str">
        <f>IF(AND(INDEX(PROTRA_capacity!O$3:O$1699,MATCH(CHP_check_vensim_data!$H34,PROTRA_capacity!$F$3:$F$1699,0))&lt;&gt;0,INDEX(PROTRA_capacity!O$3:O$1699,MATCH(CHP_check_vensim_data!$I34,PROTRA_capacity!$F$3:$F$1699,0))=0),"elec 0, heat not",
IF(AND(INDEX(PROTRA_capacity!O$3:O$1699,MATCH(CHP_check_vensim_data!$I34,PROTRA_capacity!$F$3:$F$1699,0))&lt;&gt;0,INDEX(PROTRA_capacity!O$3:O$1699,MATCH(CHP_check_vensim_data!$H34,PROTRA_capacity!$F$3:$F$1699,0))=0),"heat 0, elec not",
IF(AND(INDEX(PROTRA_capacity!O$3:O$1699,MATCH(CHP_check_vensim_data!$I34,PROTRA_capacity!$F$3:$F$1699,0))=0,INDEX(PROTRA_capacity!O$3:O$1699,MATCH(CHP_check_vensim_data!$H34,PROTRA_capacity!$F$3:$F$1699,0))=0),"",
INDEX(PROTRA_capacity!O$3:O$1699,MATCH(CHP_check_vensim_data!$H34,PROTRA_capacity!$F$3:$F$1699,0))/INDEX(PROTRA_capacity!O$3:O$1699,MATCH(CHP_check_vensim_data!$I34,PROTRA_capacity!$F$3:$F$1699,0))
)))</f>
        <v/>
      </c>
      <c r="T34" s="16" t="str">
        <f>IF(AND(INDEX(PROTRA_capacity!P$3:P$1699,MATCH(CHP_check_vensim_data!$H34,PROTRA_capacity!$F$3:$F$1699,0))&lt;&gt;0,INDEX(PROTRA_capacity!P$3:P$1699,MATCH(CHP_check_vensim_data!$I34,PROTRA_capacity!$F$3:$F$1699,0))=0),"elec 0, heat not",
IF(AND(INDEX(PROTRA_capacity!P$3:P$1699,MATCH(CHP_check_vensim_data!$I34,PROTRA_capacity!$F$3:$F$1699,0))&lt;&gt;0,INDEX(PROTRA_capacity!P$3:P$1699,MATCH(CHP_check_vensim_data!$H34,PROTRA_capacity!$F$3:$F$1699,0))=0),"heat 0, elec not",
IF(AND(INDEX(PROTRA_capacity!P$3:P$1699,MATCH(CHP_check_vensim_data!$I34,PROTRA_capacity!$F$3:$F$1699,0))=0,INDEX(PROTRA_capacity!P$3:P$1699,MATCH(CHP_check_vensim_data!$H34,PROTRA_capacity!$F$3:$F$1699,0))=0),"",
INDEX(PROTRA_capacity!P$3:P$1699,MATCH(CHP_check_vensim_data!$H34,PROTRA_capacity!$F$3:$F$1699,0))/INDEX(PROTRA_capacity!P$3:P$1699,MATCH(CHP_check_vensim_data!$I34,PROTRA_capacity!$F$3:$F$1699,0))
)))</f>
        <v/>
      </c>
      <c r="U34" s="16" t="str">
        <f>IF(AND(INDEX(PROTRA_capacity!Q$3:Q$1699,MATCH(CHP_check_vensim_data!$H34,PROTRA_capacity!$F$3:$F$1699,0))&lt;&gt;0,INDEX(PROTRA_capacity!Q$3:Q$1699,MATCH(CHP_check_vensim_data!$I34,PROTRA_capacity!$F$3:$F$1699,0))=0),"elec 0, heat not",
IF(AND(INDEX(PROTRA_capacity!Q$3:Q$1699,MATCH(CHP_check_vensim_data!$I34,PROTRA_capacity!$F$3:$F$1699,0))&lt;&gt;0,INDEX(PROTRA_capacity!Q$3:Q$1699,MATCH(CHP_check_vensim_data!$H34,PROTRA_capacity!$F$3:$F$1699,0))=0),"heat 0, elec not",
IF(AND(INDEX(PROTRA_capacity!Q$3:Q$1699,MATCH(CHP_check_vensim_data!$I34,PROTRA_capacity!$F$3:$F$1699,0))=0,INDEX(PROTRA_capacity!Q$3:Q$1699,MATCH(CHP_check_vensim_data!$H34,PROTRA_capacity!$F$3:$F$1699,0))=0),"",
INDEX(PROTRA_capacity!Q$3:Q$1699,MATCH(CHP_check_vensim_data!$H34,PROTRA_capacity!$F$3:$F$1699,0))/INDEX(PROTRA_capacity!Q$3:Q$1699,MATCH(CHP_check_vensim_data!$I34,PROTRA_capacity!$F$3:$F$1699,0))
)))</f>
        <v/>
      </c>
      <c r="V34" s="16" t="str">
        <f>IF(AND(INDEX(PROTRA_capacity!R$3:R$1699,MATCH(CHP_check_vensim_data!$H34,PROTRA_capacity!$F$3:$F$1699,0))&lt;&gt;0,INDEX(PROTRA_capacity!R$3:R$1699,MATCH(CHP_check_vensim_data!$I34,PROTRA_capacity!$F$3:$F$1699,0))=0),"elec 0, heat not",
IF(AND(INDEX(PROTRA_capacity!R$3:R$1699,MATCH(CHP_check_vensim_data!$I34,PROTRA_capacity!$F$3:$F$1699,0))&lt;&gt;0,INDEX(PROTRA_capacity!R$3:R$1699,MATCH(CHP_check_vensim_data!$H34,PROTRA_capacity!$F$3:$F$1699,0))=0),"heat 0, elec not",
IF(AND(INDEX(PROTRA_capacity!R$3:R$1699,MATCH(CHP_check_vensim_data!$I34,PROTRA_capacity!$F$3:$F$1699,0))=0,INDEX(PROTRA_capacity!R$3:R$1699,MATCH(CHP_check_vensim_data!$H34,PROTRA_capacity!$F$3:$F$1699,0))=0),"",
INDEX(PROTRA_capacity!R$3:R$1699,MATCH(CHP_check_vensim_data!$H34,PROTRA_capacity!$F$3:$F$1699,0))/INDEX(PROTRA_capacity!R$3:R$1699,MATCH(CHP_check_vensim_data!$I34,PROTRA_capacity!$F$3:$F$1699,0))
)))</f>
        <v/>
      </c>
      <c r="W34" s="16" t="str">
        <f>IF(AND(INDEX(PROTRA_capacity!S$3:S$1699,MATCH(CHP_check_vensim_data!$H34,PROTRA_capacity!$F$3:$F$1699,0))&lt;&gt;0,INDEX(PROTRA_capacity!S$3:S$1699,MATCH(CHP_check_vensim_data!$I34,PROTRA_capacity!$F$3:$F$1699,0))=0),"elec 0, heat not",
IF(AND(INDEX(PROTRA_capacity!S$3:S$1699,MATCH(CHP_check_vensim_data!$I34,PROTRA_capacity!$F$3:$F$1699,0))&lt;&gt;0,INDEX(PROTRA_capacity!S$3:S$1699,MATCH(CHP_check_vensim_data!$H34,PROTRA_capacity!$F$3:$F$1699,0))=0),"heat 0, elec not",
IF(AND(INDEX(PROTRA_capacity!S$3:S$1699,MATCH(CHP_check_vensim_data!$I34,PROTRA_capacity!$F$3:$F$1699,0))=0,INDEX(PROTRA_capacity!S$3:S$1699,MATCH(CHP_check_vensim_data!$H34,PROTRA_capacity!$F$3:$F$1699,0))=0),"",
INDEX(PROTRA_capacity!S$3:S$1699,MATCH(CHP_check_vensim_data!$H34,PROTRA_capacity!$F$3:$F$1699,0))/INDEX(PROTRA_capacity!S$3:S$1699,MATCH(CHP_check_vensim_data!$I34,PROTRA_capacity!$F$3:$F$1699,0))
)))</f>
        <v/>
      </c>
      <c r="X34" s="16" t="str">
        <f>IF(AND(INDEX(PROTRA_capacity!T$3:T$1699,MATCH(CHP_check_vensim_data!$H34,PROTRA_capacity!$F$3:$F$1699,0))&lt;&gt;0,INDEX(PROTRA_capacity!T$3:T$1699,MATCH(CHP_check_vensim_data!$I34,PROTRA_capacity!$F$3:$F$1699,0))=0),"elec 0, heat not",
IF(AND(INDEX(PROTRA_capacity!T$3:T$1699,MATCH(CHP_check_vensim_data!$I34,PROTRA_capacity!$F$3:$F$1699,0))&lt;&gt;0,INDEX(PROTRA_capacity!T$3:T$1699,MATCH(CHP_check_vensim_data!$H34,PROTRA_capacity!$F$3:$F$1699,0))=0),"heat 0, elec not",
IF(AND(INDEX(PROTRA_capacity!T$3:T$1699,MATCH(CHP_check_vensim_data!$I34,PROTRA_capacity!$F$3:$F$1699,0))=0,INDEX(PROTRA_capacity!T$3:T$1699,MATCH(CHP_check_vensim_data!$H34,PROTRA_capacity!$F$3:$F$1699,0))=0),"",
INDEX(PROTRA_capacity!T$3:T$1699,MATCH(CHP_check_vensim_data!$H34,PROTRA_capacity!$F$3:$F$1699,0))/INDEX(PROTRA_capacity!T$3:T$1699,MATCH(CHP_check_vensim_data!$I34,PROTRA_capacity!$F$3:$F$1699,0))
)))</f>
        <v/>
      </c>
      <c r="Y34" s="16" t="str">
        <f>IF(AND(INDEX(PROTRA_capacity!U$3:U$1699,MATCH(CHP_check_vensim_data!$H34,PROTRA_capacity!$F$3:$F$1699,0))&lt;&gt;0,INDEX(PROTRA_capacity!U$3:U$1699,MATCH(CHP_check_vensim_data!$I34,PROTRA_capacity!$F$3:$F$1699,0))=0),"elec 0, heat not",
IF(AND(INDEX(PROTRA_capacity!U$3:U$1699,MATCH(CHP_check_vensim_data!$I34,PROTRA_capacity!$F$3:$F$1699,0))&lt;&gt;0,INDEX(PROTRA_capacity!U$3:U$1699,MATCH(CHP_check_vensim_data!$H34,PROTRA_capacity!$F$3:$F$1699,0))=0),"heat 0, elec not",
IF(AND(INDEX(PROTRA_capacity!U$3:U$1699,MATCH(CHP_check_vensim_data!$I34,PROTRA_capacity!$F$3:$F$1699,0))=0,INDEX(PROTRA_capacity!U$3:U$1699,MATCH(CHP_check_vensim_data!$H34,PROTRA_capacity!$F$3:$F$1699,0))=0),"",
INDEX(PROTRA_capacity!U$3:U$1699,MATCH(CHP_check_vensim_data!$H34,PROTRA_capacity!$F$3:$F$1699,0))/INDEX(PROTRA_capacity!U$3:U$1699,MATCH(CHP_check_vensim_data!$I34,PROTRA_capacity!$F$3:$F$1699,0))
)))</f>
        <v/>
      </c>
      <c r="Z34" s="72" t="e">
        <f t="shared" si="3"/>
        <v>#DIV/0!</v>
      </c>
    </row>
    <row r="35" spans="1:26" x14ac:dyDescent="0.35">
      <c r="A35" t="s">
        <v>69</v>
      </c>
      <c r="B35" t="s">
        <v>41</v>
      </c>
      <c r="C35" t="str">
        <f t="shared" si="19"/>
        <v>EU27_TO_heat</v>
      </c>
      <c r="D35" t="str">
        <f t="shared" si="20"/>
        <v>PROTRA_CHP_HP_I</v>
      </c>
      <c r="E35" t="s">
        <v>2</v>
      </c>
      <c r="F35" t="str">
        <f t="shared" si="21"/>
        <v>CHP</v>
      </c>
      <c r="G35" t="str">
        <f t="shared" si="13"/>
        <v>mal</v>
      </c>
      <c r="H35" t="str">
        <f t="shared" si="14"/>
        <v>EU27TO_heatPROTRA_CHP_geothermal</v>
      </c>
      <c r="I35" t="str">
        <f t="shared" si="15"/>
        <v>EU27TO_elecPROTRA_CHP_geothermal</v>
      </c>
      <c r="J35" s="16" t="e">
        <f>IF(AND(INDEX(PROTRA_capacity!#REF!,MATCH(CHP_check_vensim_data!$H35,PROTRA_capacity!$F$3:$F$1699,0))&lt;&gt;0,INDEX(PROTRA_capacity!#REF!,MATCH(CHP_check_vensim_data!$I35,PROTRA_capacity!$F$3:$F$1699,0))=0),"elec 0, heat not",
IF(AND(INDEX(PROTRA_capacity!#REF!,MATCH(CHP_check_vensim_data!$I35,PROTRA_capacity!$F$3:$F$1699,0))&lt;&gt;0,INDEX(PROTRA_capacity!#REF!,MATCH(CHP_check_vensim_data!$H35,PROTRA_capacity!$F$3:$F$1699,0))=0),"heat 0, elec not",
IF(AND(INDEX(PROTRA_capacity!#REF!,MATCH(CHP_check_vensim_data!$I35,PROTRA_capacity!$F$3:$F$1699,0))=0,INDEX(PROTRA_capacity!#REF!,MATCH(CHP_check_vensim_data!$H35,PROTRA_capacity!$F$3:$F$1699,0))=0),"",
INDEX(PROTRA_capacity!#REF!,MATCH(CHP_check_vensim_data!$H35,PROTRA_capacity!$F$3:$F$1699,0))/INDEX(PROTRA_capacity!#REF!,MATCH(CHP_check_vensim_data!$I35,PROTRA_capacity!$F$3:$F$1699,0))
)))</f>
        <v>#REF!</v>
      </c>
      <c r="K35" s="16" t="str">
        <f>IF(AND(INDEX(PROTRA_capacity!G$3:G$1699,MATCH(CHP_check_vensim_data!$H35,PROTRA_capacity!$F$3:$F$1699,0))&lt;&gt;0,INDEX(PROTRA_capacity!G$3:G$1699,MATCH(CHP_check_vensim_data!$I35,PROTRA_capacity!$F$3:$F$1699,0))=0),"elec 0, heat not",
IF(AND(INDEX(PROTRA_capacity!G$3:G$1699,MATCH(CHP_check_vensim_data!$I35,PROTRA_capacity!$F$3:$F$1699,0))&lt;&gt;0,INDEX(PROTRA_capacity!G$3:G$1699,MATCH(CHP_check_vensim_data!$H35,PROTRA_capacity!$F$3:$F$1699,0))=0),"heat 0, elec not",
IF(AND(INDEX(PROTRA_capacity!G$3:G$1699,MATCH(CHP_check_vensim_data!$I35,PROTRA_capacity!$F$3:$F$1699,0))=0,INDEX(PROTRA_capacity!G$3:G$1699,MATCH(CHP_check_vensim_data!$H35,PROTRA_capacity!$F$3:$F$1699,0))=0),"",
INDEX(PROTRA_capacity!G$3:G$1699,MATCH(CHP_check_vensim_data!$H35,PROTRA_capacity!$F$3:$F$1699,0))/INDEX(PROTRA_capacity!G$3:G$1699,MATCH(CHP_check_vensim_data!$I35,PROTRA_capacity!$F$3:$F$1699,0))
)))</f>
        <v/>
      </c>
      <c r="L35" s="16" t="str">
        <f>IF(AND(INDEX(PROTRA_capacity!H$3:H$1699,MATCH(CHP_check_vensim_data!$H35,PROTRA_capacity!$F$3:$F$1699,0))&lt;&gt;0,INDEX(PROTRA_capacity!H$3:H$1699,MATCH(CHP_check_vensim_data!$I35,PROTRA_capacity!$F$3:$F$1699,0))=0),"elec 0, heat not",
IF(AND(INDEX(PROTRA_capacity!H$3:H$1699,MATCH(CHP_check_vensim_data!$I35,PROTRA_capacity!$F$3:$F$1699,0))&lt;&gt;0,INDEX(PROTRA_capacity!H$3:H$1699,MATCH(CHP_check_vensim_data!$H35,PROTRA_capacity!$F$3:$F$1699,0))=0),"heat 0, elec not",
IF(AND(INDEX(PROTRA_capacity!H$3:H$1699,MATCH(CHP_check_vensim_data!$I35,PROTRA_capacity!$F$3:$F$1699,0))=0,INDEX(PROTRA_capacity!H$3:H$1699,MATCH(CHP_check_vensim_data!$H35,PROTRA_capacity!$F$3:$F$1699,0))=0),"",
INDEX(PROTRA_capacity!H$3:H$1699,MATCH(CHP_check_vensim_data!$H35,PROTRA_capacity!$F$3:$F$1699,0))/INDEX(PROTRA_capacity!H$3:H$1699,MATCH(CHP_check_vensim_data!$I35,PROTRA_capacity!$F$3:$F$1699,0))
)))</f>
        <v/>
      </c>
      <c r="M35" s="16" t="str">
        <f>IF(AND(INDEX(PROTRA_capacity!I$3:I$1699,MATCH(CHP_check_vensim_data!$H35,PROTRA_capacity!$F$3:$F$1699,0))&lt;&gt;0,INDEX(PROTRA_capacity!I$3:I$1699,MATCH(CHP_check_vensim_data!$I35,PROTRA_capacity!$F$3:$F$1699,0))=0),"elec 0, heat not",
IF(AND(INDEX(PROTRA_capacity!I$3:I$1699,MATCH(CHP_check_vensim_data!$I35,PROTRA_capacity!$F$3:$F$1699,0))&lt;&gt;0,INDEX(PROTRA_capacity!I$3:I$1699,MATCH(CHP_check_vensim_data!$H35,PROTRA_capacity!$F$3:$F$1699,0))=0),"heat 0, elec not",
IF(AND(INDEX(PROTRA_capacity!I$3:I$1699,MATCH(CHP_check_vensim_data!$I35,PROTRA_capacity!$F$3:$F$1699,0))=0,INDEX(PROTRA_capacity!I$3:I$1699,MATCH(CHP_check_vensim_data!$H35,PROTRA_capacity!$F$3:$F$1699,0))=0),"",
INDEX(PROTRA_capacity!I$3:I$1699,MATCH(CHP_check_vensim_data!$H35,PROTRA_capacity!$F$3:$F$1699,0))/INDEX(PROTRA_capacity!I$3:I$1699,MATCH(CHP_check_vensim_data!$I35,PROTRA_capacity!$F$3:$F$1699,0))
)))</f>
        <v/>
      </c>
      <c r="N35" s="16" t="str">
        <f>IF(AND(INDEX(PROTRA_capacity!J$3:J$1699,MATCH(CHP_check_vensim_data!$H35,PROTRA_capacity!$F$3:$F$1699,0))&lt;&gt;0,INDEX(PROTRA_capacity!J$3:J$1699,MATCH(CHP_check_vensim_data!$I35,PROTRA_capacity!$F$3:$F$1699,0))=0),"elec 0, heat not",
IF(AND(INDEX(PROTRA_capacity!J$3:J$1699,MATCH(CHP_check_vensim_data!$I35,PROTRA_capacity!$F$3:$F$1699,0))&lt;&gt;0,INDEX(PROTRA_capacity!J$3:J$1699,MATCH(CHP_check_vensim_data!$H35,PROTRA_capacity!$F$3:$F$1699,0))=0),"heat 0, elec not",
IF(AND(INDEX(PROTRA_capacity!J$3:J$1699,MATCH(CHP_check_vensim_data!$I35,PROTRA_capacity!$F$3:$F$1699,0))=0,INDEX(PROTRA_capacity!J$3:J$1699,MATCH(CHP_check_vensim_data!$H35,PROTRA_capacity!$F$3:$F$1699,0))=0),"",
INDEX(PROTRA_capacity!J$3:J$1699,MATCH(CHP_check_vensim_data!$H35,PROTRA_capacity!$F$3:$F$1699,0))/INDEX(PROTRA_capacity!J$3:J$1699,MATCH(CHP_check_vensim_data!$I35,PROTRA_capacity!$F$3:$F$1699,0))
)))</f>
        <v/>
      </c>
      <c r="O35" s="16" t="str">
        <f>IF(AND(INDEX(PROTRA_capacity!K$3:K$1699,MATCH(CHP_check_vensim_data!$H35,PROTRA_capacity!$F$3:$F$1699,0))&lt;&gt;0,INDEX(PROTRA_capacity!K$3:K$1699,MATCH(CHP_check_vensim_data!$I35,PROTRA_capacity!$F$3:$F$1699,0))=0),"elec 0, heat not",
IF(AND(INDEX(PROTRA_capacity!K$3:K$1699,MATCH(CHP_check_vensim_data!$I35,PROTRA_capacity!$F$3:$F$1699,0))&lt;&gt;0,INDEX(PROTRA_capacity!K$3:K$1699,MATCH(CHP_check_vensim_data!$H35,PROTRA_capacity!$F$3:$F$1699,0))=0),"heat 0, elec not",
IF(AND(INDEX(PROTRA_capacity!K$3:K$1699,MATCH(CHP_check_vensim_data!$I35,PROTRA_capacity!$F$3:$F$1699,0))=0,INDEX(PROTRA_capacity!K$3:K$1699,MATCH(CHP_check_vensim_data!$H35,PROTRA_capacity!$F$3:$F$1699,0))=0),"",
INDEX(PROTRA_capacity!K$3:K$1699,MATCH(CHP_check_vensim_data!$H35,PROTRA_capacity!$F$3:$F$1699,0))/INDEX(PROTRA_capacity!K$3:K$1699,MATCH(CHP_check_vensim_data!$I35,PROTRA_capacity!$F$3:$F$1699,0))
)))</f>
        <v/>
      </c>
      <c r="P35" s="16" t="str">
        <f>IF(AND(INDEX(PROTRA_capacity!L$3:L$1699,MATCH(CHP_check_vensim_data!$H35,PROTRA_capacity!$F$3:$F$1699,0))&lt;&gt;0,INDEX(PROTRA_capacity!L$3:L$1699,MATCH(CHP_check_vensim_data!$I35,PROTRA_capacity!$F$3:$F$1699,0))=0),"elec 0, heat not",
IF(AND(INDEX(PROTRA_capacity!L$3:L$1699,MATCH(CHP_check_vensim_data!$I35,PROTRA_capacity!$F$3:$F$1699,0))&lt;&gt;0,INDEX(PROTRA_capacity!L$3:L$1699,MATCH(CHP_check_vensim_data!$H35,PROTRA_capacity!$F$3:$F$1699,0))=0),"heat 0, elec not",
IF(AND(INDEX(PROTRA_capacity!L$3:L$1699,MATCH(CHP_check_vensim_data!$I35,PROTRA_capacity!$F$3:$F$1699,0))=0,INDEX(PROTRA_capacity!L$3:L$1699,MATCH(CHP_check_vensim_data!$H35,PROTRA_capacity!$F$3:$F$1699,0))=0),"",
INDEX(PROTRA_capacity!L$3:L$1699,MATCH(CHP_check_vensim_data!$H35,PROTRA_capacity!$F$3:$F$1699,0))/INDEX(PROTRA_capacity!L$3:L$1699,MATCH(CHP_check_vensim_data!$I35,PROTRA_capacity!$F$3:$F$1699,0))
)))</f>
        <v/>
      </c>
      <c r="Q35" s="16" t="str">
        <f>IF(AND(INDEX(PROTRA_capacity!M$3:M$1699,MATCH(CHP_check_vensim_data!$H35,PROTRA_capacity!$F$3:$F$1699,0))&lt;&gt;0,INDEX(PROTRA_capacity!M$3:M$1699,MATCH(CHP_check_vensim_data!$I35,PROTRA_capacity!$F$3:$F$1699,0))=0),"elec 0, heat not",
IF(AND(INDEX(PROTRA_capacity!M$3:M$1699,MATCH(CHP_check_vensim_data!$I35,PROTRA_capacity!$F$3:$F$1699,0))&lt;&gt;0,INDEX(PROTRA_capacity!M$3:M$1699,MATCH(CHP_check_vensim_data!$H35,PROTRA_capacity!$F$3:$F$1699,0))=0),"heat 0, elec not",
IF(AND(INDEX(PROTRA_capacity!M$3:M$1699,MATCH(CHP_check_vensim_data!$I35,PROTRA_capacity!$F$3:$F$1699,0))=0,INDEX(PROTRA_capacity!M$3:M$1699,MATCH(CHP_check_vensim_data!$H35,PROTRA_capacity!$F$3:$F$1699,0))=0),"",
INDEX(PROTRA_capacity!M$3:M$1699,MATCH(CHP_check_vensim_data!$H35,PROTRA_capacity!$F$3:$F$1699,0))/INDEX(PROTRA_capacity!M$3:M$1699,MATCH(CHP_check_vensim_data!$I35,PROTRA_capacity!$F$3:$F$1699,0))
)))</f>
        <v/>
      </c>
      <c r="R35" s="16" t="str">
        <f>IF(AND(INDEX(PROTRA_capacity!N$3:N$1699,MATCH(CHP_check_vensim_data!$H35,PROTRA_capacity!$F$3:$F$1699,0))&lt;&gt;0,INDEX(PROTRA_capacity!N$3:N$1699,MATCH(CHP_check_vensim_data!$I35,PROTRA_capacity!$F$3:$F$1699,0))=0),"elec 0, heat not",
IF(AND(INDEX(PROTRA_capacity!N$3:N$1699,MATCH(CHP_check_vensim_data!$I35,PROTRA_capacity!$F$3:$F$1699,0))&lt;&gt;0,INDEX(PROTRA_capacity!N$3:N$1699,MATCH(CHP_check_vensim_data!$H35,PROTRA_capacity!$F$3:$F$1699,0))=0),"heat 0, elec not",
IF(AND(INDEX(PROTRA_capacity!N$3:N$1699,MATCH(CHP_check_vensim_data!$I35,PROTRA_capacity!$F$3:$F$1699,0))=0,INDEX(PROTRA_capacity!N$3:N$1699,MATCH(CHP_check_vensim_data!$H35,PROTRA_capacity!$F$3:$F$1699,0))=0),"",
INDEX(PROTRA_capacity!N$3:N$1699,MATCH(CHP_check_vensim_data!$H35,PROTRA_capacity!$F$3:$F$1699,0))/INDEX(PROTRA_capacity!N$3:N$1699,MATCH(CHP_check_vensim_data!$I35,PROTRA_capacity!$F$3:$F$1699,0))
)))</f>
        <v/>
      </c>
      <c r="S35" s="16" t="str">
        <f>IF(AND(INDEX(PROTRA_capacity!O$3:O$1699,MATCH(CHP_check_vensim_data!$H35,PROTRA_capacity!$F$3:$F$1699,0))&lt;&gt;0,INDEX(PROTRA_capacity!O$3:O$1699,MATCH(CHP_check_vensim_data!$I35,PROTRA_capacity!$F$3:$F$1699,0))=0),"elec 0, heat not",
IF(AND(INDEX(PROTRA_capacity!O$3:O$1699,MATCH(CHP_check_vensim_data!$I35,PROTRA_capacity!$F$3:$F$1699,0))&lt;&gt;0,INDEX(PROTRA_capacity!O$3:O$1699,MATCH(CHP_check_vensim_data!$H35,PROTRA_capacity!$F$3:$F$1699,0))=0),"heat 0, elec not",
IF(AND(INDEX(PROTRA_capacity!O$3:O$1699,MATCH(CHP_check_vensim_data!$I35,PROTRA_capacity!$F$3:$F$1699,0))=0,INDEX(PROTRA_capacity!O$3:O$1699,MATCH(CHP_check_vensim_data!$H35,PROTRA_capacity!$F$3:$F$1699,0))=0),"",
INDEX(PROTRA_capacity!O$3:O$1699,MATCH(CHP_check_vensim_data!$H35,PROTRA_capacity!$F$3:$F$1699,0))/INDEX(PROTRA_capacity!O$3:O$1699,MATCH(CHP_check_vensim_data!$I35,PROTRA_capacity!$F$3:$F$1699,0))
)))</f>
        <v/>
      </c>
      <c r="T35" s="16" t="str">
        <f>IF(AND(INDEX(PROTRA_capacity!P$3:P$1699,MATCH(CHP_check_vensim_data!$H35,PROTRA_capacity!$F$3:$F$1699,0))&lt;&gt;0,INDEX(PROTRA_capacity!P$3:P$1699,MATCH(CHP_check_vensim_data!$I35,PROTRA_capacity!$F$3:$F$1699,0))=0),"elec 0, heat not",
IF(AND(INDEX(PROTRA_capacity!P$3:P$1699,MATCH(CHP_check_vensim_data!$I35,PROTRA_capacity!$F$3:$F$1699,0))&lt;&gt;0,INDEX(PROTRA_capacity!P$3:P$1699,MATCH(CHP_check_vensim_data!$H35,PROTRA_capacity!$F$3:$F$1699,0))=0),"heat 0, elec not",
IF(AND(INDEX(PROTRA_capacity!P$3:P$1699,MATCH(CHP_check_vensim_data!$I35,PROTRA_capacity!$F$3:$F$1699,0))=0,INDEX(PROTRA_capacity!P$3:P$1699,MATCH(CHP_check_vensim_data!$H35,PROTRA_capacity!$F$3:$F$1699,0))=0),"",
INDEX(PROTRA_capacity!P$3:P$1699,MATCH(CHP_check_vensim_data!$H35,PROTRA_capacity!$F$3:$F$1699,0))/INDEX(PROTRA_capacity!P$3:P$1699,MATCH(CHP_check_vensim_data!$I35,PROTRA_capacity!$F$3:$F$1699,0))
)))</f>
        <v/>
      </c>
      <c r="U35" s="16" t="str">
        <f>IF(AND(INDEX(PROTRA_capacity!Q$3:Q$1699,MATCH(CHP_check_vensim_data!$H35,PROTRA_capacity!$F$3:$F$1699,0))&lt;&gt;0,INDEX(PROTRA_capacity!Q$3:Q$1699,MATCH(CHP_check_vensim_data!$I35,PROTRA_capacity!$F$3:$F$1699,0))=0),"elec 0, heat not",
IF(AND(INDEX(PROTRA_capacity!Q$3:Q$1699,MATCH(CHP_check_vensim_data!$I35,PROTRA_capacity!$F$3:$F$1699,0))&lt;&gt;0,INDEX(PROTRA_capacity!Q$3:Q$1699,MATCH(CHP_check_vensim_data!$H35,PROTRA_capacity!$F$3:$F$1699,0))=0),"heat 0, elec not",
IF(AND(INDEX(PROTRA_capacity!Q$3:Q$1699,MATCH(CHP_check_vensim_data!$I35,PROTRA_capacity!$F$3:$F$1699,0))=0,INDEX(PROTRA_capacity!Q$3:Q$1699,MATCH(CHP_check_vensim_data!$H35,PROTRA_capacity!$F$3:$F$1699,0))=0),"",
INDEX(PROTRA_capacity!Q$3:Q$1699,MATCH(CHP_check_vensim_data!$H35,PROTRA_capacity!$F$3:$F$1699,0))/INDEX(PROTRA_capacity!Q$3:Q$1699,MATCH(CHP_check_vensim_data!$I35,PROTRA_capacity!$F$3:$F$1699,0))
)))</f>
        <v/>
      </c>
      <c r="V35" s="16" t="str">
        <f>IF(AND(INDEX(PROTRA_capacity!R$3:R$1699,MATCH(CHP_check_vensim_data!$H35,PROTRA_capacity!$F$3:$F$1699,0))&lt;&gt;0,INDEX(PROTRA_capacity!R$3:R$1699,MATCH(CHP_check_vensim_data!$I35,PROTRA_capacity!$F$3:$F$1699,0))=0),"elec 0, heat not",
IF(AND(INDEX(PROTRA_capacity!R$3:R$1699,MATCH(CHP_check_vensim_data!$I35,PROTRA_capacity!$F$3:$F$1699,0))&lt;&gt;0,INDEX(PROTRA_capacity!R$3:R$1699,MATCH(CHP_check_vensim_data!$H35,PROTRA_capacity!$F$3:$F$1699,0))=0),"heat 0, elec not",
IF(AND(INDEX(PROTRA_capacity!R$3:R$1699,MATCH(CHP_check_vensim_data!$I35,PROTRA_capacity!$F$3:$F$1699,0))=0,INDEX(PROTRA_capacity!R$3:R$1699,MATCH(CHP_check_vensim_data!$H35,PROTRA_capacity!$F$3:$F$1699,0))=0),"",
INDEX(PROTRA_capacity!R$3:R$1699,MATCH(CHP_check_vensim_data!$H35,PROTRA_capacity!$F$3:$F$1699,0))/INDEX(PROTRA_capacity!R$3:R$1699,MATCH(CHP_check_vensim_data!$I35,PROTRA_capacity!$F$3:$F$1699,0))
)))</f>
        <v/>
      </c>
      <c r="W35" s="16" t="str">
        <f>IF(AND(INDEX(PROTRA_capacity!S$3:S$1699,MATCH(CHP_check_vensim_data!$H35,PROTRA_capacity!$F$3:$F$1699,0))&lt;&gt;0,INDEX(PROTRA_capacity!S$3:S$1699,MATCH(CHP_check_vensim_data!$I35,PROTRA_capacity!$F$3:$F$1699,0))=0),"elec 0, heat not",
IF(AND(INDEX(PROTRA_capacity!S$3:S$1699,MATCH(CHP_check_vensim_data!$I35,PROTRA_capacity!$F$3:$F$1699,0))&lt;&gt;0,INDEX(PROTRA_capacity!S$3:S$1699,MATCH(CHP_check_vensim_data!$H35,PROTRA_capacity!$F$3:$F$1699,0))=0),"heat 0, elec not",
IF(AND(INDEX(PROTRA_capacity!S$3:S$1699,MATCH(CHP_check_vensim_data!$I35,PROTRA_capacity!$F$3:$F$1699,0))=0,INDEX(PROTRA_capacity!S$3:S$1699,MATCH(CHP_check_vensim_data!$H35,PROTRA_capacity!$F$3:$F$1699,0))=0),"",
INDEX(PROTRA_capacity!S$3:S$1699,MATCH(CHP_check_vensim_data!$H35,PROTRA_capacity!$F$3:$F$1699,0))/INDEX(PROTRA_capacity!S$3:S$1699,MATCH(CHP_check_vensim_data!$I35,PROTRA_capacity!$F$3:$F$1699,0))
)))</f>
        <v/>
      </c>
      <c r="X35" s="16" t="str">
        <f>IF(AND(INDEX(PROTRA_capacity!T$3:T$1699,MATCH(CHP_check_vensim_data!$H35,PROTRA_capacity!$F$3:$F$1699,0))&lt;&gt;0,INDEX(PROTRA_capacity!T$3:T$1699,MATCH(CHP_check_vensim_data!$I35,PROTRA_capacity!$F$3:$F$1699,0))=0),"elec 0, heat not",
IF(AND(INDEX(PROTRA_capacity!T$3:T$1699,MATCH(CHP_check_vensim_data!$I35,PROTRA_capacity!$F$3:$F$1699,0))&lt;&gt;0,INDEX(PROTRA_capacity!T$3:T$1699,MATCH(CHP_check_vensim_data!$H35,PROTRA_capacity!$F$3:$F$1699,0))=0),"heat 0, elec not",
IF(AND(INDEX(PROTRA_capacity!T$3:T$1699,MATCH(CHP_check_vensim_data!$I35,PROTRA_capacity!$F$3:$F$1699,0))=0,INDEX(PROTRA_capacity!T$3:T$1699,MATCH(CHP_check_vensim_data!$H35,PROTRA_capacity!$F$3:$F$1699,0))=0),"",
INDEX(PROTRA_capacity!T$3:T$1699,MATCH(CHP_check_vensim_data!$H35,PROTRA_capacity!$F$3:$F$1699,0))/INDEX(PROTRA_capacity!T$3:T$1699,MATCH(CHP_check_vensim_data!$I35,PROTRA_capacity!$F$3:$F$1699,0))
)))</f>
        <v/>
      </c>
      <c r="Y35" s="16" t="str">
        <f>IF(AND(INDEX(PROTRA_capacity!U$3:U$1699,MATCH(CHP_check_vensim_data!$H35,PROTRA_capacity!$F$3:$F$1699,0))&lt;&gt;0,INDEX(PROTRA_capacity!U$3:U$1699,MATCH(CHP_check_vensim_data!$I35,PROTRA_capacity!$F$3:$F$1699,0))=0),"elec 0, heat not",
IF(AND(INDEX(PROTRA_capacity!U$3:U$1699,MATCH(CHP_check_vensim_data!$I35,PROTRA_capacity!$F$3:$F$1699,0))&lt;&gt;0,INDEX(PROTRA_capacity!U$3:U$1699,MATCH(CHP_check_vensim_data!$H35,PROTRA_capacity!$F$3:$F$1699,0))=0),"heat 0, elec not",
IF(AND(INDEX(PROTRA_capacity!U$3:U$1699,MATCH(CHP_check_vensim_data!$I35,PROTRA_capacity!$F$3:$F$1699,0))=0,INDEX(PROTRA_capacity!U$3:U$1699,MATCH(CHP_check_vensim_data!$H35,PROTRA_capacity!$F$3:$F$1699,0))=0),"",
INDEX(PROTRA_capacity!U$3:U$1699,MATCH(CHP_check_vensim_data!$H35,PROTRA_capacity!$F$3:$F$1699,0))/INDEX(PROTRA_capacity!U$3:U$1699,MATCH(CHP_check_vensim_data!$I35,PROTRA_capacity!$F$3:$F$1699,0))
)))</f>
        <v/>
      </c>
      <c r="Z35" s="72" t="e">
        <f t="shared" si="3"/>
        <v>#DIV/0!</v>
      </c>
    </row>
    <row r="36" spans="1:26" x14ac:dyDescent="0.35">
      <c r="A36" t="s">
        <v>69</v>
      </c>
      <c r="B36" t="s">
        <v>41</v>
      </c>
      <c r="C36" t="str">
        <f t="shared" si="19"/>
        <v>EU27_TO_heat</v>
      </c>
      <c r="D36" t="str">
        <f t="shared" si="20"/>
        <v>PROTRA_CHP_HP_I</v>
      </c>
      <c r="E36" t="s">
        <v>3</v>
      </c>
      <c r="F36" t="str">
        <f t="shared" si="21"/>
        <v>CHP</v>
      </c>
      <c r="G36" t="str">
        <f t="shared" si="13"/>
        <v>els</v>
      </c>
      <c r="H36" t="str">
        <f t="shared" si="14"/>
        <v>EU27TO_heatPROTRA_CHP_liquid_fuels</v>
      </c>
      <c r="I36" t="str">
        <f t="shared" si="15"/>
        <v>EU27TO_elecPROTRA_CHP_liquid_fuels</v>
      </c>
      <c r="J36" s="16" t="e">
        <f>IF(AND(INDEX(PROTRA_capacity!#REF!,MATCH(CHP_check_vensim_data!$H36,PROTRA_capacity!$F$3:$F$1699,0))&lt;&gt;0,INDEX(PROTRA_capacity!#REF!,MATCH(CHP_check_vensim_data!$I36,PROTRA_capacity!$F$3:$F$1699,0))=0),"elec 0, heat not",
IF(AND(INDEX(PROTRA_capacity!#REF!,MATCH(CHP_check_vensim_data!$I36,PROTRA_capacity!$F$3:$F$1699,0))&lt;&gt;0,INDEX(PROTRA_capacity!#REF!,MATCH(CHP_check_vensim_data!$H36,PROTRA_capacity!$F$3:$F$1699,0))=0),"heat 0, elec not",
IF(AND(INDEX(PROTRA_capacity!#REF!,MATCH(CHP_check_vensim_data!$I36,PROTRA_capacity!$F$3:$F$1699,0))=0,INDEX(PROTRA_capacity!#REF!,MATCH(CHP_check_vensim_data!$H36,PROTRA_capacity!$F$3:$F$1699,0))=0),"",
INDEX(PROTRA_capacity!#REF!,MATCH(CHP_check_vensim_data!$H36,PROTRA_capacity!$F$3:$F$1699,0))/INDEX(PROTRA_capacity!#REF!,MATCH(CHP_check_vensim_data!$I36,PROTRA_capacity!$F$3:$F$1699,0))
)))</f>
        <v>#REF!</v>
      </c>
      <c r="K36" s="16">
        <f>IF(AND(INDEX(PROTRA_capacity!G$3:G$1699,MATCH(CHP_check_vensim_data!$H36,PROTRA_capacity!$F$3:$F$1699,0))&lt;&gt;0,INDEX(PROTRA_capacity!G$3:G$1699,MATCH(CHP_check_vensim_data!$I36,PROTRA_capacity!$F$3:$F$1699,0))=0),"elec 0, heat not",
IF(AND(INDEX(PROTRA_capacity!G$3:G$1699,MATCH(CHP_check_vensim_data!$I36,PROTRA_capacity!$F$3:$F$1699,0))&lt;&gt;0,INDEX(PROTRA_capacity!G$3:G$1699,MATCH(CHP_check_vensim_data!$H36,PROTRA_capacity!$F$3:$F$1699,0))=0),"heat 0, elec not",
IF(AND(INDEX(PROTRA_capacity!G$3:G$1699,MATCH(CHP_check_vensim_data!$I36,PROTRA_capacity!$F$3:$F$1699,0))=0,INDEX(PROTRA_capacity!G$3:G$1699,MATCH(CHP_check_vensim_data!$H36,PROTRA_capacity!$F$3:$F$1699,0))=0),"",
INDEX(PROTRA_capacity!G$3:G$1699,MATCH(CHP_check_vensim_data!$H36,PROTRA_capacity!$F$3:$F$1699,0))/INDEX(PROTRA_capacity!G$3:G$1699,MATCH(CHP_check_vensim_data!$I36,PROTRA_capacity!$F$3:$F$1699,0))
)))</f>
        <v>0.8548391564949761</v>
      </c>
      <c r="L36" s="16">
        <f>IF(AND(INDEX(PROTRA_capacity!H$3:H$1699,MATCH(CHP_check_vensim_data!$H36,PROTRA_capacity!$F$3:$F$1699,0))&lt;&gt;0,INDEX(PROTRA_capacity!H$3:H$1699,MATCH(CHP_check_vensim_data!$I36,PROTRA_capacity!$F$3:$F$1699,0))=0),"elec 0, heat not",
IF(AND(INDEX(PROTRA_capacity!H$3:H$1699,MATCH(CHP_check_vensim_data!$I36,PROTRA_capacity!$F$3:$F$1699,0))&lt;&gt;0,INDEX(PROTRA_capacity!H$3:H$1699,MATCH(CHP_check_vensim_data!$H36,PROTRA_capacity!$F$3:$F$1699,0))=0),"heat 0, elec not",
IF(AND(INDEX(PROTRA_capacity!H$3:H$1699,MATCH(CHP_check_vensim_data!$I36,PROTRA_capacity!$F$3:$F$1699,0))=0,INDEX(PROTRA_capacity!H$3:H$1699,MATCH(CHP_check_vensim_data!$H36,PROTRA_capacity!$F$3:$F$1699,0))=0),"",
INDEX(PROTRA_capacity!H$3:H$1699,MATCH(CHP_check_vensim_data!$H36,PROTRA_capacity!$F$3:$F$1699,0))/INDEX(PROTRA_capacity!H$3:H$1699,MATCH(CHP_check_vensim_data!$I36,PROTRA_capacity!$F$3:$F$1699,0))
)))</f>
        <v>0.64664997781711941</v>
      </c>
      <c r="M36" s="16">
        <f>IF(AND(INDEX(PROTRA_capacity!I$3:I$1699,MATCH(CHP_check_vensim_data!$H36,PROTRA_capacity!$F$3:$F$1699,0))&lt;&gt;0,INDEX(PROTRA_capacity!I$3:I$1699,MATCH(CHP_check_vensim_data!$I36,PROTRA_capacity!$F$3:$F$1699,0))=0),"elec 0, heat not",
IF(AND(INDEX(PROTRA_capacity!I$3:I$1699,MATCH(CHP_check_vensim_data!$I36,PROTRA_capacity!$F$3:$F$1699,0))&lt;&gt;0,INDEX(PROTRA_capacity!I$3:I$1699,MATCH(CHP_check_vensim_data!$H36,PROTRA_capacity!$F$3:$F$1699,0))=0),"heat 0, elec not",
IF(AND(INDEX(PROTRA_capacity!I$3:I$1699,MATCH(CHP_check_vensim_data!$I36,PROTRA_capacity!$F$3:$F$1699,0))=0,INDEX(PROTRA_capacity!I$3:I$1699,MATCH(CHP_check_vensim_data!$H36,PROTRA_capacity!$F$3:$F$1699,0))=0),"",
INDEX(PROTRA_capacity!I$3:I$1699,MATCH(CHP_check_vensim_data!$H36,PROTRA_capacity!$F$3:$F$1699,0))/INDEX(PROTRA_capacity!I$3:I$1699,MATCH(CHP_check_vensim_data!$I36,PROTRA_capacity!$F$3:$F$1699,0))
)))</f>
        <v>0.59240663670355531</v>
      </c>
      <c r="N36" s="16">
        <f>IF(AND(INDEX(PROTRA_capacity!J$3:J$1699,MATCH(CHP_check_vensim_data!$H36,PROTRA_capacity!$F$3:$F$1699,0))&lt;&gt;0,INDEX(PROTRA_capacity!J$3:J$1699,MATCH(CHP_check_vensim_data!$I36,PROTRA_capacity!$F$3:$F$1699,0))=0),"elec 0, heat not",
IF(AND(INDEX(PROTRA_capacity!J$3:J$1699,MATCH(CHP_check_vensim_data!$I36,PROTRA_capacity!$F$3:$F$1699,0))&lt;&gt;0,INDEX(PROTRA_capacity!J$3:J$1699,MATCH(CHP_check_vensim_data!$H36,PROTRA_capacity!$F$3:$F$1699,0))=0),"heat 0, elec not",
IF(AND(INDEX(PROTRA_capacity!J$3:J$1699,MATCH(CHP_check_vensim_data!$I36,PROTRA_capacity!$F$3:$F$1699,0))=0,INDEX(PROTRA_capacity!J$3:J$1699,MATCH(CHP_check_vensim_data!$H36,PROTRA_capacity!$F$3:$F$1699,0))=0),"",
INDEX(PROTRA_capacity!J$3:J$1699,MATCH(CHP_check_vensim_data!$H36,PROTRA_capacity!$F$3:$F$1699,0))/INDEX(PROTRA_capacity!J$3:J$1699,MATCH(CHP_check_vensim_data!$I36,PROTRA_capacity!$F$3:$F$1699,0))
)))</f>
        <v>0.71774132439983884</v>
      </c>
      <c r="O36" s="16">
        <f>IF(AND(INDEX(PROTRA_capacity!K$3:K$1699,MATCH(CHP_check_vensim_data!$H36,PROTRA_capacity!$F$3:$F$1699,0))&lt;&gt;0,INDEX(PROTRA_capacity!K$3:K$1699,MATCH(CHP_check_vensim_data!$I36,PROTRA_capacity!$F$3:$F$1699,0))=0),"elec 0, heat not",
IF(AND(INDEX(PROTRA_capacity!K$3:K$1699,MATCH(CHP_check_vensim_data!$I36,PROTRA_capacity!$F$3:$F$1699,0))&lt;&gt;0,INDEX(PROTRA_capacity!K$3:K$1699,MATCH(CHP_check_vensim_data!$H36,PROTRA_capacity!$F$3:$F$1699,0))=0),"heat 0, elec not",
IF(AND(INDEX(PROTRA_capacity!K$3:K$1699,MATCH(CHP_check_vensim_data!$I36,PROTRA_capacity!$F$3:$F$1699,0))=0,INDEX(PROTRA_capacity!K$3:K$1699,MATCH(CHP_check_vensim_data!$H36,PROTRA_capacity!$F$3:$F$1699,0))=0),"",
INDEX(PROTRA_capacity!K$3:K$1699,MATCH(CHP_check_vensim_data!$H36,PROTRA_capacity!$F$3:$F$1699,0))/INDEX(PROTRA_capacity!K$3:K$1699,MATCH(CHP_check_vensim_data!$I36,PROTRA_capacity!$F$3:$F$1699,0))
)))</f>
        <v>0.63916308645136266</v>
      </c>
      <c r="P36" s="16">
        <f>IF(AND(INDEX(PROTRA_capacity!L$3:L$1699,MATCH(CHP_check_vensim_data!$H36,PROTRA_capacity!$F$3:$F$1699,0))&lt;&gt;0,INDEX(PROTRA_capacity!L$3:L$1699,MATCH(CHP_check_vensim_data!$I36,PROTRA_capacity!$F$3:$F$1699,0))=0),"elec 0, heat not",
IF(AND(INDEX(PROTRA_capacity!L$3:L$1699,MATCH(CHP_check_vensim_data!$I36,PROTRA_capacity!$F$3:$F$1699,0))&lt;&gt;0,INDEX(PROTRA_capacity!L$3:L$1699,MATCH(CHP_check_vensim_data!$H36,PROTRA_capacity!$F$3:$F$1699,0))=0),"heat 0, elec not",
IF(AND(INDEX(PROTRA_capacity!L$3:L$1699,MATCH(CHP_check_vensim_data!$I36,PROTRA_capacity!$F$3:$F$1699,0))=0,INDEX(PROTRA_capacity!L$3:L$1699,MATCH(CHP_check_vensim_data!$H36,PROTRA_capacity!$F$3:$F$1699,0))=0),"",
INDEX(PROTRA_capacity!L$3:L$1699,MATCH(CHP_check_vensim_data!$H36,PROTRA_capacity!$F$3:$F$1699,0))/INDEX(PROTRA_capacity!L$3:L$1699,MATCH(CHP_check_vensim_data!$I36,PROTRA_capacity!$F$3:$F$1699,0))
)))</f>
        <v>0.51096820720267888</v>
      </c>
      <c r="Q36" s="16">
        <f>IF(AND(INDEX(PROTRA_capacity!M$3:M$1699,MATCH(CHP_check_vensim_data!$H36,PROTRA_capacity!$F$3:$F$1699,0))&lt;&gt;0,INDEX(PROTRA_capacity!M$3:M$1699,MATCH(CHP_check_vensim_data!$I36,PROTRA_capacity!$F$3:$F$1699,0))=0),"elec 0, heat not",
IF(AND(INDEX(PROTRA_capacity!M$3:M$1699,MATCH(CHP_check_vensim_data!$I36,PROTRA_capacity!$F$3:$F$1699,0))&lt;&gt;0,INDEX(PROTRA_capacity!M$3:M$1699,MATCH(CHP_check_vensim_data!$H36,PROTRA_capacity!$F$3:$F$1699,0))=0),"heat 0, elec not",
IF(AND(INDEX(PROTRA_capacity!M$3:M$1699,MATCH(CHP_check_vensim_data!$I36,PROTRA_capacity!$F$3:$F$1699,0))=0,INDEX(PROTRA_capacity!M$3:M$1699,MATCH(CHP_check_vensim_data!$H36,PROTRA_capacity!$F$3:$F$1699,0))=0),"",
INDEX(PROTRA_capacity!M$3:M$1699,MATCH(CHP_check_vensim_data!$H36,PROTRA_capacity!$F$3:$F$1699,0))/INDEX(PROTRA_capacity!M$3:M$1699,MATCH(CHP_check_vensim_data!$I36,PROTRA_capacity!$F$3:$F$1699,0))
)))</f>
        <v>0.45559489853685115</v>
      </c>
      <c r="R36" s="16">
        <f>IF(AND(INDEX(PROTRA_capacity!N$3:N$1699,MATCH(CHP_check_vensim_data!$H36,PROTRA_capacity!$F$3:$F$1699,0))&lt;&gt;0,INDEX(PROTRA_capacity!N$3:N$1699,MATCH(CHP_check_vensim_data!$I36,PROTRA_capacity!$F$3:$F$1699,0))=0),"elec 0, heat not",
IF(AND(INDEX(PROTRA_capacity!N$3:N$1699,MATCH(CHP_check_vensim_data!$I36,PROTRA_capacity!$F$3:$F$1699,0))&lt;&gt;0,INDEX(PROTRA_capacity!N$3:N$1699,MATCH(CHP_check_vensim_data!$H36,PROTRA_capacity!$F$3:$F$1699,0))=0),"heat 0, elec not",
IF(AND(INDEX(PROTRA_capacity!N$3:N$1699,MATCH(CHP_check_vensim_data!$I36,PROTRA_capacity!$F$3:$F$1699,0))=0,INDEX(PROTRA_capacity!N$3:N$1699,MATCH(CHP_check_vensim_data!$H36,PROTRA_capacity!$F$3:$F$1699,0))=0),"",
INDEX(PROTRA_capacity!N$3:N$1699,MATCH(CHP_check_vensim_data!$H36,PROTRA_capacity!$F$3:$F$1699,0))/INDEX(PROTRA_capacity!N$3:N$1699,MATCH(CHP_check_vensim_data!$I36,PROTRA_capacity!$F$3:$F$1699,0))
)))</f>
        <v>0.43578884827497721</v>
      </c>
      <c r="S36" s="16">
        <f>IF(AND(INDEX(PROTRA_capacity!O$3:O$1699,MATCH(CHP_check_vensim_data!$H36,PROTRA_capacity!$F$3:$F$1699,0))&lt;&gt;0,INDEX(PROTRA_capacity!O$3:O$1699,MATCH(CHP_check_vensim_data!$I36,PROTRA_capacity!$F$3:$F$1699,0))=0),"elec 0, heat not",
IF(AND(INDEX(PROTRA_capacity!O$3:O$1699,MATCH(CHP_check_vensim_data!$I36,PROTRA_capacity!$F$3:$F$1699,0))&lt;&gt;0,INDEX(PROTRA_capacity!O$3:O$1699,MATCH(CHP_check_vensim_data!$H36,PROTRA_capacity!$F$3:$F$1699,0))=0),"heat 0, elec not",
IF(AND(INDEX(PROTRA_capacity!O$3:O$1699,MATCH(CHP_check_vensim_data!$I36,PROTRA_capacity!$F$3:$F$1699,0))=0,INDEX(PROTRA_capacity!O$3:O$1699,MATCH(CHP_check_vensim_data!$H36,PROTRA_capacity!$F$3:$F$1699,0))=0),"",
INDEX(PROTRA_capacity!O$3:O$1699,MATCH(CHP_check_vensim_data!$H36,PROTRA_capacity!$F$3:$F$1699,0))/INDEX(PROTRA_capacity!O$3:O$1699,MATCH(CHP_check_vensim_data!$I36,PROTRA_capacity!$F$3:$F$1699,0))
)))</f>
        <v>0.38543054508192642</v>
      </c>
      <c r="T36" s="16">
        <f>IF(AND(INDEX(PROTRA_capacity!P$3:P$1699,MATCH(CHP_check_vensim_data!$H36,PROTRA_capacity!$F$3:$F$1699,0))&lt;&gt;0,INDEX(PROTRA_capacity!P$3:P$1699,MATCH(CHP_check_vensim_data!$I36,PROTRA_capacity!$F$3:$F$1699,0))=0),"elec 0, heat not",
IF(AND(INDEX(PROTRA_capacity!P$3:P$1699,MATCH(CHP_check_vensim_data!$I36,PROTRA_capacity!$F$3:$F$1699,0))&lt;&gt;0,INDEX(PROTRA_capacity!P$3:P$1699,MATCH(CHP_check_vensim_data!$H36,PROTRA_capacity!$F$3:$F$1699,0))=0),"heat 0, elec not",
IF(AND(INDEX(PROTRA_capacity!P$3:P$1699,MATCH(CHP_check_vensim_data!$I36,PROTRA_capacity!$F$3:$F$1699,0))=0,INDEX(PROTRA_capacity!P$3:P$1699,MATCH(CHP_check_vensim_data!$H36,PROTRA_capacity!$F$3:$F$1699,0))=0),"",
INDEX(PROTRA_capacity!P$3:P$1699,MATCH(CHP_check_vensim_data!$H36,PROTRA_capacity!$F$3:$F$1699,0))/INDEX(PROTRA_capacity!P$3:P$1699,MATCH(CHP_check_vensim_data!$I36,PROTRA_capacity!$F$3:$F$1699,0))
)))</f>
        <v>0.41961412306618878</v>
      </c>
      <c r="U36" s="16">
        <f>IF(AND(INDEX(PROTRA_capacity!Q$3:Q$1699,MATCH(CHP_check_vensim_data!$H36,PROTRA_capacity!$F$3:$F$1699,0))&lt;&gt;0,INDEX(PROTRA_capacity!Q$3:Q$1699,MATCH(CHP_check_vensim_data!$I36,PROTRA_capacity!$F$3:$F$1699,0))=0),"elec 0, heat not",
IF(AND(INDEX(PROTRA_capacity!Q$3:Q$1699,MATCH(CHP_check_vensim_data!$I36,PROTRA_capacity!$F$3:$F$1699,0))&lt;&gt;0,INDEX(PROTRA_capacity!Q$3:Q$1699,MATCH(CHP_check_vensim_data!$H36,PROTRA_capacity!$F$3:$F$1699,0))=0),"heat 0, elec not",
IF(AND(INDEX(PROTRA_capacity!Q$3:Q$1699,MATCH(CHP_check_vensim_data!$I36,PROTRA_capacity!$F$3:$F$1699,0))=0,INDEX(PROTRA_capacity!Q$3:Q$1699,MATCH(CHP_check_vensim_data!$H36,PROTRA_capacity!$F$3:$F$1699,0))=0),"",
INDEX(PROTRA_capacity!Q$3:Q$1699,MATCH(CHP_check_vensim_data!$H36,PROTRA_capacity!$F$3:$F$1699,0))/INDEX(PROTRA_capacity!Q$3:Q$1699,MATCH(CHP_check_vensim_data!$I36,PROTRA_capacity!$F$3:$F$1699,0))
)))</f>
        <v>0.40405588889373961</v>
      </c>
      <c r="V36" s="16">
        <f>IF(AND(INDEX(PROTRA_capacity!R$3:R$1699,MATCH(CHP_check_vensim_data!$H36,PROTRA_capacity!$F$3:$F$1699,0))&lt;&gt;0,INDEX(PROTRA_capacity!R$3:R$1699,MATCH(CHP_check_vensim_data!$I36,PROTRA_capacity!$F$3:$F$1699,0))=0),"elec 0, heat not",
IF(AND(INDEX(PROTRA_capacity!R$3:R$1699,MATCH(CHP_check_vensim_data!$I36,PROTRA_capacity!$F$3:$F$1699,0))&lt;&gt;0,INDEX(PROTRA_capacity!R$3:R$1699,MATCH(CHP_check_vensim_data!$H36,PROTRA_capacity!$F$3:$F$1699,0))=0),"heat 0, elec not",
IF(AND(INDEX(PROTRA_capacity!R$3:R$1699,MATCH(CHP_check_vensim_data!$I36,PROTRA_capacity!$F$3:$F$1699,0))=0,INDEX(PROTRA_capacity!R$3:R$1699,MATCH(CHP_check_vensim_data!$H36,PROTRA_capacity!$F$3:$F$1699,0))=0),"",
INDEX(PROTRA_capacity!R$3:R$1699,MATCH(CHP_check_vensim_data!$H36,PROTRA_capacity!$F$3:$F$1699,0))/INDEX(PROTRA_capacity!R$3:R$1699,MATCH(CHP_check_vensim_data!$I36,PROTRA_capacity!$F$3:$F$1699,0))
)))</f>
        <v>0.43439935261008567</v>
      </c>
      <c r="W36" s="16">
        <f>IF(AND(INDEX(PROTRA_capacity!S$3:S$1699,MATCH(CHP_check_vensim_data!$H36,PROTRA_capacity!$F$3:$F$1699,0))&lt;&gt;0,INDEX(PROTRA_capacity!S$3:S$1699,MATCH(CHP_check_vensim_data!$I36,PROTRA_capacity!$F$3:$F$1699,0))=0),"elec 0, heat not",
IF(AND(INDEX(PROTRA_capacity!S$3:S$1699,MATCH(CHP_check_vensim_data!$I36,PROTRA_capacity!$F$3:$F$1699,0))&lt;&gt;0,INDEX(PROTRA_capacity!S$3:S$1699,MATCH(CHP_check_vensim_data!$H36,PROTRA_capacity!$F$3:$F$1699,0))=0),"heat 0, elec not",
IF(AND(INDEX(PROTRA_capacity!S$3:S$1699,MATCH(CHP_check_vensim_data!$I36,PROTRA_capacity!$F$3:$F$1699,0))=0,INDEX(PROTRA_capacity!S$3:S$1699,MATCH(CHP_check_vensim_data!$H36,PROTRA_capacity!$F$3:$F$1699,0))=0),"",
INDEX(PROTRA_capacity!S$3:S$1699,MATCH(CHP_check_vensim_data!$H36,PROTRA_capacity!$F$3:$F$1699,0))/INDEX(PROTRA_capacity!S$3:S$1699,MATCH(CHP_check_vensim_data!$I36,PROTRA_capacity!$F$3:$F$1699,0))
)))</f>
        <v>0.37964112477768969</v>
      </c>
      <c r="X36" s="16">
        <f>IF(AND(INDEX(PROTRA_capacity!T$3:T$1699,MATCH(CHP_check_vensim_data!$H36,PROTRA_capacity!$F$3:$F$1699,0))&lt;&gt;0,INDEX(PROTRA_capacity!T$3:T$1699,MATCH(CHP_check_vensim_data!$I36,PROTRA_capacity!$F$3:$F$1699,0))=0),"elec 0, heat not",
IF(AND(INDEX(PROTRA_capacity!T$3:T$1699,MATCH(CHP_check_vensim_data!$I36,PROTRA_capacity!$F$3:$F$1699,0))&lt;&gt;0,INDEX(PROTRA_capacity!T$3:T$1699,MATCH(CHP_check_vensim_data!$H36,PROTRA_capacity!$F$3:$F$1699,0))=0),"heat 0, elec not",
IF(AND(INDEX(PROTRA_capacity!T$3:T$1699,MATCH(CHP_check_vensim_data!$I36,PROTRA_capacity!$F$3:$F$1699,0))=0,INDEX(PROTRA_capacity!T$3:T$1699,MATCH(CHP_check_vensim_data!$H36,PROTRA_capacity!$F$3:$F$1699,0))=0),"",
INDEX(PROTRA_capacity!T$3:T$1699,MATCH(CHP_check_vensim_data!$H36,PROTRA_capacity!$F$3:$F$1699,0))/INDEX(PROTRA_capacity!T$3:T$1699,MATCH(CHP_check_vensim_data!$I36,PROTRA_capacity!$F$3:$F$1699,0))
)))</f>
        <v>0.33300991317924061</v>
      </c>
      <c r="Y36" s="16">
        <f>IF(AND(INDEX(PROTRA_capacity!U$3:U$1699,MATCH(CHP_check_vensim_data!$H36,PROTRA_capacity!$F$3:$F$1699,0))&lt;&gt;0,INDEX(PROTRA_capacity!U$3:U$1699,MATCH(CHP_check_vensim_data!$I36,PROTRA_capacity!$F$3:$F$1699,0))=0),"elec 0, heat not",
IF(AND(INDEX(PROTRA_capacity!U$3:U$1699,MATCH(CHP_check_vensim_data!$I36,PROTRA_capacity!$F$3:$F$1699,0))&lt;&gt;0,INDEX(PROTRA_capacity!U$3:U$1699,MATCH(CHP_check_vensim_data!$H36,PROTRA_capacity!$F$3:$F$1699,0))=0),"heat 0, elec not",
IF(AND(INDEX(PROTRA_capacity!U$3:U$1699,MATCH(CHP_check_vensim_data!$I36,PROTRA_capacity!$F$3:$F$1699,0))=0,INDEX(PROTRA_capacity!U$3:U$1699,MATCH(CHP_check_vensim_data!$H36,PROTRA_capacity!$F$3:$F$1699,0))=0),"",
INDEX(PROTRA_capacity!U$3:U$1699,MATCH(CHP_check_vensim_data!$H36,PROTRA_capacity!$F$3:$F$1699,0))/INDEX(PROTRA_capacity!U$3:U$1699,MATCH(CHP_check_vensim_data!$I36,PROTRA_capacity!$F$3:$F$1699,0))
)))</f>
        <v>0.30356603670395144</v>
      </c>
      <c r="Z36" s="72">
        <f t="shared" si="3"/>
        <v>0.33873902488696056</v>
      </c>
    </row>
    <row r="37" spans="1:26" x14ac:dyDescent="0.35">
      <c r="A37" t="s">
        <v>69</v>
      </c>
      <c r="B37" t="s">
        <v>41</v>
      </c>
      <c r="C37" t="str">
        <f t="shared" si="19"/>
        <v>EU27_TO_heat</v>
      </c>
      <c r="D37" t="str">
        <f t="shared" si="20"/>
        <v>PROTRA_CHP_HP_I</v>
      </c>
      <c r="E37" t="s">
        <v>4</v>
      </c>
      <c r="F37" t="str">
        <f t="shared" si="21"/>
        <v>CHP</v>
      </c>
      <c r="G37" t="str">
        <f t="shared" si="13"/>
        <v>CCS</v>
      </c>
      <c r="H37" t="str">
        <f t="shared" si="14"/>
        <v>EU27TO_heatPROTRA_CHP_liquid_fuels_CCS</v>
      </c>
      <c r="I37" t="str">
        <f t="shared" si="15"/>
        <v>EU27TO_elecPROTRA_CHP_liquid_fuels_CCS</v>
      </c>
      <c r="J37" s="16" t="e">
        <f>IF(AND(INDEX(PROTRA_capacity!#REF!,MATCH(CHP_check_vensim_data!$H37,PROTRA_capacity!$F$3:$F$1699,0))&lt;&gt;0,INDEX(PROTRA_capacity!#REF!,MATCH(CHP_check_vensim_data!$I37,PROTRA_capacity!$F$3:$F$1699,0))=0),"elec 0, heat not",
IF(AND(INDEX(PROTRA_capacity!#REF!,MATCH(CHP_check_vensim_data!$I37,PROTRA_capacity!$F$3:$F$1699,0))&lt;&gt;0,INDEX(PROTRA_capacity!#REF!,MATCH(CHP_check_vensim_data!$H37,PROTRA_capacity!$F$3:$F$1699,0))=0),"heat 0, elec not",
IF(AND(INDEX(PROTRA_capacity!#REF!,MATCH(CHP_check_vensim_data!$I37,PROTRA_capacity!$F$3:$F$1699,0))=0,INDEX(PROTRA_capacity!#REF!,MATCH(CHP_check_vensim_data!$H37,PROTRA_capacity!$F$3:$F$1699,0))=0),"",
INDEX(PROTRA_capacity!#REF!,MATCH(CHP_check_vensim_data!$H37,PROTRA_capacity!$F$3:$F$1699,0))/INDEX(PROTRA_capacity!#REF!,MATCH(CHP_check_vensim_data!$I37,PROTRA_capacity!$F$3:$F$1699,0))
)))</f>
        <v>#REF!</v>
      </c>
      <c r="K37" s="16" t="str">
        <f>IF(AND(INDEX(PROTRA_capacity!G$3:G$1699,MATCH(CHP_check_vensim_data!$H37,PROTRA_capacity!$F$3:$F$1699,0))&lt;&gt;0,INDEX(PROTRA_capacity!G$3:G$1699,MATCH(CHP_check_vensim_data!$I37,PROTRA_capacity!$F$3:$F$1699,0))=0),"elec 0, heat not",
IF(AND(INDEX(PROTRA_capacity!G$3:G$1699,MATCH(CHP_check_vensim_data!$I37,PROTRA_capacity!$F$3:$F$1699,0))&lt;&gt;0,INDEX(PROTRA_capacity!G$3:G$1699,MATCH(CHP_check_vensim_data!$H37,PROTRA_capacity!$F$3:$F$1699,0))=0),"heat 0, elec not",
IF(AND(INDEX(PROTRA_capacity!G$3:G$1699,MATCH(CHP_check_vensim_data!$I37,PROTRA_capacity!$F$3:$F$1699,0))=0,INDEX(PROTRA_capacity!G$3:G$1699,MATCH(CHP_check_vensim_data!$H37,PROTRA_capacity!$F$3:$F$1699,0))=0),"",
INDEX(PROTRA_capacity!G$3:G$1699,MATCH(CHP_check_vensim_data!$H37,PROTRA_capacity!$F$3:$F$1699,0))/INDEX(PROTRA_capacity!G$3:G$1699,MATCH(CHP_check_vensim_data!$I37,PROTRA_capacity!$F$3:$F$1699,0))
)))</f>
        <v/>
      </c>
      <c r="L37" s="16" t="str">
        <f>IF(AND(INDEX(PROTRA_capacity!H$3:H$1699,MATCH(CHP_check_vensim_data!$H37,PROTRA_capacity!$F$3:$F$1699,0))&lt;&gt;0,INDEX(PROTRA_capacity!H$3:H$1699,MATCH(CHP_check_vensim_data!$I37,PROTRA_capacity!$F$3:$F$1699,0))=0),"elec 0, heat not",
IF(AND(INDEX(PROTRA_capacity!H$3:H$1699,MATCH(CHP_check_vensim_data!$I37,PROTRA_capacity!$F$3:$F$1699,0))&lt;&gt;0,INDEX(PROTRA_capacity!H$3:H$1699,MATCH(CHP_check_vensim_data!$H37,PROTRA_capacity!$F$3:$F$1699,0))=0),"heat 0, elec not",
IF(AND(INDEX(PROTRA_capacity!H$3:H$1699,MATCH(CHP_check_vensim_data!$I37,PROTRA_capacity!$F$3:$F$1699,0))=0,INDEX(PROTRA_capacity!H$3:H$1699,MATCH(CHP_check_vensim_data!$H37,PROTRA_capacity!$F$3:$F$1699,0))=0),"",
INDEX(PROTRA_capacity!H$3:H$1699,MATCH(CHP_check_vensim_data!$H37,PROTRA_capacity!$F$3:$F$1699,0))/INDEX(PROTRA_capacity!H$3:H$1699,MATCH(CHP_check_vensim_data!$I37,PROTRA_capacity!$F$3:$F$1699,0))
)))</f>
        <v/>
      </c>
      <c r="M37" s="16" t="str">
        <f>IF(AND(INDEX(PROTRA_capacity!I$3:I$1699,MATCH(CHP_check_vensim_data!$H37,PROTRA_capacity!$F$3:$F$1699,0))&lt;&gt;0,INDEX(PROTRA_capacity!I$3:I$1699,MATCH(CHP_check_vensim_data!$I37,PROTRA_capacity!$F$3:$F$1699,0))=0),"elec 0, heat not",
IF(AND(INDEX(PROTRA_capacity!I$3:I$1699,MATCH(CHP_check_vensim_data!$I37,PROTRA_capacity!$F$3:$F$1699,0))&lt;&gt;0,INDEX(PROTRA_capacity!I$3:I$1699,MATCH(CHP_check_vensim_data!$H37,PROTRA_capacity!$F$3:$F$1699,0))=0),"heat 0, elec not",
IF(AND(INDEX(PROTRA_capacity!I$3:I$1699,MATCH(CHP_check_vensim_data!$I37,PROTRA_capacity!$F$3:$F$1699,0))=0,INDEX(PROTRA_capacity!I$3:I$1699,MATCH(CHP_check_vensim_data!$H37,PROTRA_capacity!$F$3:$F$1699,0))=0),"",
INDEX(PROTRA_capacity!I$3:I$1699,MATCH(CHP_check_vensim_data!$H37,PROTRA_capacity!$F$3:$F$1699,0))/INDEX(PROTRA_capacity!I$3:I$1699,MATCH(CHP_check_vensim_data!$I37,PROTRA_capacity!$F$3:$F$1699,0))
)))</f>
        <v/>
      </c>
      <c r="N37" s="16" t="str">
        <f>IF(AND(INDEX(PROTRA_capacity!J$3:J$1699,MATCH(CHP_check_vensim_data!$H37,PROTRA_capacity!$F$3:$F$1699,0))&lt;&gt;0,INDEX(PROTRA_capacity!J$3:J$1699,MATCH(CHP_check_vensim_data!$I37,PROTRA_capacity!$F$3:$F$1699,0))=0),"elec 0, heat not",
IF(AND(INDEX(PROTRA_capacity!J$3:J$1699,MATCH(CHP_check_vensim_data!$I37,PROTRA_capacity!$F$3:$F$1699,0))&lt;&gt;0,INDEX(PROTRA_capacity!J$3:J$1699,MATCH(CHP_check_vensim_data!$H37,PROTRA_capacity!$F$3:$F$1699,0))=0),"heat 0, elec not",
IF(AND(INDEX(PROTRA_capacity!J$3:J$1699,MATCH(CHP_check_vensim_data!$I37,PROTRA_capacity!$F$3:$F$1699,0))=0,INDEX(PROTRA_capacity!J$3:J$1699,MATCH(CHP_check_vensim_data!$H37,PROTRA_capacity!$F$3:$F$1699,0))=0),"",
INDEX(PROTRA_capacity!J$3:J$1699,MATCH(CHP_check_vensim_data!$H37,PROTRA_capacity!$F$3:$F$1699,0))/INDEX(PROTRA_capacity!J$3:J$1699,MATCH(CHP_check_vensim_data!$I37,PROTRA_capacity!$F$3:$F$1699,0))
)))</f>
        <v/>
      </c>
      <c r="O37" s="16" t="str">
        <f>IF(AND(INDEX(PROTRA_capacity!K$3:K$1699,MATCH(CHP_check_vensim_data!$H37,PROTRA_capacity!$F$3:$F$1699,0))&lt;&gt;0,INDEX(PROTRA_capacity!K$3:K$1699,MATCH(CHP_check_vensim_data!$I37,PROTRA_capacity!$F$3:$F$1699,0))=0),"elec 0, heat not",
IF(AND(INDEX(PROTRA_capacity!K$3:K$1699,MATCH(CHP_check_vensim_data!$I37,PROTRA_capacity!$F$3:$F$1699,0))&lt;&gt;0,INDEX(PROTRA_capacity!K$3:K$1699,MATCH(CHP_check_vensim_data!$H37,PROTRA_capacity!$F$3:$F$1699,0))=0),"heat 0, elec not",
IF(AND(INDEX(PROTRA_capacity!K$3:K$1699,MATCH(CHP_check_vensim_data!$I37,PROTRA_capacity!$F$3:$F$1699,0))=0,INDEX(PROTRA_capacity!K$3:K$1699,MATCH(CHP_check_vensim_data!$H37,PROTRA_capacity!$F$3:$F$1699,0))=0),"",
INDEX(PROTRA_capacity!K$3:K$1699,MATCH(CHP_check_vensim_data!$H37,PROTRA_capacity!$F$3:$F$1699,0))/INDEX(PROTRA_capacity!K$3:K$1699,MATCH(CHP_check_vensim_data!$I37,PROTRA_capacity!$F$3:$F$1699,0))
)))</f>
        <v/>
      </c>
      <c r="P37" s="16" t="str">
        <f>IF(AND(INDEX(PROTRA_capacity!L$3:L$1699,MATCH(CHP_check_vensim_data!$H37,PROTRA_capacity!$F$3:$F$1699,0))&lt;&gt;0,INDEX(PROTRA_capacity!L$3:L$1699,MATCH(CHP_check_vensim_data!$I37,PROTRA_capacity!$F$3:$F$1699,0))=0),"elec 0, heat not",
IF(AND(INDEX(PROTRA_capacity!L$3:L$1699,MATCH(CHP_check_vensim_data!$I37,PROTRA_capacity!$F$3:$F$1699,0))&lt;&gt;0,INDEX(PROTRA_capacity!L$3:L$1699,MATCH(CHP_check_vensim_data!$H37,PROTRA_capacity!$F$3:$F$1699,0))=0),"heat 0, elec not",
IF(AND(INDEX(PROTRA_capacity!L$3:L$1699,MATCH(CHP_check_vensim_data!$I37,PROTRA_capacity!$F$3:$F$1699,0))=0,INDEX(PROTRA_capacity!L$3:L$1699,MATCH(CHP_check_vensim_data!$H37,PROTRA_capacity!$F$3:$F$1699,0))=0),"",
INDEX(PROTRA_capacity!L$3:L$1699,MATCH(CHP_check_vensim_data!$H37,PROTRA_capacity!$F$3:$F$1699,0))/INDEX(PROTRA_capacity!L$3:L$1699,MATCH(CHP_check_vensim_data!$I37,PROTRA_capacity!$F$3:$F$1699,0))
)))</f>
        <v/>
      </c>
      <c r="Q37" s="16" t="str">
        <f>IF(AND(INDEX(PROTRA_capacity!M$3:M$1699,MATCH(CHP_check_vensim_data!$H37,PROTRA_capacity!$F$3:$F$1699,0))&lt;&gt;0,INDEX(PROTRA_capacity!M$3:M$1699,MATCH(CHP_check_vensim_data!$I37,PROTRA_capacity!$F$3:$F$1699,0))=0),"elec 0, heat not",
IF(AND(INDEX(PROTRA_capacity!M$3:M$1699,MATCH(CHP_check_vensim_data!$I37,PROTRA_capacity!$F$3:$F$1699,0))&lt;&gt;0,INDEX(PROTRA_capacity!M$3:M$1699,MATCH(CHP_check_vensim_data!$H37,PROTRA_capacity!$F$3:$F$1699,0))=0),"heat 0, elec not",
IF(AND(INDEX(PROTRA_capacity!M$3:M$1699,MATCH(CHP_check_vensim_data!$I37,PROTRA_capacity!$F$3:$F$1699,0))=0,INDEX(PROTRA_capacity!M$3:M$1699,MATCH(CHP_check_vensim_data!$H37,PROTRA_capacity!$F$3:$F$1699,0))=0),"",
INDEX(PROTRA_capacity!M$3:M$1699,MATCH(CHP_check_vensim_data!$H37,PROTRA_capacity!$F$3:$F$1699,0))/INDEX(PROTRA_capacity!M$3:M$1699,MATCH(CHP_check_vensim_data!$I37,PROTRA_capacity!$F$3:$F$1699,0))
)))</f>
        <v/>
      </c>
      <c r="R37" s="16" t="str">
        <f>IF(AND(INDEX(PROTRA_capacity!N$3:N$1699,MATCH(CHP_check_vensim_data!$H37,PROTRA_capacity!$F$3:$F$1699,0))&lt;&gt;0,INDEX(PROTRA_capacity!N$3:N$1699,MATCH(CHP_check_vensim_data!$I37,PROTRA_capacity!$F$3:$F$1699,0))=0),"elec 0, heat not",
IF(AND(INDEX(PROTRA_capacity!N$3:N$1699,MATCH(CHP_check_vensim_data!$I37,PROTRA_capacity!$F$3:$F$1699,0))&lt;&gt;0,INDEX(PROTRA_capacity!N$3:N$1699,MATCH(CHP_check_vensim_data!$H37,PROTRA_capacity!$F$3:$F$1699,0))=0),"heat 0, elec not",
IF(AND(INDEX(PROTRA_capacity!N$3:N$1699,MATCH(CHP_check_vensim_data!$I37,PROTRA_capacity!$F$3:$F$1699,0))=0,INDEX(PROTRA_capacity!N$3:N$1699,MATCH(CHP_check_vensim_data!$H37,PROTRA_capacity!$F$3:$F$1699,0))=0),"",
INDEX(PROTRA_capacity!N$3:N$1699,MATCH(CHP_check_vensim_data!$H37,PROTRA_capacity!$F$3:$F$1699,0))/INDEX(PROTRA_capacity!N$3:N$1699,MATCH(CHP_check_vensim_data!$I37,PROTRA_capacity!$F$3:$F$1699,0))
)))</f>
        <v/>
      </c>
      <c r="S37" s="16" t="str">
        <f>IF(AND(INDEX(PROTRA_capacity!O$3:O$1699,MATCH(CHP_check_vensim_data!$H37,PROTRA_capacity!$F$3:$F$1699,0))&lt;&gt;0,INDEX(PROTRA_capacity!O$3:O$1699,MATCH(CHP_check_vensim_data!$I37,PROTRA_capacity!$F$3:$F$1699,0))=0),"elec 0, heat not",
IF(AND(INDEX(PROTRA_capacity!O$3:O$1699,MATCH(CHP_check_vensim_data!$I37,PROTRA_capacity!$F$3:$F$1699,0))&lt;&gt;0,INDEX(PROTRA_capacity!O$3:O$1699,MATCH(CHP_check_vensim_data!$H37,PROTRA_capacity!$F$3:$F$1699,0))=0),"heat 0, elec not",
IF(AND(INDEX(PROTRA_capacity!O$3:O$1699,MATCH(CHP_check_vensim_data!$I37,PROTRA_capacity!$F$3:$F$1699,0))=0,INDEX(PROTRA_capacity!O$3:O$1699,MATCH(CHP_check_vensim_data!$H37,PROTRA_capacity!$F$3:$F$1699,0))=0),"",
INDEX(PROTRA_capacity!O$3:O$1699,MATCH(CHP_check_vensim_data!$H37,PROTRA_capacity!$F$3:$F$1699,0))/INDEX(PROTRA_capacity!O$3:O$1699,MATCH(CHP_check_vensim_data!$I37,PROTRA_capacity!$F$3:$F$1699,0))
)))</f>
        <v/>
      </c>
      <c r="T37" s="16" t="str">
        <f>IF(AND(INDEX(PROTRA_capacity!P$3:P$1699,MATCH(CHP_check_vensim_data!$H37,PROTRA_capacity!$F$3:$F$1699,0))&lt;&gt;0,INDEX(PROTRA_capacity!P$3:P$1699,MATCH(CHP_check_vensim_data!$I37,PROTRA_capacity!$F$3:$F$1699,0))=0),"elec 0, heat not",
IF(AND(INDEX(PROTRA_capacity!P$3:P$1699,MATCH(CHP_check_vensim_data!$I37,PROTRA_capacity!$F$3:$F$1699,0))&lt;&gt;0,INDEX(PROTRA_capacity!P$3:P$1699,MATCH(CHP_check_vensim_data!$H37,PROTRA_capacity!$F$3:$F$1699,0))=0),"heat 0, elec not",
IF(AND(INDEX(PROTRA_capacity!P$3:P$1699,MATCH(CHP_check_vensim_data!$I37,PROTRA_capacity!$F$3:$F$1699,0))=0,INDEX(PROTRA_capacity!P$3:P$1699,MATCH(CHP_check_vensim_data!$H37,PROTRA_capacity!$F$3:$F$1699,0))=0),"",
INDEX(PROTRA_capacity!P$3:P$1699,MATCH(CHP_check_vensim_data!$H37,PROTRA_capacity!$F$3:$F$1699,0))/INDEX(PROTRA_capacity!P$3:P$1699,MATCH(CHP_check_vensim_data!$I37,PROTRA_capacity!$F$3:$F$1699,0))
)))</f>
        <v/>
      </c>
      <c r="U37" s="16" t="str">
        <f>IF(AND(INDEX(PROTRA_capacity!Q$3:Q$1699,MATCH(CHP_check_vensim_data!$H37,PROTRA_capacity!$F$3:$F$1699,0))&lt;&gt;0,INDEX(PROTRA_capacity!Q$3:Q$1699,MATCH(CHP_check_vensim_data!$I37,PROTRA_capacity!$F$3:$F$1699,0))=0),"elec 0, heat not",
IF(AND(INDEX(PROTRA_capacity!Q$3:Q$1699,MATCH(CHP_check_vensim_data!$I37,PROTRA_capacity!$F$3:$F$1699,0))&lt;&gt;0,INDEX(PROTRA_capacity!Q$3:Q$1699,MATCH(CHP_check_vensim_data!$H37,PROTRA_capacity!$F$3:$F$1699,0))=0),"heat 0, elec not",
IF(AND(INDEX(PROTRA_capacity!Q$3:Q$1699,MATCH(CHP_check_vensim_data!$I37,PROTRA_capacity!$F$3:$F$1699,0))=0,INDEX(PROTRA_capacity!Q$3:Q$1699,MATCH(CHP_check_vensim_data!$H37,PROTRA_capacity!$F$3:$F$1699,0))=0),"",
INDEX(PROTRA_capacity!Q$3:Q$1699,MATCH(CHP_check_vensim_data!$H37,PROTRA_capacity!$F$3:$F$1699,0))/INDEX(PROTRA_capacity!Q$3:Q$1699,MATCH(CHP_check_vensim_data!$I37,PROTRA_capacity!$F$3:$F$1699,0))
)))</f>
        <v/>
      </c>
      <c r="V37" s="16" t="str">
        <f>IF(AND(INDEX(PROTRA_capacity!R$3:R$1699,MATCH(CHP_check_vensim_data!$H37,PROTRA_capacity!$F$3:$F$1699,0))&lt;&gt;0,INDEX(PROTRA_capacity!R$3:R$1699,MATCH(CHP_check_vensim_data!$I37,PROTRA_capacity!$F$3:$F$1699,0))=0),"elec 0, heat not",
IF(AND(INDEX(PROTRA_capacity!R$3:R$1699,MATCH(CHP_check_vensim_data!$I37,PROTRA_capacity!$F$3:$F$1699,0))&lt;&gt;0,INDEX(PROTRA_capacity!R$3:R$1699,MATCH(CHP_check_vensim_data!$H37,PROTRA_capacity!$F$3:$F$1699,0))=0),"heat 0, elec not",
IF(AND(INDEX(PROTRA_capacity!R$3:R$1699,MATCH(CHP_check_vensim_data!$I37,PROTRA_capacity!$F$3:$F$1699,0))=0,INDEX(PROTRA_capacity!R$3:R$1699,MATCH(CHP_check_vensim_data!$H37,PROTRA_capacity!$F$3:$F$1699,0))=0),"",
INDEX(PROTRA_capacity!R$3:R$1699,MATCH(CHP_check_vensim_data!$H37,PROTRA_capacity!$F$3:$F$1699,0))/INDEX(PROTRA_capacity!R$3:R$1699,MATCH(CHP_check_vensim_data!$I37,PROTRA_capacity!$F$3:$F$1699,0))
)))</f>
        <v/>
      </c>
      <c r="W37" s="16" t="str">
        <f>IF(AND(INDEX(PROTRA_capacity!S$3:S$1699,MATCH(CHP_check_vensim_data!$H37,PROTRA_capacity!$F$3:$F$1699,0))&lt;&gt;0,INDEX(PROTRA_capacity!S$3:S$1699,MATCH(CHP_check_vensim_data!$I37,PROTRA_capacity!$F$3:$F$1699,0))=0),"elec 0, heat not",
IF(AND(INDEX(PROTRA_capacity!S$3:S$1699,MATCH(CHP_check_vensim_data!$I37,PROTRA_capacity!$F$3:$F$1699,0))&lt;&gt;0,INDEX(PROTRA_capacity!S$3:S$1699,MATCH(CHP_check_vensim_data!$H37,PROTRA_capacity!$F$3:$F$1699,0))=0),"heat 0, elec not",
IF(AND(INDEX(PROTRA_capacity!S$3:S$1699,MATCH(CHP_check_vensim_data!$I37,PROTRA_capacity!$F$3:$F$1699,0))=0,INDEX(PROTRA_capacity!S$3:S$1699,MATCH(CHP_check_vensim_data!$H37,PROTRA_capacity!$F$3:$F$1699,0))=0),"",
INDEX(PROTRA_capacity!S$3:S$1699,MATCH(CHP_check_vensim_data!$H37,PROTRA_capacity!$F$3:$F$1699,0))/INDEX(PROTRA_capacity!S$3:S$1699,MATCH(CHP_check_vensim_data!$I37,PROTRA_capacity!$F$3:$F$1699,0))
)))</f>
        <v/>
      </c>
      <c r="X37" s="16" t="str">
        <f>IF(AND(INDEX(PROTRA_capacity!T$3:T$1699,MATCH(CHP_check_vensim_data!$H37,PROTRA_capacity!$F$3:$F$1699,0))&lt;&gt;0,INDEX(PROTRA_capacity!T$3:T$1699,MATCH(CHP_check_vensim_data!$I37,PROTRA_capacity!$F$3:$F$1699,0))=0),"elec 0, heat not",
IF(AND(INDEX(PROTRA_capacity!T$3:T$1699,MATCH(CHP_check_vensim_data!$I37,PROTRA_capacity!$F$3:$F$1699,0))&lt;&gt;0,INDEX(PROTRA_capacity!T$3:T$1699,MATCH(CHP_check_vensim_data!$H37,PROTRA_capacity!$F$3:$F$1699,0))=0),"heat 0, elec not",
IF(AND(INDEX(PROTRA_capacity!T$3:T$1699,MATCH(CHP_check_vensim_data!$I37,PROTRA_capacity!$F$3:$F$1699,0))=0,INDEX(PROTRA_capacity!T$3:T$1699,MATCH(CHP_check_vensim_data!$H37,PROTRA_capacity!$F$3:$F$1699,0))=0),"",
INDEX(PROTRA_capacity!T$3:T$1699,MATCH(CHP_check_vensim_data!$H37,PROTRA_capacity!$F$3:$F$1699,0))/INDEX(PROTRA_capacity!T$3:T$1699,MATCH(CHP_check_vensim_data!$I37,PROTRA_capacity!$F$3:$F$1699,0))
)))</f>
        <v/>
      </c>
      <c r="Y37" s="16" t="str">
        <f>IF(AND(INDEX(PROTRA_capacity!U$3:U$1699,MATCH(CHP_check_vensim_data!$H37,PROTRA_capacity!$F$3:$F$1699,0))&lt;&gt;0,INDEX(PROTRA_capacity!U$3:U$1699,MATCH(CHP_check_vensim_data!$I37,PROTRA_capacity!$F$3:$F$1699,0))=0),"elec 0, heat not",
IF(AND(INDEX(PROTRA_capacity!U$3:U$1699,MATCH(CHP_check_vensim_data!$I37,PROTRA_capacity!$F$3:$F$1699,0))&lt;&gt;0,INDEX(PROTRA_capacity!U$3:U$1699,MATCH(CHP_check_vensim_data!$H37,PROTRA_capacity!$F$3:$F$1699,0))=0),"heat 0, elec not",
IF(AND(INDEX(PROTRA_capacity!U$3:U$1699,MATCH(CHP_check_vensim_data!$I37,PROTRA_capacity!$F$3:$F$1699,0))=0,INDEX(PROTRA_capacity!U$3:U$1699,MATCH(CHP_check_vensim_data!$H37,PROTRA_capacity!$F$3:$F$1699,0))=0),"",
INDEX(PROTRA_capacity!U$3:U$1699,MATCH(CHP_check_vensim_data!$H37,PROTRA_capacity!$F$3:$F$1699,0))/INDEX(PROTRA_capacity!U$3:U$1699,MATCH(CHP_check_vensim_data!$I37,PROTRA_capacity!$F$3:$F$1699,0))
)))</f>
        <v/>
      </c>
      <c r="Z37" s="72" t="e">
        <f t="shared" si="3"/>
        <v>#DIV/0!</v>
      </c>
    </row>
    <row r="38" spans="1:26" x14ac:dyDescent="0.35">
      <c r="A38" t="s">
        <v>69</v>
      </c>
      <c r="B38" t="s">
        <v>41</v>
      </c>
      <c r="C38" t="str">
        <f t="shared" si="19"/>
        <v>EU27_TO_heat</v>
      </c>
      <c r="D38" t="str">
        <f t="shared" si="20"/>
        <v>PROTRA_CHP_HP_I</v>
      </c>
      <c r="E38" t="s">
        <v>5</v>
      </c>
      <c r="F38" t="str">
        <f t="shared" si="21"/>
        <v>CHP</v>
      </c>
      <c r="G38" t="str">
        <f t="shared" si="13"/>
        <v>sil</v>
      </c>
      <c r="H38" t="str">
        <f t="shared" si="14"/>
        <v>EU27TO_heatPROTRA_CHP_solid_fossil</v>
      </c>
      <c r="I38" t="str">
        <f t="shared" si="15"/>
        <v>EU27TO_elecPROTRA_CHP_solid_fossil</v>
      </c>
      <c r="J38" s="16" t="e">
        <f>IF(AND(INDEX(PROTRA_capacity!#REF!,MATCH(CHP_check_vensim_data!$H38,PROTRA_capacity!$F$3:$F$1699,0))&lt;&gt;0,INDEX(PROTRA_capacity!#REF!,MATCH(CHP_check_vensim_data!$I38,PROTRA_capacity!$F$3:$F$1699,0))=0),"elec 0, heat not",
IF(AND(INDEX(PROTRA_capacity!#REF!,MATCH(CHP_check_vensim_data!$I38,PROTRA_capacity!$F$3:$F$1699,0))&lt;&gt;0,INDEX(PROTRA_capacity!#REF!,MATCH(CHP_check_vensim_data!$H38,PROTRA_capacity!$F$3:$F$1699,0))=0),"heat 0, elec not",
IF(AND(INDEX(PROTRA_capacity!#REF!,MATCH(CHP_check_vensim_data!$I38,PROTRA_capacity!$F$3:$F$1699,0))=0,INDEX(PROTRA_capacity!#REF!,MATCH(CHP_check_vensim_data!$H38,PROTRA_capacity!$F$3:$F$1699,0))=0),"",
INDEX(PROTRA_capacity!#REF!,MATCH(CHP_check_vensim_data!$H38,PROTRA_capacity!$F$3:$F$1699,0))/INDEX(PROTRA_capacity!#REF!,MATCH(CHP_check_vensim_data!$I38,PROTRA_capacity!$F$3:$F$1699,0))
)))</f>
        <v>#REF!</v>
      </c>
      <c r="K38" s="16">
        <f>IF(AND(INDEX(PROTRA_capacity!G$3:G$1699,MATCH(CHP_check_vensim_data!$H38,PROTRA_capacity!$F$3:$F$1699,0))&lt;&gt;0,INDEX(PROTRA_capacity!G$3:G$1699,MATCH(CHP_check_vensim_data!$I38,PROTRA_capacity!$F$3:$F$1699,0))=0),"elec 0, heat not",
IF(AND(INDEX(PROTRA_capacity!G$3:G$1699,MATCH(CHP_check_vensim_data!$I38,PROTRA_capacity!$F$3:$F$1699,0))&lt;&gt;0,INDEX(PROTRA_capacity!G$3:G$1699,MATCH(CHP_check_vensim_data!$H38,PROTRA_capacity!$F$3:$F$1699,0))=0),"heat 0, elec not",
IF(AND(INDEX(PROTRA_capacity!G$3:G$1699,MATCH(CHP_check_vensim_data!$I38,PROTRA_capacity!$F$3:$F$1699,0))=0,INDEX(PROTRA_capacity!G$3:G$1699,MATCH(CHP_check_vensim_data!$H38,PROTRA_capacity!$F$3:$F$1699,0))=0),"",
INDEX(PROTRA_capacity!G$3:G$1699,MATCH(CHP_check_vensim_data!$H38,PROTRA_capacity!$F$3:$F$1699,0))/INDEX(PROTRA_capacity!G$3:G$1699,MATCH(CHP_check_vensim_data!$I38,PROTRA_capacity!$F$3:$F$1699,0))
)))</f>
        <v>1.1578248833730267</v>
      </c>
      <c r="L38" s="16">
        <f>IF(AND(INDEX(PROTRA_capacity!H$3:H$1699,MATCH(CHP_check_vensim_data!$H38,PROTRA_capacity!$F$3:$F$1699,0))&lt;&gt;0,INDEX(PROTRA_capacity!H$3:H$1699,MATCH(CHP_check_vensim_data!$I38,PROTRA_capacity!$F$3:$F$1699,0))=0),"elec 0, heat not",
IF(AND(INDEX(PROTRA_capacity!H$3:H$1699,MATCH(CHP_check_vensim_data!$I38,PROTRA_capacity!$F$3:$F$1699,0))&lt;&gt;0,INDEX(PROTRA_capacity!H$3:H$1699,MATCH(CHP_check_vensim_data!$H38,PROTRA_capacity!$F$3:$F$1699,0))=0),"heat 0, elec not",
IF(AND(INDEX(PROTRA_capacity!H$3:H$1699,MATCH(CHP_check_vensim_data!$I38,PROTRA_capacity!$F$3:$F$1699,0))=0,INDEX(PROTRA_capacity!H$3:H$1699,MATCH(CHP_check_vensim_data!$H38,PROTRA_capacity!$F$3:$F$1699,0))=0),"",
INDEX(PROTRA_capacity!H$3:H$1699,MATCH(CHP_check_vensim_data!$H38,PROTRA_capacity!$F$3:$F$1699,0))/INDEX(PROTRA_capacity!H$3:H$1699,MATCH(CHP_check_vensim_data!$I38,PROTRA_capacity!$F$3:$F$1699,0))
)))</f>
        <v>1.1050343004873127</v>
      </c>
      <c r="M38" s="16">
        <f>IF(AND(INDEX(PROTRA_capacity!I$3:I$1699,MATCH(CHP_check_vensim_data!$H38,PROTRA_capacity!$F$3:$F$1699,0))&lt;&gt;0,INDEX(PROTRA_capacity!I$3:I$1699,MATCH(CHP_check_vensim_data!$I38,PROTRA_capacity!$F$3:$F$1699,0))=0),"elec 0, heat not",
IF(AND(INDEX(PROTRA_capacity!I$3:I$1699,MATCH(CHP_check_vensim_data!$I38,PROTRA_capacity!$F$3:$F$1699,0))&lt;&gt;0,INDEX(PROTRA_capacity!I$3:I$1699,MATCH(CHP_check_vensim_data!$H38,PROTRA_capacity!$F$3:$F$1699,0))=0),"heat 0, elec not",
IF(AND(INDEX(PROTRA_capacity!I$3:I$1699,MATCH(CHP_check_vensim_data!$I38,PROTRA_capacity!$F$3:$F$1699,0))=0,INDEX(PROTRA_capacity!I$3:I$1699,MATCH(CHP_check_vensim_data!$H38,PROTRA_capacity!$F$3:$F$1699,0))=0),"",
INDEX(PROTRA_capacity!I$3:I$1699,MATCH(CHP_check_vensim_data!$H38,PROTRA_capacity!$F$3:$F$1699,0))/INDEX(PROTRA_capacity!I$3:I$1699,MATCH(CHP_check_vensim_data!$I38,PROTRA_capacity!$F$3:$F$1699,0))
)))</f>
        <v>1.1020994423028052</v>
      </c>
      <c r="N38" s="16">
        <f>IF(AND(INDEX(PROTRA_capacity!J$3:J$1699,MATCH(CHP_check_vensim_data!$H38,PROTRA_capacity!$F$3:$F$1699,0))&lt;&gt;0,INDEX(PROTRA_capacity!J$3:J$1699,MATCH(CHP_check_vensim_data!$I38,PROTRA_capacity!$F$3:$F$1699,0))=0),"elec 0, heat not",
IF(AND(INDEX(PROTRA_capacity!J$3:J$1699,MATCH(CHP_check_vensim_data!$I38,PROTRA_capacity!$F$3:$F$1699,0))&lt;&gt;0,INDEX(PROTRA_capacity!J$3:J$1699,MATCH(CHP_check_vensim_data!$H38,PROTRA_capacity!$F$3:$F$1699,0))=0),"heat 0, elec not",
IF(AND(INDEX(PROTRA_capacity!J$3:J$1699,MATCH(CHP_check_vensim_data!$I38,PROTRA_capacity!$F$3:$F$1699,0))=0,INDEX(PROTRA_capacity!J$3:J$1699,MATCH(CHP_check_vensim_data!$H38,PROTRA_capacity!$F$3:$F$1699,0))=0),"",
INDEX(PROTRA_capacity!J$3:J$1699,MATCH(CHP_check_vensim_data!$H38,PROTRA_capacity!$F$3:$F$1699,0))/INDEX(PROTRA_capacity!J$3:J$1699,MATCH(CHP_check_vensim_data!$I38,PROTRA_capacity!$F$3:$F$1699,0))
)))</f>
        <v>1.050627154706925</v>
      </c>
      <c r="O38" s="16">
        <f>IF(AND(INDEX(PROTRA_capacity!K$3:K$1699,MATCH(CHP_check_vensim_data!$H38,PROTRA_capacity!$F$3:$F$1699,0))&lt;&gt;0,INDEX(PROTRA_capacity!K$3:K$1699,MATCH(CHP_check_vensim_data!$I38,PROTRA_capacity!$F$3:$F$1699,0))=0),"elec 0, heat not",
IF(AND(INDEX(PROTRA_capacity!K$3:K$1699,MATCH(CHP_check_vensim_data!$I38,PROTRA_capacity!$F$3:$F$1699,0))&lt;&gt;0,INDEX(PROTRA_capacity!K$3:K$1699,MATCH(CHP_check_vensim_data!$H38,PROTRA_capacity!$F$3:$F$1699,0))=0),"heat 0, elec not",
IF(AND(INDEX(PROTRA_capacity!K$3:K$1699,MATCH(CHP_check_vensim_data!$I38,PROTRA_capacity!$F$3:$F$1699,0))=0,INDEX(PROTRA_capacity!K$3:K$1699,MATCH(CHP_check_vensim_data!$H38,PROTRA_capacity!$F$3:$F$1699,0))=0),"",
INDEX(PROTRA_capacity!K$3:K$1699,MATCH(CHP_check_vensim_data!$H38,PROTRA_capacity!$F$3:$F$1699,0))/INDEX(PROTRA_capacity!K$3:K$1699,MATCH(CHP_check_vensim_data!$I38,PROTRA_capacity!$F$3:$F$1699,0))
)))</f>
        <v>1.1278468353975608</v>
      </c>
      <c r="P38" s="16">
        <f>IF(AND(INDEX(PROTRA_capacity!L$3:L$1699,MATCH(CHP_check_vensim_data!$H38,PROTRA_capacity!$F$3:$F$1699,0))&lt;&gt;0,INDEX(PROTRA_capacity!L$3:L$1699,MATCH(CHP_check_vensim_data!$I38,PROTRA_capacity!$F$3:$F$1699,0))=0),"elec 0, heat not",
IF(AND(INDEX(PROTRA_capacity!L$3:L$1699,MATCH(CHP_check_vensim_data!$I38,PROTRA_capacity!$F$3:$F$1699,0))&lt;&gt;0,INDEX(PROTRA_capacity!L$3:L$1699,MATCH(CHP_check_vensim_data!$H38,PROTRA_capacity!$F$3:$F$1699,0))=0),"heat 0, elec not",
IF(AND(INDEX(PROTRA_capacity!L$3:L$1699,MATCH(CHP_check_vensim_data!$I38,PROTRA_capacity!$F$3:$F$1699,0))=0,INDEX(PROTRA_capacity!L$3:L$1699,MATCH(CHP_check_vensim_data!$H38,PROTRA_capacity!$F$3:$F$1699,0))=0),"",
INDEX(PROTRA_capacity!L$3:L$1699,MATCH(CHP_check_vensim_data!$H38,PROTRA_capacity!$F$3:$F$1699,0))/INDEX(PROTRA_capacity!L$3:L$1699,MATCH(CHP_check_vensim_data!$I38,PROTRA_capacity!$F$3:$F$1699,0))
)))</f>
        <v>0.98343814283864595</v>
      </c>
      <c r="Q38" s="16">
        <f>IF(AND(INDEX(PROTRA_capacity!M$3:M$1699,MATCH(CHP_check_vensim_data!$H38,PROTRA_capacity!$F$3:$F$1699,0))&lt;&gt;0,INDEX(PROTRA_capacity!M$3:M$1699,MATCH(CHP_check_vensim_data!$I38,PROTRA_capacity!$F$3:$F$1699,0))=0),"elec 0, heat not",
IF(AND(INDEX(PROTRA_capacity!M$3:M$1699,MATCH(CHP_check_vensim_data!$I38,PROTRA_capacity!$F$3:$F$1699,0))&lt;&gt;0,INDEX(PROTRA_capacity!M$3:M$1699,MATCH(CHP_check_vensim_data!$H38,PROTRA_capacity!$F$3:$F$1699,0))=0),"heat 0, elec not",
IF(AND(INDEX(PROTRA_capacity!M$3:M$1699,MATCH(CHP_check_vensim_data!$I38,PROTRA_capacity!$F$3:$F$1699,0))=0,INDEX(PROTRA_capacity!M$3:M$1699,MATCH(CHP_check_vensim_data!$H38,PROTRA_capacity!$F$3:$F$1699,0))=0),"",
INDEX(PROTRA_capacity!M$3:M$1699,MATCH(CHP_check_vensim_data!$H38,PROTRA_capacity!$F$3:$F$1699,0))/INDEX(PROTRA_capacity!M$3:M$1699,MATCH(CHP_check_vensim_data!$I38,PROTRA_capacity!$F$3:$F$1699,0))
)))</f>
        <v>0.96752038742548196</v>
      </c>
      <c r="R38" s="16">
        <f>IF(AND(INDEX(PROTRA_capacity!N$3:N$1699,MATCH(CHP_check_vensim_data!$H38,PROTRA_capacity!$F$3:$F$1699,0))&lt;&gt;0,INDEX(PROTRA_capacity!N$3:N$1699,MATCH(CHP_check_vensim_data!$I38,PROTRA_capacity!$F$3:$F$1699,0))=0),"elec 0, heat not",
IF(AND(INDEX(PROTRA_capacity!N$3:N$1699,MATCH(CHP_check_vensim_data!$I38,PROTRA_capacity!$F$3:$F$1699,0))&lt;&gt;0,INDEX(PROTRA_capacity!N$3:N$1699,MATCH(CHP_check_vensim_data!$H38,PROTRA_capacity!$F$3:$F$1699,0))=0),"heat 0, elec not",
IF(AND(INDEX(PROTRA_capacity!N$3:N$1699,MATCH(CHP_check_vensim_data!$I38,PROTRA_capacity!$F$3:$F$1699,0))=0,INDEX(PROTRA_capacity!N$3:N$1699,MATCH(CHP_check_vensim_data!$H38,PROTRA_capacity!$F$3:$F$1699,0))=0),"",
INDEX(PROTRA_capacity!N$3:N$1699,MATCH(CHP_check_vensim_data!$H38,PROTRA_capacity!$F$3:$F$1699,0))/INDEX(PROTRA_capacity!N$3:N$1699,MATCH(CHP_check_vensim_data!$I38,PROTRA_capacity!$F$3:$F$1699,0))
)))</f>
        <v>0.98192046332175342</v>
      </c>
      <c r="S38" s="16">
        <f>IF(AND(INDEX(PROTRA_capacity!O$3:O$1699,MATCH(CHP_check_vensim_data!$H38,PROTRA_capacity!$F$3:$F$1699,0))&lt;&gt;0,INDEX(PROTRA_capacity!O$3:O$1699,MATCH(CHP_check_vensim_data!$I38,PROTRA_capacity!$F$3:$F$1699,0))=0),"elec 0, heat not",
IF(AND(INDEX(PROTRA_capacity!O$3:O$1699,MATCH(CHP_check_vensim_data!$I38,PROTRA_capacity!$F$3:$F$1699,0))&lt;&gt;0,INDEX(PROTRA_capacity!O$3:O$1699,MATCH(CHP_check_vensim_data!$H38,PROTRA_capacity!$F$3:$F$1699,0))=0),"heat 0, elec not",
IF(AND(INDEX(PROTRA_capacity!O$3:O$1699,MATCH(CHP_check_vensim_data!$I38,PROTRA_capacity!$F$3:$F$1699,0))=0,INDEX(PROTRA_capacity!O$3:O$1699,MATCH(CHP_check_vensim_data!$H38,PROTRA_capacity!$F$3:$F$1699,0))=0),"",
INDEX(PROTRA_capacity!O$3:O$1699,MATCH(CHP_check_vensim_data!$H38,PROTRA_capacity!$F$3:$F$1699,0))/INDEX(PROTRA_capacity!O$3:O$1699,MATCH(CHP_check_vensim_data!$I38,PROTRA_capacity!$F$3:$F$1699,0))
)))</f>
        <v>0.88436825780744666</v>
      </c>
      <c r="T38" s="16">
        <f>IF(AND(INDEX(PROTRA_capacity!P$3:P$1699,MATCH(CHP_check_vensim_data!$H38,PROTRA_capacity!$F$3:$F$1699,0))&lt;&gt;0,INDEX(PROTRA_capacity!P$3:P$1699,MATCH(CHP_check_vensim_data!$I38,PROTRA_capacity!$F$3:$F$1699,0))=0),"elec 0, heat not",
IF(AND(INDEX(PROTRA_capacity!P$3:P$1699,MATCH(CHP_check_vensim_data!$I38,PROTRA_capacity!$F$3:$F$1699,0))&lt;&gt;0,INDEX(PROTRA_capacity!P$3:P$1699,MATCH(CHP_check_vensim_data!$H38,PROTRA_capacity!$F$3:$F$1699,0))=0),"heat 0, elec not",
IF(AND(INDEX(PROTRA_capacity!P$3:P$1699,MATCH(CHP_check_vensim_data!$I38,PROTRA_capacity!$F$3:$F$1699,0))=0,INDEX(PROTRA_capacity!P$3:P$1699,MATCH(CHP_check_vensim_data!$H38,PROTRA_capacity!$F$3:$F$1699,0))=0),"",
INDEX(PROTRA_capacity!P$3:P$1699,MATCH(CHP_check_vensim_data!$H38,PROTRA_capacity!$F$3:$F$1699,0))/INDEX(PROTRA_capacity!P$3:P$1699,MATCH(CHP_check_vensim_data!$I38,PROTRA_capacity!$F$3:$F$1699,0))
)))</f>
        <v>0.92334336045399423</v>
      </c>
      <c r="U38" s="16">
        <f>IF(AND(INDEX(PROTRA_capacity!Q$3:Q$1699,MATCH(CHP_check_vensim_data!$H38,PROTRA_capacity!$F$3:$F$1699,0))&lt;&gt;0,INDEX(PROTRA_capacity!Q$3:Q$1699,MATCH(CHP_check_vensim_data!$I38,PROTRA_capacity!$F$3:$F$1699,0))=0),"elec 0, heat not",
IF(AND(INDEX(PROTRA_capacity!Q$3:Q$1699,MATCH(CHP_check_vensim_data!$I38,PROTRA_capacity!$F$3:$F$1699,0))&lt;&gt;0,INDEX(PROTRA_capacity!Q$3:Q$1699,MATCH(CHP_check_vensim_data!$H38,PROTRA_capacity!$F$3:$F$1699,0))=0),"heat 0, elec not",
IF(AND(INDEX(PROTRA_capacity!Q$3:Q$1699,MATCH(CHP_check_vensim_data!$I38,PROTRA_capacity!$F$3:$F$1699,0))=0,INDEX(PROTRA_capacity!Q$3:Q$1699,MATCH(CHP_check_vensim_data!$H38,PROTRA_capacity!$F$3:$F$1699,0))=0),"",
INDEX(PROTRA_capacity!Q$3:Q$1699,MATCH(CHP_check_vensim_data!$H38,PROTRA_capacity!$F$3:$F$1699,0))/INDEX(PROTRA_capacity!Q$3:Q$1699,MATCH(CHP_check_vensim_data!$I38,PROTRA_capacity!$F$3:$F$1699,0))
)))</f>
        <v>0.92553132234541802</v>
      </c>
      <c r="V38" s="16">
        <f>IF(AND(INDEX(PROTRA_capacity!R$3:R$1699,MATCH(CHP_check_vensim_data!$H38,PROTRA_capacity!$F$3:$F$1699,0))&lt;&gt;0,INDEX(PROTRA_capacity!R$3:R$1699,MATCH(CHP_check_vensim_data!$I38,PROTRA_capacity!$F$3:$F$1699,0))=0),"elec 0, heat not",
IF(AND(INDEX(PROTRA_capacity!R$3:R$1699,MATCH(CHP_check_vensim_data!$I38,PROTRA_capacity!$F$3:$F$1699,0))&lt;&gt;0,INDEX(PROTRA_capacity!R$3:R$1699,MATCH(CHP_check_vensim_data!$H38,PROTRA_capacity!$F$3:$F$1699,0))=0),"heat 0, elec not",
IF(AND(INDEX(PROTRA_capacity!R$3:R$1699,MATCH(CHP_check_vensim_data!$I38,PROTRA_capacity!$F$3:$F$1699,0))=0,INDEX(PROTRA_capacity!R$3:R$1699,MATCH(CHP_check_vensim_data!$H38,PROTRA_capacity!$F$3:$F$1699,0))=0),"",
INDEX(PROTRA_capacity!R$3:R$1699,MATCH(CHP_check_vensim_data!$H38,PROTRA_capacity!$F$3:$F$1699,0))/INDEX(PROTRA_capacity!R$3:R$1699,MATCH(CHP_check_vensim_data!$I38,PROTRA_capacity!$F$3:$F$1699,0))
)))</f>
        <v>0.89437273200034528</v>
      </c>
      <c r="W38" s="16">
        <f>IF(AND(INDEX(PROTRA_capacity!S$3:S$1699,MATCH(CHP_check_vensim_data!$H38,PROTRA_capacity!$F$3:$F$1699,0))&lt;&gt;0,INDEX(PROTRA_capacity!S$3:S$1699,MATCH(CHP_check_vensim_data!$I38,PROTRA_capacity!$F$3:$F$1699,0))=0),"elec 0, heat not",
IF(AND(INDEX(PROTRA_capacity!S$3:S$1699,MATCH(CHP_check_vensim_data!$I38,PROTRA_capacity!$F$3:$F$1699,0))&lt;&gt;0,INDEX(PROTRA_capacity!S$3:S$1699,MATCH(CHP_check_vensim_data!$H38,PROTRA_capacity!$F$3:$F$1699,0))=0),"heat 0, elec not",
IF(AND(INDEX(PROTRA_capacity!S$3:S$1699,MATCH(CHP_check_vensim_data!$I38,PROTRA_capacity!$F$3:$F$1699,0))=0,INDEX(PROTRA_capacity!S$3:S$1699,MATCH(CHP_check_vensim_data!$H38,PROTRA_capacity!$F$3:$F$1699,0))=0),"",
INDEX(PROTRA_capacity!S$3:S$1699,MATCH(CHP_check_vensim_data!$H38,PROTRA_capacity!$F$3:$F$1699,0))/INDEX(PROTRA_capacity!S$3:S$1699,MATCH(CHP_check_vensim_data!$I38,PROTRA_capacity!$F$3:$F$1699,0))
)))</f>
        <v>0.85572970339787413</v>
      </c>
      <c r="X38" s="16">
        <f>IF(AND(INDEX(PROTRA_capacity!T$3:T$1699,MATCH(CHP_check_vensim_data!$H38,PROTRA_capacity!$F$3:$F$1699,0))&lt;&gt;0,INDEX(PROTRA_capacity!T$3:T$1699,MATCH(CHP_check_vensim_data!$I38,PROTRA_capacity!$F$3:$F$1699,0))=0),"elec 0, heat not",
IF(AND(INDEX(PROTRA_capacity!T$3:T$1699,MATCH(CHP_check_vensim_data!$I38,PROTRA_capacity!$F$3:$F$1699,0))&lt;&gt;0,INDEX(PROTRA_capacity!T$3:T$1699,MATCH(CHP_check_vensim_data!$H38,PROTRA_capacity!$F$3:$F$1699,0))=0),"heat 0, elec not",
IF(AND(INDEX(PROTRA_capacity!T$3:T$1699,MATCH(CHP_check_vensim_data!$I38,PROTRA_capacity!$F$3:$F$1699,0))=0,INDEX(PROTRA_capacity!T$3:T$1699,MATCH(CHP_check_vensim_data!$H38,PROTRA_capacity!$F$3:$F$1699,0))=0),"",
INDEX(PROTRA_capacity!T$3:T$1699,MATCH(CHP_check_vensim_data!$H38,PROTRA_capacity!$F$3:$F$1699,0))/INDEX(PROTRA_capacity!T$3:T$1699,MATCH(CHP_check_vensim_data!$I38,PROTRA_capacity!$F$3:$F$1699,0))
)))</f>
        <v>0.8064867617921716</v>
      </c>
      <c r="Y38" s="16">
        <f>IF(AND(INDEX(PROTRA_capacity!U$3:U$1699,MATCH(CHP_check_vensim_data!$H38,PROTRA_capacity!$F$3:$F$1699,0))&lt;&gt;0,INDEX(PROTRA_capacity!U$3:U$1699,MATCH(CHP_check_vensim_data!$I38,PROTRA_capacity!$F$3:$F$1699,0))=0),"elec 0, heat not",
IF(AND(INDEX(PROTRA_capacity!U$3:U$1699,MATCH(CHP_check_vensim_data!$I38,PROTRA_capacity!$F$3:$F$1699,0))&lt;&gt;0,INDEX(PROTRA_capacity!U$3:U$1699,MATCH(CHP_check_vensim_data!$H38,PROTRA_capacity!$F$3:$F$1699,0))=0),"heat 0, elec not",
IF(AND(INDEX(PROTRA_capacity!U$3:U$1699,MATCH(CHP_check_vensim_data!$I38,PROTRA_capacity!$F$3:$F$1699,0))=0,INDEX(PROTRA_capacity!U$3:U$1699,MATCH(CHP_check_vensim_data!$H38,PROTRA_capacity!$F$3:$F$1699,0))=0),"",
INDEX(PROTRA_capacity!U$3:U$1699,MATCH(CHP_check_vensim_data!$H38,PROTRA_capacity!$F$3:$F$1699,0))/INDEX(PROTRA_capacity!U$3:U$1699,MATCH(CHP_check_vensim_data!$I38,PROTRA_capacity!$F$3:$F$1699,0))
)))</f>
        <v>0.79263784924493008</v>
      </c>
      <c r="Z38" s="72">
        <f t="shared" si="3"/>
        <v>0.81828477147832535</v>
      </c>
    </row>
    <row r="39" spans="1:26" x14ac:dyDescent="0.35">
      <c r="A39" t="s">
        <v>69</v>
      </c>
      <c r="B39" t="s">
        <v>41</v>
      </c>
      <c r="C39" t="str">
        <f t="shared" si="19"/>
        <v>EU27_TO_heat</v>
      </c>
      <c r="D39" t="str">
        <f t="shared" si="20"/>
        <v>PROTRA_CHP_HP_I</v>
      </c>
      <c r="E39" t="s">
        <v>6</v>
      </c>
      <c r="F39" t="str">
        <f t="shared" si="21"/>
        <v>CHP</v>
      </c>
      <c r="G39" t="str">
        <f t="shared" si="13"/>
        <v>CCS</v>
      </c>
      <c r="H39" t="str">
        <f t="shared" si="14"/>
        <v>EU27TO_heatPROTRA_CHP_solid_fossil_CCS</v>
      </c>
      <c r="I39" t="str">
        <f t="shared" si="15"/>
        <v>EU27TO_elecPROTRA_CHP_solid_fossil_CCS</v>
      </c>
      <c r="J39" s="16" t="e">
        <f>IF(AND(INDEX(PROTRA_capacity!#REF!,MATCH(CHP_check_vensim_data!$H39,PROTRA_capacity!$F$3:$F$1699,0))&lt;&gt;0,INDEX(PROTRA_capacity!#REF!,MATCH(CHP_check_vensim_data!$I39,PROTRA_capacity!$F$3:$F$1699,0))=0),"elec 0, heat not",
IF(AND(INDEX(PROTRA_capacity!#REF!,MATCH(CHP_check_vensim_data!$I39,PROTRA_capacity!$F$3:$F$1699,0))&lt;&gt;0,INDEX(PROTRA_capacity!#REF!,MATCH(CHP_check_vensim_data!$H39,PROTRA_capacity!$F$3:$F$1699,0))=0),"heat 0, elec not",
IF(AND(INDEX(PROTRA_capacity!#REF!,MATCH(CHP_check_vensim_data!$I39,PROTRA_capacity!$F$3:$F$1699,0))=0,INDEX(PROTRA_capacity!#REF!,MATCH(CHP_check_vensim_data!$H39,PROTRA_capacity!$F$3:$F$1699,0))=0),"",
INDEX(PROTRA_capacity!#REF!,MATCH(CHP_check_vensim_data!$H39,PROTRA_capacity!$F$3:$F$1699,0))/INDEX(PROTRA_capacity!#REF!,MATCH(CHP_check_vensim_data!$I39,PROTRA_capacity!$F$3:$F$1699,0))
)))</f>
        <v>#REF!</v>
      </c>
      <c r="K39" s="16" t="str">
        <f>IF(AND(INDEX(PROTRA_capacity!G$3:G$1699,MATCH(CHP_check_vensim_data!$H39,PROTRA_capacity!$F$3:$F$1699,0))&lt;&gt;0,INDEX(PROTRA_capacity!G$3:G$1699,MATCH(CHP_check_vensim_data!$I39,PROTRA_capacity!$F$3:$F$1699,0))=0),"elec 0, heat not",
IF(AND(INDEX(PROTRA_capacity!G$3:G$1699,MATCH(CHP_check_vensim_data!$I39,PROTRA_capacity!$F$3:$F$1699,0))&lt;&gt;0,INDEX(PROTRA_capacity!G$3:G$1699,MATCH(CHP_check_vensim_data!$H39,PROTRA_capacity!$F$3:$F$1699,0))=0),"heat 0, elec not",
IF(AND(INDEX(PROTRA_capacity!G$3:G$1699,MATCH(CHP_check_vensim_data!$I39,PROTRA_capacity!$F$3:$F$1699,0))=0,INDEX(PROTRA_capacity!G$3:G$1699,MATCH(CHP_check_vensim_data!$H39,PROTRA_capacity!$F$3:$F$1699,0))=0),"",
INDEX(PROTRA_capacity!G$3:G$1699,MATCH(CHP_check_vensim_data!$H39,PROTRA_capacity!$F$3:$F$1699,0))/INDEX(PROTRA_capacity!G$3:G$1699,MATCH(CHP_check_vensim_data!$I39,PROTRA_capacity!$F$3:$F$1699,0))
)))</f>
        <v/>
      </c>
      <c r="L39" s="16" t="str">
        <f>IF(AND(INDEX(PROTRA_capacity!H$3:H$1699,MATCH(CHP_check_vensim_data!$H39,PROTRA_capacity!$F$3:$F$1699,0))&lt;&gt;0,INDEX(PROTRA_capacity!H$3:H$1699,MATCH(CHP_check_vensim_data!$I39,PROTRA_capacity!$F$3:$F$1699,0))=0),"elec 0, heat not",
IF(AND(INDEX(PROTRA_capacity!H$3:H$1699,MATCH(CHP_check_vensim_data!$I39,PROTRA_capacity!$F$3:$F$1699,0))&lt;&gt;0,INDEX(PROTRA_capacity!H$3:H$1699,MATCH(CHP_check_vensim_data!$H39,PROTRA_capacity!$F$3:$F$1699,0))=0),"heat 0, elec not",
IF(AND(INDEX(PROTRA_capacity!H$3:H$1699,MATCH(CHP_check_vensim_data!$I39,PROTRA_capacity!$F$3:$F$1699,0))=0,INDEX(PROTRA_capacity!H$3:H$1699,MATCH(CHP_check_vensim_data!$H39,PROTRA_capacity!$F$3:$F$1699,0))=0),"",
INDEX(PROTRA_capacity!H$3:H$1699,MATCH(CHP_check_vensim_data!$H39,PROTRA_capacity!$F$3:$F$1699,0))/INDEX(PROTRA_capacity!H$3:H$1699,MATCH(CHP_check_vensim_data!$I39,PROTRA_capacity!$F$3:$F$1699,0))
)))</f>
        <v/>
      </c>
      <c r="M39" s="16" t="str">
        <f>IF(AND(INDEX(PROTRA_capacity!I$3:I$1699,MATCH(CHP_check_vensim_data!$H39,PROTRA_capacity!$F$3:$F$1699,0))&lt;&gt;0,INDEX(PROTRA_capacity!I$3:I$1699,MATCH(CHP_check_vensim_data!$I39,PROTRA_capacity!$F$3:$F$1699,0))=0),"elec 0, heat not",
IF(AND(INDEX(PROTRA_capacity!I$3:I$1699,MATCH(CHP_check_vensim_data!$I39,PROTRA_capacity!$F$3:$F$1699,0))&lt;&gt;0,INDEX(PROTRA_capacity!I$3:I$1699,MATCH(CHP_check_vensim_data!$H39,PROTRA_capacity!$F$3:$F$1699,0))=0),"heat 0, elec not",
IF(AND(INDEX(PROTRA_capacity!I$3:I$1699,MATCH(CHP_check_vensim_data!$I39,PROTRA_capacity!$F$3:$F$1699,0))=0,INDEX(PROTRA_capacity!I$3:I$1699,MATCH(CHP_check_vensim_data!$H39,PROTRA_capacity!$F$3:$F$1699,0))=0),"",
INDEX(PROTRA_capacity!I$3:I$1699,MATCH(CHP_check_vensim_data!$H39,PROTRA_capacity!$F$3:$F$1699,0))/INDEX(PROTRA_capacity!I$3:I$1699,MATCH(CHP_check_vensim_data!$I39,PROTRA_capacity!$F$3:$F$1699,0))
)))</f>
        <v/>
      </c>
      <c r="N39" s="16" t="str">
        <f>IF(AND(INDEX(PROTRA_capacity!J$3:J$1699,MATCH(CHP_check_vensim_data!$H39,PROTRA_capacity!$F$3:$F$1699,0))&lt;&gt;0,INDEX(PROTRA_capacity!J$3:J$1699,MATCH(CHP_check_vensim_data!$I39,PROTRA_capacity!$F$3:$F$1699,0))=0),"elec 0, heat not",
IF(AND(INDEX(PROTRA_capacity!J$3:J$1699,MATCH(CHP_check_vensim_data!$I39,PROTRA_capacity!$F$3:$F$1699,0))&lt;&gt;0,INDEX(PROTRA_capacity!J$3:J$1699,MATCH(CHP_check_vensim_data!$H39,PROTRA_capacity!$F$3:$F$1699,0))=0),"heat 0, elec not",
IF(AND(INDEX(PROTRA_capacity!J$3:J$1699,MATCH(CHP_check_vensim_data!$I39,PROTRA_capacity!$F$3:$F$1699,0))=0,INDEX(PROTRA_capacity!J$3:J$1699,MATCH(CHP_check_vensim_data!$H39,PROTRA_capacity!$F$3:$F$1699,0))=0),"",
INDEX(PROTRA_capacity!J$3:J$1699,MATCH(CHP_check_vensim_data!$H39,PROTRA_capacity!$F$3:$F$1699,0))/INDEX(PROTRA_capacity!J$3:J$1699,MATCH(CHP_check_vensim_data!$I39,PROTRA_capacity!$F$3:$F$1699,0))
)))</f>
        <v/>
      </c>
      <c r="O39" s="16" t="str">
        <f>IF(AND(INDEX(PROTRA_capacity!K$3:K$1699,MATCH(CHP_check_vensim_data!$H39,PROTRA_capacity!$F$3:$F$1699,0))&lt;&gt;0,INDEX(PROTRA_capacity!K$3:K$1699,MATCH(CHP_check_vensim_data!$I39,PROTRA_capacity!$F$3:$F$1699,0))=0),"elec 0, heat not",
IF(AND(INDEX(PROTRA_capacity!K$3:K$1699,MATCH(CHP_check_vensim_data!$I39,PROTRA_capacity!$F$3:$F$1699,0))&lt;&gt;0,INDEX(PROTRA_capacity!K$3:K$1699,MATCH(CHP_check_vensim_data!$H39,PROTRA_capacity!$F$3:$F$1699,0))=0),"heat 0, elec not",
IF(AND(INDEX(PROTRA_capacity!K$3:K$1699,MATCH(CHP_check_vensim_data!$I39,PROTRA_capacity!$F$3:$F$1699,0))=0,INDEX(PROTRA_capacity!K$3:K$1699,MATCH(CHP_check_vensim_data!$H39,PROTRA_capacity!$F$3:$F$1699,0))=0),"",
INDEX(PROTRA_capacity!K$3:K$1699,MATCH(CHP_check_vensim_data!$H39,PROTRA_capacity!$F$3:$F$1699,0))/INDEX(PROTRA_capacity!K$3:K$1699,MATCH(CHP_check_vensim_data!$I39,PROTRA_capacity!$F$3:$F$1699,0))
)))</f>
        <v/>
      </c>
      <c r="P39" s="16" t="str">
        <f>IF(AND(INDEX(PROTRA_capacity!L$3:L$1699,MATCH(CHP_check_vensim_data!$H39,PROTRA_capacity!$F$3:$F$1699,0))&lt;&gt;0,INDEX(PROTRA_capacity!L$3:L$1699,MATCH(CHP_check_vensim_data!$I39,PROTRA_capacity!$F$3:$F$1699,0))=0),"elec 0, heat not",
IF(AND(INDEX(PROTRA_capacity!L$3:L$1699,MATCH(CHP_check_vensim_data!$I39,PROTRA_capacity!$F$3:$F$1699,0))&lt;&gt;0,INDEX(PROTRA_capacity!L$3:L$1699,MATCH(CHP_check_vensim_data!$H39,PROTRA_capacity!$F$3:$F$1699,0))=0),"heat 0, elec not",
IF(AND(INDEX(PROTRA_capacity!L$3:L$1699,MATCH(CHP_check_vensim_data!$I39,PROTRA_capacity!$F$3:$F$1699,0))=0,INDEX(PROTRA_capacity!L$3:L$1699,MATCH(CHP_check_vensim_data!$H39,PROTRA_capacity!$F$3:$F$1699,0))=0),"",
INDEX(PROTRA_capacity!L$3:L$1699,MATCH(CHP_check_vensim_data!$H39,PROTRA_capacity!$F$3:$F$1699,0))/INDEX(PROTRA_capacity!L$3:L$1699,MATCH(CHP_check_vensim_data!$I39,PROTRA_capacity!$F$3:$F$1699,0))
)))</f>
        <v/>
      </c>
      <c r="Q39" s="16" t="str">
        <f>IF(AND(INDEX(PROTRA_capacity!M$3:M$1699,MATCH(CHP_check_vensim_data!$H39,PROTRA_capacity!$F$3:$F$1699,0))&lt;&gt;0,INDEX(PROTRA_capacity!M$3:M$1699,MATCH(CHP_check_vensim_data!$I39,PROTRA_capacity!$F$3:$F$1699,0))=0),"elec 0, heat not",
IF(AND(INDEX(PROTRA_capacity!M$3:M$1699,MATCH(CHP_check_vensim_data!$I39,PROTRA_capacity!$F$3:$F$1699,0))&lt;&gt;0,INDEX(PROTRA_capacity!M$3:M$1699,MATCH(CHP_check_vensim_data!$H39,PROTRA_capacity!$F$3:$F$1699,0))=0),"heat 0, elec not",
IF(AND(INDEX(PROTRA_capacity!M$3:M$1699,MATCH(CHP_check_vensim_data!$I39,PROTRA_capacity!$F$3:$F$1699,0))=0,INDEX(PROTRA_capacity!M$3:M$1699,MATCH(CHP_check_vensim_data!$H39,PROTRA_capacity!$F$3:$F$1699,0))=0),"",
INDEX(PROTRA_capacity!M$3:M$1699,MATCH(CHP_check_vensim_data!$H39,PROTRA_capacity!$F$3:$F$1699,0))/INDEX(PROTRA_capacity!M$3:M$1699,MATCH(CHP_check_vensim_data!$I39,PROTRA_capacity!$F$3:$F$1699,0))
)))</f>
        <v/>
      </c>
      <c r="R39" s="16" t="str">
        <f>IF(AND(INDEX(PROTRA_capacity!N$3:N$1699,MATCH(CHP_check_vensim_data!$H39,PROTRA_capacity!$F$3:$F$1699,0))&lt;&gt;0,INDEX(PROTRA_capacity!N$3:N$1699,MATCH(CHP_check_vensim_data!$I39,PROTRA_capacity!$F$3:$F$1699,0))=0),"elec 0, heat not",
IF(AND(INDEX(PROTRA_capacity!N$3:N$1699,MATCH(CHP_check_vensim_data!$I39,PROTRA_capacity!$F$3:$F$1699,0))&lt;&gt;0,INDEX(PROTRA_capacity!N$3:N$1699,MATCH(CHP_check_vensim_data!$H39,PROTRA_capacity!$F$3:$F$1699,0))=0),"heat 0, elec not",
IF(AND(INDEX(PROTRA_capacity!N$3:N$1699,MATCH(CHP_check_vensim_data!$I39,PROTRA_capacity!$F$3:$F$1699,0))=0,INDEX(PROTRA_capacity!N$3:N$1699,MATCH(CHP_check_vensim_data!$H39,PROTRA_capacity!$F$3:$F$1699,0))=0),"",
INDEX(PROTRA_capacity!N$3:N$1699,MATCH(CHP_check_vensim_data!$H39,PROTRA_capacity!$F$3:$F$1699,0))/INDEX(PROTRA_capacity!N$3:N$1699,MATCH(CHP_check_vensim_data!$I39,PROTRA_capacity!$F$3:$F$1699,0))
)))</f>
        <v/>
      </c>
      <c r="S39" s="16" t="str">
        <f>IF(AND(INDEX(PROTRA_capacity!O$3:O$1699,MATCH(CHP_check_vensim_data!$H39,PROTRA_capacity!$F$3:$F$1699,0))&lt;&gt;0,INDEX(PROTRA_capacity!O$3:O$1699,MATCH(CHP_check_vensim_data!$I39,PROTRA_capacity!$F$3:$F$1699,0))=0),"elec 0, heat not",
IF(AND(INDEX(PROTRA_capacity!O$3:O$1699,MATCH(CHP_check_vensim_data!$I39,PROTRA_capacity!$F$3:$F$1699,0))&lt;&gt;0,INDEX(PROTRA_capacity!O$3:O$1699,MATCH(CHP_check_vensim_data!$H39,PROTRA_capacity!$F$3:$F$1699,0))=0),"heat 0, elec not",
IF(AND(INDEX(PROTRA_capacity!O$3:O$1699,MATCH(CHP_check_vensim_data!$I39,PROTRA_capacity!$F$3:$F$1699,0))=0,INDEX(PROTRA_capacity!O$3:O$1699,MATCH(CHP_check_vensim_data!$H39,PROTRA_capacity!$F$3:$F$1699,0))=0),"",
INDEX(PROTRA_capacity!O$3:O$1699,MATCH(CHP_check_vensim_data!$H39,PROTRA_capacity!$F$3:$F$1699,0))/INDEX(PROTRA_capacity!O$3:O$1699,MATCH(CHP_check_vensim_data!$I39,PROTRA_capacity!$F$3:$F$1699,0))
)))</f>
        <v/>
      </c>
      <c r="T39" s="16" t="str">
        <f>IF(AND(INDEX(PROTRA_capacity!P$3:P$1699,MATCH(CHP_check_vensim_data!$H39,PROTRA_capacity!$F$3:$F$1699,0))&lt;&gt;0,INDEX(PROTRA_capacity!P$3:P$1699,MATCH(CHP_check_vensim_data!$I39,PROTRA_capacity!$F$3:$F$1699,0))=0),"elec 0, heat not",
IF(AND(INDEX(PROTRA_capacity!P$3:P$1699,MATCH(CHP_check_vensim_data!$I39,PROTRA_capacity!$F$3:$F$1699,0))&lt;&gt;0,INDEX(PROTRA_capacity!P$3:P$1699,MATCH(CHP_check_vensim_data!$H39,PROTRA_capacity!$F$3:$F$1699,0))=0),"heat 0, elec not",
IF(AND(INDEX(PROTRA_capacity!P$3:P$1699,MATCH(CHP_check_vensim_data!$I39,PROTRA_capacity!$F$3:$F$1699,0))=0,INDEX(PROTRA_capacity!P$3:P$1699,MATCH(CHP_check_vensim_data!$H39,PROTRA_capacity!$F$3:$F$1699,0))=0),"",
INDEX(PROTRA_capacity!P$3:P$1699,MATCH(CHP_check_vensim_data!$H39,PROTRA_capacity!$F$3:$F$1699,0))/INDEX(PROTRA_capacity!P$3:P$1699,MATCH(CHP_check_vensim_data!$I39,PROTRA_capacity!$F$3:$F$1699,0))
)))</f>
        <v/>
      </c>
      <c r="U39" s="16" t="str">
        <f>IF(AND(INDEX(PROTRA_capacity!Q$3:Q$1699,MATCH(CHP_check_vensim_data!$H39,PROTRA_capacity!$F$3:$F$1699,0))&lt;&gt;0,INDEX(PROTRA_capacity!Q$3:Q$1699,MATCH(CHP_check_vensim_data!$I39,PROTRA_capacity!$F$3:$F$1699,0))=0),"elec 0, heat not",
IF(AND(INDEX(PROTRA_capacity!Q$3:Q$1699,MATCH(CHP_check_vensim_data!$I39,PROTRA_capacity!$F$3:$F$1699,0))&lt;&gt;0,INDEX(PROTRA_capacity!Q$3:Q$1699,MATCH(CHP_check_vensim_data!$H39,PROTRA_capacity!$F$3:$F$1699,0))=0),"heat 0, elec not",
IF(AND(INDEX(PROTRA_capacity!Q$3:Q$1699,MATCH(CHP_check_vensim_data!$I39,PROTRA_capacity!$F$3:$F$1699,0))=0,INDEX(PROTRA_capacity!Q$3:Q$1699,MATCH(CHP_check_vensim_data!$H39,PROTRA_capacity!$F$3:$F$1699,0))=0),"",
INDEX(PROTRA_capacity!Q$3:Q$1699,MATCH(CHP_check_vensim_data!$H39,PROTRA_capacity!$F$3:$F$1699,0))/INDEX(PROTRA_capacity!Q$3:Q$1699,MATCH(CHP_check_vensim_data!$I39,PROTRA_capacity!$F$3:$F$1699,0))
)))</f>
        <v/>
      </c>
      <c r="V39" s="16" t="str">
        <f>IF(AND(INDEX(PROTRA_capacity!R$3:R$1699,MATCH(CHP_check_vensim_data!$H39,PROTRA_capacity!$F$3:$F$1699,0))&lt;&gt;0,INDEX(PROTRA_capacity!R$3:R$1699,MATCH(CHP_check_vensim_data!$I39,PROTRA_capacity!$F$3:$F$1699,0))=0),"elec 0, heat not",
IF(AND(INDEX(PROTRA_capacity!R$3:R$1699,MATCH(CHP_check_vensim_data!$I39,PROTRA_capacity!$F$3:$F$1699,0))&lt;&gt;0,INDEX(PROTRA_capacity!R$3:R$1699,MATCH(CHP_check_vensim_data!$H39,PROTRA_capacity!$F$3:$F$1699,0))=0),"heat 0, elec not",
IF(AND(INDEX(PROTRA_capacity!R$3:R$1699,MATCH(CHP_check_vensim_data!$I39,PROTRA_capacity!$F$3:$F$1699,0))=0,INDEX(PROTRA_capacity!R$3:R$1699,MATCH(CHP_check_vensim_data!$H39,PROTRA_capacity!$F$3:$F$1699,0))=0),"",
INDEX(PROTRA_capacity!R$3:R$1699,MATCH(CHP_check_vensim_data!$H39,PROTRA_capacity!$F$3:$F$1699,0))/INDEX(PROTRA_capacity!R$3:R$1699,MATCH(CHP_check_vensim_data!$I39,PROTRA_capacity!$F$3:$F$1699,0))
)))</f>
        <v/>
      </c>
      <c r="W39" s="16" t="str">
        <f>IF(AND(INDEX(PROTRA_capacity!S$3:S$1699,MATCH(CHP_check_vensim_data!$H39,PROTRA_capacity!$F$3:$F$1699,0))&lt;&gt;0,INDEX(PROTRA_capacity!S$3:S$1699,MATCH(CHP_check_vensim_data!$I39,PROTRA_capacity!$F$3:$F$1699,0))=0),"elec 0, heat not",
IF(AND(INDEX(PROTRA_capacity!S$3:S$1699,MATCH(CHP_check_vensim_data!$I39,PROTRA_capacity!$F$3:$F$1699,0))&lt;&gt;0,INDEX(PROTRA_capacity!S$3:S$1699,MATCH(CHP_check_vensim_data!$H39,PROTRA_capacity!$F$3:$F$1699,0))=0),"heat 0, elec not",
IF(AND(INDEX(PROTRA_capacity!S$3:S$1699,MATCH(CHP_check_vensim_data!$I39,PROTRA_capacity!$F$3:$F$1699,0))=0,INDEX(PROTRA_capacity!S$3:S$1699,MATCH(CHP_check_vensim_data!$H39,PROTRA_capacity!$F$3:$F$1699,0))=0),"",
INDEX(PROTRA_capacity!S$3:S$1699,MATCH(CHP_check_vensim_data!$H39,PROTRA_capacity!$F$3:$F$1699,0))/INDEX(PROTRA_capacity!S$3:S$1699,MATCH(CHP_check_vensim_data!$I39,PROTRA_capacity!$F$3:$F$1699,0))
)))</f>
        <v/>
      </c>
      <c r="X39" s="16" t="str">
        <f>IF(AND(INDEX(PROTRA_capacity!T$3:T$1699,MATCH(CHP_check_vensim_data!$H39,PROTRA_capacity!$F$3:$F$1699,0))&lt;&gt;0,INDEX(PROTRA_capacity!T$3:T$1699,MATCH(CHP_check_vensim_data!$I39,PROTRA_capacity!$F$3:$F$1699,0))=0),"elec 0, heat not",
IF(AND(INDEX(PROTRA_capacity!T$3:T$1699,MATCH(CHP_check_vensim_data!$I39,PROTRA_capacity!$F$3:$F$1699,0))&lt;&gt;0,INDEX(PROTRA_capacity!T$3:T$1699,MATCH(CHP_check_vensim_data!$H39,PROTRA_capacity!$F$3:$F$1699,0))=0),"heat 0, elec not",
IF(AND(INDEX(PROTRA_capacity!T$3:T$1699,MATCH(CHP_check_vensim_data!$I39,PROTRA_capacity!$F$3:$F$1699,0))=0,INDEX(PROTRA_capacity!T$3:T$1699,MATCH(CHP_check_vensim_data!$H39,PROTRA_capacity!$F$3:$F$1699,0))=0),"",
INDEX(PROTRA_capacity!T$3:T$1699,MATCH(CHP_check_vensim_data!$H39,PROTRA_capacity!$F$3:$F$1699,0))/INDEX(PROTRA_capacity!T$3:T$1699,MATCH(CHP_check_vensim_data!$I39,PROTRA_capacity!$F$3:$F$1699,0))
)))</f>
        <v/>
      </c>
      <c r="Y39" s="16" t="str">
        <f>IF(AND(INDEX(PROTRA_capacity!U$3:U$1699,MATCH(CHP_check_vensim_data!$H39,PROTRA_capacity!$F$3:$F$1699,0))&lt;&gt;0,INDEX(PROTRA_capacity!U$3:U$1699,MATCH(CHP_check_vensim_data!$I39,PROTRA_capacity!$F$3:$F$1699,0))=0),"elec 0, heat not",
IF(AND(INDEX(PROTRA_capacity!U$3:U$1699,MATCH(CHP_check_vensim_data!$I39,PROTRA_capacity!$F$3:$F$1699,0))&lt;&gt;0,INDEX(PROTRA_capacity!U$3:U$1699,MATCH(CHP_check_vensim_data!$H39,PROTRA_capacity!$F$3:$F$1699,0))=0),"heat 0, elec not",
IF(AND(INDEX(PROTRA_capacity!U$3:U$1699,MATCH(CHP_check_vensim_data!$I39,PROTRA_capacity!$F$3:$F$1699,0))=0,INDEX(PROTRA_capacity!U$3:U$1699,MATCH(CHP_check_vensim_data!$H39,PROTRA_capacity!$F$3:$F$1699,0))=0),"",
INDEX(PROTRA_capacity!U$3:U$1699,MATCH(CHP_check_vensim_data!$H39,PROTRA_capacity!$F$3:$F$1699,0))/INDEX(PROTRA_capacity!U$3:U$1699,MATCH(CHP_check_vensim_data!$I39,PROTRA_capacity!$F$3:$F$1699,0))
)))</f>
        <v/>
      </c>
      <c r="Z39" s="72" t="e">
        <f t="shared" si="3"/>
        <v>#DIV/0!</v>
      </c>
    </row>
    <row r="40" spans="1:26" x14ac:dyDescent="0.35">
      <c r="A40" t="s">
        <v>69</v>
      </c>
      <c r="B40" t="s">
        <v>41</v>
      </c>
      <c r="C40" t="str">
        <f t="shared" si="19"/>
        <v>EU27_TO_heat</v>
      </c>
      <c r="D40" t="str">
        <f t="shared" si="20"/>
        <v>PROTRA_CHP_HP_I</v>
      </c>
      <c r="E40" t="s">
        <v>7</v>
      </c>
      <c r="F40" t="str">
        <f t="shared" si="21"/>
        <v>CHP</v>
      </c>
      <c r="G40" t="str">
        <f t="shared" si="13"/>
        <v>ste</v>
      </c>
      <c r="H40" t="str">
        <f t="shared" si="14"/>
        <v>EU27TO_heatPROTRA_CHP_waste</v>
      </c>
      <c r="I40" t="str">
        <f t="shared" si="15"/>
        <v>EU27TO_elecPROTRA_CHP_waste</v>
      </c>
      <c r="J40" s="16" t="e">
        <f>IF(AND(INDEX(PROTRA_capacity!#REF!,MATCH(CHP_check_vensim_data!$H40,PROTRA_capacity!$F$3:$F$1699,0))&lt;&gt;0,INDEX(PROTRA_capacity!#REF!,MATCH(CHP_check_vensim_data!$I40,PROTRA_capacity!$F$3:$F$1699,0))=0),"elec 0, heat not",
IF(AND(INDEX(PROTRA_capacity!#REF!,MATCH(CHP_check_vensim_data!$I40,PROTRA_capacity!$F$3:$F$1699,0))&lt;&gt;0,INDEX(PROTRA_capacity!#REF!,MATCH(CHP_check_vensim_data!$H40,PROTRA_capacity!$F$3:$F$1699,0))=0),"heat 0, elec not",
IF(AND(INDEX(PROTRA_capacity!#REF!,MATCH(CHP_check_vensim_data!$I40,PROTRA_capacity!$F$3:$F$1699,0))=0,INDEX(PROTRA_capacity!#REF!,MATCH(CHP_check_vensim_data!$H40,PROTRA_capacity!$F$3:$F$1699,0))=0),"",
INDEX(PROTRA_capacity!#REF!,MATCH(CHP_check_vensim_data!$H40,PROTRA_capacity!$F$3:$F$1699,0))/INDEX(PROTRA_capacity!#REF!,MATCH(CHP_check_vensim_data!$I40,PROTRA_capacity!$F$3:$F$1699,0))
)))</f>
        <v>#REF!</v>
      </c>
      <c r="K40" s="16">
        <f>IF(AND(INDEX(PROTRA_capacity!G$3:G$1699,MATCH(CHP_check_vensim_data!$H40,PROTRA_capacity!$F$3:$F$1699,0))&lt;&gt;0,INDEX(PROTRA_capacity!G$3:G$1699,MATCH(CHP_check_vensim_data!$I40,PROTRA_capacity!$F$3:$F$1699,0))=0),"elec 0, heat not",
IF(AND(INDEX(PROTRA_capacity!G$3:G$1699,MATCH(CHP_check_vensim_data!$I40,PROTRA_capacity!$F$3:$F$1699,0))&lt;&gt;0,INDEX(PROTRA_capacity!G$3:G$1699,MATCH(CHP_check_vensim_data!$H40,PROTRA_capacity!$F$3:$F$1699,0))=0),"heat 0, elec not",
IF(AND(INDEX(PROTRA_capacity!G$3:G$1699,MATCH(CHP_check_vensim_data!$I40,PROTRA_capacity!$F$3:$F$1699,0))=0,INDEX(PROTRA_capacity!G$3:G$1699,MATCH(CHP_check_vensim_data!$H40,PROTRA_capacity!$F$3:$F$1699,0))=0),"",
INDEX(PROTRA_capacity!G$3:G$1699,MATCH(CHP_check_vensim_data!$H40,PROTRA_capacity!$F$3:$F$1699,0))/INDEX(PROTRA_capacity!G$3:G$1699,MATCH(CHP_check_vensim_data!$I40,PROTRA_capacity!$F$3:$F$1699,0))
)))</f>
        <v>4.6961647847015247</v>
      </c>
      <c r="L40" s="16">
        <f>IF(AND(INDEX(PROTRA_capacity!H$3:H$1699,MATCH(CHP_check_vensim_data!$H40,PROTRA_capacity!$F$3:$F$1699,0))&lt;&gt;0,INDEX(PROTRA_capacity!H$3:H$1699,MATCH(CHP_check_vensim_data!$I40,PROTRA_capacity!$F$3:$F$1699,0))=0),"elec 0, heat not",
IF(AND(INDEX(PROTRA_capacity!H$3:H$1699,MATCH(CHP_check_vensim_data!$I40,PROTRA_capacity!$F$3:$F$1699,0))&lt;&gt;0,INDEX(PROTRA_capacity!H$3:H$1699,MATCH(CHP_check_vensim_data!$H40,PROTRA_capacity!$F$3:$F$1699,0))=0),"heat 0, elec not",
IF(AND(INDEX(PROTRA_capacity!H$3:H$1699,MATCH(CHP_check_vensim_data!$I40,PROTRA_capacity!$F$3:$F$1699,0))=0,INDEX(PROTRA_capacity!H$3:H$1699,MATCH(CHP_check_vensim_data!$H40,PROTRA_capacity!$F$3:$F$1699,0))=0),"",
INDEX(PROTRA_capacity!H$3:H$1699,MATCH(CHP_check_vensim_data!$H40,PROTRA_capacity!$F$3:$F$1699,0))/INDEX(PROTRA_capacity!H$3:H$1699,MATCH(CHP_check_vensim_data!$I40,PROTRA_capacity!$F$3:$F$1699,0))
)))</f>
        <v>4.6182349541356578</v>
      </c>
      <c r="M40" s="16">
        <f>IF(AND(INDEX(PROTRA_capacity!I$3:I$1699,MATCH(CHP_check_vensim_data!$H40,PROTRA_capacity!$F$3:$F$1699,0))&lt;&gt;0,INDEX(PROTRA_capacity!I$3:I$1699,MATCH(CHP_check_vensim_data!$I40,PROTRA_capacity!$F$3:$F$1699,0))=0),"elec 0, heat not",
IF(AND(INDEX(PROTRA_capacity!I$3:I$1699,MATCH(CHP_check_vensim_data!$I40,PROTRA_capacity!$F$3:$F$1699,0))&lt;&gt;0,INDEX(PROTRA_capacity!I$3:I$1699,MATCH(CHP_check_vensim_data!$H40,PROTRA_capacity!$F$3:$F$1699,0))=0),"heat 0, elec not",
IF(AND(INDEX(PROTRA_capacity!I$3:I$1699,MATCH(CHP_check_vensim_data!$I40,PROTRA_capacity!$F$3:$F$1699,0))=0,INDEX(PROTRA_capacity!I$3:I$1699,MATCH(CHP_check_vensim_data!$H40,PROTRA_capacity!$F$3:$F$1699,0))=0),"",
INDEX(PROTRA_capacity!I$3:I$1699,MATCH(CHP_check_vensim_data!$H40,PROTRA_capacity!$F$3:$F$1699,0))/INDEX(PROTRA_capacity!I$3:I$1699,MATCH(CHP_check_vensim_data!$I40,PROTRA_capacity!$F$3:$F$1699,0))
)))</f>
        <v>4.8587667121289559</v>
      </c>
      <c r="N40" s="16">
        <f>IF(AND(INDEX(PROTRA_capacity!J$3:J$1699,MATCH(CHP_check_vensim_data!$H40,PROTRA_capacity!$F$3:$F$1699,0))&lt;&gt;0,INDEX(PROTRA_capacity!J$3:J$1699,MATCH(CHP_check_vensim_data!$I40,PROTRA_capacity!$F$3:$F$1699,0))=0),"elec 0, heat not",
IF(AND(INDEX(PROTRA_capacity!J$3:J$1699,MATCH(CHP_check_vensim_data!$I40,PROTRA_capacity!$F$3:$F$1699,0))&lt;&gt;0,INDEX(PROTRA_capacity!J$3:J$1699,MATCH(CHP_check_vensim_data!$H40,PROTRA_capacity!$F$3:$F$1699,0))=0),"heat 0, elec not",
IF(AND(INDEX(PROTRA_capacity!J$3:J$1699,MATCH(CHP_check_vensim_data!$I40,PROTRA_capacity!$F$3:$F$1699,0))=0,INDEX(PROTRA_capacity!J$3:J$1699,MATCH(CHP_check_vensim_data!$H40,PROTRA_capacity!$F$3:$F$1699,0))=0),"",
INDEX(PROTRA_capacity!J$3:J$1699,MATCH(CHP_check_vensim_data!$H40,PROTRA_capacity!$F$3:$F$1699,0))/INDEX(PROTRA_capacity!J$3:J$1699,MATCH(CHP_check_vensim_data!$I40,PROTRA_capacity!$F$3:$F$1699,0))
)))</f>
        <v>4.7150277422875835</v>
      </c>
      <c r="O40" s="16">
        <f>IF(AND(INDEX(PROTRA_capacity!K$3:K$1699,MATCH(CHP_check_vensim_data!$H40,PROTRA_capacity!$F$3:$F$1699,0))&lt;&gt;0,INDEX(PROTRA_capacity!K$3:K$1699,MATCH(CHP_check_vensim_data!$I40,PROTRA_capacity!$F$3:$F$1699,0))=0),"elec 0, heat not",
IF(AND(INDEX(PROTRA_capacity!K$3:K$1699,MATCH(CHP_check_vensim_data!$I40,PROTRA_capacity!$F$3:$F$1699,0))&lt;&gt;0,INDEX(PROTRA_capacity!K$3:K$1699,MATCH(CHP_check_vensim_data!$H40,PROTRA_capacity!$F$3:$F$1699,0))=0),"heat 0, elec not",
IF(AND(INDEX(PROTRA_capacity!K$3:K$1699,MATCH(CHP_check_vensim_data!$I40,PROTRA_capacity!$F$3:$F$1699,0))=0,INDEX(PROTRA_capacity!K$3:K$1699,MATCH(CHP_check_vensim_data!$H40,PROTRA_capacity!$F$3:$F$1699,0))=0),"",
INDEX(PROTRA_capacity!K$3:K$1699,MATCH(CHP_check_vensim_data!$H40,PROTRA_capacity!$F$3:$F$1699,0))/INDEX(PROTRA_capacity!K$3:K$1699,MATCH(CHP_check_vensim_data!$I40,PROTRA_capacity!$F$3:$F$1699,0))
)))</f>
        <v>4.3687869957784677</v>
      </c>
      <c r="P40" s="16">
        <f>IF(AND(INDEX(PROTRA_capacity!L$3:L$1699,MATCH(CHP_check_vensim_data!$H40,PROTRA_capacity!$F$3:$F$1699,0))&lt;&gt;0,INDEX(PROTRA_capacity!L$3:L$1699,MATCH(CHP_check_vensim_data!$I40,PROTRA_capacity!$F$3:$F$1699,0))=0),"elec 0, heat not",
IF(AND(INDEX(PROTRA_capacity!L$3:L$1699,MATCH(CHP_check_vensim_data!$I40,PROTRA_capacity!$F$3:$F$1699,0))&lt;&gt;0,INDEX(PROTRA_capacity!L$3:L$1699,MATCH(CHP_check_vensim_data!$H40,PROTRA_capacity!$F$3:$F$1699,0))=0),"heat 0, elec not",
IF(AND(INDEX(PROTRA_capacity!L$3:L$1699,MATCH(CHP_check_vensim_data!$I40,PROTRA_capacity!$F$3:$F$1699,0))=0,INDEX(PROTRA_capacity!L$3:L$1699,MATCH(CHP_check_vensim_data!$H40,PROTRA_capacity!$F$3:$F$1699,0))=0),"",
INDEX(PROTRA_capacity!L$3:L$1699,MATCH(CHP_check_vensim_data!$H40,PROTRA_capacity!$F$3:$F$1699,0))/INDEX(PROTRA_capacity!L$3:L$1699,MATCH(CHP_check_vensim_data!$I40,PROTRA_capacity!$F$3:$F$1699,0))
)))</f>
        <v>4.6366308327174135</v>
      </c>
      <c r="Q40" s="16">
        <f>IF(AND(INDEX(PROTRA_capacity!M$3:M$1699,MATCH(CHP_check_vensim_data!$H40,PROTRA_capacity!$F$3:$F$1699,0))&lt;&gt;0,INDEX(PROTRA_capacity!M$3:M$1699,MATCH(CHP_check_vensim_data!$I40,PROTRA_capacity!$F$3:$F$1699,0))=0),"elec 0, heat not",
IF(AND(INDEX(PROTRA_capacity!M$3:M$1699,MATCH(CHP_check_vensim_data!$I40,PROTRA_capacity!$F$3:$F$1699,0))&lt;&gt;0,INDEX(PROTRA_capacity!M$3:M$1699,MATCH(CHP_check_vensim_data!$H40,PROTRA_capacity!$F$3:$F$1699,0))=0),"heat 0, elec not",
IF(AND(INDEX(PROTRA_capacity!M$3:M$1699,MATCH(CHP_check_vensim_data!$I40,PROTRA_capacity!$F$3:$F$1699,0))=0,INDEX(PROTRA_capacity!M$3:M$1699,MATCH(CHP_check_vensim_data!$H40,PROTRA_capacity!$F$3:$F$1699,0))=0),"",
INDEX(PROTRA_capacity!M$3:M$1699,MATCH(CHP_check_vensim_data!$H40,PROTRA_capacity!$F$3:$F$1699,0))/INDEX(PROTRA_capacity!M$3:M$1699,MATCH(CHP_check_vensim_data!$I40,PROTRA_capacity!$F$3:$F$1699,0))
)))</f>
        <v>5.0656440305887376</v>
      </c>
      <c r="R40" s="16">
        <f>IF(AND(INDEX(PROTRA_capacity!N$3:N$1699,MATCH(CHP_check_vensim_data!$H40,PROTRA_capacity!$F$3:$F$1699,0))&lt;&gt;0,INDEX(PROTRA_capacity!N$3:N$1699,MATCH(CHP_check_vensim_data!$I40,PROTRA_capacity!$F$3:$F$1699,0))=0),"elec 0, heat not",
IF(AND(INDEX(PROTRA_capacity!N$3:N$1699,MATCH(CHP_check_vensim_data!$I40,PROTRA_capacity!$F$3:$F$1699,0))&lt;&gt;0,INDEX(PROTRA_capacity!N$3:N$1699,MATCH(CHP_check_vensim_data!$H40,PROTRA_capacity!$F$3:$F$1699,0))=0),"heat 0, elec not",
IF(AND(INDEX(PROTRA_capacity!N$3:N$1699,MATCH(CHP_check_vensim_data!$I40,PROTRA_capacity!$F$3:$F$1699,0))=0,INDEX(PROTRA_capacity!N$3:N$1699,MATCH(CHP_check_vensim_data!$H40,PROTRA_capacity!$F$3:$F$1699,0))=0),"",
INDEX(PROTRA_capacity!N$3:N$1699,MATCH(CHP_check_vensim_data!$H40,PROTRA_capacity!$F$3:$F$1699,0))/INDEX(PROTRA_capacity!N$3:N$1699,MATCH(CHP_check_vensim_data!$I40,PROTRA_capacity!$F$3:$F$1699,0))
)))</f>
        <v>5.3963148957360909</v>
      </c>
      <c r="S40" s="16">
        <f>IF(AND(INDEX(PROTRA_capacity!O$3:O$1699,MATCH(CHP_check_vensim_data!$H40,PROTRA_capacity!$F$3:$F$1699,0))&lt;&gt;0,INDEX(PROTRA_capacity!O$3:O$1699,MATCH(CHP_check_vensim_data!$I40,PROTRA_capacity!$F$3:$F$1699,0))=0),"elec 0, heat not",
IF(AND(INDEX(PROTRA_capacity!O$3:O$1699,MATCH(CHP_check_vensim_data!$I40,PROTRA_capacity!$F$3:$F$1699,0))&lt;&gt;0,INDEX(PROTRA_capacity!O$3:O$1699,MATCH(CHP_check_vensim_data!$H40,PROTRA_capacity!$F$3:$F$1699,0))=0),"heat 0, elec not",
IF(AND(INDEX(PROTRA_capacity!O$3:O$1699,MATCH(CHP_check_vensim_data!$I40,PROTRA_capacity!$F$3:$F$1699,0))=0,INDEX(PROTRA_capacity!O$3:O$1699,MATCH(CHP_check_vensim_data!$H40,PROTRA_capacity!$F$3:$F$1699,0))=0),"",
INDEX(PROTRA_capacity!O$3:O$1699,MATCH(CHP_check_vensim_data!$H40,PROTRA_capacity!$F$3:$F$1699,0))/INDEX(PROTRA_capacity!O$3:O$1699,MATCH(CHP_check_vensim_data!$I40,PROTRA_capacity!$F$3:$F$1699,0))
)))</f>
        <v>5.6241291238909827</v>
      </c>
      <c r="T40" s="16">
        <f>IF(AND(INDEX(PROTRA_capacity!P$3:P$1699,MATCH(CHP_check_vensim_data!$H40,PROTRA_capacity!$F$3:$F$1699,0))&lt;&gt;0,INDEX(PROTRA_capacity!P$3:P$1699,MATCH(CHP_check_vensim_data!$I40,PROTRA_capacity!$F$3:$F$1699,0))=0),"elec 0, heat not",
IF(AND(INDEX(PROTRA_capacity!P$3:P$1699,MATCH(CHP_check_vensim_data!$I40,PROTRA_capacity!$F$3:$F$1699,0))&lt;&gt;0,INDEX(PROTRA_capacity!P$3:P$1699,MATCH(CHP_check_vensim_data!$H40,PROTRA_capacity!$F$3:$F$1699,0))=0),"heat 0, elec not",
IF(AND(INDEX(PROTRA_capacity!P$3:P$1699,MATCH(CHP_check_vensim_data!$I40,PROTRA_capacity!$F$3:$F$1699,0))=0,INDEX(PROTRA_capacity!P$3:P$1699,MATCH(CHP_check_vensim_data!$H40,PROTRA_capacity!$F$3:$F$1699,0))=0),"",
INDEX(PROTRA_capacity!P$3:P$1699,MATCH(CHP_check_vensim_data!$H40,PROTRA_capacity!$F$3:$F$1699,0))/INDEX(PROTRA_capacity!P$3:P$1699,MATCH(CHP_check_vensim_data!$I40,PROTRA_capacity!$F$3:$F$1699,0))
)))</f>
        <v>5.8621282683450238</v>
      </c>
      <c r="U40" s="16">
        <f>IF(AND(INDEX(PROTRA_capacity!Q$3:Q$1699,MATCH(CHP_check_vensim_data!$H40,PROTRA_capacity!$F$3:$F$1699,0))&lt;&gt;0,INDEX(PROTRA_capacity!Q$3:Q$1699,MATCH(CHP_check_vensim_data!$I40,PROTRA_capacity!$F$3:$F$1699,0))=0),"elec 0, heat not",
IF(AND(INDEX(PROTRA_capacity!Q$3:Q$1699,MATCH(CHP_check_vensim_data!$I40,PROTRA_capacity!$F$3:$F$1699,0))&lt;&gt;0,INDEX(PROTRA_capacity!Q$3:Q$1699,MATCH(CHP_check_vensim_data!$H40,PROTRA_capacity!$F$3:$F$1699,0))=0),"heat 0, elec not",
IF(AND(INDEX(PROTRA_capacity!Q$3:Q$1699,MATCH(CHP_check_vensim_data!$I40,PROTRA_capacity!$F$3:$F$1699,0))=0,INDEX(PROTRA_capacity!Q$3:Q$1699,MATCH(CHP_check_vensim_data!$H40,PROTRA_capacity!$F$3:$F$1699,0))=0),"",
INDEX(PROTRA_capacity!Q$3:Q$1699,MATCH(CHP_check_vensim_data!$H40,PROTRA_capacity!$F$3:$F$1699,0))/INDEX(PROTRA_capacity!Q$3:Q$1699,MATCH(CHP_check_vensim_data!$I40,PROTRA_capacity!$F$3:$F$1699,0))
)))</f>
        <v>5.7881166273214895</v>
      </c>
      <c r="V40" s="16">
        <f>IF(AND(INDEX(PROTRA_capacity!R$3:R$1699,MATCH(CHP_check_vensim_data!$H40,PROTRA_capacity!$F$3:$F$1699,0))&lt;&gt;0,INDEX(PROTRA_capacity!R$3:R$1699,MATCH(CHP_check_vensim_data!$I40,PROTRA_capacity!$F$3:$F$1699,0))=0),"elec 0, heat not",
IF(AND(INDEX(PROTRA_capacity!R$3:R$1699,MATCH(CHP_check_vensim_data!$I40,PROTRA_capacity!$F$3:$F$1699,0))&lt;&gt;0,INDEX(PROTRA_capacity!R$3:R$1699,MATCH(CHP_check_vensim_data!$H40,PROTRA_capacity!$F$3:$F$1699,0))=0),"heat 0, elec not",
IF(AND(INDEX(PROTRA_capacity!R$3:R$1699,MATCH(CHP_check_vensim_data!$I40,PROTRA_capacity!$F$3:$F$1699,0))=0,INDEX(PROTRA_capacity!R$3:R$1699,MATCH(CHP_check_vensim_data!$H40,PROTRA_capacity!$F$3:$F$1699,0))=0),"",
INDEX(PROTRA_capacity!R$3:R$1699,MATCH(CHP_check_vensim_data!$H40,PROTRA_capacity!$F$3:$F$1699,0))/INDEX(PROTRA_capacity!R$3:R$1699,MATCH(CHP_check_vensim_data!$I40,PROTRA_capacity!$F$3:$F$1699,0))
)))</f>
        <v>6.0536177810733705</v>
      </c>
      <c r="W40" s="16">
        <f>IF(AND(INDEX(PROTRA_capacity!S$3:S$1699,MATCH(CHP_check_vensim_data!$H40,PROTRA_capacity!$F$3:$F$1699,0))&lt;&gt;0,INDEX(PROTRA_capacity!S$3:S$1699,MATCH(CHP_check_vensim_data!$I40,PROTRA_capacity!$F$3:$F$1699,0))=0),"elec 0, heat not",
IF(AND(INDEX(PROTRA_capacity!S$3:S$1699,MATCH(CHP_check_vensim_data!$I40,PROTRA_capacity!$F$3:$F$1699,0))&lt;&gt;0,INDEX(PROTRA_capacity!S$3:S$1699,MATCH(CHP_check_vensim_data!$H40,PROTRA_capacity!$F$3:$F$1699,0))=0),"heat 0, elec not",
IF(AND(INDEX(PROTRA_capacity!S$3:S$1699,MATCH(CHP_check_vensim_data!$I40,PROTRA_capacity!$F$3:$F$1699,0))=0,INDEX(PROTRA_capacity!S$3:S$1699,MATCH(CHP_check_vensim_data!$H40,PROTRA_capacity!$F$3:$F$1699,0))=0),"",
INDEX(PROTRA_capacity!S$3:S$1699,MATCH(CHP_check_vensim_data!$H40,PROTRA_capacity!$F$3:$F$1699,0))/INDEX(PROTRA_capacity!S$3:S$1699,MATCH(CHP_check_vensim_data!$I40,PROTRA_capacity!$F$3:$F$1699,0))
)))</f>
        <v>5.9364908691522285</v>
      </c>
      <c r="X40" s="16">
        <f>IF(AND(INDEX(PROTRA_capacity!T$3:T$1699,MATCH(CHP_check_vensim_data!$H40,PROTRA_capacity!$F$3:$F$1699,0))&lt;&gt;0,INDEX(PROTRA_capacity!T$3:T$1699,MATCH(CHP_check_vensim_data!$I40,PROTRA_capacity!$F$3:$F$1699,0))=0),"elec 0, heat not",
IF(AND(INDEX(PROTRA_capacity!T$3:T$1699,MATCH(CHP_check_vensim_data!$I40,PROTRA_capacity!$F$3:$F$1699,0))&lt;&gt;0,INDEX(PROTRA_capacity!T$3:T$1699,MATCH(CHP_check_vensim_data!$H40,PROTRA_capacity!$F$3:$F$1699,0))=0),"heat 0, elec not",
IF(AND(INDEX(PROTRA_capacity!T$3:T$1699,MATCH(CHP_check_vensim_data!$I40,PROTRA_capacity!$F$3:$F$1699,0))=0,INDEX(PROTRA_capacity!T$3:T$1699,MATCH(CHP_check_vensim_data!$H40,PROTRA_capacity!$F$3:$F$1699,0))=0),"",
INDEX(PROTRA_capacity!T$3:T$1699,MATCH(CHP_check_vensim_data!$H40,PROTRA_capacity!$F$3:$F$1699,0))/INDEX(PROTRA_capacity!T$3:T$1699,MATCH(CHP_check_vensim_data!$I40,PROTRA_capacity!$F$3:$F$1699,0))
)))</f>
        <v>6.2067590608776628</v>
      </c>
      <c r="Y40" s="16">
        <f>IF(AND(INDEX(PROTRA_capacity!U$3:U$1699,MATCH(CHP_check_vensim_data!$H40,PROTRA_capacity!$F$3:$F$1699,0))&lt;&gt;0,INDEX(PROTRA_capacity!U$3:U$1699,MATCH(CHP_check_vensim_data!$I40,PROTRA_capacity!$F$3:$F$1699,0))=0),"elec 0, heat not",
IF(AND(INDEX(PROTRA_capacity!U$3:U$1699,MATCH(CHP_check_vensim_data!$I40,PROTRA_capacity!$F$3:$F$1699,0))&lt;&gt;0,INDEX(PROTRA_capacity!U$3:U$1699,MATCH(CHP_check_vensim_data!$H40,PROTRA_capacity!$F$3:$F$1699,0))=0),"heat 0, elec not",
IF(AND(INDEX(PROTRA_capacity!U$3:U$1699,MATCH(CHP_check_vensim_data!$I40,PROTRA_capacity!$F$3:$F$1699,0))=0,INDEX(PROTRA_capacity!U$3:U$1699,MATCH(CHP_check_vensim_data!$H40,PROTRA_capacity!$F$3:$F$1699,0))=0),"",
INDEX(PROTRA_capacity!U$3:U$1699,MATCH(CHP_check_vensim_data!$H40,PROTRA_capacity!$F$3:$F$1699,0))/INDEX(PROTRA_capacity!U$3:U$1699,MATCH(CHP_check_vensim_data!$I40,PROTRA_capacity!$F$3:$F$1699,0))
)))</f>
        <v>6.4728560970370257</v>
      </c>
      <c r="Z40" s="72">
        <f t="shared" si="3"/>
        <v>6.2053686756889732</v>
      </c>
    </row>
    <row r="41" spans="1:26" x14ac:dyDescent="0.35">
      <c r="A41" t="s">
        <v>69</v>
      </c>
      <c r="B41" t="s">
        <v>41</v>
      </c>
      <c r="C41" t="str">
        <f t="shared" si="19"/>
        <v>EU27_TO_heat</v>
      </c>
      <c r="D41" t="str">
        <f t="shared" si="20"/>
        <v>PROTRA_CHP_HP_I</v>
      </c>
      <c r="E41" t="s">
        <v>8</v>
      </c>
      <c r="F41" t="str">
        <f t="shared" si="21"/>
        <v>CHP</v>
      </c>
      <c r="G41" t="str">
        <f t="shared" si="13"/>
        <v>bio</v>
      </c>
      <c r="H41" t="str">
        <f t="shared" si="14"/>
        <v>EU27TO_heatPROTRA_CHP_solid_bio</v>
      </c>
      <c r="I41" t="str">
        <f t="shared" si="15"/>
        <v>EU27TO_elecPROTRA_CHP_solid_bio</v>
      </c>
      <c r="J41" s="16" t="e">
        <f>IF(AND(INDEX(PROTRA_capacity!#REF!,MATCH(CHP_check_vensim_data!$H41,PROTRA_capacity!$F$3:$F$1699,0))&lt;&gt;0,INDEX(PROTRA_capacity!#REF!,MATCH(CHP_check_vensim_data!$I41,PROTRA_capacity!$F$3:$F$1699,0))=0),"elec 0, heat not",
IF(AND(INDEX(PROTRA_capacity!#REF!,MATCH(CHP_check_vensim_data!$I41,PROTRA_capacity!$F$3:$F$1699,0))&lt;&gt;0,INDEX(PROTRA_capacity!#REF!,MATCH(CHP_check_vensim_data!$H41,PROTRA_capacity!$F$3:$F$1699,0))=0),"heat 0, elec not",
IF(AND(INDEX(PROTRA_capacity!#REF!,MATCH(CHP_check_vensim_data!$I41,PROTRA_capacity!$F$3:$F$1699,0))=0,INDEX(PROTRA_capacity!#REF!,MATCH(CHP_check_vensim_data!$H41,PROTRA_capacity!$F$3:$F$1699,0))=0),"",
INDEX(PROTRA_capacity!#REF!,MATCH(CHP_check_vensim_data!$H41,PROTRA_capacity!$F$3:$F$1699,0))/INDEX(PROTRA_capacity!#REF!,MATCH(CHP_check_vensim_data!$I41,PROTRA_capacity!$F$3:$F$1699,0))
)))</f>
        <v>#REF!</v>
      </c>
      <c r="K41" s="16">
        <f>IF(AND(INDEX(PROTRA_capacity!G$3:G$1699,MATCH(CHP_check_vensim_data!$H41,PROTRA_capacity!$F$3:$F$1699,0))&lt;&gt;0,INDEX(PROTRA_capacity!G$3:G$1699,MATCH(CHP_check_vensim_data!$I41,PROTRA_capacity!$F$3:$F$1699,0))=0),"elec 0, heat not",
IF(AND(INDEX(PROTRA_capacity!G$3:G$1699,MATCH(CHP_check_vensim_data!$I41,PROTRA_capacity!$F$3:$F$1699,0))&lt;&gt;0,INDEX(PROTRA_capacity!G$3:G$1699,MATCH(CHP_check_vensim_data!$H41,PROTRA_capacity!$F$3:$F$1699,0))=0),"heat 0, elec not",
IF(AND(INDEX(PROTRA_capacity!G$3:G$1699,MATCH(CHP_check_vensim_data!$I41,PROTRA_capacity!$F$3:$F$1699,0))=0,INDEX(PROTRA_capacity!G$3:G$1699,MATCH(CHP_check_vensim_data!$H41,PROTRA_capacity!$F$3:$F$1699,0))=0),"",
INDEX(PROTRA_capacity!G$3:G$1699,MATCH(CHP_check_vensim_data!$H41,PROTRA_capacity!$F$3:$F$1699,0))/INDEX(PROTRA_capacity!G$3:G$1699,MATCH(CHP_check_vensim_data!$I41,PROTRA_capacity!$F$3:$F$1699,0))
)))</f>
        <v>1.4335762398670062</v>
      </c>
      <c r="L41" s="16">
        <f>IF(AND(INDEX(PROTRA_capacity!H$3:H$1699,MATCH(CHP_check_vensim_data!$H41,PROTRA_capacity!$F$3:$F$1699,0))&lt;&gt;0,INDEX(PROTRA_capacity!H$3:H$1699,MATCH(CHP_check_vensim_data!$I41,PROTRA_capacity!$F$3:$F$1699,0))=0),"elec 0, heat not",
IF(AND(INDEX(PROTRA_capacity!H$3:H$1699,MATCH(CHP_check_vensim_data!$I41,PROTRA_capacity!$F$3:$F$1699,0))&lt;&gt;0,INDEX(PROTRA_capacity!H$3:H$1699,MATCH(CHP_check_vensim_data!$H41,PROTRA_capacity!$F$3:$F$1699,0))=0),"heat 0, elec not",
IF(AND(INDEX(PROTRA_capacity!H$3:H$1699,MATCH(CHP_check_vensim_data!$I41,PROTRA_capacity!$F$3:$F$1699,0))=0,INDEX(PROTRA_capacity!H$3:H$1699,MATCH(CHP_check_vensim_data!$H41,PROTRA_capacity!$F$3:$F$1699,0))=0),"",
INDEX(PROTRA_capacity!H$3:H$1699,MATCH(CHP_check_vensim_data!$H41,PROTRA_capacity!$F$3:$F$1699,0))/INDEX(PROTRA_capacity!H$3:H$1699,MATCH(CHP_check_vensim_data!$I41,PROTRA_capacity!$F$3:$F$1699,0))
)))</f>
        <v>1.4963015963448141</v>
      </c>
      <c r="M41" s="16">
        <f>IF(AND(INDEX(PROTRA_capacity!I$3:I$1699,MATCH(CHP_check_vensim_data!$H41,PROTRA_capacity!$F$3:$F$1699,0))&lt;&gt;0,INDEX(PROTRA_capacity!I$3:I$1699,MATCH(CHP_check_vensim_data!$I41,PROTRA_capacity!$F$3:$F$1699,0))=0),"elec 0, heat not",
IF(AND(INDEX(PROTRA_capacity!I$3:I$1699,MATCH(CHP_check_vensim_data!$I41,PROTRA_capacity!$F$3:$F$1699,0))&lt;&gt;0,INDEX(PROTRA_capacity!I$3:I$1699,MATCH(CHP_check_vensim_data!$H41,PROTRA_capacity!$F$3:$F$1699,0))=0),"heat 0, elec not",
IF(AND(INDEX(PROTRA_capacity!I$3:I$1699,MATCH(CHP_check_vensim_data!$I41,PROTRA_capacity!$F$3:$F$1699,0))=0,INDEX(PROTRA_capacity!I$3:I$1699,MATCH(CHP_check_vensim_data!$H41,PROTRA_capacity!$F$3:$F$1699,0))=0),"",
INDEX(PROTRA_capacity!I$3:I$1699,MATCH(CHP_check_vensim_data!$H41,PROTRA_capacity!$F$3:$F$1699,0))/INDEX(PROTRA_capacity!I$3:I$1699,MATCH(CHP_check_vensim_data!$I41,PROTRA_capacity!$F$3:$F$1699,0))
)))</f>
        <v>1.5436942896673191</v>
      </c>
      <c r="N41" s="16">
        <f>IF(AND(INDEX(PROTRA_capacity!J$3:J$1699,MATCH(CHP_check_vensim_data!$H41,PROTRA_capacity!$F$3:$F$1699,0))&lt;&gt;0,INDEX(PROTRA_capacity!J$3:J$1699,MATCH(CHP_check_vensim_data!$I41,PROTRA_capacity!$F$3:$F$1699,0))=0),"elec 0, heat not",
IF(AND(INDEX(PROTRA_capacity!J$3:J$1699,MATCH(CHP_check_vensim_data!$I41,PROTRA_capacity!$F$3:$F$1699,0))&lt;&gt;0,INDEX(PROTRA_capacity!J$3:J$1699,MATCH(CHP_check_vensim_data!$H41,PROTRA_capacity!$F$3:$F$1699,0))=0),"heat 0, elec not",
IF(AND(INDEX(PROTRA_capacity!J$3:J$1699,MATCH(CHP_check_vensim_data!$I41,PROTRA_capacity!$F$3:$F$1699,0))=0,INDEX(PROTRA_capacity!J$3:J$1699,MATCH(CHP_check_vensim_data!$H41,PROTRA_capacity!$F$3:$F$1699,0))=0),"",
INDEX(PROTRA_capacity!J$3:J$1699,MATCH(CHP_check_vensim_data!$H41,PROTRA_capacity!$F$3:$F$1699,0))/INDEX(PROTRA_capacity!J$3:J$1699,MATCH(CHP_check_vensim_data!$I41,PROTRA_capacity!$F$3:$F$1699,0))
)))</f>
        <v>1.4755346850864282</v>
      </c>
      <c r="O41" s="16">
        <f>IF(AND(INDEX(PROTRA_capacity!K$3:K$1699,MATCH(CHP_check_vensim_data!$H41,PROTRA_capacity!$F$3:$F$1699,0))&lt;&gt;0,INDEX(PROTRA_capacity!K$3:K$1699,MATCH(CHP_check_vensim_data!$I41,PROTRA_capacity!$F$3:$F$1699,0))=0),"elec 0, heat not",
IF(AND(INDEX(PROTRA_capacity!K$3:K$1699,MATCH(CHP_check_vensim_data!$I41,PROTRA_capacity!$F$3:$F$1699,0))&lt;&gt;0,INDEX(PROTRA_capacity!K$3:K$1699,MATCH(CHP_check_vensim_data!$H41,PROTRA_capacity!$F$3:$F$1699,0))=0),"heat 0, elec not",
IF(AND(INDEX(PROTRA_capacity!K$3:K$1699,MATCH(CHP_check_vensim_data!$I41,PROTRA_capacity!$F$3:$F$1699,0))=0,INDEX(PROTRA_capacity!K$3:K$1699,MATCH(CHP_check_vensim_data!$H41,PROTRA_capacity!$F$3:$F$1699,0))=0),"",
INDEX(PROTRA_capacity!K$3:K$1699,MATCH(CHP_check_vensim_data!$H41,PROTRA_capacity!$F$3:$F$1699,0))/INDEX(PROTRA_capacity!K$3:K$1699,MATCH(CHP_check_vensim_data!$I41,PROTRA_capacity!$F$3:$F$1699,0))
)))</f>
        <v>1.782172993960075</v>
      </c>
      <c r="P41" s="16">
        <f>IF(AND(INDEX(PROTRA_capacity!L$3:L$1699,MATCH(CHP_check_vensim_data!$H41,PROTRA_capacity!$F$3:$F$1699,0))&lt;&gt;0,INDEX(PROTRA_capacity!L$3:L$1699,MATCH(CHP_check_vensim_data!$I41,PROTRA_capacity!$F$3:$F$1699,0))=0),"elec 0, heat not",
IF(AND(INDEX(PROTRA_capacity!L$3:L$1699,MATCH(CHP_check_vensim_data!$I41,PROTRA_capacity!$F$3:$F$1699,0))&lt;&gt;0,INDEX(PROTRA_capacity!L$3:L$1699,MATCH(CHP_check_vensim_data!$H41,PROTRA_capacity!$F$3:$F$1699,0))=0),"heat 0, elec not",
IF(AND(INDEX(PROTRA_capacity!L$3:L$1699,MATCH(CHP_check_vensim_data!$I41,PROTRA_capacity!$F$3:$F$1699,0))=0,INDEX(PROTRA_capacity!L$3:L$1699,MATCH(CHP_check_vensim_data!$H41,PROTRA_capacity!$F$3:$F$1699,0))=0),"",
INDEX(PROTRA_capacity!L$3:L$1699,MATCH(CHP_check_vensim_data!$H41,PROTRA_capacity!$F$3:$F$1699,0))/INDEX(PROTRA_capacity!L$3:L$1699,MATCH(CHP_check_vensim_data!$I41,PROTRA_capacity!$F$3:$F$1699,0))
)))</f>
        <v>1.7210077674557074</v>
      </c>
      <c r="Q41" s="16">
        <f>IF(AND(INDEX(PROTRA_capacity!M$3:M$1699,MATCH(CHP_check_vensim_data!$H41,PROTRA_capacity!$F$3:$F$1699,0))&lt;&gt;0,INDEX(PROTRA_capacity!M$3:M$1699,MATCH(CHP_check_vensim_data!$I41,PROTRA_capacity!$F$3:$F$1699,0))=0),"elec 0, heat not",
IF(AND(INDEX(PROTRA_capacity!M$3:M$1699,MATCH(CHP_check_vensim_data!$I41,PROTRA_capacity!$F$3:$F$1699,0))&lt;&gt;0,INDEX(PROTRA_capacity!M$3:M$1699,MATCH(CHP_check_vensim_data!$H41,PROTRA_capacity!$F$3:$F$1699,0))=0),"heat 0, elec not",
IF(AND(INDEX(PROTRA_capacity!M$3:M$1699,MATCH(CHP_check_vensim_data!$I41,PROTRA_capacity!$F$3:$F$1699,0))=0,INDEX(PROTRA_capacity!M$3:M$1699,MATCH(CHP_check_vensim_data!$H41,PROTRA_capacity!$F$3:$F$1699,0))=0),"",
INDEX(PROTRA_capacity!M$3:M$1699,MATCH(CHP_check_vensim_data!$H41,PROTRA_capacity!$F$3:$F$1699,0))/INDEX(PROTRA_capacity!M$3:M$1699,MATCH(CHP_check_vensim_data!$I41,PROTRA_capacity!$F$3:$F$1699,0))
)))</f>
        <v>2.012639234407025</v>
      </c>
      <c r="R41" s="16">
        <f>IF(AND(INDEX(PROTRA_capacity!N$3:N$1699,MATCH(CHP_check_vensim_data!$H41,PROTRA_capacity!$F$3:$F$1699,0))&lt;&gt;0,INDEX(PROTRA_capacity!N$3:N$1699,MATCH(CHP_check_vensim_data!$I41,PROTRA_capacity!$F$3:$F$1699,0))=0),"elec 0, heat not",
IF(AND(INDEX(PROTRA_capacity!N$3:N$1699,MATCH(CHP_check_vensim_data!$I41,PROTRA_capacity!$F$3:$F$1699,0))&lt;&gt;0,INDEX(PROTRA_capacity!N$3:N$1699,MATCH(CHP_check_vensim_data!$H41,PROTRA_capacity!$F$3:$F$1699,0))=0),"heat 0, elec not",
IF(AND(INDEX(PROTRA_capacity!N$3:N$1699,MATCH(CHP_check_vensim_data!$I41,PROTRA_capacity!$F$3:$F$1699,0))=0,INDEX(PROTRA_capacity!N$3:N$1699,MATCH(CHP_check_vensim_data!$H41,PROTRA_capacity!$F$3:$F$1699,0))=0),"",
INDEX(PROTRA_capacity!N$3:N$1699,MATCH(CHP_check_vensim_data!$H41,PROTRA_capacity!$F$3:$F$1699,0))/INDEX(PROTRA_capacity!N$3:N$1699,MATCH(CHP_check_vensim_data!$I41,PROTRA_capacity!$F$3:$F$1699,0))
)))</f>
        <v>2.0781510988577319</v>
      </c>
      <c r="S41" s="16">
        <f>IF(AND(INDEX(PROTRA_capacity!O$3:O$1699,MATCH(CHP_check_vensim_data!$H41,PROTRA_capacity!$F$3:$F$1699,0))&lt;&gt;0,INDEX(PROTRA_capacity!O$3:O$1699,MATCH(CHP_check_vensim_data!$I41,PROTRA_capacity!$F$3:$F$1699,0))=0),"elec 0, heat not",
IF(AND(INDEX(PROTRA_capacity!O$3:O$1699,MATCH(CHP_check_vensim_data!$I41,PROTRA_capacity!$F$3:$F$1699,0))&lt;&gt;0,INDEX(PROTRA_capacity!O$3:O$1699,MATCH(CHP_check_vensim_data!$H41,PROTRA_capacity!$F$3:$F$1699,0))=0),"heat 0, elec not",
IF(AND(INDEX(PROTRA_capacity!O$3:O$1699,MATCH(CHP_check_vensim_data!$I41,PROTRA_capacity!$F$3:$F$1699,0))=0,INDEX(PROTRA_capacity!O$3:O$1699,MATCH(CHP_check_vensim_data!$H41,PROTRA_capacity!$F$3:$F$1699,0))=0),"",
INDEX(PROTRA_capacity!O$3:O$1699,MATCH(CHP_check_vensim_data!$H41,PROTRA_capacity!$F$3:$F$1699,0))/INDEX(PROTRA_capacity!O$3:O$1699,MATCH(CHP_check_vensim_data!$I41,PROTRA_capacity!$F$3:$F$1699,0))
)))</f>
        <v>1.9815361145081463</v>
      </c>
      <c r="T41" s="16">
        <f>IF(AND(INDEX(PROTRA_capacity!P$3:P$1699,MATCH(CHP_check_vensim_data!$H41,PROTRA_capacity!$F$3:$F$1699,0))&lt;&gt;0,INDEX(PROTRA_capacity!P$3:P$1699,MATCH(CHP_check_vensim_data!$I41,PROTRA_capacity!$F$3:$F$1699,0))=0),"elec 0, heat not",
IF(AND(INDEX(PROTRA_capacity!P$3:P$1699,MATCH(CHP_check_vensim_data!$I41,PROTRA_capacity!$F$3:$F$1699,0))&lt;&gt;0,INDEX(PROTRA_capacity!P$3:P$1699,MATCH(CHP_check_vensim_data!$H41,PROTRA_capacity!$F$3:$F$1699,0))=0),"heat 0, elec not",
IF(AND(INDEX(PROTRA_capacity!P$3:P$1699,MATCH(CHP_check_vensim_data!$I41,PROTRA_capacity!$F$3:$F$1699,0))=0,INDEX(PROTRA_capacity!P$3:P$1699,MATCH(CHP_check_vensim_data!$H41,PROTRA_capacity!$F$3:$F$1699,0))=0),"",
INDEX(PROTRA_capacity!P$3:P$1699,MATCH(CHP_check_vensim_data!$H41,PROTRA_capacity!$F$3:$F$1699,0))/INDEX(PROTRA_capacity!P$3:P$1699,MATCH(CHP_check_vensim_data!$I41,PROTRA_capacity!$F$3:$F$1699,0))
)))</f>
        <v>1.9862047487923564</v>
      </c>
      <c r="U41" s="16">
        <f>IF(AND(INDEX(PROTRA_capacity!Q$3:Q$1699,MATCH(CHP_check_vensim_data!$H41,PROTRA_capacity!$F$3:$F$1699,0))&lt;&gt;0,INDEX(PROTRA_capacity!Q$3:Q$1699,MATCH(CHP_check_vensim_data!$I41,PROTRA_capacity!$F$3:$F$1699,0))=0),"elec 0, heat not",
IF(AND(INDEX(PROTRA_capacity!Q$3:Q$1699,MATCH(CHP_check_vensim_data!$I41,PROTRA_capacity!$F$3:$F$1699,0))&lt;&gt;0,INDEX(PROTRA_capacity!Q$3:Q$1699,MATCH(CHP_check_vensim_data!$H41,PROTRA_capacity!$F$3:$F$1699,0))=0),"heat 0, elec not",
IF(AND(INDEX(PROTRA_capacity!Q$3:Q$1699,MATCH(CHP_check_vensim_data!$I41,PROTRA_capacity!$F$3:$F$1699,0))=0,INDEX(PROTRA_capacity!Q$3:Q$1699,MATCH(CHP_check_vensim_data!$H41,PROTRA_capacity!$F$3:$F$1699,0))=0),"",
INDEX(PROTRA_capacity!Q$3:Q$1699,MATCH(CHP_check_vensim_data!$H41,PROTRA_capacity!$F$3:$F$1699,0))/INDEX(PROTRA_capacity!Q$3:Q$1699,MATCH(CHP_check_vensim_data!$I41,PROTRA_capacity!$F$3:$F$1699,0))
)))</f>
        <v>1.9756629833210897</v>
      </c>
      <c r="V41" s="16">
        <f>IF(AND(INDEX(PROTRA_capacity!R$3:R$1699,MATCH(CHP_check_vensim_data!$H41,PROTRA_capacity!$F$3:$F$1699,0))&lt;&gt;0,INDEX(PROTRA_capacity!R$3:R$1699,MATCH(CHP_check_vensim_data!$I41,PROTRA_capacity!$F$3:$F$1699,0))=0),"elec 0, heat not",
IF(AND(INDEX(PROTRA_capacity!R$3:R$1699,MATCH(CHP_check_vensim_data!$I41,PROTRA_capacity!$F$3:$F$1699,0))&lt;&gt;0,INDEX(PROTRA_capacity!R$3:R$1699,MATCH(CHP_check_vensim_data!$H41,PROTRA_capacity!$F$3:$F$1699,0))=0),"heat 0, elec not",
IF(AND(INDEX(PROTRA_capacity!R$3:R$1699,MATCH(CHP_check_vensim_data!$I41,PROTRA_capacity!$F$3:$F$1699,0))=0,INDEX(PROTRA_capacity!R$3:R$1699,MATCH(CHP_check_vensim_data!$H41,PROTRA_capacity!$F$3:$F$1699,0))=0),"",
INDEX(PROTRA_capacity!R$3:R$1699,MATCH(CHP_check_vensim_data!$H41,PROTRA_capacity!$F$3:$F$1699,0))/INDEX(PROTRA_capacity!R$3:R$1699,MATCH(CHP_check_vensim_data!$I41,PROTRA_capacity!$F$3:$F$1699,0))
)))</f>
        <v>1.7594041363033976</v>
      </c>
      <c r="W41" s="16">
        <f>IF(AND(INDEX(PROTRA_capacity!S$3:S$1699,MATCH(CHP_check_vensim_data!$H41,PROTRA_capacity!$F$3:$F$1699,0))&lt;&gt;0,INDEX(PROTRA_capacity!S$3:S$1699,MATCH(CHP_check_vensim_data!$I41,PROTRA_capacity!$F$3:$F$1699,0))=0),"elec 0, heat not",
IF(AND(INDEX(PROTRA_capacity!S$3:S$1699,MATCH(CHP_check_vensim_data!$I41,PROTRA_capacity!$F$3:$F$1699,0))&lt;&gt;0,INDEX(PROTRA_capacity!S$3:S$1699,MATCH(CHP_check_vensim_data!$H41,PROTRA_capacity!$F$3:$F$1699,0))=0),"heat 0, elec not",
IF(AND(INDEX(PROTRA_capacity!S$3:S$1699,MATCH(CHP_check_vensim_data!$I41,PROTRA_capacity!$F$3:$F$1699,0))=0,INDEX(PROTRA_capacity!S$3:S$1699,MATCH(CHP_check_vensim_data!$H41,PROTRA_capacity!$F$3:$F$1699,0))=0),"",
INDEX(PROTRA_capacity!S$3:S$1699,MATCH(CHP_check_vensim_data!$H41,PROTRA_capacity!$F$3:$F$1699,0))/INDEX(PROTRA_capacity!S$3:S$1699,MATCH(CHP_check_vensim_data!$I41,PROTRA_capacity!$F$3:$F$1699,0))
)))</f>
        <v>1.7031200224521135</v>
      </c>
      <c r="X41" s="16">
        <f>IF(AND(INDEX(PROTRA_capacity!T$3:T$1699,MATCH(CHP_check_vensim_data!$H41,PROTRA_capacity!$F$3:$F$1699,0))&lt;&gt;0,INDEX(PROTRA_capacity!T$3:T$1699,MATCH(CHP_check_vensim_data!$I41,PROTRA_capacity!$F$3:$F$1699,0))=0),"elec 0, heat not",
IF(AND(INDEX(PROTRA_capacity!T$3:T$1699,MATCH(CHP_check_vensim_data!$I41,PROTRA_capacity!$F$3:$F$1699,0))&lt;&gt;0,INDEX(PROTRA_capacity!T$3:T$1699,MATCH(CHP_check_vensim_data!$H41,PROTRA_capacity!$F$3:$F$1699,0))=0),"heat 0, elec not",
IF(AND(INDEX(PROTRA_capacity!T$3:T$1699,MATCH(CHP_check_vensim_data!$I41,PROTRA_capacity!$F$3:$F$1699,0))=0,INDEX(PROTRA_capacity!T$3:T$1699,MATCH(CHP_check_vensim_data!$H41,PROTRA_capacity!$F$3:$F$1699,0))=0),"",
INDEX(PROTRA_capacity!T$3:T$1699,MATCH(CHP_check_vensim_data!$H41,PROTRA_capacity!$F$3:$F$1699,0))/INDEX(PROTRA_capacity!T$3:T$1699,MATCH(CHP_check_vensim_data!$I41,PROTRA_capacity!$F$3:$F$1699,0))
)))</f>
        <v>1.777499265532529</v>
      </c>
      <c r="Y41" s="16">
        <f>IF(AND(INDEX(PROTRA_capacity!U$3:U$1699,MATCH(CHP_check_vensim_data!$H41,PROTRA_capacity!$F$3:$F$1699,0))&lt;&gt;0,INDEX(PROTRA_capacity!U$3:U$1699,MATCH(CHP_check_vensim_data!$I41,PROTRA_capacity!$F$3:$F$1699,0))=0),"elec 0, heat not",
IF(AND(INDEX(PROTRA_capacity!U$3:U$1699,MATCH(CHP_check_vensim_data!$I41,PROTRA_capacity!$F$3:$F$1699,0))&lt;&gt;0,INDEX(PROTRA_capacity!U$3:U$1699,MATCH(CHP_check_vensim_data!$H41,PROTRA_capacity!$F$3:$F$1699,0))=0),"heat 0, elec not",
IF(AND(INDEX(PROTRA_capacity!U$3:U$1699,MATCH(CHP_check_vensim_data!$I41,PROTRA_capacity!$F$3:$F$1699,0))=0,INDEX(PROTRA_capacity!U$3:U$1699,MATCH(CHP_check_vensim_data!$H41,PROTRA_capacity!$F$3:$F$1699,0))=0),"",
INDEX(PROTRA_capacity!U$3:U$1699,MATCH(CHP_check_vensim_data!$H41,PROTRA_capacity!$F$3:$F$1699,0))/INDEX(PROTRA_capacity!U$3:U$1699,MATCH(CHP_check_vensim_data!$I41,PROTRA_capacity!$F$3:$F$1699,0))
)))</f>
        <v>1.7791809677274377</v>
      </c>
      <c r="Z41" s="72">
        <f t="shared" si="3"/>
        <v>1.7532667519040268</v>
      </c>
    </row>
    <row r="42" spans="1:26" x14ac:dyDescent="0.35">
      <c r="A42" t="s">
        <v>69</v>
      </c>
      <c r="B42" t="s">
        <v>41</v>
      </c>
      <c r="C42" t="str">
        <f t="shared" si="19"/>
        <v>EU27_TO_heat</v>
      </c>
      <c r="D42" t="str">
        <f t="shared" si="20"/>
        <v>PROTRA_CHP_HP_I</v>
      </c>
      <c r="E42" t="s">
        <v>9</v>
      </c>
      <c r="F42" t="str">
        <f t="shared" si="21"/>
        <v>CHP</v>
      </c>
      <c r="G42" t="str">
        <f t="shared" si="13"/>
        <v>CCS</v>
      </c>
      <c r="H42" t="str">
        <f t="shared" si="14"/>
        <v>EU27TO_heatPROTRA_CHP_solid_bio_CCS</v>
      </c>
      <c r="I42" t="str">
        <f t="shared" si="15"/>
        <v>EU27TO_elecPROTRA_CHP_solid_bio_CCS</v>
      </c>
      <c r="J42" s="16" t="e">
        <f>IF(AND(INDEX(PROTRA_capacity!#REF!,MATCH(CHP_check_vensim_data!$H42,PROTRA_capacity!$F$3:$F$1699,0))&lt;&gt;0,INDEX(PROTRA_capacity!#REF!,MATCH(CHP_check_vensim_data!$I42,PROTRA_capacity!$F$3:$F$1699,0))=0),"elec 0, heat not",
IF(AND(INDEX(PROTRA_capacity!#REF!,MATCH(CHP_check_vensim_data!$I42,PROTRA_capacity!$F$3:$F$1699,0))&lt;&gt;0,INDEX(PROTRA_capacity!#REF!,MATCH(CHP_check_vensim_data!$H42,PROTRA_capacity!$F$3:$F$1699,0))=0),"heat 0, elec not",
IF(AND(INDEX(PROTRA_capacity!#REF!,MATCH(CHP_check_vensim_data!$I42,PROTRA_capacity!$F$3:$F$1699,0))=0,INDEX(PROTRA_capacity!#REF!,MATCH(CHP_check_vensim_data!$H42,PROTRA_capacity!$F$3:$F$1699,0))=0),"",
INDEX(PROTRA_capacity!#REF!,MATCH(CHP_check_vensim_data!$H42,PROTRA_capacity!$F$3:$F$1699,0))/INDEX(PROTRA_capacity!#REF!,MATCH(CHP_check_vensim_data!$I42,PROTRA_capacity!$F$3:$F$1699,0))
)))</f>
        <v>#REF!</v>
      </c>
      <c r="K42" s="16" t="str">
        <f>IF(AND(INDEX(PROTRA_capacity!G$3:G$1699,MATCH(CHP_check_vensim_data!$H42,PROTRA_capacity!$F$3:$F$1699,0))&lt;&gt;0,INDEX(PROTRA_capacity!G$3:G$1699,MATCH(CHP_check_vensim_data!$I42,PROTRA_capacity!$F$3:$F$1699,0))=0),"elec 0, heat not",
IF(AND(INDEX(PROTRA_capacity!G$3:G$1699,MATCH(CHP_check_vensim_data!$I42,PROTRA_capacity!$F$3:$F$1699,0))&lt;&gt;0,INDEX(PROTRA_capacity!G$3:G$1699,MATCH(CHP_check_vensim_data!$H42,PROTRA_capacity!$F$3:$F$1699,0))=0),"heat 0, elec not",
IF(AND(INDEX(PROTRA_capacity!G$3:G$1699,MATCH(CHP_check_vensim_data!$I42,PROTRA_capacity!$F$3:$F$1699,0))=0,INDEX(PROTRA_capacity!G$3:G$1699,MATCH(CHP_check_vensim_data!$H42,PROTRA_capacity!$F$3:$F$1699,0))=0),"",
INDEX(PROTRA_capacity!G$3:G$1699,MATCH(CHP_check_vensim_data!$H42,PROTRA_capacity!$F$3:$F$1699,0))/INDEX(PROTRA_capacity!G$3:G$1699,MATCH(CHP_check_vensim_data!$I42,PROTRA_capacity!$F$3:$F$1699,0))
)))</f>
        <v/>
      </c>
      <c r="L42" s="16" t="str">
        <f>IF(AND(INDEX(PROTRA_capacity!H$3:H$1699,MATCH(CHP_check_vensim_data!$H42,PROTRA_capacity!$F$3:$F$1699,0))&lt;&gt;0,INDEX(PROTRA_capacity!H$3:H$1699,MATCH(CHP_check_vensim_data!$I42,PROTRA_capacity!$F$3:$F$1699,0))=0),"elec 0, heat not",
IF(AND(INDEX(PROTRA_capacity!H$3:H$1699,MATCH(CHP_check_vensim_data!$I42,PROTRA_capacity!$F$3:$F$1699,0))&lt;&gt;0,INDEX(PROTRA_capacity!H$3:H$1699,MATCH(CHP_check_vensim_data!$H42,PROTRA_capacity!$F$3:$F$1699,0))=0),"heat 0, elec not",
IF(AND(INDEX(PROTRA_capacity!H$3:H$1699,MATCH(CHP_check_vensim_data!$I42,PROTRA_capacity!$F$3:$F$1699,0))=0,INDEX(PROTRA_capacity!H$3:H$1699,MATCH(CHP_check_vensim_data!$H42,PROTRA_capacity!$F$3:$F$1699,0))=0),"",
INDEX(PROTRA_capacity!H$3:H$1699,MATCH(CHP_check_vensim_data!$H42,PROTRA_capacity!$F$3:$F$1699,0))/INDEX(PROTRA_capacity!H$3:H$1699,MATCH(CHP_check_vensim_data!$I42,PROTRA_capacity!$F$3:$F$1699,0))
)))</f>
        <v/>
      </c>
      <c r="M42" s="16" t="str">
        <f>IF(AND(INDEX(PROTRA_capacity!I$3:I$1699,MATCH(CHP_check_vensim_data!$H42,PROTRA_capacity!$F$3:$F$1699,0))&lt;&gt;0,INDEX(PROTRA_capacity!I$3:I$1699,MATCH(CHP_check_vensim_data!$I42,PROTRA_capacity!$F$3:$F$1699,0))=0),"elec 0, heat not",
IF(AND(INDEX(PROTRA_capacity!I$3:I$1699,MATCH(CHP_check_vensim_data!$I42,PROTRA_capacity!$F$3:$F$1699,0))&lt;&gt;0,INDEX(PROTRA_capacity!I$3:I$1699,MATCH(CHP_check_vensim_data!$H42,PROTRA_capacity!$F$3:$F$1699,0))=0),"heat 0, elec not",
IF(AND(INDEX(PROTRA_capacity!I$3:I$1699,MATCH(CHP_check_vensim_data!$I42,PROTRA_capacity!$F$3:$F$1699,0))=0,INDEX(PROTRA_capacity!I$3:I$1699,MATCH(CHP_check_vensim_data!$H42,PROTRA_capacity!$F$3:$F$1699,0))=0),"",
INDEX(PROTRA_capacity!I$3:I$1699,MATCH(CHP_check_vensim_data!$H42,PROTRA_capacity!$F$3:$F$1699,0))/INDEX(PROTRA_capacity!I$3:I$1699,MATCH(CHP_check_vensim_data!$I42,PROTRA_capacity!$F$3:$F$1699,0))
)))</f>
        <v/>
      </c>
      <c r="N42" s="16" t="str">
        <f>IF(AND(INDEX(PROTRA_capacity!J$3:J$1699,MATCH(CHP_check_vensim_data!$H42,PROTRA_capacity!$F$3:$F$1699,0))&lt;&gt;0,INDEX(PROTRA_capacity!J$3:J$1699,MATCH(CHP_check_vensim_data!$I42,PROTRA_capacity!$F$3:$F$1699,0))=0),"elec 0, heat not",
IF(AND(INDEX(PROTRA_capacity!J$3:J$1699,MATCH(CHP_check_vensim_data!$I42,PROTRA_capacity!$F$3:$F$1699,0))&lt;&gt;0,INDEX(PROTRA_capacity!J$3:J$1699,MATCH(CHP_check_vensim_data!$H42,PROTRA_capacity!$F$3:$F$1699,0))=0),"heat 0, elec not",
IF(AND(INDEX(PROTRA_capacity!J$3:J$1699,MATCH(CHP_check_vensim_data!$I42,PROTRA_capacity!$F$3:$F$1699,0))=0,INDEX(PROTRA_capacity!J$3:J$1699,MATCH(CHP_check_vensim_data!$H42,PROTRA_capacity!$F$3:$F$1699,0))=0),"",
INDEX(PROTRA_capacity!J$3:J$1699,MATCH(CHP_check_vensim_data!$H42,PROTRA_capacity!$F$3:$F$1699,0))/INDEX(PROTRA_capacity!J$3:J$1699,MATCH(CHP_check_vensim_data!$I42,PROTRA_capacity!$F$3:$F$1699,0))
)))</f>
        <v/>
      </c>
      <c r="O42" s="16" t="str">
        <f>IF(AND(INDEX(PROTRA_capacity!K$3:K$1699,MATCH(CHP_check_vensim_data!$H42,PROTRA_capacity!$F$3:$F$1699,0))&lt;&gt;0,INDEX(PROTRA_capacity!K$3:K$1699,MATCH(CHP_check_vensim_data!$I42,PROTRA_capacity!$F$3:$F$1699,0))=0),"elec 0, heat not",
IF(AND(INDEX(PROTRA_capacity!K$3:K$1699,MATCH(CHP_check_vensim_data!$I42,PROTRA_capacity!$F$3:$F$1699,0))&lt;&gt;0,INDEX(PROTRA_capacity!K$3:K$1699,MATCH(CHP_check_vensim_data!$H42,PROTRA_capacity!$F$3:$F$1699,0))=0),"heat 0, elec not",
IF(AND(INDEX(PROTRA_capacity!K$3:K$1699,MATCH(CHP_check_vensim_data!$I42,PROTRA_capacity!$F$3:$F$1699,0))=0,INDEX(PROTRA_capacity!K$3:K$1699,MATCH(CHP_check_vensim_data!$H42,PROTRA_capacity!$F$3:$F$1699,0))=0),"",
INDEX(PROTRA_capacity!K$3:K$1699,MATCH(CHP_check_vensim_data!$H42,PROTRA_capacity!$F$3:$F$1699,0))/INDEX(PROTRA_capacity!K$3:K$1699,MATCH(CHP_check_vensim_data!$I42,PROTRA_capacity!$F$3:$F$1699,0))
)))</f>
        <v/>
      </c>
      <c r="P42" s="16" t="str">
        <f>IF(AND(INDEX(PROTRA_capacity!L$3:L$1699,MATCH(CHP_check_vensim_data!$H42,PROTRA_capacity!$F$3:$F$1699,0))&lt;&gt;0,INDEX(PROTRA_capacity!L$3:L$1699,MATCH(CHP_check_vensim_data!$I42,PROTRA_capacity!$F$3:$F$1699,0))=0),"elec 0, heat not",
IF(AND(INDEX(PROTRA_capacity!L$3:L$1699,MATCH(CHP_check_vensim_data!$I42,PROTRA_capacity!$F$3:$F$1699,0))&lt;&gt;0,INDEX(PROTRA_capacity!L$3:L$1699,MATCH(CHP_check_vensim_data!$H42,PROTRA_capacity!$F$3:$F$1699,0))=0),"heat 0, elec not",
IF(AND(INDEX(PROTRA_capacity!L$3:L$1699,MATCH(CHP_check_vensim_data!$I42,PROTRA_capacity!$F$3:$F$1699,0))=0,INDEX(PROTRA_capacity!L$3:L$1699,MATCH(CHP_check_vensim_data!$H42,PROTRA_capacity!$F$3:$F$1699,0))=0),"",
INDEX(PROTRA_capacity!L$3:L$1699,MATCH(CHP_check_vensim_data!$H42,PROTRA_capacity!$F$3:$F$1699,0))/INDEX(PROTRA_capacity!L$3:L$1699,MATCH(CHP_check_vensim_data!$I42,PROTRA_capacity!$F$3:$F$1699,0))
)))</f>
        <v/>
      </c>
      <c r="Q42" s="16" t="str">
        <f>IF(AND(INDEX(PROTRA_capacity!M$3:M$1699,MATCH(CHP_check_vensim_data!$H42,PROTRA_capacity!$F$3:$F$1699,0))&lt;&gt;0,INDEX(PROTRA_capacity!M$3:M$1699,MATCH(CHP_check_vensim_data!$I42,PROTRA_capacity!$F$3:$F$1699,0))=0),"elec 0, heat not",
IF(AND(INDEX(PROTRA_capacity!M$3:M$1699,MATCH(CHP_check_vensim_data!$I42,PROTRA_capacity!$F$3:$F$1699,0))&lt;&gt;0,INDEX(PROTRA_capacity!M$3:M$1699,MATCH(CHP_check_vensim_data!$H42,PROTRA_capacity!$F$3:$F$1699,0))=0),"heat 0, elec not",
IF(AND(INDEX(PROTRA_capacity!M$3:M$1699,MATCH(CHP_check_vensim_data!$I42,PROTRA_capacity!$F$3:$F$1699,0))=0,INDEX(PROTRA_capacity!M$3:M$1699,MATCH(CHP_check_vensim_data!$H42,PROTRA_capacity!$F$3:$F$1699,0))=0),"",
INDEX(PROTRA_capacity!M$3:M$1699,MATCH(CHP_check_vensim_data!$H42,PROTRA_capacity!$F$3:$F$1699,0))/INDEX(PROTRA_capacity!M$3:M$1699,MATCH(CHP_check_vensim_data!$I42,PROTRA_capacity!$F$3:$F$1699,0))
)))</f>
        <v/>
      </c>
      <c r="R42" s="16" t="str">
        <f>IF(AND(INDEX(PROTRA_capacity!N$3:N$1699,MATCH(CHP_check_vensim_data!$H42,PROTRA_capacity!$F$3:$F$1699,0))&lt;&gt;0,INDEX(PROTRA_capacity!N$3:N$1699,MATCH(CHP_check_vensim_data!$I42,PROTRA_capacity!$F$3:$F$1699,0))=0),"elec 0, heat not",
IF(AND(INDEX(PROTRA_capacity!N$3:N$1699,MATCH(CHP_check_vensim_data!$I42,PROTRA_capacity!$F$3:$F$1699,0))&lt;&gt;0,INDEX(PROTRA_capacity!N$3:N$1699,MATCH(CHP_check_vensim_data!$H42,PROTRA_capacity!$F$3:$F$1699,0))=0),"heat 0, elec not",
IF(AND(INDEX(PROTRA_capacity!N$3:N$1699,MATCH(CHP_check_vensim_data!$I42,PROTRA_capacity!$F$3:$F$1699,0))=0,INDEX(PROTRA_capacity!N$3:N$1699,MATCH(CHP_check_vensim_data!$H42,PROTRA_capacity!$F$3:$F$1699,0))=0),"",
INDEX(PROTRA_capacity!N$3:N$1699,MATCH(CHP_check_vensim_data!$H42,PROTRA_capacity!$F$3:$F$1699,0))/INDEX(PROTRA_capacity!N$3:N$1699,MATCH(CHP_check_vensim_data!$I42,PROTRA_capacity!$F$3:$F$1699,0))
)))</f>
        <v/>
      </c>
      <c r="S42" s="16" t="str">
        <f>IF(AND(INDEX(PROTRA_capacity!O$3:O$1699,MATCH(CHP_check_vensim_data!$H42,PROTRA_capacity!$F$3:$F$1699,0))&lt;&gt;0,INDEX(PROTRA_capacity!O$3:O$1699,MATCH(CHP_check_vensim_data!$I42,PROTRA_capacity!$F$3:$F$1699,0))=0),"elec 0, heat not",
IF(AND(INDEX(PROTRA_capacity!O$3:O$1699,MATCH(CHP_check_vensim_data!$I42,PROTRA_capacity!$F$3:$F$1699,0))&lt;&gt;0,INDEX(PROTRA_capacity!O$3:O$1699,MATCH(CHP_check_vensim_data!$H42,PROTRA_capacity!$F$3:$F$1699,0))=0),"heat 0, elec not",
IF(AND(INDEX(PROTRA_capacity!O$3:O$1699,MATCH(CHP_check_vensim_data!$I42,PROTRA_capacity!$F$3:$F$1699,0))=0,INDEX(PROTRA_capacity!O$3:O$1699,MATCH(CHP_check_vensim_data!$H42,PROTRA_capacity!$F$3:$F$1699,0))=0),"",
INDEX(PROTRA_capacity!O$3:O$1699,MATCH(CHP_check_vensim_data!$H42,PROTRA_capacity!$F$3:$F$1699,0))/INDEX(PROTRA_capacity!O$3:O$1699,MATCH(CHP_check_vensim_data!$I42,PROTRA_capacity!$F$3:$F$1699,0))
)))</f>
        <v/>
      </c>
      <c r="T42" s="16" t="str">
        <f>IF(AND(INDEX(PROTRA_capacity!P$3:P$1699,MATCH(CHP_check_vensim_data!$H42,PROTRA_capacity!$F$3:$F$1699,0))&lt;&gt;0,INDEX(PROTRA_capacity!P$3:P$1699,MATCH(CHP_check_vensim_data!$I42,PROTRA_capacity!$F$3:$F$1699,0))=0),"elec 0, heat not",
IF(AND(INDEX(PROTRA_capacity!P$3:P$1699,MATCH(CHP_check_vensim_data!$I42,PROTRA_capacity!$F$3:$F$1699,0))&lt;&gt;0,INDEX(PROTRA_capacity!P$3:P$1699,MATCH(CHP_check_vensim_data!$H42,PROTRA_capacity!$F$3:$F$1699,0))=0),"heat 0, elec not",
IF(AND(INDEX(PROTRA_capacity!P$3:P$1699,MATCH(CHP_check_vensim_data!$I42,PROTRA_capacity!$F$3:$F$1699,0))=0,INDEX(PROTRA_capacity!P$3:P$1699,MATCH(CHP_check_vensim_data!$H42,PROTRA_capacity!$F$3:$F$1699,0))=0),"",
INDEX(PROTRA_capacity!P$3:P$1699,MATCH(CHP_check_vensim_data!$H42,PROTRA_capacity!$F$3:$F$1699,0))/INDEX(PROTRA_capacity!P$3:P$1699,MATCH(CHP_check_vensim_data!$I42,PROTRA_capacity!$F$3:$F$1699,0))
)))</f>
        <v/>
      </c>
      <c r="U42" s="16" t="str">
        <f>IF(AND(INDEX(PROTRA_capacity!Q$3:Q$1699,MATCH(CHP_check_vensim_data!$H42,PROTRA_capacity!$F$3:$F$1699,0))&lt;&gt;0,INDEX(PROTRA_capacity!Q$3:Q$1699,MATCH(CHP_check_vensim_data!$I42,PROTRA_capacity!$F$3:$F$1699,0))=0),"elec 0, heat not",
IF(AND(INDEX(PROTRA_capacity!Q$3:Q$1699,MATCH(CHP_check_vensim_data!$I42,PROTRA_capacity!$F$3:$F$1699,0))&lt;&gt;0,INDEX(PROTRA_capacity!Q$3:Q$1699,MATCH(CHP_check_vensim_data!$H42,PROTRA_capacity!$F$3:$F$1699,0))=0),"heat 0, elec not",
IF(AND(INDEX(PROTRA_capacity!Q$3:Q$1699,MATCH(CHP_check_vensim_data!$I42,PROTRA_capacity!$F$3:$F$1699,0))=0,INDEX(PROTRA_capacity!Q$3:Q$1699,MATCH(CHP_check_vensim_data!$H42,PROTRA_capacity!$F$3:$F$1699,0))=0),"",
INDEX(PROTRA_capacity!Q$3:Q$1699,MATCH(CHP_check_vensim_data!$H42,PROTRA_capacity!$F$3:$F$1699,0))/INDEX(PROTRA_capacity!Q$3:Q$1699,MATCH(CHP_check_vensim_data!$I42,PROTRA_capacity!$F$3:$F$1699,0))
)))</f>
        <v/>
      </c>
      <c r="V42" s="16" t="str">
        <f>IF(AND(INDEX(PROTRA_capacity!R$3:R$1699,MATCH(CHP_check_vensim_data!$H42,PROTRA_capacity!$F$3:$F$1699,0))&lt;&gt;0,INDEX(PROTRA_capacity!R$3:R$1699,MATCH(CHP_check_vensim_data!$I42,PROTRA_capacity!$F$3:$F$1699,0))=0),"elec 0, heat not",
IF(AND(INDEX(PROTRA_capacity!R$3:R$1699,MATCH(CHP_check_vensim_data!$I42,PROTRA_capacity!$F$3:$F$1699,0))&lt;&gt;0,INDEX(PROTRA_capacity!R$3:R$1699,MATCH(CHP_check_vensim_data!$H42,PROTRA_capacity!$F$3:$F$1699,0))=0),"heat 0, elec not",
IF(AND(INDEX(PROTRA_capacity!R$3:R$1699,MATCH(CHP_check_vensim_data!$I42,PROTRA_capacity!$F$3:$F$1699,0))=0,INDEX(PROTRA_capacity!R$3:R$1699,MATCH(CHP_check_vensim_data!$H42,PROTRA_capacity!$F$3:$F$1699,0))=0),"",
INDEX(PROTRA_capacity!R$3:R$1699,MATCH(CHP_check_vensim_data!$H42,PROTRA_capacity!$F$3:$F$1699,0))/INDEX(PROTRA_capacity!R$3:R$1699,MATCH(CHP_check_vensim_data!$I42,PROTRA_capacity!$F$3:$F$1699,0))
)))</f>
        <v/>
      </c>
      <c r="W42" s="16" t="str">
        <f>IF(AND(INDEX(PROTRA_capacity!S$3:S$1699,MATCH(CHP_check_vensim_data!$H42,PROTRA_capacity!$F$3:$F$1699,0))&lt;&gt;0,INDEX(PROTRA_capacity!S$3:S$1699,MATCH(CHP_check_vensim_data!$I42,PROTRA_capacity!$F$3:$F$1699,0))=0),"elec 0, heat not",
IF(AND(INDEX(PROTRA_capacity!S$3:S$1699,MATCH(CHP_check_vensim_data!$I42,PROTRA_capacity!$F$3:$F$1699,0))&lt;&gt;0,INDEX(PROTRA_capacity!S$3:S$1699,MATCH(CHP_check_vensim_data!$H42,PROTRA_capacity!$F$3:$F$1699,0))=0),"heat 0, elec not",
IF(AND(INDEX(PROTRA_capacity!S$3:S$1699,MATCH(CHP_check_vensim_data!$I42,PROTRA_capacity!$F$3:$F$1699,0))=0,INDEX(PROTRA_capacity!S$3:S$1699,MATCH(CHP_check_vensim_data!$H42,PROTRA_capacity!$F$3:$F$1699,0))=0),"",
INDEX(PROTRA_capacity!S$3:S$1699,MATCH(CHP_check_vensim_data!$H42,PROTRA_capacity!$F$3:$F$1699,0))/INDEX(PROTRA_capacity!S$3:S$1699,MATCH(CHP_check_vensim_data!$I42,PROTRA_capacity!$F$3:$F$1699,0))
)))</f>
        <v/>
      </c>
      <c r="X42" s="16" t="str">
        <f>IF(AND(INDEX(PROTRA_capacity!T$3:T$1699,MATCH(CHP_check_vensim_data!$H42,PROTRA_capacity!$F$3:$F$1699,0))&lt;&gt;0,INDEX(PROTRA_capacity!T$3:T$1699,MATCH(CHP_check_vensim_data!$I42,PROTRA_capacity!$F$3:$F$1699,0))=0),"elec 0, heat not",
IF(AND(INDEX(PROTRA_capacity!T$3:T$1699,MATCH(CHP_check_vensim_data!$I42,PROTRA_capacity!$F$3:$F$1699,0))&lt;&gt;0,INDEX(PROTRA_capacity!T$3:T$1699,MATCH(CHP_check_vensim_data!$H42,PROTRA_capacity!$F$3:$F$1699,0))=0),"heat 0, elec not",
IF(AND(INDEX(PROTRA_capacity!T$3:T$1699,MATCH(CHP_check_vensim_data!$I42,PROTRA_capacity!$F$3:$F$1699,0))=0,INDEX(PROTRA_capacity!T$3:T$1699,MATCH(CHP_check_vensim_data!$H42,PROTRA_capacity!$F$3:$F$1699,0))=0),"",
INDEX(PROTRA_capacity!T$3:T$1699,MATCH(CHP_check_vensim_data!$H42,PROTRA_capacity!$F$3:$F$1699,0))/INDEX(PROTRA_capacity!T$3:T$1699,MATCH(CHP_check_vensim_data!$I42,PROTRA_capacity!$F$3:$F$1699,0))
)))</f>
        <v/>
      </c>
      <c r="Y42" s="16" t="str">
        <f>IF(AND(INDEX(PROTRA_capacity!U$3:U$1699,MATCH(CHP_check_vensim_data!$H42,PROTRA_capacity!$F$3:$F$1699,0))&lt;&gt;0,INDEX(PROTRA_capacity!U$3:U$1699,MATCH(CHP_check_vensim_data!$I42,PROTRA_capacity!$F$3:$F$1699,0))=0),"elec 0, heat not",
IF(AND(INDEX(PROTRA_capacity!U$3:U$1699,MATCH(CHP_check_vensim_data!$I42,PROTRA_capacity!$F$3:$F$1699,0))&lt;&gt;0,INDEX(PROTRA_capacity!U$3:U$1699,MATCH(CHP_check_vensim_data!$H42,PROTRA_capacity!$F$3:$F$1699,0))=0),"heat 0, elec not",
IF(AND(INDEX(PROTRA_capacity!U$3:U$1699,MATCH(CHP_check_vensim_data!$I42,PROTRA_capacity!$F$3:$F$1699,0))=0,INDEX(PROTRA_capacity!U$3:U$1699,MATCH(CHP_check_vensim_data!$H42,PROTRA_capacity!$F$3:$F$1699,0))=0),"",
INDEX(PROTRA_capacity!U$3:U$1699,MATCH(CHP_check_vensim_data!$H42,PROTRA_capacity!$F$3:$F$1699,0))/INDEX(PROTRA_capacity!U$3:U$1699,MATCH(CHP_check_vensim_data!$I42,PROTRA_capacity!$F$3:$F$1699,0))
)))</f>
        <v/>
      </c>
      <c r="Z42" s="72" t="e">
        <f t="shared" si="3"/>
        <v>#DIV/0!</v>
      </c>
    </row>
    <row r="43" spans="1:26" x14ac:dyDescent="0.35">
      <c r="A43" t="s">
        <v>73</v>
      </c>
      <c r="B43" t="s">
        <v>41</v>
      </c>
      <c r="C43" t="str">
        <f t="shared" ref="C43:C52" si="22">A43&amp;"_"&amp;B43</f>
        <v>INDIA_TO_heat</v>
      </c>
      <c r="D43" t="str">
        <f t="shared" ref="D43:D52" si="23">IF(B43="TO_heat","PROTRA_CHP_HP_I","PROTRA_CHP_PP_I")</f>
        <v>PROTRA_CHP_HP_I</v>
      </c>
      <c r="E43" t="s">
        <v>0</v>
      </c>
      <c r="F43" t="str">
        <f t="shared" ref="F43:F52" si="24">MID(E43,8,3)</f>
        <v>CHP</v>
      </c>
      <c r="G43" t="str">
        <f t="shared" ref="G43:G55" si="25">RIGHT(E43,3)</f>
        <v>els</v>
      </c>
      <c r="H43" t="str">
        <f t="shared" ref="H43:H55" si="26">A43&amp;"TO_heat"&amp;E43</f>
        <v>INDIATO_heatPROTRA_CHP_gas_fuels</v>
      </c>
      <c r="I43" t="str">
        <f t="shared" ref="I43:I55" si="27">A43&amp;"TO_elec"&amp;E43</f>
        <v>INDIATO_elecPROTRA_CHP_gas_fuels</v>
      </c>
      <c r="J43" s="16" t="e">
        <f>IF(AND(INDEX(PROTRA_capacity!#REF!,MATCH(CHP_check_vensim_data!$H43,PROTRA_capacity!$F$3:$F$1699,0))&lt;&gt;0,INDEX(PROTRA_capacity!#REF!,MATCH(CHP_check_vensim_data!$I43,PROTRA_capacity!$F$3:$F$1699,0))=0),"elec 0, heat not",
IF(AND(INDEX(PROTRA_capacity!#REF!,MATCH(CHP_check_vensim_data!$I43,PROTRA_capacity!$F$3:$F$1699,0))&lt;&gt;0,INDEX(PROTRA_capacity!#REF!,MATCH(CHP_check_vensim_data!$H43,PROTRA_capacity!$F$3:$F$1699,0))=0),"heat 0, elec not",
IF(AND(INDEX(PROTRA_capacity!#REF!,MATCH(CHP_check_vensim_data!$I43,PROTRA_capacity!$F$3:$F$1699,0))=0,INDEX(PROTRA_capacity!#REF!,MATCH(CHP_check_vensim_data!$H43,PROTRA_capacity!$F$3:$F$1699,0))=0),"",
INDEX(PROTRA_capacity!#REF!,MATCH(CHP_check_vensim_data!$H43,PROTRA_capacity!$F$3:$F$1699,0))/INDEX(PROTRA_capacity!#REF!,MATCH(CHP_check_vensim_data!$I43,PROTRA_capacity!$F$3:$F$1699,0))
)))</f>
        <v>#REF!</v>
      </c>
      <c r="K43" s="16" t="str">
        <f>IF(AND(INDEX(PROTRA_capacity!G$3:G$1699,MATCH(CHP_check_vensim_data!$H43,PROTRA_capacity!$F$3:$F$1699,0))&lt;&gt;0,INDEX(PROTRA_capacity!G$3:G$1699,MATCH(CHP_check_vensim_data!$I43,PROTRA_capacity!$F$3:$F$1699,0))=0),"elec 0, heat not",
IF(AND(INDEX(PROTRA_capacity!G$3:G$1699,MATCH(CHP_check_vensim_data!$I43,PROTRA_capacity!$F$3:$F$1699,0))&lt;&gt;0,INDEX(PROTRA_capacity!G$3:G$1699,MATCH(CHP_check_vensim_data!$H43,PROTRA_capacity!$F$3:$F$1699,0))=0),"heat 0, elec not",
IF(AND(INDEX(PROTRA_capacity!G$3:G$1699,MATCH(CHP_check_vensim_data!$I43,PROTRA_capacity!$F$3:$F$1699,0))=0,INDEX(PROTRA_capacity!G$3:G$1699,MATCH(CHP_check_vensim_data!$H43,PROTRA_capacity!$F$3:$F$1699,0))=0),"",
INDEX(PROTRA_capacity!G$3:G$1699,MATCH(CHP_check_vensim_data!$H43,PROTRA_capacity!$F$3:$F$1699,0))/INDEX(PROTRA_capacity!G$3:G$1699,MATCH(CHP_check_vensim_data!$I43,PROTRA_capacity!$F$3:$F$1699,0))
)))</f>
        <v/>
      </c>
      <c r="L43" s="16" t="str">
        <f>IF(AND(INDEX(PROTRA_capacity!H$3:H$1699,MATCH(CHP_check_vensim_data!$H43,PROTRA_capacity!$F$3:$F$1699,0))&lt;&gt;0,INDEX(PROTRA_capacity!H$3:H$1699,MATCH(CHP_check_vensim_data!$I43,PROTRA_capacity!$F$3:$F$1699,0))=0),"elec 0, heat not",
IF(AND(INDEX(PROTRA_capacity!H$3:H$1699,MATCH(CHP_check_vensim_data!$I43,PROTRA_capacity!$F$3:$F$1699,0))&lt;&gt;0,INDEX(PROTRA_capacity!H$3:H$1699,MATCH(CHP_check_vensim_data!$H43,PROTRA_capacity!$F$3:$F$1699,0))=0),"heat 0, elec not",
IF(AND(INDEX(PROTRA_capacity!H$3:H$1699,MATCH(CHP_check_vensim_data!$I43,PROTRA_capacity!$F$3:$F$1699,0))=0,INDEX(PROTRA_capacity!H$3:H$1699,MATCH(CHP_check_vensim_data!$H43,PROTRA_capacity!$F$3:$F$1699,0))=0),"",
INDEX(PROTRA_capacity!H$3:H$1699,MATCH(CHP_check_vensim_data!$H43,PROTRA_capacity!$F$3:$F$1699,0))/INDEX(PROTRA_capacity!H$3:H$1699,MATCH(CHP_check_vensim_data!$I43,PROTRA_capacity!$F$3:$F$1699,0))
)))</f>
        <v/>
      </c>
      <c r="M43" s="16" t="str">
        <f>IF(AND(INDEX(PROTRA_capacity!I$3:I$1699,MATCH(CHP_check_vensim_data!$H43,PROTRA_capacity!$F$3:$F$1699,0))&lt;&gt;0,INDEX(PROTRA_capacity!I$3:I$1699,MATCH(CHP_check_vensim_data!$I43,PROTRA_capacity!$F$3:$F$1699,0))=0),"elec 0, heat not",
IF(AND(INDEX(PROTRA_capacity!I$3:I$1699,MATCH(CHP_check_vensim_data!$I43,PROTRA_capacity!$F$3:$F$1699,0))&lt;&gt;0,INDEX(PROTRA_capacity!I$3:I$1699,MATCH(CHP_check_vensim_data!$H43,PROTRA_capacity!$F$3:$F$1699,0))=0),"heat 0, elec not",
IF(AND(INDEX(PROTRA_capacity!I$3:I$1699,MATCH(CHP_check_vensim_data!$I43,PROTRA_capacity!$F$3:$F$1699,0))=0,INDEX(PROTRA_capacity!I$3:I$1699,MATCH(CHP_check_vensim_data!$H43,PROTRA_capacity!$F$3:$F$1699,0))=0),"",
INDEX(PROTRA_capacity!I$3:I$1699,MATCH(CHP_check_vensim_data!$H43,PROTRA_capacity!$F$3:$F$1699,0))/INDEX(PROTRA_capacity!I$3:I$1699,MATCH(CHP_check_vensim_data!$I43,PROTRA_capacity!$F$3:$F$1699,0))
)))</f>
        <v/>
      </c>
      <c r="N43" s="16" t="str">
        <f>IF(AND(INDEX(PROTRA_capacity!J$3:J$1699,MATCH(CHP_check_vensim_data!$H43,PROTRA_capacity!$F$3:$F$1699,0))&lt;&gt;0,INDEX(PROTRA_capacity!J$3:J$1699,MATCH(CHP_check_vensim_data!$I43,PROTRA_capacity!$F$3:$F$1699,0))=0),"elec 0, heat not",
IF(AND(INDEX(PROTRA_capacity!J$3:J$1699,MATCH(CHP_check_vensim_data!$I43,PROTRA_capacity!$F$3:$F$1699,0))&lt;&gt;0,INDEX(PROTRA_capacity!J$3:J$1699,MATCH(CHP_check_vensim_data!$H43,PROTRA_capacity!$F$3:$F$1699,0))=0),"heat 0, elec not",
IF(AND(INDEX(PROTRA_capacity!J$3:J$1699,MATCH(CHP_check_vensim_data!$I43,PROTRA_capacity!$F$3:$F$1699,0))=0,INDEX(PROTRA_capacity!J$3:J$1699,MATCH(CHP_check_vensim_data!$H43,PROTRA_capacity!$F$3:$F$1699,0))=0),"",
INDEX(PROTRA_capacity!J$3:J$1699,MATCH(CHP_check_vensim_data!$H43,PROTRA_capacity!$F$3:$F$1699,0))/INDEX(PROTRA_capacity!J$3:J$1699,MATCH(CHP_check_vensim_data!$I43,PROTRA_capacity!$F$3:$F$1699,0))
)))</f>
        <v/>
      </c>
      <c r="O43" s="16" t="str">
        <f>IF(AND(INDEX(PROTRA_capacity!K$3:K$1699,MATCH(CHP_check_vensim_data!$H43,PROTRA_capacity!$F$3:$F$1699,0))&lt;&gt;0,INDEX(PROTRA_capacity!K$3:K$1699,MATCH(CHP_check_vensim_data!$I43,PROTRA_capacity!$F$3:$F$1699,0))=0),"elec 0, heat not",
IF(AND(INDEX(PROTRA_capacity!K$3:K$1699,MATCH(CHP_check_vensim_data!$I43,PROTRA_capacity!$F$3:$F$1699,0))&lt;&gt;0,INDEX(PROTRA_capacity!K$3:K$1699,MATCH(CHP_check_vensim_data!$H43,PROTRA_capacity!$F$3:$F$1699,0))=0),"heat 0, elec not",
IF(AND(INDEX(PROTRA_capacity!K$3:K$1699,MATCH(CHP_check_vensim_data!$I43,PROTRA_capacity!$F$3:$F$1699,0))=0,INDEX(PROTRA_capacity!K$3:K$1699,MATCH(CHP_check_vensim_data!$H43,PROTRA_capacity!$F$3:$F$1699,0))=0),"",
INDEX(PROTRA_capacity!K$3:K$1699,MATCH(CHP_check_vensim_data!$H43,PROTRA_capacity!$F$3:$F$1699,0))/INDEX(PROTRA_capacity!K$3:K$1699,MATCH(CHP_check_vensim_data!$I43,PROTRA_capacity!$F$3:$F$1699,0))
)))</f>
        <v/>
      </c>
      <c r="P43" s="16" t="str">
        <f>IF(AND(INDEX(PROTRA_capacity!L$3:L$1699,MATCH(CHP_check_vensim_data!$H43,PROTRA_capacity!$F$3:$F$1699,0))&lt;&gt;0,INDEX(PROTRA_capacity!L$3:L$1699,MATCH(CHP_check_vensim_data!$I43,PROTRA_capacity!$F$3:$F$1699,0))=0),"elec 0, heat not",
IF(AND(INDEX(PROTRA_capacity!L$3:L$1699,MATCH(CHP_check_vensim_data!$I43,PROTRA_capacity!$F$3:$F$1699,0))&lt;&gt;0,INDEX(PROTRA_capacity!L$3:L$1699,MATCH(CHP_check_vensim_data!$H43,PROTRA_capacity!$F$3:$F$1699,0))=0),"heat 0, elec not",
IF(AND(INDEX(PROTRA_capacity!L$3:L$1699,MATCH(CHP_check_vensim_data!$I43,PROTRA_capacity!$F$3:$F$1699,0))=0,INDEX(PROTRA_capacity!L$3:L$1699,MATCH(CHP_check_vensim_data!$H43,PROTRA_capacity!$F$3:$F$1699,0))=0),"",
INDEX(PROTRA_capacity!L$3:L$1699,MATCH(CHP_check_vensim_data!$H43,PROTRA_capacity!$F$3:$F$1699,0))/INDEX(PROTRA_capacity!L$3:L$1699,MATCH(CHP_check_vensim_data!$I43,PROTRA_capacity!$F$3:$F$1699,0))
)))</f>
        <v/>
      </c>
      <c r="Q43" s="16" t="str">
        <f>IF(AND(INDEX(PROTRA_capacity!M$3:M$1699,MATCH(CHP_check_vensim_data!$H43,PROTRA_capacity!$F$3:$F$1699,0))&lt;&gt;0,INDEX(PROTRA_capacity!M$3:M$1699,MATCH(CHP_check_vensim_data!$I43,PROTRA_capacity!$F$3:$F$1699,0))=0),"elec 0, heat not",
IF(AND(INDEX(PROTRA_capacity!M$3:M$1699,MATCH(CHP_check_vensim_data!$I43,PROTRA_capacity!$F$3:$F$1699,0))&lt;&gt;0,INDEX(PROTRA_capacity!M$3:M$1699,MATCH(CHP_check_vensim_data!$H43,PROTRA_capacity!$F$3:$F$1699,0))=0),"heat 0, elec not",
IF(AND(INDEX(PROTRA_capacity!M$3:M$1699,MATCH(CHP_check_vensim_data!$I43,PROTRA_capacity!$F$3:$F$1699,0))=0,INDEX(PROTRA_capacity!M$3:M$1699,MATCH(CHP_check_vensim_data!$H43,PROTRA_capacity!$F$3:$F$1699,0))=0),"",
INDEX(PROTRA_capacity!M$3:M$1699,MATCH(CHP_check_vensim_data!$H43,PROTRA_capacity!$F$3:$F$1699,0))/INDEX(PROTRA_capacity!M$3:M$1699,MATCH(CHP_check_vensim_data!$I43,PROTRA_capacity!$F$3:$F$1699,0))
)))</f>
        <v/>
      </c>
      <c r="R43" s="16" t="str">
        <f>IF(AND(INDEX(PROTRA_capacity!N$3:N$1699,MATCH(CHP_check_vensim_data!$H43,PROTRA_capacity!$F$3:$F$1699,0))&lt;&gt;0,INDEX(PROTRA_capacity!N$3:N$1699,MATCH(CHP_check_vensim_data!$I43,PROTRA_capacity!$F$3:$F$1699,0))=0),"elec 0, heat not",
IF(AND(INDEX(PROTRA_capacity!N$3:N$1699,MATCH(CHP_check_vensim_data!$I43,PROTRA_capacity!$F$3:$F$1699,0))&lt;&gt;0,INDEX(PROTRA_capacity!N$3:N$1699,MATCH(CHP_check_vensim_data!$H43,PROTRA_capacity!$F$3:$F$1699,0))=0),"heat 0, elec not",
IF(AND(INDEX(PROTRA_capacity!N$3:N$1699,MATCH(CHP_check_vensim_data!$I43,PROTRA_capacity!$F$3:$F$1699,0))=0,INDEX(PROTRA_capacity!N$3:N$1699,MATCH(CHP_check_vensim_data!$H43,PROTRA_capacity!$F$3:$F$1699,0))=0),"",
INDEX(PROTRA_capacity!N$3:N$1699,MATCH(CHP_check_vensim_data!$H43,PROTRA_capacity!$F$3:$F$1699,0))/INDEX(PROTRA_capacity!N$3:N$1699,MATCH(CHP_check_vensim_data!$I43,PROTRA_capacity!$F$3:$F$1699,0))
)))</f>
        <v/>
      </c>
      <c r="S43" s="16" t="str">
        <f>IF(AND(INDEX(PROTRA_capacity!O$3:O$1699,MATCH(CHP_check_vensim_data!$H43,PROTRA_capacity!$F$3:$F$1699,0))&lt;&gt;0,INDEX(PROTRA_capacity!O$3:O$1699,MATCH(CHP_check_vensim_data!$I43,PROTRA_capacity!$F$3:$F$1699,0))=0),"elec 0, heat not",
IF(AND(INDEX(PROTRA_capacity!O$3:O$1699,MATCH(CHP_check_vensim_data!$I43,PROTRA_capacity!$F$3:$F$1699,0))&lt;&gt;0,INDEX(PROTRA_capacity!O$3:O$1699,MATCH(CHP_check_vensim_data!$H43,PROTRA_capacity!$F$3:$F$1699,0))=0),"heat 0, elec not",
IF(AND(INDEX(PROTRA_capacity!O$3:O$1699,MATCH(CHP_check_vensim_data!$I43,PROTRA_capacity!$F$3:$F$1699,0))=0,INDEX(PROTRA_capacity!O$3:O$1699,MATCH(CHP_check_vensim_data!$H43,PROTRA_capacity!$F$3:$F$1699,0))=0),"",
INDEX(PROTRA_capacity!O$3:O$1699,MATCH(CHP_check_vensim_data!$H43,PROTRA_capacity!$F$3:$F$1699,0))/INDEX(PROTRA_capacity!O$3:O$1699,MATCH(CHP_check_vensim_data!$I43,PROTRA_capacity!$F$3:$F$1699,0))
)))</f>
        <v/>
      </c>
      <c r="T43" s="16" t="str">
        <f>IF(AND(INDEX(PROTRA_capacity!P$3:P$1699,MATCH(CHP_check_vensim_data!$H43,PROTRA_capacity!$F$3:$F$1699,0))&lt;&gt;0,INDEX(PROTRA_capacity!P$3:P$1699,MATCH(CHP_check_vensim_data!$I43,PROTRA_capacity!$F$3:$F$1699,0))=0),"elec 0, heat not",
IF(AND(INDEX(PROTRA_capacity!P$3:P$1699,MATCH(CHP_check_vensim_data!$I43,PROTRA_capacity!$F$3:$F$1699,0))&lt;&gt;0,INDEX(PROTRA_capacity!P$3:P$1699,MATCH(CHP_check_vensim_data!$H43,PROTRA_capacity!$F$3:$F$1699,0))=0),"heat 0, elec not",
IF(AND(INDEX(PROTRA_capacity!P$3:P$1699,MATCH(CHP_check_vensim_data!$I43,PROTRA_capacity!$F$3:$F$1699,0))=0,INDEX(PROTRA_capacity!P$3:P$1699,MATCH(CHP_check_vensim_data!$H43,PROTRA_capacity!$F$3:$F$1699,0))=0),"",
INDEX(PROTRA_capacity!P$3:P$1699,MATCH(CHP_check_vensim_data!$H43,PROTRA_capacity!$F$3:$F$1699,0))/INDEX(PROTRA_capacity!P$3:P$1699,MATCH(CHP_check_vensim_data!$I43,PROTRA_capacity!$F$3:$F$1699,0))
)))</f>
        <v/>
      </c>
      <c r="U43" s="16" t="str">
        <f>IF(AND(INDEX(PROTRA_capacity!Q$3:Q$1699,MATCH(CHP_check_vensim_data!$H43,PROTRA_capacity!$F$3:$F$1699,0))&lt;&gt;0,INDEX(PROTRA_capacity!Q$3:Q$1699,MATCH(CHP_check_vensim_data!$I43,PROTRA_capacity!$F$3:$F$1699,0))=0),"elec 0, heat not",
IF(AND(INDEX(PROTRA_capacity!Q$3:Q$1699,MATCH(CHP_check_vensim_data!$I43,PROTRA_capacity!$F$3:$F$1699,0))&lt;&gt;0,INDEX(PROTRA_capacity!Q$3:Q$1699,MATCH(CHP_check_vensim_data!$H43,PROTRA_capacity!$F$3:$F$1699,0))=0),"heat 0, elec not",
IF(AND(INDEX(PROTRA_capacity!Q$3:Q$1699,MATCH(CHP_check_vensim_data!$I43,PROTRA_capacity!$F$3:$F$1699,0))=0,INDEX(PROTRA_capacity!Q$3:Q$1699,MATCH(CHP_check_vensim_data!$H43,PROTRA_capacity!$F$3:$F$1699,0))=0),"",
INDEX(PROTRA_capacity!Q$3:Q$1699,MATCH(CHP_check_vensim_data!$H43,PROTRA_capacity!$F$3:$F$1699,0))/INDEX(PROTRA_capacity!Q$3:Q$1699,MATCH(CHP_check_vensim_data!$I43,PROTRA_capacity!$F$3:$F$1699,0))
)))</f>
        <v/>
      </c>
      <c r="V43" s="16" t="str">
        <f>IF(AND(INDEX(PROTRA_capacity!R$3:R$1699,MATCH(CHP_check_vensim_data!$H43,PROTRA_capacity!$F$3:$F$1699,0))&lt;&gt;0,INDEX(PROTRA_capacity!R$3:R$1699,MATCH(CHP_check_vensim_data!$I43,PROTRA_capacity!$F$3:$F$1699,0))=0),"elec 0, heat not",
IF(AND(INDEX(PROTRA_capacity!R$3:R$1699,MATCH(CHP_check_vensim_data!$I43,PROTRA_capacity!$F$3:$F$1699,0))&lt;&gt;0,INDEX(PROTRA_capacity!R$3:R$1699,MATCH(CHP_check_vensim_data!$H43,PROTRA_capacity!$F$3:$F$1699,0))=0),"heat 0, elec not",
IF(AND(INDEX(PROTRA_capacity!R$3:R$1699,MATCH(CHP_check_vensim_data!$I43,PROTRA_capacity!$F$3:$F$1699,0))=0,INDEX(PROTRA_capacity!R$3:R$1699,MATCH(CHP_check_vensim_data!$H43,PROTRA_capacity!$F$3:$F$1699,0))=0),"",
INDEX(PROTRA_capacity!R$3:R$1699,MATCH(CHP_check_vensim_data!$H43,PROTRA_capacity!$F$3:$F$1699,0))/INDEX(PROTRA_capacity!R$3:R$1699,MATCH(CHP_check_vensim_data!$I43,PROTRA_capacity!$F$3:$F$1699,0))
)))</f>
        <v/>
      </c>
      <c r="W43" s="16" t="str">
        <f>IF(AND(INDEX(PROTRA_capacity!S$3:S$1699,MATCH(CHP_check_vensim_data!$H43,PROTRA_capacity!$F$3:$F$1699,0))&lt;&gt;0,INDEX(PROTRA_capacity!S$3:S$1699,MATCH(CHP_check_vensim_data!$I43,PROTRA_capacity!$F$3:$F$1699,0))=0),"elec 0, heat not",
IF(AND(INDEX(PROTRA_capacity!S$3:S$1699,MATCH(CHP_check_vensim_data!$I43,PROTRA_capacity!$F$3:$F$1699,0))&lt;&gt;0,INDEX(PROTRA_capacity!S$3:S$1699,MATCH(CHP_check_vensim_data!$H43,PROTRA_capacity!$F$3:$F$1699,0))=0),"heat 0, elec not",
IF(AND(INDEX(PROTRA_capacity!S$3:S$1699,MATCH(CHP_check_vensim_data!$I43,PROTRA_capacity!$F$3:$F$1699,0))=0,INDEX(PROTRA_capacity!S$3:S$1699,MATCH(CHP_check_vensim_data!$H43,PROTRA_capacity!$F$3:$F$1699,0))=0),"",
INDEX(PROTRA_capacity!S$3:S$1699,MATCH(CHP_check_vensim_data!$H43,PROTRA_capacity!$F$3:$F$1699,0))/INDEX(PROTRA_capacity!S$3:S$1699,MATCH(CHP_check_vensim_data!$I43,PROTRA_capacity!$F$3:$F$1699,0))
)))</f>
        <v/>
      </c>
      <c r="X43" s="16" t="str">
        <f>IF(AND(INDEX(PROTRA_capacity!T$3:T$1699,MATCH(CHP_check_vensim_data!$H43,PROTRA_capacity!$F$3:$F$1699,0))&lt;&gt;0,INDEX(PROTRA_capacity!T$3:T$1699,MATCH(CHP_check_vensim_data!$I43,PROTRA_capacity!$F$3:$F$1699,0))=0),"elec 0, heat not",
IF(AND(INDEX(PROTRA_capacity!T$3:T$1699,MATCH(CHP_check_vensim_data!$I43,PROTRA_capacity!$F$3:$F$1699,0))&lt;&gt;0,INDEX(PROTRA_capacity!T$3:T$1699,MATCH(CHP_check_vensim_data!$H43,PROTRA_capacity!$F$3:$F$1699,0))=0),"heat 0, elec not",
IF(AND(INDEX(PROTRA_capacity!T$3:T$1699,MATCH(CHP_check_vensim_data!$I43,PROTRA_capacity!$F$3:$F$1699,0))=0,INDEX(PROTRA_capacity!T$3:T$1699,MATCH(CHP_check_vensim_data!$H43,PROTRA_capacity!$F$3:$F$1699,0))=0),"",
INDEX(PROTRA_capacity!T$3:T$1699,MATCH(CHP_check_vensim_data!$H43,PROTRA_capacity!$F$3:$F$1699,0))/INDEX(PROTRA_capacity!T$3:T$1699,MATCH(CHP_check_vensim_data!$I43,PROTRA_capacity!$F$3:$F$1699,0))
)))</f>
        <v/>
      </c>
      <c r="Y43" s="16" t="str">
        <f>IF(AND(INDEX(PROTRA_capacity!U$3:U$1699,MATCH(CHP_check_vensim_data!$H43,PROTRA_capacity!$F$3:$F$1699,0))&lt;&gt;0,INDEX(PROTRA_capacity!U$3:U$1699,MATCH(CHP_check_vensim_data!$I43,PROTRA_capacity!$F$3:$F$1699,0))=0),"elec 0, heat not",
IF(AND(INDEX(PROTRA_capacity!U$3:U$1699,MATCH(CHP_check_vensim_data!$I43,PROTRA_capacity!$F$3:$F$1699,0))&lt;&gt;0,INDEX(PROTRA_capacity!U$3:U$1699,MATCH(CHP_check_vensim_data!$H43,PROTRA_capacity!$F$3:$F$1699,0))=0),"heat 0, elec not",
IF(AND(INDEX(PROTRA_capacity!U$3:U$1699,MATCH(CHP_check_vensim_data!$I43,PROTRA_capacity!$F$3:$F$1699,0))=0,INDEX(PROTRA_capacity!U$3:U$1699,MATCH(CHP_check_vensim_data!$H43,PROTRA_capacity!$F$3:$F$1699,0))=0),"",
INDEX(PROTRA_capacity!U$3:U$1699,MATCH(CHP_check_vensim_data!$H43,PROTRA_capacity!$F$3:$F$1699,0))/INDEX(PROTRA_capacity!U$3:U$1699,MATCH(CHP_check_vensim_data!$I43,PROTRA_capacity!$F$3:$F$1699,0))
)))</f>
        <v/>
      </c>
      <c r="Z43" s="72" t="e">
        <f t="shared" si="3"/>
        <v>#DIV/0!</v>
      </c>
    </row>
    <row r="44" spans="1:26" x14ac:dyDescent="0.35">
      <c r="A44" t="s">
        <v>73</v>
      </c>
      <c r="B44" t="s">
        <v>41</v>
      </c>
      <c r="C44" t="str">
        <f t="shared" si="22"/>
        <v>INDIA_TO_heat</v>
      </c>
      <c r="D44" t="str">
        <f t="shared" si="23"/>
        <v>PROTRA_CHP_HP_I</v>
      </c>
      <c r="E44" t="s">
        <v>1</v>
      </c>
      <c r="F44" t="str">
        <f t="shared" si="24"/>
        <v>CHP</v>
      </c>
      <c r="G44" t="str">
        <f t="shared" si="25"/>
        <v>CCS</v>
      </c>
      <c r="H44" t="str">
        <f t="shared" si="26"/>
        <v>INDIATO_heatPROTRA_CHP_gas_fuels_CCS</v>
      </c>
      <c r="I44" t="str">
        <f t="shared" si="27"/>
        <v>INDIATO_elecPROTRA_CHP_gas_fuels_CCS</v>
      </c>
      <c r="J44" s="16" t="e">
        <f>IF(AND(INDEX(PROTRA_capacity!#REF!,MATCH(CHP_check_vensim_data!$H44,PROTRA_capacity!$F$3:$F$1699,0))&lt;&gt;0,INDEX(PROTRA_capacity!#REF!,MATCH(CHP_check_vensim_data!$I44,PROTRA_capacity!$F$3:$F$1699,0))=0),"elec 0, heat not",
IF(AND(INDEX(PROTRA_capacity!#REF!,MATCH(CHP_check_vensim_data!$I44,PROTRA_capacity!$F$3:$F$1699,0))&lt;&gt;0,INDEX(PROTRA_capacity!#REF!,MATCH(CHP_check_vensim_data!$H44,PROTRA_capacity!$F$3:$F$1699,0))=0),"heat 0, elec not",
IF(AND(INDEX(PROTRA_capacity!#REF!,MATCH(CHP_check_vensim_data!$I44,PROTRA_capacity!$F$3:$F$1699,0))=0,INDEX(PROTRA_capacity!#REF!,MATCH(CHP_check_vensim_data!$H44,PROTRA_capacity!$F$3:$F$1699,0))=0),"",
INDEX(PROTRA_capacity!#REF!,MATCH(CHP_check_vensim_data!$H44,PROTRA_capacity!$F$3:$F$1699,0))/INDEX(PROTRA_capacity!#REF!,MATCH(CHP_check_vensim_data!$I44,PROTRA_capacity!$F$3:$F$1699,0))
)))</f>
        <v>#REF!</v>
      </c>
      <c r="K44" s="16" t="str">
        <f>IF(AND(INDEX(PROTRA_capacity!G$3:G$1699,MATCH(CHP_check_vensim_data!$H44,PROTRA_capacity!$F$3:$F$1699,0))&lt;&gt;0,INDEX(PROTRA_capacity!G$3:G$1699,MATCH(CHP_check_vensim_data!$I44,PROTRA_capacity!$F$3:$F$1699,0))=0),"elec 0, heat not",
IF(AND(INDEX(PROTRA_capacity!G$3:G$1699,MATCH(CHP_check_vensim_data!$I44,PROTRA_capacity!$F$3:$F$1699,0))&lt;&gt;0,INDEX(PROTRA_capacity!G$3:G$1699,MATCH(CHP_check_vensim_data!$H44,PROTRA_capacity!$F$3:$F$1699,0))=0),"heat 0, elec not",
IF(AND(INDEX(PROTRA_capacity!G$3:G$1699,MATCH(CHP_check_vensim_data!$I44,PROTRA_capacity!$F$3:$F$1699,0))=0,INDEX(PROTRA_capacity!G$3:G$1699,MATCH(CHP_check_vensim_data!$H44,PROTRA_capacity!$F$3:$F$1699,0))=0),"",
INDEX(PROTRA_capacity!G$3:G$1699,MATCH(CHP_check_vensim_data!$H44,PROTRA_capacity!$F$3:$F$1699,0))/INDEX(PROTRA_capacity!G$3:G$1699,MATCH(CHP_check_vensim_data!$I44,PROTRA_capacity!$F$3:$F$1699,0))
)))</f>
        <v/>
      </c>
      <c r="L44" s="16" t="str">
        <f>IF(AND(INDEX(PROTRA_capacity!H$3:H$1699,MATCH(CHP_check_vensim_data!$H44,PROTRA_capacity!$F$3:$F$1699,0))&lt;&gt;0,INDEX(PROTRA_capacity!H$3:H$1699,MATCH(CHP_check_vensim_data!$I44,PROTRA_capacity!$F$3:$F$1699,0))=0),"elec 0, heat not",
IF(AND(INDEX(PROTRA_capacity!H$3:H$1699,MATCH(CHP_check_vensim_data!$I44,PROTRA_capacity!$F$3:$F$1699,0))&lt;&gt;0,INDEX(PROTRA_capacity!H$3:H$1699,MATCH(CHP_check_vensim_data!$H44,PROTRA_capacity!$F$3:$F$1699,0))=0),"heat 0, elec not",
IF(AND(INDEX(PROTRA_capacity!H$3:H$1699,MATCH(CHP_check_vensim_data!$I44,PROTRA_capacity!$F$3:$F$1699,0))=0,INDEX(PROTRA_capacity!H$3:H$1699,MATCH(CHP_check_vensim_data!$H44,PROTRA_capacity!$F$3:$F$1699,0))=0),"",
INDEX(PROTRA_capacity!H$3:H$1699,MATCH(CHP_check_vensim_data!$H44,PROTRA_capacity!$F$3:$F$1699,0))/INDEX(PROTRA_capacity!H$3:H$1699,MATCH(CHP_check_vensim_data!$I44,PROTRA_capacity!$F$3:$F$1699,0))
)))</f>
        <v/>
      </c>
      <c r="M44" s="16" t="str">
        <f>IF(AND(INDEX(PROTRA_capacity!I$3:I$1699,MATCH(CHP_check_vensim_data!$H44,PROTRA_capacity!$F$3:$F$1699,0))&lt;&gt;0,INDEX(PROTRA_capacity!I$3:I$1699,MATCH(CHP_check_vensim_data!$I44,PROTRA_capacity!$F$3:$F$1699,0))=0),"elec 0, heat not",
IF(AND(INDEX(PROTRA_capacity!I$3:I$1699,MATCH(CHP_check_vensim_data!$I44,PROTRA_capacity!$F$3:$F$1699,0))&lt;&gt;0,INDEX(PROTRA_capacity!I$3:I$1699,MATCH(CHP_check_vensim_data!$H44,PROTRA_capacity!$F$3:$F$1699,0))=0),"heat 0, elec not",
IF(AND(INDEX(PROTRA_capacity!I$3:I$1699,MATCH(CHP_check_vensim_data!$I44,PROTRA_capacity!$F$3:$F$1699,0))=0,INDEX(PROTRA_capacity!I$3:I$1699,MATCH(CHP_check_vensim_data!$H44,PROTRA_capacity!$F$3:$F$1699,0))=0),"",
INDEX(PROTRA_capacity!I$3:I$1699,MATCH(CHP_check_vensim_data!$H44,PROTRA_capacity!$F$3:$F$1699,0))/INDEX(PROTRA_capacity!I$3:I$1699,MATCH(CHP_check_vensim_data!$I44,PROTRA_capacity!$F$3:$F$1699,0))
)))</f>
        <v/>
      </c>
      <c r="N44" s="16" t="str">
        <f>IF(AND(INDEX(PROTRA_capacity!J$3:J$1699,MATCH(CHP_check_vensim_data!$H44,PROTRA_capacity!$F$3:$F$1699,0))&lt;&gt;0,INDEX(PROTRA_capacity!J$3:J$1699,MATCH(CHP_check_vensim_data!$I44,PROTRA_capacity!$F$3:$F$1699,0))=0),"elec 0, heat not",
IF(AND(INDEX(PROTRA_capacity!J$3:J$1699,MATCH(CHP_check_vensim_data!$I44,PROTRA_capacity!$F$3:$F$1699,0))&lt;&gt;0,INDEX(PROTRA_capacity!J$3:J$1699,MATCH(CHP_check_vensim_data!$H44,PROTRA_capacity!$F$3:$F$1699,0))=0),"heat 0, elec not",
IF(AND(INDEX(PROTRA_capacity!J$3:J$1699,MATCH(CHP_check_vensim_data!$I44,PROTRA_capacity!$F$3:$F$1699,0))=0,INDEX(PROTRA_capacity!J$3:J$1699,MATCH(CHP_check_vensim_data!$H44,PROTRA_capacity!$F$3:$F$1699,0))=0),"",
INDEX(PROTRA_capacity!J$3:J$1699,MATCH(CHP_check_vensim_data!$H44,PROTRA_capacity!$F$3:$F$1699,0))/INDEX(PROTRA_capacity!J$3:J$1699,MATCH(CHP_check_vensim_data!$I44,PROTRA_capacity!$F$3:$F$1699,0))
)))</f>
        <v/>
      </c>
      <c r="O44" s="16" t="str">
        <f>IF(AND(INDEX(PROTRA_capacity!K$3:K$1699,MATCH(CHP_check_vensim_data!$H44,PROTRA_capacity!$F$3:$F$1699,0))&lt;&gt;0,INDEX(PROTRA_capacity!K$3:K$1699,MATCH(CHP_check_vensim_data!$I44,PROTRA_capacity!$F$3:$F$1699,0))=0),"elec 0, heat not",
IF(AND(INDEX(PROTRA_capacity!K$3:K$1699,MATCH(CHP_check_vensim_data!$I44,PROTRA_capacity!$F$3:$F$1699,0))&lt;&gt;0,INDEX(PROTRA_capacity!K$3:K$1699,MATCH(CHP_check_vensim_data!$H44,PROTRA_capacity!$F$3:$F$1699,0))=0),"heat 0, elec not",
IF(AND(INDEX(PROTRA_capacity!K$3:K$1699,MATCH(CHP_check_vensim_data!$I44,PROTRA_capacity!$F$3:$F$1699,0))=0,INDEX(PROTRA_capacity!K$3:K$1699,MATCH(CHP_check_vensim_data!$H44,PROTRA_capacity!$F$3:$F$1699,0))=0),"",
INDEX(PROTRA_capacity!K$3:K$1699,MATCH(CHP_check_vensim_data!$H44,PROTRA_capacity!$F$3:$F$1699,0))/INDEX(PROTRA_capacity!K$3:K$1699,MATCH(CHP_check_vensim_data!$I44,PROTRA_capacity!$F$3:$F$1699,0))
)))</f>
        <v/>
      </c>
      <c r="P44" s="16" t="str">
        <f>IF(AND(INDEX(PROTRA_capacity!L$3:L$1699,MATCH(CHP_check_vensim_data!$H44,PROTRA_capacity!$F$3:$F$1699,0))&lt;&gt;0,INDEX(PROTRA_capacity!L$3:L$1699,MATCH(CHP_check_vensim_data!$I44,PROTRA_capacity!$F$3:$F$1699,0))=0),"elec 0, heat not",
IF(AND(INDEX(PROTRA_capacity!L$3:L$1699,MATCH(CHP_check_vensim_data!$I44,PROTRA_capacity!$F$3:$F$1699,0))&lt;&gt;0,INDEX(PROTRA_capacity!L$3:L$1699,MATCH(CHP_check_vensim_data!$H44,PROTRA_capacity!$F$3:$F$1699,0))=0),"heat 0, elec not",
IF(AND(INDEX(PROTRA_capacity!L$3:L$1699,MATCH(CHP_check_vensim_data!$I44,PROTRA_capacity!$F$3:$F$1699,0))=0,INDEX(PROTRA_capacity!L$3:L$1699,MATCH(CHP_check_vensim_data!$H44,PROTRA_capacity!$F$3:$F$1699,0))=0),"",
INDEX(PROTRA_capacity!L$3:L$1699,MATCH(CHP_check_vensim_data!$H44,PROTRA_capacity!$F$3:$F$1699,0))/INDEX(PROTRA_capacity!L$3:L$1699,MATCH(CHP_check_vensim_data!$I44,PROTRA_capacity!$F$3:$F$1699,0))
)))</f>
        <v/>
      </c>
      <c r="Q44" s="16" t="str">
        <f>IF(AND(INDEX(PROTRA_capacity!M$3:M$1699,MATCH(CHP_check_vensim_data!$H44,PROTRA_capacity!$F$3:$F$1699,0))&lt;&gt;0,INDEX(PROTRA_capacity!M$3:M$1699,MATCH(CHP_check_vensim_data!$I44,PROTRA_capacity!$F$3:$F$1699,0))=0),"elec 0, heat not",
IF(AND(INDEX(PROTRA_capacity!M$3:M$1699,MATCH(CHP_check_vensim_data!$I44,PROTRA_capacity!$F$3:$F$1699,0))&lt;&gt;0,INDEX(PROTRA_capacity!M$3:M$1699,MATCH(CHP_check_vensim_data!$H44,PROTRA_capacity!$F$3:$F$1699,0))=0),"heat 0, elec not",
IF(AND(INDEX(PROTRA_capacity!M$3:M$1699,MATCH(CHP_check_vensim_data!$I44,PROTRA_capacity!$F$3:$F$1699,0))=0,INDEX(PROTRA_capacity!M$3:M$1699,MATCH(CHP_check_vensim_data!$H44,PROTRA_capacity!$F$3:$F$1699,0))=0),"",
INDEX(PROTRA_capacity!M$3:M$1699,MATCH(CHP_check_vensim_data!$H44,PROTRA_capacity!$F$3:$F$1699,0))/INDEX(PROTRA_capacity!M$3:M$1699,MATCH(CHP_check_vensim_data!$I44,PROTRA_capacity!$F$3:$F$1699,0))
)))</f>
        <v/>
      </c>
      <c r="R44" s="16" t="str">
        <f>IF(AND(INDEX(PROTRA_capacity!N$3:N$1699,MATCH(CHP_check_vensim_data!$H44,PROTRA_capacity!$F$3:$F$1699,0))&lt;&gt;0,INDEX(PROTRA_capacity!N$3:N$1699,MATCH(CHP_check_vensim_data!$I44,PROTRA_capacity!$F$3:$F$1699,0))=0),"elec 0, heat not",
IF(AND(INDEX(PROTRA_capacity!N$3:N$1699,MATCH(CHP_check_vensim_data!$I44,PROTRA_capacity!$F$3:$F$1699,0))&lt;&gt;0,INDEX(PROTRA_capacity!N$3:N$1699,MATCH(CHP_check_vensim_data!$H44,PROTRA_capacity!$F$3:$F$1699,0))=0),"heat 0, elec not",
IF(AND(INDEX(PROTRA_capacity!N$3:N$1699,MATCH(CHP_check_vensim_data!$I44,PROTRA_capacity!$F$3:$F$1699,0))=0,INDEX(PROTRA_capacity!N$3:N$1699,MATCH(CHP_check_vensim_data!$H44,PROTRA_capacity!$F$3:$F$1699,0))=0),"",
INDEX(PROTRA_capacity!N$3:N$1699,MATCH(CHP_check_vensim_data!$H44,PROTRA_capacity!$F$3:$F$1699,0))/INDEX(PROTRA_capacity!N$3:N$1699,MATCH(CHP_check_vensim_data!$I44,PROTRA_capacity!$F$3:$F$1699,0))
)))</f>
        <v/>
      </c>
      <c r="S44" s="16" t="str">
        <f>IF(AND(INDEX(PROTRA_capacity!O$3:O$1699,MATCH(CHP_check_vensim_data!$H44,PROTRA_capacity!$F$3:$F$1699,0))&lt;&gt;0,INDEX(PROTRA_capacity!O$3:O$1699,MATCH(CHP_check_vensim_data!$I44,PROTRA_capacity!$F$3:$F$1699,0))=0),"elec 0, heat not",
IF(AND(INDEX(PROTRA_capacity!O$3:O$1699,MATCH(CHP_check_vensim_data!$I44,PROTRA_capacity!$F$3:$F$1699,0))&lt;&gt;0,INDEX(PROTRA_capacity!O$3:O$1699,MATCH(CHP_check_vensim_data!$H44,PROTRA_capacity!$F$3:$F$1699,0))=0),"heat 0, elec not",
IF(AND(INDEX(PROTRA_capacity!O$3:O$1699,MATCH(CHP_check_vensim_data!$I44,PROTRA_capacity!$F$3:$F$1699,0))=0,INDEX(PROTRA_capacity!O$3:O$1699,MATCH(CHP_check_vensim_data!$H44,PROTRA_capacity!$F$3:$F$1699,0))=0),"",
INDEX(PROTRA_capacity!O$3:O$1699,MATCH(CHP_check_vensim_data!$H44,PROTRA_capacity!$F$3:$F$1699,0))/INDEX(PROTRA_capacity!O$3:O$1699,MATCH(CHP_check_vensim_data!$I44,PROTRA_capacity!$F$3:$F$1699,0))
)))</f>
        <v/>
      </c>
      <c r="T44" s="16" t="str">
        <f>IF(AND(INDEX(PROTRA_capacity!P$3:P$1699,MATCH(CHP_check_vensim_data!$H44,PROTRA_capacity!$F$3:$F$1699,0))&lt;&gt;0,INDEX(PROTRA_capacity!P$3:P$1699,MATCH(CHP_check_vensim_data!$I44,PROTRA_capacity!$F$3:$F$1699,0))=0),"elec 0, heat not",
IF(AND(INDEX(PROTRA_capacity!P$3:P$1699,MATCH(CHP_check_vensim_data!$I44,PROTRA_capacity!$F$3:$F$1699,0))&lt;&gt;0,INDEX(PROTRA_capacity!P$3:P$1699,MATCH(CHP_check_vensim_data!$H44,PROTRA_capacity!$F$3:$F$1699,0))=0),"heat 0, elec not",
IF(AND(INDEX(PROTRA_capacity!P$3:P$1699,MATCH(CHP_check_vensim_data!$I44,PROTRA_capacity!$F$3:$F$1699,0))=0,INDEX(PROTRA_capacity!P$3:P$1699,MATCH(CHP_check_vensim_data!$H44,PROTRA_capacity!$F$3:$F$1699,0))=0),"",
INDEX(PROTRA_capacity!P$3:P$1699,MATCH(CHP_check_vensim_data!$H44,PROTRA_capacity!$F$3:$F$1699,0))/INDEX(PROTRA_capacity!P$3:P$1699,MATCH(CHP_check_vensim_data!$I44,PROTRA_capacity!$F$3:$F$1699,0))
)))</f>
        <v/>
      </c>
      <c r="U44" s="16" t="str">
        <f>IF(AND(INDEX(PROTRA_capacity!Q$3:Q$1699,MATCH(CHP_check_vensim_data!$H44,PROTRA_capacity!$F$3:$F$1699,0))&lt;&gt;0,INDEX(PROTRA_capacity!Q$3:Q$1699,MATCH(CHP_check_vensim_data!$I44,PROTRA_capacity!$F$3:$F$1699,0))=0),"elec 0, heat not",
IF(AND(INDEX(PROTRA_capacity!Q$3:Q$1699,MATCH(CHP_check_vensim_data!$I44,PROTRA_capacity!$F$3:$F$1699,0))&lt;&gt;0,INDEX(PROTRA_capacity!Q$3:Q$1699,MATCH(CHP_check_vensim_data!$H44,PROTRA_capacity!$F$3:$F$1699,0))=0),"heat 0, elec not",
IF(AND(INDEX(PROTRA_capacity!Q$3:Q$1699,MATCH(CHP_check_vensim_data!$I44,PROTRA_capacity!$F$3:$F$1699,0))=0,INDEX(PROTRA_capacity!Q$3:Q$1699,MATCH(CHP_check_vensim_data!$H44,PROTRA_capacity!$F$3:$F$1699,0))=0),"",
INDEX(PROTRA_capacity!Q$3:Q$1699,MATCH(CHP_check_vensim_data!$H44,PROTRA_capacity!$F$3:$F$1699,0))/INDEX(PROTRA_capacity!Q$3:Q$1699,MATCH(CHP_check_vensim_data!$I44,PROTRA_capacity!$F$3:$F$1699,0))
)))</f>
        <v/>
      </c>
      <c r="V44" s="16" t="str">
        <f>IF(AND(INDEX(PROTRA_capacity!R$3:R$1699,MATCH(CHP_check_vensim_data!$H44,PROTRA_capacity!$F$3:$F$1699,0))&lt;&gt;0,INDEX(PROTRA_capacity!R$3:R$1699,MATCH(CHP_check_vensim_data!$I44,PROTRA_capacity!$F$3:$F$1699,0))=0),"elec 0, heat not",
IF(AND(INDEX(PROTRA_capacity!R$3:R$1699,MATCH(CHP_check_vensim_data!$I44,PROTRA_capacity!$F$3:$F$1699,0))&lt;&gt;0,INDEX(PROTRA_capacity!R$3:R$1699,MATCH(CHP_check_vensim_data!$H44,PROTRA_capacity!$F$3:$F$1699,0))=0),"heat 0, elec not",
IF(AND(INDEX(PROTRA_capacity!R$3:R$1699,MATCH(CHP_check_vensim_data!$I44,PROTRA_capacity!$F$3:$F$1699,0))=0,INDEX(PROTRA_capacity!R$3:R$1699,MATCH(CHP_check_vensim_data!$H44,PROTRA_capacity!$F$3:$F$1699,0))=0),"",
INDEX(PROTRA_capacity!R$3:R$1699,MATCH(CHP_check_vensim_data!$H44,PROTRA_capacity!$F$3:$F$1699,0))/INDEX(PROTRA_capacity!R$3:R$1699,MATCH(CHP_check_vensim_data!$I44,PROTRA_capacity!$F$3:$F$1699,0))
)))</f>
        <v/>
      </c>
      <c r="W44" s="16" t="str">
        <f>IF(AND(INDEX(PROTRA_capacity!S$3:S$1699,MATCH(CHP_check_vensim_data!$H44,PROTRA_capacity!$F$3:$F$1699,0))&lt;&gt;0,INDEX(PROTRA_capacity!S$3:S$1699,MATCH(CHP_check_vensim_data!$I44,PROTRA_capacity!$F$3:$F$1699,0))=0),"elec 0, heat not",
IF(AND(INDEX(PROTRA_capacity!S$3:S$1699,MATCH(CHP_check_vensim_data!$I44,PROTRA_capacity!$F$3:$F$1699,0))&lt;&gt;0,INDEX(PROTRA_capacity!S$3:S$1699,MATCH(CHP_check_vensim_data!$H44,PROTRA_capacity!$F$3:$F$1699,0))=0),"heat 0, elec not",
IF(AND(INDEX(PROTRA_capacity!S$3:S$1699,MATCH(CHP_check_vensim_data!$I44,PROTRA_capacity!$F$3:$F$1699,0))=0,INDEX(PROTRA_capacity!S$3:S$1699,MATCH(CHP_check_vensim_data!$H44,PROTRA_capacity!$F$3:$F$1699,0))=0),"",
INDEX(PROTRA_capacity!S$3:S$1699,MATCH(CHP_check_vensim_data!$H44,PROTRA_capacity!$F$3:$F$1699,0))/INDEX(PROTRA_capacity!S$3:S$1699,MATCH(CHP_check_vensim_data!$I44,PROTRA_capacity!$F$3:$F$1699,0))
)))</f>
        <v/>
      </c>
      <c r="X44" s="16" t="str">
        <f>IF(AND(INDEX(PROTRA_capacity!T$3:T$1699,MATCH(CHP_check_vensim_data!$H44,PROTRA_capacity!$F$3:$F$1699,0))&lt;&gt;0,INDEX(PROTRA_capacity!T$3:T$1699,MATCH(CHP_check_vensim_data!$I44,PROTRA_capacity!$F$3:$F$1699,0))=0),"elec 0, heat not",
IF(AND(INDEX(PROTRA_capacity!T$3:T$1699,MATCH(CHP_check_vensim_data!$I44,PROTRA_capacity!$F$3:$F$1699,0))&lt;&gt;0,INDEX(PROTRA_capacity!T$3:T$1699,MATCH(CHP_check_vensim_data!$H44,PROTRA_capacity!$F$3:$F$1699,0))=0),"heat 0, elec not",
IF(AND(INDEX(PROTRA_capacity!T$3:T$1699,MATCH(CHP_check_vensim_data!$I44,PROTRA_capacity!$F$3:$F$1699,0))=0,INDEX(PROTRA_capacity!T$3:T$1699,MATCH(CHP_check_vensim_data!$H44,PROTRA_capacity!$F$3:$F$1699,0))=0),"",
INDEX(PROTRA_capacity!T$3:T$1699,MATCH(CHP_check_vensim_data!$H44,PROTRA_capacity!$F$3:$F$1699,0))/INDEX(PROTRA_capacity!T$3:T$1699,MATCH(CHP_check_vensim_data!$I44,PROTRA_capacity!$F$3:$F$1699,0))
)))</f>
        <v/>
      </c>
      <c r="Y44" s="16" t="str">
        <f>IF(AND(INDEX(PROTRA_capacity!U$3:U$1699,MATCH(CHP_check_vensim_data!$H44,PROTRA_capacity!$F$3:$F$1699,0))&lt;&gt;0,INDEX(PROTRA_capacity!U$3:U$1699,MATCH(CHP_check_vensim_data!$I44,PROTRA_capacity!$F$3:$F$1699,0))=0),"elec 0, heat not",
IF(AND(INDEX(PROTRA_capacity!U$3:U$1699,MATCH(CHP_check_vensim_data!$I44,PROTRA_capacity!$F$3:$F$1699,0))&lt;&gt;0,INDEX(PROTRA_capacity!U$3:U$1699,MATCH(CHP_check_vensim_data!$H44,PROTRA_capacity!$F$3:$F$1699,0))=0),"heat 0, elec not",
IF(AND(INDEX(PROTRA_capacity!U$3:U$1699,MATCH(CHP_check_vensim_data!$I44,PROTRA_capacity!$F$3:$F$1699,0))=0,INDEX(PROTRA_capacity!U$3:U$1699,MATCH(CHP_check_vensim_data!$H44,PROTRA_capacity!$F$3:$F$1699,0))=0),"",
INDEX(PROTRA_capacity!U$3:U$1699,MATCH(CHP_check_vensim_data!$H44,PROTRA_capacity!$F$3:$F$1699,0))/INDEX(PROTRA_capacity!U$3:U$1699,MATCH(CHP_check_vensim_data!$I44,PROTRA_capacity!$F$3:$F$1699,0))
)))</f>
        <v/>
      </c>
      <c r="Z44" s="72" t="e">
        <f t="shared" si="3"/>
        <v>#DIV/0!</v>
      </c>
    </row>
    <row r="45" spans="1:26" x14ac:dyDescent="0.35">
      <c r="A45" t="s">
        <v>73</v>
      </c>
      <c r="B45" t="s">
        <v>41</v>
      </c>
      <c r="C45" t="str">
        <f t="shared" si="22"/>
        <v>INDIA_TO_heat</v>
      </c>
      <c r="D45" t="str">
        <f t="shared" si="23"/>
        <v>PROTRA_CHP_HP_I</v>
      </c>
      <c r="E45" t="s">
        <v>2</v>
      </c>
      <c r="F45" t="str">
        <f t="shared" si="24"/>
        <v>CHP</v>
      </c>
      <c r="G45" t="str">
        <f t="shared" si="25"/>
        <v>mal</v>
      </c>
      <c r="H45" t="str">
        <f t="shared" si="26"/>
        <v>INDIATO_heatPROTRA_CHP_geothermal</v>
      </c>
      <c r="I45" t="str">
        <f t="shared" si="27"/>
        <v>INDIATO_elecPROTRA_CHP_geothermal</v>
      </c>
      <c r="J45" s="16" t="e">
        <f>IF(AND(INDEX(PROTRA_capacity!#REF!,MATCH(CHP_check_vensim_data!$H45,PROTRA_capacity!$F$3:$F$1699,0))&lt;&gt;0,INDEX(PROTRA_capacity!#REF!,MATCH(CHP_check_vensim_data!$I45,PROTRA_capacity!$F$3:$F$1699,0))=0),"elec 0, heat not",
IF(AND(INDEX(PROTRA_capacity!#REF!,MATCH(CHP_check_vensim_data!$I45,PROTRA_capacity!$F$3:$F$1699,0))&lt;&gt;0,INDEX(PROTRA_capacity!#REF!,MATCH(CHP_check_vensim_data!$H45,PROTRA_capacity!$F$3:$F$1699,0))=0),"heat 0, elec not",
IF(AND(INDEX(PROTRA_capacity!#REF!,MATCH(CHP_check_vensim_data!$I45,PROTRA_capacity!$F$3:$F$1699,0))=0,INDEX(PROTRA_capacity!#REF!,MATCH(CHP_check_vensim_data!$H45,PROTRA_capacity!$F$3:$F$1699,0))=0),"",
INDEX(PROTRA_capacity!#REF!,MATCH(CHP_check_vensim_data!$H45,PROTRA_capacity!$F$3:$F$1699,0))/INDEX(PROTRA_capacity!#REF!,MATCH(CHP_check_vensim_data!$I45,PROTRA_capacity!$F$3:$F$1699,0))
)))</f>
        <v>#REF!</v>
      </c>
      <c r="K45" s="16" t="str">
        <f>IF(AND(INDEX(PROTRA_capacity!G$3:G$1699,MATCH(CHP_check_vensim_data!$H45,PROTRA_capacity!$F$3:$F$1699,0))&lt;&gt;0,INDEX(PROTRA_capacity!G$3:G$1699,MATCH(CHP_check_vensim_data!$I45,PROTRA_capacity!$F$3:$F$1699,0))=0),"elec 0, heat not",
IF(AND(INDEX(PROTRA_capacity!G$3:G$1699,MATCH(CHP_check_vensim_data!$I45,PROTRA_capacity!$F$3:$F$1699,0))&lt;&gt;0,INDEX(PROTRA_capacity!G$3:G$1699,MATCH(CHP_check_vensim_data!$H45,PROTRA_capacity!$F$3:$F$1699,0))=0),"heat 0, elec not",
IF(AND(INDEX(PROTRA_capacity!G$3:G$1699,MATCH(CHP_check_vensim_data!$I45,PROTRA_capacity!$F$3:$F$1699,0))=0,INDEX(PROTRA_capacity!G$3:G$1699,MATCH(CHP_check_vensim_data!$H45,PROTRA_capacity!$F$3:$F$1699,0))=0),"",
INDEX(PROTRA_capacity!G$3:G$1699,MATCH(CHP_check_vensim_data!$H45,PROTRA_capacity!$F$3:$F$1699,0))/INDEX(PROTRA_capacity!G$3:G$1699,MATCH(CHP_check_vensim_data!$I45,PROTRA_capacity!$F$3:$F$1699,0))
)))</f>
        <v/>
      </c>
      <c r="L45" s="16" t="str">
        <f>IF(AND(INDEX(PROTRA_capacity!H$3:H$1699,MATCH(CHP_check_vensim_data!$H45,PROTRA_capacity!$F$3:$F$1699,0))&lt;&gt;0,INDEX(PROTRA_capacity!H$3:H$1699,MATCH(CHP_check_vensim_data!$I45,PROTRA_capacity!$F$3:$F$1699,0))=0),"elec 0, heat not",
IF(AND(INDEX(PROTRA_capacity!H$3:H$1699,MATCH(CHP_check_vensim_data!$I45,PROTRA_capacity!$F$3:$F$1699,0))&lt;&gt;0,INDEX(PROTRA_capacity!H$3:H$1699,MATCH(CHP_check_vensim_data!$H45,PROTRA_capacity!$F$3:$F$1699,0))=0),"heat 0, elec not",
IF(AND(INDEX(PROTRA_capacity!H$3:H$1699,MATCH(CHP_check_vensim_data!$I45,PROTRA_capacity!$F$3:$F$1699,0))=0,INDEX(PROTRA_capacity!H$3:H$1699,MATCH(CHP_check_vensim_data!$H45,PROTRA_capacity!$F$3:$F$1699,0))=0),"",
INDEX(PROTRA_capacity!H$3:H$1699,MATCH(CHP_check_vensim_data!$H45,PROTRA_capacity!$F$3:$F$1699,0))/INDEX(PROTRA_capacity!H$3:H$1699,MATCH(CHP_check_vensim_data!$I45,PROTRA_capacity!$F$3:$F$1699,0))
)))</f>
        <v/>
      </c>
      <c r="M45" s="16" t="str">
        <f>IF(AND(INDEX(PROTRA_capacity!I$3:I$1699,MATCH(CHP_check_vensim_data!$H45,PROTRA_capacity!$F$3:$F$1699,0))&lt;&gt;0,INDEX(PROTRA_capacity!I$3:I$1699,MATCH(CHP_check_vensim_data!$I45,PROTRA_capacity!$F$3:$F$1699,0))=0),"elec 0, heat not",
IF(AND(INDEX(PROTRA_capacity!I$3:I$1699,MATCH(CHP_check_vensim_data!$I45,PROTRA_capacity!$F$3:$F$1699,0))&lt;&gt;0,INDEX(PROTRA_capacity!I$3:I$1699,MATCH(CHP_check_vensim_data!$H45,PROTRA_capacity!$F$3:$F$1699,0))=0),"heat 0, elec not",
IF(AND(INDEX(PROTRA_capacity!I$3:I$1699,MATCH(CHP_check_vensim_data!$I45,PROTRA_capacity!$F$3:$F$1699,0))=0,INDEX(PROTRA_capacity!I$3:I$1699,MATCH(CHP_check_vensim_data!$H45,PROTRA_capacity!$F$3:$F$1699,0))=0),"",
INDEX(PROTRA_capacity!I$3:I$1699,MATCH(CHP_check_vensim_data!$H45,PROTRA_capacity!$F$3:$F$1699,0))/INDEX(PROTRA_capacity!I$3:I$1699,MATCH(CHP_check_vensim_data!$I45,PROTRA_capacity!$F$3:$F$1699,0))
)))</f>
        <v/>
      </c>
      <c r="N45" s="16" t="str">
        <f>IF(AND(INDEX(PROTRA_capacity!J$3:J$1699,MATCH(CHP_check_vensim_data!$H45,PROTRA_capacity!$F$3:$F$1699,0))&lt;&gt;0,INDEX(PROTRA_capacity!J$3:J$1699,MATCH(CHP_check_vensim_data!$I45,PROTRA_capacity!$F$3:$F$1699,0))=0),"elec 0, heat not",
IF(AND(INDEX(PROTRA_capacity!J$3:J$1699,MATCH(CHP_check_vensim_data!$I45,PROTRA_capacity!$F$3:$F$1699,0))&lt;&gt;0,INDEX(PROTRA_capacity!J$3:J$1699,MATCH(CHP_check_vensim_data!$H45,PROTRA_capacity!$F$3:$F$1699,0))=0),"heat 0, elec not",
IF(AND(INDEX(PROTRA_capacity!J$3:J$1699,MATCH(CHP_check_vensim_data!$I45,PROTRA_capacity!$F$3:$F$1699,0))=0,INDEX(PROTRA_capacity!J$3:J$1699,MATCH(CHP_check_vensim_data!$H45,PROTRA_capacity!$F$3:$F$1699,0))=0),"",
INDEX(PROTRA_capacity!J$3:J$1699,MATCH(CHP_check_vensim_data!$H45,PROTRA_capacity!$F$3:$F$1699,0))/INDEX(PROTRA_capacity!J$3:J$1699,MATCH(CHP_check_vensim_data!$I45,PROTRA_capacity!$F$3:$F$1699,0))
)))</f>
        <v/>
      </c>
      <c r="O45" s="16" t="str">
        <f>IF(AND(INDEX(PROTRA_capacity!K$3:K$1699,MATCH(CHP_check_vensim_data!$H45,PROTRA_capacity!$F$3:$F$1699,0))&lt;&gt;0,INDEX(PROTRA_capacity!K$3:K$1699,MATCH(CHP_check_vensim_data!$I45,PROTRA_capacity!$F$3:$F$1699,0))=0),"elec 0, heat not",
IF(AND(INDEX(PROTRA_capacity!K$3:K$1699,MATCH(CHP_check_vensim_data!$I45,PROTRA_capacity!$F$3:$F$1699,0))&lt;&gt;0,INDEX(PROTRA_capacity!K$3:K$1699,MATCH(CHP_check_vensim_data!$H45,PROTRA_capacity!$F$3:$F$1699,0))=0),"heat 0, elec not",
IF(AND(INDEX(PROTRA_capacity!K$3:K$1699,MATCH(CHP_check_vensim_data!$I45,PROTRA_capacity!$F$3:$F$1699,0))=0,INDEX(PROTRA_capacity!K$3:K$1699,MATCH(CHP_check_vensim_data!$H45,PROTRA_capacity!$F$3:$F$1699,0))=0),"",
INDEX(PROTRA_capacity!K$3:K$1699,MATCH(CHP_check_vensim_data!$H45,PROTRA_capacity!$F$3:$F$1699,0))/INDEX(PROTRA_capacity!K$3:K$1699,MATCH(CHP_check_vensim_data!$I45,PROTRA_capacity!$F$3:$F$1699,0))
)))</f>
        <v/>
      </c>
      <c r="P45" s="16" t="str">
        <f>IF(AND(INDEX(PROTRA_capacity!L$3:L$1699,MATCH(CHP_check_vensim_data!$H45,PROTRA_capacity!$F$3:$F$1699,0))&lt;&gt;0,INDEX(PROTRA_capacity!L$3:L$1699,MATCH(CHP_check_vensim_data!$I45,PROTRA_capacity!$F$3:$F$1699,0))=0),"elec 0, heat not",
IF(AND(INDEX(PROTRA_capacity!L$3:L$1699,MATCH(CHP_check_vensim_data!$I45,PROTRA_capacity!$F$3:$F$1699,0))&lt;&gt;0,INDEX(PROTRA_capacity!L$3:L$1699,MATCH(CHP_check_vensim_data!$H45,PROTRA_capacity!$F$3:$F$1699,0))=0),"heat 0, elec not",
IF(AND(INDEX(PROTRA_capacity!L$3:L$1699,MATCH(CHP_check_vensim_data!$I45,PROTRA_capacity!$F$3:$F$1699,0))=0,INDEX(PROTRA_capacity!L$3:L$1699,MATCH(CHP_check_vensim_data!$H45,PROTRA_capacity!$F$3:$F$1699,0))=0),"",
INDEX(PROTRA_capacity!L$3:L$1699,MATCH(CHP_check_vensim_data!$H45,PROTRA_capacity!$F$3:$F$1699,0))/INDEX(PROTRA_capacity!L$3:L$1699,MATCH(CHP_check_vensim_data!$I45,PROTRA_capacity!$F$3:$F$1699,0))
)))</f>
        <v/>
      </c>
      <c r="Q45" s="16" t="str">
        <f>IF(AND(INDEX(PROTRA_capacity!M$3:M$1699,MATCH(CHP_check_vensim_data!$H45,PROTRA_capacity!$F$3:$F$1699,0))&lt;&gt;0,INDEX(PROTRA_capacity!M$3:M$1699,MATCH(CHP_check_vensim_data!$I45,PROTRA_capacity!$F$3:$F$1699,0))=0),"elec 0, heat not",
IF(AND(INDEX(PROTRA_capacity!M$3:M$1699,MATCH(CHP_check_vensim_data!$I45,PROTRA_capacity!$F$3:$F$1699,0))&lt;&gt;0,INDEX(PROTRA_capacity!M$3:M$1699,MATCH(CHP_check_vensim_data!$H45,PROTRA_capacity!$F$3:$F$1699,0))=0),"heat 0, elec not",
IF(AND(INDEX(PROTRA_capacity!M$3:M$1699,MATCH(CHP_check_vensim_data!$I45,PROTRA_capacity!$F$3:$F$1699,0))=0,INDEX(PROTRA_capacity!M$3:M$1699,MATCH(CHP_check_vensim_data!$H45,PROTRA_capacity!$F$3:$F$1699,0))=0),"",
INDEX(PROTRA_capacity!M$3:M$1699,MATCH(CHP_check_vensim_data!$H45,PROTRA_capacity!$F$3:$F$1699,0))/INDEX(PROTRA_capacity!M$3:M$1699,MATCH(CHP_check_vensim_data!$I45,PROTRA_capacity!$F$3:$F$1699,0))
)))</f>
        <v/>
      </c>
      <c r="R45" s="16" t="str">
        <f>IF(AND(INDEX(PROTRA_capacity!N$3:N$1699,MATCH(CHP_check_vensim_data!$H45,PROTRA_capacity!$F$3:$F$1699,0))&lt;&gt;0,INDEX(PROTRA_capacity!N$3:N$1699,MATCH(CHP_check_vensim_data!$I45,PROTRA_capacity!$F$3:$F$1699,0))=0),"elec 0, heat not",
IF(AND(INDEX(PROTRA_capacity!N$3:N$1699,MATCH(CHP_check_vensim_data!$I45,PROTRA_capacity!$F$3:$F$1699,0))&lt;&gt;0,INDEX(PROTRA_capacity!N$3:N$1699,MATCH(CHP_check_vensim_data!$H45,PROTRA_capacity!$F$3:$F$1699,0))=0),"heat 0, elec not",
IF(AND(INDEX(PROTRA_capacity!N$3:N$1699,MATCH(CHP_check_vensim_data!$I45,PROTRA_capacity!$F$3:$F$1699,0))=0,INDEX(PROTRA_capacity!N$3:N$1699,MATCH(CHP_check_vensim_data!$H45,PROTRA_capacity!$F$3:$F$1699,0))=0),"",
INDEX(PROTRA_capacity!N$3:N$1699,MATCH(CHP_check_vensim_data!$H45,PROTRA_capacity!$F$3:$F$1699,0))/INDEX(PROTRA_capacity!N$3:N$1699,MATCH(CHP_check_vensim_data!$I45,PROTRA_capacity!$F$3:$F$1699,0))
)))</f>
        <v/>
      </c>
      <c r="S45" s="16" t="str">
        <f>IF(AND(INDEX(PROTRA_capacity!O$3:O$1699,MATCH(CHP_check_vensim_data!$H45,PROTRA_capacity!$F$3:$F$1699,0))&lt;&gt;0,INDEX(PROTRA_capacity!O$3:O$1699,MATCH(CHP_check_vensim_data!$I45,PROTRA_capacity!$F$3:$F$1699,0))=0),"elec 0, heat not",
IF(AND(INDEX(PROTRA_capacity!O$3:O$1699,MATCH(CHP_check_vensim_data!$I45,PROTRA_capacity!$F$3:$F$1699,0))&lt;&gt;0,INDEX(PROTRA_capacity!O$3:O$1699,MATCH(CHP_check_vensim_data!$H45,PROTRA_capacity!$F$3:$F$1699,0))=0),"heat 0, elec not",
IF(AND(INDEX(PROTRA_capacity!O$3:O$1699,MATCH(CHP_check_vensim_data!$I45,PROTRA_capacity!$F$3:$F$1699,0))=0,INDEX(PROTRA_capacity!O$3:O$1699,MATCH(CHP_check_vensim_data!$H45,PROTRA_capacity!$F$3:$F$1699,0))=0),"",
INDEX(PROTRA_capacity!O$3:O$1699,MATCH(CHP_check_vensim_data!$H45,PROTRA_capacity!$F$3:$F$1699,0))/INDEX(PROTRA_capacity!O$3:O$1699,MATCH(CHP_check_vensim_data!$I45,PROTRA_capacity!$F$3:$F$1699,0))
)))</f>
        <v/>
      </c>
      <c r="T45" s="16" t="str">
        <f>IF(AND(INDEX(PROTRA_capacity!P$3:P$1699,MATCH(CHP_check_vensim_data!$H45,PROTRA_capacity!$F$3:$F$1699,0))&lt;&gt;0,INDEX(PROTRA_capacity!P$3:P$1699,MATCH(CHP_check_vensim_data!$I45,PROTRA_capacity!$F$3:$F$1699,0))=0),"elec 0, heat not",
IF(AND(INDEX(PROTRA_capacity!P$3:P$1699,MATCH(CHP_check_vensim_data!$I45,PROTRA_capacity!$F$3:$F$1699,0))&lt;&gt;0,INDEX(PROTRA_capacity!P$3:P$1699,MATCH(CHP_check_vensim_data!$H45,PROTRA_capacity!$F$3:$F$1699,0))=0),"heat 0, elec not",
IF(AND(INDEX(PROTRA_capacity!P$3:P$1699,MATCH(CHP_check_vensim_data!$I45,PROTRA_capacity!$F$3:$F$1699,0))=0,INDEX(PROTRA_capacity!P$3:P$1699,MATCH(CHP_check_vensim_data!$H45,PROTRA_capacity!$F$3:$F$1699,0))=0),"",
INDEX(PROTRA_capacity!P$3:P$1699,MATCH(CHP_check_vensim_data!$H45,PROTRA_capacity!$F$3:$F$1699,0))/INDEX(PROTRA_capacity!P$3:P$1699,MATCH(CHP_check_vensim_data!$I45,PROTRA_capacity!$F$3:$F$1699,0))
)))</f>
        <v/>
      </c>
      <c r="U45" s="16" t="str">
        <f>IF(AND(INDEX(PROTRA_capacity!Q$3:Q$1699,MATCH(CHP_check_vensim_data!$H45,PROTRA_capacity!$F$3:$F$1699,0))&lt;&gt;0,INDEX(PROTRA_capacity!Q$3:Q$1699,MATCH(CHP_check_vensim_data!$I45,PROTRA_capacity!$F$3:$F$1699,0))=0),"elec 0, heat not",
IF(AND(INDEX(PROTRA_capacity!Q$3:Q$1699,MATCH(CHP_check_vensim_data!$I45,PROTRA_capacity!$F$3:$F$1699,0))&lt;&gt;0,INDEX(PROTRA_capacity!Q$3:Q$1699,MATCH(CHP_check_vensim_data!$H45,PROTRA_capacity!$F$3:$F$1699,0))=0),"heat 0, elec not",
IF(AND(INDEX(PROTRA_capacity!Q$3:Q$1699,MATCH(CHP_check_vensim_data!$I45,PROTRA_capacity!$F$3:$F$1699,0))=0,INDEX(PROTRA_capacity!Q$3:Q$1699,MATCH(CHP_check_vensim_data!$H45,PROTRA_capacity!$F$3:$F$1699,0))=0),"",
INDEX(PROTRA_capacity!Q$3:Q$1699,MATCH(CHP_check_vensim_data!$H45,PROTRA_capacity!$F$3:$F$1699,0))/INDEX(PROTRA_capacity!Q$3:Q$1699,MATCH(CHP_check_vensim_data!$I45,PROTRA_capacity!$F$3:$F$1699,0))
)))</f>
        <v/>
      </c>
      <c r="V45" s="16" t="str">
        <f>IF(AND(INDEX(PROTRA_capacity!R$3:R$1699,MATCH(CHP_check_vensim_data!$H45,PROTRA_capacity!$F$3:$F$1699,0))&lt;&gt;0,INDEX(PROTRA_capacity!R$3:R$1699,MATCH(CHP_check_vensim_data!$I45,PROTRA_capacity!$F$3:$F$1699,0))=0),"elec 0, heat not",
IF(AND(INDEX(PROTRA_capacity!R$3:R$1699,MATCH(CHP_check_vensim_data!$I45,PROTRA_capacity!$F$3:$F$1699,0))&lt;&gt;0,INDEX(PROTRA_capacity!R$3:R$1699,MATCH(CHP_check_vensim_data!$H45,PROTRA_capacity!$F$3:$F$1699,0))=0),"heat 0, elec not",
IF(AND(INDEX(PROTRA_capacity!R$3:R$1699,MATCH(CHP_check_vensim_data!$I45,PROTRA_capacity!$F$3:$F$1699,0))=0,INDEX(PROTRA_capacity!R$3:R$1699,MATCH(CHP_check_vensim_data!$H45,PROTRA_capacity!$F$3:$F$1699,0))=0),"",
INDEX(PROTRA_capacity!R$3:R$1699,MATCH(CHP_check_vensim_data!$H45,PROTRA_capacity!$F$3:$F$1699,0))/INDEX(PROTRA_capacity!R$3:R$1699,MATCH(CHP_check_vensim_data!$I45,PROTRA_capacity!$F$3:$F$1699,0))
)))</f>
        <v/>
      </c>
      <c r="W45" s="16" t="str">
        <f>IF(AND(INDEX(PROTRA_capacity!S$3:S$1699,MATCH(CHP_check_vensim_data!$H45,PROTRA_capacity!$F$3:$F$1699,0))&lt;&gt;0,INDEX(PROTRA_capacity!S$3:S$1699,MATCH(CHP_check_vensim_data!$I45,PROTRA_capacity!$F$3:$F$1699,0))=0),"elec 0, heat not",
IF(AND(INDEX(PROTRA_capacity!S$3:S$1699,MATCH(CHP_check_vensim_data!$I45,PROTRA_capacity!$F$3:$F$1699,0))&lt;&gt;0,INDEX(PROTRA_capacity!S$3:S$1699,MATCH(CHP_check_vensim_data!$H45,PROTRA_capacity!$F$3:$F$1699,0))=0),"heat 0, elec not",
IF(AND(INDEX(PROTRA_capacity!S$3:S$1699,MATCH(CHP_check_vensim_data!$I45,PROTRA_capacity!$F$3:$F$1699,0))=0,INDEX(PROTRA_capacity!S$3:S$1699,MATCH(CHP_check_vensim_data!$H45,PROTRA_capacity!$F$3:$F$1699,0))=0),"",
INDEX(PROTRA_capacity!S$3:S$1699,MATCH(CHP_check_vensim_data!$H45,PROTRA_capacity!$F$3:$F$1699,0))/INDEX(PROTRA_capacity!S$3:S$1699,MATCH(CHP_check_vensim_data!$I45,PROTRA_capacity!$F$3:$F$1699,0))
)))</f>
        <v/>
      </c>
      <c r="X45" s="16" t="str">
        <f>IF(AND(INDEX(PROTRA_capacity!T$3:T$1699,MATCH(CHP_check_vensim_data!$H45,PROTRA_capacity!$F$3:$F$1699,0))&lt;&gt;0,INDEX(PROTRA_capacity!T$3:T$1699,MATCH(CHP_check_vensim_data!$I45,PROTRA_capacity!$F$3:$F$1699,0))=0),"elec 0, heat not",
IF(AND(INDEX(PROTRA_capacity!T$3:T$1699,MATCH(CHP_check_vensim_data!$I45,PROTRA_capacity!$F$3:$F$1699,0))&lt;&gt;0,INDEX(PROTRA_capacity!T$3:T$1699,MATCH(CHP_check_vensim_data!$H45,PROTRA_capacity!$F$3:$F$1699,0))=0),"heat 0, elec not",
IF(AND(INDEX(PROTRA_capacity!T$3:T$1699,MATCH(CHP_check_vensim_data!$I45,PROTRA_capacity!$F$3:$F$1699,0))=0,INDEX(PROTRA_capacity!T$3:T$1699,MATCH(CHP_check_vensim_data!$H45,PROTRA_capacity!$F$3:$F$1699,0))=0),"",
INDEX(PROTRA_capacity!T$3:T$1699,MATCH(CHP_check_vensim_data!$H45,PROTRA_capacity!$F$3:$F$1699,0))/INDEX(PROTRA_capacity!T$3:T$1699,MATCH(CHP_check_vensim_data!$I45,PROTRA_capacity!$F$3:$F$1699,0))
)))</f>
        <v/>
      </c>
      <c r="Y45" s="16" t="str">
        <f>IF(AND(INDEX(PROTRA_capacity!U$3:U$1699,MATCH(CHP_check_vensim_data!$H45,PROTRA_capacity!$F$3:$F$1699,0))&lt;&gt;0,INDEX(PROTRA_capacity!U$3:U$1699,MATCH(CHP_check_vensim_data!$I45,PROTRA_capacity!$F$3:$F$1699,0))=0),"elec 0, heat not",
IF(AND(INDEX(PROTRA_capacity!U$3:U$1699,MATCH(CHP_check_vensim_data!$I45,PROTRA_capacity!$F$3:$F$1699,0))&lt;&gt;0,INDEX(PROTRA_capacity!U$3:U$1699,MATCH(CHP_check_vensim_data!$H45,PROTRA_capacity!$F$3:$F$1699,0))=0),"heat 0, elec not",
IF(AND(INDEX(PROTRA_capacity!U$3:U$1699,MATCH(CHP_check_vensim_data!$I45,PROTRA_capacity!$F$3:$F$1699,0))=0,INDEX(PROTRA_capacity!U$3:U$1699,MATCH(CHP_check_vensim_data!$H45,PROTRA_capacity!$F$3:$F$1699,0))=0),"",
INDEX(PROTRA_capacity!U$3:U$1699,MATCH(CHP_check_vensim_data!$H45,PROTRA_capacity!$F$3:$F$1699,0))/INDEX(PROTRA_capacity!U$3:U$1699,MATCH(CHP_check_vensim_data!$I45,PROTRA_capacity!$F$3:$F$1699,0))
)))</f>
        <v/>
      </c>
      <c r="Z45" s="72" t="e">
        <f t="shared" si="3"/>
        <v>#DIV/0!</v>
      </c>
    </row>
    <row r="46" spans="1:26" x14ac:dyDescent="0.35">
      <c r="A46" t="s">
        <v>73</v>
      </c>
      <c r="B46" t="s">
        <v>41</v>
      </c>
      <c r="C46" t="str">
        <f t="shared" si="22"/>
        <v>INDIA_TO_heat</v>
      </c>
      <c r="D46" t="str">
        <f t="shared" si="23"/>
        <v>PROTRA_CHP_HP_I</v>
      </c>
      <c r="E46" t="s">
        <v>3</v>
      </c>
      <c r="F46" t="str">
        <f t="shared" si="24"/>
        <v>CHP</v>
      </c>
      <c r="G46" t="str">
        <f t="shared" si="25"/>
        <v>els</v>
      </c>
      <c r="H46" t="str">
        <f t="shared" si="26"/>
        <v>INDIATO_heatPROTRA_CHP_liquid_fuels</v>
      </c>
      <c r="I46" t="str">
        <f t="shared" si="27"/>
        <v>INDIATO_elecPROTRA_CHP_liquid_fuels</v>
      </c>
      <c r="J46" s="16" t="e">
        <f>IF(AND(INDEX(PROTRA_capacity!#REF!,MATCH(CHP_check_vensim_data!$H46,PROTRA_capacity!$F$3:$F$1699,0))&lt;&gt;0,INDEX(PROTRA_capacity!#REF!,MATCH(CHP_check_vensim_data!$I46,PROTRA_capacity!$F$3:$F$1699,0))=0),"elec 0, heat not",
IF(AND(INDEX(PROTRA_capacity!#REF!,MATCH(CHP_check_vensim_data!$I46,PROTRA_capacity!$F$3:$F$1699,0))&lt;&gt;0,INDEX(PROTRA_capacity!#REF!,MATCH(CHP_check_vensim_data!$H46,PROTRA_capacity!$F$3:$F$1699,0))=0),"heat 0, elec not",
IF(AND(INDEX(PROTRA_capacity!#REF!,MATCH(CHP_check_vensim_data!$I46,PROTRA_capacity!$F$3:$F$1699,0))=0,INDEX(PROTRA_capacity!#REF!,MATCH(CHP_check_vensim_data!$H46,PROTRA_capacity!$F$3:$F$1699,0))=0),"",
INDEX(PROTRA_capacity!#REF!,MATCH(CHP_check_vensim_data!$H46,PROTRA_capacity!$F$3:$F$1699,0))/INDEX(PROTRA_capacity!#REF!,MATCH(CHP_check_vensim_data!$I46,PROTRA_capacity!$F$3:$F$1699,0))
)))</f>
        <v>#REF!</v>
      </c>
      <c r="K46" s="16" t="str">
        <f>IF(AND(INDEX(PROTRA_capacity!G$3:G$1699,MATCH(CHP_check_vensim_data!$H46,PROTRA_capacity!$F$3:$F$1699,0))&lt;&gt;0,INDEX(PROTRA_capacity!G$3:G$1699,MATCH(CHP_check_vensim_data!$I46,PROTRA_capacity!$F$3:$F$1699,0))=0),"elec 0, heat not",
IF(AND(INDEX(PROTRA_capacity!G$3:G$1699,MATCH(CHP_check_vensim_data!$I46,PROTRA_capacity!$F$3:$F$1699,0))&lt;&gt;0,INDEX(PROTRA_capacity!G$3:G$1699,MATCH(CHP_check_vensim_data!$H46,PROTRA_capacity!$F$3:$F$1699,0))=0),"heat 0, elec not",
IF(AND(INDEX(PROTRA_capacity!G$3:G$1699,MATCH(CHP_check_vensim_data!$I46,PROTRA_capacity!$F$3:$F$1699,0))=0,INDEX(PROTRA_capacity!G$3:G$1699,MATCH(CHP_check_vensim_data!$H46,PROTRA_capacity!$F$3:$F$1699,0))=0),"",
INDEX(PROTRA_capacity!G$3:G$1699,MATCH(CHP_check_vensim_data!$H46,PROTRA_capacity!$F$3:$F$1699,0))/INDEX(PROTRA_capacity!G$3:G$1699,MATCH(CHP_check_vensim_data!$I46,PROTRA_capacity!$F$3:$F$1699,0))
)))</f>
        <v/>
      </c>
      <c r="L46" s="16" t="str">
        <f>IF(AND(INDEX(PROTRA_capacity!H$3:H$1699,MATCH(CHP_check_vensim_data!$H46,PROTRA_capacity!$F$3:$F$1699,0))&lt;&gt;0,INDEX(PROTRA_capacity!H$3:H$1699,MATCH(CHP_check_vensim_data!$I46,PROTRA_capacity!$F$3:$F$1699,0))=0),"elec 0, heat not",
IF(AND(INDEX(PROTRA_capacity!H$3:H$1699,MATCH(CHP_check_vensim_data!$I46,PROTRA_capacity!$F$3:$F$1699,0))&lt;&gt;0,INDEX(PROTRA_capacity!H$3:H$1699,MATCH(CHP_check_vensim_data!$H46,PROTRA_capacity!$F$3:$F$1699,0))=0),"heat 0, elec not",
IF(AND(INDEX(PROTRA_capacity!H$3:H$1699,MATCH(CHP_check_vensim_data!$I46,PROTRA_capacity!$F$3:$F$1699,0))=0,INDEX(PROTRA_capacity!H$3:H$1699,MATCH(CHP_check_vensim_data!$H46,PROTRA_capacity!$F$3:$F$1699,0))=0),"",
INDEX(PROTRA_capacity!H$3:H$1699,MATCH(CHP_check_vensim_data!$H46,PROTRA_capacity!$F$3:$F$1699,0))/INDEX(PROTRA_capacity!H$3:H$1699,MATCH(CHP_check_vensim_data!$I46,PROTRA_capacity!$F$3:$F$1699,0))
)))</f>
        <v/>
      </c>
      <c r="M46" s="16" t="str">
        <f>IF(AND(INDEX(PROTRA_capacity!I$3:I$1699,MATCH(CHP_check_vensim_data!$H46,PROTRA_capacity!$F$3:$F$1699,0))&lt;&gt;0,INDEX(PROTRA_capacity!I$3:I$1699,MATCH(CHP_check_vensim_data!$I46,PROTRA_capacity!$F$3:$F$1699,0))=0),"elec 0, heat not",
IF(AND(INDEX(PROTRA_capacity!I$3:I$1699,MATCH(CHP_check_vensim_data!$I46,PROTRA_capacity!$F$3:$F$1699,0))&lt;&gt;0,INDEX(PROTRA_capacity!I$3:I$1699,MATCH(CHP_check_vensim_data!$H46,PROTRA_capacity!$F$3:$F$1699,0))=0),"heat 0, elec not",
IF(AND(INDEX(PROTRA_capacity!I$3:I$1699,MATCH(CHP_check_vensim_data!$I46,PROTRA_capacity!$F$3:$F$1699,0))=0,INDEX(PROTRA_capacity!I$3:I$1699,MATCH(CHP_check_vensim_data!$H46,PROTRA_capacity!$F$3:$F$1699,0))=0),"",
INDEX(PROTRA_capacity!I$3:I$1699,MATCH(CHP_check_vensim_data!$H46,PROTRA_capacity!$F$3:$F$1699,0))/INDEX(PROTRA_capacity!I$3:I$1699,MATCH(CHP_check_vensim_data!$I46,PROTRA_capacity!$F$3:$F$1699,0))
)))</f>
        <v/>
      </c>
      <c r="N46" s="16" t="str">
        <f>IF(AND(INDEX(PROTRA_capacity!J$3:J$1699,MATCH(CHP_check_vensim_data!$H46,PROTRA_capacity!$F$3:$F$1699,0))&lt;&gt;0,INDEX(PROTRA_capacity!J$3:J$1699,MATCH(CHP_check_vensim_data!$I46,PROTRA_capacity!$F$3:$F$1699,0))=0),"elec 0, heat not",
IF(AND(INDEX(PROTRA_capacity!J$3:J$1699,MATCH(CHP_check_vensim_data!$I46,PROTRA_capacity!$F$3:$F$1699,0))&lt;&gt;0,INDEX(PROTRA_capacity!J$3:J$1699,MATCH(CHP_check_vensim_data!$H46,PROTRA_capacity!$F$3:$F$1699,0))=0),"heat 0, elec not",
IF(AND(INDEX(PROTRA_capacity!J$3:J$1699,MATCH(CHP_check_vensim_data!$I46,PROTRA_capacity!$F$3:$F$1699,0))=0,INDEX(PROTRA_capacity!J$3:J$1699,MATCH(CHP_check_vensim_data!$H46,PROTRA_capacity!$F$3:$F$1699,0))=0),"",
INDEX(PROTRA_capacity!J$3:J$1699,MATCH(CHP_check_vensim_data!$H46,PROTRA_capacity!$F$3:$F$1699,0))/INDEX(PROTRA_capacity!J$3:J$1699,MATCH(CHP_check_vensim_data!$I46,PROTRA_capacity!$F$3:$F$1699,0))
)))</f>
        <v/>
      </c>
      <c r="O46" s="16" t="str">
        <f>IF(AND(INDEX(PROTRA_capacity!K$3:K$1699,MATCH(CHP_check_vensim_data!$H46,PROTRA_capacity!$F$3:$F$1699,0))&lt;&gt;0,INDEX(PROTRA_capacity!K$3:K$1699,MATCH(CHP_check_vensim_data!$I46,PROTRA_capacity!$F$3:$F$1699,0))=0),"elec 0, heat not",
IF(AND(INDEX(PROTRA_capacity!K$3:K$1699,MATCH(CHP_check_vensim_data!$I46,PROTRA_capacity!$F$3:$F$1699,0))&lt;&gt;0,INDEX(PROTRA_capacity!K$3:K$1699,MATCH(CHP_check_vensim_data!$H46,PROTRA_capacity!$F$3:$F$1699,0))=0),"heat 0, elec not",
IF(AND(INDEX(PROTRA_capacity!K$3:K$1699,MATCH(CHP_check_vensim_data!$I46,PROTRA_capacity!$F$3:$F$1699,0))=0,INDEX(PROTRA_capacity!K$3:K$1699,MATCH(CHP_check_vensim_data!$H46,PROTRA_capacity!$F$3:$F$1699,0))=0),"",
INDEX(PROTRA_capacity!K$3:K$1699,MATCH(CHP_check_vensim_data!$H46,PROTRA_capacity!$F$3:$F$1699,0))/INDEX(PROTRA_capacity!K$3:K$1699,MATCH(CHP_check_vensim_data!$I46,PROTRA_capacity!$F$3:$F$1699,0))
)))</f>
        <v/>
      </c>
      <c r="P46" s="16" t="str">
        <f>IF(AND(INDEX(PROTRA_capacity!L$3:L$1699,MATCH(CHP_check_vensim_data!$H46,PROTRA_capacity!$F$3:$F$1699,0))&lt;&gt;0,INDEX(PROTRA_capacity!L$3:L$1699,MATCH(CHP_check_vensim_data!$I46,PROTRA_capacity!$F$3:$F$1699,0))=0),"elec 0, heat not",
IF(AND(INDEX(PROTRA_capacity!L$3:L$1699,MATCH(CHP_check_vensim_data!$I46,PROTRA_capacity!$F$3:$F$1699,0))&lt;&gt;0,INDEX(PROTRA_capacity!L$3:L$1699,MATCH(CHP_check_vensim_data!$H46,PROTRA_capacity!$F$3:$F$1699,0))=0),"heat 0, elec not",
IF(AND(INDEX(PROTRA_capacity!L$3:L$1699,MATCH(CHP_check_vensim_data!$I46,PROTRA_capacity!$F$3:$F$1699,0))=0,INDEX(PROTRA_capacity!L$3:L$1699,MATCH(CHP_check_vensim_data!$H46,PROTRA_capacity!$F$3:$F$1699,0))=0),"",
INDEX(PROTRA_capacity!L$3:L$1699,MATCH(CHP_check_vensim_data!$H46,PROTRA_capacity!$F$3:$F$1699,0))/INDEX(PROTRA_capacity!L$3:L$1699,MATCH(CHP_check_vensim_data!$I46,PROTRA_capacity!$F$3:$F$1699,0))
)))</f>
        <v/>
      </c>
      <c r="Q46" s="16" t="str">
        <f>IF(AND(INDEX(PROTRA_capacity!M$3:M$1699,MATCH(CHP_check_vensim_data!$H46,PROTRA_capacity!$F$3:$F$1699,0))&lt;&gt;0,INDEX(PROTRA_capacity!M$3:M$1699,MATCH(CHP_check_vensim_data!$I46,PROTRA_capacity!$F$3:$F$1699,0))=0),"elec 0, heat not",
IF(AND(INDEX(PROTRA_capacity!M$3:M$1699,MATCH(CHP_check_vensim_data!$I46,PROTRA_capacity!$F$3:$F$1699,0))&lt;&gt;0,INDEX(PROTRA_capacity!M$3:M$1699,MATCH(CHP_check_vensim_data!$H46,PROTRA_capacity!$F$3:$F$1699,0))=0),"heat 0, elec not",
IF(AND(INDEX(PROTRA_capacity!M$3:M$1699,MATCH(CHP_check_vensim_data!$I46,PROTRA_capacity!$F$3:$F$1699,0))=0,INDEX(PROTRA_capacity!M$3:M$1699,MATCH(CHP_check_vensim_data!$H46,PROTRA_capacity!$F$3:$F$1699,0))=0),"",
INDEX(PROTRA_capacity!M$3:M$1699,MATCH(CHP_check_vensim_data!$H46,PROTRA_capacity!$F$3:$F$1699,0))/INDEX(PROTRA_capacity!M$3:M$1699,MATCH(CHP_check_vensim_data!$I46,PROTRA_capacity!$F$3:$F$1699,0))
)))</f>
        <v/>
      </c>
      <c r="R46" s="16" t="str">
        <f>IF(AND(INDEX(PROTRA_capacity!N$3:N$1699,MATCH(CHP_check_vensim_data!$H46,PROTRA_capacity!$F$3:$F$1699,0))&lt;&gt;0,INDEX(PROTRA_capacity!N$3:N$1699,MATCH(CHP_check_vensim_data!$I46,PROTRA_capacity!$F$3:$F$1699,0))=0),"elec 0, heat not",
IF(AND(INDEX(PROTRA_capacity!N$3:N$1699,MATCH(CHP_check_vensim_data!$I46,PROTRA_capacity!$F$3:$F$1699,0))&lt;&gt;0,INDEX(PROTRA_capacity!N$3:N$1699,MATCH(CHP_check_vensim_data!$H46,PROTRA_capacity!$F$3:$F$1699,0))=0),"heat 0, elec not",
IF(AND(INDEX(PROTRA_capacity!N$3:N$1699,MATCH(CHP_check_vensim_data!$I46,PROTRA_capacity!$F$3:$F$1699,0))=0,INDEX(PROTRA_capacity!N$3:N$1699,MATCH(CHP_check_vensim_data!$H46,PROTRA_capacity!$F$3:$F$1699,0))=0),"",
INDEX(PROTRA_capacity!N$3:N$1699,MATCH(CHP_check_vensim_data!$H46,PROTRA_capacity!$F$3:$F$1699,0))/INDEX(PROTRA_capacity!N$3:N$1699,MATCH(CHP_check_vensim_data!$I46,PROTRA_capacity!$F$3:$F$1699,0))
)))</f>
        <v/>
      </c>
      <c r="S46" s="16" t="str">
        <f>IF(AND(INDEX(PROTRA_capacity!O$3:O$1699,MATCH(CHP_check_vensim_data!$H46,PROTRA_capacity!$F$3:$F$1699,0))&lt;&gt;0,INDEX(PROTRA_capacity!O$3:O$1699,MATCH(CHP_check_vensim_data!$I46,PROTRA_capacity!$F$3:$F$1699,0))=0),"elec 0, heat not",
IF(AND(INDEX(PROTRA_capacity!O$3:O$1699,MATCH(CHP_check_vensim_data!$I46,PROTRA_capacity!$F$3:$F$1699,0))&lt;&gt;0,INDEX(PROTRA_capacity!O$3:O$1699,MATCH(CHP_check_vensim_data!$H46,PROTRA_capacity!$F$3:$F$1699,0))=0),"heat 0, elec not",
IF(AND(INDEX(PROTRA_capacity!O$3:O$1699,MATCH(CHP_check_vensim_data!$I46,PROTRA_capacity!$F$3:$F$1699,0))=0,INDEX(PROTRA_capacity!O$3:O$1699,MATCH(CHP_check_vensim_data!$H46,PROTRA_capacity!$F$3:$F$1699,0))=0),"",
INDEX(PROTRA_capacity!O$3:O$1699,MATCH(CHP_check_vensim_data!$H46,PROTRA_capacity!$F$3:$F$1699,0))/INDEX(PROTRA_capacity!O$3:O$1699,MATCH(CHP_check_vensim_data!$I46,PROTRA_capacity!$F$3:$F$1699,0))
)))</f>
        <v/>
      </c>
      <c r="T46" s="16" t="str">
        <f>IF(AND(INDEX(PROTRA_capacity!P$3:P$1699,MATCH(CHP_check_vensim_data!$H46,PROTRA_capacity!$F$3:$F$1699,0))&lt;&gt;0,INDEX(PROTRA_capacity!P$3:P$1699,MATCH(CHP_check_vensim_data!$I46,PROTRA_capacity!$F$3:$F$1699,0))=0),"elec 0, heat not",
IF(AND(INDEX(PROTRA_capacity!P$3:P$1699,MATCH(CHP_check_vensim_data!$I46,PROTRA_capacity!$F$3:$F$1699,0))&lt;&gt;0,INDEX(PROTRA_capacity!P$3:P$1699,MATCH(CHP_check_vensim_data!$H46,PROTRA_capacity!$F$3:$F$1699,0))=0),"heat 0, elec not",
IF(AND(INDEX(PROTRA_capacity!P$3:P$1699,MATCH(CHP_check_vensim_data!$I46,PROTRA_capacity!$F$3:$F$1699,0))=0,INDEX(PROTRA_capacity!P$3:P$1699,MATCH(CHP_check_vensim_data!$H46,PROTRA_capacity!$F$3:$F$1699,0))=0),"",
INDEX(PROTRA_capacity!P$3:P$1699,MATCH(CHP_check_vensim_data!$H46,PROTRA_capacity!$F$3:$F$1699,0))/INDEX(PROTRA_capacity!P$3:P$1699,MATCH(CHP_check_vensim_data!$I46,PROTRA_capacity!$F$3:$F$1699,0))
)))</f>
        <v/>
      </c>
      <c r="U46" s="16" t="str">
        <f>IF(AND(INDEX(PROTRA_capacity!Q$3:Q$1699,MATCH(CHP_check_vensim_data!$H46,PROTRA_capacity!$F$3:$F$1699,0))&lt;&gt;0,INDEX(PROTRA_capacity!Q$3:Q$1699,MATCH(CHP_check_vensim_data!$I46,PROTRA_capacity!$F$3:$F$1699,0))=0),"elec 0, heat not",
IF(AND(INDEX(PROTRA_capacity!Q$3:Q$1699,MATCH(CHP_check_vensim_data!$I46,PROTRA_capacity!$F$3:$F$1699,0))&lt;&gt;0,INDEX(PROTRA_capacity!Q$3:Q$1699,MATCH(CHP_check_vensim_data!$H46,PROTRA_capacity!$F$3:$F$1699,0))=0),"heat 0, elec not",
IF(AND(INDEX(PROTRA_capacity!Q$3:Q$1699,MATCH(CHP_check_vensim_data!$I46,PROTRA_capacity!$F$3:$F$1699,0))=0,INDEX(PROTRA_capacity!Q$3:Q$1699,MATCH(CHP_check_vensim_data!$H46,PROTRA_capacity!$F$3:$F$1699,0))=0),"",
INDEX(PROTRA_capacity!Q$3:Q$1699,MATCH(CHP_check_vensim_data!$H46,PROTRA_capacity!$F$3:$F$1699,0))/INDEX(PROTRA_capacity!Q$3:Q$1699,MATCH(CHP_check_vensim_data!$I46,PROTRA_capacity!$F$3:$F$1699,0))
)))</f>
        <v/>
      </c>
      <c r="V46" s="16" t="str">
        <f>IF(AND(INDEX(PROTRA_capacity!R$3:R$1699,MATCH(CHP_check_vensim_data!$H46,PROTRA_capacity!$F$3:$F$1699,0))&lt;&gt;0,INDEX(PROTRA_capacity!R$3:R$1699,MATCH(CHP_check_vensim_data!$I46,PROTRA_capacity!$F$3:$F$1699,0))=0),"elec 0, heat not",
IF(AND(INDEX(PROTRA_capacity!R$3:R$1699,MATCH(CHP_check_vensim_data!$I46,PROTRA_capacity!$F$3:$F$1699,0))&lt;&gt;0,INDEX(PROTRA_capacity!R$3:R$1699,MATCH(CHP_check_vensim_data!$H46,PROTRA_capacity!$F$3:$F$1699,0))=0),"heat 0, elec not",
IF(AND(INDEX(PROTRA_capacity!R$3:R$1699,MATCH(CHP_check_vensim_data!$I46,PROTRA_capacity!$F$3:$F$1699,0))=0,INDEX(PROTRA_capacity!R$3:R$1699,MATCH(CHP_check_vensim_data!$H46,PROTRA_capacity!$F$3:$F$1699,0))=0),"",
INDEX(PROTRA_capacity!R$3:R$1699,MATCH(CHP_check_vensim_data!$H46,PROTRA_capacity!$F$3:$F$1699,0))/INDEX(PROTRA_capacity!R$3:R$1699,MATCH(CHP_check_vensim_data!$I46,PROTRA_capacity!$F$3:$F$1699,0))
)))</f>
        <v/>
      </c>
      <c r="W46" s="16" t="str">
        <f>IF(AND(INDEX(PROTRA_capacity!S$3:S$1699,MATCH(CHP_check_vensim_data!$H46,PROTRA_capacity!$F$3:$F$1699,0))&lt;&gt;0,INDEX(PROTRA_capacity!S$3:S$1699,MATCH(CHP_check_vensim_data!$I46,PROTRA_capacity!$F$3:$F$1699,0))=0),"elec 0, heat not",
IF(AND(INDEX(PROTRA_capacity!S$3:S$1699,MATCH(CHP_check_vensim_data!$I46,PROTRA_capacity!$F$3:$F$1699,0))&lt;&gt;0,INDEX(PROTRA_capacity!S$3:S$1699,MATCH(CHP_check_vensim_data!$H46,PROTRA_capacity!$F$3:$F$1699,0))=0),"heat 0, elec not",
IF(AND(INDEX(PROTRA_capacity!S$3:S$1699,MATCH(CHP_check_vensim_data!$I46,PROTRA_capacity!$F$3:$F$1699,0))=0,INDEX(PROTRA_capacity!S$3:S$1699,MATCH(CHP_check_vensim_data!$H46,PROTRA_capacity!$F$3:$F$1699,0))=0),"",
INDEX(PROTRA_capacity!S$3:S$1699,MATCH(CHP_check_vensim_data!$H46,PROTRA_capacity!$F$3:$F$1699,0))/INDEX(PROTRA_capacity!S$3:S$1699,MATCH(CHP_check_vensim_data!$I46,PROTRA_capacity!$F$3:$F$1699,0))
)))</f>
        <v/>
      </c>
      <c r="X46" s="16" t="str">
        <f>IF(AND(INDEX(PROTRA_capacity!T$3:T$1699,MATCH(CHP_check_vensim_data!$H46,PROTRA_capacity!$F$3:$F$1699,0))&lt;&gt;0,INDEX(PROTRA_capacity!T$3:T$1699,MATCH(CHP_check_vensim_data!$I46,PROTRA_capacity!$F$3:$F$1699,0))=0),"elec 0, heat not",
IF(AND(INDEX(PROTRA_capacity!T$3:T$1699,MATCH(CHP_check_vensim_data!$I46,PROTRA_capacity!$F$3:$F$1699,0))&lt;&gt;0,INDEX(PROTRA_capacity!T$3:T$1699,MATCH(CHP_check_vensim_data!$H46,PROTRA_capacity!$F$3:$F$1699,0))=0),"heat 0, elec not",
IF(AND(INDEX(PROTRA_capacity!T$3:T$1699,MATCH(CHP_check_vensim_data!$I46,PROTRA_capacity!$F$3:$F$1699,0))=0,INDEX(PROTRA_capacity!T$3:T$1699,MATCH(CHP_check_vensim_data!$H46,PROTRA_capacity!$F$3:$F$1699,0))=0),"",
INDEX(PROTRA_capacity!T$3:T$1699,MATCH(CHP_check_vensim_data!$H46,PROTRA_capacity!$F$3:$F$1699,0))/INDEX(PROTRA_capacity!T$3:T$1699,MATCH(CHP_check_vensim_data!$I46,PROTRA_capacity!$F$3:$F$1699,0))
)))</f>
        <v/>
      </c>
      <c r="Y46" s="16" t="str">
        <f>IF(AND(INDEX(PROTRA_capacity!U$3:U$1699,MATCH(CHP_check_vensim_data!$H46,PROTRA_capacity!$F$3:$F$1699,0))&lt;&gt;0,INDEX(PROTRA_capacity!U$3:U$1699,MATCH(CHP_check_vensim_data!$I46,PROTRA_capacity!$F$3:$F$1699,0))=0),"elec 0, heat not",
IF(AND(INDEX(PROTRA_capacity!U$3:U$1699,MATCH(CHP_check_vensim_data!$I46,PROTRA_capacity!$F$3:$F$1699,0))&lt;&gt;0,INDEX(PROTRA_capacity!U$3:U$1699,MATCH(CHP_check_vensim_data!$H46,PROTRA_capacity!$F$3:$F$1699,0))=0),"heat 0, elec not",
IF(AND(INDEX(PROTRA_capacity!U$3:U$1699,MATCH(CHP_check_vensim_data!$I46,PROTRA_capacity!$F$3:$F$1699,0))=0,INDEX(PROTRA_capacity!U$3:U$1699,MATCH(CHP_check_vensim_data!$H46,PROTRA_capacity!$F$3:$F$1699,0))=0),"",
INDEX(PROTRA_capacity!U$3:U$1699,MATCH(CHP_check_vensim_data!$H46,PROTRA_capacity!$F$3:$F$1699,0))/INDEX(PROTRA_capacity!U$3:U$1699,MATCH(CHP_check_vensim_data!$I46,PROTRA_capacity!$F$3:$F$1699,0))
)))</f>
        <v/>
      </c>
      <c r="Z46" s="72" t="e">
        <f t="shared" si="3"/>
        <v>#DIV/0!</v>
      </c>
    </row>
    <row r="47" spans="1:26" x14ac:dyDescent="0.35">
      <c r="A47" t="s">
        <v>73</v>
      </c>
      <c r="B47" t="s">
        <v>41</v>
      </c>
      <c r="C47" t="str">
        <f t="shared" si="22"/>
        <v>INDIA_TO_heat</v>
      </c>
      <c r="D47" t="str">
        <f t="shared" si="23"/>
        <v>PROTRA_CHP_HP_I</v>
      </c>
      <c r="E47" t="s">
        <v>4</v>
      </c>
      <c r="F47" t="str">
        <f t="shared" si="24"/>
        <v>CHP</v>
      </c>
      <c r="G47" t="str">
        <f t="shared" si="25"/>
        <v>CCS</v>
      </c>
      <c r="H47" t="str">
        <f t="shared" si="26"/>
        <v>INDIATO_heatPROTRA_CHP_liquid_fuels_CCS</v>
      </c>
      <c r="I47" t="str">
        <f t="shared" si="27"/>
        <v>INDIATO_elecPROTRA_CHP_liquid_fuels_CCS</v>
      </c>
      <c r="J47" s="16" t="e">
        <f>IF(AND(INDEX(PROTRA_capacity!#REF!,MATCH(CHP_check_vensim_data!$H47,PROTRA_capacity!$F$3:$F$1699,0))&lt;&gt;0,INDEX(PROTRA_capacity!#REF!,MATCH(CHP_check_vensim_data!$I47,PROTRA_capacity!$F$3:$F$1699,0))=0),"elec 0, heat not",
IF(AND(INDEX(PROTRA_capacity!#REF!,MATCH(CHP_check_vensim_data!$I47,PROTRA_capacity!$F$3:$F$1699,0))&lt;&gt;0,INDEX(PROTRA_capacity!#REF!,MATCH(CHP_check_vensim_data!$H47,PROTRA_capacity!$F$3:$F$1699,0))=0),"heat 0, elec not",
IF(AND(INDEX(PROTRA_capacity!#REF!,MATCH(CHP_check_vensim_data!$I47,PROTRA_capacity!$F$3:$F$1699,0))=0,INDEX(PROTRA_capacity!#REF!,MATCH(CHP_check_vensim_data!$H47,PROTRA_capacity!$F$3:$F$1699,0))=0),"",
INDEX(PROTRA_capacity!#REF!,MATCH(CHP_check_vensim_data!$H47,PROTRA_capacity!$F$3:$F$1699,0))/INDEX(PROTRA_capacity!#REF!,MATCH(CHP_check_vensim_data!$I47,PROTRA_capacity!$F$3:$F$1699,0))
)))</f>
        <v>#REF!</v>
      </c>
      <c r="K47" s="16" t="str">
        <f>IF(AND(INDEX(PROTRA_capacity!G$3:G$1699,MATCH(CHP_check_vensim_data!$H47,PROTRA_capacity!$F$3:$F$1699,0))&lt;&gt;0,INDEX(PROTRA_capacity!G$3:G$1699,MATCH(CHP_check_vensim_data!$I47,PROTRA_capacity!$F$3:$F$1699,0))=0),"elec 0, heat not",
IF(AND(INDEX(PROTRA_capacity!G$3:G$1699,MATCH(CHP_check_vensim_data!$I47,PROTRA_capacity!$F$3:$F$1699,0))&lt;&gt;0,INDEX(PROTRA_capacity!G$3:G$1699,MATCH(CHP_check_vensim_data!$H47,PROTRA_capacity!$F$3:$F$1699,0))=0),"heat 0, elec not",
IF(AND(INDEX(PROTRA_capacity!G$3:G$1699,MATCH(CHP_check_vensim_data!$I47,PROTRA_capacity!$F$3:$F$1699,0))=0,INDEX(PROTRA_capacity!G$3:G$1699,MATCH(CHP_check_vensim_data!$H47,PROTRA_capacity!$F$3:$F$1699,0))=0),"",
INDEX(PROTRA_capacity!G$3:G$1699,MATCH(CHP_check_vensim_data!$H47,PROTRA_capacity!$F$3:$F$1699,0))/INDEX(PROTRA_capacity!G$3:G$1699,MATCH(CHP_check_vensim_data!$I47,PROTRA_capacity!$F$3:$F$1699,0))
)))</f>
        <v/>
      </c>
      <c r="L47" s="16" t="str">
        <f>IF(AND(INDEX(PROTRA_capacity!H$3:H$1699,MATCH(CHP_check_vensim_data!$H47,PROTRA_capacity!$F$3:$F$1699,0))&lt;&gt;0,INDEX(PROTRA_capacity!H$3:H$1699,MATCH(CHP_check_vensim_data!$I47,PROTRA_capacity!$F$3:$F$1699,0))=0),"elec 0, heat not",
IF(AND(INDEX(PROTRA_capacity!H$3:H$1699,MATCH(CHP_check_vensim_data!$I47,PROTRA_capacity!$F$3:$F$1699,0))&lt;&gt;0,INDEX(PROTRA_capacity!H$3:H$1699,MATCH(CHP_check_vensim_data!$H47,PROTRA_capacity!$F$3:$F$1699,0))=0),"heat 0, elec not",
IF(AND(INDEX(PROTRA_capacity!H$3:H$1699,MATCH(CHP_check_vensim_data!$I47,PROTRA_capacity!$F$3:$F$1699,0))=0,INDEX(PROTRA_capacity!H$3:H$1699,MATCH(CHP_check_vensim_data!$H47,PROTRA_capacity!$F$3:$F$1699,0))=0),"",
INDEX(PROTRA_capacity!H$3:H$1699,MATCH(CHP_check_vensim_data!$H47,PROTRA_capacity!$F$3:$F$1699,0))/INDEX(PROTRA_capacity!H$3:H$1699,MATCH(CHP_check_vensim_data!$I47,PROTRA_capacity!$F$3:$F$1699,0))
)))</f>
        <v/>
      </c>
      <c r="M47" s="16" t="str">
        <f>IF(AND(INDEX(PROTRA_capacity!I$3:I$1699,MATCH(CHP_check_vensim_data!$H47,PROTRA_capacity!$F$3:$F$1699,0))&lt;&gt;0,INDEX(PROTRA_capacity!I$3:I$1699,MATCH(CHP_check_vensim_data!$I47,PROTRA_capacity!$F$3:$F$1699,0))=0),"elec 0, heat not",
IF(AND(INDEX(PROTRA_capacity!I$3:I$1699,MATCH(CHP_check_vensim_data!$I47,PROTRA_capacity!$F$3:$F$1699,0))&lt;&gt;0,INDEX(PROTRA_capacity!I$3:I$1699,MATCH(CHP_check_vensim_data!$H47,PROTRA_capacity!$F$3:$F$1699,0))=0),"heat 0, elec not",
IF(AND(INDEX(PROTRA_capacity!I$3:I$1699,MATCH(CHP_check_vensim_data!$I47,PROTRA_capacity!$F$3:$F$1699,0))=0,INDEX(PROTRA_capacity!I$3:I$1699,MATCH(CHP_check_vensim_data!$H47,PROTRA_capacity!$F$3:$F$1699,0))=0),"",
INDEX(PROTRA_capacity!I$3:I$1699,MATCH(CHP_check_vensim_data!$H47,PROTRA_capacity!$F$3:$F$1699,0))/INDEX(PROTRA_capacity!I$3:I$1699,MATCH(CHP_check_vensim_data!$I47,PROTRA_capacity!$F$3:$F$1699,0))
)))</f>
        <v/>
      </c>
      <c r="N47" s="16" t="str">
        <f>IF(AND(INDEX(PROTRA_capacity!J$3:J$1699,MATCH(CHP_check_vensim_data!$H47,PROTRA_capacity!$F$3:$F$1699,0))&lt;&gt;0,INDEX(PROTRA_capacity!J$3:J$1699,MATCH(CHP_check_vensim_data!$I47,PROTRA_capacity!$F$3:$F$1699,0))=0),"elec 0, heat not",
IF(AND(INDEX(PROTRA_capacity!J$3:J$1699,MATCH(CHP_check_vensim_data!$I47,PROTRA_capacity!$F$3:$F$1699,0))&lt;&gt;0,INDEX(PROTRA_capacity!J$3:J$1699,MATCH(CHP_check_vensim_data!$H47,PROTRA_capacity!$F$3:$F$1699,0))=0),"heat 0, elec not",
IF(AND(INDEX(PROTRA_capacity!J$3:J$1699,MATCH(CHP_check_vensim_data!$I47,PROTRA_capacity!$F$3:$F$1699,0))=0,INDEX(PROTRA_capacity!J$3:J$1699,MATCH(CHP_check_vensim_data!$H47,PROTRA_capacity!$F$3:$F$1699,0))=0),"",
INDEX(PROTRA_capacity!J$3:J$1699,MATCH(CHP_check_vensim_data!$H47,PROTRA_capacity!$F$3:$F$1699,0))/INDEX(PROTRA_capacity!J$3:J$1699,MATCH(CHP_check_vensim_data!$I47,PROTRA_capacity!$F$3:$F$1699,0))
)))</f>
        <v/>
      </c>
      <c r="O47" s="16" t="str">
        <f>IF(AND(INDEX(PROTRA_capacity!K$3:K$1699,MATCH(CHP_check_vensim_data!$H47,PROTRA_capacity!$F$3:$F$1699,0))&lt;&gt;0,INDEX(PROTRA_capacity!K$3:K$1699,MATCH(CHP_check_vensim_data!$I47,PROTRA_capacity!$F$3:$F$1699,0))=0),"elec 0, heat not",
IF(AND(INDEX(PROTRA_capacity!K$3:K$1699,MATCH(CHP_check_vensim_data!$I47,PROTRA_capacity!$F$3:$F$1699,0))&lt;&gt;0,INDEX(PROTRA_capacity!K$3:K$1699,MATCH(CHP_check_vensim_data!$H47,PROTRA_capacity!$F$3:$F$1699,0))=0),"heat 0, elec not",
IF(AND(INDEX(PROTRA_capacity!K$3:K$1699,MATCH(CHP_check_vensim_data!$I47,PROTRA_capacity!$F$3:$F$1699,0))=0,INDEX(PROTRA_capacity!K$3:K$1699,MATCH(CHP_check_vensim_data!$H47,PROTRA_capacity!$F$3:$F$1699,0))=0),"",
INDEX(PROTRA_capacity!K$3:K$1699,MATCH(CHP_check_vensim_data!$H47,PROTRA_capacity!$F$3:$F$1699,0))/INDEX(PROTRA_capacity!K$3:K$1699,MATCH(CHP_check_vensim_data!$I47,PROTRA_capacity!$F$3:$F$1699,0))
)))</f>
        <v/>
      </c>
      <c r="P47" s="16" t="str">
        <f>IF(AND(INDEX(PROTRA_capacity!L$3:L$1699,MATCH(CHP_check_vensim_data!$H47,PROTRA_capacity!$F$3:$F$1699,0))&lt;&gt;0,INDEX(PROTRA_capacity!L$3:L$1699,MATCH(CHP_check_vensim_data!$I47,PROTRA_capacity!$F$3:$F$1699,0))=0),"elec 0, heat not",
IF(AND(INDEX(PROTRA_capacity!L$3:L$1699,MATCH(CHP_check_vensim_data!$I47,PROTRA_capacity!$F$3:$F$1699,0))&lt;&gt;0,INDEX(PROTRA_capacity!L$3:L$1699,MATCH(CHP_check_vensim_data!$H47,PROTRA_capacity!$F$3:$F$1699,0))=0),"heat 0, elec not",
IF(AND(INDEX(PROTRA_capacity!L$3:L$1699,MATCH(CHP_check_vensim_data!$I47,PROTRA_capacity!$F$3:$F$1699,0))=0,INDEX(PROTRA_capacity!L$3:L$1699,MATCH(CHP_check_vensim_data!$H47,PROTRA_capacity!$F$3:$F$1699,0))=0),"",
INDEX(PROTRA_capacity!L$3:L$1699,MATCH(CHP_check_vensim_data!$H47,PROTRA_capacity!$F$3:$F$1699,0))/INDEX(PROTRA_capacity!L$3:L$1699,MATCH(CHP_check_vensim_data!$I47,PROTRA_capacity!$F$3:$F$1699,0))
)))</f>
        <v/>
      </c>
      <c r="Q47" s="16" t="str">
        <f>IF(AND(INDEX(PROTRA_capacity!M$3:M$1699,MATCH(CHP_check_vensim_data!$H47,PROTRA_capacity!$F$3:$F$1699,0))&lt;&gt;0,INDEX(PROTRA_capacity!M$3:M$1699,MATCH(CHP_check_vensim_data!$I47,PROTRA_capacity!$F$3:$F$1699,0))=0),"elec 0, heat not",
IF(AND(INDEX(PROTRA_capacity!M$3:M$1699,MATCH(CHP_check_vensim_data!$I47,PROTRA_capacity!$F$3:$F$1699,0))&lt;&gt;0,INDEX(PROTRA_capacity!M$3:M$1699,MATCH(CHP_check_vensim_data!$H47,PROTRA_capacity!$F$3:$F$1699,0))=0),"heat 0, elec not",
IF(AND(INDEX(PROTRA_capacity!M$3:M$1699,MATCH(CHP_check_vensim_data!$I47,PROTRA_capacity!$F$3:$F$1699,0))=0,INDEX(PROTRA_capacity!M$3:M$1699,MATCH(CHP_check_vensim_data!$H47,PROTRA_capacity!$F$3:$F$1699,0))=0),"",
INDEX(PROTRA_capacity!M$3:M$1699,MATCH(CHP_check_vensim_data!$H47,PROTRA_capacity!$F$3:$F$1699,0))/INDEX(PROTRA_capacity!M$3:M$1699,MATCH(CHP_check_vensim_data!$I47,PROTRA_capacity!$F$3:$F$1699,0))
)))</f>
        <v/>
      </c>
      <c r="R47" s="16" t="str">
        <f>IF(AND(INDEX(PROTRA_capacity!N$3:N$1699,MATCH(CHP_check_vensim_data!$H47,PROTRA_capacity!$F$3:$F$1699,0))&lt;&gt;0,INDEX(PROTRA_capacity!N$3:N$1699,MATCH(CHP_check_vensim_data!$I47,PROTRA_capacity!$F$3:$F$1699,0))=0),"elec 0, heat not",
IF(AND(INDEX(PROTRA_capacity!N$3:N$1699,MATCH(CHP_check_vensim_data!$I47,PROTRA_capacity!$F$3:$F$1699,0))&lt;&gt;0,INDEX(PROTRA_capacity!N$3:N$1699,MATCH(CHP_check_vensim_data!$H47,PROTRA_capacity!$F$3:$F$1699,0))=0),"heat 0, elec not",
IF(AND(INDEX(PROTRA_capacity!N$3:N$1699,MATCH(CHP_check_vensim_data!$I47,PROTRA_capacity!$F$3:$F$1699,0))=0,INDEX(PROTRA_capacity!N$3:N$1699,MATCH(CHP_check_vensim_data!$H47,PROTRA_capacity!$F$3:$F$1699,0))=0),"",
INDEX(PROTRA_capacity!N$3:N$1699,MATCH(CHP_check_vensim_data!$H47,PROTRA_capacity!$F$3:$F$1699,0))/INDEX(PROTRA_capacity!N$3:N$1699,MATCH(CHP_check_vensim_data!$I47,PROTRA_capacity!$F$3:$F$1699,0))
)))</f>
        <v/>
      </c>
      <c r="S47" s="16" t="str">
        <f>IF(AND(INDEX(PROTRA_capacity!O$3:O$1699,MATCH(CHP_check_vensim_data!$H47,PROTRA_capacity!$F$3:$F$1699,0))&lt;&gt;0,INDEX(PROTRA_capacity!O$3:O$1699,MATCH(CHP_check_vensim_data!$I47,PROTRA_capacity!$F$3:$F$1699,0))=0),"elec 0, heat not",
IF(AND(INDEX(PROTRA_capacity!O$3:O$1699,MATCH(CHP_check_vensim_data!$I47,PROTRA_capacity!$F$3:$F$1699,0))&lt;&gt;0,INDEX(PROTRA_capacity!O$3:O$1699,MATCH(CHP_check_vensim_data!$H47,PROTRA_capacity!$F$3:$F$1699,0))=0),"heat 0, elec not",
IF(AND(INDEX(PROTRA_capacity!O$3:O$1699,MATCH(CHP_check_vensim_data!$I47,PROTRA_capacity!$F$3:$F$1699,0))=0,INDEX(PROTRA_capacity!O$3:O$1699,MATCH(CHP_check_vensim_data!$H47,PROTRA_capacity!$F$3:$F$1699,0))=0),"",
INDEX(PROTRA_capacity!O$3:O$1699,MATCH(CHP_check_vensim_data!$H47,PROTRA_capacity!$F$3:$F$1699,0))/INDEX(PROTRA_capacity!O$3:O$1699,MATCH(CHP_check_vensim_data!$I47,PROTRA_capacity!$F$3:$F$1699,0))
)))</f>
        <v/>
      </c>
      <c r="T47" s="16" t="str">
        <f>IF(AND(INDEX(PROTRA_capacity!P$3:P$1699,MATCH(CHP_check_vensim_data!$H47,PROTRA_capacity!$F$3:$F$1699,0))&lt;&gt;0,INDEX(PROTRA_capacity!P$3:P$1699,MATCH(CHP_check_vensim_data!$I47,PROTRA_capacity!$F$3:$F$1699,0))=0),"elec 0, heat not",
IF(AND(INDEX(PROTRA_capacity!P$3:P$1699,MATCH(CHP_check_vensim_data!$I47,PROTRA_capacity!$F$3:$F$1699,0))&lt;&gt;0,INDEX(PROTRA_capacity!P$3:P$1699,MATCH(CHP_check_vensim_data!$H47,PROTRA_capacity!$F$3:$F$1699,0))=0),"heat 0, elec not",
IF(AND(INDEX(PROTRA_capacity!P$3:P$1699,MATCH(CHP_check_vensim_data!$I47,PROTRA_capacity!$F$3:$F$1699,0))=0,INDEX(PROTRA_capacity!P$3:P$1699,MATCH(CHP_check_vensim_data!$H47,PROTRA_capacity!$F$3:$F$1699,0))=0),"",
INDEX(PROTRA_capacity!P$3:P$1699,MATCH(CHP_check_vensim_data!$H47,PROTRA_capacity!$F$3:$F$1699,0))/INDEX(PROTRA_capacity!P$3:P$1699,MATCH(CHP_check_vensim_data!$I47,PROTRA_capacity!$F$3:$F$1699,0))
)))</f>
        <v/>
      </c>
      <c r="U47" s="16" t="str">
        <f>IF(AND(INDEX(PROTRA_capacity!Q$3:Q$1699,MATCH(CHP_check_vensim_data!$H47,PROTRA_capacity!$F$3:$F$1699,0))&lt;&gt;0,INDEX(PROTRA_capacity!Q$3:Q$1699,MATCH(CHP_check_vensim_data!$I47,PROTRA_capacity!$F$3:$F$1699,0))=0),"elec 0, heat not",
IF(AND(INDEX(PROTRA_capacity!Q$3:Q$1699,MATCH(CHP_check_vensim_data!$I47,PROTRA_capacity!$F$3:$F$1699,0))&lt;&gt;0,INDEX(PROTRA_capacity!Q$3:Q$1699,MATCH(CHP_check_vensim_data!$H47,PROTRA_capacity!$F$3:$F$1699,0))=0),"heat 0, elec not",
IF(AND(INDEX(PROTRA_capacity!Q$3:Q$1699,MATCH(CHP_check_vensim_data!$I47,PROTRA_capacity!$F$3:$F$1699,0))=0,INDEX(PROTRA_capacity!Q$3:Q$1699,MATCH(CHP_check_vensim_data!$H47,PROTRA_capacity!$F$3:$F$1699,0))=0),"",
INDEX(PROTRA_capacity!Q$3:Q$1699,MATCH(CHP_check_vensim_data!$H47,PROTRA_capacity!$F$3:$F$1699,0))/INDEX(PROTRA_capacity!Q$3:Q$1699,MATCH(CHP_check_vensim_data!$I47,PROTRA_capacity!$F$3:$F$1699,0))
)))</f>
        <v/>
      </c>
      <c r="V47" s="16" t="str">
        <f>IF(AND(INDEX(PROTRA_capacity!R$3:R$1699,MATCH(CHP_check_vensim_data!$H47,PROTRA_capacity!$F$3:$F$1699,0))&lt;&gt;0,INDEX(PROTRA_capacity!R$3:R$1699,MATCH(CHP_check_vensim_data!$I47,PROTRA_capacity!$F$3:$F$1699,0))=0),"elec 0, heat not",
IF(AND(INDEX(PROTRA_capacity!R$3:R$1699,MATCH(CHP_check_vensim_data!$I47,PROTRA_capacity!$F$3:$F$1699,0))&lt;&gt;0,INDEX(PROTRA_capacity!R$3:R$1699,MATCH(CHP_check_vensim_data!$H47,PROTRA_capacity!$F$3:$F$1699,0))=0),"heat 0, elec not",
IF(AND(INDEX(PROTRA_capacity!R$3:R$1699,MATCH(CHP_check_vensim_data!$I47,PROTRA_capacity!$F$3:$F$1699,0))=0,INDEX(PROTRA_capacity!R$3:R$1699,MATCH(CHP_check_vensim_data!$H47,PROTRA_capacity!$F$3:$F$1699,0))=0),"",
INDEX(PROTRA_capacity!R$3:R$1699,MATCH(CHP_check_vensim_data!$H47,PROTRA_capacity!$F$3:$F$1699,0))/INDEX(PROTRA_capacity!R$3:R$1699,MATCH(CHP_check_vensim_data!$I47,PROTRA_capacity!$F$3:$F$1699,0))
)))</f>
        <v/>
      </c>
      <c r="W47" s="16" t="str">
        <f>IF(AND(INDEX(PROTRA_capacity!S$3:S$1699,MATCH(CHP_check_vensim_data!$H47,PROTRA_capacity!$F$3:$F$1699,0))&lt;&gt;0,INDEX(PROTRA_capacity!S$3:S$1699,MATCH(CHP_check_vensim_data!$I47,PROTRA_capacity!$F$3:$F$1699,0))=0),"elec 0, heat not",
IF(AND(INDEX(PROTRA_capacity!S$3:S$1699,MATCH(CHP_check_vensim_data!$I47,PROTRA_capacity!$F$3:$F$1699,0))&lt;&gt;0,INDEX(PROTRA_capacity!S$3:S$1699,MATCH(CHP_check_vensim_data!$H47,PROTRA_capacity!$F$3:$F$1699,0))=0),"heat 0, elec not",
IF(AND(INDEX(PROTRA_capacity!S$3:S$1699,MATCH(CHP_check_vensim_data!$I47,PROTRA_capacity!$F$3:$F$1699,0))=0,INDEX(PROTRA_capacity!S$3:S$1699,MATCH(CHP_check_vensim_data!$H47,PROTRA_capacity!$F$3:$F$1699,0))=0),"",
INDEX(PROTRA_capacity!S$3:S$1699,MATCH(CHP_check_vensim_data!$H47,PROTRA_capacity!$F$3:$F$1699,0))/INDEX(PROTRA_capacity!S$3:S$1699,MATCH(CHP_check_vensim_data!$I47,PROTRA_capacity!$F$3:$F$1699,0))
)))</f>
        <v/>
      </c>
      <c r="X47" s="16" t="str">
        <f>IF(AND(INDEX(PROTRA_capacity!T$3:T$1699,MATCH(CHP_check_vensim_data!$H47,PROTRA_capacity!$F$3:$F$1699,0))&lt;&gt;0,INDEX(PROTRA_capacity!T$3:T$1699,MATCH(CHP_check_vensim_data!$I47,PROTRA_capacity!$F$3:$F$1699,0))=0),"elec 0, heat not",
IF(AND(INDEX(PROTRA_capacity!T$3:T$1699,MATCH(CHP_check_vensim_data!$I47,PROTRA_capacity!$F$3:$F$1699,0))&lt;&gt;0,INDEX(PROTRA_capacity!T$3:T$1699,MATCH(CHP_check_vensim_data!$H47,PROTRA_capacity!$F$3:$F$1699,0))=0),"heat 0, elec not",
IF(AND(INDEX(PROTRA_capacity!T$3:T$1699,MATCH(CHP_check_vensim_data!$I47,PROTRA_capacity!$F$3:$F$1699,0))=0,INDEX(PROTRA_capacity!T$3:T$1699,MATCH(CHP_check_vensim_data!$H47,PROTRA_capacity!$F$3:$F$1699,0))=0),"",
INDEX(PROTRA_capacity!T$3:T$1699,MATCH(CHP_check_vensim_data!$H47,PROTRA_capacity!$F$3:$F$1699,0))/INDEX(PROTRA_capacity!T$3:T$1699,MATCH(CHP_check_vensim_data!$I47,PROTRA_capacity!$F$3:$F$1699,0))
)))</f>
        <v/>
      </c>
      <c r="Y47" s="16" t="str">
        <f>IF(AND(INDEX(PROTRA_capacity!U$3:U$1699,MATCH(CHP_check_vensim_data!$H47,PROTRA_capacity!$F$3:$F$1699,0))&lt;&gt;0,INDEX(PROTRA_capacity!U$3:U$1699,MATCH(CHP_check_vensim_data!$I47,PROTRA_capacity!$F$3:$F$1699,0))=0),"elec 0, heat not",
IF(AND(INDEX(PROTRA_capacity!U$3:U$1699,MATCH(CHP_check_vensim_data!$I47,PROTRA_capacity!$F$3:$F$1699,0))&lt;&gt;0,INDEX(PROTRA_capacity!U$3:U$1699,MATCH(CHP_check_vensim_data!$H47,PROTRA_capacity!$F$3:$F$1699,0))=0),"heat 0, elec not",
IF(AND(INDEX(PROTRA_capacity!U$3:U$1699,MATCH(CHP_check_vensim_data!$I47,PROTRA_capacity!$F$3:$F$1699,0))=0,INDEX(PROTRA_capacity!U$3:U$1699,MATCH(CHP_check_vensim_data!$H47,PROTRA_capacity!$F$3:$F$1699,0))=0),"",
INDEX(PROTRA_capacity!U$3:U$1699,MATCH(CHP_check_vensim_data!$H47,PROTRA_capacity!$F$3:$F$1699,0))/INDEX(PROTRA_capacity!U$3:U$1699,MATCH(CHP_check_vensim_data!$I47,PROTRA_capacity!$F$3:$F$1699,0))
)))</f>
        <v/>
      </c>
      <c r="Z47" s="72" t="e">
        <f t="shared" si="3"/>
        <v>#DIV/0!</v>
      </c>
    </row>
    <row r="48" spans="1:26" x14ac:dyDescent="0.35">
      <c r="A48" t="s">
        <v>73</v>
      </c>
      <c r="B48" t="s">
        <v>41</v>
      </c>
      <c r="C48" t="str">
        <f t="shared" si="22"/>
        <v>INDIA_TO_heat</v>
      </c>
      <c r="D48" t="str">
        <f t="shared" si="23"/>
        <v>PROTRA_CHP_HP_I</v>
      </c>
      <c r="E48" t="s">
        <v>5</v>
      </c>
      <c r="F48" t="str">
        <f t="shared" si="24"/>
        <v>CHP</v>
      </c>
      <c r="G48" t="str">
        <f t="shared" si="25"/>
        <v>sil</v>
      </c>
      <c r="H48" t="str">
        <f t="shared" si="26"/>
        <v>INDIATO_heatPROTRA_CHP_solid_fossil</v>
      </c>
      <c r="I48" t="str">
        <f t="shared" si="27"/>
        <v>INDIATO_elecPROTRA_CHP_solid_fossil</v>
      </c>
      <c r="J48" s="16" t="e">
        <f>IF(AND(INDEX(PROTRA_capacity!#REF!,MATCH(CHP_check_vensim_data!$H48,PROTRA_capacity!$F$3:$F$1699,0))&lt;&gt;0,INDEX(PROTRA_capacity!#REF!,MATCH(CHP_check_vensim_data!$I48,PROTRA_capacity!$F$3:$F$1699,0))=0),"elec 0, heat not",
IF(AND(INDEX(PROTRA_capacity!#REF!,MATCH(CHP_check_vensim_data!$I48,PROTRA_capacity!$F$3:$F$1699,0))&lt;&gt;0,INDEX(PROTRA_capacity!#REF!,MATCH(CHP_check_vensim_data!$H48,PROTRA_capacity!$F$3:$F$1699,0))=0),"heat 0, elec not",
IF(AND(INDEX(PROTRA_capacity!#REF!,MATCH(CHP_check_vensim_data!$I48,PROTRA_capacity!$F$3:$F$1699,0))=0,INDEX(PROTRA_capacity!#REF!,MATCH(CHP_check_vensim_data!$H48,PROTRA_capacity!$F$3:$F$1699,0))=0),"",
INDEX(PROTRA_capacity!#REF!,MATCH(CHP_check_vensim_data!$H48,PROTRA_capacity!$F$3:$F$1699,0))/INDEX(PROTRA_capacity!#REF!,MATCH(CHP_check_vensim_data!$I48,PROTRA_capacity!$F$3:$F$1699,0))
)))</f>
        <v>#REF!</v>
      </c>
      <c r="K48" s="16" t="str">
        <f>IF(AND(INDEX(PROTRA_capacity!G$3:G$1699,MATCH(CHP_check_vensim_data!$H48,PROTRA_capacity!$F$3:$F$1699,0))&lt;&gt;0,INDEX(PROTRA_capacity!G$3:G$1699,MATCH(CHP_check_vensim_data!$I48,PROTRA_capacity!$F$3:$F$1699,0))=0),"elec 0, heat not",
IF(AND(INDEX(PROTRA_capacity!G$3:G$1699,MATCH(CHP_check_vensim_data!$I48,PROTRA_capacity!$F$3:$F$1699,0))&lt;&gt;0,INDEX(PROTRA_capacity!G$3:G$1699,MATCH(CHP_check_vensim_data!$H48,PROTRA_capacity!$F$3:$F$1699,0))=0),"heat 0, elec not",
IF(AND(INDEX(PROTRA_capacity!G$3:G$1699,MATCH(CHP_check_vensim_data!$I48,PROTRA_capacity!$F$3:$F$1699,0))=0,INDEX(PROTRA_capacity!G$3:G$1699,MATCH(CHP_check_vensim_data!$H48,PROTRA_capacity!$F$3:$F$1699,0))=0),"",
INDEX(PROTRA_capacity!G$3:G$1699,MATCH(CHP_check_vensim_data!$H48,PROTRA_capacity!$F$3:$F$1699,0))/INDEX(PROTRA_capacity!G$3:G$1699,MATCH(CHP_check_vensim_data!$I48,PROTRA_capacity!$F$3:$F$1699,0))
)))</f>
        <v/>
      </c>
      <c r="L48" s="16" t="str">
        <f>IF(AND(INDEX(PROTRA_capacity!H$3:H$1699,MATCH(CHP_check_vensim_data!$H48,PROTRA_capacity!$F$3:$F$1699,0))&lt;&gt;0,INDEX(PROTRA_capacity!H$3:H$1699,MATCH(CHP_check_vensim_data!$I48,PROTRA_capacity!$F$3:$F$1699,0))=0),"elec 0, heat not",
IF(AND(INDEX(PROTRA_capacity!H$3:H$1699,MATCH(CHP_check_vensim_data!$I48,PROTRA_capacity!$F$3:$F$1699,0))&lt;&gt;0,INDEX(PROTRA_capacity!H$3:H$1699,MATCH(CHP_check_vensim_data!$H48,PROTRA_capacity!$F$3:$F$1699,0))=0),"heat 0, elec not",
IF(AND(INDEX(PROTRA_capacity!H$3:H$1699,MATCH(CHP_check_vensim_data!$I48,PROTRA_capacity!$F$3:$F$1699,0))=0,INDEX(PROTRA_capacity!H$3:H$1699,MATCH(CHP_check_vensim_data!$H48,PROTRA_capacity!$F$3:$F$1699,0))=0),"",
INDEX(PROTRA_capacity!H$3:H$1699,MATCH(CHP_check_vensim_data!$H48,PROTRA_capacity!$F$3:$F$1699,0))/INDEX(PROTRA_capacity!H$3:H$1699,MATCH(CHP_check_vensim_data!$I48,PROTRA_capacity!$F$3:$F$1699,0))
)))</f>
        <v/>
      </c>
      <c r="M48" s="16" t="str">
        <f>IF(AND(INDEX(PROTRA_capacity!I$3:I$1699,MATCH(CHP_check_vensim_data!$H48,PROTRA_capacity!$F$3:$F$1699,0))&lt;&gt;0,INDEX(PROTRA_capacity!I$3:I$1699,MATCH(CHP_check_vensim_data!$I48,PROTRA_capacity!$F$3:$F$1699,0))=0),"elec 0, heat not",
IF(AND(INDEX(PROTRA_capacity!I$3:I$1699,MATCH(CHP_check_vensim_data!$I48,PROTRA_capacity!$F$3:$F$1699,0))&lt;&gt;0,INDEX(PROTRA_capacity!I$3:I$1699,MATCH(CHP_check_vensim_data!$H48,PROTRA_capacity!$F$3:$F$1699,0))=0),"heat 0, elec not",
IF(AND(INDEX(PROTRA_capacity!I$3:I$1699,MATCH(CHP_check_vensim_data!$I48,PROTRA_capacity!$F$3:$F$1699,0))=0,INDEX(PROTRA_capacity!I$3:I$1699,MATCH(CHP_check_vensim_data!$H48,PROTRA_capacity!$F$3:$F$1699,0))=0),"",
INDEX(PROTRA_capacity!I$3:I$1699,MATCH(CHP_check_vensim_data!$H48,PROTRA_capacity!$F$3:$F$1699,0))/INDEX(PROTRA_capacity!I$3:I$1699,MATCH(CHP_check_vensim_data!$I48,PROTRA_capacity!$F$3:$F$1699,0))
)))</f>
        <v/>
      </c>
      <c r="N48" s="16" t="str">
        <f>IF(AND(INDEX(PROTRA_capacity!J$3:J$1699,MATCH(CHP_check_vensim_data!$H48,PROTRA_capacity!$F$3:$F$1699,0))&lt;&gt;0,INDEX(PROTRA_capacity!J$3:J$1699,MATCH(CHP_check_vensim_data!$I48,PROTRA_capacity!$F$3:$F$1699,0))=0),"elec 0, heat not",
IF(AND(INDEX(PROTRA_capacity!J$3:J$1699,MATCH(CHP_check_vensim_data!$I48,PROTRA_capacity!$F$3:$F$1699,0))&lt;&gt;0,INDEX(PROTRA_capacity!J$3:J$1699,MATCH(CHP_check_vensim_data!$H48,PROTRA_capacity!$F$3:$F$1699,0))=0),"heat 0, elec not",
IF(AND(INDEX(PROTRA_capacity!J$3:J$1699,MATCH(CHP_check_vensim_data!$I48,PROTRA_capacity!$F$3:$F$1699,0))=0,INDEX(PROTRA_capacity!J$3:J$1699,MATCH(CHP_check_vensim_data!$H48,PROTRA_capacity!$F$3:$F$1699,0))=0),"",
INDEX(PROTRA_capacity!J$3:J$1699,MATCH(CHP_check_vensim_data!$H48,PROTRA_capacity!$F$3:$F$1699,0))/INDEX(PROTRA_capacity!J$3:J$1699,MATCH(CHP_check_vensim_data!$I48,PROTRA_capacity!$F$3:$F$1699,0))
)))</f>
        <v/>
      </c>
      <c r="O48" s="16" t="str">
        <f>IF(AND(INDEX(PROTRA_capacity!K$3:K$1699,MATCH(CHP_check_vensim_data!$H48,PROTRA_capacity!$F$3:$F$1699,0))&lt;&gt;0,INDEX(PROTRA_capacity!K$3:K$1699,MATCH(CHP_check_vensim_data!$I48,PROTRA_capacity!$F$3:$F$1699,0))=0),"elec 0, heat not",
IF(AND(INDEX(PROTRA_capacity!K$3:K$1699,MATCH(CHP_check_vensim_data!$I48,PROTRA_capacity!$F$3:$F$1699,0))&lt;&gt;0,INDEX(PROTRA_capacity!K$3:K$1699,MATCH(CHP_check_vensim_data!$H48,PROTRA_capacity!$F$3:$F$1699,0))=0),"heat 0, elec not",
IF(AND(INDEX(PROTRA_capacity!K$3:K$1699,MATCH(CHP_check_vensim_data!$I48,PROTRA_capacity!$F$3:$F$1699,0))=0,INDEX(PROTRA_capacity!K$3:K$1699,MATCH(CHP_check_vensim_data!$H48,PROTRA_capacity!$F$3:$F$1699,0))=0),"",
INDEX(PROTRA_capacity!K$3:K$1699,MATCH(CHP_check_vensim_data!$H48,PROTRA_capacity!$F$3:$F$1699,0))/INDEX(PROTRA_capacity!K$3:K$1699,MATCH(CHP_check_vensim_data!$I48,PROTRA_capacity!$F$3:$F$1699,0))
)))</f>
        <v/>
      </c>
      <c r="P48" s="16" t="str">
        <f>IF(AND(INDEX(PROTRA_capacity!L$3:L$1699,MATCH(CHP_check_vensim_data!$H48,PROTRA_capacity!$F$3:$F$1699,0))&lt;&gt;0,INDEX(PROTRA_capacity!L$3:L$1699,MATCH(CHP_check_vensim_data!$I48,PROTRA_capacity!$F$3:$F$1699,0))=0),"elec 0, heat not",
IF(AND(INDEX(PROTRA_capacity!L$3:L$1699,MATCH(CHP_check_vensim_data!$I48,PROTRA_capacity!$F$3:$F$1699,0))&lt;&gt;0,INDEX(PROTRA_capacity!L$3:L$1699,MATCH(CHP_check_vensim_data!$H48,PROTRA_capacity!$F$3:$F$1699,0))=0),"heat 0, elec not",
IF(AND(INDEX(PROTRA_capacity!L$3:L$1699,MATCH(CHP_check_vensim_data!$I48,PROTRA_capacity!$F$3:$F$1699,0))=0,INDEX(PROTRA_capacity!L$3:L$1699,MATCH(CHP_check_vensim_data!$H48,PROTRA_capacity!$F$3:$F$1699,0))=0),"",
INDEX(PROTRA_capacity!L$3:L$1699,MATCH(CHP_check_vensim_data!$H48,PROTRA_capacity!$F$3:$F$1699,0))/INDEX(PROTRA_capacity!L$3:L$1699,MATCH(CHP_check_vensim_data!$I48,PROTRA_capacity!$F$3:$F$1699,0))
)))</f>
        <v/>
      </c>
      <c r="Q48" s="16" t="str">
        <f>IF(AND(INDEX(PROTRA_capacity!M$3:M$1699,MATCH(CHP_check_vensim_data!$H48,PROTRA_capacity!$F$3:$F$1699,0))&lt;&gt;0,INDEX(PROTRA_capacity!M$3:M$1699,MATCH(CHP_check_vensim_data!$I48,PROTRA_capacity!$F$3:$F$1699,0))=0),"elec 0, heat not",
IF(AND(INDEX(PROTRA_capacity!M$3:M$1699,MATCH(CHP_check_vensim_data!$I48,PROTRA_capacity!$F$3:$F$1699,0))&lt;&gt;0,INDEX(PROTRA_capacity!M$3:M$1699,MATCH(CHP_check_vensim_data!$H48,PROTRA_capacity!$F$3:$F$1699,0))=0),"heat 0, elec not",
IF(AND(INDEX(PROTRA_capacity!M$3:M$1699,MATCH(CHP_check_vensim_data!$I48,PROTRA_capacity!$F$3:$F$1699,0))=0,INDEX(PROTRA_capacity!M$3:M$1699,MATCH(CHP_check_vensim_data!$H48,PROTRA_capacity!$F$3:$F$1699,0))=0),"",
INDEX(PROTRA_capacity!M$3:M$1699,MATCH(CHP_check_vensim_data!$H48,PROTRA_capacity!$F$3:$F$1699,0))/INDEX(PROTRA_capacity!M$3:M$1699,MATCH(CHP_check_vensim_data!$I48,PROTRA_capacity!$F$3:$F$1699,0))
)))</f>
        <v/>
      </c>
      <c r="R48" s="16" t="str">
        <f>IF(AND(INDEX(PROTRA_capacity!N$3:N$1699,MATCH(CHP_check_vensim_data!$H48,PROTRA_capacity!$F$3:$F$1699,0))&lt;&gt;0,INDEX(PROTRA_capacity!N$3:N$1699,MATCH(CHP_check_vensim_data!$I48,PROTRA_capacity!$F$3:$F$1699,0))=0),"elec 0, heat not",
IF(AND(INDEX(PROTRA_capacity!N$3:N$1699,MATCH(CHP_check_vensim_data!$I48,PROTRA_capacity!$F$3:$F$1699,0))&lt;&gt;0,INDEX(PROTRA_capacity!N$3:N$1699,MATCH(CHP_check_vensim_data!$H48,PROTRA_capacity!$F$3:$F$1699,0))=0),"heat 0, elec not",
IF(AND(INDEX(PROTRA_capacity!N$3:N$1699,MATCH(CHP_check_vensim_data!$I48,PROTRA_capacity!$F$3:$F$1699,0))=0,INDEX(PROTRA_capacity!N$3:N$1699,MATCH(CHP_check_vensim_data!$H48,PROTRA_capacity!$F$3:$F$1699,0))=0),"",
INDEX(PROTRA_capacity!N$3:N$1699,MATCH(CHP_check_vensim_data!$H48,PROTRA_capacity!$F$3:$F$1699,0))/INDEX(PROTRA_capacity!N$3:N$1699,MATCH(CHP_check_vensim_data!$I48,PROTRA_capacity!$F$3:$F$1699,0))
)))</f>
        <v/>
      </c>
      <c r="S48" s="16" t="str">
        <f>IF(AND(INDEX(PROTRA_capacity!O$3:O$1699,MATCH(CHP_check_vensim_data!$H48,PROTRA_capacity!$F$3:$F$1699,0))&lt;&gt;0,INDEX(PROTRA_capacity!O$3:O$1699,MATCH(CHP_check_vensim_data!$I48,PROTRA_capacity!$F$3:$F$1699,0))=0),"elec 0, heat not",
IF(AND(INDEX(PROTRA_capacity!O$3:O$1699,MATCH(CHP_check_vensim_data!$I48,PROTRA_capacity!$F$3:$F$1699,0))&lt;&gt;0,INDEX(PROTRA_capacity!O$3:O$1699,MATCH(CHP_check_vensim_data!$H48,PROTRA_capacity!$F$3:$F$1699,0))=0),"heat 0, elec not",
IF(AND(INDEX(PROTRA_capacity!O$3:O$1699,MATCH(CHP_check_vensim_data!$I48,PROTRA_capacity!$F$3:$F$1699,0))=0,INDEX(PROTRA_capacity!O$3:O$1699,MATCH(CHP_check_vensim_data!$H48,PROTRA_capacity!$F$3:$F$1699,0))=0),"",
INDEX(PROTRA_capacity!O$3:O$1699,MATCH(CHP_check_vensim_data!$H48,PROTRA_capacity!$F$3:$F$1699,0))/INDEX(PROTRA_capacity!O$3:O$1699,MATCH(CHP_check_vensim_data!$I48,PROTRA_capacity!$F$3:$F$1699,0))
)))</f>
        <v/>
      </c>
      <c r="T48" s="16" t="str">
        <f>IF(AND(INDEX(PROTRA_capacity!P$3:P$1699,MATCH(CHP_check_vensim_data!$H48,PROTRA_capacity!$F$3:$F$1699,0))&lt;&gt;0,INDEX(PROTRA_capacity!P$3:P$1699,MATCH(CHP_check_vensim_data!$I48,PROTRA_capacity!$F$3:$F$1699,0))=0),"elec 0, heat not",
IF(AND(INDEX(PROTRA_capacity!P$3:P$1699,MATCH(CHP_check_vensim_data!$I48,PROTRA_capacity!$F$3:$F$1699,0))&lt;&gt;0,INDEX(PROTRA_capacity!P$3:P$1699,MATCH(CHP_check_vensim_data!$H48,PROTRA_capacity!$F$3:$F$1699,0))=0),"heat 0, elec not",
IF(AND(INDEX(PROTRA_capacity!P$3:P$1699,MATCH(CHP_check_vensim_data!$I48,PROTRA_capacity!$F$3:$F$1699,0))=0,INDEX(PROTRA_capacity!P$3:P$1699,MATCH(CHP_check_vensim_data!$H48,PROTRA_capacity!$F$3:$F$1699,0))=0),"",
INDEX(PROTRA_capacity!P$3:P$1699,MATCH(CHP_check_vensim_data!$H48,PROTRA_capacity!$F$3:$F$1699,0))/INDEX(PROTRA_capacity!P$3:P$1699,MATCH(CHP_check_vensim_data!$I48,PROTRA_capacity!$F$3:$F$1699,0))
)))</f>
        <v/>
      </c>
      <c r="U48" s="16" t="str">
        <f>IF(AND(INDEX(PROTRA_capacity!Q$3:Q$1699,MATCH(CHP_check_vensim_data!$H48,PROTRA_capacity!$F$3:$F$1699,0))&lt;&gt;0,INDEX(PROTRA_capacity!Q$3:Q$1699,MATCH(CHP_check_vensim_data!$I48,PROTRA_capacity!$F$3:$F$1699,0))=0),"elec 0, heat not",
IF(AND(INDEX(PROTRA_capacity!Q$3:Q$1699,MATCH(CHP_check_vensim_data!$I48,PROTRA_capacity!$F$3:$F$1699,0))&lt;&gt;0,INDEX(PROTRA_capacity!Q$3:Q$1699,MATCH(CHP_check_vensim_data!$H48,PROTRA_capacity!$F$3:$F$1699,0))=0),"heat 0, elec not",
IF(AND(INDEX(PROTRA_capacity!Q$3:Q$1699,MATCH(CHP_check_vensim_data!$I48,PROTRA_capacity!$F$3:$F$1699,0))=0,INDEX(PROTRA_capacity!Q$3:Q$1699,MATCH(CHP_check_vensim_data!$H48,PROTRA_capacity!$F$3:$F$1699,0))=0),"",
INDEX(PROTRA_capacity!Q$3:Q$1699,MATCH(CHP_check_vensim_data!$H48,PROTRA_capacity!$F$3:$F$1699,0))/INDEX(PROTRA_capacity!Q$3:Q$1699,MATCH(CHP_check_vensim_data!$I48,PROTRA_capacity!$F$3:$F$1699,0))
)))</f>
        <v/>
      </c>
      <c r="V48" s="16" t="str">
        <f>IF(AND(INDEX(PROTRA_capacity!R$3:R$1699,MATCH(CHP_check_vensim_data!$H48,PROTRA_capacity!$F$3:$F$1699,0))&lt;&gt;0,INDEX(PROTRA_capacity!R$3:R$1699,MATCH(CHP_check_vensim_data!$I48,PROTRA_capacity!$F$3:$F$1699,0))=0),"elec 0, heat not",
IF(AND(INDEX(PROTRA_capacity!R$3:R$1699,MATCH(CHP_check_vensim_data!$I48,PROTRA_capacity!$F$3:$F$1699,0))&lt;&gt;0,INDEX(PROTRA_capacity!R$3:R$1699,MATCH(CHP_check_vensim_data!$H48,PROTRA_capacity!$F$3:$F$1699,0))=0),"heat 0, elec not",
IF(AND(INDEX(PROTRA_capacity!R$3:R$1699,MATCH(CHP_check_vensim_data!$I48,PROTRA_capacity!$F$3:$F$1699,0))=0,INDEX(PROTRA_capacity!R$3:R$1699,MATCH(CHP_check_vensim_data!$H48,PROTRA_capacity!$F$3:$F$1699,0))=0),"",
INDEX(PROTRA_capacity!R$3:R$1699,MATCH(CHP_check_vensim_data!$H48,PROTRA_capacity!$F$3:$F$1699,0))/INDEX(PROTRA_capacity!R$3:R$1699,MATCH(CHP_check_vensim_data!$I48,PROTRA_capacity!$F$3:$F$1699,0))
)))</f>
        <v/>
      </c>
      <c r="W48" s="16" t="str">
        <f>IF(AND(INDEX(PROTRA_capacity!S$3:S$1699,MATCH(CHP_check_vensim_data!$H48,PROTRA_capacity!$F$3:$F$1699,0))&lt;&gt;0,INDEX(PROTRA_capacity!S$3:S$1699,MATCH(CHP_check_vensim_data!$I48,PROTRA_capacity!$F$3:$F$1699,0))=0),"elec 0, heat not",
IF(AND(INDEX(PROTRA_capacity!S$3:S$1699,MATCH(CHP_check_vensim_data!$I48,PROTRA_capacity!$F$3:$F$1699,0))&lt;&gt;0,INDEX(PROTRA_capacity!S$3:S$1699,MATCH(CHP_check_vensim_data!$H48,PROTRA_capacity!$F$3:$F$1699,0))=0),"heat 0, elec not",
IF(AND(INDEX(PROTRA_capacity!S$3:S$1699,MATCH(CHP_check_vensim_data!$I48,PROTRA_capacity!$F$3:$F$1699,0))=0,INDEX(PROTRA_capacity!S$3:S$1699,MATCH(CHP_check_vensim_data!$H48,PROTRA_capacity!$F$3:$F$1699,0))=0),"",
INDEX(PROTRA_capacity!S$3:S$1699,MATCH(CHP_check_vensim_data!$H48,PROTRA_capacity!$F$3:$F$1699,0))/INDEX(PROTRA_capacity!S$3:S$1699,MATCH(CHP_check_vensim_data!$I48,PROTRA_capacity!$F$3:$F$1699,0))
)))</f>
        <v/>
      </c>
      <c r="X48" s="16" t="str">
        <f>IF(AND(INDEX(PROTRA_capacity!T$3:T$1699,MATCH(CHP_check_vensim_data!$H48,PROTRA_capacity!$F$3:$F$1699,0))&lt;&gt;0,INDEX(PROTRA_capacity!T$3:T$1699,MATCH(CHP_check_vensim_data!$I48,PROTRA_capacity!$F$3:$F$1699,0))=0),"elec 0, heat not",
IF(AND(INDEX(PROTRA_capacity!T$3:T$1699,MATCH(CHP_check_vensim_data!$I48,PROTRA_capacity!$F$3:$F$1699,0))&lt;&gt;0,INDEX(PROTRA_capacity!T$3:T$1699,MATCH(CHP_check_vensim_data!$H48,PROTRA_capacity!$F$3:$F$1699,0))=0),"heat 0, elec not",
IF(AND(INDEX(PROTRA_capacity!T$3:T$1699,MATCH(CHP_check_vensim_data!$I48,PROTRA_capacity!$F$3:$F$1699,0))=0,INDEX(PROTRA_capacity!T$3:T$1699,MATCH(CHP_check_vensim_data!$H48,PROTRA_capacity!$F$3:$F$1699,0))=0),"",
INDEX(PROTRA_capacity!T$3:T$1699,MATCH(CHP_check_vensim_data!$H48,PROTRA_capacity!$F$3:$F$1699,0))/INDEX(PROTRA_capacity!T$3:T$1699,MATCH(CHP_check_vensim_data!$I48,PROTRA_capacity!$F$3:$F$1699,0))
)))</f>
        <v/>
      </c>
      <c r="Y48" s="16" t="str">
        <f>IF(AND(INDEX(PROTRA_capacity!U$3:U$1699,MATCH(CHP_check_vensim_data!$H48,PROTRA_capacity!$F$3:$F$1699,0))&lt;&gt;0,INDEX(PROTRA_capacity!U$3:U$1699,MATCH(CHP_check_vensim_data!$I48,PROTRA_capacity!$F$3:$F$1699,0))=0),"elec 0, heat not",
IF(AND(INDEX(PROTRA_capacity!U$3:U$1699,MATCH(CHP_check_vensim_data!$I48,PROTRA_capacity!$F$3:$F$1699,0))&lt;&gt;0,INDEX(PROTRA_capacity!U$3:U$1699,MATCH(CHP_check_vensim_data!$H48,PROTRA_capacity!$F$3:$F$1699,0))=0),"heat 0, elec not",
IF(AND(INDEX(PROTRA_capacity!U$3:U$1699,MATCH(CHP_check_vensim_data!$I48,PROTRA_capacity!$F$3:$F$1699,0))=0,INDEX(PROTRA_capacity!U$3:U$1699,MATCH(CHP_check_vensim_data!$H48,PROTRA_capacity!$F$3:$F$1699,0))=0),"",
INDEX(PROTRA_capacity!U$3:U$1699,MATCH(CHP_check_vensim_data!$H48,PROTRA_capacity!$F$3:$F$1699,0))/INDEX(PROTRA_capacity!U$3:U$1699,MATCH(CHP_check_vensim_data!$I48,PROTRA_capacity!$F$3:$F$1699,0))
)))</f>
        <v/>
      </c>
      <c r="Z48" s="72" t="e">
        <f t="shared" si="3"/>
        <v>#DIV/0!</v>
      </c>
    </row>
    <row r="49" spans="1:26" x14ac:dyDescent="0.35">
      <c r="A49" t="s">
        <v>73</v>
      </c>
      <c r="B49" t="s">
        <v>41</v>
      </c>
      <c r="C49" t="str">
        <f t="shared" si="22"/>
        <v>INDIA_TO_heat</v>
      </c>
      <c r="D49" t="str">
        <f t="shared" si="23"/>
        <v>PROTRA_CHP_HP_I</v>
      </c>
      <c r="E49" t="s">
        <v>6</v>
      </c>
      <c r="F49" t="str">
        <f t="shared" si="24"/>
        <v>CHP</v>
      </c>
      <c r="G49" t="str">
        <f t="shared" si="25"/>
        <v>CCS</v>
      </c>
      <c r="H49" t="str">
        <f t="shared" si="26"/>
        <v>INDIATO_heatPROTRA_CHP_solid_fossil_CCS</v>
      </c>
      <c r="I49" t="str">
        <f t="shared" si="27"/>
        <v>INDIATO_elecPROTRA_CHP_solid_fossil_CCS</v>
      </c>
      <c r="J49" s="16" t="e">
        <f>IF(AND(INDEX(PROTRA_capacity!#REF!,MATCH(CHP_check_vensim_data!$H49,PROTRA_capacity!$F$3:$F$1699,0))&lt;&gt;0,INDEX(PROTRA_capacity!#REF!,MATCH(CHP_check_vensim_data!$I49,PROTRA_capacity!$F$3:$F$1699,0))=0),"elec 0, heat not",
IF(AND(INDEX(PROTRA_capacity!#REF!,MATCH(CHP_check_vensim_data!$I49,PROTRA_capacity!$F$3:$F$1699,0))&lt;&gt;0,INDEX(PROTRA_capacity!#REF!,MATCH(CHP_check_vensim_data!$H49,PROTRA_capacity!$F$3:$F$1699,0))=0),"heat 0, elec not",
IF(AND(INDEX(PROTRA_capacity!#REF!,MATCH(CHP_check_vensim_data!$I49,PROTRA_capacity!$F$3:$F$1699,0))=0,INDEX(PROTRA_capacity!#REF!,MATCH(CHP_check_vensim_data!$H49,PROTRA_capacity!$F$3:$F$1699,0))=0),"",
INDEX(PROTRA_capacity!#REF!,MATCH(CHP_check_vensim_data!$H49,PROTRA_capacity!$F$3:$F$1699,0))/INDEX(PROTRA_capacity!#REF!,MATCH(CHP_check_vensim_data!$I49,PROTRA_capacity!$F$3:$F$1699,0))
)))</f>
        <v>#REF!</v>
      </c>
      <c r="K49" s="16" t="str">
        <f>IF(AND(INDEX(PROTRA_capacity!G$3:G$1699,MATCH(CHP_check_vensim_data!$H49,PROTRA_capacity!$F$3:$F$1699,0))&lt;&gt;0,INDEX(PROTRA_capacity!G$3:G$1699,MATCH(CHP_check_vensim_data!$I49,PROTRA_capacity!$F$3:$F$1699,0))=0),"elec 0, heat not",
IF(AND(INDEX(PROTRA_capacity!G$3:G$1699,MATCH(CHP_check_vensim_data!$I49,PROTRA_capacity!$F$3:$F$1699,0))&lt;&gt;0,INDEX(PROTRA_capacity!G$3:G$1699,MATCH(CHP_check_vensim_data!$H49,PROTRA_capacity!$F$3:$F$1699,0))=0),"heat 0, elec not",
IF(AND(INDEX(PROTRA_capacity!G$3:G$1699,MATCH(CHP_check_vensim_data!$I49,PROTRA_capacity!$F$3:$F$1699,0))=0,INDEX(PROTRA_capacity!G$3:G$1699,MATCH(CHP_check_vensim_data!$H49,PROTRA_capacity!$F$3:$F$1699,0))=0),"",
INDEX(PROTRA_capacity!G$3:G$1699,MATCH(CHP_check_vensim_data!$H49,PROTRA_capacity!$F$3:$F$1699,0))/INDEX(PROTRA_capacity!G$3:G$1699,MATCH(CHP_check_vensim_data!$I49,PROTRA_capacity!$F$3:$F$1699,0))
)))</f>
        <v/>
      </c>
      <c r="L49" s="16" t="str">
        <f>IF(AND(INDEX(PROTRA_capacity!H$3:H$1699,MATCH(CHP_check_vensim_data!$H49,PROTRA_capacity!$F$3:$F$1699,0))&lt;&gt;0,INDEX(PROTRA_capacity!H$3:H$1699,MATCH(CHP_check_vensim_data!$I49,PROTRA_capacity!$F$3:$F$1699,0))=0),"elec 0, heat not",
IF(AND(INDEX(PROTRA_capacity!H$3:H$1699,MATCH(CHP_check_vensim_data!$I49,PROTRA_capacity!$F$3:$F$1699,0))&lt;&gt;0,INDEX(PROTRA_capacity!H$3:H$1699,MATCH(CHP_check_vensim_data!$H49,PROTRA_capacity!$F$3:$F$1699,0))=0),"heat 0, elec not",
IF(AND(INDEX(PROTRA_capacity!H$3:H$1699,MATCH(CHP_check_vensim_data!$I49,PROTRA_capacity!$F$3:$F$1699,0))=0,INDEX(PROTRA_capacity!H$3:H$1699,MATCH(CHP_check_vensim_data!$H49,PROTRA_capacity!$F$3:$F$1699,0))=0),"",
INDEX(PROTRA_capacity!H$3:H$1699,MATCH(CHP_check_vensim_data!$H49,PROTRA_capacity!$F$3:$F$1699,0))/INDEX(PROTRA_capacity!H$3:H$1699,MATCH(CHP_check_vensim_data!$I49,PROTRA_capacity!$F$3:$F$1699,0))
)))</f>
        <v/>
      </c>
      <c r="M49" s="16" t="str">
        <f>IF(AND(INDEX(PROTRA_capacity!I$3:I$1699,MATCH(CHP_check_vensim_data!$H49,PROTRA_capacity!$F$3:$F$1699,0))&lt;&gt;0,INDEX(PROTRA_capacity!I$3:I$1699,MATCH(CHP_check_vensim_data!$I49,PROTRA_capacity!$F$3:$F$1699,0))=0),"elec 0, heat not",
IF(AND(INDEX(PROTRA_capacity!I$3:I$1699,MATCH(CHP_check_vensim_data!$I49,PROTRA_capacity!$F$3:$F$1699,0))&lt;&gt;0,INDEX(PROTRA_capacity!I$3:I$1699,MATCH(CHP_check_vensim_data!$H49,PROTRA_capacity!$F$3:$F$1699,0))=0),"heat 0, elec not",
IF(AND(INDEX(PROTRA_capacity!I$3:I$1699,MATCH(CHP_check_vensim_data!$I49,PROTRA_capacity!$F$3:$F$1699,0))=0,INDEX(PROTRA_capacity!I$3:I$1699,MATCH(CHP_check_vensim_data!$H49,PROTRA_capacity!$F$3:$F$1699,0))=0),"",
INDEX(PROTRA_capacity!I$3:I$1699,MATCH(CHP_check_vensim_data!$H49,PROTRA_capacity!$F$3:$F$1699,0))/INDEX(PROTRA_capacity!I$3:I$1699,MATCH(CHP_check_vensim_data!$I49,PROTRA_capacity!$F$3:$F$1699,0))
)))</f>
        <v/>
      </c>
      <c r="N49" s="16" t="str">
        <f>IF(AND(INDEX(PROTRA_capacity!J$3:J$1699,MATCH(CHP_check_vensim_data!$H49,PROTRA_capacity!$F$3:$F$1699,0))&lt;&gt;0,INDEX(PROTRA_capacity!J$3:J$1699,MATCH(CHP_check_vensim_data!$I49,PROTRA_capacity!$F$3:$F$1699,0))=0),"elec 0, heat not",
IF(AND(INDEX(PROTRA_capacity!J$3:J$1699,MATCH(CHP_check_vensim_data!$I49,PROTRA_capacity!$F$3:$F$1699,0))&lt;&gt;0,INDEX(PROTRA_capacity!J$3:J$1699,MATCH(CHP_check_vensim_data!$H49,PROTRA_capacity!$F$3:$F$1699,0))=0),"heat 0, elec not",
IF(AND(INDEX(PROTRA_capacity!J$3:J$1699,MATCH(CHP_check_vensim_data!$I49,PROTRA_capacity!$F$3:$F$1699,0))=0,INDEX(PROTRA_capacity!J$3:J$1699,MATCH(CHP_check_vensim_data!$H49,PROTRA_capacity!$F$3:$F$1699,0))=0),"",
INDEX(PROTRA_capacity!J$3:J$1699,MATCH(CHP_check_vensim_data!$H49,PROTRA_capacity!$F$3:$F$1699,0))/INDEX(PROTRA_capacity!J$3:J$1699,MATCH(CHP_check_vensim_data!$I49,PROTRA_capacity!$F$3:$F$1699,0))
)))</f>
        <v/>
      </c>
      <c r="O49" s="16" t="str">
        <f>IF(AND(INDEX(PROTRA_capacity!K$3:K$1699,MATCH(CHP_check_vensim_data!$H49,PROTRA_capacity!$F$3:$F$1699,0))&lt;&gt;0,INDEX(PROTRA_capacity!K$3:K$1699,MATCH(CHP_check_vensim_data!$I49,PROTRA_capacity!$F$3:$F$1699,0))=0),"elec 0, heat not",
IF(AND(INDEX(PROTRA_capacity!K$3:K$1699,MATCH(CHP_check_vensim_data!$I49,PROTRA_capacity!$F$3:$F$1699,0))&lt;&gt;0,INDEX(PROTRA_capacity!K$3:K$1699,MATCH(CHP_check_vensim_data!$H49,PROTRA_capacity!$F$3:$F$1699,0))=0),"heat 0, elec not",
IF(AND(INDEX(PROTRA_capacity!K$3:K$1699,MATCH(CHP_check_vensim_data!$I49,PROTRA_capacity!$F$3:$F$1699,0))=0,INDEX(PROTRA_capacity!K$3:K$1699,MATCH(CHP_check_vensim_data!$H49,PROTRA_capacity!$F$3:$F$1699,0))=0),"",
INDEX(PROTRA_capacity!K$3:K$1699,MATCH(CHP_check_vensim_data!$H49,PROTRA_capacity!$F$3:$F$1699,0))/INDEX(PROTRA_capacity!K$3:K$1699,MATCH(CHP_check_vensim_data!$I49,PROTRA_capacity!$F$3:$F$1699,0))
)))</f>
        <v/>
      </c>
      <c r="P49" s="16" t="str">
        <f>IF(AND(INDEX(PROTRA_capacity!L$3:L$1699,MATCH(CHP_check_vensim_data!$H49,PROTRA_capacity!$F$3:$F$1699,0))&lt;&gt;0,INDEX(PROTRA_capacity!L$3:L$1699,MATCH(CHP_check_vensim_data!$I49,PROTRA_capacity!$F$3:$F$1699,0))=0),"elec 0, heat not",
IF(AND(INDEX(PROTRA_capacity!L$3:L$1699,MATCH(CHP_check_vensim_data!$I49,PROTRA_capacity!$F$3:$F$1699,0))&lt;&gt;0,INDEX(PROTRA_capacity!L$3:L$1699,MATCH(CHP_check_vensim_data!$H49,PROTRA_capacity!$F$3:$F$1699,0))=0),"heat 0, elec not",
IF(AND(INDEX(PROTRA_capacity!L$3:L$1699,MATCH(CHP_check_vensim_data!$I49,PROTRA_capacity!$F$3:$F$1699,0))=0,INDEX(PROTRA_capacity!L$3:L$1699,MATCH(CHP_check_vensim_data!$H49,PROTRA_capacity!$F$3:$F$1699,0))=0),"",
INDEX(PROTRA_capacity!L$3:L$1699,MATCH(CHP_check_vensim_data!$H49,PROTRA_capacity!$F$3:$F$1699,0))/INDEX(PROTRA_capacity!L$3:L$1699,MATCH(CHP_check_vensim_data!$I49,PROTRA_capacity!$F$3:$F$1699,0))
)))</f>
        <v/>
      </c>
      <c r="Q49" s="16" t="str">
        <f>IF(AND(INDEX(PROTRA_capacity!M$3:M$1699,MATCH(CHP_check_vensim_data!$H49,PROTRA_capacity!$F$3:$F$1699,0))&lt;&gt;0,INDEX(PROTRA_capacity!M$3:M$1699,MATCH(CHP_check_vensim_data!$I49,PROTRA_capacity!$F$3:$F$1699,0))=0),"elec 0, heat not",
IF(AND(INDEX(PROTRA_capacity!M$3:M$1699,MATCH(CHP_check_vensim_data!$I49,PROTRA_capacity!$F$3:$F$1699,0))&lt;&gt;0,INDEX(PROTRA_capacity!M$3:M$1699,MATCH(CHP_check_vensim_data!$H49,PROTRA_capacity!$F$3:$F$1699,0))=0),"heat 0, elec not",
IF(AND(INDEX(PROTRA_capacity!M$3:M$1699,MATCH(CHP_check_vensim_data!$I49,PROTRA_capacity!$F$3:$F$1699,0))=0,INDEX(PROTRA_capacity!M$3:M$1699,MATCH(CHP_check_vensim_data!$H49,PROTRA_capacity!$F$3:$F$1699,0))=0),"",
INDEX(PROTRA_capacity!M$3:M$1699,MATCH(CHP_check_vensim_data!$H49,PROTRA_capacity!$F$3:$F$1699,0))/INDEX(PROTRA_capacity!M$3:M$1699,MATCH(CHP_check_vensim_data!$I49,PROTRA_capacity!$F$3:$F$1699,0))
)))</f>
        <v/>
      </c>
      <c r="R49" s="16" t="str">
        <f>IF(AND(INDEX(PROTRA_capacity!N$3:N$1699,MATCH(CHP_check_vensim_data!$H49,PROTRA_capacity!$F$3:$F$1699,0))&lt;&gt;0,INDEX(PROTRA_capacity!N$3:N$1699,MATCH(CHP_check_vensim_data!$I49,PROTRA_capacity!$F$3:$F$1699,0))=0),"elec 0, heat not",
IF(AND(INDEX(PROTRA_capacity!N$3:N$1699,MATCH(CHP_check_vensim_data!$I49,PROTRA_capacity!$F$3:$F$1699,0))&lt;&gt;0,INDEX(PROTRA_capacity!N$3:N$1699,MATCH(CHP_check_vensim_data!$H49,PROTRA_capacity!$F$3:$F$1699,0))=0),"heat 0, elec not",
IF(AND(INDEX(PROTRA_capacity!N$3:N$1699,MATCH(CHP_check_vensim_data!$I49,PROTRA_capacity!$F$3:$F$1699,0))=0,INDEX(PROTRA_capacity!N$3:N$1699,MATCH(CHP_check_vensim_data!$H49,PROTRA_capacity!$F$3:$F$1699,0))=0),"",
INDEX(PROTRA_capacity!N$3:N$1699,MATCH(CHP_check_vensim_data!$H49,PROTRA_capacity!$F$3:$F$1699,0))/INDEX(PROTRA_capacity!N$3:N$1699,MATCH(CHP_check_vensim_data!$I49,PROTRA_capacity!$F$3:$F$1699,0))
)))</f>
        <v/>
      </c>
      <c r="S49" s="16" t="str">
        <f>IF(AND(INDEX(PROTRA_capacity!O$3:O$1699,MATCH(CHP_check_vensim_data!$H49,PROTRA_capacity!$F$3:$F$1699,0))&lt;&gt;0,INDEX(PROTRA_capacity!O$3:O$1699,MATCH(CHP_check_vensim_data!$I49,PROTRA_capacity!$F$3:$F$1699,0))=0),"elec 0, heat not",
IF(AND(INDEX(PROTRA_capacity!O$3:O$1699,MATCH(CHP_check_vensim_data!$I49,PROTRA_capacity!$F$3:$F$1699,0))&lt;&gt;0,INDEX(PROTRA_capacity!O$3:O$1699,MATCH(CHP_check_vensim_data!$H49,PROTRA_capacity!$F$3:$F$1699,0))=0),"heat 0, elec not",
IF(AND(INDEX(PROTRA_capacity!O$3:O$1699,MATCH(CHP_check_vensim_data!$I49,PROTRA_capacity!$F$3:$F$1699,0))=0,INDEX(PROTRA_capacity!O$3:O$1699,MATCH(CHP_check_vensim_data!$H49,PROTRA_capacity!$F$3:$F$1699,0))=0),"",
INDEX(PROTRA_capacity!O$3:O$1699,MATCH(CHP_check_vensim_data!$H49,PROTRA_capacity!$F$3:$F$1699,0))/INDEX(PROTRA_capacity!O$3:O$1699,MATCH(CHP_check_vensim_data!$I49,PROTRA_capacity!$F$3:$F$1699,0))
)))</f>
        <v/>
      </c>
      <c r="T49" s="16" t="str">
        <f>IF(AND(INDEX(PROTRA_capacity!P$3:P$1699,MATCH(CHP_check_vensim_data!$H49,PROTRA_capacity!$F$3:$F$1699,0))&lt;&gt;0,INDEX(PROTRA_capacity!P$3:P$1699,MATCH(CHP_check_vensim_data!$I49,PROTRA_capacity!$F$3:$F$1699,0))=0),"elec 0, heat not",
IF(AND(INDEX(PROTRA_capacity!P$3:P$1699,MATCH(CHP_check_vensim_data!$I49,PROTRA_capacity!$F$3:$F$1699,0))&lt;&gt;0,INDEX(PROTRA_capacity!P$3:P$1699,MATCH(CHP_check_vensim_data!$H49,PROTRA_capacity!$F$3:$F$1699,0))=0),"heat 0, elec not",
IF(AND(INDEX(PROTRA_capacity!P$3:P$1699,MATCH(CHP_check_vensim_data!$I49,PROTRA_capacity!$F$3:$F$1699,0))=0,INDEX(PROTRA_capacity!P$3:P$1699,MATCH(CHP_check_vensim_data!$H49,PROTRA_capacity!$F$3:$F$1699,0))=0),"",
INDEX(PROTRA_capacity!P$3:P$1699,MATCH(CHP_check_vensim_data!$H49,PROTRA_capacity!$F$3:$F$1699,0))/INDEX(PROTRA_capacity!P$3:P$1699,MATCH(CHP_check_vensim_data!$I49,PROTRA_capacity!$F$3:$F$1699,0))
)))</f>
        <v/>
      </c>
      <c r="U49" s="16" t="str">
        <f>IF(AND(INDEX(PROTRA_capacity!Q$3:Q$1699,MATCH(CHP_check_vensim_data!$H49,PROTRA_capacity!$F$3:$F$1699,0))&lt;&gt;0,INDEX(PROTRA_capacity!Q$3:Q$1699,MATCH(CHP_check_vensim_data!$I49,PROTRA_capacity!$F$3:$F$1699,0))=0),"elec 0, heat not",
IF(AND(INDEX(PROTRA_capacity!Q$3:Q$1699,MATCH(CHP_check_vensim_data!$I49,PROTRA_capacity!$F$3:$F$1699,0))&lt;&gt;0,INDEX(PROTRA_capacity!Q$3:Q$1699,MATCH(CHP_check_vensim_data!$H49,PROTRA_capacity!$F$3:$F$1699,0))=0),"heat 0, elec not",
IF(AND(INDEX(PROTRA_capacity!Q$3:Q$1699,MATCH(CHP_check_vensim_data!$I49,PROTRA_capacity!$F$3:$F$1699,0))=0,INDEX(PROTRA_capacity!Q$3:Q$1699,MATCH(CHP_check_vensim_data!$H49,PROTRA_capacity!$F$3:$F$1699,0))=0),"",
INDEX(PROTRA_capacity!Q$3:Q$1699,MATCH(CHP_check_vensim_data!$H49,PROTRA_capacity!$F$3:$F$1699,0))/INDEX(PROTRA_capacity!Q$3:Q$1699,MATCH(CHP_check_vensim_data!$I49,PROTRA_capacity!$F$3:$F$1699,0))
)))</f>
        <v/>
      </c>
      <c r="V49" s="16" t="str">
        <f>IF(AND(INDEX(PROTRA_capacity!R$3:R$1699,MATCH(CHP_check_vensim_data!$H49,PROTRA_capacity!$F$3:$F$1699,0))&lt;&gt;0,INDEX(PROTRA_capacity!R$3:R$1699,MATCH(CHP_check_vensim_data!$I49,PROTRA_capacity!$F$3:$F$1699,0))=0),"elec 0, heat not",
IF(AND(INDEX(PROTRA_capacity!R$3:R$1699,MATCH(CHP_check_vensim_data!$I49,PROTRA_capacity!$F$3:$F$1699,0))&lt;&gt;0,INDEX(PROTRA_capacity!R$3:R$1699,MATCH(CHP_check_vensim_data!$H49,PROTRA_capacity!$F$3:$F$1699,0))=0),"heat 0, elec not",
IF(AND(INDEX(PROTRA_capacity!R$3:R$1699,MATCH(CHP_check_vensim_data!$I49,PROTRA_capacity!$F$3:$F$1699,0))=0,INDEX(PROTRA_capacity!R$3:R$1699,MATCH(CHP_check_vensim_data!$H49,PROTRA_capacity!$F$3:$F$1699,0))=0),"",
INDEX(PROTRA_capacity!R$3:R$1699,MATCH(CHP_check_vensim_data!$H49,PROTRA_capacity!$F$3:$F$1699,0))/INDEX(PROTRA_capacity!R$3:R$1699,MATCH(CHP_check_vensim_data!$I49,PROTRA_capacity!$F$3:$F$1699,0))
)))</f>
        <v/>
      </c>
      <c r="W49" s="16" t="str">
        <f>IF(AND(INDEX(PROTRA_capacity!S$3:S$1699,MATCH(CHP_check_vensim_data!$H49,PROTRA_capacity!$F$3:$F$1699,0))&lt;&gt;0,INDEX(PROTRA_capacity!S$3:S$1699,MATCH(CHP_check_vensim_data!$I49,PROTRA_capacity!$F$3:$F$1699,0))=0),"elec 0, heat not",
IF(AND(INDEX(PROTRA_capacity!S$3:S$1699,MATCH(CHP_check_vensim_data!$I49,PROTRA_capacity!$F$3:$F$1699,0))&lt;&gt;0,INDEX(PROTRA_capacity!S$3:S$1699,MATCH(CHP_check_vensim_data!$H49,PROTRA_capacity!$F$3:$F$1699,0))=0),"heat 0, elec not",
IF(AND(INDEX(PROTRA_capacity!S$3:S$1699,MATCH(CHP_check_vensim_data!$I49,PROTRA_capacity!$F$3:$F$1699,0))=0,INDEX(PROTRA_capacity!S$3:S$1699,MATCH(CHP_check_vensim_data!$H49,PROTRA_capacity!$F$3:$F$1699,0))=0),"",
INDEX(PROTRA_capacity!S$3:S$1699,MATCH(CHP_check_vensim_data!$H49,PROTRA_capacity!$F$3:$F$1699,0))/INDEX(PROTRA_capacity!S$3:S$1699,MATCH(CHP_check_vensim_data!$I49,PROTRA_capacity!$F$3:$F$1699,0))
)))</f>
        <v/>
      </c>
      <c r="X49" s="16" t="str">
        <f>IF(AND(INDEX(PROTRA_capacity!T$3:T$1699,MATCH(CHP_check_vensim_data!$H49,PROTRA_capacity!$F$3:$F$1699,0))&lt;&gt;0,INDEX(PROTRA_capacity!T$3:T$1699,MATCH(CHP_check_vensim_data!$I49,PROTRA_capacity!$F$3:$F$1699,0))=0),"elec 0, heat not",
IF(AND(INDEX(PROTRA_capacity!T$3:T$1699,MATCH(CHP_check_vensim_data!$I49,PROTRA_capacity!$F$3:$F$1699,0))&lt;&gt;0,INDEX(PROTRA_capacity!T$3:T$1699,MATCH(CHP_check_vensim_data!$H49,PROTRA_capacity!$F$3:$F$1699,0))=0),"heat 0, elec not",
IF(AND(INDEX(PROTRA_capacity!T$3:T$1699,MATCH(CHP_check_vensim_data!$I49,PROTRA_capacity!$F$3:$F$1699,0))=0,INDEX(PROTRA_capacity!T$3:T$1699,MATCH(CHP_check_vensim_data!$H49,PROTRA_capacity!$F$3:$F$1699,0))=0),"",
INDEX(PROTRA_capacity!T$3:T$1699,MATCH(CHP_check_vensim_data!$H49,PROTRA_capacity!$F$3:$F$1699,0))/INDEX(PROTRA_capacity!T$3:T$1699,MATCH(CHP_check_vensim_data!$I49,PROTRA_capacity!$F$3:$F$1699,0))
)))</f>
        <v/>
      </c>
      <c r="Y49" s="16" t="str">
        <f>IF(AND(INDEX(PROTRA_capacity!U$3:U$1699,MATCH(CHP_check_vensim_data!$H49,PROTRA_capacity!$F$3:$F$1699,0))&lt;&gt;0,INDEX(PROTRA_capacity!U$3:U$1699,MATCH(CHP_check_vensim_data!$I49,PROTRA_capacity!$F$3:$F$1699,0))=0),"elec 0, heat not",
IF(AND(INDEX(PROTRA_capacity!U$3:U$1699,MATCH(CHP_check_vensim_data!$I49,PROTRA_capacity!$F$3:$F$1699,0))&lt;&gt;0,INDEX(PROTRA_capacity!U$3:U$1699,MATCH(CHP_check_vensim_data!$H49,PROTRA_capacity!$F$3:$F$1699,0))=0),"heat 0, elec not",
IF(AND(INDEX(PROTRA_capacity!U$3:U$1699,MATCH(CHP_check_vensim_data!$I49,PROTRA_capacity!$F$3:$F$1699,0))=0,INDEX(PROTRA_capacity!U$3:U$1699,MATCH(CHP_check_vensim_data!$H49,PROTRA_capacity!$F$3:$F$1699,0))=0),"",
INDEX(PROTRA_capacity!U$3:U$1699,MATCH(CHP_check_vensim_data!$H49,PROTRA_capacity!$F$3:$F$1699,0))/INDEX(PROTRA_capacity!U$3:U$1699,MATCH(CHP_check_vensim_data!$I49,PROTRA_capacity!$F$3:$F$1699,0))
)))</f>
        <v/>
      </c>
      <c r="Z49" s="72" t="e">
        <f t="shared" si="3"/>
        <v>#DIV/0!</v>
      </c>
    </row>
    <row r="50" spans="1:26" x14ac:dyDescent="0.35">
      <c r="A50" t="s">
        <v>73</v>
      </c>
      <c r="B50" t="s">
        <v>41</v>
      </c>
      <c r="C50" t="str">
        <f t="shared" si="22"/>
        <v>INDIA_TO_heat</v>
      </c>
      <c r="D50" t="str">
        <f t="shared" si="23"/>
        <v>PROTRA_CHP_HP_I</v>
      </c>
      <c r="E50" t="s">
        <v>7</v>
      </c>
      <c r="F50" t="str">
        <f t="shared" si="24"/>
        <v>CHP</v>
      </c>
      <c r="G50" t="str">
        <f t="shared" si="25"/>
        <v>ste</v>
      </c>
      <c r="H50" t="str">
        <f t="shared" si="26"/>
        <v>INDIATO_heatPROTRA_CHP_waste</v>
      </c>
      <c r="I50" t="str">
        <f t="shared" si="27"/>
        <v>INDIATO_elecPROTRA_CHP_waste</v>
      </c>
      <c r="J50" s="16" t="e">
        <f>IF(AND(INDEX(PROTRA_capacity!#REF!,MATCH(CHP_check_vensim_data!$H50,PROTRA_capacity!$F$3:$F$1699,0))&lt;&gt;0,INDEX(PROTRA_capacity!#REF!,MATCH(CHP_check_vensim_data!$I50,PROTRA_capacity!$F$3:$F$1699,0))=0),"elec 0, heat not",
IF(AND(INDEX(PROTRA_capacity!#REF!,MATCH(CHP_check_vensim_data!$I50,PROTRA_capacity!$F$3:$F$1699,0))&lt;&gt;0,INDEX(PROTRA_capacity!#REF!,MATCH(CHP_check_vensim_data!$H50,PROTRA_capacity!$F$3:$F$1699,0))=0),"heat 0, elec not",
IF(AND(INDEX(PROTRA_capacity!#REF!,MATCH(CHP_check_vensim_data!$I50,PROTRA_capacity!$F$3:$F$1699,0))=0,INDEX(PROTRA_capacity!#REF!,MATCH(CHP_check_vensim_data!$H50,PROTRA_capacity!$F$3:$F$1699,0))=0),"",
INDEX(PROTRA_capacity!#REF!,MATCH(CHP_check_vensim_data!$H50,PROTRA_capacity!$F$3:$F$1699,0))/INDEX(PROTRA_capacity!#REF!,MATCH(CHP_check_vensim_data!$I50,PROTRA_capacity!$F$3:$F$1699,0))
)))</f>
        <v>#REF!</v>
      </c>
      <c r="K50" s="16" t="str">
        <f>IF(AND(INDEX(PROTRA_capacity!G$3:G$1699,MATCH(CHP_check_vensim_data!$H50,PROTRA_capacity!$F$3:$F$1699,0))&lt;&gt;0,INDEX(PROTRA_capacity!G$3:G$1699,MATCH(CHP_check_vensim_data!$I50,PROTRA_capacity!$F$3:$F$1699,0))=0),"elec 0, heat not",
IF(AND(INDEX(PROTRA_capacity!G$3:G$1699,MATCH(CHP_check_vensim_data!$I50,PROTRA_capacity!$F$3:$F$1699,0))&lt;&gt;0,INDEX(PROTRA_capacity!G$3:G$1699,MATCH(CHP_check_vensim_data!$H50,PROTRA_capacity!$F$3:$F$1699,0))=0),"heat 0, elec not",
IF(AND(INDEX(PROTRA_capacity!G$3:G$1699,MATCH(CHP_check_vensim_data!$I50,PROTRA_capacity!$F$3:$F$1699,0))=0,INDEX(PROTRA_capacity!G$3:G$1699,MATCH(CHP_check_vensim_data!$H50,PROTRA_capacity!$F$3:$F$1699,0))=0),"",
INDEX(PROTRA_capacity!G$3:G$1699,MATCH(CHP_check_vensim_data!$H50,PROTRA_capacity!$F$3:$F$1699,0))/INDEX(PROTRA_capacity!G$3:G$1699,MATCH(CHP_check_vensim_data!$I50,PROTRA_capacity!$F$3:$F$1699,0))
)))</f>
        <v/>
      </c>
      <c r="L50" s="16" t="str">
        <f>IF(AND(INDEX(PROTRA_capacity!H$3:H$1699,MATCH(CHP_check_vensim_data!$H50,PROTRA_capacity!$F$3:$F$1699,0))&lt;&gt;0,INDEX(PROTRA_capacity!H$3:H$1699,MATCH(CHP_check_vensim_data!$I50,PROTRA_capacity!$F$3:$F$1699,0))=0),"elec 0, heat not",
IF(AND(INDEX(PROTRA_capacity!H$3:H$1699,MATCH(CHP_check_vensim_data!$I50,PROTRA_capacity!$F$3:$F$1699,0))&lt;&gt;0,INDEX(PROTRA_capacity!H$3:H$1699,MATCH(CHP_check_vensim_data!$H50,PROTRA_capacity!$F$3:$F$1699,0))=0),"heat 0, elec not",
IF(AND(INDEX(PROTRA_capacity!H$3:H$1699,MATCH(CHP_check_vensim_data!$I50,PROTRA_capacity!$F$3:$F$1699,0))=0,INDEX(PROTRA_capacity!H$3:H$1699,MATCH(CHP_check_vensim_data!$H50,PROTRA_capacity!$F$3:$F$1699,0))=0),"",
INDEX(PROTRA_capacity!H$3:H$1699,MATCH(CHP_check_vensim_data!$H50,PROTRA_capacity!$F$3:$F$1699,0))/INDEX(PROTRA_capacity!H$3:H$1699,MATCH(CHP_check_vensim_data!$I50,PROTRA_capacity!$F$3:$F$1699,0))
)))</f>
        <v/>
      </c>
      <c r="M50" s="16" t="str">
        <f>IF(AND(INDEX(PROTRA_capacity!I$3:I$1699,MATCH(CHP_check_vensim_data!$H50,PROTRA_capacity!$F$3:$F$1699,0))&lt;&gt;0,INDEX(PROTRA_capacity!I$3:I$1699,MATCH(CHP_check_vensim_data!$I50,PROTRA_capacity!$F$3:$F$1699,0))=0),"elec 0, heat not",
IF(AND(INDEX(PROTRA_capacity!I$3:I$1699,MATCH(CHP_check_vensim_data!$I50,PROTRA_capacity!$F$3:$F$1699,0))&lt;&gt;0,INDEX(PROTRA_capacity!I$3:I$1699,MATCH(CHP_check_vensim_data!$H50,PROTRA_capacity!$F$3:$F$1699,0))=0),"heat 0, elec not",
IF(AND(INDEX(PROTRA_capacity!I$3:I$1699,MATCH(CHP_check_vensim_data!$I50,PROTRA_capacity!$F$3:$F$1699,0))=0,INDEX(PROTRA_capacity!I$3:I$1699,MATCH(CHP_check_vensim_data!$H50,PROTRA_capacity!$F$3:$F$1699,0))=0),"",
INDEX(PROTRA_capacity!I$3:I$1699,MATCH(CHP_check_vensim_data!$H50,PROTRA_capacity!$F$3:$F$1699,0))/INDEX(PROTRA_capacity!I$3:I$1699,MATCH(CHP_check_vensim_data!$I50,PROTRA_capacity!$F$3:$F$1699,0))
)))</f>
        <v/>
      </c>
      <c r="N50" s="16" t="str">
        <f>IF(AND(INDEX(PROTRA_capacity!J$3:J$1699,MATCH(CHP_check_vensim_data!$H50,PROTRA_capacity!$F$3:$F$1699,0))&lt;&gt;0,INDEX(PROTRA_capacity!J$3:J$1699,MATCH(CHP_check_vensim_data!$I50,PROTRA_capacity!$F$3:$F$1699,0))=0),"elec 0, heat not",
IF(AND(INDEX(PROTRA_capacity!J$3:J$1699,MATCH(CHP_check_vensim_data!$I50,PROTRA_capacity!$F$3:$F$1699,0))&lt;&gt;0,INDEX(PROTRA_capacity!J$3:J$1699,MATCH(CHP_check_vensim_data!$H50,PROTRA_capacity!$F$3:$F$1699,0))=0),"heat 0, elec not",
IF(AND(INDEX(PROTRA_capacity!J$3:J$1699,MATCH(CHP_check_vensim_data!$I50,PROTRA_capacity!$F$3:$F$1699,0))=0,INDEX(PROTRA_capacity!J$3:J$1699,MATCH(CHP_check_vensim_data!$H50,PROTRA_capacity!$F$3:$F$1699,0))=0),"",
INDEX(PROTRA_capacity!J$3:J$1699,MATCH(CHP_check_vensim_data!$H50,PROTRA_capacity!$F$3:$F$1699,0))/INDEX(PROTRA_capacity!J$3:J$1699,MATCH(CHP_check_vensim_data!$I50,PROTRA_capacity!$F$3:$F$1699,0))
)))</f>
        <v/>
      </c>
      <c r="O50" s="16" t="str">
        <f>IF(AND(INDEX(PROTRA_capacity!K$3:K$1699,MATCH(CHP_check_vensim_data!$H50,PROTRA_capacity!$F$3:$F$1699,0))&lt;&gt;0,INDEX(PROTRA_capacity!K$3:K$1699,MATCH(CHP_check_vensim_data!$I50,PROTRA_capacity!$F$3:$F$1699,0))=0),"elec 0, heat not",
IF(AND(INDEX(PROTRA_capacity!K$3:K$1699,MATCH(CHP_check_vensim_data!$I50,PROTRA_capacity!$F$3:$F$1699,0))&lt;&gt;0,INDEX(PROTRA_capacity!K$3:K$1699,MATCH(CHP_check_vensim_data!$H50,PROTRA_capacity!$F$3:$F$1699,0))=0),"heat 0, elec not",
IF(AND(INDEX(PROTRA_capacity!K$3:K$1699,MATCH(CHP_check_vensim_data!$I50,PROTRA_capacity!$F$3:$F$1699,0))=0,INDEX(PROTRA_capacity!K$3:K$1699,MATCH(CHP_check_vensim_data!$H50,PROTRA_capacity!$F$3:$F$1699,0))=0),"",
INDEX(PROTRA_capacity!K$3:K$1699,MATCH(CHP_check_vensim_data!$H50,PROTRA_capacity!$F$3:$F$1699,0))/INDEX(PROTRA_capacity!K$3:K$1699,MATCH(CHP_check_vensim_data!$I50,PROTRA_capacity!$F$3:$F$1699,0))
)))</f>
        <v/>
      </c>
      <c r="P50" s="16" t="str">
        <f>IF(AND(INDEX(PROTRA_capacity!L$3:L$1699,MATCH(CHP_check_vensim_data!$H50,PROTRA_capacity!$F$3:$F$1699,0))&lt;&gt;0,INDEX(PROTRA_capacity!L$3:L$1699,MATCH(CHP_check_vensim_data!$I50,PROTRA_capacity!$F$3:$F$1699,0))=0),"elec 0, heat not",
IF(AND(INDEX(PROTRA_capacity!L$3:L$1699,MATCH(CHP_check_vensim_data!$I50,PROTRA_capacity!$F$3:$F$1699,0))&lt;&gt;0,INDEX(PROTRA_capacity!L$3:L$1699,MATCH(CHP_check_vensim_data!$H50,PROTRA_capacity!$F$3:$F$1699,0))=0),"heat 0, elec not",
IF(AND(INDEX(PROTRA_capacity!L$3:L$1699,MATCH(CHP_check_vensim_data!$I50,PROTRA_capacity!$F$3:$F$1699,0))=0,INDEX(PROTRA_capacity!L$3:L$1699,MATCH(CHP_check_vensim_data!$H50,PROTRA_capacity!$F$3:$F$1699,0))=0),"",
INDEX(PROTRA_capacity!L$3:L$1699,MATCH(CHP_check_vensim_data!$H50,PROTRA_capacity!$F$3:$F$1699,0))/INDEX(PROTRA_capacity!L$3:L$1699,MATCH(CHP_check_vensim_data!$I50,PROTRA_capacity!$F$3:$F$1699,0))
)))</f>
        <v/>
      </c>
      <c r="Q50" s="16" t="str">
        <f>IF(AND(INDEX(PROTRA_capacity!M$3:M$1699,MATCH(CHP_check_vensim_data!$H50,PROTRA_capacity!$F$3:$F$1699,0))&lt;&gt;0,INDEX(PROTRA_capacity!M$3:M$1699,MATCH(CHP_check_vensim_data!$I50,PROTRA_capacity!$F$3:$F$1699,0))=0),"elec 0, heat not",
IF(AND(INDEX(PROTRA_capacity!M$3:M$1699,MATCH(CHP_check_vensim_data!$I50,PROTRA_capacity!$F$3:$F$1699,0))&lt;&gt;0,INDEX(PROTRA_capacity!M$3:M$1699,MATCH(CHP_check_vensim_data!$H50,PROTRA_capacity!$F$3:$F$1699,0))=0),"heat 0, elec not",
IF(AND(INDEX(PROTRA_capacity!M$3:M$1699,MATCH(CHP_check_vensim_data!$I50,PROTRA_capacity!$F$3:$F$1699,0))=0,INDEX(PROTRA_capacity!M$3:M$1699,MATCH(CHP_check_vensim_data!$H50,PROTRA_capacity!$F$3:$F$1699,0))=0),"",
INDEX(PROTRA_capacity!M$3:M$1699,MATCH(CHP_check_vensim_data!$H50,PROTRA_capacity!$F$3:$F$1699,0))/INDEX(PROTRA_capacity!M$3:M$1699,MATCH(CHP_check_vensim_data!$I50,PROTRA_capacity!$F$3:$F$1699,0))
)))</f>
        <v/>
      </c>
      <c r="R50" s="16" t="str">
        <f>IF(AND(INDEX(PROTRA_capacity!N$3:N$1699,MATCH(CHP_check_vensim_data!$H50,PROTRA_capacity!$F$3:$F$1699,0))&lt;&gt;0,INDEX(PROTRA_capacity!N$3:N$1699,MATCH(CHP_check_vensim_data!$I50,PROTRA_capacity!$F$3:$F$1699,0))=0),"elec 0, heat not",
IF(AND(INDEX(PROTRA_capacity!N$3:N$1699,MATCH(CHP_check_vensim_data!$I50,PROTRA_capacity!$F$3:$F$1699,0))&lt;&gt;0,INDEX(PROTRA_capacity!N$3:N$1699,MATCH(CHP_check_vensim_data!$H50,PROTRA_capacity!$F$3:$F$1699,0))=0),"heat 0, elec not",
IF(AND(INDEX(PROTRA_capacity!N$3:N$1699,MATCH(CHP_check_vensim_data!$I50,PROTRA_capacity!$F$3:$F$1699,0))=0,INDEX(PROTRA_capacity!N$3:N$1699,MATCH(CHP_check_vensim_data!$H50,PROTRA_capacity!$F$3:$F$1699,0))=0),"",
INDEX(PROTRA_capacity!N$3:N$1699,MATCH(CHP_check_vensim_data!$H50,PROTRA_capacity!$F$3:$F$1699,0))/INDEX(PROTRA_capacity!N$3:N$1699,MATCH(CHP_check_vensim_data!$I50,PROTRA_capacity!$F$3:$F$1699,0))
)))</f>
        <v/>
      </c>
      <c r="S50" s="16" t="str">
        <f>IF(AND(INDEX(PROTRA_capacity!O$3:O$1699,MATCH(CHP_check_vensim_data!$H50,PROTRA_capacity!$F$3:$F$1699,0))&lt;&gt;0,INDEX(PROTRA_capacity!O$3:O$1699,MATCH(CHP_check_vensim_data!$I50,PROTRA_capacity!$F$3:$F$1699,0))=0),"elec 0, heat not",
IF(AND(INDEX(PROTRA_capacity!O$3:O$1699,MATCH(CHP_check_vensim_data!$I50,PROTRA_capacity!$F$3:$F$1699,0))&lt;&gt;0,INDEX(PROTRA_capacity!O$3:O$1699,MATCH(CHP_check_vensim_data!$H50,PROTRA_capacity!$F$3:$F$1699,0))=0),"heat 0, elec not",
IF(AND(INDEX(PROTRA_capacity!O$3:O$1699,MATCH(CHP_check_vensim_data!$I50,PROTRA_capacity!$F$3:$F$1699,0))=0,INDEX(PROTRA_capacity!O$3:O$1699,MATCH(CHP_check_vensim_data!$H50,PROTRA_capacity!$F$3:$F$1699,0))=0),"",
INDEX(PROTRA_capacity!O$3:O$1699,MATCH(CHP_check_vensim_data!$H50,PROTRA_capacity!$F$3:$F$1699,0))/INDEX(PROTRA_capacity!O$3:O$1699,MATCH(CHP_check_vensim_data!$I50,PROTRA_capacity!$F$3:$F$1699,0))
)))</f>
        <v/>
      </c>
      <c r="T50" s="16" t="str">
        <f>IF(AND(INDEX(PROTRA_capacity!P$3:P$1699,MATCH(CHP_check_vensim_data!$H50,PROTRA_capacity!$F$3:$F$1699,0))&lt;&gt;0,INDEX(PROTRA_capacity!P$3:P$1699,MATCH(CHP_check_vensim_data!$I50,PROTRA_capacity!$F$3:$F$1699,0))=0),"elec 0, heat not",
IF(AND(INDEX(PROTRA_capacity!P$3:P$1699,MATCH(CHP_check_vensim_data!$I50,PROTRA_capacity!$F$3:$F$1699,0))&lt;&gt;0,INDEX(PROTRA_capacity!P$3:P$1699,MATCH(CHP_check_vensim_data!$H50,PROTRA_capacity!$F$3:$F$1699,0))=0),"heat 0, elec not",
IF(AND(INDEX(PROTRA_capacity!P$3:P$1699,MATCH(CHP_check_vensim_data!$I50,PROTRA_capacity!$F$3:$F$1699,0))=0,INDEX(PROTRA_capacity!P$3:P$1699,MATCH(CHP_check_vensim_data!$H50,PROTRA_capacity!$F$3:$F$1699,0))=0),"",
INDEX(PROTRA_capacity!P$3:P$1699,MATCH(CHP_check_vensim_data!$H50,PROTRA_capacity!$F$3:$F$1699,0))/INDEX(PROTRA_capacity!P$3:P$1699,MATCH(CHP_check_vensim_data!$I50,PROTRA_capacity!$F$3:$F$1699,0))
)))</f>
        <v/>
      </c>
      <c r="U50" s="16" t="str">
        <f>IF(AND(INDEX(PROTRA_capacity!Q$3:Q$1699,MATCH(CHP_check_vensim_data!$H50,PROTRA_capacity!$F$3:$F$1699,0))&lt;&gt;0,INDEX(PROTRA_capacity!Q$3:Q$1699,MATCH(CHP_check_vensim_data!$I50,PROTRA_capacity!$F$3:$F$1699,0))=0),"elec 0, heat not",
IF(AND(INDEX(PROTRA_capacity!Q$3:Q$1699,MATCH(CHP_check_vensim_data!$I50,PROTRA_capacity!$F$3:$F$1699,0))&lt;&gt;0,INDEX(PROTRA_capacity!Q$3:Q$1699,MATCH(CHP_check_vensim_data!$H50,PROTRA_capacity!$F$3:$F$1699,0))=0),"heat 0, elec not",
IF(AND(INDEX(PROTRA_capacity!Q$3:Q$1699,MATCH(CHP_check_vensim_data!$I50,PROTRA_capacity!$F$3:$F$1699,0))=0,INDEX(PROTRA_capacity!Q$3:Q$1699,MATCH(CHP_check_vensim_data!$H50,PROTRA_capacity!$F$3:$F$1699,0))=0),"",
INDEX(PROTRA_capacity!Q$3:Q$1699,MATCH(CHP_check_vensim_data!$H50,PROTRA_capacity!$F$3:$F$1699,0))/INDEX(PROTRA_capacity!Q$3:Q$1699,MATCH(CHP_check_vensim_data!$I50,PROTRA_capacity!$F$3:$F$1699,0))
)))</f>
        <v/>
      </c>
      <c r="V50" s="16" t="str">
        <f>IF(AND(INDEX(PROTRA_capacity!R$3:R$1699,MATCH(CHP_check_vensim_data!$H50,PROTRA_capacity!$F$3:$F$1699,0))&lt;&gt;0,INDEX(PROTRA_capacity!R$3:R$1699,MATCH(CHP_check_vensim_data!$I50,PROTRA_capacity!$F$3:$F$1699,0))=0),"elec 0, heat not",
IF(AND(INDEX(PROTRA_capacity!R$3:R$1699,MATCH(CHP_check_vensim_data!$I50,PROTRA_capacity!$F$3:$F$1699,0))&lt;&gt;0,INDEX(PROTRA_capacity!R$3:R$1699,MATCH(CHP_check_vensim_data!$H50,PROTRA_capacity!$F$3:$F$1699,0))=0),"heat 0, elec not",
IF(AND(INDEX(PROTRA_capacity!R$3:R$1699,MATCH(CHP_check_vensim_data!$I50,PROTRA_capacity!$F$3:$F$1699,0))=0,INDEX(PROTRA_capacity!R$3:R$1699,MATCH(CHP_check_vensim_data!$H50,PROTRA_capacity!$F$3:$F$1699,0))=0),"",
INDEX(PROTRA_capacity!R$3:R$1699,MATCH(CHP_check_vensim_data!$H50,PROTRA_capacity!$F$3:$F$1699,0))/INDEX(PROTRA_capacity!R$3:R$1699,MATCH(CHP_check_vensim_data!$I50,PROTRA_capacity!$F$3:$F$1699,0))
)))</f>
        <v/>
      </c>
      <c r="W50" s="16" t="str">
        <f>IF(AND(INDEX(PROTRA_capacity!S$3:S$1699,MATCH(CHP_check_vensim_data!$H50,PROTRA_capacity!$F$3:$F$1699,0))&lt;&gt;0,INDEX(PROTRA_capacity!S$3:S$1699,MATCH(CHP_check_vensim_data!$I50,PROTRA_capacity!$F$3:$F$1699,0))=0),"elec 0, heat not",
IF(AND(INDEX(PROTRA_capacity!S$3:S$1699,MATCH(CHP_check_vensim_data!$I50,PROTRA_capacity!$F$3:$F$1699,0))&lt;&gt;0,INDEX(PROTRA_capacity!S$3:S$1699,MATCH(CHP_check_vensim_data!$H50,PROTRA_capacity!$F$3:$F$1699,0))=0),"heat 0, elec not",
IF(AND(INDEX(PROTRA_capacity!S$3:S$1699,MATCH(CHP_check_vensim_data!$I50,PROTRA_capacity!$F$3:$F$1699,0))=0,INDEX(PROTRA_capacity!S$3:S$1699,MATCH(CHP_check_vensim_data!$H50,PROTRA_capacity!$F$3:$F$1699,0))=0),"",
INDEX(PROTRA_capacity!S$3:S$1699,MATCH(CHP_check_vensim_data!$H50,PROTRA_capacity!$F$3:$F$1699,0))/INDEX(PROTRA_capacity!S$3:S$1699,MATCH(CHP_check_vensim_data!$I50,PROTRA_capacity!$F$3:$F$1699,0))
)))</f>
        <v/>
      </c>
      <c r="X50" s="16" t="str">
        <f>IF(AND(INDEX(PROTRA_capacity!T$3:T$1699,MATCH(CHP_check_vensim_data!$H50,PROTRA_capacity!$F$3:$F$1699,0))&lt;&gt;0,INDEX(PROTRA_capacity!T$3:T$1699,MATCH(CHP_check_vensim_data!$I50,PROTRA_capacity!$F$3:$F$1699,0))=0),"elec 0, heat not",
IF(AND(INDEX(PROTRA_capacity!T$3:T$1699,MATCH(CHP_check_vensim_data!$I50,PROTRA_capacity!$F$3:$F$1699,0))&lt;&gt;0,INDEX(PROTRA_capacity!T$3:T$1699,MATCH(CHP_check_vensim_data!$H50,PROTRA_capacity!$F$3:$F$1699,0))=0),"heat 0, elec not",
IF(AND(INDEX(PROTRA_capacity!T$3:T$1699,MATCH(CHP_check_vensim_data!$I50,PROTRA_capacity!$F$3:$F$1699,0))=0,INDEX(PROTRA_capacity!T$3:T$1699,MATCH(CHP_check_vensim_data!$H50,PROTRA_capacity!$F$3:$F$1699,0))=0),"",
INDEX(PROTRA_capacity!T$3:T$1699,MATCH(CHP_check_vensim_data!$H50,PROTRA_capacity!$F$3:$F$1699,0))/INDEX(PROTRA_capacity!T$3:T$1699,MATCH(CHP_check_vensim_data!$I50,PROTRA_capacity!$F$3:$F$1699,0))
)))</f>
        <v/>
      </c>
      <c r="Y50" s="16" t="str">
        <f>IF(AND(INDEX(PROTRA_capacity!U$3:U$1699,MATCH(CHP_check_vensim_data!$H50,PROTRA_capacity!$F$3:$F$1699,0))&lt;&gt;0,INDEX(PROTRA_capacity!U$3:U$1699,MATCH(CHP_check_vensim_data!$I50,PROTRA_capacity!$F$3:$F$1699,0))=0),"elec 0, heat not",
IF(AND(INDEX(PROTRA_capacity!U$3:U$1699,MATCH(CHP_check_vensim_data!$I50,PROTRA_capacity!$F$3:$F$1699,0))&lt;&gt;0,INDEX(PROTRA_capacity!U$3:U$1699,MATCH(CHP_check_vensim_data!$H50,PROTRA_capacity!$F$3:$F$1699,0))=0),"heat 0, elec not",
IF(AND(INDEX(PROTRA_capacity!U$3:U$1699,MATCH(CHP_check_vensim_data!$I50,PROTRA_capacity!$F$3:$F$1699,0))=0,INDEX(PROTRA_capacity!U$3:U$1699,MATCH(CHP_check_vensim_data!$H50,PROTRA_capacity!$F$3:$F$1699,0))=0),"",
INDEX(PROTRA_capacity!U$3:U$1699,MATCH(CHP_check_vensim_data!$H50,PROTRA_capacity!$F$3:$F$1699,0))/INDEX(PROTRA_capacity!U$3:U$1699,MATCH(CHP_check_vensim_data!$I50,PROTRA_capacity!$F$3:$F$1699,0))
)))</f>
        <v/>
      </c>
      <c r="Z50" s="72" t="e">
        <f t="shared" si="3"/>
        <v>#DIV/0!</v>
      </c>
    </row>
    <row r="51" spans="1:26" x14ac:dyDescent="0.35">
      <c r="A51" t="s">
        <v>73</v>
      </c>
      <c r="B51" t="s">
        <v>41</v>
      </c>
      <c r="C51" t="str">
        <f t="shared" si="22"/>
        <v>INDIA_TO_heat</v>
      </c>
      <c r="D51" t="str">
        <f t="shared" si="23"/>
        <v>PROTRA_CHP_HP_I</v>
      </c>
      <c r="E51" t="s">
        <v>8</v>
      </c>
      <c r="F51" t="str">
        <f t="shared" si="24"/>
        <v>CHP</v>
      </c>
      <c r="G51" t="str">
        <f t="shared" si="25"/>
        <v>bio</v>
      </c>
      <c r="H51" t="str">
        <f t="shared" si="26"/>
        <v>INDIATO_heatPROTRA_CHP_solid_bio</v>
      </c>
      <c r="I51" t="str">
        <f t="shared" si="27"/>
        <v>INDIATO_elecPROTRA_CHP_solid_bio</v>
      </c>
      <c r="J51" s="16" t="e">
        <f>IF(AND(INDEX(PROTRA_capacity!#REF!,MATCH(CHP_check_vensim_data!$H51,PROTRA_capacity!$F$3:$F$1699,0))&lt;&gt;0,INDEX(PROTRA_capacity!#REF!,MATCH(CHP_check_vensim_data!$I51,PROTRA_capacity!$F$3:$F$1699,0))=0),"elec 0, heat not",
IF(AND(INDEX(PROTRA_capacity!#REF!,MATCH(CHP_check_vensim_data!$I51,PROTRA_capacity!$F$3:$F$1699,0))&lt;&gt;0,INDEX(PROTRA_capacity!#REF!,MATCH(CHP_check_vensim_data!$H51,PROTRA_capacity!$F$3:$F$1699,0))=0),"heat 0, elec not",
IF(AND(INDEX(PROTRA_capacity!#REF!,MATCH(CHP_check_vensim_data!$I51,PROTRA_capacity!$F$3:$F$1699,0))=0,INDEX(PROTRA_capacity!#REF!,MATCH(CHP_check_vensim_data!$H51,PROTRA_capacity!$F$3:$F$1699,0))=0),"",
INDEX(PROTRA_capacity!#REF!,MATCH(CHP_check_vensim_data!$H51,PROTRA_capacity!$F$3:$F$1699,0))/INDEX(PROTRA_capacity!#REF!,MATCH(CHP_check_vensim_data!$I51,PROTRA_capacity!$F$3:$F$1699,0))
)))</f>
        <v>#REF!</v>
      </c>
      <c r="K51" s="16" t="str">
        <f>IF(AND(INDEX(PROTRA_capacity!G$3:G$1699,MATCH(CHP_check_vensim_data!$H51,PROTRA_capacity!$F$3:$F$1699,0))&lt;&gt;0,INDEX(PROTRA_capacity!G$3:G$1699,MATCH(CHP_check_vensim_data!$I51,PROTRA_capacity!$F$3:$F$1699,0))=0),"elec 0, heat not",
IF(AND(INDEX(PROTRA_capacity!G$3:G$1699,MATCH(CHP_check_vensim_data!$I51,PROTRA_capacity!$F$3:$F$1699,0))&lt;&gt;0,INDEX(PROTRA_capacity!G$3:G$1699,MATCH(CHP_check_vensim_data!$H51,PROTRA_capacity!$F$3:$F$1699,0))=0),"heat 0, elec not",
IF(AND(INDEX(PROTRA_capacity!G$3:G$1699,MATCH(CHP_check_vensim_data!$I51,PROTRA_capacity!$F$3:$F$1699,0))=0,INDEX(PROTRA_capacity!G$3:G$1699,MATCH(CHP_check_vensim_data!$H51,PROTRA_capacity!$F$3:$F$1699,0))=0),"",
INDEX(PROTRA_capacity!G$3:G$1699,MATCH(CHP_check_vensim_data!$H51,PROTRA_capacity!$F$3:$F$1699,0))/INDEX(PROTRA_capacity!G$3:G$1699,MATCH(CHP_check_vensim_data!$I51,PROTRA_capacity!$F$3:$F$1699,0))
)))</f>
        <v/>
      </c>
      <c r="L51" s="16" t="str">
        <f>IF(AND(INDEX(PROTRA_capacity!H$3:H$1699,MATCH(CHP_check_vensim_data!$H51,PROTRA_capacity!$F$3:$F$1699,0))&lt;&gt;0,INDEX(PROTRA_capacity!H$3:H$1699,MATCH(CHP_check_vensim_data!$I51,PROTRA_capacity!$F$3:$F$1699,0))=0),"elec 0, heat not",
IF(AND(INDEX(PROTRA_capacity!H$3:H$1699,MATCH(CHP_check_vensim_data!$I51,PROTRA_capacity!$F$3:$F$1699,0))&lt;&gt;0,INDEX(PROTRA_capacity!H$3:H$1699,MATCH(CHP_check_vensim_data!$H51,PROTRA_capacity!$F$3:$F$1699,0))=0),"heat 0, elec not",
IF(AND(INDEX(PROTRA_capacity!H$3:H$1699,MATCH(CHP_check_vensim_data!$I51,PROTRA_capacity!$F$3:$F$1699,0))=0,INDEX(PROTRA_capacity!H$3:H$1699,MATCH(CHP_check_vensim_data!$H51,PROTRA_capacity!$F$3:$F$1699,0))=0),"",
INDEX(PROTRA_capacity!H$3:H$1699,MATCH(CHP_check_vensim_data!$H51,PROTRA_capacity!$F$3:$F$1699,0))/INDEX(PROTRA_capacity!H$3:H$1699,MATCH(CHP_check_vensim_data!$I51,PROTRA_capacity!$F$3:$F$1699,0))
)))</f>
        <v/>
      </c>
      <c r="M51" s="16" t="str">
        <f>IF(AND(INDEX(PROTRA_capacity!I$3:I$1699,MATCH(CHP_check_vensim_data!$H51,PROTRA_capacity!$F$3:$F$1699,0))&lt;&gt;0,INDEX(PROTRA_capacity!I$3:I$1699,MATCH(CHP_check_vensim_data!$I51,PROTRA_capacity!$F$3:$F$1699,0))=0),"elec 0, heat not",
IF(AND(INDEX(PROTRA_capacity!I$3:I$1699,MATCH(CHP_check_vensim_data!$I51,PROTRA_capacity!$F$3:$F$1699,0))&lt;&gt;0,INDEX(PROTRA_capacity!I$3:I$1699,MATCH(CHP_check_vensim_data!$H51,PROTRA_capacity!$F$3:$F$1699,0))=0),"heat 0, elec not",
IF(AND(INDEX(PROTRA_capacity!I$3:I$1699,MATCH(CHP_check_vensim_data!$I51,PROTRA_capacity!$F$3:$F$1699,0))=0,INDEX(PROTRA_capacity!I$3:I$1699,MATCH(CHP_check_vensim_data!$H51,PROTRA_capacity!$F$3:$F$1699,0))=0),"",
INDEX(PROTRA_capacity!I$3:I$1699,MATCH(CHP_check_vensim_data!$H51,PROTRA_capacity!$F$3:$F$1699,0))/INDEX(PROTRA_capacity!I$3:I$1699,MATCH(CHP_check_vensim_data!$I51,PROTRA_capacity!$F$3:$F$1699,0))
)))</f>
        <v/>
      </c>
      <c r="N51" s="16" t="str">
        <f>IF(AND(INDEX(PROTRA_capacity!J$3:J$1699,MATCH(CHP_check_vensim_data!$H51,PROTRA_capacity!$F$3:$F$1699,0))&lt;&gt;0,INDEX(PROTRA_capacity!J$3:J$1699,MATCH(CHP_check_vensim_data!$I51,PROTRA_capacity!$F$3:$F$1699,0))=0),"elec 0, heat not",
IF(AND(INDEX(PROTRA_capacity!J$3:J$1699,MATCH(CHP_check_vensim_data!$I51,PROTRA_capacity!$F$3:$F$1699,0))&lt;&gt;0,INDEX(PROTRA_capacity!J$3:J$1699,MATCH(CHP_check_vensim_data!$H51,PROTRA_capacity!$F$3:$F$1699,0))=0),"heat 0, elec not",
IF(AND(INDEX(PROTRA_capacity!J$3:J$1699,MATCH(CHP_check_vensim_data!$I51,PROTRA_capacity!$F$3:$F$1699,0))=0,INDEX(PROTRA_capacity!J$3:J$1699,MATCH(CHP_check_vensim_data!$H51,PROTRA_capacity!$F$3:$F$1699,0))=0),"",
INDEX(PROTRA_capacity!J$3:J$1699,MATCH(CHP_check_vensim_data!$H51,PROTRA_capacity!$F$3:$F$1699,0))/INDEX(PROTRA_capacity!J$3:J$1699,MATCH(CHP_check_vensim_data!$I51,PROTRA_capacity!$F$3:$F$1699,0))
)))</f>
        <v/>
      </c>
      <c r="O51" s="16" t="str">
        <f>IF(AND(INDEX(PROTRA_capacity!K$3:K$1699,MATCH(CHP_check_vensim_data!$H51,PROTRA_capacity!$F$3:$F$1699,0))&lt;&gt;0,INDEX(PROTRA_capacity!K$3:K$1699,MATCH(CHP_check_vensim_data!$I51,PROTRA_capacity!$F$3:$F$1699,0))=0),"elec 0, heat not",
IF(AND(INDEX(PROTRA_capacity!K$3:K$1699,MATCH(CHP_check_vensim_data!$I51,PROTRA_capacity!$F$3:$F$1699,0))&lt;&gt;0,INDEX(PROTRA_capacity!K$3:K$1699,MATCH(CHP_check_vensim_data!$H51,PROTRA_capacity!$F$3:$F$1699,0))=0),"heat 0, elec not",
IF(AND(INDEX(PROTRA_capacity!K$3:K$1699,MATCH(CHP_check_vensim_data!$I51,PROTRA_capacity!$F$3:$F$1699,0))=0,INDEX(PROTRA_capacity!K$3:K$1699,MATCH(CHP_check_vensim_data!$H51,PROTRA_capacity!$F$3:$F$1699,0))=0),"",
INDEX(PROTRA_capacity!K$3:K$1699,MATCH(CHP_check_vensim_data!$H51,PROTRA_capacity!$F$3:$F$1699,0))/INDEX(PROTRA_capacity!K$3:K$1699,MATCH(CHP_check_vensim_data!$I51,PROTRA_capacity!$F$3:$F$1699,0))
)))</f>
        <v/>
      </c>
      <c r="P51" s="16" t="str">
        <f>IF(AND(INDEX(PROTRA_capacity!L$3:L$1699,MATCH(CHP_check_vensim_data!$H51,PROTRA_capacity!$F$3:$F$1699,0))&lt;&gt;0,INDEX(PROTRA_capacity!L$3:L$1699,MATCH(CHP_check_vensim_data!$I51,PROTRA_capacity!$F$3:$F$1699,0))=0),"elec 0, heat not",
IF(AND(INDEX(PROTRA_capacity!L$3:L$1699,MATCH(CHP_check_vensim_data!$I51,PROTRA_capacity!$F$3:$F$1699,0))&lt;&gt;0,INDEX(PROTRA_capacity!L$3:L$1699,MATCH(CHP_check_vensim_data!$H51,PROTRA_capacity!$F$3:$F$1699,0))=0),"heat 0, elec not",
IF(AND(INDEX(PROTRA_capacity!L$3:L$1699,MATCH(CHP_check_vensim_data!$I51,PROTRA_capacity!$F$3:$F$1699,0))=0,INDEX(PROTRA_capacity!L$3:L$1699,MATCH(CHP_check_vensim_data!$H51,PROTRA_capacity!$F$3:$F$1699,0))=0),"",
INDEX(PROTRA_capacity!L$3:L$1699,MATCH(CHP_check_vensim_data!$H51,PROTRA_capacity!$F$3:$F$1699,0))/INDEX(PROTRA_capacity!L$3:L$1699,MATCH(CHP_check_vensim_data!$I51,PROTRA_capacity!$F$3:$F$1699,0))
)))</f>
        <v/>
      </c>
      <c r="Q51" s="16" t="str">
        <f>IF(AND(INDEX(PROTRA_capacity!M$3:M$1699,MATCH(CHP_check_vensim_data!$H51,PROTRA_capacity!$F$3:$F$1699,0))&lt;&gt;0,INDEX(PROTRA_capacity!M$3:M$1699,MATCH(CHP_check_vensim_data!$I51,PROTRA_capacity!$F$3:$F$1699,0))=0),"elec 0, heat not",
IF(AND(INDEX(PROTRA_capacity!M$3:M$1699,MATCH(CHP_check_vensim_data!$I51,PROTRA_capacity!$F$3:$F$1699,0))&lt;&gt;0,INDEX(PROTRA_capacity!M$3:M$1699,MATCH(CHP_check_vensim_data!$H51,PROTRA_capacity!$F$3:$F$1699,0))=0),"heat 0, elec not",
IF(AND(INDEX(PROTRA_capacity!M$3:M$1699,MATCH(CHP_check_vensim_data!$I51,PROTRA_capacity!$F$3:$F$1699,0))=0,INDEX(PROTRA_capacity!M$3:M$1699,MATCH(CHP_check_vensim_data!$H51,PROTRA_capacity!$F$3:$F$1699,0))=0),"",
INDEX(PROTRA_capacity!M$3:M$1699,MATCH(CHP_check_vensim_data!$H51,PROTRA_capacity!$F$3:$F$1699,0))/INDEX(PROTRA_capacity!M$3:M$1699,MATCH(CHP_check_vensim_data!$I51,PROTRA_capacity!$F$3:$F$1699,0))
)))</f>
        <v/>
      </c>
      <c r="R51" s="16" t="str">
        <f>IF(AND(INDEX(PROTRA_capacity!N$3:N$1699,MATCH(CHP_check_vensim_data!$H51,PROTRA_capacity!$F$3:$F$1699,0))&lt;&gt;0,INDEX(PROTRA_capacity!N$3:N$1699,MATCH(CHP_check_vensim_data!$I51,PROTRA_capacity!$F$3:$F$1699,0))=0),"elec 0, heat not",
IF(AND(INDEX(PROTRA_capacity!N$3:N$1699,MATCH(CHP_check_vensim_data!$I51,PROTRA_capacity!$F$3:$F$1699,0))&lt;&gt;0,INDEX(PROTRA_capacity!N$3:N$1699,MATCH(CHP_check_vensim_data!$H51,PROTRA_capacity!$F$3:$F$1699,0))=0),"heat 0, elec not",
IF(AND(INDEX(PROTRA_capacity!N$3:N$1699,MATCH(CHP_check_vensim_data!$I51,PROTRA_capacity!$F$3:$F$1699,0))=0,INDEX(PROTRA_capacity!N$3:N$1699,MATCH(CHP_check_vensim_data!$H51,PROTRA_capacity!$F$3:$F$1699,0))=0),"",
INDEX(PROTRA_capacity!N$3:N$1699,MATCH(CHP_check_vensim_data!$H51,PROTRA_capacity!$F$3:$F$1699,0))/INDEX(PROTRA_capacity!N$3:N$1699,MATCH(CHP_check_vensim_data!$I51,PROTRA_capacity!$F$3:$F$1699,0))
)))</f>
        <v/>
      </c>
      <c r="S51" s="16" t="str">
        <f>IF(AND(INDEX(PROTRA_capacity!O$3:O$1699,MATCH(CHP_check_vensim_data!$H51,PROTRA_capacity!$F$3:$F$1699,0))&lt;&gt;0,INDEX(PROTRA_capacity!O$3:O$1699,MATCH(CHP_check_vensim_data!$I51,PROTRA_capacity!$F$3:$F$1699,0))=0),"elec 0, heat not",
IF(AND(INDEX(PROTRA_capacity!O$3:O$1699,MATCH(CHP_check_vensim_data!$I51,PROTRA_capacity!$F$3:$F$1699,0))&lt;&gt;0,INDEX(PROTRA_capacity!O$3:O$1699,MATCH(CHP_check_vensim_data!$H51,PROTRA_capacity!$F$3:$F$1699,0))=0),"heat 0, elec not",
IF(AND(INDEX(PROTRA_capacity!O$3:O$1699,MATCH(CHP_check_vensim_data!$I51,PROTRA_capacity!$F$3:$F$1699,0))=0,INDEX(PROTRA_capacity!O$3:O$1699,MATCH(CHP_check_vensim_data!$H51,PROTRA_capacity!$F$3:$F$1699,0))=0),"",
INDEX(PROTRA_capacity!O$3:O$1699,MATCH(CHP_check_vensim_data!$H51,PROTRA_capacity!$F$3:$F$1699,0))/INDEX(PROTRA_capacity!O$3:O$1699,MATCH(CHP_check_vensim_data!$I51,PROTRA_capacity!$F$3:$F$1699,0))
)))</f>
        <v/>
      </c>
      <c r="T51" s="16" t="str">
        <f>IF(AND(INDEX(PROTRA_capacity!P$3:P$1699,MATCH(CHP_check_vensim_data!$H51,PROTRA_capacity!$F$3:$F$1699,0))&lt;&gt;0,INDEX(PROTRA_capacity!P$3:P$1699,MATCH(CHP_check_vensim_data!$I51,PROTRA_capacity!$F$3:$F$1699,0))=0),"elec 0, heat not",
IF(AND(INDEX(PROTRA_capacity!P$3:P$1699,MATCH(CHP_check_vensim_data!$I51,PROTRA_capacity!$F$3:$F$1699,0))&lt;&gt;0,INDEX(PROTRA_capacity!P$3:P$1699,MATCH(CHP_check_vensim_data!$H51,PROTRA_capacity!$F$3:$F$1699,0))=0),"heat 0, elec not",
IF(AND(INDEX(PROTRA_capacity!P$3:P$1699,MATCH(CHP_check_vensim_data!$I51,PROTRA_capacity!$F$3:$F$1699,0))=0,INDEX(PROTRA_capacity!P$3:P$1699,MATCH(CHP_check_vensim_data!$H51,PROTRA_capacity!$F$3:$F$1699,0))=0),"",
INDEX(PROTRA_capacity!P$3:P$1699,MATCH(CHP_check_vensim_data!$H51,PROTRA_capacity!$F$3:$F$1699,0))/INDEX(PROTRA_capacity!P$3:P$1699,MATCH(CHP_check_vensim_data!$I51,PROTRA_capacity!$F$3:$F$1699,0))
)))</f>
        <v/>
      </c>
      <c r="U51" s="16" t="str">
        <f>IF(AND(INDEX(PROTRA_capacity!Q$3:Q$1699,MATCH(CHP_check_vensim_data!$H51,PROTRA_capacity!$F$3:$F$1699,0))&lt;&gt;0,INDEX(PROTRA_capacity!Q$3:Q$1699,MATCH(CHP_check_vensim_data!$I51,PROTRA_capacity!$F$3:$F$1699,0))=0),"elec 0, heat not",
IF(AND(INDEX(PROTRA_capacity!Q$3:Q$1699,MATCH(CHP_check_vensim_data!$I51,PROTRA_capacity!$F$3:$F$1699,0))&lt;&gt;0,INDEX(PROTRA_capacity!Q$3:Q$1699,MATCH(CHP_check_vensim_data!$H51,PROTRA_capacity!$F$3:$F$1699,0))=0),"heat 0, elec not",
IF(AND(INDEX(PROTRA_capacity!Q$3:Q$1699,MATCH(CHP_check_vensim_data!$I51,PROTRA_capacity!$F$3:$F$1699,0))=0,INDEX(PROTRA_capacity!Q$3:Q$1699,MATCH(CHP_check_vensim_data!$H51,PROTRA_capacity!$F$3:$F$1699,0))=0),"",
INDEX(PROTRA_capacity!Q$3:Q$1699,MATCH(CHP_check_vensim_data!$H51,PROTRA_capacity!$F$3:$F$1699,0))/INDEX(PROTRA_capacity!Q$3:Q$1699,MATCH(CHP_check_vensim_data!$I51,PROTRA_capacity!$F$3:$F$1699,0))
)))</f>
        <v/>
      </c>
      <c r="V51" s="16" t="str">
        <f>IF(AND(INDEX(PROTRA_capacity!R$3:R$1699,MATCH(CHP_check_vensim_data!$H51,PROTRA_capacity!$F$3:$F$1699,0))&lt;&gt;0,INDEX(PROTRA_capacity!R$3:R$1699,MATCH(CHP_check_vensim_data!$I51,PROTRA_capacity!$F$3:$F$1699,0))=0),"elec 0, heat not",
IF(AND(INDEX(PROTRA_capacity!R$3:R$1699,MATCH(CHP_check_vensim_data!$I51,PROTRA_capacity!$F$3:$F$1699,0))&lt;&gt;0,INDEX(PROTRA_capacity!R$3:R$1699,MATCH(CHP_check_vensim_data!$H51,PROTRA_capacity!$F$3:$F$1699,0))=0),"heat 0, elec not",
IF(AND(INDEX(PROTRA_capacity!R$3:R$1699,MATCH(CHP_check_vensim_data!$I51,PROTRA_capacity!$F$3:$F$1699,0))=0,INDEX(PROTRA_capacity!R$3:R$1699,MATCH(CHP_check_vensim_data!$H51,PROTRA_capacity!$F$3:$F$1699,0))=0),"",
INDEX(PROTRA_capacity!R$3:R$1699,MATCH(CHP_check_vensim_data!$H51,PROTRA_capacity!$F$3:$F$1699,0))/INDEX(PROTRA_capacity!R$3:R$1699,MATCH(CHP_check_vensim_data!$I51,PROTRA_capacity!$F$3:$F$1699,0))
)))</f>
        <v/>
      </c>
      <c r="W51" s="16" t="str">
        <f>IF(AND(INDEX(PROTRA_capacity!S$3:S$1699,MATCH(CHP_check_vensim_data!$H51,PROTRA_capacity!$F$3:$F$1699,0))&lt;&gt;0,INDEX(PROTRA_capacity!S$3:S$1699,MATCH(CHP_check_vensim_data!$I51,PROTRA_capacity!$F$3:$F$1699,0))=0),"elec 0, heat not",
IF(AND(INDEX(PROTRA_capacity!S$3:S$1699,MATCH(CHP_check_vensim_data!$I51,PROTRA_capacity!$F$3:$F$1699,0))&lt;&gt;0,INDEX(PROTRA_capacity!S$3:S$1699,MATCH(CHP_check_vensim_data!$H51,PROTRA_capacity!$F$3:$F$1699,0))=0),"heat 0, elec not",
IF(AND(INDEX(PROTRA_capacity!S$3:S$1699,MATCH(CHP_check_vensim_data!$I51,PROTRA_capacity!$F$3:$F$1699,0))=0,INDEX(PROTRA_capacity!S$3:S$1699,MATCH(CHP_check_vensim_data!$H51,PROTRA_capacity!$F$3:$F$1699,0))=0),"",
INDEX(PROTRA_capacity!S$3:S$1699,MATCH(CHP_check_vensim_data!$H51,PROTRA_capacity!$F$3:$F$1699,0))/INDEX(PROTRA_capacity!S$3:S$1699,MATCH(CHP_check_vensim_data!$I51,PROTRA_capacity!$F$3:$F$1699,0))
)))</f>
        <v/>
      </c>
      <c r="X51" s="16" t="str">
        <f>IF(AND(INDEX(PROTRA_capacity!T$3:T$1699,MATCH(CHP_check_vensim_data!$H51,PROTRA_capacity!$F$3:$F$1699,0))&lt;&gt;0,INDEX(PROTRA_capacity!T$3:T$1699,MATCH(CHP_check_vensim_data!$I51,PROTRA_capacity!$F$3:$F$1699,0))=0),"elec 0, heat not",
IF(AND(INDEX(PROTRA_capacity!T$3:T$1699,MATCH(CHP_check_vensim_data!$I51,PROTRA_capacity!$F$3:$F$1699,0))&lt;&gt;0,INDEX(PROTRA_capacity!T$3:T$1699,MATCH(CHP_check_vensim_data!$H51,PROTRA_capacity!$F$3:$F$1699,0))=0),"heat 0, elec not",
IF(AND(INDEX(PROTRA_capacity!T$3:T$1699,MATCH(CHP_check_vensim_data!$I51,PROTRA_capacity!$F$3:$F$1699,0))=0,INDEX(PROTRA_capacity!T$3:T$1699,MATCH(CHP_check_vensim_data!$H51,PROTRA_capacity!$F$3:$F$1699,0))=0),"",
INDEX(PROTRA_capacity!T$3:T$1699,MATCH(CHP_check_vensim_data!$H51,PROTRA_capacity!$F$3:$F$1699,0))/INDEX(PROTRA_capacity!T$3:T$1699,MATCH(CHP_check_vensim_data!$I51,PROTRA_capacity!$F$3:$F$1699,0))
)))</f>
        <v/>
      </c>
      <c r="Y51" s="16" t="str">
        <f>IF(AND(INDEX(PROTRA_capacity!U$3:U$1699,MATCH(CHP_check_vensim_data!$H51,PROTRA_capacity!$F$3:$F$1699,0))&lt;&gt;0,INDEX(PROTRA_capacity!U$3:U$1699,MATCH(CHP_check_vensim_data!$I51,PROTRA_capacity!$F$3:$F$1699,0))=0),"elec 0, heat not",
IF(AND(INDEX(PROTRA_capacity!U$3:U$1699,MATCH(CHP_check_vensim_data!$I51,PROTRA_capacity!$F$3:$F$1699,0))&lt;&gt;0,INDEX(PROTRA_capacity!U$3:U$1699,MATCH(CHP_check_vensim_data!$H51,PROTRA_capacity!$F$3:$F$1699,0))=0),"heat 0, elec not",
IF(AND(INDEX(PROTRA_capacity!U$3:U$1699,MATCH(CHP_check_vensim_data!$I51,PROTRA_capacity!$F$3:$F$1699,0))=0,INDEX(PROTRA_capacity!U$3:U$1699,MATCH(CHP_check_vensim_data!$H51,PROTRA_capacity!$F$3:$F$1699,0))=0),"",
INDEX(PROTRA_capacity!U$3:U$1699,MATCH(CHP_check_vensim_data!$H51,PROTRA_capacity!$F$3:$F$1699,0))/INDEX(PROTRA_capacity!U$3:U$1699,MATCH(CHP_check_vensim_data!$I51,PROTRA_capacity!$F$3:$F$1699,0))
)))</f>
        <v/>
      </c>
      <c r="Z51" s="72" t="e">
        <f t="shared" si="3"/>
        <v>#DIV/0!</v>
      </c>
    </row>
    <row r="52" spans="1:26" x14ac:dyDescent="0.35">
      <c r="A52" t="s">
        <v>73</v>
      </c>
      <c r="B52" t="s">
        <v>41</v>
      </c>
      <c r="C52" t="str">
        <f t="shared" si="22"/>
        <v>INDIA_TO_heat</v>
      </c>
      <c r="D52" t="str">
        <f t="shared" si="23"/>
        <v>PROTRA_CHP_HP_I</v>
      </c>
      <c r="E52" t="s">
        <v>9</v>
      </c>
      <c r="F52" t="str">
        <f t="shared" si="24"/>
        <v>CHP</v>
      </c>
      <c r="G52" t="str">
        <f t="shared" si="25"/>
        <v>CCS</v>
      </c>
      <c r="H52" t="str">
        <f t="shared" si="26"/>
        <v>INDIATO_heatPROTRA_CHP_solid_bio_CCS</v>
      </c>
      <c r="I52" t="str">
        <f t="shared" si="27"/>
        <v>INDIATO_elecPROTRA_CHP_solid_bio_CCS</v>
      </c>
      <c r="J52" s="16" t="e">
        <f>IF(AND(INDEX(PROTRA_capacity!#REF!,MATCH(CHP_check_vensim_data!$H52,PROTRA_capacity!$F$3:$F$1699,0))&lt;&gt;0,INDEX(PROTRA_capacity!#REF!,MATCH(CHP_check_vensim_data!$I52,PROTRA_capacity!$F$3:$F$1699,0))=0),"elec 0, heat not",
IF(AND(INDEX(PROTRA_capacity!#REF!,MATCH(CHP_check_vensim_data!$I52,PROTRA_capacity!$F$3:$F$1699,0))&lt;&gt;0,INDEX(PROTRA_capacity!#REF!,MATCH(CHP_check_vensim_data!$H52,PROTRA_capacity!$F$3:$F$1699,0))=0),"heat 0, elec not",
IF(AND(INDEX(PROTRA_capacity!#REF!,MATCH(CHP_check_vensim_data!$I52,PROTRA_capacity!$F$3:$F$1699,0))=0,INDEX(PROTRA_capacity!#REF!,MATCH(CHP_check_vensim_data!$H52,PROTRA_capacity!$F$3:$F$1699,0))=0),"",
INDEX(PROTRA_capacity!#REF!,MATCH(CHP_check_vensim_data!$H52,PROTRA_capacity!$F$3:$F$1699,0))/INDEX(PROTRA_capacity!#REF!,MATCH(CHP_check_vensim_data!$I52,PROTRA_capacity!$F$3:$F$1699,0))
)))</f>
        <v>#REF!</v>
      </c>
      <c r="K52" s="16" t="str">
        <f>IF(AND(INDEX(PROTRA_capacity!G$3:G$1699,MATCH(CHP_check_vensim_data!$H52,PROTRA_capacity!$F$3:$F$1699,0))&lt;&gt;0,INDEX(PROTRA_capacity!G$3:G$1699,MATCH(CHP_check_vensim_data!$I52,PROTRA_capacity!$F$3:$F$1699,0))=0),"elec 0, heat not",
IF(AND(INDEX(PROTRA_capacity!G$3:G$1699,MATCH(CHP_check_vensim_data!$I52,PROTRA_capacity!$F$3:$F$1699,0))&lt;&gt;0,INDEX(PROTRA_capacity!G$3:G$1699,MATCH(CHP_check_vensim_data!$H52,PROTRA_capacity!$F$3:$F$1699,0))=0),"heat 0, elec not",
IF(AND(INDEX(PROTRA_capacity!G$3:G$1699,MATCH(CHP_check_vensim_data!$I52,PROTRA_capacity!$F$3:$F$1699,0))=0,INDEX(PROTRA_capacity!G$3:G$1699,MATCH(CHP_check_vensim_data!$H52,PROTRA_capacity!$F$3:$F$1699,0))=0),"",
INDEX(PROTRA_capacity!G$3:G$1699,MATCH(CHP_check_vensim_data!$H52,PROTRA_capacity!$F$3:$F$1699,0))/INDEX(PROTRA_capacity!G$3:G$1699,MATCH(CHP_check_vensim_data!$I52,PROTRA_capacity!$F$3:$F$1699,0))
)))</f>
        <v/>
      </c>
      <c r="L52" s="16" t="str">
        <f>IF(AND(INDEX(PROTRA_capacity!H$3:H$1699,MATCH(CHP_check_vensim_data!$H52,PROTRA_capacity!$F$3:$F$1699,0))&lt;&gt;0,INDEX(PROTRA_capacity!H$3:H$1699,MATCH(CHP_check_vensim_data!$I52,PROTRA_capacity!$F$3:$F$1699,0))=0),"elec 0, heat not",
IF(AND(INDEX(PROTRA_capacity!H$3:H$1699,MATCH(CHP_check_vensim_data!$I52,PROTRA_capacity!$F$3:$F$1699,0))&lt;&gt;0,INDEX(PROTRA_capacity!H$3:H$1699,MATCH(CHP_check_vensim_data!$H52,PROTRA_capacity!$F$3:$F$1699,0))=0),"heat 0, elec not",
IF(AND(INDEX(PROTRA_capacity!H$3:H$1699,MATCH(CHP_check_vensim_data!$I52,PROTRA_capacity!$F$3:$F$1699,0))=0,INDEX(PROTRA_capacity!H$3:H$1699,MATCH(CHP_check_vensim_data!$H52,PROTRA_capacity!$F$3:$F$1699,0))=0),"",
INDEX(PROTRA_capacity!H$3:H$1699,MATCH(CHP_check_vensim_data!$H52,PROTRA_capacity!$F$3:$F$1699,0))/INDEX(PROTRA_capacity!H$3:H$1699,MATCH(CHP_check_vensim_data!$I52,PROTRA_capacity!$F$3:$F$1699,0))
)))</f>
        <v/>
      </c>
      <c r="M52" s="16" t="str">
        <f>IF(AND(INDEX(PROTRA_capacity!I$3:I$1699,MATCH(CHP_check_vensim_data!$H52,PROTRA_capacity!$F$3:$F$1699,0))&lt;&gt;0,INDEX(PROTRA_capacity!I$3:I$1699,MATCH(CHP_check_vensim_data!$I52,PROTRA_capacity!$F$3:$F$1699,0))=0),"elec 0, heat not",
IF(AND(INDEX(PROTRA_capacity!I$3:I$1699,MATCH(CHP_check_vensim_data!$I52,PROTRA_capacity!$F$3:$F$1699,0))&lt;&gt;0,INDEX(PROTRA_capacity!I$3:I$1699,MATCH(CHP_check_vensim_data!$H52,PROTRA_capacity!$F$3:$F$1699,0))=0),"heat 0, elec not",
IF(AND(INDEX(PROTRA_capacity!I$3:I$1699,MATCH(CHP_check_vensim_data!$I52,PROTRA_capacity!$F$3:$F$1699,0))=0,INDEX(PROTRA_capacity!I$3:I$1699,MATCH(CHP_check_vensim_data!$H52,PROTRA_capacity!$F$3:$F$1699,0))=0),"",
INDEX(PROTRA_capacity!I$3:I$1699,MATCH(CHP_check_vensim_data!$H52,PROTRA_capacity!$F$3:$F$1699,0))/INDEX(PROTRA_capacity!I$3:I$1699,MATCH(CHP_check_vensim_data!$I52,PROTRA_capacity!$F$3:$F$1699,0))
)))</f>
        <v/>
      </c>
      <c r="N52" s="16" t="str">
        <f>IF(AND(INDEX(PROTRA_capacity!J$3:J$1699,MATCH(CHP_check_vensim_data!$H52,PROTRA_capacity!$F$3:$F$1699,0))&lt;&gt;0,INDEX(PROTRA_capacity!J$3:J$1699,MATCH(CHP_check_vensim_data!$I52,PROTRA_capacity!$F$3:$F$1699,0))=0),"elec 0, heat not",
IF(AND(INDEX(PROTRA_capacity!J$3:J$1699,MATCH(CHP_check_vensim_data!$I52,PROTRA_capacity!$F$3:$F$1699,0))&lt;&gt;0,INDEX(PROTRA_capacity!J$3:J$1699,MATCH(CHP_check_vensim_data!$H52,PROTRA_capacity!$F$3:$F$1699,0))=0),"heat 0, elec not",
IF(AND(INDEX(PROTRA_capacity!J$3:J$1699,MATCH(CHP_check_vensim_data!$I52,PROTRA_capacity!$F$3:$F$1699,0))=0,INDEX(PROTRA_capacity!J$3:J$1699,MATCH(CHP_check_vensim_data!$H52,PROTRA_capacity!$F$3:$F$1699,0))=0),"",
INDEX(PROTRA_capacity!J$3:J$1699,MATCH(CHP_check_vensim_data!$H52,PROTRA_capacity!$F$3:$F$1699,0))/INDEX(PROTRA_capacity!J$3:J$1699,MATCH(CHP_check_vensim_data!$I52,PROTRA_capacity!$F$3:$F$1699,0))
)))</f>
        <v/>
      </c>
      <c r="O52" s="16" t="str">
        <f>IF(AND(INDEX(PROTRA_capacity!K$3:K$1699,MATCH(CHP_check_vensim_data!$H52,PROTRA_capacity!$F$3:$F$1699,0))&lt;&gt;0,INDEX(PROTRA_capacity!K$3:K$1699,MATCH(CHP_check_vensim_data!$I52,PROTRA_capacity!$F$3:$F$1699,0))=0),"elec 0, heat not",
IF(AND(INDEX(PROTRA_capacity!K$3:K$1699,MATCH(CHP_check_vensim_data!$I52,PROTRA_capacity!$F$3:$F$1699,0))&lt;&gt;0,INDEX(PROTRA_capacity!K$3:K$1699,MATCH(CHP_check_vensim_data!$H52,PROTRA_capacity!$F$3:$F$1699,0))=0),"heat 0, elec not",
IF(AND(INDEX(PROTRA_capacity!K$3:K$1699,MATCH(CHP_check_vensim_data!$I52,PROTRA_capacity!$F$3:$F$1699,0))=0,INDEX(PROTRA_capacity!K$3:K$1699,MATCH(CHP_check_vensim_data!$H52,PROTRA_capacity!$F$3:$F$1699,0))=0),"",
INDEX(PROTRA_capacity!K$3:K$1699,MATCH(CHP_check_vensim_data!$H52,PROTRA_capacity!$F$3:$F$1699,0))/INDEX(PROTRA_capacity!K$3:K$1699,MATCH(CHP_check_vensim_data!$I52,PROTRA_capacity!$F$3:$F$1699,0))
)))</f>
        <v/>
      </c>
      <c r="P52" s="16" t="str">
        <f>IF(AND(INDEX(PROTRA_capacity!L$3:L$1699,MATCH(CHP_check_vensim_data!$H52,PROTRA_capacity!$F$3:$F$1699,0))&lt;&gt;0,INDEX(PROTRA_capacity!L$3:L$1699,MATCH(CHP_check_vensim_data!$I52,PROTRA_capacity!$F$3:$F$1699,0))=0),"elec 0, heat not",
IF(AND(INDEX(PROTRA_capacity!L$3:L$1699,MATCH(CHP_check_vensim_data!$I52,PROTRA_capacity!$F$3:$F$1699,0))&lt;&gt;0,INDEX(PROTRA_capacity!L$3:L$1699,MATCH(CHP_check_vensim_data!$H52,PROTRA_capacity!$F$3:$F$1699,0))=0),"heat 0, elec not",
IF(AND(INDEX(PROTRA_capacity!L$3:L$1699,MATCH(CHP_check_vensim_data!$I52,PROTRA_capacity!$F$3:$F$1699,0))=0,INDEX(PROTRA_capacity!L$3:L$1699,MATCH(CHP_check_vensim_data!$H52,PROTRA_capacity!$F$3:$F$1699,0))=0),"",
INDEX(PROTRA_capacity!L$3:L$1699,MATCH(CHP_check_vensim_data!$H52,PROTRA_capacity!$F$3:$F$1699,0))/INDEX(PROTRA_capacity!L$3:L$1699,MATCH(CHP_check_vensim_data!$I52,PROTRA_capacity!$F$3:$F$1699,0))
)))</f>
        <v/>
      </c>
      <c r="Q52" s="16" t="str">
        <f>IF(AND(INDEX(PROTRA_capacity!M$3:M$1699,MATCH(CHP_check_vensim_data!$H52,PROTRA_capacity!$F$3:$F$1699,0))&lt;&gt;0,INDEX(PROTRA_capacity!M$3:M$1699,MATCH(CHP_check_vensim_data!$I52,PROTRA_capacity!$F$3:$F$1699,0))=0),"elec 0, heat not",
IF(AND(INDEX(PROTRA_capacity!M$3:M$1699,MATCH(CHP_check_vensim_data!$I52,PROTRA_capacity!$F$3:$F$1699,0))&lt;&gt;0,INDEX(PROTRA_capacity!M$3:M$1699,MATCH(CHP_check_vensim_data!$H52,PROTRA_capacity!$F$3:$F$1699,0))=0),"heat 0, elec not",
IF(AND(INDEX(PROTRA_capacity!M$3:M$1699,MATCH(CHP_check_vensim_data!$I52,PROTRA_capacity!$F$3:$F$1699,0))=0,INDEX(PROTRA_capacity!M$3:M$1699,MATCH(CHP_check_vensim_data!$H52,PROTRA_capacity!$F$3:$F$1699,0))=0),"",
INDEX(PROTRA_capacity!M$3:M$1699,MATCH(CHP_check_vensim_data!$H52,PROTRA_capacity!$F$3:$F$1699,0))/INDEX(PROTRA_capacity!M$3:M$1699,MATCH(CHP_check_vensim_data!$I52,PROTRA_capacity!$F$3:$F$1699,0))
)))</f>
        <v/>
      </c>
      <c r="R52" s="16" t="str">
        <f>IF(AND(INDEX(PROTRA_capacity!N$3:N$1699,MATCH(CHP_check_vensim_data!$H52,PROTRA_capacity!$F$3:$F$1699,0))&lt;&gt;0,INDEX(PROTRA_capacity!N$3:N$1699,MATCH(CHP_check_vensim_data!$I52,PROTRA_capacity!$F$3:$F$1699,0))=0),"elec 0, heat not",
IF(AND(INDEX(PROTRA_capacity!N$3:N$1699,MATCH(CHP_check_vensim_data!$I52,PROTRA_capacity!$F$3:$F$1699,0))&lt;&gt;0,INDEX(PROTRA_capacity!N$3:N$1699,MATCH(CHP_check_vensim_data!$H52,PROTRA_capacity!$F$3:$F$1699,0))=0),"heat 0, elec not",
IF(AND(INDEX(PROTRA_capacity!N$3:N$1699,MATCH(CHP_check_vensim_data!$I52,PROTRA_capacity!$F$3:$F$1699,0))=0,INDEX(PROTRA_capacity!N$3:N$1699,MATCH(CHP_check_vensim_data!$H52,PROTRA_capacity!$F$3:$F$1699,0))=0),"",
INDEX(PROTRA_capacity!N$3:N$1699,MATCH(CHP_check_vensim_data!$H52,PROTRA_capacity!$F$3:$F$1699,0))/INDEX(PROTRA_capacity!N$3:N$1699,MATCH(CHP_check_vensim_data!$I52,PROTRA_capacity!$F$3:$F$1699,0))
)))</f>
        <v/>
      </c>
      <c r="S52" s="16" t="str">
        <f>IF(AND(INDEX(PROTRA_capacity!O$3:O$1699,MATCH(CHP_check_vensim_data!$H52,PROTRA_capacity!$F$3:$F$1699,0))&lt;&gt;0,INDEX(PROTRA_capacity!O$3:O$1699,MATCH(CHP_check_vensim_data!$I52,PROTRA_capacity!$F$3:$F$1699,0))=0),"elec 0, heat not",
IF(AND(INDEX(PROTRA_capacity!O$3:O$1699,MATCH(CHP_check_vensim_data!$I52,PROTRA_capacity!$F$3:$F$1699,0))&lt;&gt;0,INDEX(PROTRA_capacity!O$3:O$1699,MATCH(CHP_check_vensim_data!$H52,PROTRA_capacity!$F$3:$F$1699,0))=0),"heat 0, elec not",
IF(AND(INDEX(PROTRA_capacity!O$3:O$1699,MATCH(CHP_check_vensim_data!$I52,PROTRA_capacity!$F$3:$F$1699,0))=0,INDEX(PROTRA_capacity!O$3:O$1699,MATCH(CHP_check_vensim_data!$H52,PROTRA_capacity!$F$3:$F$1699,0))=0),"",
INDEX(PROTRA_capacity!O$3:O$1699,MATCH(CHP_check_vensim_data!$H52,PROTRA_capacity!$F$3:$F$1699,0))/INDEX(PROTRA_capacity!O$3:O$1699,MATCH(CHP_check_vensim_data!$I52,PROTRA_capacity!$F$3:$F$1699,0))
)))</f>
        <v/>
      </c>
      <c r="T52" s="16" t="str">
        <f>IF(AND(INDEX(PROTRA_capacity!P$3:P$1699,MATCH(CHP_check_vensim_data!$H52,PROTRA_capacity!$F$3:$F$1699,0))&lt;&gt;0,INDEX(PROTRA_capacity!P$3:P$1699,MATCH(CHP_check_vensim_data!$I52,PROTRA_capacity!$F$3:$F$1699,0))=0),"elec 0, heat not",
IF(AND(INDEX(PROTRA_capacity!P$3:P$1699,MATCH(CHP_check_vensim_data!$I52,PROTRA_capacity!$F$3:$F$1699,0))&lt;&gt;0,INDEX(PROTRA_capacity!P$3:P$1699,MATCH(CHP_check_vensim_data!$H52,PROTRA_capacity!$F$3:$F$1699,0))=0),"heat 0, elec not",
IF(AND(INDEX(PROTRA_capacity!P$3:P$1699,MATCH(CHP_check_vensim_data!$I52,PROTRA_capacity!$F$3:$F$1699,0))=0,INDEX(PROTRA_capacity!P$3:P$1699,MATCH(CHP_check_vensim_data!$H52,PROTRA_capacity!$F$3:$F$1699,0))=0),"",
INDEX(PROTRA_capacity!P$3:P$1699,MATCH(CHP_check_vensim_data!$H52,PROTRA_capacity!$F$3:$F$1699,0))/INDEX(PROTRA_capacity!P$3:P$1699,MATCH(CHP_check_vensim_data!$I52,PROTRA_capacity!$F$3:$F$1699,0))
)))</f>
        <v/>
      </c>
      <c r="U52" s="16" t="str">
        <f>IF(AND(INDEX(PROTRA_capacity!Q$3:Q$1699,MATCH(CHP_check_vensim_data!$H52,PROTRA_capacity!$F$3:$F$1699,0))&lt;&gt;0,INDEX(PROTRA_capacity!Q$3:Q$1699,MATCH(CHP_check_vensim_data!$I52,PROTRA_capacity!$F$3:$F$1699,0))=0),"elec 0, heat not",
IF(AND(INDEX(PROTRA_capacity!Q$3:Q$1699,MATCH(CHP_check_vensim_data!$I52,PROTRA_capacity!$F$3:$F$1699,0))&lt;&gt;0,INDEX(PROTRA_capacity!Q$3:Q$1699,MATCH(CHP_check_vensim_data!$H52,PROTRA_capacity!$F$3:$F$1699,0))=0),"heat 0, elec not",
IF(AND(INDEX(PROTRA_capacity!Q$3:Q$1699,MATCH(CHP_check_vensim_data!$I52,PROTRA_capacity!$F$3:$F$1699,0))=0,INDEX(PROTRA_capacity!Q$3:Q$1699,MATCH(CHP_check_vensim_data!$H52,PROTRA_capacity!$F$3:$F$1699,0))=0),"",
INDEX(PROTRA_capacity!Q$3:Q$1699,MATCH(CHP_check_vensim_data!$H52,PROTRA_capacity!$F$3:$F$1699,0))/INDEX(PROTRA_capacity!Q$3:Q$1699,MATCH(CHP_check_vensim_data!$I52,PROTRA_capacity!$F$3:$F$1699,0))
)))</f>
        <v/>
      </c>
      <c r="V52" s="16" t="str">
        <f>IF(AND(INDEX(PROTRA_capacity!R$3:R$1699,MATCH(CHP_check_vensim_data!$H52,PROTRA_capacity!$F$3:$F$1699,0))&lt;&gt;0,INDEX(PROTRA_capacity!R$3:R$1699,MATCH(CHP_check_vensim_data!$I52,PROTRA_capacity!$F$3:$F$1699,0))=0),"elec 0, heat not",
IF(AND(INDEX(PROTRA_capacity!R$3:R$1699,MATCH(CHP_check_vensim_data!$I52,PROTRA_capacity!$F$3:$F$1699,0))&lt;&gt;0,INDEX(PROTRA_capacity!R$3:R$1699,MATCH(CHP_check_vensim_data!$H52,PROTRA_capacity!$F$3:$F$1699,0))=0),"heat 0, elec not",
IF(AND(INDEX(PROTRA_capacity!R$3:R$1699,MATCH(CHP_check_vensim_data!$I52,PROTRA_capacity!$F$3:$F$1699,0))=0,INDEX(PROTRA_capacity!R$3:R$1699,MATCH(CHP_check_vensim_data!$H52,PROTRA_capacity!$F$3:$F$1699,0))=0),"",
INDEX(PROTRA_capacity!R$3:R$1699,MATCH(CHP_check_vensim_data!$H52,PROTRA_capacity!$F$3:$F$1699,0))/INDEX(PROTRA_capacity!R$3:R$1699,MATCH(CHP_check_vensim_data!$I52,PROTRA_capacity!$F$3:$F$1699,0))
)))</f>
        <v/>
      </c>
      <c r="W52" s="16" t="str">
        <f>IF(AND(INDEX(PROTRA_capacity!S$3:S$1699,MATCH(CHP_check_vensim_data!$H52,PROTRA_capacity!$F$3:$F$1699,0))&lt;&gt;0,INDEX(PROTRA_capacity!S$3:S$1699,MATCH(CHP_check_vensim_data!$I52,PROTRA_capacity!$F$3:$F$1699,0))=0),"elec 0, heat not",
IF(AND(INDEX(PROTRA_capacity!S$3:S$1699,MATCH(CHP_check_vensim_data!$I52,PROTRA_capacity!$F$3:$F$1699,0))&lt;&gt;0,INDEX(PROTRA_capacity!S$3:S$1699,MATCH(CHP_check_vensim_data!$H52,PROTRA_capacity!$F$3:$F$1699,0))=0),"heat 0, elec not",
IF(AND(INDEX(PROTRA_capacity!S$3:S$1699,MATCH(CHP_check_vensim_data!$I52,PROTRA_capacity!$F$3:$F$1699,0))=0,INDEX(PROTRA_capacity!S$3:S$1699,MATCH(CHP_check_vensim_data!$H52,PROTRA_capacity!$F$3:$F$1699,0))=0),"",
INDEX(PROTRA_capacity!S$3:S$1699,MATCH(CHP_check_vensim_data!$H52,PROTRA_capacity!$F$3:$F$1699,0))/INDEX(PROTRA_capacity!S$3:S$1699,MATCH(CHP_check_vensim_data!$I52,PROTRA_capacity!$F$3:$F$1699,0))
)))</f>
        <v/>
      </c>
      <c r="X52" s="16" t="str">
        <f>IF(AND(INDEX(PROTRA_capacity!T$3:T$1699,MATCH(CHP_check_vensim_data!$H52,PROTRA_capacity!$F$3:$F$1699,0))&lt;&gt;0,INDEX(PROTRA_capacity!T$3:T$1699,MATCH(CHP_check_vensim_data!$I52,PROTRA_capacity!$F$3:$F$1699,0))=0),"elec 0, heat not",
IF(AND(INDEX(PROTRA_capacity!T$3:T$1699,MATCH(CHP_check_vensim_data!$I52,PROTRA_capacity!$F$3:$F$1699,0))&lt;&gt;0,INDEX(PROTRA_capacity!T$3:T$1699,MATCH(CHP_check_vensim_data!$H52,PROTRA_capacity!$F$3:$F$1699,0))=0),"heat 0, elec not",
IF(AND(INDEX(PROTRA_capacity!T$3:T$1699,MATCH(CHP_check_vensim_data!$I52,PROTRA_capacity!$F$3:$F$1699,0))=0,INDEX(PROTRA_capacity!T$3:T$1699,MATCH(CHP_check_vensim_data!$H52,PROTRA_capacity!$F$3:$F$1699,0))=0),"",
INDEX(PROTRA_capacity!T$3:T$1699,MATCH(CHP_check_vensim_data!$H52,PROTRA_capacity!$F$3:$F$1699,0))/INDEX(PROTRA_capacity!T$3:T$1699,MATCH(CHP_check_vensim_data!$I52,PROTRA_capacity!$F$3:$F$1699,0))
)))</f>
        <v/>
      </c>
      <c r="Y52" s="16" t="str">
        <f>IF(AND(INDEX(PROTRA_capacity!U$3:U$1699,MATCH(CHP_check_vensim_data!$H52,PROTRA_capacity!$F$3:$F$1699,0))&lt;&gt;0,INDEX(PROTRA_capacity!U$3:U$1699,MATCH(CHP_check_vensim_data!$I52,PROTRA_capacity!$F$3:$F$1699,0))=0),"elec 0, heat not",
IF(AND(INDEX(PROTRA_capacity!U$3:U$1699,MATCH(CHP_check_vensim_data!$I52,PROTRA_capacity!$F$3:$F$1699,0))&lt;&gt;0,INDEX(PROTRA_capacity!U$3:U$1699,MATCH(CHP_check_vensim_data!$H52,PROTRA_capacity!$F$3:$F$1699,0))=0),"heat 0, elec not",
IF(AND(INDEX(PROTRA_capacity!U$3:U$1699,MATCH(CHP_check_vensim_data!$I52,PROTRA_capacity!$F$3:$F$1699,0))=0,INDEX(PROTRA_capacity!U$3:U$1699,MATCH(CHP_check_vensim_data!$H52,PROTRA_capacity!$F$3:$F$1699,0))=0),"",
INDEX(PROTRA_capacity!U$3:U$1699,MATCH(CHP_check_vensim_data!$H52,PROTRA_capacity!$F$3:$F$1699,0))/INDEX(PROTRA_capacity!U$3:U$1699,MATCH(CHP_check_vensim_data!$I52,PROTRA_capacity!$F$3:$F$1699,0))
)))</f>
        <v/>
      </c>
      <c r="Z52" s="72" t="e">
        <f t="shared" si="3"/>
        <v>#DIV/0!</v>
      </c>
    </row>
    <row r="53" spans="1:26" x14ac:dyDescent="0.35">
      <c r="A53" t="s">
        <v>74</v>
      </c>
      <c r="B53" t="s">
        <v>41</v>
      </c>
      <c r="C53" t="str">
        <f t="shared" ref="C53:C56" si="28">A53&amp;"_"&amp;B53</f>
        <v>LATAM_TO_heat</v>
      </c>
      <c r="D53" t="str">
        <f t="shared" ref="D53:D56" si="29">IF(B53="TO_heat","PROTRA_CHP_HP_I","PROTRA_CHP_PP_I")</f>
        <v>PROTRA_CHP_HP_I</v>
      </c>
      <c r="E53" t="s">
        <v>0</v>
      </c>
      <c r="F53" t="str">
        <f t="shared" ref="F53:F56" si="30">MID(E53,8,3)</f>
        <v>CHP</v>
      </c>
      <c r="G53" t="str">
        <f t="shared" si="25"/>
        <v>els</v>
      </c>
      <c r="H53" t="str">
        <f t="shared" si="26"/>
        <v>LATAMTO_heatPROTRA_CHP_gas_fuels</v>
      </c>
      <c r="I53" t="str">
        <f t="shared" si="27"/>
        <v>LATAMTO_elecPROTRA_CHP_gas_fuels</v>
      </c>
      <c r="J53" s="16" t="e">
        <f>IF(AND(INDEX(PROTRA_capacity!#REF!,MATCH(CHP_check_vensim_data!$H53,PROTRA_capacity!$F$3:$F$1699,0))&lt;&gt;0,INDEX(PROTRA_capacity!#REF!,MATCH(CHP_check_vensim_data!$I53,PROTRA_capacity!$F$3:$F$1699,0))=0),"elec 0, heat not",
IF(AND(INDEX(PROTRA_capacity!#REF!,MATCH(CHP_check_vensim_data!$I53,PROTRA_capacity!$F$3:$F$1699,0))&lt;&gt;0,INDEX(PROTRA_capacity!#REF!,MATCH(CHP_check_vensim_data!$H53,PROTRA_capacity!$F$3:$F$1699,0))=0),"heat 0, elec not",
IF(AND(INDEX(PROTRA_capacity!#REF!,MATCH(CHP_check_vensim_data!$I53,PROTRA_capacity!$F$3:$F$1699,0))=0,INDEX(PROTRA_capacity!#REF!,MATCH(CHP_check_vensim_data!$H53,PROTRA_capacity!$F$3:$F$1699,0))=0),"",
INDEX(PROTRA_capacity!#REF!,MATCH(CHP_check_vensim_data!$H53,PROTRA_capacity!$F$3:$F$1699,0))/INDEX(PROTRA_capacity!#REF!,MATCH(CHP_check_vensim_data!$I53,PROTRA_capacity!$F$3:$F$1699,0))
)))</f>
        <v>#REF!</v>
      </c>
      <c r="K53" s="16" t="str">
        <f>IF(AND(INDEX(PROTRA_capacity!G$3:G$1699,MATCH(CHP_check_vensim_data!$H53,PROTRA_capacity!$F$3:$F$1699,0))&lt;&gt;0,INDEX(PROTRA_capacity!G$3:G$1699,MATCH(CHP_check_vensim_data!$I53,PROTRA_capacity!$F$3:$F$1699,0))=0),"elec 0, heat not",
IF(AND(INDEX(PROTRA_capacity!G$3:G$1699,MATCH(CHP_check_vensim_data!$I53,PROTRA_capacity!$F$3:$F$1699,0))&lt;&gt;0,INDEX(PROTRA_capacity!G$3:G$1699,MATCH(CHP_check_vensim_data!$H53,PROTRA_capacity!$F$3:$F$1699,0))=0),"heat 0, elec not",
IF(AND(INDEX(PROTRA_capacity!G$3:G$1699,MATCH(CHP_check_vensim_data!$I53,PROTRA_capacity!$F$3:$F$1699,0))=0,INDEX(PROTRA_capacity!G$3:G$1699,MATCH(CHP_check_vensim_data!$H53,PROTRA_capacity!$F$3:$F$1699,0))=0),"",
INDEX(PROTRA_capacity!G$3:G$1699,MATCH(CHP_check_vensim_data!$H53,PROTRA_capacity!$F$3:$F$1699,0))/INDEX(PROTRA_capacity!G$3:G$1699,MATCH(CHP_check_vensim_data!$I53,PROTRA_capacity!$F$3:$F$1699,0))
)))</f>
        <v/>
      </c>
      <c r="L53" s="16" t="str">
        <f>IF(AND(INDEX(PROTRA_capacity!H$3:H$1699,MATCH(CHP_check_vensim_data!$H53,PROTRA_capacity!$F$3:$F$1699,0))&lt;&gt;0,INDEX(PROTRA_capacity!H$3:H$1699,MATCH(CHP_check_vensim_data!$I53,PROTRA_capacity!$F$3:$F$1699,0))=0),"elec 0, heat not",
IF(AND(INDEX(PROTRA_capacity!H$3:H$1699,MATCH(CHP_check_vensim_data!$I53,PROTRA_capacity!$F$3:$F$1699,0))&lt;&gt;0,INDEX(PROTRA_capacity!H$3:H$1699,MATCH(CHP_check_vensim_data!$H53,PROTRA_capacity!$F$3:$F$1699,0))=0),"heat 0, elec not",
IF(AND(INDEX(PROTRA_capacity!H$3:H$1699,MATCH(CHP_check_vensim_data!$I53,PROTRA_capacity!$F$3:$F$1699,0))=0,INDEX(PROTRA_capacity!H$3:H$1699,MATCH(CHP_check_vensim_data!$H53,PROTRA_capacity!$F$3:$F$1699,0))=0),"",
INDEX(PROTRA_capacity!H$3:H$1699,MATCH(CHP_check_vensim_data!$H53,PROTRA_capacity!$F$3:$F$1699,0))/INDEX(PROTRA_capacity!H$3:H$1699,MATCH(CHP_check_vensim_data!$I53,PROTRA_capacity!$F$3:$F$1699,0))
)))</f>
        <v/>
      </c>
      <c r="M53" s="16" t="str">
        <f>IF(AND(INDEX(PROTRA_capacity!I$3:I$1699,MATCH(CHP_check_vensim_data!$H53,PROTRA_capacity!$F$3:$F$1699,0))&lt;&gt;0,INDEX(PROTRA_capacity!I$3:I$1699,MATCH(CHP_check_vensim_data!$I53,PROTRA_capacity!$F$3:$F$1699,0))=0),"elec 0, heat not",
IF(AND(INDEX(PROTRA_capacity!I$3:I$1699,MATCH(CHP_check_vensim_data!$I53,PROTRA_capacity!$F$3:$F$1699,0))&lt;&gt;0,INDEX(PROTRA_capacity!I$3:I$1699,MATCH(CHP_check_vensim_data!$H53,PROTRA_capacity!$F$3:$F$1699,0))=0),"heat 0, elec not",
IF(AND(INDEX(PROTRA_capacity!I$3:I$1699,MATCH(CHP_check_vensim_data!$I53,PROTRA_capacity!$F$3:$F$1699,0))=0,INDEX(PROTRA_capacity!I$3:I$1699,MATCH(CHP_check_vensim_data!$H53,PROTRA_capacity!$F$3:$F$1699,0))=0),"",
INDEX(PROTRA_capacity!I$3:I$1699,MATCH(CHP_check_vensim_data!$H53,PROTRA_capacity!$F$3:$F$1699,0))/INDEX(PROTRA_capacity!I$3:I$1699,MATCH(CHP_check_vensim_data!$I53,PROTRA_capacity!$F$3:$F$1699,0))
)))</f>
        <v/>
      </c>
      <c r="N53" s="16" t="str">
        <f>IF(AND(INDEX(PROTRA_capacity!J$3:J$1699,MATCH(CHP_check_vensim_data!$H53,PROTRA_capacity!$F$3:$F$1699,0))&lt;&gt;0,INDEX(PROTRA_capacity!J$3:J$1699,MATCH(CHP_check_vensim_data!$I53,PROTRA_capacity!$F$3:$F$1699,0))=0),"elec 0, heat not",
IF(AND(INDEX(PROTRA_capacity!J$3:J$1699,MATCH(CHP_check_vensim_data!$I53,PROTRA_capacity!$F$3:$F$1699,0))&lt;&gt;0,INDEX(PROTRA_capacity!J$3:J$1699,MATCH(CHP_check_vensim_data!$H53,PROTRA_capacity!$F$3:$F$1699,0))=0),"heat 0, elec not",
IF(AND(INDEX(PROTRA_capacity!J$3:J$1699,MATCH(CHP_check_vensim_data!$I53,PROTRA_capacity!$F$3:$F$1699,0))=0,INDEX(PROTRA_capacity!J$3:J$1699,MATCH(CHP_check_vensim_data!$H53,PROTRA_capacity!$F$3:$F$1699,0))=0),"",
INDEX(PROTRA_capacity!J$3:J$1699,MATCH(CHP_check_vensim_data!$H53,PROTRA_capacity!$F$3:$F$1699,0))/INDEX(PROTRA_capacity!J$3:J$1699,MATCH(CHP_check_vensim_data!$I53,PROTRA_capacity!$F$3:$F$1699,0))
)))</f>
        <v/>
      </c>
      <c r="O53" s="16" t="str">
        <f>IF(AND(INDEX(PROTRA_capacity!K$3:K$1699,MATCH(CHP_check_vensim_data!$H53,PROTRA_capacity!$F$3:$F$1699,0))&lt;&gt;0,INDEX(PROTRA_capacity!K$3:K$1699,MATCH(CHP_check_vensim_data!$I53,PROTRA_capacity!$F$3:$F$1699,0))=0),"elec 0, heat not",
IF(AND(INDEX(PROTRA_capacity!K$3:K$1699,MATCH(CHP_check_vensim_data!$I53,PROTRA_capacity!$F$3:$F$1699,0))&lt;&gt;0,INDEX(PROTRA_capacity!K$3:K$1699,MATCH(CHP_check_vensim_data!$H53,PROTRA_capacity!$F$3:$F$1699,0))=0),"heat 0, elec not",
IF(AND(INDEX(PROTRA_capacity!K$3:K$1699,MATCH(CHP_check_vensim_data!$I53,PROTRA_capacity!$F$3:$F$1699,0))=0,INDEX(PROTRA_capacity!K$3:K$1699,MATCH(CHP_check_vensim_data!$H53,PROTRA_capacity!$F$3:$F$1699,0))=0),"",
INDEX(PROTRA_capacity!K$3:K$1699,MATCH(CHP_check_vensim_data!$H53,PROTRA_capacity!$F$3:$F$1699,0))/INDEX(PROTRA_capacity!K$3:K$1699,MATCH(CHP_check_vensim_data!$I53,PROTRA_capacity!$F$3:$F$1699,0))
)))</f>
        <v/>
      </c>
      <c r="P53" s="16" t="str">
        <f>IF(AND(INDEX(PROTRA_capacity!L$3:L$1699,MATCH(CHP_check_vensim_data!$H53,PROTRA_capacity!$F$3:$F$1699,0))&lt;&gt;0,INDEX(PROTRA_capacity!L$3:L$1699,MATCH(CHP_check_vensim_data!$I53,PROTRA_capacity!$F$3:$F$1699,0))=0),"elec 0, heat not",
IF(AND(INDEX(PROTRA_capacity!L$3:L$1699,MATCH(CHP_check_vensim_data!$I53,PROTRA_capacity!$F$3:$F$1699,0))&lt;&gt;0,INDEX(PROTRA_capacity!L$3:L$1699,MATCH(CHP_check_vensim_data!$H53,PROTRA_capacity!$F$3:$F$1699,0))=0),"heat 0, elec not",
IF(AND(INDEX(PROTRA_capacity!L$3:L$1699,MATCH(CHP_check_vensim_data!$I53,PROTRA_capacity!$F$3:$F$1699,0))=0,INDEX(PROTRA_capacity!L$3:L$1699,MATCH(CHP_check_vensim_data!$H53,PROTRA_capacity!$F$3:$F$1699,0))=0),"",
INDEX(PROTRA_capacity!L$3:L$1699,MATCH(CHP_check_vensim_data!$H53,PROTRA_capacity!$F$3:$F$1699,0))/INDEX(PROTRA_capacity!L$3:L$1699,MATCH(CHP_check_vensim_data!$I53,PROTRA_capacity!$F$3:$F$1699,0))
)))</f>
        <v/>
      </c>
      <c r="Q53" s="16" t="str">
        <f>IF(AND(INDEX(PROTRA_capacity!M$3:M$1699,MATCH(CHP_check_vensim_data!$H53,PROTRA_capacity!$F$3:$F$1699,0))&lt;&gt;0,INDEX(PROTRA_capacity!M$3:M$1699,MATCH(CHP_check_vensim_data!$I53,PROTRA_capacity!$F$3:$F$1699,0))=0),"elec 0, heat not",
IF(AND(INDEX(PROTRA_capacity!M$3:M$1699,MATCH(CHP_check_vensim_data!$I53,PROTRA_capacity!$F$3:$F$1699,0))&lt;&gt;0,INDEX(PROTRA_capacity!M$3:M$1699,MATCH(CHP_check_vensim_data!$H53,PROTRA_capacity!$F$3:$F$1699,0))=0),"heat 0, elec not",
IF(AND(INDEX(PROTRA_capacity!M$3:M$1699,MATCH(CHP_check_vensim_data!$I53,PROTRA_capacity!$F$3:$F$1699,0))=0,INDEX(PROTRA_capacity!M$3:M$1699,MATCH(CHP_check_vensim_data!$H53,PROTRA_capacity!$F$3:$F$1699,0))=0),"",
INDEX(PROTRA_capacity!M$3:M$1699,MATCH(CHP_check_vensim_data!$H53,PROTRA_capacity!$F$3:$F$1699,0))/INDEX(PROTRA_capacity!M$3:M$1699,MATCH(CHP_check_vensim_data!$I53,PROTRA_capacity!$F$3:$F$1699,0))
)))</f>
        <v/>
      </c>
      <c r="R53" s="16" t="str">
        <f>IF(AND(INDEX(PROTRA_capacity!N$3:N$1699,MATCH(CHP_check_vensim_data!$H53,PROTRA_capacity!$F$3:$F$1699,0))&lt;&gt;0,INDEX(PROTRA_capacity!N$3:N$1699,MATCH(CHP_check_vensim_data!$I53,PROTRA_capacity!$F$3:$F$1699,0))=0),"elec 0, heat not",
IF(AND(INDEX(PROTRA_capacity!N$3:N$1699,MATCH(CHP_check_vensim_data!$I53,PROTRA_capacity!$F$3:$F$1699,0))&lt;&gt;0,INDEX(PROTRA_capacity!N$3:N$1699,MATCH(CHP_check_vensim_data!$H53,PROTRA_capacity!$F$3:$F$1699,0))=0),"heat 0, elec not",
IF(AND(INDEX(PROTRA_capacity!N$3:N$1699,MATCH(CHP_check_vensim_data!$I53,PROTRA_capacity!$F$3:$F$1699,0))=0,INDEX(PROTRA_capacity!N$3:N$1699,MATCH(CHP_check_vensim_data!$H53,PROTRA_capacity!$F$3:$F$1699,0))=0),"",
INDEX(PROTRA_capacity!N$3:N$1699,MATCH(CHP_check_vensim_data!$H53,PROTRA_capacity!$F$3:$F$1699,0))/INDEX(PROTRA_capacity!N$3:N$1699,MATCH(CHP_check_vensim_data!$I53,PROTRA_capacity!$F$3:$F$1699,0))
)))</f>
        <v/>
      </c>
      <c r="S53" s="16" t="str">
        <f>IF(AND(INDEX(PROTRA_capacity!O$3:O$1699,MATCH(CHP_check_vensim_data!$H53,PROTRA_capacity!$F$3:$F$1699,0))&lt;&gt;0,INDEX(PROTRA_capacity!O$3:O$1699,MATCH(CHP_check_vensim_data!$I53,PROTRA_capacity!$F$3:$F$1699,0))=0),"elec 0, heat not",
IF(AND(INDEX(PROTRA_capacity!O$3:O$1699,MATCH(CHP_check_vensim_data!$I53,PROTRA_capacity!$F$3:$F$1699,0))&lt;&gt;0,INDEX(PROTRA_capacity!O$3:O$1699,MATCH(CHP_check_vensim_data!$H53,PROTRA_capacity!$F$3:$F$1699,0))=0),"heat 0, elec not",
IF(AND(INDEX(PROTRA_capacity!O$3:O$1699,MATCH(CHP_check_vensim_data!$I53,PROTRA_capacity!$F$3:$F$1699,0))=0,INDEX(PROTRA_capacity!O$3:O$1699,MATCH(CHP_check_vensim_data!$H53,PROTRA_capacity!$F$3:$F$1699,0))=0),"",
INDEX(PROTRA_capacity!O$3:O$1699,MATCH(CHP_check_vensim_data!$H53,PROTRA_capacity!$F$3:$F$1699,0))/INDEX(PROTRA_capacity!O$3:O$1699,MATCH(CHP_check_vensim_data!$I53,PROTRA_capacity!$F$3:$F$1699,0))
)))</f>
        <v/>
      </c>
      <c r="T53" s="16" t="str">
        <f>IF(AND(INDEX(PROTRA_capacity!P$3:P$1699,MATCH(CHP_check_vensim_data!$H53,PROTRA_capacity!$F$3:$F$1699,0))&lt;&gt;0,INDEX(PROTRA_capacity!P$3:P$1699,MATCH(CHP_check_vensim_data!$I53,PROTRA_capacity!$F$3:$F$1699,0))=0),"elec 0, heat not",
IF(AND(INDEX(PROTRA_capacity!P$3:P$1699,MATCH(CHP_check_vensim_data!$I53,PROTRA_capacity!$F$3:$F$1699,0))&lt;&gt;0,INDEX(PROTRA_capacity!P$3:P$1699,MATCH(CHP_check_vensim_data!$H53,PROTRA_capacity!$F$3:$F$1699,0))=0),"heat 0, elec not",
IF(AND(INDEX(PROTRA_capacity!P$3:P$1699,MATCH(CHP_check_vensim_data!$I53,PROTRA_capacity!$F$3:$F$1699,0))=0,INDEX(PROTRA_capacity!P$3:P$1699,MATCH(CHP_check_vensim_data!$H53,PROTRA_capacity!$F$3:$F$1699,0))=0),"",
INDEX(PROTRA_capacity!P$3:P$1699,MATCH(CHP_check_vensim_data!$H53,PROTRA_capacity!$F$3:$F$1699,0))/INDEX(PROTRA_capacity!P$3:P$1699,MATCH(CHP_check_vensim_data!$I53,PROTRA_capacity!$F$3:$F$1699,0))
)))</f>
        <v/>
      </c>
      <c r="U53" s="16" t="str">
        <f>IF(AND(INDEX(PROTRA_capacity!Q$3:Q$1699,MATCH(CHP_check_vensim_data!$H53,PROTRA_capacity!$F$3:$F$1699,0))&lt;&gt;0,INDEX(PROTRA_capacity!Q$3:Q$1699,MATCH(CHP_check_vensim_data!$I53,PROTRA_capacity!$F$3:$F$1699,0))=0),"elec 0, heat not",
IF(AND(INDEX(PROTRA_capacity!Q$3:Q$1699,MATCH(CHP_check_vensim_data!$I53,PROTRA_capacity!$F$3:$F$1699,0))&lt;&gt;0,INDEX(PROTRA_capacity!Q$3:Q$1699,MATCH(CHP_check_vensim_data!$H53,PROTRA_capacity!$F$3:$F$1699,0))=0),"heat 0, elec not",
IF(AND(INDEX(PROTRA_capacity!Q$3:Q$1699,MATCH(CHP_check_vensim_data!$I53,PROTRA_capacity!$F$3:$F$1699,0))=0,INDEX(PROTRA_capacity!Q$3:Q$1699,MATCH(CHP_check_vensim_data!$H53,PROTRA_capacity!$F$3:$F$1699,0))=0),"",
INDEX(PROTRA_capacity!Q$3:Q$1699,MATCH(CHP_check_vensim_data!$H53,PROTRA_capacity!$F$3:$F$1699,0))/INDEX(PROTRA_capacity!Q$3:Q$1699,MATCH(CHP_check_vensim_data!$I53,PROTRA_capacity!$F$3:$F$1699,0))
)))</f>
        <v/>
      </c>
      <c r="V53" s="16" t="str">
        <f>IF(AND(INDEX(PROTRA_capacity!R$3:R$1699,MATCH(CHP_check_vensim_data!$H53,PROTRA_capacity!$F$3:$F$1699,0))&lt;&gt;0,INDEX(PROTRA_capacity!R$3:R$1699,MATCH(CHP_check_vensim_data!$I53,PROTRA_capacity!$F$3:$F$1699,0))=0),"elec 0, heat not",
IF(AND(INDEX(PROTRA_capacity!R$3:R$1699,MATCH(CHP_check_vensim_data!$I53,PROTRA_capacity!$F$3:$F$1699,0))&lt;&gt;0,INDEX(PROTRA_capacity!R$3:R$1699,MATCH(CHP_check_vensim_data!$H53,PROTRA_capacity!$F$3:$F$1699,0))=0),"heat 0, elec not",
IF(AND(INDEX(PROTRA_capacity!R$3:R$1699,MATCH(CHP_check_vensim_data!$I53,PROTRA_capacity!$F$3:$F$1699,0))=0,INDEX(PROTRA_capacity!R$3:R$1699,MATCH(CHP_check_vensim_data!$H53,PROTRA_capacity!$F$3:$F$1699,0))=0),"",
INDEX(PROTRA_capacity!R$3:R$1699,MATCH(CHP_check_vensim_data!$H53,PROTRA_capacity!$F$3:$F$1699,0))/INDEX(PROTRA_capacity!R$3:R$1699,MATCH(CHP_check_vensim_data!$I53,PROTRA_capacity!$F$3:$F$1699,0))
)))</f>
        <v/>
      </c>
      <c r="W53" s="16" t="str">
        <f>IF(AND(INDEX(PROTRA_capacity!S$3:S$1699,MATCH(CHP_check_vensim_data!$H53,PROTRA_capacity!$F$3:$F$1699,0))&lt;&gt;0,INDEX(PROTRA_capacity!S$3:S$1699,MATCH(CHP_check_vensim_data!$I53,PROTRA_capacity!$F$3:$F$1699,0))=0),"elec 0, heat not",
IF(AND(INDEX(PROTRA_capacity!S$3:S$1699,MATCH(CHP_check_vensim_data!$I53,PROTRA_capacity!$F$3:$F$1699,0))&lt;&gt;0,INDEX(PROTRA_capacity!S$3:S$1699,MATCH(CHP_check_vensim_data!$H53,PROTRA_capacity!$F$3:$F$1699,0))=0),"heat 0, elec not",
IF(AND(INDEX(PROTRA_capacity!S$3:S$1699,MATCH(CHP_check_vensim_data!$I53,PROTRA_capacity!$F$3:$F$1699,0))=0,INDEX(PROTRA_capacity!S$3:S$1699,MATCH(CHP_check_vensim_data!$H53,PROTRA_capacity!$F$3:$F$1699,0))=0),"",
INDEX(PROTRA_capacity!S$3:S$1699,MATCH(CHP_check_vensim_data!$H53,PROTRA_capacity!$F$3:$F$1699,0))/INDEX(PROTRA_capacity!S$3:S$1699,MATCH(CHP_check_vensim_data!$I53,PROTRA_capacity!$F$3:$F$1699,0))
)))</f>
        <v/>
      </c>
      <c r="X53" s="16" t="str">
        <f>IF(AND(INDEX(PROTRA_capacity!T$3:T$1699,MATCH(CHP_check_vensim_data!$H53,PROTRA_capacity!$F$3:$F$1699,0))&lt;&gt;0,INDEX(PROTRA_capacity!T$3:T$1699,MATCH(CHP_check_vensim_data!$I53,PROTRA_capacity!$F$3:$F$1699,0))=0),"elec 0, heat not",
IF(AND(INDEX(PROTRA_capacity!T$3:T$1699,MATCH(CHP_check_vensim_data!$I53,PROTRA_capacity!$F$3:$F$1699,0))&lt;&gt;0,INDEX(PROTRA_capacity!T$3:T$1699,MATCH(CHP_check_vensim_data!$H53,PROTRA_capacity!$F$3:$F$1699,0))=0),"heat 0, elec not",
IF(AND(INDEX(PROTRA_capacity!T$3:T$1699,MATCH(CHP_check_vensim_data!$I53,PROTRA_capacity!$F$3:$F$1699,0))=0,INDEX(PROTRA_capacity!T$3:T$1699,MATCH(CHP_check_vensim_data!$H53,PROTRA_capacity!$F$3:$F$1699,0))=0),"",
INDEX(PROTRA_capacity!T$3:T$1699,MATCH(CHP_check_vensim_data!$H53,PROTRA_capacity!$F$3:$F$1699,0))/INDEX(PROTRA_capacity!T$3:T$1699,MATCH(CHP_check_vensim_data!$I53,PROTRA_capacity!$F$3:$F$1699,0))
)))</f>
        <v/>
      </c>
      <c r="Y53" s="16" t="str">
        <f>IF(AND(INDEX(PROTRA_capacity!U$3:U$1699,MATCH(CHP_check_vensim_data!$H53,PROTRA_capacity!$F$3:$F$1699,0))&lt;&gt;0,INDEX(PROTRA_capacity!U$3:U$1699,MATCH(CHP_check_vensim_data!$I53,PROTRA_capacity!$F$3:$F$1699,0))=0),"elec 0, heat not",
IF(AND(INDEX(PROTRA_capacity!U$3:U$1699,MATCH(CHP_check_vensim_data!$I53,PROTRA_capacity!$F$3:$F$1699,0))&lt;&gt;0,INDEX(PROTRA_capacity!U$3:U$1699,MATCH(CHP_check_vensim_data!$H53,PROTRA_capacity!$F$3:$F$1699,0))=0),"heat 0, elec not",
IF(AND(INDEX(PROTRA_capacity!U$3:U$1699,MATCH(CHP_check_vensim_data!$I53,PROTRA_capacity!$F$3:$F$1699,0))=0,INDEX(PROTRA_capacity!U$3:U$1699,MATCH(CHP_check_vensim_data!$H53,PROTRA_capacity!$F$3:$F$1699,0))=0),"",
INDEX(PROTRA_capacity!U$3:U$1699,MATCH(CHP_check_vensim_data!$H53,PROTRA_capacity!$F$3:$F$1699,0))/INDEX(PROTRA_capacity!U$3:U$1699,MATCH(CHP_check_vensim_data!$I53,PROTRA_capacity!$F$3:$F$1699,0))
)))</f>
        <v/>
      </c>
      <c r="Z53" s="72" t="e">
        <f t="shared" si="3"/>
        <v>#DIV/0!</v>
      </c>
    </row>
    <row r="54" spans="1:26" x14ac:dyDescent="0.35">
      <c r="A54" t="s">
        <v>74</v>
      </c>
      <c r="B54" t="s">
        <v>41</v>
      </c>
      <c r="C54" t="str">
        <f t="shared" si="28"/>
        <v>LATAM_TO_heat</v>
      </c>
      <c r="D54" t="str">
        <f t="shared" si="29"/>
        <v>PROTRA_CHP_HP_I</v>
      </c>
      <c r="E54" t="s">
        <v>1</v>
      </c>
      <c r="F54" t="str">
        <f t="shared" si="30"/>
        <v>CHP</v>
      </c>
      <c r="G54" t="str">
        <f t="shared" si="25"/>
        <v>CCS</v>
      </c>
      <c r="H54" t="str">
        <f t="shared" si="26"/>
        <v>LATAMTO_heatPROTRA_CHP_gas_fuels_CCS</v>
      </c>
      <c r="I54" t="str">
        <f t="shared" si="27"/>
        <v>LATAMTO_elecPROTRA_CHP_gas_fuels_CCS</v>
      </c>
      <c r="J54" s="16" t="e">
        <f>IF(AND(INDEX(PROTRA_capacity!#REF!,MATCH(CHP_check_vensim_data!$H54,PROTRA_capacity!$F$3:$F$1699,0))&lt;&gt;0,INDEX(PROTRA_capacity!#REF!,MATCH(CHP_check_vensim_data!$I54,PROTRA_capacity!$F$3:$F$1699,0))=0),"elec 0, heat not",
IF(AND(INDEX(PROTRA_capacity!#REF!,MATCH(CHP_check_vensim_data!$I54,PROTRA_capacity!$F$3:$F$1699,0))&lt;&gt;0,INDEX(PROTRA_capacity!#REF!,MATCH(CHP_check_vensim_data!$H54,PROTRA_capacity!$F$3:$F$1699,0))=0),"heat 0, elec not",
IF(AND(INDEX(PROTRA_capacity!#REF!,MATCH(CHP_check_vensim_data!$I54,PROTRA_capacity!$F$3:$F$1699,0))=0,INDEX(PROTRA_capacity!#REF!,MATCH(CHP_check_vensim_data!$H54,PROTRA_capacity!$F$3:$F$1699,0))=0),"",
INDEX(PROTRA_capacity!#REF!,MATCH(CHP_check_vensim_data!$H54,PROTRA_capacity!$F$3:$F$1699,0))/INDEX(PROTRA_capacity!#REF!,MATCH(CHP_check_vensim_data!$I54,PROTRA_capacity!$F$3:$F$1699,0))
)))</f>
        <v>#REF!</v>
      </c>
      <c r="K54" s="16" t="str">
        <f>IF(AND(INDEX(PROTRA_capacity!G$3:G$1699,MATCH(CHP_check_vensim_data!$H54,PROTRA_capacity!$F$3:$F$1699,0))&lt;&gt;0,INDEX(PROTRA_capacity!G$3:G$1699,MATCH(CHP_check_vensim_data!$I54,PROTRA_capacity!$F$3:$F$1699,0))=0),"elec 0, heat not",
IF(AND(INDEX(PROTRA_capacity!G$3:G$1699,MATCH(CHP_check_vensim_data!$I54,PROTRA_capacity!$F$3:$F$1699,0))&lt;&gt;0,INDEX(PROTRA_capacity!G$3:G$1699,MATCH(CHP_check_vensim_data!$H54,PROTRA_capacity!$F$3:$F$1699,0))=0),"heat 0, elec not",
IF(AND(INDEX(PROTRA_capacity!G$3:G$1699,MATCH(CHP_check_vensim_data!$I54,PROTRA_capacity!$F$3:$F$1699,0))=0,INDEX(PROTRA_capacity!G$3:G$1699,MATCH(CHP_check_vensim_data!$H54,PROTRA_capacity!$F$3:$F$1699,0))=0),"",
INDEX(PROTRA_capacity!G$3:G$1699,MATCH(CHP_check_vensim_data!$H54,PROTRA_capacity!$F$3:$F$1699,0))/INDEX(PROTRA_capacity!G$3:G$1699,MATCH(CHP_check_vensim_data!$I54,PROTRA_capacity!$F$3:$F$1699,0))
)))</f>
        <v/>
      </c>
      <c r="L54" s="16" t="str">
        <f>IF(AND(INDEX(PROTRA_capacity!H$3:H$1699,MATCH(CHP_check_vensim_data!$H54,PROTRA_capacity!$F$3:$F$1699,0))&lt;&gt;0,INDEX(PROTRA_capacity!H$3:H$1699,MATCH(CHP_check_vensim_data!$I54,PROTRA_capacity!$F$3:$F$1699,0))=0),"elec 0, heat not",
IF(AND(INDEX(PROTRA_capacity!H$3:H$1699,MATCH(CHP_check_vensim_data!$I54,PROTRA_capacity!$F$3:$F$1699,0))&lt;&gt;0,INDEX(PROTRA_capacity!H$3:H$1699,MATCH(CHP_check_vensim_data!$H54,PROTRA_capacity!$F$3:$F$1699,0))=0),"heat 0, elec not",
IF(AND(INDEX(PROTRA_capacity!H$3:H$1699,MATCH(CHP_check_vensim_data!$I54,PROTRA_capacity!$F$3:$F$1699,0))=0,INDEX(PROTRA_capacity!H$3:H$1699,MATCH(CHP_check_vensim_data!$H54,PROTRA_capacity!$F$3:$F$1699,0))=0),"",
INDEX(PROTRA_capacity!H$3:H$1699,MATCH(CHP_check_vensim_data!$H54,PROTRA_capacity!$F$3:$F$1699,0))/INDEX(PROTRA_capacity!H$3:H$1699,MATCH(CHP_check_vensim_data!$I54,PROTRA_capacity!$F$3:$F$1699,0))
)))</f>
        <v/>
      </c>
      <c r="M54" s="16" t="str">
        <f>IF(AND(INDEX(PROTRA_capacity!I$3:I$1699,MATCH(CHP_check_vensim_data!$H54,PROTRA_capacity!$F$3:$F$1699,0))&lt;&gt;0,INDEX(PROTRA_capacity!I$3:I$1699,MATCH(CHP_check_vensim_data!$I54,PROTRA_capacity!$F$3:$F$1699,0))=0),"elec 0, heat not",
IF(AND(INDEX(PROTRA_capacity!I$3:I$1699,MATCH(CHP_check_vensim_data!$I54,PROTRA_capacity!$F$3:$F$1699,0))&lt;&gt;0,INDEX(PROTRA_capacity!I$3:I$1699,MATCH(CHP_check_vensim_data!$H54,PROTRA_capacity!$F$3:$F$1699,0))=0),"heat 0, elec not",
IF(AND(INDEX(PROTRA_capacity!I$3:I$1699,MATCH(CHP_check_vensim_data!$I54,PROTRA_capacity!$F$3:$F$1699,0))=0,INDEX(PROTRA_capacity!I$3:I$1699,MATCH(CHP_check_vensim_data!$H54,PROTRA_capacity!$F$3:$F$1699,0))=0),"",
INDEX(PROTRA_capacity!I$3:I$1699,MATCH(CHP_check_vensim_data!$H54,PROTRA_capacity!$F$3:$F$1699,0))/INDEX(PROTRA_capacity!I$3:I$1699,MATCH(CHP_check_vensim_data!$I54,PROTRA_capacity!$F$3:$F$1699,0))
)))</f>
        <v/>
      </c>
      <c r="N54" s="16" t="str">
        <f>IF(AND(INDEX(PROTRA_capacity!J$3:J$1699,MATCH(CHP_check_vensim_data!$H54,PROTRA_capacity!$F$3:$F$1699,0))&lt;&gt;0,INDEX(PROTRA_capacity!J$3:J$1699,MATCH(CHP_check_vensim_data!$I54,PROTRA_capacity!$F$3:$F$1699,0))=0),"elec 0, heat not",
IF(AND(INDEX(PROTRA_capacity!J$3:J$1699,MATCH(CHP_check_vensim_data!$I54,PROTRA_capacity!$F$3:$F$1699,0))&lt;&gt;0,INDEX(PROTRA_capacity!J$3:J$1699,MATCH(CHP_check_vensim_data!$H54,PROTRA_capacity!$F$3:$F$1699,0))=0),"heat 0, elec not",
IF(AND(INDEX(PROTRA_capacity!J$3:J$1699,MATCH(CHP_check_vensim_data!$I54,PROTRA_capacity!$F$3:$F$1699,0))=0,INDEX(PROTRA_capacity!J$3:J$1699,MATCH(CHP_check_vensim_data!$H54,PROTRA_capacity!$F$3:$F$1699,0))=0),"",
INDEX(PROTRA_capacity!J$3:J$1699,MATCH(CHP_check_vensim_data!$H54,PROTRA_capacity!$F$3:$F$1699,0))/INDEX(PROTRA_capacity!J$3:J$1699,MATCH(CHP_check_vensim_data!$I54,PROTRA_capacity!$F$3:$F$1699,0))
)))</f>
        <v/>
      </c>
      <c r="O54" s="16" t="str">
        <f>IF(AND(INDEX(PROTRA_capacity!K$3:K$1699,MATCH(CHP_check_vensim_data!$H54,PROTRA_capacity!$F$3:$F$1699,0))&lt;&gt;0,INDEX(PROTRA_capacity!K$3:K$1699,MATCH(CHP_check_vensim_data!$I54,PROTRA_capacity!$F$3:$F$1699,0))=0),"elec 0, heat not",
IF(AND(INDEX(PROTRA_capacity!K$3:K$1699,MATCH(CHP_check_vensim_data!$I54,PROTRA_capacity!$F$3:$F$1699,0))&lt;&gt;0,INDEX(PROTRA_capacity!K$3:K$1699,MATCH(CHP_check_vensim_data!$H54,PROTRA_capacity!$F$3:$F$1699,0))=0),"heat 0, elec not",
IF(AND(INDEX(PROTRA_capacity!K$3:K$1699,MATCH(CHP_check_vensim_data!$I54,PROTRA_capacity!$F$3:$F$1699,0))=0,INDEX(PROTRA_capacity!K$3:K$1699,MATCH(CHP_check_vensim_data!$H54,PROTRA_capacity!$F$3:$F$1699,0))=0),"",
INDEX(PROTRA_capacity!K$3:K$1699,MATCH(CHP_check_vensim_data!$H54,PROTRA_capacity!$F$3:$F$1699,0))/INDEX(PROTRA_capacity!K$3:K$1699,MATCH(CHP_check_vensim_data!$I54,PROTRA_capacity!$F$3:$F$1699,0))
)))</f>
        <v/>
      </c>
      <c r="P54" s="16" t="str">
        <f>IF(AND(INDEX(PROTRA_capacity!L$3:L$1699,MATCH(CHP_check_vensim_data!$H54,PROTRA_capacity!$F$3:$F$1699,0))&lt;&gt;0,INDEX(PROTRA_capacity!L$3:L$1699,MATCH(CHP_check_vensim_data!$I54,PROTRA_capacity!$F$3:$F$1699,0))=0),"elec 0, heat not",
IF(AND(INDEX(PROTRA_capacity!L$3:L$1699,MATCH(CHP_check_vensim_data!$I54,PROTRA_capacity!$F$3:$F$1699,0))&lt;&gt;0,INDEX(PROTRA_capacity!L$3:L$1699,MATCH(CHP_check_vensim_data!$H54,PROTRA_capacity!$F$3:$F$1699,0))=0),"heat 0, elec not",
IF(AND(INDEX(PROTRA_capacity!L$3:L$1699,MATCH(CHP_check_vensim_data!$I54,PROTRA_capacity!$F$3:$F$1699,0))=0,INDEX(PROTRA_capacity!L$3:L$1699,MATCH(CHP_check_vensim_data!$H54,PROTRA_capacity!$F$3:$F$1699,0))=0),"",
INDEX(PROTRA_capacity!L$3:L$1699,MATCH(CHP_check_vensim_data!$H54,PROTRA_capacity!$F$3:$F$1699,0))/INDEX(PROTRA_capacity!L$3:L$1699,MATCH(CHP_check_vensim_data!$I54,PROTRA_capacity!$F$3:$F$1699,0))
)))</f>
        <v/>
      </c>
      <c r="Q54" s="16" t="str">
        <f>IF(AND(INDEX(PROTRA_capacity!M$3:M$1699,MATCH(CHP_check_vensim_data!$H54,PROTRA_capacity!$F$3:$F$1699,0))&lt;&gt;0,INDEX(PROTRA_capacity!M$3:M$1699,MATCH(CHP_check_vensim_data!$I54,PROTRA_capacity!$F$3:$F$1699,0))=0),"elec 0, heat not",
IF(AND(INDEX(PROTRA_capacity!M$3:M$1699,MATCH(CHP_check_vensim_data!$I54,PROTRA_capacity!$F$3:$F$1699,0))&lt;&gt;0,INDEX(PROTRA_capacity!M$3:M$1699,MATCH(CHP_check_vensim_data!$H54,PROTRA_capacity!$F$3:$F$1699,0))=0),"heat 0, elec not",
IF(AND(INDEX(PROTRA_capacity!M$3:M$1699,MATCH(CHP_check_vensim_data!$I54,PROTRA_capacity!$F$3:$F$1699,0))=0,INDEX(PROTRA_capacity!M$3:M$1699,MATCH(CHP_check_vensim_data!$H54,PROTRA_capacity!$F$3:$F$1699,0))=0),"",
INDEX(PROTRA_capacity!M$3:M$1699,MATCH(CHP_check_vensim_data!$H54,PROTRA_capacity!$F$3:$F$1699,0))/INDEX(PROTRA_capacity!M$3:M$1699,MATCH(CHP_check_vensim_data!$I54,PROTRA_capacity!$F$3:$F$1699,0))
)))</f>
        <v/>
      </c>
      <c r="R54" s="16" t="str">
        <f>IF(AND(INDEX(PROTRA_capacity!N$3:N$1699,MATCH(CHP_check_vensim_data!$H54,PROTRA_capacity!$F$3:$F$1699,0))&lt;&gt;0,INDEX(PROTRA_capacity!N$3:N$1699,MATCH(CHP_check_vensim_data!$I54,PROTRA_capacity!$F$3:$F$1699,0))=0),"elec 0, heat not",
IF(AND(INDEX(PROTRA_capacity!N$3:N$1699,MATCH(CHP_check_vensim_data!$I54,PROTRA_capacity!$F$3:$F$1699,0))&lt;&gt;0,INDEX(PROTRA_capacity!N$3:N$1699,MATCH(CHP_check_vensim_data!$H54,PROTRA_capacity!$F$3:$F$1699,0))=0),"heat 0, elec not",
IF(AND(INDEX(PROTRA_capacity!N$3:N$1699,MATCH(CHP_check_vensim_data!$I54,PROTRA_capacity!$F$3:$F$1699,0))=0,INDEX(PROTRA_capacity!N$3:N$1699,MATCH(CHP_check_vensim_data!$H54,PROTRA_capacity!$F$3:$F$1699,0))=0),"",
INDEX(PROTRA_capacity!N$3:N$1699,MATCH(CHP_check_vensim_data!$H54,PROTRA_capacity!$F$3:$F$1699,0))/INDEX(PROTRA_capacity!N$3:N$1699,MATCH(CHP_check_vensim_data!$I54,PROTRA_capacity!$F$3:$F$1699,0))
)))</f>
        <v/>
      </c>
      <c r="S54" s="16" t="str">
        <f>IF(AND(INDEX(PROTRA_capacity!O$3:O$1699,MATCH(CHP_check_vensim_data!$H54,PROTRA_capacity!$F$3:$F$1699,0))&lt;&gt;0,INDEX(PROTRA_capacity!O$3:O$1699,MATCH(CHP_check_vensim_data!$I54,PROTRA_capacity!$F$3:$F$1699,0))=0),"elec 0, heat not",
IF(AND(INDEX(PROTRA_capacity!O$3:O$1699,MATCH(CHP_check_vensim_data!$I54,PROTRA_capacity!$F$3:$F$1699,0))&lt;&gt;0,INDEX(PROTRA_capacity!O$3:O$1699,MATCH(CHP_check_vensim_data!$H54,PROTRA_capacity!$F$3:$F$1699,0))=0),"heat 0, elec not",
IF(AND(INDEX(PROTRA_capacity!O$3:O$1699,MATCH(CHP_check_vensim_data!$I54,PROTRA_capacity!$F$3:$F$1699,0))=0,INDEX(PROTRA_capacity!O$3:O$1699,MATCH(CHP_check_vensim_data!$H54,PROTRA_capacity!$F$3:$F$1699,0))=0),"",
INDEX(PROTRA_capacity!O$3:O$1699,MATCH(CHP_check_vensim_data!$H54,PROTRA_capacity!$F$3:$F$1699,0))/INDEX(PROTRA_capacity!O$3:O$1699,MATCH(CHP_check_vensim_data!$I54,PROTRA_capacity!$F$3:$F$1699,0))
)))</f>
        <v/>
      </c>
      <c r="T54" s="16" t="str">
        <f>IF(AND(INDEX(PROTRA_capacity!P$3:P$1699,MATCH(CHP_check_vensim_data!$H54,PROTRA_capacity!$F$3:$F$1699,0))&lt;&gt;0,INDEX(PROTRA_capacity!P$3:P$1699,MATCH(CHP_check_vensim_data!$I54,PROTRA_capacity!$F$3:$F$1699,0))=0),"elec 0, heat not",
IF(AND(INDEX(PROTRA_capacity!P$3:P$1699,MATCH(CHP_check_vensim_data!$I54,PROTRA_capacity!$F$3:$F$1699,0))&lt;&gt;0,INDEX(PROTRA_capacity!P$3:P$1699,MATCH(CHP_check_vensim_data!$H54,PROTRA_capacity!$F$3:$F$1699,0))=0),"heat 0, elec not",
IF(AND(INDEX(PROTRA_capacity!P$3:P$1699,MATCH(CHP_check_vensim_data!$I54,PROTRA_capacity!$F$3:$F$1699,0))=0,INDEX(PROTRA_capacity!P$3:P$1699,MATCH(CHP_check_vensim_data!$H54,PROTRA_capacity!$F$3:$F$1699,0))=0),"",
INDEX(PROTRA_capacity!P$3:P$1699,MATCH(CHP_check_vensim_data!$H54,PROTRA_capacity!$F$3:$F$1699,0))/INDEX(PROTRA_capacity!P$3:P$1699,MATCH(CHP_check_vensim_data!$I54,PROTRA_capacity!$F$3:$F$1699,0))
)))</f>
        <v/>
      </c>
      <c r="U54" s="16" t="str">
        <f>IF(AND(INDEX(PROTRA_capacity!Q$3:Q$1699,MATCH(CHP_check_vensim_data!$H54,PROTRA_capacity!$F$3:$F$1699,0))&lt;&gt;0,INDEX(PROTRA_capacity!Q$3:Q$1699,MATCH(CHP_check_vensim_data!$I54,PROTRA_capacity!$F$3:$F$1699,0))=0),"elec 0, heat not",
IF(AND(INDEX(PROTRA_capacity!Q$3:Q$1699,MATCH(CHP_check_vensim_data!$I54,PROTRA_capacity!$F$3:$F$1699,0))&lt;&gt;0,INDEX(PROTRA_capacity!Q$3:Q$1699,MATCH(CHP_check_vensim_data!$H54,PROTRA_capacity!$F$3:$F$1699,0))=0),"heat 0, elec not",
IF(AND(INDEX(PROTRA_capacity!Q$3:Q$1699,MATCH(CHP_check_vensim_data!$I54,PROTRA_capacity!$F$3:$F$1699,0))=0,INDEX(PROTRA_capacity!Q$3:Q$1699,MATCH(CHP_check_vensim_data!$H54,PROTRA_capacity!$F$3:$F$1699,0))=0),"",
INDEX(PROTRA_capacity!Q$3:Q$1699,MATCH(CHP_check_vensim_data!$H54,PROTRA_capacity!$F$3:$F$1699,0))/INDEX(PROTRA_capacity!Q$3:Q$1699,MATCH(CHP_check_vensim_data!$I54,PROTRA_capacity!$F$3:$F$1699,0))
)))</f>
        <v/>
      </c>
      <c r="V54" s="16" t="str">
        <f>IF(AND(INDEX(PROTRA_capacity!R$3:R$1699,MATCH(CHP_check_vensim_data!$H54,PROTRA_capacity!$F$3:$F$1699,0))&lt;&gt;0,INDEX(PROTRA_capacity!R$3:R$1699,MATCH(CHP_check_vensim_data!$I54,PROTRA_capacity!$F$3:$F$1699,0))=0),"elec 0, heat not",
IF(AND(INDEX(PROTRA_capacity!R$3:R$1699,MATCH(CHP_check_vensim_data!$I54,PROTRA_capacity!$F$3:$F$1699,0))&lt;&gt;0,INDEX(PROTRA_capacity!R$3:R$1699,MATCH(CHP_check_vensim_data!$H54,PROTRA_capacity!$F$3:$F$1699,0))=0),"heat 0, elec not",
IF(AND(INDEX(PROTRA_capacity!R$3:R$1699,MATCH(CHP_check_vensim_data!$I54,PROTRA_capacity!$F$3:$F$1699,0))=0,INDEX(PROTRA_capacity!R$3:R$1699,MATCH(CHP_check_vensim_data!$H54,PROTRA_capacity!$F$3:$F$1699,0))=0),"",
INDEX(PROTRA_capacity!R$3:R$1699,MATCH(CHP_check_vensim_data!$H54,PROTRA_capacity!$F$3:$F$1699,0))/INDEX(PROTRA_capacity!R$3:R$1699,MATCH(CHP_check_vensim_data!$I54,PROTRA_capacity!$F$3:$F$1699,0))
)))</f>
        <v/>
      </c>
      <c r="W54" s="16" t="str">
        <f>IF(AND(INDEX(PROTRA_capacity!S$3:S$1699,MATCH(CHP_check_vensim_data!$H54,PROTRA_capacity!$F$3:$F$1699,0))&lt;&gt;0,INDEX(PROTRA_capacity!S$3:S$1699,MATCH(CHP_check_vensim_data!$I54,PROTRA_capacity!$F$3:$F$1699,0))=0),"elec 0, heat not",
IF(AND(INDEX(PROTRA_capacity!S$3:S$1699,MATCH(CHP_check_vensim_data!$I54,PROTRA_capacity!$F$3:$F$1699,0))&lt;&gt;0,INDEX(PROTRA_capacity!S$3:S$1699,MATCH(CHP_check_vensim_data!$H54,PROTRA_capacity!$F$3:$F$1699,0))=0),"heat 0, elec not",
IF(AND(INDEX(PROTRA_capacity!S$3:S$1699,MATCH(CHP_check_vensim_data!$I54,PROTRA_capacity!$F$3:$F$1699,0))=0,INDEX(PROTRA_capacity!S$3:S$1699,MATCH(CHP_check_vensim_data!$H54,PROTRA_capacity!$F$3:$F$1699,0))=0),"",
INDEX(PROTRA_capacity!S$3:S$1699,MATCH(CHP_check_vensim_data!$H54,PROTRA_capacity!$F$3:$F$1699,0))/INDEX(PROTRA_capacity!S$3:S$1699,MATCH(CHP_check_vensim_data!$I54,PROTRA_capacity!$F$3:$F$1699,0))
)))</f>
        <v/>
      </c>
      <c r="X54" s="16" t="str">
        <f>IF(AND(INDEX(PROTRA_capacity!T$3:T$1699,MATCH(CHP_check_vensim_data!$H54,PROTRA_capacity!$F$3:$F$1699,0))&lt;&gt;0,INDEX(PROTRA_capacity!T$3:T$1699,MATCH(CHP_check_vensim_data!$I54,PROTRA_capacity!$F$3:$F$1699,0))=0),"elec 0, heat not",
IF(AND(INDEX(PROTRA_capacity!T$3:T$1699,MATCH(CHP_check_vensim_data!$I54,PROTRA_capacity!$F$3:$F$1699,0))&lt;&gt;0,INDEX(PROTRA_capacity!T$3:T$1699,MATCH(CHP_check_vensim_data!$H54,PROTRA_capacity!$F$3:$F$1699,0))=0),"heat 0, elec not",
IF(AND(INDEX(PROTRA_capacity!T$3:T$1699,MATCH(CHP_check_vensim_data!$I54,PROTRA_capacity!$F$3:$F$1699,0))=0,INDEX(PROTRA_capacity!T$3:T$1699,MATCH(CHP_check_vensim_data!$H54,PROTRA_capacity!$F$3:$F$1699,0))=0),"",
INDEX(PROTRA_capacity!T$3:T$1699,MATCH(CHP_check_vensim_data!$H54,PROTRA_capacity!$F$3:$F$1699,0))/INDEX(PROTRA_capacity!T$3:T$1699,MATCH(CHP_check_vensim_data!$I54,PROTRA_capacity!$F$3:$F$1699,0))
)))</f>
        <v/>
      </c>
      <c r="Y54" s="16" t="str">
        <f>IF(AND(INDEX(PROTRA_capacity!U$3:U$1699,MATCH(CHP_check_vensim_data!$H54,PROTRA_capacity!$F$3:$F$1699,0))&lt;&gt;0,INDEX(PROTRA_capacity!U$3:U$1699,MATCH(CHP_check_vensim_data!$I54,PROTRA_capacity!$F$3:$F$1699,0))=0),"elec 0, heat not",
IF(AND(INDEX(PROTRA_capacity!U$3:U$1699,MATCH(CHP_check_vensim_data!$I54,PROTRA_capacity!$F$3:$F$1699,0))&lt;&gt;0,INDEX(PROTRA_capacity!U$3:U$1699,MATCH(CHP_check_vensim_data!$H54,PROTRA_capacity!$F$3:$F$1699,0))=0),"heat 0, elec not",
IF(AND(INDEX(PROTRA_capacity!U$3:U$1699,MATCH(CHP_check_vensim_data!$I54,PROTRA_capacity!$F$3:$F$1699,0))=0,INDEX(PROTRA_capacity!U$3:U$1699,MATCH(CHP_check_vensim_data!$H54,PROTRA_capacity!$F$3:$F$1699,0))=0),"",
INDEX(PROTRA_capacity!U$3:U$1699,MATCH(CHP_check_vensim_data!$H54,PROTRA_capacity!$F$3:$F$1699,0))/INDEX(PROTRA_capacity!U$3:U$1699,MATCH(CHP_check_vensim_data!$I54,PROTRA_capacity!$F$3:$F$1699,0))
)))</f>
        <v/>
      </c>
      <c r="Z54" s="72" t="e">
        <f t="shared" si="3"/>
        <v>#DIV/0!</v>
      </c>
    </row>
    <row r="55" spans="1:26" x14ac:dyDescent="0.35">
      <c r="A55" t="s">
        <v>74</v>
      </c>
      <c r="B55" t="s">
        <v>41</v>
      </c>
      <c r="C55" t="str">
        <f t="shared" si="28"/>
        <v>LATAM_TO_heat</v>
      </c>
      <c r="D55" t="str">
        <f t="shared" si="29"/>
        <v>PROTRA_CHP_HP_I</v>
      </c>
      <c r="E55" t="s">
        <v>2</v>
      </c>
      <c r="F55" t="str">
        <f t="shared" si="30"/>
        <v>CHP</v>
      </c>
      <c r="G55" t="str">
        <f t="shared" si="25"/>
        <v>mal</v>
      </c>
      <c r="H55" t="str">
        <f t="shared" si="26"/>
        <v>LATAMTO_heatPROTRA_CHP_geothermal</v>
      </c>
      <c r="I55" t="str">
        <f t="shared" si="27"/>
        <v>LATAMTO_elecPROTRA_CHP_geothermal</v>
      </c>
      <c r="J55" s="16" t="e">
        <f>IF(AND(INDEX(PROTRA_capacity!#REF!,MATCH(CHP_check_vensim_data!$H55,PROTRA_capacity!$F$3:$F$1699,0))&lt;&gt;0,INDEX(PROTRA_capacity!#REF!,MATCH(CHP_check_vensim_data!$I55,PROTRA_capacity!$F$3:$F$1699,0))=0),"elec 0, heat not",
IF(AND(INDEX(PROTRA_capacity!#REF!,MATCH(CHP_check_vensim_data!$I55,PROTRA_capacity!$F$3:$F$1699,0))&lt;&gt;0,INDEX(PROTRA_capacity!#REF!,MATCH(CHP_check_vensim_data!$H55,PROTRA_capacity!$F$3:$F$1699,0))=0),"heat 0, elec not",
IF(AND(INDEX(PROTRA_capacity!#REF!,MATCH(CHP_check_vensim_data!$I55,PROTRA_capacity!$F$3:$F$1699,0))=0,INDEX(PROTRA_capacity!#REF!,MATCH(CHP_check_vensim_data!$H55,PROTRA_capacity!$F$3:$F$1699,0))=0),"",
INDEX(PROTRA_capacity!#REF!,MATCH(CHP_check_vensim_data!$H55,PROTRA_capacity!$F$3:$F$1699,0))/INDEX(PROTRA_capacity!#REF!,MATCH(CHP_check_vensim_data!$I55,PROTRA_capacity!$F$3:$F$1699,0))
)))</f>
        <v>#REF!</v>
      </c>
      <c r="K55" s="16" t="str">
        <f>IF(AND(INDEX(PROTRA_capacity!G$3:G$1699,MATCH(CHP_check_vensim_data!$H55,PROTRA_capacity!$F$3:$F$1699,0))&lt;&gt;0,INDEX(PROTRA_capacity!G$3:G$1699,MATCH(CHP_check_vensim_data!$I55,PROTRA_capacity!$F$3:$F$1699,0))=0),"elec 0, heat not",
IF(AND(INDEX(PROTRA_capacity!G$3:G$1699,MATCH(CHP_check_vensim_data!$I55,PROTRA_capacity!$F$3:$F$1699,0))&lt;&gt;0,INDEX(PROTRA_capacity!G$3:G$1699,MATCH(CHP_check_vensim_data!$H55,PROTRA_capacity!$F$3:$F$1699,0))=0),"heat 0, elec not",
IF(AND(INDEX(PROTRA_capacity!G$3:G$1699,MATCH(CHP_check_vensim_data!$I55,PROTRA_capacity!$F$3:$F$1699,0))=0,INDEX(PROTRA_capacity!G$3:G$1699,MATCH(CHP_check_vensim_data!$H55,PROTRA_capacity!$F$3:$F$1699,0))=0),"",
INDEX(PROTRA_capacity!G$3:G$1699,MATCH(CHP_check_vensim_data!$H55,PROTRA_capacity!$F$3:$F$1699,0))/INDEX(PROTRA_capacity!G$3:G$1699,MATCH(CHP_check_vensim_data!$I55,PROTRA_capacity!$F$3:$F$1699,0))
)))</f>
        <v/>
      </c>
      <c r="L55" s="16" t="str">
        <f>IF(AND(INDEX(PROTRA_capacity!H$3:H$1699,MATCH(CHP_check_vensim_data!$H55,PROTRA_capacity!$F$3:$F$1699,0))&lt;&gt;0,INDEX(PROTRA_capacity!H$3:H$1699,MATCH(CHP_check_vensim_data!$I55,PROTRA_capacity!$F$3:$F$1699,0))=0),"elec 0, heat not",
IF(AND(INDEX(PROTRA_capacity!H$3:H$1699,MATCH(CHP_check_vensim_data!$I55,PROTRA_capacity!$F$3:$F$1699,0))&lt;&gt;0,INDEX(PROTRA_capacity!H$3:H$1699,MATCH(CHP_check_vensim_data!$H55,PROTRA_capacity!$F$3:$F$1699,0))=0),"heat 0, elec not",
IF(AND(INDEX(PROTRA_capacity!H$3:H$1699,MATCH(CHP_check_vensim_data!$I55,PROTRA_capacity!$F$3:$F$1699,0))=0,INDEX(PROTRA_capacity!H$3:H$1699,MATCH(CHP_check_vensim_data!$H55,PROTRA_capacity!$F$3:$F$1699,0))=0),"",
INDEX(PROTRA_capacity!H$3:H$1699,MATCH(CHP_check_vensim_data!$H55,PROTRA_capacity!$F$3:$F$1699,0))/INDEX(PROTRA_capacity!H$3:H$1699,MATCH(CHP_check_vensim_data!$I55,PROTRA_capacity!$F$3:$F$1699,0))
)))</f>
        <v/>
      </c>
      <c r="M55" s="16" t="str">
        <f>IF(AND(INDEX(PROTRA_capacity!I$3:I$1699,MATCH(CHP_check_vensim_data!$H55,PROTRA_capacity!$F$3:$F$1699,0))&lt;&gt;0,INDEX(PROTRA_capacity!I$3:I$1699,MATCH(CHP_check_vensim_data!$I55,PROTRA_capacity!$F$3:$F$1699,0))=0),"elec 0, heat not",
IF(AND(INDEX(PROTRA_capacity!I$3:I$1699,MATCH(CHP_check_vensim_data!$I55,PROTRA_capacity!$F$3:$F$1699,0))&lt;&gt;0,INDEX(PROTRA_capacity!I$3:I$1699,MATCH(CHP_check_vensim_data!$H55,PROTRA_capacity!$F$3:$F$1699,0))=0),"heat 0, elec not",
IF(AND(INDEX(PROTRA_capacity!I$3:I$1699,MATCH(CHP_check_vensim_data!$I55,PROTRA_capacity!$F$3:$F$1699,0))=0,INDEX(PROTRA_capacity!I$3:I$1699,MATCH(CHP_check_vensim_data!$H55,PROTRA_capacity!$F$3:$F$1699,0))=0),"",
INDEX(PROTRA_capacity!I$3:I$1699,MATCH(CHP_check_vensim_data!$H55,PROTRA_capacity!$F$3:$F$1699,0))/INDEX(PROTRA_capacity!I$3:I$1699,MATCH(CHP_check_vensim_data!$I55,PROTRA_capacity!$F$3:$F$1699,0))
)))</f>
        <v/>
      </c>
      <c r="N55" s="16" t="str">
        <f>IF(AND(INDEX(PROTRA_capacity!J$3:J$1699,MATCH(CHP_check_vensim_data!$H55,PROTRA_capacity!$F$3:$F$1699,0))&lt;&gt;0,INDEX(PROTRA_capacity!J$3:J$1699,MATCH(CHP_check_vensim_data!$I55,PROTRA_capacity!$F$3:$F$1699,0))=0),"elec 0, heat not",
IF(AND(INDEX(PROTRA_capacity!J$3:J$1699,MATCH(CHP_check_vensim_data!$I55,PROTRA_capacity!$F$3:$F$1699,0))&lt;&gt;0,INDEX(PROTRA_capacity!J$3:J$1699,MATCH(CHP_check_vensim_data!$H55,PROTRA_capacity!$F$3:$F$1699,0))=0),"heat 0, elec not",
IF(AND(INDEX(PROTRA_capacity!J$3:J$1699,MATCH(CHP_check_vensim_data!$I55,PROTRA_capacity!$F$3:$F$1699,0))=0,INDEX(PROTRA_capacity!J$3:J$1699,MATCH(CHP_check_vensim_data!$H55,PROTRA_capacity!$F$3:$F$1699,0))=0),"",
INDEX(PROTRA_capacity!J$3:J$1699,MATCH(CHP_check_vensim_data!$H55,PROTRA_capacity!$F$3:$F$1699,0))/INDEX(PROTRA_capacity!J$3:J$1699,MATCH(CHP_check_vensim_data!$I55,PROTRA_capacity!$F$3:$F$1699,0))
)))</f>
        <v/>
      </c>
      <c r="O55" s="16" t="str">
        <f>IF(AND(INDEX(PROTRA_capacity!K$3:K$1699,MATCH(CHP_check_vensim_data!$H55,PROTRA_capacity!$F$3:$F$1699,0))&lt;&gt;0,INDEX(PROTRA_capacity!K$3:K$1699,MATCH(CHP_check_vensim_data!$I55,PROTRA_capacity!$F$3:$F$1699,0))=0),"elec 0, heat not",
IF(AND(INDEX(PROTRA_capacity!K$3:K$1699,MATCH(CHP_check_vensim_data!$I55,PROTRA_capacity!$F$3:$F$1699,0))&lt;&gt;0,INDEX(PROTRA_capacity!K$3:K$1699,MATCH(CHP_check_vensim_data!$H55,PROTRA_capacity!$F$3:$F$1699,0))=0),"heat 0, elec not",
IF(AND(INDEX(PROTRA_capacity!K$3:K$1699,MATCH(CHP_check_vensim_data!$I55,PROTRA_capacity!$F$3:$F$1699,0))=0,INDEX(PROTRA_capacity!K$3:K$1699,MATCH(CHP_check_vensim_data!$H55,PROTRA_capacity!$F$3:$F$1699,0))=0),"",
INDEX(PROTRA_capacity!K$3:K$1699,MATCH(CHP_check_vensim_data!$H55,PROTRA_capacity!$F$3:$F$1699,0))/INDEX(PROTRA_capacity!K$3:K$1699,MATCH(CHP_check_vensim_data!$I55,PROTRA_capacity!$F$3:$F$1699,0))
)))</f>
        <v/>
      </c>
      <c r="P55" s="16" t="str">
        <f>IF(AND(INDEX(PROTRA_capacity!L$3:L$1699,MATCH(CHP_check_vensim_data!$H55,PROTRA_capacity!$F$3:$F$1699,0))&lt;&gt;0,INDEX(PROTRA_capacity!L$3:L$1699,MATCH(CHP_check_vensim_data!$I55,PROTRA_capacity!$F$3:$F$1699,0))=0),"elec 0, heat not",
IF(AND(INDEX(PROTRA_capacity!L$3:L$1699,MATCH(CHP_check_vensim_data!$I55,PROTRA_capacity!$F$3:$F$1699,0))&lt;&gt;0,INDEX(PROTRA_capacity!L$3:L$1699,MATCH(CHP_check_vensim_data!$H55,PROTRA_capacity!$F$3:$F$1699,0))=0),"heat 0, elec not",
IF(AND(INDEX(PROTRA_capacity!L$3:L$1699,MATCH(CHP_check_vensim_data!$I55,PROTRA_capacity!$F$3:$F$1699,0))=0,INDEX(PROTRA_capacity!L$3:L$1699,MATCH(CHP_check_vensim_data!$H55,PROTRA_capacity!$F$3:$F$1699,0))=0),"",
INDEX(PROTRA_capacity!L$3:L$1699,MATCH(CHP_check_vensim_data!$H55,PROTRA_capacity!$F$3:$F$1699,0))/INDEX(PROTRA_capacity!L$3:L$1699,MATCH(CHP_check_vensim_data!$I55,PROTRA_capacity!$F$3:$F$1699,0))
)))</f>
        <v/>
      </c>
      <c r="Q55" s="16" t="str">
        <f>IF(AND(INDEX(PROTRA_capacity!M$3:M$1699,MATCH(CHP_check_vensim_data!$H55,PROTRA_capacity!$F$3:$F$1699,0))&lt;&gt;0,INDEX(PROTRA_capacity!M$3:M$1699,MATCH(CHP_check_vensim_data!$I55,PROTRA_capacity!$F$3:$F$1699,0))=0),"elec 0, heat not",
IF(AND(INDEX(PROTRA_capacity!M$3:M$1699,MATCH(CHP_check_vensim_data!$I55,PROTRA_capacity!$F$3:$F$1699,0))&lt;&gt;0,INDEX(PROTRA_capacity!M$3:M$1699,MATCH(CHP_check_vensim_data!$H55,PROTRA_capacity!$F$3:$F$1699,0))=0),"heat 0, elec not",
IF(AND(INDEX(PROTRA_capacity!M$3:M$1699,MATCH(CHP_check_vensim_data!$I55,PROTRA_capacity!$F$3:$F$1699,0))=0,INDEX(PROTRA_capacity!M$3:M$1699,MATCH(CHP_check_vensim_data!$H55,PROTRA_capacity!$F$3:$F$1699,0))=0),"",
INDEX(PROTRA_capacity!M$3:M$1699,MATCH(CHP_check_vensim_data!$H55,PROTRA_capacity!$F$3:$F$1699,0))/INDEX(PROTRA_capacity!M$3:M$1699,MATCH(CHP_check_vensim_data!$I55,PROTRA_capacity!$F$3:$F$1699,0))
)))</f>
        <v/>
      </c>
      <c r="R55" s="16" t="str">
        <f>IF(AND(INDEX(PROTRA_capacity!N$3:N$1699,MATCH(CHP_check_vensim_data!$H55,PROTRA_capacity!$F$3:$F$1699,0))&lt;&gt;0,INDEX(PROTRA_capacity!N$3:N$1699,MATCH(CHP_check_vensim_data!$I55,PROTRA_capacity!$F$3:$F$1699,0))=0),"elec 0, heat not",
IF(AND(INDEX(PROTRA_capacity!N$3:N$1699,MATCH(CHP_check_vensim_data!$I55,PROTRA_capacity!$F$3:$F$1699,0))&lt;&gt;0,INDEX(PROTRA_capacity!N$3:N$1699,MATCH(CHP_check_vensim_data!$H55,PROTRA_capacity!$F$3:$F$1699,0))=0),"heat 0, elec not",
IF(AND(INDEX(PROTRA_capacity!N$3:N$1699,MATCH(CHP_check_vensim_data!$I55,PROTRA_capacity!$F$3:$F$1699,0))=0,INDEX(PROTRA_capacity!N$3:N$1699,MATCH(CHP_check_vensim_data!$H55,PROTRA_capacity!$F$3:$F$1699,0))=0),"",
INDEX(PROTRA_capacity!N$3:N$1699,MATCH(CHP_check_vensim_data!$H55,PROTRA_capacity!$F$3:$F$1699,0))/INDEX(PROTRA_capacity!N$3:N$1699,MATCH(CHP_check_vensim_data!$I55,PROTRA_capacity!$F$3:$F$1699,0))
)))</f>
        <v/>
      </c>
      <c r="S55" s="16" t="str">
        <f>IF(AND(INDEX(PROTRA_capacity!O$3:O$1699,MATCH(CHP_check_vensim_data!$H55,PROTRA_capacity!$F$3:$F$1699,0))&lt;&gt;0,INDEX(PROTRA_capacity!O$3:O$1699,MATCH(CHP_check_vensim_data!$I55,PROTRA_capacity!$F$3:$F$1699,0))=0),"elec 0, heat not",
IF(AND(INDEX(PROTRA_capacity!O$3:O$1699,MATCH(CHP_check_vensim_data!$I55,PROTRA_capacity!$F$3:$F$1699,0))&lt;&gt;0,INDEX(PROTRA_capacity!O$3:O$1699,MATCH(CHP_check_vensim_data!$H55,PROTRA_capacity!$F$3:$F$1699,0))=0),"heat 0, elec not",
IF(AND(INDEX(PROTRA_capacity!O$3:O$1699,MATCH(CHP_check_vensim_data!$I55,PROTRA_capacity!$F$3:$F$1699,0))=0,INDEX(PROTRA_capacity!O$3:O$1699,MATCH(CHP_check_vensim_data!$H55,PROTRA_capacity!$F$3:$F$1699,0))=0),"",
INDEX(PROTRA_capacity!O$3:O$1699,MATCH(CHP_check_vensim_data!$H55,PROTRA_capacity!$F$3:$F$1699,0))/INDEX(PROTRA_capacity!O$3:O$1699,MATCH(CHP_check_vensim_data!$I55,PROTRA_capacity!$F$3:$F$1699,0))
)))</f>
        <v/>
      </c>
      <c r="T55" s="16" t="str">
        <f>IF(AND(INDEX(PROTRA_capacity!P$3:P$1699,MATCH(CHP_check_vensim_data!$H55,PROTRA_capacity!$F$3:$F$1699,0))&lt;&gt;0,INDEX(PROTRA_capacity!P$3:P$1699,MATCH(CHP_check_vensim_data!$I55,PROTRA_capacity!$F$3:$F$1699,0))=0),"elec 0, heat not",
IF(AND(INDEX(PROTRA_capacity!P$3:P$1699,MATCH(CHP_check_vensim_data!$I55,PROTRA_capacity!$F$3:$F$1699,0))&lt;&gt;0,INDEX(PROTRA_capacity!P$3:P$1699,MATCH(CHP_check_vensim_data!$H55,PROTRA_capacity!$F$3:$F$1699,0))=0),"heat 0, elec not",
IF(AND(INDEX(PROTRA_capacity!P$3:P$1699,MATCH(CHP_check_vensim_data!$I55,PROTRA_capacity!$F$3:$F$1699,0))=0,INDEX(PROTRA_capacity!P$3:P$1699,MATCH(CHP_check_vensim_data!$H55,PROTRA_capacity!$F$3:$F$1699,0))=0),"",
INDEX(PROTRA_capacity!P$3:P$1699,MATCH(CHP_check_vensim_data!$H55,PROTRA_capacity!$F$3:$F$1699,0))/INDEX(PROTRA_capacity!P$3:P$1699,MATCH(CHP_check_vensim_data!$I55,PROTRA_capacity!$F$3:$F$1699,0))
)))</f>
        <v/>
      </c>
      <c r="U55" s="16" t="str">
        <f>IF(AND(INDEX(PROTRA_capacity!Q$3:Q$1699,MATCH(CHP_check_vensim_data!$H55,PROTRA_capacity!$F$3:$F$1699,0))&lt;&gt;0,INDEX(PROTRA_capacity!Q$3:Q$1699,MATCH(CHP_check_vensim_data!$I55,PROTRA_capacity!$F$3:$F$1699,0))=0),"elec 0, heat not",
IF(AND(INDEX(PROTRA_capacity!Q$3:Q$1699,MATCH(CHP_check_vensim_data!$I55,PROTRA_capacity!$F$3:$F$1699,0))&lt;&gt;0,INDEX(PROTRA_capacity!Q$3:Q$1699,MATCH(CHP_check_vensim_data!$H55,PROTRA_capacity!$F$3:$F$1699,0))=0),"heat 0, elec not",
IF(AND(INDEX(PROTRA_capacity!Q$3:Q$1699,MATCH(CHP_check_vensim_data!$I55,PROTRA_capacity!$F$3:$F$1699,0))=0,INDEX(PROTRA_capacity!Q$3:Q$1699,MATCH(CHP_check_vensim_data!$H55,PROTRA_capacity!$F$3:$F$1699,0))=0),"",
INDEX(PROTRA_capacity!Q$3:Q$1699,MATCH(CHP_check_vensim_data!$H55,PROTRA_capacity!$F$3:$F$1699,0))/INDEX(PROTRA_capacity!Q$3:Q$1699,MATCH(CHP_check_vensim_data!$I55,PROTRA_capacity!$F$3:$F$1699,0))
)))</f>
        <v/>
      </c>
      <c r="V55" s="16" t="str">
        <f>IF(AND(INDEX(PROTRA_capacity!R$3:R$1699,MATCH(CHP_check_vensim_data!$H55,PROTRA_capacity!$F$3:$F$1699,0))&lt;&gt;0,INDEX(PROTRA_capacity!R$3:R$1699,MATCH(CHP_check_vensim_data!$I55,PROTRA_capacity!$F$3:$F$1699,0))=0),"elec 0, heat not",
IF(AND(INDEX(PROTRA_capacity!R$3:R$1699,MATCH(CHP_check_vensim_data!$I55,PROTRA_capacity!$F$3:$F$1699,0))&lt;&gt;0,INDEX(PROTRA_capacity!R$3:R$1699,MATCH(CHP_check_vensim_data!$H55,PROTRA_capacity!$F$3:$F$1699,0))=0),"heat 0, elec not",
IF(AND(INDEX(PROTRA_capacity!R$3:R$1699,MATCH(CHP_check_vensim_data!$I55,PROTRA_capacity!$F$3:$F$1699,0))=0,INDEX(PROTRA_capacity!R$3:R$1699,MATCH(CHP_check_vensim_data!$H55,PROTRA_capacity!$F$3:$F$1699,0))=0),"",
INDEX(PROTRA_capacity!R$3:R$1699,MATCH(CHP_check_vensim_data!$H55,PROTRA_capacity!$F$3:$F$1699,0))/INDEX(PROTRA_capacity!R$3:R$1699,MATCH(CHP_check_vensim_data!$I55,PROTRA_capacity!$F$3:$F$1699,0))
)))</f>
        <v/>
      </c>
      <c r="W55" s="16" t="str">
        <f>IF(AND(INDEX(PROTRA_capacity!S$3:S$1699,MATCH(CHP_check_vensim_data!$H55,PROTRA_capacity!$F$3:$F$1699,0))&lt;&gt;0,INDEX(PROTRA_capacity!S$3:S$1699,MATCH(CHP_check_vensim_data!$I55,PROTRA_capacity!$F$3:$F$1699,0))=0),"elec 0, heat not",
IF(AND(INDEX(PROTRA_capacity!S$3:S$1699,MATCH(CHP_check_vensim_data!$I55,PROTRA_capacity!$F$3:$F$1699,0))&lt;&gt;0,INDEX(PROTRA_capacity!S$3:S$1699,MATCH(CHP_check_vensim_data!$H55,PROTRA_capacity!$F$3:$F$1699,0))=0),"heat 0, elec not",
IF(AND(INDEX(PROTRA_capacity!S$3:S$1699,MATCH(CHP_check_vensim_data!$I55,PROTRA_capacity!$F$3:$F$1699,0))=0,INDEX(PROTRA_capacity!S$3:S$1699,MATCH(CHP_check_vensim_data!$H55,PROTRA_capacity!$F$3:$F$1699,0))=0),"",
INDEX(PROTRA_capacity!S$3:S$1699,MATCH(CHP_check_vensim_data!$H55,PROTRA_capacity!$F$3:$F$1699,0))/INDEX(PROTRA_capacity!S$3:S$1699,MATCH(CHP_check_vensim_data!$I55,PROTRA_capacity!$F$3:$F$1699,0))
)))</f>
        <v/>
      </c>
      <c r="X55" s="16" t="str">
        <f>IF(AND(INDEX(PROTRA_capacity!T$3:T$1699,MATCH(CHP_check_vensim_data!$H55,PROTRA_capacity!$F$3:$F$1699,0))&lt;&gt;0,INDEX(PROTRA_capacity!T$3:T$1699,MATCH(CHP_check_vensim_data!$I55,PROTRA_capacity!$F$3:$F$1699,0))=0),"elec 0, heat not",
IF(AND(INDEX(PROTRA_capacity!T$3:T$1699,MATCH(CHP_check_vensim_data!$I55,PROTRA_capacity!$F$3:$F$1699,0))&lt;&gt;0,INDEX(PROTRA_capacity!T$3:T$1699,MATCH(CHP_check_vensim_data!$H55,PROTRA_capacity!$F$3:$F$1699,0))=0),"heat 0, elec not",
IF(AND(INDEX(PROTRA_capacity!T$3:T$1699,MATCH(CHP_check_vensim_data!$I55,PROTRA_capacity!$F$3:$F$1699,0))=0,INDEX(PROTRA_capacity!T$3:T$1699,MATCH(CHP_check_vensim_data!$H55,PROTRA_capacity!$F$3:$F$1699,0))=0),"",
INDEX(PROTRA_capacity!T$3:T$1699,MATCH(CHP_check_vensim_data!$H55,PROTRA_capacity!$F$3:$F$1699,0))/INDEX(PROTRA_capacity!T$3:T$1699,MATCH(CHP_check_vensim_data!$I55,PROTRA_capacity!$F$3:$F$1699,0))
)))</f>
        <v/>
      </c>
      <c r="Y55" s="16" t="str">
        <f>IF(AND(INDEX(PROTRA_capacity!U$3:U$1699,MATCH(CHP_check_vensim_data!$H55,PROTRA_capacity!$F$3:$F$1699,0))&lt;&gt;0,INDEX(PROTRA_capacity!U$3:U$1699,MATCH(CHP_check_vensim_data!$I55,PROTRA_capacity!$F$3:$F$1699,0))=0),"elec 0, heat not",
IF(AND(INDEX(PROTRA_capacity!U$3:U$1699,MATCH(CHP_check_vensim_data!$I55,PROTRA_capacity!$F$3:$F$1699,0))&lt;&gt;0,INDEX(PROTRA_capacity!U$3:U$1699,MATCH(CHP_check_vensim_data!$H55,PROTRA_capacity!$F$3:$F$1699,0))=0),"heat 0, elec not",
IF(AND(INDEX(PROTRA_capacity!U$3:U$1699,MATCH(CHP_check_vensim_data!$I55,PROTRA_capacity!$F$3:$F$1699,0))=0,INDEX(PROTRA_capacity!U$3:U$1699,MATCH(CHP_check_vensim_data!$H55,PROTRA_capacity!$F$3:$F$1699,0))=0),"",
INDEX(PROTRA_capacity!U$3:U$1699,MATCH(CHP_check_vensim_data!$H55,PROTRA_capacity!$F$3:$F$1699,0))/INDEX(PROTRA_capacity!U$3:U$1699,MATCH(CHP_check_vensim_data!$I55,PROTRA_capacity!$F$3:$F$1699,0))
)))</f>
        <v/>
      </c>
      <c r="Z55" s="72" t="e">
        <f t="shared" si="3"/>
        <v>#DIV/0!</v>
      </c>
    </row>
    <row r="56" spans="1:26" x14ac:dyDescent="0.35">
      <c r="A56" t="s">
        <v>74</v>
      </c>
      <c r="B56" t="s">
        <v>41</v>
      </c>
      <c r="C56" t="str">
        <f t="shared" si="28"/>
        <v>LATAM_TO_heat</v>
      </c>
      <c r="D56" t="str">
        <f t="shared" si="29"/>
        <v>PROTRA_CHP_HP_I</v>
      </c>
      <c r="E56" t="s">
        <v>3</v>
      </c>
      <c r="F56" t="str">
        <f t="shared" si="30"/>
        <v>CHP</v>
      </c>
      <c r="G56" t="str">
        <f t="shared" ref="G56:G72" si="31">RIGHT(E56,3)</f>
        <v>els</v>
      </c>
      <c r="H56" t="str">
        <f t="shared" ref="H56:H72" si="32">A56&amp;"TO_heat"&amp;E56</f>
        <v>LATAMTO_heatPROTRA_CHP_liquid_fuels</v>
      </c>
      <c r="I56" t="str">
        <f t="shared" ref="I56:I72" si="33">A56&amp;"TO_elec"&amp;E56</f>
        <v>LATAMTO_elecPROTRA_CHP_liquid_fuels</v>
      </c>
      <c r="J56" s="16" t="e">
        <f>IF(AND(INDEX(PROTRA_capacity!#REF!,MATCH(CHP_check_vensim_data!$H56,PROTRA_capacity!$F$3:$F$1699,0))&lt;&gt;0,INDEX(PROTRA_capacity!#REF!,MATCH(CHP_check_vensim_data!$I56,PROTRA_capacity!$F$3:$F$1699,0))=0),"elec 0, heat not",
IF(AND(INDEX(PROTRA_capacity!#REF!,MATCH(CHP_check_vensim_data!$I56,PROTRA_capacity!$F$3:$F$1699,0))&lt;&gt;0,INDEX(PROTRA_capacity!#REF!,MATCH(CHP_check_vensim_data!$H56,PROTRA_capacity!$F$3:$F$1699,0))=0),"heat 0, elec not",
IF(AND(INDEX(PROTRA_capacity!#REF!,MATCH(CHP_check_vensim_data!$I56,PROTRA_capacity!$F$3:$F$1699,0))=0,INDEX(PROTRA_capacity!#REF!,MATCH(CHP_check_vensim_data!$H56,PROTRA_capacity!$F$3:$F$1699,0))=0),"",
INDEX(PROTRA_capacity!#REF!,MATCH(CHP_check_vensim_data!$H56,PROTRA_capacity!$F$3:$F$1699,0))/INDEX(PROTRA_capacity!#REF!,MATCH(CHP_check_vensim_data!$I56,PROTRA_capacity!$F$3:$F$1699,0))
)))</f>
        <v>#REF!</v>
      </c>
      <c r="K56" s="16" t="str">
        <f>IF(AND(INDEX(PROTRA_capacity!G$3:G$1699,MATCH(CHP_check_vensim_data!$H56,PROTRA_capacity!$F$3:$F$1699,0))&lt;&gt;0,INDEX(PROTRA_capacity!G$3:G$1699,MATCH(CHP_check_vensim_data!$I56,PROTRA_capacity!$F$3:$F$1699,0))=0),"elec 0, heat not",
IF(AND(INDEX(PROTRA_capacity!G$3:G$1699,MATCH(CHP_check_vensim_data!$I56,PROTRA_capacity!$F$3:$F$1699,0))&lt;&gt;0,INDEX(PROTRA_capacity!G$3:G$1699,MATCH(CHP_check_vensim_data!$H56,PROTRA_capacity!$F$3:$F$1699,0))=0),"heat 0, elec not",
IF(AND(INDEX(PROTRA_capacity!G$3:G$1699,MATCH(CHP_check_vensim_data!$I56,PROTRA_capacity!$F$3:$F$1699,0))=0,INDEX(PROTRA_capacity!G$3:G$1699,MATCH(CHP_check_vensim_data!$H56,PROTRA_capacity!$F$3:$F$1699,0))=0),"",
INDEX(PROTRA_capacity!G$3:G$1699,MATCH(CHP_check_vensim_data!$H56,PROTRA_capacity!$F$3:$F$1699,0))/INDEX(PROTRA_capacity!G$3:G$1699,MATCH(CHP_check_vensim_data!$I56,PROTRA_capacity!$F$3:$F$1699,0))
)))</f>
        <v/>
      </c>
      <c r="L56" s="16" t="str">
        <f>IF(AND(INDEX(PROTRA_capacity!H$3:H$1699,MATCH(CHP_check_vensim_data!$H56,PROTRA_capacity!$F$3:$F$1699,0))&lt;&gt;0,INDEX(PROTRA_capacity!H$3:H$1699,MATCH(CHP_check_vensim_data!$I56,PROTRA_capacity!$F$3:$F$1699,0))=0),"elec 0, heat not",
IF(AND(INDEX(PROTRA_capacity!H$3:H$1699,MATCH(CHP_check_vensim_data!$I56,PROTRA_capacity!$F$3:$F$1699,0))&lt;&gt;0,INDEX(PROTRA_capacity!H$3:H$1699,MATCH(CHP_check_vensim_data!$H56,PROTRA_capacity!$F$3:$F$1699,0))=0),"heat 0, elec not",
IF(AND(INDEX(PROTRA_capacity!H$3:H$1699,MATCH(CHP_check_vensim_data!$I56,PROTRA_capacity!$F$3:$F$1699,0))=0,INDEX(PROTRA_capacity!H$3:H$1699,MATCH(CHP_check_vensim_data!$H56,PROTRA_capacity!$F$3:$F$1699,0))=0),"",
INDEX(PROTRA_capacity!H$3:H$1699,MATCH(CHP_check_vensim_data!$H56,PROTRA_capacity!$F$3:$F$1699,0))/INDEX(PROTRA_capacity!H$3:H$1699,MATCH(CHP_check_vensim_data!$I56,PROTRA_capacity!$F$3:$F$1699,0))
)))</f>
        <v/>
      </c>
      <c r="M56" s="16" t="str">
        <f>IF(AND(INDEX(PROTRA_capacity!I$3:I$1699,MATCH(CHP_check_vensim_data!$H56,PROTRA_capacity!$F$3:$F$1699,0))&lt;&gt;0,INDEX(PROTRA_capacity!I$3:I$1699,MATCH(CHP_check_vensim_data!$I56,PROTRA_capacity!$F$3:$F$1699,0))=0),"elec 0, heat not",
IF(AND(INDEX(PROTRA_capacity!I$3:I$1699,MATCH(CHP_check_vensim_data!$I56,PROTRA_capacity!$F$3:$F$1699,0))&lt;&gt;0,INDEX(PROTRA_capacity!I$3:I$1699,MATCH(CHP_check_vensim_data!$H56,PROTRA_capacity!$F$3:$F$1699,0))=0),"heat 0, elec not",
IF(AND(INDEX(PROTRA_capacity!I$3:I$1699,MATCH(CHP_check_vensim_data!$I56,PROTRA_capacity!$F$3:$F$1699,0))=0,INDEX(PROTRA_capacity!I$3:I$1699,MATCH(CHP_check_vensim_data!$H56,PROTRA_capacity!$F$3:$F$1699,0))=0),"",
INDEX(PROTRA_capacity!I$3:I$1699,MATCH(CHP_check_vensim_data!$H56,PROTRA_capacity!$F$3:$F$1699,0))/INDEX(PROTRA_capacity!I$3:I$1699,MATCH(CHP_check_vensim_data!$I56,PROTRA_capacity!$F$3:$F$1699,0))
)))</f>
        <v/>
      </c>
      <c r="N56" s="16" t="str">
        <f>IF(AND(INDEX(PROTRA_capacity!J$3:J$1699,MATCH(CHP_check_vensim_data!$H56,PROTRA_capacity!$F$3:$F$1699,0))&lt;&gt;0,INDEX(PROTRA_capacity!J$3:J$1699,MATCH(CHP_check_vensim_data!$I56,PROTRA_capacity!$F$3:$F$1699,0))=0),"elec 0, heat not",
IF(AND(INDEX(PROTRA_capacity!J$3:J$1699,MATCH(CHP_check_vensim_data!$I56,PROTRA_capacity!$F$3:$F$1699,0))&lt;&gt;0,INDEX(PROTRA_capacity!J$3:J$1699,MATCH(CHP_check_vensim_data!$H56,PROTRA_capacity!$F$3:$F$1699,0))=0),"heat 0, elec not",
IF(AND(INDEX(PROTRA_capacity!J$3:J$1699,MATCH(CHP_check_vensim_data!$I56,PROTRA_capacity!$F$3:$F$1699,0))=0,INDEX(PROTRA_capacity!J$3:J$1699,MATCH(CHP_check_vensim_data!$H56,PROTRA_capacity!$F$3:$F$1699,0))=0),"",
INDEX(PROTRA_capacity!J$3:J$1699,MATCH(CHP_check_vensim_data!$H56,PROTRA_capacity!$F$3:$F$1699,0))/INDEX(PROTRA_capacity!J$3:J$1699,MATCH(CHP_check_vensim_data!$I56,PROTRA_capacity!$F$3:$F$1699,0))
)))</f>
        <v/>
      </c>
      <c r="O56" s="16" t="str">
        <f>IF(AND(INDEX(PROTRA_capacity!K$3:K$1699,MATCH(CHP_check_vensim_data!$H56,PROTRA_capacity!$F$3:$F$1699,0))&lt;&gt;0,INDEX(PROTRA_capacity!K$3:K$1699,MATCH(CHP_check_vensim_data!$I56,PROTRA_capacity!$F$3:$F$1699,0))=0),"elec 0, heat not",
IF(AND(INDEX(PROTRA_capacity!K$3:K$1699,MATCH(CHP_check_vensim_data!$I56,PROTRA_capacity!$F$3:$F$1699,0))&lt;&gt;0,INDEX(PROTRA_capacity!K$3:K$1699,MATCH(CHP_check_vensim_data!$H56,PROTRA_capacity!$F$3:$F$1699,0))=0),"heat 0, elec not",
IF(AND(INDEX(PROTRA_capacity!K$3:K$1699,MATCH(CHP_check_vensim_data!$I56,PROTRA_capacity!$F$3:$F$1699,0))=0,INDEX(PROTRA_capacity!K$3:K$1699,MATCH(CHP_check_vensim_data!$H56,PROTRA_capacity!$F$3:$F$1699,0))=0),"",
INDEX(PROTRA_capacity!K$3:K$1699,MATCH(CHP_check_vensim_data!$H56,PROTRA_capacity!$F$3:$F$1699,0))/INDEX(PROTRA_capacity!K$3:K$1699,MATCH(CHP_check_vensim_data!$I56,PROTRA_capacity!$F$3:$F$1699,0))
)))</f>
        <v/>
      </c>
      <c r="P56" s="16" t="str">
        <f>IF(AND(INDEX(PROTRA_capacity!L$3:L$1699,MATCH(CHP_check_vensim_data!$H56,PROTRA_capacity!$F$3:$F$1699,0))&lt;&gt;0,INDEX(PROTRA_capacity!L$3:L$1699,MATCH(CHP_check_vensim_data!$I56,PROTRA_capacity!$F$3:$F$1699,0))=0),"elec 0, heat not",
IF(AND(INDEX(PROTRA_capacity!L$3:L$1699,MATCH(CHP_check_vensim_data!$I56,PROTRA_capacity!$F$3:$F$1699,0))&lt;&gt;0,INDEX(PROTRA_capacity!L$3:L$1699,MATCH(CHP_check_vensim_data!$H56,PROTRA_capacity!$F$3:$F$1699,0))=0),"heat 0, elec not",
IF(AND(INDEX(PROTRA_capacity!L$3:L$1699,MATCH(CHP_check_vensim_data!$I56,PROTRA_capacity!$F$3:$F$1699,0))=0,INDEX(PROTRA_capacity!L$3:L$1699,MATCH(CHP_check_vensim_data!$H56,PROTRA_capacity!$F$3:$F$1699,0))=0),"",
INDEX(PROTRA_capacity!L$3:L$1699,MATCH(CHP_check_vensim_data!$H56,PROTRA_capacity!$F$3:$F$1699,0))/INDEX(PROTRA_capacity!L$3:L$1699,MATCH(CHP_check_vensim_data!$I56,PROTRA_capacity!$F$3:$F$1699,0))
)))</f>
        <v/>
      </c>
      <c r="Q56" s="16" t="str">
        <f>IF(AND(INDEX(PROTRA_capacity!M$3:M$1699,MATCH(CHP_check_vensim_data!$H56,PROTRA_capacity!$F$3:$F$1699,0))&lt;&gt;0,INDEX(PROTRA_capacity!M$3:M$1699,MATCH(CHP_check_vensim_data!$I56,PROTRA_capacity!$F$3:$F$1699,0))=0),"elec 0, heat not",
IF(AND(INDEX(PROTRA_capacity!M$3:M$1699,MATCH(CHP_check_vensim_data!$I56,PROTRA_capacity!$F$3:$F$1699,0))&lt;&gt;0,INDEX(PROTRA_capacity!M$3:M$1699,MATCH(CHP_check_vensim_data!$H56,PROTRA_capacity!$F$3:$F$1699,0))=0),"heat 0, elec not",
IF(AND(INDEX(PROTRA_capacity!M$3:M$1699,MATCH(CHP_check_vensim_data!$I56,PROTRA_capacity!$F$3:$F$1699,0))=0,INDEX(PROTRA_capacity!M$3:M$1699,MATCH(CHP_check_vensim_data!$H56,PROTRA_capacity!$F$3:$F$1699,0))=0),"",
INDEX(PROTRA_capacity!M$3:M$1699,MATCH(CHP_check_vensim_data!$H56,PROTRA_capacity!$F$3:$F$1699,0))/INDEX(PROTRA_capacity!M$3:M$1699,MATCH(CHP_check_vensim_data!$I56,PROTRA_capacity!$F$3:$F$1699,0))
)))</f>
        <v/>
      </c>
      <c r="R56" s="16" t="str">
        <f>IF(AND(INDEX(PROTRA_capacity!N$3:N$1699,MATCH(CHP_check_vensim_data!$H56,PROTRA_capacity!$F$3:$F$1699,0))&lt;&gt;0,INDEX(PROTRA_capacity!N$3:N$1699,MATCH(CHP_check_vensim_data!$I56,PROTRA_capacity!$F$3:$F$1699,0))=0),"elec 0, heat not",
IF(AND(INDEX(PROTRA_capacity!N$3:N$1699,MATCH(CHP_check_vensim_data!$I56,PROTRA_capacity!$F$3:$F$1699,0))&lt;&gt;0,INDEX(PROTRA_capacity!N$3:N$1699,MATCH(CHP_check_vensim_data!$H56,PROTRA_capacity!$F$3:$F$1699,0))=0),"heat 0, elec not",
IF(AND(INDEX(PROTRA_capacity!N$3:N$1699,MATCH(CHP_check_vensim_data!$I56,PROTRA_capacity!$F$3:$F$1699,0))=0,INDEX(PROTRA_capacity!N$3:N$1699,MATCH(CHP_check_vensim_data!$H56,PROTRA_capacity!$F$3:$F$1699,0))=0),"",
INDEX(PROTRA_capacity!N$3:N$1699,MATCH(CHP_check_vensim_data!$H56,PROTRA_capacity!$F$3:$F$1699,0))/INDEX(PROTRA_capacity!N$3:N$1699,MATCH(CHP_check_vensim_data!$I56,PROTRA_capacity!$F$3:$F$1699,0))
)))</f>
        <v/>
      </c>
      <c r="S56" s="16" t="str">
        <f>IF(AND(INDEX(PROTRA_capacity!O$3:O$1699,MATCH(CHP_check_vensim_data!$H56,PROTRA_capacity!$F$3:$F$1699,0))&lt;&gt;0,INDEX(PROTRA_capacity!O$3:O$1699,MATCH(CHP_check_vensim_data!$I56,PROTRA_capacity!$F$3:$F$1699,0))=0),"elec 0, heat not",
IF(AND(INDEX(PROTRA_capacity!O$3:O$1699,MATCH(CHP_check_vensim_data!$I56,PROTRA_capacity!$F$3:$F$1699,0))&lt;&gt;0,INDEX(PROTRA_capacity!O$3:O$1699,MATCH(CHP_check_vensim_data!$H56,PROTRA_capacity!$F$3:$F$1699,0))=0),"heat 0, elec not",
IF(AND(INDEX(PROTRA_capacity!O$3:O$1699,MATCH(CHP_check_vensim_data!$I56,PROTRA_capacity!$F$3:$F$1699,0))=0,INDEX(PROTRA_capacity!O$3:O$1699,MATCH(CHP_check_vensim_data!$H56,PROTRA_capacity!$F$3:$F$1699,0))=0),"",
INDEX(PROTRA_capacity!O$3:O$1699,MATCH(CHP_check_vensim_data!$H56,PROTRA_capacity!$F$3:$F$1699,0))/INDEX(PROTRA_capacity!O$3:O$1699,MATCH(CHP_check_vensim_data!$I56,PROTRA_capacity!$F$3:$F$1699,0))
)))</f>
        <v/>
      </c>
      <c r="T56" s="16" t="str">
        <f>IF(AND(INDEX(PROTRA_capacity!P$3:P$1699,MATCH(CHP_check_vensim_data!$H56,PROTRA_capacity!$F$3:$F$1699,0))&lt;&gt;0,INDEX(PROTRA_capacity!P$3:P$1699,MATCH(CHP_check_vensim_data!$I56,PROTRA_capacity!$F$3:$F$1699,0))=0),"elec 0, heat not",
IF(AND(INDEX(PROTRA_capacity!P$3:P$1699,MATCH(CHP_check_vensim_data!$I56,PROTRA_capacity!$F$3:$F$1699,0))&lt;&gt;0,INDEX(PROTRA_capacity!P$3:P$1699,MATCH(CHP_check_vensim_data!$H56,PROTRA_capacity!$F$3:$F$1699,0))=0),"heat 0, elec not",
IF(AND(INDEX(PROTRA_capacity!P$3:P$1699,MATCH(CHP_check_vensim_data!$I56,PROTRA_capacity!$F$3:$F$1699,0))=0,INDEX(PROTRA_capacity!P$3:P$1699,MATCH(CHP_check_vensim_data!$H56,PROTRA_capacity!$F$3:$F$1699,0))=0),"",
INDEX(PROTRA_capacity!P$3:P$1699,MATCH(CHP_check_vensim_data!$H56,PROTRA_capacity!$F$3:$F$1699,0))/INDEX(PROTRA_capacity!P$3:P$1699,MATCH(CHP_check_vensim_data!$I56,PROTRA_capacity!$F$3:$F$1699,0))
)))</f>
        <v/>
      </c>
      <c r="U56" s="16" t="str">
        <f>IF(AND(INDEX(PROTRA_capacity!Q$3:Q$1699,MATCH(CHP_check_vensim_data!$H56,PROTRA_capacity!$F$3:$F$1699,0))&lt;&gt;0,INDEX(PROTRA_capacity!Q$3:Q$1699,MATCH(CHP_check_vensim_data!$I56,PROTRA_capacity!$F$3:$F$1699,0))=0),"elec 0, heat not",
IF(AND(INDEX(PROTRA_capacity!Q$3:Q$1699,MATCH(CHP_check_vensim_data!$I56,PROTRA_capacity!$F$3:$F$1699,0))&lt;&gt;0,INDEX(PROTRA_capacity!Q$3:Q$1699,MATCH(CHP_check_vensim_data!$H56,PROTRA_capacity!$F$3:$F$1699,0))=0),"heat 0, elec not",
IF(AND(INDEX(PROTRA_capacity!Q$3:Q$1699,MATCH(CHP_check_vensim_data!$I56,PROTRA_capacity!$F$3:$F$1699,0))=0,INDEX(PROTRA_capacity!Q$3:Q$1699,MATCH(CHP_check_vensim_data!$H56,PROTRA_capacity!$F$3:$F$1699,0))=0),"",
INDEX(PROTRA_capacity!Q$3:Q$1699,MATCH(CHP_check_vensim_data!$H56,PROTRA_capacity!$F$3:$F$1699,0))/INDEX(PROTRA_capacity!Q$3:Q$1699,MATCH(CHP_check_vensim_data!$I56,PROTRA_capacity!$F$3:$F$1699,0))
)))</f>
        <v/>
      </c>
      <c r="V56" s="16" t="str">
        <f>IF(AND(INDEX(PROTRA_capacity!R$3:R$1699,MATCH(CHP_check_vensim_data!$H56,PROTRA_capacity!$F$3:$F$1699,0))&lt;&gt;0,INDEX(PROTRA_capacity!R$3:R$1699,MATCH(CHP_check_vensim_data!$I56,PROTRA_capacity!$F$3:$F$1699,0))=0),"elec 0, heat not",
IF(AND(INDEX(PROTRA_capacity!R$3:R$1699,MATCH(CHP_check_vensim_data!$I56,PROTRA_capacity!$F$3:$F$1699,0))&lt;&gt;0,INDEX(PROTRA_capacity!R$3:R$1699,MATCH(CHP_check_vensim_data!$H56,PROTRA_capacity!$F$3:$F$1699,0))=0),"heat 0, elec not",
IF(AND(INDEX(PROTRA_capacity!R$3:R$1699,MATCH(CHP_check_vensim_data!$I56,PROTRA_capacity!$F$3:$F$1699,0))=0,INDEX(PROTRA_capacity!R$3:R$1699,MATCH(CHP_check_vensim_data!$H56,PROTRA_capacity!$F$3:$F$1699,0))=0),"",
INDEX(PROTRA_capacity!R$3:R$1699,MATCH(CHP_check_vensim_data!$H56,PROTRA_capacity!$F$3:$F$1699,0))/INDEX(PROTRA_capacity!R$3:R$1699,MATCH(CHP_check_vensim_data!$I56,PROTRA_capacity!$F$3:$F$1699,0))
)))</f>
        <v/>
      </c>
      <c r="W56" s="16" t="str">
        <f>IF(AND(INDEX(PROTRA_capacity!S$3:S$1699,MATCH(CHP_check_vensim_data!$H56,PROTRA_capacity!$F$3:$F$1699,0))&lt;&gt;0,INDEX(PROTRA_capacity!S$3:S$1699,MATCH(CHP_check_vensim_data!$I56,PROTRA_capacity!$F$3:$F$1699,0))=0),"elec 0, heat not",
IF(AND(INDEX(PROTRA_capacity!S$3:S$1699,MATCH(CHP_check_vensim_data!$I56,PROTRA_capacity!$F$3:$F$1699,0))&lt;&gt;0,INDEX(PROTRA_capacity!S$3:S$1699,MATCH(CHP_check_vensim_data!$H56,PROTRA_capacity!$F$3:$F$1699,0))=0),"heat 0, elec not",
IF(AND(INDEX(PROTRA_capacity!S$3:S$1699,MATCH(CHP_check_vensim_data!$I56,PROTRA_capacity!$F$3:$F$1699,0))=0,INDEX(PROTRA_capacity!S$3:S$1699,MATCH(CHP_check_vensim_data!$H56,PROTRA_capacity!$F$3:$F$1699,0))=0),"",
INDEX(PROTRA_capacity!S$3:S$1699,MATCH(CHP_check_vensim_data!$H56,PROTRA_capacity!$F$3:$F$1699,0))/INDEX(PROTRA_capacity!S$3:S$1699,MATCH(CHP_check_vensim_data!$I56,PROTRA_capacity!$F$3:$F$1699,0))
)))</f>
        <v/>
      </c>
      <c r="X56" s="16" t="str">
        <f>IF(AND(INDEX(PROTRA_capacity!T$3:T$1699,MATCH(CHP_check_vensim_data!$H56,PROTRA_capacity!$F$3:$F$1699,0))&lt;&gt;0,INDEX(PROTRA_capacity!T$3:T$1699,MATCH(CHP_check_vensim_data!$I56,PROTRA_capacity!$F$3:$F$1699,0))=0),"elec 0, heat not",
IF(AND(INDEX(PROTRA_capacity!T$3:T$1699,MATCH(CHP_check_vensim_data!$I56,PROTRA_capacity!$F$3:$F$1699,0))&lt;&gt;0,INDEX(PROTRA_capacity!T$3:T$1699,MATCH(CHP_check_vensim_data!$H56,PROTRA_capacity!$F$3:$F$1699,0))=0),"heat 0, elec not",
IF(AND(INDEX(PROTRA_capacity!T$3:T$1699,MATCH(CHP_check_vensim_data!$I56,PROTRA_capacity!$F$3:$F$1699,0))=0,INDEX(PROTRA_capacity!T$3:T$1699,MATCH(CHP_check_vensim_data!$H56,PROTRA_capacity!$F$3:$F$1699,0))=0),"",
INDEX(PROTRA_capacity!T$3:T$1699,MATCH(CHP_check_vensim_data!$H56,PROTRA_capacity!$F$3:$F$1699,0))/INDEX(PROTRA_capacity!T$3:T$1699,MATCH(CHP_check_vensim_data!$I56,PROTRA_capacity!$F$3:$F$1699,0))
)))</f>
        <v/>
      </c>
      <c r="Y56" s="16" t="str">
        <f>IF(AND(INDEX(PROTRA_capacity!U$3:U$1699,MATCH(CHP_check_vensim_data!$H56,PROTRA_capacity!$F$3:$F$1699,0))&lt;&gt;0,INDEX(PROTRA_capacity!U$3:U$1699,MATCH(CHP_check_vensim_data!$I56,PROTRA_capacity!$F$3:$F$1699,0))=0),"elec 0, heat not",
IF(AND(INDEX(PROTRA_capacity!U$3:U$1699,MATCH(CHP_check_vensim_data!$I56,PROTRA_capacity!$F$3:$F$1699,0))&lt;&gt;0,INDEX(PROTRA_capacity!U$3:U$1699,MATCH(CHP_check_vensim_data!$H56,PROTRA_capacity!$F$3:$F$1699,0))=0),"heat 0, elec not",
IF(AND(INDEX(PROTRA_capacity!U$3:U$1699,MATCH(CHP_check_vensim_data!$I56,PROTRA_capacity!$F$3:$F$1699,0))=0,INDEX(PROTRA_capacity!U$3:U$1699,MATCH(CHP_check_vensim_data!$H56,PROTRA_capacity!$F$3:$F$1699,0))=0),"",
INDEX(PROTRA_capacity!U$3:U$1699,MATCH(CHP_check_vensim_data!$H56,PROTRA_capacity!$F$3:$F$1699,0))/INDEX(PROTRA_capacity!U$3:U$1699,MATCH(CHP_check_vensim_data!$I56,PROTRA_capacity!$F$3:$F$1699,0))
)))</f>
        <v/>
      </c>
      <c r="Z56" s="72" t="e">
        <f t="shared" si="3"/>
        <v>#DIV/0!</v>
      </c>
    </row>
    <row r="57" spans="1:26" x14ac:dyDescent="0.35">
      <c r="A57" t="s">
        <v>74</v>
      </c>
      <c r="B57" t="s">
        <v>41</v>
      </c>
      <c r="C57" t="str">
        <f t="shared" ref="C57:C62" si="34">A57&amp;"_"&amp;B57</f>
        <v>LATAM_TO_heat</v>
      </c>
      <c r="D57" t="str">
        <f t="shared" ref="D57:D62" si="35">IF(B57="TO_heat","PROTRA_CHP_HP_I","PROTRA_CHP_PP_I")</f>
        <v>PROTRA_CHP_HP_I</v>
      </c>
      <c r="E57" t="s">
        <v>4</v>
      </c>
      <c r="F57" t="str">
        <f t="shared" ref="F57:F62" si="36">MID(E57,8,3)</f>
        <v>CHP</v>
      </c>
      <c r="G57" t="str">
        <f t="shared" si="31"/>
        <v>CCS</v>
      </c>
      <c r="H57" t="str">
        <f t="shared" si="32"/>
        <v>LATAMTO_heatPROTRA_CHP_liquid_fuels_CCS</v>
      </c>
      <c r="I57" t="str">
        <f t="shared" si="33"/>
        <v>LATAMTO_elecPROTRA_CHP_liquid_fuels_CCS</v>
      </c>
      <c r="J57" s="16" t="e">
        <f>IF(AND(INDEX(PROTRA_capacity!#REF!,MATCH(CHP_check_vensim_data!$H57,PROTRA_capacity!$F$3:$F$1699,0))&lt;&gt;0,INDEX(PROTRA_capacity!#REF!,MATCH(CHP_check_vensim_data!$I57,PROTRA_capacity!$F$3:$F$1699,0))=0),"elec 0, heat not",
IF(AND(INDEX(PROTRA_capacity!#REF!,MATCH(CHP_check_vensim_data!$I57,PROTRA_capacity!$F$3:$F$1699,0))&lt;&gt;0,INDEX(PROTRA_capacity!#REF!,MATCH(CHP_check_vensim_data!$H57,PROTRA_capacity!$F$3:$F$1699,0))=0),"heat 0, elec not",
IF(AND(INDEX(PROTRA_capacity!#REF!,MATCH(CHP_check_vensim_data!$I57,PROTRA_capacity!$F$3:$F$1699,0))=0,INDEX(PROTRA_capacity!#REF!,MATCH(CHP_check_vensim_data!$H57,PROTRA_capacity!$F$3:$F$1699,0))=0),"",
INDEX(PROTRA_capacity!#REF!,MATCH(CHP_check_vensim_data!$H57,PROTRA_capacity!$F$3:$F$1699,0))/INDEX(PROTRA_capacity!#REF!,MATCH(CHP_check_vensim_data!$I57,PROTRA_capacity!$F$3:$F$1699,0))
)))</f>
        <v>#REF!</v>
      </c>
      <c r="K57" s="16" t="str">
        <f>IF(AND(INDEX(PROTRA_capacity!G$3:G$1699,MATCH(CHP_check_vensim_data!$H57,PROTRA_capacity!$F$3:$F$1699,0))&lt;&gt;0,INDEX(PROTRA_capacity!G$3:G$1699,MATCH(CHP_check_vensim_data!$I57,PROTRA_capacity!$F$3:$F$1699,0))=0),"elec 0, heat not",
IF(AND(INDEX(PROTRA_capacity!G$3:G$1699,MATCH(CHP_check_vensim_data!$I57,PROTRA_capacity!$F$3:$F$1699,0))&lt;&gt;0,INDEX(PROTRA_capacity!G$3:G$1699,MATCH(CHP_check_vensim_data!$H57,PROTRA_capacity!$F$3:$F$1699,0))=0),"heat 0, elec not",
IF(AND(INDEX(PROTRA_capacity!G$3:G$1699,MATCH(CHP_check_vensim_data!$I57,PROTRA_capacity!$F$3:$F$1699,0))=0,INDEX(PROTRA_capacity!G$3:G$1699,MATCH(CHP_check_vensim_data!$H57,PROTRA_capacity!$F$3:$F$1699,0))=0),"",
INDEX(PROTRA_capacity!G$3:G$1699,MATCH(CHP_check_vensim_data!$H57,PROTRA_capacity!$F$3:$F$1699,0))/INDEX(PROTRA_capacity!G$3:G$1699,MATCH(CHP_check_vensim_data!$I57,PROTRA_capacity!$F$3:$F$1699,0))
)))</f>
        <v/>
      </c>
      <c r="L57" s="16" t="str">
        <f>IF(AND(INDEX(PROTRA_capacity!H$3:H$1699,MATCH(CHP_check_vensim_data!$H57,PROTRA_capacity!$F$3:$F$1699,0))&lt;&gt;0,INDEX(PROTRA_capacity!H$3:H$1699,MATCH(CHP_check_vensim_data!$I57,PROTRA_capacity!$F$3:$F$1699,0))=0),"elec 0, heat not",
IF(AND(INDEX(PROTRA_capacity!H$3:H$1699,MATCH(CHP_check_vensim_data!$I57,PROTRA_capacity!$F$3:$F$1699,0))&lt;&gt;0,INDEX(PROTRA_capacity!H$3:H$1699,MATCH(CHP_check_vensim_data!$H57,PROTRA_capacity!$F$3:$F$1699,0))=0),"heat 0, elec not",
IF(AND(INDEX(PROTRA_capacity!H$3:H$1699,MATCH(CHP_check_vensim_data!$I57,PROTRA_capacity!$F$3:$F$1699,0))=0,INDEX(PROTRA_capacity!H$3:H$1699,MATCH(CHP_check_vensim_data!$H57,PROTRA_capacity!$F$3:$F$1699,0))=0),"",
INDEX(PROTRA_capacity!H$3:H$1699,MATCH(CHP_check_vensim_data!$H57,PROTRA_capacity!$F$3:$F$1699,0))/INDEX(PROTRA_capacity!H$3:H$1699,MATCH(CHP_check_vensim_data!$I57,PROTRA_capacity!$F$3:$F$1699,0))
)))</f>
        <v/>
      </c>
      <c r="M57" s="16" t="str">
        <f>IF(AND(INDEX(PROTRA_capacity!I$3:I$1699,MATCH(CHP_check_vensim_data!$H57,PROTRA_capacity!$F$3:$F$1699,0))&lt;&gt;0,INDEX(PROTRA_capacity!I$3:I$1699,MATCH(CHP_check_vensim_data!$I57,PROTRA_capacity!$F$3:$F$1699,0))=0),"elec 0, heat not",
IF(AND(INDEX(PROTRA_capacity!I$3:I$1699,MATCH(CHP_check_vensim_data!$I57,PROTRA_capacity!$F$3:$F$1699,0))&lt;&gt;0,INDEX(PROTRA_capacity!I$3:I$1699,MATCH(CHP_check_vensim_data!$H57,PROTRA_capacity!$F$3:$F$1699,0))=0),"heat 0, elec not",
IF(AND(INDEX(PROTRA_capacity!I$3:I$1699,MATCH(CHP_check_vensim_data!$I57,PROTRA_capacity!$F$3:$F$1699,0))=0,INDEX(PROTRA_capacity!I$3:I$1699,MATCH(CHP_check_vensim_data!$H57,PROTRA_capacity!$F$3:$F$1699,0))=0),"",
INDEX(PROTRA_capacity!I$3:I$1699,MATCH(CHP_check_vensim_data!$H57,PROTRA_capacity!$F$3:$F$1699,0))/INDEX(PROTRA_capacity!I$3:I$1699,MATCH(CHP_check_vensim_data!$I57,PROTRA_capacity!$F$3:$F$1699,0))
)))</f>
        <v/>
      </c>
      <c r="N57" s="16" t="str">
        <f>IF(AND(INDEX(PROTRA_capacity!J$3:J$1699,MATCH(CHP_check_vensim_data!$H57,PROTRA_capacity!$F$3:$F$1699,0))&lt;&gt;0,INDEX(PROTRA_capacity!J$3:J$1699,MATCH(CHP_check_vensim_data!$I57,PROTRA_capacity!$F$3:$F$1699,0))=0),"elec 0, heat not",
IF(AND(INDEX(PROTRA_capacity!J$3:J$1699,MATCH(CHP_check_vensim_data!$I57,PROTRA_capacity!$F$3:$F$1699,0))&lt;&gt;0,INDEX(PROTRA_capacity!J$3:J$1699,MATCH(CHP_check_vensim_data!$H57,PROTRA_capacity!$F$3:$F$1699,0))=0),"heat 0, elec not",
IF(AND(INDEX(PROTRA_capacity!J$3:J$1699,MATCH(CHP_check_vensim_data!$I57,PROTRA_capacity!$F$3:$F$1699,0))=0,INDEX(PROTRA_capacity!J$3:J$1699,MATCH(CHP_check_vensim_data!$H57,PROTRA_capacity!$F$3:$F$1699,0))=0),"",
INDEX(PROTRA_capacity!J$3:J$1699,MATCH(CHP_check_vensim_data!$H57,PROTRA_capacity!$F$3:$F$1699,0))/INDEX(PROTRA_capacity!J$3:J$1699,MATCH(CHP_check_vensim_data!$I57,PROTRA_capacity!$F$3:$F$1699,0))
)))</f>
        <v/>
      </c>
      <c r="O57" s="16" t="str">
        <f>IF(AND(INDEX(PROTRA_capacity!K$3:K$1699,MATCH(CHP_check_vensim_data!$H57,PROTRA_capacity!$F$3:$F$1699,0))&lt;&gt;0,INDEX(PROTRA_capacity!K$3:K$1699,MATCH(CHP_check_vensim_data!$I57,PROTRA_capacity!$F$3:$F$1699,0))=0),"elec 0, heat not",
IF(AND(INDEX(PROTRA_capacity!K$3:K$1699,MATCH(CHP_check_vensim_data!$I57,PROTRA_capacity!$F$3:$F$1699,0))&lt;&gt;0,INDEX(PROTRA_capacity!K$3:K$1699,MATCH(CHP_check_vensim_data!$H57,PROTRA_capacity!$F$3:$F$1699,0))=0),"heat 0, elec not",
IF(AND(INDEX(PROTRA_capacity!K$3:K$1699,MATCH(CHP_check_vensim_data!$I57,PROTRA_capacity!$F$3:$F$1699,0))=0,INDEX(PROTRA_capacity!K$3:K$1699,MATCH(CHP_check_vensim_data!$H57,PROTRA_capacity!$F$3:$F$1699,0))=0),"",
INDEX(PROTRA_capacity!K$3:K$1699,MATCH(CHP_check_vensim_data!$H57,PROTRA_capacity!$F$3:$F$1699,0))/INDEX(PROTRA_capacity!K$3:K$1699,MATCH(CHP_check_vensim_data!$I57,PROTRA_capacity!$F$3:$F$1699,0))
)))</f>
        <v/>
      </c>
      <c r="P57" s="16" t="str">
        <f>IF(AND(INDEX(PROTRA_capacity!L$3:L$1699,MATCH(CHP_check_vensim_data!$H57,PROTRA_capacity!$F$3:$F$1699,0))&lt;&gt;0,INDEX(PROTRA_capacity!L$3:L$1699,MATCH(CHP_check_vensim_data!$I57,PROTRA_capacity!$F$3:$F$1699,0))=0),"elec 0, heat not",
IF(AND(INDEX(PROTRA_capacity!L$3:L$1699,MATCH(CHP_check_vensim_data!$I57,PROTRA_capacity!$F$3:$F$1699,0))&lt;&gt;0,INDEX(PROTRA_capacity!L$3:L$1699,MATCH(CHP_check_vensim_data!$H57,PROTRA_capacity!$F$3:$F$1699,0))=0),"heat 0, elec not",
IF(AND(INDEX(PROTRA_capacity!L$3:L$1699,MATCH(CHP_check_vensim_data!$I57,PROTRA_capacity!$F$3:$F$1699,0))=0,INDEX(PROTRA_capacity!L$3:L$1699,MATCH(CHP_check_vensim_data!$H57,PROTRA_capacity!$F$3:$F$1699,0))=0),"",
INDEX(PROTRA_capacity!L$3:L$1699,MATCH(CHP_check_vensim_data!$H57,PROTRA_capacity!$F$3:$F$1699,0))/INDEX(PROTRA_capacity!L$3:L$1699,MATCH(CHP_check_vensim_data!$I57,PROTRA_capacity!$F$3:$F$1699,0))
)))</f>
        <v/>
      </c>
      <c r="Q57" s="16" t="str">
        <f>IF(AND(INDEX(PROTRA_capacity!M$3:M$1699,MATCH(CHP_check_vensim_data!$H57,PROTRA_capacity!$F$3:$F$1699,0))&lt;&gt;0,INDEX(PROTRA_capacity!M$3:M$1699,MATCH(CHP_check_vensim_data!$I57,PROTRA_capacity!$F$3:$F$1699,0))=0),"elec 0, heat not",
IF(AND(INDEX(PROTRA_capacity!M$3:M$1699,MATCH(CHP_check_vensim_data!$I57,PROTRA_capacity!$F$3:$F$1699,0))&lt;&gt;0,INDEX(PROTRA_capacity!M$3:M$1699,MATCH(CHP_check_vensim_data!$H57,PROTRA_capacity!$F$3:$F$1699,0))=0),"heat 0, elec not",
IF(AND(INDEX(PROTRA_capacity!M$3:M$1699,MATCH(CHP_check_vensim_data!$I57,PROTRA_capacity!$F$3:$F$1699,0))=0,INDEX(PROTRA_capacity!M$3:M$1699,MATCH(CHP_check_vensim_data!$H57,PROTRA_capacity!$F$3:$F$1699,0))=0),"",
INDEX(PROTRA_capacity!M$3:M$1699,MATCH(CHP_check_vensim_data!$H57,PROTRA_capacity!$F$3:$F$1699,0))/INDEX(PROTRA_capacity!M$3:M$1699,MATCH(CHP_check_vensim_data!$I57,PROTRA_capacity!$F$3:$F$1699,0))
)))</f>
        <v/>
      </c>
      <c r="R57" s="16" t="str">
        <f>IF(AND(INDEX(PROTRA_capacity!N$3:N$1699,MATCH(CHP_check_vensim_data!$H57,PROTRA_capacity!$F$3:$F$1699,0))&lt;&gt;0,INDEX(PROTRA_capacity!N$3:N$1699,MATCH(CHP_check_vensim_data!$I57,PROTRA_capacity!$F$3:$F$1699,0))=0),"elec 0, heat not",
IF(AND(INDEX(PROTRA_capacity!N$3:N$1699,MATCH(CHP_check_vensim_data!$I57,PROTRA_capacity!$F$3:$F$1699,0))&lt;&gt;0,INDEX(PROTRA_capacity!N$3:N$1699,MATCH(CHP_check_vensim_data!$H57,PROTRA_capacity!$F$3:$F$1699,0))=0),"heat 0, elec not",
IF(AND(INDEX(PROTRA_capacity!N$3:N$1699,MATCH(CHP_check_vensim_data!$I57,PROTRA_capacity!$F$3:$F$1699,0))=0,INDEX(PROTRA_capacity!N$3:N$1699,MATCH(CHP_check_vensim_data!$H57,PROTRA_capacity!$F$3:$F$1699,0))=0),"",
INDEX(PROTRA_capacity!N$3:N$1699,MATCH(CHP_check_vensim_data!$H57,PROTRA_capacity!$F$3:$F$1699,0))/INDEX(PROTRA_capacity!N$3:N$1699,MATCH(CHP_check_vensim_data!$I57,PROTRA_capacity!$F$3:$F$1699,0))
)))</f>
        <v/>
      </c>
      <c r="S57" s="16" t="str">
        <f>IF(AND(INDEX(PROTRA_capacity!O$3:O$1699,MATCH(CHP_check_vensim_data!$H57,PROTRA_capacity!$F$3:$F$1699,0))&lt;&gt;0,INDEX(PROTRA_capacity!O$3:O$1699,MATCH(CHP_check_vensim_data!$I57,PROTRA_capacity!$F$3:$F$1699,0))=0),"elec 0, heat not",
IF(AND(INDEX(PROTRA_capacity!O$3:O$1699,MATCH(CHP_check_vensim_data!$I57,PROTRA_capacity!$F$3:$F$1699,0))&lt;&gt;0,INDEX(PROTRA_capacity!O$3:O$1699,MATCH(CHP_check_vensim_data!$H57,PROTRA_capacity!$F$3:$F$1699,0))=0),"heat 0, elec not",
IF(AND(INDEX(PROTRA_capacity!O$3:O$1699,MATCH(CHP_check_vensim_data!$I57,PROTRA_capacity!$F$3:$F$1699,0))=0,INDEX(PROTRA_capacity!O$3:O$1699,MATCH(CHP_check_vensim_data!$H57,PROTRA_capacity!$F$3:$F$1699,0))=0),"",
INDEX(PROTRA_capacity!O$3:O$1699,MATCH(CHP_check_vensim_data!$H57,PROTRA_capacity!$F$3:$F$1699,0))/INDEX(PROTRA_capacity!O$3:O$1699,MATCH(CHP_check_vensim_data!$I57,PROTRA_capacity!$F$3:$F$1699,0))
)))</f>
        <v/>
      </c>
      <c r="T57" s="16" t="str">
        <f>IF(AND(INDEX(PROTRA_capacity!P$3:P$1699,MATCH(CHP_check_vensim_data!$H57,PROTRA_capacity!$F$3:$F$1699,0))&lt;&gt;0,INDEX(PROTRA_capacity!P$3:P$1699,MATCH(CHP_check_vensim_data!$I57,PROTRA_capacity!$F$3:$F$1699,0))=0),"elec 0, heat not",
IF(AND(INDEX(PROTRA_capacity!P$3:P$1699,MATCH(CHP_check_vensim_data!$I57,PROTRA_capacity!$F$3:$F$1699,0))&lt;&gt;0,INDEX(PROTRA_capacity!P$3:P$1699,MATCH(CHP_check_vensim_data!$H57,PROTRA_capacity!$F$3:$F$1699,0))=0),"heat 0, elec not",
IF(AND(INDEX(PROTRA_capacity!P$3:P$1699,MATCH(CHP_check_vensim_data!$I57,PROTRA_capacity!$F$3:$F$1699,0))=0,INDEX(PROTRA_capacity!P$3:P$1699,MATCH(CHP_check_vensim_data!$H57,PROTRA_capacity!$F$3:$F$1699,0))=0),"",
INDEX(PROTRA_capacity!P$3:P$1699,MATCH(CHP_check_vensim_data!$H57,PROTRA_capacity!$F$3:$F$1699,0))/INDEX(PROTRA_capacity!P$3:P$1699,MATCH(CHP_check_vensim_data!$I57,PROTRA_capacity!$F$3:$F$1699,0))
)))</f>
        <v/>
      </c>
      <c r="U57" s="16" t="str">
        <f>IF(AND(INDEX(PROTRA_capacity!Q$3:Q$1699,MATCH(CHP_check_vensim_data!$H57,PROTRA_capacity!$F$3:$F$1699,0))&lt;&gt;0,INDEX(PROTRA_capacity!Q$3:Q$1699,MATCH(CHP_check_vensim_data!$I57,PROTRA_capacity!$F$3:$F$1699,0))=0),"elec 0, heat not",
IF(AND(INDEX(PROTRA_capacity!Q$3:Q$1699,MATCH(CHP_check_vensim_data!$I57,PROTRA_capacity!$F$3:$F$1699,0))&lt;&gt;0,INDEX(PROTRA_capacity!Q$3:Q$1699,MATCH(CHP_check_vensim_data!$H57,PROTRA_capacity!$F$3:$F$1699,0))=0),"heat 0, elec not",
IF(AND(INDEX(PROTRA_capacity!Q$3:Q$1699,MATCH(CHP_check_vensim_data!$I57,PROTRA_capacity!$F$3:$F$1699,0))=0,INDEX(PROTRA_capacity!Q$3:Q$1699,MATCH(CHP_check_vensim_data!$H57,PROTRA_capacity!$F$3:$F$1699,0))=0),"",
INDEX(PROTRA_capacity!Q$3:Q$1699,MATCH(CHP_check_vensim_data!$H57,PROTRA_capacity!$F$3:$F$1699,0))/INDEX(PROTRA_capacity!Q$3:Q$1699,MATCH(CHP_check_vensim_data!$I57,PROTRA_capacity!$F$3:$F$1699,0))
)))</f>
        <v/>
      </c>
      <c r="V57" s="16" t="str">
        <f>IF(AND(INDEX(PROTRA_capacity!R$3:R$1699,MATCH(CHP_check_vensim_data!$H57,PROTRA_capacity!$F$3:$F$1699,0))&lt;&gt;0,INDEX(PROTRA_capacity!R$3:R$1699,MATCH(CHP_check_vensim_data!$I57,PROTRA_capacity!$F$3:$F$1699,0))=0),"elec 0, heat not",
IF(AND(INDEX(PROTRA_capacity!R$3:R$1699,MATCH(CHP_check_vensim_data!$I57,PROTRA_capacity!$F$3:$F$1699,0))&lt;&gt;0,INDEX(PROTRA_capacity!R$3:R$1699,MATCH(CHP_check_vensim_data!$H57,PROTRA_capacity!$F$3:$F$1699,0))=0),"heat 0, elec not",
IF(AND(INDEX(PROTRA_capacity!R$3:R$1699,MATCH(CHP_check_vensim_data!$I57,PROTRA_capacity!$F$3:$F$1699,0))=0,INDEX(PROTRA_capacity!R$3:R$1699,MATCH(CHP_check_vensim_data!$H57,PROTRA_capacity!$F$3:$F$1699,0))=0),"",
INDEX(PROTRA_capacity!R$3:R$1699,MATCH(CHP_check_vensim_data!$H57,PROTRA_capacity!$F$3:$F$1699,0))/INDEX(PROTRA_capacity!R$3:R$1699,MATCH(CHP_check_vensim_data!$I57,PROTRA_capacity!$F$3:$F$1699,0))
)))</f>
        <v/>
      </c>
      <c r="W57" s="16" t="str">
        <f>IF(AND(INDEX(PROTRA_capacity!S$3:S$1699,MATCH(CHP_check_vensim_data!$H57,PROTRA_capacity!$F$3:$F$1699,0))&lt;&gt;0,INDEX(PROTRA_capacity!S$3:S$1699,MATCH(CHP_check_vensim_data!$I57,PROTRA_capacity!$F$3:$F$1699,0))=0),"elec 0, heat not",
IF(AND(INDEX(PROTRA_capacity!S$3:S$1699,MATCH(CHP_check_vensim_data!$I57,PROTRA_capacity!$F$3:$F$1699,0))&lt;&gt;0,INDEX(PROTRA_capacity!S$3:S$1699,MATCH(CHP_check_vensim_data!$H57,PROTRA_capacity!$F$3:$F$1699,0))=0),"heat 0, elec not",
IF(AND(INDEX(PROTRA_capacity!S$3:S$1699,MATCH(CHP_check_vensim_data!$I57,PROTRA_capacity!$F$3:$F$1699,0))=0,INDEX(PROTRA_capacity!S$3:S$1699,MATCH(CHP_check_vensim_data!$H57,PROTRA_capacity!$F$3:$F$1699,0))=0),"",
INDEX(PROTRA_capacity!S$3:S$1699,MATCH(CHP_check_vensim_data!$H57,PROTRA_capacity!$F$3:$F$1699,0))/INDEX(PROTRA_capacity!S$3:S$1699,MATCH(CHP_check_vensim_data!$I57,PROTRA_capacity!$F$3:$F$1699,0))
)))</f>
        <v/>
      </c>
      <c r="X57" s="16" t="str">
        <f>IF(AND(INDEX(PROTRA_capacity!T$3:T$1699,MATCH(CHP_check_vensim_data!$H57,PROTRA_capacity!$F$3:$F$1699,0))&lt;&gt;0,INDEX(PROTRA_capacity!T$3:T$1699,MATCH(CHP_check_vensim_data!$I57,PROTRA_capacity!$F$3:$F$1699,0))=0),"elec 0, heat not",
IF(AND(INDEX(PROTRA_capacity!T$3:T$1699,MATCH(CHP_check_vensim_data!$I57,PROTRA_capacity!$F$3:$F$1699,0))&lt;&gt;0,INDEX(PROTRA_capacity!T$3:T$1699,MATCH(CHP_check_vensim_data!$H57,PROTRA_capacity!$F$3:$F$1699,0))=0),"heat 0, elec not",
IF(AND(INDEX(PROTRA_capacity!T$3:T$1699,MATCH(CHP_check_vensim_data!$I57,PROTRA_capacity!$F$3:$F$1699,0))=0,INDEX(PROTRA_capacity!T$3:T$1699,MATCH(CHP_check_vensim_data!$H57,PROTRA_capacity!$F$3:$F$1699,0))=0),"",
INDEX(PROTRA_capacity!T$3:T$1699,MATCH(CHP_check_vensim_data!$H57,PROTRA_capacity!$F$3:$F$1699,0))/INDEX(PROTRA_capacity!T$3:T$1699,MATCH(CHP_check_vensim_data!$I57,PROTRA_capacity!$F$3:$F$1699,0))
)))</f>
        <v/>
      </c>
      <c r="Y57" s="16" t="str">
        <f>IF(AND(INDEX(PROTRA_capacity!U$3:U$1699,MATCH(CHP_check_vensim_data!$H57,PROTRA_capacity!$F$3:$F$1699,0))&lt;&gt;0,INDEX(PROTRA_capacity!U$3:U$1699,MATCH(CHP_check_vensim_data!$I57,PROTRA_capacity!$F$3:$F$1699,0))=0),"elec 0, heat not",
IF(AND(INDEX(PROTRA_capacity!U$3:U$1699,MATCH(CHP_check_vensim_data!$I57,PROTRA_capacity!$F$3:$F$1699,0))&lt;&gt;0,INDEX(PROTRA_capacity!U$3:U$1699,MATCH(CHP_check_vensim_data!$H57,PROTRA_capacity!$F$3:$F$1699,0))=0),"heat 0, elec not",
IF(AND(INDEX(PROTRA_capacity!U$3:U$1699,MATCH(CHP_check_vensim_data!$I57,PROTRA_capacity!$F$3:$F$1699,0))=0,INDEX(PROTRA_capacity!U$3:U$1699,MATCH(CHP_check_vensim_data!$H57,PROTRA_capacity!$F$3:$F$1699,0))=0),"",
INDEX(PROTRA_capacity!U$3:U$1699,MATCH(CHP_check_vensim_data!$H57,PROTRA_capacity!$F$3:$F$1699,0))/INDEX(PROTRA_capacity!U$3:U$1699,MATCH(CHP_check_vensim_data!$I57,PROTRA_capacity!$F$3:$F$1699,0))
)))</f>
        <v/>
      </c>
      <c r="Z57" s="72" t="e">
        <f t="shared" si="3"/>
        <v>#DIV/0!</v>
      </c>
    </row>
    <row r="58" spans="1:26" x14ac:dyDescent="0.35">
      <c r="A58" t="s">
        <v>74</v>
      </c>
      <c r="B58" t="s">
        <v>41</v>
      </c>
      <c r="C58" t="str">
        <f t="shared" si="34"/>
        <v>LATAM_TO_heat</v>
      </c>
      <c r="D58" t="str">
        <f t="shared" si="35"/>
        <v>PROTRA_CHP_HP_I</v>
      </c>
      <c r="E58" t="s">
        <v>5</v>
      </c>
      <c r="F58" t="str">
        <f t="shared" si="36"/>
        <v>CHP</v>
      </c>
      <c r="G58" t="str">
        <f t="shared" si="31"/>
        <v>sil</v>
      </c>
      <c r="H58" t="str">
        <f t="shared" si="32"/>
        <v>LATAMTO_heatPROTRA_CHP_solid_fossil</v>
      </c>
      <c r="I58" t="str">
        <f t="shared" si="33"/>
        <v>LATAMTO_elecPROTRA_CHP_solid_fossil</v>
      </c>
      <c r="J58" s="16" t="e">
        <f>IF(AND(INDEX(PROTRA_capacity!#REF!,MATCH(CHP_check_vensim_data!$H58,PROTRA_capacity!$F$3:$F$1699,0))&lt;&gt;0,INDEX(PROTRA_capacity!#REF!,MATCH(CHP_check_vensim_data!$I58,PROTRA_capacity!$F$3:$F$1699,0))=0),"elec 0, heat not",
IF(AND(INDEX(PROTRA_capacity!#REF!,MATCH(CHP_check_vensim_data!$I58,PROTRA_capacity!$F$3:$F$1699,0))&lt;&gt;0,INDEX(PROTRA_capacity!#REF!,MATCH(CHP_check_vensim_data!$H58,PROTRA_capacity!$F$3:$F$1699,0))=0),"heat 0, elec not",
IF(AND(INDEX(PROTRA_capacity!#REF!,MATCH(CHP_check_vensim_data!$I58,PROTRA_capacity!$F$3:$F$1699,0))=0,INDEX(PROTRA_capacity!#REF!,MATCH(CHP_check_vensim_data!$H58,PROTRA_capacity!$F$3:$F$1699,0))=0),"",
INDEX(PROTRA_capacity!#REF!,MATCH(CHP_check_vensim_data!$H58,PROTRA_capacity!$F$3:$F$1699,0))/INDEX(PROTRA_capacity!#REF!,MATCH(CHP_check_vensim_data!$I58,PROTRA_capacity!$F$3:$F$1699,0))
)))</f>
        <v>#REF!</v>
      </c>
      <c r="K58" s="16" t="str">
        <f>IF(AND(INDEX(PROTRA_capacity!G$3:G$1699,MATCH(CHP_check_vensim_data!$H58,PROTRA_capacity!$F$3:$F$1699,0))&lt;&gt;0,INDEX(PROTRA_capacity!G$3:G$1699,MATCH(CHP_check_vensim_data!$I58,PROTRA_capacity!$F$3:$F$1699,0))=0),"elec 0, heat not",
IF(AND(INDEX(PROTRA_capacity!G$3:G$1699,MATCH(CHP_check_vensim_data!$I58,PROTRA_capacity!$F$3:$F$1699,0))&lt;&gt;0,INDEX(PROTRA_capacity!G$3:G$1699,MATCH(CHP_check_vensim_data!$H58,PROTRA_capacity!$F$3:$F$1699,0))=0),"heat 0, elec not",
IF(AND(INDEX(PROTRA_capacity!G$3:G$1699,MATCH(CHP_check_vensim_data!$I58,PROTRA_capacity!$F$3:$F$1699,0))=0,INDEX(PROTRA_capacity!G$3:G$1699,MATCH(CHP_check_vensim_data!$H58,PROTRA_capacity!$F$3:$F$1699,0))=0),"",
INDEX(PROTRA_capacity!G$3:G$1699,MATCH(CHP_check_vensim_data!$H58,PROTRA_capacity!$F$3:$F$1699,0))/INDEX(PROTRA_capacity!G$3:G$1699,MATCH(CHP_check_vensim_data!$I58,PROTRA_capacity!$F$3:$F$1699,0))
)))</f>
        <v/>
      </c>
      <c r="L58" s="16" t="str">
        <f>IF(AND(INDEX(PROTRA_capacity!H$3:H$1699,MATCH(CHP_check_vensim_data!$H58,PROTRA_capacity!$F$3:$F$1699,0))&lt;&gt;0,INDEX(PROTRA_capacity!H$3:H$1699,MATCH(CHP_check_vensim_data!$I58,PROTRA_capacity!$F$3:$F$1699,0))=0),"elec 0, heat not",
IF(AND(INDEX(PROTRA_capacity!H$3:H$1699,MATCH(CHP_check_vensim_data!$I58,PROTRA_capacity!$F$3:$F$1699,0))&lt;&gt;0,INDEX(PROTRA_capacity!H$3:H$1699,MATCH(CHP_check_vensim_data!$H58,PROTRA_capacity!$F$3:$F$1699,0))=0),"heat 0, elec not",
IF(AND(INDEX(PROTRA_capacity!H$3:H$1699,MATCH(CHP_check_vensim_data!$I58,PROTRA_capacity!$F$3:$F$1699,0))=0,INDEX(PROTRA_capacity!H$3:H$1699,MATCH(CHP_check_vensim_data!$H58,PROTRA_capacity!$F$3:$F$1699,0))=0),"",
INDEX(PROTRA_capacity!H$3:H$1699,MATCH(CHP_check_vensim_data!$H58,PROTRA_capacity!$F$3:$F$1699,0))/INDEX(PROTRA_capacity!H$3:H$1699,MATCH(CHP_check_vensim_data!$I58,PROTRA_capacity!$F$3:$F$1699,0))
)))</f>
        <v/>
      </c>
      <c r="M58" s="16" t="str">
        <f>IF(AND(INDEX(PROTRA_capacity!I$3:I$1699,MATCH(CHP_check_vensim_data!$H58,PROTRA_capacity!$F$3:$F$1699,0))&lt;&gt;0,INDEX(PROTRA_capacity!I$3:I$1699,MATCH(CHP_check_vensim_data!$I58,PROTRA_capacity!$F$3:$F$1699,0))=0),"elec 0, heat not",
IF(AND(INDEX(PROTRA_capacity!I$3:I$1699,MATCH(CHP_check_vensim_data!$I58,PROTRA_capacity!$F$3:$F$1699,0))&lt;&gt;0,INDEX(PROTRA_capacity!I$3:I$1699,MATCH(CHP_check_vensim_data!$H58,PROTRA_capacity!$F$3:$F$1699,0))=0),"heat 0, elec not",
IF(AND(INDEX(PROTRA_capacity!I$3:I$1699,MATCH(CHP_check_vensim_data!$I58,PROTRA_capacity!$F$3:$F$1699,0))=0,INDEX(PROTRA_capacity!I$3:I$1699,MATCH(CHP_check_vensim_data!$H58,PROTRA_capacity!$F$3:$F$1699,0))=0),"",
INDEX(PROTRA_capacity!I$3:I$1699,MATCH(CHP_check_vensim_data!$H58,PROTRA_capacity!$F$3:$F$1699,0))/INDEX(PROTRA_capacity!I$3:I$1699,MATCH(CHP_check_vensim_data!$I58,PROTRA_capacity!$F$3:$F$1699,0))
)))</f>
        <v/>
      </c>
      <c r="N58" s="16" t="str">
        <f>IF(AND(INDEX(PROTRA_capacity!J$3:J$1699,MATCH(CHP_check_vensim_data!$H58,PROTRA_capacity!$F$3:$F$1699,0))&lt;&gt;0,INDEX(PROTRA_capacity!J$3:J$1699,MATCH(CHP_check_vensim_data!$I58,PROTRA_capacity!$F$3:$F$1699,0))=0),"elec 0, heat not",
IF(AND(INDEX(PROTRA_capacity!J$3:J$1699,MATCH(CHP_check_vensim_data!$I58,PROTRA_capacity!$F$3:$F$1699,0))&lt;&gt;0,INDEX(PROTRA_capacity!J$3:J$1699,MATCH(CHP_check_vensim_data!$H58,PROTRA_capacity!$F$3:$F$1699,0))=0),"heat 0, elec not",
IF(AND(INDEX(PROTRA_capacity!J$3:J$1699,MATCH(CHP_check_vensim_data!$I58,PROTRA_capacity!$F$3:$F$1699,0))=0,INDEX(PROTRA_capacity!J$3:J$1699,MATCH(CHP_check_vensim_data!$H58,PROTRA_capacity!$F$3:$F$1699,0))=0),"",
INDEX(PROTRA_capacity!J$3:J$1699,MATCH(CHP_check_vensim_data!$H58,PROTRA_capacity!$F$3:$F$1699,0))/INDEX(PROTRA_capacity!J$3:J$1699,MATCH(CHP_check_vensim_data!$I58,PROTRA_capacity!$F$3:$F$1699,0))
)))</f>
        <v/>
      </c>
      <c r="O58" s="16" t="str">
        <f>IF(AND(INDEX(PROTRA_capacity!K$3:K$1699,MATCH(CHP_check_vensim_data!$H58,PROTRA_capacity!$F$3:$F$1699,0))&lt;&gt;0,INDEX(PROTRA_capacity!K$3:K$1699,MATCH(CHP_check_vensim_data!$I58,PROTRA_capacity!$F$3:$F$1699,0))=0),"elec 0, heat not",
IF(AND(INDEX(PROTRA_capacity!K$3:K$1699,MATCH(CHP_check_vensim_data!$I58,PROTRA_capacity!$F$3:$F$1699,0))&lt;&gt;0,INDEX(PROTRA_capacity!K$3:K$1699,MATCH(CHP_check_vensim_data!$H58,PROTRA_capacity!$F$3:$F$1699,0))=0),"heat 0, elec not",
IF(AND(INDEX(PROTRA_capacity!K$3:K$1699,MATCH(CHP_check_vensim_data!$I58,PROTRA_capacity!$F$3:$F$1699,0))=0,INDEX(PROTRA_capacity!K$3:K$1699,MATCH(CHP_check_vensim_data!$H58,PROTRA_capacity!$F$3:$F$1699,0))=0),"",
INDEX(PROTRA_capacity!K$3:K$1699,MATCH(CHP_check_vensim_data!$H58,PROTRA_capacity!$F$3:$F$1699,0))/INDEX(PROTRA_capacity!K$3:K$1699,MATCH(CHP_check_vensim_data!$I58,PROTRA_capacity!$F$3:$F$1699,0))
)))</f>
        <v/>
      </c>
      <c r="P58" s="16" t="str">
        <f>IF(AND(INDEX(PROTRA_capacity!L$3:L$1699,MATCH(CHP_check_vensim_data!$H58,PROTRA_capacity!$F$3:$F$1699,0))&lt;&gt;0,INDEX(PROTRA_capacity!L$3:L$1699,MATCH(CHP_check_vensim_data!$I58,PROTRA_capacity!$F$3:$F$1699,0))=0),"elec 0, heat not",
IF(AND(INDEX(PROTRA_capacity!L$3:L$1699,MATCH(CHP_check_vensim_data!$I58,PROTRA_capacity!$F$3:$F$1699,0))&lt;&gt;0,INDEX(PROTRA_capacity!L$3:L$1699,MATCH(CHP_check_vensim_data!$H58,PROTRA_capacity!$F$3:$F$1699,0))=0),"heat 0, elec not",
IF(AND(INDEX(PROTRA_capacity!L$3:L$1699,MATCH(CHP_check_vensim_data!$I58,PROTRA_capacity!$F$3:$F$1699,0))=0,INDEX(PROTRA_capacity!L$3:L$1699,MATCH(CHP_check_vensim_data!$H58,PROTRA_capacity!$F$3:$F$1699,0))=0),"",
INDEX(PROTRA_capacity!L$3:L$1699,MATCH(CHP_check_vensim_data!$H58,PROTRA_capacity!$F$3:$F$1699,0))/INDEX(PROTRA_capacity!L$3:L$1699,MATCH(CHP_check_vensim_data!$I58,PROTRA_capacity!$F$3:$F$1699,0))
)))</f>
        <v/>
      </c>
      <c r="Q58" s="16" t="str">
        <f>IF(AND(INDEX(PROTRA_capacity!M$3:M$1699,MATCH(CHP_check_vensim_data!$H58,PROTRA_capacity!$F$3:$F$1699,0))&lt;&gt;0,INDEX(PROTRA_capacity!M$3:M$1699,MATCH(CHP_check_vensim_data!$I58,PROTRA_capacity!$F$3:$F$1699,0))=0),"elec 0, heat not",
IF(AND(INDEX(PROTRA_capacity!M$3:M$1699,MATCH(CHP_check_vensim_data!$I58,PROTRA_capacity!$F$3:$F$1699,0))&lt;&gt;0,INDEX(PROTRA_capacity!M$3:M$1699,MATCH(CHP_check_vensim_data!$H58,PROTRA_capacity!$F$3:$F$1699,0))=0),"heat 0, elec not",
IF(AND(INDEX(PROTRA_capacity!M$3:M$1699,MATCH(CHP_check_vensim_data!$I58,PROTRA_capacity!$F$3:$F$1699,0))=0,INDEX(PROTRA_capacity!M$3:M$1699,MATCH(CHP_check_vensim_data!$H58,PROTRA_capacity!$F$3:$F$1699,0))=0),"",
INDEX(PROTRA_capacity!M$3:M$1699,MATCH(CHP_check_vensim_data!$H58,PROTRA_capacity!$F$3:$F$1699,0))/INDEX(PROTRA_capacity!M$3:M$1699,MATCH(CHP_check_vensim_data!$I58,PROTRA_capacity!$F$3:$F$1699,0))
)))</f>
        <v/>
      </c>
      <c r="R58" s="16" t="str">
        <f>IF(AND(INDEX(PROTRA_capacity!N$3:N$1699,MATCH(CHP_check_vensim_data!$H58,PROTRA_capacity!$F$3:$F$1699,0))&lt;&gt;0,INDEX(PROTRA_capacity!N$3:N$1699,MATCH(CHP_check_vensim_data!$I58,PROTRA_capacity!$F$3:$F$1699,0))=0),"elec 0, heat not",
IF(AND(INDEX(PROTRA_capacity!N$3:N$1699,MATCH(CHP_check_vensim_data!$I58,PROTRA_capacity!$F$3:$F$1699,0))&lt;&gt;0,INDEX(PROTRA_capacity!N$3:N$1699,MATCH(CHP_check_vensim_data!$H58,PROTRA_capacity!$F$3:$F$1699,0))=0),"heat 0, elec not",
IF(AND(INDEX(PROTRA_capacity!N$3:N$1699,MATCH(CHP_check_vensim_data!$I58,PROTRA_capacity!$F$3:$F$1699,0))=0,INDEX(PROTRA_capacity!N$3:N$1699,MATCH(CHP_check_vensim_data!$H58,PROTRA_capacity!$F$3:$F$1699,0))=0),"",
INDEX(PROTRA_capacity!N$3:N$1699,MATCH(CHP_check_vensim_data!$H58,PROTRA_capacity!$F$3:$F$1699,0))/INDEX(PROTRA_capacity!N$3:N$1699,MATCH(CHP_check_vensim_data!$I58,PROTRA_capacity!$F$3:$F$1699,0))
)))</f>
        <v/>
      </c>
      <c r="S58" s="16" t="str">
        <f>IF(AND(INDEX(PROTRA_capacity!O$3:O$1699,MATCH(CHP_check_vensim_data!$H58,PROTRA_capacity!$F$3:$F$1699,0))&lt;&gt;0,INDEX(PROTRA_capacity!O$3:O$1699,MATCH(CHP_check_vensim_data!$I58,PROTRA_capacity!$F$3:$F$1699,0))=0),"elec 0, heat not",
IF(AND(INDEX(PROTRA_capacity!O$3:O$1699,MATCH(CHP_check_vensim_data!$I58,PROTRA_capacity!$F$3:$F$1699,0))&lt;&gt;0,INDEX(PROTRA_capacity!O$3:O$1699,MATCH(CHP_check_vensim_data!$H58,PROTRA_capacity!$F$3:$F$1699,0))=0),"heat 0, elec not",
IF(AND(INDEX(PROTRA_capacity!O$3:O$1699,MATCH(CHP_check_vensim_data!$I58,PROTRA_capacity!$F$3:$F$1699,0))=0,INDEX(PROTRA_capacity!O$3:O$1699,MATCH(CHP_check_vensim_data!$H58,PROTRA_capacity!$F$3:$F$1699,0))=0),"",
INDEX(PROTRA_capacity!O$3:O$1699,MATCH(CHP_check_vensim_data!$H58,PROTRA_capacity!$F$3:$F$1699,0))/INDEX(PROTRA_capacity!O$3:O$1699,MATCH(CHP_check_vensim_data!$I58,PROTRA_capacity!$F$3:$F$1699,0))
)))</f>
        <v/>
      </c>
      <c r="T58" s="16" t="str">
        <f>IF(AND(INDEX(PROTRA_capacity!P$3:P$1699,MATCH(CHP_check_vensim_data!$H58,PROTRA_capacity!$F$3:$F$1699,0))&lt;&gt;0,INDEX(PROTRA_capacity!P$3:P$1699,MATCH(CHP_check_vensim_data!$I58,PROTRA_capacity!$F$3:$F$1699,0))=0),"elec 0, heat not",
IF(AND(INDEX(PROTRA_capacity!P$3:P$1699,MATCH(CHP_check_vensim_data!$I58,PROTRA_capacity!$F$3:$F$1699,0))&lt;&gt;0,INDEX(PROTRA_capacity!P$3:P$1699,MATCH(CHP_check_vensim_data!$H58,PROTRA_capacity!$F$3:$F$1699,0))=0),"heat 0, elec not",
IF(AND(INDEX(PROTRA_capacity!P$3:P$1699,MATCH(CHP_check_vensim_data!$I58,PROTRA_capacity!$F$3:$F$1699,0))=0,INDEX(PROTRA_capacity!P$3:P$1699,MATCH(CHP_check_vensim_data!$H58,PROTRA_capacity!$F$3:$F$1699,0))=0),"",
INDEX(PROTRA_capacity!P$3:P$1699,MATCH(CHP_check_vensim_data!$H58,PROTRA_capacity!$F$3:$F$1699,0))/INDEX(PROTRA_capacity!P$3:P$1699,MATCH(CHP_check_vensim_data!$I58,PROTRA_capacity!$F$3:$F$1699,0))
)))</f>
        <v/>
      </c>
      <c r="U58" s="16" t="str">
        <f>IF(AND(INDEX(PROTRA_capacity!Q$3:Q$1699,MATCH(CHP_check_vensim_data!$H58,PROTRA_capacity!$F$3:$F$1699,0))&lt;&gt;0,INDEX(PROTRA_capacity!Q$3:Q$1699,MATCH(CHP_check_vensim_data!$I58,PROTRA_capacity!$F$3:$F$1699,0))=0),"elec 0, heat not",
IF(AND(INDEX(PROTRA_capacity!Q$3:Q$1699,MATCH(CHP_check_vensim_data!$I58,PROTRA_capacity!$F$3:$F$1699,0))&lt;&gt;0,INDEX(PROTRA_capacity!Q$3:Q$1699,MATCH(CHP_check_vensim_data!$H58,PROTRA_capacity!$F$3:$F$1699,0))=0),"heat 0, elec not",
IF(AND(INDEX(PROTRA_capacity!Q$3:Q$1699,MATCH(CHP_check_vensim_data!$I58,PROTRA_capacity!$F$3:$F$1699,0))=0,INDEX(PROTRA_capacity!Q$3:Q$1699,MATCH(CHP_check_vensim_data!$H58,PROTRA_capacity!$F$3:$F$1699,0))=0),"",
INDEX(PROTRA_capacity!Q$3:Q$1699,MATCH(CHP_check_vensim_data!$H58,PROTRA_capacity!$F$3:$F$1699,0))/INDEX(PROTRA_capacity!Q$3:Q$1699,MATCH(CHP_check_vensim_data!$I58,PROTRA_capacity!$F$3:$F$1699,0))
)))</f>
        <v/>
      </c>
      <c r="V58" s="16" t="str">
        <f>IF(AND(INDEX(PROTRA_capacity!R$3:R$1699,MATCH(CHP_check_vensim_data!$H58,PROTRA_capacity!$F$3:$F$1699,0))&lt;&gt;0,INDEX(PROTRA_capacity!R$3:R$1699,MATCH(CHP_check_vensim_data!$I58,PROTRA_capacity!$F$3:$F$1699,0))=0),"elec 0, heat not",
IF(AND(INDEX(PROTRA_capacity!R$3:R$1699,MATCH(CHP_check_vensim_data!$I58,PROTRA_capacity!$F$3:$F$1699,0))&lt;&gt;0,INDEX(PROTRA_capacity!R$3:R$1699,MATCH(CHP_check_vensim_data!$H58,PROTRA_capacity!$F$3:$F$1699,0))=0),"heat 0, elec not",
IF(AND(INDEX(PROTRA_capacity!R$3:R$1699,MATCH(CHP_check_vensim_data!$I58,PROTRA_capacity!$F$3:$F$1699,0))=0,INDEX(PROTRA_capacity!R$3:R$1699,MATCH(CHP_check_vensim_data!$H58,PROTRA_capacity!$F$3:$F$1699,0))=0),"",
INDEX(PROTRA_capacity!R$3:R$1699,MATCH(CHP_check_vensim_data!$H58,PROTRA_capacity!$F$3:$F$1699,0))/INDEX(PROTRA_capacity!R$3:R$1699,MATCH(CHP_check_vensim_data!$I58,PROTRA_capacity!$F$3:$F$1699,0))
)))</f>
        <v/>
      </c>
      <c r="W58" s="16" t="str">
        <f>IF(AND(INDEX(PROTRA_capacity!S$3:S$1699,MATCH(CHP_check_vensim_data!$H58,PROTRA_capacity!$F$3:$F$1699,0))&lt;&gt;0,INDEX(PROTRA_capacity!S$3:S$1699,MATCH(CHP_check_vensim_data!$I58,PROTRA_capacity!$F$3:$F$1699,0))=0),"elec 0, heat not",
IF(AND(INDEX(PROTRA_capacity!S$3:S$1699,MATCH(CHP_check_vensim_data!$I58,PROTRA_capacity!$F$3:$F$1699,0))&lt;&gt;0,INDEX(PROTRA_capacity!S$3:S$1699,MATCH(CHP_check_vensim_data!$H58,PROTRA_capacity!$F$3:$F$1699,0))=0),"heat 0, elec not",
IF(AND(INDEX(PROTRA_capacity!S$3:S$1699,MATCH(CHP_check_vensim_data!$I58,PROTRA_capacity!$F$3:$F$1699,0))=0,INDEX(PROTRA_capacity!S$3:S$1699,MATCH(CHP_check_vensim_data!$H58,PROTRA_capacity!$F$3:$F$1699,0))=0),"",
INDEX(PROTRA_capacity!S$3:S$1699,MATCH(CHP_check_vensim_data!$H58,PROTRA_capacity!$F$3:$F$1699,0))/INDEX(PROTRA_capacity!S$3:S$1699,MATCH(CHP_check_vensim_data!$I58,PROTRA_capacity!$F$3:$F$1699,0))
)))</f>
        <v/>
      </c>
      <c r="X58" s="16" t="str">
        <f>IF(AND(INDEX(PROTRA_capacity!T$3:T$1699,MATCH(CHP_check_vensim_data!$H58,PROTRA_capacity!$F$3:$F$1699,0))&lt;&gt;0,INDEX(PROTRA_capacity!T$3:T$1699,MATCH(CHP_check_vensim_data!$I58,PROTRA_capacity!$F$3:$F$1699,0))=0),"elec 0, heat not",
IF(AND(INDEX(PROTRA_capacity!T$3:T$1699,MATCH(CHP_check_vensim_data!$I58,PROTRA_capacity!$F$3:$F$1699,0))&lt;&gt;0,INDEX(PROTRA_capacity!T$3:T$1699,MATCH(CHP_check_vensim_data!$H58,PROTRA_capacity!$F$3:$F$1699,0))=0),"heat 0, elec not",
IF(AND(INDEX(PROTRA_capacity!T$3:T$1699,MATCH(CHP_check_vensim_data!$I58,PROTRA_capacity!$F$3:$F$1699,0))=0,INDEX(PROTRA_capacity!T$3:T$1699,MATCH(CHP_check_vensim_data!$H58,PROTRA_capacity!$F$3:$F$1699,0))=0),"",
INDEX(PROTRA_capacity!T$3:T$1699,MATCH(CHP_check_vensim_data!$H58,PROTRA_capacity!$F$3:$F$1699,0))/INDEX(PROTRA_capacity!T$3:T$1699,MATCH(CHP_check_vensim_data!$I58,PROTRA_capacity!$F$3:$F$1699,0))
)))</f>
        <v/>
      </c>
      <c r="Y58" s="16" t="str">
        <f>IF(AND(INDEX(PROTRA_capacity!U$3:U$1699,MATCH(CHP_check_vensim_data!$H58,PROTRA_capacity!$F$3:$F$1699,0))&lt;&gt;0,INDEX(PROTRA_capacity!U$3:U$1699,MATCH(CHP_check_vensim_data!$I58,PROTRA_capacity!$F$3:$F$1699,0))=0),"elec 0, heat not",
IF(AND(INDEX(PROTRA_capacity!U$3:U$1699,MATCH(CHP_check_vensim_data!$I58,PROTRA_capacity!$F$3:$F$1699,0))&lt;&gt;0,INDEX(PROTRA_capacity!U$3:U$1699,MATCH(CHP_check_vensim_data!$H58,PROTRA_capacity!$F$3:$F$1699,0))=0),"heat 0, elec not",
IF(AND(INDEX(PROTRA_capacity!U$3:U$1699,MATCH(CHP_check_vensim_data!$I58,PROTRA_capacity!$F$3:$F$1699,0))=0,INDEX(PROTRA_capacity!U$3:U$1699,MATCH(CHP_check_vensim_data!$H58,PROTRA_capacity!$F$3:$F$1699,0))=0),"",
INDEX(PROTRA_capacity!U$3:U$1699,MATCH(CHP_check_vensim_data!$H58,PROTRA_capacity!$F$3:$F$1699,0))/INDEX(PROTRA_capacity!U$3:U$1699,MATCH(CHP_check_vensim_data!$I58,PROTRA_capacity!$F$3:$F$1699,0))
)))</f>
        <v/>
      </c>
      <c r="Z58" s="72" t="e">
        <f t="shared" si="3"/>
        <v>#DIV/0!</v>
      </c>
    </row>
    <row r="59" spans="1:26" x14ac:dyDescent="0.35">
      <c r="A59" t="s">
        <v>74</v>
      </c>
      <c r="B59" t="s">
        <v>41</v>
      </c>
      <c r="C59" t="str">
        <f t="shared" si="34"/>
        <v>LATAM_TO_heat</v>
      </c>
      <c r="D59" t="str">
        <f t="shared" si="35"/>
        <v>PROTRA_CHP_HP_I</v>
      </c>
      <c r="E59" t="s">
        <v>6</v>
      </c>
      <c r="F59" t="str">
        <f t="shared" si="36"/>
        <v>CHP</v>
      </c>
      <c r="G59" t="str">
        <f t="shared" si="31"/>
        <v>CCS</v>
      </c>
      <c r="H59" t="str">
        <f t="shared" si="32"/>
        <v>LATAMTO_heatPROTRA_CHP_solid_fossil_CCS</v>
      </c>
      <c r="I59" t="str">
        <f t="shared" si="33"/>
        <v>LATAMTO_elecPROTRA_CHP_solid_fossil_CCS</v>
      </c>
      <c r="J59" s="16" t="e">
        <f>IF(AND(INDEX(PROTRA_capacity!#REF!,MATCH(CHP_check_vensim_data!$H59,PROTRA_capacity!$F$3:$F$1699,0))&lt;&gt;0,INDEX(PROTRA_capacity!#REF!,MATCH(CHP_check_vensim_data!$I59,PROTRA_capacity!$F$3:$F$1699,0))=0),"elec 0, heat not",
IF(AND(INDEX(PROTRA_capacity!#REF!,MATCH(CHP_check_vensim_data!$I59,PROTRA_capacity!$F$3:$F$1699,0))&lt;&gt;0,INDEX(PROTRA_capacity!#REF!,MATCH(CHP_check_vensim_data!$H59,PROTRA_capacity!$F$3:$F$1699,0))=0),"heat 0, elec not",
IF(AND(INDEX(PROTRA_capacity!#REF!,MATCH(CHP_check_vensim_data!$I59,PROTRA_capacity!$F$3:$F$1699,0))=0,INDEX(PROTRA_capacity!#REF!,MATCH(CHP_check_vensim_data!$H59,PROTRA_capacity!$F$3:$F$1699,0))=0),"",
INDEX(PROTRA_capacity!#REF!,MATCH(CHP_check_vensim_data!$H59,PROTRA_capacity!$F$3:$F$1699,0))/INDEX(PROTRA_capacity!#REF!,MATCH(CHP_check_vensim_data!$I59,PROTRA_capacity!$F$3:$F$1699,0))
)))</f>
        <v>#REF!</v>
      </c>
      <c r="K59" s="16" t="str">
        <f>IF(AND(INDEX(PROTRA_capacity!G$3:G$1699,MATCH(CHP_check_vensim_data!$H59,PROTRA_capacity!$F$3:$F$1699,0))&lt;&gt;0,INDEX(PROTRA_capacity!G$3:G$1699,MATCH(CHP_check_vensim_data!$I59,PROTRA_capacity!$F$3:$F$1699,0))=0),"elec 0, heat not",
IF(AND(INDEX(PROTRA_capacity!G$3:G$1699,MATCH(CHP_check_vensim_data!$I59,PROTRA_capacity!$F$3:$F$1699,0))&lt;&gt;0,INDEX(PROTRA_capacity!G$3:G$1699,MATCH(CHP_check_vensim_data!$H59,PROTRA_capacity!$F$3:$F$1699,0))=0),"heat 0, elec not",
IF(AND(INDEX(PROTRA_capacity!G$3:G$1699,MATCH(CHP_check_vensim_data!$I59,PROTRA_capacity!$F$3:$F$1699,0))=0,INDEX(PROTRA_capacity!G$3:G$1699,MATCH(CHP_check_vensim_data!$H59,PROTRA_capacity!$F$3:$F$1699,0))=0),"",
INDEX(PROTRA_capacity!G$3:G$1699,MATCH(CHP_check_vensim_data!$H59,PROTRA_capacity!$F$3:$F$1699,0))/INDEX(PROTRA_capacity!G$3:G$1699,MATCH(CHP_check_vensim_data!$I59,PROTRA_capacity!$F$3:$F$1699,0))
)))</f>
        <v/>
      </c>
      <c r="L59" s="16" t="str">
        <f>IF(AND(INDEX(PROTRA_capacity!H$3:H$1699,MATCH(CHP_check_vensim_data!$H59,PROTRA_capacity!$F$3:$F$1699,0))&lt;&gt;0,INDEX(PROTRA_capacity!H$3:H$1699,MATCH(CHP_check_vensim_data!$I59,PROTRA_capacity!$F$3:$F$1699,0))=0),"elec 0, heat not",
IF(AND(INDEX(PROTRA_capacity!H$3:H$1699,MATCH(CHP_check_vensim_data!$I59,PROTRA_capacity!$F$3:$F$1699,0))&lt;&gt;0,INDEX(PROTRA_capacity!H$3:H$1699,MATCH(CHP_check_vensim_data!$H59,PROTRA_capacity!$F$3:$F$1699,0))=0),"heat 0, elec not",
IF(AND(INDEX(PROTRA_capacity!H$3:H$1699,MATCH(CHP_check_vensim_data!$I59,PROTRA_capacity!$F$3:$F$1699,0))=0,INDEX(PROTRA_capacity!H$3:H$1699,MATCH(CHP_check_vensim_data!$H59,PROTRA_capacity!$F$3:$F$1699,0))=0),"",
INDEX(PROTRA_capacity!H$3:H$1699,MATCH(CHP_check_vensim_data!$H59,PROTRA_capacity!$F$3:$F$1699,0))/INDEX(PROTRA_capacity!H$3:H$1699,MATCH(CHP_check_vensim_data!$I59,PROTRA_capacity!$F$3:$F$1699,0))
)))</f>
        <v/>
      </c>
      <c r="M59" s="16" t="str">
        <f>IF(AND(INDEX(PROTRA_capacity!I$3:I$1699,MATCH(CHP_check_vensim_data!$H59,PROTRA_capacity!$F$3:$F$1699,0))&lt;&gt;0,INDEX(PROTRA_capacity!I$3:I$1699,MATCH(CHP_check_vensim_data!$I59,PROTRA_capacity!$F$3:$F$1699,0))=0),"elec 0, heat not",
IF(AND(INDEX(PROTRA_capacity!I$3:I$1699,MATCH(CHP_check_vensim_data!$I59,PROTRA_capacity!$F$3:$F$1699,0))&lt;&gt;0,INDEX(PROTRA_capacity!I$3:I$1699,MATCH(CHP_check_vensim_data!$H59,PROTRA_capacity!$F$3:$F$1699,0))=0),"heat 0, elec not",
IF(AND(INDEX(PROTRA_capacity!I$3:I$1699,MATCH(CHP_check_vensim_data!$I59,PROTRA_capacity!$F$3:$F$1699,0))=0,INDEX(PROTRA_capacity!I$3:I$1699,MATCH(CHP_check_vensim_data!$H59,PROTRA_capacity!$F$3:$F$1699,0))=0),"",
INDEX(PROTRA_capacity!I$3:I$1699,MATCH(CHP_check_vensim_data!$H59,PROTRA_capacity!$F$3:$F$1699,0))/INDEX(PROTRA_capacity!I$3:I$1699,MATCH(CHP_check_vensim_data!$I59,PROTRA_capacity!$F$3:$F$1699,0))
)))</f>
        <v/>
      </c>
      <c r="N59" s="16" t="str">
        <f>IF(AND(INDEX(PROTRA_capacity!J$3:J$1699,MATCH(CHP_check_vensim_data!$H59,PROTRA_capacity!$F$3:$F$1699,0))&lt;&gt;0,INDEX(PROTRA_capacity!J$3:J$1699,MATCH(CHP_check_vensim_data!$I59,PROTRA_capacity!$F$3:$F$1699,0))=0),"elec 0, heat not",
IF(AND(INDEX(PROTRA_capacity!J$3:J$1699,MATCH(CHP_check_vensim_data!$I59,PROTRA_capacity!$F$3:$F$1699,0))&lt;&gt;0,INDEX(PROTRA_capacity!J$3:J$1699,MATCH(CHP_check_vensim_data!$H59,PROTRA_capacity!$F$3:$F$1699,0))=0),"heat 0, elec not",
IF(AND(INDEX(PROTRA_capacity!J$3:J$1699,MATCH(CHP_check_vensim_data!$I59,PROTRA_capacity!$F$3:$F$1699,0))=0,INDEX(PROTRA_capacity!J$3:J$1699,MATCH(CHP_check_vensim_data!$H59,PROTRA_capacity!$F$3:$F$1699,0))=0),"",
INDEX(PROTRA_capacity!J$3:J$1699,MATCH(CHP_check_vensim_data!$H59,PROTRA_capacity!$F$3:$F$1699,0))/INDEX(PROTRA_capacity!J$3:J$1699,MATCH(CHP_check_vensim_data!$I59,PROTRA_capacity!$F$3:$F$1699,0))
)))</f>
        <v/>
      </c>
      <c r="O59" s="16" t="str">
        <f>IF(AND(INDEX(PROTRA_capacity!K$3:K$1699,MATCH(CHP_check_vensim_data!$H59,PROTRA_capacity!$F$3:$F$1699,0))&lt;&gt;0,INDEX(PROTRA_capacity!K$3:K$1699,MATCH(CHP_check_vensim_data!$I59,PROTRA_capacity!$F$3:$F$1699,0))=0),"elec 0, heat not",
IF(AND(INDEX(PROTRA_capacity!K$3:K$1699,MATCH(CHP_check_vensim_data!$I59,PROTRA_capacity!$F$3:$F$1699,0))&lt;&gt;0,INDEX(PROTRA_capacity!K$3:K$1699,MATCH(CHP_check_vensim_data!$H59,PROTRA_capacity!$F$3:$F$1699,0))=0),"heat 0, elec not",
IF(AND(INDEX(PROTRA_capacity!K$3:K$1699,MATCH(CHP_check_vensim_data!$I59,PROTRA_capacity!$F$3:$F$1699,0))=0,INDEX(PROTRA_capacity!K$3:K$1699,MATCH(CHP_check_vensim_data!$H59,PROTRA_capacity!$F$3:$F$1699,0))=0),"",
INDEX(PROTRA_capacity!K$3:K$1699,MATCH(CHP_check_vensim_data!$H59,PROTRA_capacity!$F$3:$F$1699,0))/INDEX(PROTRA_capacity!K$3:K$1699,MATCH(CHP_check_vensim_data!$I59,PROTRA_capacity!$F$3:$F$1699,0))
)))</f>
        <v/>
      </c>
      <c r="P59" s="16" t="str">
        <f>IF(AND(INDEX(PROTRA_capacity!L$3:L$1699,MATCH(CHP_check_vensim_data!$H59,PROTRA_capacity!$F$3:$F$1699,0))&lt;&gt;0,INDEX(PROTRA_capacity!L$3:L$1699,MATCH(CHP_check_vensim_data!$I59,PROTRA_capacity!$F$3:$F$1699,0))=0),"elec 0, heat not",
IF(AND(INDEX(PROTRA_capacity!L$3:L$1699,MATCH(CHP_check_vensim_data!$I59,PROTRA_capacity!$F$3:$F$1699,0))&lt;&gt;0,INDEX(PROTRA_capacity!L$3:L$1699,MATCH(CHP_check_vensim_data!$H59,PROTRA_capacity!$F$3:$F$1699,0))=0),"heat 0, elec not",
IF(AND(INDEX(PROTRA_capacity!L$3:L$1699,MATCH(CHP_check_vensim_data!$I59,PROTRA_capacity!$F$3:$F$1699,0))=0,INDEX(PROTRA_capacity!L$3:L$1699,MATCH(CHP_check_vensim_data!$H59,PROTRA_capacity!$F$3:$F$1699,0))=0),"",
INDEX(PROTRA_capacity!L$3:L$1699,MATCH(CHP_check_vensim_data!$H59,PROTRA_capacity!$F$3:$F$1699,0))/INDEX(PROTRA_capacity!L$3:L$1699,MATCH(CHP_check_vensim_data!$I59,PROTRA_capacity!$F$3:$F$1699,0))
)))</f>
        <v/>
      </c>
      <c r="Q59" s="16" t="str">
        <f>IF(AND(INDEX(PROTRA_capacity!M$3:M$1699,MATCH(CHP_check_vensim_data!$H59,PROTRA_capacity!$F$3:$F$1699,0))&lt;&gt;0,INDEX(PROTRA_capacity!M$3:M$1699,MATCH(CHP_check_vensim_data!$I59,PROTRA_capacity!$F$3:$F$1699,0))=0),"elec 0, heat not",
IF(AND(INDEX(PROTRA_capacity!M$3:M$1699,MATCH(CHP_check_vensim_data!$I59,PROTRA_capacity!$F$3:$F$1699,0))&lt;&gt;0,INDEX(PROTRA_capacity!M$3:M$1699,MATCH(CHP_check_vensim_data!$H59,PROTRA_capacity!$F$3:$F$1699,0))=0),"heat 0, elec not",
IF(AND(INDEX(PROTRA_capacity!M$3:M$1699,MATCH(CHP_check_vensim_data!$I59,PROTRA_capacity!$F$3:$F$1699,0))=0,INDEX(PROTRA_capacity!M$3:M$1699,MATCH(CHP_check_vensim_data!$H59,PROTRA_capacity!$F$3:$F$1699,0))=0),"",
INDEX(PROTRA_capacity!M$3:M$1699,MATCH(CHP_check_vensim_data!$H59,PROTRA_capacity!$F$3:$F$1699,0))/INDEX(PROTRA_capacity!M$3:M$1699,MATCH(CHP_check_vensim_data!$I59,PROTRA_capacity!$F$3:$F$1699,0))
)))</f>
        <v/>
      </c>
      <c r="R59" s="16" t="str">
        <f>IF(AND(INDEX(PROTRA_capacity!N$3:N$1699,MATCH(CHP_check_vensim_data!$H59,PROTRA_capacity!$F$3:$F$1699,0))&lt;&gt;0,INDEX(PROTRA_capacity!N$3:N$1699,MATCH(CHP_check_vensim_data!$I59,PROTRA_capacity!$F$3:$F$1699,0))=0),"elec 0, heat not",
IF(AND(INDEX(PROTRA_capacity!N$3:N$1699,MATCH(CHP_check_vensim_data!$I59,PROTRA_capacity!$F$3:$F$1699,0))&lt;&gt;0,INDEX(PROTRA_capacity!N$3:N$1699,MATCH(CHP_check_vensim_data!$H59,PROTRA_capacity!$F$3:$F$1699,0))=0),"heat 0, elec not",
IF(AND(INDEX(PROTRA_capacity!N$3:N$1699,MATCH(CHP_check_vensim_data!$I59,PROTRA_capacity!$F$3:$F$1699,0))=0,INDEX(PROTRA_capacity!N$3:N$1699,MATCH(CHP_check_vensim_data!$H59,PROTRA_capacity!$F$3:$F$1699,0))=0),"",
INDEX(PROTRA_capacity!N$3:N$1699,MATCH(CHP_check_vensim_data!$H59,PROTRA_capacity!$F$3:$F$1699,0))/INDEX(PROTRA_capacity!N$3:N$1699,MATCH(CHP_check_vensim_data!$I59,PROTRA_capacity!$F$3:$F$1699,0))
)))</f>
        <v/>
      </c>
      <c r="S59" s="16" t="str">
        <f>IF(AND(INDEX(PROTRA_capacity!O$3:O$1699,MATCH(CHP_check_vensim_data!$H59,PROTRA_capacity!$F$3:$F$1699,0))&lt;&gt;0,INDEX(PROTRA_capacity!O$3:O$1699,MATCH(CHP_check_vensim_data!$I59,PROTRA_capacity!$F$3:$F$1699,0))=0),"elec 0, heat not",
IF(AND(INDEX(PROTRA_capacity!O$3:O$1699,MATCH(CHP_check_vensim_data!$I59,PROTRA_capacity!$F$3:$F$1699,0))&lt;&gt;0,INDEX(PROTRA_capacity!O$3:O$1699,MATCH(CHP_check_vensim_data!$H59,PROTRA_capacity!$F$3:$F$1699,0))=0),"heat 0, elec not",
IF(AND(INDEX(PROTRA_capacity!O$3:O$1699,MATCH(CHP_check_vensim_data!$I59,PROTRA_capacity!$F$3:$F$1699,0))=0,INDEX(PROTRA_capacity!O$3:O$1699,MATCH(CHP_check_vensim_data!$H59,PROTRA_capacity!$F$3:$F$1699,0))=0),"",
INDEX(PROTRA_capacity!O$3:O$1699,MATCH(CHP_check_vensim_data!$H59,PROTRA_capacity!$F$3:$F$1699,0))/INDEX(PROTRA_capacity!O$3:O$1699,MATCH(CHP_check_vensim_data!$I59,PROTRA_capacity!$F$3:$F$1699,0))
)))</f>
        <v/>
      </c>
      <c r="T59" s="16" t="str">
        <f>IF(AND(INDEX(PROTRA_capacity!P$3:P$1699,MATCH(CHP_check_vensim_data!$H59,PROTRA_capacity!$F$3:$F$1699,0))&lt;&gt;0,INDEX(PROTRA_capacity!P$3:P$1699,MATCH(CHP_check_vensim_data!$I59,PROTRA_capacity!$F$3:$F$1699,0))=0),"elec 0, heat not",
IF(AND(INDEX(PROTRA_capacity!P$3:P$1699,MATCH(CHP_check_vensim_data!$I59,PROTRA_capacity!$F$3:$F$1699,0))&lt;&gt;0,INDEX(PROTRA_capacity!P$3:P$1699,MATCH(CHP_check_vensim_data!$H59,PROTRA_capacity!$F$3:$F$1699,0))=0),"heat 0, elec not",
IF(AND(INDEX(PROTRA_capacity!P$3:P$1699,MATCH(CHP_check_vensim_data!$I59,PROTRA_capacity!$F$3:$F$1699,0))=0,INDEX(PROTRA_capacity!P$3:P$1699,MATCH(CHP_check_vensim_data!$H59,PROTRA_capacity!$F$3:$F$1699,0))=0),"",
INDEX(PROTRA_capacity!P$3:P$1699,MATCH(CHP_check_vensim_data!$H59,PROTRA_capacity!$F$3:$F$1699,0))/INDEX(PROTRA_capacity!P$3:P$1699,MATCH(CHP_check_vensim_data!$I59,PROTRA_capacity!$F$3:$F$1699,0))
)))</f>
        <v/>
      </c>
      <c r="U59" s="16" t="str">
        <f>IF(AND(INDEX(PROTRA_capacity!Q$3:Q$1699,MATCH(CHP_check_vensim_data!$H59,PROTRA_capacity!$F$3:$F$1699,0))&lt;&gt;0,INDEX(PROTRA_capacity!Q$3:Q$1699,MATCH(CHP_check_vensim_data!$I59,PROTRA_capacity!$F$3:$F$1699,0))=0),"elec 0, heat not",
IF(AND(INDEX(PROTRA_capacity!Q$3:Q$1699,MATCH(CHP_check_vensim_data!$I59,PROTRA_capacity!$F$3:$F$1699,0))&lt;&gt;0,INDEX(PROTRA_capacity!Q$3:Q$1699,MATCH(CHP_check_vensim_data!$H59,PROTRA_capacity!$F$3:$F$1699,0))=0),"heat 0, elec not",
IF(AND(INDEX(PROTRA_capacity!Q$3:Q$1699,MATCH(CHP_check_vensim_data!$I59,PROTRA_capacity!$F$3:$F$1699,0))=0,INDEX(PROTRA_capacity!Q$3:Q$1699,MATCH(CHP_check_vensim_data!$H59,PROTRA_capacity!$F$3:$F$1699,0))=0),"",
INDEX(PROTRA_capacity!Q$3:Q$1699,MATCH(CHP_check_vensim_data!$H59,PROTRA_capacity!$F$3:$F$1699,0))/INDEX(PROTRA_capacity!Q$3:Q$1699,MATCH(CHP_check_vensim_data!$I59,PROTRA_capacity!$F$3:$F$1699,0))
)))</f>
        <v/>
      </c>
      <c r="V59" s="16" t="str">
        <f>IF(AND(INDEX(PROTRA_capacity!R$3:R$1699,MATCH(CHP_check_vensim_data!$H59,PROTRA_capacity!$F$3:$F$1699,0))&lt;&gt;0,INDEX(PROTRA_capacity!R$3:R$1699,MATCH(CHP_check_vensim_data!$I59,PROTRA_capacity!$F$3:$F$1699,0))=0),"elec 0, heat not",
IF(AND(INDEX(PROTRA_capacity!R$3:R$1699,MATCH(CHP_check_vensim_data!$I59,PROTRA_capacity!$F$3:$F$1699,0))&lt;&gt;0,INDEX(PROTRA_capacity!R$3:R$1699,MATCH(CHP_check_vensim_data!$H59,PROTRA_capacity!$F$3:$F$1699,0))=0),"heat 0, elec not",
IF(AND(INDEX(PROTRA_capacity!R$3:R$1699,MATCH(CHP_check_vensim_data!$I59,PROTRA_capacity!$F$3:$F$1699,0))=0,INDEX(PROTRA_capacity!R$3:R$1699,MATCH(CHP_check_vensim_data!$H59,PROTRA_capacity!$F$3:$F$1699,0))=0),"",
INDEX(PROTRA_capacity!R$3:R$1699,MATCH(CHP_check_vensim_data!$H59,PROTRA_capacity!$F$3:$F$1699,0))/INDEX(PROTRA_capacity!R$3:R$1699,MATCH(CHP_check_vensim_data!$I59,PROTRA_capacity!$F$3:$F$1699,0))
)))</f>
        <v/>
      </c>
      <c r="W59" s="16" t="str">
        <f>IF(AND(INDEX(PROTRA_capacity!S$3:S$1699,MATCH(CHP_check_vensim_data!$H59,PROTRA_capacity!$F$3:$F$1699,0))&lt;&gt;0,INDEX(PROTRA_capacity!S$3:S$1699,MATCH(CHP_check_vensim_data!$I59,PROTRA_capacity!$F$3:$F$1699,0))=0),"elec 0, heat not",
IF(AND(INDEX(PROTRA_capacity!S$3:S$1699,MATCH(CHP_check_vensim_data!$I59,PROTRA_capacity!$F$3:$F$1699,0))&lt;&gt;0,INDEX(PROTRA_capacity!S$3:S$1699,MATCH(CHP_check_vensim_data!$H59,PROTRA_capacity!$F$3:$F$1699,0))=0),"heat 0, elec not",
IF(AND(INDEX(PROTRA_capacity!S$3:S$1699,MATCH(CHP_check_vensim_data!$I59,PROTRA_capacity!$F$3:$F$1699,0))=0,INDEX(PROTRA_capacity!S$3:S$1699,MATCH(CHP_check_vensim_data!$H59,PROTRA_capacity!$F$3:$F$1699,0))=0),"",
INDEX(PROTRA_capacity!S$3:S$1699,MATCH(CHP_check_vensim_data!$H59,PROTRA_capacity!$F$3:$F$1699,0))/INDEX(PROTRA_capacity!S$3:S$1699,MATCH(CHP_check_vensim_data!$I59,PROTRA_capacity!$F$3:$F$1699,0))
)))</f>
        <v/>
      </c>
      <c r="X59" s="16" t="str">
        <f>IF(AND(INDEX(PROTRA_capacity!T$3:T$1699,MATCH(CHP_check_vensim_data!$H59,PROTRA_capacity!$F$3:$F$1699,0))&lt;&gt;0,INDEX(PROTRA_capacity!T$3:T$1699,MATCH(CHP_check_vensim_data!$I59,PROTRA_capacity!$F$3:$F$1699,0))=0),"elec 0, heat not",
IF(AND(INDEX(PROTRA_capacity!T$3:T$1699,MATCH(CHP_check_vensim_data!$I59,PROTRA_capacity!$F$3:$F$1699,0))&lt;&gt;0,INDEX(PROTRA_capacity!T$3:T$1699,MATCH(CHP_check_vensim_data!$H59,PROTRA_capacity!$F$3:$F$1699,0))=0),"heat 0, elec not",
IF(AND(INDEX(PROTRA_capacity!T$3:T$1699,MATCH(CHP_check_vensim_data!$I59,PROTRA_capacity!$F$3:$F$1699,0))=0,INDEX(PROTRA_capacity!T$3:T$1699,MATCH(CHP_check_vensim_data!$H59,PROTRA_capacity!$F$3:$F$1699,0))=0),"",
INDEX(PROTRA_capacity!T$3:T$1699,MATCH(CHP_check_vensim_data!$H59,PROTRA_capacity!$F$3:$F$1699,0))/INDEX(PROTRA_capacity!T$3:T$1699,MATCH(CHP_check_vensim_data!$I59,PROTRA_capacity!$F$3:$F$1699,0))
)))</f>
        <v/>
      </c>
      <c r="Y59" s="16" t="str">
        <f>IF(AND(INDEX(PROTRA_capacity!U$3:U$1699,MATCH(CHP_check_vensim_data!$H59,PROTRA_capacity!$F$3:$F$1699,0))&lt;&gt;0,INDEX(PROTRA_capacity!U$3:U$1699,MATCH(CHP_check_vensim_data!$I59,PROTRA_capacity!$F$3:$F$1699,0))=0),"elec 0, heat not",
IF(AND(INDEX(PROTRA_capacity!U$3:U$1699,MATCH(CHP_check_vensim_data!$I59,PROTRA_capacity!$F$3:$F$1699,0))&lt;&gt;0,INDEX(PROTRA_capacity!U$3:U$1699,MATCH(CHP_check_vensim_data!$H59,PROTRA_capacity!$F$3:$F$1699,0))=0),"heat 0, elec not",
IF(AND(INDEX(PROTRA_capacity!U$3:U$1699,MATCH(CHP_check_vensim_data!$I59,PROTRA_capacity!$F$3:$F$1699,0))=0,INDEX(PROTRA_capacity!U$3:U$1699,MATCH(CHP_check_vensim_data!$H59,PROTRA_capacity!$F$3:$F$1699,0))=0),"",
INDEX(PROTRA_capacity!U$3:U$1699,MATCH(CHP_check_vensim_data!$H59,PROTRA_capacity!$F$3:$F$1699,0))/INDEX(PROTRA_capacity!U$3:U$1699,MATCH(CHP_check_vensim_data!$I59,PROTRA_capacity!$F$3:$F$1699,0))
)))</f>
        <v/>
      </c>
      <c r="Z59" s="72" t="e">
        <f t="shared" si="3"/>
        <v>#DIV/0!</v>
      </c>
    </row>
    <row r="60" spans="1:26" x14ac:dyDescent="0.35">
      <c r="A60" t="s">
        <v>74</v>
      </c>
      <c r="B60" t="s">
        <v>41</v>
      </c>
      <c r="C60" t="str">
        <f t="shared" si="34"/>
        <v>LATAM_TO_heat</v>
      </c>
      <c r="D60" t="str">
        <f t="shared" si="35"/>
        <v>PROTRA_CHP_HP_I</v>
      </c>
      <c r="E60" t="s">
        <v>7</v>
      </c>
      <c r="F60" t="str">
        <f t="shared" si="36"/>
        <v>CHP</v>
      </c>
      <c r="G60" t="str">
        <f t="shared" si="31"/>
        <v>ste</v>
      </c>
      <c r="H60" t="str">
        <f t="shared" si="32"/>
        <v>LATAMTO_heatPROTRA_CHP_waste</v>
      </c>
      <c r="I60" t="str">
        <f t="shared" si="33"/>
        <v>LATAMTO_elecPROTRA_CHP_waste</v>
      </c>
      <c r="J60" s="16" t="e">
        <f>IF(AND(INDEX(PROTRA_capacity!#REF!,MATCH(CHP_check_vensim_data!$H60,PROTRA_capacity!$F$3:$F$1699,0))&lt;&gt;0,INDEX(PROTRA_capacity!#REF!,MATCH(CHP_check_vensim_data!$I60,PROTRA_capacity!$F$3:$F$1699,0))=0),"elec 0, heat not",
IF(AND(INDEX(PROTRA_capacity!#REF!,MATCH(CHP_check_vensim_data!$I60,PROTRA_capacity!$F$3:$F$1699,0))&lt;&gt;0,INDEX(PROTRA_capacity!#REF!,MATCH(CHP_check_vensim_data!$H60,PROTRA_capacity!$F$3:$F$1699,0))=0),"heat 0, elec not",
IF(AND(INDEX(PROTRA_capacity!#REF!,MATCH(CHP_check_vensim_data!$I60,PROTRA_capacity!$F$3:$F$1699,0))=0,INDEX(PROTRA_capacity!#REF!,MATCH(CHP_check_vensim_data!$H60,PROTRA_capacity!$F$3:$F$1699,0))=0),"",
INDEX(PROTRA_capacity!#REF!,MATCH(CHP_check_vensim_data!$H60,PROTRA_capacity!$F$3:$F$1699,0))/INDEX(PROTRA_capacity!#REF!,MATCH(CHP_check_vensim_data!$I60,PROTRA_capacity!$F$3:$F$1699,0))
)))</f>
        <v>#REF!</v>
      </c>
      <c r="K60" s="16" t="str">
        <f>IF(AND(INDEX(PROTRA_capacity!G$3:G$1699,MATCH(CHP_check_vensim_data!$H60,PROTRA_capacity!$F$3:$F$1699,0))&lt;&gt;0,INDEX(PROTRA_capacity!G$3:G$1699,MATCH(CHP_check_vensim_data!$I60,PROTRA_capacity!$F$3:$F$1699,0))=0),"elec 0, heat not",
IF(AND(INDEX(PROTRA_capacity!G$3:G$1699,MATCH(CHP_check_vensim_data!$I60,PROTRA_capacity!$F$3:$F$1699,0))&lt;&gt;0,INDEX(PROTRA_capacity!G$3:G$1699,MATCH(CHP_check_vensim_data!$H60,PROTRA_capacity!$F$3:$F$1699,0))=0),"heat 0, elec not",
IF(AND(INDEX(PROTRA_capacity!G$3:G$1699,MATCH(CHP_check_vensim_data!$I60,PROTRA_capacity!$F$3:$F$1699,0))=0,INDEX(PROTRA_capacity!G$3:G$1699,MATCH(CHP_check_vensim_data!$H60,PROTRA_capacity!$F$3:$F$1699,0))=0),"",
INDEX(PROTRA_capacity!G$3:G$1699,MATCH(CHP_check_vensim_data!$H60,PROTRA_capacity!$F$3:$F$1699,0))/INDEX(PROTRA_capacity!G$3:G$1699,MATCH(CHP_check_vensim_data!$I60,PROTRA_capacity!$F$3:$F$1699,0))
)))</f>
        <v/>
      </c>
      <c r="L60" s="16" t="str">
        <f>IF(AND(INDEX(PROTRA_capacity!H$3:H$1699,MATCH(CHP_check_vensim_data!$H60,PROTRA_capacity!$F$3:$F$1699,0))&lt;&gt;0,INDEX(PROTRA_capacity!H$3:H$1699,MATCH(CHP_check_vensim_data!$I60,PROTRA_capacity!$F$3:$F$1699,0))=0),"elec 0, heat not",
IF(AND(INDEX(PROTRA_capacity!H$3:H$1699,MATCH(CHP_check_vensim_data!$I60,PROTRA_capacity!$F$3:$F$1699,0))&lt;&gt;0,INDEX(PROTRA_capacity!H$3:H$1699,MATCH(CHP_check_vensim_data!$H60,PROTRA_capacity!$F$3:$F$1699,0))=0),"heat 0, elec not",
IF(AND(INDEX(PROTRA_capacity!H$3:H$1699,MATCH(CHP_check_vensim_data!$I60,PROTRA_capacity!$F$3:$F$1699,0))=0,INDEX(PROTRA_capacity!H$3:H$1699,MATCH(CHP_check_vensim_data!$H60,PROTRA_capacity!$F$3:$F$1699,0))=0),"",
INDEX(PROTRA_capacity!H$3:H$1699,MATCH(CHP_check_vensim_data!$H60,PROTRA_capacity!$F$3:$F$1699,0))/INDEX(PROTRA_capacity!H$3:H$1699,MATCH(CHP_check_vensim_data!$I60,PROTRA_capacity!$F$3:$F$1699,0))
)))</f>
        <v/>
      </c>
      <c r="M60" s="16" t="str">
        <f>IF(AND(INDEX(PROTRA_capacity!I$3:I$1699,MATCH(CHP_check_vensim_data!$H60,PROTRA_capacity!$F$3:$F$1699,0))&lt;&gt;0,INDEX(PROTRA_capacity!I$3:I$1699,MATCH(CHP_check_vensim_data!$I60,PROTRA_capacity!$F$3:$F$1699,0))=0),"elec 0, heat not",
IF(AND(INDEX(PROTRA_capacity!I$3:I$1699,MATCH(CHP_check_vensim_data!$I60,PROTRA_capacity!$F$3:$F$1699,0))&lt;&gt;0,INDEX(PROTRA_capacity!I$3:I$1699,MATCH(CHP_check_vensim_data!$H60,PROTRA_capacity!$F$3:$F$1699,0))=0),"heat 0, elec not",
IF(AND(INDEX(PROTRA_capacity!I$3:I$1699,MATCH(CHP_check_vensim_data!$I60,PROTRA_capacity!$F$3:$F$1699,0))=0,INDEX(PROTRA_capacity!I$3:I$1699,MATCH(CHP_check_vensim_data!$H60,PROTRA_capacity!$F$3:$F$1699,0))=0),"",
INDEX(PROTRA_capacity!I$3:I$1699,MATCH(CHP_check_vensim_data!$H60,PROTRA_capacity!$F$3:$F$1699,0))/INDEX(PROTRA_capacity!I$3:I$1699,MATCH(CHP_check_vensim_data!$I60,PROTRA_capacity!$F$3:$F$1699,0))
)))</f>
        <v/>
      </c>
      <c r="N60" s="16" t="str">
        <f>IF(AND(INDEX(PROTRA_capacity!J$3:J$1699,MATCH(CHP_check_vensim_data!$H60,PROTRA_capacity!$F$3:$F$1699,0))&lt;&gt;0,INDEX(PROTRA_capacity!J$3:J$1699,MATCH(CHP_check_vensim_data!$I60,PROTRA_capacity!$F$3:$F$1699,0))=0),"elec 0, heat not",
IF(AND(INDEX(PROTRA_capacity!J$3:J$1699,MATCH(CHP_check_vensim_data!$I60,PROTRA_capacity!$F$3:$F$1699,0))&lt;&gt;0,INDEX(PROTRA_capacity!J$3:J$1699,MATCH(CHP_check_vensim_data!$H60,PROTRA_capacity!$F$3:$F$1699,0))=0),"heat 0, elec not",
IF(AND(INDEX(PROTRA_capacity!J$3:J$1699,MATCH(CHP_check_vensim_data!$I60,PROTRA_capacity!$F$3:$F$1699,0))=0,INDEX(PROTRA_capacity!J$3:J$1699,MATCH(CHP_check_vensim_data!$H60,PROTRA_capacity!$F$3:$F$1699,0))=0),"",
INDEX(PROTRA_capacity!J$3:J$1699,MATCH(CHP_check_vensim_data!$H60,PROTRA_capacity!$F$3:$F$1699,0))/INDEX(PROTRA_capacity!J$3:J$1699,MATCH(CHP_check_vensim_data!$I60,PROTRA_capacity!$F$3:$F$1699,0))
)))</f>
        <v/>
      </c>
      <c r="O60" s="16" t="str">
        <f>IF(AND(INDEX(PROTRA_capacity!K$3:K$1699,MATCH(CHP_check_vensim_data!$H60,PROTRA_capacity!$F$3:$F$1699,0))&lt;&gt;0,INDEX(PROTRA_capacity!K$3:K$1699,MATCH(CHP_check_vensim_data!$I60,PROTRA_capacity!$F$3:$F$1699,0))=0),"elec 0, heat not",
IF(AND(INDEX(PROTRA_capacity!K$3:K$1699,MATCH(CHP_check_vensim_data!$I60,PROTRA_capacity!$F$3:$F$1699,0))&lt;&gt;0,INDEX(PROTRA_capacity!K$3:K$1699,MATCH(CHP_check_vensim_data!$H60,PROTRA_capacity!$F$3:$F$1699,0))=0),"heat 0, elec not",
IF(AND(INDEX(PROTRA_capacity!K$3:K$1699,MATCH(CHP_check_vensim_data!$I60,PROTRA_capacity!$F$3:$F$1699,0))=0,INDEX(PROTRA_capacity!K$3:K$1699,MATCH(CHP_check_vensim_data!$H60,PROTRA_capacity!$F$3:$F$1699,0))=0),"",
INDEX(PROTRA_capacity!K$3:K$1699,MATCH(CHP_check_vensim_data!$H60,PROTRA_capacity!$F$3:$F$1699,0))/INDEX(PROTRA_capacity!K$3:K$1699,MATCH(CHP_check_vensim_data!$I60,PROTRA_capacity!$F$3:$F$1699,0))
)))</f>
        <v/>
      </c>
      <c r="P60" s="16" t="str">
        <f>IF(AND(INDEX(PROTRA_capacity!L$3:L$1699,MATCH(CHP_check_vensim_data!$H60,PROTRA_capacity!$F$3:$F$1699,0))&lt;&gt;0,INDEX(PROTRA_capacity!L$3:L$1699,MATCH(CHP_check_vensim_data!$I60,PROTRA_capacity!$F$3:$F$1699,0))=0),"elec 0, heat not",
IF(AND(INDEX(PROTRA_capacity!L$3:L$1699,MATCH(CHP_check_vensim_data!$I60,PROTRA_capacity!$F$3:$F$1699,0))&lt;&gt;0,INDEX(PROTRA_capacity!L$3:L$1699,MATCH(CHP_check_vensim_data!$H60,PROTRA_capacity!$F$3:$F$1699,0))=0),"heat 0, elec not",
IF(AND(INDEX(PROTRA_capacity!L$3:L$1699,MATCH(CHP_check_vensim_data!$I60,PROTRA_capacity!$F$3:$F$1699,0))=0,INDEX(PROTRA_capacity!L$3:L$1699,MATCH(CHP_check_vensim_data!$H60,PROTRA_capacity!$F$3:$F$1699,0))=0),"",
INDEX(PROTRA_capacity!L$3:L$1699,MATCH(CHP_check_vensim_data!$H60,PROTRA_capacity!$F$3:$F$1699,0))/INDEX(PROTRA_capacity!L$3:L$1699,MATCH(CHP_check_vensim_data!$I60,PROTRA_capacity!$F$3:$F$1699,0))
)))</f>
        <v/>
      </c>
      <c r="Q60" s="16" t="str">
        <f>IF(AND(INDEX(PROTRA_capacity!M$3:M$1699,MATCH(CHP_check_vensim_data!$H60,PROTRA_capacity!$F$3:$F$1699,0))&lt;&gt;0,INDEX(PROTRA_capacity!M$3:M$1699,MATCH(CHP_check_vensim_data!$I60,PROTRA_capacity!$F$3:$F$1699,0))=0),"elec 0, heat not",
IF(AND(INDEX(PROTRA_capacity!M$3:M$1699,MATCH(CHP_check_vensim_data!$I60,PROTRA_capacity!$F$3:$F$1699,0))&lt;&gt;0,INDEX(PROTRA_capacity!M$3:M$1699,MATCH(CHP_check_vensim_data!$H60,PROTRA_capacity!$F$3:$F$1699,0))=0),"heat 0, elec not",
IF(AND(INDEX(PROTRA_capacity!M$3:M$1699,MATCH(CHP_check_vensim_data!$I60,PROTRA_capacity!$F$3:$F$1699,0))=0,INDEX(PROTRA_capacity!M$3:M$1699,MATCH(CHP_check_vensim_data!$H60,PROTRA_capacity!$F$3:$F$1699,0))=0),"",
INDEX(PROTRA_capacity!M$3:M$1699,MATCH(CHP_check_vensim_data!$H60,PROTRA_capacity!$F$3:$F$1699,0))/INDEX(PROTRA_capacity!M$3:M$1699,MATCH(CHP_check_vensim_data!$I60,PROTRA_capacity!$F$3:$F$1699,0))
)))</f>
        <v/>
      </c>
      <c r="R60" s="16" t="str">
        <f>IF(AND(INDEX(PROTRA_capacity!N$3:N$1699,MATCH(CHP_check_vensim_data!$H60,PROTRA_capacity!$F$3:$F$1699,0))&lt;&gt;0,INDEX(PROTRA_capacity!N$3:N$1699,MATCH(CHP_check_vensim_data!$I60,PROTRA_capacity!$F$3:$F$1699,0))=0),"elec 0, heat not",
IF(AND(INDEX(PROTRA_capacity!N$3:N$1699,MATCH(CHP_check_vensim_data!$I60,PROTRA_capacity!$F$3:$F$1699,0))&lt;&gt;0,INDEX(PROTRA_capacity!N$3:N$1699,MATCH(CHP_check_vensim_data!$H60,PROTRA_capacity!$F$3:$F$1699,0))=0),"heat 0, elec not",
IF(AND(INDEX(PROTRA_capacity!N$3:N$1699,MATCH(CHP_check_vensim_data!$I60,PROTRA_capacity!$F$3:$F$1699,0))=0,INDEX(PROTRA_capacity!N$3:N$1699,MATCH(CHP_check_vensim_data!$H60,PROTRA_capacity!$F$3:$F$1699,0))=0),"",
INDEX(PROTRA_capacity!N$3:N$1699,MATCH(CHP_check_vensim_data!$H60,PROTRA_capacity!$F$3:$F$1699,0))/INDEX(PROTRA_capacity!N$3:N$1699,MATCH(CHP_check_vensim_data!$I60,PROTRA_capacity!$F$3:$F$1699,0))
)))</f>
        <v/>
      </c>
      <c r="S60" s="16" t="str">
        <f>IF(AND(INDEX(PROTRA_capacity!O$3:O$1699,MATCH(CHP_check_vensim_data!$H60,PROTRA_capacity!$F$3:$F$1699,0))&lt;&gt;0,INDEX(PROTRA_capacity!O$3:O$1699,MATCH(CHP_check_vensim_data!$I60,PROTRA_capacity!$F$3:$F$1699,0))=0),"elec 0, heat not",
IF(AND(INDEX(PROTRA_capacity!O$3:O$1699,MATCH(CHP_check_vensim_data!$I60,PROTRA_capacity!$F$3:$F$1699,0))&lt;&gt;0,INDEX(PROTRA_capacity!O$3:O$1699,MATCH(CHP_check_vensim_data!$H60,PROTRA_capacity!$F$3:$F$1699,0))=0),"heat 0, elec not",
IF(AND(INDEX(PROTRA_capacity!O$3:O$1699,MATCH(CHP_check_vensim_data!$I60,PROTRA_capacity!$F$3:$F$1699,0))=0,INDEX(PROTRA_capacity!O$3:O$1699,MATCH(CHP_check_vensim_data!$H60,PROTRA_capacity!$F$3:$F$1699,0))=0),"",
INDEX(PROTRA_capacity!O$3:O$1699,MATCH(CHP_check_vensim_data!$H60,PROTRA_capacity!$F$3:$F$1699,0))/INDEX(PROTRA_capacity!O$3:O$1699,MATCH(CHP_check_vensim_data!$I60,PROTRA_capacity!$F$3:$F$1699,0))
)))</f>
        <v/>
      </c>
      <c r="T60" s="16" t="str">
        <f>IF(AND(INDEX(PROTRA_capacity!P$3:P$1699,MATCH(CHP_check_vensim_data!$H60,PROTRA_capacity!$F$3:$F$1699,0))&lt;&gt;0,INDEX(PROTRA_capacity!P$3:P$1699,MATCH(CHP_check_vensim_data!$I60,PROTRA_capacity!$F$3:$F$1699,0))=0),"elec 0, heat not",
IF(AND(INDEX(PROTRA_capacity!P$3:P$1699,MATCH(CHP_check_vensim_data!$I60,PROTRA_capacity!$F$3:$F$1699,0))&lt;&gt;0,INDEX(PROTRA_capacity!P$3:P$1699,MATCH(CHP_check_vensim_data!$H60,PROTRA_capacity!$F$3:$F$1699,0))=0),"heat 0, elec not",
IF(AND(INDEX(PROTRA_capacity!P$3:P$1699,MATCH(CHP_check_vensim_data!$I60,PROTRA_capacity!$F$3:$F$1699,0))=0,INDEX(PROTRA_capacity!P$3:P$1699,MATCH(CHP_check_vensim_data!$H60,PROTRA_capacity!$F$3:$F$1699,0))=0),"",
INDEX(PROTRA_capacity!P$3:P$1699,MATCH(CHP_check_vensim_data!$H60,PROTRA_capacity!$F$3:$F$1699,0))/INDEX(PROTRA_capacity!P$3:P$1699,MATCH(CHP_check_vensim_data!$I60,PROTRA_capacity!$F$3:$F$1699,0))
)))</f>
        <v/>
      </c>
      <c r="U60" s="16" t="str">
        <f>IF(AND(INDEX(PROTRA_capacity!Q$3:Q$1699,MATCH(CHP_check_vensim_data!$H60,PROTRA_capacity!$F$3:$F$1699,0))&lt;&gt;0,INDEX(PROTRA_capacity!Q$3:Q$1699,MATCH(CHP_check_vensim_data!$I60,PROTRA_capacity!$F$3:$F$1699,0))=0),"elec 0, heat not",
IF(AND(INDEX(PROTRA_capacity!Q$3:Q$1699,MATCH(CHP_check_vensim_data!$I60,PROTRA_capacity!$F$3:$F$1699,0))&lt;&gt;0,INDEX(PROTRA_capacity!Q$3:Q$1699,MATCH(CHP_check_vensim_data!$H60,PROTRA_capacity!$F$3:$F$1699,0))=0),"heat 0, elec not",
IF(AND(INDEX(PROTRA_capacity!Q$3:Q$1699,MATCH(CHP_check_vensim_data!$I60,PROTRA_capacity!$F$3:$F$1699,0))=0,INDEX(PROTRA_capacity!Q$3:Q$1699,MATCH(CHP_check_vensim_data!$H60,PROTRA_capacity!$F$3:$F$1699,0))=0),"",
INDEX(PROTRA_capacity!Q$3:Q$1699,MATCH(CHP_check_vensim_data!$H60,PROTRA_capacity!$F$3:$F$1699,0))/INDEX(PROTRA_capacity!Q$3:Q$1699,MATCH(CHP_check_vensim_data!$I60,PROTRA_capacity!$F$3:$F$1699,0))
)))</f>
        <v/>
      </c>
      <c r="V60" s="16" t="str">
        <f>IF(AND(INDEX(PROTRA_capacity!R$3:R$1699,MATCH(CHP_check_vensim_data!$H60,PROTRA_capacity!$F$3:$F$1699,0))&lt;&gt;0,INDEX(PROTRA_capacity!R$3:R$1699,MATCH(CHP_check_vensim_data!$I60,PROTRA_capacity!$F$3:$F$1699,0))=0),"elec 0, heat not",
IF(AND(INDEX(PROTRA_capacity!R$3:R$1699,MATCH(CHP_check_vensim_data!$I60,PROTRA_capacity!$F$3:$F$1699,0))&lt;&gt;0,INDEX(PROTRA_capacity!R$3:R$1699,MATCH(CHP_check_vensim_data!$H60,PROTRA_capacity!$F$3:$F$1699,0))=0),"heat 0, elec not",
IF(AND(INDEX(PROTRA_capacity!R$3:R$1699,MATCH(CHP_check_vensim_data!$I60,PROTRA_capacity!$F$3:$F$1699,0))=0,INDEX(PROTRA_capacity!R$3:R$1699,MATCH(CHP_check_vensim_data!$H60,PROTRA_capacity!$F$3:$F$1699,0))=0),"",
INDEX(PROTRA_capacity!R$3:R$1699,MATCH(CHP_check_vensim_data!$H60,PROTRA_capacity!$F$3:$F$1699,0))/INDEX(PROTRA_capacity!R$3:R$1699,MATCH(CHP_check_vensim_data!$I60,PROTRA_capacity!$F$3:$F$1699,0))
)))</f>
        <v/>
      </c>
      <c r="W60" s="16" t="str">
        <f>IF(AND(INDEX(PROTRA_capacity!S$3:S$1699,MATCH(CHP_check_vensim_data!$H60,PROTRA_capacity!$F$3:$F$1699,0))&lt;&gt;0,INDEX(PROTRA_capacity!S$3:S$1699,MATCH(CHP_check_vensim_data!$I60,PROTRA_capacity!$F$3:$F$1699,0))=0),"elec 0, heat not",
IF(AND(INDEX(PROTRA_capacity!S$3:S$1699,MATCH(CHP_check_vensim_data!$I60,PROTRA_capacity!$F$3:$F$1699,0))&lt;&gt;0,INDEX(PROTRA_capacity!S$3:S$1699,MATCH(CHP_check_vensim_data!$H60,PROTRA_capacity!$F$3:$F$1699,0))=0),"heat 0, elec not",
IF(AND(INDEX(PROTRA_capacity!S$3:S$1699,MATCH(CHP_check_vensim_data!$I60,PROTRA_capacity!$F$3:$F$1699,0))=0,INDEX(PROTRA_capacity!S$3:S$1699,MATCH(CHP_check_vensim_data!$H60,PROTRA_capacity!$F$3:$F$1699,0))=0),"",
INDEX(PROTRA_capacity!S$3:S$1699,MATCH(CHP_check_vensim_data!$H60,PROTRA_capacity!$F$3:$F$1699,0))/INDEX(PROTRA_capacity!S$3:S$1699,MATCH(CHP_check_vensim_data!$I60,PROTRA_capacity!$F$3:$F$1699,0))
)))</f>
        <v/>
      </c>
      <c r="X60" s="16" t="str">
        <f>IF(AND(INDEX(PROTRA_capacity!T$3:T$1699,MATCH(CHP_check_vensim_data!$H60,PROTRA_capacity!$F$3:$F$1699,0))&lt;&gt;0,INDEX(PROTRA_capacity!T$3:T$1699,MATCH(CHP_check_vensim_data!$I60,PROTRA_capacity!$F$3:$F$1699,0))=0),"elec 0, heat not",
IF(AND(INDEX(PROTRA_capacity!T$3:T$1699,MATCH(CHP_check_vensim_data!$I60,PROTRA_capacity!$F$3:$F$1699,0))&lt;&gt;0,INDEX(PROTRA_capacity!T$3:T$1699,MATCH(CHP_check_vensim_data!$H60,PROTRA_capacity!$F$3:$F$1699,0))=0),"heat 0, elec not",
IF(AND(INDEX(PROTRA_capacity!T$3:T$1699,MATCH(CHP_check_vensim_data!$I60,PROTRA_capacity!$F$3:$F$1699,0))=0,INDEX(PROTRA_capacity!T$3:T$1699,MATCH(CHP_check_vensim_data!$H60,PROTRA_capacity!$F$3:$F$1699,0))=0),"",
INDEX(PROTRA_capacity!T$3:T$1699,MATCH(CHP_check_vensim_data!$H60,PROTRA_capacity!$F$3:$F$1699,0))/INDEX(PROTRA_capacity!T$3:T$1699,MATCH(CHP_check_vensim_data!$I60,PROTRA_capacity!$F$3:$F$1699,0))
)))</f>
        <v/>
      </c>
      <c r="Y60" s="16" t="str">
        <f>IF(AND(INDEX(PROTRA_capacity!U$3:U$1699,MATCH(CHP_check_vensim_data!$H60,PROTRA_capacity!$F$3:$F$1699,0))&lt;&gt;0,INDEX(PROTRA_capacity!U$3:U$1699,MATCH(CHP_check_vensim_data!$I60,PROTRA_capacity!$F$3:$F$1699,0))=0),"elec 0, heat not",
IF(AND(INDEX(PROTRA_capacity!U$3:U$1699,MATCH(CHP_check_vensim_data!$I60,PROTRA_capacity!$F$3:$F$1699,0))&lt;&gt;0,INDEX(PROTRA_capacity!U$3:U$1699,MATCH(CHP_check_vensim_data!$H60,PROTRA_capacity!$F$3:$F$1699,0))=0),"heat 0, elec not",
IF(AND(INDEX(PROTRA_capacity!U$3:U$1699,MATCH(CHP_check_vensim_data!$I60,PROTRA_capacity!$F$3:$F$1699,0))=0,INDEX(PROTRA_capacity!U$3:U$1699,MATCH(CHP_check_vensim_data!$H60,PROTRA_capacity!$F$3:$F$1699,0))=0),"",
INDEX(PROTRA_capacity!U$3:U$1699,MATCH(CHP_check_vensim_data!$H60,PROTRA_capacity!$F$3:$F$1699,0))/INDEX(PROTRA_capacity!U$3:U$1699,MATCH(CHP_check_vensim_data!$I60,PROTRA_capacity!$F$3:$F$1699,0))
)))</f>
        <v/>
      </c>
      <c r="Z60" s="72" t="e">
        <f t="shared" si="3"/>
        <v>#DIV/0!</v>
      </c>
    </row>
    <row r="61" spans="1:26" x14ac:dyDescent="0.35">
      <c r="A61" t="s">
        <v>74</v>
      </c>
      <c r="B61" t="s">
        <v>41</v>
      </c>
      <c r="C61" t="str">
        <f t="shared" si="34"/>
        <v>LATAM_TO_heat</v>
      </c>
      <c r="D61" t="str">
        <f t="shared" si="35"/>
        <v>PROTRA_CHP_HP_I</v>
      </c>
      <c r="E61" t="s">
        <v>8</v>
      </c>
      <c r="F61" t="str">
        <f t="shared" si="36"/>
        <v>CHP</v>
      </c>
      <c r="G61" t="str">
        <f t="shared" si="31"/>
        <v>bio</v>
      </c>
      <c r="H61" t="str">
        <f t="shared" si="32"/>
        <v>LATAMTO_heatPROTRA_CHP_solid_bio</v>
      </c>
      <c r="I61" t="str">
        <f t="shared" si="33"/>
        <v>LATAMTO_elecPROTRA_CHP_solid_bio</v>
      </c>
      <c r="J61" s="16" t="e">
        <f>IF(AND(INDEX(PROTRA_capacity!#REF!,MATCH(CHP_check_vensim_data!$H61,PROTRA_capacity!$F$3:$F$1699,0))&lt;&gt;0,INDEX(PROTRA_capacity!#REF!,MATCH(CHP_check_vensim_data!$I61,PROTRA_capacity!$F$3:$F$1699,0))=0),"elec 0, heat not",
IF(AND(INDEX(PROTRA_capacity!#REF!,MATCH(CHP_check_vensim_data!$I61,PROTRA_capacity!$F$3:$F$1699,0))&lt;&gt;0,INDEX(PROTRA_capacity!#REF!,MATCH(CHP_check_vensim_data!$H61,PROTRA_capacity!$F$3:$F$1699,0))=0),"heat 0, elec not",
IF(AND(INDEX(PROTRA_capacity!#REF!,MATCH(CHP_check_vensim_data!$I61,PROTRA_capacity!$F$3:$F$1699,0))=0,INDEX(PROTRA_capacity!#REF!,MATCH(CHP_check_vensim_data!$H61,PROTRA_capacity!$F$3:$F$1699,0))=0),"",
INDEX(PROTRA_capacity!#REF!,MATCH(CHP_check_vensim_data!$H61,PROTRA_capacity!$F$3:$F$1699,0))/INDEX(PROTRA_capacity!#REF!,MATCH(CHP_check_vensim_data!$I61,PROTRA_capacity!$F$3:$F$1699,0))
)))</f>
        <v>#REF!</v>
      </c>
      <c r="K61" s="16" t="str">
        <f>IF(AND(INDEX(PROTRA_capacity!G$3:G$1699,MATCH(CHP_check_vensim_data!$H61,PROTRA_capacity!$F$3:$F$1699,0))&lt;&gt;0,INDEX(PROTRA_capacity!G$3:G$1699,MATCH(CHP_check_vensim_data!$I61,PROTRA_capacity!$F$3:$F$1699,0))=0),"elec 0, heat not",
IF(AND(INDEX(PROTRA_capacity!G$3:G$1699,MATCH(CHP_check_vensim_data!$I61,PROTRA_capacity!$F$3:$F$1699,0))&lt;&gt;0,INDEX(PROTRA_capacity!G$3:G$1699,MATCH(CHP_check_vensim_data!$H61,PROTRA_capacity!$F$3:$F$1699,0))=0),"heat 0, elec not",
IF(AND(INDEX(PROTRA_capacity!G$3:G$1699,MATCH(CHP_check_vensim_data!$I61,PROTRA_capacity!$F$3:$F$1699,0))=0,INDEX(PROTRA_capacity!G$3:G$1699,MATCH(CHP_check_vensim_data!$H61,PROTRA_capacity!$F$3:$F$1699,0))=0),"",
INDEX(PROTRA_capacity!G$3:G$1699,MATCH(CHP_check_vensim_data!$H61,PROTRA_capacity!$F$3:$F$1699,0))/INDEX(PROTRA_capacity!G$3:G$1699,MATCH(CHP_check_vensim_data!$I61,PROTRA_capacity!$F$3:$F$1699,0))
)))</f>
        <v/>
      </c>
      <c r="L61" s="16" t="str">
        <f>IF(AND(INDEX(PROTRA_capacity!H$3:H$1699,MATCH(CHP_check_vensim_data!$H61,PROTRA_capacity!$F$3:$F$1699,0))&lt;&gt;0,INDEX(PROTRA_capacity!H$3:H$1699,MATCH(CHP_check_vensim_data!$I61,PROTRA_capacity!$F$3:$F$1699,0))=0),"elec 0, heat not",
IF(AND(INDEX(PROTRA_capacity!H$3:H$1699,MATCH(CHP_check_vensim_data!$I61,PROTRA_capacity!$F$3:$F$1699,0))&lt;&gt;0,INDEX(PROTRA_capacity!H$3:H$1699,MATCH(CHP_check_vensim_data!$H61,PROTRA_capacity!$F$3:$F$1699,0))=0),"heat 0, elec not",
IF(AND(INDEX(PROTRA_capacity!H$3:H$1699,MATCH(CHP_check_vensim_data!$I61,PROTRA_capacity!$F$3:$F$1699,0))=0,INDEX(PROTRA_capacity!H$3:H$1699,MATCH(CHP_check_vensim_data!$H61,PROTRA_capacity!$F$3:$F$1699,0))=0),"",
INDEX(PROTRA_capacity!H$3:H$1699,MATCH(CHP_check_vensim_data!$H61,PROTRA_capacity!$F$3:$F$1699,0))/INDEX(PROTRA_capacity!H$3:H$1699,MATCH(CHP_check_vensim_data!$I61,PROTRA_capacity!$F$3:$F$1699,0))
)))</f>
        <v/>
      </c>
      <c r="M61" s="16" t="str">
        <f>IF(AND(INDEX(PROTRA_capacity!I$3:I$1699,MATCH(CHP_check_vensim_data!$H61,PROTRA_capacity!$F$3:$F$1699,0))&lt;&gt;0,INDEX(PROTRA_capacity!I$3:I$1699,MATCH(CHP_check_vensim_data!$I61,PROTRA_capacity!$F$3:$F$1699,0))=0),"elec 0, heat not",
IF(AND(INDEX(PROTRA_capacity!I$3:I$1699,MATCH(CHP_check_vensim_data!$I61,PROTRA_capacity!$F$3:$F$1699,0))&lt;&gt;0,INDEX(PROTRA_capacity!I$3:I$1699,MATCH(CHP_check_vensim_data!$H61,PROTRA_capacity!$F$3:$F$1699,0))=0),"heat 0, elec not",
IF(AND(INDEX(PROTRA_capacity!I$3:I$1699,MATCH(CHP_check_vensim_data!$I61,PROTRA_capacity!$F$3:$F$1699,0))=0,INDEX(PROTRA_capacity!I$3:I$1699,MATCH(CHP_check_vensim_data!$H61,PROTRA_capacity!$F$3:$F$1699,0))=0),"",
INDEX(PROTRA_capacity!I$3:I$1699,MATCH(CHP_check_vensim_data!$H61,PROTRA_capacity!$F$3:$F$1699,0))/INDEX(PROTRA_capacity!I$3:I$1699,MATCH(CHP_check_vensim_data!$I61,PROTRA_capacity!$F$3:$F$1699,0))
)))</f>
        <v/>
      </c>
      <c r="N61" s="16" t="str">
        <f>IF(AND(INDEX(PROTRA_capacity!J$3:J$1699,MATCH(CHP_check_vensim_data!$H61,PROTRA_capacity!$F$3:$F$1699,0))&lt;&gt;0,INDEX(PROTRA_capacity!J$3:J$1699,MATCH(CHP_check_vensim_data!$I61,PROTRA_capacity!$F$3:$F$1699,0))=0),"elec 0, heat not",
IF(AND(INDEX(PROTRA_capacity!J$3:J$1699,MATCH(CHP_check_vensim_data!$I61,PROTRA_capacity!$F$3:$F$1699,0))&lt;&gt;0,INDEX(PROTRA_capacity!J$3:J$1699,MATCH(CHP_check_vensim_data!$H61,PROTRA_capacity!$F$3:$F$1699,0))=0),"heat 0, elec not",
IF(AND(INDEX(PROTRA_capacity!J$3:J$1699,MATCH(CHP_check_vensim_data!$I61,PROTRA_capacity!$F$3:$F$1699,0))=0,INDEX(PROTRA_capacity!J$3:J$1699,MATCH(CHP_check_vensim_data!$H61,PROTRA_capacity!$F$3:$F$1699,0))=0),"",
INDEX(PROTRA_capacity!J$3:J$1699,MATCH(CHP_check_vensim_data!$H61,PROTRA_capacity!$F$3:$F$1699,0))/INDEX(PROTRA_capacity!J$3:J$1699,MATCH(CHP_check_vensim_data!$I61,PROTRA_capacity!$F$3:$F$1699,0))
)))</f>
        <v/>
      </c>
      <c r="O61" s="16" t="str">
        <f>IF(AND(INDEX(PROTRA_capacity!K$3:K$1699,MATCH(CHP_check_vensim_data!$H61,PROTRA_capacity!$F$3:$F$1699,0))&lt;&gt;0,INDEX(PROTRA_capacity!K$3:K$1699,MATCH(CHP_check_vensim_data!$I61,PROTRA_capacity!$F$3:$F$1699,0))=0),"elec 0, heat not",
IF(AND(INDEX(PROTRA_capacity!K$3:K$1699,MATCH(CHP_check_vensim_data!$I61,PROTRA_capacity!$F$3:$F$1699,0))&lt;&gt;0,INDEX(PROTRA_capacity!K$3:K$1699,MATCH(CHP_check_vensim_data!$H61,PROTRA_capacity!$F$3:$F$1699,0))=0),"heat 0, elec not",
IF(AND(INDEX(PROTRA_capacity!K$3:K$1699,MATCH(CHP_check_vensim_data!$I61,PROTRA_capacity!$F$3:$F$1699,0))=0,INDEX(PROTRA_capacity!K$3:K$1699,MATCH(CHP_check_vensim_data!$H61,PROTRA_capacity!$F$3:$F$1699,0))=0),"",
INDEX(PROTRA_capacity!K$3:K$1699,MATCH(CHP_check_vensim_data!$H61,PROTRA_capacity!$F$3:$F$1699,0))/INDEX(PROTRA_capacity!K$3:K$1699,MATCH(CHP_check_vensim_data!$I61,PROTRA_capacity!$F$3:$F$1699,0))
)))</f>
        <v/>
      </c>
      <c r="P61" s="16" t="str">
        <f>IF(AND(INDEX(PROTRA_capacity!L$3:L$1699,MATCH(CHP_check_vensim_data!$H61,PROTRA_capacity!$F$3:$F$1699,0))&lt;&gt;0,INDEX(PROTRA_capacity!L$3:L$1699,MATCH(CHP_check_vensim_data!$I61,PROTRA_capacity!$F$3:$F$1699,0))=0),"elec 0, heat not",
IF(AND(INDEX(PROTRA_capacity!L$3:L$1699,MATCH(CHP_check_vensim_data!$I61,PROTRA_capacity!$F$3:$F$1699,0))&lt;&gt;0,INDEX(PROTRA_capacity!L$3:L$1699,MATCH(CHP_check_vensim_data!$H61,PROTRA_capacity!$F$3:$F$1699,0))=0),"heat 0, elec not",
IF(AND(INDEX(PROTRA_capacity!L$3:L$1699,MATCH(CHP_check_vensim_data!$I61,PROTRA_capacity!$F$3:$F$1699,0))=0,INDEX(PROTRA_capacity!L$3:L$1699,MATCH(CHP_check_vensim_data!$H61,PROTRA_capacity!$F$3:$F$1699,0))=0),"",
INDEX(PROTRA_capacity!L$3:L$1699,MATCH(CHP_check_vensim_data!$H61,PROTRA_capacity!$F$3:$F$1699,0))/INDEX(PROTRA_capacity!L$3:L$1699,MATCH(CHP_check_vensim_data!$I61,PROTRA_capacity!$F$3:$F$1699,0))
)))</f>
        <v/>
      </c>
      <c r="Q61" s="16" t="str">
        <f>IF(AND(INDEX(PROTRA_capacity!M$3:M$1699,MATCH(CHP_check_vensim_data!$H61,PROTRA_capacity!$F$3:$F$1699,0))&lt;&gt;0,INDEX(PROTRA_capacity!M$3:M$1699,MATCH(CHP_check_vensim_data!$I61,PROTRA_capacity!$F$3:$F$1699,0))=0),"elec 0, heat not",
IF(AND(INDEX(PROTRA_capacity!M$3:M$1699,MATCH(CHP_check_vensim_data!$I61,PROTRA_capacity!$F$3:$F$1699,0))&lt;&gt;0,INDEX(PROTRA_capacity!M$3:M$1699,MATCH(CHP_check_vensim_data!$H61,PROTRA_capacity!$F$3:$F$1699,0))=0),"heat 0, elec not",
IF(AND(INDEX(PROTRA_capacity!M$3:M$1699,MATCH(CHP_check_vensim_data!$I61,PROTRA_capacity!$F$3:$F$1699,0))=0,INDEX(PROTRA_capacity!M$3:M$1699,MATCH(CHP_check_vensim_data!$H61,PROTRA_capacity!$F$3:$F$1699,0))=0),"",
INDEX(PROTRA_capacity!M$3:M$1699,MATCH(CHP_check_vensim_data!$H61,PROTRA_capacity!$F$3:$F$1699,0))/INDEX(PROTRA_capacity!M$3:M$1699,MATCH(CHP_check_vensim_data!$I61,PROTRA_capacity!$F$3:$F$1699,0))
)))</f>
        <v/>
      </c>
      <c r="R61" s="16" t="str">
        <f>IF(AND(INDEX(PROTRA_capacity!N$3:N$1699,MATCH(CHP_check_vensim_data!$H61,PROTRA_capacity!$F$3:$F$1699,0))&lt;&gt;0,INDEX(PROTRA_capacity!N$3:N$1699,MATCH(CHP_check_vensim_data!$I61,PROTRA_capacity!$F$3:$F$1699,0))=0),"elec 0, heat not",
IF(AND(INDEX(PROTRA_capacity!N$3:N$1699,MATCH(CHP_check_vensim_data!$I61,PROTRA_capacity!$F$3:$F$1699,0))&lt;&gt;0,INDEX(PROTRA_capacity!N$3:N$1699,MATCH(CHP_check_vensim_data!$H61,PROTRA_capacity!$F$3:$F$1699,0))=0),"heat 0, elec not",
IF(AND(INDEX(PROTRA_capacity!N$3:N$1699,MATCH(CHP_check_vensim_data!$I61,PROTRA_capacity!$F$3:$F$1699,0))=0,INDEX(PROTRA_capacity!N$3:N$1699,MATCH(CHP_check_vensim_data!$H61,PROTRA_capacity!$F$3:$F$1699,0))=0),"",
INDEX(PROTRA_capacity!N$3:N$1699,MATCH(CHP_check_vensim_data!$H61,PROTRA_capacity!$F$3:$F$1699,0))/INDEX(PROTRA_capacity!N$3:N$1699,MATCH(CHP_check_vensim_data!$I61,PROTRA_capacity!$F$3:$F$1699,0))
)))</f>
        <v/>
      </c>
      <c r="S61" s="16" t="str">
        <f>IF(AND(INDEX(PROTRA_capacity!O$3:O$1699,MATCH(CHP_check_vensim_data!$H61,PROTRA_capacity!$F$3:$F$1699,0))&lt;&gt;0,INDEX(PROTRA_capacity!O$3:O$1699,MATCH(CHP_check_vensim_data!$I61,PROTRA_capacity!$F$3:$F$1699,0))=0),"elec 0, heat not",
IF(AND(INDEX(PROTRA_capacity!O$3:O$1699,MATCH(CHP_check_vensim_data!$I61,PROTRA_capacity!$F$3:$F$1699,0))&lt;&gt;0,INDEX(PROTRA_capacity!O$3:O$1699,MATCH(CHP_check_vensim_data!$H61,PROTRA_capacity!$F$3:$F$1699,0))=0),"heat 0, elec not",
IF(AND(INDEX(PROTRA_capacity!O$3:O$1699,MATCH(CHP_check_vensim_data!$I61,PROTRA_capacity!$F$3:$F$1699,0))=0,INDEX(PROTRA_capacity!O$3:O$1699,MATCH(CHP_check_vensim_data!$H61,PROTRA_capacity!$F$3:$F$1699,0))=0),"",
INDEX(PROTRA_capacity!O$3:O$1699,MATCH(CHP_check_vensim_data!$H61,PROTRA_capacity!$F$3:$F$1699,0))/INDEX(PROTRA_capacity!O$3:O$1699,MATCH(CHP_check_vensim_data!$I61,PROTRA_capacity!$F$3:$F$1699,0))
)))</f>
        <v/>
      </c>
      <c r="T61" s="16" t="str">
        <f>IF(AND(INDEX(PROTRA_capacity!P$3:P$1699,MATCH(CHP_check_vensim_data!$H61,PROTRA_capacity!$F$3:$F$1699,0))&lt;&gt;0,INDEX(PROTRA_capacity!P$3:P$1699,MATCH(CHP_check_vensim_data!$I61,PROTRA_capacity!$F$3:$F$1699,0))=0),"elec 0, heat not",
IF(AND(INDEX(PROTRA_capacity!P$3:P$1699,MATCH(CHP_check_vensim_data!$I61,PROTRA_capacity!$F$3:$F$1699,0))&lt;&gt;0,INDEX(PROTRA_capacity!P$3:P$1699,MATCH(CHP_check_vensim_data!$H61,PROTRA_capacity!$F$3:$F$1699,0))=0),"heat 0, elec not",
IF(AND(INDEX(PROTRA_capacity!P$3:P$1699,MATCH(CHP_check_vensim_data!$I61,PROTRA_capacity!$F$3:$F$1699,0))=0,INDEX(PROTRA_capacity!P$3:P$1699,MATCH(CHP_check_vensim_data!$H61,PROTRA_capacity!$F$3:$F$1699,0))=0),"",
INDEX(PROTRA_capacity!P$3:P$1699,MATCH(CHP_check_vensim_data!$H61,PROTRA_capacity!$F$3:$F$1699,0))/INDEX(PROTRA_capacity!P$3:P$1699,MATCH(CHP_check_vensim_data!$I61,PROTRA_capacity!$F$3:$F$1699,0))
)))</f>
        <v/>
      </c>
      <c r="U61" s="16" t="str">
        <f>IF(AND(INDEX(PROTRA_capacity!Q$3:Q$1699,MATCH(CHP_check_vensim_data!$H61,PROTRA_capacity!$F$3:$F$1699,0))&lt;&gt;0,INDEX(PROTRA_capacity!Q$3:Q$1699,MATCH(CHP_check_vensim_data!$I61,PROTRA_capacity!$F$3:$F$1699,0))=0),"elec 0, heat not",
IF(AND(INDEX(PROTRA_capacity!Q$3:Q$1699,MATCH(CHP_check_vensim_data!$I61,PROTRA_capacity!$F$3:$F$1699,0))&lt;&gt;0,INDEX(PROTRA_capacity!Q$3:Q$1699,MATCH(CHP_check_vensim_data!$H61,PROTRA_capacity!$F$3:$F$1699,0))=0),"heat 0, elec not",
IF(AND(INDEX(PROTRA_capacity!Q$3:Q$1699,MATCH(CHP_check_vensim_data!$I61,PROTRA_capacity!$F$3:$F$1699,0))=0,INDEX(PROTRA_capacity!Q$3:Q$1699,MATCH(CHP_check_vensim_data!$H61,PROTRA_capacity!$F$3:$F$1699,0))=0),"",
INDEX(PROTRA_capacity!Q$3:Q$1699,MATCH(CHP_check_vensim_data!$H61,PROTRA_capacity!$F$3:$F$1699,0))/INDEX(PROTRA_capacity!Q$3:Q$1699,MATCH(CHP_check_vensim_data!$I61,PROTRA_capacity!$F$3:$F$1699,0))
)))</f>
        <v/>
      </c>
      <c r="V61" s="16" t="str">
        <f>IF(AND(INDEX(PROTRA_capacity!R$3:R$1699,MATCH(CHP_check_vensim_data!$H61,PROTRA_capacity!$F$3:$F$1699,0))&lt;&gt;0,INDEX(PROTRA_capacity!R$3:R$1699,MATCH(CHP_check_vensim_data!$I61,PROTRA_capacity!$F$3:$F$1699,0))=0),"elec 0, heat not",
IF(AND(INDEX(PROTRA_capacity!R$3:R$1699,MATCH(CHP_check_vensim_data!$I61,PROTRA_capacity!$F$3:$F$1699,0))&lt;&gt;0,INDEX(PROTRA_capacity!R$3:R$1699,MATCH(CHP_check_vensim_data!$H61,PROTRA_capacity!$F$3:$F$1699,0))=0),"heat 0, elec not",
IF(AND(INDEX(PROTRA_capacity!R$3:R$1699,MATCH(CHP_check_vensim_data!$I61,PROTRA_capacity!$F$3:$F$1699,0))=0,INDEX(PROTRA_capacity!R$3:R$1699,MATCH(CHP_check_vensim_data!$H61,PROTRA_capacity!$F$3:$F$1699,0))=0),"",
INDEX(PROTRA_capacity!R$3:R$1699,MATCH(CHP_check_vensim_data!$H61,PROTRA_capacity!$F$3:$F$1699,0))/INDEX(PROTRA_capacity!R$3:R$1699,MATCH(CHP_check_vensim_data!$I61,PROTRA_capacity!$F$3:$F$1699,0))
)))</f>
        <v/>
      </c>
      <c r="W61" s="16" t="str">
        <f>IF(AND(INDEX(PROTRA_capacity!S$3:S$1699,MATCH(CHP_check_vensim_data!$H61,PROTRA_capacity!$F$3:$F$1699,0))&lt;&gt;0,INDEX(PROTRA_capacity!S$3:S$1699,MATCH(CHP_check_vensim_data!$I61,PROTRA_capacity!$F$3:$F$1699,0))=0),"elec 0, heat not",
IF(AND(INDEX(PROTRA_capacity!S$3:S$1699,MATCH(CHP_check_vensim_data!$I61,PROTRA_capacity!$F$3:$F$1699,0))&lt;&gt;0,INDEX(PROTRA_capacity!S$3:S$1699,MATCH(CHP_check_vensim_data!$H61,PROTRA_capacity!$F$3:$F$1699,0))=0),"heat 0, elec not",
IF(AND(INDEX(PROTRA_capacity!S$3:S$1699,MATCH(CHP_check_vensim_data!$I61,PROTRA_capacity!$F$3:$F$1699,0))=0,INDEX(PROTRA_capacity!S$3:S$1699,MATCH(CHP_check_vensim_data!$H61,PROTRA_capacity!$F$3:$F$1699,0))=0),"",
INDEX(PROTRA_capacity!S$3:S$1699,MATCH(CHP_check_vensim_data!$H61,PROTRA_capacity!$F$3:$F$1699,0))/INDEX(PROTRA_capacity!S$3:S$1699,MATCH(CHP_check_vensim_data!$I61,PROTRA_capacity!$F$3:$F$1699,0))
)))</f>
        <v/>
      </c>
      <c r="X61" s="16" t="str">
        <f>IF(AND(INDEX(PROTRA_capacity!T$3:T$1699,MATCH(CHP_check_vensim_data!$H61,PROTRA_capacity!$F$3:$F$1699,0))&lt;&gt;0,INDEX(PROTRA_capacity!T$3:T$1699,MATCH(CHP_check_vensim_data!$I61,PROTRA_capacity!$F$3:$F$1699,0))=0),"elec 0, heat not",
IF(AND(INDEX(PROTRA_capacity!T$3:T$1699,MATCH(CHP_check_vensim_data!$I61,PROTRA_capacity!$F$3:$F$1699,0))&lt;&gt;0,INDEX(PROTRA_capacity!T$3:T$1699,MATCH(CHP_check_vensim_data!$H61,PROTRA_capacity!$F$3:$F$1699,0))=0),"heat 0, elec not",
IF(AND(INDEX(PROTRA_capacity!T$3:T$1699,MATCH(CHP_check_vensim_data!$I61,PROTRA_capacity!$F$3:$F$1699,0))=0,INDEX(PROTRA_capacity!T$3:T$1699,MATCH(CHP_check_vensim_data!$H61,PROTRA_capacity!$F$3:$F$1699,0))=0),"",
INDEX(PROTRA_capacity!T$3:T$1699,MATCH(CHP_check_vensim_data!$H61,PROTRA_capacity!$F$3:$F$1699,0))/INDEX(PROTRA_capacity!T$3:T$1699,MATCH(CHP_check_vensim_data!$I61,PROTRA_capacity!$F$3:$F$1699,0))
)))</f>
        <v/>
      </c>
      <c r="Y61" s="16" t="str">
        <f>IF(AND(INDEX(PROTRA_capacity!U$3:U$1699,MATCH(CHP_check_vensim_data!$H61,PROTRA_capacity!$F$3:$F$1699,0))&lt;&gt;0,INDEX(PROTRA_capacity!U$3:U$1699,MATCH(CHP_check_vensim_data!$I61,PROTRA_capacity!$F$3:$F$1699,0))=0),"elec 0, heat not",
IF(AND(INDEX(PROTRA_capacity!U$3:U$1699,MATCH(CHP_check_vensim_data!$I61,PROTRA_capacity!$F$3:$F$1699,0))&lt;&gt;0,INDEX(PROTRA_capacity!U$3:U$1699,MATCH(CHP_check_vensim_data!$H61,PROTRA_capacity!$F$3:$F$1699,0))=0),"heat 0, elec not",
IF(AND(INDEX(PROTRA_capacity!U$3:U$1699,MATCH(CHP_check_vensim_data!$I61,PROTRA_capacity!$F$3:$F$1699,0))=0,INDEX(PROTRA_capacity!U$3:U$1699,MATCH(CHP_check_vensim_data!$H61,PROTRA_capacity!$F$3:$F$1699,0))=0),"",
INDEX(PROTRA_capacity!U$3:U$1699,MATCH(CHP_check_vensim_data!$H61,PROTRA_capacity!$F$3:$F$1699,0))/INDEX(PROTRA_capacity!U$3:U$1699,MATCH(CHP_check_vensim_data!$I61,PROTRA_capacity!$F$3:$F$1699,0))
)))</f>
        <v/>
      </c>
      <c r="Z61" s="72" t="e">
        <f t="shared" si="3"/>
        <v>#DIV/0!</v>
      </c>
    </row>
    <row r="62" spans="1:26" x14ac:dyDescent="0.35">
      <c r="A62" t="s">
        <v>74</v>
      </c>
      <c r="B62" t="s">
        <v>41</v>
      </c>
      <c r="C62" t="str">
        <f t="shared" si="34"/>
        <v>LATAM_TO_heat</v>
      </c>
      <c r="D62" t="str">
        <f t="shared" si="35"/>
        <v>PROTRA_CHP_HP_I</v>
      </c>
      <c r="E62" t="s">
        <v>9</v>
      </c>
      <c r="F62" t="str">
        <f t="shared" si="36"/>
        <v>CHP</v>
      </c>
      <c r="G62" t="str">
        <f t="shared" si="31"/>
        <v>CCS</v>
      </c>
      <c r="H62" t="str">
        <f t="shared" si="32"/>
        <v>LATAMTO_heatPROTRA_CHP_solid_bio_CCS</v>
      </c>
      <c r="I62" t="str">
        <f t="shared" si="33"/>
        <v>LATAMTO_elecPROTRA_CHP_solid_bio_CCS</v>
      </c>
      <c r="J62" s="16" t="e">
        <f>IF(AND(INDEX(PROTRA_capacity!#REF!,MATCH(CHP_check_vensim_data!$H62,PROTRA_capacity!$F$3:$F$1699,0))&lt;&gt;0,INDEX(PROTRA_capacity!#REF!,MATCH(CHP_check_vensim_data!$I62,PROTRA_capacity!$F$3:$F$1699,0))=0),"elec 0, heat not",
IF(AND(INDEX(PROTRA_capacity!#REF!,MATCH(CHP_check_vensim_data!$I62,PROTRA_capacity!$F$3:$F$1699,0))&lt;&gt;0,INDEX(PROTRA_capacity!#REF!,MATCH(CHP_check_vensim_data!$H62,PROTRA_capacity!$F$3:$F$1699,0))=0),"heat 0, elec not",
IF(AND(INDEX(PROTRA_capacity!#REF!,MATCH(CHP_check_vensim_data!$I62,PROTRA_capacity!$F$3:$F$1699,0))=0,INDEX(PROTRA_capacity!#REF!,MATCH(CHP_check_vensim_data!$H62,PROTRA_capacity!$F$3:$F$1699,0))=0),"",
INDEX(PROTRA_capacity!#REF!,MATCH(CHP_check_vensim_data!$H62,PROTRA_capacity!$F$3:$F$1699,0))/INDEX(PROTRA_capacity!#REF!,MATCH(CHP_check_vensim_data!$I62,PROTRA_capacity!$F$3:$F$1699,0))
)))</f>
        <v>#REF!</v>
      </c>
      <c r="K62" s="16" t="str">
        <f>IF(AND(INDEX(PROTRA_capacity!G$3:G$1699,MATCH(CHP_check_vensim_data!$H62,PROTRA_capacity!$F$3:$F$1699,0))&lt;&gt;0,INDEX(PROTRA_capacity!G$3:G$1699,MATCH(CHP_check_vensim_data!$I62,PROTRA_capacity!$F$3:$F$1699,0))=0),"elec 0, heat not",
IF(AND(INDEX(PROTRA_capacity!G$3:G$1699,MATCH(CHP_check_vensim_data!$I62,PROTRA_capacity!$F$3:$F$1699,0))&lt;&gt;0,INDEX(PROTRA_capacity!G$3:G$1699,MATCH(CHP_check_vensim_data!$H62,PROTRA_capacity!$F$3:$F$1699,0))=0),"heat 0, elec not",
IF(AND(INDEX(PROTRA_capacity!G$3:G$1699,MATCH(CHP_check_vensim_data!$I62,PROTRA_capacity!$F$3:$F$1699,0))=0,INDEX(PROTRA_capacity!G$3:G$1699,MATCH(CHP_check_vensim_data!$H62,PROTRA_capacity!$F$3:$F$1699,0))=0),"",
INDEX(PROTRA_capacity!G$3:G$1699,MATCH(CHP_check_vensim_data!$H62,PROTRA_capacity!$F$3:$F$1699,0))/INDEX(PROTRA_capacity!G$3:G$1699,MATCH(CHP_check_vensim_data!$I62,PROTRA_capacity!$F$3:$F$1699,0))
)))</f>
        <v/>
      </c>
      <c r="L62" s="16" t="str">
        <f>IF(AND(INDEX(PROTRA_capacity!H$3:H$1699,MATCH(CHP_check_vensim_data!$H62,PROTRA_capacity!$F$3:$F$1699,0))&lt;&gt;0,INDEX(PROTRA_capacity!H$3:H$1699,MATCH(CHP_check_vensim_data!$I62,PROTRA_capacity!$F$3:$F$1699,0))=0),"elec 0, heat not",
IF(AND(INDEX(PROTRA_capacity!H$3:H$1699,MATCH(CHP_check_vensim_data!$I62,PROTRA_capacity!$F$3:$F$1699,0))&lt;&gt;0,INDEX(PROTRA_capacity!H$3:H$1699,MATCH(CHP_check_vensim_data!$H62,PROTRA_capacity!$F$3:$F$1699,0))=0),"heat 0, elec not",
IF(AND(INDEX(PROTRA_capacity!H$3:H$1699,MATCH(CHP_check_vensim_data!$I62,PROTRA_capacity!$F$3:$F$1699,0))=0,INDEX(PROTRA_capacity!H$3:H$1699,MATCH(CHP_check_vensim_data!$H62,PROTRA_capacity!$F$3:$F$1699,0))=0),"",
INDEX(PROTRA_capacity!H$3:H$1699,MATCH(CHP_check_vensim_data!$H62,PROTRA_capacity!$F$3:$F$1699,0))/INDEX(PROTRA_capacity!H$3:H$1699,MATCH(CHP_check_vensim_data!$I62,PROTRA_capacity!$F$3:$F$1699,0))
)))</f>
        <v/>
      </c>
      <c r="M62" s="16" t="str">
        <f>IF(AND(INDEX(PROTRA_capacity!I$3:I$1699,MATCH(CHP_check_vensim_data!$H62,PROTRA_capacity!$F$3:$F$1699,0))&lt;&gt;0,INDEX(PROTRA_capacity!I$3:I$1699,MATCH(CHP_check_vensim_data!$I62,PROTRA_capacity!$F$3:$F$1699,0))=0),"elec 0, heat not",
IF(AND(INDEX(PROTRA_capacity!I$3:I$1699,MATCH(CHP_check_vensim_data!$I62,PROTRA_capacity!$F$3:$F$1699,0))&lt;&gt;0,INDEX(PROTRA_capacity!I$3:I$1699,MATCH(CHP_check_vensim_data!$H62,PROTRA_capacity!$F$3:$F$1699,0))=0),"heat 0, elec not",
IF(AND(INDEX(PROTRA_capacity!I$3:I$1699,MATCH(CHP_check_vensim_data!$I62,PROTRA_capacity!$F$3:$F$1699,0))=0,INDEX(PROTRA_capacity!I$3:I$1699,MATCH(CHP_check_vensim_data!$H62,PROTRA_capacity!$F$3:$F$1699,0))=0),"",
INDEX(PROTRA_capacity!I$3:I$1699,MATCH(CHP_check_vensim_data!$H62,PROTRA_capacity!$F$3:$F$1699,0))/INDEX(PROTRA_capacity!I$3:I$1699,MATCH(CHP_check_vensim_data!$I62,PROTRA_capacity!$F$3:$F$1699,0))
)))</f>
        <v/>
      </c>
      <c r="N62" s="16" t="str">
        <f>IF(AND(INDEX(PROTRA_capacity!J$3:J$1699,MATCH(CHP_check_vensim_data!$H62,PROTRA_capacity!$F$3:$F$1699,0))&lt;&gt;0,INDEX(PROTRA_capacity!J$3:J$1699,MATCH(CHP_check_vensim_data!$I62,PROTRA_capacity!$F$3:$F$1699,0))=0),"elec 0, heat not",
IF(AND(INDEX(PROTRA_capacity!J$3:J$1699,MATCH(CHP_check_vensim_data!$I62,PROTRA_capacity!$F$3:$F$1699,0))&lt;&gt;0,INDEX(PROTRA_capacity!J$3:J$1699,MATCH(CHP_check_vensim_data!$H62,PROTRA_capacity!$F$3:$F$1699,0))=0),"heat 0, elec not",
IF(AND(INDEX(PROTRA_capacity!J$3:J$1699,MATCH(CHP_check_vensim_data!$I62,PROTRA_capacity!$F$3:$F$1699,0))=0,INDEX(PROTRA_capacity!J$3:J$1699,MATCH(CHP_check_vensim_data!$H62,PROTRA_capacity!$F$3:$F$1699,0))=0),"",
INDEX(PROTRA_capacity!J$3:J$1699,MATCH(CHP_check_vensim_data!$H62,PROTRA_capacity!$F$3:$F$1699,0))/INDEX(PROTRA_capacity!J$3:J$1699,MATCH(CHP_check_vensim_data!$I62,PROTRA_capacity!$F$3:$F$1699,0))
)))</f>
        <v/>
      </c>
      <c r="O62" s="16" t="str">
        <f>IF(AND(INDEX(PROTRA_capacity!K$3:K$1699,MATCH(CHP_check_vensim_data!$H62,PROTRA_capacity!$F$3:$F$1699,0))&lt;&gt;0,INDEX(PROTRA_capacity!K$3:K$1699,MATCH(CHP_check_vensim_data!$I62,PROTRA_capacity!$F$3:$F$1699,0))=0),"elec 0, heat not",
IF(AND(INDEX(PROTRA_capacity!K$3:K$1699,MATCH(CHP_check_vensim_data!$I62,PROTRA_capacity!$F$3:$F$1699,0))&lt;&gt;0,INDEX(PROTRA_capacity!K$3:K$1699,MATCH(CHP_check_vensim_data!$H62,PROTRA_capacity!$F$3:$F$1699,0))=0),"heat 0, elec not",
IF(AND(INDEX(PROTRA_capacity!K$3:K$1699,MATCH(CHP_check_vensim_data!$I62,PROTRA_capacity!$F$3:$F$1699,0))=0,INDEX(PROTRA_capacity!K$3:K$1699,MATCH(CHP_check_vensim_data!$H62,PROTRA_capacity!$F$3:$F$1699,0))=0),"",
INDEX(PROTRA_capacity!K$3:K$1699,MATCH(CHP_check_vensim_data!$H62,PROTRA_capacity!$F$3:$F$1699,0))/INDEX(PROTRA_capacity!K$3:K$1699,MATCH(CHP_check_vensim_data!$I62,PROTRA_capacity!$F$3:$F$1699,0))
)))</f>
        <v/>
      </c>
      <c r="P62" s="16" t="str">
        <f>IF(AND(INDEX(PROTRA_capacity!L$3:L$1699,MATCH(CHP_check_vensim_data!$H62,PROTRA_capacity!$F$3:$F$1699,0))&lt;&gt;0,INDEX(PROTRA_capacity!L$3:L$1699,MATCH(CHP_check_vensim_data!$I62,PROTRA_capacity!$F$3:$F$1699,0))=0),"elec 0, heat not",
IF(AND(INDEX(PROTRA_capacity!L$3:L$1699,MATCH(CHP_check_vensim_data!$I62,PROTRA_capacity!$F$3:$F$1699,0))&lt;&gt;0,INDEX(PROTRA_capacity!L$3:L$1699,MATCH(CHP_check_vensim_data!$H62,PROTRA_capacity!$F$3:$F$1699,0))=0),"heat 0, elec not",
IF(AND(INDEX(PROTRA_capacity!L$3:L$1699,MATCH(CHP_check_vensim_data!$I62,PROTRA_capacity!$F$3:$F$1699,0))=0,INDEX(PROTRA_capacity!L$3:L$1699,MATCH(CHP_check_vensim_data!$H62,PROTRA_capacity!$F$3:$F$1699,0))=0),"",
INDEX(PROTRA_capacity!L$3:L$1699,MATCH(CHP_check_vensim_data!$H62,PROTRA_capacity!$F$3:$F$1699,0))/INDEX(PROTRA_capacity!L$3:L$1699,MATCH(CHP_check_vensim_data!$I62,PROTRA_capacity!$F$3:$F$1699,0))
)))</f>
        <v/>
      </c>
      <c r="Q62" s="16" t="str">
        <f>IF(AND(INDEX(PROTRA_capacity!M$3:M$1699,MATCH(CHP_check_vensim_data!$H62,PROTRA_capacity!$F$3:$F$1699,0))&lt;&gt;0,INDEX(PROTRA_capacity!M$3:M$1699,MATCH(CHP_check_vensim_data!$I62,PROTRA_capacity!$F$3:$F$1699,0))=0),"elec 0, heat not",
IF(AND(INDEX(PROTRA_capacity!M$3:M$1699,MATCH(CHP_check_vensim_data!$I62,PROTRA_capacity!$F$3:$F$1699,0))&lt;&gt;0,INDEX(PROTRA_capacity!M$3:M$1699,MATCH(CHP_check_vensim_data!$H62,PROTRA_capacity!$F$3:$F$1699,0))=0),"heat 0, elec not",
IF(AND(INDEX(PROTRA_capacity!M$3:M$1699,MATCH(CHP_check_vensim_data!$I62,PROTRA_capacity!$F$3:$F$1699,0))=0,INDEX(PROTRA_capacity!M$3:M$1699,MATCH(CHP_check_vensim_data!$H62,PROTRA_capacity!$F$3:$F$1699,0))=0),"",
INDEX(PROTRA_capacity!M$3:M$1699,MATCH(CHP_check_vensim_data!$H62,PROTRA_capacity!$F$3:$F$1699,0))/INDEX(PROTRA_capacity!M$3:M$1699,MATCH(CHP_check_vensim_data!$I62,PROTRA_capacity!$F$3:$F$1699,0))
)))</f>
        <v/>
      </c>
      <c r="R62" s="16" t="str">
        <f>IF(AND(INDEX(PROTRA_capacity!N$3:N$1699,MATCH(CHP_check_vensim_data!$H62,PROTRA_capacity!$F$3:$F$1699,0))&lt;&gt;0,INDEX(PROTRA_capacity!N$3:N$1699,MATCH(CHP_check_vensim_data!$I62,PROTRA_capacity!$F$3:$F$1699,0))=0),"elec 0, heat not",
IF(AND(INDEX(PROTRA_capacity!N$3:N$1699,MATCH(CHP_check_vensim_data!$I62,PROTRA_capacity!$F$3:$F$1699,0))&lt;&gt;0,INDEX(PROTRA_capacity!N$3:N$1699,MATCH(CHP_check_vensim_data!$H62,PROTRA_capacity!$F$3:$F$1699,0))=0),"heat 0, elec not",
IF(AND(INDEX(PROTRA_capacity!N$3:N$1699,MATCH(CHP_check_vensim_data!$I62,PROTRA_capacity!$F$3:$F$1699,0))=0,INDEX(PROTRA_capacity!N$3:N$1699,MATCH(CHP_check_vensim_data!$H62,PROTRA_capacity!$F$3:$F$1699,0))=0),"",
INDEX(PROTRA_capacity!N$3:N$1699,MATCH(CHP_check_vensim_data!$H62,PROTRA_capacity!$F$3:$F$1699,0))/INDEX(PROTRA_capacity!N$3:N$1699,MATCH(CHP_check_vensim_data!$I62,PROTRA_capacity!$F$3:$F$1699,0))
)))</f>
        <v/>
      </c>
      <c r="S62" s="16" t="str">
        <f>IF(AND(INDEX(PROTRA_capacity!O$3:O$1699,MATCH(CHP_check_vensim_data!$H62,PROTRA_capacity!$F$3:$F$1699,0))&lt;&gt;0,INDEX(PROTRA_capacity!O$3:O$1699,MATCH(CHP_check_vensim_data!$I62,PROTRA_capacity!$F$3:$F$1699,0))=0),"elec 0, heat not",
IF(AND(INDEX(PROTRA_capacity!O$3:O$1699,MATCH(CHP_check_vensim_data!$I62,PROTRA_capacity!$F$3:$F$1699,0))&lt;&gt;0,INDEX(PROTRA_capacity!O$3:O$1699,MATCH(CHP_check_vensim_data!$H62,PROTRA_capacity!$F$3:$F$1699,0))=0),"heat 0, elec not",
IF(AND(INDEX(PROTRA_capacity!O$3:O$1699,MATCH(CHP_check_vensim_data!$I62,PROTRA_capacity!$F$3:$F$1699,0))=0,INDEX(PROTRA_capacity!O$3:O$1699,MATCH(CHP_check_vensim_data!$H62,PROTRA_capacity!$F$3:$F$1699,0))=0),"",
INDEX(PROTRA_capacity!O$3:O$1699,MATCH(CHP_check_vensim_data!$H62,PROTRA_capacity!$F$3:$F$1699,0))/INDEX(PROTRA_capacity!O$3:O$1699,MATCH(CHP_check_vensim_data!$I62,PROTRA_capacity!$F$3:$F$1699,0))
)))</f>
        <v/>
      </c>
      <c r="T62" s="16" t="str">
        <f>IF(AND(INDEX(PROTRA_capacity!P$3:P$1699,MATCH(CHP_check_vensim_data!$H62,PROTRA_capacity!$F$3:$F$1699,0))&lt;&gt;0,INDEX(PROTRA_capacity!P$3:P$1699,MATCH(CHP_check_vensim_data!$I62,PROTRA_capacity!$F$3:$F$1699,0))=0),"elec 0, heat not",
IF(AND(INDEX(PROTRA_capacity!P$3:P$1699,MATCH(CHP_check_vensim_data!$I62,PROTRA_capacity!$F$3:$F$1699,0))&lt;&gt;0,INDEX(PROTRA_capacity!P$3:P$1699,MATCH(CHP_check_vensim_data!$H62,PROTRA_capacity!$F$3:$F$1699,0))=0),"heat 0, elec not",
IF(AND(INDEX(PROTRA_capacity!P$3:P$1699,MATCH(CHP_check_vensim_data!$I62,PROTRA_capacity!$F$3:$F$1699,0))=0,INDEX(PROTRA_capacity!P$3:P$1699,MATCH(CHP_check_vensim_data!$H62,PROTRA_capacity!$F$3:$F$1699,0))=0),"",
INDEX(PROTRA_capacity!P$3:P$1699,MATCH(CHP_check_vensim_data!$H62,PROTRA_capacity!$F$3:$F$1699,0))/INDEX(PROTRA_capacity!P$3:P$1699,MATCH(CHP_check_vensim_data!$I62,PROTRA_capacity!$F$3:$F$1699,0))
)))</f>
        <v/>
      </c>
      <c r="U62" s="16" t="str">
        <f>IF(AND(INDEX(PROTRA_capacity!Q$3:Q$1699,MATCH(CHP_check_vensim_data!$H62,PROTRA_capacity!$F$3:$F$1699,0))&lt;&gt;0,INDEX(PROTRA_capacity!Q$3:Q$1699,MATCH(CHP_check_vensim_data!$I62,PROTRA_capacity!$F$3:$F$1699,0))=0),"elec 0, heat not",
IF(AND(INDEX(PROTRA_capacity!Q$3:Q$1699,MATCH(CHP_check_vensim_data!$I62,PROTRA_capacity!$F$3:$F$1699,0))&lt;&gt;0,INDEX(PROTRA_capacity!Q$3:Q$1699,MATCH(CHP_check_vensim_data!$H62,PROTRA_capacity!$F$3:$F$1699,0))=0),"heat 0, elec not",
IF(AND(INDEX(PROTRA_capacity!Q$3:Q$1699,MATCH(CHP_check_vensim_data!$I62,PROTRA_capacity!$F$3:$F$1699,0))=0,INDEX(PROTRA_capacity!Q$3:Q$1699,MATCH(CHP_check_vensim_data!$H62,PROTRA_capacity!$F$3:$F$1699,0))=0),"",
INDEX(PROTRA_capacity!Q$3:Q$1699,MATCH(CHP_check_vensim_data!$H62,PROTRA_capacity!$F$3:$F$1699,0))/INDEX(PROTRA_capacity!Q$3:Q$1699,MATCH(CHP_check_vensim_data!$I62,PROTRA_capacity!$F$3:$F$1699,0))
)))</f>
        <v/>
      </c>
      <c r="V62" s="16" t="str">
        <f>IF(AND(INDEX(PROTRA_capacity!R$3:R$1699,MATCH(CHP_check_vensim_data!$H62,PROTRA_capacity!$F$3:$F$1699,0))&lt;&gt;0,INDEX(PROTRA_capacity!R$3:R$1699,MATCH(CHP_check_vensim_data!$I62,PROTRA_capacity!$F$3:$F$1699,0))=0),"elec 0, heat not",
IF(AND(INDEX(PROTRA_capacity!R$3:R$1699,MATCH(CHP_check_vensim_data!$I62,PROTRA_capacity!$F$3:$F$1699,0))&lt;&gt;0,INDEX(PROTRA_capacity!R$3:R$1699,MATCH(CHP_check_vensim_data!$H62,PROTRA_capacity!$F$3:$F$1699,0))=0),"heat 0, elec not",
IF(AND(INDEX(PROTRA_capacity!R$3:R$1699,MATCH(CHP_check_vensim_data!$I62,PROTRA_capacity!$F$3:$F$1699,0))=0,INDEX(PROTRA_capacity!R$3:R$1699,MATCH(CHP_check_vensim_data!$H62,PROTRA_capacity!$F$3:$F$1699,0))=0),"",
INDEX(PROTRA_capacity!R$3:R$1699,MATCH(CHP_check_vensim_data!$H62,PROTRA_capacity!$F$3:$F$1699,0))/INDEX(PROTRA_capacity!R$3:R$1699,MATCH(CHP_check_vensim_data!$I62,PROTRA_capacity!$F$3:$F$1699,0))
)))</f>
        <v/>
      </c>
      <c r="W62" s="16" t="str">
        <f>IF(AND(INDEX(PROTRA_capacity!S$3:S$1699,MATCH(CHP_check_vensim_data!$H62,PROTRA_capacity!$F$3:$F$1699,0))&lt;&gt;0,INDEX(PROTRA_capacity!S$3:S$1699,MATCH(CHP_check_vensim_data!$I62,PROTRA_capacity!$F$3:$F$1699,0))=0),"elec 0, heat not",
IF(AND(INDEX(PROTRA_capacity!S$3:S$1699,MATCH(CHP_check_vensim_data!$I62,PROTRA_capacity!$F$3:$F$1699,0))&lt;&gt;0,INDEX(PROTRA_capacity!S$3:S$1699,MATCH(CHP_check_vensim_data!$H62,PROTRA_capacity!$F$3:$F$1699,0))=0),"heat 0, elec not",
IF(AND(INDEX(PROTRA_capacity!S$3:S$1699,MATCH(CHP_check_vensim_data!$I62,PROTRA_capacity!$F$3:$F$1699,0))=0,INDEX(PROTRA_capacity!S$3:S$1699,MATCH(CHP_check_vensim_data!$H62,PROTRA_capacity!$F$3:$F$1699,0))=0),"",
INDEX(PROTRA_capacity!S$3:S$1699,MATCH(CHP_check_vensim_data!$H62,PROTRA_capacity!$F$3:$F$1699,0))/INDEX(PROTRA_capacity!S$3:S$1699,MATCH(CHP_check_vensim_data!$I62,PROTRA_capacity!$F$3:$F$1699,0))
)))</f>
        <v/>
      </c>
      <c r="X62" s="16" t="str">
        <f>IF(AND(INDEX(PROTRA_capacity!T$3:T$1699,MATCH(CHP_check_vensim_data!$H62,PROTRA_capacity!$F$3:$F$1699,0))&lt;&gt;0,INDEX(PROTRA_capacity!T$3:T$1699,MATCH(CHP_check_vensim_data!$I62,PROTRA_capacity!$F$3:$F$1699,0))=0),"elec 0, heat not",
IF(AND(INDEX(PROTRA_capacity!T$3:T$1699,MATCH(CHP_check_vensim_data!$I62,PROTRA_capacity!$F$3:$F$1699,0))&lt;&gt;0,INDEX(PROTRA_capacity!T$3:T$1699,MATCH(CHP_check_vensim_data!$H62,PROTRA_capacity!$F$3:$F$1699,0))=0),"heat 0, elec not",
IF(AND(INDEX(PROTRA_capacity!T$3:T$1699,MATCH(CHP_check_vensim_data!$I62,PROTRA_capacity!$F$3:$F$1699,0))=0,INDEX(PROTRA_capacity!T$3:T$1699,MATCH(CHP_check_vensim_data!$H62,PROTRA_capacity!$F$3:$F$1699,0))=0),"",
INDEX(PROTRA_capacity!T$3:T$1699,MATCH(CHP_check_vensim_data!$H62,PROTRA_capacity!$F$3:$F$1699,0))/INDEX(PROTRA_capacity!T$3:T$1699,MATCH(CHP_check_vensim_data!$I62,PROTRA_capacity!$F$3:$F$1699,0))
)))</f>
        <v/>
      </c>
      <c r="Y62" s="16" t="str">
        <f>IF(AND(INDEX(PROTRA_capacity!U$3:U$1699,MATCH(CHP_check_vensim_data!$H62,PROTRA_capacity!$F$3:$F$1699,0))&lt;&gt;0,INDEX(PROTRA_capacity!U$3:U$1699,MATCH(CHP_check_vensim_data!$I62,PROTRA_capacity!$F$3:$F$1699,0))=0),"elec 0, heat not",
IF(AND(INDEX(PROTRA_capacity!U$3:U$1699,MATCH(CHP_check_vensim_data!$I62,PROTRA_capacity!$F$3:$F$1699,0))&lt;&gt;0,INDEX(PROTRA_capacity!U$3:U$1699,MATCH(CHP_check_vensim_data!$H62,PROTRA_capacity!$F$3:$F$1699,0))=0),"heat 0, elec not",
IF(AND(INDEX(PROTRA_capacity!U$3:U$1699,MATCH(CHP_check_vensim_data!$I62,PROTRA_capacity!$F$3:$F$1699,0))=0,INDEX(PROTRA_capacity!U$3:U$1699,MATCH(CHP_check_vensim_data!$H62,PROTRA_capacity!$F$3:$F$1699,0))=0),"",
INDEX(PROTRA_capacity!U$3:U$1699,MATCH(CHP_check_vensim_data!$H62,PROTRA_capacity!$F$3:$F$1699,0))/INDEX(PROTRA_capacity!U$3:U$1699,MATCH(CHP_check_vensim_data!$I62,PROTRA_capacity!$F$3:$F$1699,0))
)))</f>
        <v/>
      </c>
      <c r="Z62" s="72" t="e">
        <f t="shared" si="3"/>
        <v>#DIV/0!</v>
      </c>
    </row>
    <row r="63" spans="1:26" x14ac:dyDescent="0.35">
      <c r="A63" t="s">
        <v>77</v>
      </c>
      <c r="B63" t="s">
        <v>41</v>
      </c>
      <c r="C63" t="str">
        <f t="shared" ref="C63:C72" si="37">A63&amp;"_"&amp;B63</f>
        <v>LROW_TO_heat</v>
      </c>
      <c r="D63" t="str">
        <f t="shared" ref="D63:D72" si="38">IF(B63="TO_heat","PROTRA_CHP_HP_I","PROTRA_CHP_PP_I")</f>
        <v>PROTRA_CHP_HP_I</v>
      </c>
      <c r="E63" t="s">
        <v>0</v>
      </c>
      <c r="F63" t="str">
        <f t="shared" ref="F63:F72" si="39">MID(E63,8,3)</f>
        <v>CHP</v>
      </c>
      <c r="G63" t="str">
        <f t="shared" si="31"/>
        <v>els</v>
      </c>
      <c r="H63" t="str">
        <f t="shared" si="32"/>
        <v>LROWTO_heatPROTRA_CHP_gas_fuels</v>
      </c>
      <c r="I63" t="str">
        <f t="shared" si="33"/>
        <v>LROWTO_elecPROTRA_CHP_gas_fuels</v>
      </c>
      <c r="J63" s="16" t="e">
        <f>IF(AND(INDEX(PROTRA_capacity!#REF!,MATCH(CHP_check_vensim_data!$H63,PROTRA_capacity!$F$3:$F$1699,0))&lt;&gt;0,INDEX(PROTRA_capacity!#REF!,MATCH(CHP_check_vensim_data!$I63,PROTRA_capacity!$F$3:$F$1699,0))=0),"elec 0, heat not",
IF(AND(INDEX(PROTRA_capacity!#REF!,MATCH(CHP_check_vensim_data!$I63,PROTRA_capacity!$F$3:$F$1699,0))&lt;&gt;0,INDEX(PROTRA_capacity!#REF!,MATCH(CHP_check_vensim_data!$H63,PROTRA_capacity!$F$3:$F$1699,0))=0),"heat 0, elec not",
IF(AND(INDEX(PROTRA_capacity!#REF!,MATCH(CHP_check_vensim_data!$I63,PROTRA_capacity!$F$3:$F$1699,0))=0,INDEX(PROTRA_capacity!#REF!,MATCH(CHP_check_vensim_data!$H63,PROTRA_capacity!$F$3:$F$1699,0))=0),"",
INDEX(PROTRA_capacity!#REF!,MATCH(CHP_check_vensim_data!$H63,PROTRA_capacity!$F$3:$F$1699,0))/INDEX(PROTRA_capacity!#REF!,MATCH(CHP_check_vensim_data!$I63,PROTRA_capacity!$F$3:$F$1699,0))
)))</f>
        <v>#REF!</v>
      </c>
      <c r="K63" s="16">
        <f>IF(AND(INDEX(PROTRA_capacity!G$3:G$1699,MATCH(CHP_check_vensim_data!$H63,PROTRA_capacity!$F$3:$F$1699,0))&lt;&gt;0,INDEX(PROTRA_capacity!G$3:G$1699,MATCH(CHP_check_vensim_data!$I63,PROTRA_capacity!$F$3:$F$1699,0))=0),"elec 0, heat not",
IF(AND(INDEX(PROTRA_capacity!G$3:G$1699,MATCH(CHP_check_vensim_data!$I63,PROTRA_capacity!$F$3:$F$1699,0))&lt;&gt;0,INDEX(PROTRA_capacity!G$3:G$1699,MATCH(CHP_check_vensim_data!$H63,PROTRA_capacity!$F$3:$F$1699,0))=0),"heat 0, elec not",
IF(AND(INDEX(PROTRA_capacity!G$3:G$1699,MATCH(CHP_check_vensim_data!$I63,PROTRA_capacity!$F$3:$F$1699,0))=0,INDEX(PROTRA_capacity!G$3:G$1699,MATCH(CHP_check_vensim_data!$H63,PROTRA_capacity!$F$3:$F$1699,0))=0),"",
INDEX(PROTRA_capacity!G$3:G$1699,MATCH(CHP_check_vensim_data!$H63,PROTRA_capacity!$F$3:$F$1699,0))/INDEX(PROTRA_capacity!G$3:G$1699,MATCH(CHP_check_vensim_data!$I63,PROTRA_capacity!$F$3:$F$1699,0))
)))</f>
        <v>0.76739081543723986</v>
      </c>
      <c r="L63" s="16">
        <f>IF(AND(INDEX(PROTRA_capacity!H$3:H$1699,MATCH(CHP_check_vensim_data!$H63,PROTRA_capacity!$F$3:$F$1699,0))&lt;&gt;0,INDEX(PROTRA_capacity!H$3:H$1699,MATCH(CHP_check_vensim_data!$I63,PROTRA_capacity!$F$3:$F$1699,0))=0),"elec 0, heat not",
IF(AND(INDEX(PROTRA_capacity!H$3:H$1699,MATCH(CHP_check_vensim_data!$I63,PROTRA_capacity!$F$3:$F$1699,0))&lt;&gt;0,INDEX(PROTRA_capacity!H$3:H$1699,MATCH(CHP_check_vensim_data!$H63,PROTRA_capacity!$F$3:$F$1699,0))=0),"heat 0, elec not",
IF(AND(INDEX(PROTRA_capacity!H$3:H$1699,MATCH(CHP_check_vensim_data!$I63,PROTRA_capacity!$F$3:$F$1699,0))=0,INDEX(PROTRA_capacity!H$3:H$1699,MATCH(CHP_check_vensim_data!$H63,PROTRA_capacity!$F$3:$F$1699,0))=0),"",
INDEX(PROTRA_capacity!H$3:H$1699,MATCH(CHP_check_vensim_data!$H63,PROTRA_capacity!$F$3:$F$1699,0))/INDEX(PROTRA_capacity!H$3:H$1699,MATCH(CHP_check_vensim_data!$I63,PROTRA_capacity!$F$3:$F$1699,0))
)))</f>
        <v>7.2522772956679624E-2</v>
      </c>
      <c r="M63" s="16">
        <f>IF(AND(INDEX(PROTRA_capacity!I$3:I$1699,MATCH(CHP_check_vensim_data!$H63,PROTRA_capacity!$F$3:$F$1699,0))&lt;&gt;0,INDEX(PROTRA_capacity!I$3:I$1699,MATCH(CHP_check_vensim_data!$I63,PROTRA_capacity!$F$3:$F$1699,0))=0),"elec 0, heat not",
IF(AND(INDEX(PROTRA_capacity!I$3:I$1699,MATCH(CHP_check_vensim_data!$I63,PROTRA_capacity!$F$3:$F$1699,0))&lt;&gt;0,INDEX(PROTRA_capacity!I$3:I$1699,MATCH(CHP_check_vensim_data!$H63,PROTRA_capacity!$F$3:$F$1699,0))=0),"heat 0, elec not",
IF(AND(INDEX(PROTRA_capacity!I$3:I$1699,MATCH(CHP_check_vensim_data!$I63,PROTRA_capacity!$F$3:$F$1699,0))=0,INDEX(PROTRA_capacity!I$3:I$1699,MATCH(CHP_check_vensim_data!$H63,PROTRA_capacity!$F$3:$F$1699,0))=0),"",
INDEX(PROTRA_capacity!I$3:I$1699,MATCH(CHP_check_vensim_data!$H63,PROTRA_capacity!$F$3:$F$1699,0))/INDEX(PROTRA_capacity!I$3:I$1699,MATCH(CHP_check_vensim_data!$I63,PROTRA_capacity!$F$3:$F$1699,0))
)))</f>
        <v>6.681426314571097E-2</v>
      </c>
      <c r="N63" s="16">
        <f>IF(AND(INDEX(PROTRA_capacity!J$3:J$1699,MATCH(CHP_check_vensim_data!$H63,PROTRA_capacity!$F$3:$F$1699,0))&lt;&gt;0,INDEX(PROTRA_capacity!J$3:J$1699,MATCH(CHP_check_vensim_data!$I63,PROTRA_capacity!$F$3:$F$1699,0))=0),"elec 0, heat not",
IF(AND(INDEX(PROTRA_capacity!J$3:J$1699,MATCH(CHP_check_vensim_data!$I63,PROTRA_capacity!$F$3:$F$1699,0))&lt;&gt;0,INDEX(PROTRA_capacity!J$3:J$1699,MATCH(CHP_check_vensim_data!$H63,PROTRA_capacity!$F$3:$F$1699,0))=0),"heat 0, elec not",
IF(AND(INDEX(PROTRA_capacity!J$3:J$1699,MATCH(CHP_check_vensim_data!$I63,PROTRA_capacity!$F$3:$F$1699,0))=0,INDEX(PROTRA_capacity!J$3:J$1699,MATCH(CHP_check_vensim_data!$H63,PROTRA_capacity!$F$3:$F$1699,0))=0),"",
INDEX(PROTRA_capacity!J$3:J$1699,MATCH(CHP_check_vensim_data!$H63,PROTRA_capacity!$F$3:$F$1699,0))/INDEX(PROTRA_capacity!J$3:J$1699,MATCH(CHP_check_vensim_data!$I63,PROTRA_capacity!$F$3:$F$1699,0))
)))</f>
        <v>5.6730962921274636E-2</v>
      </c>
      <c r="O63" s="16">
        <f>IF(AND(INDEX(PROTRA_capacity!K$3:K$1699,MATCH(CHP_check_vensim_data!$H63,PROTRA_capacity!$F$3:$F$1699,0))&lt;&gt;0,INDEX(PROTRA_capacity!K$3:K$1699,MATCH(CHP_check_vensim_data!$I63,PROTRA_capacity!$F$3:$F$1699,0))=0),"elec 0, heat not",
IF(AND(INDEX(PROTRA_capacity!K$3:K$1699,MATCH(CHP_check_vensim_data!$I63,PROTRA_capacity!$F$3:$F$1699,0))&lt;&gt;0,INDEX(PROTRA_capacity!K$3:K$1699,MATCH(CHP_check_vensim_data!$H63,PROTRA_capacity!$F$3:$F$1699,0))=0),"heat 0, elec not",
IF(AND(INDEX(PROTRA_capacity!K$3:K$1699,MATCH(CHP_check_vensim_data!$I63,PROTRA_capacity!$F$3:$F$1699,0))=0,INDEX(PROTRA_capacity!K$3:K$1699,MATCH(CHP_check_vensim_data!$H63,PROTRA_capacity!$F$3:$F$1699,0))=0),"",
INDEX(PROTRA_capacity!K$3:K$1699,MATCH(CHP_check_vensim_data!$H63,PROTRA_capacity!$F$3:$F$1699,0))/INDEX(PROTRA_capacity!K$3:K$1699,MATCH(CHP_check_vensim_data!$I63,PROTRA_capacity!$F$3:$F$1699,0))
)))</f>
        <v>5.8270945245387139E-2</v>
      </c>
      <c r="P63" s="16">
        <f>IF(AND(INDEX(PROTRA_capacity!L$3:L$1699,MATCH(CHP_check_vensim_data!$H63,PROTRA_capacity!$F$3:$F$1699,0))&lt;&gt;0,INDEX(PROTRA_capacity!L$3:L$1699,MATCH(CHP_check_vensim_data!$I63,PROTRA_capacity!$F$3:$F$1699,0))=0),"elec 0, heat not",
IF(AND(INDEX(PROTRA_capacity!L$3:L$1699,MATCH(CHP_check_vensim_data!$I63,PROTRA_capacity!$F$3:$F$1699,0))&lt;&gt;0,INDEX(PROTRA_capacity!L$3:L$1699,MATCH(CHP_check_vensim_data!$H63,PROTRA_capacity!$F$3:$F$1699,0))=0),"heat 0, elec not",
IF(AND(INDEX(PROTRA_capacity!L$3:L$1699,MATCH(CHP_check_vensim_data!$I63,PROTRA_capacity!$F$3:$F$1699,0))=0,INDEX(PROTRA_capacity!L$3:L$1699,MATCH(CHP_check_vensim_data!$H63,PROTRA_capacity!$F$3:$F$1699,0))=0),"",
INDEX(PROTRA_capacity!L$3:L$1699,MATCH(CHP_check_vensim_data!$H63,PROTRA_capacity!$F$3:$F$1699,0))/INDEX(PROTRA_capacity!L$3:L$1699,MATCH(CHP_check_vensim_data!$I63,PROTRA_capacity!$F$3:$F$1699,0))
)))</f>
        <v>5.0868288501749528E-2</v>
      </c>
      <c r="Q63" s="16">
        <f>IF(AND(INDEX(PROTRA_capacity!M$3:M$1699,MATCH(CHP_check_vensim_data!$H63,PROTRA_capacity!$F$3:$F$1699,0))&lt;&gt;0,INDEX(PROTRA_capacity!M$3:M$1699,MATCH(CHP_check_vensim_data!$I63,PROTRA_capacity!$F$3:$F$1699,0))=0),"elec 0, heat not",
IF(AND(INDEX(PROTRA_capacity!M$3:M$1699,MATCH(CHP_check_vensim_data!$I63,PROTRA_capacity!$F$3:$F$1699,0))&lt;&gt;0,INDEX(PROTRA_capacity!M$3:M$1699,MATCH(CHP_check_vensim_data!$H63,PROTRA_capacity!$F$3:$F$1699,0))=0),"heat 0, elec not",
IF(AND(INDEX(PROTRA_capacity!M$3:M$1699,MATCH(CHP_check_vensim_data!$I63,PROTRA_capacity!$F$3:$F$1699,0))=0,INDEX(PROTRA_capacity!M$3:M$1699,MATCH(CHP_check_vensim_data!$H63,PROTRA_capacity!$F$3:$F$1699,0))=0),"",
INDEX(PROTRA_capacity!M$3:M$1699,MATCH(CHP_check_vensim_data!$H63,PROTRA_capacity!$F$3:$F$1699,0))/INDEX(PROTRA_capacity!M$3:M$1699,MATCH(CHP_check_vensim_data!$I63,PROTRA_capacity!$F$3:$F$1699,0))
)))</f>
        <v>4.677684747688024E-2</v>
      </c>
      <c r="R63" s="16">
        <f>IF(AND(INDEX(PROTRA_capacity!N$3:N$1699,MATCH(CHP_check_vensim_data!$H63,PROTRA_capacity!$F$3:$F$1699,0))&lt;&gt;0,INDEX(PROTRA_capacity!N$3:N$1699,MATCH(CHP_check_vensim_data!$I63,PROTRA_capacity!$F$3:$F$1699,0))=0),"elec 0, heat not",
IF(AND(INDEX(PROTRA_capacity!N$3:N$1699,MATCH(CHP_check_vensim_data!$I63,PROTRA_capacity!$F$3:$F$1699,0))&lt;&gt;0,INDEX(PROTRA_capacity!N$3:N$1699,MATCH(CHP_check_vensim_data!$H63,PROTRA_capacity!$F$3:$F$1699,0))=0),"heat 0, elec not",
IF(AND(INDEX(PROTRA_capacity!N$3:N$1699,MATCH(CHP_check_vensim_data!$I63,PROTRA_capacity!$F$3:$F$1699,0))=0,INDEX(PROTRA_capacity!N$3:N$1699,MATCH(CHP_check_vensim_data!$H63,PROTRA_capacity!$F$3:$F$1699,0))=0),"",
INDEX(PROTRA_capacity!N$3:N$1699,MATCH(CHP_check_vensim_data!$H63,PROTRA_capacity!$F$3:$F$1699,0))/INDEX(PROTRA_capacity!N$3:N$1699,MATCH(CHP_check_vensim_data!$I63,PROTRA_capacity!$F$3:$F$1699,0))
)))</f>
        <v>0.45425185663061324</v>
      </c>
      <c r="S63" s="16">
        <f>IF(AND(INDEX(PROTRA_capacity!O$3:O$1699,MATCH(CHP_check_vensim_data!$H63,PROTRA_capacity!$F$3:$F$1699,0))&lt;&gt;0,INDEX(PROTRA_capacity!O$3:O$1699,MATCH(CHP_check_vensim_data!$I63,PROTRA_capacity!$F$3:$F$1699,0))=0),"elec 0, heat not",
IF(AND(INDEX(PROTRA_capacity!O$3:O$1699,MATCH(CHP_check_vensim_data!$I63,PROTRA_capacity!$F$3:$F$1699,0))&lt;&gt;0,INDEX(PROTRA_capacity!O$3:O$1699,MATCH(CHP_check_vensim_data!$H63,PROTRA_capacity!$F$3:$F$1699,0))=0),"heat 0, elec not",
IF(AND(INDEX(PROTRA_capacity!O$3:O$1699,MATCH(CHP_check_vensim_data!$I63,PROTRA_capacity!$F$3:$F$1699,0))=0,INDEX(PROTRA_capacity!O$3:O$1699,MATCH(CHP_check_vensim_data!$H63,PROTRA_capacity!$F$3:$F$1699,0))=0),"",
INDEX(PROTRA_capacity!O$3:O$1699,MATCH(CHP_check_vensim_data!$H63,PROTRA_capacity!$F$3:$F$1699,0))/INDEX(PROTRA_capacity!O$3:O$1699,MATCH(CHP_check_vensim_data!$I63,PROTRA_capacity!$F$3:$F$1699,0))
)))</f>
        <v>0.41471889368663739</v>
      </c>
      <c r="T63" s="16">
        <f>IF(AND(INDEX(PROTRA_capacity!P$3:P$1699,MATCH(CHP_check_vensim_data!$H63,PROTRA_capacity!$F$3:$F$1699,0))&lt;&gt;0,INDEX(PROTRA_capacity!P$3:P$1699,MATCH(CHP_check_vensim_data!$I63,PROTRA_capacity!$F$3:$F$1699,0))=0),"elec 0, heat not",
IF(AND(INDEX(PROTRA_capacity!P$3:P$1699,MATCH(CHP_check_vensim_data!$I63,PROTRA_capacity!$F$3:$F$1699,0))&lt;&gt;0,INDEX(PROTRA_capacity!P$3:P$1699,MATCH(CHP_check_vensim_data!$H63,PROTRA_capacity!$F$3:$F$1699,0))=0),"heat 0, elec not",
IF(AND(INDEX(PROTRA_capacity!P$3:P$1699,MATCH(CHP_check_vensim_data!$I63,PROTRA_capacity!$F$3:$F$1699,0))=0,INDEX(PROTRA_capacity!P$3:P$1699,MATCH(CHP_check_vensim_data!$H63,PROTRA_capacity!$F$3:$F$1699,0))=0),"",
INDEX(PROTRA_capacity!P$3:P$1699,MATCH(CHP_check_vensim_data!$H63,PROTRA_capacity!$F$3:$F$1699,0))/INDEX(PROTRA_capacity!P$3:P$1699,MATCH(CHP_check_vensim_data!$I63,PROTRA_capacity!$F$3:$F$1699,0))
)))</f>
        <v>0.35485857927637743</v>
      </c>
      <c r="U63" s="16">
        <f>IF(AND(INDEX(PROTRA_capacity!Q$3:Q$1699,MATCH(CHP_check_vensim_data!$H63,PROTRA_capacity!$F$3:$F$1699,0))&lt;&gt;0,INDEX(PROTRA_capacity!Q$3:Q$1699,MATCH(CHP_check_vensim_data!$I63,PROTRA_capacity!$F$3:$F$1699,0))=0),"elec 0, heat not",
IF(AND(INDEX(PROTRA_capacity!Q$3:Q$1699,MATCH(CHP_check_vensim_data!$I63,PROTRA_capacity!$F$3:$F$1699,0))&lt;&gt;0,INDEX(PROTRA_capacity!Q$3:Q$1699,MATCH(CHP_check_vensim_data!$H63,PROTRA_capacity!$F$3:$F$1699,0))=0),"heat 0, elec not",
IF(AND(INDEX(PROTRA_capacity!Q$3:Q$1699,MATCH(CHP_check_vensim_data!$I63,PROTRA_capacity!$F$3:$F$1699,0))=0,INDEX(PROTRA_capacity!Q$3:Q$1699,MATCH(CHP_check_vensim_data!$H63,PROTRA_capacity!$F$3:$F$1699,0))=0),"",
INDEX(PROTRA_capacity!Q$3:Q$1699,MATCH(CHP_check_vensim_data!$H63,PROTRA_capacity!$F$3:$F$1699,0))/INDEX(PROTRA_capacity!Q$3:Q$1699,MATCH(CHP_check_vensim_data!$I63,PROTRA_capacity!$F$3:$F$1699,0))
)))</f>
        <v>0.32206314505918227</v>
      </c>
      <c r="V63" s="16">
        <f>IF(AND(INDEX(PROTRA_capacity!R$3:R$1699,MATCH(CHP_check_vensim_data!$H63,PROTRA_capacity!$F$3:$F$1699,0))&lt;&gt;0,INDEX(PROTRA_capacity!R$3:R$1699,MATCH(CHP_check_vensim_data!$I63,PROTRA_capacity!$F$3:$F$1699,0))=0),"elec 0, heat not",
IF(AND(INDEX(PROTRA_capacity!R$3:R$1699,MATCH(CHP_check_vensim_data!$I63,PROTRA_capacity!$F$3:$F$1699,0))&lt;&gt;0,INDEX(PROTRA_capacity!R$3:R$1699,MATCH(CHP_check_vensim_data!$H63,PROTRA_capacity!$F$3:$F$1699,0))=0),"heat 0, elec not",
IF(AND(INDEX(PROTRA_capacity!R$3:R$1699,MATCH(CHP_check_vensim_data!$I63,PROTRA_capacity!$F$3:$F$1699,0))=0,INDEX(PROTRA_capacity!R$3:R$1699,MATCH(CHP_check_vensim_data!$H63,PROTRA_capacity!$F$3:$F$1699,0))=0),"",
INDEX(PROTRA_capacity!R$3:R$1699,MATCH(CHP_check_vensim_data!$H63,PROTRA_capacity!$F$3:$F$1699,0))/INDEX(PROTRA_capacity!R$3:R$1699,MATCH(CHP_check_vensim_data!$I63,PROTRA_capacity!$F$3:$F$1699,0))
)))</f>
        <v>0.31957532984247711</v>
      </c>
      <c r="W63" s="16">
        <f>IF(AND(INDEX(PROTRA_capacity!S$3:S$1699,MATCH(CHP_check_vensim_data!$H63,PROTRA_capacity!$F$3:$F$1699,0))&lt;&gt;0,INDEX(PROTRA_capacity!S$3:S$1699,MATCH(CHP_check_vensim_data!$I63,PROTRA_capacity!$F$3:$F$1699,0))=0),"elec 0, heat not",
IF(AND(INDEX(PROTRA_capacity!S$3:S$1699,MATCH(CHP_check_vensim_data!$I63,PROTRA_capacity!$F$3:$F$1699,0))&lt;&gt;0,INDEX(PROTRA_capacity!S$3:S$1699,MATCH(CHP_check_vensim_data!$H63,PROTRA_capacity!$F$3:$F$1699,0))=0),"heat 0, elec not",
IF(AND(INDEX(PROTRA_capacity!S$3:S$1699,MATCH(CHP_check_vensim_data!$I63,PROTRA_capacity!$F$3:$F$1699,0))=0,INDEX(PROTRA_capacity!S$3:S$1699,MATCH(CHP_check_vensim_data!$H63,PROTRA_capacity!$F$3:$F$1699,0))=0),"",
INDEX(PROTRA_capacity!S$3:S$1699,MATCH(CHP_check_vensim_data!$H63,PROTRA_capacity!$F$3:$F$1699,0))/INDEX(PROTRA_capacity!S$3:S$1699,MATCH(CHP_check_vensim_data!$I63,PROTRA_capacity!$F$3:$F$1699,0))
)))</f>
        <v>0.35594420654328673</v>
      </c>
      <c r="X63" s="16">
        <f>IF(AND(INDEX(PROTRA_capacity!T$3:T$1699,MATCH(CHP_check_vensim_data!$H63,PROTRA_capacity!$F$3:$F$1699,0))&lt;&gt;0,INDEX(PROTRA_capacity!T$3:T$1699,MATCH(CHP_check_vensim_data!$I63,PROTRA_capacity!$F$3:$F$1699,0))=0),"elec 0, heat not",
IF(AND(INDEX(PROTRA_capacity!T$3:T$1699,MATCH(CHP_check_vensim_data!$I63,PROTRA_capacity!$F$3:$F$1699,0))&lt;&gt;0,INDEX(PROTRA_capacity!T$3:T$1699,MATCH(CHP_check_vensim_data!$H63,PROTRA_capacity!$F$3:$F$1699,0))=0),"heat 0, elec not",
IF(AND(INDEX(PROTRA_capacity!T$3:T$1699,MATCH(CHP_check_vensim_data!$I63,PROTRA_capacity!$F$3:$F$1699,0))=0,INDEX(PROTRA_capacity!T$3:T$1699,MATCH(CHP_check_vensim_data!$H63,PROTRA_capacity!$F$3:$F$1699,0))=0),"",
INDEX(PROTRA_capacity!T$3:T$1699,MATCH(CHP_check_vensim_data!$H63,PROTRA_capacity!$F$3:$F$1699,0))/INDEX(PROTRA_capacity!T$3:T$1699,MATCH(CHP_check_vensim_data!$I63,PROTRA_capacity!$F$3:$F$1699,0))
)))</f>
        <v>0.31321292274961438</v>
      </c>
      <c r="Y63" s="16">
        <f>IF(AND(INDEX(PROTRA_capacity!U$3:U$1699,MATCH(CHP_check_vensim_data!$H63,PROTRA_capacity!$F$3:$F$1699,0))&lt;&gt;0,INDEX(PROTRA_capacity!U$3:U$1699,MATCH(CHP_check_vensim_data!$I63,PROTRA_capacity!$F$3:$F$1699,0))=0),"elec 0, heat not",
IF(AND(INDEX(PROTRA_capacity!U$3:U$1699,MATCH(CHP_check_vensim_data!$I63,PROTRA_capacity!$F$3:$F$1699,0))&lt;&gt;0,INDEX(PROTRA_capacity!U$3:U$1699,MATCH(CHP_check_vensim_data!$H63,PROTRA_capacity!$F$3:$F$1699,0))=0),"heat 0, elec not",
IF(AND(INDEX(PROTRA_capacity!U$3:U$1699,MATCH(CHP_check_vensim_data!$I63,PROTRA_capacity!$F$3:$F$1699,0))=0,INDEX(PROTRA_capacity!U$3:U$1699,MATCH(CHP_check_vensim_data!$H63,PROTRA_capacity!$F$3:$F$1699,0))=0),"",
INDEX(PROTRA_capacity!U$3:U$1699,MATCH(CHP_check_vensim_data!$H63,PROTRA_capacity!$F$3:$F$1699,0))/INDEX(PROTRA_capacity!U$3:U$1699,MATCH(CHP_check_vensim_data!$I63,PROTRA_capacity!$F$3:$F$1699,0))
)))</f>
        <v>0.30953112879890787</v>
      </c>
      <c r="Z63" s="72">
        <f t="shared" si="3"/>
        <v>0.32622941936393629</v>
      </c>
    </row>
    <row r="64" spans="1:26" x14ac:dyDescent="0.35">
      <c r="A64" t="s">
        <v>77</v>
      </c>
      <c r="B64" t="s">
        <v>41</v>
      </c>
      <c r="C64" t="str">
        <f t="shared" si="37"/>
        <v>LROW_TO_heat</v>
      </c>
      <c r="D64" t="str">
        <f t="shared" si="38"/>
        <v>PROTRA_CHP_HP_I</v>
      </c>
      <c r="E64" t="s">
        <v>1</v>
      </c>
      <c r="F64" t="str">
        <f t="shared" si="39"/>
        <v>CHP</v>
      </c>
      <c r="G64" t="str">
        <f t="shared" si="31"/>
        <v>CCS</v>
      </c>
      <c r="H64" t="str">
        <f t="shared" si="32"/>
        <v>LROWTO_heatPROTRA_CHP_gas_fuels_CCS</v>
      </c>
      <c r="I64" t="str">
        <f t="shared" si="33"/>
        <v>LROWTO_elecPROTRA_CHP_gas_fuels_CCS</v>
      </c>
      <c r="J64" s="16" t="e">
        <f>IF(AND(INDEX(PROTRA_capacity!#REF!,MATCH(CHP_check_vensim_data!$H64,PROTRA_capacity!$F$3:$F$1699,0))&lt;&gt;0,INDEX(PROTRA_capacity!#REF!,MATCH(CHP_check_vensim_data!$I64,PROTRA_capacity!$F$3:$F$1699,0))=0),"elec 0, heat not",
IF(AND(INDEX(PROTRA_capacity!#REF!,MATCH(CHP_check_vensim_data!$I64,PROTRA_capacity!$F$3:$F$1699,0))&lt;&gt;0,INDEX(PROTRA_capacity!#REF!,MATCH(CHP_check_vensim_data!$H64,PROTRA_capacity!$F$3:$F$1699,0))=0),"heat 0, elec not",
IF(AND(INDEX(PROTRA_capacity!#REF!,MATCH(CHP_check_vensim_data!$I64,PROTRA_capacity!$F$3:$F$1699,0))=0,INDEX(PROTRA_capacity!#REF!,MATCH(CHP_check_vensim_data!$H64,PROTRA_capacity!$F$3:$F$1699,0))=0),"",
INDEX(PROTRA_capacity!#REF!,MATCH(CHP_check_vensim_data!$H64,PROTRA_capacity!$F$3:$F$1699,0))/INDEX(PROTRA_capacity!#REF!,MATCH(CHP_check_vensim_data!$I64,PROTRA_capacity!$F$3:$F$1699,0))
)))</f>
        <v>#REF!</v>
      </c>
      <c r="K64" s="16" t="str">
        <f>IF(AND(INDEX(PROTRA_capacity!G$3:G$1699,MATCH(CHP_check_vensim_data!$H64,PROTRA_capacity!$F$3:$F$1699,0))&lt;&gt;0,INDEX(PROTRA_capacity!G$3:G$1699,MATCH(CHP_check_vensim_data!$I64,PROTRA_capacity!$F$3:$F$1699,0))=0),"elec 0, heat not",
IF(AND(INDEX(PROTRA_capacity!G$3:G$1699,MATCH(CHP_check_vensim_data!$I64,PROTRA_capacity!$F$3:$F$1699,0))&lt;&gt;0,INDEX(PROTRA_capacity!G$3:G$1699,MATCH(CHP_check_vensim_data!$H64,PROTRA_capacity!$F$3:$F$1699,0))=0),"heat 0, elec not",
IF(AND(INDEX(PROTRA_capacity!G$3:G$1699,MATCH(CHP_check_vensim_data!$I64,PROTRA_capacity!$F$3:$F$1699,0))=0,INDEX(PROTRA_capacity!G$3:G$1699,MATCH(CHP_check_vensim_data!$H64,PROTRA_capacity!$F$3:$F$1699,0))=0),"",
INDEX(PROTRA_capacity!G$3:G$1699,MATCH(CHP_check_vensim_data!$H64,PROTRA_capacity!$F$3:$F$1699,0))/INDEX(PROTRA_capacity!G$3:G$1699,MATCH(CHP_check_vensim_data!$I64,PROTRA_capacity!$F$3:$F$1699,0))
)))</f>
        <v/>
      </c>
      <c r="L64" s="16" t="str">
        <f>IF(AND(INDEX(PROTRA_capacity!H$3:H$1699,MATCH(CHP_check_vensim_data!$H64,PROTRA_capacity!$F$3:$F$1699,0))&lt;&gt;0,INDEX(PROTRA_capacity!H$3:H$1699,MATCH(CHP_check_vensim_data!$I64,PROTRA_capacity!$F$3:$F$1699,0))=0),"elec 0, heat not",
IF(AND(INDEX(PROTRA_capacity!H$3:H$1699,MATCH(CHP_check_vensim_data!$I64,PROTRA_capacity!$F$3:$F$1699,0))&lt;&gt;0,INDEX(PROTRA_capacity!H$3:H$1699,MATCH(CHP_check_vensim_data!$H64,PROTRA_capacity!$F$3:$F$1699,0))=0),"heat 0, elec not",
IF(AND(INDEX(PROTRA_capacity!H$3:H$1699,MATCH(CHP_check_vensim_data!$I64,PROTRA_capacity!$F$3:$F$1699,0))=0,INDEX(PROTRA_capacity!H$3:H$1699,MATCH(CHP_check_vensim_data!$H64,PROTRA_capacity!$F$3:$F$1699,0))=0),"",
INDEX(PROTRA_capacity!H$3:H$1699,MATCH(CHP_check_vensim_data!$H64,PROTRA_capacity!$F$3:$F$1699,0))/INDEX(PROTRA_capacity!H$3:H$1699,MATCH(CHP_check_vensim_data!$I64,PROTRA_capacity!$F$3:$F$1699,0))
)))</f>
        <v/>
      </c>
      <c r="M64" s="16" t="str">
        <f>IF(AND(INDEX(PROTRA_capacity!I$3:I$1699,MATCH(CHP_check_vensim_data!$H64,PROTRA_capacity!$F$3:$F$1699,0))&lt;&gt;0,INDEX(PROTRA_capacity!I$3:I$1699,MATCH(CHP_check_vensim_data!$I64,PROTRA_capacity!$F$3:$F$1699,0))=0),"elec 0, heat not",
IF(AND(INDEX(PROTRA_capacity!I$3:I$1699,MATCH(CHP_check_vensim_data!$I64,PROTRA_capacity!$F$3:$F$1699,0))&lt;&gt;0,INDEX(PROTRA_capacity!I$3:I$1699,MATCH(CHP_check_vensim_data!$H64,PROTRA_capacity!$F$3:$F$1699,0))=0),"heat 0, elec not",
IF(AND(INDEX(PROTRA_capacity!I$3:I$1699,MATCH(CHP_check_vensim_data!$I64,PROTRA_capacity!$F$3:$F$1699,0))=0,INDEX(PROTRA_capacity!I$3:I$1699,MATCH(CHP_check_vensim_data!$H64,PROTRA_capacity!$F$3:$F$1699,0))=0),"",
INDEX(PROTRA_capacity!I$3:I$1699,MATCH(CHP_check_vensim_data!$H64,PROTRA_capacity!$F$3:$F$1699,0))/INDEX(PROTRA_capacity!I$3:I$1699,MATCH(CHP_check_vensim_data!$I64,PROTRA_capacity!$F$3:$F$1699,0))
)))</f>
        <v/>
      </c>
      <c r="N64" s="16" t="str">
        <f>IF(AND(INDEX(PROTRA_capacity!J$3:J$1699,MATCH(CHP_check_vensim_data!$H64,PROTRA_capacity!$F$3:$F$1699,0))&lt;&gt;0,INDEX(PROTRA_capacity!J$3:J$1699,MATCH(CHP_check_vensim_data!$I64,PROTRA_capacity!$F$3:$F$1699,0))=0),"elec 0, heat not",
IF(AND(INDEX(PROTRA_capacity!J$3:J$1699,MATCH(CHP_check_vensim_data!$I64,PROTRA_capacity!$F$3:$F$1699,0))&lt;&gt;0,INDEX(PROTRA_capacity!J$3:J$1699,MATCH(CHP_check_vensim_data!$H64,PROTRA_capacity!$F$3:$F$1699,0))=0),"heat 0, elec not",
IF(AND(INDEX(PROTRA_capacity!J$3:J$1699,MATCH(CHP_check_vensim_data!$I64,PROTRA_capacity!$F$3:$F$1699,0))=0,INDEX(PROTRA_capacity!J$3:J$1699,MATCH(CHP_check_vensim_data!$H64,PROTRA_capacity!$F$3:$F$1699,0))=0),"",
INDEX(PROTRA_capacity!J$3:J$1699,MATCH(CHP_check_vensim_data!$H64,PROTRA_capacity!$F$3:$F$1699,0))/INDEX(PROTRA_capacity!J$3:J$1699,MATCH(CHP_check_vensim_data!$I64,PROTRA_capacity!$F$3:$F$1699,0))
)))</f>
        <v/>
      </c>
      <c r="O64" s="16" t="str">
        <f>IF(AND(INDEX(PROTRA_capacity!K$3:K$1699,MATCH(CHP_check_vensim_data!$H64,PROTRA_capacity!$F$3:$F$1699,0))&lt;&gt;0,INDEX(PROTRA_capacity!K$3:K$1699,MATCH(CHP_check_vensim_data!$I64,PROTRA_capacity!$F$3:$F$1699,0))=0),"elec 0, heat not",
IF(AND(INDEX(PROTRA_capacity!K$3:K$1699,MATCH(CHP_check_vensim_data!$I64,PROTRA_capacity!$F$3:$F$1699,0))&lt;&gt;0,INDEX(PROTRA_capacity!K$3:K$1699,MATCH(CHP_check_vensim_data!$H64,PROTRA_capacity!$F$3:$F$1699,0))=0),"heat 0, elec not",
IF(AND(INDEX(PROTRA_capacity!K$3:K$1699,MATCH(CHP_check_vensim_data!$I64,PROTRA_capacity!$F$3:$F$1699,0))=0,INDEX(PROTRA_capacity!K$3:K$1699,MATCH(CHP_check_vensim_data!$H64,PROTRA_capacity!$F$3:$F$1699,0))=0),"",
INDEX(PROTRA_capacity!K$3:K$1699,MATCH(CHP_check_vensim_data!$H64,PROTRA_capacity!$F$3:$F$1699,0))/INDEX(PROTRA_capacity!K$3:K$1699,MATCH(CHP_check_vensim_data!$I64,PROTRA_capacity!$F$3:$F$1699,0))
)))</f>
        <v/>
      </c>
      <c r="P64" s="16" t="str">
        <f>IF(AND(INDEX(PROTRA_capacity!L$3:L$1699,MATCH(CHP_check_vensim_data!$H64,PROTRA_capacity!$F$3:$F$1699,0))&lt;&gt;0,INDEX(PROTRA_capacity!L$3:L$1699,MATCH(CHP_check_vensim_data!$I64,PROTRA_capacity!$F$3:$F$1699,0))=0),"elec 0, heat not",
IF(AND(INDEX(PROTRA_capacity!L$3:L$1699,MATCH(CHP_check_vensim_data!$I64,PROTRA_capacity!$F$3:$F$1699,0))&lt;&gt;0,INDEX(PROTRA_capacity!L$3:L$1699,MATCH(CHP_check_vensim_data!$H64,PROTRA_capacity!$F$3:$F$1699,0))=0),"heat 0, elec not",
IF(AND(INDEX(PROTRA_capacity!L$3:L$1699,MATCH(CHP_check_vensim_data!$I64,PROTRA_capacity!$F$3:$F$1699,0))=0,INDEX(PROTRA_capacity!L$3:L$1699,MATCH(CHP_check_vensim_data!$H64,PROTRA_capacity!$F$3:$F$1699,0))=0),"",
INDEX(PROTRA_capacity!L$3:L$1699,MATCH(CHP_check_vensim_data!$H64,PROTRA_capacity!$F$3:$F$1699,0))/INDEX(PROTRA_capacity!L$3:L$1699,MATCH(CHP_check_vensim_data!$I64,PROTRA_capacity!$F$3:$F$1699,0))
)))</f>
        <v/>
      </c>
      <c r="Q64" s="16" t="str">
        <f>IF(AND(INDEX(PROTRA_capacity!M$3:M$1699,MATCH(CHP_check_vensim_data!$H64,PROTRA_capacity!$F$3:$F$1699,0))&lt;&gt;0,INDEX(PROTRA_capacity!M$3:M$1699,MATCH(CHP_check_vensim_data!$I64,PROTRA_capacity!$F$3:$F$1699,0))=0),"elec 0, heat not",
IF(AND(INDEX(PROTRA_capacity!M$3:M$1699,MATCH(CHP_check_vensim_data!$I64,PROTRA_capacity!$F$3:$F$1699,0))&lt;&gt;0,INDEX(PROTRA_capacity!M$3:M$1699,MATCH(CHP_check_vensim_data!$H64,PROTRA_capacity!$F$3:$F$1699,0))=0),"heat 0, elec not",
IF(AND(INDEX(PROTRA_capacity!M$3:M$1699,MATCH(CHP_check_vensim_data!$I64,PROTRA_capacity!$F$3:$F$1699,0))=0,INDEX(PROTRA_capacity!M$3:M$1699,MATCH(CHP_check_vensim_data!$H64,PROTRA_capacity!$F$3:$F$1699,0))=0),"",
INDEX(PROTRA_capacity!M$3:M$1699,MATCH(CHP_check_vensim_data!$H64,PROTRA_capacity!$F$3:$F$1699,0))/INDEX(PROTRA_capacity!M$3:M$1699,MATCH(CHP_check_vensim_data!$I64,PROTRA_capacity!$F$3:$F$1699,0))
)))</f>
        <v/>
      </c>
      <c r="R64" s="16" t="str">
        <f>IF(AND(INDEX(PROTRA_capacity!N$3:N$1699,MATCH(CHP_check_vensim_data!$H64,PROTRA_capacity!$F$3:$F$1699,0))&lt;&gt;0,INDEX(PROTRA_capacity!N$3:N$1699,MATCH(CHP_check_vensim_data!$I64,PROTRA_capacity!$F$3:$F$1699,0))=0),"elec 0, heat not",
IF(AND(INDEX(PROTRA_capacity!N$3:N$1699,MATCH(CHP_check_vensim_data!$I64,PROTRA_capacity!$F$3:$F$1699,0))&lt;&gt;0,INDEX(PROTRA_capacity!N$3:N$1699,MATCH(CHP_check_vensim_data!$H64,PROTRA_capacity!$F$3:$F$1699,0))=0),"heat 0, elec not",
IF(AND(INDEX(PROTRA_capacity!N$3:N$1699,MATCH(CHP_check_vensim_data!$I64,PROTRA_capacity!$F$3:$F$1699,0))=0,INDEX(PROTRA_capacity!N$3:N$1699,MATCH(CHP_check_vensim_data!$H64,PROTRA_capacity!$F$3:$F$1699,0))=0),"",
INDEX(PROTRA_capacity!N$3:N$1699,MATCH(CHP_check_vensim_data!$H64,PROTRA_capacity!$F$3:$F$1699,0))/INDEX(PROTRA_capacity!N$3:N$1699,MATCH(CHP_check_vensim_data!$I64,PROTRA_capacity!$F$3:$F$1699,0))
)))</f>
        <v/>
      </c>
      <c r="S64" s="16" t="str">
        <f>IF(AND(INDEX(PROTRA_capacity!O$3:O$1699,MATCH(CHP_check_vensim_data!$H64,PROTRA_capacity!$F$3:$F$1699,0))&lt;&gt;0,INDEX(PROTRA_capacity!O$3:O$1699,MATCH(CHP_check_vensim_data!$I64,PROTRA_capacity!$F$3:$F$1699,0))=0),"elec 0, heat not",
IF(AND(INDEX(PROTRA_capacity!O$3:O$1699,MATCH(CHP_check_vensim_data!$I64,PROTRA_capacity!$F$3:$F$1699,0))&lt;&gt;0,INDEX(PROTRA_capacity!O$3:O$1699,MATCH(CHP_check_vensim_data!$H64,PROTRA_capacity!$F$3:$F$1699,0))=0),"heat 0, elec not",
IF(AND(INDEX(PROTRA_capacity!O$3:O$1699,MATCH(CHP_check_vensim_data!$I64,PROTRA_capacity!$F$3:$F$1699,0))=0,INDEX(PROTRA_capacity!O$3:O$1699,MATCH(CHP_check_vensim_data!$H64,PROTRA_capacity!$F$3:$F$1699,0))=0),"",
INDEX(PROTRA_capacity!O$3:O$1699,MATCH(CHP_check_vensim_data!$H64,PROTRA_capacity!$F$3:$F$1699,0))/INDEX(PROTRA_capacity!O$3:O$1699,MATCH(CHP_check_vensim_data!$I64,PROTRA_capacity!$F$3:$F$1699,0))
)))</f>
        <v/>
      </c>
      <c r="T64" s="16" t="str">
        <f>IF(AND(INDEX(PROTRA_capacity!P$3:P$1699,MATCH(CHP_check_vensim_data!$H64,PROTRA_capacity!$F$3:$F$1699,0))&lt;&gt;0,INDEX(PROTRA_capacity!P$3:P$1699,MATCH(CHP_check_vensim_data!$I64,PROTRA_capacity!$F$3:$F$1699,0))=0),"elec 0, heat not",
IF(AND(INDEX(PROTRA_capacity!P$3:P$1699,MATCH(CHP_check_vensim_data!$I64,PROTRA_capacity!$F$3:$F$1699,0))&lt;&gt;0,INDEX(PROTRA_capacity!P$3:P$1699,MATCH(CHP_check_vensim_data!$H64,PROTRA_capacity!$F$3:$F$1699,0))=0),"heat 0, elec not",
IF(AND(INDEX(PROTRA_capacity!P$3:P$1699,MATCH(CHP_check_vensim_data!$I64,PROTRA_capacity!$F$3:$F$1699,0))=0,INDEX(PROTRA_capacity!P$3:P$1699,MATCH(CHP_check_vensim_data!$H64,PROTRA_capacity!$F$3:$F$1699,0))=0),"",
INDEX(PROTRA_capacity!P$3:P$1699,MATCH(CHP_check_vensim_data!$H64,PROTRA_capacity!$F$3:$F$1699,0))/INDEX(PROTRA_capacity!P$3:P$1699,MATCH(CHP_check_vensim_data!$I64,PROTRA_capacity!$F$3:$F$1699,0))
)))</f>
        <v/>
      </c>
      <c r="U64" s="16" t="str">
        <f>IF(AND(INDEX(PROTRA_capacity!Q$3:Q$1699,MATCH(CHP_check_vensim_data!$H64,PROTRA_capacity!$F$3:$F$1699,0))&lt;&gt;0,INDEX(PROTRA_capacity!Q$3:Q$1699,MATCH(CHP_check_vensim_data!$I64,PROTRA_capacity!$F$3:$F$1699,0))=0),"elec 0, heat not",
IF(AND(INDEX(PROTRA_capacity!Q$3:Q$1699,MATCH(CHP_check_vensim_data!$I64,PROTRA_capacity!$F$3:$F$1699,0))&lt;&gt;0,INDEX(PROTRA_capacity!Q$3:Q$1699,MATCH(CHP_check_vensim_data!$H64,PROTRA_capacity!$F$3:$F$1699,0))=0),"heat 0, elec not",
IF(AND(INDEX(PROTRA_capacity!Q$3:Q$1699,MATCH(CHP_check_vensim_data!$I64,PROTRA_capacity!$F$3:$F$1699,0))=0,INDEX(PROTRA_capacity!Q$3:Q$1699,MATCH(CHP_check_vensim_data!$H64,PROTRA_capacity!$F$3:$F$1699,0))=0),"",
INDEX(PROTRA_capacity!Q$3:Q$1699,MATCH(CHP_check_vensim_data!$H64,PROTRA_capacity!$F$3:$F$1699,0))/INDEX(PROTRA_capacity!Q$3:Q$1699,MATCH(CHP_check_vensim_data!$I64,PROTRA_capacity!$F$3:$F$1699,0))
)))</f>
        <v/>
      </c>
      <c r="V64" s="16" t="str">
        <f>IF(AND(INDEX(PROTRA_capacity!R$3:R$1699,MATCH(CHP_check_vensim_data!$H64,PROTRA_capacity!$F$3:$F$1699,0))&lt;&gt;0,INDEX(PROTRA_capacity!R$3:R$1699,MATCH(CHP_check_vensim_data!$I64,PROTRA_capacity!$F$3:$F$1699,0))=0),"elec 0, heat not",
IF(AND(INDEX(PROTRA_capacity!R$3:R$1699,MATCH(CHP_check_vensim_data!$I64,PROTRA_capacity!$F$3:$F$1699,0))&lt;&gt;0,INDEX(PROTRA_capacity!R$3:R$1699,MATCH(CHP_check_vensim_data!$H64,PROTRA_capacity!$F$3:$F$1699,0))=0),"heat 0, elec not",
IF(AND(INDEX(PROTRA_capacity!R$3:R$1699,MATCH(CHP_check_vensim_data!$I64,PROTRA_capacity!$F$3:$F$1699,0))=0,INDEX(PROTRA_capacity!R$3:R$1699,MATCH(CHP_check_vensim_data!$H64,PROTRA_capacity!$F$3:$F$1699,0))=0),"",
INDEX(PROTRA_capacity!R$3:R$1699,MATCH(CHP_check_vensim_data!$H64,PROTRA_capacity!$F$3:$F$1699,0))/INDEX(PROTRA_capacity!R$3:R$1699,MATCH(CHP_check_vensim_data!$I64,PROTRA_capacity!$F$3:$F$1699,0))
)))</f>
        <v/>
      </c>
      <c r="W64" s="16" t="str">
        <f>IF(AND(INDEX(PROTRA_capacity!S$3:S$1699,MATCH(CHP_check_vensim_data!$H64,PROTRA_capacity!$F$3:$F$1699,0))&lt;&gt;0,INDEX(PROTRA_capacity!S$3:S$1699,MATCH(CHP_check_vensim_data!$I64,PROTRA_capacity!$F$3:$F$1699,0))=0),"elec 0, heat not",
IF(AND(INDEX(PROTRA_capacity!S$3:S$1699,MATCH(CHP_check_vensim_data!$I64,PROTRA_capacity!$F$3:$F$1699,0))&lt;&gt;0,INDEX(PROTRA_capacity!S$3:S$1699,MATCH(CHP_check_vensim_data!$H64,PROTRA_capacity!$F$3:$F$1699,0))=0),"heat 0, elec not",
IF(AND(INDEX(PROTRA_capacity!S$3:S$1699,MATCH(CHP_check_vensim_data!$I64,PROTRA_capacity!$F$3:$F$1699,0))=0,INDEX(PROTRA_capacity!S$3:S$1699,MATCH(CHP_check_vensim_data!$H64,PROTRA_capacity!$F$3:$F$1699,0))=0),"",
INDEX(PROTRA_capacity!S$3:S$1699,MATCH(CHP_check_vensim_data!$H64,PROTRA_capacity!$F$3:$F$1699,0))/INDEX(PROTRA_capacity!S$3:S$1699,MATCH(CHP_check_vensim_data!$I64,PROTRA_capacity!$F$3:$F$1699,0))
)))</f>
        <v/>
      </c>
      <c r="X64" s="16" t="str">
        <f>IF(AND(INDEX(PROTRA_capacity!T$3:T$1699,MATCH(CHP_check_vensim_data!$H64,PROTRA_capacity!$F$3:$F$1699,0))&lt;&gt;0,INDEX(PROTRA_capacity!T$3:T$1699,MATCH(CHP_check_vensim_data!$I64,PROTRA_capacity!$F$3:$F$1699,0))=0),"elec 0, heat not",
IF(AND(INDEX(PROTRA_capacity!T$3:T$1699,MATCH(CHP_check_vensim_data!$I64,PROTRA_capacity!$F$3:$F$1699,0))&lt;&gt;0,INDEX(PROTRA_capacity!T$3:T$1699,MATCH(CHP_check_vensim_data!$H64,PROTRA_capacity!$F$3:$F$1699,0))=0),"heat 0, elec not",
IF(AND(INDEX(PROTRA_capacity!T$3:T$1699,MATCH(CHP_check_vensim_data!$I64,PROTRA_capacity!$F$3:$F$1699,0))=0,INDEX(PROTRA_capacity!T$3:T$1699,MATCH(CHP_check_vensim_data!$H64,PROTRA_capacity!$F$3:$F$1699,0))=0),"",
INDEX(PROTRA_capacity!T$3:T$1699,MATCH(CHP_check_vensim_data!$H64,PROTRA_capacity!$F$3:$F$1699,0))/INDEX(PROTRA_capacity!T$3:T$1699,MATCH(CHP_check_vensim_data!$I64,PROTRA_capacity!$F$3:$F$1699,0))
)))</f>
        <v/>
      </c>
      <c r="Y64" s="16" t="str">
        <f>IF(AND(INDEX(PROTRA_capacity!U$3:U$1699,MATCH(CHP_check_vensim_data!$H64,PROTRA_capacity!$F$3:$F$1699,0))&lt;&gt;0,INDEX(PROTRA_capacity!U$3:U$1699,MATCH(CHP_check_vensim_data!$I64,PROTRA_capacity!$F$3:$F$1699,0))=0),"elec 0, heat not",
IF(AND(INDEX(PROTRA_capacity!U$3:U$1699,MATCH(CHP_check_vensim_data!$I64,PROTRA_capacity!$F$3:$F$1699,0))&lt;&gt;0,INDEX(PROTRA_capacity!U$3:U$1699,MATCH(CHP_check_vensim_data!$H64,PROTRA_capacity!$F$3:$F$1699,0))=0),"heat 0, elec not",
IF(AND(INDEX(PROTRA_capacity!U$3:U$1699,MATCH(CHP_check_vensim_data!$I64,PROTRA_capacity!$F$3:$F$1699,0))=0,INDEX(PROTRA_capacity!U$3:U$1699,MATCH(CHP_check_vensim_data!$H64,PROTRA_capacity!$F$3:$F$1699,0))=0),"",
INDEX(PROTRA_capacity!U$3:U$1699,MATCH(CHP_check_vensim_data!$H64,PROTRA_capacity!$F$3:$F$1699,0))/INDEX(PROTRA_capacity!U$3:U$1699,MATCH(CHP_check_vensim_data!$I64,PROTRA_capacity!$F$3:$F$1699,0))
)))</f>
        <v/>
      </c>
      <c r="Z64" s="72" t="e">
        <f t="shared" si="3"/>
        <v>#DIV/0!</v>
      </c>
    </row>
    <row r="65" spans="1:27" x14ac:dyDescent="0.35">
      <c r="A65" t="s">
        <v>77</v>
      </c>
      <c r="B65" t="s">
        <v>41</v>
      </c>
      <c r="C65" t="str">
        <f t="shared" si="37"/>
        <v>LROW_TO_heat</v>
      </c>
      <c r="D65" t="str">
        <f t="shared" si="38"/>
        <v>PROTRA_CHP_HP_I</v>
      </c>
      <c r="E65" t="s">
        <v>2</v>
      </c>
      <c r="F65" t="str">
        <f t="shared" si="39"/>
        <v>CHP</v>
      </c>
      <c r="G65" t="str">
        <f t="shared" si="31"/>
        <v>mal</v>
      </c>
      <c r="H65" t="str">
        <f t="shared" si="32"/>
        <v>LROWTO_heatPROTRA_CHP_geothermal</v>
      </c>
      <c r="I65" t="str">
        <f t="shared" si="33"/>
        <v>LROWTO_elecPROTRA_CHP_geothermal</v>
      </c>
      <c r="J65" s="16" t="e">
        <f>IF(AND(INDEX(PROTRA_capacity!#REF!,MATCH(CHP_check_vensim_data!$H65,PROTRA_capacity!$F$3:$F$1699,0))&lt;&gt;0,INDEX(PROTRA_capacity!#REF!,MATCH(CHP_check_vensim_data!$I65,PROTRA_capacity!$F$3:$F$1699,0))=0),"elec 0, heat not",
IF(AND(INDEX(PROTRA_capacity!#REF!,MATCH(CHP_check_vensim_data!$I65,PROTRA_capacity!$F$3:$F$1699,0))&lt;&gt;0,INDEX(PROTRA_capacity!#REF!,MATCH(CHP_check_vensim_data!$H65,PROTRA_capacity!$F$3:$F$1699,0))=0),"heat 0, elec not",
IF(AND(INDEX(PROTRA_capacity!#REF!,MATCH(CHP_check_vensim_data!$I65,PROTRA_capacity!$F$3:$F$1699,0))=0,INDEX(PROTRA_capacity!#REF!,MATCH(CHP_check_vensim_data!$H65,PROTRA_capacity!$F$3:$F$1699,0))=0),"",
INDEX(PROTRA_capacity!#REF!,MATCH(CHP_check_vensim_data!$H65,PROTRA_capacity!$F$3:$F$1699,0))/INDEX(PROTRA_capacity!#REF!,MATCH(CHP_check_vensim_data!$I65,PROTRA_capacity!$F$3:$F$1699,0))
)))</f>
        <v>#REF!</v>
      </c>
      <c r="K65" s="16" t="str">
        <f>IF(AND(INDEX(PROTRA_capacity!G$3:G$1699,MATCH(CHP_check_vensim_data!$H65,PROTRA_capacity!$F$3:$F$1699,0))&lt;&gt;0,INDEX(PROTRA_capacity!G$3:G$1699,MATCH(CHP_check_vensim_data!$I65,PROTRA_capacity!$F$3:$F$1699,0))=0),"elec 0, heat not",
IF(AND(INDEX(PROTRA_capacity!G$3:G$1699,MATCH(CHP_check_vensim_data!$I65,PROTRA_capacity!$F$3:$F$1699,0))&lt;&gt;0,INDEX(PROTRA_capacity!G$3:G$1699,MATCH(CHP_check_vensim_data!$H65,PROTRA_capacity!$F$3:$F$1699,0))=0),"heat 0, elec not",
IF(AND(INDEX(PROTRA_capacity!G$3:G$1699,MATCH(CHP_check_vensim_data!$I65,PROTRA_capacity!$F$3:$F$1699,0))=0,INDEX(PROTRA_capacity!G$3:G$1699,MATCH(CHP_check_vensim_data!$H65,PROTRA_capacity!$F$3:$F$1699,0))=0),"",
INDEX(PROTRA_capacity!G$3:G$1699,MATCH(CHP_check_vensim_data!$H65,PROTRA_capacity!$F$3:$F$1699,0))/INDEX(PROTRA_capacity!G$3:G$1699,MATCH(CHP_check_vensim_data!$I65,PROTRA_capacity!$F$3:$F$1699,0))
)))</f>
        <v/>
      </c>
      <c r="L65" s="16" t="str">
        <f>IF(AND(INDEX(PROTRA_capacity!H$3:H$1699,MATCH(CHP_check_vensim_data!$H65,PROTRA_capacity!$F$3:$F$1699,0))&lt;&gt;0,INDEX(PROTRA_capacity!H$3:H$1699,MATCH(CHP_check_vensim_data!$I65,PROTRA_capacity!$F$3:$F$1699,0))=0),"elec 0, heat not",
IF(AND(INDEX(PROTRA_capacity!H$3:H$1699,MATCH(CHP_check_vensim_data!$I65,PROTRA_capacity!$F$3:$F$1699,0))&lt;&gt;0,INDEX(PROTRA_capacity!H$3:H$1699,MATCH(CHP_check_vensim_data!$H65,PROTRA_capacity!$F$3:$F$1699,0))=0),"heat 0, elec not",
IF(AND(INDEX(PROTRA_capacity!H$3:H$1699,MATCH(CHP_check_vensim_data!$I65,PROTRA_capacity!$F$3:$F$1699,0))=0,INDEX(PROTRA_capacity!H$3:H$1699,MATCH(CHP_check_vensim_data!$H65,PROTRA_capacity!$F$3:$F$1699,0))=0),"",
INDEX(PROTRA_capacity!H$3:H$1699,MATCH(CHP_check_vensim_data!$H65,PROTRA_capacity!$F$3:$F$1699,0))/INDEX(PROTRA_capacity!H$3:H$1699,MATCH(CHP_check_vensim_data!$I65,PROTRA_capacity!$F$3:$F$1699,0))
)))</f>
        <v/>
      </c>
      <c r="M65" s="16" t="str">
        <f>IF(AND(INDEX(PROTRA_capacity!I$3:I$1699,MATCH(CHP_check_vensim_data!$H65,PROTRA_capacity!$F$3:$F$1699,0))&lt;&gt;0,INDEX(PROTRA_capacity!I$3:I$1699,MATCH(CHP_check_vensim_data!$I65,PROTRA_capacity!$F$3:$F$1699,0))=0),"elec 0, heat not",
IF(AND(INDEX(PROTRA_capacity!I$3:I$1699,MATCH(CHP_check_vensim_data!$I65,PROTRA_capacity!$F$3:$F$1699,0))&lt;&gt;0,INDEX(PROTRA_capacity!I$3:I$1699,MATCH(CHP_check_vensim_data!$H65,PROTRA_capacity!$F$3:$F$1699,0))=0),"heat 0, elec not",
IF(AND(INDEX(PROTRA_capacity!I$3:I$1699,MATCH(CHP_check_vensim_data!$I65,PROTRA_capacity!$F$3:$F$1699,0))=0,INDEX(PROTRA_capacity!I$3:I$1699,MATCH(CHP_check_vensim_data!$H65,PROTRA_capacity!$F$3:$F$1699,0))=0),"",
INDEX(PROTRA_capacity!I$3:I$1699,MATCH(CHP_check_vensim_data!$H65,PROTRA_capacity!$F$3:$F$1699,0))/INDEX(PROTRA_capacity!I$3:I$1699,MATCH(CHP_check_vensim_data!$I65,PROTRA_capacity!$F$3:$F$1699,0))
)))</f>
        <v/>
      </c>
      <c r="N65" s="16" t="str">
        <f>IF(AND(INDEX(PROTRA_capacity!J$3:J$1699,MATCH(CHP_check_vensim_data!$H65,PROTRA_capacity!$F$3:$F$1699,0))&lt;&gt;0,INDEX(PROTRA_capacity!J$3:J$1699,MATCH(CHP_check_vensim_data!$I65,PROTRA_capacity!$F$3:$F$1699,0))=0),"elec 0, heat not",
IF(AND(INDEX(PROTRA_capacity!J$3:J$1699,MATCH(CHP_check_vensim_data!$I65,PROTRA_capacity!$F$3:$F$1699,0))&lt;&gt;0,INDEX(PROTRA_capacity!J$3:J$1699,MATCH(CHP_check_vensim_data!$H65,PROTRA_capacity!$F$3:$F$1699,0))=0),"heat 0, elec not",
IF(AND(INDEX(PROTRA_capacity!J$3:J$1699,MATCH(CHP_check_vensim_data!$I65,PROTRA_capacity!$F$3:$F$1699,0))=0,INDEX(PROTRA_capacity!J$3:J$1699,MATCH(CHP_check_vensim_data!$H65,PROTRA_capacity!$F$3:$F$1699,0))=0),"",
INDEX(PROTRA_capacity!J$3:J$1699,MATCH(CHP_check_vensim_data!$H65,PROTRA_capacity!$F$3:$F$1699,0))/INDEX(PROTRA_capacity!J$3:J$1699,MATCH(CHP_check_vensim_data!$I65,PROTRA_capacity!$F$3:$F$1699,0))
)))</f>
        <v/>
      </c>
      <c r="O65" s="16" t="str">
        <f>IF(AND(INDEX(PROTRA_capacity!K$3:K$1699,MATCH(CHP_check_vensim_data!$H65,PROTRA_capacity!$F$3:$F$1699,0))&lt;&gt;0,INDEX(PROTRA_capacity!K$3:K$1699,MATCH(CHP_check_vensim_data!$I65,PROTRA_capacity!$F$3:$F$1699,0))=0),"elec 0, heat not",
IF(AND(INDEX(PROTRA_capacity!K$3:K$1699,MATCH(CHP_check_vensim_data!$I65,PROTRA_capacity!$F$3:$F$1699,0))&lt;&gt;0,INDEX(PROTRA_capacity!K$3:K$1699,MATCH(CHP_check_vensim_data!$H65,PROTRA_capacity!$F$3:$F$1699,0))=0),"heat 0, elec not",
IF(AND(INDEX(PROTRA_capacity!K$3:K$1699,MATCH(CHP_check_vensim_data!$I65,PROTRA_capacity!$F$3:$F$1699,0))=0,INDEX(PROTRA_capacity!K$3:K$1699,MATCH(CHP_check_vensim_data!$H65,PROTRA_capacity!$F$3:$F$1699,0))=0),"",
INDEX(PROTRA_capacity!K$3:K$1699,MATCH(CHP_check_vensim_data!$H65,PROTRA_capacity!$F$3:$F$1699,0))/INDEX(PROTRA_capacity!K$3:K$1699,MATCH(CHP_check_vensim_data!$I65,PROTRA_capacity!$F$3:$F$1699,0))
)))</f>
        <v/>
      </c>
      <c r="P65" s="16" t="str">
        <f>IF(AND(INDEX(PROTRA_capacity!L$3:L$1699,MATCH(CHP_check_vensim_data!$H65,PROTRA_capacity!$F$3:$F$1699,0))&lt;&gt;0,INDEX(PROTRA_capacity!L$3:L$1699,MATCH(CHP_check_vensim_data!$I65,PROTRA_capacity!$F$3:$F$1699,0))=0),"elec 0, heat not",
IF(AND(INDEX(PROTRA_capacity!L$3:L$1699,MATCH(CHP_check_vensim_data!$I65,PROTRA_capacity!$F$3:$F$1699,0))&lt;&gt;0,INDEX(PROTRA_capacity!L$3:L$1699,MATCH(CHP_check_vensim_data!$H65,PROTRA_capacity!$F$3:$F$1699,0))=0),"heat 0, elec not",
IF(AND(INDEX(PROTRA_capacity!L$3:L$1699,MATCH(CHP_check_vensim_data!$I65,PROTRA_capacity!$F$3:$F$1699,0))=0,INDEX(PROTRA_capacity!L$3:L$1699,MATCH(CHP_check_vensim_data!$H65,PROTRA_capacity!$F$3:$F$1699,0))=0),"",
INDEX(PROTRA_capacity!L$3:L$1699,MATCH(CHP_check_vensim_data!$H65,PROTRA_capacity!$F$3:$F$1699,0))/INDEX(PROTRA_capacity!L$3:L$1699,MATCH(CHP_check_vensim_data!$I65,PROTRA_capacity!$F$3:$F$1699,0))
)))</f>
        <v/>
      </c>
      <c r="Q65" s="16" t="str">
        <f>IF(AND(INDEX(PROTRA_capacity!M$3:M$1699,MATCH(CHP_check_vensim_data!$H65,PROTRA_capacity!$F$3:$F$1699,0))&lt;&gt;0,INDEX(PROTRA_capacity!M$3:M$1699,MATCH(CHP_check_vensim_data!$I65,PROTRA_capacity!$F$3:$F$1699,0))=0),"elec 0, heat not",
IF(AND(INDEX(PROTRA_capacity!M$3:M$1699,MATCH(CHP_check_vensim_data!$I65,PROTRA_capacity!$F$3:$F$1699,0))&lt;&gt;0,INDEX(PROTRA_capacity!M$3:M$1699,MATCH(CHP_check_vensim_data!$H65,PROTRA_capacity!$F$3:$F$1699,0))=0),"heat 0, elec not",
IF(AND(INDEX(PROTRA_capacity!M$3:M$1699,MATCH(CHP_check_vensim_data!$I65,PROTRA_capacity!$F$3:$F$1699,0))=0,INDEX(PROTRA_capacity!M$3:M$1699,MATCH(CHP_check_vensim_data!$H65,PROTRA_capacity!$F$3:$F$1699,0))=0),"",
INDEX(PROTRA_capacity!M$3:M$1699,MATCH(CHP_check_vensim_data!$H65,PROTRA_capacity!$F$3:$F$1699,0))/INDEX(PROTRA_capacity!M$3:M$1699,MATCH(CHP_check_vensim_data!$I65,PROTRA_capacity!$F$3:$F$1699,0))
)))</f>
        <v/>
      </c>
      <c r="R65" s="16" t="str">
        <f>IF(AND(INDEX(PROTRA_capacity!N$3:N$1699,MATCH(CHP_check_vensim_data!$H65,PROTRA_capacity!$F$3:$F$1699,0))&lt;&gt;0,INDEX(PROTRA_capacity!N$3:N$1699,MATCH(CHP_check_vensim_data!$I65,PROTRA_capacity!$F$3:$F$1699,0))=0),"elec 0, heat not",
IF(AND(INDEX(PROTRA_capacity!N$3:N$1699,MATCH(CHP_check_vensim_data!$I65,PROTRA_capacity!$F$3:$F$1699,0))&lt;&gt;0,INDEX(PROTRA_capacity!N$3:N$1699,MATCH(CHP_check_vensim_data!$H65,PROTRA_capacity!$F$3:$F$1699,0))=0),"heat 0, elec not",
IF(AND(INDEX(PROTRA_capacity!N$3:N$1699,MATCH(CHP_check_vensim_data!$I65,PROTRA_capacity!$F$3:$F$1699,0))=0,INDEX(PROTRA_capacity!N$3:N$1699,MATCH(CHP_check_vensim_data!$H65,PROTRA_capacity!$F$3:$F$1699,0))=0),"",
INDEX(PROTRA_capacity!N$3:N$1699,MATCH(CHP_check_vensim_data!$H65,PROTRA_capacity!$F$3:$F$1699,0))/INDEX(PROTRA_capacity!N$3:N$1699,MATCH(CHP_check_vensim_data!$I65,PROTRA_capacity!$F$3:$F$1699,0))
)))</f>
        <v/>
      </c>
      <c r="S65" s="16" t="str">
        <f>IF(AND(INDEX(PROTRA_capacity!O$3:O$1699,MATCH(CHP_check_vensim_data!$H65,PROTRA_capacity!$F$3:$F$1699,0))&lt;&gt;0,INDEX(PROTRA_capacity!O$3:O$1699,MATCH(CHP_check_vensim_data!$I65,PROTRA_capacity!$F$3:$F$1699,0))=0),"elec 0, heat not",
IF(AND(INDEX(PROTRA_capacity!O$3:O$1699,MATCH(CHP_check_vensim_data!$I65,PROTRA_capacity!$F$3:$F$1699,0))&lt;&gt;0,INDEX(PROTRA_capacity!O$3:O$1699,MATCH(CHP_check_vensim_data!$H65,PROTRA_capacity!$F$3:$F$1699,0))=0),"heat 0, elec not",
IF(AND(INDEX(PROTRA_capacity!O$3:O$1699,MATCH(CHP_check_vensim_data!$I65,PROTRA_capacity!$F$3:$F$1699,0))=0,INDEX(PROTRA_capacity!O$3:O$1699,MATCH(CHP_check_vensim_data!$H65,PROTRA_capacity!$F$3:$F$1699,0))=0),"",
INDEX(PROTRA_capacity!O$3:O$1699,MATCH(CHP_check_vensim_data!$H65,PROTRA_capacity!$F$3:$F$1699,0))/INDEX(PROTRA_capacity!O$3:O$1699,MATCH(CHP_check_vensim_data!$I65,PROTRA_capacity!$F$3:$F$1699,0))
)))</f>
        <v/>
      </c>
      <c r="T65" s="16" t="str">
        <f>IF(AND(INDEX(PROTRA_capacity!P$3:P$1699,MATCH(CHP_check_vensim_data!$H65,PROTRA_capacity!$F$3:$F$1699,0))&lt;&gt;0,INDEX(PROTRA_capacity!P$3:P$1699,MATCH(CHP_check_vensim_data!$I65,PROTRA_capacity!$F$3:$F$1699,0))=0),"elec 0, heat not",
IF(AND(INDEX(PROTRA_capacity!P$3:P$1699,MATCH(CHP_check_vensim_data!$I65,PROTRA_capacity!$F$3:$F$1699,0))&lt;&gt;0,INDEX(PROTRA_capacity!P$3:P$1699,MATCH(CHP_check_vensim_data!$H65,PROTRA_capacity!$F$3:$F$1699,0))=0),"heat 0, elec not",
IF(AND(INDEX(PROTRA_capacity!P$3:P$1699,MATCH(CHP_check_vensim_data!$I65,PROTRA_capacity!$F$3:$F$1699,0))=0,INDEX(PROTRA_capacity!P$3:P$1699,MATCH(CHP_check_vensim_data!$H65,PROTRA_capacity!$F$3:$F$1699,0))=0),"",
INDEX(PROTRA_capacity!P$3:P$1699,MATCH(CHP_check_vensim_data!$H65,PROTRA_capacity!$F$3:$F$1699,0))/INDEX(PROTRA_capacity!P$3:P$1699,MATCH(CHP_check_vensim_data!$I65,PROTRA_capacity!$F$3:$F$1699,0))
)))</f>
        <v/>
      </c>
      <c r="U65" s="16" t="str">
        <f>IF(AND(INDEX(PROTRA_capacity!Q$3:Q$1699,MATCH(CHP_check_vensim_data!$H65,PROTRA_capacity!$F$3:$F$1699,0))&lt;&gt;0,INDEX(PROTRA_capacity!Q$3:Q$1699,MATCH(CHP_check_vensim_data!$I65,PROTRA_capacity!$F$3:$F$1699,0))=0),"elec 0, heat not",
IF(AND(INDEX(PROTRA_capacity!Q$3:Q$1699,MATCH(CHP_check_vensim_data!$I65,PROTRA_capacity!$F$3:$F$1699,0))&lt;&gt;0,INDEX(PROTRA_capacity!Q$3:Q$1699,MATCH(CHP_check_vensim_data!$H65,PROTRA_capacity!$F$3:$F$1699,0))=0),"heat 0, elec not",
IF(AND(INDEX(PROTRA_capacity!Q$3:Q$1699,MATCH(CHP_check_vensim_data!$I65,PROTRA_capacity!$F$3:$F$1699,0))=0,INDEX(PROTRA_capacity!Q$3:Q$1699,MATCH(CHP_check_vensim_data!$H65,PROTRA_capacity!$F$3:$F$1699,0))=0),"",
INDEX(PROTRA_capacity!Q$3:Q$1699,MATCH(CHP_check_vensim_data!$H65,PROTRA_capacity!$F$3:$F$1699,0))/INDEX(PROTRA_capacity!Q$3:Q$1699,MATCH(CHP_check_vensim_data!$I65,PROTRA_capacity!$F$3:$F$1699,0))
)))</f>
        <v/>
      </c>
      <c r="V65" s="16" t="str">
        <f>IF(AND(INDEX(PROTRA_capacity!R$3:R$1699,MATCH(CHP_check_vensim_data!$H65,PROTRA_capacity!$F$3:$F$1699,0))&lt;&gt;0,INDEX(PROTRA_capacity!R$3:R$1699,MATCH(CHP_check_vensim_data!$I65,PROTRA_capacity!$F$3:$F$1699,0))=0),"elec 0, heat not",
IF(AND(INDEX(PROTRA_capacity!R$3:R$1699,MATCH(CHP_check_vensim_data!$I65,PROTRA_capacity!$F$3:$F$1699,0))&lt;&gt;0,INDEX(PROTRA_capacity!R$3:R$1699,MATCH(CHP_check_vensim_data!$H65,PROTRA_capacity!$F$3:$F$1699,0))=0),"heat 0, elec not",
IF(AND(INDEX(PROTRA_capacity!R$3:R$1699,MATCH(CHP_check_vensim_data!$I65,PROTRA_capacity!$F$3:$F$1699,0))=0,INDEX(PROTRA_capacity!R$3:R$1699,MATCH(CHP_check_vensim_data!$H65,PROTRA_capacity!$F$3:$F$1699,0))=0),"",
INDEX(PROTRA_capacity!R$3:R$1699,MATCH(CHP_check_vensim_data!$H65,PROTRA_capacity!$F$3:$F$1699,0))/INDEX(PROTRA_capacity!R$3:R$1699,MATCH(CHP_check_vensim_data!$I65,PROTRA_capacity!$F$3:$F$1699,0))
)))</f>
        <v/>
      </c>
      <c r="W65" s="16" t="str">
        <f>IF(AND(INDEX(PROTRA_capacity!S$3:S$1699,MATCH(CHP_check_vensim_data!$H65,PROTRA_capacity!$F$3:$F$1699,0))&lt;&gt;0,INDEX(PROTRA_capacity!S$3:S$1699,MATCH(CHP_check_vensim_data!$I65,PROTRA_capacity!$F$3:$F$1699,0))=0),"elec 0, heat not",
IF(AND(INDEX(PROTRA_capacity!S$3:S$1699,MATCH(CHP_check_vensim_data!$I65,PROTRA_capacity!$F$3:$F$1699,0))&lt;&gt;0,INDEX(PROTRA_capacity!S$3:S$1699,MATCH(CHP_check_vensim_data!$H65,PROTRA_capacity!$F$3:$F$1699,0))=0),"heat 0, elec not",
IF(AND(INDEX(PROTRA_capacity!S$3:S$1699,MATCH(CHP_check_vensim_data!$I65,PROTRA_capacity!$F$3:$F$1699,0))=0,INDEX(PROTRA_capacity!S$3:S$1699,MATCH(CHP_check_vensim_data!$H65,PROTRA_capacity!$F$3:$F$1699,0))=0),"",
INDEX(PROTRA_capacity!S$3:S$1699,MATCH(CHP_check_vensim_data!$H65,PROTRA_capacity!$F$3:$F$1699,0))/INDEX(PROTRA_capacity!S$3:S$1699,MATCH(CHP_check_vensim_data!$I65,PROTRA_capacity!$F$3:$F$1699,0))
)))</f>
        <v/>
      </c>
      <c r="X65" s="16" t="str">
        <f>IF(AND(INDEX(PROTRA_capacity!T$3:T$1699,MATCH(CHP_check_vensim_data!$H65,PROTRA_capacity!$F$3:$F$1699,0))&lt;&gt;0,INDEX(PROTRA_capacity!T$3:T$1699,MATCH(CHP_check_vensim_data!$I65,PROTRA_capacity!$F$3:$F$1699,0))=0),"elec 0, heat not",
IF(AND(INDEX(PROTRA_capacity!T$3:T$1699,MATCH(CHP_check_vensim_data!$I65,PROTRA_capacity!$F$3:$F$1699,0))&lt;&gt;0,INDEX(PROTRA_capacity!T$3:T$1699,MATCH(CHP_check_vensim_data!$H65,PROTRA_capacity!$F$3:$F$1699,0))=0),"heat 0, elec not",
IF(AND(INDEX(PROTRA_capacity!T$3:T$1699,MATCH(CHP_check_vensim_data!$I65,PROTRA_capacity!$F$3:$F$1699,0))=0,INDEX(PROTRA_capacity!T$3:T$1699,MATCH(CHP_check_vensim_data!$H65,PROTRA_capacity!$F$3:$F$1699,0))=0),"",
INDEX(PROTRA_capacity!T$3:T$1699,MATCH(CHP_check_vensim_data!$H65,PROTRA_capacity!$F$3:$F$1699,0))/INDEX(PROTRA_capacity!T$3:T$1699,MATCH(CHP_check_vensim_data!$I65,PROTRA_capacity!$F$3:$F$1699,0))
)))</f>
        <v/>
      </c>
      <c r="Y65" s="16" t="str">
        <f>IF(AND(INDEX(PROTRA_capacity!U$3:U$1699,MATCH(CHP_check_vensim_data!$H65,PROTRA_capacity!$F$3:$F$1699,0))&lt;&gt;0,INDEX(PROTRA_capacity!U$3:U$1699,MATCH(CHP_check_vensim_data!$I65,PROTRA_capacity!$F$3:$F$1699,0))=0),"elec 0, heat not",
IF(AND(INDEX(PROTRA_capacity!U$3:U$1699,MATCH(CHP_check_vensim_data!$I65,PROTRA_capacity!$F$3:$F$1699,0))&lt;&gt;0,INDEX(PROTRA_capacity!U$3:U$1699,MATCH(CHP_check_vensim_data!$H65,PROTRA_capacity!$F$3:$F$1699,0))=0),"heat 0, elec not",
IF(AND(INDEX(PROTRA_capacity!U$3:U$1699,MATCH(CHP_check_vensim_data!$I65,PROTRA_capacity!$F$3:$F$1699,0))=0,INDEX(PROTRA_capacity!U$3:U$1699,MATCH(CHP_check_vensim_data!$H65,PROTRA_capacity!$F$3:$F$1699,0))=0),"",
INDEX(PROTRA_capacity!U$3:U$1699,MATCH(CHP_check_vensim_data!$H65,PROTRA_capacity!$F$3:$F$1699,0))/INDEX(PROTRA_capacity!U$3:U$1699,MATCH(CHP_check_vensim_data!$I65,PROTRA_capacity!$F$3:$F$1699,0))
)))</f>
        <v/>
      </c>
      <c r="Z65" s="72" t="e">
        <f t="shared" si="3"/>
        <v>#DIV/0!</v>
      </c>
    </row>
    <row r="66" spans="1:27" x14ac:dyDescent="0.35">
      <c r="A66" t="s">
        <v>77</v>
      </c>
      <c r="B66" t="s">
        <v>41</v>
      </c>
      <c r="C66" t="str">
        <f t="shared" si="37"/>
        <v>LROW_TO_heat</v>
      </c>
      <c r="D66" t="str">
        <f t="shared" si="38"/>
        <v>PROTRA_CHP_HP_I</v>
      </c>
      <c r="E66" t="s">
        <v>3</v>
      </c>
      <c r="F66" t="str">
        <f t="shared" si="39"/>
        <v>CHP</v>
      </c>
      <c r="G66" t="str">
        <f t="shared" si="31"/>
        <v>els</v>
      </c>
      <c r="H66" t="str">
        <f t="shared" si="32"/>
        <v>LROWTO_heatPROTRA_CHP_liquid_fuels</v>
      </c>
      <c r="I66" t="str">
        <f t="shared" si="33"/>
        <v>LROWTO_elecPROTRA_CHP_liquid_fuels</v>
      </c>
      <c r="J66" s="16" t="e">
        <f>IF(AND(INDEX(PROTRA_capacity!#REF!,MATCH(CHP_check_vensim_data!$H66,PROTRA_capacity!$F$3:$F$1699,0))&lt;&gt;0,INDEX(PROTRA_capacity!#REF!,MATCH(CHP_check_vensim_data!$I66,PROTRA_capacity!$F$3:$F$1699,0))=0),"elec 0, heat not",
IF(AND(INDEX(PROTRA_capacity!#REF!,MATCH(CHP_check_vensim_data!$I66,PROTRA_capacity!$F$3:$F$1699,0))&lt;&gt;0,INDEX(PROTRA_capacity!#REF!,MATCH(CHP_check_vensim_data!$H66,PROTRA_capacity!$F$3:$F$1699,0))=0),"heat 0, elec not",
IF(AND(INDEX(PROTRA_capacity!#REF!,MATCH(CHP_check_vensim_data!$I66,PROTRA_capacity!$F$3:$F$1699,0))=0,INDEX(PROTRA_capacity!#REF!,MATCH(CHP_check_vensim_data!$H66,PROTRA_capacity!$F$3:$F$1699,0))=0),"",
INDEX(PROTRA_capacity!#REF!,MATCH(CHP_check_vensim_data!$H66,PROTRA_capacity!$F$3:$F$1699,0))/INDEX(PROTRA_capacity!#REF!,MATCH(CHP_check_vensim_data!$I66,PROTRA_capacity!$F$3:$F$1699,0))
)))</f>
        <v>#REF!</v>
      </c>
      <c r="K66" s="16">
        <f>IF(AND(INDEX(PROTRA_capacity!G$3:G$1699,MATCH(CHP_check_vensim_data!$H66,PROTRA_capacity!$F$3:$F$1699,0))&lt;&gt;0,INDEX(PROTRA_capacity!G$3:G$1699,MATCH(CHP_check_vensim_data!$I66,PROTRA_capacity!$F$3:$F$1699,0))=0),"elec 0, heat not",
IF(AND(INDEX(PROTRA_capacity!G$3:G$1699,MATCH(CHP_check_vensim_data!$I66,PROTRA_capacity!$F$3:$F$1699,0))&lt;&gt;0,INDEX(PROTRA_capacity!G$3:G$1699,MATCH(CHP_check_vensim_data!$H66,PROTRA_capacity!$F$3:$F$1699,0))=0),"heat 0, elec not",
IF(AND(INDEX(PROTRA_capacity!G$3:G$1699,MATCH(CHP_check_vensim_data!$I66,PROTRA_capacity!$F$3:$F$1699,0))=0,INDEX(PROTRA_capacity!G$3:G$1699,MATCH(CHP_check_vensim_data!$H66,PROTRA_capacity!$F$3:$F$1699,0))=0),"",
INDEX(PROTRA_capacity!G$3:G$1699,MATCH(CHP_check_vensim_data!$H66,PROTRA_capacity!$F$3:$F$1699,0))/INDEX(PROTRA_capacity!G$3:G$1699,MATCH(CHP_check_vensim_data!$I66,PROTRA_capacity!$F$3:$F$1699,0))
)))</f>
        <v>3.6675877872764309</v>
      </c>
      <c r="L66" s="16">
        <f>IF(AND(INDEX(PROTRA_capacity!H$3:H$1699,MATCH(CHP_check_vensim_data!$H66,PROTRA_capacity!$F$3:$F$1699,0))&lt;&gt;0,INDEX(PROTRA_capacity!H$3:H$1699,MATCH(CHP_check_vensim_data!$I66,PROTRA_capacity!$F$3:$F$1699,0))=0),"elec 0, heat not",
IF(AND(INDEX(PROTRA_capacity!H$3:H$1699,MATCH(CHP_check_vensim_data!$I66,PROTRA_capacity!$F$3:$F$1699,0))&lt;&gt;0,INDEX(PROTRA_capacity!H$3:H$1699,MATCH(CHP_check_vensim_data!$H66,PROTRA_capacity!$F$3:$F$1699,0))=0),"heat 0, elec not",
IF(AND(INDEX(PROTRA_capacity!H$3:H$1699,MATCH(CHP_check_vensim_data!$I66,PROTRA_capacity!$F$3:$F$1699,0))=0,INDEX(PROTRA_capacity!H$3:H$1699,MATCH(CHP_check_vensim_data!$H66,PROTRA_capacity!$F$3:$F$1699,0))=0),"",
INDEX(PROTRA_capacity!H$3:H$1699,MATCH(CHP_check_vensim_data!$H66,PROTRA_capacity!$F$3:$F$1699,0))/INDEX(PROTRA_capacity!H$3:H$1699,MATCH(CHP_check_vensim_data!$I66,PROTRA_capacity!$F$3:$F$1699,0))
)))</f>
        <v>2.4592319302522947</v>
      </c>
      <c r="M66" s="16">
        <f>IF(AND(INDEX(PROTRA_capacity!I$3:I$1699,MATCH(CHP_check_vensim_data!$H66,PROTRA_capacity!$F$3:$F$1699,0))&lt;&gt;0,INDEX(PROTRA_capacity!I$3:I$1699,MATCH(CHP_check_vensim_data!$I66,PROTRA_capacity!$F$3:$F$1699,0))=0),"elec 0, heat not",
IF(AND(INDEX(PROTRA_capacity!I$3:I$1699,MATCH(CHP_check_vensim_data!$I66,PROTRA_capacity!$F$3:$F$1699,0))&lt;&gt;0,INDEX(PROTRA_capacity!I$3:I$1699,MATCH(CHP_check_vensim_data!$H66,PROTRA_capacity!$F$3:$F$1699,0))=0),"heat 0, elec not",
IF(AND(INDEX(PROTRA_capacity!I$3:I$1699,MATCH(CHP_check_vensim_data!$I66,PROTRA_capacity!$F$3:$F$1699,0))=0,INDEX(PROTRA_capacity!I$3:I$1699,MATCH(CHP_check_vensim_data!$H66,PROTRA_capacity!$F$3:$F$1699,0))=0),"",
INDEX(PROTRA_capacity!I$3:I$1699,MATCH(CHP_check_vensim_data!$H66,PROTRA_capacity!$F$3:$F$1699,0))/INDEX(PROTRA_capacity!I$3:I$1699,MATCH(CHP_check_vensim_data!$I66,PROTRA_capacity!$F$3:$F$1699,0))
)))</f>
        <v>2.8508093904822256</v>
      </c>
      <c r="N66" s="16">
        <f>IF(AND(INDEX(PROTRA_capacity!J$3:J$1699,MATCH(CHP_check_vensim_data!$H66,PROTRA_capacity!$F$3:$F$1699,0))&lt;&gt;0,INDEX(PROTRA_capacity!J$3:J$1699,MATCH(CHP_check_vensim_data!$I66,PROTRA_capacity!$F$3:$F$1699,0))=0),"elec 0, heat not",
IF(AND(INDEX(PROTRA_capacity!J$3:J$1699,MATCH(CHP_check_vensim_data!$I66,PROTRA_capacity!$F$3:$F$1699,0))&lt;&gt;0,INDEX(PROTRA_capacity!J$3:J$1699,MATCH(CHP_check_vensim_data!$H66,PROTRA_capacity!$F$3:$F$1699,0))=0),"heat 0, elec not",
IF(AND(INDEX(PROTRA_capacity!J$3:J$1699,MATCH(CHP_check_vensim_data!$I66,PROTRA_capacity!$F$3:$F$1699,0))=0,INDEX(PROTRA_capacity!J$3:J$1699,MATCH(CHP_check_vensim_data!$H66,PROTRA_capacity!$F$3:$F$1699,0))=0),"",
INDEX(PROTRA_capacity!J$3:J$1699,MATCH(CHP_check_vensim_data!$H66,PROTRA_capacity!$F$3:$F$1699,0))/INDEX(PROTRA_capacity!J$3:J$1699,MATCH(CHP_check_vensim_data!$I66,PROTRA_capacity!$F$3:$F$1699,0))
)))</f>
        <v>5.6912025724975441</v>
      </c>
      <c r="O66" s="16">
        <f>IF(AND(INDEX(PROTRA_capacity!K$3:K$1699,MATCH(CHP_check_vensim_data!$H66,PROTRA_capacity!$F$3:$F$1699,0))&lt;&gt;0,INDEX(PROTRA_capacity!K$3:K$1699,MATCH(CHP_check_vensim_data!$I66,PROTRA_capacity!$F$3:$F$1699,0))=0),"elec 0, heat not",
IF(AND(INDEX(PROTRA_capacity!K$3:K$1699,MATCH(CHP_check_vensim_data!$I66,PROTRA_capacity!$F$3:$F$1699,0))&lt;&gt;0,INDEX(PROTRA_capacity!K$3:K$1699,MATCH(CHP_check_vensim_data!$H66,PROTRA_capacity!$F$3:$F$1699,0))=0),"heat 0, elec not",
IF(AND(INDEX(PROTRA_capacity!K$3:K$1699,MATCH(CHP_check_vensim_data!$I66,PROTRA_capacity!$F$3:$F$1699,0))=0,INDEX(PROTRA_capacity!K$3:K$1699,MATCH(CHP_check_vensim_data!$H66,PROTRA_capacity!$F$3:$F$1699,0))=0),"",
INDEX(PROTRA_capacity!K$3:K$1699,MATCH(CHP_check_vensim_data!$H66,PROTRA_capacity!$F$3:$F$1699,0))/INDEX(PROTRA_capacity!K$3:K$1699,MATCH(CHP_check_vensim_data!$I66,PROTRA_capacity!$F$3:$F$1699,0))
)))</f>
        <v>1.4424878902201101</v>
      </c>
      <c r="P66" s="16">
        <f>IF(AND(INDEX(PROTRA_capacity!L$3:L$1699,MATCH(CHP_check_vensim_data!$H66,PROTRA_capacity!$F$3:$F$1699,0))&lt;&gt;0,INDEX(PROTRA_capacity!L$3:L$1699,MATCH(CHP_check_vensim_data!$I66,PROTRA_capacity!$F$3:$F$1699,0))=0),"elec 0, heat not",
IF(AND(INDEX(PROTRA_capacity!L$3:L$1699,MATCH(CHP_check_vensim_data!$I66,PROTRA_capacity!$F$3:$F$1699,0))&lt;&gt;0,INDEX(PROTRA_capacity!L$3:L$1699,MATCH(CHP_check_vensim_data!$H66,PROTRA_capacity!$F$3:$F$1699,0))=0),"heat 0, elec not",
IF(AND(INDEX(PROTRA_capacity!L$3:L$1699,MATCH(CHP_check_vensim_data!$I66,PROTRA_capacity!$F$3:$F$1699,0))=0,INDEX(PROTRA_capacity!L$3:L$1699,MATCH(CHP_check_vensim_data!$H66,PROTRA_capacity!$F$3:$F$1699,0))=0),"",
INDEX(PROTRA_capacity!L$3:L$1699,MATCH(CHP_check_vensim_data!$H66,PROTRA_capacity!$F$3:$F$1699,0))/INDEX(PROTRA_capacity!L$3:L$1699,MATCH(CHP_check_vensim_data!$I66,PROTRA_capacity!$F$3:$F$1699,0))
)))</f>
        <v>1.0722246254987338</v>
      </c>
      <c r="Q66" s="16">
        <f>IF(AND(INDEX(PROTRA_capacity!M$3:M$1699,MATCH(CHP_check_vensim_data!$H66,PROTRA_capacity!$F$3:$F$1699,0))&lt;&gt;0,INDEX(PROTRA_capacity!M$3:M$1699,MATCH(CHP_check_vensim_data!$I66,PROTRA_capacity!$F$3:$F$1699,0))=0),"elec 0, heat not",
IF(AND(INDEX(PROTRA_capacity!M$3:M$1699,MATCH(CHP_check_vensim_data!$I66,PROTRA_capacity!$F$3:$F$1699,0))&lt;&gt;0,INDEX(PROTRA_capacity!M$3:M$1699,MATCH(CHP_check_vensim_data!$H66,PROTRA_capacity!$F$3:$F$1699,0))=0),"heat 0, elec not",
IF(AND(INDEX(PROTRA_capacity!M$3:M$1699,MATCH(CHP_check_vensim_data!$I66,PROTRA_capacity!$F$3:$F$1699,0))=0,INDEX(PROTRA_capacity!M$3:M$1699,MATCH(CHP_check_vensim_data!$H66,PROTRA_capacity!$F$3:$F$1699,0))=0),"",
INDEX(PROTRA_capacity!M$3:M$1699,MATCH(CHP_check_vensim_data!$H66,PROTRA_capacity!$F$3:$F$1699,0))/INDEX(PROTRA_capacity!M$3:M$1699,MATCH(CHP_check_vensim_data!$I66,PROTRA_capacity!$F$3:$F$1699,0))
)))</f>
        <v>1.134108339531134</v>
      </c>
      <c r="R66" s="16">
        <f>IF(AND(INDEX(PROTRA_capacity!N$3:N$1699,MATCH(CHP_check_vensim_data!$H66,PROTRA_capacity!$F$3:$F$1699,0))&lt;&gt;0,INDEX(PROTRA_capacity!N$3:N$1699,MATCH(CHP_check_vensim_data!$I66,PROTRA_capacity!$F$3:$F$1699,0))=0),"elec 0, heat not",
IF(AND(INDEX(PROTRA_capacity!N$3:N$1699,MATCH(CHP_check_vensim_data!$I66,PROTRA_capacity!$F$3:$F$1699,0))&lt;&gt;0,INDEX(PROTRA_capacity!N$3:N$1699,MATCH(CHP_check_vensim_data!$H66,PROTRA_capacity!$F$3:$F$1699,0))=0),"heat 0, elec not",
IF(AND(INDEX(PROTRA_capacity!N$3:N$1699,MATCH(CHP_check_vensim_data!$I66,PROTRA_capacity!$F$3:$F$1699,0))=0,INDEX(PROTRA_capacity!N$3:N$1699,MATCH(CHP_check_vensim_data!$H66,PROTRA_capacity!$F$3:$F$1699,0))=0),"",
INDEX(PROTRA_capacity!N$3:N$1699,MATCH(CHP_check_vensim_data!$H66,PROTRA_capacity!$F$3:$F$1699,0))/INDEX(PROTRA_capacity!N$3:N$1699,MATCH(CHP_check_vensim_data!$I66,PROTRA_capacity!$F$3:$F$1699,0))
)))</f>
        <v>0.74132256294173626</v>
      </c>
      <c r="S66" s="16">
        <f>IF(AND(INDEX(PROTRA_capacity!O$3:O$1699,MATCH(CHP_check_vensim_data!$H66,PROTRA_capacity!$F$3:$F$1699,0))&lt;&gt;0,INDEX(PROTRA_capacity!O$3:O$1699,MATCH(CHP_check_vensim_data!$I66,PROTRA_capacity!$F$3:$F$1699,0))=0),"elec 0, heat not",
IF(AND(INDEX(PROTRA_capacity!O$3:O$1699,MATCH(CHP_check_vensim_data!$I66,PROTRA_capacity!$F$3:$F$1699,0))&lt;&gt;0,INDEX(PROTRA_capacity!O$3:O$1699,MATCH(CHP_check_vensim_data!$H66,PROTRA_capacity!$F$3:$F$1699,0))=0),"heat 0, elec not",
IF(AND(INDEX(PROTRA_capacity!O$3:O$1699,MATCH(CHP_check_vensim_data!$I66,PROTRA_capacity!$F$3:$F$1699,0))=0,INDEX(PROTRA_capacity!O$3:O$1699,MATCH(CHP_check_vensim_data!$H66,PROTRA_capacity!$F$3:$F$1699,0))=0),"",
INDEX(PROTRA_capacity!O$3:O$1699,MATCH(CHP_check_vensim_data!$H66,PROTRA_capacity!$F$3:$F$1699,0))/INDEX(PROTRA_capacity!O$3:O$1699,MATCH(CHP_check_vensim_data!$I66,PROTRA_capacity!$F$3:$F$1699,0))
)))</f>
        <v>0.91384603662946384</v>
      </c>
      <c r="T66" s="16">
        <f>IF(AND(INDEX(PROTRA_capacity!P$3:P$1699,MATCH(CHP_check_vensim_data!$H66,PROTRA_capacity!$F$3:$F$1699,0))&lt;&gt;0,INDEX(PROTRA_capacity!P$3:P$1699,MATCH(CHP_check_vensim_data!$I66,PROTRA_capacity!$F$3:$F$1699,0))=0),"elec 0, heat not",
IF(AND(INDEX(PROTRA_capacity!P$3:P$1699,MATCH(CHP_check_vensim_data!$I66,PROTRA_capacity!$F$3:$F$1699,0))&lt;&gt;0,INDEX(PROTRA_capacity!P$3:P$1699,MATCH(CHP_check_vensim_data!$H66,PROTRA_capacity!$F$3:$F$1699,0))=0),"heat 0, elec not",
IF(AND(INDEX(PROTRA_capacity!P$3:P$1699,MATCH(CHP_check_vensim_data!$I66,PROTRA_capacity!$F$3:$F$1699,0))=0,INDEX(PROTRA_capacity!P$3:P$1699,MATCH(CHP_check_vensim_data!$H66,PROTRA_capacity!$F$3:$F$1699,0))=0),"",
INDEX(PROTRA_capacity!P$3:P$1699,MATCH(CHP_check_vensim_data!$H66,PROTRA_capacity!$F$3:$F$1699,0))/INDEX(PROTRA_capacity!P$3:P$1699,MATCH(CHP_check_vensim_data!$I66,PROTRA_capacity!$F$3:$F$1699,0))
)))</f>
        <v>1.2063744391100819</v>
      </c>
      <c r="U66" s="16">
        <f>IF(AND(INDEX(PROTRA_capacity!Q$3:Q$1699,MATCH(CHP_check_vensim_data!$H66,PROTRA_capacity!$F$3:$F$1699,0))&lt;&gt;0,INDEX(PROTRA_capacity!Q$3:Q$1699,MATCH(CHP_check_vensim_data!$I66,PROTRA_capacity!$F$3:$F$1699,0))=0),"elec 0, heat not",
IF(AND(INDEX(PROTRA_capacity!Q$3:Q$1699,MATCH(CHP_check_vensim_data!$I66,PROTRA_capacity!$F$3:$F$1699,0))&lt;&gt;0,INDEX(PROTRA_capacity!Q$3:Q$1699,MATCH(CHP_check_vensim_data!$H66,PROTRA_capacity!$F$3:$F$1699,0))=0),"heat 0, elec not",
IF(AND(INDEX(PROTRA_capacity!Q$3:Q$1699,MATCH(CHP_check_vensim_data!$I66,PROTRA_capacity!$F$3:$F$1699,0))=0,INDEX(PROTRA_capacity!Q$3:Q$1699,MATCH(CHP_check_vensim_data!$H66,PROTRA_capacity!$F$3:$F$1699,0))=0),"",
INDEX(PROTRA_capacity!Q$3:Q$1699,MATCH(CHP_check_vensim_data!$H66,PROTRA_capacity!$F$3:$F$1699,0))/INDEX(PROTRA_capacity!Q$3:Q$1699,MATCH(CHP_check_vensim_data!$I66,PROTRA_capacity!$F$3:$F$1699,0))
)))</f>
        <v>1.8078354089338571</v>
      </c>
      <c r="V66" s="16">
        <f>IF(AND(INDEX(PROTRA_capacity!R$3:R$1699,MATCH(CHP_check_vensim_data!$H66,PROTRA_capacity!$F$3:$F$1699,0))&lt;&gt;0,INDEX(PROTRA_capacity!R$3:R$1699,MATCH(CHP_check_vensim_data!$I66,PROTRA_capacity!$F$3:$F$1699,0))=0),"elec 0, heat not",
IF(AND(INDEX(PROTRA_capacity!R$3:R$1699,MATCH(CHP_check_vensim_data!$I66,PROTRA_capacity!$F$3:$F$1699,0))&lt;&gt;0,INDEX(PROTRA_capacity!R$3:R$1699,MATCH(CHP_check_vensim_data!$H66,PROTRA_capacity!$F$3:$F$1699,0))=0),"heat 0, elec not",
IF(AND(INDEX(PROTRA_capacity!R$3:R$1699,MATCH(CHP_check_vensim_data!$I66,PROTRA_capacity!$F$3:$F$1699,0))=0,INDEX(PROTRA_capacity!R$3:R$1699,MATCH(CHP_check_vensim_data!$H66,PROTRA_capacity!$F$3:$F$1699,0))=0),"",
INDEX(PROTRA_capacity!R$3:R$1699,MATCH(CHP_check_vensim_data!$H66,PROTRA_capacity!$F$3:$F$1699,0))/INDEX(PROTRA_capacity!R$3:R$1699,MATCH(CHP_check_vensim_data!$I66,PROTRA_capacity!$F$3:$F$1699,0))
)))</f>
        <v>1.3907180764252276</v>
      </c>
      <c r="W66" s="16">
        <f>IF(AND(INDEX(PROTRA_capacity!S$3:S$1699,MATCH(CHP_check_vensim_data!$H66,PROTRA_capacity!$F$3:$F$1699,0))&lt;&gt;0,INDEX(PROTRA_capacity!S$3:S$1699,MATCH(CHP_check_vensim_data!$I66,PROTRA_capacity!$F$3:$F$1699,0))=0),"elec 0, heat not",
IF(AND(INDEX(PROTRA_capacity!S$3:S$1699,MATCH(CHP_check_vensim_data!$I66,PROTRA_capacity!$F$3:$F$1699,0))&lt;&gt;0,INDEX(PROTRA_capacity!S$3:S$1699,MATCH(CHP_check_vensim_data!$H66,PROTRA_capacity!$F$3:$F$1699,0))=0),"heat 0, elec not",
IF(AND(INDEX(PROTRA_capacity!S$3:S$1699,MATCH(CHP_check_vensim_data!$I66,PROTRA_capacity!$F$3:$F$1699,0))=0,INDEX(PROTRA_capacity!S$3:S$1699,MATCH(CHP_check_vensim_data!$H66,PROTRA_capacity!$F$3:$F$1699,0))=0),"",
INDEX(PROTRA_capacity!S$3:S$1699,MATCH(CHP_check_vensim_data!$H66,PROTRA_capacity!$F$3:$F$1699,0))/INDEX(PROTRA_capacity!S$3:S$1699,MATCH(CHP_check_vensim_data!$I66,PROTRA_capacity!$F$3:$F$1699,0))
)))</f>
        <v>0.96083366331561826</v>
      </c>
      <c r="X66" s="16">
        <f>IF(AND(INDEX(PROTRA_capacity!T$3:T$1699,MATCH(CHP_check_vensim_data!$H66,PROTRA_capacity!$F$3:$F$1699,0))&lt;&gt;0,INDEX(PROTRA_capacity!T$3:T$1699,MATCH(CHP_check_vensim_data!$I66,PROTRA_capacity!$F$3:$F$1699,0))=0),"elec 0, heat not",
IF(AND(INDEX(PROTRA_capacity!T$3:T$1699,MATCH(CHP_check_vensim_data!$I66,PROTRA_capacity!$F$3:$F$1699,0))&lt;&gt;0,INDEX(PROTRA_capacity!T$3:T$1699,MATCH(CHP_check_vensim_data!$H66,PROTRA_capacity!$F$3:$F$1699,0))=0),"heat 0, elec not",
IF(AND(INDEX(PROTRA_capacity!T$3:T$1699,MATCH(CHP_check_vensim_data!$I66,PROTRA_capacity!$F$3:$F$1699,0))=0,INDEX(PROTRA_capacity!T$3:T$1699,MATCH(CHP_check_vensim_data!$H66,PROTRA_capacity!$F$3:$F$1699,0))=0),"",
INDEX(PROTRA_capacity!T$3:T$1699,MATCH(CHP_check_vensim_data!$H66,PROTRA_capacity!$F$3:$F$1699,0))/INDEX(PROTRA_capacity!T$3:T$1699,MATCH(CHP_check_vensim_data!$I66,PROTRA_capacity!$F$3:$F$1699,0))
)))</f>
        <v>0.68347640708358171</v>
      </c>
      <c r="Y66" s="16">
        <f>IF(AND(INDEX(PROTRA_capacity!U$3:U$1699,MATCH(CHP_check_vensim_data!$H66,PROTRA_capacity!$F$3:$F$1699,0))&lt;&gt;0,INDEX(PROTRA_capacity!U$3:U$1699,MATCH(CHP_check_vensim_data!$I66,PROTRA_capacity!$F$3:$F$1699,0))=0),"elec 0, heat not",
IF(AND(INDEX(PROTRA_capacity!U$3:U$1699,MATCH(CHP_check_vensim_data!$I66,PROTRA_capacity!$F$3:$F$1699,0))&lt;&gt;0,INDEX(PROTRA_capacity!U$3:U$1699,MATCH(CHP_check_vensim_data!$H66,PROTRA_capacity!$F$3:$F$1699,0))=0),"heat 0, elec not",
IF(AND(INDEX(PROTRA_capacity!U$3:U$1699,MATCH(CHP_check_vensim_data!$I66,PROTRA_capacity!$F$3:$F$1699,0))=0,INDEX(PROTRA_capacity!U$3:U$1699,MATCH(CHP_check_vensim_data!$H66,PROTRA_capacity!$F$3:$F$1699,0))=0),"",
INDEX(PROTRA_capacity!U$3:U$1699,MATCH(CHP_check_vensim_data!$H66,PROTRA_capacity!$F$3:$F$1699,0))/INDEX(PROTRA_capacity!U$3:U$1699,MATCH(CHP_check_vensim_data!$I66,PROTRA_capacity!$F$3:$F$1699,0))
)))</f>
        <v>0.52618061739701039</v>
      </c>
      <c r="Z66" s="72">
        <f t="shared" si="3"/>
        <v>0.72349689593207012</v>
      </c>
      <c r="AA66" s="73"/>
    </row>
    <row r="67" spans="1:27" x14ac:dyDescent="0.35">
      <c r="A67" t="s">
        <v>77</v>
      </c>
      <c r="B67" t="s">
        <v>41</v>
      </c>
      <c r="C67" t="str">
        <f t="shared" si="37"/>
        <v>LROW_TO_heat</v>
      </c>
      <c r="D67" t="str">
        <f t="shared" si="38"/>
        <v>PROTRA_CHP_HP_I</v>
      </c>
      <c r="E67" t="s">
        <v>4</v>
      </c>
      <c r="F67" t="str">
        <f t="shared" si="39"/>
        <v>CHP</v>
      </c>
      <c r="G67" t="str">
        <f t="shared" si="31"/>
        <v>CCS</v>
      </c>
      <c r="H67" t="str">
        <f t="shared" si="32"/>
        <v>LROWTO_heatPROTRA_CHP_liquid_fuels_CCS</v>
      </c>
      <c r="I67" t="str">
        <f t="shared" si="33"/>
        <v>LROWTO_elecPROTRA_CHP_liquid_fuels_CCS</v>
      </c>
      <c r="J67" s="16" t="e">
        <f>IF(AND(INDEX(PROTRA_capacity!#REF!,MATCH(CHP_check_vensim_data!$H67,PROTRA_capacity!$F$3:$F$1699,0))&lt;&gt;0,INDEX(PROTRA_capacity!#REF!,MATCH(CHP_check_vensim_data!$I67,PROTRA_capacity!$F$3:$F$1699,0))=0),"elec 0, heat not",
IF(AND(INDEX(PROTRA_capacity!#REF!,MATCH(CHP_check_vensim_data!$I67,PROTRA_capacity!$F$3:$F$1699,0))&lt;&gt;0,INDEX(PROTRA_capacity!#REF!,MATCH(CHP_check_vensim_data!$H67,PROTRA_capacity!$F$3:$F$1699,0))=0),"heat 0, elec not",
IF(AND(INDEX(PROTRA_capacity!#REF!,MATCH(CHP_check_vensim_data!$I67,PROTRA_capacity!$F$3:$F$1699,0))=0,INDEX(PROTRA_capacity!#REF!,MATCH(CHP_check_vensim_data!$H67,PROTRA_capacity!$F$3:$F$1699,0))=0),"",
INDEX(PROTRA_capacity!#REF!,MATCH(CHP_check_vensim_data!$H67,PROTRA_capacity!$F$3:$F$1699,0))/INDEX(PROTRA_capacity!#REF!,MATCH(CHP_check_vensim_data!$I67,PROTRA_capacity!$F$3:$F$1699,0))
)))</f>
        <v>#REF!</v>
      </c>
      <c r="K67" s="16" t="str">
        <f>IF(AND(INDEX(PROTRA_capacity!G$3:G$1699,MATCH(CHP_check_vensim_data!$H67,PROTRA_capacity!$F$3:$F$1699,0))&lt;&gt;0,INDEX(PROTRA_capacity!G$3:G$1699,MATCH(CHP_check_vensim_data!$I67,PROTRA_capacity!$F$3:$F$1699,0))=0),"elec 0, heat not",
IF(AND(INDEX(PROTRA_capacity!G$3:G$1699,MATCH(CHP_check_vensim_data!$I67,PROTRA_capacity!$F$3:$F$1699,0))&lt;&gt;0,INDEX(PROTRA_capacity!G$3:G$1699,MATCH(CHP_check_vensim_data!$H67,PROTRA_capacity!$F$3:$F$1699,0))=0),"heat 0, elec not",
IF(AND(INDEX(PROTRA_capacity!G$3:G$1699,MATCH(CHP_check_vensim_data!$I67,PROTRA_capacity!$F$3:$F$1699,0))=0,INDEX(PROTRA_capacity!G$3:G$1699,MATCH(CHP_check_vensim_data!$H67,PROTRA_capacity!$F$3:$F$1699,0))=0),"",
INDEX(PROTRA_capacity!G$3:G$1699,MATCH(CHP_check_vensim_data!$H67,PROTRA_capacity!$F$3:$F$1699,0))/INDEX(PROTRA_capacity!G$3:G$1699,MATCH(CHP_check_vensim_data!$I67,PROTRA_capacity!$F$3:$F$1699,0))
)))</f>
        <v/>
      </c>
      <c r="L67" s="16" t="str">
        <f>IF(AND(INDEX(PROTRA_capacity!H$3:H$1699,MATCH(CHP_check_vensim_data!$H67,PROTRA_capacity!$F$3:$F$1699,0))&lt;&gt;0,INDEX(PROTRA_capacity!H$3:H$1699,MATCH(CHP_check_vensim_data!$I67,PROTRA_capacity!$F$3:$F$1699,0))=0),"elec 0, heat not",
IF(AND(INDEX(PROTRA_capacity!H$3:H$1699,MATCH(CHP_check_vensim_data!$I67,PROTRA_capacity!$F$3:$F$1699,0))&lt;&gt;0,INDEX(PROTRA_capacity!H$3:H$1699,MATCH(CHP_check_vensim_data!$H67,PROTRA_capacity!$F$3:$F$1699,0))=0),"heat 0, elec not",
IF(AND(INDEX(PROTRA_capacity!H$3:H$1699,MATCH(CHP_check_vensim_data!$I67,PROTRA_capacity!$F$3:$F$1699,0))=0,INDEX(PROTRA_capacity!H$3:H$1699,MATCH(CHP_check_vensim_data!$H67,PROTRA_capacity!$F$3:$F$1699,0))=0),"",
INDEX(PROTRA_capacity!H$3:H$1699,MATCH(CHP_check_vensim_data!$H67,PROTRA_capacity!$F$3:$F$1699,0))/INDEX(PROTRA_capacity!H$3:H$1699,MATCH(CHP_check_vensim_data!$I67,PROTRA_capacity!$F$3:$F$1699,0))
)))</f>
        <v/>
      </c>
      <c r="M67" s="16" t="str">
        <f>IF(AND(INDEX(PROTRA_capacity!I$3:I$1699,MATCH(CHP_check_vensim_data!$H67,PROTRA_capacity!$F$3:$F$1699,0))&lt;&gt;0,INDEX(PROTRA_capacity!I$3:I$1699,MATCH(CHP_check_vensim_data!$I67,PROTRA_capacity!$F$3:$F$1699,0))=0),"elec 0, heat not",
IF(AND(INDEX(PROTRA_capacity!I$3:I$1699,MATCH(CHP_check_vensim_data!$I67,PROTRA_capacity!$F$3:$F$1699,0))&lt;&gt;0,INDEX(PROTRA_capacity!I$3:I$1699,MATCH(CHP_check_vensim_data!$H67,PROTRA_capacity!$F$3:$F$1699,0))=0),"heat 0, elec not",
IF(AND(INDEX(PROTRA_capacity!I$3:I$1699,MATCH(CHP_check_vensim_data!$I67,PROTRA_capacity!$F$3:$F$1699,0))=0,INDEX(PROTRA_capacity!I$3:I$1699,MATCH(CHP_check_vensim_data!$H67,PROTRA_capacity!$F$3:$F$1699,0))=0),"",
INDEX(PROTRA_capacity!I$3:I$1699,MATCH(CHP_check_vensim_data!$H67,PROTRA_capacity!$F$3:$F$1699,0))/INDEX(PROTRA_capacity!I$3:I$1699,MATCH(CHP_check_vensim_data!$I67,PROTRA_capacity!$F$3:$F$1699,0))
)))</f>
        <v/>
      </c>
      <c r="N67" s="16" t="str">
        <f>IF(AND(INDEX(PROTRA_capacity!J$3:J$1699,MATCH(CHP_check_vensim_data!$H67,PROTRA_capacity!$F$3:$F$1699,0))&lt;&gt;0,INDEX(PROTRA_capacity!J$3:J$1699,MATCH(CHP_check_vensim_data!$I67,PROTRA_capacity!$F$3:$F$1699,0))=0),"elec 0, heat not",
IF(AND(INDEX(PROTRA_capacity!J$3:J$1699,MATCH(CHP_check_vensim_data!$I67,PROTRA_capacity!$F$3:$F$1699,0))&lt;&gt;0,INDEX(PROTRA_capacity!J$3:J$1699,MATCH(CHP_check_vensim_data!$H67,PROTRA_capacity!$F$3:$F$1699,0))=0),"heat 0, elec not",
IF(AND(INDEX(PROTRA_capacity!J$3:J$1699,MATCH(CHP_check_vensim_data!$I67,PROTRA_capacity!$F$3:$F$1699,0))=0,INDEX(PROTRA_capacity!J$3:J$1699,MATCH(CHP_check_vensim_data!$H67,PROTRA_capacity!$F$3:$F$1699,0))=0),"",
INDEX(PROTRA_capacity!J$3:J$1699,MATCH(CHP_check_vensim_data!$H67,PROTRA_capacity!$F$3:$F$1699,0))/INDEX(PROTRA_capacity!J$3:J$1699,MATCH(CHP_check_vensim_data!$I67,PROTRA_capacity!$F$3:$F$1699,0))
)))</f>
        <v/>
      </c>
      <c r="O67" s="16" t="str">
        <f>IF(AND(INDEX(PROTRA_capacity!K$3:K$1699,MATCH(CHP_check_vensim_data!$H67,PROTRA_capacity!$F$3:$F$1699,0))&lt;&gt;0,INDEX(PROTRA_capacity!K$3:K$1699,MATCH(CHP_check_vensim_data!$I67,PROTRA_capacity!$F$3:$F$1699,0))=0),"elec 0, heat not",
IF(AND(INDEX(PROTRA_capacity!K$3:K$1699,MATCH(CHP_check_vensim_data!$I67,PROTRA_capacity!$F$3:$F$1699,0))&lt;&gt;0,INDEX(PROTRA_capacity!K$3:K$1699,MATCH(CHP_check_vensim_data!$H67,PROTRA_capacity!$F$3:$F$1699,0))=0),"heat 0, elec not",
IF(AND(INDEX(PROTRA_capacity!K$3:K$1699,MATCH(CHP_check_vensim_data!$I67,PROTRA_capacity!$F$3:$F$1699,0))=0,INDEX(PROTRA_capacity!K$3:K$1699,MATCH(CHP_check_vensim_data!$H67,PROTRA_capacity!$F$3:$F$1699,0))=0),"",
INDEX(PROTRA_capacity!K$3:K$1699,MATCH(CHP_check_vensim_data!$H67,PROTRA_capacity!$F$3:$F$1699,0))/INDEX(PROTRA_capacity!K$3:K$1699,MATCH(CHP_check_vensim_data!$I67,PROTRA_capacity!$F$3:$F$1699,0))
)))</f>
        <v/>
      </c>
      <c r="P67" s="16" t="str">
        <f>IF(AND(INDEX(PROTRA_capacity!L$3:L$1699,MATCH(CHP_check_vensim_data!$H67,PROTRA_capacity!$F$3:$F$1699,0))&lt;&gt;0,INDEX(PROTRA_capacity!L$3:L$1699,MATCH(CHP_check_vensim_data!$I67,PROTRA_capacity!$F$3:$F$1699,0))=0),"elec 0, heat not",
IF(AND(INDEX(PROTRA_capacity!L$3:L$1699,MATCH(CHP_check_vensim_data!$I67,PROTRA_capacity!$F$3:$F$1699,0))&lt;&gt;0,INDEX(PROTRA_capacity!L$3:L$1699,MATCH(CHP_check_vensim_data!$H67,PROTRA_capacity!$F$3:$F$1699,0))=0),"heat 0, elec not",
IF(AND(INDEX(PROTRA_capacity!L$3:L$1699,MATCH(CHP_check_vensim_data!$I67,PROTRA_capacity!$F$3:$F$1699,0))=0,INDEX(PROTRA_capacity!L$3:L$1699,MATCH(CHP_check_vensim_data!$H67,PROTRA_capacity!$F$3:$F$1699,0))=0),"",
INDEX(PROTRA_capacity!L$3:L$1699,MATCH(CHP_check_vensim_data!$H67,PROTRA_capacity!$F$3:$F$1699,0))/INDEX(PROTRA_capacity!L$3:L$1699,MATCH(CHP_check_vensim_data!$I67,PROTRA_capacity!$F$3:$F$1699,0))
)))</f>
        <v/>
      </c>
      <c r="Q67" s="16" t="str">
        <f>IF(AND(INDEX(PROTRA_capacity!M$3:M$1699,MATCH(CHP_check_vensim_data!$H67,PROTRA_capacity!$F$3:$F$1699,0))&lt;&gt;0,INDEX(PROTRA_capacity!M$3:M$1699,MATCH(CHP_check_vensim_data!$I67,PROTRA_capacity!$F$3:$F$1699,0))=0),"elec 0, heat not",
IF(AND(INDEX(PROTRA_capacity!M$3:M$1699,MATCH(CHP_check_vensim_data!$I67,PROTRA_capacity!$F$3:$F$1699,0))&lt;&gt;0,INDEX(PROTRA_capacity!M$3:M$1699,MATCH(CHP_check_vensim_data!$H67,PROTRA_capacity!$F$3:$F$1699,0))=0),"heat 0, elec not",
IF(AND(INDEX(PROTRA_capacity!M$3:M$1699,MATCH(CHP_check_vensim_data!$I67,PROTRA_capacity!$F$3:$F$1699,0))=0,INDEX(PROTRA_capacity!M$3:M$1699,MATCH(CHP_check_vensim_data!$H67,PROTRA_capacity!$F$3:$F$1699,0))=0),"",
INDEX(PROTRA_capacity!M$3:M$1699,MATCH(CHP_check_vensim_data!$H67,PROTRA_capacity!$F$3:$F$1699,0))/INDEX(PROTRA_capacity!M$3:M$1699,MATCH(CHP_check_vensim_data!$I67,PROTRA_capacity!$F$3:$F$1699,0))
)))</f>
        <v/>
      </c>
      <c r="R67" s="16" t="str">
        <f>IF(AND(INDEX(PROTRA_capacity!N$3:N$1699,MATCH(CHP_check_vensim_data!$H67,PROTRA_capacity!$F$3:$F$1699,0))&lt;&gt;0,INDEX(PROTRA_capacity!N$3:N$1699,MATCH(CHP_check_vensim_data!$I67,PROTRA_capacity!$F$3:$F$1699,0))=0),"elec 0, heat not",
IF(AND(INDEX(PROTRA_capacity!N$3:N$1699,MATCH(CHP_check_vensim_data!$I67,PROTRA_capacity!$F$3:$F$1699,0))&lt;&gt;0,INDEX(PROTRA_capacity!N$3:N$1699,MATCH(CHP_check_vensim_data!$H67,PROTRA_capacity!$F$3:$F$1699,0))=0),"heat 0, elec not",
IF(AND(INDEX(PROTRA_capacity!N$3:N$1699,MATCH(CHP_check_vensim_data!$I67,PROTRA_capacity!$F$3:$F$1699,0))=0,INDEX(PROTRA_capacity!N$3:N$1699,MATCH(CHP_check_vensim_data!$H67,PROTRA_capacity!$F$3:$F$1699,0))=0),"",
INDEX(PROTRA_capacity!N$3:N$1699,MATCH(CHP_check_vensim_data!$H67,PROTRA_capacity!$F$3:$F$1699,0))/INDEX(PROTRA_capacity!N$3:N$1699,MATCH(CHP_check_vensim_data!$I67,PROTRA_capacity!$F$3:$F$1699,0))
)))</f>
        <v/>
      </c>
      <c r="S67" s="16" t="str">
        <f>IF(AND(INDEX(PROTRA_capacity!O$3:O$1699,MATCH(CHP_check_vensim_data!$H67,PROTRA_capacity!$F$3:$F$1699,0))&lt;&gt;0,INDEX(PROTRA_capacity!O$3:O$1699,MATCH(CHP_check_vensim_data!$I67,PROTRA_capacity!$F$3:$F$1699,0))=0),"elec 0, heat not",
IF(AND(INDEX(PROTRA_capacity!O$3:O$1699,MATCH(CHP_check_vensim_data!$I67,PROTRA_capacity!$F$3:$F$1699,0))&lt;&gt;0,INDEX(PROTRA_capacity!O$3:O$1699,MATCH(CHP_check_vensim_data!$H67,PROTRA_capacity!$F$3:$F$1699,0))=0),"heat 0, elec not",
IF(AND(INDEX(PROTRA_capacity!O$3:O$1699,MATCH(CHP_check_vensim_data!$I67,PROTRA_capacity!$F$3:$F$1699,0))=0,INDEX(PROTRA_capacity!O$3:O$1699,MATCH(CHP_check_vensim_data!$H67,PROTRA_capacity!$F$3:$F$1699,0))=0),"",
INDEX(PROTRA_capacity!O$3:O$1699,MATCH(CHP_check_vensim_data!$H67,PROTRA_capacity!$F$3:$F$1699,0))/INDEX(PROTRA_capacity!O$3:O$1699,MATCH(CHP_check_vensim_data!$I67,PROTRA_capacity!$F$3:$F$1699,0))
)))</f>
        <v/>
      </c>
      <c r="T67" s="16" t="str">
        <f>IF(AND(INDEX(PROTRA_capacity!P$3:P$1699,MATCH(CHP_check_vensim_data!$H67,PROTRA_capacity!$F$3:$F$1699,0))&lt;&gt;0,INDEX(PROTRA_capacity!P$3:P$1699,MATCH(CHP_check_vensim_data!$I67,PROTRA_capacity!$F$3:$F$1699,0))=0),"elec 0, heat not",
IF(AND(INDEX(PROTRA_capacity!P$3:P$1699,MATCH(CHP_check_vensim_data!$I67,PROTRA_capacity!$F$3:$F$1699,0))&lt;&gt;0,INDEX(PROTRA_capacity!P$3:P$1699,MATCH(CHP_check_vensim_data!$H67,PROTRA_capacity!$F$3:$F$1699,0))=0),"heat 0, elec not",
IF(AND(INDEX(PROTRA_capacity!P$3:P$1699,MATCH(CHP_check_vensim_data!$I67,PROTRA_capacity!$F$3:$F$1699,0))=0,INDEX(PROTRA_capacity!P$3:P$1699,MATCH(CHP_check_vensim_data!$H67,PROTRA_capacity!$F$3:$F$1699,0))=0),"",
INDEX(PROTRA_capacity!P$3:P$1699,MATCH(CHP_check_vensim_data!$H67,PROTRA_capacity!$F$3:$F$1699,0))/INDEX(PROTRA_capacity!P$3:P$1699,MATCH(CHP_check_vensim_data!$I67,PROTRA_capacity!$F$3:$F$1699,0))
)))</f>
        <v/>
      </c>
      <c r="U67" s="16" t="str">
        <f>IF(AND(INDEX(PROTRA_capacity!Q$3:Q$1699,MATCH(CHP_check_vensim_data!$H67,PROTRA_capacity!$F$3:$F$1699,0))&lt;&gt;0,INDEX(PROTRA_capacity!Q$3:Q$1699,MATCH(CHP_check_vensim_data!$I67,PROTRA_capacity!$F$3:$F$1699,0))=0),"elec 0, heat not",
IF(AND(INDEX(PROTRA_capacity!Q$3:Q$1699,MATCH(CHP_check_vensim_data!$I67,PROTRA_capacity!$F$3:$F$1699,0))&lt;&gt;0,INDEX(PROTRA_capacity!Q$3:Q$1699,MATCH(CHP_check_vensim_data!$H67,PROTRA_capacity!$F$3:$F$1699,0))=0),"heat 0, elec not",
IF(AND(INDEX(PROTRA_capacity!Q$3:Q$1699,MATCH(CHP_check_vensim_data!$I67,PROTRA_capacity!$F$3:$F$1699,0))=0,INDEX(PROTRA_capacity!Q$3:Q$1699,MATCH(CHP_check_vensim_data!$H67,PROTRA_capacity!$F$3:$F$1699,0))=0),"",
INDEX(PROTRA_capacity!Q$3:Q$1699,MATCH(CHP_check_vensim_data!$H67,PROTRA_capacity!$F$3:$F$1699,0))/INDEX(PROTRA_capacity!Q$3:Q$1699,MATCH(CHP_check_vensim_data!$I67,PROTRA_capacity!$F$3:$F$1699,0))
)))</f>
        <v/>
      </c>
      <c r="V67" s="16" t="str">
        <f>IF(AND(INDEX(PROTRA_capacity!R$3:R$1699,MATCH(CHP_check_vensim_data!$H67,PROTRA_capacity!$F$3:$F$1699,0))&lt;&gt;0,INDEX(PROTRA_capacity!R$3:R$1699,MATCH(CHP_check_vensim_data!$I67,PROTRA_capacity!$F$3:$F$1699,0))=0),"elec 0, heat not",
IF(AND(INDEX(PROTRA_capacity!R$3:R$1699,MATCH(CHP_check_vensim_data!$I67,PROTRA_capacity!$F$3:$F$1699,0))&lt;&gt;0,INDEX(PROTRA_capacity!R$3:R$1699,MATCH(CHP_check_vensim_data!$H67,PROTRA_capacity!$F$3:$F$1699,0))=0),"heat 0, elec not",
IF(AND(INDEX(PROTRA_capacity!R$3:R$1699,MATCH(CHP_check_vensim_data!$I67,PROTRA_capacity!$F$3:$F$1699,0))=0,INDEX(PROTRA_capacity!R$3:R$1699,MATCH(CHP_check_vensim_data!$H67,PROTRA_capacity!$F$3:$F$1699,0))=0),"",
INDEX(PROTRA_capacity!R$3:R$1699,MATCH(CHP_check_vensim_data!$H67,PROTRA_capacity!$F$3:$F$1699,0))/INDEX(PROTRA_capacity!R$3:R$1699,MATCH(CHP_check_vensim_data!$I67,PROTRA_capacity!$F$3:$F$1699,0))
)))</f>
        <v/>
      </c>
      <c r="W67" s="16" t="str">
        <f>IF(AND(INDEX(PROTRA_capacity!S$3:S$1699,MATCH(CHP_check_vensim_data!$H67,PROTRA_capacity!$F$3:$F$1699,0))&lt;&gt;0,INDEX(PROTRA_capacity!S$3:S$1699,MATCH(CHP_check_vensim_data!$I67,PROTRA_capacity!$F$3:$F$1699,0))=0),"elec 0, heat not",
IF(AND(INDEX(PROTRA_capacity!S$3:S$1699,MATCH(CHP_check_vensim_data!$I67,PROTRA_capacity!$F$3:$F$1699,0))&lt;&gt;0,INDEX(PROTRA_capacity!S$3:S$1699,MATCH(CHP_check_vensim_data!$H67,PROTRA_capacity!$F$3:$F$1699,0))=0),"heat 0, elec not",
IF(AND(INDEX(PROTRA_capacity!S$3:S$1699,MATCH(CHP_check_vensim_data!$I67,PROTRA_capacity!$F$3:$F$1699,0))=0,INDEX(PROTRA_capacity!S$3:S$1699,MATCH(CHP_check_vensim_data!$H67,PROTRA_capacity!$F$3:$F$1699,0))=0),"",
INDEX(PROTRA_capacity!S$3:S$1699,MATCH(CHP_check_vensim_data!$H67,PROTRA_capacity!$F$3:$F$1699,0))/INDEX(PROTRA_capacity!S$3:S$1699,MATCH(CHP_check_vensim_data!$I67,PROTRA_capacity!$F$3:$F$1699,0))
)))</f>
        <v/>
      </c>
      <c r="X67" s="16" t="str">
        <f>IF(AND(INDEX(PROTRA_capacity!T$3:T$1699,MATCH(CHP_check_vensim_data!$H67,PROTRA_capacity!$F$3:$F$1699,0))&lt;&gt;0,INDEX(PROTRA_capacity!T$3:T$1699,MATCH(CHP_check_vensim_data!$I67,PROTRA_capacity!$F$3:$F$1699,0))=0),"elec 0, heat not",
IF(AND(INDEX(PROTRA_capacity!T$3:T$1699,MATCH(CHP_check_vensim_data!$I67,PROTRA_capacity!$F$3:$F$1699,0))&lt;&gt;0,INDEX(PROTRA_capacity!T$3:T$1699,MATCH(CHP_check_vensim_data!$H67,PROTRA_capacity!$F$3:$F$1699,0))=0),"heat 0, elec not",
IF(AND(INDEX(PROTRA_capacity!T$3:T$1699,MATCH(CHP_check_vensim_data!$I67,PROTRA_capacity!$F$3:$F$1699,0))=0,INDEX(PROTRA_capacity!T$3:T$1699,MATCH(CHP_check_vensim_data!$H67,PROTRA_capacity!$F$3:$F$1699,0))=0),"",
INDEX(PROTRA_capacity!T$3:T$1699,MATCH(CHP_check_vensim_data!$H67,PROTRA_capacity!$F$3:$F$1699,0))/INDEX(PROTRA_capacity!T$3:T$1699,MATCH(CHP_check_vensim_data!$I67,PROTRA_capacity!$F$3:$F$1699,0))
)))</f>
        <v/>
      </c>
      <c r="Y67" s="16" t="str">
        <f>IF(AND(INDEX(PROTRA_capacity!U$3:U$1699,MATCH(CHP_check_vensim_data!$H67,PROTRA_capacity!$F$3:$F$1699,0))&lt;&gt;0,INDEX(PROTRA_capacity!U$3:U$1699,MATCH(CHP_check_vensim_data!$I67,PROTRA_capacity!$F$3:$F$1699,0))=0),"elec 0, heat not",
IF(AND(INDEX(PROTRA_capacity!U$3:U$1699,MATCH(CHP_check_vensim_data!$I67,PROTRA_capacity!$F$3:$F$1699,0))&lt;&gt;0,INDEX(PROTRA_capacity!U$3:U$1699,MATCH(CHP_check_vensim_data!$H67,PROTRA_capacity!$F$3:$F$1699,0))=0),"heat 0, elec not",
IF(AND(INDEX(PROTRA_capacity!U$3:U$1699,MATCH(CHP_check_vensim_data!$I67,PROTRA_capacity!$F$3:$F$1699,0))=0,INDEX(PROTRA_capacity!U$3:U$1699,MATCH(CHP_check_vensim_data!$H67,PROTRA_capacity!$F$3:$F$1699,0))=0),"",
INDEX(PROTRA_capacity!U$3:U$1699,MATCH(CHP_check_vensim_data!$H67,PROTRA_capacity!$F$3:$F$1699,0))/INDEX(PROTRA_capacity!U$3:U$1699,MATCH(CHP_check_vensim_data!$I67,PROTRA_capacity!$F$3:$F$1699,0))
)))</f>
        <v/>
      </c>
      <c r="Z67" s="72" t="e">
        <f t="shared" si="3"/>
        <v>#DIV/0!</v>
      </c>
    </row>
    <row r="68" spans="1:27" x14ac:dyDescent="0.35">
      <c r="A68" t="s">
        <v>77</v>
      </c>
      <c r="B68" t="s">
        <v>41</v>
      </c>
      <c r="C68" t="str">
        <f t="shared" si="37"/>
        <v>LROW_TO_heat</v>
      </c>
      <c r="D68" t="str">
        <f t="shared" si="38"/>
        <v>PROTRA_CHP_HP_I</v>
      </c>
      <c r="E68" t="s">
        <v>5</v>
      </c>
      <c r="F68" t="str">
        <f t="shared" si="39"/>
        <v>CHP</v>
      </c>
      <c r="G68" t="str">
        <f t="shared" si="31"/>
        <v>sil</v>
      </c>
      <c r="H68" t="str">
        <f t="shared" si="32"/>
        <v>LROWTO_heatPROTRA_CHP_solid_fossil</v>
      </c>
      <c r="I68" t="str">
        <f t="shared" si="33"/>
        <v>LROWTO_elecPROTRA_CHP_solid_fossil</v>
      </c>
      <c r="J68" s="16" t="e">
        <f>IF(AND(INDEX(PROTRA_capacity!#REF!,MATCH(CHP_check_vensim_data!$H68,PROTRA_capacity!$F$3:$F$1699,0))&lt;&gt;0,INDEX(PROTRA_capacity!#REF!,MATCH(CHP_check_vensim_data!$I68,PROTRA_capacity!$F$3:$F$1699,0))=0),"elec 0, heat not",
IF(AND(INDEX(PROTRA_capacity!#REF!,MATCH(CHP_check_vensim_data!$I68,PROTRA_capacity!$F$3:$F$1699,0))&lt;&gt;0,INDEX(PROTRA_capacity!#REF!,MATCH(CHP_check_vensim_data!$H68,PROTRA_capacity!$F$3:$F$1699,0))=0),"heat 0, elec not",
IF(AND(INDEX(PROTRA_capacity!#REF!,MATCH(CHP_check_vensim_data!$I68,PROTRA_capacity!$F$3:$F$1699,0))=0,INDEX(PROTRA_capacity!#REF!,MATCH(CHP_check_vensim_data!$H68,PROTRA_capacity!$F$3:$F$1699,0))=0),"",
INDEX(PROTRA_capacity!#REF!,MATCH(CHP_check_vensim_data!$H68,PROTRA_capacity!$F$3:$F$1699,0))/INDEX(PROTRA_capacity!#REF!,MATCH(CHP_check_vensim_data!$I68,PROTRA_capacity!$F$3:$F$1699,0))
)))</f>
        <v>#REF!</v>
      </c>
      <c r="K68" s="16">
        <f>IF(AND(INDEX(PROTRA_capacity!G$3:G$1699,MATCH(CHP_check_vensim_data!$H68,PROTRA_capacity!$F$3:$F$1699,0))&lt;&gt;0,INDEX(PROTRA_capacity!G$3:G$1699,MATCH(CHP_check_vensim_data!$I68,PROTRA_capacity!$F$3:$F$1699,0))=0),"elec 0, heat not",
IF(AND(INDEX(PROTRA_capacity!G$3:G$1699,MATCH(CHP_check_vensim_data!$I68,PROTRA_capacity!$F$3:$F$1699,0))&lt;&gt;0,INDEX(PROTRA_capacity!G$3:G$1699,MATCH(CHP_check_vensim_data!$H68,PROTRA_capacity!$F$3:$F$1699,0))=0),"heat 0, elec not",
IF(AND(INDEX(PROTRA_capacity!G$3:G$1699,MATCH(CHP_check_vensim_data!$I68,PROTRA_capacity!$F$3:$F$1699,0))=0,INDEX(PROTRA_capacity!G$3:G$1699,MATCH(CHP_check_vensim_data!$H68,PROTRA_capacity!$F$3:$F$1699,0))=0),"",
INDEX(PROTRA_capacity!G$3:G$1699,MATCH(CHP_check_vensim_data!$H68,PROTRA_capacity!$F$3:$F$1699,0))/INDEX(PROTRA_capacity!G$3:G$1699,MATCH(CHP_check_vensim_data!$I68,PROTRA_capacity!$F$3:$F$1699,0))
)))</f>
        <v>1.3019938718133208</v>
      </c>
      <c r="L68" s="16">
        <f>IF(AND(INDEX(PROTRA_capacity!H$3:H$1699,MATCH(CHP_check_vensim_data!$H68,PROTRA_capacity!$F$3:$F$1699,0))&lt;&gt;0,INDEX(PROTRA_capacity!H$3:H$1699,MATCH(CHP_check_vensim_data!$I68,PROTRA_capacity!$F$3:$F$1699,0))=0),"elec 0, heat not",
IF(AND(INDEX(PROTRA_capacity!H$3:H$1699,MATCH(CHP_check_vensim_data!$I68,PROTRA_capacity!$F$3:$F$1699,0))&lt;&gt;0,INDEX(PROTRA_capacity!H$3:H$1699,MATCH(CHP_check_vensim_data!$H68,PROTRA_capacity!$F$3:$F$1699,0))=0),"heat 0, elec not",
IF(AND(INDEX(PROTRA_capacity!H$3:H$1699,MATCH(CHP_check_vensim_data!$I68,PROTRA_capacity!$F$3:$F$1699,0))=0,INDEX(PROTRA_capacity!H$3:H$1699,MATCH(CHP_check_vensim_data!$H68,PROTRA_capacity!$F$3:$F$1699,0))=0),"",
INDEX(PROTRA_capacity!H$3:H$1699,MATCH(CHP_check_vensim_data!$H68,PROTRA_capacity!$F$3:$F$1699,0))/INDEX(PROTRA_capacity!H$3:H$1699,MATCH(CHP_check_vensim_data!$I68,PROTRA_capacity!$F$3:$F$1699,0))
)))</f>
        <v>1.4217466667695779</v>
      </c>
      <c r="M68" s="16">
        <f>IF(AND(INDEX(PROTRA_capacity!I$3:I$1699,MATCH(CHP_check_vensim_data!$H68,PROTRA_capacity!$F$3:$F$1699,0))&lt;&gt;0,INDEX(PROTRA_capacity!I$3:I$1699,MATCH(CHP_check_vensim_data!$I68,PROTRA_capacity!$F$3:$F$1699,0))=0),"elec 0, heat not",
IF(AND(INDEX(PROTRA_capacity!I$3:I$1699,MATCH(CHP_check_vensim_data!$I68,PROTRA_capacity!$F$3:$F$1699,0))&lt;&gt;0,INDEX(PROTRA_capacity!I$3:I$1699,MATCH(CHP_check_vensim_data!$H68,PROTRA_capacity!$F$3:$F$1699,0))=0),"heat 0, elec not",
IF(AND(INDEX(PROTRA_capacity!I$3:I$1699,MATCH(CHP_check_vensim_data!$I68,PROTRA_capacity!$F$3:$F$1699,0))=0,INDEX(PROTRA_capacity!I$3:I$1699,MATCH(CHP_check_vensim_data!$H68,PROTRA_capacity!$F$3:$F$1699,0))=0),"",
INDEX(PROTRA_capacity!I$3:I$1699,MATCH(CHP_check_vensim_data!$H68,PROTRA_capacity!$F$3:$F$1699,0))/INDEX(PROTRA_capacity!I$3:I$1699,MATCH(CHP_check_vensim_data!$I68,PROTRA_capacity!$F$3:$F$1699,0))
)))</f>
        <v>1.404322202738145</v>
      </c>
      <c r="N68" s="16">
        <f>IF(AND(INDEX(PROTRA_capacity!J$3:J$1699,MATCH(CHP_check_vensim_data!$H68,PROTRA_capacity!$F$3:$F$1699,0))&lt;&gt;0,INDEX(PROTRA_capacity!J$3:J$1699,MATCH(CHP_check_vensim_data!$I68,PROTRA_capacity!$F$3:$F$1699,0))=0),"elec 0, heat not",
IF(AND(INDEX(PROTRA_capacity!J$3:J$1699,MATCH(CHP_check_vensim_data!$I68,PROTRA_capacity!$F$3:$F$1699,0))&lt;&gt;0,INDEX(PROTRA_capacity!J$3:J$1699,MATCH(CHP_check_vensim_data!$H68,PROTRA_capacity!$F$3:$F$1699,0))=0),"heat 0, elec not",
IF(AND(INDEX(PROTRA_capacity!J$3:J$1699,MATCH(CHP_check_vensim_data!$I68,PROTRA_capacity!$F$3:$F$1699,0))=0,INDEX(PROTRA_capacity!J$3:J$1699,MATCH(CHP_check_vensim_data!$H68,PROTRA_capacity!$F$3:$F$1699,0))=0),"",
INDEX(PROTRA_capacity!J$3:J$1699,MATCH(CHP_check_vensim_data!$H68,PROTRA_capacity!$F$3:$F$1699,0))/INDEX(PROTRA_capacity!J$3:J$1699,MATCH(CHP_check_vensim_data!$I68,PROTRA_capacity!$F$3:$F$1699,0))
)))</f>
        <v>1.391934680369197</v>
      </c>
      <c r="O68" s="16">
        <f>IF(AND(INDEX(PROTRA_capacity!K$3:K$1699,MATCH(CHP_check_vensim_data!$H68,PROTRA_capacity!$F$3:$F$1699,0))&lt;&gt;0,INDEX(PROTRA_capacity!K$3:K$1699,MATCH(CHP_check_vensim_data!$I68,PROTRA_capacity!$F$3:$F$1699,0))=0),"elec 0, heat not",
IF(AND(INDEX(PROTRA_capacity!K$3:K$1699,MATCH(CHP_check_vensim_data!$I68,PROTRA_capacity!$F$3:$F$1699,0))&lt;&gt;0,INDEX(PROTRA_capacity!K$3:K$1699,MATCH(CHP_check_vensim_data!$H68,PROTRA_capacity!$F$3:$F$1699,0))=0),"heat 0, elec not",
IF(AND(INDEX(PROTRA_capacity!K$3:K$1699,MATCH(CHP_check_vensim_data!$I68,PROTRA_capacity!$F$3:$F$1699,0))=0,INDEX(PROTRA_capacity!K$3:K$1699,MATCH(CHP_check_vensim_data!$H68,PROTRA_capacity!$F$3:$F$1699,0))=0),"",
INDEX(PROTRA_capacity!K$3:K$1699,MATCH(CHP_check_vensim_data!$H68,PROTRA_capacity!$F$3:$F$1699,0))/INDEX(PROTRA_capacity!K$3:K$1699,MATCH(CHP_check_vensim_data!$I68,PROTRA_capacity!$F$3:$F$1699,0))
)))</f>
        <v>1.3698380736817592</v>
      </c>
      <c r="P68" s="16">
        <f>IF(AND(INDEX(PROTRA_capacity!L$3:L$1699,MATCH(CHP_check_vensim_data!$H68,PROTRA_capacity!$F$3:$F$1699,0))&lt;&gt;0,INDEX(PROTRA_capacity!L$3:L$1699,MATCH(CHP_check_vensim_data!$I68,PROTRA_capacity!$F$3:$F$1699,0))=0),"elec 0, heat not",
IF(AND(INDEX(PROTRA_capacity!L$3:L$1699,MATCH(CHP_check_vensim_data!$I68,PROTRA_capacity!$F$3:$F$1699,0))&lt;&gt;0,INDEX(PROTRA_capacity!L$3:L$1699,MATCH(CHP_check_vensim_data!$H68,PROTRA_capacity!$F$3:$F$1699,0))=0),"heat 0, elec not",
IF(AND(INDEX(PROTRA_capacity!L$3:L$1699,MATCH(CHP_check_vensim_data!$I68,PROTRA_capacity!$F$3:$F$1699,0))=0,INDEX(PROTRA_capacity!L$3:L$1699,MATCH(CHP_check_vensim_data!$H68,PROTRA_capacity!$F$3:$F$1699,0))=0),"",
INDEX(PROTRA_capacity!L$3:L$1699,MATCH(CHP_check_vensim_data!$H68,PROTRA_capacity!$F$3:$F$1699,0))/INDEX(PROTRA_capacity!L$3:L$1699,MATCH(CHP_check_vensim_data!$I68,PROTRA_capacity!$F$3:$F$1699,0))
)))</f>
        <v>1.3220058996709678</v>
      </c>
      <c r="Q68" s="16">
        <f>IF(AND(INDEX(PROTRA_capacity!M$3:M$1699,MATCH(CHP_check_vensim_data!$H68,PROTRA_capacity!$F$3:$F$1699,0))&lt;&gt;0,INDEX(PROTRA_capacity!M$3:M$1699,MATCH(CHP_check_vensim_data!$I68,PROTRA_capacity!$F$3:$F$1699,0))=0),"elec 0, heat not",
IF(AND(INDEX(PROTRA_capacity!M$3:M$1699,MATCH(CHP_check_vensim_data!$I68,PROTRA_capacity!$F$3:$F$1699,0))&lt;&gt;0,INDEX(PROTRA_capacity!M$3:M$1699,MATCH(CHP_check_vensim_data!$H68,PROTRA_capacity!$F$3:$F$1699,0))=0),"heat 0, elec not",
IF(AND(INDEX(PROTRA_capacity!M$3:M$1699,MATCH(CHP_check_vensim_data!$I68,PROTRA_capacity!$F$3:$F$1699,0))=0,INDEX(PROTRA_capacity!M$3:M$1699,MATCH(CHP_check_vensim_data!$H68,PROTRA_capacity!$F$3:$F$1699,0))=0),"",
INDEX(PROTRA_capacity!M$3:M$1699,MATCH(CHP_check_vensim_data!$H68,PROTRA_capacity!$F$3:$F$1699,0))/INDEX(PROTRA_capacity!M$3:M$1699,MATCH(CHP_check_vensim_data!$I68,PROTRA_capacity!$F$3:$F$1699,0))
)))</f>
        <v>1.3421170991164704</v>
      </c>
      <c r="R68" s="16">
        <f>IF(AND(INDEX(PROTRA_capacity!N$3:N$1699,MATCH(CHP_check_vensim_data!$H68,PROTRA_capacity!$F$3:$F$1699,0))&lt;&gt;0,INDEX(PROTRA_capacity!N$3:N$1699,MATCH(CHP_check_vensim_data!$I68,PROTRA_capacity!$F$3:$F$1699,0))=0),"elec 0, heat not",
IF(AND(INDEX(PROTRA_capacity!N$3:N$1699,MATCH(CHP_check_vensim_data!$I68,PROTRA_capacity!$F$3:$F$1699,0))&lt;&gt;0,INDEX(PROTRA_capacity!N$3:N$1699,MATCH(CHP_check_vensim_data!$H68,PROTRA_capacity!$F$3:$F$1699,0))=0),"heat 0, elec not",
IF(AND(INDEX(PROTRA_capacity!N$3:N$1699,MATCH(CHP_check_vensim_data!$I68,PROTRA_capacity!$F$3:$F$1699,0))=0,INDEX(PROTRA_capacity!N$3:N$1699,MATCH(CHP_check_vensim_data!$H68,PROTRA_capacity!$F$3:$F$1699,0))=0),"",
INDEX(PROTRA_capacity!N$3:N$1699,MATCH(CHP_check_vensim_data!$H68,PROTRA_capacity!$F$3:$F$1699,0))/INDEX(PROTRA_capacity!N$3:N$1699,MATCH(CHP_check_vensim_data!$I68,PROTRA_capacity!$F$3:$F$1699,0))
)))</f>
        <v>1.2151350779163499</v>
      </c>
      <c r="S68" s="16">
        <f>IF(AND(INDEX(PROTRA_capacity!O$3:O$1699,MATCH(CHP_check_vensim_data!$H68,PROTRA_capacity!$F$3:$F$1699,0))&lt;&gt;0,INDEX(PROTRA_capacity!O$3:O$1699,MATCH(CHP_check_vensim_data!$I68,PROTRA_capacity!$F$3:$F$1699,0))=0),"elec 0, heat not",
IF(AND(INDEX(PROTRA_capacity!O$3:O$1699,MATCH(CHP_check_vensim_data!$I68,PROTRA_capacity!$F$3:$F$1699,0))&lt;&gt;0,INDEX(PROTRA_capacity!O$3:O$1699,MATCH(CHP_check_vensim_data!$H68,PROTRA_capacity!$F$3:$F$1699,0))=0),"heat 0, elec not",
IF(AND(INDEX(PROTRA_capacity!O$3:O$1699,MATCH(CHP_check_vensim_data!$I68,PROTRA_capacity!$F$3:$F$1699,0))=0,INDEX(PROTRA_capacity!O$3:O$1699,MATCH(CHP_check_vensim_data!$H68,PROTRA_capacity!$F$3:$F$1699,0))=0),"",
INDEX(PROTRA_capacity!O$3:O$1699,MATCH(CHP_check_vensim_data!$H68,PROTRA_capacity!$F$3:$F$1699,0))/INDEX(PROTRA_capacity!O$3:O$1699,MATCH(CHP_check_vensim_data!$I68,PROTRA_capacity!$F$3:$F$1699,0))
)))</f>
        <v>1.1829445871116724</v>
      </c>
      <c r="T68" s="16">
        <f>IF(AND(INDEX(PROTRA_capacity!P$3:P$1699,MATCH(CHP_check_vensim_data!$H68,PROTRA_capacity!$F$3:$F$1699,0))&lt;&gt;0,INDEX(PROTRA_capacity!P$3:P$1699,MATCH(CHP_check_vensim_data!$I68,PROTRA_capacity!$F$3:$F$1699,0))=0),"elec 0, heat not",
IF(AND(INDEX(PROTRA_capacity!P$3:P$1699,MATCH(CHP_check_vensim_data!$I68,PROTRA_capacity!$F$3:$F$1699,0))&lt;&gt;0,INDEX(PROTRA_capacity!P$3:P$1699,MATCH(CHP_check_vensim_data!$H68,PROTRA_capacity!$F$3:$F$1699,0))=0),"heat 0, elec not",
IF(AND(INDEX(PROTRA_capacity!P$3:P$1699,MATCH(CHP_check_vensim_data!$I68,PROTRA_capacity!$F$3:$F$1699,0))=0,INDEX(PROTRA_capacity!P$3:P$1699,MATCH(CHP_check_vensim_data!$H68,PROTRA_capacity!$F$3:$F$1699,0))=0),"",
INDEX(PROTRA_capacity!P$3:P$1699,MATCH(CHP_check_vensim_data!$H68,PROTRA_capacity!$F$3:$F$1699,0))/INDEX(PROTRA_capacity!P$3:P$1699,MATCH(CHP_check_vensim_data!$I68,PROTRA_capacity!$F$3:$F$1699,0))
)))</f>
        <v>1.1616312959807127</v>
      </c>
      <c r="U68" s="16">
        <f>IF(AND(INDEX(PROTRA_capacity!Q$3:Q$1699,MATCH(CHP_check_vensim_data!$H68,PROTRA_capacity!$F$3:$F$1699,0))&lt;&gt;0,INDEX(PROTRA_capacity!Q$3:Q$1699,MATCH(CHP_check_vensim_data!$I68,PROTRA_capacity!$F$3:$F$1699,0))=0),"elec 0, heat not",
IF(AND(INDEX(PROTRA_capacity!Q$3:Q$1699,MATCH(CHP_check_vensim_data!$I68,PROTRA_capacity!$F$3:$F$1699,0))&lt;&gt;0,INDEX(PROTRA_capacity!Q$3:Q$1699,MATCH(CHP_check_vensim_data!$H68,PROTRA_capacity!$F$3:$F$1699,0))=0),"heat 0, elec not",
IF(AND(INDEX(PROTRA_capacity!Q$3:Q$1699,MATCH(CHP_check_vensim_data!$I68,PROTRA_capacity!$F$3:$F$1699,0))=0,INDEX(PROTRA_capacity!Q$3:Q$1699,MATCH(CHP_check_vensim_data!$H68,PROTRA_capacity!$F$3:$F$1699,0))=0),"",
INDEX(PROTRA_capacity!Q$3:Q$1699,MATCH(CHP_check_vensim_data!$H68,PROTRA_capacity!$F$3:$F$1699,0))/INDEX(PROTRA_capacity!Q$3:Q$1699,MATCH(CHP_check_vensim_data!$I68,PROTRA_capacity!$F$3:$F$1699,0))
)))</f>
        <v>0.97995502658947542</v>
      </c>
      <c r="V68" s="16">
        <f>IF(AND(INDEX(PROTRA_capacity!R$3:R$1699,MATCH(CHP_check_vensim_data!$H68,PROTRA_capacity!$F$3:$F$1699,0))&lt;&gt;0,INDEX(PROTRA_capacity!R$3:R$1699,MATCH(CHP_check_vensim_data!$I68,PROTRA_capacity!$F$3:$F$1699,0))=0),"elec 0, heat not",
IF(AND(INDEX(PROTRA_capacity!R$3:R$1699,MATCH(CHP_check_vensim_data!$I68,PROTRA_capacity!$F$3:$F$1699,0))&lt;&gt;0,INDEX(PROTRA_capacity!R$3:R$1699,MATCH(CHP_check_vensim_data!$H68,PROTRA_capacity!$F$3:$F$1699,0))=0),"heat 0, elec not",
IF(AND(INDEX(PROTRA_capacity!R$3:R$1699,MATCH(CHP_check_vensim_data!$I68,PROTRA_capacity!$F$3:$F$1699,0))=0,INDEX(PROTRA_capacity!R$3:R$1699,MATCH(CHP_check_vensim_data!$H68,PROTRA_capacity!$F$3:$F$1699,0))=0),"",
INDEX(PROTRA_capacity!R$3:R$1699,MATCH(CHP_check_vensim_data!$H68,PROTRA_capacity!$F$3:$F$1699,0))/INDEX(PROTRA_capacity!R$3:R$1699,MATCH(CHP_check_vensim_data!$I68,PROTRA_capacity!$F$3:$F$1699,0))
)))</f>
        <v>0.98580261790719048</v>
      </c>
      <c r="W68" s="16">
        <f>IF(AND(INDEX(PROTRA_capacity!S$3:S$1699,MATCH(CHP_check_vensim_data!$H68,PROTRA_capacity!$F$3:$F$1699,0))&lt;&gt;0,INDEX(PROTRA_capacity!S$3:S$1699,MATCH(CHP_check_vensim_data!$I68,PROTRA_capacity!$F$3:$F$1699,0))=0),"elec 0, heat not",
IF(AND(INDEX(PROTRA_capacity!S$3:S$1699,MATCH(CHP_check_vensim_data!$I68,PROTRA_capacity!$F$3:$F$1699,0))&lt;&gt;0,INDEX(PROTRA_capacity!S$3:S$1699,MATCH(CHP_check_vensim_data!$H68,PROTRA_capacity!$F$3:$F$1699,0))=0),"heat 0, elec not",
IF(AND(INDEX(PROTRA_capacity!S$3:S$1699,MATCH(CHP_check_vensim_data!$I68,PROTRA_capacity!$F$3:$F$1699,0))=0,INDEX(PROTRA_capacity!S$3:S$1699,MATCH(CHP_check_vensim_data!$H68,PROTRA_capacity!$F$3:$F$1699,0))=0),"",
INDEX(PROTRA_capacity!S$3:S$1699,MATCH(CHP_check_vensim_data!$H68,PROTRA_capacity!$F$3:$F$1699,0))/INDEX(PROTRA_capacity!S$3:S$1699,MATCH(CHP_check_vensim_data!$I68,PROTRA_capacity!$F$3:$F$1699,0))
)))</f>
        <v>0.99211236504241707</v>
      </c>
      <c r="X68" s="16">
        <f>IF(AND(INDEX(PROTRA_capacity!T$3:T$1699,MATCH(CHP_check_vensim_data!$H68,PROTRA_capacity!$F$3:$F$1699,0))&lt;&gt;0,INDEX(PROTRA_capacity!T$3:T$1699,MATCH(CHP_check_vensim_data!$I68,PROTRA_capacity!$F$3:$F$1699,0))=0),"elec 0, heat not",
IF(AND(INDEX(PROTRA_capacity!T$3:T$1699,MATCH(CHP_check_vensim_data!$I68,PROTRA_capacity!$F$3:$F$1699,0))&lt;&gt;0,INDEX(PROTRA_capacity!T$3:T$1699,MATCH(CHP_check_vensim_data!$H68,PROTRA_capacity!$F$3:$F$1699,0))=0),"heat 0, elec not",
IF(AND(INDEX(PROTRA_capacity!T$3:T$1699,MATCH(CHP_check_vensim_data!$I68,PROTRA_capacity!$F$3:$F$1699,0))=0,INDEX(PROTRA_capacity!T$3:T$1699,MATCH(CHP_check_vensim_data!$H68,PROTRA_capacity!$F$3:$F$1699,0))=0),"",
INDEX(PROTRA_capacity!T$3:T$1699,MATCH(CHP_check_vensim_data!$H68,PROTRA_capacity!$F$3:$F$1699,0))/INDEX(PROTRA_capacity!T$3:T$1699,MATCH(CHP_check_vensim_data!$I68,PROTRA_capacity!$F$3:$F$1699,0))
)))</f>
        <v>0.88427166901542931</v>
      </c>
      <c r="Y68" s="16">
        <f>IF(AND(INDEX(PROTRA_capacity!U$3:U$1699,MATCH(CHP_check_vensim_data!$H68,PROTRA_capacity!$F$3:$F$1699,0))&lt;&gt;0,INDEX(PROTRA_capacity!U$3:U$1699,MATCH(CHP_check_vensim_data!$I68,PROTRA_capacity!$F$3:$F$1699,0))=0),"elec 0, heat not",
IF(AND(INDEX(PROTRA_capacity!U$3:U$1699,MATCH(CHP_check_vensim_data!$I68,PROTRA_capacity!$F$3:$F$1699,0))&lt;&gt;0,INDEX(PROTRA_capacity!U$3:U$1699,MATCH(CHP_check_vensim_data!$H68,PROTRA_capacity!$F$3:$F$1699,0))=0),"heat 0, elec not",
IF(AND(INDEX(PROTRA_capacity!U$3:U$1699,MATCH(CHP_check_vensim_data!$I68,PROTRA_capacity!$F$3:$F$1699,0))=0,INDEX(PROTRA_capacity!U$3:U$1699,MATCH(CHP_check_vensim_data!$H68,PROTRA_capacity!$F$3:$F$1699,0))=0),"",
INDEX(PROTRA_capacity!U$3:U$1699,MATCH(CHP_check_vensim_data!$H68,PROTRA_capacity!$F$3:$F$1699,0))/INDEX(PROTRA_capacity!U$3:U$1699,MATCH(CHP_check_vensim_data!$I68,PROTRA_capacity!$F$3:$F$1699,0))
)))</f>
        <v>0.84050893279961592</v>
      </c>
      <c r="Z68" s="72">
        <f t="shared" ref="Z68:Z102" si="40">AVERAGE(W68:Y68)</f>
        <v>0.90563098895248739</v>
      </c>
    </row>
    <row r="69" spans="1:27" x14ac:dyDescent="0.35">
      <c r="A69" t="s">
        <v>77</v>
      </c>
      <c r="B69" t="s">
        <v>41</v>
      </c>
      <c r="C69" t="str">
        <f t="shared" si="37"/>
        <v>LROW_TO_heat</v>
      </c>
      <c r="D69" t="str">
        <f t="shared" si="38"/>
        <v>PROTRA_CHP_HP_I</v>
      </c>
      <c r="E69" t="s">
        <v>6</v>
      </c>
      <c r="F69" t="str">
        <f t="shared" si="39"/>
        <v>CHP</v>
      </c>
      <c r="G69" t="str">
        <f t="shared" si="31"/>
        <v>CCS</v>
      </c>
      <c r="H69" t="str">
        <f t="shared" si="32"/>
        <v>LROWTO_heatPROTRA_CHP_solid_fossil_CCS</v>
      </c>
      <c r="I69" t="str">
        <f t="shared" si="33"/>
        <v>LROWTO_elecPROTRA_CHP_solid_fossil_CCS</v>
      </c>
      <c r="J69" s="16" t="e">
        <f>IF(AND(INDEX(PROTRA_capacity!#REF!,MATCH(CHP_check_vensim_data!$H69,PROTRA_capacity!$F$3:$F$1699,0))&lt;&gt;0,INDEX(PROTRA_capacity!#REF!,MATCH(CHP_check_vensim_data!$I69,PROTRA_capacity!$F$3:$F$1699,0))=0),"elec 0, heat not",
IF(AND(INDEX(PROTRA_capacity!#REF!,MATCH(CHP_check_vensim_data!$I69,PROTRA_capacity!$F$3:$F$1699,0))&lt;&gt;0,INDEX(PROTRA_capacity!#REF!,MATCH(CHP_check_vensim_data!$H69,PROTRA_capacity!$F$3:$F$1699,0))=0),"heat 0, elec not",
IF(AND(INDEX(PROTRA_capacity!#REF!,MATCH(CHP_check_vensim_data!$I69,PROTRA_capacity!$F$3:$F$1699,0))=0,INDEX(PROTRA_capacity!#REF!,MATCH(CHP_check_vensim_data!$H69,PROTRA_capacity!$F$3:$F$1699,0))=0),"",
INDEX(PROTRA_capacity!#REF!,MATCH(CHP_check_vensim_data!$H69,PROTRA_capacity!$F$3:$F$1699,0))/INDEX(PROTRA_capacity!#REF!,MATCH(CHP_check_vensim_data!$I69,PROTRA_capacity!$F$3:$F$1699,0))
)))</f>
        <v>#REF!</v>
      </c>
      <c r="K69" s="16" t="str">
        <f>IF(AND(INDEX(PROTRA_capacity!G$3:G$1699,MATCH(CHP_check_vensim_data!$H69,PROTRA_capacity!$F$3:$F$1699,0))&lt;&gt;0,INDEX(PROTRA_capacity!G$3:G$1699,MATCH(CHP_check_vensim_data!$I69,PROTRA_capacity!$F$3:$F$1699,0))=0),"elec 0, heat not",
IF(AND(INDEX(PROTRA_capacity!G$3:G$1699,MATCH(CHP_check_vensim_data!$I69,PROTRA_capacity!$F$3:$F$1699,0))&lt;&gt;0,INDEX(PROTRA_capacity!G$3:G$1699,MATCH(CHP_check_vensim_data!$H69,PROTRA_capacity!$F$3:$F$1699,0))=0),"heat 0, elec not",
IF(AND(INDEX(PROTRA_capacity!G$3:G$1699,MATCH(CHP_check_vensim_data!$I69,PROTRA_capacity!$F$3:$F$1699,0))=0,INDEX(PROTRA_capacity!G$3:G$1699,MATCH(CHP_check_vensim_data!$H69,PROTRA_capacity!$F$3:$F$1699,0))=0),"",
INDEX(PROTRA_capacity!G$3:G$1699,MATCH(CHP_check_vensim_data!$H69,PROTRA_capacity!$F$3:$F$1699,0))/INDEX(PROTRA_capacity!G$3:G$1699,MATCH(CHP_check_vensim_data!$I69,PROTRA_capacity!$F$3:$F$1699,0))
)))</f>
        <v/>
      </c>
      <c r="L69" s="16" t="str">
        <f>IF(AND(INDEX(PROTRA_capacity!H$3:H$1699,MATCH(CHP_check_vensim_data!$H69,PROTRA_capacity!$F$3:$F$1699,0))&lt;&gt;0,INDEX(PROTRA_capacity!H$3:H$1699,MATCH(CHP_check_vensim_data!$I69,PROTRA_capacity!$F$3:$F$1699,0))=0),"elec 0, heat not",
IF(AND(INDEX(PROTRA_capacity!H$3:H$1699,MATCH(CHP_check_vensim_data!$I69,PROTRA_capacity!$F$3:$F$1699,0))&lt;&gt;0,INDEX(PROTRA_capacity!H$3:H$1699,MATCH(CHP_check_vensim_data!$H69,PROTRA_capacity!$F$3:$F$1699,0))=0),"heat 0, elec not",
IF(AND(INDEX(PROTRA_capacity!H$3:H$1699,MATCH(CHP_check_vensim_data!$I69,PROTRA_capacity!$F$3:$F$1699,0))=0,INDEX(PROTRA_capacity!H$3:H$1699,MATCH(CHP_check_vensim_data!$H69,PROTRA_capacity!$F$3:$F$1699,0))=0),"",
INDEX(PROTRA_capacity!H$3:H$1699,MATCH(CHP_check_vensim_data!$H69,PROTRA_capacity!$F$3:$F$1699,0))/INDEX(PROTRA_capacity!H$3:H$1699,MATCH(CHP_check_vensim_data!$I69,PROTRA_capacity!$F$3:$F$1699,0))
)))</f>
        <v/>
      </c>
      <c r="M69" s="16" t="str">
        <f>IF(AND(INDEX(PROTRA_capacity!I$3:I$1699,MATCH(CHP_check_vensim_data!$H69,PROTRA_capacity!$F$3:$F$1699,0))&lt;&gt;0,INDEX(PROTRA_capacity!I$3:I$1699,MATCH(CHP_check_vensim_data!$I69,PROTRA_capacity!$F$3:$F$1699,0))=0),"elec 0, heat not",
IF(AND(INDEX(PROTRA_capacity!I$3:I$1699,MATCH(CHP_check_vensim_data!$I69,PROTRA_capacity!$F$3:$F$1699,0))&lt;&gt;0,INDEX(PROTRA_capacity!I$3:I$1699,MATCH(CHP_check_vensim_data!$H69,PROTRA_capacity!$F$3:$F$1699,0))=0),"heat 0, elec not",
IF(AND(INDEX(PROTRA_capacity!I$3:I$1699,MATCH(CHP_check_vensim_data!$I69,PROTRA_capacity!$F$3:$F$1699,0))=0,INDEX(PROTRA_capacity!I$3:I$1699,MATCH(CHP_check_vensim_data!$H69,PROTRA_capacity!$F$3:$F$1699,0))=0),"",
INDEX(PROTRA_capacity!I$3:I$1699,MATCH(CHP_check_vensim_data!$H69,PROTRA_capacity!$F$3:$F$1699,0))/INDEX(PROTRA_capacity!I$3:I$1699,MATCH(CHP_check_vensim_data!$I69,PROTRA_capacity!$F$3:$F$1699,0))
)))</f>
        <v/>
      </c>
      <c r="N69" s="16" t="str">
        <f>IF(AND(INDEX(PROTRA_capacity!J$3:J$1699,MATCH(CHP_check_vensim_data!$H69,PROTRA_capacity!$F$3:$F$1699,0))&lt;&gt;0,INDEX(PROTRA_capacity!J$3:J$1699,MATCH(CHP_check_vensim_data!$I69,PROTRA_capacity!$F$3:$F$1699,0))=0),"elec 0, heat not",
IF(AND(INDEX(PROTRA_capacity!J$3:J$1699,MATCH(CHP_check_vensim_data!$I69,PROTRA_capacity!$F$3:$F$1699,0))&lt;&gt;0,INDEX(PROTRA_capacity!J$3:J$1699,MATCH(CHP_check_vensim_data!$H69,PROTRA_capacity!$F$3:$F$1699,0))=0),"heat 0, elec not",
IF(AND(INDEX(PROTRA_capacity!J$3:J$1699,MATCH(CHP_check_vensim_data!$I69,PROTRA_capacity!$F$3:$F$1699,0))=0,INDEX(PROTRA_capacity!J$3:J$1699,MATCH(CHP_check_vensim_data!$H69,PROTRA_capacity!$F$3:$F$1699,0))=0),"",
INDEX(PROTRA_capacity!J$3:J$1699,MATCH(CHP_check_vensim_data!$H69,PROTRA_capacity!$F$3:$F$1699,0))/INDEX(PROTRA_capacity!J$3:J$1699,MATCH(CHP_check_vensim_data!$I69,PROTRA_capacity!$F$3:$F$1699,0))
)))</f>
        <v/>
      </c>
      <c r="O69" s="16" t="str">
        <f>IF(AND(INDEX(PROTRA_capacity!K$3:K$1699,MATCH(CHP_check_vensim_data!$H69,PROTRA_capacity!$F$3:$F$1699,0))&lt;&gt;0,INDEX(PROTRA_capacity!K$3:K$1699,MATCH(CHP_check_vensim_data!$I69,PROTRA_capacity!$F$3:$F$1699,0))=0),"elec 0, heat not",
IF(AND(INDEX(PROTRA_capacity!K$3:K$1699,MATCH(CHP_check_vensim_data!$I69,PROTRA_capacity!$F$3:$F$1699,0))&lt;&gt;0,INDEX(PROTRA_capacity!K$3:K$1699,MATCH(CHP_check_vensim_data!$H69,PROTRA_capacity!$F$3:$F$1699,0))=0),"heat 0, elec not",
IF(AND(INDEX(PROTRA_capacity!K$3:K$1699,MATCH(CHP_check_vensim_data!$I69,PROTRA_capacity!$F$3:$F$1699,0))=0,INDEX(PROTRA_capacity!K$3:K$1699,MATCH(CHP_check_vensim_data!$H69,PROTRA_capacity!$F$3:$F$1699,0))=0),"",
INDEX(PROTRA_capacity!K$3:K$1699,MATCH(CHP_check_vensim_data!$H69,PROTRA_capacity!$F$3:$F$1699,0))/INDEX(PROTRA_capacity!K$3:K$1699,MATCH(CHP_check_vensim_data!$I69,PROTRA_capacity!$F$3:$F$1699,0))
)))</f>
        <v/>
      </c>
      <c r="P69" s="16" t="str">
        <f>IF(AND(INDEX(PROTRA_capacity!L$3:L$1699,MATCH(CHP_check_vensim_data!$H69,PROTRA_capacity!$F$3:$F$1699,0))&lt;&gt;0,INDEX(PROTRA_capacity!L$3:L$1699,MATCH(CHP_check_vensim_data!$I69,PROTRA_capacity!$F$3:$F$1699,0))=0),"elec 0, heat not",
IF(AND(INDEX(PROTRA_capacity!L$3:L$1699,MATCH(CHP_check_vensim_data!$I69,PROTRA_capacity!$F$3:$F$1699,0))&lt;&gt;0,INDEX(PROTRA_capacity!L$3:L$1699,MATCH(CHP_check_vensim_data!$H69,PROTRA_capacity!$F$3:$F$1699,0))=0),"heat 0, elec not",
IF(AND(INDEX(PROTRA_capacity!L$3:L$1699,MATCH(CHP_check_vensim_data!$I69,PROTRA_capacity!$F$3:$F$1699,0))=0,INDEX(PROTRA_capacity!L$3:L$1699,MATCH(CHP_check_vensim_data!$H69,PROTRA_capacity!$F$3:$F$1699,0))=0),"",
INDEX(PROTRA_capacity!L$3:L$1699,MATCH(CHP_check_vensim_data!$H69,PROTRA_capacity!$F$3:$F$1699,0))/INDEX(PROTRA_capacity!L$3:L$1699,MATCH(CHP_check_vensim_data!$I69,PROTRA_capacity!$F$3:$F$1699,0))
)))</f>
        <v/>
      </c>
      <c r="Q69" s="16" t="str">
        <f>IF(AND(INDEX(PROTRA_capacity!M$3:M$1699,MATCH(CHP_check_vensim_data!$H69,PROTRA_capacity!$F$3:$F$1699,0))&lt;&gt;0,INDEX(PROTRA_capacity!M$3:M$1699,MATCH(CHP_check_vensim_data!$I69,PROTRA_capacity!$F$3:$F$1699,0))=0),"elec 0, heat not",
IF(AND(INDEX(PROTRA_capacity!M$3:M$1699,MATCH(CHP_check_vensim_data!$I69,PROTRA_capacity!$F$3:$F$1699,0))&lt;&gt;0,INDEX(PROTRA_capacity!M$3:M$1699,MATCH(CHP_check_vensim_data!$H69,PROTRA_capacity!$F$3:$F$1699,0))=0),"heat 0, elec not",
IF(AND(INDEX(PROTRA_capacity!M$3:M$1699,MATCH(CHP_check_vensim_data!$I69,PROTRA_capacity!$F$3:$F$1699,0))=0,INDEX(PROTRA_capacity!M$3:M$1699,MATCH(CHP_check_vensim_data!$H69,PROTRA_capacity!$F$3:$F$1699,0))=0),"",
INDEX(PROTRA_capacity!M$3:M$1699,MATCH(CHP_check_vensim_data!$H69,PROTRA_capacity!$F$3:$F$1699,0))/INDEX(PROTRA_capacity!M$3:M$1699,MATCH(CHP_check_vensim_data!$I69,PROTRA_capacity!$F$3:$F$1699,0))
)))</f>
        <v/>
      </c>
      <c r="R69" s="16" t="str">
        <f>IF(AND(INDEX(PROTRA_capacity!N$3:N$1699,MATCH(CHP_check_vensim_data!$H69,PROTRA_capacity!$F$3:$F$1699,0))&lt;&gt;0,INDEX(PROTRA_capacity!N$3:N$1699,MATCH(CHP_check_vensim_data!$I69,PROTRA_capacity!$F$3:$F$1699,0))=0),"elec 0, heat not",
IF(AND(INDEX(PROTRA_capacity!N$3:N$1699,MATCH(CHP_check_vensim_data!$I69,PROTRA_capacity!$F$3:$F$1699,0))&lt;&gt;0,INDEX(PROTRA_capacity!N$3:N$1699,MATCH(CHP_check_vensim_data!$H69,PROTRA_capacity!$F$3:$F$1699,0))=0),"heat 0, elec not",
IF(AND(INDEX(PROTRA_capacity!N$3:N$1699,MATCH(CHP_check_vensim_data!$I69,PROTRA_capacity!$F$3:$F$1699,0))=0,INDEX(PROTRA_capacity!N$3:N$1699,MATCH(CHP_check_vensim_data!$H69,PROTRA_capacity!$F$3:$F$1699,0))=0),"",
INDEX(PROTRA_capacity!N$3:N$1699,MATCH(CHP_check_vensim_data!$H69,PROTRA_capacity!$F$3:$F$1699,0))/INDEX(PROTRA_capacity!N$3:N$1699,MATCH(CHP_check_vensim_data!$I69,PROTRA_capacity!$F$3:$F$1699,0))
)))</f>
        <v/>
      </c>
      <c r="S69" s="16" t="str">
        <f>IF(AND(INDEX(PROTRA_capacity!O$3:O$1699,MATCH(CHP_check_vensim_data!$H69,PROTRA_capacity!$F$3:$F$1699,0))&lt;&gt;0,INDEX(PROTRA_capacity!O$3:O$1699,MATCH(CHP_check_vensim_data!$I69,PROTRA_capacity!$F$3:$F$1699,0))=0),"elec 0, heat not",
IF(AND(INDEX(PROTRA_capacity!O$3:O$1699,MATCH(CHP_check_vensim_data!$I69,PROTRA_capacity!$F$3:$F$1699,0))&lt;&gt;0,INDEX(PROTRA_capacity!O$3:O$1699,MATCH(CHP_check_vensim_data!$H69,PROTRA_capacity!$F$3:$F$1699,0))=0),"heat 0, elec not",
IF(AND(INDEX(PROTRA_capacity!O$3:O$1699,MATCH(CHP_check_vensim_data!$I69,PROTRA_capacity!$F$3:$F$1699,0))=0,INDEX(PROTRA_capacity!O$3:O$1699,MATCH(CHP_check_vensim_data!$H69,PROTRA_capacity!$F$3:$F$1699,0))=0),"",
INDEX(PROTRA_capacity!O$3:O$1699,MATCH(CHP_check_vensim_data!$H69,PROTRA_capacity!$F$3:$F$1699,0))/INDEX(PROTRA_capacity!O$3:O$1699,MATCH(CHP_check_vensim_data!$I69,PROTRA_capacity!$F$3:$F$1699,0))
)))</f>
        <v/>
      </c>
      <c r="T69" s="16" t="str">
        <f>IF(AND(INDEX(PROTRA_capacity!P$3:P$1699,MATCH(CHP_check_vensim_data!$H69,PROTRA_capacity!$F$3:$F$1699,0))&lt;&gt;0,INDEX(PROTRA_capacity!P$3:P$1699,MATCH(CHP_check_vensim_data!$I69,PROTRA_capacity!$F$3:$F$1699,0))=0),"elec 0, heat not",
IF(AND(INDEX(PROTRA_capacity!P$3:P$1699,MATCH(CHP_check_vensim_data!$I69,PROTRA_capacity!$F$3:$F$1699,0))&lt;&gt;0,INDEX(PROTRA_capacity!P$3:P$1699,MATCH(CHP_check_vensim_data!$H69,PROTRA_capacity!$F$3:$F$1699,0))=0),"heat 0, elec not",
IF(AND(INDEX(PROTRA_capacity!P$3:P$1699,MATCH(CHP_check_vensim_data!$I69,PROTRA_capacity!$F$3:$F$1699,0))=0,INDEX(PROTRA_capacity!P$3:P$1699,MATCH(CHP_check_vensim_data!$H69,PROTRA_capacity!$F$3:$F$1699,0))=0),"",
INDEX(PROTRA_capacity!P$3:P$1699,MATCH(CHP_check_vensim_data!$H69,PROTRA_capacity!$F$3:$F$1699,0))/INDEX(PROTRA_capacity!P$3:P$1699,MATCH(CHP_check_vensim_data!$I69,PROTRA_capacity!$F$3:$F$1699,0))
)))</f>
        <v/>
      </c>
      <c r="U69" s="16" t="str">
        <f>IF(AND(INDEX(PROTRA_capacity!Q$3:Q$1699,MATCH(CHP_check_vensim_data!$H69,PROTRA_capacity!$F$3:$F$1699,0))&lt;&gt;0,INDEX(PROTRA_capacity!Q$3:Q$1699,MATCH(CHP_check_vensim_data!$I69,PROTRA_capacity!$F$3:$F$1699,0))=0),"elec 0, heat not",
IF(AND(INDEX(PROTRA_capacity!Q$3:Q$1699,MATCH(CHP_check_vensim_data!$I69,PROTRA_capacity!$F$3:$F$1699,0))&lt;&gt;0,INDEX(PROTRA_capacity!Q$3:Q$1699,MATCH(CHP_check_vensim_data!$H69,PROTRA_capacity!$F$3:$F$1699,0))=0),"heat 0, elec not",
IF(AND(INDEX(PROTRA_capacity!Q$3:Q$1699,MATCH(CHP_check_vensim_data!$I69,PROTRA_capacity!$F$3:$F$1699,0))=0,INDEX(PROTRA_capacity!Q$3:Q$1699,MATCH(CHP_check_vensim_data!$H69,PROTRA_capacity!$F$3:$F$1699,0))=0),"",
INDEX(PROTRA_capacity!Q$3:Q$1699,MATCH(CHP_check_vensim_data!$H69,PROTRA_capacity!$F$3:$F$1699,0))/INDEX(PROTRA_capacity!Q$3:Q$1699,MATCH(CHP_check_vensim_data!$I69,PROTRA_capacity!$F$3:$F$1699,0))
)))</f>
        <v/>
      </c>
      <c r="V69" s="16" t="str">
        <f>IF(AND(INDEX(PROTRA_capacity!R$3:R$1699,MATCH(CHP_check_vensim_data!$H69,PROTRA_capacity!$F$3:$F$1699,0))&lt;&gt;0,INDEX(PROTRA_capacity!R$3:R$1699,MATCH(CHP_check_vensim_data!$I69,PROTRA_capacity!$F$3:$F$1699,0))=0),"elec 0, heat not",
IF(AND(INDEX(PROTRA_capacity!R$3:R$1699,MATCH(CHP_check_vensim_data!$I69,PROTRA_capacity!$F$3:$F$1699,0))&lt;&gt;0,INDEX(PROTRA_capacity!R$3:R$1699,MATCH(CHP_check_vensim_data!$H69,PROTRA_capacity!$F$3:$F$1699,0))=0),"heat 0, elec not",
IF(AND(INDEX(PROTRA_capacity!R$3:R$1699,MATCH(CHP_check_vensim_data!$I69,PROTRA_capacity!$F$3:$F$1699,0))=0,INDEX(PROTRA_capacity!R$3:R$1699,MATCH(CHP_check_vensim_data!$H69,PROTRA_capacity!$F$3:$F$1699,0))=0),"",
INDEX(PROTRA_capacity!R$3:R$1699,MATCH(CHP_check_vensim_data!$H69,PROTRA_capacity!$F$3:$F$1699,0))/INDEX(PROTRA_capacity!R$3:R$1699,MATCH(CHP_check_vensim_data!$I69,PROTRA_capacity!$F$3:$F$1699,0))
)))</f>
        <v/>
      </c>
      <c r="W69" s="16" t="str">
        <f>IF(AND(INDEX(PROTRA_capacity!S$3:S$1699,MATCH(CHP_check_vensim_data!$H69,PROTRA_capacity!$F$3:$F$1699,0))&lt;&gt;0,INDEX(PROTRA_capacity!S$3:S$1699,MATCH(CHP_check_vensim_data!$I69,PROTRA_capacity!$F$3:$F$1699,0))=0),"elec 0, heat not",
IF(AND(INDEX(PROTRA_capacity!S$3:S$1699,MATCH(CHP_check_vensim_data!$I69,PROTRA_capacity!$F$3:$F$1699,0))&lt;&gt;0,INDEX(PROTRA_capacity!S$3:S$1699,MATCH(CHP_check_vensim_data!$H69,PROTRA_capacity!$F$3:$F$1699,0))=0),"heat 0, elec not",
IF(AND(INDEX(PROTRA_capacity!S$3:S$1699,MATCH(CHP_check_vensim_data!$I69,PROTRA_capacity!$F$3:$F$1699,0))=0,INDEX(PROTRA_capacity!S$3:S$1699,MATCH(CHP_check_vensim_data!$H69,PROTRA_capacity!$F$3:$F$1699,0))=0),"",
INDEX(PROTRA_capacity!S$3:S$1699,MATCH(CHP_check_vensim_data!$H69,PROTRA_capacity!$F$3:$F$1699,0))/INDEX(PROTRA_capacity!S$3:S$1699,MATCH(CHP_check_vensim_data!$I69,PROTRA_capacity!$F$3:$F$1699,0))
)))</f>
        <v/>
      </c>
      <c r="X69" s="16" t="str">
        <f>IF(AND(INDEX(PROTRA_capacity!T$3:T$1699,MATCH(CHP_check_vensim_data!$H69,PROTRA_capacity!$F$3:$F$1699,0))&lt;&gt;0,INDEX(PROTRA_capacity!T$3:T$1699,MATCH(CHP_check_vensim_data!$I69,PROTRA_capacity!$F$3:$F$1699,0))=0),"elec 0, heat not",
IF(AND(INDEX(PROTRA_capacity!T$3:T$1699,MATCH(CHP_check_vensim_data!$I69,PROTRA_capacity!$F$3:$F$1699,0))&lt;&gt;0,INDEX(PROTRA_capacity!T$3:T$1699,MATCH(CHP_check_vensim_data!$H69,PROTRA_capacity!$F$3:$F$1699,0))=0),"heat 0, elec not",
IF(AND(INDEX(PROTRA_capacity!T$3:T$1699,MATCH(CHP_check_vensim_data!$I69,PROTRA_capacity!$F$3:$F$1699,0))=0,INDEX(PROTRA_capacity!T$3:T$1699,MATCH(CHP_check_vensim_data!$H69,PROTRA_capacity!$F$3:$F$1699,0))=0),"",
INDEX(PROTRA_capacity!T$3:T$1699,MATCH(CHP_check_vensim_data!$H69,PROTRA_capacity!$F$3:$F$1699,0))/INDEX(PROTRA_capacity!T$3:T$1699,MATCH(CHP_check_vensim_data!$I69,PROTRA_capacity!$F$3:$F$1699,0))
)))</f>
        <v/>
      </c>
      <c r="Y69" s="16" t="str">
        <f>IF(AND(INDEX(PROTRA_capacity!U$3:U$1699,MATCH(CHP_check_vensim_data!$H69,PROTRA_capacity!$F$3:$F$1699,0))&lt;&gt;0,INDEX(PROTRA_capacity!U$3:U$1699,MATCH(CHP_check_vensim_data!$I69,PROTRA_capacity!$F$3:$F$1699,0))=0),"elec 0, heat not",
IF(AND(INDEX(PROTRA_capacity!U$3:U$1699,MATCH(CHP_check_vensim_data!$I69,PROTRA_capacity!$F$3:$F$1699,0))&lt;&gt;0,INDEX(PROTRA_capacity!U$3:U$1699,MATCH(CHP_check_vensim_data!$H69,PROTRA_capacity!$F$3:$F$1699,0))=0),"heat 0, elec not",
IF(AND(INDEX(PROTRA_capacity!U$3:U$1699,MATCH(CHP_check_vensim_data!$I69,PROTRA_capacity!$F$3:$F$1699,0))=0,INDEX(PROTRA_capacity!U$3:U$1699,MATCH(CHP_check_vensim_data!$H69,PROTRA_capacity!$F$3:$F$1699,0))=0),"",
INDEX(PROTRA_capacity!U$3:U$1699,MATCH(CHP_check_vensim_data!$H69,PROTRA_capacity!$F$3:$F$1699,0))/INDEX(PROTRA_capacity!U$3:U$1699,MATCH(CHP_check_vensim_data!$I69,PROTRA_capacity!$F$3:$F$1699,0))
)))</f>
        <v/>
      </c>
      <c r="Z69" s="72" t="e">
        <f t="shared" si="40"/>
        <v>#DIV/0!</v>
      </c>
    </row>
    <row r="70" spans="1:27" x14ac:dyDescent="0.35">
      <c r="A70" t="s">
        <v>77</v>
      </c>
      <c r="B70" t="s">
        <v>41</v>
      </c>
      <c r="C70" t="str">
        <f t="shared" si="37"/>
        <v>LROW_TO_heat</v>
      </c>
      <c r="D70" t="str">
        <f t="shared" si="38"/>
        <v>PROTRA_CHP_HP_I</v>
      </c>
      <c r="E70" t="s">
        <v>7</v>
      </c>
      <c r="F70" t="str">
        <f t="shared" si="39"/>
        <v>CHP</v>
      </c>
      <c r="G70" t="str">
        <f t="shared" si="31"/>
        <v>ste</v>
      </c>
      <c r="H70" t="str">
        <f t="shared" si="32"/>
        <v>LROWTO_heatPROTRA_CHP_waste</v>
      </c>
      <c r="I70" t="str">
        <f t="shared" si="33"/>
        <v>LROWTO_elecPROTRA_CHP_waste</v>
      </c>
      <c r="J70" s="16" t="e">
        <f>IF(AND(INDEX(PROTRA_capacity!#REF!,MATCH(CHP_check_vensim_data!$H70,PROTRA_capacity!$F$3:$F$1699,0))&lt;&gt;0,INDEX(PROTRA_capacity!#REF!,MATCH(CHP_check_vensim_data!$I70,PROTRA_capacity!$F$3:$F$1699,0))=0),"elec 0, heat not",
IF(AND(INDEX(PROTRA_capacity!#REF!,MATCH(CHP_check_vensim_data!$I70,PROTRA_capacity!$F$3:$F$1699,0))&lt;&gt;0,INDEX(PROTRA_capacity!#REF!,MATCH(CHP_check_vensim_data!$H70,PROTRA_capacity!$F$3:$F$1699,0))=0),"heat 0, elec not",
IF(AND(INDEX(PROTRA_capacity!#REF!,MATCH(CHP_check_vensim_data!$I70,PROTRA_capacity!$F$3:$F$1699,0))=0,INDEX(PROTRA_capacity!#REF!,MATCH(CHP_check_vensim_data!$H70,PROTRA_capacity!$F$3:$F$1699,0))=0),"",
INDEX(PROTRA_capacity!#REF!,MATCH(CHP_check_vensim_data!$H70,PROTRA_capacity!$F$3:$F$1699,0))/INDEX(PROTRA_capacity!#REF!,MATCH(CHP_check_vensim_data!$I70,PROTRA_capacity!$F$3:$F$1699,0))
)))</f>
        <v>#REF!</v>
      </c>
      <c r="K70" s="16">
        <f>IF(AND(INDEX(PROTRA_capacity!G$3:G$1699,MATCH(CHP_check_vensim_data!$H70,PROTRA_capacity!$F$3:$F$1699,0))&lt;&gt;0,INDEX(PROTRA_capacity!G$3:G$1699,MATCH(CHP_check_vensim_data!$I70,PROTRA_capacity!$F$3:$F$1699,0))=0),"elec 0, heat not",
IF(AND(INDEX(PROTRA_capacity!G$3:G$1699,MATCH(CHP_check_vensim_data!$I70,PROTRA_capacity!$F$3:$F$1699,0))&lt;&gt;0,INDEX(PROTRA_capacity!G$3:G$1699,MATCH(CHP_check_vensim_data!$H70,PROTRA_capacity!$F$3:$F$1699,0))=0),"heat 0, elec not",
IF(AND(INDEX(PROTRA_capacity!G$3:G$1699,MATCH(CHP_check_vensim_data!$I70,PROTRA_capacity!$F$3:$F$1699,0))=0,INDEX(PROTRA_capacity!G$3:G$1699,MATCH(CHP_check_vensim_data!$H70,PROTRA_capacity!$F$3:$F$1699,0))=0),"",
INDEX(PROTRA_capacity!G$3:G$1699,MATCH(CHP_check_vensim_data!$H70,PROTRA_capacity!$F$3:$F$1699,0))/INDEX(PROTRA_capacity!G$3:G$1699,MATCH(CHP_check_vensim_data!$I70,PROTRA_capacity!$F$3:$F$1699,0))
)))</f>
        <v>18.557905735182757</v>
      </c>
      <c r="L70" s="16">
        <f>IF(AND(INDEX(PROTRA_capacity!H$3:H$1699,MATCH(CHP_check_vensim_data!$H70,PROTRA_capacity!$F$3:$F$1699,0))&lt;&gt;0,INDEX(PROTRA_capacity!H$3:H$1699,MATCH(CHP_check_vensim_data!$I70,PROTRA_capacity!$F$3:$F$1699,0))=0),"elec 0, heat not",
IF(AND(INDEX(PROTRA_capacity!H$3:H$1699,MATCH(CHP_check_vensim_data!$I70,PROTRA_capacity!$F$3:$F$1699,0))&lt;&gt;0,INDEX(PROTRA_capacity!H$3:H$1699,MATCH(CHP_check_vensim_data!$H70,PROTRA_capacity!$F$3:$F$1699,0))=0),"heat 0, elec not",
IF(AND(INDEX(PROTRA_capacity!H$3:H$1699,MATCH(CHP_check_vensim_data!$I70,PROTRA_capacity!$F$3:$F$1699,0))=0,INDEX(PROTRA_capacity!H$3:H$1699,MATCH(CHP_check_vensim_data!$H70,PROTRA_capacity!$F$3:$F$1699,0))=0),"",
INDEX(PROTRA_capacity!H$3:H$1699,MATCH(CHP_check_vensim_data!$H70,PROTRA_capacity!$F$3:$F$1699,0))/INDEX(PROTRA_capacity!H$3:H$1699,MATCH(CHP_check_vensim_data!$I70,PROTRA_capacity!$F$3:$F$1699,0))
)))</f>
        <v>16.404936216243428</v>
      </c>
      <c r="M70" s="16">
        <f>IF(AND(INDEX(PROTRA_capacity!I$3:I$1699,MATCH(CHP_check_vensim_data!$H70,PROTRA_capacity!$F$3:$F$1699,0))&lt;&gt;0,INDEX(PROTRA_capacity!I$3:I$1699,MATCH(CHP_check_vensim_data!$I70,PROTRA_capacity!$F$3:$F$1699,0))=0),"elec 0, heat not",
IF(AND(INDEX(PROTRA_capacity!I$3:I$1699,MATCH(CHP_check_vensim_data!$I70,PROTRA_capacity!$F$3:$F$1699,0))&lt;&gt;0,INDEX(PROTRA_capacity!I$3:I$1699,MATCH(CHP_check_vensim_data!$H70,PROTRA_capacity!$F$3:$F$1699,0))=0),"heat 0, elec not",
IF(AND(INDEX(PROTRA_capacity!I$3:I$1699,MATCH(CHP_check_vensim_data!$I70,PROTRA_capacity!$F$3:$F$1699,0))=0,INDEX(PROTRA_capacity!I$3:I$1699,MATCH(CHP_check_vensim_data!$H70,PROTRA_capacity!$F$3:$F$1699,0))=0),"",
INDEX(PROTRA_capacity!I$3:I$1699,MATCH(CHP_check_vensim_data!$H70,PROTRA_capacity!$F$3:$F$1699,0))/INDEX(PROTRA_capacity!I$3:I$1699,MATCH(CHP_check_vensim_data!$I70,PROTRA_capacity!$F$3:$F$1699,0))
)))</f>
        <v>16.425735041931141</v>
      </c>
      <c r="N70" s="16">
        <f>IF(AND(INDEX(PROTRA_capacity!J$3:J$1699,MATCH(CHP_check_vensim_data!$H70,PROTRA_capacity!$F$3:$F$1699,0))&lt;&gt;0,INDEX(PROTRA_capacity!J$3:J$1699,MATCH(CHP_check_vensim_data!$I70,PROTRA_capacity!$F$3:$F$1699,0))=0),"elec 0, heat not",
IF(AND(INDEX(PROTRA_capacity!J$3:J$1699,MATCH(CHP_check_vensim_data!$I70,PROTRA_capacity!$F$3:$F$1699,0))&lt;&gt;0,INDEX(PROTRA_capacity!J$3:J$1699,MATCH(CHP_check_vensim_data!$H70,PROTRA_capacity!$F$3:$F$1699,0))=0),"heat 0, elec not",
IF(AND(INDEX(PROTRA_capacity!J$3:J$1699,MATCH(CHP_check_vensim_data!$I70,PROTRA_capacity!$F$3:$F$1699,0))=0,INDEX(PROTRA_capacity!J$3:J$1699,MATCH(CHP_check_vensim_data!$H70,PROTRA_capacity!$F$3:$F$1699,0))=0),"",
INDEX(PROTRA_capacity!J$3:J$1699,MATCH(CHP_check_vensim_data!$H70,PROTRA_capacity!$F$3:$F$1699,0))/INDEX(PROTRA_capacity!J$3:J$1699,MATCH(CHP_check_vensim_data!$I70,PROTRA_capacity!$F$3:$F$1699,0))
)))</f>
        <v>14.851955897338541</v>
      </c>
      <c r="O70" s="16">
        <f>IF(AND(INDEX(PROTRA_capacity!K$3:K$1699,MATCH(CHP_check_vensim_data!$H70,PROTRA_capacity!$F$3:$F$1699,0))&lt;&gt;0,INDEX(PROTRA_capacity!K$3:K$1699,MATCH(CHP_check_vensim_data!$I70,PROTRA_capacity!$F$3:$F$1699,0))=0),"elec 0, heat not",
IF(AND(INDEX(PROTRA_capacity!K$3:K$1699,MATCH(CHP_check_vensim_data!$I70,PROTRA_capacity!$F$3:$F$1699,0))&lt;&gt;0,INDEX(PROTRA_capacity!K$3:K$1699,MATCH(CHP_check_vensim_data!$H70,PROTRA_capacity!$F$3:$F$1699,0))=0),"heat 0, elec not",
IF(AND(INDEX(PROTRA_capacity!K$3:K$1699,MATCH(CHP_check_vensim_data!$I70,PROTRA_capacity!$F$3:$F$1699,0))=0,INDEX(PROTRA_capacity!K$3:K$1699,MATCH(CHP_check_vensim_data!$H70,PROTRA_capacity!$F$3:$F$1699,0))=0),"",
INDEX(PROTRA_capacity!K$3:K$1699,MATCH(CHP_check_vensim_data!$H70,PROTRA_capacity!$F$3:$F$1699,0))/INDEX(PROTRA_capacity!K$3:K$1699,MATCH(CHP_check_vensim_data!$I70,PROTRA_capacity!$F$3:$F$1699,0))
)))</f>
        <v>16.697331472842308</v>
      </c>
      <c r="P70" s="16">
        <f>IF(AND(INDEX(PROTRA_capacity!L$3:L$1699,MATCH(CHP_check_vensim_data!$H70,PROTRA_capacity!$F$3:$F$1699,0))&lt;&gt;0,INDEX(PROTRA_capacity!L$3:L$1699,MATCH(CHP_check_vensim_data!$I70,PROTRA_capacity!$F$3:$F$1699,0))=0),"elec 0, heat not",
IF(AND(INDEX(PROTRA_capacity!L$3:L$1699,MATCH(CHP_check_vensim_data!$I70,PROTRA_capacity!$F$3:$F$1699,0))&lt;&gt;0,INDEX(PROTRA_capacity!L$3:L$1699,MATCH(CHP_check_vensim_data!$H70,PROTRA_capacity!$F$3:$F$1699,0))=0),"heat 0, elec not",
IF(AND(INDEX(PROTRA_capacity!L$3:L$1699,MATCH(CHP_check_vensim_data!$I70,PROTRA_capacity!$F$3:$F$1699,0))=0,INDEX(PROTRA_capacity!L$3:L$1699,MATCH(CHP_check_vensim_data!$H70,PROTRA_capacity!$F$3:$F$1699,0))=0),"",
INDEX(PROTRA_capacity!L$3:L$1699,MATCH(CHP_check_vensim_data!$H70,PROTRA_capacity!$F$3:$F$1699,0))/INDEX(PROTRA_capacity!L$3:L$1699,MATCH(CHP_check_vensim_data!$I70,PROTRA_capacity!$F$3:$F$1699,0))
)))</f>
        <v>15.77826702447441</v>
      </c>
      <c r="Q70" s="16">
        <f>IF(AND(INDEX(PROTRA_capacity!M$3:M$1699,MATCH(CHP_check_vensim_data!$H70,PROTRA_capacity!$F$3:$F$1699,0))&lt;&gt;0,INDEX(PROTRA_capacity!M$3:M$1699,MATCH(CHP_check_vensim_data!$I70,PROTRA_capacity!$F$3:$F$1699,0))=0),"elec 0, heat not",
IF(AND(INDEX(PROTRA_capacity!M$3:M$1699,MATCH(CHP_check_vensim_data!$I70,PROTRA_capacity!$F$3:$F$1699,0))&lt;&gt;0,INDEX(PROTRA_capacity!M$3:M$1699,MATCH(CHP_check_vensim_data!$H70,PROTRA_capacity!$F$3:$F$1699,0))=0),"heat 0, elec not",
IF(AND(INDEX(PROTRA_capacity!M$3:M$1699,MATCH(CHP_check_vensim_data!$I70,PROTRA_capacity!$F$3:$F$1699,0))=0,INDEX(PROTRA_capacity!M$3:M$1699,MATCH(CHP_check_vensim_data!$H70,PROTRA_capacity!$F$3:$F$1699,0))=0),"",
INDEX(PROTRA_capacity!M$3:M$1699,MATCH(CHP_check_vensim_data!$H70,PROTRA_capacity!$F$3:$F$1699,0))/INDEX(PROTRA_capacity!M$3:M$1699,MATCH(CHP_check_vensim_data!$I70,PROTRA_capacity!$F$3:$F$1699,0))
)))</f>
        <v>14.388700594943883</v>
      </c>
      <c r="R70" s="16">
        <f>IF(AND(INDEX(PROTRA_capacity!N$3:N$1699,MATCH(CHP_check_vensim_data!$H70,PROTRA_capacity!$F$3:$F$1699,0))&lt;&gt;0,INDEX(PROTRA_capacity!N$3:N$1699,MATCH(CHP_check_vensim_data!$I70,PROTRA_capacity!$F$3:$F$1699,0))=0),"elec 0, heat not",
IF(AND(INDEX(PROTRA_capacity!N$3:N$1699,MATCH(CHP_check_vensim_data!$I70,PROTRA_capacity!$F$3:$F$1699,0))&lt;&gt;0,INDEX(PROTRA_capacity!N$3:N$1699,MATCH(CHP_check_vensim_data!$H70,PROTRA_capacity!$F$3:$F$1699,0))=0),"heat 0, elec not",
IF(AND(INDEX(PROTRA_capacity!N$3:N$1699,MATCH(CHP_check_vensim_data!$I70,PROTRA_capacity!$F$3:$F$1699,0))=0,INDEX(PROTRA_capacity!N$3:N$1699,MATCH(CHP_check_vensim_data!$H70,PROTRA_capacity!$F$3:$F$1699,0))=0),"",
INDEX(PROTRA_capacity!N$3:N$1699,MATCH(CHP_check_vensim_data!$H70,PROTRA_capacity!$F$3:$F$1699,0))/INDEX(PROTRA_capacity!N$3:N$1699,MATCH(CHP_check_vensim_data!$I70,PROTRA_capacity!$F$3:$F$1699,0))
)))</f>
        <v>14.435056581902142</v>
      </c>
      <c r="S70" s="16">
        <f>IF(AND(INDEX(PROTRA_capacity!O$3:O$1699,MATCH(CHP_check_vensim_data!$H70,PROTRA_capacity!$F$3:$F$1699,0))&lt;&gt;0,INDEX(PROTRA_capacity!O$3:O$1699,MATCH(CHP_check_vensim_data!$I70,PROTRA_capacity!$F$3:$F$1699,0))=0),"elec 0, heat not",
IF(AND(INDEX(PROTRA_capacity!O$3:O$1699,MATCH(CHP_check_vensim_data!$I70,PROTRA_capacity!$F$3:$F$1699,0))&lt;&gt;0,INDEX(PROTRA_capacity!O$3:O$1699,MATCH(CHP_check_vensim_data!$H70,PROTRA_capacity!$F$3:$F$1699,0))=0),"heat 0, elec not",
IF(AND(INDEX(PROTRA_capacity!O$3:O$1699,MATCH(CHP_check_vensim_data!$I70,PROTRA_capacity!$F$3:$F$1699,0))=0,INDEX(PROTRA_capacity!O$3:O$1699,MATCH(CHP_check_vensim_data!$H70,PROTRA_capacity!$F$3:$F$1699,0))=0),"",
INDEX(PROTRA_capacity!O$3:O$1699,MATCH(CHP_check_vensim_data!$H70,PROTRA_capacity!$F$3:$F$1699,0))/INDEX(PROTRA_capacity!O$3:O$1699,MATCH(CHP_check_vensim_data!$I70,PROTRA_capacity!$F$3:$F$1699,0))
)))</f>
        <v>14.028918756021085</v>
      </c>
      <c r="T70" s="16">
        <f>IF(AND(INDEX(PROTRA_capacity!P$3:P$1699,MATCH(CHP_check_vensim_data!$H70,PROTRA_capacity!$F$3:$F$1699,0))&lt;&gt;0,INDEX(PROTRA_capacity!P$3:P$1699,MATCH(CHP_check_vensim_data!$I70,PROTRA_capacity!$F$3:$F$1699,0))=0),"elec 0, heat not",
IF(AND(INDEX(PROTRA_capacity!P$3:P$1699,MATCH(CHP_check_vensim_data!$I70,PROTRA_capacity!$F$3:$F$1699,0))&lt;&gt;0,INDEX(PROTRA_capacity!P$3:P$1699,MATCH(CHP_check_vensim_data!$H70,PROTRA_capacity!$F$3:$F$1699,0))=0),"heat 0, elec not",
IF(AND(INDEX(PROTRA_capacity!P$3:P$1699,MATCH(CHP_check_vensim_data!$I70,PROTRA_capacity!$F$3:$F$1699,0))=0,INDEX(PROTRA_capacity!P$3:P$1699,MATCH(CHP_check_vensim_data!$H70,PROTRA_capacity!$F$3:$F$1699,0))=0),"",
INDEX(PROTRA_capacity!P$3:P$1699,MATCH(CHP_check_vensim_data!$H70,PROTRA_capacity!$F$3:$F$1699,0))/INDEX(PROTRA_capacity!P$3:P$1699,MATCH(CHP_check_vensim_data!$I70,PROTRA_capacity!$F$3:$F$1699,0))
)))</f>
        <v>14.125515492651282</v>
      </c>
      <c r="U70" s="16">
        <f>IF(AND(INDEX(PROTRA_capacity!Q$3:Q$1699,MATCH(CHP_check_vensim_data!$H70,PROTRA_capacity!$F$3:$F$1699,0))&lt;&gt;0,INDEX(PROTRA_capacity!Q$3:Q$1699,MATCH(CHP_check_vensim_data!$I70,PROTRA_capacity!$F$3:$F$1699,0))=0),"elec 0, heat not",
IF(AND(INDEX(PROTRA_capacity!Q$3:Q$1699,MATCH(CHP_check_vensim_data!$I70,PROTRA_capacity!$F$3:$F$1699,0))&lt;&gt;0,INDEX(PROTRA_capacity!Q$3:Q$1699,MATCH(CHP_check_vensim_data!$H70,PROTRA_capacity!$F$3:$F$1699,0))=0),"heat 0, elec not",
IF(AND(INDEX(PROTRA_capacity!Q$3:Q$1699,MATCH(CHP_check_vensim_data!$I70,PROTRA_capacity!$F$3:$F$1699,0))=0,INDEX(PROTRA_capacity!Q$3:Q$1699,MATCH(CHP_check_vensim_data!$H70,PROTRA_capacity!$F$3:$F$1699,0))=0),"",
INDEX(PROTRA_capacity!Q$3:Q$1699,MATCH(CHP_check_vensim_data!$H70,PROTRA_capacity!$F$3:$F$1699,0))/INDEX(PROTRA_capacity!Q$3:Q$1699,MATCH(CHP_check_vensim_data!$I70,PROTRA_capacity!$F$3:$F$1699,0))
)))</f>
        <v>13.899868196549336</v>
      </c>
      <c r="V70" s="16">
        <f>IF(AND(INDEX(PROTRA_capacity!R$3:R$1699,MATCH(CHP_check_vensim_data!$H70,PROTRA_capacity!$F$3:$F$1699,0))&lt;&gt;0,INDEX(PROTRA_capacity!R$3:R$1699,MATCH(CHP_check_vensim_data!$I70,PROTRA_capacity!$F$3:$F$1699,0))=0),"elec 0, heat not",
IF(AND(INDEX(PROTRA_capacity!R$3:R$1699,MATCH(CHP_check_vensim_data!$I70,PROTRA_capacity!$F$3:$F$1699,0))&lt;&gt;0,INDEX(PROTRA_capacity!R$3:R$1699,MATCH(CHP_check_vensim_data!$H70,PROTRA_capacity!$F$3:$F$1699,0))=0),"heat 0, elec not",
IF(AND(INDEX(PROTRA_capacity!R$3:R$1699,MATCH(CHP_check_vensim_data!$I70,PROTRA_capacity!$F$3:$F$1699,0))=0,INDEX(PROTRA_capacity!R$3:R$1699,MATCH(CHP_check_vensim_data!$H70,PROTRA_capacity!$F$3:$F$1699,0))=0),"",
INDEX(PROTRA_capacity!R$3:R$1699,MATCH(CHP_check_vensim_data!$H70,PROTRA_capacity!$F$3:$F$1699,0))/INDEX(PROTRA_capacity!R$3:R$1699,MATCH(CHP_check_vensim_data!$I70,PROTRA_capacity!$F$3:$F$1699,0))
)))</f>
        <v>13.612862347521032</v>
      </c>
      <c r="W70" s="16">
        <f>IF(AND(INDEX(PROTRA_capacity!S$3:S$1699,MATCH(CHP_check_vensim_data!$H70,PROTRA_capacity!$F$3:$F$1699,0))&lt;&gt;0,INDEX(PROTRA_capacity!S$3:S$1699,MATCH(CHP_check_vensim_data!$I70,PROTRA_capacity!$F$3:$F$1699,0))=0),"elec 0, heat not",
IF(AND(INDEX(PROTRA_capacity!S$3:S$1699,MATCH(CHP_check_vensim_data!$I70,PROTRA_capacity!$F$3:$F$1699,0))&lt;&gt;0,INDEX(PROTRA_capacity!S$3:S$1699,MATCH(CHP_check_vensim_data!$H70,PROTRA_capacity!$F$3:$F$1699,0))=0),"heat 0, elec not",
IF(AND(INDEX(PROTRA_capacity!S$3:S$1699,MATCH(CHP_check_vensim_data!$I70,PROTRA_capacity!$F$3:$F$1699,0))=0,INDEX(PROTRA_capacity!S$3:S$1699,MATCH(CHP_check_vensim_data!$H70,PROTRA_capacity!$F$3:$F$1699,0))=0),"",
INDEX(PROTRA_capacity!S$3:S$1699,MATCH(CHP_check_vensim_data!$H70,PROTRA_capacity!$F$3:$F$1699,0))/INDEX(PROTRA_capacity!S$3:S$1699,MATCH(CHP_check_vensim_data!$I70,PROTRA_capacity!$F$3:$F$1699,0))
)))</f>
        <v>12.942897692455224</v>
      </c>
      <c r="X70" s="16">
        <f>IF(AND(INDEX(PROTRA_capacity!T$3:T$1699,MATCH(CHP_check_vensim_data!$H70,PROTRA_capacity!$F$3:$F$1699,0))&lt;&gt;0,INDEX(PROTRA_capacity!T$3:T$1699,MATCH(CHP_check_vensim_data!$I70,PROTRA_capacity!$F$3:$F$1699,0))=0),"elec 0, heat not",
IF(AND(INDEX(PROTRA_capacity!T$3:T$1699,MATCH(CHP_check_vensim_data!$I70,PROTRA_capacity!$F$3:$F$1699,0))&lt;&gt;0,INDEX(PROTRA_capacity!T$3:T$1699,MATCH(CHP_check_vensim_data!$H70,PROTRA_capacity!$F$3:$F$1699,0))=0),"heat 0, elec not",
IF(AND(INDEX(PROTRA_capacity!T$3:T$1699,MATCH(CHP_check_vensim_data!$I70,PROTRA_capacity!$F$3:$F$1699,0))=0,INDEX(PROTRA_capacity!T$3:T$1699,MATCH(CHP_check_vensim_data!$H70,PROTRA_capacity!$F$3:$F$1699,0))=0),"",
INDEX(PROTRA_capacity!T$3:T$1699,MATCH(CHP_check_vensim_data!$H70,PROTRA_capacity!$F$3:$F$1699,0))/INDEX(PROTRA_capacity!T$3:T$1699,MATCH(CHP_check_vensim_data!$I70,PROTRA_capacity!$F$3:$F$1699,0))
)))</f>
        <v>12.24094449156433</v>
      </c>
      <c r="Y70" s="16">
        <f>IF(AND(INDEX(PROTRA_capacity!U$3:U$1699,MATCH(CHP_check_vensim_data!$H70,PROTRA_capacity!$F$3:$F$1699,0))&lt;&gt;0,INDEX(PROTRA_capacity!U$3:U$1699,MATCH(CHP_check_vensim_data!$I70,PROTRA_capacity!$F$3:$F$1699,0))=0),"elec 0, heat not",
IF(AND(INDEX(PROTRA_capacity!U$3:U$1699,MATCH(CHP_check_vensim_data!$I70,PROTRA_capacity!$F$3:$F$1699,0))&lt;&gt;0,INDEX(PROTRA_capacity!U$3:U$1699,MATCH(CHP_check_vensim_data!$H70,PROTRA_capacity!$F$3:$F$1699,0))=0),"heat 0, elec not",
IF(AND(INDEX(PROTRA_capacity!U$3:U$1699,MATCH(CHP_check_vensim_data!$I70,PROTRA_capacity!$F$3:$F$1699,0))=0,INDEX(PROTRA_capacity!U$3:U$1699,MATCH(CHP_check_vensim_data!$H70,PROTRA_capacity!$F$3:$F$1699,0))=0),"",
INDEX(PROTRA_capacity!U$3:U$1699,MATCH(CHP_check_vensim_data!$H70,PROTRA_capacity!$F$3:$F$1699,0))/INDEX(PROTRA_capacity!U$3:U$1699,MATCH(CHP_check_vensim_data!$I70,PROTRA_capacity!$F$3:$F$1699,0))
)))</f>
        <v>11.902523672956374</v>
      </c>
      <c r="Z70" s="72">
        <f t="shared" si="40"/>
        <v>12.36212195232531</v>
      </c>
    </row>
    <row r="71" spans="1:27" x14ac:dyDescent="0.35">
      <c r="A71" t="s">
        <v>77</v>
      </c>
      <c r="B71" t="s">
        <v>41</v>
      </c>
      <c r="C71" t="str">
        <f t="shared" si="37"/>
        <v>LROW_TO_heat</v>
      </c>
      <c r="D71" t="str">
        <f t="shared" si="38"/>
        <v>PROTRA_CHP_HP_I</v>
      </c>
      <c r="E71" t="s">
        <v>8</v>
      </c>
      <c r="F71" t="str">
        <f t="shared" si="39"/>
        <v>CHP</v>
      </c>
      <c r="G71" t="str">
        <f t="shared" si="31"/>
        <v>bio</v>
      </c>
      <c r="H71" t="str">
        <f t="shared" si="32"/>
        <v>LROWTO_heatPROTRA_CHP_solid_bio</v>
      </c>
      <c r="I71" t="str">
        <f t="shared" si="33"/>
        <v>LROWTO_elecPROTRA_CHP_solid_bio</v>
      </c>
      <c r="J71" s="16" t="e">
        <f>IF(AND(INDEX(PROTRA_capacity!#REF!,MATCH(CHP_check_vensim_data!$H71,PROTRA_capacity!$F$3:$F$1699,0))&lt;&gt;0,INDEX(PROTRA_capacity!#REF!,MATCH(CHP_check_vensim_data!$I71,PROTRA_capacity!$F$3:$F$1699,0))=0),"elec 0, heat not",
IF(AND(INDEX(PROTRA_capacity!#REF!,MATCH(CHP_check_vensim_data!$I71,PROTRA_capacity!$F$3:$F$1699,0))&lt;&gt;0,INDEX(PROTRA_capacity!#REF!,MATCH(CHP_check_vensim_data!$H71,PROTRA_capacity!$F$3:$F$1699,0))=0),"heat 0, elec not",
IF(AND(INDEX(PROTRA_capacity!#REF!,MATCH(CHP_check_vensim_data!$I71,PROTRA_capacity!$F$3:$F$1699,0))=0,INDEX(PROTRA_capacity!#REF!,MATCH(CHP_check_vensim_data!$H71,PROTRA_capacity!$F$3:$F$1699,0))=0),"",
INDEX(PROTRA_capacity!#REF!,MATCH(CHP_check_vensim_data!$H71,PROTRA_capacity!$F$3:$F$1699,0))/INDEX(PROTRA_capacity!#REF!,MATCH(CHP_check_vensim_data!$I71,PROTRA_capacity!$F$3:$F$1699,0))
)))</f>
        <v>#REF!</v>
      </c>
      <c r="K71" s="16">
        <f>IF(AND(INDEX(PROTRA_capacity!G$3:G$1699,MATCH(CHP_check_vensim_data!$H71,PROTRA_capacity!$F$3:$F$1699,0))&lt;&gt;0,INDEX(PROTRA_capacity!G$3:G$1699,MATCH(CHP_check_vensim_data!$I71,PROTRA_capacity!$F$3:$F$1699,0))=0),"elec 0, heat not",
IF(AND(INDEX(PROTRA_capacity!G$3:G$1699,MATCH(CHP_check_vensim_data!$I71,PROTRA_capacity!$F$3:$F$1699,0))&lt;&gt;0,INDEX(PROTRA_capacity!G$3:G$1699,MATCH(CHP_check_vensim_data!$H71,PROTRA_capacity!$F$3:$F$1699,0))=0),"heat 0, elec not",
IF(AND(INDEX(PROTRA_capacity!G$3:G$1699,MATCH(CHP_check_vensim_data!$I71,PROTRA_capacity!$F$3:$F$1699,0))=0,INDEX(PROTRA_capacity!G$3:G$1699,MATCH(CHP_check_vensim_data!$H71,PROTRA_capacity!$F$3:$F$1699,0))=0),"",
INDEX(PROTRA_capacity!G$3:G$1699,MATCH(CHP_check_vensim_data!$H71,PROTRA_capacity!$F$3:$F$1699,0))/INDEX(PROTRA_capacity!G$3:G$1699,MATCH(CHP_check_vensim_data!$I71,PROTRA_capacity!$F$3:$F$1699,0))
)))</f>
        <v>0.10154553548399188</v>
      </c>
      <c r="L71" s="16">
        <f>IF(AND(INDEX(PROTRA_capacity!H$3:H$1699,MATCH(CHP_check_vensim_data!$H71,PROTRA_capacity!$F$3:$F$1699,0))&lt;&gt;0,INDEX(PROTRA_capacity!H$3:H$1699,MATCH(CHP_check_vensim_data!$I71,PROTRA_capacity!$F$3:$F$1699,0))=0),"elec 0, heat not",
IF(AND(INDEX(PROTRA_capacity!H$3:H$1699,MATCH(CHP_check_vensim_data!$I71,PROTRA_capacity!$F$3:$F$1699,0))&lt;&gt;0,INDEX(PROTRA_capacity!H$3:H$1699,MATCH(CHP_check_vensim_data!$H71,PROTRA_capacity!$F$3:$F$1699,0))=0),"heat 0, elec not",
IF(AND(INDEX(PROTRA_capacity!H$3:H$1699,MATCH(CHP_check_vensim_data!$I71,PROTRA_capacity!$F$3:$F$1699,0))=0,INDEX(PROTRA_capacity!H$3:H$1699,MATCH(CHP_check_vensim_data!$H71,PROTRA_capacity!$F$3:$F$1699,0))=0),"",
INDEX(PROTRA_capacity!H$3:H$1699,MATCH(CHP_check_vensim_data!$H71,PROTRA_capacity!$F$3:$F$1699,0))/INDEX(PROTRA_capacity!H$3:H$1699,MATCH(CHP_check_vensim_data!$I71,PROTRA_capacity!$F$3:$F$1699,0))
)))</f>
        <v>0.85776976407476391</v>
      </c>
      <c r="M71" s="16">
        <f>IF(AND(INDEX(PROTRA_capacity!I$3:I$1699,MATCH(CHP_check_vensim_data!$H71,PROTRA_capacity!$F$3:$F$1699,0))&lt;&gt;0,INDEX(PROTRA_capacity!I$3:I$1699,MATCH(CHP_check_vensim_data!$I71,PROTRA_capacity!$F$3:$F$1699,0))=0),"elec 0, heat not",
IF(AND(INDEX(PROTRA_capacity!I$3:I$1699,MATCH(CHP_check_vensim_data!$I71,PROTRA_capacity!$F$3:$F$1699,0))&lt;&gt;0,INDEX(PROTRA_capacity!I$3:I$1699,MATCH(CHP_check_vensim_data!$H71,PROTRA_capacity!$F$3:$F$1699,0))=0),"heat 0, elec not",
IF(AND(INDEX(PROTRA_capacity!I$3:I$1699,MATCH(CHP_check_vensim_data!$I71,PROTRA_capacity!$F$3:$F$1699,0))=0,INDEX(PROTRA_capacity!I$3:I$1699,MATCH(CHP_check_vensim_data!$H71,PROTRA_capacity!$F$3:$F$1699,0))=0),"",
INDEX(PROTRA_capacity!I$3:I$1699,MATCH(CHP_check_vensim_data!$H71,PROTRA_capacity!$F$3:$F$1699,0))/INDEX(PROTRA_capacity!I$3:I$1699,MATCH(CHP_check_vensim_data!$I71,PROTRA_capacity!$F$3:$F$1699,0))
)))</f>
        <v>1.1369700465617449</v>
      </c>
      <c r="N71" s="16">
        <f>IF(AND(INDEX(PROTRA_capacity!J$3:J$1699,MATCH(CHP_check_vensim_data!$H71,PROTRA_capacity!$F$3:$F$1699,0))&lt;&gt;0,INDEX(PROTRA_capacity!J$3:J$1699,MATCH(CHP_check_vensim_data!$I71,PROTRA_capacity!$F$3:$F$1699,0))=0),"elec 0, heat not",
IF(AND(INDEX(PROTRA_capacity!J$3:J$1699,MATCH(CHP_check_vensim_data!$I71,PROTRA_capacity!$F$3:$F$1699,0))&lt;&gt;0,INDEX(PROTRA_capacity!J$3:J$1699,MATCH(CHP_check_vensim_data!$H71,PROTRA_capacity!$F$3:$F$1699,0))=0),"heat 0, elec not",
IF(AND(INDEX(PROTRA_capacity!J$3:J$1699,MATCH(CHP_check_vensim_data!$I71,PROTRA_capacity!$F$3:$F$1699,0))=0,INDEX(PROTRA_capacity!J$3:J$1699,MATCH(CHP_check_vensim_data!$H71,PROTRA_capacity!$F$3:$F$1699,0))=0),"",
INDEX(PROTRA_capacity!J$3:J$1699,MATCH(CHP_check_vensim_data!$H71,PROTRA_capacity!$F$3:$F$1699,0))/INDEX(PROTRA_capacity!J$3:J$1699,MATCH(CHP_check_vensim_data!$I71,PROTRA_capacity!$F$3:$F$1699,0))
)))</f>
        <v>1.2908912677352671</v>
      </c>
      <c r="O71" s="16">
        <f>IF(AND(INDEX(PROTRA_capacity!K$3:K$1699,MATCH(CHP_check_vensim_data!$H71,PROTRA_capacity!$F$3:$F$1699,0))&lt;&gt;0,INDEX(PROTRA_capacity!K$3:K$1699,MATCH(CHP_check_vensim_data!$I71,PROTRA_capacity!$F$3:$F$1699,0))=0),"elec 0, heat not",
IF(AND(INDEX(PROTRA_capacity!K$3:K$1699,MATCH(CHP_check_vensim_data!$I71,PROTRA_capacity!$F$3:$F$1699,0))&lt;&gt;0,INDEX(PROTRA_capacity!K$3:K$1699,MATCH(CHP_check_vensim_data!$H71,PROTRA_capacity!$F$3:$F$1699,0))=0),"heat 0, elec not",
IF(AND(INDEX(PROTRA_capacity!K$3:K$1699,MATCH(CHP_check_vensim_data!$I71,PROTRA_capacity!$F$3:$F$1699,0))=0,INDEX(PROTRA_capacity!K$3:K$1699,MATCH(CHP_check_vensim_data!$H71,PROTRA_capacity!$F$3:$F$1699,0))=0),"",
INDEX(PROTRA_capacity!K$3:K$1699,MATCH(CHP_check_vensim_data!$H71,PROTRA_capacity!$F$3:$F$1699,0))/INDEX(PROTRA_capacity!K$3:K$1699,MATCH(CHP_check_vensim_data!$I71,PROTRA_capacity!$F$3:$F$1699,0))
)))</f>
        <v>1.3475565841398065</v>
      </c>
      <c r="P71" s="16">
        <f>IF(AND(INDEX(PROTRA_capacity!L$3:L$1699,MATCH(CHP_check_vensim_data!$H71,PROTRA_capacity!$F$3:$F$1699,0))&lt;&gt;0,INDEX(PROTRA_capacity!L$3:L$1699,MATCH(CHP_check_vensim_data!$I71,PROTRA_capacity!$F$3:$F$1699,0))=0),"elec 0, heat not",
IF(AND(INDEX(PROTRA_capacity!L$3:L$1699,MATCH(CHP_check_vensim_data!$I71,PROTRA_capacity!$F$3:$F$1699,0))&lt;&gt;0,INDEX(PROTRA_capacity!L$3:L$1699,MATCH(CHP_check_vensim_data!$H71,PROTRA_capacity!$F$3:$F$1699,0))=0),"heat 0, elec not",
IF(AND(INDEX(PROTRA_capacity!L$3:L$1699,MATCH(CHP_check_vensim_data!$I71,PROTRA_capacity!$F$3:$F$1699,0))=0,INDEX(PROTRA_capacity!L$3:L$1699,MATCH(CHP_check_vensim_data!$H71,PROTRA_capacity!$F$3:$F$1699,0))=0),"",
INDEX(PROTRA_capacity!L$3:L$1699,MATCH(CHP_check_vensim_data!$H71,PROTRA_capacity!$F$3:$F$1699,0))/INDEX(PROTRA_capacity!L$3:L$1699,MATCH(CHP_check_vensim_data!$I71,PROTRA_capacity!$F$3:$F$1699,0))
)))</f>
        <v>1.4662046974343925</v>
      </c>
      <c r="Q71" s="16">
        <f>IF(AND(INDEX(PROTRA_capacity!M$3:M$1699,MATCH(CHP_check_vensim_data!$H71,PROTRA_capacity!$F$3:$F$1699,0))&lt;&gt;0,INDEX(PROTRA_capacity!M$3:M$1699,MATCH(CHP_check_vensim_data!$I71,PROTRA_capacity!$F$3:$F$1699,0))=0),"elec 0, heat not",
IF(AND(INDEX(PROTRA_capacity!M$3:M$1699,MATCH(CHP_check_vensim_data!$I71,PROTRA_capacity!$F$3:$F$1699,0))&lt;&gt;0,INDEX(PROTRA_capacity!M$3:M$1699,MATCH(CHP_check_vensim_data!$H71,PROTRA_capacity!$F$3:$F$1699,0))=0),"heat 0, elec not",
IF(AND(INDEX(PROTRA_capacity!M$3:M$1699,MATCH(CHP_check_vensim_data!$I71,PROTRA_capacity!$F$3:$F$1699,0))=0,INDEX(PROTRA_capacity!M$3:M$1699,MATCH(CHP_check_vensim_data!$H71,PROTRA_capacity!$F$3:$F$1699,0))=0),"",
INDEX(PROTRA_capacity!M$3:M$1699,MATCH(CHP_check_vensim_data!$H71,PROTRA_capacity!$F$3:$F$1699,0))/INDEX(PROTRA_capacity!M$3:M$1699,MATCH(CHP_check_vensim_data!$I71,PROTRA_capacity!$F$3:$F$1699,0))
)))</f>
        <v>1.4267517109750369</v>
      </c>
      <c r="R71" s="16">
        <f>IF(AND(INDEX(PROTRA_capacity!N$3:N$1699,MATCH(CHP_check_vensim_data!$H71,PROTRA_capacity!$F$3:$F$1699,0))&lt;&gt;0,INDEX(PROTRA_capacity!N$3:N$1699,MATCH(CHP_check_vensim_data!$I71,PROTRA_capacity!$F$3:$F$1699,0))=0),"elec 0, heat not",
IF(AND(INDEX(PROTRA_capacity!N$3:N$1699,MATCH(CHP_check_vensim_data!$I71,PROTRA_capacity!$F$3:$F$1699,0))&lt;&gt;0,INDEX(PROTRA_capacity!N$3:N$1699,MATCH(CHP_check_vensim_data!$H71,PROTRA_capacity!$F$3:$F$1699,0))=0),"heat 0, elec not",
IF(AND(INDEX(PROTRA_capacity!N$3:N$1699,MATCH(CHP_check_vensim_data!$I71,PROTRA_capacity!$F$3:$F$1699,0))=0,INDEX(PROTRA_capacity!N$3:N$1699,MATCH(CHP_check_vensim_data!$H71,PROTRA_capacity!$F$3:$F$1699,0))=0),"",
INDEX(PROTRA_capacity!N$3:N$1699,MATCH(CHP_check_vensim_data!$H71,PROTRA_capacity!$F$3:$F$1699,0))/INDEX(PROTRA_capacity!N$3:N$1699,MATCH(CHP_check_vensim_data!$I71,PROTRA_capacity!$F$3:$F$1699,0))
)))</f>
        <v>1.5173468996942185</v>
      </c>
      <c r="S71" s="16">
        <f>IF(AND(INDEX(PROTRA_capacity!O$3:O$1699,MATCH(CHP_check_vensim_data!$H71,PROTRA_capacity!$F$3:$F$1699,0))&lt;&gt;0,INDEX(PROTRA_capacity!O$3:O$1699,MATCH(CHP_check_vensim_data!$I71,PROTRA_capacity!$F$3:$F$1699,0))=0),"elec 0, heat not",
IF(AND(INDEX(PROTRA_capacity!O$3:O$1699,MATCH(CHP_check_vensim_data!$I71,PROTRA_capacity!$F$3:$F$1699,0))&lt;&gt;0,INDEX(PROTRA_capacity!O$3:O$1699,MATCH(CHP_check_vensim_data!$H71,PROTRA_capacity!$F$3:$F$1699,0))=0),"heat 0, elec not",
IF(AND(INDEX(PROTRA_capacity!O$3:O$1699,MATCH(CHP_check_vensim_data!$I71,PROTRA_capacity!$F$3:$F$1699,0))=0,INDEX(PROTRA_capacity!O$3:O$1699,MATCH(CHP_check_vensim_data!$H71,PROTRA_capacity!$F$3:$F$1699,0))=0),"",
INDEX(PROTRA_capacity!O$3:O$1699,MATCH(CHP_check_vensim_data!$H71,PROTRA_capacity!$F$3:$F$1699,0))/INDEX(PROTRA_capacity!O$3:O$1699,MATCH(CHP_check_vensim_data!$I71,PROTRA_capacity!$F$3:$F$1699,0))
)))</f>
        <v>1.3610673091765377</v>
      </c>
      <c r="T71" s="16">
        <f>IF(AND(INDEX(PROTRA_capacity!P$3:P$1699,MATCH(CHP_check_vensim_data!$H71,PROTRA_capacity!$F$3:$F$1699,0))&lt;&gt;0,INDEX(PROTRA_capacity!P$3:P$1699,MATCH(CHP_check_vensim_data!$I71,PROTRA_capacity!$F$3:$F$1699,0))=0),"elec 0, heat not",
IF(AND(INDEX(PROTRA_capacity!P$3:P$1699,MATCH(CHP_check_vensim_data!$I71,PROTRA_capacity!$F$3:$F$1699,0))&lt;&gt;0,INDEX(PROTRA_capacity!P$3:P$1699,MATCH(CHP_check_vensim_data!$H71,PROTRA_capacity!$F$3:$F$1699,0))=0),"heat 0, elec not",
IF(AND(INDEX(PROTRA_capacity!P$3:P$1699,MATCH(CHP_check_vensim_data!$I71,PROTRA_capacity!$F$3:$F$1699,0))=0,INDEX(PROTRA_capacity!P$3:P$1699,MATCH(CHP_check_vensim_data!$H71,PROTRA_capacity!$F$3:$F$1699,0))=0),"",
INDEX(PROTRA_capacity!P$3:P$1699,MATCH(CHP_check_vensim_data!$H71,PROTRA_capacity!$F$3:$F$1699,0))/INDEX(PROTRA_capacity!P$3:P$1699,MATCH(CHP_check_vensim_data!$I71,PROTRA_capacity!$F$3:$F$1699,0))
)))</f>
        <v>1.5177504826170316</v>
      </c>
      <c r="U71" s="16">
        <f>IF(AND(INDEX(PROTRA_capacity!Q$3:Q$1699,MATCH(CHP_check_vensim_data!$H71,PROTRA_capacity!$F$3:$F$1699,0))&lt;&gt;0,INDEX(PROTRA_capacity!Q$3:Q$1699,MATCH(CHP_check_vensim_data!$I71,PROTRA_capacity!$F$3:$F$1699,0))=0),"elec 0, heat not",
IF(AND(INDEX(PROTRA_capacity!Q$3:Q$1699,MATCH(CHP_check_vensim_data!$I71,PROTRA_capacity!$F$3:$F$1699,0))&lt;&gt;0,INDEX(PROTRA_capacity!Q$3:Q$1699,MATCH(CHP_check_vensim_data!$H71,PROTRA_capacity!$F$3:$F$1699,0))=0),"heat 0, elec not",
IF(AND(INDEX(PROTRA_capacity!Q$3:Q$1699,MATCH(CHP_check_vensim_data!$I71,PROTRA_capacity!$F$3:$F$1699,0))=0,INDEX(PROTRA_capacity!Q$3:Q$1699,MATCH(CHP_check_vensim_data!$H71,PROTRA_capacity!$F$3:$F$1699,0))=0),"",
INDEX(PROTRA_capacity!Q$3:Q$1699,MATCH(CHP_check_vensim_data!$H71,PROTRA_capacity!$F$3:$F$1699,0))/INDEX(PROTRA_capacity!Q$3:Q$1699,MATCH(CHP_check_vensim_data!$I71,PROTRA_capacity!$F$3:$F$1699,0))
)))</f>
        <v>0.9711098167795138</v>
      </c>
      <c r="V71" s="16">
        <f>IF(AND(INDEX(PROTRA_capacity!R$3:R$1699,MATCH(CHP_check_vensim_data!$H71,PROTRA_capacity!$F$3:$F$1699,0))&lt;&gt;0,INDEX(PROTRA_capacity!R$3:R$1699,MATCH(CHP_check_vensim_data!$I71,PROTRA_capacity!$F$3:$F$1699,0))=0),"elec 0, heat not",
IF(AND(INDEX(PROTRA_capacity!R$3:R$1699,MATCH(CHP_check_vensim_data!$I71,PROTRA_capacity!$F$3:$F$1699,0))&lt;&gt;0,INDEX(PROTRA_capacity!R$3:R$1699,MATCH(CHP_check_vensim_data!$H71,PROTRA_capacity!$F$3:$F$1699,0))=0),"heat 0, elec not",
IF(AND(INDEX(PROTRA_capacity!R$3:R$1699,MATCH(CHP_check_vensim_data!$I71,PROTRA_capacity!$F$3:$F$1699,0))=0,INDEX(PROTRA_capacity!R$3:R$1699,MATCH(CHP_check_vensim_data!$H71,PROTRA_capacity!$F$3:$F$1699,0))=0),"",
INDEX(PROTRA_capacity!R$3:R$1699,MATCH(CHP_check_vensim_data!$H71,PROTRA_capacity!$F$3:$F$1699,0))/INDEX(PROTRA_capacity!R$3:R$1699,MATCH(CHP_check_vensim_data!$I71,PROTRA_capacity!$F$3:$F$1699,0))
)))</f>
        <v>1.1259378237742697</v>
      </c>
      <c r="W71" s="16">
        <f>IF(AND(INDEX(PROTRA_capacity!S$3:S$1699,MATCH(CHP_check_vensim_data!$H71,PROTRA_capacity!$F$3:$F$1699,0))&lt;&gt;0,INDEX(PROTRA_capacity!S$3:S$1699,MATCH(CHP_check_vensim_data!$I71,PROTRA_capacity!$F$3:$F$1699,0))=0),"elec 0, heat not",
IF(AND(INDEX(PROTRA_capacity!S$3:S$1699,MATCH(CHP_check_vensim_data!$I71,PROTRA_capacity!$F$3:$F$1699,0))&lt;&gt;0,INDEX(PROTRA_capacity!S$3:S$1699,MATCH(CHP_check_vensim_data!$H71,PROTRA_capacity!$F$3:$F$1699,0))=0),"heat 0, elec not",
IF(AND(INDEX(PROTRA_capacity!S$3:S$1699,MATCH(CHP_check_vensim_data!$I71,PROTRA_capacity!$F$3:$F$1699,0))=0,INDEX(PROTRA_capacity!S$3:S$1699,MATCH(CHP_check_vensim_data!$H71,PROTRA_capacity!$F$3:$F$1699,0))=0),"",
INDEX(PROTRA_capacity!S$3:S$1699,MATCH(CHP_check_vensim_data!$H71,PROTRA_capacity!$F$3:$F$1699,0))/INDEX(PROTRA_capacity!S$3:S$1699,MATCH(CHP_check_vensim_data!$I71,PROTRA_capacity!$F$3:$F$1699,0))
)))</f>
        <v>0.8841909940412227</v>
      </c>
      <c r="X71" s="16">
        <f>IF(AND(INDEX(PROTRA_capacity!T$3:T$1699,MATCH(CHP_check_vensim_data!$H71,PROTRA_capacity!$F$3:$F$1699,0))&lt;&gt;0,INDEX(PROTRA_capacity!T$3:T$1699,MATCH(CHP_check_vensim_data!$I71,PROTRA_capacity!$F$3:$F$1699,0))=0),"elec 0, heat not",
IF(AND(INDEX(PROTRA_capacity!T$3:T$1699,MATCH(CHP_check_vensim_data!$I71,PROTRA_capacity!$F$3:$F$1699,0))&lt;&gt;0,INDEX(PROTRA_capacity!T$3:T$1699,MATCH(CHP_check_vensim_data!$H71,PROTRA_capacity!$F$3:$F$1699,0))=0),"heat 0, elec not",
IF(AND(INDEX(PROTRA_capacity!T$3:T$1699,MATCH(CHP_check_vensim_data!$I71,PROTRA_capacity!$F$3:$F$1699,0))=0,INDEX(PROTRA_capacity!T$3:T$1699,MATCH(CHP_check_vensim_data!$H71,PROTRA_capacity!$F$3:$F$1699,0))=0),"",
INDEX(PROTRA_capacity!T$3:T$1699,MATCH(CHP_check_vensim_data!$H71,PROTRA_capacity!$F$3:$F$1699,0))/INDEX(PROTRA_capacity!T$3:T$1699,MATCH(CHP_check_vensim_data!$I71,PROTRA_capacity!$F$3:$F$1699,0))
)))</f>
        <v>1.1285670821528075</v>
      </c>
      <c r="Y71" s="16">
        <f>IF(AND(INDEX(PROTRA_capacity!U$3:U$1699,MATCH(CHP_check_vensim_data!$H71,PROTRA_capacity!$F$3:$F$1699,0))&lt;&gt;0,INDEX(PROTRA_capacity!U$3:U$1699,MATCH(CHP_check_vensim_data!$I71,PROTRA_capacity!$F$3:$F$1699,0))=0),"elec 0, heat not",
IF(AND(INDEX(PROTRA_capacity!U$3:U$1699,MATCH(CHP_check_vensim_data!$I71,PROTRA_capacity!$F$3:$F$1699,0))&lt;&gt;0,INDEX(PROTRA_capacity!U$3:U$1699,MATCH(CHP_check_vensim_data!$H71,PROTRA_capacity!$F$3:$F$1699,0))=0),"heat 0, elec not",
IF(AND(INDEX(PROTRA_capacity!U$3:U$1699,MATCH(CHP_check_vensim_data!$I71,PROTRA_capacity!$F$3:$F$1699,0))=0,INDEX(PROTRA_capacity!U$3:U$1699,MATCH(CHP_check_vensim_data!$H71,PROTRA_capacity!$F$3:$F$1699,0))=0),"",
INDEX(PROTRA_capacity!U$3:U$1699,MATCH(CHP_check_vensim_data!$H71,PROTRA_capacity!$F$3:$F$1699,0))/INDEX(PROTRA_capacity!U$3:U$1699,MATCH(CHP_check_vensim_data!$I71,PROTRA_capacity!$F$3:$F$1699,0))
)))</f>
        <v>1.0623262831866862</v>
      </c>
      <c r="Z71" s="72">
        <f t="shared" si="40"/>
        <v>1.0250281197935722</v>
      </c>
    </row>
    <row r="72" spans="1:27" x14ac:dyDescent="0.35">
      <c r="A72" t="s">
        <v>77</v>
      </c>
      <c r="B72" t="s">
        <v>41</v>
      </c>
      <c r="C72" t="str">
        <f t="shared" si="37"/>
        <v>LROW_TO_heat</v>
      </c>
      <c r="D72" t="str">
        <f t="shared" si="38"/>
        <v>PROTRA_CHP_HP_I</v>
      </c>
      <c r="E72" t="s">
        <v>9</v>
      </c>
      <c r="F72" t="str">
        <f t="shared" si="39"/>
        <v>CHP</v>
      </c>
      <c r="G72" t="str">
        <f t="shared" si="31"/>
        <v>CCS</v>
      </c>
      <c r="H72" t="str">
        <f t="shared" si="32"/>
        <v>LROWTO_heatPROTRA_CHP_solid_bio_CCS</v>
      </c>
      <c r="I72" t="str">
        <f t="shared" si="33"/>
        <v>LROWTO_elecPROTRA_CHP_solid_bio_CCS</v>
      </c>
      <c r="J72" s="16" t="e">
        <f>IF(AND(INDEX(PROTRA_capacity!#REF!,MATCH(CHP_check_vensim_data!$H72,PROTRA_capacity!$F$3:$F$1699,0))&lt;&gt;0,INDEX(PROTRA_capacity!#REF!,MATCH(CHP_check_vensim_data!$I72,PROTRA_capacity!$F$3:$F$1699,0))=0),"elec 0, heat not",
IF(AND(INDEX(PROTRA_capacity!#REF!,MATCH(CHP_check_vensim_data!$I72,PROTRA_capacity!$F$3:$F$1699,0))&lt;&gt;0,INDEX(PROTRA_capacity!#REF!,MATCH(CHP_check_vensim_data!$H72,PROTRA_capacity!$F$3:$F$1699,0))=0),"heat 0, elec not",
IF(AND(INDEX(PROTRA_capacity!#REF!,MATCH(CHP_check_vensim_data!$I72,PROTRA_capacity!$F$3:$F$1699,0))=0,INDEX(PROTRA_capacity!#REF!,MATCH(CHP_check_vensim_data!$H72,PROTRA_capacity!$F$3:$F$1699,0))=0),"",
INDEX(PROTRA_capacity!#REF!,MATCH(CHP_check_vensim_data!$H72,PROTRA_capacity!$F$3:$F$1699,0))/INDEX(PROTRA_capacity!#REF!,MATCH(CHP_check_vensim_data!$I72,PROTRA_capacity!$F$3:$F$1699,0))
)))</f>
        <v>#REF!</v>
      </c>
      <c r="K72" s="16" t="str">
        <f>IF(AND(INDEX(PROTRA_capacity!G$3:G$1699,MATCH(CHP_check_vensim_data!$H72,PROTRA_capacity!$F$3:$F$1699,0))&lt;&gt;0,INDEX(PROTRA_capacity!G$3:G$1699,MATCH(CHP_check_vensim_data!$I72,PROTRA_capacity!$F$3:$F$1699,0))=0),"elec 0, heat not",
IF(AND(INDEX(PROTRA_capacity!G$3:G$1699,MATCH(CHP_check_vensim_data!$I72,PROTRA_capacity!$F$3:$F$1699,0))&lt;&gt;0,INDEX(PROTRA_capacity!G$3:G$1699,MATCH(CHP_check_vensim_data!$H72,PROTRA_capacity!$F$3:$F$1699,0))=0),"heat 0, elec not",
IF(AND(INDEX(PROTRA_capacity!G$3:G$1699,MATCH(CHP_check_vensim_data!$I72,PROTRA_capacity!$F$3:$F$1699,0))=0,INDEX(PROTRA_capacity!G$3:G$1699,MATCH(CHP_check_vensim_data!$H72,PROTRA_capacity!$F$3:$F$1699,0))=0),"",
INDEX(PROTRA_capacity!G$3:G$1699,MATCH(CHP_check_vensim_data!$H72,PROTRA_capacity!$F$3:$F$1699,0))/INDEX(PROTRA_capacity!G$3:G$1699,MATCH(CHP_check_vensim_data!$I72,PROTRA_capacity!$F$3:$F$1699,0))
)))</f>
        <v/>
      </c>
      <c r="L72" s="16" t="str">
        <f>IF(AND(INDEX(PROTRA_capacity!H$3:H$1699,MATCH(CHP_check_vensim_data!$H72,PROTRA_capacity!$F$3:$F$1699,0))&lt;&gt;0,INDEX(PROTRA_capacity!H$3:H$1699,MATCH(CHP_check_vensim_data!$I72,PROTRA_capacity!$F$3:$F$1699,0))=0),"elec 0, heat not",
IF(AND(INDEX(PROTRA_capacity!H$3:H$1699,MATCH(CHP_check_vensim_data!$I72,PROTRA_capacity!$F$3:$F$1699,0))&lt;&gt;0,INDEX(PROTRA_capacity!H$3:H$1699,MATCH(CHP_check_vensim_data!$H72,PROTRA_capacity!$F$3:$F$1699,0))=0),"heat 0, elec not",
IF(AND(INDEX(PROTRA_capacity!H$3:H$1699,MATCH(CHP_check_vensim_data!$I72,PROTRA_capacity!$F$3:$F$1699,0))=0,INDEX(PROTRA_capacity!H$3:H$1699,MATCH(CHP_check_vensim_data!$H72,PROTRA_capacity!$F$3:$F$1699,0))=0),"",
INDEX(PROTRA_capacity!H$3:H$1699,MATCH(CHP_check_vensim_data!$H72,PROTRA_capacity!$F$3:$F$1699,0))/INDEX(PROTRA_capacity!H$3:H$1699,MATCH(CHP_check_vensim_data!$I72,PROTRA_capacity!$F$3:$F$1699,0))
)))</f>
        <v/>
      </c>
      <c r="M72" s="16" t="str">
        <f>IF(AND(INDEX(PROTRA_capacity!I$3:I$1699,MATCH(CHP_check_vensim_data!$H72,PROTRA_capacity!$F$3:$F$1699,0))&lt;&gt;0,INDEX(PROTRA_capacity!I$3:I$1699,MATCH(CHP_check_vensim_data!$I72,PROTRA_capacity!$F$3:$F$1699,0))=0),"elec 0, heat not",
IF(AND(INDEX(PROTRA_capacity!I$3:I$1699,MATCH(CHP_check_vensim_data!$I72,PROTRA_capacity!$F$3:$F$1699,0))&lt;&gt;0,INDEX(PROTRA_capacity!I$3:I$1699,MATCH(CHP_check_vensim_data!$H72,PROTRA_capacity!$F$3:$F$1699,0))=0),"heat 0, elec not",
IF(AND(INDEX(PROTRA_capacity!I$3:I$1699,MATCH(CHP_check_vensim_data!$I72,PROTRA_capacity!$F$3:$F$1699,0))=0,INDEX(PROTRA_capacity!I$3:I$1699,MATCH(CHP_check_vensim_data!$H72,PROTRA_capacity!$F$3:$F$1699,0))=0),"",
INDEX(PROTRA_capacity!I$3:I$1699,MATCH(CHP_check_vensim_data!$H72,PROTRA_capacity!$F$3:$F$1699,0))/INDEX(PROTRA_capacity!I$3:I$1699,MATCH(CHP_check_vensim_data!$I72,PROTRA_capacity!$F$3:$F$1699,0))
)))</f>
        <v/>
      </c>
      <c r="N72" s="16" t="str">
        <f>IF(AND(INDEX(PROTRA_capacity!J$3:J$1699,MATCH(CHP_check_vensim_data!$H72,PROTRA_capacity!$F$3:$F$1699,0))&lt;&gt;0,INDEX(PROTRA_capacity!J$3:J$1699,MATCH(CHP_check_vensim_data!$I72,PROTRA_capacity!$F$3:$F$1699,0))=0),"elec 0, heat not",
IF(AND(INDEX(PROTRA_capacity!J$3:J$1699,MATCH(CHP_check_vensim_data!$I72,PROTRA_capacity!$F$3:$F$1699,0))&lt;&gt;0,INDEX(PROTRA_capacity!J$3:J$1699,MATCH(CHP_check_vensim_data!$H72,PROTRA_capacity!$F$3:$F$1699,0))=0),"heat 0, elec not",
IF(AND(INDEX(PROTRA_capacity!J$3:J$1699,MATCH(CHP_check_vensim_data!$I72,PROTRA_capacity!$F$3:$F$1699,0))=0,INDEX(PROTRA_capacity!J$3:J$1699,MATCH(CHP_check_vensim_data!$H72,PROTRA_capacity!$F$3:$F$1699,0))=0),"",
INDEX(PROTRA_capacity!J$3:J$1699,MATCH(CHP_check_vensim_data!$H72,PROTRA_capacity!$F$3:$F$1699,0))/INDEX(PROTRA_capacity!J$3:J$1699,MATCH(CHP_check_vensim_data!$I72,PROTRA_capacity!$F$3:$F$1699,0))
)))</f>
        <v/>
      </c>
      <c r="O72" s="16" t="str">
        <f>IF(AND(INDEX(PROTRA_capacity!K$3:K$1699,MATCH(CHP_check_vensim_data!$H72,PROTRA_capacity!$F$3:$F$1699,0))&lt;&gt;0,INDEX(PROTRA_capacity!K$3:K$1699,MATCH(CHP_check_vensim_data!$I72,PROTRA_capacity!$F$3:$F$1699,0))=0),"elec 0, heat not",
IF(AND(INDEX(PROTRA_capacity!K$3:K$1699,MATCH(CHP_check_vensim_data!$I72,PROTRA_capacity!$F$3:$F$1699,0))&lt;&gt;0,INDEX(PROTRA_capacity!K$3:K$1699,MATCH(CHP_check_vensim_data!$H72,PROTRA_capacity!$F$3:$F$1699,0))=0),"heat 0, elec not",
IF(AND(INDEX(PROTRA_capacity!K$3:K$1699,MATCH(CHP_check_vensim_data!$I72,PROTRA_capacity!$F$3:$F$1699,0))=0,INDEX(PROTRA_capacity!K$3:K$1699,MATCH(CHP_check_vensim_data!$H72,PROTRA_capacity!$F$3:$F$1699,0))=0),"",
INDEX(PROTRA_capacity!K$3:K$1699,MATCH(CHP_check_vensim_data!$H72,PROTRA_capacity!$F$3:$F$1699,0))/INDEX(PROTRA_capacity!K$3:K$1699,MATCH(CHP_check_vensim_data!$I72,PROTRA_capacity!$F$3:$F$1699,0))
)))</f>
        <v/>
      </c>
      <c r="P72" s="16" t="str">
        <f>IF(AND(INDEX(PROTRA_capacity!L$3:L$1699,MATCH(CHP_check_vensim_data!$H72,PROTRA_capacity!$F$3:$F$1699,0))&lt;&gt;0,INDEX(PROTRA_capacity!L$3:L$1699,MATCH(CHP_check_vensim_data!$I72,PROTRA_capacity!$F$3:$F$1699,0))=0),"elec 0, heat not",
IF(AND(INDEX(PROTRA_capacity!L$3:L$1699,MATCH(CHP_check_vensim_data!$I72,PROTRA_capacity!$F$3:$F$1699,0))&lt;&gt;0,INDEX(PROTRA_capacity!L$3:L$1699,MATCH(CHP_check_vensim_data!$H72,PROTRA_capacity!$F$3:$F$1699,0))=0),"heat 0, elec not",
IF(AND(INDEX(PROTRA_capacity!L$3:L$1699,MATCH(CHP_check_vensim_data!$I72,PROTRA_capacity!$F$3:$F$1699,0))=0,INDEX(PROTRA_capacity!L$3:L$1699,MATCH(CHP_check_vensim_data!$H72,PROTRA_capacity!$F$3:$F$1699,0))=0),"",
INDEX(PROTRA_capacity!L$3:L$1699,MATCH(CHP_check_vensim_data!$H72,PROTRA_capacity!$F$3:$F$1699,0))/INDEX(PROTRA_capacity!L$3:L$1699,MATCH(CHP_check_vensim_data!$I72,PROTRA_capacity!$F$3:$F$1699,0))
)))</f>
        <v/>
      </c>
      <c r="Q72" s="16" t="str">
        <f>IF(AND(INDEX(PROTRA_capacity!M$3:M$1699,MATCH(CHP_check_vensim_data!$H72,PROTRA_capacity!$F$3:$F$1699,0))&lt;&gt;0,INDEX(PROTRA_capacity!M$3:M$1699,MATCH(CHP_check_vensim_data!$I72,PROTRA_capacity!$F$3:$F$1699,0))=0),"elec 0, heat not",
IF(AND(INDEX(PROTRA_capacity!M$3:M$1699,MATCH(CHP_check_vensim_data!$I72,PROTRA_capacity!$F$3:$F$1699,0))&lt;&gt;0,INDEX(PROTRA_capacity!M$3:M$1699,MATCH(CHP_check_vensim_data!$H72,PROTRA_capacity!$F$3:$F$1699,0))=0),"heat 0, elec not",
IF(AND(INDEX(PROTRA_capacity!M$3:M$1699,MATCH(CHP_check_vensim_data!$I72,PROTRA_capacity!$F$3:$F$1699,0))=0,INDEX(PROTRA_capacity!M$3:M$1699,MATCH(CHP_check_vensim_data!$H72,PROTRA_capacity!$F$3:$F$1699,0))=0),"",
INDEX(PROTRA_capacity!M$3:M$1699,MATCH(CHP_check_vensim_data!$H72,PROTRA_capacity!$F$3:$F$1699,0))/INDEX(PROTRA_capacity!M$3:M$1699,MATCH(CHP_check_vensim_data!$I72,PROTRA_capacity!$F$3:$F$1699,0))
)))</f>
        <v/>
      </c>
      <c r="R72" s="16" t="str">
        <f>IF(AND(INDEX(PROTRA_capacity!N$3:N$1699,MATCH(CHP_check_vensim_data!$H72,PROTRA_capacity!$F$3:$F$1699,0))&lt;&gt;0,INDEX(PROTRA_capacity!N$3:N$1699,MATCH(CHP_check_vensim_data!$I72,PROTRA_capacity!$F$3:$F$1699,0))=0),"elec 0, heat not",
IF(AND(INDEX(PROTRA_capacity!N$3:N$1699,MATCH(CHP_check_vensim_data!$I72,PROTRA_capacity!$F$3:$F$1699,0))&lt;&gt;0,INDEX(PROTRA_capacity!N$3:N$1699,MATCH(CHP_check_vensim_data!$H72,PROTRA_capacity!$F$3:$F$1699,0))=0),"heat 0, elec not",
IF(AND(INDEX(PROTRA_capacity!N$3:N$1699,MATCH(CHP_check_vensim_data!$I72,PROTRA_capacity!$F$3:$F$1699,0))=0,INDEX(PROTRA_capacity!N$3:N$1699,MATCH(CHP_check_vensim_data!$H72,PROTRA_capacity!$F$3:$F$1699,0))=0),"",
INDEX(PROTRA_capacity!N$3:N$1699,MATCH(CHP_check_vensim_data!$H72,PROTRA_capacity!$F$3:$F$1699,0))/INDEX(PROTRA_capacity!N$3:N$1699,MATCH(CHP_check_vensim_data!$I72,PROTRA_capacity!$F$3:$F$1699,0))
)))</f>
        <v/>
      </c>
      <c r="S72" s="16" t="str">
        <f>IF(AND(INDEX(PROTRA_capacity!O$3:O$1699,MATCH(CHP_check_vensim_data!$H72,PROTRA_capacity!$F$3:$F$1699,0))&lt;&gt;0,INDEX(PROTRA_capacity!O$3:O$1699,MATCH(CHP_check_vensim_data!$I72,PROTRA_capacity!$F$3:$F$1699,0))=0),"elec 0, heat not",
IF(AND(INDEX(PROTRA_capacity!O$3:O$1699,MATCH(CHP_check_vensim_data!$I72,PROTRA_capacity!$F$3:$F$1699,0))&lt;&gt;0,INDEX(PROTRA_capacity!O$3:O$1699,MATCH(CHP_check_vensim_data!$H72,PROTRA_capacity!$F$3:$F$1699,0))=0),"heat 0, elec not",
IF(AND(INDEX(PROTRA_capacity!O$3:O$1699,MATCH(CHP_check_vensim_data!$I72,PROTRA_capacity!$F$3:$F$1699,0))=0,INDEX(PROTRA_capacity!O$3:O$1699,MATCH(CHP_check_vensim_data!$H72,PROTRA_capacity!$F$3:$F$1699,0))=0),"",
INDEX(PROTRA_capacity!O$3:O$1699,MATCH(CHP_check_vensim_data!$H72,PROTRA_capacity!$F$3:$F$1699,0))/INDEX(PROTRA_capacity!O$3:O$1699,MATCH(CHP_check_vensim_data!$I72,PROTRA_capacity!$F$3:$F$1699,0))
)))</f>
        <v/>
      </c>
      <c r="T72" s="16" t="str">
        <f>IF(AND(INDEX(PROTRA_capacity!P$3:P$1699,MATCH(CHP_check_vensim_data!$H72,PROTRA_capacity!$F$3:$F$1699,0))&lt;&gt;0,INDEX(PROTRA_capacity!P$3:P$1699,MATCH(CHP_check_vensim_data!$I72,PROTRA_capacity!$F$3:$F$1699,0))=0),"elec 0, heat not",
IF(AND(INDEX(PROTRA_capacity!P$3:P$1699,MATCH(CHP_check_vensim_data!$I72,PROTRA_capacity!$F$3:$F$1699,0))&lt;&gt;0,INDEX(PROTRA_capacity!P$3:P$1699,MATCH(CHP_check_vensim_data!$H72,PROTRA_capacity!$F$3:$F$1699,0))=0),"heat 0, elec not",
IF(AND(INDEX(PROTRA_capacity!P$3:P$1699,MATCH(CHP_check_vensim_data!$I72,PROTRA_capacity!$F$3:$F$1699,0))=0,INDEX(PROTRA_capacity!P$3:P$1699,MATCH(CHP_check_vensim_data!$H72,PROTRA_capacity!$F$3:$F$1699,0))=0),"",
INDEX(PROTRA_capacity!P$3:P$1699,MATCH(CHP_check_vensim_data!$H72,PROTRA_capacity!$F$3:$F$1699,0))/INDEX(PROTRA_capacity!P$3:P$1699,MATCH(CHP_check_vensim_data!$I72,PROTRA_capacity!$F$3:$F$1699,0))
)))</f>
        <v/>
      </c>
      <c r="U72" s="16" t="str">
        <f>IF(AND(INDEX(PROTRA_capacity!Q$3:Q$1699,MATCH(CHP_check_vensim_data!$H72,PROTRA_capacity!$F$3:$F$1699,0))&lt;&gt;0,INDEX(PROTRA_capacity!Q$3:Q$1699,MATCH(CHP_check_vensim_data!$I72,PROTRA_capacity!$F$3:$F$1699,0))=0),"elec 0, heat not",
IF(AND(INDEX(PROTRA_capacity!Q$3:Q$1699,MATCH(CHP_check_vensim_data!$I72,PROTRA_capacity!$F$3:$F$1699,0))&lt;&gt;0,INDEX(PROTRA_capacity!Q$3:Q$1699,MATCH(CHP_check_vensim_data!$H72,PROTRA_capacity!$F$3:$F$1699,0))=0),"heat 0, elec not",
IF(AND(INDEX(PROTRA_capacity!Q$3:Q$1699,MATCH(CHP_check_vensim_data!$I72,PROTRA_capacity!$F$3:$F$1699,0))=0,INDEX(PROTRA_capacity!Q$3:Q$1699,MATCH(CHP_check_vensim_data!$H72,PROTRA_capacity!$F$3:$F$1699,0))=0),"",
INDEX(PROTRA_capacity!Q$3:Q$1699,MATCH(CHP_check_vensim_data!$H72,PROTRA_capacity!$F$3:$F$1699,0))/INDEX(PROTRA_capacity!Q$3:Q$1699,MATCH(CHP_check_vensim_data!$I72,PROTRA_capacity!$F$3:$F$1699,0))
)))</f>
        <v/>
      </c>
      <c r="V72" s="16" t="str">
        <f>IF(AND(INDEX(PROTRA_capacity!R$3:R$1699,MATCH(CHP_check_vensim_data!$H72,PROTRA_capacity!$F$3:$F$1699,0))&lt;&gt;0,INDEX(PROTRA_capacity!R$3:R$1699,MATCH(CHP_check_vensim_data!$I72,PROTRA_capacity!$F$3:$F$1699,0))=0),"elec 0, heat not",
IF(AND(INDEX(PROTRA_capacity!R$3:R$1699,MATCH(CHP_check_vensim_data!$I72,PROTRA_capacity!$F$3:$F$1699,0))&lt;&gt;0,INDEX(PROTRA_capacity!R$3:R$1699,MATCH(CHP_check_vensim_data!$H72,PROTRA_capacity!$F$3:$F$1699,0))=0),"heat 0, elec not",
IF(AND(INDEX(PROTRA_capacity!R$3:R$1699,MATCH(CHP_check_vensim_data!$I72,PROTRA_capacity!$F$3:$F$1699,0))=0,INDEX(PROTRA_capacity!R$3:R$1699,MATCH(CHP_check_vensim_data!$H72,PROTRA_capacity!$F$3:$F$1699,0))=0),"",
INDEX(PROTRA_capacity!R$3:R$1699,MATCH(CHP_check_vensim_data!$H72,PROTRA_capacity!$F$3:$F$1699,0))/INDEX(PROTRA_capacity!R$3:R$1699,MATCH(CHP_check_vensim_data!$I72,PROTRA_capacity!$F$3:$F$1699,0))
)))</f>
        <v/>
      </c>
      <c r="W72" s="16" t="str">
        <f>IF(AND(INDEX(PROTRA_capacity!S$3:S$1699,MATCH(CHP_check_vensim_data!$H72,PROTRA_capacity!$F$3:$F$1699,0))&lt;&gt;0,INDEX(PROTRA_capacity!S$3:S$1699,MATCH(CHP_check_vensim_data!$I72,PROTRA_capacity!$F$3:$F$1699,0))=0),"elec 0, heat not",
IF(AND(INDEX(PROTRA_capacity!S$3:S$1699,MATCH(CHP_check_vensim_data!$I72,PROTRA_capacity!$F$3:$F$1699,0))&lt;&gt;0,INDEX(PROTRA_capacity!S$3:S$1699,MATCH(CHP_check_vensim_data!$H72,PROTRA_capacity!$F$3:$F$1699,0))=0),"heat 0, elec not",
IF(AND(INDEX(PROTRA_capacity!S$3:S$1699,MATCH(CHP_check_vensim_data!$I72,PROTRA_capacity!$F$3:$F$1699,0))=0,INDEX(PROTRA_capacity!S$3:S$1699,MATCH(CHP_check_vensim_data!$H72,PROTRA_capacity!$F$3:$F$1699,0))=0),"",
INDEX(PROTRA_capacity!S$3:S$1699,MATCH(CHP_check_vensim_data!$H72,PROTRA_capacity!$F$3:$F$1699,0))/INDEX(PROTRA_capacity!S$3:S$1699,MATCH(CHP_check_vensim_data!$I72,PROTRA_capacity!$F$3:$F$1699,0))
)))</f>
        <v/>
      </c>
      <c r="X72" s="16" t="str">
        <f>IF(AND(INDEX(PROTRA_capacity!T$3:T$1699,MATCH(CHP_check_vensim_data!$H72,PROTRA_capacity!$F$3:$F$1699,0))&lt;&gt;0,INDEX(PROTRA_capacity!T$3:T$1699,MATCH(CHP_check_vensim_data!$I72,PROTRA_capacity!$F$3:$F$1699,0))=0),"elec 0, heat not",
IF(AND(INDEX(PROTRA_capacity!T$3:T$1699,MATCH(CHP_check_vensim_data!$I72,PROTRA_capacity!$F$3:$F$1699,0))&lt;&gt;0,INDEX(PROTRA_capacity!T$3:T$1699,MATCH(CHP_check_vensim_data!$H72,PROTRA_capacity!$F$3:$F$1699,0))=0),"heat 0, elec not",
IF(AND(INDEX(PROTRA_capacity!T$3:T$1699,MATCH(CHP_check_vensim_data!$I72,PROTRA_capacity!$F$3:$F$1699,0))=0,INDEX(PROTRA_capacity!T$3:T$1699,MATCH(CHP_check_vensim_data!$H72,PROTRA_capacity!$F$3:$F$1699,0))=0),"",
INDEX(PROTRA_capacity!T$3:T$1699,MATCH(CHP_check_vensim_data!$H72,PROTRA_capacity!$F$3:$F$1699,0))/INDEX(PROTRA_capacity!T$3:T$1699,MATCH(CHP_check_vensim_data!$I72,PROTRA_capacity!$F$3:$F$1699,0))
)))</f>
        <v/>
      </c>
      <c r="Y72" s="16" t="str">
        <f>IF(AND(INDEX(PROTRA_capacity!U$3:U$1699,MATCH(CHP_check_vensim_data!$H72,PROTRA_capacity!$F$3:$F$1699,0))&lt;&gt;0,INDEX(PROTRA_capacity!U$3:U$1699,MATCH(CHP_check_vensim_data!$I72,PROTRA_capacity!$F$3:$F$1699,0))=0),"elec 0, heat not",
IF(AND(INDEX(PROTRA_capacity!U$3:U$1699,MATCH(CHP_check_vensim_data!$I72,PROTRA_capacity!$F$3:$F$1699,0))&lt;&gt;0,INDEX(PROTRA_capacity!U$3:U$1699,MATCH(CHP_check_vensim_data!$H72,PROTRA_capacity!$F$3:$F$1699,0))=0),"heat 0, elec not",
IF(AND(INDEX(PROTRA_capacity!U$3:U$1699,MATCH(CHP_check_vensim_data!$I72,PROTRA_capacity!$F$3:$F$1699,0))=0,INDEX(PROTRA_capacity!U$3:U$1699,MATCH(CHP_check_vensim_data!$H72,PROTRA_capacity!$F$3:$F$1699,0))=0),"",
INDEX(PROTRA_capacity!U$3:U$1699,MATCH(CHP_check_vensim_data!$H72,PROTRA_capacity!$F$3:$F$1699,0))/INDEX(PROTRA_capacity!U$3:U$1699,MATCH(CHP_check_vensim_data!$I72,PROTRA_capacity!$F$3:$F$1699,0))
)))</f>
        <v/>
      </c>
      <c r="Z72" s="72" t="e">
        <f t="shared" si="40"/>
        <v>#DIV/0!</v>
      </c>
    </row>
    <row r="73" spans="1:27" x14ac:dyDescent="0.35">
      <c r="A73" t="s">
        <v>75</v>
      </c>
      <c r="B73" t="s">
        <v>41</v>
      </c>
      <c r="C73" t="str">
        <f t="shared" ref="C73:C82" si="41">A73&amp;"_"&amp;B73</f>
        <v>RUSSIA_TO_heat</v>
      </c>
      <c r="D73" t="str">
        <f t="shared" ref="D73:D82" si="42">IF(B73="TO_heat","PROTRA_CHP_HP_I","PROTRA_CHP_PP_I")</f>
        <v>PROTRA_CHP_HP_I</v>
      </c>
      <c r="E73" t="s">
        <v>0</v>
      </c>
      <c r="F73" t="str">
        <f t="shared" ref="F73:F82" si="43">MID(E73,8,3)</f>
        <v>CHP</v>
      </c>
      <c r="G73" t="str">
        <f t="shared" ref="G73:G82" si="44">RIGHT(E73,3)</f>
        <v>els</v>
      </c>
      <c r="H73" t="str">
        <f t="shared" ref="H73:H82" si="45">A73&amp;"TO_heat"&amp;E73</f>
        <v>RUSSIATO_heatPROTRA_CHP_gas_fuels</v>
      </c>
      <c r="I73" t="str">
        <f t="shared" ref="I73:I82" si="46">A73&amp;"TO_elec"&amp;E73</f>
        <v>RUSSIATO_elecPROTRA_CHP_gas_fuels</v>
      </c>
      <c r="J73" s="16" t="e">
        <f>IF(AND(INDEX(PROTRA_capacity!#REF!,MATCH(CHP_check_vensim_data!$H73,PROTRA_capacity!$F$3:$F$1699,0))&lt;&gt;0,INDEX(PROTRA_capacity!#REF!,MATCH(CHP_check_vensim_data!$I73,PROTRA_capacity!$F$3:$F$1699,0))=0),"elec 0, heat not",
IF(AND(INDEX(PROTRA_capacity!#REF!,MATCH(CHP_check_vensim_data!$I73,PROTRA_capacity!$F$3:$F$1699,0))&lt;&gt;0,INDEX(PROTRA_capacity!#REF!,MATCH(CHP_check_vensim_data!$H73,PROTRA_capacity!$F$3:$F$1699,0))=0),"heat 0, elec not",
IF(AND(INDEX(PROTRA_capacity!#REF!,MATCH(CHP_check_vensim_data!$I73,PROTRA_capacity!$F$3:$F$1699,0))=0,INDEX(PROTRA_capacity!#REF!,MATCH(CHP_check_vensim_data!$H73,PROTRA_capacity!$F$3:$F$1699,0))=0),"",
INDEX(PROTRA_capacity!#REF!,MATCH(CHP_check_vensim_data!$H73,PROTRA_capacity!$F$3:$F$1699,0))/INDEX(PROTRA_capacity!#REF!,MATCH(CHP_check_vensim_data!$I73,PROTRA_capacity!$F$3:$F$1699,0))
)))</f>
        <v>#REF!</v>
      </c>
      <c r="K73" s="16">
        <f>IF(AND(INDEX(PROTRA_capacity!G$3:G$1699,MATCH(CHP_check_vensim_data!$H73,PROTRA_capacity!$F$3:$F$1699,0))&lt;&gt;0,INDEX(PROTRA_capacity!G$3:G$1699,MATCH(CHP_check_vensim_data!$I73,PROTRA_capacity!$F$3:$F$1699,0))=0),"elec 0, heat not",
IF(AND(INDEX(PROTRA_capacity!G$3:G$1699,MATCH(CHP_check_vensim_data!$I73,PROTRA_capacity!$F$3:$F$1699,0))&lt;&gt;0,INDEX(PROTRA_capacity!G$3:G$1699,MATCH(CHP_check_vensim_data!$H73,PROTRA_capacity!$F$3:$F$1699,0))=0),"heat 0, elec not",
IF(AND(INDEX(PROTRA_capacity!G$3:G$1699,MATCH(CHP_check_vensim_data!$I73,PROTRA_capacity!$F$3:$F$1699,0))=0,INDEX(PROTRA_capacity!G$3:G$1699,MATCH(CHP_check_vensim_data!$H73,PROTRA_capacity!$F$3:$F$1699,0))=0),"",
INDEX(PROTRA_capacity!G$3:G$1699,MATCH(CHP_check_vensim_data!$H73,PROTRA_capacity!$F$3:$F$1699,0))/INDEX(PROTRA_capacity!G$3:G$1699,MATCH(CHP_check_vensim_data!$I73,PROTRA_capacity!$F$3:$F$1699,0))
)))</f>
        <v>9.7360321896118656</v>
      </c>
      <c r="L73" s="16">
        <f>IF(AND(INDEX(PROTRA_capacity!H$3:H$1699,MATCH(CHP_check_vensim_data!$H73,PROTRA_capacity!$F$3:$F$1699,0))&lt;&gt;0,INDEX(PROTRA_capacity!H$3:H$1699,MATCH(CHP_check_vensim_data!$I73,PROTRA_capacity!$F$3:$F$1699,0))=0),"elec 0, heat not",
IF(AND(INDEX(PROTRA_capacity!H$3:H$1699,MATCH(CHP_check_vensim_data!$I73,PROTRA_capacity!$F$3:$F$1699,0))&lt;&gt;0,INDEX(PROTRA_capacity!H$3:H$1699,MATCH(CHP_check_vensim_data!$H73,PROTRA_capacity!$F$3:$F$1699,0))=0),"heat 0, elec not",
IF(AND(INDEX(PROTRA_capacity!H$3:H$1699,MATCH(CHP_check_vensim_data!$I73,PROTRA_capacity!$F$3:$F$1699,0))=0,INDEX(PROTRA_capacity!H$3:H$1699,MATCH(CHP_check_vensim_data!$H73,PROTRA_capacity!$F$3:$F$1699,0))=0),"",
INDEX(PROTRA_capacity!H$3:H$1699,MATCH(CHP_check_vensim_data!$H73,PROTRA_capacity!$F$3:$F$1699,0))/INDEX(PROTRA_capacity!H$3:H$1699,MATCH(CHP_check_vensim_data!$I73,PROTRA_capacity!$F$3:$F$1699,0))
)))</f>
        <v>9.5115857380290336</v>
      </c>
      <c r="M73" s="16">
        <f>IF(AND(INDEX(PROTRA_capacity!I$3:I$1699,MATCH(CHP_check_vensim_data!$H73,PROTRA_capacity!$F$3:$F$1699,0))&lt;&gt;0,INDEX(PROTRA_capacity!I$3:I$1699,MATCH(CHP_check_vensim_data!$I73,PROTRA_capacity!$F$3:$F$1699,0))=0),"elec 0, heat not",
IF(AND(INDEX(PROTRA_capacity!I$3:I$1699,MATCH(CHP_check_vensim_data!$I73,PROTRA_capacity!$F$3:$F$1699,0))&lt;&gt;0,INDEX(PROTRA_capacity!I$3:I$1699,MATCH(CHP_check_vensim_data!$H73,PROTRA_capacity!$F$3:$F$1699,0))=0),"heat 0, elec not",
IF(AND(INDEX(PROTRA_capacity!I$3:I$1699,MATCH(CHP_check_vensim_data!$I73,PROTRA_capacity!$F$3:$F$1699,0))=0,INDEX(PROTRA_capacity!I$3:I$1699,MATCH(CHP_check_vensim_data!$H73,PROTRA_capacity!$F$3:$F$1699,0))=0),"",
INDEX(PROTRA_capacity!I$3:I$1699,MATCH(CHP_check_vensim_data!$H73,PROTRA_capacity!$F$3:$F$1699,0))/INDEX(PROTRA_capacity!I$3:I$1699,MATCH(CHP_check_vensim_data!$I73,PROTRA_capacity!$F$3:$F$1699,0))
)))</f>
        <v>8.9320743649449721</v>
      </c>
      <c r="N73" s="16">
        <f>IF(AND(INDEX(PROTRA_capacity!J$3:J$1699,MATCH(CHP_check_vensim_data!$H73,PROTRA_capacity!$F$3:$F$1699,0))&lt;&gt;0,INDEX(PROTRA_capacity!J$3:J$1699,MATCH(CHP_check_vensim_data!$I73,PROTRA_capacity!$F$3:$F$1699,0))=0),"elec 0, heat not",
IF(AND(INDEX(PROTRA_capacity!J$3:J$1699,MATCH(CHP_check_vensim_data!$I73,PROTRA_capacity!$F$3:$F$1699,0))&lt;&gt;0,INDEX(PROTRA_capacity!J$3:J$1699,MATCH(CHP_check_vensim_data!$H73,PROTRA_capacity!$F$3:$F$1699,0))=0),"heat 0, elec not",
IF(AND(INDEX(PROTRA_capacity!J$3:J$1699,MATCH(CHP_check_vensim_data!$I73,PROTRA_capacity!$F$3:$F$1699,0))=0,INDEX(PROTRA_capacity!J$3:J$1699,MATCH(CHP_check_vensim_data!$H73,PROTRA_capacity!$F$3:$F$1699,0))=0),"",
INDEX(PROTRA_capacity!J$3:J$1699,MATCH(CHP_check_vensim_data!$H73,PROTRA_capacity!$F$3:$F$1699,0))/INDEX(PROTRA_capacity!J$3:J$1699,MATCH(CHP_check_vensim_data!$I73,PROTRA_capacity!$F$3:$F$1699,0))
)))</f>
        <v>8.6073005446980897</v>
      </c>
      <c r="O73" s="16">
        <f>IF(AND(INDEX(PROTRA_capacity!K$3:K$1699,MATCH(CHP_check_vensim_data!$H73,PROTRA_capacity!$F$3:$F$1699,0))&lt;&gt;0,INDEX(PROTRA_capacity!K$3:K$1699,MATCH(CHP_check_vensim_data!$I73,PROTRA_capacity!$F$3:$F$1699,0))=0),"elec 0, heat not",
IF(AND(INDEX(PROTRA_capacity!K$3:K$1699,MATCH(CHP_check_vensim_data!$I73,PROTRA_capacity!$F$3:$F$1699,0))&lt;&gt;0,INDEX(PROTRA_capacity!K$3:K$1699,MATCH(CHP_check_vensim_data!$H73,PROTRA_capacity!$F$3:$F$1699,0))=0),"heat 0, elec not",
IF(AND(INDEX(PROTRA_capacity!K$3:K$1699,MATCH(CHP_check_vensim_data!$I73,PROTRA_capacity!$F$3:$F$1699,0))=0,INDEX(PROTRA_capacity!K$3:K$1699,MATCH(CHP_check_vensim_data!$H73,PROTRA_capacity!$F$3:$F$1699,0))=0),"",
INDEX(PROTRA_capacity!K$3:K$1699,MATCH(CHP_check_vensim_data!$H73,PROTRA_capacity!$F$3:$F$1699,0))/INDEX(PROTRA_capacity!K$3:K$1699,MATCH(CHP_check_vensim_data!$I73,PROTRA_capacity!$F$3:$F$1699,0))
)))</f>
        <v>8.9565720633116612</v>
      </c>
      <c r="P73" s="16">
        <f>IF(AND(INDEX(PROTRA_capacity!L$3:L$1699,MATCH(CHP_check_vensim_data!$H73,PROTRA_capacity!$F$3:$F$1699,0))&lt;&gt;0,INDEX(PROTRA_capacity!L$3:L$1699,MATCH(CHP_check_vensim_data!$I73,PROTRA_capacity!$F$3:$F$1699,0))=0),"elec 0, heat not",
IF(AND(INDEX(PROTRA_capacity!L$3:L$1699,MATCH(CHP_check_vensim_data!$I73,PROTRA_capacity!$F$3:$F$1699,0))&lt;&gt;0,INDEX(PROTRA_capacity!L$3:L$1699,MATCH(CHP_check_vensim_data!$H73,PROTRA_capacity!$F$3:$F$1699,0))=0),"heat 0, elec not",
IF(AND(INDEX(PROTRA_capacity!L$3:L$1699,MATCH(CHP_check_vensim_data!$I73,PROTRA_capacity!$F$3:$F$1699,0))=0,INDEX(PROTRA_capacity!L$3:L$1699,MATCH(CHP_check_vensim_data!$H73,PROTRA_capacity!$F$3:$F$1699,0))=0),"",
INDEX(PROTRA_capacity!L$3:L$1699,MATCH(CHP_check_vensim_data!$H73,PROTRA_capacity!$F$3:$F$1699,0))/INDEX(PROTRA_capacity!L$3:L$1699,MATCH(CHP_check_vensim_data!$I73,PROTRA_capacity!$F$3:$F$1699,0))
)))</f>
        <v>9.3520130168792956</v>
      </c>
      <c r="Q73" s="16">
        <f>IF(AND(INDEX(PROTRA_capacity!M$3:M$1699,MATCH(CHP_check_vensim_data!$H73,PROTRA_capacity!$F$3:$F$1699,0))&lt;&gt;0,INDEX(PROTRA_capacity!M$3:M$1699,MATCH(CHP_check_vensim_data!$I73,PROTRA_capacity!$F$3:$F$1699,0))=0),"elec 0, heat not",
IF(AND(INDEX(PROTRA_capacity!M$3:M$1699,MATCH(CHP_check_vensim_data!$I73,PROTRA_capacity!$F$3:$F$1699,0))&lt;&gt;0,INDEX(PROTRA_capacity!M$3:M$1699,MATCH(CHP_check_vensim_data!$H73,PROTRA_capacity!$F$3:$F$1699,0))=0),"heat 0, elec not",
IF(AND(INDEX(PROTRA_capacity!M$3:M$1699,MATCH(CHP_check_vensim_data!$I73,PROTRA_capacity!$F$3:$F$1699,0))=0,INDEX(PROTRA_capacity!M$3:M$1699,MATCH(CHP_check_vensim_data!$H73,PROTRA_capacity!$F$3:$F$1699,0))=0),"",
INDEX(PROTRA_capacity!M$3:M$1699,MATCH(CHP_check_vensim_data!$H73,PROTRA_capacity!$F$3:$F$1699,0))/INDEX(PROTRA_capacity!M$3:M$1699,MATCH(CHP_check_vensim_data!$I73,PROTRA_capacity!$F$3:$F$1699,0))
)))</f>
        <v>9.3121788188473271</v>
      </c>
      <c r="R73" s="16">
        <f>IF(AND(INDEX(PROTRA_capacity!N$3:N$1699,MATCH(CHP_check_vensim_data!$H73,PROTRA_capacity!$F$3:$F$1699,0))&lt;&gt;0,INDEX(PROTRA_capacity!N$3:N$1699,MATCH(CHP_check_vensim_data!$I73,PROTRA_capacity!$F$3:$F$1699,0))=0),"elec 0, heat not",
IF(AND(INDEX(PROTRA_capacity!N$3:N$1699,MATCH(CHP_check_vensim_data!$I73,PROTRA_capacity!$F$3:$F$1699,0))&lt;&gt;0,INDEX(PROTRA_capacity!N$3:N$1699,MATCH(CHP_check_vensim_data!$H73,PROTRA_capacity!$F$3:$F$1699,0))=0),"heat 0, elec not",
IF(AND(INDEX(PROTRA_capacity!N$3:N$1699,MATCH(CHP_check_vensim_data!$I73,PROTRA_capacity!$F$3:$F$1699,0))=0,INDEX(PROTRA_capacity!N$3:N$1699,MATCH(CHP_check_vensim_data!$H73,PROTRA_capacity!$F$3:$F$1699,0))=0),"",
INDEX(PROTRA_capacity!N$3:N$1699,MATCH(CHP_check_vensim_data!$H73,PROTRA_capacity!$F$3:$F$1699,0))/INDEX(PROTRA_capacity!N$3:N$1699,MATCH(CHP_check_vensim_data!$I73,PROTRA_capacity!$F$3:$F$1699,0))
)))</f>
        <v>9.3982300907150726</v>
      </c>
      <c r="S73" s="16">
        <f>IF(AND(INDEX(PROTRA_capacity!O$3:O$1699,MATCH(CHP_check_vensim_data!$H73,PROTRA_capacity!$F$3:$F$1699,0))&lt;&gt;0,INDEX(PROTRA_capacity!O$3:O$1699,MATCH(CHP_check_vensim_data!$I73,PROTRA_capacity!$F$3:$F$1699,0))=0),"elec 0, heat not",
IF(AND(INDEX(PROTRA_capacity!O$3:O$1699,MATCH(CHP_check_vensim_data!$I73,PROTRA_capacity!$F$3:$F$1699,0))&lt;&gt;0,INDEX(PROTRA_capacity!O$3:O$1699,MATCH(CHP_check_vensim_data!$H73,PROTRA_capacity!$F$3:$F$1699,0))=0),"heat 0, elec not",
IF(AND(INDEX(PROTRA_capacity!O$3:O$1699,MATCH(CHP_check_vensim_data!$I73,PROTRA_capacity!$F$3:$F$1699,0))=0,INDEX(PROTRA_capacity!O$3:O$1699,MATCH(CHP_check_vensim_data!$H73,PROTRA_capacity!$F$3:$F$1699,0))=0),"",
INDEX(PROTRA_capacity!O$3:O$1699,MATCH(CHP_check_vensim_data!$H73,PROTRA_capacity!$F$3:$F$1699,0))/INDEX(PROTRA_capacity!O$3:O$1699,MATCH(CHP_check_vensim_data!$I73,PROTRA_capacity!$F$3:$F$1699,0))
)))</f>
        <v>9.0587797540347346</v>
      </c>
      <c r="T73" s="16">
        <f>IF(AND(INDEX(PROTRA_capacity!P$3:P$1699,MATCH(CHP_check_vensim_data!$H73,PROTRA_capacity!$F$3:$F$1699,0))&lt;&gt;0,INDEX(PROTRA_capacity!P$3:P$1699,MATCH(CHP_check_vensim_data!$I73,PROTRA_capacity!$F$3:$F$1699,0))=0),"elec 0, heat not",
IF(AND(INDEX(PROTRA_capacity!P$3:P$1699,MATCH(CHP_check_vensim_data!$I73,PROTRA_capacity!$F$3:$F$1699,0))&lt;&gt;0,INDEX(PROTRA_capacity!P$3:P$1699,MATCH(CHP_check_vensim_data!$H73,PROTRA_capacity!$F$3:$F$1699,0))=0),"heat 0, elec not",
IF(AND(INDEX(PROTRA_capacity!P$3:P$1699,MATCH(CHP_check_vensim_data!$I73,PROTRA_capacity!$F$3:$F$1699,0))=0,INDEX(PROTRA_capacity!P$3:P$1699,MATCH(CHP_check_vensim_data!$H73,PROTRA_capacity!$F$3:$F$1699,0))=0),"",
INDEX(PROTRA_capacity!P$3:P$1699,MATCH(CHP_check_vensim_data!$H73,PROTRA_capacity!$F$3:$F$1699,0))/INDEX(PROTRA_capacity!P$3:P$1699,MATCH(CHP_check_vensim_data!$I73,PROTRA_capacity!$F$3:$F$1699,0))
)))</f>
        <v>7.5255632180514906</v>
      </c>
      <c r="U73" s="16">
        <f>IF(AND(INDEX(PROTRA_capacity!Q$3:Q$1699,MATCH(CHP_check_vensim_data!$H73,PROTRA_capacity!$F$3:$F$1699,0))&lt;&gt;0,INDEX(PROTRA_capacity!Q$3:Q$1699,MATCH(CHP_check_vensim_data!$I73,PROTRA_capacity!$F$3:$F$1699,0))=0),"elec 0, heat not",
IF(AND(INDEX(PROTRA_capacity!Q$3:Q$1699,MATCH(CHP_check_vensim_data!$I73,PROTRA_capacity!$F$3:$F$1699,0))&lt;&gt;0,INDEX(PROTRA_capacity!Q$3:Q$1699,MATCH(CHP_check_vensim_data!$H73,PROTRA_capacity!$F$3:$F$1699,0))=0),"heat 0, elec not",
IF(AND(INDEX(PROTRA_capacity!Q$3:Q$1699,MATCH(CHP_check_vensim_data!$I73,PROTRA_capacity!$F$3:$F$1699,0))=0,INDEX(PROTRA_capacity!Q$3:Q$1699,MATCH(CHP_check_vensim_data!$H73,PROTRA_capacity!$F$3:$F$1699,0))=0),"",
INDEX(PROTRA_capacity!Q$3:Q$1699,MATCH(CHP_check_vensim_data!$H73,PROTRA_capacity!$F$3:$F$1699,0))/INDEX(PROTRA_capacity!Q$3:Q$1699,MATCH(CHP_check_vensim_data!$I73,PROTRA_capacity!$F$3:$F$1699,0))
)))</f>
        <v>7.8670136068395777</v>
      </c>
      <c r="V73" s="16">
        <f>IF(AND(INDEX(PROTRA_capacity!R$3:R$1699,MATCH(CHP_check_vensim_data!$H73,PROTRA_capacity!$F$3:$F$1699,0))&lt;&gt;0,INDEX(PROTRA_capacity!R$3:R$1699,MATCH(CHP_check_vensim_data!$I73,PROTRA_capacity!$F$3:$F$1699,0))=0),"elec 0, heat not",
IF(AND(INDEX(PROTRA_capacity!R$3:R$1699,MATCH(CHP_check_vensim_data!$I73,PROTRA_capacity!$F$3:$F$1699,0))&lt;&gt;0,INDEX(PROTRA_capacity!R$3:R$1699,MATCH(CHP_check_vensim_data!$H73,PROTRA_capacity!$F$3:$F$1699,0))=0),"heat 0, elec not",
IF(AND(INDEX(PROTRA_capacity!R$3:R$1699,MATCH(CHP_check_vensim_data!$I73,PROTRA_capacity!$F$3:$F$1699,0))=0,INDEX(PROTRA_capacity!R$3:R$1699,MATCH(CHP_check_vensim_data!$H73,PROTRA_capacity!$F$3:$F$1699,0))=0),"",
INDEX(PROTRA_capacity!R$3:R$1699,MATCH(CHP_check_vensim_data!$H73,PROTRA_capacity!$F$3:$F$1699,0))/INDEX(PROTRA_capacity!R$3:R$1699,MATCH(CHP_check_vensim_data!$I73,PROTRA_capacity!$F$3:$F$1699,0))
)))</f>
        <v>7.3327685534124107</v>
      </c>
      <c r="W73" s="16">
        <f>IF(AND(INDEX(PROTRA_capacity!S$3:S$1699,MATCH(CHP_check_vensim_data!$H73,PROTRA_capacity!$F$3:$F$1699,0))&lt;&gt;0,INDEX(PROTRA_capacity!S$3:S$1699,MATCH(CHP_check_vensim_data!$I73,PROTRA_capacity!$F$3:$F$1699,0))=0),"elec 0, heat not",
IF(AND(INDEX(PROTRA_capacity!S$3:S$1699,MATCH(CHP_check_vensim_data!$I73,PROTRA_capacity!$F$3:$F$1699,0))&lt;&gt;0,INDEX(PROTRA_capacity!S$3:S$1699,MATCH(CHP_check_vensim_data!$H73,PROTRA_capacity!$F$3:$F$1699,0))=0),"heat 0, elec not",
IF(AND(INDEX(PROTRA_capacity!S$3:S$1699,MATCH(CHP_check_vensim_data!$I73,PROTRA_capacity!$F$3:$F$1699,0))=0,INDEX(PROTRA_capacity!S$3:S$1699,MATCH(CHP_check_vensim_data!$H73,PROTRA_capacity!$F$3:$F$1699,0))=0),"",
INDEX(PROTRA_capacity!S$3:S$1699,MATCH(CHP_check_vensim_data!$H73,PROTRA_capacity!$F$3:$F$1699,0))/INDEX(PROTRA_capacity!S$3:S$1699,MATCH(CHP_check_vensim_data!$I73,PROTRA_capacity!$F$3:$F$1699,0))
)))</f>
        <v>7.4470764451894613</v>
      </c>
      <c r="X73" s="16">
        <f>IF(AND(INDEX(PROTRA_capacity!T$3:T$1699,MATCH(CHP_check_vensim_data!$H73,PROTRA_capacity!$F$3:$F$1699,0))&lt;&gt;0,INDEX(PROTRA_capacity!T$3:T$1699,MATCH(CHP_check_vensim_data!$I73,PROTRA_capacity!$F$3:$F$1699,0))=0),"elec 0, heat not",
IF(AND(INDEX(PROTRA_capacity!T$3:T$1699,MATCH(CHP_check_vensim_data!$I73,PROTRA_capacity!$F$3:$F$1699,0))&lt;&gt;0,INDEX(PROTRA_capacity!T$3:T$1699,MATCH(CHP_check_vensim_data!$H73,PROTRA_capacity!$F$3:$F$1699,0))=0),"heat 0, elec not",
IF(AND(INDEX(PROTRA_capacity!T$3:T$1699,MATCH(CHP_check_vensim_data!$I73,PROTRA_capacity!$F$3:$F$1699,0))=0,INDEX(PROTRA_capacity!T$3:T$1699,MATCH(CHP_check_vensim_data!$H73,PROTRA_capacity!$F$3:$F$1699,0))=0),"",
INDEX(PROTRA_capacity!T$3:T$1699,MATCH(CHP_check_vensim_data!$H73,PROTRA_capacity!$F$3:$F$1699,0))/INDEX(PROTRA_capacity!T$3:T$1699,MATCH(CHP_check_vensim_data!$I73,PROTRA_capacity!$F$3:$F$1699,0))
)))</f>
        <v>7.3455293966073612</v>
      </c>
      <c r="Y73" s="16">
        <f>IF(AND(INDEX(PROTRA_capacity!U$3:U$1699,MATCH(CHP_check_vensim_data!$H73,PROTRA_capacity!$F$3:$F$1699,0))&lt;&gt;0,INDEX(PROTRA_capacity!U$3:U$1699,MATCH(CHP_check_vensim_data!$I73,PROTRA_capacity!$F$3:$F$1699,0))=0),"elec 0, heat not",
IF(AND(INDEX(PROTRA_capacity!U$3:U$1699,MATCH(CHP_check_vensim_data!$I73,PROTRA_capacity!$F$3:$F$1699,0))&lt;&gt;0,INDEX(PROTRA_capacity!U$3:U$1699,MATCH(CHP_check_vensim_data!$H73,PROTRA_capacity!$F$3:$F$1699,0))=0),"heat 0, elec not",
IF(AND(INDEX(PROTRA_capacity!U$3:U$1699,MATCH(CHP_check_vensim_data!$I73,PROTRA_capacity!$F$3:$F$1699,0))=0,INDEX(PROTRA_capacity!U$3:U$1699,MATCH(CHP_check_vensim_data!$H73,PROTRA_capacity!$F$3:$F$1699,0))=0),"",
INDEX(PROTRA_capacity!U$3:U$1699,MATCH(CHP_check_vensim_data!$H73,PROTRA_capacity!$F$3:$F$1699,0))/INDEX(PROTRA_capacity!U$3:U$1699,MATCH(CHP_check_vensim_data!$I73,PROTRA_capacity!$F$3:$F$1699,0))
)))</f>
        <v>7.1965778744408198</v>
      </c>
      <c r="Z73" s="72">
        <f t="shared" si="40"/>
        <v>7.3297279054125468</v>
      </c>
    </row>
    <row r="74" spans="1:27" x14ac:dyDescent="0.35">
      <c r="A74" t="s">
        <v>75</v>
      </c>
      <c r="B74" t="s">
        <v>41</v>
      </c>
      <c r="C74" t="str">
        <f t="shared" si="41"/>
        <v>RUSSIA_TO_heat</v>
      </c>
      <c r="D74" t="str">
        <f t="shared" si="42"/>
        <v>PROTRA_CHP_HP_I</v>
      </c>
      <c r="E74" t="s">
        <v>1</v>
      </c>
      <c r="F74" t="str">
        <f t="shared" si="43"/>
        <v>CHP</v>
      </c>
      <c r="G74" t="str">
        <f t="shared" si="44"/>
        <v>CCS</v>
      </c>
      <c r="H74" t="str">
        <f t="shared" si="45"/>
        <v>RUSSIATO_heatPROTRA_CHP_gas_fuels_CCS</v>
      </c>
      <c r="I74" t="str">
        <f t="shared" si="46"/>
        <v>RUSSIATO_elecPROTRA_CHP_gas_fuels_CCS</v>
      </c>
      <c r="J74" s="16" t="e">
        <f>IF(AND(INDEX(PROTRA_capacity!#REF!,MATCH(CHP_check_vensim_data!$H74,PROTRA_capacity!$F$3:$F$1699,0))&lt;&gt;0,INDEX(PROTRA_capacity!#REF!,MATCH(CHP_check_vensim_data!$I74,PROTRA_capacity!$F$3:$F$1699,0))=0),"elec 0, heat not",
IF(AND(INDEX(PROTRA_capacity!#REF!,MATCH(CHP_check_vensim_data!$I74,PROTRA_capacity!$F$3:$F$1699,0))&lt;&gt;0,INDEX(PROTRA_capacity!#REF!,MATCH(CHP_check_vensim_data!$H74,PROTRA_capacity!$F$3:$F$1699,0))=0),"heat 0, elec not",
IF(AND(INDEX(PROTRA_capacity!#REF!,MATCH(CHP_check_vensim_data!$I74,PROTRA_capacity!$F$3:$F$1699,0))=0,INDEX(PROTRA_capacity!#REF!,MATCH(CHP_check_vensim_data!$H74,PROTRA_capacity!$F$3:$F$1699,0))=0),"",
INDEX(PROTRA_capacity!#REF!,MATCH(CHP_check_vensim_data!$H74,PROTRA_capacity!$F$3:$F$1699,0))/INDEX(PROTRA_capacity!#REF!,MATCH(CHP_check_vensim_data!$I74,PROTRA_capacity!$F$3:$F$1699,0))
)))</f>
        <v>#REF!</v>
      </c>
      <c r="K74" s="16" t="str">
        <f>IF(AND(INDEX(PROTRA_capacity!G$3:G$1699,MATCH(CHP_check_vensim_data!$H74,PROTRA_capacity!$F$3:$F$1699,0))&lt;&gt;0,INDEX(PROTRA_capacity!G$3:G$1699,MATCH(CHP_check_vensim_data!$I74,PROTRA_capacity!$F$3:$F$1699,0))=0),"elec 0, heat not",
IF(AND(INDEX(PROTRA_capacity!G$3:G$1699,MATCH(CHP_check_vensim_data!$I74,PROTRA_capacity!$F$3:$F$1699,0))&lt;&gt;0,INDEX(PROTRA_capacity!G$3:G$1699,MATCH(CHP_check_vensim_data!$H74,PROTRA_capacity!$F$3:$F$1699,0))=0),"heat 0, elec not",
IF(AND(INDEX(PROTRA_capacity!G$3:G$1699,MATCH(CHP_check_vensim_data!$I74,PROTRA_capacity!$F$3:$F$1699,0))=0,INDEX(PROTRA_capacity!G$3:G$1699,MATCH(CHP_check_vensim_data!$H74,PROTRA_capacity!$F$3:$F$1699,0))=0),"",
INDEX(PROTRA_capacity!G$3:G$1699,MATCH(CHP_check_vensim_data!$H74,PROTRA_capacity!$F$3:$F$1699,0))/INDEX(PROTRA_capacity!G$3:G$1699,MATCH(CHP_check_vensim_data!$I74,PROTRA_capacity!$F$3:$F$1699,0))
)))</f>
        <v/>
      </c>
      <c r="L74" s="16" t="str">
        <f>IF(AND(INDEX(PROTRA_capacity!H$3:H$1699,MATCH(CHP_check_vensim_data!$H74,PROTRA_capacity!$F$3:$F$1699,0))&lt;&gt;0,INDEX(PROTRA_capacity!H$3:H$1699,MATCH(CHP_check_vensim_data!$I74,PROTRA_capacity!$F$3:$F$1699,0))=0),"elec 0, heat not",
IF(AND(INDEX(PROTRA_capacity!H$3:H$1699,MATCH(CHP_check_vensim_data!$I74,PROTRA_capacity!$F$3:$F$1699,0))&lt;&gt;0,INDEX(PROTRA_capacity!H$3:H$1699,MATCH(CHP_check_vensim_data!$H74,PROTRA_capacity!$F$3:$F$1699,0))=0),"heat 0, elec not",
IF(AND(INDEX(PROTRA_capacity!H$3:H$1699,MATCH(CHP_check_vensim_data!$I74,PROTRA_capacity!$F$3:$F$1699,0))=0,INDEX(PROTRA_capacity!H$3:H$1699,MATCH(CHP_check_vensim_data!$H74,PROTRA_capacity!$F$3:$F$1699,0))=0),"",
INDEX(PROTRA_capacity!H$3:H$1699,MATCH(CHP_check_vensim_data!$H74,PROTRA_capacity!$F$3:$F$1699,0))/INDEX(PROTRA_capacity!H$3:H$1699,MATCH(CHP_check_vensim_data!$I74,PROTRA_capacity!$F$3:$F$1699,0))
)))</f>
        <v/>
      </c>
      <c r="M74" s="16" t="str">
        <f>IF(AND(INDEX(PROTRA_capacity!I$3:I$1699,MATCH(CHP_check_vensim_data!$H74,PROTRA_capacity!$F$3:$F$1699,0))&lt;&gt;0,INDEX(PROTRA_capacity!I$3:I$1699,MATCH(CHP_check_vensim_data!$I74,PROTRA_capacity!$F$3:$F$1699,0))=0),"elec 0, heat not",
IF(AND(INDEX(PROTRA_capacity!I$3:I$1699,MATCH(CHP_check_vensim_data!$I74,PROTRA_capacity!$F$3:$F$1699,0))&lt;&gt;0,INDEX(PROTRA_capacity!I$3:I$1699,MATCH(CHP_check_vensim_data!$H74,PROTRA_capacity!$F$3:$F$1699,0))=0),"heat 0, elec not",
IF(AND(INDEX(PROTRA_capacity!I$3:I$1699,MATCH(CHP_check_vensim_data!$I74,PROTRA_capacity!$F$3:$F$1699,0))=0,INDEX(PROTRA_capacity!I$3:I$1699,MATCH(CHP_check_vensim_data!$H74,PROTRA_capacity!$F$3:$F$1699,0))=0),"",
INDEX(PROTRA_capacity!I$3:I$1699,MATCH(CHP_check_vensim_data!$H74,PROTRA_capacity!$F$3:$F$1699,0))/INDEX(PROTRA_capacity!I$3:I$1699,MATCH(CHP_check_vensim_data!$I74,PROTRA_capacity!$F$3:$F$1699,0))
)))</f>
        <v/>
      </c>
      <c r="N74" s="16" t="str">
        <f>IF(AND(INDEX(PROTRA_capacity!J$3:J$1699,MATCH(CHP_check_vensim_data!$H74,PROTRA_capacity!$F$3:$F$1699,0))&lt;&gt;0,INDEX(PROTRA_capacity!J$3:J$1699,MATCH(CHP_check_vensim_data!$I74,PROTRA_capacity!$F$3:$F$1699,0))=0),"elec 0, heat not",
IF(AND(INDEX(PROTRA_capacity!J$3:J$1699,MATCH(CHP_check_vensim_data!$I74,PROTRA_capacity!$F$3:$F$1699,0))&lt;&gt;0,INDEX(PROTRA_capacity!J$3:J$1699,MATCH(CHP_check_vensim_data!$H74,PROTRA_capacity!$F$3:$F$1699,0))=0),"heat 0, elec not",
IF(AND(INDEX(PROTRA_capacity!J$3:J$1699,MATCH(CHP_check_vensim_data!$I74,PROTRA_capacity!$F$3:$F$1699,0))=0,INDEX(PROTRA_capacity!J$3:J$1699,MATCH(CHP_check_vensim_data!$H74,PROTRA_capacity!$F$3:$F$1699,0))=0),"",
INDEX(PROTRA_capacity!J$3:J$1699,MATCH(CHP_check_vensim_data!$H74,PROTRA_capacity!$F$3:$F$1699,0))/INDEX(PROTRA_capacity!J$3:J$1699,MATCH(CHP_check_vensim_data!$I74,PROTRA_capacity!$F$3:$F$1699,0))
)))</f>
        <v/>
      </c>
      <c r="O74" s="16" t="str">
        <f>IF(AND(INDEX(PROTRA_capacity!K$3:K$1699,MATCH(CHP_check_vensim_data!$H74,PROTRA_capacity!$F$3:$F$1699,0))&lt;&gt;0,INDEX(PROTRA_capacity!K$3:K$1699,MATCH(CHP_check_vensim_data!$I74,PROTRA_capacity!$F$3:$F$1699,0))=0),"elec 0, heat not",
IF(AND(INDEX(PROTRA_capacity!K$3:K$1699,MATCH(CHP_check_vensim_data!$I74,PROTRA_capacity!$F$3:$F$1699,0))&lt;&gt;0,INDEX(PROTRA_capacity!K$3:K$1699,MATCH(CHP_check_vensim_data!$H74,PROTRA_capacity!$F$3:$F$1699,0))=0),"heat 0, elec not",
IF(AND(INDEX(PROTRA_capacity!K$3:K$1699,MATCH(CHP_check_vensim_data!$I74,PROTRA_capacity!$F$3:$F$1699,0))=0,INDEX(PROTRA_capacity!K$3:K$1699,MATCH(CHP_check_vensim_data!$H74,PROTRA_capacity!$F$3:$F$1699,0))=0),"",
INDEX(PROTRA_capacity!K$3:K$1699,MATCH(CHP_check_vensim_data!$H74,PROTRA_capacity!$F$3:$F$1699,0))/INDEX(PROTRA_capacity!K$3:K$1699,MATCH(CHP_check_vensim_data!$I74,PROTRA_capacity!$F$3:$F$1699,0))
)))</f>
        <v/>
      </c>
      <c r="P74" s="16" t="str">
        <f>IF(AND(INDEX(PROTRA_capacity!L$3:L$1699,MATCH(CHP_check_vensim_data!$H74,PROTRA_capacity!$F$3:$F$1699,0))&lt;&gt;0,INDEX(PROTRA_capacity!L$3:L$1699,MATCH(CHP_check_vensim_data!$I74,PROTRA_capacity!$F$3:$F$1699,0))=0),"elec 0, heat not",
IF(AND(INDEX(PROTRA_capacity!L$3:L$1699,MATCH(CHP_check_vensim_data!$I74,PROTRA_capacity!$F$3:$F$1699,0))&lt;&gt;0,INDEX(PROTRA_capacity!L$3:L$1699,MATCH(CHP_check_vensim_data!$H74,PROTRA_capacity!$F$3:$F$1699,0))=0),"heat 0, elec not",
IF(AND(INDEX(PROTRA_capacity!L$3:L$1699,MATCH(CHP_check_vensim_data!$I74,PROTRA_capacity!$F$3:$F$1699,0))=0,INDEX(PROTRA_capacity!L$3:L$1699,MATCH(CHP_check_vensim_data!$H74,PROTRA_capacity!$F$3:$F$1699,0))=0),"",
INDEX(PROTRA_capacity!L$3:L$1699,MATCH(CHP_check_vensim_data!$H74,PROTRA_capacity!$F$3:$F$1699,0))/INDEX(PROTRA_capacity!L$3:L$1699,MATCH(CHP_check_vensim_data!$I74,PROTRA_capacity!$F$3:$F$1699,0))
)))</f>
        <v/>
      </c>
      <c r="Q74" s="16" t="str">
        <f>IF(AND(INDEX(PROTRA_capacity!M$3:M$1699,MATCH(CHP_check_vensim_data!$H74,PROTRA_capacity!$F$3:$F$1699,0))&lt;&gt;0,INDEX(PROTRA_capacity!M$3:M$1699,MATCH(CHP_check_vensim_data!$I74,PROTRA_capacity!$F$3:$F$1699,0))=0),"elec 0, heat not",
IF(AND(INDEX(PROTRA_capacity!M$3:M$1699,MATCH(CHP_check_vensim_data!$I74,PROTRA_capacity!$F$3:$F$1699,0))&lt;&gt;0,INDEX(PROTRA_capacity!M$3:M$1699,MATCH(CHP_check_vensim_data!$H74,PROTRA_capacity!$F$3:$F$1699,0))=0),"heat 0, elec not",
IF(AND(INDEX(PROTRA_capacity!M$3:M$1699,MATCH(CHP_check_vensim_data!$I74,PROTRA_capacity!$F$3:$F$1699,0))=0,INDEX(PROTRA_capacity!M$3:M$1699,MATCH(CHP_check_vensim_data!$H74,PROTRA_capacity!$F$3:$F$1699,0))=0),"",
INDEX(PROTRA_capacity!M$3:M$1699,MATCH(CHP_check_vensim_data!$H74,PROTRA_capacity!$F$3:$F$1699,0))/INDEX(PROTRA_capacity!M$3:M$1699,MATCH(CHP_check_vensim_data!$I74,PROTRA_capacity!$F$3:$F$1699,0))
)))</f>
        <v/>
      </c>
      <c r="R74" s="16" t="str">
        <f>IF(AND(INDEX(PROTRA_capacity!N$3:N$1699,MATCH(CHP_check_vensim_data!$H74,PROTRA_capacity!$F$3:$F$1699,0))&lt;&gt;0,INDEX(PROTRA_capacity!N$3:N$1699,MATCH(CHP_check_vensim_data!$I74,PROTRA_capacity!$F$3:$F$1699,0))=0),"elec 0, heat not",
IF(AND(INDEX(PROTRA_capacity!N$3:N$1699,MATCH(CHP_check_vensim_data!$I74,PROTRA_capacity!$F$3:$F$1699,0))&lt;&gt;0,INDEX(PROTRA_capacity!N$3:N$1699,MATCH(CHP_check_vensim_data!$H74,PROTRA_capacity!$F$3:$F$1699,0))=0),"heat 0, elec not",
IF(AND(INDEX(PROTRA_capacity!N$3:N$1699,MATCH(CHP_check_vensim_data!$I74,PROTRA_capacity!$F$3:$F$1699,0))=0,INDEX(PROTRA_capacity!N$3:N$1699,MATCH(CHP_check_vensim_data!$H74,PROTRA_capacity!$F$3:$F$1699,0))=0),"",
INDEX(PROTRA_capacity!N$3:N$1699,MATCH(CHP_check_vensim_data!$H74,PROTRA_capacity!$F$3:$F$1699,0))/INDEX(PROTRA_capacity!N$3:N$1699,MATCH(CHP_check_vensim_data!$I74,PROTRA_capacity!$F$3:$F$1699,0))
)))</f>
        <v/>
      </c>
      <c r="S74" s="16" t="str">
        <f>IF(AND(INDEX(PROTRA_capacity!O$3:O$1699,MATCH(CHP_check_vensim_data!$H74,PROTRA_capacity!$F$3:$F$1699,0))&lt;&gt;0,INDEX(PROTRA_capacity!O$3:O$1699,MATCH(CHP_check_vensim_data!$I74,PROTRA_capacity!$F$3:$F$1699,0))=0),"elec 0, heat not",
IF(AND(INDEX(PROTRA_capacity!O$3:O$1699,MATCH(CHP_check_vensim_data!$I74,PROTRA_capacity!$F$3:$F$1699,0))&lt;&gt;0,INDEX(PROTRA_capacity!O$3:O$1699,MATCH(CHP_check_vensim_data!$H74,PROTRA_capacity!$F$3:$F$1699,0))=0),"heat 0, elec not",
IF(AND(INDEX(PROTRA_capacity!O$3:O$1699,MATCH(CHP_check_vensim_data!$I74,PROTRA_capacity!$F$3:$F$1699,0))=0,INDEX(PROTRA_capacity!O$3:O$1699,MATCH(CHP_check_vensim_data!$H74,PROTRA_capacity!$F$3:$F$1699,0))=0),"",
INDEX(PROTRA_capacity!O$3:O$1699,MATCH(CHP_check_vensim_data!$H74,PROTRA_capacity!$F$3:$F$1699,0))/INDEX(PROTRA_capacity!O$3:O$1699,MATCH(CHP_check_vensim_data!$I74,PROTRA_capacity!$F$3:$F$1699,0))
)))</f>
        <v/>
      </c>
      <c r="T74" s="16" t="str">
        <f>IF(AND(INDEX(PROTRA_capacity!P$3:P$1699,MATCH(CHP_check_vensim_data!$H74,PROTRA_capacity!$F$3:$F$1699,0))&lt;&gt;0,INDEX(PROTRA_capacity!P$3:P$1699,MATCH(CHP_check_vensim_data!$I74,PROTRA_capacity!$F$3:$F$1699,0))=0),"elec 0, heat not",
IF(AND(INDEX(PROTRA_capacity!P$3:P$1699,MATCH(CHP_check_vensim_data!$I74,PROTRA_capacity!$F$3:$F$1699,0))&lt;&gt;0,INDEX(PROTRA_capacity!P$3:P$1699,MATCH(CHP_check_vensim_data!$H74,PROTRA_capacity!$F$3:$F$1699,0))=0),"heat 0, elec not",
IF(AND(INDEX(PROTRA_capacity!P$3:P$1699,MATCH(CHP_check_vensim_data!$I74,PROTRA_capacity!$F$3:$F$1699,0))=0,INDEX(PROTRA_capacity!P$3:P$1699,MATCH(CHP_check_vensim_data!$H74,PROTRA_capacity!$F$3:$F$1699,0))=0),"",
INDEX(PROTRA_capacity!P$3:P$1699,MATCH(CHP_check_vensim_data!$H74,PROTRA_capacity!$F$3:$F$1699,0))/INDEX(PROTRA_capacity!P$3:P$1699,MATCH(CHP_check_vensim_data!$I74,PROTRA_capacity!$F$3:$F$1699,0))
)))</f>
        <v/>
      </c>
      <c r="U74" s="16" t="str">
        <f>IF(AND(INDEX(PROTRA_capacity!Q$3:Q$1699,MATCH(CHP_check_vensim_data!$H74,PROTRA_capacity!$F$3:$F$1699,0))&lt;&gt;0,INDEX(PROTRA_capacity!Q$3:Q$1699,MATCH(CHP_check_vensim_data!$I74,PROTRA_capacity!$F$3:$F$1699,0))=0),"elec 0, heat not",
IF(AND(INDEX(PROTRA_capacity!Q$3:Q$1699,MATCH(CHP_check_vensim_data!$I74,PROTRA_capacity!$F$3:$F$1699,0))&lt;&gt;0,INDEX(PROTRA_capacity!Q$3:Q$1699,MATCH(CHP_check_vensim_data!$H74,PROTRA_capacity!$F$3:$F$1699,0))=0),"heat 0, elec not",
IF(AND(INDEX(PROTRA_capacity!Q$3:Q$1699,MATCH(CHP_check_vensim_data!$I74,PROTRA_capacity!$F$3:$F$1699,0))=0,INDEX(PROTRA_capacity!Q$3:Q$1699,MATCH(CHP_check_vensim_data!$H74,PROTRA_capacity!$F$3:$F$1699,0))=0),"",
INDEX(PROTRA_capacity!Q$3:Q$1699,MATCH(CHP_check_vensim_data!$H74,PROTRA_capacity!$F$3:$F$1699,0))/INDEX(PROTRA_capacity!Q$3:Q$1699,MATCH(CHP_check_vensim_data!$I74,PROTRA_capacity!$F$3:$F$1699,0))
)))</f>
        <v/>
      </c>
      <c r="V74" s="16" t="str">
        <f>IF(AND(INDEX(PROTRA_capacity!R$3:R$1699,MATCH(CHP_check_vensim_data!$H74,PROTRA_capacity!$F$3:$F$1699,0))&lt;&gt;0,INDEX(PROTRA_capacity!R$3:R$1699,MATCH(CHP_check_vensim_data!$I74,PROTRA_capacity!$F$3:$F$1699,0))=0),"elec 0, heat not",
IF(AND(INDEX(PROTRA_capacity!R$3:R$1699,MATCH(CHP_check_vensim_data!$I74,PROTRA_capacity!$F$3:$F$1699,0))&lt;&gt;0,INDEX(PROTRA_capacity!R$3:R$1699,MATCH(CHP_check_vensim_data!$H74,PROTRA_capacity!$F$3:$F$1699,0))=0),"heat 0, elec not",
IF(AND(INDEX(PROTRA_capacity!R$3:R$1699,MATCH(CHP_check_vensim_data!$I74,PROTRA_capacity!$F$3:$F$1699,0))=0,INDEX(PROTRA_capacity!R$3:R$1699,MATCH(CHP_check_vensim_data!$H74,PROTRA_capacity!$F$3:$F$1699,0))=0),"",
INDEX(PROTRA_capacity!R$3:R$1699,MATCH(CHP_check_vensim_data!$H74,PROTRA_capacity!$F$3:$F$1699,0))/INDEX(PROTRA_capacity!R$3:R$1699,MATCH(CHP_check_vensim_data!$I74,PROTRA_capacity!$F$3:$F$1699,0))
)))</f>
        <v/>
      </c>
      <c r="W74" s="16" t="str">
        <f>IF(AND(INDEX(PROTRA_capacity!S$3:S$1699,MATCH(CHP_check_vensim_data!$H74,PROTRA_capacity!$F$3:$F$1699,0))&lt;&gt;0,INDEX(PROTRA_capacity!S$3:S$1699,MATCH(CHP_check_vensim_data!$I74,PROTRA_capacity!$F$3:$F$1699,0))=0),"elec 0, heat not",
IF(AND(INDEX(PROTRA_capacity!S$3:S$1699,MATCH(CHP_check_vensim_data!$I74,PROTRA_capacity!$F$3:$F$1699,0))&lt;&gt;0,INDEX(PROTRA_capacity!S$3:S$1699,MATCH(CHP_check_vensim_data!$H74,PROTRA_capacity!$F$3:$F$1699,0))=0),"heat 0, elec not",
IF(AND(INDEX(PROTRA_capacity!S$3:S$1699,MATCH(CHP_check_vensim_data!$I74,PROTRA_capacity!$F$3:$F$1699,0))=0,INDEX(PROTRA_capacity!S$3:S$1699,MATCH(CHP_check_vensim_data!$H74,PROTRA_capacity!$F$3:$F$1699,0))=0),"",
INDEX(PROTRA_capacity!S$3:S$1699,MATCH(CHP_check_vensim_data!$H74,PROTRA_capacity!$F$3:$F$1699,0))/INDEX(PROTRA_capacity!S$3:S$1699,MATCH(CHP_check_vensim_data!$I74,PROTRA_capacity!$F$3:$F$1699,0))
)))</f>
        <v/>
      </c>
      <c r="X74" s="16" t="str">
        <f>IF(AND(INDEX(PROTRA_capacity!T$3:T$1699,MATCH(CHP_check_vensim_data!$H74,PROTRA_capacity!$F$3:$F$1699,0))&lt;&gt;0,INDEX(PROTRA_capacity!T$3:T$1699,MATCH(CHP_check_vensim_data!$I74,PROTRA_capacity!$F$3:$F$1699,0))=0),"elec 0, heat not",
IF(AND(INDEX(PROTRA_capacity!T$3:T$1699,MATCH(CHP_check_vensim_data!$I74,PROTRA_capacity!$F$3:$F$1699,0))&lt;&gt;0,INDEX(PROTRA_capacity!T$3:T$1699,MATCH(CHP_check_vensim_data!$H74,PROTRA_capacity!$F$3:$F$1699,0))=0),"heat 0, elec not",
IF(AND(INDEX(PROTRA_capacity!T$3:T$1699,MATCH(CHP_check_vensim_data!$I74,PROTRA_capacity!$F$3:$F$1699,0))=0,INDEX(PROTRA_capacity!T$3:T$1699,MATCH(CHP_check_vensim_data!$H74,PROTRA_capacity!$F$3:$F$1699,0))=0),"",
INDEX(PROTRA_capacity!T$3:T$1699,MATCH(CHP_check_vensim_data!$H74,PROTRA_capacity!$F$3:$F$1699,0))/INDEX(PROTRA_capacity!T$3:T$1699,MATCH(CHP_check_vensim_data!$I74,PROTRA_capacity!$F$3:$F$1699,0))
)))</f>
        <v/>
      </c>
      <c r="Y74" s="16" t="str">
        <f>IF(AND(INDEX(PROTRA_capacity!U$3:U$1699,MATCH(CHP_check_vensim_data!$H74,PROTRA_capacity!$F$3:$F$1699,0))&lt;&gt;0,INDEX(PROTRA_capacity!U$3:U$1699,MATCH(CHP_check_vensim_data!$I74,PROTRA_capacity!$F$3:$F$1699,0))=0),"elec 0, heat not",
IF(AND(INDEX(PROTRA_capacity!U$3:U$1699,MATCH(CHP_check_vensim_data!$I74,PROTRA_capacity!$F$3:$F$1699,0))&lt;&gt;0,INDEX(PROTRA_capacity!U$3:U$1699,MATCH(CHP_check_vensim_data!$H74,PROTRA_capacity!$F$3:$F$1699,0))=0),"heat 0, elec not",
IF(AND(INDEX(PROTRA_capacity!U$3:U$1699,MATCH(CHP_check_vensim_data!$I74,PROTRA_capacity!$F$3:$F$1699,0))=0,INDEX(PROTRA_capacity!U$3:U$1699,MATCH(CHP_check_vensim_data!$H74,PROTRA_capacity!$F$3:$F$1699,0))=0),"",
INDEX(PROTRA_capacity!U$3:U$1699,MATCH(CHP_check_vensim_data!$H74,PROTRA_capacity!$F$3:$F$1699,0))/INDEX(PROTRA_capacity!U$3:U$1699,MATCH(CHP_check_vensim_data!$I74,PROTRA_capacity!$F$3:$F$1699,0))
)))</f>
        <v/>
      </c>
      <c r="Z74" s="72" t="e">
        <f t="shared" si="40"/>
        <v>#DIV/0!</v>
      </c>
    </row>
    <row r="75" spans="1:27" x14ac:dyDescent="0.35">
      <c r="A75" t="s">
        <v>75</v>
      </c>
      <c r="B75" t="s">
        <v>41</v>
      </c>
      <c r="C75" t="str">
        <f t="shared" si="41"/>
        <v>RUSSIA_TO_heat</v>
      </c>
      <c r="D75" t="str">
        <f t="shared" si="42"/>
        <v>PROTRA_CHP_HP_I</v>
      </c>
      <c r="E75" t="s">
        <v>2</v>
      </c>
      <c r="F75" t="str">
        <f t="shared" si="43"/>
        <v>CHP</v>
      </c>
      <c r="G75" t="str">
        <f t="shared" si="44"/>
        <v>mal</v>
      </c>
      <c r="H75" t="str">
        <f t="shared" si="45"/>
        <v>RUSSIATO_heatPROTRA_CHP_geothermal</v>
      </c>
      <c r="I75" t="str">
        <f t="shared" si="46"/>
        <v>RUSSIATO_elecPROTRA_CHP_geothermal</v>
      </c>
      <c r="J75" s="16" t="e">
        <f>IF(AND(INDEX(PROTRA_capacity!#REF!,MATCH(CHP_check_vensim_data!$H75,PROTRA_capacity!$F$3:$F$1699,0))&lt;&gt;0,INDEX(PROTRA_capacity!#REF!,MATCH(CHP_check_vensim_data!$I75,PROTRA_capacity!$F$3:$F$1699,0))=0),"elec 0, heat not",
IF(AND(INDEX(PROTRA_capacity!#REF!,MATCH(CHP_check_vensim_data!$I75,PROTRA_capacity!$F$3:$F$1699,0))&lt;&gt;0,INDEX(PROTRA_capacity!#REF!,MATCH(CHP_check_vensim_data!$H75,PROTRA_capacity!$F$3:$F$1699,0))=0),"heat 0, elec not",
IF(AND(INDEX(PROTRA_capacity!#REF!,MATCH(CHP_check_vensim_data!$I75,PROTRA_capacity!$F$3:$F$1699,0))=0,INDEX(PROTRA_capacity!#REF!,MATCH(CHP_check_vensim_data!$H75,PROTRA_capacity!$F$3:$F$1699,0))=0),"",
INDEX(PROTRA_capacity!#REF!,MATCH(CHP_check_vensim_data!$H75,PROTRA_capacity!$F$3:$F$1699,0))/INDEX(PROTRA_capacity!#REF!,MATCH(CHP_check_vensim_data!$I75,PROTRA_capacity!$F$3:$F$1699,0))
)))</f>
        <v>#REF!</v>
      </c>
      <c r="K75" s="16" t="str">
        <f>IF(AND(INDEX(PROTRA_capacity!G$3:G$1699,MATCH(CHP_check_vensim_data!$H75,PROTRA_capacity!$F$3:$F$1699,0))&lt;&gt;0,INDEX(PROTRA_capacity!G$3:G$1699,MATCH(CHP_check_vensim_data!$I75,PROTRA_capacity!$F$3:$F$1699,0))=0),"elec 0, heat not",
IF(AND(INDEX(PROTRA_capacity!G$3:G$1699,MATCH(CHP_check_vensim_data!$I75,PROTRA_capacity!$F$3:$F$1699,0))&lt;&gt;0,INDEX(PROTRA_capacity!G$3:G$1699,MATCH(CHP_check_vensim_data!$H75,PROTRA_capacity!$F$3:$F$1699,0))=0),"heat 0, elec not",
IF(AND(INDEX(PROTRA_capacity!G$3:G$1699,MATCH(CHP_check_vensim_data!$I75,PROTRA_capacity!$F$3:$F$1699,0))=0,INDEX(PROTRA_capacity!G$3:G$1699,MATCH(CHP_check_vensim_data!$H75,PROTRA_capacity!$F$3:$F$1699,0))=0),"",
INDEX(PROTRA_capacity!G$3:G$1699,MATCH(CHP_check_vensim_data!$H75,PROTRA_capacity!$F$3:$F$1699,0))/INDEX(PROTRA_capacity!G$3:G$1699,MATCH(CHP_check_vensim_data!$I75,PROTRA_capacity!$F$3:$F$1699,0))
)))</f>
        <v/>
      </c>
      <c r="L75" s="16" t="str">
        <f>IF(AND(INDEX(PROTRA_capacity!H$3:H$1699,MATCH(CHP_check_vensim_data!$H75,PROTRA_capacity!$F$3:$F$1699,0))&lt;&gt;0,INDEX(PROTRA_capacity!H$3:H$1699,MATCH(CHP_check_vensim_data!$I75,PROTRA_capacity!$F$3:$F$1699,0))=0),"elec 0, heat not",
IF(AND(INDEX(PROTRA_capacity!H$3:H$1699,MATCH(CHP_check_vensim_data!$I75,PROTRA_capacity!$F$3:$F$1699,0))&lt;&gt;0,INDEX(PROTRA_capacity!H$3:H$1699,MATCH(CHP_check_vensim_data!$H75,PROTRA_capacity!$F$3:$F$1699,0))=0),"heat 0, elec not",
IF(AND(INDEX(PROTRA_capacity!H$3:H$1699,MATCH(CHP_check_vensim_data!$I75,PROTRA_capacity!$F$3:$F$1699,0))=0,INDEX(PROTRA_capacity!H$3:H$1699,MATCH(CHP_check_vensim_data!$H75,PROTRA_capacity!$F$3:$F$1699,0))=0),"",
INDEX(PROTRA_capacity!H$3:H$1699,MATCH(CHP_check_vensim_data!$H75,PROTRA_capacity!$F$3:$F$1699,0))/INDEX(PROTRA_capacity!H$3:H$1699,MATCH(CHP_check_vensim_data!$I75,PROTRA_capacity!$F$3:$F$1699,0))
)))</f>
        <v/>
      </c>
      <c r="M75" s="16" t="str">
        <f>IF(AND(INDEX(PROTRA_capacity!I$3:I$1699,MATCH(CHP_check_vensim_data!$H75,PROTRA_capacity!$F$3:$F$1699,0))&lt;&gt;0,INDEX(PROTRA_capacity!I$3:I$1699,MATCH(CHP_check_vensim_data!$I75,PROTRA_capacity!$F$3:$F$1699,0))=0),"elec 0, heat not",
IF(AND(INDEX(PROTRA_capacity!I$3:I$1699,MATCH(CHP_check_vensim_data!$I75,PROTRA_capacity!$F$3:$F$1699,0))&lt;&gt;0,INDEX(PROTRA_capacity!I$3:I$1699,MATCH(CHP_check_vensim_data!$H75,PROTRA_capacity!$F$3:$F$1699,0))=0),"heat 0, elec not",
IF(AND(INDEX(PROTRA_capacity!I$3:I$1699,MATCH(CHP_check_vensim_data!$I75,PROTRA_capacity!$F$3:$F$1699,0))=0,INDEX(PROTRA_capacity!I$3:I$1699,MATCH(CHP_check_vensim_data!$H75,PROTRA_capacity!$F$3:$F$1699,0))=0),"",
INDEX(PROTRA_capacity!I$3:I$1699,MATCH(CHP_check_vensim_data!$H75,PROTRA_capacity!$F$3:$F$1699,0))/INDEX(PROTRA_capacity!I$3:I$1699,MATCH(CHP_check_vensim_data!$I75,PROTRA_capacity!$F$3:$F$1699,0))
)))</f>
        <v/>
      </c>
      <c r="N75" s="16" t="str">
        <f>IF(AND(INDEX(PROTRA_capacity!J$3:J$1699,MATCH(CHP_check_vensim_data!$H75,PROTRA_capacity!$F$3:$F$1699,0))&lt;&gt;0,INDEX(PROTRA_capacity!J$3:J$1699,MATCH(CHP_check_vensim_data!$I75,PROTRA_capacity!$F$3:$F$1699,0))=0),"elec 0, heat not",
IF(AND(INDEX(PROTRA_capacity!J$3:J$1699,MATCH(CHP_check_vensim_data!$I75,PROTRA_capacity!$F$3:$F$1699,0))&lt;&gt;0,INDEX(PROTRA_capacity!J$3:J$1699,MATCH(CHP_check_vensim_data!$H75,PROTRA_capacity!$F$3:$F$1699,0))=0),"heat 0, elec not",
IF(AND(INDEX(PROTRA_capacity!J$3:J$1699,MATCH(CHP_check_vensim_data!$I75,PROTRA_capacity!$F$3:$F$1699,0))=0,INDEX(PROTRA_capacity!J$3:J$1699,MATCH(CHP_check_vensim_data!$H75,PROTRA_capacity!$F$3:$F$1699,0))=0),"",
INDEX(PROTRA_capacity!J$3:J$1699,MATCH(CHP_check_vensim_data!$H75,PROTRA_capacity!$F$3:$F$1699,0))/INDEX(PROTRA_capacity!J$3:J$1699,MATCH(CHP_check_vensim_data!$I75,PROTRA_capacity!$F$3:$F$1699,0))
)))</f>
        <v/>
      </c>
      <c r="O75" s="16" t="str">
        <f>IF(AND(INDEX(PROTRA_capacity!K$3:K$1699,MATCH(CHP_check_vensim_data!$H75,PROTRA_capacity!$F$3:$F$1699,0))&lt;&gt;0,INDEX(PROTRA_capacity!K$3:K$1699,MATCH(CHP_check_vensim_data!$I75,PROTRA_capacity!$F$3:$F$1699,0))=0),"elec 0, heat not",
IF(AND(INDEX(PROTRA_capacity!K$3:K$1699,MATCH(CHP_check_vensim_data!$I75,PROTRA_capacity!$F$3:$F$1699,0))&lt;&gt;0,INDEX(PROTRA_capacity!K$3:K$1699,MATCH(CHP_check_vensim_data!$H75,PROTRA_capacity!$F$3:$F$1699,0))=0),"heat 0, elec not",
IF(AND(INDEX(PROTRA_capacity!K$3:K$1699,MATCH(CHP_check_vensim_data!$I75,PROTRA_capacity!$F$3:$F$1699,0))=0,INDEX(PROTRA_capacity!K$3:K$1699,MATCH(CHP_check_vensim_data!$H75,PROTRA_capacity!$F$3:$F$1699,0))=0),"",
INDEX(PROTRA_capacity!K$3:K$1699,MATCH(CHP_check_vensim_data!$H75,PROTRA_capacity!$F$3:$F$1699,0))/INDEX(PROTRA_capacity!K$3:K$1699,MATCH(CHP_check_vensim_data!$I75,PROTRA_capacity!$F$3:$F$1699,0))
)))</f>
        <v/>
      </c>
      <c r="P75" s="16" t="str">
        <f>IF(AND(INDEX(PROTRA_capacity!L$3:L$1699,MATCH(CHP_check_vensim_data!$H75,PROTRA_capacity!$F$3:$F$1699,0))&lt;&gt;0,INDEX(PROTRA_capacity!L$3:L$1699,MATCH(CHP_check_vensim_data!$I75,PROTRA_capacity!$F$3:$F$1699,0))=0),"elec 0, heat not",
IF(AND(INDEX(PROTRA_capacity!L$3:L$1699,MATCH(CHP_check_vensim_data!$I75,PROTRA_capacity!$F$3:$F$1699,0))&lt;&gt;0,INDEX(PROTRA_capacity!L$3:L$1699,MATCH(CHP_check_vensim_data!$H75,PROTRA_capacity!$F$3:$F$1699,0))=0),"heat 0, elec not",
IF(AND(INDEX(PROTRA_capacity!L$3:L$1699,MATCH(CHP_check_vensim_data!$I75,PROTRA_capacity!$F$3:$F$1699,0))=0,INDEX(PROTRA_capacity!L$3:L$1699,MATCH(CHP_check_vensim_data!$H75,PROTRA_capacity!$F$3:$F$1699,0))=0),"",
INDEX(PROTRA_capacity!L$3:L$1699,MATCH(CHP_check_vensim_data!$H75,PROTRA_capacity!$F$3:$F$1699,0))/INDEX(PROTRA_capacity!L$3:L$1699,MATCH(CHP_check_vensim_data!$I75,PROTRA_capacity!$F$3:$F$1699,0))
)))</f>
        <v/>
      </c>
      <c r="Q75" s="16" t="str">
        <f>IF(AND(INDEX(PROTRA_capacity!M$3:M$1699,MATCH(CHP_check_vensim_data!$H75,PROTRA_capacity!$F$3:$F$1699,0))&lt;&gt;0,INDEX(PROTRA_capacity!M$3:M$1699,MATCH(CHP_check_vensim_data!$I75,PROTRA_capacity!$F$3:$F$1699,0))=0),"elec 0, heat not",
IF(AND(INDEX(PROTRA_capacity!M$3:M$1699,MATCH(CHP_check_vensim_data!$I75,PROTRA_capacity!$F$3:$F$1699,0))&lt;&gt;0,INDEX(PROTRA_capacity!M$3:M$1699,MATCH(CHP_check_vensim_data!$H75,PROTRA_capacity!$F$3:$F$1699,0))=0),"heat 0, elec not",
IF(AND(INDEX(PROTRA_capacity!M$3:M$1699,MATCH(CHP_check_vensim_data!$I75,PROTRA_capacity!$F$3:$F$1699,0))=0,INDEX(PROTRA_capacity!M$3:M$1699,MATCH(CHP_check_vensim_data!$H75,PROTRA_capacity!$F$3:$F$1699,0))=0),"",
INDEX(PROTRA_capacity!M$3:M$1699,MATCH(CHP_check_vensim_data!$H75,PROTRA_capacity!$F$3:$F$1699,0))/INDEX(PROTRA_capacity!M$3:M$1699,MATCH(CHP_check_vensim_data!$I75,PROTRA_capacity!$F$3:$F$1699,0))
)))</f>
        <v/>
      </c>
      <c r="R75" s="16" t="str">
        <f>IF(AND(INDEX(PROTRA_capacity!N$3:N$1699,MATCH(CHP_check_vensim_data!$H75,PROTRA_capacity!$F$3:$F$1699,0))&lt;&gt;0,INDEX(PROTRA_capacity!N$3:N$1699,MATCH(CHP_check_vensim_data!$I75,PROTRA_capacity!$F$3:$F$1699,0))=0),"elec 0, heat not",
IF(AND(INDEX(PROTRA_capacity!N$3:N$1699,MATCH(CHP_check_vensim_data!$I75,PROTRA_capacity!$F$3:$F$1699,0))&lt;&gt;0,INDEX(PROTRA_capacity!N$3:N$1699,MATCH(CHP_check_vensim_data!$H75,PROTRA_capacity!$F$3:$F$1699,0))=0),"heat 0, elec not",
IF(AND(INDEX(PROTRA_capacity!N$3:N$1699,MATCH(CHP_check_vensim_data!$I75,PROTRA_capacity!$F$3:$F$1699,0))=0,INDEX(PROTRA_capacity!N$3:N$1699,MATCH(CHP_check_vensim_data!$H75,PROTRA_capacity!$F$3:$F$1699,0))=0),"",
INDEX(PROTRA_capacity!N$3:N$1699,MATCH(CHP_check_vensim_data!$H75,PROTRA_capacity!$F$3:$F$1699,0))/INDEX(PROTRA_capacity!N$3:N$1699,MATCH(CHP_check_vensim_data!$I75,PROTRA_capacity!$F$3:$F$1699,0))
)))</f>
        <v/>
      </c>
      <c r="S75" s="16" t="str">
        <f>IF(AND(INDEX(PROTRA_capacity!O$3:O$1699,MATCH(CHP_check_vensim_data!$H75,PROTRA_capacity!$F$3:$F$1699,0))&lt;&gt;0,INDEX(PROTRA_capacity!O$3:O$1699,MATCH(CHP_check_vensim_data!$I75,PROTRA_capacity!$F$3:$F$1699,0))=0),"elec 0, heat not",
IF(AND(INDEX(PROTRA_capacity!O$3:O$1699,MATCH(CHP_check_vensim_data!$I75,PROTRA_capacity!$F$3:$F$1699,0))&lt;&gt;0,INDEX(PROTRA_capacity!O$3:O$1699,MATCH(CHP_check_vensim_data!$H75,PROTRA_capacity!$F$3:$F$1699,0))=0),"heat 0, elec not",
IF(AND(INDEX(PROTRA_capacity!O$3:O$1699,MATCH(CHP_check_vensim_data!$I75,PROTRA_capacity!$F$3:$F$1699,0))=0,INDEX(PROTRA_capacity!O$3:O$1699,MATCH(CHP_check_vensim_data!$H75,PROTRA_capacity!$F$3:$F$1699,0))=0),"",
INDEX(PROTRA_capacity!O$3:O$1699,MATCH(CHP_check_vensim_data!$H75,PROTRA_capacity!$F$3:$F$1699,0))/INDEX(PROTRA_capacity!O$3:O$1699,MATCH(CHP_check_vensim_data!$I75,PROTRA_capacity!$F$3:$F$1699,0))
)))</f>
        <v/>
      </c>
      <c r="T75" s="16" t="str">
        <f>IF(AND(INDEX(PROTRA_capacity!P$3:P$1699,MATCH(CHP_check_vensim_data!$H75,PROTRA_capacity!$F$3:$F$1699,0))&lt;&gt;0,INDEX(PROTRA_capacity!P$3:P$1699,MATCH(CHP_check_vensim_data!$I75,PROTRA_capacity!$F$3:$F$1699,0))=0),"elec 0, heat not",
IF(AND(INDEX(PROTRA_capacity!P$3:P$1699,MATCH(CHP_check_vensim_data!$I75,PROTRA_capacity!$F$3:$F$1699,0))&lt;&gt;0,INDEX(PROTRA_capacity!P$3:P$1699,MATCH(CHP_check_vensim_data!$H75,PROTRA_capacity!$F$3:$F$1699,0))=0),"heat 0, elec not",
IF(AND(INDEX(PROTRA_capacity!P$3:P$1699,MATCH(CHP_check_vensim_data!$I75,PROTRA_capacity!$F$3:$F$1699,0))=0,INDEX(PROTRA_capacity!P$3:P$1699,MATCH(CHP_check_vensim_data!$H75,PROTRA_capacity!$F$3:$F$1699,0))=0),"",
INDEX(PROTRA_capacity!P$3:P$1699,MATCH(CHP_check_vensim_data!$H75,PROTRA_capacity!$F$3:$F$1699,0))/INDEX(PROTRA_capacity!P$3:P$1699,MATCH(CHP_check_vensim_data!$I75,PROTRA_capacity!$F$3:$F$1699,0))
)))</f>
        <v/>
      </c>
      <c r="U75" s="16" t="str">
        <f>IF(AND(INDEX(PROTRA_capacity!Q$3:Q$1699,MATCH(CHP_check_vensim_data!$H75,PROTRA_capacity!$F$3:$F$1699,0))&lt;&gt;0,INDEX(PROTRA_capacity!Q$3:Q$1699,MATCH(CHP_check_vensim_data!$I75,PROTRA_capacity!$F$3:$F$1699,0))=0),"elec 0, heat not",
IF(AND(INDEX(PROTRA_capacity!Q$3:Q$1699,MATCH(CHP_check_vensim_data!$I75,PROTRA_capacity!$F$3:$F$1699,0))&lt;&gt;0,INDEX(PROTRA_capacity!Q$3:Q$1699,MATCH(CHP_check_vensim_data!$H75,PROTRA_capacity!$F$3:$F$1699,0))=0),"heat 0, elec not",
IF(AND(INDEX(PROTRA_capacity!Q$3:Q$1699,MATCH(CHP_check_vensim_data!$I75,PROTRA_capacity!$F$3:$F$1699,0))=0,INDEX(PROTRA_capacity!Q$3:Q$1699,MATCH(CHP_check_vensim_data!$H75,PROTRA_capacity!$F$3:$F$1699,0))=0),"",
INDEX(PROTRA_capacity!Q$3:Q$1699,MATCH(CHP_check_vensim_data!$H75,PROTRA_capacity!$F$3:$F$1699,0))/INDEX(PROTRA_capacity!Q$3:Q$1699,MATCH(CHP_check_vensim_data!$I75,PROTRA_capacity!$F$3:$F$1699,0))
)))</f>
        <v/>
      </c>
      <c r="V75" s="16" t="str">
        <f>IF(AND(INDEX(PROTRA_capacity!R$3:R$1699,MATCH(CHP_check_vensim_data!$H75,PROTRA_capacity!$F$3:$F$1699,0))&lt;&gt;0,INDEX(PROTRA_capacity!R$3:R$1699,MATCH(CHP_check_vensim_data!$I75,PROTRA_capacity!$F$3:$F$1699,0))=0),"elec 0, heat not",
IF(AND(INDEX(PROTRA_capacity!R$3:R$1699,MATCH(CHP_check_vensim_data!$I75,PROTRA_capacity!$F$3:$F$1699,0))&lt;&gt;0,INDEX(PROTRA_capacity!R$3:R$1699,MATCH(CHP_check_vensim_data!$H75,PROTRA_capacity!$F$3:$F$1699,0))=0),"heat 0, elec not",
IF(AND(INDEX(PROTRA_capacity!R$3:R$1699,MATCH(CHP_check_vensim_data!$I75,PROTRA_capacity!$F$3:$F$1699,0))=0,INDEX(PROTRA_capacity!R$3:R$1699,MATCH(CHP_check_vensim_data!$H75,PROTRA_capacity!$F$3:$F$1699,0))=0),"",
INDEX(PROTRA_capacity!R$3:R$1699,MATCH(CHP_check_vensim_data!$H75,PROTRA_capacity!$F$3:$F$1699,0))/INDEX(PROTRA_capacity!R$3:R$1699,MATCH(CHP_check_vensim_data!$I75,PROTRA_capacity!$F$3:$F$1699,0))
)))</f>
        <v/>
      </c>
      <c r="W75" s="16" t="str">
        <f>IF(AND(INDEX(PROTRA_capacity!S$3:S$1699,MATCH(CHP_check_vensim_data!$H75,PROTRA_capacity!$F$3:$F$1699,0))&lt;&gt;0,INDEX(PROTRA_capacity!S$3:S$1699,MATCH(CHP_check_vensim_data!$I75,PROTRA_capacity!$F$3:$F$1699,0))=0),"elec 0, heat not",
IF(AND(INDEX(PROTRA_capacity!S$3:S$1699,MATCH(CHP_check_vensim_data!$I75,PROTRA_capacity!$F$3:$F$1699,0))&lt;&gt;0,INDEX(PROTRA_capacity!S$3:S$1699,MATCH(CHP_check_vensim_data!$H75,PROTRA_capacity!$F$3:$F$1699,0))=0),"heat 0, elec not",
IF(AND(INDEX(PROTRA_capacity!S$3:S$1699,MATCH(CHP_check_vensim_data!$I75,PROTRA_capacity!$F$3:$F$1699,0))=0,INDEX(PROTRA_capacity!S$3:S$1699,MATCH(CHP_check_vensim_data!$H75,PROTRA_capacity!$F$3:$F$1699,0))=0),"",
INDEX(PROTRA_capacity!S$3:S$1699,MATCH(CHP_check_vensim_data!$H75,PROTRA_capacity!$F$3:$F$1699,0))/INDEX(PROTRA_capacity!S$3:S$1699,MATCH(CHP_check_vensim_data!$I75,PROTRA_capacity!$F$3:$F$1699,0))
)))</f>
        <v/>
      </c>
      <c r="X75" s="16" t="str">
        <f>IF(AND(INDEX(PROTRA_capacity!T$3:T$1699,MATCH(CHP_check_vensim_data!$H75,PROTRA_capacity!$F$3:$F$1699,0))&lt;&gt;0,INDEX(PROTRA_capacity!T$3:T$1699,MATCH(CHP_check_vensim_data!$I75,PROTRA_capacity!$F$3:$F$1699,0))=0),"elec 0, heat not",
IF(AND(INDEX(PROTRA_capacity!T$3:T$1699,MATCH(CHP_check_vensim_data!$I75,PROTRA_capacity!$F$3:$F$1699,0))&lt;&gt;0,INDEX(PROTRA_capacity!T$3:T$1699,MATCH(CHP_check_vensim_data!$H75,PROTRA_capacity!$F$3:$F$1699,0))=0),"heat 0, elec not",
IF(AND(INDEX(PROTRA_capacity!T$3:T$1699,MATCH(CHP_check_vensim_data!$I75,PROTRA_capacity!$F$3:$F$1699,0))=0,INDEX(PROTRA_capacity!T$3:T$1699,MATCH(CHP_check_vensim_data!$H75,PROTRA_capacity!$F$3:$F$1699,0))=0),"",
INDEX(PROTRA_capacity!T$3:T$1699,MATCH(CHP_check_vensim_data!$H75,PROTRA_capacity!$F$3:$F$1699,0))/INDEX(PROTRA_capacity!T$3:T$1699,MATCH(CHP_check_vensim_data!$I75,PROTRA_capacity!$F$3:$F$1699,0))
)))</f>
        <v/>
      </c>
      <c r="Y75" s="16" t="str">
        <f>IF(AND(INDEX(PROTRA_capacity!U$3:U$1699,MATCH(CHP_check_vensim_data!$H75,PROTRA_capacity!$F$3:$F$1699,0))&lt;&gt;0,INDEX(PROTRA_capacity!U$3:U$1699,MATCH(CHP_check_vensim_data!$I75,PROTRA_capacity!$F$3:$F$1699,0))=0),"elec 0, heat not",
IF(AND(INDEX(PROTRA_capacity!U$3:U$1699,MATCH(CHP_check_vensim_data!$I75,PROTRA_capacity!$F$3:$F$1699,0))&lt;&gt;0,INDEX(PROTRA_capacity!U$3:U$1699,MATCH(CHP_check_vensim_data!$H75,PROTRA_capacity!$F$3:$F$1699,0))=0),"heat 0, elec not",
IF(AND(INDEX(PROTRA_capacity!U$3:U$1699,MATCH(CHP_check_vensim_data!$I75,PROTRA_capacity!$F$3:$F$1699,0))=0,INDEX(PROTRA_capacity!U$3:U$1699,MATCH(CHP_check_vensim_data!$H75,PROTRA_capacity!$F$3:$F$1699,0))=0),"",
INDEX(PROTRA_capacity!U$3:U$1699,MATCH(CHP_check_vensim_data!$H75,PROTRA_capacity!$F$3:$F$1699,0))/INDEX(PROTRA_capacity!U$3:U$1699,MATCH(CHP_check_vensim_data!$I75,PROTRA_capacity!$F$3:$F$1699,0))
)))</f>
        <v/>
      </c>
      <c r="Z75" s="72" t="e">
        <f t="shared" si="40"/>
        <v>#DIV/0!</v>
      </c>
    </row>
    <row r="76" spans="1:27" x14ac:dyDescent="0.35">
      <c r="A76" t="s">
        <v>75</v>
      </c>
      <c r="B76" t="s">
        <v>41</v>
      </c>
      <c r="C76" t="str">
        <f t="shared" si="41"/>
        <v>RUSSIA_TO_heat</v>
      </c>
      <c r="D76" t="str">
        <f t="shared" si="42"/>
        <v>PROTRA_CHP_HP_I</v>
      </c>
      <c r="E76" t="s">
        <v>3</v>
      </c>
      <c r="F76" t="str">
        <f t="shared" si="43"/>
        <v>CHP</v>
      </c>
      <c r="G76" t="str">
        <f t="shared" si="44"/>
        <v>els</v>
      </c>
      <c r="H76" t="str">
        <f t="shared" si="45"/>
        <v>RUSSIATO_heatPROTRA_CHP_liquid_fuels</v>
      </c>
      <c r="I76" t="str">
        <f t="shared" si="46"/>
        <v>RUSSIATO_elecPROTRA_CHP_liquid_fuels</v>
      </c>
      <c r="J76" s="16" t="e">
        <f>IF(AND(INDEX(PROTRA_capacity!#REF!,MATCH(CHP_check_vensim_data!$H76,PROTRA_capacity!$F$3:$F$1699,0))&lt;&gt;0,INDEX(PROTRA_capacity!#REF!,MATCH(CHP_check_vensim_data!$I76,PROTRA_capacity!$F$3:$F$1699,0))=0),"elec 0, heat not",
IF(AND(INDEX(PROTRA_capacity!#REF!,MATCH(CHP_check_vensim_data!$I76,PROTRA_capacity!$F$3:$F$1699,0))&lt;&gt;0,INDEX(PROTRA_capacity!#REF!,MATCH(CHP_check_vensim_data!$H76,PROTRA_capacity!$F$3:$F$1699,0))=0),"heat 0, elec not",
IF(AND(INDEX(PROTRA_capacity!#REF!,MATCH(CHP_check_vensim_data!$I76,PROTRA_capacity!$F$3:$F$1699,0))=0,INDEX(PROTRA_capacity!#REF!,MATCH(CHP_check_vensim_data!$H76,PROTRA_capacity!$F$3:$F$1699,0))=0),"",
INDEX(PROTRA_capacity!#REF!,MATCH(CHP_check_vensim_data!$H76,PROTRA_capacity!$F$3:$F$1699,0))/INDEX(PROTRA_capacity!#REF!,MATCH(CHP_check_vensim_data!$I76,PROTRA_capacity!$F$3:$F$1699,0))
)))</f>
        <v>#REF!</v>
      </c>
      <c r="K76" s="16" t="str">
        <f>IF(AND(INDEX(PROTRA_capacity!G$3:G$1699,MATCH(CHP_check_vensim_data!$H76,PROTRA_capacity!$F$3:$F$1699,0))&lt;&gt;0,INDEX(PROTRA_capacity!G$3:G$1699,MATCH(CHP_check_vensim_data!$I76,PROTRA_capacity!$F$3:$F$1699,0))=0),"elec 0, heat not",
IF(AND(INDEX(PROTRA_capacity!G$3:G$1699,MATCH(CHP_check_vensim_data!$I76,PROTRA_capacity!$F$3:$F$1699,0))&lt;&gt;0,INDEX(PROTRA_capacity!G$3:G$1699,MATCH(CHP_check_vensim_data!$H76,PROTRA_capacity!$F$3:$F$1699,0))=0),"heat 0, elec not",
IF(AND(INDEX(PROTRA_capacity!G$3:G$1699,MATCH(CHP_check_vensim_data!$I76,PROTRA_capacity!$F$3:$F$1699,0))=0,INDEX(PROTRA_capacity!G$3:G$1699,MATCH(CHP_check_vensim_data!$H76,PROTRA_capacity!$F$3:$F$1699,0))=0),"",
INDEX(PROTRA_capacity!G$3:G$1699,MATCH(CHP_check_vensim_data!$H76,PROTRA_capacity!$F$3:$F$1699,0))/INDEX(PROTRA_capacity!G$3:G$1699,MATCH(CHP_check_vensim_data!$I76,PROTRA_capacity!$F$3:$F$1699,0))
)))</f>
        <v>elec 0, heat not</v>
      </c>
      <c r="L76" s="16" t="str">
        <f>IF(AND(INDEX(PROTRA_capacity!H$3:H$1699,MATCH(CHP_check_vensim_data!$H76,PROTRA_capacity!$F$3:$F$1699,0))&lt;&gt;0,INDEX(PROTRA_capacity!H$3:H$1699,MATCH(CHP_check_vensim_data!$I76,PROTRA_capacity!$F$3:$F$1699,0))=0),"elec 0, heat not",
IF(AND(INDEX(PROTRA_capacity!H$3:H$1699,MATCH(CHP_check_vensim_data!$I76,PROTRA_capacity!$F$3:$F$1699,0))&lt;&gt;0,INDEX(PROTRA_capacity!H$3:H$1699,MATCH(CHP_check_vensim_data!$H76,PROTRA_capacity!$F$3:$F$1699,0))=0),"heat 0, elec not",
IF(AND(INDEX(PROTRA_capacity!H$3:H$1699,MATCH(CHP_check_vensim_data!$I76,PROTRA_capacity!$F$3:$F$1699,0))=0,INDEX(PROTRA_capacity!H$3:H$1699,MATCH(CHP_check_vensim_data!$H76,PROTRA_capacity!$F$3:$F$1699,0))=0),"",
INDEX(PROTRA_capacity!H$3:H$1699,MATCH(CHP_check_vensim_data!$H76,PROTRA_capacity!$F$3:$F$1699,0))/INDEX(PROTRA_capacity!H$3:H$1699,MATCH(CHP_check_vensim_data!$I76,PROTRA_capacity!$F$3:$F$1699,0))
)))</f>
        <v>elec 0, heat not</v>
      </c>
      <c r="M76" s="16" t="str">
        <f>IF(AND(INDEX(PROTRA_capacity!I$3:I$1699,MATCH(CHP_check_vensim_data!$H76,PROTRA_capacity!$F$3:$F$1699,0))&lt;&gt;0,INDEX(PROTRA_capacity!I$3:I$1699,MATCH(CHP_check_vensim_data!$I76,PROTRA_capacity!$F$3:$F$1699,0))=0),"elec 0, heat not",
IF(AND(INDEX(PROTRA_capacity!I$3:I$1699,MATCH(CHP_check_vensim_data!$I76,PROTRA_capacity!$F$3:$F$1699,0))&lt;&gt;0,INDEX(PROTRA_capacity!I$3:I$1699,MATCH(CHP_check_vensim_data!$H76,PROTRA_capacity!$F$3:$F$1699,0))=0),"heat 0, elec not",
IF(AND(INDEX(PROTRA_capacity!I$3:I$1699,MATCH(CHP_check_vensim_data!$I76,PROTRA_capacity!$F$3:$F$1699,0))=0,INDEX(PROTRA_capacity!I$3:I$1699,MATCH(CHP_check_vensim_data!$H76,PROTRA_capacity!$F$3:$F$1699,0))=0),"",
INDEX(PROTRA_capacity!I$3:I$1699,MATCH(CHP_check_vensim_data!$H76,PROTRA_capacity!$F$3:$F$1699,0))/INDEX(PROTRA_capacity!I$3:I$1699,MATCH(CHP_check_vensim_data!$I76,PROTRA_capacity!$F$3:$F$1699,0))
)))</f>
        <v>elec 0, heat not</v>
      </c>
      <c r="N76" s="16" t="str">
        <f>IF(AND(INDEX(PROTRA_capacity!J$3:J$1699,MATCH(CHP_check_vensim_data!$H76,PROTRA_capacity!$F$3:$F$1699,0))&lt;&gt;0,INDEX(PROTRA_capacity!J$3:J$1699,MATCH(CHP_check_vensim_data!$I76,PROTRA_capacity!$F$3:$F$1699,0))=0),"elec 0, heat not",
IF(AND(INDEX(PROTRA_capacity!J$3:J$1699,MATCH(CHP_check_vensim_data!$I76,PROTRA_capacity!$F$3:$F$1699,0))&lt;&gt;0,INDEX(PROTRA_capacity!J$3:J$1699,MATCH(CHP_check_vensim_data!$H76,PROTRA_capacity!$F$3:$F$1699,0))=0),"heat 0, elec not",
IF(AND(INDEX(PROTRA_capacity!J$3:J$1699,MATCH(CHP_check_vensim_data!$I76,PROTRA_capacity!$F$3:$F$1699,0))=0,INDEX(PROTRA_capacity!J$3:J$1699,MATCH(CHP_check_vensim_data!$H76,PROTRA_capacity!$F$3:$F$1699,0))=0),"",
INDEX(PROTRA_capacity!J$3:J$1699,MATCH(CHP_check_vensim_data!$H76,PROTRA_capacity!$F$3:$F$1699,0))/INDEX(PROTRA_capacity!J$3:J$1699,MATCH(CHP_check_vensim_data!$I76,PROTRA_capacity!$F$3:$F$1699,0))
)))</f>
        <v>elec 0, heat not</v>
      </c>
      <c r="O76" s="16" t="str">
        <f>IF(AND(INDEX(PROTRA_capacity!K$3:K$1699,MATCH(CHP_check_vensim_data!$H76,PROTRA_capacity!$F$3:$F$1699,0))&lt;&gt;0,INDEX(PROTRA_capacity!K$3:K$1699,MATCH(CHP_check_vensim_data!$I76,PROTRA_capacity!$F$3:$F$1699,0))=0),"elec 0, heat not",
IF(AND(INDEX(PROTRA_capacity!K$3:K$1699,MATCH(CHP_check_vensim_data!$I76,PROTRA_capacity!$F$3:$F$1699,0))&lt;&gt;0,INDEX(PROTRA_capacity!K$3:K$1699,MATCH(CHP_check_vensim_data!$H76,PROTRA_capacity!$F$3:$F$1699,0))=0),"heat 0, elec not",
IF(AND(INDEX(PROTRA_capacity!K$3:K$1699,MATCH(CHP_check_vensim_data!$I76,PROTRA_capacity!$F$3:$F$1699,0))=0,INDEX(PROTRA_capacity!K$3:K$1699,MATCH(CHP_check_vensim_data!$H76,PROTRA_capacity!$F$3:$F$1699,0))=0),"",
INDEX(PROTRA_capacity!K$3:K$1699,MATCH(CHP_check_vensim_data!$H76,PROTRA_capacity!$F$3:$F$1699,0))/INDEX(PROTRA_capacity!K$3:K$1699,MATCH(CHP_check_vensim_data!$I76,PROTRA_capacity!$F$3:$F$1699,0))
)))</f>
        <v>elec 0, heat not</v>
      </c>
      <c r="P76" s="16" t="str">
        <f>IF(AND(INDEX(PROTRA_capacity!L$3:L$1699,MATCH(CHP_check_vensim_data!$H76,PROTRA_capacity!$F$3:$F$1699,0))&lt;&gt;0,INDEX(PROTRA_capacity!L$3:L$1699,MATCH(CHP_check_vensim_data!$I76,PROTRA_capacity!$F$3:$F$1699,0))=0),"elec 0, heat not",
IF(AND(INDEX(PROTRA_capacity!L$3:L$1699,MATCH(CHP_check_vensim_data!$I76,PROTRA_capacity!$F$3:$F$1699,0))&lt;&gt;0,INDEX(PROTRA_capacity!L$3:L$1699,MATCH(CHP_check_vensim_data!$H76,PROTRA_capacity!$F$3:$F$1699,0))=0),"heat 0, elec not",
IF(AND(INDEX(PROTRA_capacity!L$3:L$1699,MATCH(CHP_check_vensim_data!$I76,PROTRA_capacity!$F$3:$F$1699,0))=0,INDEX(PROTRA_capacity!L$3:L$1699,MATCH(CHP_check_vensim_data!$H76,PROTRA_capacity!$F$3:$F$1699,0))=0),"",
INDEX(PROTRA_capacity!L$3:L$1699,MATCH(CHP_check_vensim_data!$H76,PROTRA_capacity!$F$3:$F$1699,0))/INDEX(PROTRA_capacity!L$3:L$1699,MATCH(CHP_check_vensim_data!$I76,PROTRA_capacity!$F$3:$F$1699,0))
)))</f>
        <v>elec 0, heat not</v>
      </c>
      <c r="Q76" s="16" t="str">
        <f>IF(AND(INDEX(PROTRA_capacity!M$3:M$1699,MATCH(CHP_check_vensim_data!$H76,PROTRA_capacity!$F$3:$F$1699,0))&lt;&gt;0,INDEX(PROTRA_capacity!M$3:M$1699,MATCH(CHP_check_vensim_data!$I76,PROTRA_capacity!$F$3:$F$1699,0))=0),"elec 0, heat not",
IF(AND(INDEX(PROTRA_capacity!M$3:M$1699,MATCH(CHP_check_vensim_data!$I76,PROTRA_capacity!$F$3:$F$1699,0))&lt;&gt;0,INDEX(PROTRA_capacity!M$3:M$1699,MATCH(CHP_check_vensim_data!$H76,PROTRA_capacity!$F$3:$F$1699,0))=0),"heat 0, elec not",
IF(AND(INDEX(PROTRA_capacity!M$3:M$1699,MATCH(CHP_check_vensim_data!$I76,PROTRA_capacity!$F$3:$F$1699,0))=0,INDEX(PROTRA_capacity!M$3:M$1699,MATCH(CHP_check_vensim_data!$H76,PROTRA_capacity!$F$3:$F$1699,0))=0),"",
INDEX(PROTRA_capacity!M$3:M$1699,MATCH(CHP_check_vensim_data!$H76,PROTRA_capacity!$F$3:$F$1699,0))/INDEX(PROTRA_capacity!M$3:M$1699,MATCH(CHP_check_vensim_data!$I76,PROTRA_capacity!$F$3:$F$1699,0))
)))</f>
        <v>elec 0, heat not</v>
      </c>
      <c r="R76" s="16" t="str">
        <f>IF(AND(INDEX(PROTRA_capacity!N$3:N$1699,MATCH(CHP_check_vensim_data!$H76,PROTRA_capacity!$F$3:$F$1699,0))&lt;&gt;0,INDEX(PROTRA_capacity!N$3:N$1699,MATCH(CHP_check_vensim_data!$I76,PROTRA_capacity!$F$3:$F$1699,0))=0),"elec 0, heat not",
IF(AND(INDEX(PROTRA_capacity!N$3:N$1699,MATCH(CHP_check_vensim_data!$I76,PROTRA_capacity!$F$3:$F$1699,0))&lt;&gt;0,INDEX(PROTRA_capacity!N$3:N$1699,MATCH(CHP_check_vensim_data!$H76,PROTRA_capacity!$F$3:$F$1699,0))=0),"heat 0, elec not",
IF(AND(INDEX(PROTRA_capacity!N$3:N$1699,MATCH(CHP_check_vensim_data!$I76,PROTRA_capacity!$F$3:$F$1699,0))=0,INDEX(PROTRA_capacity!N$3:N$1699,MATCH(CHP_check_vensim_data!$H76,PROTRA_capacity!$F$3:$F$1699,0))=0),"",
INDEX(PROTRA_capacity!N$3:N$1699,MATCH(CHP_check_vensim_data!$H76,PROTRA_capacity!$F$3:$F$1699,0))/INDEX(PROTRA_capacity!N$3:N$1699,MATCH(CHP_check_vensim_data!$I76,PROTRA_capacity!$F$3:$F$1699,0))
)))</f>
        <v>elec 0, heat not</v>
      </c>
      <c r="S76" s="16" t="str">
        <f>IF(AND(INDEX(PROTRA_capacity!O$3:O$1699,MATCH(CHP_check_vensim_data!$H76,PROTRA_capacity!$F$3:$F$1699,0))&lt;&gt;0,INDEX(PROTRA_capacity!O$3:O$1699,MATCH(CHP_check_vensim_data!$I76,PROTRA_capacity!$F$3:$F$1699,0))=0),"elec 0, heat not",
IF(AND(INDEX(PROTRA_capacity!O$3:O$1699,MATCH(CHP_check_vensim_data!$I76,PROTRA_capacity!$F$3:$F$1699,0))&lt;&gt;0,INDEX(PROTRA_capacity!O$3:O$1699,MATCH(CHP_check_vensim_data!$H76,PROTRA_capacity!$F$3:$F$1699,0))=0),"heat 0, elec not",
IF(AND(INDEX(PROTRA_capacity!O$3:O$1699,MATCH(CHP_check_vensim_data!$I76,PROTRA_capacity!$F$3:$F$1699,0))=0,INDEX(PROTRA_capacity!O$3:O$1699,MATCH(CHP_check_vensim_data!$H76,PROTRA_capacity!$F$3:$F$1699,0))=0),"",
INDEX(PROTRA_capacity!O$3:O$1699,MATCH(CHP_check_vensim_data!$H76,PROTRA_capacity!$F$3:$F$1699,0))/INDEX(PROTRA_capacity!O$3:O$1699,MATCH(CHP_check_vensim_data!$I76,PROTRA_capacity!$F$3:$F$1699,0))
)))</f>
        <v>elec 0, heat not</v>
      </c>
      <c r="T76" s="16" t="str">
        <f>IF(AND(INDEX(PROTRA_capacity!P$3:P$1699,MATCH(CHP_check_vensim_data!$H76,PROTRA_capacity!$F$3:$F$1699,0))&lt;&gt;0,INDEX(PROTRA_capacity!P$3:P$1699,MATCH(CHP_check_vensim_data!$I76,PROTRA_capacity!$F$3:$F$1699,0))=0),"elec 0, heat not",
IF(AND(INDEX(PROTRA_capacity!P$3:P$1699,MATCH(CHP_check_vensim_data!$I76,PROTRA_capacity!$F$3:$F$1699,0))&lt;&gt;0,INDEX(PROTRA_capacity!P$3:P$1699,MATCH(CHP_check_vensim_data!$H76,PROTRA_capacity!$F$3:$F$1699,0))=0),"heat 0, elec not",
IF(AND(INDEX(PROTRA_capacity!P$3:P$1699,MATCH(CHP_check_vensim_data!$I76,PROTRA_capacity!$F$3:$F$1699,0))=0,INDEX(PROTRA_capacity!P$3:P$1699,MATCH(CHP_check_vensim_data!$H76,PROTRA_capacity!$F$3:$F$1699,0))=0),"",
INDEX(PROTRA_capacity!P$3:P$1699,MATCH(CHP_check_vensim_data!$H76,PROTRA_capacity!$F$3:$F$1699,0))/INDEX(PROTRA_capacity!P$3:P$1699,MATCH(CHP_check_vensim_data!$I76,PROTRA_capacity!$F$3:$F$1699,0))
)))</f>
        <v>elec 0, heat not</v>
      </c>
      <c r="U76" s="16" t="str">
        <f>IF(AND(INDEX(PROTRA_capacity!Q$3:Q$1699,MATCH(CHP_check_vensim_data!$H76,PROTRA_capacity!$F$3:$F$1699,0))&lt;&gt;0,INDEX(PROTRA_capacity!Q$3:Q$1699,MATCH(CHP_check_vensim_data!$I76,PROTRA_capacity!$F$3:$F$1699,0))=0),"elec 0, heat not",
IF(AND(INDEX(PROTRA_capacity!Q$3:Q$1699,MATCH(CHP_check_vensim_data!$I76,PROTRA_capacity!$F$3:$F$1699,0))&lt;&gt;0,INDEX(PROTRA_capacity!Q$3:Q$1699,MATCH(CHP_check_vensim_data!$H76,PROTRA_capacity!$F$3:$F$1699,0))=0),"heat 0, elec not",
IF(AND(INDEX(PROTRA_capacity!Q$3:Q$1699,MATCH(CHP_check_vensim_data!$I76,PROTRA_capacity!$F$3:$F$1699,0))=0,INDEX(PROTRA_capacity!Q$3:Q$1699,MATCH(CHP_check_vensim_data!$H76,PROTRA_capacity!$F$3:$F$1699,0))=0),"",
INDEX(PROTRA_capacity!Q$3:Q$1699,MATCH(CHP_check_vensim_data!$H76,PROTRA_capacity!$F$3:$F$1699,0))/INDEX(PROTRA_capacity!Q$3:Q$1699,MATCH(CHP_check_vensim_data!$I76,PROTRA_capacity!$F$3:$F$1699,0))
)))</f>
        <v>elec 0, heat not</v>
      </c>
      <c r="V76" s="16" t="str">
        <f>IF(AND(INDEX(PROTRA_capacity!R$3:R$1699,MATCH(CHP_check_vensim_data!$H76,PROTRA_capacity!$F$3:$F$1699,0))&lt;&gt;0,INDEX(PROTRA_capacity!R$3:R$1699,MATCH(CHP_check_vensim_data!$I76,PROTRA_capacity!$F$3:$F$1699,0))=0),"elec 0, heat not",
IF(AND(INDEX(PROTRA_capacity!R$3:R$1699,MATCH(CHP_check_vensim_data!$I76,PROTRA_capacity!$F$3:$F$1699,0))&lt;&gt;0,INDEX(PROTRA_capacity!R$3:R$1699,MATCH(CHP_check_vensim_data!$H76,PROTRA_capacity!$F$3:$F$1699,0))=0),"heat 0, elec not",
IF(AND(INDEX(PROTRA_capacity!R$3:R$1699,MATCH(CHP_check_vensim_data!$I76,PROTRA_capacity!$F$3:$F$1699,0))=0,INDEX(PROTRA_capacity!R$3:R$1699,MATCH(CHP_check_vensim_data!$H76,PROTRA_capacity!$F$3:$F$1699,0))=0),"",
INDEX(PROTRA_capacity!R$3:R$1699,MATCH(CHP_check_vensim_data!$H76,PROTRA_capacity!$F$3:$F$1699,0))/INDEX(PROTRA_capacity!R$3:R$1699,MATCH(CHP_check_vensim_data!$I76,PROTRA_capacity!$F$3:$F$1699,0))
)))</f>
        <v>elec 0, heat not</v>
      </c>
      <c r="W76" s="16" t="str">
        <f>IF(AND(INDEX(PROTRA_capacity!S$3:S$1699,MATCH(CHP_check_vensim_data!$H76,PROTRA_capacity!$F$3:$F$1699,0))&lt;&gt;0,INDEX(PROTRA_capacity!S$3:S$1699,MATCH(CHP_check_vensim_data!$I76,PROTRA_capacity!$F$3:$F$1699,0))=0),"elec 0, heat not",
IF(AND(INDEX(PROTRA_capacity!S$3:S$1699,MATCH(CHP_check_vensim_data!$I76,PROTRA_capacity!$F$3:$F$1699,0))&lt;&gt;0,INDEX(PROTRA_capacity!S$3:S$1699,MATCH(CHP_check_vensim_data!$H76,PROTRA_capacity!$F$3:$F$1699,0))=0),"heat 0, elec not",
IF(AND(INDEX(PROTRA_capacity!S$3:S$1699,MATCH(CHP_check_vensim_data!$I76,PROTRA_capacity!$F$3:$F$1699,0))=0,INDEX(PROTRA_capacity!S$3:S$1699,MATCH(CHP_check_vensim_data!$H76,PROTRA_capacity!$F$3:$F$1699,0))=0),"",
INDEX(PROTRA_capacity!S$3:S$1699,MATCH(CHP_check_vensim_data!$H76,PROTRA_capacity!$F$3:$F$1699,0))/INDEX(PROTRA_capacity!S$3:S$1699,MATCH(CHP_check_vensim_data!$I76,PROTRA_capacity!$F$3:$F$1699,0))
)))</f>
        <v>elec 0, heat not</v>
      </c>
      <c r="X76" s="16" t="str">
        <f>IF(AND(INDEX(PROTRA_capacity!T$3:T$1699,MATCH(CHP_check_vensim_data!$H76,PROTRA_capacity!$F$3:$F$1699,0))&lt;&gt;0,INDEX(PROTRA_capacity!T$3:T$1699,MATCH(CHP_check_vensim_data!$I76,PROTRA_capacity!$F$3:$F$1699,0))=0),"elec 0, heat not",
IF(AND(INDEX(PROTRA_capacity!T$3:T$1699,MATCH(CHP_check_vensim_data!$I76,PROTRA_capacity!$F$3:$F$1699,0))&lt;&gt;0,INDEX(PROTRA_capacity!T$3:T$1699,MATCH(CHP_check_vensim_data!$H76,PROTRA_capacity!$F$3:$F$1699,0))=0),"heat 0, elec not",
IF(AND(INDEX(PROTRA_capacity!T$3:T$1699,MATCH(CHP_check_vensim_data!$I76,PROTRA_capacity!$F$3:$F$1699,0))=0,INDEX(PROTRA_capacity!T$3:T$1699,MATCH(CHP_check_vensim_data!$H76,PROTRA_capacity!$F$3:$F$1699,0))=0),"",
INDEX(PROTRA_capacity!T$3:T$1699,MATCH(CHP_check_vensim_data!$H76,PROTRA_capacity!$F$3:$F$1699,0))/INDEX(PROTRA_capacity!T$3:T$1699,MATCH(CHP_check_vensim_data!$I76,PROTRA_capacity!$F$3:$F$1699,0))
)))</f>
        <v>elec 0, heat not</v>
      </c>
      <c r="Y76" s="16" t="str">
        <f>IF(AND(INDEX(PROTRA_capacity!U$3:U$1699,MATCH(CHP_check_vensim_data!$H76,PROTRA_capacity!$F$3:$F$1699,0))&lt;&gt;0,INDEX(PROTRA_capacity!U$3:U$1699,MATCH(CHP_check_vensim_data!$I76,PROTRA_capacity!$F$3:$F$1699,0))=0),"elec 0, heat not",
IF(AND(INDEX(PROTRA_capacity!U$3:U$1699,MATCH(CHP_check_vensim_data!$I76,PROTRA_capacity!$F$3:$F$1699,0))&lt;&gt;0,INDEX(PROTRA_capacity!U$3:U$1699,MATCH(CHP_check_vensim_data!$H76,PROTRA_capacity!$F$3:$F$1699,0))=0),"heat 0, elec not",
IF(AND(INDEX(PROTRA_capacity!U$3:U$1699,MATCH(CHP_check_vensim_data!$I76,PROTRA_capacity!$F$3:$F$1699,0))=0,INDEX(PROTRA_capacity!U$3:U$1699,MATCH(CHP_check_vensim_data!$H76,PROTRA_capacity!$F$3:$F$1699,0))=0),"",
INDEX(PROTRA_capacity!U$3:U$1699,MATCH(CHP_check_vensim_data!$H76,PROTRA_capacity!$F$3:$F$1699,0))/INDEX(PROTRA_capacity!U$3:U$1699,MATCH(CHP_check_vensim_data!$I76,PROTRA_capacity!$F$3:$F$1699,0))
)))</f>
        <v>elec 0, heat not</v>
      </c>
      <c r="Z76" s="72" t="e">
        <f t="shared" si="40"/>
        <v>#DIV/0!</v>
      </c>
    </row>
    <row r="77" spans="1:27" x14ac:dyDescent="0.35">
      <c r="A77" t="s">
        <v>75</v>
      </c>
      <c r="B77" t="s">
        <v>41</v>
      </c>
      <c r="C77" t="str">
        <f t="shared" si="41"/>
        <v>RUSSIA_TO_heat</v>
      </c>
      <c r="D77" t="str">
        <f t="shared" si="42"/>
        <v>PROTRA_CHP_HP_I</v>
      </c>
      <c r="E77" t="s">
        <v>4</v>
      </c>
      <c r="F77" t="str">
        <f t="shared" si="43"/>
        <v>CHP</v>
      </c>
      <c r="G77" t="str">
        <f t="shared" si="44"/>
        <v>CCS</v>
      </c>
      <c r="H77" t="str">
        <f t="shared" si="45"/>
        <v>RUSSIATO_heatPROTRA_CHP_liquid_fuels_CCS</v>
      </c>
      <c r="I77" t="str">
        <f t="shared" si="46"/>
        <v>RUSSIATO_elecPROTRA_CHP_liquid_fuels_CCS</v>
      </c>
      <c r="J77" s="16" t="e">
        <f>IF(AND(INDEX(PROTRA_capacity!#REF!,MATCH(CHP_check_vensim_data!$H77,PROTRA_capacity!$F$3:$F$1699,0))&lt;&gt;0,INDEX(PROTRA_capacity!#REF!,MATCH(CHP_check_vensim_data!$I77,PROTRA_capacity!$F$3:$F$1699,0))=0),"elec 0, heat not",
IF(AND(INDEX(PROTRA_capacity!#REF!,MATCH(CHP_check_vensim_data!$I77,PROTRA_capacity!$F$3:$F$1699,0))&lt;&gt;0,INDEX(PROTRA_capacity!#REF!,MATCH(CHP_check_vensim_data!$H77,PROTRA_capacity!$F$3:$F$1699,0))=0),"heat 0, elec not",
IF(AND(INDEX(PROTRA_capacity!#REF!,MATCH(CHP_check_vensim_data!$I77,PROTRA_capacity!$F$3:$F$1699,0))=0,INDEX(PROTRA_capacity!#REF!,MATCH(CHP_check_vensim_data!$H77,PROTRA_capacity!$F$3:$F$1699,0))=0),"",
INDEX(PROTRA_capacity!#REF!,MATCH(CHP_check_vensim_data!$H77,PROTRA_capacity!$F$3:$F$1699,0))/INDEX(PROTRA_capacity!#REF!,MATCH(CHP_check_vensim_data!$I77,PROTRA_capacity!$F$3:$F$1699,0))
)))</f>
        <v>#REF!</v>
      </c>
      <c r="K77" s="16" t="str">
        <f>IF(AND(INDEX(PROTRA_capacity!G$3:G$1699,MATCH(CHP_check_vensim_data!$H77,PROTRA_capacity!$F$3:$F$1699,0))&lt;&gt;0,INDEX(PROTRA_capacity!G$3:G$1699,MATCH(CHP_check_vensim_data!$I77,PROTRA_capacity!$F$3:$F$1699,0))=0),"elec 0, heat not",
IF(AND(INDEX(PROTRA_capacity!G$3:G$1699,MATCH(CHP_check_vensim_data!$I77,PROTRA_capacity!$F$3:$F$1699,0))&lt;&gt;0,INDEX(PROTRA_capacity!G$3:G$1699,MATCH(CHP_check_vensim_data!$H77,PROTRA_capacity!$F$3:$F$1699,0))=0),"heat 0, elec not",
IF(AND(INDEX(PROTRA_capacity!G$3:G$1699,MATCH(CHP_check_vensim_data!$I77,PROTRA_capacity!$F$3:$F$1699,0))=0,INDEX(PROTRA_capacity!G$3:G$1699,MATCH(CHP_check_vensim_data!$H77,PROTRA_capacity!$F$3:$F$1699,0))=0),"",
INDEX(PROTRA_capacity!G$3:G$1699,MATCH(CHP_check_vensim_data!$H77,PROTRA_capacity!$F$3:$F$1699,0))/INDEX(PROTRA_capacity!G$3:G$1699,MATCH(CHP_check_vensim_data!$I77,PROTRA_capacity!$F$3:$F$1699,0))
)))</f>
        <v/>
      </c>
      <c r="L77" s="16" t="str">
        <f>IF(AND(INDEX(PROTRA_capacity!H$3:H$1699,MATCH(CHP_check_vensim_data!$H77,PROTRA_capacity!$F$3:$F$1699,0))&lt;&gt;0,INDEX(PROTRA_capacity!H$3:H$1699,MATCH(CHP_check_vensim_data!$I77,PROTRA_capacity!$F$3:$F$1699,0))=0),"elec 0, heat not",
IF(AND(INDEX(PROTRA_capacity!H$3:H$1699,MATCH(CHP_check_vensim_data!$I77,PROTRA_capacity!$F$3:$F$1699,0))&lt;&gt;0,INDEX(PROTRA_capacity!H$3:H$1699,MATCH(CHP_check_vensim_data!$H77,PROTRA_capacity!$F$3:$F$1699,0))=0),"heat 0, elec not",
IF(AND(INDEX(PROTRA_capacity!H$3:H$1699,MATCH(CHP_check_vensim_data!$I77,PROTRA_capacity!$F$3:$F$1699,0))=0,INDEX(PROTRA_capacity!H$3:H$1699,MATCH(CHP_check_vensim_data!$H77,PROTRA_capacity!$F$3:$F$1699,0))=0),"",
INDEX(PROTRA_capacity!H$3:H$1699,MATCH(CHP_check_vensim_data!$H77,PROTRA_capacity!$F$3:$F$1699,0))/INDEX(PROTRA_capacity!H$3:H$1699,MATCH(CHP_check_vensim_data!$I77,PROTRA_capacity!$F$3:$F$1699,0))
)))</f>
        <v/>
      </c>
      <c r="M77" s="16" t="str">
        <f>IF(AND(INDEX(PROTRA_capacity!I$3:I$1699,MATCH(CHP_check_vensim_data!$H77,PROTRA_capacity!$F$3:$F$1699,0))&lt;&gt;0,INDEX(PROTRA_capacity!I$3:I$1699,MATCH(CHP_check_vensim_data!$I77,PROTRA_capacity!$F$3:$F$1699,0))=0),"elec 0, heat not",
IF(AND(INDEX(PROTRA_capacity!I$3:I$1699,MATCH(CHP_check_vensim_data!$I77,PROTRA_capacity!$F$3:$F$1699,0))&lt;&gt;0,INDEX(PROTRA_capacity!I$3:I$1699,MATCH(CHP_check_vensim_data!$H77,PROTRA_capacity!$F$3:$F$1699,0))=0),"heat 0, elec not",
IF(AND(INDEX(PROTRA_capacity!I$3:I$1699,MATCH(CHP_check_vensim_data!$I77,PROTRA_capacity!$F$3:$F$1699,0))=0,INDEX(PROTRA_capacity!I$3:I$1699,MATCH(CHP_check_vensim_data!$H77,PROTRA_capacity!$F$3:$F$1699,0))=0),"",
INDEX(PROTRA_capacity!I$3:I$1699,MATCH(CHP_check_vensim_data!$H77,PROTRA_capacity!$F$3:$F$1699,0))/INDEX(PROTRA_capacity!I$3:I$1699,MATCH(CHP_check_vensim_data!$I77,PROTRA_capacity!$F$3:$F$1699,0))
)))</f>
        <v/>
      </c>
      <c r="N77" s="16" t="str">
        <f>IF(AND(INDEX(PROTRA_capacity!J$3:J$1699,MATCH(CHP_check_vensim_data!$H77,PROTRA_capacity!$F$3:$F$1699,0))&lt;&gt;0,INDEX(PROTRA_capacity!J$3:J$1699,MATCH(CHP_check_vensim_data!$I77,PROTRA_capacity!$F$3:$F$1699,0))=0),"elec 0, heat not",
IF(AND(INDEX(PROTRA_capacity!J$3:J$1699,MATCH(CHP_check_vensim_data!$I77,PROTRA_capacity!$F$3:$F$1699,0))&lt;&gt;0,INDEX(PROTRA_capacity!J$3:J$1699,MATCH(CHP_check_vensim_data!$H77,PROTRA_capacity!$F$3:$F$1699,0))=0),"heat 0, elec not",
IF(AND(INDEX(PROTRA_capacity!J$3:J$1699,MATCH(CHP_check_vensim_data!$I77,PROTRA_capacity!$F$3:$F$1699,0))=0,INDEX(PROTRA_capacity!J$3:J$1699,MATCH(CHP_check_vensim_data!$H77,PROTRA_capacity!$F$3:$F$1699,0))=0),"",
INDEX(PROTRA_capacity!J$3:J$1699,MATCH(CHP_check_vensim_data!$H77,PROTRA_capacity!$F$3:$F$1699,0))/INDEX(PROTRA_capacity!J$3:J$1699,MATCH(CHP_check_vensim_data!$I77,PROTRA_capacity!$F$3:$F$1699,0))
)))</f>
        <v/>
      </c>
      <c r="O77" s="16" t="str">
        <f>IF(AND(INDEX(PROTRA_capacity!K$3:K$1699,MATCH(CHP_check_vensim_data!$H77,PROTRA_capacity!$F$3:$F$1699,0))&lt;&gt;0,INDEX(PROTRA_capacity!K$3:K$1699,MATCH(CHP_check_vensim_data!$I77,PROTRA_capacity!$F$3:$F$1699,0))=0),"elec 0, heat not",
IF(AND(INDEX(PROTRA_capacity!K$3:K$1699,MATCH(CHP_check_vensim_data!$I77,PROTRA_capacity!$F$3:$F$1699,0))&lt;&gt;0,INDEX(PROTRA_capacity!K$3:K$1699,MATCH(CHP_check_vensim_data!$H77,PROTRA_capacity!$F$3:$F$1699,0))=0),"heat 0, elec not",
IF(AND(INDEX(PROTRA_capacity!K$3:K$1699,MATCH(CHP_check_vensim_data!$I77,PROTRA_capacity!$F$3:$F$1699,0))=0,INDEX(PROTRA_capacity!K$3:K$1699,MATCH(CHP_check_vensim_data!$H77,PROTRA_capacity!$F$3:$F$1699,0))=0),"",
INDEX(PROTRA_capacity!K$3:K$1699,MATCH(CHP_check_vensim_data!$H77,PROTRA_capacity!$F$3:$F$1699,0))/INDEX(PROTRA_capacity!K$3:K$1699,MATCH(CHP_check_vensim_data!$I77,PROTRA_capacity!$F$3:$F$1699,0))
)))</f>
        <v/>
      </c>
      <c r="P77" s="16" t="str">
        <f>IF(AND(INDEX(PROTRA_capacity!L$3:L$1699,MATCH(CHP_check_vensim_data!$H77,PROTRA_capacity!$F$3:$F$1699,0))&lt;&gt;0,INDEX(PROTRA_capacity!L$3:L$1699,MATCH(CHP_check_vensim_data!$I77,PROTRA_capacity!$F$3:$F$1699,0))=0),"elec 0, heat not",
IF(AND(INDEX(PROTRA_capacity!L$3:L$1699,MATCH(CHP_check_vensim_data!$I77,PROTRA_capacity!$F$3:$F$1699,0))&lt;&gt;0,INDEX(PROTRA_capacity!L$3:L$1699,MATCH(CHP_check_vensim_data!$H77,PROTRA_capacity!$F$3:$F$1699,0))=0),"heat 0, elec not",
IF(AND(INDEX(PROTRA_capacity!L$3:L$1699,MATCH(CHP_check_vensim_data!$I77,PROTRA_capacity!$F$3:$F$1699,0))=0,INDEX(PROTRA_capacity!L$3:L$1699,MATCH(CHP_check_vensim_data!$H77,PROTRA_capacity!$F$3:$F$1699,0))=0),"",
INDEX(PROTRA_capacity!L$3:L$1699,MATCH(CHP_check_vensim_data!$H77,PROTRA_capacity!$F$3:$F$1699,0))/INDEX(PROTRA_capacity!L$3:L$1699,MATCH(CHP_check_vensim_data!$I77,PROTRA_capacity!$F$3:$F$1699,0))
)))</f>
        <v/>
      </c>
      <c r="Q77" s="16" t="str">
        <f>IF(AND(INDEX(PROTRA_capacity!M$3:M$1699,MATCH(CHP_check_vensim_data!$H77,PROTRA_capacity!$F$3:$F$1699,0))&lt;&gt;0,INDEX(PROTRA_capacity!M$3:M$1699,MATCH(CHP_check_vensim_data!$I77,PROTRA_capacity!$F$3:$F$1699,0))=0),"elec 0, heat not",
IF(AND(INDEX(PROTRA_capacity!M$3:M$1699,MATCH(CHP_check_vensim_data!$I77,PROTRA_capacity!$F$3:$F$1699,0))&lt;&gt;0,INDEX(PROTRA_capacity!M$3:M$1699,MATCH(CHP_check_vensim_data!$H77,PROTRA_capacity!$F$3:$F$1699,0))=0),"heat 0, elec not",
IF(AND(INDEX(PROTRA_capacity!M$3:M$1699,MATCH(CHP_check_vensim_data!$I77,PROTRA_capacity!$F$3:$F$1699,0))=0,INDEX(PROTRA_capacity!M$3:M$1699,MATCH(CHP_check_vensim_data!$H77,PROTRA_capacity!$F$3:$F$1699,0))=0),"",
INDEX(PROTRA_capacity!M$3:M$1699,MATCH(CHP_check_vensim_data!$H77,PROTRA_capacity!$F$3:$F$1699,0))/INDEX(PROTRA_capacity!M$3:M$1699,MATCH(CHP_check_vensim_data!$I77,PROTRA_capacity!$F$3:$F$1699,0))
)))</f>
        <v/>
      </c>
      <c r="R77" s="16" t="str">
        <f>IF(AND(INDEX(PROTRA_capacity!N$3:N$1699,MATCH(CHP_check_vensim_data!$H77,PROTRA_capacity!$F$3:$F$1699,0))&lt;&gt;0,INDEX(PROTRA_capacity!N$3:N$1699,MATCH(CHP_check_vensim_data!$I77,PROTRA_capacity!$F$3:$F$1699,0))=0),"elec 0, heat not",
IF(AND(INDEX(PROTRA_capacity!N$3:N$1699,MATCH(CHP_check_vensim_data!$I77,PROTRA_capacity!$F$3:$F$1699,0))&lt;&gt;0,INDEX(PROTRA_capacity!N$3:N$1699,MATCH(CHP_check_vensim_data!$H77,PROTRA_capacity!$F$3:$F$1699,0))=0),"heat 0, elec not",
IF(AND(INDEX(PROTRA_capacity!N$3:N$1699,MATCH(CHP_check_vensim_data!$I77,PROTRA_capacity!$F$3:$F$1699,0))=0,INDEX(PROTRA_capacity!N$3:N$1699,MATCH(CHP_check_vensim_data!$H77,PROTRA_capacity!$F$3:$F$1699,0))=0),"",
INDEX(PROTRA_capacity!N$3:N$1699,MATCH(CHP_check_vensim_data!$H77,PROTRA_capacity!$F$3:$F$1699,0))/INDEX(PROTRA_capacity!N$3:N$1699,MATCH(CHP_check_vensim_data!$I77,PROTRA_capacity!$F$3:$F$1699,0))
)))</f>
        <v/>
      </c>
      <c r="S77" s="16" t="str">
        <f>IF(AND(INDEX(PROTRA_capacity!O$3:O$1699,MATCH(CHP_check_vensim_data!$H77,PROTRA_capacity!$F$3:$F$1699,0))&lt;&gt;0,INDEX(PROTRA_capacity!O$3:O$1699,MATCH(CHP_check_vensim_data!$I77,PROTRA_capacity!$F$3:$F$1699,0))=0),"elec 0, heat not",
IF(AND(INDEX(PROTRA_capacity!O$3:O$1699,MATCH(CHP_check_vensim_data!$I77,PROTRA_capacity!$F$3:$F$1699,0))&lt;&gt;0,INDEX(PROTRA_capacity!O$3:O$1699,MATCH(CHP_check_vensim_data!$H77,PROTRA_capacity!$F$3:$F$1699,0))=0),"heat 0, elec not",
IF(AND(INDEX(PROTRA_capacity!O$3:O$1699,MATCH(CHP_check_vensim_data!$I77,PROTRA_capacity!$F$3:$F$1699,0))=0,INDEX(PROTRA_capacity!O$3:O$1699,MATCH(CHP_check_vensim_data!$H77,PROTRA_capacity!$F$3:$F$1699,0))=0),"",
INDEX(PROTRA_capacity!O$3:O$1699,MATCH(CHP_check_vensim_data!$H77,PROTRA_capacity!$F$3:$F$1699,0))/INDEX(PROTRA_capacity!O$3:O$1699,MATCH(CHP_check_vensim_data!$I77,PROTRA_capacity!$F$3:$F$1699,0))
)))</f>
        <v/>
      </c>
      <c r="T77" s="16" t="str">
        <f>IF(AND(INDEX(PROTRA_capacity!P$3:P$1699,MATCH(CHP_check_vensim_data!$H77,PROTRA_capacity!$F$3:$F$1699,0))&lt;&gt;0,INDEX(PROTRA_capacity!P$3:P$1699,MATCH(CHP_check_vensim_data!$I77,PROTRA_capacity!$F$3:$F$1699,0))=0),"elec 0, heat not",
IF(AND(INDEX(PROTRA_capacity!P$3:P$1699,MATCH(CHP_check_vensim_data!$I77,PROTRA_capacity!$F$3:$F$1699,0))&lt;&gt;0,INDEX(PROTRA_capacity!P$3:P$1699,MATCH(CHP_check_vensim_data!$H77,PROTRA_capacity!$F$3:$F$1699,0))=0),"heat 0, elec not",
IF(AND(INDEX(PROTRA_capacity!P$3:P$1699,MATCH(CHP_check_vensim_data!$I77,PROTRA_capacity!$F$3:$F$1699,0))=0,INDEX(PROTRA_capacity!P$3:P$1699,MATCH(CHP_check_vensim_data!$H77,PROTRA_capacity!$F$3:$F$1699,0))=0),"",
INDEX(PROTRA_capacity!P$3:P$1699,MATCH(CHP_check_vensim_data!$H77,PROTRA_capacity!$F$3:$F$1699,0))/INDEX(PROTRA_capacity!P$3:P$1699,MATCH(CHP_check_vensim_data!$I77,PROTRA_capacity!$F$3:$F$1699,0))
)))</f>
        <v/>
      </c>
      <c r="U77" s="16" t="str">
        <f>IF(AND(INDEX(PROTRA_capacity!Q$3:Q$1699,MATCH(CHP_check_vensim_data!$H77,PROTRA_capacity!$F$3:$F$1699,0))&lt;&gt;0,INDEX(PROTRA_capacity!Q$3:Q$1699,MATCH(CHP_check_vensim_data!$I77,PROTRA_capacity!$F$3:$F$1699,0))=0),"elec 0, heat not",
IF(AND(INDEX(PROTRA_capacity!Q$3:Q$1699,MATCH(CHP_check_vensim_data!$I77,PROTRA_capacity!$F$3:$F$1699,0))&lt;&gt;0,INDEX(PROTRA_capacity!Q$3:Q$1699,MATCH(CHP_check_vensim_data!$H77,PROTRA_capacity!$F$3:$F$1699,0))=0),"heat 0, elec not",
IF(AND(INDEX(PROTRA_capacity!Q$3:Q$1699,MATCH(CHP_check_vensim_data!$I77,PROTRA_capacity!$F$3:$F$1699,0))=0,INDEX(PROTRA_capacity!Q$3:Q$1699,MATCH(CHP_check_vensim_data!$H77,PROTRA_capacity!$F$3:$F$1699,0))=0),"",
INDEX(PROTRA_capacity!Q$3:Q$1699,MATCH(CHP_check_vensim_data!$H77,PROTRA_capacity!$F$3:$F$1699,0))/INDEX(PROTRA_capacity!Q$3:Q$1699,MATCH(CHP_check_vensim_data!$I77,PROTRA_capacity!$F$3:$F$1699,0))
)))</f>
        <v/>
      </c>
      <c r="V77" s="16" t="str">
        <f>IF(AND(INDEX(PROTRA_capacity!R$3:R$1699,MATCH(CHP_check_vensim_data!$H77,PROTRA_capacity!$F$3:$F$1699,0))&lt;&gt;0,INDEX(PROTRA_capacity!R$3:R$1699,MATCH(CHP_check_vensim_data!$I77,PROTRA_capacity!$F$3:$F$1699,0))=0),"elec 0, heat not",
IF(AND(INDEX(PROTRA_capacity!R$3:R$1699,MATCH(CHP_check_vensim_data!$I77,PROTRA_capacity!$F$3:$F$1699,0))&lt;&gt;0,INDEX(PROTRA_capacity!R$3:R$1699,MATCH(CHP_check_vensim_data!$H77,PROTRA_capacity!$F$3:$F$1699,0))=0),"heat 0, elec not",
IF(AND(INDEX(PROTRA_capacity!R$3:R$1699,MATCH(CHP_check_vensim_data!$I77,PROTRA_capacity!$F$3:$F$1699,0))=0,INDEX(PROTRA_capacity!R$3:R$1699,MATCH(CHP_check_vensim_data!$H77,PROTRA_capacity!$F$3:$F$1699,0))=0),"",
INDEX(PROTRA_capacity!R$3:R$1699,MATCH(CHP_check_vensim_data!$H77,PROTRA_capacity!$F$3:$F$1699,0))/INDEX(PROTRA_capacity!R$3:R$1699,MATCH(CHP_check_vensim_data!$I77,PROTRA_capacity!$F$3:$F$1699,0))
)))</f>
        <v/>
      </c>
      <c r="W77" s="16" t="str">
        <f>IF(AND(INDEX(PROTRA_capacity!S$3:S$1699,MATCH(CHP_check_vensim_data!$H77,PROTRA_capacity!$F$3:$F$1699,0))&lt;&gt;0,INDEX(PROTRA_capacity!S$3:S$1699,MATCH(CHP_check_vensim_data!$I77,PROTRA_capacity!$F$3:$F$1699,0))=0),"elec 0, heat not",
IF(AND(INDEX(PROTRA_capacity!S$3:S$1699,MATCH(CHP_check_vensim_data!$I77,PROTRA_capacity!$F$3:$F$1699,0))&lt;&gt;0,INDEX(PROTRA_capacity!S$3:S$1699,MATCH(CHP_check_vensim_data!$H77,PROTRA_capacity!$F$3:$F$1699,0))=0),"heat 0, elec not",
IF(AND(INDEX(PROTRA_capacity!S$3:S$1699,MATCH(CHP_check_vensim_data!$I77,PROTRA_capacity!$F$3:$F$1699,0))=0,INDEX(PROTRA_capacity!S$3:S$1699,MATCH(CHP_check_vensim_data!$H77,PROTRA_capacity!$F$3:$F$1699,0))=0),"",
INDEX(PROTRA_capacity!S$3:S$1699,MATCH(CHP_check_vensim_data!$H77,PROTRA_capacity!$F$3:$F$1699,0))/INDEX(PROTRA_capacity!S$3:S$1699,MATCH(CHP_check_vensim_data!$I77,PROTRA_capacity!$F$3:$F$1699,0))
)))</f>
        <v/>
      </c>
      <c r="X77" s="16" t="str">
        <f>IF(AND(INDEX(PROTRA_capacity!T$3:T$1699,MATCH(CHP_check_vensim_data!$H77,PROTRA_capacity!$F$3:$F$1699,0))&lt;&gt;0,INDEX(PROTRA_capacity!T$3:T$1699,MATCH(CHP_check_vensim_data!$I77,PROTRA_capacity!$F$3:$F$1699,0))=0),"elec 0, heat not",
IF(AND(INDEX(PROTRA_capacity!T$3:T$1699,MATCH(CHP_check_vensim_data!$I77,PROTRA_capacity!$F$3:$F$1699,0))&lt;&gt;0,INDEX(PROTRA_capacity!T$3:T$1699,MATCH(CHP_check_vensim_data!$H77,PROTRA_capacity!$F$3:$F$1699,0))=0),"heat 0, elec not",
IF(AND(INDEX(PROTRA_capacity!T$3:T$1699,MATCH(CHP_check_vensim_data!$I77,PROTRA_capacity!$F$3:$F$1699,0))=0,INDEX(PROTRA_capacity!T$3:T$1699,MATCH(CHP_check_vensim_data!$H77,PROTRA_capacity!$F$3:$F$1699,0))=0),"",
INDEX(PROTRA_capacity!T$3:T$1699,MATCH(CHP_check_vensim_data!$H77,PROTRA_capacity!$F$3:$F$1699,0))/INDEX(PROTRA_capacity!T$3:T$1699,MATCH(CHP_check_vensim_data!$I77,PROTRA_capacity!$F$3:$F$1699,0))
)))</f>
        <v/>
      </c>
      <c r="Y77" s="16" t="str">
        <f>IF(AND(INDEX(PROTRA_capacity!U$3:U$1699,MATCH(CHP_check_vensim_data!$H77,PROTRA_capacity!$F$3:$F$1699,0))&lt;&gt;0,INDEX(PROTRA_capacity!U$3:U$1699,MATCH(CHP_check_vensim_data!$I77,PROTRA_capacity!$F$3:$F$1699,0))=0),"elec 0, heat not",
IF(AND(INDEX(PROTRA_capacity!U$3:U$1699,MATCH(CHP_check_vensim_data!$I77,PROTRA_capacity!$F$3:$F$1699,0))&lt;&gt;0,INDEX(PROTRA_capacity!U$3:U$1699,MATCH(CHP_check_vensim_data!$H77,PROTRA_capacity!$F$3:$F$1699,0))=0),"heat 0, elec not",
IF(AND(INDEX(PROTRA_capacity!U$3:U$1699,MATCH(CHP_check_vensim_data!$I77,PROTRA_capacity!$F$3:$F$1699,0))=0,INDEX(PROTRA_capacity!U$3:U$1699,MATCH(CHP_check_vensim_data!$H77,PROTRA_capacity!$F$3:$F$1699,0))=0),"",
INDEX(PROTRA_capacity!U$3:U$1699,MATCH(CHP_check_vensim_data!$H77,PROTRA_capacity!$F$3:$F$1699,0))/INDEX(PROTRA_capacity!U$3:U$1699,MATCH(CHP_check_vensim_data!$I77,PROTRA_capacity!$F$3:$F$1699,0))
)))</f>
        <v/>
      </c>
      <c r="Z77" s="72" t="e">
        <f t="shared" si="40"/>
        <v>#DIV/0!</v>
      </c>
    </row>
    <row r="78" spans="1:27" x14ac:dyDescent="0.35">
      <c r="A78" t="s">
        <v>75</v>
      </c>
      <c r="B78" t="s">
        <v>41</v>
      </c>
      <c r="C78" t="str">
        <f t="shared" si="41"/>
        <v>RUSSIA_TO_heat</v>
      </c>
      <c r="D78" t="str">
        <f t="shared" si="42"/>
        <v>PROTRA_CHP_HP_I</v>
      </c>
      <c r="E78" t="s">
        <v>5</v>
      </c>
      <c r="F78" t="str">
        <f t="shared" si="43"/>
        <v>CHP</v>
      </c>
      <c r="G78" t="str">
        <f t="shared" si="44"/>
        <v>sil</v>
      </c>
      <c r="H78" t="str">
        <f t="shared" si="45"/>
        <v>RUSSIATO_heatPROTRA_CHP_solid_fossil</v>
      </c>
      <c r="I78" t="str">
        <f t="shared" si="46"/>
        <v>RUSSIATO_elecPROTRA_CHP_solid_fossil</v>
      </c>
      <c r="J78" s="16" t="e">
        <f>IF(AND(INDEX(PROTRA_capacity!#REF!,MATCH(CHP_check_vensim_data!$H78,PROTRA_capacity!$F$3:$F$1699,0))&lt;&gt;0,INDEX(PROTRA_capacity!#REF!,MATCH(CHP_check_vensim_data!$I78,PROTRA_capacity!$F$3:$F$1699,0))=0),"elec 0, heat not",
IF(AND(INDEX(PROTRA_capacity!#REF!,MATCH(CHP_check_vensim_data!$I78,PROTRA_capacity!$F$3:$F$1699,0))&lt;&gt;0,INDEX(PROTRA_capacity!#REF!,MATCH(CHP_check_vensim_data!$H78,PROTRA_capacity!$F$3:$F$1699,0))=0),"heat 0, elec not",
IF(AND(INDEX(PROTRA_capacity!#REF!,MATCH(CHP_check_vensim_data!$I78,PROTRA_capacity!$F$3:$F$1699,0))=0,INDEX(PROTRA_capacity!#REF!,MATCH(CHP_check_vensim_data!$H78,PROTRA_capacity!$F$3:$F$1699,0))=0),"",
INDEX(PROTRA_capacity!#REF!,MATCH(CHP_check_vensim_data!$H78,PROTRA_capacity!$F$3:$F$1699,0))/INDEX(PROTRA_capacity!#REF!,MATCH(CHP_check_vensim_data!$I78,PROTRA_capacity!$F$3:$F$1699,0))
)))</f>
        <v>#REF!</v>
      </c>
      <c r="K78" s="16">
        <f>IF(AND(INDEX(PROTRA_capacity!G$3:G$1699,MATCH(CHP_check_vensim_data!$H78,PROTRA_capacity!$F$3:$F$1699,0))&lt;&gt;0,INDEX(PROTRA_capacity!G$3:G$1699,MATCH(CHP_check_vensim_data!$I78,PROTRA_capacity!$F$3:$F$1699,0))=0),"elec 0, heat not",
IF(AND(INDEX(PROTRA_capacity!G$3:G$1699,MATCH(CHP_check_vensim_data!$I78,PROTRA_capacity!$F$3:$F$1699,0))&lt;&gt;0,INDEX(PROTRA_capacity!G$3:G$1699,MATCH(CHP_check_vensim_data!$H78,PROTRA_capacity!$F$3:$F$1699,0))=0),"heat 0, elec not",
IF(AND(INDEX(PROTRA_capacity!G$3:G$1699,MATCH(CHP_check_vensim_data!$I78,PROTRA_capacity!$F$3:$F$1699,0))=0,INDEX(PROTRA_capacity!G$3:G$1699,MATCH(CHP_check_vensim_data!$H78,PROTRA_capacity!$F$3:$F$1699,0))=0),"",
INDEX(PROTRA_capacity!G$3:G$1699,MATCH(CHP_check_vensim_data!$H78,PROTRA_capacity!$F$3:$F$1699,0))/INDEX(PROTRA_capacity!G$3:G$1699,MATCH(CHP_check_vensim_data!$I78,PROTRA_capacity!$F$3:$F$1699,0))
)))</f>
        <v>5.9224148900420612</v>
      </c>
      <c r="L78" s="16">
        <f>IF(AND(INDEX(PROTRA_capacity!H$3:H$1699,MATCH(CHP_check_vensim_data!$H78,PROTRA_capacity!$F$3:$F$1699,0))&lt;&gt;0,INDEX(PROTRA_capacity!H$3:H$1699,MATCH(CHP_check_vensim_data!$I78,PROTRA_capacity!$F$3:$F$1699,0))=0),"elec 0, heat not",
IF(AND(INDEX(PROTRA_capacity!H$3:H$1699,MATCH(CHP_check_vensim_data!$I78,PROTRA_capacity!$F$3:$F$1699,0))&lt;&gt;0,INDEX(PROTRA_capacity!H$3:H$1699,MATCH(CHP_check_vensim_data!$H78,PROTRA_capacity!$F$3:$F$1699,0))=0),"heat 0, elec not",
IF(AND(INDEX(PROTRA_capacity!H$3:H$1699,MATCH(CHP_check_vensim_data!$I78,PROTRA_capacity!$F$3:$F$1699,0))=0,INDEX(PROTRA_capacity!H$3:H$1699,MATCH(CHP_check_vensim_data!$H78,PROTRA_capacity!$F$3:$F$1699,0))=0),"",
INDEX(PROTRA_capacity!H$3:H$1699,MATCH(CHP_check_vensim_data!$H78,PROTRA_capacity!$F$3:$F$1699,0))/INDEX(PROTRA_capacity!H$3:H$1699,MATCH(CHP_check_vensim_data!$I78,PROTRA_capacity!$F$3:$F$1699,0))
)))</f>
        <v>5.2562045219463895</v>
      </c>
      <c r="M78" s="16">
        <f>IF(AND(INDEX(PROTRA_capacity!I$3:I$1699,MATCH(CHP_check_vensim_data!$H78,PROTRA_capacity!$F$3:$F$1699,0))&lt;&gt;0,INDEX(PROTRA_capacity!I$3:I$1699,MATCH(CHP_check_vensim_data!$I78,PROTRA_capacity!$F$3:$F$1699,0))=0),"elec 0, heat not",
IF(AND(INDEX(PROTRA_capacity!I$3:I$1699,MATCH(CHP_check_vensim_data!$I78,PROTRA_capacity!$F$3:$F$1699,0))&lt;&gt;0,INDEX(PROTRA_capacity!I$3:I$1699,MATCH(CHP_check_vensim_data!$H78,PROTRA_capacity!$F$3:$F$1699,0))=0),"heat 0, elec not",
IF(AND(INDEX(PROTRA_capacity!I$3:I$1699,MATCH(CHP_check_vensim_data!$I78,PROTRA_capacity!$F$3:$F$1699,0))=0,INDEX(PROTRA_capacity!I$3:I$1699,MATCH(CHP_check_vensim_data!$H78,PROTRA_capacity!$F$3:$F$1699,0))=0),"",
INDEX(PROTRA_capacity!I$3:I$1699,MATCH(CHP_check_vensim_data!$H78,PROTRA_capacity!$F$3:$F$1699,0))/INDEX(PROTRA_capacity!I$3:I$1699,MATCH(CHP_check_vensim_data!$I78,PROTRA_capacity!$F$3:$F$1699,0))
)))</f>
        <v>5.5423904898220657</v>
      </c>
      <c r="N78" s="16">
        <f>IF(AND(INDEX(PROTRA_capacity!J$3:J$1699,MATCH(CHP_check_vensim_data!$H78,PROTRA_capacity!$F$3:$F$1699,0))&lt;&gt;0,INDEX(PROTRA_capacity!J$3:J$1699,MATCH(CHP_check_vensim_data!$I78,PROTRA_capacity!$F$3:$F$1699,0))=0),"elec 0, heat not",
IF(AND(INDEX(PROTRA_capacity!J$3:J$1699,MATCH(CHP_check_vensim_data!$I78,PROTRA_capacity!$F$3:$F$1699,0))&lt;&gt;0,INDEX(PROTRA_capacity!J$3:J$1699,MATCH(CHP_check_vensim_data!$H78,PROTRA_capacity!$F$3:$F$1699,0))=0),"heat 0, elec not",
IF(AND(INDEX(PROTRA_capacity!J$3:J$1699,MATCH(CHP_check_vensim_data!$I78,PROTRA_capacity!$F$3:$F$1699,0))=0,INDEX(PROTRA_capacity!J$3:J$1699,MATCH(CHP_check_vensim_data!$H78,PROTRA_capacity!$F$3:$F$1699,0))=0),"",
INDEX(PROTRA_capacity!J$3:J$1699,MATCH(CHP_check_vensim_data!$H78,PROTRA_capacity!$F$3:$F$1699,0))/INDEX(PROTRA_capacity!J$3:J$1699,MATCH(CHP_check_vensim_data!$I78,PROTRA_capacity!$F$3:$F$1699,0))
)))</f>
        <v>4.7479853017141442</v>
      </c>
      <c r="O78" s="16">
        <f>IF(AND(INDEX(PROTRA_capacity!K$3:K$1699,MATCH(CHP_check_vensim_data!$H78,PROTRA_capacity!$F$3:$F$1699,0))&lt;&gt;0,INDEX(PROTRA_capacity!K$3:K$1699,MATCH(CHP_check_vensim_data!$I78,PROTRA_capacity!$F$3:$F$1699,0))=0),"elec 0, heat not",
IF(AND(INDEX(PROTRA_capacity!K$3:K$1699,MATCH(CHP_check_vensim_data!$I78,PROTRA_capacity!$F$3:$F$1699,0))&lt;&gt;0,INDEX(PROTRA_capacity!K$3:K$1699,MATCH(CHP_check_vensim_data!$H78,PROTRA_capacity!$F$3:$F$1699,0))=0),"heat 0, elec not",
IF(AND(INDEX(PROTRA_capacity!K$3:K$1699,MATCH(CHP_check_vensim_data!$I78,PROTRA_capacity!$F$3:$F$1699,0))=0,INDEX(PROTRA_capacity!K$3:K$1699,MATCH(CHP_check_vensim_data!$H78,PROTRA_capacity!$F$3:$F$1699,0))=0),"",
INDEX(PROTRA_capacity!K$3:K$1699,MATCH(CHP_check_vensim_data!$H78,PROTRA_capacity!$F$3:$F$1699,0))/INDEX(PROTRA_capacity!K$3:K$1699,MATCH(CHP_check_vensim_data!$I78,PROTRA_capacity!$F$3:$F$1699,0))
)))</f>
        <v>5.3909034466038355</v>
      </c>
      <c r="P78" s="16">
        <f>IF(AND(INDEX(PROTRA_capacity!L$3:L$1699,MATCH(CHP_check_vensim_data!$H78,PROTRA_capacity!$F$3:$F$1699,0))&lt;&gt;0,INDEX(PROTRA_capacity!L$3:L$1699,MATCH(CHP_check_vensim_data!$I78,PROTRA_capacity!$F$3:$F$1699,0))=0),"elec 0, heat not",
IF(AND(INDEX(PROTRA_capacity!L$3:L$1699,MATCH(CHP_check_vensim_data!$I78,PROTRA_capacity!$F$3:$F$1699,0))&lt;&gt;0,INDEX(PROTRA_capacity!L$3:L$1699,MATCH(CHP_check_vensim_data!$H78,PROTRA_capacity!$F$3:$F$1699,0))=0),"heat 0, elec not",
IF(AND(INDEX(PROTRA_capacity!L$3:L$1699,MATCH(CHP_check_vensim_data!$I78,PROTRA_capacity!$F$3:$F$1699,0))=0,INDEX(PROTRA_capacity!L$3:L$1699,MATCH(CHP_check_vensim_data!$H78,PROTRA_capacity!$F$3:$F$1699,0))=0),"",
INDEX(PROTRA_capacity!L$3:L$1699,MATCH(CHP_check_vensim_data!$H78,PROTRA_capacity!$F$3:$F$1699,0))/INDEX(PROTRA_capacity!L$3:L$1699,MATCH(CHP_check_vensim_data!$I78,PROTRA_capacity!$F$3:$F$1699,0))
)))</f>
        <v>5.3853550665113694</v>
      </c>
      <c r="Q78" s="16">
        <f>IF(AND(INDEX(PROTRA_capacity!M$3:M$1699,MATCH(CHP_check_vensim_data!$H78,PROTRA_capacity!$F$3:$F$1699,0))&lt;&gt;0,INDEX(PROTRA_capacity!M$3:M$1699,MATCH(CHP_check_vensim_data!$I78,PROTRA_capacity!$F$3:$F$1699,0))=0),"elec 0, heat not",
IF(AND(INDEX(PROTRA_capacity!M$3:M$1699,MATCH(CHP_check_vensim_data!$I78,PROTRA_capacity!$F$3:$F$1699,0))&lt;&gt;0,INDEX(PROTRA_capacity!M$3:M$1699,MATCH(CHP_check_vensim_data!$H78,PROTRA_capacity!$F$3:$F$1699,0))=0),"heat 0, elec not",
IF(AND(INDEX(PROTRA_capacity!M$3:M$1699,MATCH(CHP_check_vensim_data!$I78,PROTRA_capacity!$F$3:$F$1699,0))=0,INDEX(PROTRA_capacity!M$3:M$1699,MATCH(CHP_check_vensim_data!$H78,PROTRA_capacity!$F$3:$F$1699,0))=0),"",
INDEX(PROTRA_capacity!M$3:M$1699,MATCH(CHP_check_vensim_data!$H78,PROTRA_capacity!$F$3:$F$1699,0))/INDEX(PROTRA_capacity!M$3:M$1699,MATCH(CHP_check_vensim_data!$I78,PROTRA_capacity!$F$3:$F$1699,0))
)))</f>
        <v>5.3045342860040607</v>
      </c>
      <c r="R78" s="16">
        <f>IF(AND(INDEX(PROTRA_capacity!N$3:N$1699,MATCH(CHP_check_vensim_data!$H78,PROTRA_capacity!$F$3:$F$1699,0))&lt;&gt;0,INDEX(PROTRA_capacity!N$3:N$1699,MATCH(CHP_check_vensim_data!$I78,PROTRA_capacity!$F$3:$F$1699,0))=0),"elec 0, heat not",
IF(AND(INDEX(PROTRA_capacity!N$3:N$1699,MATCH(CHP_check_vensim_data!$I78,PROTRA_capacity!$F$3:$F$1699,0))&lt;&gt;0,INDEX(PROTRA_capacity!N$3:N$1699,MATCH(CHP_check_vensim_data!$H78,PROTRA_capacity!$F$3:$F$1699,0))=0),"heat 0, elec not",
IF(AND(INDEX(PROTRA_capacity!N$3:N$1699,MATCH(CHP_check_vensim_data!$I78,PROTRA_capacity!$F$3:$F$1699,0))=0,INDEX(PROTRA_capacity!N$3:N$1699,MATCH(CHP_check_vensim_data!$H78,PROTRA_capacity!$F$3:$F$1699,0))=0),"",
INDEX(PROTRA_capacity!N$3:N$1699,MATCH(CHP_check_vensim_data!$H78,PROTRA_capacity!$F$3:$F$1699,0))/INDEX(PROTRA_capacity!N$3:N$1699,MATCH(CHP_check_vensim_data!$I78,PROTRA_capacity!$F$3:$F$1699,0))
)))</f>
        <v>4.2737003727213123</v>
      </c>
      <c r="S78" s="16">
        <f>IF(AND(INDEX(PROTRA_capacity!O$3:O$1699,MATCH(CHP_check_vensim_data!$H78,PROTRA_capacity!$F$3:$F$1699,0))&lt;&gt;0,INDEX(PROTRA_capacity!O$3:O$1699,MATCH(CHP_check_vensim_data!$I78,PROTRA_capacity!$F$3:$F$1699,0))=0),"elec 0, heat not",
IF(AND(INDEX(PROTRA_capacity!O$3:O$1699,MATCH(CHP_check_vensim_data!$I78,PROTRA_capacity!$F$3:$F$1699,0))&lt;&gt;0,INDEX(PROTRA_capacity!O$3:O$1699,MATCH(CHP_check_vensim_data!$H78,PROTRA_capacity!$F$3:$F$1699,0))=0),"heat 0, elec not",
IF(AND(INDEX(PROTRA_capacity!O$3:O$1699,MATCH(CHP_check_vensim_data!$I78,PROTRA_capacity!$F$3:$F$1699,0))=0,INDEX(PROTRA_capacity!O$3:O$1699,MATCH(CHP_check_vensim_data!$H78,PROTRA_capacity!$F$3:$F$1699,0))=0),"",
INDEX(PROTRA_capacity!O$3:O$1699,MATCH(CHP_check_vensim_data!$H78,PROTRA_capacity!$F$3:$F$1699,0))/INDEX(PROTRA_capacity!O$3:O$1699,MATCH(CHP_check_vensim_data!$I78,PROTRA_capacity!$F$3:$F$1699,0))
)))</f>
        <v>3.8900642973952935</v>
      </c>
      <c r="T78" s="16">
        <f>IF(AND(INDEX(PROTRA_capacity!P$3:P$1699,MATCH(CHP_check_vensim_data!$H78,PROTRA_capacity!$F$3:$F$1699,0))&lt;&gt;0,INDEX(PROTRA_capacity!P$3:P$1699,MATCH(CHP_check_vensim_data!$I78,PROTRA_capacity!$F$3:$F$1699,0))=0),"elec 0, heat not",
IF(AND(INDEX(PROTRA_capacity!P$3:P$1699,MATCH(CHP_check_vensim_data!$I78,PROTRA_capacity!$F$3:$F$1699,0))&lt;&gt;0,INDEX(PROTRA_capacity!P$3:P$1699,MATCH(CHP_check_vensim_data!$H78,PROTRA_capacity!$F$3:$F$1699,0))=0),"heat 0, elec not",
IF(AND(INDEX(PROTRA_capacity!P$3:P$1699,MATCH(CHP_check_vensim_data!$I78,PROTRA_capacity!$F$3:$F$1699,0))=0,INDEX(PROTRA_capacity!P$3:P$1699,MATCH(CHP_check_vensim_data!$H78,PROTRA_capacity!$F$3:$F$1699,0))=0),"",
INDEX(PROTRA_capacity!P$3:P$1699,MATCH(CHP_check_vensim_data!$H78,PROTRA_capacity!$F$3:$F$1699,0))/INDEX(PROTRA_capacity!P$3:P$1699,MATCH(CHP_check_vensim_data!$I78,PROTRA_capacity!$F$3:$F$1699,0))
)))</f>
        <v>3.7782556307836428</v>
      </c>
      <c r="U78" s="16">
        <f>IF(AND(INDEX(PROTRA_capacity!Q$3:Q$1699,MATCH(CHP_check_vensim_data!$H78,PROTRA_capacity!$F$3:$F$1699,0))&lt;&gt;0,INDEX(PROTRA_capacity!Q$3:Q$1699,MATCH(CHP_check_vensim_data!$I78,PROTRA_capacity!$F$3:$F$1699,0))=0),"elec 0, heat not",
IF(AND(INDEX(PROTRA_capacity!Q$3:Q$1699,MATCH(CHP_check_vensim_data!$I78,PROTRA_capacity!$F$3:$F$1699,0))&lt;&gt;0,INDEX(PROTRA_capacity!Q$3:Q$1699,MATCH(CHP_check_vensim_data!$H78,PROTRA_capacity!$F$3:$F$1699,0))=0),"heat 0, elec not",
IF(AND(INDEX(PROTRA_capacity!Q$3:Q$1699,MATCH(CHP_check_vensim_data!$I78,PROTRA_capacity!$F$3:$F$1699,0))=0,INDEX(PROTRA_capacity!Q$3:Q$1699,MATCH(CHP_check_vensim_data!$H78,PROTRA_capacity!$F$3:$F$1699,0))=0),"",
INDEX(PROTRA_capacity!Q$3:Q$1699,MATCH(CHP_check_vensim_data!$H78,PROTRA_capacity!$F$3:$F$1699,0))/INDEX(PROTRA_capacity!Q$3:Q$1699,MATCH(CHP_check_vensim_data!$I78,PROTRA_capacity!$F$3:$F$1699,0))
)))</f>
        <v>3.8100448623141019</v>
      </c>
      <c r="V78" s="16">
        <f>IF(AND(INDEX(PROTRA_capacity!R$3:R$1699,MATCH(CHP_check_vensim_data!$H78,PROTRA_capacity!$F$3:$F$1699,0))&lt;&gt;0,INDEX(PROTRA_capacity!R$3:R$1699,MATCH(CHP_check_vensim_data!$I78,PROTRA_capacity!$F$3:$F$1699,0))=0),"elec 0, heat not",
IF(AND(INDEX(PROTRA_capacity!R$3:R$1699,MATCH(CHP_check_vensim_data!$I78,PROTRA_capacity!$F$3:$F$1699,0))&lt;&gt;0,INDEX(PROTRA_capacity!R$3:R$1699,MATCH(CHP_check_vensim_data!$H78,PROTRA_capacity!$F$3:$F$1699,0))=0),"heat 0, elec not",
IF(AND(INDEX(PROTRA_capacity!R$3:R$1699,MATCH(CHP_check_vensim_data!$I78,PROTRA_capacity!$F$3:$F$1699,0))=0,INDEX(PROTRA_capacity!R$3:R$1699,MATCH(CHP_check_vensim_data!$H78,PROTRA_capacity!$F$3:$F$1699,0))=0),"",
INDEX(PROTRA_capacity!R$3:R$1699,MATCH(CHP_check_vensim_data!$H78,PROTRA_capacity!$F$3:$F$1699,0))/INDEX(PROTRA_capacity!R$3:R$1699,MATCH(CHP_check_vensim_data!$I78,PROTRA_capacity!$F$3:$F$1699,0))
)))</f>
        <v>3.8011605827587132</v>
      </c>
      <c r="W78" s="16">
        <f>IF(AND(INDEX(PROTRA_capacity!S$3:S$1699,MATCH(CHP_check_vensim_data!$H78,PROTRA_capacity!$F$3:$F$1699,0))&lt;&gt;0,INDEX(PROTRA_capacity!S$3:S$1699,MATCH(CHP_check_vensim_data!$I78,PROTRA_capacity!$F$3:$F$1699,0))=0),"elec 0, heat not",
IF(AND(INDEX(PROTRA_capacity!S$3:S$1699,MATCH(CHP_check_vensim_data!$I78,PROTRA_capacity!$F$3:$F$1699,0))&lt;&gt;0,INDEX(PROTRA_capacity!S$3:S$1699,MATCH(CHP_check_vensim_data!$H78,PROTRA_capacity!$F$3:$F$1699,0))=0),"heat 0, elec not",
IF(AND(INDEX(PROTRA_capacity!S$3:S$1699,MATCH(CHP_check_vensim_data!$I78,PROTRA_capacity!$F$3:$F$1699,0))=0,INDEX(PROTRA_capacity!S$3:S$1699,MATCH(CHP_check_vensim_data!$H78,PROTRA_capacity!$F$3:$F$1699,0))=0),"",
INDEX(PROTRA_capacity!S$3:S$1699,MATCH(CHP_check_vensim_data!$H78,PROTRA_capacity!$F$3:$F$1699,0))/INDEX(PROTRA_capacity!S$3:S$1699,MATCH(CHP_check_vensim_data!$I78,PROTRA_capacity!$F$3:$F$1699,0))
)))</f>
        <v>4.1180174200430475</v>
      </c>
      <c r="X78" s="16">
        <f>IF(AND(INDEX(PROTRA_capacity!T$3:T$1699,MATCH(CHP_check_vensim_data!$H78,PROTRA_capacity!$F$3:$F$1699,0))&lt;&gt;0,INDEX(PROTRA_capacity!T$3:T$1699,MATCH(CHP_check_vensim_data!$I78,PROTRA_capacity!$F$3:$F$1699,0))=0),"elec 0, heat not",
IF(AND(INDEX(PROTRA_capacity!T$3:T$1699,MATCH(CHP_check_vensim_data!$I78,PROTRA_capacity!$F$3:$F$1699,0))&lt;&gt;0,INDEX(PROTRA_capacity!T$3:T$1699,MATCH(CHP_check_vensim_data!$H78,PROTRA_capacity!$F$3:$F$1699,0))=0),"heat 0, elec not",
IF(AND(INDEX(PROTRA_capacity!T$3:T$1699,MATCH(CHP_check_vensim_data!$I78,PROTRA_capacity!$F$3:$F$1699,0))=0,INDEX(PROTRA_capacity!T$3:T$1699,MATCH(CHP_check_vensim_data!$H78,PROTRA_capacity!$F$3:$F$1699,0))=0),"",
INDEX(PROTRA_capacity!T$3:T$1699,MATCH(CHP_check_vensim_data!$H78,PROTRA_capacity!$F$3:$F$1699,0))/INDEX(PROTRA_capacity!T$3:T$1699,MATCH(CHP_check_vensim_data!$I78,PROTRA_capacity!$F$3:$F$1699,0))
)))</f>
        <v>3.0670640417792008</v>
      </c>
      <c r="Y78" s="16">
        <f>IF(AND(INDEX(PROTRA_capacity!U$3:U$1699,MATCH(CHP_check_vensim_data!$H78,PROTRA_capacity!$F$3:$F$1699,0))&lt;&gt;0,INDEX(PROTRA_capacity!U$3:U$1699,MATCH(CHP_check_vensim_data!$I78,PROTRA_capacity!$F$3:$F$1699,0))=0),"elec 0, heat not",
IF(AND(INDEX(PROTRA_capacity!U$3:U$1699,MATCH(CHP_check_vensim_data!$I78,PROTRA_capacity!$F$3:$F$1699,0))&lt;&gt;0,INDEX(PROTRA_capacity!U$3:U$1699,MATCH(CHP_check_vensim_data!$H78,PROTRA_capacity!$F$3:$F$1699,0))=0),"heat 0, elec not",
IF(AND(INDEX(PROTRA_capacity!U$3:U$1699,MATCH(CHP_check_vensim_data!$I78,PROTRA_capacity!$F$3:$F$1699,0))=0,INDEX(PROTRA_capacity!U$3:U$1699,MATCH(CHP_check_vensim_data!$H78,PROTRA_capacity!$F$3:$F$1699,0))=0),"",
INDEX(PROTRA_capacity!U$3:U$1699,MATCH(CHP_check_vensim_data!$H78,PROTRA_capacity!$F$3:$F$1699,0))/INDEX(PROTRA_capacity!U$3:U$1699,MATCH(CHP_check_vensim_data!$I78,PROTRA_capacity!$F$3:$F$1699,0))
)))</f>
        <v>2.9368760451609379</v>
      </c>
      <c r="Z78" s="72">
        <f t="shared" si="40"/>
        <v>3.3739858356610619</v>
      </c>
    </row>
    <row r="79" spans="1:27" x14ac:dyDescent="0.35">
      <c r="A79" t="s">
        <v>75</v>
      </c>
      <c r="B79" t="s">
        <v>41</v>
      </c>
      <c r="C79" t="str">
        <f t="shared" si="41"/>
        <v>RUSSIA_TO_heat</v>
      </c>
      <c r="D79" t="str">
        <f t="shared" si="42"/>
        <v>PROTRA_CHP_HP_I</v>
      </c>
      <c r="E79" t="s">
        <v>6</v>
      </c>
      <c r="F79" t="str">
        <f t="shared" si="43"/>
        <v>CHP</v>
      </c>
      <c r="G79" t="str">
        <f t="shared" si="44"/>
        <v>CCS</v>
      </c>
      <c r="H79" t="str">
        <f t="shared" si="45"/>
        <v>RUSSIATO_heatPROTRA_CHP_solid_fossil_CCS</v>
      </c>
      <c r="I79" t="str">
        <f t="shared" si="46"/>
        <v>RUSSIATO_elecPROTRA_CHP_solid_fossil_CCS</v>
      </c>
      <c r="J79" s="16" t="e">
        <f>IF(AND(INDEX(PROTRA_capacity!#REF!,MATCH(CHP_check_vensim_data!$H79,PROTRA_capacity!$F$3:$F$1699,0))&lt;&gt;0,INDEX(PROTRA_capacity!#REF!,MATCH(CHP_check_vensim_data!$I79,PROTRA_capacity!$F$3:$F$1699,0))=0),"elec 0, heat not",
IF(AND(INDEX(PROTRA_capacity!#REF!,MATCH(CHP_check_vensim_data!$I79,PROTRA_capacity!$F$3:$F$1699,0))&lt;&gt;0,INDEX(PROTRA_capacity!#REF!,MATCH(CHP_check_vensim_data!$H79,PROTRA_capacity!$F$3:$F$1699,0))=0),"heat 0, elec not",
IF(AND(INDEX(PROTRA_capacity!#REF!,MATCH(CHP_check_vensim_data!$I79,PROTRA_capacity!$F$3:$F$1699,0))=0,INDEX(PROTRA_capacity!#REF!,MATCH(CHP_check_vensim_data!$H79,PROTRA_capacity!$F$3:$F$1699,0))=0),"",
INDEX(PROTRA_capacity!#REF!,MATCH(CHP_check_vensim_data!$H79,PROTRA_capacity!$F$3:$F$1699,0))/INDEX(PROTRA_capacity!#REF!,MATCH(CHP_check_vensim_data!$I79,PROTRA_capacity!$F$3:$F$1699,0))
)))</f>
        <v>#REF!</v>
      </c>
      <c r="K79" s="16" t="str">
        <f>IF(AND(INDEX(PROTRA_capacity!G$3:G$1699,MATCH(CHP_check_vensim_data!$H79,PROTRA_capacity!$F$3:$F$1699,0))&lt;&gt;0,INDEX(PROTRA_capacity!G$3:G$1699,MATCH(CHP_check_vensim_data!$I79,PROTRA_capacity!$F$3:$F$1699,0))=0),"elec 0, heat not",
IF(AND(INDEX(PROTRA_capacity!G$3:G$1699,MATCH(CHP_check_vensim_data!$I79,PROTRA_capacity!$F$3:$F$1699,0))&lt;&gt;0,INDEX(PROTRA_capacity!G$3:G$1699,MATCH(CHP_check_vensim_data!$H79,PROTRA_capacity!$F$3:$F$1699,0))=0),"heat 0, elec not",
IF(AND(INDEX(PROTRA_capacity!G$3:G$1699,MATCH(CHP_check_vensim_data!$I79,PROTRA_capacity!$F$3:$F$1699,0))=0,INDEX(PROTRA_capacity!G$3:G$1699,MATCH(CHP_check_vensim_data!$H79,PROTRA_capacity!$F$3:$F$1699,0))=0),"",
INDEX(PROTRA_capacity!G$3:G$1699,MATCH(CHP_check_vensim_data!$H79,PROTRA_capacity!$F$3:$F$1699,0))/INDEX(PROTRA_capacity!G$3:G$1699,MATCH(CHP_check_vensim_data!$I79,PROTRA_capacity!$F$3:$F$1699,0))
)))</f>
        <v/>
      </c>
      <c r="L79" s="16" t="str">
        <f>IF(AND(INDEX(PROTRA_capacity!H$3:H$1699,MATCH(CHP_check_vensim_data!$H79,PROTRA_capacity!$F$3:$F$1699,0))&lt;&gt;0,INDEX(PROTRA_capacity!H$3:H$1699,MATCH(CHP_check_vensim_data!$I79,PROTRA_capacity!$F$3:$F$1699,0))=0),"elec 0, heat not",
IF(AND(INDEX(PROTRA_capacity!H$3:H$1699,MATCH(CHP_check_vensim_data!$I79,PROTRA_capacity!$F$3:$F$1699,0))&lt;&gt;0,INDEX(PROTRA_capacity!H$3:H$1699,MATCH(CHP_check_vensim_data!$H79,PROTRA_capacity!$F$3:$F$1699,0))=0),"heat 0, elec not",
IF(AND(INDEX(PROTRA_capacity!H$3:H$1699,MATCH(CHP_check_vensim_data!$I79,PROTRA_capacity!$F$3:$F$1699,0))=0,INDEX(PROTRA_capacity!H$3:H$1699,MATCH(CHP_check_vensim_data!$H79,PROTRA_capacity!$F$3:$F$1699,0))=0),"",
INDEX(PROTRA_capacity!H$3:H$1699,MATCH(CHP_check_vensim_data!$H79,PROTRA_capacity!$F$3:$F$1699,0))/INDEX(PROTRA_capacity!H$3:H$1699,MATCH(CHP_check_vensim_data!$I79,PROTRA_capacity!$F$3:$F$1699,0))
)))</f>
        <v/>
      </c>
      <c r="M79" s="16" t="str">
        <f>IF(AND(INDEX(PROTRA_capacity!I$3:I$1699,MATCH(CHP_check_vensim_data!$H79,PROTRA_capacity!$F$3:$F$1699,0))&lt;&gt;0,INDEX(PROTRA_capacity!I$3:I$1699,MATCH(CHP_check_vensim_data!$I79,PROTRA_capacity!$F$3:$F$1699,0))=0),"elec 0, heat not",
IF(AND(INDEX(PROTRA_capacity!I$3:I$1699,MATCH(CHP_check_vensim_data!$I79,PROTRA_capacity!$F$3:$F$1699,0))&lt;&gt;0,INDEX(PROTRA_capacity!I$3:I$1699,MATCH(CHP_check_vensim_data!$H79,PROTRA_capacity!$F$3:$F$1699,0))=0),"heat 0, elec not",
IF(AND(INDEX(PROTRA_capacity!I$3:I$1699,MATCH(CHP_check_vensim_data!$I79,PROTRA_capacity!$F$3:$F$1699,0))=0,INDEX(PROTRA_capacity!I$3:I$1699,MATCH(CHP_check_vensim_data!$H79,PROTRA_capacity!$F$3:$F$1699,0))=0),"",
INDEX(PROTRA_capacity!I$3:I$1699,MATCH(CHP_check_vensim_data!$H79,PROTRA_capacity!$F$3:$F$1699,0))/INDEX(PROTRA_capacity!I$3:I$1699,MATCH(CHP_check_vensim_data!$I79,PROTRA_capacity!$F$3:$F$1699,0))
)))</f>
        <v/>
      </c>
      <c r="N79" s="16" t="str">
        <f>IF(AND(INDEX(PROTRA_capacity!J$3:J$1699,MATCH(CHP_check_vensim_data!$H79,PROTRA_capacity!$F$3:$F$1699,0))&lt;&gt;0,INDEX(PROTRA_capacity!J$3:J$1699,MATCH(CHP_check_vensim_data!$I79,PROTRA_capacity!$F$3:$F$1699,0))=0),"elec 0, heat not",
IF(AND(INDEX(PROTRA_capacity!J$3:J$1699,MATCH(CHP_check_vensim_data!$I79,PROTRA_capacity!$F$3:$F$1699,0))&lt;&gt;0,INDEX(PROTRA_capacity!J$3:J$1699,MATCH(CHP_check_vensim_data!$H79,PROTRA_capacity!$F$3:$F$1699,0))=0),"heat 0, elec not",
IF(AND(INDEX(PROTRA_capacity!J$3:J$1699,MATCH(CHP_check_vensim_data!$I79,PROTRA_capacity!$F$3:$F$1699,0))=0,INDEX(PROTRA_capacity!J$3:J$1699,MATCH(CHP_check_vensim_data!$H79,PROTRA_capacity!$F$3:$F$1699,0))=0),"",
INDEX(PROTRA_capacity!J$3:J$1699,MATCH(CHP_check_vensim_data!$H79,PROTRA_capacity!$F$3:$F$1699,0))/INDEX(PROTRA_capacity!J$3:J$1699,MATCH(CHP_check_vensim_data!$I79,PROTRA_capacity!$F$3:$F$1699,0))
)))</f>
        <v/>
      </c>
      <c r="O79" s="16" t="str">
        <f>IF(AND(INDEX(PROTRA_capacity!K$3:K$1699,MATCH(CHP_check_vensim_data!$H79,PROTRA_capacity!$F$3:$F$1699,0))&lt;&gt;0,INDEX(PROTRA_capacity!K$3:K$1699,MATCH(CHP_check_vensim_data!$I79,PROTRA_capacity!$F$3:$F$1699,0))=0),"elec 0, heat not",
IF(AND(INDEX(PROTRA_capacity!K$3:K$1699,MATCH(CHP_check_vensim_data!$I79,PROTRA_capacity!$F$3:$F$1699,0))&lt;&gt;0,INDEX(PROTRA_capacity!K$3:K$1699,MATCH(CHP_check_vensim_data!$H79,PROTRA_capacity!$F$3:$F$1699,0))=0),"heat 0, elec not",
IF(AND(INDEX(PROTRA_capacity!K$3:K$1699,MATCH(CHP_check_vensim_data!$I79,PROTRA_capacity!$F$3:$F$1699,0))=0,INDEX(PROTRA_capacity!K$3:K$1699,MATCH(CHP_check_vensim_data!$H79,PROTRA_capacity!$F$3:$F$1699,0))=0),"",
INDEX(PROTRA_capacity!K$3:K$1699,MATCH(CHP_check_vensim_data!$H79,PROTRA_capacity!$F$3:$F$1699,0))/INDEX(PROTRA_capacity!K$3:K$1699,MATCH(CHP_check_vensim_data!$I79,PROTRA_capacity!$F$3:$F$1699,0))
)))</f>
        <v/>
      </c>
      <c r="P79" s="16" t="str">
        <f>IF(AND(INDEX(PROTRA_capacity!L$3:L$1699,MATCH(CHP_check_vensim_data!$H79,PROTRA_capacity!$F$3:$F$1699,0))&lt;&gt;0,INDEX(PROTRA_capacity!L$3:L$1699,MATCH(CHP_check_vensim_data!$I79,PROTRA_capacity!$F$3:$F$1699,0))=0),"elec 0, heat not",
IF(AND(INDEX(PROTRA_capacity!L$3:L$1699,MATCH(CHP_check_vensim_data!$I79,PROTRA_capacity!$F$3:$F$1699,0))&lt;&gt;0,INDEX(PROTRA_capacity!L$3:L$1699,MATCH(CHP_check_vensim_data!$H79,PROTRA_capacity!$F$3:$F$1699,0))=0),"heat 0, elec not",
IF(AND(INDEX(PROTRA_capacity!L$3:L$1699,MATCH(CHP_check_vensim_data!$I79,PROTRA_capacity!$F$3:$F$1699,0))=0,INDEX(PROTRA_capacity!L$3:L$1699,MATCH(CHP_check_vensim_data!$H79,PROTRA_capacity!$F$3:$F$1699,0))=0),"",
INDEX(PROTRA_capacity!L$3:L$1699,MATCH(CHP_check_vensim_data!$H79,PROTRA_capacity!$F$3:$F$1699,0))/INDEX(PROTRA_capacity!L$3:L$1699,MATCH(CHP_check_vensim_data!$I79,PROTRA_capacity!$F$3:$F$1699,0))
)))</f>
        <v/>
      </c>
      <c r="Q79" s="16" t="str">
        <f>IF(AND(INDEX(PROTRA_capacity!M$3:M$1699,MATCH(CHP_check_vensim_data!$H79,PROTRA_capacity!$F$3:$F$1699,0))&lt;&gt;0,INDEX(PROTRA_capacity!M$3:M$1699,MATCH(CHP_check_vensim_data!$I79,PROTRA_capacity!$F$3:$F$1699,0))=0),"elec 0, heat not",
IF(AND(INDEX(PROTRA_capacity!M$3:M$1699,MATCH(CHP_check_vensim_data!$I79,PROTRA_capacity!$F$3:$F$1699,0))&lt;&gt;0,INDEX(PROTRA_capacity!M$3:M$1699,MATCH(CHP_check_vensim_data!$H79,PROTRA_capacity!$F$3:$F$1699,0))=0),"heat 0, elec not",
IF(AND(INDEX(PROTRA_capacity!M$3:M$1699,MATCH(CHP_check_vensim_data!$I79,PROTRA_capacity!$F$3:$F$1699,0))=0,INDEX(PROTRA_capacity!M$3:M$1699,MATCH(CHP_check_vensim_data!$H79,PROTRA_capacity!$F$3:$F$1699,0))=0),"",
INDEX(PROTRA_capacity!M$3:M$1699,MATCH(CHP_check_vensim_data!$H79,PROTRA_capacity!$F$3:$F$1699,0))/INDEX(PROTRA_capacity!M$3:M$1699,MATCH(CHP_check_vensim_data!$I79,PROTRA_capacity!$F$3:$F$1699,0))
)))</f>
        <v/>
      </c>
      <c r="R79" s="16" t="str">
        <f>IF(AND(INDEX(PROTRA_capacity!N$3:N$1699,MATCH(CHP_check_vensim_data!$H79,PROTRA_capacity!$F$3:$F$1699,0))&lt;&gt;0,INDEX(PROTRA_capacity!N$3:N$1699,MATCH(CHP_check_vensim_data!$I79,PROTRA_capacity!$F$3:$F$1699,0))=0),"elec 0, heat not",
IF(AND(INDEX(PROTRA_capacity!N$3:N$1699,MATCH(CHP_check_vensim_data!$I79,PROTRA_capacity!$F$3:$F$1699,0))&lt;&gt;0,INDEX(PROTRA_capacity!N$3:N$1699,MATCH(CHP_check_vensim_data!$H79,PROTRA_capacity!$F$3:$F$1699,0))=0),"heat 0, elec not",
IF(AND(INDEX(PROTRA_capacity!N$3:N$1699,MATCH(CHP_check_vensim_data!$I79,PROTRA_capacity!$F$3:$F$1699,0))=0,INDEX(PROTRA_capacity!N$3:N$1699,MATCH(CHP_check_vensim_data!$H79,PROTRA_capacity!$F$3:$F$1699,0))=0),"",
INDEX(PROTRA_capacity!N$3:N$1699,MATCH(CHP_check_vensim_data!$H79,PROTRA_capacity!$F$3:$F$1699,0))/INDEX(PROTRA_capacity!N$3:N$1699,MATCH(CHP_check_vensim_data!$I79,PROTRA_capacity!$F$3:$F$1699,0))
)))</f>
        <v/>
      </c>
      <c r="S79" s="16" t="str">
        <f>IF(AND(INDEX(PROTRA_capacity!O$3:O$1699,MATCH(CHP_check_vensim_data!$H79,PROTRA_capacity!$F$3:$F$1699,0))&lt;&gt;0,INDEX(PROTRA_capacity!O$3:O$1699,MATCH(CHP_check_vensim_data!$I79,PROTRA_capacity!$F$3:$F$1699,0))=0),"elec 0, heat not",
IF(AND(INDEX(PROTRA_capacity!O$3:O$1699,MATCH(CHP_check_vensim_data!$I79,PROTRA_capacity!$F$3:$F$1699,0))&lt;&gt;0,INDEX(PROTRA_capacity!O$3:O$1699,MATCH(CHP_check_vensim_data!$H79,PROTRA_capacity!$F$3:$F$1699,0))=0),"heat 0, elec not",
IF(AND(INDEX(PROTRA_capacity!O$3:O$1699,MATCH(CHP_check_vensim_data!$I79,PROTRA_capacity!$F$3:$F$1699,0))=0,INDEX(PROTRA_capacity!O$3:O$1699,MATCH(CHP_check_vensim_data!$H79,PROTRA_capacity!$F$3:$F$1699,0))=0),"",
INDEX(PROTRA_capacity!O$3:O$1699,MATCH(CHP_check_vensim_data!$H79,PROTRA_capacity!$F$3:$F$1699,0))/INDEX(PROTRA_capacity!O$3:O$1699,MATCH(CHP_check_vensim_data!$I79,PROTRA_capacity!$F$3:$F$1699,0))
)))</f>
        <v/>
      </c>
      <c r="T79" s="16" t="str">
        <f>IF(AND(INDEX(PROTRA_capacity!P$3:P$1699,MATCH(CHP_check_vensim_data!$H79,PROTRA_capacity!$F$3:$F$1699,0))&lt;&gt;0,INDEX(PROTRA_capacity!P$3:P$1699,MATCH(CHP_check_vensim_data!$I79,PROTRA_capacity!$F$3:$F$1699,0))=0),"elec 0, heat not",
IF(AND(INDEX(PROTRA_capacity!P$3:P$1699,MATCH(CHP_check_vensim_data!$I79,PROTRA_capacity!$F$3:$F$1699,0))&lt;&gt;0,INDEX(PROTRA_capacity!P$3:P$1699,MATCH(CHP_check_vensim_data!$H79,PROTRA_capacity!$F$3:$F$1699,0))=0),"heat 0, elec not",
IF(AND(INDEX(PROTRA_capacity!P$3:P$1699,MATCH(CHP_check_vensim_data!$I79,PROTRA_capacity!$F$3:$F$1699,0))=0,INDEX(PROTRA_capacity!P$3:P$1699,MATCH(CHP_check_vensim_data!$H79,PROTRA_capacity!$F$3:$F$1699,0))=0),"",
INDEX(PROTRA_capacity!P$3:P$1699,MATCH(CHP_check_vensim_data!$H79,PROTRA_capacity!$F$3:$F$1699,0))/INDEX(PROTRA_capacity!P$3:P$1699,MATCH(CHP_check_vensim_data!$I79,PROTRA_capacity!$F$3:$F$1699,0))
)))</f>
        <v/>
      </c>
      <c r="U79" s="16" t="str">
        <f>IF(AND(INDEX(PROTRA_capacity!Q$3:Q$1699,MATCH(CHP_check_vensim_data!$H79,PROTRA_capacity!$F$3:$F$1699,0))&lt;&gt;0,INDEX(PROTRA_capacity!Q$3:Q$1699,MATCH(CHP_check_vensim_data!$I79,PROTRA_capacity!$F$3:$F$1699,0))=0),"elec 0, heat not",
IF(AND(INDEX(PROTRA_capacity!Q$3:Q$1699,MATCH(CHP_check_vensim_data!$I79,PROTRA_capacity!$F$3:$F$1699,0))&lt;&gt;0,INDEX(PROTRA_capacity!Q$3:Q$1699,MATCH(CHP_check_vensim_data!$H79,PROTRA_capacity!$F$3:$F$1699,0))=0),"heat 0, elec not",
IF(AND(INDEX(PROTRA_capacity!Q$3:Q$1699,MATCH(CHP_check_vensim_data!$I79,PROTRA_capacity!$F$3:$F$1699,0))=0,INDEX(PROTRA_capacity!Q$3:Q$1699,MATCH(CHP_check_vensim_data!$H79,PROTRA_capacity!$F$3:$F$1699,0))=0),"",
INDEX(PROTRA_capacity!Q$3:Q$1699,MATCH(CHP_check_vensim_data!$H79,PROTRA_capacity!$F$3:$F$1699,0))/INDEX(PROTRA_capacity!Q$3:Q$1699,MATCH(CHP_check_vensim_data!$I79,PROTRA_capacity!$F$3:$F$1699,0))
)))</f>
        <v/>
      </c>
      <c r="V79" s="16" t="str">
        <f>IF(AND(INDEX(PROTRA_capacity!R$3:R$1699,MATCH(CHP_check_vensim_data!$H79,PROTRA_capacity!$F$3:$F$1699,0))&lt;&gt;0,INDEX(PROTRA_capacity!R$3:R$1699,MATCH(CHP_check_vensim_data!$I79,PROTRA_capacity!$F$3:$F$1699,0))=0),"elec 0, heat not",
IF(AND(INDEX(PROTRA_capacity!R$3:R$1699,MATCH(CHP_check_vensim_data!$I79,PROTRA_capacity!$F$3:$F$1699,0))&lt;&gt;0,INDEX(PROTRA_capacity!R$3:R$1699,MATCH(CHP_check_vensim_data!$H79,PROTRA_capacity!$F$3:$F$1699,0))=0),"heat 0, elec not",
IF(AND(INDEX(PROTRA_capacity!R$3:R$1699,MATCH(CHP_check_vensim_data!$I79,PROTRA_capacity!$F$3:$F$1699,0))=0,INDEX(PROTRA_capacity!R$3:R$1699,MATCH(CHP_check_vensim_data!$H79,PROTRA_capacity!$F$3:$F$1699,0))=0),"",
INDEX(PROTRA_capacity!R$3:R$1699,MATCH(CHP_check_vensim_data!$H79,PROTRA_capacity!$F$3:$F$1699,0))/INDEX(PROTRA_capacity!R$3:R$1699,MATCH(CHP_check_vensim_data!$I79,PROTRA_capacity!$F$3:$F$1699,0))
)))</f>
        <v/>
      </c>
      <c r="W79" s="16" t="str">
        <f>IF(AND(INDEX(PROTRA_capacity!S$3:S$1699,MATCH(CHP_check_vensim_data!$H79,PROTRA_capacity!$F$3:$F$1699,0))&lt;&gt;0,INDEX(PROTRA_capacity!S$3:S$1699,MATCH(CHP_check_vensim_data!$I79,PROTRA_capacity!$F$3:$F$1699,0))=0),"elec 0, heat not",
IF(AND(INDEX(PROTRA_capacity!S$3:S$1699,MATCH(CHP_check_vensim_data!$I79,PROTRA_capacity!$F$3:$F$1699,0))&lt;&gt;0,INDEX(PROTRA_capacity!S$3:S$1699,MATCH(CHP_check_vensim_data!$H79,PROTRA_capacity!$F$3:$F$1699,0))=0),"heat 0, elec not",
IF(AND(INDEX(PROTRA_capacity!S$3:S$1699,MATCH(CHP_check_vensim_data!$I79,PROTRA_capacity!$F$3:$F$1699,0))=0,INDEX(PROTRA_capacity!S$3:S$1699,MATCH(CHP_check_vensim_data!$H79,PROTRA_capacity!$F$3:$F$1699,0))=0),"",
INDEX(PROTRA_capacity!S$3:S$1699,MATCH(CHP_check_vensim_data!$H79,PROTRA_capacity!$F$3:$F$1699,0))/INDEX(PROTRA_capacity!S$3:S$1699,MATCH(CHP_check_vensim_data!$I79,PROTRA_capacity!$F$3:$F$1699,0))
)))</f>
        <v/>
      </c>
      <c r="X79" s="16" t="str">
        <f>IF(AND(INDEX(PROTRA_capacity!T$3:T$1699,MATCH(CHP_check_vensim_data!$H79,PROTRA_capacity!$F$3:$F$1699,0))&lt;&gt;0,INDEX(PROTRA_capacity!T$3:T$1699,MATCH(CHP_check_vensim_data!$I79,PROTRA_capacity!$F$3:$F$1699,0))=0),"elec 0, heat not",
IF(AND(INDEX(PROTRA_capacity!T$3:T$1699,MATCH(CHP_check_vensim_data!$I79,PROTRA_capacity!$F$3:$F$1699,0))&lt;&gt;0,INDEX(PROTRA_capacity!T$3:T$1699,MATCH(CHP_check_vensim_data!$H79,PROTRA_capacity!$F$3:$F$1699,0))=0),"heat 0, elec not",
IF(AND(INDEX(PROTRA_capacity!T$3:T$1699,MATCH(CHP_check_vensim_data!$I79,PROTRA_capacity!$F$3:$F$1699,0))=0,INDEX(PROTRA_capacity!T$3:T$1699,MATCH(CHP_check_vensim_data!$H79,PROTRA_capacity!$F$3:$F$1699,0))=0),"",
INDEX(PROTRA_capacity!T$3:T$1699,MATCH(CHP_check_vensim_data!$H79,PROTRA_capacity!$F$3:$F$1699,0))/INDEX(PROTRA_capacity!T$3:T$1699,MATCH(CHP_check_vensim_data!$I79,PROTRA_capacity!$F$3:$F$1699,0))
)))</f>
        <v/>
      </c>
      <c r="Y79" s="16" t="str">
        <f>IF(AND(INDEX(PROTRA_capacity!U$3:U$1699,MATCH(CHP_check_vensim_data!$H79,PROTRA_capacity!$F$3:$F$1699,0))&lt;&gt;0,INDEX(PROTRA_capacity!U$3:U$1699,MATCH(CHP_check_vensim_data!$I79,PROTRA_capacity!$F$3:$F$1699,0))=0),"elec 0, heat not",
IF(AND(INDEX(PROTRA_capacity!U$3:U$1699,MATCH(CHP_check_vensim_data!$I79,PROTRA_capacity!$F$3:$F$1699,0))&lt;&gt;0,INDEX(PROTRA_capacity!U$3:U$1699,MATCH(CHP_check_vensim_data!$H79,PROTRA_capacity!$F$3:$F$1699,0))=0),"heat 0, elec not",
IF(AND(INDEX(PROTRA_capacity!U$3:U$1699,MATCH(CHP_check_vensim_data!$I79,PROTRA_capacity!$F$3:$F$1699,0))=0,INDEX(PROTRA_capacity!U$3:U$1699,MATCH(CHP_check_vensim_data!$H79,PROTRA_capacity!$F$3:$F$1699,0))=0),"",
INDEX(PROTRA_capacity!U$3:U$1699,MATCH(CHP_check_vensim_data!$H79,PROTRA_capacity!$F$3:$F$1699,0))/INDEX(PROTRA_capacity!U$3:U$1699,MATCH(CHP_check_vensim_data!$I79,PROTRA_capacity!$F$3:$F$1699,0))
)))</f>
        <v/>
      </c>
      <c r="Z79" s="72" t="e">
        <f t="shared" si="40"/>
        <v>#DIV/0!</v>
      </c>
    </row>
    <row r="80" spans="1:27" x14ac:dyDescent="0.35">
      <c r="A80" t="s">
        <v>75</v>
      </c>
      <c r="B80" t="s">
        <v>41</v>
      </c>
      <c r="C80" t="str">
        <f t="shared" si="41"/>
        <v>RUSSIA_TO_heat</v>
      </c>
      <c r="D80" t="str">
        <f t="shared" si="42"/>
        <v>PROTRA_CHP_HP_I</v>
      </c>
      <c r="E80" t="s">
        <v>7</v>
      </c>
      <c r="F80" t="str">
        <f t="shared" si="43"/>
        <v>CHP</v>
      </c>
      <c r="G80" t="str">
        <f t="shared" si="44"/>
        <v>ste</v>
      </c>
      <c r="H80" t="str">
        <f t="shared" si="45"/>
        <v>RUSSIATO_heatPROTRA_CHP_waste</v>
      </c>
      <c r="I80" t="str">
        <f t="shared" si="46"/>
        <v>RUSSIATO_elecPROTRA_CHP_waste</v>
      </c>
      <c r="J80" s="16" t="e">
        <f>IF(AND(INDEX(PROTRA_capacity!#REF!,MATCH(CHP_check_vensim_data!$H80,PROTRA_capacity!$F$3:$F$1699,0))&lt;&gt;0,INDEX(PROTRA_capacity!#REF!,MATCH(CHP_check_vensim_data!$I80,PROTRA_capacity!$F$3:$F$1699,0))=0),"elec 0, heat not",
IF(AND(INDEX(PROTRA_capacity!#REF!,MATCH(CHP_check_vensim_data!$I80,PROTRA_capacity!$F$3:$F$1699,0))&lt;&gt;0,INDEX(PROTRA_capacity!#REF!,MATCH(CHP_check_vensim_data!$H80,PROTRA_capacity!$F$3:$F$1699,0))=0),"heat 0, elec not",
IF(AND(INDEX(PROTRA_capacity!#REF!,MATCH(CHP_check_vensim_data!$I80,PROTRA_capacity!$F$3:$F$1699,0))=0,INDEX(PROTRA_capacity!#REF!,MATCH(CHP_check_vensim_data!$H80,PROTRA_capacity!$F$3:$F$1699,0))=0),"",
INDEX(PROTRA_capacity!#REF!,MATCH(CHP_check_vensim_data!$H80,PROTRA_capacity!$F$3:$F$1699,0))/INDEX(PROTRA_capacity!#REF!,MATCH(CHP_check_vensim_data!$I80,PROTRA_capacity!$F$3:$F$1699,0))
)))</f>
        <v>#REF!</v>
      </c>
      <c r="K80" s="16" t="str">
        <f>IF(AND(INDEX(PROTRA_capacity!G$3:G$1699,MATCH(CHP_check_vensim_data!$H80,PROTRA_capacity!$F$3:$F$1699,0))&lt;&gt;0,INDEX(PROTRA_capacity!G$3:G$1699,MATCH(CHP_check_vensim_data!$I80,PROTRA_capacity!$F$3:$F$1699,0))=0),"elec 0, heat not",
IF(AND(INDEX(PROTRA_capacity!G$3:G$1699,MATCH(CHP_check_vensim_data!$I80,PROTRA_capacity!$F$3:$F$1699,0))&lt;&gt;0,INDEX(PROTRA_capacity!G$3:G$1699,MATCH(CHP_check_vensim_data!$H80,PROTRA_capacity!$F$3:$F$1699,0))=0),"heat 0, elec not",
IF(AND(INDEX(PROTRA_capacity!G$3:G$1699,MATCH(CHP_check_vensim_data!$I80,PROTRA_capacity!$F$3:$F$1699,0))=0,INDEX(PROTRA_capacity!G$3:G$1699,MATCH(CHP_check_vensim_data!$H80,PROTRA_capacity!$F$3:$F$1699,0))=0),"",
INDEX(PROTRA_capacity!G$3:G$1699,MATCH(CHP_check_vensim_data!$H80,PROTRA_capacity!$F$3:$F$1699,0))/INDEX(PROTRA_capacity!G$3:G$1699,MATCH(CHP_check_vensim_data!$I80,PROTRA_capacity!$F$3:$F$1699,0))
)))</f>
        <v>elec 0, heat not</v>
      </c>
      <c r="L80" s="16" t="str">
        <f>IF(AND(INDEX(PROTRA_capacity!H$3:H$1699,MATCH(CHP_check_vensim_data!$H80,PROTRA_capacity!$F$3:$F$1699,0))&lt;&gt;0,INDEX(PROTRA_capacity!H$3:H$1699,MATCH(CHP_check_vensim_data!$I80,PROTRA_capacity!$F$3:$F$1699,0))=0),"elec 0, heat not",
IF(AND(INDEX(PROTRA_capacity!H$3:H$1699,MATCH(CHP_check_vensim_data!$I80,PROTRA_capacity!$F$3:$F$1699,0))&lt;&gt;0,INDEX(PROTRA_capacity!H$3:H$1699,MATCH(CHP_check_vensim_data!$H80,PROTRA_capacity!$F$3:$F$1699,0))=0),"heat 0, elec not",
IF(AND(INDEX(PROTRA_capacity!H$3:H$1699,MATCH(CHP_check_vensim_data!$I80,PROTRA_capacity!$F$3:$F$1699,0))=0,INDEX(PROTRA_capacity!H$3:H$1699,MATCH(CHP_check_vensim_data!$H80,PROTRA_capacity!$F$3:$F$1699,0))=0),"",
INDEX(PROTRA_capacity!H$3:H$1699,MATCH(CHP_check_vensim_data!$H80,PROTRA_capacity!$F$3:$F$1699,0))/INDEX(PROTRA_capacity!H$3:H$1699,MATCH(CHP_check_vensim_data!$I80,PROTRA_capacity!$F$3:$F$1699,0))
)))</f>
        <v>elec 0, heat not</v>
      </c>
      <c r="M80" s="16" t="str">
        <f>IF(AND(INDEX(PROTRA_capacity!I$3:I$1699,MATCH(CHP_check_vensim_data!$H80,PROTRA_capacity!$F$3:$F$1699,0))&lt;&gt;0,INDEX(PROTRA_capacity!I$3:I$1699,MATCH(CHP_check_vensim_data!$I80,PROTRA_capacity!$F$3:$F$1699,0))=0),"elec 0, heat not",
IF(AND(INDEX(PROTRA_capacity!I$3:I$1699,MATCH(CHP_check_vensim_data!$I80,PROTRA_capacity!$F$3:$F$1699,0))&lt;&gt;0,INDEX(PROTRA_capacity!I$3:I$1699,MATCH(CHP_check_vensim_data!$H80,PROTRA_capacity!$F$3:$F$1699,0))=0),"heat 0, elec not",
IF(AND(INDEX(PROTRA_capacity!I$3:I$1699,MATCH(CHP_check_vensim_data!$I80,PROTRA_capacity!$F$3:$F$1699,0))=0,INDEX(PROTRA_capacity!I$3:I$1699,MATCH(CHP_check_vensim_data!$H80,PROTRA_capacity!$F$3:$F$1699,0))=0),"",
INDEX(PROTRA_capacity!I$3:I$1699,MATCH(CHP_check_vensim_data!$H80,PROTRA_capacity!$F$3:$F$1699,0))/INDEX(PROTRA_capacity!I$3:I$1699,MATCH(CHP_check_vensim_data!$I80,PROTRA_capacity!$F$3:$F$1699,0))
)))</f>
        <v>elec 0, heat not</v>
      </c>
      <c r="N80" s="16" t="str">
        <f>IF(AND(INDEX(PROTRA_capacity!J$3:J$1699,MATCH(CHP_check_vensim_data!$H80,PROTRA_capacity!$F$3:$F$1699,0))&lt;&gt;0,INDEX(PROTRA_capacity!J$3:J$1699,MATCH(CHP_check_vensim_data!$I80,PROTRA_capacity!$F$3:$F$1699,0))=0),"elec 0, heat not",
IF(AND(INDEX(PROTRA_capacity!J$3:J$1699,MATCH(CHP_check_vensim_data!$I80,PROTRA_capacity!$F$3:$F$1699,0))&lt;&gt;0,INDEX(PROTRA_capacity!J$3:J$1699,MATCH(CHP_check_vensim_data!$H80,PROTRA_capacity!$F$3:$F$1699,0))=0),"heat 0, elec not",
IF(AND(INDEX(PROTRA_capacity!J$3:J$1699,MATCH(CHP_check_vensim_data!$I80,PROTRA_capacity!$F$3:$F$1699,0))=0,INDEX(PROTRA_capacity!J$3:J$1699,MATCH(CHP_check_vensim_data!$H80,PROTRA_capacity!$F$3:$F$1699,0))=0),"",
INDEX(PROTRA_capacity!J$3:J$1699,MATCH(CHP_check_vensim_data!$H80,PROTRA_capacity!$F$3:$F$1699,0))/INDEX(PROTRA_capacity!J$3:J$1699,MATCH(CHP_check_vensim_data!$I80,PROTRA_capacity!$F$3:$F$1699,0))
)))</f>
        <v>elec 0, heat not</v>
      </c>
      <c r="O80" s="16" t="str">
        <f>IF(AND(INDEX(PROTRA_capacity!K$3:K$1699,MATCH(CHP_check_vensim_data!$H80,PROTRA_capacity!$F$3:$F$1699,0))&lt;&gt;0,INDEX(PROTRA_capacity!K$3:K$1699,MATCH(CHP_check_vensim_data!$I80,PROTRA_capacity!$F$3:$F$1699,0))=0),"elec 0, heat not",
IF(AND(INDEX(PROTRA_capacity!K$3:K$1699,MATCH(CHP_check_vensim_data!$I80,PROTRA_capacity!$F$3:$F$1699,0))&lt;&gt;0,INDEX(PROTRA_capacity!K$3:K$1699,MATCH(CHP_check_vensim_data!$H80,PROTRA_capacity!$F$3:$F$1699,0))=0),"heat 0, elec not",
IF(AND(INDEX(PROTRA_capacity!K$3:K$1699,MATCH(CHP_check_vensim_data!$I80,PROTRA_capacity!$F$3:$F$1699,0))=0,INDEX(PROTRA_capacity!K$3:K$1699,MATCH(CHP_check_vensim_data!$H80,PROTRA_capacity!$F$3:$F$1699,0))=0),"",
INDEX(PROTRA_capacity!K$3:K$1699,MATCH(CHP_check_vensim_data!$H80,PROTRA_capacity!$F$3:$F$1699,0))/INDEX(PROTRA_capacity!K$3:K$1699,MATCH(CHP_check_vensim_data!$I80,PROTRA_capacity!$F$3:$F$1699,0))
)))</f>
        <v>elec 0, heat not</v>
      </c>
      <c r="P80" s="16" t="str">
        <f>IF(AND(INDEX(PROTRA_capacity!L$3:L$1699,MATCH(CHP_check_vensim_data!$H80,PROTRA_capacity!$F$3:$F$1699,0))&lt;&gt;0,INDEX(PROTRA_capacity!L$3:L$1699,MATCH(CHP_check_vensim_data!$I80,PROTRA_capacity!$F$3:$F$1699,0))=0),"elec 0, heat not",
IF(AND(INDEX(PROTRA_capacity!L$3:L$1699,MATCH(CHP_check_vensim_data!$I80,PROTRA_capacity!$F$3:$F$1699,0))&lt;&gt;0,INDEX(PROTRA_capacity!L$3:L$1699,MATCH(CHP_check_vensim_data!$H80,PROTRA_capacity!$F$3:$F$1699,0))=0),"heat 0, elec not",
IF(AND(INDEX(PROTRA_capacity!L$3:L$1699,MATCH(CHP_check_vensim_data!$I80,PROTRA_capacity!$F$3:$F$1699,0))=0,INDEX(PROTRA_capacity!L$3:L$1699,MATCH(CHP_check_vensim_data!$H80,PROTRA_capacity!$F$3:$F$1699,0))=0),"",
INDEX(PROTRA_capacity!L$3:L$1699,MATCH(CHP_check_vensim_data!$H80,PROTRA_capacity!$F$3:$F$1699,0))/INDEX(PROTRA_capacity!L$3:L$1699,MATCH(CHP_check_vensim_data!$I80,PROTRA_capacity!$F$3:$F$1699,0))
)))</f>
        <v>elec 0, heat not</v>
      </c>
      <c r="Q80" s="16" t="str">
        <f>IF(AND(INDEX(PROTRA_capacity!M$3:M$1699,MATCH(CHP_check_vensim_data!$H80,PROTRA_capacity!$F$3:$F$1699,0))&lt;&gt;0,INDEX(PROTRA_capacity!M$3:M$1699,MATCH(CHP_check_vensim_data!$I80,PROTRA_capacity!$F$3:$F$1699,0))=0),"elec 0, heat not",
IF(AND(INDEX(PROTRA_capacity!M$3:M$1699,MATCH(CHP_check_vensim_data!$I80,PROTRA_capacity!$F$3:$F$1699,0))&lt;&gt;0,INDEX(PROTRA_capacity!M$3:M$1699,MATCH(CHP_check_vensim_data!$H80,PROTRA_capacity!$F$3:$F$1699,0))=0),"heat 0, elec not",
IF(AND(INDEX(PROTRA_capacity!M$3:M$1699,MATCH(CHP_check_vensim_data!$I80,PROTRA_capacity!$F$3:$F$1699,0))=0,INDEX(PROTRA_capacity!M$3:M$1699,MATCH(CHP_check_vensim_data!$H80,PROTRA_capacity!$F$3:$F$1699,0))=0),"",
INDEX(PROTRA_capacity!M$3:M$1699,MATCH(CHP_check_vensim_data!$H80,PROTRA_capacity!$F$3:$F$1699,0))/INDEX(PROTRA_capacity!M$3:M$1699,MATCH(CHP_check_vensim_data!$I80,PROTRA_capacity!$F$3:$F$1699,0))
)))</f>
        <v>elec 0, heat not</v>
      </c>
      <c r="R80" s="16" t="str">
        <f>IF(AND(INDEX(PROTRA_capacity!N$3:N$1699,MATCH(CHP_check_vensim_data!$H80,PROTRA_capacity!$F$3:$F$1699,0))&lt;&gt;0,INDEX(PROTRA_capacity!N$3:N$1699,MATCH(CHP_check_vensim_data!$I80,PROTRA_capacity!$F$3:$F$1699,0))=0),"elec 0, heat not",
IF(AND(INDEX(PROTRA_capacity!N$3:N$1699,MATCH(CHP_check_vensim_data!$I80,PROTRA_capacity!$F$3:$F$1699,0))&lt;&gt;0,INDEX(PROTRA_capacity!N$3:N$1699,MATCH(CHP_check_vensim_data!$H80,PROTRA_capacity!$F$3:$F$1699,0))=0),"heat 0, elec not",
IF(AND(INDEX(PROTRA_capacity!N$3:N$1699,MATCH(CHP_check_vensim_data!$I80,PROTRA_capacity!$F$3:$F$1699,0))=0,INDEX(PROTRA_capacity!N$3:N$1699,MATCH(CHP_check_vensim_data!$H80,PROTRA_capacity!$F$3:$F$1699,0))=0),"",
INDEX(PROTRA_capacity!N$3:N$1699,MATCH(CHP_check_vensim_data!$H80,PROTRA_capacity!$F$3:$F$1699,0))/INDEX(PROTRA_capacity!N$3:N$1699,MATCH(CHP_check_vensim_data!$I80,PROTRA_capacity!$F$3:$F$1699,0))
)))</f>
        <v>elec 0, heat not</v>
      </c>
      <c r="S80" s="16" t="str">
        <f>IF(AND(INDEX(PROTRA_capacity!O$3:O$1699,MATCH(CHP_check_vensim_data!$H80,PROTRA_capacity!$F$3:$F$1699,0))&lt;&gt;0,INDEX(PROTRA_capacity!O$3:O$1699,MATCH(CHP_check_vensim_data!$I80,PROTRA_capacity!$F$3:$F$1699,0))=0),"elec 0, heat not",
IF(AND(INDEX(PROTRA_capacity!O$3:O$1699,MATCH(CHP_check_vensim_data!$I80,PROTRA_capacity!$F$3:$F$1699,0))&lt;&gt;0,INDEX(PROTRA_capacity!O$3:O$1699,MATCH(CHP_check_vensim_data!$H80,PROTRA_capacity!$F$3:$F$1699,0))=0),"heat 0, elec not",
IF(AND(INDEX(PROTRA_capacity!O$3:O$1699,MATCH(CHP_check_vensim_data!$I80,PROTRA_capacity!$F$3:$F$1699,0))=0,INDEX(PROTRA_capacity!O$3:O$1699,MATCH(CHP_check_vensim_data!$H80,PROTRA_capacity!$F$3:$F$1699,0))=0),"",
INDEX(PROTRA_capacity!O$3:O$1699,MATCH(CHP_check_vensim_data!$H80,PROTRA_capacity!$F$3:$F$1699,0))/INDEX(PROTRA_capacity!O$3:O$1699,MATCH(CHP_check_vensim_data!$I80,PROTRA_capacity!$F$3:$F$1699,0))
)))</f>
        <v>elec 0, heat not</v>
      </c>
      <c r="T80" s="16" t="str">
        <f>IF(AND(INDEX(PROTRA_capacity!P$3:P$1699,MATCH(CHP_check_vensim_data!$H80,PROTRA_capacity!$F$3:$F$1699,0))&lt;&gt;0,INDEX(PROTRA_capacity!P$3:P$1699,MATCH(CHP_check_vensim_data!$I80,PROTRA_capacity!$F$3:$F$1699,0))=0),"elec 0, heat not",
IF(AND(INDEX(PROTRA_capacity!P$3:P$1699,MATCH(CHP_check_vensim_data!$I80,PROTRA_capacity!$F$3:$F$1699,0))&lt;&gt;0,INDEX(PROTRA_capacity!P$3:P$1699,MATCH(CHP_check_vensim_data!$H80,PROTRA_capacity!$F$3:$F$1699,0))=0),"heat 0, elec not",
IF(AND(INDEX(PROTRA_capacity!P$3:P$1699,MATCH(CHP_check_vensim_data!$I80,PROTRA_capacity!$F$3:$F$1699,0))=0,INDEX(PROTRA_capacity!P$3:P$1699,MATCH(CHP_check_vensim_data!$H80,PROTRA_capacity!$F$3:$F$1699,0))=0),"",
INDEX(PROTRA_capacity!P$3:P$1699,MATCH(CHP_check_vensim_data!$H80,PROTRA_capacity!$F$3:$F$1699,0))/INDEX(PROTRA_capacity!P$3:P$1699,MATCH(CHP_check_vensim_data!$I80,PROTRA_capacity!$F$3:$F$1699,0))
)))</f>
        <v>elec 0, heat not</v>
      </c>
      <c r="U80" s="16" t="str">
        <f>IF(AND(INDEX(PROTRA_capacity!Q$3:Q$1699,MATCH(CHP_check_vensim_data!$H80,PROTRA_capacity!$F$3:$F$1699,0))&lt;&gt;0,INDEX(PROTRA_capacity!Q$3:Q$1699,MATCH(CHP_check_vensim_data!$I80,PROTRA_capacity!$F$3:$F$1699,0))=0),"elec 0, heat not",
IF(AND(INDEX(PROTRA_capacity!Q$3:Q$1699,MATCH(CHP_check_vensim_data!$I80,PROTRA_capacity!$F$3:$F$1699,0))&lt;&gt;0,INDEX(PROTRA_capacity!Q$3:Q$1699,MATCH(CHP_check_vensim_data!$H80,PROTRA_capacity!$F$3:$F$1699,0))=0),"heat 0, elec not",
IF(AND(INDEX(PROTRA_capacity!Q$3:Q$1699,MATCH(CHP_check_vensim_data!$I80,PROTRA_capacity!$F$3:$F$1699,0))=0,INDEX(PROTRA_capacity!Q$3:Q$1699,MATCH(CHP_check_vensim_data!$H80,PROTRA_capacity!$F$3:$F$1699,0))=0),"",
INDEX(PROTRA_capacity!Q$3:Q$1699,MATCH(CHP_check_vensim_data!$H80,PROTRA_capacity!$F$3:$F$1699,0))/INDEX(PROTRA_capacity!Q$3:Q$1699,MATCH(CHP_check_vensim_data!$I80,PROTRA_capacity!$F$3:$F$1699,0))
)))</f>
        <v>elec 0, heat not</v>
      </c>
      <c r="V80" s="16" t="str">
        <f>IF(AND(INDEX(PROTRA_capacity!R$3:R$1699,MATCH(CHP_check_vensim_data!$H80,PROTRA_capacity!$F$3:$F$1699,0))&lt;&gt;0,INDEX(PROTRA_capacity!R$3:R$1699,MATCH(CHP_check_vensim_data!$I80,PROTRA_capacity!$F$3:$F$1699,0))=0),"elec 0, heat not",
IF(AND(INDEX(PROTRA_capacity!R$3:R$1699,MATCH(CHP_check_vensim_data!$I80,PROTRA_capacity!$F$3:$F$1699,0))&lt;&gt;0,INDEX(PROTRA_capacity!R$3:R$1699,MATCH(CHP_check_vensim_data!$H80,PROTRA_capacity!$F$3:$F$1699,0))=0),"heat 0, elec not",
IF(AND(INDEX(PROTRA_capacity!R$3:R$1699,MATCH(CHP_check_vensim_data!$I80,PROTRA_capacity!$F$3:$F$1699,0))=0,INDEX(PROTRA_capacity!R$3:R$1699,MATCH(CHP_check_vensim_data!$H80,PROTRA_capacity!$F$3:$F$1699,0))=0),"",
INDEX(PROTRA_capacity!R$3:R$1699,MATCH(CHP_check_vensim_data!$H80,PROTRA_capacity!$F$3:$F$1699,0))/INDEX(PROTRA_capacity!R$3:R$1699,MATCH(CHP_check_vensim_data!$I80,PROTRA_capacity!$F$3:$F$1699,0))
)))</f>
        <v>elec 0, heat not</v>
      </c>
      <c r="W80" s="16" t="str">
        <f>IF(AND(INDEX(PROTRA_capacity!S$3:S$1699,MATCH(CHP_check_vensim_data!$H80,PROTRA_capacity!$F$3:$F$1699,0))&lt;&gt;0,INDEX(PROTRA_capacity!S$3:S$1699,MATCH(CHP_check_vensim_data!$I80,PROTRA_capacity!$F$3:$F$1699,0))=0),"elec 0, heat not",
IF(AND(INDEX(PROTRA_capacity!S$3:S$1699,MATCH(CHP_check_vensim_data!$I80,PROTRA_capacity!$F$3:$F$1699,0))&lt;&gt;0,INDEX(PROTRA_capacity!S$3:S$1699,MATCH(CHP_check_vensim_data!$H80,PROTRA_capacity!$F$3:$F$1699,0))=0),"heat 0, elec not",
IF(AND(INDEX(PROTRA_capacity!S$3:S$1699,MATCH(CHP_check_vensim_data!$I80,PROTRA_capacity!$F$3:$F$1699,0))=0,INDEX(PROTRA_capacity!S$3:S$1699,MATCH(CHP_check_vensim_data!$H80,PROTRA_capacity!$F$3:$F$1699,0))=0),"",
INDEX(PROTRA_capacity!S$3:S$1699,MATCH(CHP_check_vensim_data!$H80,PROTRA_capacity!$F$3:$F$1699,0))/INDEX(PROTRA_capacity!S$3:S$1699,MATCH(CHP_check_vensim_data!$I80,PROTRA_capacity!$F$3:$F$1699,0))
)))</f>
        <v>elec 0, heat not</v>
      </c>
      <c r="X80" s="16" t="str">
        <f>IF(AND(INDEX(PROTRA_capacity!T$3:T$1699,MATCH(CHP_check_vensim_data!$H80,PROTRA_capacity!$F$3:$F$1699,0))&lt;&gt;0,INDEX(PROTRA_capacity!T$3:T$1699,MATCH(CHP_check_vensim_data!$I80,PROTRA_capacity!$F$3:$F$1699,0))=0),"elec 0, heat not",
IF(AND(INDEX(PROTRA_capacity!T$3:T$1699,MATCH(CHP_check_vensim_data!$I80,PROTRA_capacity!$F$3:$F$1699,0))&lt;&gt;0,INDEX(PROTRA_capacity!T$3:T$1699,MATCH(CHP_check_vensim_data!$H80,PROTRA_capacity!$F$3:$F$1699,0))=0),"heat 0, elec not",
IF(AND(INDEX(PROTRA_capacity!T$3:T$1699,MATCH(CHP_check_vensim_data!$I80,PROTRA_capacity!$F$3:$F$1699,0))=0,INDEX(PROTRA_capacity!T$3:T$1699,MATCH(CHP_check_vensim_data!$H80,PROTRA_capacity!$F$3:$F$1699,0))=0),"",
INDEX(PROTRA_capacity!T$3:T$1699,MATCH(CHP_check_vensim_data!$H80,PROTRA_capacity!$F$3:$F$1699,0))/INDEX(PROTRA_capacity!T$3:T$1699,MATCH(CHP_check_vensim_data!$I80,PROTRA_capacity!$F$3:$F$1699,0))
)))</f>
        <v>elec 0, heat not</v>
      </c>
      <c r="Y80" s="16" t="str">
        <f>IF(AND(INDEX(PROTRA_capacity!U$3:U$1699,MATCH(CHP_check_vensim_data!$H80,PROTRA_capacity!$F$3:$F$1699,0))&lt;&gt;0,INDEX(PROTRA_capacity!U$3:U$1699,MATCH(CHP_check_vensim_data!$I80,PROTRA_capacity!$F$3:$F$1699,0))=0),"elec 0, heat not",
IF(AND(INDEX(PROTRA_capacity!U$3:U$1699,MATCH(CHP_check_vensim_data!$I80,PROTRA_capacity!$F$3:$F$1699,0))&lt;&gt;0,INDEX(PROTRA_capacity!U$3:U$1699,MATCH(CHP_check_vensim_data!$H80,PROTRA_capacity!$F$3:$F$1699,0))=0),"heat 0, elec not",
IF(AND(INDEX(PROTRA_capacity!U$3:U$1699,MATCH(CHP_check_vensim_data!$I80,PROTRA_capacity!$F$3:$F$1699,0))=0,INDEX(PROTRA_capacity!U$3:U$1699,MATCH(CHP_check_vensim_data!$H80,PROTRA_capacity!$F$3:$F$1699,0))=0),"",
INDEX(PROTRA_capacity!U$3:U$1699,MATCH(CHP_check_vensim_data!$H80,PROTRA_capacity!$F$3:$F$1699,0))/INDEX(PROTRA_capacity!U$3:U$1699,MATCH(CHP_check_vensim_data!$I80,PROTRA_capacity!$F$3:$F$1699,0))
)))</f>
        <v>elec 0, heat not</v>
      </c>
      <c r="Z80" s="72" t="e">
        <f t="shared" si="40"/>
        <v>#DIV/0!</v>
      </c>
    </row>
    <row r="81" spans="1:26" x14ac:dyDescent="0.35">
      <c r="A81" t="s">
        <v>75</v>
      </c>
      <c r="B81" t="s">
        <v>41</v>
      </c>
      <c r="C81" t="str">
        <f t="shared" si="41"/>
        <v>RUSSIA_TO_heat</v>
      </c>
      <c r="D81" t="str">
        <f t="shared" si="42"/>
        <v>PROTRA_CHP_HP_I</v>
      </c>
      <c r="E81" t="s">
        <v>8</v>
      </c>
      <c r="F81" t="str">
        <f t="shared" si="43"/>
        <v>CHP</v>
      </c>
      <c r="G81" t="str">
        <f t="shared" si="44"/>
        <v>bio</v>
      </c>
      <c r="H81" t="str">
        <f t="shared" si="45"/>
        <v>RUSSIATO_heatPROTRA_CHP_solid_bio</v>
      </c>
      <c r="I81" t="str">
        <f t="shared" si="46"/>
        <v>RUSSIATO_elecPROTRA_CHP_solid_bio</v>
      </c>
      <c r="J81" s="16" t="e">
        <f>IF(AND(INDEX(PROTRA_capacity!#REF!,MATCH(CHP_check_vensim_data!$H81,PROTRA_capacity!$F$3:$F$1699,0))&lt;&gt;0,INDEX(PROTRA_capacity!#REF!,MATCH(CHP_check_vensim_data!$I81,PROTRA_capacity!$F$3:$F$1699,0))=0),"elec 0, heat not",
IF(AND(INDEX(PROTRA_capacity!#REF!,MATCH(CHP_check_vensim_data!$I81,PROTRA_capacity!$F$3:$F$1699,0))&lt;&gt;0,INDEX(PROTRA_capacity!#REF!,MATCH(CHP_check_vensim_data!$H81,PROTRA_capacity!$F$3:$F$1699,0))=0),"heat 0, elec not",
IF(AND(INDEX(PROTRA_capacity!#REF!,MATCH(CHP_check_vensim_data!$I81,PROTRA_capacity!$F$3:$F$1699,0))=0,INDEX(PROTRA_capacity!#REF!,MATCH(CHP_check_vensim_data!$H81,PROTRA_capacity!$F$3:$F$1699,0))=0),"",
INDEX(PROTRA_capacity!#REF!,MATCH(CHP_check_vensim_data!$H81,PROTRA_capacity!$F$3:$F$1699,0))/INDEX(PROTRA_capacity!#REF!,MATCH(CHP_check_vensim_data!$I81,PROTRA_capacity!$F$3:$F$1699,0))
)))</f>
        <v>#REF!</v>
      </c>
      <c r="K81" s="16" t="str">
        <f>IF(AND(INDEX(PROTRA_capacity!G$3:G$1699,MATCH(CHP_check_vensim_data!$H81,PROTRA_capacity!$F$3:$F$1699,0))&lt;&gt;0,INDEX(PROTRA_capacity!G$3:G$1699,MATCH(CHP_check_vensim_data!$I81,PROTRA_capacity!$F$3:$F$1699,0))=0),"elec 0, heat not",
IF(AND(INDEX(PROTRA_capacity!G$3:G$1699,MATCH(CHP_check_vensim_data!$I81,PROTRA_capacity!$F$3:$F$1699,0))&lt;&gt;0,INDEX(PROTRA_capacity!G$3:G$1699,MATCH(CHP_check_vensim_data!$H81,PROTRA_capacity!$F$3:$F$1699,0))=0),"heat 0, elec not",
IF(AND(INDEX(PROTRA_capacity!G$3:G$1699,MATCH(CHP_check_vensim_data!$I81,PROTRA_capacity!$F$3:$F$1699,0))=0,INDEX(PROTRA_capacity!G$3:G$1699,MATCH(CHP_check_vensim_data!$H81,PROTRA_capacity!$F$3:$F$1699,0))=0),"",
INDEX(PROTRA_capacity!G$3:G$1699,MATCH(CHP_check_vensim_data!$H81,PROTRA_capacity!$F$3:$F$1699,0))/INDEX(PROTRA_capacity!G$3:G$1699,MATCH(CHP_check_vensim_data!$I81,PROTRA_capacity!$F$3:$F$1699,0))
)))</f>
        <v>elec 0, heat not</v>
      </c>
      <c r="L81" s="16" t="str">
        <f>IF(AND(INDEX(PROTRA_capacity!H$3:H$1699,MATCH(CHP_check_vensim_data!$H81,PROTRA_capacity!$F$3:$F$1699,0))&lt;&gt;0,INDEX(PROTRA_capacity!H$3:H$1699,MATCH(CHP_check_vensim_data!$I81,PROTRA_capacity!$F$3:$F$1699,0))=0),"elec 0, heat not",
IF(AND(INDEX(PROTRA_capacity!H$3:H$1699,MATCH(CHP_check_vensim_data!$I81,PROTRA_capacity!$F$3:$F$1699,0))&lt;&gt;0,INDEX(PROTRA_capacity!H$3:H$1699,MATCH(CHP_check_vensim_data!$H81,PROTRA_capacity!$F$3:$F$1699,0))=0),"heat 0, elec not",
IF(AND(INDEX(PROTRA_capacity!H$3:H$1699,MATCH(CHP_check_vensim_data!$I81,PROTRA_capacity!$F$3:$F$1699,0))=0,INDEX(PROTRA_capacity!H$3:H$1699,MATCH(CHP_check_vensim_data!$H81,PROTRA_capacity!$F$3:$F$1699,0))=0),"",
INDEX(PROTRA_capacity!H$3:H$1699,MATCH(CHP_check_vensim_data!$H81,PROTRA_capacity!$F$3:$F$1699,0))/INDEX(PROTRA_capacity!H$3:H$1699,MATCH(CHP_check_vensim_data!$I81,PROTRA_capacity!$F$3:$F$1699,0))
)))</f>
        <v>elec 0, heat not</v>
      </c>
      <c r="M81" s="16" t="str">
        <f>IF(AND(INDEX(PROTRA_capacity!I$3:I$1699,MATCH(CHP_check_vensim_data!$H81,PROTRA_capacity!$F$3:$F$1699,0))&lt;&gt;0,INDEX(PROTRA_capacity!I$3:I$1699,MATCH(CHP_check_vensim_data!$I81,PROTRA_capacity!$F$3:$F$1699,0))=0),"elec 0, heat not",
IF(AND(INDEX(PROTRA_capacity!I$3:I$1699,MATCH(CHP_check_vensim_data!$I81,PROTRA_capacity!$F$3:$F$1699,0))&lt;&gt;0,INDEX(PROTRA_capacity!I$3:I$1699,MATCH(CHP_check_vensim_data!$H81,PROTRA_capacity!$F$3:$F$1699,0))=0),"heat 0, elec not",
IF(AND(INDEX(PROTRA_capacity!I$3:I$1699,MATCH(CHP_check_vensim_data!$I81,PROTRA_capacity!$F$3:$F$1699,0))=0,INDEX(PROTRA_capacity!I$3:I$1699,MATCH(CHP_check_vensim_data!$H81,PROTRA_capacity!$F$3:$F$1699,0))=0),"",
INDEX(PROTRA_capacity!I$3:I$1699,MATCH(CHP_check_vensim_data!$H81,PROTRA_capacity!$F$3:$F$1699,0))/INDEX(PROTRA_capacity!I$3:I$1699,MATCH(CHP_check_vensim_data!$I81,PROTRA_capacity!$F$3:$F$1699,0))
)))</f>
        <v>elec 0, heat not</v>
      </c>
      <c r="N81" s="16" t="str">
        <f>IF(AND(INDEX(PROTRA_capacity!J$3:J$1699,MATCH(CHP_check_vensim_data!$H81,PROTRA_capacity!$F$3:$F$1699,0))&lt;&gt;0,INDEX(PROTRA_capacity!J$3:J$1699,MATCH(CHP_check_vensim_data!$I81,PROTRA_capacity!$F$3:$F$1699,0))=0),"elec 0, heat not",
IF(AND(INDEX(PROTRA_capacity!J$3:J$1699,MATCH(CHP_check_vensim_data!$I81,PROTRA_capacity!$F$3:$F$1699,0))&lt;&gt;0,INDEX(PROTRA_capacity!J$3:J$1699,MATCH(CHP_check_vensim_data!$H81,PROTRA_capacity!$F$3:$F$1699,0))=0),"heat 0, elec not",
IF(AND(INDEX(PROTRA_capacity!J$3:J$1699,MATCH(CHP_check_vensim_data!$I81,PROTRA_capacity!$F$3:$F$1699,0))=0,INDEX(PROTRA_capacity!J$3:J$1699,MATCH(CHP_check_vensim_data!$H81,PROTRA_capacity!$F$3:$F$1699,0))=0),"",
INDEX(PROTRA_capacity!J$3:J$1699,MATCH(CHP_check_vensim_data!$H81,PROTRA_capacity!$F$3:$F$1699,0))/INDEX(PROTRA_capacity!J$3:J$1699,MATCH(CHP_check_vensim_data!$I81,PROTRA_capacity!$F$3:$F$1699,0))
)))</f>
        <v>elec 0, heat not</v>
      </c>
      <c r="O81" s="16" t="str">
        <f>IF(AND(INDEX(PROTRA_capacity!K$3:K$1699,MATCH(CHP_check_vensim_data!$H81,PROTRA_capacity!$F$3:$F$1699,0))&lt;&gt;0,INDEX(PROTRA_capacity!K$3:K$1699,MATCH(CHP_check_vensim_data!$I81,PROTRA_capacity!$F$3:$F$1699,0))=0),"elec 0, heat not",
IF(AND(INDEX(PROTRA_capacity!K$3:K$1699,MATCH(CHP_check_vensim_data!$I81,PROTRA_capacity!$F$3:$F$1699,0))&lt;&gt;0,INDEX(PROTRA_capacity!K$3:K$1699,MATCH(CHP_check_vensim_data!$H81,PROTRA_capacity!$F$3:$F$1699,0))=0),"heat 0, elec not",
IF(AND(INDEX(PROTRA_capacity!K$3:K$1699,MATCH(CHP_check_vensim_data!$I81,PROTRA_capacity!$F$3:$F$1699,0))=0,INDEX(PROTRA_capacity!K$3:K$1699,MATCH(CHP_check_vensim_data!$H81,PROTRA_capacity!$F$3:$F$1699,0))=0),"",
INDEX(PROTRA_capacity!K$3:K$1699,MATCH(CHP_check_vensim_data!$H81,PROTRA_capacity!$F$3:$F$1699,0))/INDEX(PROTRA_capacity!K$3:K$1699,MATCH(CHP_check_vensim_data!$I81,PROTRA_capacity!$F$3:$F$1699,0))
)))</f>
        <v>elec 0, heat not</v>
      </c>
      <c r="P81" s="16" t="str">
        <f>IF(AND(INDEX(PROTRA_capacity!L$3:L$1699,MATCH(CHP_check_vensim_data!$H81,PROTRA_capacity!$F$3:$F$1699,0))&lt;&gt;0,INDEX(PROTRA_capacity!L$3:L$1699,MATCH(CHP_check_vensim_data!$I81,PROTRA_capacity!$F$3:$F$1699,0))=0),"elec 0, heat not",
IF(AND(INDEX(PROTRA_capacity!L$3:L$1699,MATCH(CHP_check_vensim_data!$I81,PROTRA_capacity!$F$3:$F$1699,0))&lt;&gt;0,INDEX(PROTRA_capacity!L$3:L$1699,MATCH(CHP_check_vensim_data!$H81,PROTRA_capacity!$F$3:$F$1699,0))=0),"heat 0, elec not",
IF(AND(INDEX(PROTRA_capacity!L$3:L$1699,MATCH(CHP_check_vensim_data!$I81,PROTRA_capacity!$F$3:$F$1699,0))=0,INDEX(PROTRA_capacity!L$3:L$1699,MATCH(CHP_check_vensim_data!$H81,PROTRA_capacity!$F$3:$F$1699,0))=0),"",
INDEX(PROTRA_capacity!L$3:L$1699,MATCH(CHP_check_vensim_data!$H81,PROTRA_capacity!$F$3:$F$1699,0))/INDEX(PROTRA_capacity!L$3:L$1699,MATCH(CHP_check_vensim_data!$I81,PROTRA_capacity!$F$3:$F$1699,0))
)))</f>
        <v>elec 0, heat not</v>
      </c>
      <c r="Q81" s="16" t="str">
        <f>IF(AND(INDEX(PROTRA_capacity!M$3:M$1699,MATCH(CHP_check_vensim_data!$H81,PROTRA_capacity!$F$3:$F$1699,0))&lt;&gt;0,INDEX(PROTRA_capacity!M$3:M$1699,MATCH(CHP_check_vensim_data!$I81,PROTRA_capacity!$F$3:$F$1699,0))=0),"elec 0, heat not",
IF(AND(INDEX(PROTRA_capacity!M$3:M$1699,MATCH(CHP_check_vensim_data!$I81,PROTRA_capacity!$F$3:$F$1699,0))&lt;&gt;0,INDEX(PROTRA_capacity!M$3:M$1699,MATCH(CHP_check_vensim_data!$H81,PROTRA_capacity!$F$3:$F$1699,0))=0),"heat 0, elec not",
IF(AND(INDEX(PROTRA_capacity!M$3:M$1699,MATCH(CHP_check_vensim_data!$I81,PROTRA_capacity!$F$3:$F$1699,0))=0,INDEX(PROTRA_capacity!M$3:M$1699,MATCH(CHP_check_vensim_data!$H81,PROTRA_capacity!$F$3:$F$1699,0))=0),"",
INDEX(PROTRA_capacity!M$3:M$1699,MATCH(CHP_check_vensim_data!$H81,PROTRA_capacity!$F$3:$F$1699,0))/INDEX(PROTRA_capacity!M$3:M$1699,MATCH(CHP_check_vensim_data!$I81,PROTRA_capacity!$F$3:$F$1699,0))
)))</f>
        <v>elec 0, heat not</v>
      </c>
      <c r="R81" s="16" t="str">
        <f>IF(AND(INDEX(PROTRA_capacity!N$3:N$1699,MATCH(CHP_check_vensim_data!$H81,PROTRA_capacity!$F$3:$F$1699,0))&lt;&gt;0,INDEX(PROTRA_capacity!N$3:N$1699,MATCH(CHP_check_vensim_data!$I81,PROTRA_capacity!$F$3:$F$1699,0))=0),"elec 0, heat not",
IF(AND(INDEX(PROTRA_capacity!N$3:N$1699,MATCH(CHP_check_vensim_data!$I81,PROTRA_capacity!$F$3:$F$1699,0))&lt;&gt;0,INDEX(PROTRA_capacity!N$3:N$1699,MATCH(CHP_check_vensim_data!$H81,PROTRA_capacity!$F$3:$F$1699,0))=0),"heat 0, elec not",
IF(AND(INDEX(PROTRA_capacity!N$3:N$1699,MATCH(CHP_check_vensim_data!$I81,PROTRA_capacity!$F$3:$F$1699,0))=0,INDEX(PROTRA_capacity!N$3:N$1699,MATCH(CHP_check_vensim_data!$H81,PROTRA_capacity!$F$3:$F$1699,0))=0),"",
INDEX(PROTRA_capacity!N$3:N$1699,MATCH(CHP_check_vensim_data!$H81,PROTRA_capacity!$F$3:$F$1699,0))/INDEX(PROTRA_capacity!N$3:N$1699,MATCH(CHP_check_vensim_data!$I81,PROTRA_capacity!$F$3:$F$1699,0))
)))</f>
        <v>elec 0, heat not</v>
      </c>
      <c r="S81" s="16" t="str">
        <f>IF(AND(INDEX(PROTRA_capacity!O$3:O$1699,MATCH(CHP_check_vensim_data!$H81,PROTRA_capacity!$F$3:$F$1699,0))&lt;&gt;0,INDEX(PROTRA_capacity!O$3:O$1699,MATCH(CHP_check_vensim_data!$I81,PROTRA_capacity!$F$3:$F$1699,0))=0),"elec 0, heat not",
IF(AND(INDEX(PROTRA_capacity!O$3:O$1699,MATCH(CHP_check_vensim_data!$I81,PROTRA_capacity!$F$3:$F$1699,0))&lt;&gt;0,INDEX(PROTRA_capacity!O$3:O$1699,MATCH(CHP_check_vensim_data!$H81,PROTRA_capacity!$F$3:$F$1699,0))=0),"heat 0, elec not",
IF(AND(INDEX(PROTRA_capacity!O$3:O$1699,MATCH(CHP_check_vensim_data!$I81,PROTRA_capacity!$F$3:$F$1699,0))=0,INDEX(PROTRA_capacity!O$3:O$1699,MATCH(CHP_check_vensim_data!$H81,PROTRA_capacity!$F$3:$F$1699,0))=0),"",
INDEX(PROTRA_capacity!O$3:O$1699,MATCH(CHP_check_vensim_data!$H81,PROTRA_capacity!$F$3:$F$1699,0))/INDEX(PROTRA_capacity!O$3:O$1699,MATCH(CHP_check_vensim_data!$I81,PROTRA_capacity!$F$3:$F$1699,0))
)))</f>
        <v>elec 0, heat not</v>
      </c>
      <c r="T81" s="16" t="str">
        <f>IF(AND(INDEX(PROTRA_capacity!P$3:P$1699,MATCH(CHP_check_vensim_data!$H81,PROTRA_capacity!$F$3:$F$1699,0))&lt;&gt;0,INDEX(PROTRA_capacity!P$3:P$1699,MATCH(CHP_check_vensim_data!$I81,PROTRA_capacity!$F$3:$F$1699,0))=0),"elec 0, heat not",
IF(AND(INDEX(PROTRA_capacity!P$3:P$1699,MATCH(CHP_check_vensim_data!$I81,PROTRA_capacity!$F$3:$F$1699,0))&lt;&gt;0,INDEX(PROTRA_capacity!P$3:P$1699,MATCH(CHP_check_vensim_data!$H81,PROTRA_capacity!$F$3:$F$1699,0))=0),"heat 0, elec not",
IF(AND(INDEX(PROTRA_capacity!P$3:P$1699,MATCH(CHP_check_vensim_data!$I81,PROTRA_capacity!$F$3:$F$1699,0))=0,INDEX(PROTRA_capacity!P$3:P$1699,MATCH(CHP_check_vensim_data!$H81,PROTRA_capacity!$F$3:$F$1699,0))=0),"",
INDEX(PROTRA_capacity!P$3:P$1699,MATCH(CHP_check_vensim_data!$H81,PROTRA_capacity!$F$3:$F$1699,0))/INDEX(PROTRA_capacity!P$3:P$1699,MATCH(CHP_check_vensim_data!$I81,PROTRA_capacity!$F$3:$F$1699,0))
)))</f>
        <v>elec 0, heat not</v>
      </c>
      <c r="U81" s="16" t="str">
        <f>IF(AND(INDEX(PROTRA_capacity!Q$3:Q$1699,MATCH(CHP_check_vensim_data!$H81,PROTRA_capacity!$F$3:$F$1699,0))&lt;&gt;0,INDEX(PROTRA_capacity!Q$3:Q$1699,MATCH(CHP_check_vensim_data!$I81,PROTRA_capacity!$F$3:$F$1699,0))=0),"elec 0, heat not",
IF(AND(INDEX(PROTRA_capacity!Q$3:Q$1699,MATCH(CHP_check_vensim_data!$I81,PROTRA_capacity!$F$3:$F$1699,0))&lt;&gt;0,INDEX(PROTRA_capacity!Q$3:Q$1699,MATCH(CHP_check_vensim_data!$H81,PROTRA_capacity!$F$3:$F$1699,0))=0),"heat 0, elec not",
IF(AND(INDEX(PROTRA_capacity!Q$3:Q$1699,MATCH(CHP_check_vensim_data!$I81,PROTRA_capacity!$F$3:$F$1699,0))=0,INDEX(PROTRA_capacity!Q$3:Q$1699,MATCH(CHP_check_vensim_data!$H81,PROTRA_capacity!$F$3:$F$1699,0))=0),"",
INDEX(PROTRA_capacity!Q$3:Q$1699,MATCH(CHP_check_vensim_data!$H81,PROTRA_capacity!$F$3:$F$1699,0))/INDEX(PROTRA_capacity!Q$3:Q$1699,MATCH(CHP_check_vensim_data!$I81,PROTRA_capacity!$F$3:$F$1699,0))
)))</f>
        <v>elec 0, heat not</v>
      </c>
      <c r="V81" s="16" t="str">
        <f>IF(AND(INDEX(PROTRA_capacity!R$3:R$1699,MATCH(CHP_check_vensim_data!$H81,PROTRA_capacity!$F$3:$F$1699,0))&lt;&gt;0,INDEX(PROTRA_capacity!R$3:R$1699,MATCH(CHP_check_vensim_data!$I81,PROTRA_capacity!$F$3:$F$1699,0))=0),"elec 0, heat not",
IF(AND(INDEX(PROTRA_capacity!R$3:R$1699,MATCH(CHP_check_vensim_data!$I81,PROTRA_capacity!$F$3:$F$1699,0))&lt;&gt;0,INDEX(PROTRA_capacity!R$3:R$1699,MATCH(CHP_check_vensim_data!$H81,PROTRA_capacity!$F$3:$F$1699,0))=0),"heat 0, elec not",
IF(AND(INDEX(PROTRA_capacity!R$3:R$1699,MATCH(CHP_check_vensim_data!$I81,PROTRA_capacity!$F$3:$F$1699,0))=0,INDEX(PROTRA_capacity!R$3:R$1699,MATCH(CHP_check_vensim_data!$H81,PROTRA_capacity!$F$3:$F$1699,0))=0),"",
INDEX(PROTRA_capacity!R$3:R$1699,MATCH(CHP_check_vensim_data!$H81,PROTRA_capacity!$F$3:$F$1699,0))/INDEX(PROTRA_capacity!R$3:R$1699,MATCH(CHP_check_vensim_data!$I81,PROTRA_capacity!$F$3:$F$1699,0))
)))</f>
        <v>elec 0, heat not</v>
      </c>
      <c r="W81" s="16" t="str">
        <f>IF(AND(INDEX(PROTRA_capacity!S$3:S$1699,MATCH(CHP_check_vensim_data!$H81,PROTRA_capacity!$F$3:$F$1699,0))&lt;&gt;0,INDEX(PROTRA_capacity!S$3:S$1699,MATCH(CHP_check_vensim_data!$I81,PROTRA_capacity!$F$3:$F$1699,0))=0),"elec 0, heat not",
IF(AND(INDEX(PROTRA_capacity!S$3:S$1699,MATCH(CHP_check_vensim_data!$I81,PROTRA_capacity!$F$3:$F$1699,0))&lt;&gt;0,INDEX(PROTRA_capacity!S$3:S$1699,MATCH(CHP_check_vensim_data!$H81,PROTRA_capacity!$F$3:$F$1699,0))=0),"heat 0, elec not",
IF(AND(INDEX(PROTRA_capacity!S$3:S$1699,MATCH(CHP_check_vensim_data!$I81,PROTRA_capacity!$F$3:$F$1699,0))=0,INDEX(PROTRA_capacity!S$3:S$1699,MATCH(CHP_check_vensim_data!$H81,PROTRA_capacity!$F$3:$F$1699,0))=0),"",
INDEX(PROTRA_capacity!S$3:S$1699,MATCH(CHP_check_vensim_data!$H81,PROTRA_capacity!$F$3:$F$1699,0))/INDEX(PROTRA_capacity!S$3:S$1699,MATCH(CHP_check_vensim_data!$I81,PROTRA_capacity!$F$3:$F$1699,0))
)))</f>
        <v>elec 0, heat not</v>
      </c>
      <c r="X81" s="16" t="str">
        <f>IF(AND(INDEX(PROTRA_capacity!T$3:T$1699,MATCH(CHP_check_vensim_data!$H81,PROTRA_capacity!$F$3:$F$1699,0))&lt;&gt;0,INDEX(PROTRA_capacity!T$3:T$1699,MATCH(CHP_check_vensim_data!$I81,PROTRA_capacity!$F$3:$F$1699,0))=0),"elec 0, heat not",
IF(AND(INDEX(PROTRA_capacity!T$3:T$1699,MATCH(CHP_check_vensim_data!$I81,PROTRA_capacity!$F$3:$F$1699,0))&lt;&gt;0,INDEX(PROTRA_capacity!T$3:T$1699,MATCH(CHP_check_vensim_data!$H81,PROTRA_capacity!$F$3:$F$1699,0))=0),"heat 0, elec not",
IF(AND(INDEX(PROTRA_capacity!T$3:T$1699,MATCH(CHP_check_vensim_data!$I81,PROTRA_capacity!$F$3:$F$1699,0))=0,INDEX(PROTRA_capacity!T$3:T$1699,MATCH(CHP_check_vensim_data!$H81,PROTRA_capacity!$F$3:$F$1699,0))=0),"",
INDEX(PROTRA_capacity!T$3:T$1699,MATCH(CHP_check_vensim_data!$H81,PROTRA_capacity!$F$3:$F$1699,0))/INDEX(PROTRA_capacity!T$3:T$1699,MATCH(CHP_check_vensim_data!$I81,PROTRA_capacity!$F$3:$F$1699,0))
)))</f>
        <v>elec 0, heat not</v>
      </c>
      <c r="Y81" s="16" t="str">
        <f>IF(AND(INDEX(PROTRA_capacity!U$3:U$1699,MATCH(CHP_check_vensim_data!$H81,PROTRA_capacity!$F$3:$F$1699,0))&lt;&gt;0,INDEX(PROTRA_capacity!U$3:U$1699,MATCH(CHP_check_vensim_data!$I81,PROTRA_capacity!$F$3:$F$1699,0))=0),"elec 0, heat not",
IF(AND(INDEX(PROTRA_capacity!U$3:U$1699,MATCH(CHP_check_vensim_data!$I81,PROTRA_capacity!$F$3:$F$1699,0))&lt;&gt;0,INDEX(PROTRA_capacity!U$3:U$1699,MATCH(CHP_check_vensim_data!$H81,PROTRA_capacity!$F$3:$F$1699,0))=0),"heat 0, elec not",
IF(AND(INDEX(PROTRA_capacity!U$3:U$1699,MATCH(CHP_check_vensim_data!$I81,PROTRA_capacity!$F$3:$F$1699,0))=0,INDEX(PROTRA_capacity!U$3:U$1699,MATCH(CHP_check_vensim_data!$H81,PROTRA_capacity!$F$3:$F$1699,0))=0),"",
INDEX(PROTRA_capacity!U$3:U$1699,MATCH(CHP_check_vensim_data!$H81,PROTRA_capacity!$F$3:$F$1699,0))/INDEX(PROTRA_capacity!U$3:U$1699,MATCH(CHP_check_vensim_data!$I81,PROTRA_capacity!$F$3:$F$1699,0))
)))</f>
        <v>elec 0, heat not</v>
      </c>
      <c r="Z81" s="72" t="e">
        <f t="shared" si="40"/>
        <v>#DIV/0!</v>
      </c>
    </row>
    <row r="82" spans="1:26" x14ac:dyDescent="0.35">
      <c r="A82" t="s">
        <v>75</v>
      </c>
      <c r="B82" t="s">
        <v>41</v>
      </c>
      <c r="C82" t="str">
        <f t="shared" si="41"/>
        <v>RUSSIA_TO_heat</v>
      </c>
      <c r="D82" t="str">
        <f t="shared" si="42"/>
        <v>PROTRA_CHP_HP_I</v>
      </c>
      <c r="E82" t="s">
        <v>9</v>
      </c>
      <c r="F82" t="str">
        <f t="shared" si="43"/>
        <v>CHP</v>
      </c>
      <c r="G82" t="str">
        <f t="shared" si="44"/>
        <v>CCS</v>
      </c>
      <c r="H82" t="str">
        <f t="shared" si="45"/>
        <v>RUSSIATO_heatPROTRA_CHP_solid_bio_CCS</v>
      </c>
      <c r="I82" t="str">
        <f t="shared" si="46"/>
        <v>RUSSIATO_elecPROTRA_CHP_solid_bio_CCS</v>
      </c>
      <c r="J82" s="16" t="e">
        <f>IF(AND(INDEX(PROTRA_capacity!#REF!,MATCH(CHP_check_vensim_data!$H82,PROTRA_capacity!$F$3:$F$1699,0))&lt;&gt;0,INDEX(PROTRA_capacity!#REF!,MATCH(CHP_check_vensim_data!$I82,PROTRA_capacity!$F$3:$F$1699,0))=0),"elec 0, heat not",
IF(AND(INDEX(PROTRA_capacity!#REF!,MATCH(CHP_check_vensim_data!$I82,PROTRA_capacity!$F$3:$F$1699,0))&lt;&gt;0,INDEX(PROTRA_capacity!#REF!,MATCH(CHP_check_vensim_data!$H82,PROTRA_capacity!$F$3:$F$1699,0))=0),"heat 0, elec not",
IF(AND(INDEX(PROTRA_capacity!#REF!,MATCH(CHP_check_vensim_data!$I82,PROTRA_capacity!$F$3:$F$1699,0))=0,INDEX(PROTRA_capacity!#REF!,MATCH(CHP_check_vensim_data!$H82,PROTRA_capacity!$F$3:$F$1699,0))=0),"",
INDEX(PROTRA_capacity!#REF!,MATCH(CHP_check_vensim_data!$H82,PROTRA_capacity!$F$3:$F$1699,0))/INDEX(PROTRA_capacity!#REF!,MATCH(CHP_check_vensim_data!$I82,PROTRA_capacity!$F$3:$F$1699,0))
)))</f>
        <v>#REF!</v>
      </c>
      <c r="K82" s="16" t="str">
        <f>IF(AND(INDEX(PROTRA_capacity!G$3:G$1699,MATCH(CHP_check_vensim_data!$H82,PROTRA_capacity!$F$3:$F$1699,0))&lt;&gt;0,INDEX(PROTRA_capacity!G$3:G$1699,MATCH(CHP_check_vensim_data!$I82,PROTRA_capacity!$F$3:$F$1699,0))=0),"elec 0, heat not",
IF(AND(INDEX(PROTRA_capacity!G$3:G$1699,MATCH(CHP_check_vensim_data!$I82,PROTRA_capacity!$F$3:$F$1699,0))&lt;&gt;0,INDEX(PROTRA_capacity!G$3:G$1699,MATCH(CHP_check_vensim_data!$H82,PROTRA_capacity!$F$3:$F$1699,0))=0),"heat 0, elec not",
IF(AND(INDEX(PROTRA_capacity!G$3:G$1699,MATCH(CHP_check_vensim_data!$I82,PROTRA_capacity!$F$3:$F$1699,0))=0,INDEX(PROTRA_capacity!G$3:G$1699,MATCH(CHP_check_vensim_data!$H82,PROTRA_capacity!$F$3:$F$1699,0))=0),"",
INDEX(PROTRA_capacity!G$3:G$1699,MATCH(CHP_check_vensim_data!$H82,PROTRA_capacity!$F$3:$F$1699,0))/INDEX(PROTRA_capacity!G$3:G$1699,MATCH(CHP_check_vensim_data!$I82,PROTRA_capacity!$F$3:$F$1699,0))
)))</f>
        <v/>
      </c>
      <c r="L82" s="16" t="str">
        <f>IF(AND(INDEX(PROTRA_capacity!H$3:H$1699,MATCH(CHP_check_vensim_data!$H82,PROTRA_capacity!$F$3:$F$1699,0))&lt;&gt;0,INDEX(PROTRA_capacity!H$3:H$1699,MATCH(CHP_check_vensim_data!$I82,PROTRA_capacity!$F$3:$F$1699,0))=0),"elec 0, heat not",
IF(AND(INDEX(PROTRA_capacity!H$3:H$1699,MATCH(CHP_check_vensim_data!$I82,PROTRA_capacity!$F$3:$F$1699,0))&lt;&gt;0,INDEX(PROTRA_capacity!H$3:H$1699,MATCH(CHP_check_vensim_data!$H82,PROTRA_capacity!$F$3:$F$1699,0))=0),"heat 0, elec not",
IF(AND(INDEX(PROTRA_capacity!H$3:H$1699,MATCH(CHP_check_vensim_data!$I82,PROTRA_capacity!$F$3:$F$1699,0))=0,INDEX(PROTRA_capacity!H$3:H$1699,MATCH(CHP_check_vensim_data!$H82,PROTRA_capacity!$F$3:$F$1699,0))=0),"",
INDEX(PROTRA_capacity!H$3:H$1699,MATCH(CHP_check_vensim_data!$H82,PROTRA_capacity!$F$3:$F$1699,0))/INDEX(PROTRA_capacity!H$3:H$1699,MATCH(CHP_check_vensim_data!$I82,PROTRA_capacity!$F$3:$F$1699,0))
)))</f>
        <v/>
      </c>
      <c r="M82" s="16" t="str">
        <f>IF(AND(INDEX(PROTRA_capacity!I$3:I$1699,MATCH(CHP_check_vensim_data!$H82,PROTRA_capacity!$F$3:$F$1699,0))&lt;&gt;0,INDEX(PROTRA_capacity!I$3:I$1699,MATCH(CHP_check_vensim_data!$I82,PROTRA_capacity!$F$3:$F$1699,0))=0),"elec 0, heat not",
IF(AND(INDEX(PROTRA_capacity!I$3:I$1699,MATCH(CHP_check_vensim_data!$I82,PROTRA_capacity!$F$3:$F$1699,0))&lt;&gt;0,INDEX(PROTRA_capacity!I$3:I$1699,MATCH(CHP_check_vensim_data!$H82,PROTRA_capacity!$F$3:$F$1699,0))=0),"heat 0, elec not",
IF(AND(INDEX(PROTRA_capacity!I$3:I$1699,MATCH(CHP_check_vensim_data!$I82,PROTRA_capacity!$F$3:$F$1699,0))=0,INDEX(PROTRA_capacity!I$3:I$1699,MATCH(CHP_check_vensim_data!$H82,PROTRA_capacity!$F$3:$F$1699,0))=0),"",
INDEX(PROTRA_capacity!I$3:I$1699,MATCH(CHP_check_vensim_data!$H82,PROTRA_capacity!$F$3:$F$1699,0))/INDEX(PROTRA_capacity!I$3:I$1699,MATCH(CHP_check_vensim_data!$I82,PROTRA_capacity!$F$3:$F$1699,0))
)))</f>
        <v/>
      </c>
      <c r="N82" s="16" t="str">
        <f>IF(AND(INDEX(PROTRA_capacity!J$3:J$1699,MATCH(CHP_check_vensim_data!$H82,PROTRA_capacity!$F$3:$F$1699,0))&lt;&gt;0,INDEX(PROTRA_capacity!J$3:J$1699,MATCH(CHP_check_vensim_data!$I82,PROTRA_capacity!$F$3:$F$1699,0))=0),"elec 0, heat not",
IF(AND(INDEX(PROTRA_capacity!J$3:J$1699,MATCH(CHP_check_vensim_data!$I82,PROTRA_capacity!$F$3:$F$1699,0))&lt;&gt;0,INDEX(PROTRA_capacity!J$3:J$1699,MATCH(CHP_check_vensim_data!$H82,PROTRA_capacity!$F$3:$F$1699,0))=0),"heat 0, elec not",
IF(AND(INDEX(PROTRA_capacity!J$3:J$1699,MATCH(CHP_check_vensim_data!$I82,PROTRA_capacity!$F$3:$F$1699,0))=0,INDEX(PROTRA_capacity!J$3:J$1699,MATCH(CHP_check_vensim_data!$H82,PROTRA_capacity!$F$3:$F$1699,0))=0),"",
INDEX(PROTRA_capacity!J$3:J$1699,MATCH(CHP_check_vensim_data!$H82,PROTRA_capacity!$F$3:$F$1699,0))/INDEX(PROTRA_capacity!J$3:J$1699,MATCH(CHP_check_vensim_data!$I82,PROTRA_capacity!$F$3:$F$1699,0))
)))</f>
        <v/>
      </c>
      <c r="O82" s="16" t="str">
        <f>IF(AND(INDEX(PROTRA_capacity!K$3:K$1699,MATCH(CHP_check_vensim_data!$H82,PROTRA_capacity!$F$3:$F$1699,0))&lt;&gt;0,INDEX(PROTRA_capacity!K$3:K$1699,MATCH(CHP_check_vensim_data!$I82,PROTRA_capacity!$F$3:$F$1699,0))=0),"elec 0, heat not",
IF(AND(INDEX(PROTRA_capacity!K$3:K$1699,MATCH(CHP_check_vensim_data!$I82,PROTRA_capacity!$F$3:$F$1699,0))&lt;&gt;0,INDEX(PROTRA_capacity!K$3:K$1699,MATCH(CHP_check_vensim_data!$H82,PROTRA_capacity!$F$3:$F$1699,0))=0),"heat 0, elec not",
IF(AND(INDEX(PROTRA_capacity!K$3:K$1699,MATCH(CHP_check_vensim_data!$I82,PROTRA_capacity!$F$3:$F$1699,0))=0,INDEX(PROTRA_capacity!K$3:K$1699,MATCH(CHP_check_vensim_data!$H82,PROTRA_capacity!$F$3:$F$1699,0))=0),"",
INDEX(PROTRA_capacity!K$3:K$1699,MATCH(CHP_check_vensim_data!$H82,PROTRA_capacity!$F$3:$F$1699,0))/INDEX(PROTRA_capacity!K$3:K$1699,MATCH(CHP_check_vensim_data!$I82,PROTRA_capacity!$F$3:$F$1699,0))
)))</f>
        <v/>
      </c>
      <c r="P82" s="16" t="str">
        <f>IF(AND(INDEX(PROTRA_capacity!L$3:L$1699,MATCH(CHP_check_vensim_data!$H82,PROTRA_capacity!$F$3:$F$1699,0))&lt;&gt;0,INDEX(PROTRA_capacity!L$3:L$1699,MATCH(CHP_check_vensim_data!$I82,PROTRA_capacity!$F$3:$F$1699,0))=0),"elec 0, heat not",
IF(AND(INDEX(PROTRA_capacity!L$3:L$1699,MATCH(CHP_check_vensim_data!$I82,PROTRA_capacity!$F$3:$F$1699,0))&lt;&gt;0,INDEX(PROTRA_capacity!L$3:L$1699,MATCH(CHP_check_vensim_data!$H82,PROTRA_capacity!$F$3:$F$1699,0))=0),"heat 0, elec not",
IF(AND(INDEX(PROTRA_capacity!L$3:L$1699,MATCH(CHP_check_vensim_data!$I82,PROTRA_capacity!$F$3:$F$1699,0))=0,INDEX(PROTRA_capacity!L$3:L$1699,MATCH(CHP_check_vensim_data!$H82,PROTRA_capacity!$F$3:$F$1699,0))=0),"",
INDEX(PROTRA_capacity!L$3:L$1699,MATCH(CHP_check_vensim_data!$H82,PROTRA_capacity!$F$3:$F$1699,0))/INDEX(PROTRA_capacity!L$3:L$1699,MATCH(CHP_check_vensim_data!$I82,PROTRA_capacity!$F$3:$F$1699,0))
)))</f>
        <v/>
      </c>
      <c r="Q82" s="16" t="str">
        <f>IF(AND(INDEX(PROTRA_capacity!M$3:M$1699,MATCH(CHP_check_vensim_data!$H82,PROTRA_capacity!$F$3:$F$1699,0))&lt;&gt;0,INDEX(PROTRA_capacity!M$3:M$1699,MATCH(CHP_check_vensim_data!$I82,PROTRA_capacity!$F$3:$F$1699,0))=0),"elec 0, heat not",
IF(AND(INDEX(PROTRA_capacity!M$3:M$1699,MATCH(CHP_check_vensim_data!$I82,PROTRA_capacity!$F$3:$F$1699,0))&lt;&gt;0,INDEX(PROTRA_capacity!M$3:M$1699,MATCH(CHP_check_vensim_data!$H82,PROTRA_capacity!$F$3:$F$1699,0))=0),"heat 0, elec not",
IF(AND(INDEX(PROTRA_capacity!M$3:M$1699,MATCH(CHP_check_vensim_data!$I82,PROTRA_capacity!$F$3:$F$1699,0))=0,INDEX(PROTRA_capacity!M$3:M$1699,MATCH(CHP_check_vensim_data!$H82,PROTRA_capacity!$F$3:$F$1699,0))=0),"",
INDEX(PROTRA_capacity!M$3:M$1699,MATCH(CHP_check_vensim_data!$H82,PROTRA_capacity!$F$3:$F$1699,0))/INDEX(PROTRA_capacity!M$3:M$1699,MATCH(CHP_check_vensim_data!$I82,PROTRA_capacity!$F$3:$F$1699,0))
)))</f>
        <v/>
      </c>
      <c r="R82" s="16" t="str">
        <f>IF(AND(INDEX(PROTRA_capacity!N$3:N$1699,MATCH(CHP_check_vensim_data!$H82,PROTRA_capacity!$F$3:$F$1699,0))&lt;&gt;0,INDEX(PROTRA_capacity!N$3:N$1699,MATCH(CHP_check_vensim_data!$I82,PROTRA_capacity!$F$3:$F$1699,0))=0),"elec 0, heat not",
IF(AND(INDEX(PROTRA_capacity!N$3:N$1699,MATCH(CHP_check_vensim_data!$I82,PROTRA_capacity!$F$3:$F$1699,0))&lt;&gt;0,INDEX(PROTRA_capacity!N$3:N$1699,MATCH(CHP_check_vensim_data!$H82,PROTRA_capacity!$F$3:$F$1699,0))=0),"heat 0, elec not",
IF(AND(INDEX(PROTRA_capacity!N$3:N$1699,MATCH(CHP_check_vensim_data!$I82,PROTRA_capacity!$F$3:$F$1699,0))=0,INDEX(PROTRA_capacity!N$3:N$1699,MATCH(CHP_check_vensim_data!$H82,PROTRA_capacity!$F$3:$F$1699,0))=0),"",
INDEX(PROTRA_capacity!N$3:N$1699,MATCH(CHP_check_vensim_data!$H82,PROTRA_capacity!$F$3:$F$1699,0))/INDEX(PROTRA_capacity!N$3:N$1699,MATCH(CHP_check_vensim_data!$I82,PROTRA_capacity!$F$3:$F$1699,0))
)))</f>
        <v/>
      </c>
      <c r="S82" s="16" t="str">
        <f>IF(AND(INDEX(PROTRA_capacity!O$3:O$1699,MATCH(CHP_check_vensim_data!$H82,PROTRA_capacity!$F$3:$F$1699,0))&lt;&gt;0,INDEX(PROTRA_capacity!O$3:O$1699,MATCH(CHP_check_vensim_data!$I82,PROTRA_capacity!$F$3:$F$1699,0))=0),"elec 0, heat not",
IF(AND(INDEX(PROTRA_capacity!O$3:O$1699,MATCH(CHP_check_vensim_data!$I82,PROTRA_capacity!$F$3:$F$1699,0))&lt;&gt;0,INDEX(PROTRA_capacity!O$3:O$1699,MATCH(CHP_check_vensim_data!$H82,PROTRA_capacity!$F$3:$F$1699,0))=0),"heat 0, elec not",
IF(AND(INDEX(PROTRA_capacity!O$3:O$1699,MATCH(CHP_check_vensim_data!$I82,PROTRA_capacity!$F$3:$F$1699,0))=0,INDEX(PROTRA_capacity!O$3:O$1699,MATCH(CHP_check_vensim_data!$H82,PROTRA_capacity!$F$3:$F$1699,0))=0),"",
INDEX(PROTRA_capacity!O$3:O$1699,MATCH(CHP_check_vensim_data!$H82,PROTRA_capacity!$F$3:$F$1699,0))/INDEX(PROTRA_capacity!O$3:O$1699,MATCH(CHP_check_vensim_data!$I82,PROTRA_capacity!$F$3:$F$1699,0))
)))</f>
        <v/>
      </c>
      <c r="T82" s="16" t="str">
        <f>IF(AND(INDEX(PROTRA_capacity!P$3:P$1699,MATCH(CHP_check_vensim_data!$H82,PROTRA_capacity!$F$3:$F$1699,0))&lt;&gt;0,INDEX(PROTRA_capacity!P$3:P$1699,MATCH(CHP_check_vensim_data!$I82,PROTRA_capacity!$F$3:$F$1699,0))=0),"elec 0, heat not",
IF(AND(INDEX(PROTRA_capacity!P$3:P$1699,MATCH(CHP_check_vensim_data!$I82,PROTRA_capacity!$F$3:$F$1699,0))&lt;&gt;0,INDEX(PROTRA_capacity!P$3:P$1699,MATCH(CHP_check_vensim_data!$H82,PROTRA_capacity!$F$3:$F$1699,0))=0),"heat 0, elec not",
IF(AND(INDEX(PROTRA_capacity!P$3:P$1699,MATCH(CHP_check_vensim_data!$I82,PROTRA_capacity!$F$3:$F$1699,0))=0,INDEX(PROTRA_capacity!P$3:P$1699,MATCH(CHP_check_vensim_data!$H82,PROTRA_capacity!$F$3:$F$1699,0))=0),"",
INDEX(PROTRA_capacity!P$3:P$1699,MATCH(CHP_check_vensim_data!$H82,PROTRA_capacity!$F$3:$F$1699,0))/INDEX(PROTRA_capacity!P$3:P$1699,MATCH(CHP_check_vensim_data!$I82,PROTRA_capacity!$F$3:$F$1699,0))
)))</f>
        <v/>
      </c>
      <c r="U82" s="16" t="str">
        <f>IF(AND(INDEX(PROTRA_capacity!Q$3:Q$1699,MATCH(CHP_check_vensim_data!$H82,PROTRA_capacity!$F$3:$F$1699,0))&lt;&gt;0,INDEX(PROTRA_capacity!Q$3:Q$1699,MATCH(CHP_check_vensim_data!$I82,PROTRA_capacity!$F$3:$F$1699,0))=0),"elec 0, heat not",
IF(AND(INDEX(PROTRA_capacity!Q$3:Q$1699,MATCH(CHP_check_vensim_data!$I82,PROTRA_capacity!$F$3:$F$1699,0))&lt;&gt;0,INDEX(PROTRA_capacity!Q$3:Q$1699,MATCH(CHP_check_vensim_data!$H82,PROTRA_capacity!$F$3:$F$1699,0))=0),"heat 0, elec not",
IF(AND(INDEX(PROTRA_capacity!Q$3:Q$1699,MATCH(CHP_check_vensim_data!$I82,PROTRA_capacity!$F$3:$F$1699,0))=0,INDEX(PROTRA_capacity!Q$3:Q$1699,MATCH(CHP_check_vensim_data!$H82,PROTRA_capacity!$F$3:$F$1699,0))=0),"",
INDEX(PROTRA_capacity!Q$3:Q$1699,MATCH(CHP_check_vensim_data!$H82,PROTRA_capacity!$F$3:$F$1699,0))/INDEX(PROTRA_capacity!Q$3:Q$1699,MATCH(CHP_check_vensim_data!$I82,PROTRA_capacity!$F$3:$F$1699,0))
)))</f>
        <v/>
      </c>
      <c r="V82" s="16" t="str">
        <f>IF(AND(INDEX(PROTRA_capacity!R$3:R$1699,MATCH(CHP_check_vensim_data!$H82,PROTRA_capacity!$F$3:$F$1699,0))&lt;&gt;0,INDEX(PROTRA_capacity!R$3:R$1699,MATCH(CHP_check_vensim_data!$I82,PROTRA_capacity!$F$3:$F$1699,0))=0),"elec 0, heat not",
IF(AND(INDEX(PROTRA_capacity!R$3:R$1699,MATCH(CHP_check_vensim_data!$I82,PROTRA_capacity!$F$3:$F$1699,0))&lt;&gt;0,INDEX(PROTRA_capacity!R$3:R$1699,MATCH(CHP_check_vensim_data!$H82,PROTRA_capacity!$F$3:$F$1699,0))=0),"heat 0, elec not",
IF(AND(INDEX(PROTRA_capacity!R$3:R$1699,MATCH(CHP_check_vensim_data!$I82,PROTRA_capacity!$F$3:$F$1699,0))=0,INDEX(PROTRA_capacity!R$3:R$1699,MATCH(CHP_check_vensim_data!$H82,PROTRA_capacity!$F$3:$F$1699,0))=0),"",
INDEX(PROTRA_capacity!R$3:R$1699,MATCH(CHP_check_vensim_data!$H82,PROTRA_capacity!$F$3:$F$1699,0))/INDEX(PROTRA_capacity!R$3:R$1699,MATCH(CHP_check_vensim_data!$I82,PROTRA_capacity!$F$3:$F$1699,0))
)))</f>
        <v/>
      </c>
      <c r="W82" s="16" t="str">
        <f>IF(AND(INDEX(PROTRA_capacity!S$3:S$1699,MATCH(CHP_check_vensim_data!$H82,PROTRA_capacity!$F$3:$F$1699,0))&lt;&gt;0,INDEX(PROTRA_capacity!S$3:S$1699,MATCH(CHP_check_vensim_data!$I82,PROTRA_capacity!$F$3:$F$1699,0))=0),"elec 0, heat not",
IF(AND(INDEX(PROTRA_capacity!S$3:S$1699,MATCH(CHP_check_vensim_data!$I82,PROTRA_capacity!$F$3:$F$1699,0))&lt;&gt;0,INDEX(PROTRA_capacity!S$3:S$1699,MATCH(CHP_check_vensim_data!$H82,PROTRA_capacity!$F$3:$F$1699,0))=0),"heat 0, elec not",
IF(AND(INDEX(PROTRA_capacity!S$3:S$1699,MATCH(CHP_check_vensim_data!$I82,PROTRA_capacity!$F$3:$F$1699,0))=0,INDEX(PROTRA_capacity!S$3:S$1699,MATCH(CHP_check_vensim_data!$H82,PROTRA_capacity!$F$3:$F$1699,0))=0),"",
INDEX(PROTRA_capacity!S$3:S$1699,MATCH(CHP_check_vensim_data!$H82,PROTRA_capacity!$F$3:$F$1699,0))/INDEX(PROTRA_capacity!S$3:S$1699,MATCH(CHP_check_vensim_data!$I82,PROTRA_capacity!$F$3:$F$1699,0))
)))</f>
        <v/>
      </c>
      <c r="X82" s="16" t="str">
        <f>IF(AND(INDEX(PROTRA_capacity!T$3:T$1699,MATCH(CHP_check_vensim_data!$H82,PROTRA_capacity!$F$3:$F$1699,0))&lt;&gt;0,INDEX(PROTRA_capacity!T$3:T$1699,MATCH(CHP_check_vensim_data!$I82,PROTRA_capacity!$F$3:$F$1699,0))=0),"elec 0, heat not",
IF(AND(INDEX(PROTRA_capacity!T$3:T$1699,MATCH(CHP_check_vensim_data!$I82,PROTRA_capacity!$F$3:$F$1699,0))&lt;&gt;0,INDEX(PROTRA_capacity!T$3:T$1699,MATCH(CHP_check_vensim_data!$H82,PROTRA_capacity!$F$3:$F$1699,0))=0),"heat 0, elec not",
IF(AND(INDEX(PROTRA_capacity!T$3:T$1699,MATCH(CHP_check_vensim_data!$I82,PROTRA_capacity!$F$3:$F$1699,0))=0,INDEX(PROTRA_capacity!T$3:T$1699,MATCH(CHP_check_vensim_data!$H82,PROTRA_capacity!$F$3:$F$1699,0))=0),"",
INDEX(PROTRA_capacity!T$3:T$1699,MATCH(CHP_check_vensim_data!$H82,PROTRA_capacity!$F$3:$F$1699,0))/INDEX(PROTRA_capacity!T$3:T$1699,MATCH(CHP_check_vensim_data!$I82,PROTRA_capacity!$F$3:$F$1699,0))
)))</f>
        <v/>
      </c>
      <c r="Y82" s="16" t="str">
        <f>IF(AND(INDEX(PROTRA_capacity!U$3:U$1699,MATCH(CHP_check_vensim_data!$H82,PROTRA_capacity!$F$3:$F$1699,0))&lt;&gt;0,INDEX(PROTRA_capacity!U$3:U$1699,MATCH(CHP_check_vensim_data!$I82,PROTRA_capacity!$F$3:$F$1699,0))=0),"elec 0, heat not",
IF(AND(INDEX(PROTRA_capacity!U$3:U$1699,MATCH(CHP_check_vensim_data!$I82,PROTRA_capacity!$F$3:$F$1699,0))&lt;&gt;0,INDEX(PROTRA_capacity!U$3:U$1699,MATCH(CHP_check_vensim_data!$H82,PROTRA_capacity!$F$3:$F$1699,0))=0),"heat 0, elec not",
IF(AND(INDEX(PROTRA_capacity!U$3:U$1699,MATCH(CHP_check_vensim_data!$I82,PROTRA_capacity!$F$3:$F$1699,0))=0,INDEX(PROTRA_capacity!U$3:U$1699,MATCH(CHP_check_vensim_data!$H82,PROTRA_capacity!$F$3:$F$1699,0))=0),"",
INDEX(PROTRA_capacity!U$3:U$1699,MATCH(CHP_check_vensim_data!$H82,PROTRA_capacity!$F$3:$F$1699,0))/INDEX(PROTRA_capacity!U$3:U$1699,MATCH(CHP_check_vensim_data!$I82,PROTRA_capacity!$F$3:$F$1699,0))
)))</f>
        <v/>
      </c>
      <c r="Z82" s="72" t="e">
        <f t="shared" si="40"/>
        <v>#DIV/0!</v>
      </c>
    </row>
    <row r="83" spans="1:26" x14ac:dyDescent="0.35">
      <c r="A83" t="s">
        <v>70</v>
      </c>
      <c r="B83" t="s">
        <v>41</v>
      </c>
      <c r="C83" t="str">
        <f t="shared" ref="C83:C85" si="47">A83&amp;"_"&amp;B83</f>
        <v>UK_TO_heat</v>
      </c>
      <c r="D83" t="str">
        <f t="shared" ref="D83:D85" si="48">IF(B83="TO_heat","PROTRA_CHP_HP_I","PROTRA_CHP_PP_I")</f>
        <v>PROTRA_CHP_HP_I</v>
      </c>
      <c r="E83" t="s">
        <v>0</v>
      </c>
      <c r="F83" t="str">
        <f t="shared" ref="F83:F85" si="49">MID(E83,8,3)</f>
        <v>CHP</v>
      </c>
      <c r="G83" t="str">
        <f t="shared" ref="G83:G102" si="50">RIGHT(E83,3)</f>
        <v>els</v>
      </c>
      <c r="H83" t="str">
        <f t="shared" ref="H83:H102" si="51">A83&amp;"TO_heat"&amp;E83</f>
        <v>UKTO_heatPROTRA_CHP_gas_fuels</v>
      </c>
      <c r="I83" t="str">
        <f t="shared" ref="I83:I102" si="52">A83&amp;"TO_elec"&amp;E83</f>
        <v>UKTO_elecPROTRA_CHP_gas_fuels</v>
      </c>
      <c r="J83" s="16" t="e">
        <f>IF(AND(INDEX(PROTRA_capacity!#REF!,MATCH(CHP_check_vensim_data!$H83,PROTRA_capacity!$F$3:$F$1699,0))&lt;&gt;0,INDEX(PROTRA_capacity!#REF!,MATCH(CHP_check_vensim_data!$I83,PROTRA_capacity!$F$3:$F$1699,0))=0),"elec 0, heat not",
IF(AND(INDEX(PROTRA_capacity!#REF!,MATCH(CHP_check_vensim_data!$I83,PROTRA_capacity!$F$3:$F$1699,0))&lt;&gt;0,INDEX(PROTRA_capacity!#REF!,MATCH(CHP_check_vensim_data!$H83,PROTRA_capacity!$F$3:$F$1699,0))=0),"heat 0, elec not",
IF(AND(INDEX(PROTRA_capacity!#REF!,MATCH(CHP_check_vensim_data!$I83,PROTRA_capacity!$F$3:$F$1699,0))=0,INDEX(PROTRA_capacity!#REF!,MATCH(CHP_check_vensim_data!$H83,PROTRA_capacity!$F$3:$F$1699,0))=0),"",
INDEX(PROTRA_capacity!#REF!,MATCH(CHP_check_vensim_data!$H83,PROTRA_capacity!$F$3:$F$1699,0))/INDEX(PROTRA_capacity!#REF!,MATCH(CHP_check_vensim_data!$I83,PROTRA_capacity!$F$3:$F$1699,0))
)))</f>
        <v>#REF!</v>
      </c>
      <c r="K83" s="16">
        <f>IF(AND(INDEX(PROTRA_capacity!G$3:G$1699,MATCH(CHP_check_vensim_data!$H83,PROTRA_capacity!$F$3:$F$1699,0))&lt;&gt;0,INDEX(PROTRA_capacity!G$3:G$1699,MATCH(CHP_check_vensim_data!$I83,PROTRA_capacity!$F$3:$F$1699,0))=0),"elec 0, heat not",
IF(AND(INDEX(PROTRA_capacity!G$3:G$1699,MATCH(CHP_check_vensim_data!$I83,PROTRA_capacity!$F$3:$F$1699,0))&lt;&gt;0,INDEX(PROTRA_capacity!G$3:G$1699,MATCH(CHP_check_vensim_data!$H83,PROTRA_capacity!$F$3:$F$1699,0))=0),"heat 0, elec not",
IF(AND(INDEX(PROTRA_capacity!G$3:G$1699,MATCH(CHP_check_vensim_data!$I83,PROTRA_capacity!$F$3:$F$1699,0))=0,INDEX(PROTRA_capacity!G$3:G$1699,MATCH(CHP_check_vensim_data!$H83,PROTRA_capacity!$F$3:$F$1699,0))=0),"",
INDEX(PROTRA_capacity!G$3:G$1699,MATCH(CHP_check_vensim_data!$H83,PROTRA_capacity!$F$3:$F$1699,0))/INDEX(PROTRA_capacity!G$3:G$1699,MATCH(CHP_check_vensim_data!$I83,PROTRA_capacity!$F$3:$F$1699,0))
)))</f>
        <v>4.1162438278162421</v>
      </c>
      <c r="L83" s="16">
        <f>IF(AND(INDEX(PROTRA_capacity!H$3:H$1699,MATCH(CHP_check_vensim_data!$H83,PROTRA_capacity!$F$3:$F$1699,0))&lt;&gt;0,INDEX(PROTRA_capacity!H$3:H$1699,MATCH(CHP_check_vensim_data!$I83,PROTRA_capacity!$F$3:$F$1699,0))=0),"elec 0, heat not",
IF(AND(INDEX(PROTRA_capacity!H$3:H$1699,MATCH(CHP_check_vensim_data!$I83,PROTRA_capacity!$F$3:$F$1699,0))&lt;&gt;0,INDEX(PROTRA_capacity!H$3:H$1699,MATCH(CHP_check_vensim_data!$H83,PROTRA_capacity!$F$3:$F$1699,0))=0),"heat 0, elec not",
IF(AND(INDEX(PROTRA_capacity!H$3:H$1699,MATCH(CHP_check_vensim_data!$I83,PROTRA_capacity!$F$3:$F$1699,0))=0,INDEX(PROTRA_capacity!H$3:H$1699,MATCH(CHP_check_vensim_data!$H83,PROTRA_capacity!$F$3:$F$1699,0))=0),"",
INDEX(PROTRA_capacity!H$3:H$1699,MATCH(CHP_check_vensim_data!$H83,PROTRA_capacity!$F$3:$F$1699,0))/INDEX(PROTRA_capacity!H$3:H$1699,MATCH(CHP_check_vensim_data!$I83,PROTRA_capacity!$F$3:$F$1699,0))
)))</f>
        <v>3.9930149813015796</v>
      </c>
      <c r="M83" s="16">
        <f>IF(AND(INDEX(PROTRA_capacity!I$3:I$1699,MATCH(CHP_check_vensim_data!$H83,PROTRA_capacity!$F$3:$F$1699,0))&lt;&gt;0,INDEX(PROTRA_capacity!I$3:I$1699,MATCH(CHP_check_vensim_data!$I83,PROTRA_capacity!$F$3:$F$1699,0))=0),"elec 0, heat not",
IF(AND(INDEX(PROTRA_capacity!I$3:I$1699,MATCH(CHP_check_vensim_data!$I83,PROTRA_capacity!$F$3:$F$1699,0))&lt;&gt;0,INDEX(PROTRA_capacity!I$3:I$1699,MATCH(CHP_check_vensim_data!$H83,PROTRA_capacity!$F$3:$F$1699,0))=0),"heat 0, elec not",
IF(AND(INDEX(PROTRA_capacity!I$3:I$1699,MATCH(CHP_check_vensim_data!$I83,PROTRA_capacity!$F$3:$F$1699,0))=0,INDEX(PROTRA_capacity!I$3:I$1699,MATCH(CHP_check_vensim_data!$H83,PROTRA_capacity!$F$3:$F$1699,0))=0),"",
INDEX(PROTRA_capacity!I$3:I$1699,MATCH(CHP_check_vensim_data!$H83,PROTRA_capacity!$F$3:$F$1699,0))/INDEX(PROTRA_capacity!I$3:I$1699,MATCH(CHP_check_vensim_data!$I83,PROTRA_capacity!$F$3:$F$1699,0))
)))</f>
        <v>3.970106272319319</v>
      </c>
      <c r="N83" s="16">
        <f>IF(AND(INDEX(PROTRA_capacity!J$3:J$1699,MATCH(CHP_check_vensim_data!$H83,PROTRA_capacity!$F$3:$F$1699,0))&lt;&gt;0,INDEX(PROTRA_capacity!J$3:J$1699,MATCH(CHP_check_vensim_data!$I83,PROTRA_capacity!$F$3:$F$1699,0))=0),"elec 0, heat not",
IF(AND(INDEX(PROTRA_capacity!J$3:J$1699,MATCH(CHP_check_vensim_data!$I83,PROTRA_capacity!$F$3:$F$1699,0))&lt;&gt;0,INDEX(PROTRA_capacity!J$3:J$1699,MATCH(CHP_check_vensim_data!$H83,PROTRA_capacity!$F$3:$F$1699,0))=0),"heat 0, elec not",
IF(AND(INDEX(PROTRA_capacity!J$3:J$1699,MATCH(CHP_check_vensim_data!$I83,PROTRA_capacity!$F$3:$F$1699,0))=0,INDEX(PROTRA_capacity!J$3:J$1699,MATCH(CHP_check_vensim_data!$H83,PROTRA_capacity!$F$3:$F$1699,0))=0),"",
INDEX(PROTRA_capacity!J$3:J$1699,MATCH(CHP_check_vensim_data!$H83,PROTRA_capacity!$F$3:$F$1699,0))/INDEX(PROTRA_capacity!J$3:J$1699,MATCH(CHP_check_vensim_data!$I83,PROTRA_capacity!$F$3:$F$1699,0))
)))</f>
        <v>4.0525799553839024</v>
      </c>
      <c r="O83" s="16">
        <f>IF(AND(INDEX(PROTRA_capacity!K$3:K$1699,MATCH(CHP_check_vensim_data!$H83,PROTRA_capacity!$F$3:$F$1699,0))&lt;&gt;0,INDEX(PROTRA_capacity!K$3:K$1699,MATCH(CHP_check_vensim_data!$I83,PROTRA_capacity!$F$3:$F$1699,0))=0),"elec 0, heat not",
IF(AND(INDEX(PROTRA_capacity!K$3:K$1699,MATCH(CHP_check_vensim_data!$I83,PROTRA_capacity!$F$3:$F$1699,0))&lt;&gt;0,INDEX(PROTRA_capacity!K$3:K$1699,MATCH(CHP_check_vensim_data!$H83,PROTRA_capacity!$F$3:$F$1699,0))=0),"heat 0, elec not",
IF(AND(INDEX(PROTRA_capacity!K$3:K$1699,MATCH(CHP_check_vensim_data!$I83,PROTRA_capacity!$F$3:$F$1699,0))=0,INDEX(PROTRA_capacity!K$3:K$1699,MATCH(CHP_check_vensim_data!$H83,PROTRA_capacity!$F$3:$F$1699,0))=0),"",
INDEX(PROTRA_capacity!K$3:K$1699,MATCH(CHP_check_vensim_data!$H83,PROTRA_capacity!$F$3:$F$1699,0))/INDEX(PROTRA_capacity!K$3:K$1699,MATCH(CHP_check_vensim_data!$I83,PROTRA_capacity!$F$3:$F$1699,0))
)))</f>
        <v>3.7319375459085307</v>
      </c>
      <c r="P83" s="16">
        <f>IF(AND(INDEX(PROTRA_capacity!L$3:L$1699,MATCH(CHP_check_vensim_data!$H83,PROTRA_capacity!$F$3:$F$1699,0))&lt;&gt;0,INDEX(PROTRA_capacity!L$3:L$1699,MATCH(CHP_check_vensim_data!$I83,PROTRA_capacity!$F$3:$F$1699,0))=0),"elec 0, heat not",
IF(AND(INDEX(PROTRA_capacity!L$3:L$1699,MATCH(CHP_check_vensim_data!$I83,PROTRA_capacity!$F$3:$F$1699,0))&lt;&gt;0,INDEX(PROTRA_capacity!L$3:L$1699,MATCH(CHP_check_vensim_data!$H83,PROTRA_capacity!$F$3:$F$1699,0))=0),"heat 0, elec not",
IF(AND(INDEX(PROTRA_capacity!L$3:L$1699,MATCH(CHP_check_vensim_data!$I83,PROTRA_capacity!$F$3:$F$1699,0))=0,INDEX(PROTRA_capacity!L$3:L$1699,MATCH(CHP_check_vensim_data!$H83,PROTRA_capacity!$F$3:$F$1699,0))=0),"",
INDEX(PROTRA_capacity!L$3:L$1699,MATCH(CHP_check_vensim_data!$H83,PROTRA_capacity!$F$3:$F$1699,0))/INDEX(PROTRA_capacity!L$3:L$1699,MATCH(CHP_check_vensim_data!$I83,PROTRA_capacity!$F$3:$F$1699,0))
)))</f>
        <v>3.7704780552534785</v>
      </c>
      <c r="Q83" s="16">
        <f>IF(AND(INDEX(PROTRA_capacity!M$3:M$1699,MATCH(CHP_check_vensim_data!$H83,PROTRA_capacity!$F$3:$F$1699,0))&lt;&gt;0,INDEX(PROTRA_capacity!M$3:M$1699,MATCH(CHP_check_vensim_data!$I83,PROTRA_capacity!$F$3:$F$1699,0))=0),"elec 0, heat not",
IF(AND(INDEX(PROTRA_capacity!M$3:M$1699,MATCH(CHP_check_vensim_data!$I83,PROTRA_capacity!$F$3:$F$1699,0))&lt;&gt;0,INDEX(PROTRA_capacity!M$3:M$1699,MATCH(CHP_check_vensim_data!$H83,PROTRA_capacity!$F$3:$F$1699,0))=0),"heat 0, elec not",
IF(AND(INDEX(PROTRA_capacity!M$3:M$1699,MATCH(CHP_check_vensim_data!$I83,PROTRA_capacity!$F$3:$F$1699,0))=0,INDEX(PROTRA_capacity!M$3:M$1699,MATCH(CHP_check_vensim_data!$H83,PROTRA_capacity!$F$3:$F$1699,0))=0),"",
INDEX(PROTRA_capacity!M$3:M$1699,MATCH(CHP_check_vensim_data!$H83,PROTRA_capacity!$F$3:$F$1699,0))/INDEX(PROTRA_capacity!M$3:M$1699,MATCH(CHP_check_vensim_data!$I83,PROTRA_capacity!$F$3:$F$1699,0))
)))</f>
        <v>3.7795325002271705</v>
      </c>
      <c r="R83" s="16">
        <f>IF(AND(INDEX(PROTRA_capacity!N$3:N$1699,MATCH(CHP_check_vensim_data!$H83,PROTRA_capacity!$F$3:$F$1699,0))&lt;&gt;0,INDEX(PROTRA_capacity!N$3:N$1699,MATCH(CHP_check_vensim_data!$I83,PROTRA_capacity!$F$3:$F$1699,0))=0),"elec 0, heat not",
IF(AND(INDEX(PROTRA_capacity!N$3:N$1699,MATCH(CHP_check_vensim_data!$I83,PROTRA_capacity!$F$3:$F$1699,0))&lt;&gt;0,INDEX(PROTRA_capacity!N$3:N$1699,MATCH(CHP_check_vensim_data!$H83,PROTRA_capacity!$F$3:$F$1699,0))=0),"heat 0, elec not",
IF(AND(INDEX(PROTRA_capacity!N$3:N$1699,MATCH(CHP_check_vensim_data!$I83,PROTRA_capacity!$F$3:$F$1699,0))=0,INDEX(PROTRA_capacity!N$3:N$1699,MATCH(CHP_check_vensim_data!$H83,PROTRA_capacity!$F$3:$F$1699,0))=0),"",
INDEX(PROTRA_capacity!N$3:N$1699,MATCH(CHP_check_vensim_data!$H83,PROTRA_capacity!$F$3:$F$1699,0))/INDEX(PROTRA_capacity!N$3:N$1699,MATCH(CHP_check_vensim_data!$I83,PROTRA_capacity!$F$3:$F$1699,0))
)))</f>
        <v>3.7439185417745051</v>
      </c>
      <c r="S83" s="16">
        <f>IF(AND(INDEX(PROTRA_capacity!O$3:O$1699,MATCH(CHP_check_vensim_data!$H83,PROTRA_capacity!$F$3:$F$1699,0))&lt;&gt;0,INDEX(PROTRA_capacity!O$3:O$1699,MATCH(CHP_check_vensim_data!$I83,PROTRA_capacity!$F$3:$F$1699,0))=0),"elec 0, heat not",
IF(AND(INDEX(PROTRA_capacity!O$3:O$1699,MATCH(CHP_check_vensim_data!$I83,PROTRA_capacity!$F$3:$F$1699,0))&lt;&gt;0,INDEX(PROTRA_capacity!O$3:O$1699,MATCH(CHP_check_vensim_data!$H83,PROTRA_capacity!$F$3:$F$1699,0))=0),"heat 0, elec not",
IF(AND(INDEX(PROTRA_capacity!O$3:O$1699,MATCH(CHP_check_vensim_data!$I83,PROTRA_capacity!$F$3:$F$1699,0))=0,INDEX(PROTRA_capacity!O$3:O$1699,MATCH(CHP_check_vensim_data!$H83,PROTRA_capacity!$F$3:$F$1699,0))=0),"",
INDEX(PROTRA_capacity!O$3:O$1699,MATCH(CHP_check_vensim_data!$H83,PROTRA_capacity!$F$3:$F$1699,0))/INDEX(PROTRA_capacity!O$3:O$1699,MATCH(CHP_check_vensim_data!$I83,PROTRA_capacity!$F$3:$F$1699,0))
)))</f>
        <v>3.77447597669947</v>
      </c>
      <c r="T83" s="16">
        <f>IF(AND(INDEX(PROTRA_capacity!P$3:P$1699,MATCH(CHP_check_vensim_data!$H83,PROTRA_capacity!$F$3:$F$1699,0))&lt;&gt;0,INDEX(PROTRA_capacity!P$3:P$1699,MATCH(CHP_check_vensim_data!$I83,PROTRA_capacity!$F$3:$F$1699,0))=0),"elec 0, heat not",
IF(AND(INDEX(PROTRA_capacity!P$3:P$1699,MATCH(CHP_check_vensim_data!$I83,PROTRA_capacity!$F$3:$F$1699,0))&lt;&gt;0,INDEX(PROTRA_capacity!P$3:P$1699,MATCH(CHP_check_vensim_data!$H83,PROTRA_capacity!$F$3:$F$1699,0))=0),"heat 0, elec not",
IF(AND(INDEX(PROTRA_capacity!P$3:P$1699,MATCH(CHP_check_vensim_data!$I83,PROTRA_capacity!$F$3:$F$1699,0))=0,INDEX(PROTRA_capacity!P$3:P$1699,MATCH(CHP_check_vensim_data!$H83,PROTRA_capacity!$F$3:$F$1699,0))=0),"",
INDEX(PROTRA_capacity!P$3:P$1699,MATCH(CHP_check_vensim_data!$H83,PROTRA_capacity!$F$3:$F$1699,0))/INDEX(PROTRA_capacity!P$3:P$1699,MATCH(CHP_check_vensim_data!$I83,PROTRA_capacity!$F$3:$F$1699,0))
)))</f>
        <v>3.5195590571375113</v>
      </c>
      <c r="U83" s="16">
        <f>IF(AND(INDEX(PROTRA_capacity!Q$3:Q$1699,MATCH(CHP_check_vensim_data!$H83,PROTRA_capacity!$F$3:$F$1699,0))&lt;&gt;0,INDEX(PROTRA_capacity!Q$3:Q$1699,MATCH(CHP_check_vensim_data!$I83,PROTRA_capacity!$F$3:$F$1699,0))=0),"elec 0, heat not",
IF(AND(INDEX(PROTRA_capacity!Q$3:Q$1699,MATCH(CHP_check_vensim_data!$I83,PROTRA_capacity!$F$3:$F$1699,0))&lt;&gt;0,INDEX(PROTRA_capacity!Q$3:Q$1699,MATCH(CHP_check_vensim_data!$H83,PROTRA_capacity!$F$3:$F$1699,0))=0),"heat 0, elec not",
IF(AND(INDEX(PROTRA_capacity!Q$3:Q$1699,MATCH(CHP_check_vensim_data!$I83,PROTRA_capacity!$F$3:$F$1699,0))=0,INDEX(PROTRA_capacity!Q$3:Q$1699,MATCH(CHP_check_vensim_data!$H83,PROTRA_capacity!$F$3:$F$1699,0))=0),"",
INDEX(PROTRA_capacity!Q$3:Q$1699,MATCH(CHP_check_vensim_data!$H83,PROTRA_capacity!$F$3:$F$1699,0))/INDEX(PROTRA_capacity!Q$3:Q$1699,MATCH(CHP_check_vensim_data!$I83,PROTRA_capacity!$F$3:$F$1699,0))
)))</f>
        <v>3.5171519942546396</v>
      </c>
      <c r="V83" s="16">
        <f>IF(AND(INDEX(PROTRA_capacity!R$3:R$1699,MATCH(CHP_check_vensim_data!$H83,PROTRA_capacity!$F$3:$F$1699,0))&lt;&gt;0,INDEX(PROTRA_capacity!R$3:R$1699,MATCH(CHP_check_vensim_data!$I83,PROTRA_capacity!$F$3:$F$1699,0))=0),"elec 0, heat not",
IF(AND(INDEX(PROTRA_capacity!R$3:R$1699,MATCH(CHP_check_vensim_data!$I83,PROTRA_capacity!$F$3:$F$1699,0))&lt;&gt;0,INDEX(PROTRA_capacity!R$3:R$1699,MATCH(CHP_check_vensim_data!$H83,PROTRA_capacity!$F$3:$F$1699,0))=0),"heat 0, elec not",
IF(AND(INDEX(PROTRA_capacity!R$3:R$1699,MATCH(CHP_check_vensim_data!$I83,PROTRA_capacity!$F$3:$F$1699,0))=0,INDEX(PROTRA_capacity!R$3:R$1699,MATCH(CHP_check_vensim_data!$H83,PROTRA_capacity!$F$3:$F$1699,0))=0),"",
INDEX(PROTRA_capacity!R$3:R$1699,MATCH(CHP_check_vensim_data!$H83,PROTRA_capacity!$F$3:$F$1699,0))/INDEX(PROTRA_capacity!R$3:R$1699,MATCH(CHP_check_vensim_data!$I83,PROTRA_capacity!$F$3:$F$1699,0))
)))</f>
        <v>3.4777528610752855</v>
      </c>
      <c r="W83" s="16">
        <f>IF(AND(INDEX(PROTRA_capacity!S$3:S$1699,MATCH(CHP_check_vensim_data!$H83,PROTRA_capacity!$F$3:$F$1699,0))&lt;&gt;0,INDEX(PROTRA_capacity!S$3:S$1699,MATCH(CHP_check_vensim_data!$I83,PROTRA_capacity!$F$3:$F$1699,0))=0),"elec 0, heat not",
IF(AND(INDEX(PROTRA_capacity!S$3:S$1699,MATCH(CHP_check_vensim_data!$I83,PROTRA_capacity!$F$3:$F$1699,0))&lt;&gt;0,INDEX(PROTRA_capacity!S$3:S$1699,MATCH(CHP_check_vensim_data!$H83,PROTRA_capacity!$F$3:$F$1699,0))=0),"heat 0, elec not",
IF(AND(INDEX(PROTRA_capacity!S$3:S$1699,MATCH(CHP_check_vensim_data!$I83,PROTRA_capacity!$F$3:$F$1699,0))=0,INDEX(PROTRA_capacity!S$3:S$1699,MATCH(CHP_check_vensim_data!$H83,PROTRA_capacity!$F$3:$F$1699,0))=0),"",
INDEX(PROTRA_capacity!S$3:S$1699,MATCH(CHP_check_vensim_data!$H83,PROTRA_capacity!$F$3:$F$1699,0))/INDEX(PROTRA_capacity!S$3:S$1699,MATCH(CHP_check_vensim_data!$I83,PROTRA_capacity!$F$3:$F$1699,0))
)))</f>
        <v>3.4528481475091919</v>
      </c>
      <c r="X83" s="16">
        <f>IF(AND(INDEX(PROTRA_capacity!T$3:T$1699,MATCH(CHP_check_vensim_data!$H83,PROTRA_capacity!$F$3:$F$1699,0))&lt;&gt;0,INDEX(PROTRA_capacity!T$3:T$1699,MATCH(CHP_check_vensim_data!$I83,PROTRA_capacity!$F$3:$F$1699,0))=0),"elec 0, heat not",
IF(AND(INDEX(PROTRA_capacity!T$3:T$1699,MATCH(CHP_check_vensim_data!$I83,PROTRA_capacity!$F$3:$F$1699,0))&lt;&gt;0,INDEX(PROTRA_capacity!T$3:T$1699,MATCH(CHP_check_vensim_data!$H83,PROTRA_capacity!$F$3:$F$1699,0))=0),"heat 0, elec not",
IF(AND(INDEX(PROTRA_capacity!T$3:T$1699,MATCH(CHP_check_vensim_data!$I83,PROTRA_capacity!$F$3:$F$1699,0))=0,INDEX(PROTRA_capacity!T$3:T$1699,MATCH(CHP_check_vensim_data!$H83,PROTRA_capacity!$F$3:$F$1699,0))=0),"",
INDEX(PROTRA_capacity!T$3:T$1699,MATCH(CHP_check_vensim_data!$H83,PROTRA_capacity!$F$3:$F$1699,0))/INDEX(PROTRA_capacity!T$3:T$1699,MATCH(CHP_check_vensim_data!$I83,PROTRA_capacity!$F$3:$F$1699,0))
)))</f>
        <v>3.4801120109452524</v>
      </c>
      <c r="Y83" s="16">
        <f>IF(AND(INDEX(PROTRA_capacity!U$3:U$1699,MATCH(CHP_check_vensim_data!$H83,PROTRA_capacity!$F$3:$F$1699,0))&lt;&gt;0,INDEX(PROTRA_capacity!U$3:U$1699,MATCH(CHP_check_vensim_data!$I83,PROTRA_capacity!$F$3:$F$1699,0))=0),"elec 0, heat not",
IF(AND(INDEX(PROTRA_capacity!U$3:U$1699,MATCH(CHP_check_vensim_data!$I83,PROTRA_capacity!$F$3:$F$1699,0))&lt;&gt;0,INDEX(PROTRA_capacity!U$3:U$1699,MATCH(CHP_check_vensim_data!$H83,PROTRA_capacity!$F$3:$F$1699,0))=0),"heat 0, elec not",
IF(AND(INDEX(PROTRA_capacity!U$3:U$1699,MATCH(CHP_check_vensim_data!$I83,PROTRA_capacity!$F$3:$F$1699,0))=0,INDEX(PROTRA_capacity!U$3:U$1699,MATCH(CHP_check_vensim_data!$H83,PROTRA_capacity!$F$3:$F$1699,0))=0),"",
INDEX(PROTRA_capacity!U$3:U$1699,MATCH(CHP_check_vensim_data!$H83,PROTRA_capacity!$F$3:$F$1699,0))/INDEX(PROTRA_capacity!U$3:U$1699,MATCH(CHP_check_vensim_data!$I83,PROTRA_capacity!$F$3:$F$1699,0))
)))</f>
        <v>3.5269550504471012</v>
      </c>
      <c r="Z83" s="72">
        <f t="shared" si="40"/>
        <v>3.486638402967182</v>
      </c>
    </row>
    <row r="84" spans="1:26" x14ac:dyDescent="0.35">
      <c r="A84" t="s">
        <v>70</v>
      </c>
      <c r="B84" t="s">
        <v>41</v>
      </c>
      <c r="C84" t="str">
        <f t="shared" si="47"/>
        <v>UK_TO_heat</v>
      </c>
      <c r="D84" t="str">
        <f t="shared" si="48"/>
        <v>PROTRA_CHP_HP_I</v>
      </c>
      <c r="E84" t="s">
        <v>1</v>
      </c>
      <c r="F84" t="str">
        <f t="shared" si="49"/>
        <v>CHP</v>
      </c>
      <c r="G84" t="str">
        <f t="shared" si="50"/>
        <v>CCS</v>
      </c>
      <c r="H84" t="str">
        <f t="shared" si="51"/>
        <v>UKTO_heatPROTRA_CHP_gas_fuels_CCS</v>
      </c>
      <c r="I84" t="str">
        <f t="shared" si="52"/>
        <v>UKTO_elecPROTRA_CHP_gas_fuels_CCS</v>
      </c>
      <c r="J84" s="16" t="e">
        <f>IF(AND(INDEX(PROTRA_capacity!#REF!,MATCH(CHP_check_vensim_data!$H84,PROTRA_capacity!$F$3:$F$1699,0))&lt;&gt;0,INDEX(PROTRA_capacity!#REF!,MATCH(CHP_check_vensim_data!$I84,PROTRA_capacity!$F$3:$F$1699,0))=0),"elec 0, heat not",
IF(AND(INDEX(PROTRA_capacity!#REF!,MATCH(CHP_check_vensim_data!$I84,PROTRA_capacity!$F$3:$F$1699,0))&lt;&gt;0,INDEX(PROTRA_capacity!#REF!,MATCH(CHP_check_vensim_data!$H84,PROTRA_capacity!$F$3:$F$1699,0))=0),"heat 0, elec not",
IF(AND(INDEX(PROTRA_capacity!#REF!,MATCH(CHP_check_vensim_data!$I84,PROTRA_capacity!$F$3:$F$1699,0))=0,INDEX(PROTRA_capacity!#REF!,MATCH(CHP_check_vensim_data!$H84,PROTRA_capacity!$F$3:$F$1699,0))=0),"",
INDEX(PROTRA_capacity!#REF!,MATCH(CHP_check_vensim_data!$H84,PROTRA_capacity!$F$3:$F$1699,0))/INDEX(PROTRA_capacity!#REF!,MATCH(CHP_check_vensim_data!$I84,PROTRA_capacity!$F$3:$F$1699,0))
)))</f>
        <v>#REF!</v>
      </c>
      <c r="K84" s="16" t="str">
        <f>IF(AND(INDEX(PROTRA_capacity!G$3:G$1699,MATCH(CHP_check_vensim_data!$H84,PROTRA_capacity!$F$3:$F$1699,0))&lt;&gt;0,INDEX(PROTRA_capacity!G$3:G$1699,MATCH(CHP_check_vensim_data!$I84,PROTRA_capacity!$F$3:$F$1699,0))=0),"elec 0, heat not",
IF(AND(INDEX(PROTRA_capacity!G$3:G$1699,MATCH(CHP_check_vensim_data!$I84,PROTRA_capacity!$F$3:$F$1699,0))&lt;&gt;0,INDEX(PROTRA_capacity!G$3:G$1699,MATCH(CHP_check_vensim_data!$H84,PROTRA_capacity!$F$3:$F$1699,0))=0),"heat 0, elec not",
IF(AND(INDEX(PROTRA_capacity!G$3:G$1699,MATCH(CHP_check_vensim_data!$I84,PROTRA_capacity!$F$3:$F$1699,0))=0,INDEX(PROTRA_capacity!G$3:G$1699,MATCH(CHP_check_vensim_data!$H84,PROTRA_capacity!$F$3:$F$1699,0))=0),"",
INDEX(PROTRA_capacity!G$3:G$1699,MATCH(CHP_check_vensim_data!$H84,PROTRA_capacity!$F$3:$F$1699,0))/INDEX(PROTRA_capacity!G$3:G$1699,MATCH(CHP_check_vensim_data!$I84,PROTRA_capacity!$F$3:$F$1699,0))
)))</f>
        <v/>
      </c>
      <c r="L84" s="16" t="str">
        <f>IF(AND(INDEX(PROTRA_capacity!H$3:H$1699,MATCH(CHP_check_vensim_data!$H84,PROTRA_capacity!$F$3:$F$1699,0))&lt;&gt;0,INDEX(PROTRA_capacity!H$3:H$1699,MATCH(CHP_check_vensim_data!$I84,PROTRA_capacity!$F$3:$F$1699,0))=0),"elec 0, heat not",
IF(AND(INDEX(PROTRA_capacity!H$3:H$1699,MATCH(CHP_check_vensim_data!$I84,PROTRA_capacity!$F$3:$F$1699,0))&lt;&gt;0,INDEX(PROTRA_capacity!H$3:H$1699,MATCH(CHP_check_vensim_data!$H84,PROTRA_capacity!$F$3:$F$1699,0))=0),"heat 0, elec not",
IF(AND(INDEX(PROTRA_capacity!H$3:H$1699,MATCH(CHP_check_vensim_data!$I84,PROTRA_capacity!$F$3:$F$1699,0))=0,INDEX(PROTRA_capacity!H$3:H$1699,MATCH(CHP_check_vensim_data!$H84,PROTRA_capacity!$F$3:$F$1699,0))=0),"",
INDEX(PROTRA_capacity!H$3:H$1699,MATCH(CHP_check_vensim_data!$H84,PROTRA_capacity!$F$3:$F$1699,0))/INDEX(PROTRA_capacity!H$3:H$1699,MATCH(CHP_check_vensim_data!$I84,PROTRA_capacity!$F$3:$F$1699,0))
)))</f>
        <v/>
      </c>
      <c r="M84" s="16" t="str">
        <f>IF(AND(INDEX(PROTRA_capacity!I$3:I$1699,MATCH(CHP_check_vensim_data!$H84,PROTRA_capacity!$F$3:$F$1699,0))&lt;&gt;0,INDEX(PROTRA_capacity!I$3:I$1699,MATCH(CHP_check_vensim_data!$I84,PROTRA_capacity!$F$3:$F$1699,0))=0),"elec 0, heat not",
IF(AND(INDEX(PROTRA_capacity!I$3:I$1699,MATCH(CHP_check_vensim_data!$I84,PROTRA_capacity!$F$3:$F$1699,0))&lt;&gt;0,INDEX(PROTRA_capacity!I$3:I$1699,MATCH(CHP_check_vensim_data!$H84,PROTRA_capacity!$F$3:$F$1699,0))=0),"heat 0, elec not",
IF(AND(INDEX(PROTRA_capacity!I$3:I$1699,MATCH(CHP_check_vensim_data!$I84,PROTRA_capacity!$F$3:$F$1699,0))=0,INDEX(PROTRA_capacity!I$3:I$1699,MATCH(CHP_check_vensim_data!$H84,PROTRA_capacity!$F$3:$F$1699,0))=0),"",
INDEX(PROTRA_capacity!I$3:I$1699,MATCH(CHP_check_vensim_data!$H84,PROTRA_capacity!$F$3:$F$1699,0))/INDEX(PROTRA_capacity!I$3:I$1699,MATCH(CHP_check_vensim_data!$I84,PROTRA_capacity!$F$3:$F$1699,0))
)))</f>
        <v/>
      </c>
      <c r="N84" s="16" t="str">
        <f>IF(AND(INDEX(PROTRA_capacity!J$3:J$1699,MATCH(CHP_check_vensim_data!$H84,PROTRA_capacity!$F$3:$F$1699,0))&lt;&gt;0,INDEX(PROTRA_capacity!J$3:J$1699,MATCH(CHP_check_vensim_data!$I84,PROTRA_capacity!$F$3:$F$1699,0))=0),"elec 0, heat not",
IF(AND(INDEX(PROTRA_capacity!J$3:J$1699,MATCH(CHP_check_vensim_data!$I84,PROTRA_capacity!$F$3:$F$1699,0))&lt;&gt;0,INDEX(PROTRA_capacity!J$3:J$1699,MATCH(CHP_check_vensim_data!$H84,PROTRA_capacity!$F$3:$F$1699,0))=0),"heat 0, elec not",
IF(AND(INDEX(PROTRA_capacity!J$3:J$1699,MATCH(CHP_check_vensim_data!$I84,PROTRA_capacity!$F$3:$F$1699,0))=0,INDEX(PROTRA_capacity!J$3:J$1699,MATCH(CHP_check_vensim_data!$H84,PROTRA_capacity!$F$3:$F$1699,0))=0),"",
INDEX(PROTRA_capacity!J$3:J$1699,MATCH(CHP_check_vensim_data!$H84,PROTRA_capacity!$F$3:$F$1699,0))/INDEX(PROTRA_capacity!J$3:J$1699,MATCH(CHP_check_vensim_data!$I84,PROTRA_capacity!$F$3:$F$1699,0))
)))</f>
        <v/>
      </c>
      <c r="O84" s="16" t="str">
        <f>IF(AND(INDEX(PROTRA_capacity!K$3:K$1699,MATCH(CHP_check_vensim_data!$H84,PROTRA_capacity!$F$3:$F$1699,0))&lt;&gt;0,INDEX(PROTRA_capacity!K$3:K$1699,MATCH(CHP_check_vensim_data!$I84,PROTRA_capacity!$F$3:$F$1699,0))=0),"elec 0, heat not",
IF(AND(INDEX(PROTRA_capacity!K$3:K$1699,MATCH(CHP_check_vensim_data!$I84,PROTRA_capacity!$F$3:$F$1699,0))&lt;&gt;0,INDEX(PROTRA_capacity!K$3:K$1699,MATCH(CHP_check_vensim_data!$H84,PROTRA_capacity!$F$3:$F$1699,0))=0),"heat 0, elec not",
IF(AND(INDEX(PROTRA_capacity!K$3:K$1699,MATCH(CHP_check_vensim_data!$I84,PROTRA_capacity!$F$3:$F$1699,0))=0,INDEX(PROTRA_capacity!K$3:K$1699,MATCH(CHP_check_vensim_data!$H84,PROTRA_capacity!$F$3:$F$1699,0))=0),"",
INDEX(PROTRA_capacity!K$3:K$1699,MATCH(CHP_check_vensim_data!$H84,PROTRA_capacity!$F$3:$F$1699,0))/INDEX(PROTRA_capacity!K$3:K$1699,MATCH(CHP_check_vensim_data!$I84,PROTRA_capacity!$F$3:$F$1699,0))
)))</f>
        <v/>
      </c>
      <c r="P84" s="16" t="str">
        <f>IF(AND(INDEX(PROTRA_capacity!L$3:L$1699,MATCH(CHP_check_vensim_data!$H84,PROTRA_capacity!$F$3:$F$1699,0))&lt;&gt;0,INDEX(PROTRA_capacity!L$3:L$1699,MATCH(CHP_check_vensim_data!$I84,PROTRA_capacity!$F$3:$F$1699,0))=0),"elec 0, heat not",
IF(AND(INDEX(PROTRA_capacity!L$3:L$1699,MATCH(CHP_check_vensim_data!$I84,PROTRA_capacity!$F$3:$F$1699,0))&lt;&gt;0,INDEX(PROTRA_capacity!L$3:L$1699,MATCH(CHP_check_vensim_data!$H84,PROTRA_capacity!$F$3:$F$1699,0))=0),"heat 0, elec not",
IF(AND(INDEX(PROTRA_capacity!L$3:L$1699,MATCH(CHP_check_vensim_data!$I84,PROTRA_capacity!$F$3:$F$1699,0))=0,INDEX(PROTRA_capacity!L$3:L$1699,MATCH(CHP_check_vensim_data!$H84,PROTRA_capacity!$F$3:$F$1699,0))=0),"",
INDEX(PROTRA_capacity!L$3:L$1699,MATCH(CHP_check_vensim_data!$H84,PROTRA_capacity!$F$3:$F$1699,0))/INDEX(PROTRA_capacity!L$3:L$1699,MATCH(CHP_check_vensim_data!$I84,PROTRA_capacity!$F$3:$F$1699,0))
)))</f>
        <v/>
      </c>
      <c r="Q84" s="16" t="str">
        <f>IF(AND(INDEX(PROTRA_capacity!M$3:M$1699,MATCH(CHP_check_vensim_data!$H84,PROTRA_capacity!$F$3:$F$1699,0))&lt;&gt;0,INDEX(PROTRA_capacity!M$3:M$1699,MATCH(CHP_check_vensim_data!$I84,PROTRA_capacity!$F$3:$F$1699,0))=0),"elec 0, heat not",
IF(AND(INDEX(PROTRA_capacity!M$3:M$1699,MATCH(CHP_check_vensim_data!$I84,PROTRA_capacity!$F$3:$F$1699,0))&lt;&gt;0,INDEX(PROTRA_capacity!M$3:M$1699,MATCH(CHP_check_vensim_data!$H84,PROTRA_capacity!$F$3:$F$1699,0))=0),"heat 0, elec not",
IF(AND(INDEX(PROTRA_capacity!M$3:M$1699,MATCH(CHP_check_vensim_data!$I84,PROTRA_capacity!$F$3:$F$1699,0))=0,INDEX(PROTRA_capacity!M$3:M$1699,MATCH(CHP_check_vensim_data!$H84,PROTRA_capacity!$F$3:$F$1699,0))=0),"",
INDEX(PROTRA_capacity!M$3:M$1699,MATCH(CHP_check_vensim_data!$H84,PROTRA_capacity!$F$3:$F$1699,0))/INDEX(PROTRA_capacity!M$3:M$1699,MATCH(CHP_check_vensim_data!$I84,PROTRA_capacity!$F$3:$F$1699,0))
)))</f>
        <v/>
      </c>
      <c r="R84" s="16" t="str">
        <f>IF(AND(INDEX(PROTRA_capacity!N$3:N$1699,MATCH(CHP_check_vensim_data!$H84,PROTRA_capacity!$F$3:$F$1699,0))&lt;&gt;0,INDEX(PROTRA_capacity!N$3:N$1699,MATCH(CHP_check_vensim_data!$I84,PROTRA_capacity!$F$3:$F$1699,0))=0),"elec 0, heat not",
IF(AND(INDEX(PROTRA_capacity!N$3:N$1699,MATCH(CHP_check_vensim_data!$I84,PROTRA_capacity!$F$3:$F$1699,0))&lt;&gt;0,INDEX(PROTRA_capacity!N$3:N$1699,MATCH(CHP_check_vensim_data!$H84,PROTRA_capacity!$F$3:$F$1699,0))=0),"heat 0, elec not",
IF(AND(INDEX(PROTRA_capacity!N$3:N$1699,MATCH(CHP_check_vensim_data!$I84,PROTRA_capacity!$F$3:$F$1699,0))=0,INDEX(PROTRA_capacity!N$3:N$1699,MATCH(CHP_check_vensim_data!$H84,PROTRA_capacity!$F$3:$F$1699,0))=0),"",
INDEX(PROTRA_capacity!N$3:N$1699,MATCH(CHP_check_vensim_data!$H84,PROTRA_capacity!$F$3:$F$1699,0))/INDEX(PROTRA_capacity!N$3:N$1699,MATCH(CHP_check_vensim_data!$I84,PROTRA_capacity!$F$3:$F$1699,0))
)))</f>
        <v/>
      </c>
      <c r="S84" s="16" t="str">
        <f>IF(AND(INDEX(PROTRA_capacity!O$3:O$1699,MATCH(CHP_check_vensim_data!$H84,PROTRA_capacity!$F$3:$F$1699,0))&lt;&gt;0,INDEX(PROTRA_capacity!O$3:O$1699,MATCH(CHP_check_vensim_data!$I84,PROTRA_capacity!$F$3:$F$1699,0))=0),"elec 0, heat not",
IF(AND(INDEX(PROTRA_capacity!O$3:O$1699,MATCH(CHP_check_vensim_data!$I84,PROTRA_capacity!$F$3:$F$1699,0))&lt;&gt;0,INDEX(PROTRA_capacity!O$3:O$1699,MATCH(CHP_check_vensim_data!$H84,PROTRA_capacity!$F$3:$F$1699,0))=0),"heat 0, elec not",
IF(AND(INDEX(PROTRA_capacity!O$3:O$1699,MATCH(CHP_check_vensim_data!$I84,PROTRA_capacity!$F$3:$F$1699,0))=0,INDEX(PROTRA_capacity!O$3:O$1699,MATCH(CHP_check_vensim_data!$H84,PROTRA_capacity!$F$3:$F$1699,0))=0),"",
INDEX(PROTRA_capacity!O$3:O$1699,MATCH(CHP_check_vensim_data!$H84,PROTRA_capacity!$F$3:$F$1699,0))/INDEX(PROTRA_capacity!O$3:O$1699,MATCH(CHP_check_vensim_data!$I84,PROTRA_capacity!$F$3:$F$1699,0))
)))</f>
        <v/>
      </c>
      <c r="T84" s="16" t="str">
        <f>IF(AND(INDEX(PROTRA_capacity!P$3:P$1699,MATCH(CHP_check_vensim_data!$H84,PROTRA_capacity!$F$3:$F$1699,0))&lt;&gt;0,INDEX(PROTRA_capacity!P$3:P$1699,MATCH(CHP_check_vensim_data!$I84,PROTRA_capacity!$F$3:$F$1699,0))=0),"elec 0, heat not",
IF(AND(INDEX(PROTRA_capacity!P$3:P$1699,MATCH(CHP_check_vensim_data!$I84,PROTRA_capacity!$F$3:$F$1699,0))&lt;&gt;0,INDEX(PROTRA_capacity!P$3:P$1699,MATCH(CHP_check_vensim_data!$H84,PROTRA_capacity!$F$3:$F$1699,0))=0),"heat 0, elec not",
IF(AND(INDEX(PROTRA_capacity!P$3:P$1699,MATCH(CHP_check_vensim_data!$I84,PROTRA_capacity!$F$3:$F$1699,0))=0,INDEX(PROTRA_capacity!P$3:P$1699,MATCH(CHP_check_vensim_data!$H84,PROTRA_capacity!$F$3:$F$1699,0))=0),"",
INDEX(PROTRA_capacity!P$3:P$1699,MATCH(CHP_check_vensim_data!$H84,PROTRA_capacity!$F$3:$F$1699,0))/INDEX(PROTRA_capacity!P$3:P$1699,MATCH(CHP_check_vensim_data!$I84,PROTRA_capacity!$F$3:$F$1699,0))
)))</f>
        <v/>
      </c>
      <c r="U84" s="16" t="str">
        <f>IF(AND(INDEX(PROTRA_capacity!Q$3:Q$1699,MATCH(CHP_check_vensim_data!$H84,PROTRA_capacity!$F$3:$F$1699,0))&lt;&gt;0,INDEX(PROTRA_capacity!Q$3:Q$1699,MATCH(CHP_check_vensim_data!$I84,PROTRA_capacity!$F$3:$F$1699,0))=0),"elec 0, heat not",
IF(AND(INDEX(PROTRA_capacity!Q$3:Q$1699,MATCH(CHP_check_vensim_data!$I84,PROTRA_capacity!$F$3:$F$1699,0))&lt;&gt;0,INDEX(PROTRA_capacity!Q$3:Q$1699,MATCH(CHP_check_vensim_data!$H84,PROTRA_capacity!$F$3:$F$1699,0))=0),"heat 0, elec not",
IF(AND(INDEX(PROTRA_capacity!Q$3:Q$1699,MATCH(CHP_check_vensim_data!$I84,PROTRA_capacity!$F$3:$F$1699,0))=0,INDEX(PROTRA_capacity!Q$3:Q$1699,MATCH(CHP_check_vensim_data!$H84,PROTRA_capacity!$F$3:$F$1699,0))=0),"",
INDEX(PROTRA_capacity!Q$3:Q$1699,MATCH(CHP_check_vensim_data!$H84,PROTRA_capacity!$F$3:$F$1699,0))/INDEX(PROTRA_capacity!Q$3:Q$1699,MATCH(CHP_check_vensim_data!$I84,PROTRA_capacity!$F$3:$F$1699,0))
)))</f>
        <v/>
      </c>
      <c r="V84" s="16" t="str">
        <f>IF(AND(INDEX(PROTRA_capacity!R$3:R$1699,MATCH(CHP_check_vensim_data!$H84,PROTRA_capacity!$F$3:$F$1699,0))&lt;&gt;0,INDEX(PROTRA_capacity!R$3:R$1699,MATCH(CHP_check_vensim_data!$I84,PROTRA_capacity!$F$3:$F$1699,0))=0),"elec 0, heat not",
IF(AND(INDEX(PROTRA_capacity!R$3:R$1699,MATCH(CHP_check_vensim_data!$I84,PROTRA_capacity!$F$3:$F$1699,0))&lt;&gt;0,INDEX(PROTRA_capacity!R$3:R$1699,MATCH(CHP_check_vensim_data!$H84,PROTRA_capacity!$F$3:$F$1699,0))=0),"heat 0, elec not",
IF(AND(INDEX(PROTRA_capacity!R$3:R$1699,MATCH(CHP_check_vensim_data!$I84,PROTRA_capacity!$F$3:$F$1699,0))=0,INDEX(PROTRA_capacity!R$3:R$1699,MATCH(CHP_check_vensim_data!$H84,PROTRA_capacity!$F$3:$F$1699,0))=0),"",
INDEX(PROTRA_capacity!R$3:R$1699,MATCH(CHP_check_vensim_data!$H84,PROTRA_capacity!$F$3:$F$1699,0))/INDEX(PROTRA_capacity!R$3:R$1699,MATCH(CHP_check_vensim_data!$I84,PROTRA_capacity!$F$3:$F$1699,0))
)))</f>
        <v/>
      </c>
      <c r="W84" s="16" t="str">
        <f>IF(AND(INDEX(PROTRA_capacity!S$3:S$1699,MATCH(CHP_check_vensim_data!$H84,PROTRA_capacity!$F$3:$F$1699,0))&lt;&gt;0,INDEX(PROTRA_capacity!S$3:S$1699,MATCH(CHP_check_vensim_data!$I84,PROTRA_capacity!$F$3:$F$1699,0))=0),"elec 0, heat not",
IF(AND(INDEX(PROTRA_capacity!S$3:S$1699,MATCH(CHP_check_vensim_data!$I84,PROTRA_capacity!$F$3:$F$1699,0))&lt;&gt;0,INDEX(PROTRA_capacity!S$3:S$1699,MATCH(CHP_check_vensim_data!$H84,PROTRA_capacity!$F$3:$F$1699,0))=0),"heat 0, elec not",
IF(AND(INDEX(PROTRA_capacity!S$3:S$1699,MATCH(CHP_check_vensim_data!$I84,PROTRA_capacity!$F$3:$F$1699,0))=0,INDEX(PROTRA_capacity!S$3:S$1699,MATCH(CHP_check_vensim_data!$H84,PROTRA_capacity!$F$3:$F$1699,0))=0),"",
INDEX(PROTRA_capacity!S$3:S$1699,MATCH(CHP_check_vensim_data!$H84,PROTRA_capacity!$F$3:$F$1699,0))/INDEX(PROTRA_capacity!S$3:S$1699,MATCH(CHP_check_vensim_data!$I84,PROTRA_capacity!$F$3:$F$1699,0))
)))</f>
        <v/>
      </c>
      <c r="X84" s="16" t="str">
        <f>IF(AND(INDEX(PROTRA_capacity!T$3:T$1699,MATCH(CHP_check_vensim_data!$H84,PROTRA_capacity!$F$3:$F$1699,0))&lt;&gt;0,INDEX(PROTRA_capacity!T$3:T$1699,MATCH(CHP_check_vensim_data!$I84,PROTRA_capacity!$F$3:$F$1699,0))=0),"elec 0, heat not",
IF(AND(INDEX(PROTRA_capacity!T$3:T$1699,MATCH(CHP_check_vensim_data!$I84,PROTRA_capacity!$F$3:$F$1699,0))&lt;&gt;0,INDEX(PROTRA_capacity!T$3:T$1699,MATCH(CHP_check_vensim_data!$H84,PROTRA_capacity!$F$3:$F$1699,0))=0),"heat 0, elec not",
IF(AND(INDEX(PROTRA_capacity!T$3:T$1699,MATCH(CHP_check_vensim_data!$I84,PROTRA_capacity!$F$3:$F$1699,0))=0,INDEX(PROTRA_capacity!T$3:T$1699,MATCH(CHP_check_vensim_data!$H84,PROTRA_capacity!$F$3:$F$1699,0))=0),"",
INDEX(PROTRA_capacity!T$3:T$1699,MATCH(CHP_check_vensim_data!$H84,PROTRA_capacity!$F$3:$F$1699,0))/INDEX(PROTRA_capacity!T$3:T$1699,MATCH(CHP_check_vensim_data!$I84,PROTRA_capacity!$F$3:$F$1699,0))
)))</f>
        <v/>
      </c>
      <c r="Y84" s="16" t="str">
        <f>IF(AND(INDEX(PROTRA_capacity!U$3:U$1699,MATCH(CHP_check_vensim_data!$H84,PROTRA_capacity!$F$3:$F$1699,0))&lt;&gt;0,INDEX(PROTRA_capacity!U$3:U$1699,MATCH(CHP_check_vensim_data!$I84,PROTRA_capacity!$F$3:$F$1699,0))=0),"elec 0, heat not",
IF(AND(INDEX(PROTRA_capacity!U$3:U$1699,MATCH(CHP_check_vensim_data!$I84,PROTRA_capacity!$F$3:$F$1699,0))&lt;&gt;0,INDEX(PROTRA_capacity!U$3:U$1699,MATCH(CHP_check_vensim_data!$H84,PROTRA_capacity!$F$3:$F$1699,0))=0),"heat 0, elec not",
IF(AND(INDEX(PROTRA_capacity!U$3:U$1699,MATCH(CHP_check_vensim_data!$I84,PROTRA_capacity!$F$3:$F$1699,0))=0,INDEX(PROTRA_capacity!U$3:U$1699,MATCH(CHP_check_vensim_data!$H84,PROTRA_capacity!$F$3:$F$1699,0))=0),"",
INDEX(PROTRA_capacity!U$3:U$1699,MATCH(CHP_check_vensim_data!$H84,PROTRA_capacity!$F$3:$F$1699,0))/INDEX(PROTRA_capacity!U$3:U$1699,MATCH(CHP_check_vensim_data!$I84,PROTRA_capacity!$F$3:$F$1699,0))
)))</f>
        <v/>
      </c>
      <c r="Z84" s="72" t="e">
        <f t="shared" si="40"/>
        <v>#DIV/0!</v>
      </c>
    </row>
    <row r="85" spans="1:26" x14ac:dyDescent="0.35">
      <c r="A85" t="s">
        <v>70</v>
      </c>
      <c r="B85" t="s">
        <v>41</v>
      </c>
      <c r="C85" t="str">
        <f t="shared" si="47"/>
        <v>UK_TO_heat</v>
      </c>
      <c r="D85" t="str">
        <f t="shared" si="48"/>
        <v>PROTRA_CHP_HP_I</v>
      </c>
      <c r="E85" t="s">
        <v>2</v>
      </c>
      <c r="F85" t="str">
        <f t="shared" si="49"/>
        <v>CHP</v>
      </c>
      <c r="G85" t="str">
        <f t="shared" si="50"/>
        <v>mal</v>
      </c>
      <c r="H85" t="str">
        <f t="shared" si="51"/>
        <v>UKTO_heatPROTRA_CHP_geothermal</v>
      </c>
      <c r="I85" t="str">
        <f t="shared" si="52"/>
        <v>UKTO_elecPROTRA_CHP_geothermal</v>
      </c>
      <c r="J85" s="16" t="e">
        <f>IF(AND(INDEX(PROTRA_capacity!#REF!,MATCH(CHP_check_vensim_data!$H85,PROTRA_capacity!$F$3:$F$1699,0))&lt;&gt;0,INDEX(PROTRA_capacity!#REF!,MATCH(CHP_check_vensim_data!$I85,PROTRA_capacity!$F$3:$F$1699,0))=0),"elec 0, heat not",
IF(AND(INDEX(PROTRA_capacity!#REF!,MATCH(CHP_check_vensim_data!$I85,PROTRA_capacity!$F$3:$F$1699,0))&lt;&gt;0,INDEX(PROTRA_capacity!#REF!,MATCH(CHP_check_vensim_data!$H85,PROTRA_capacity!$F$3:$F$1699,0))=0),"heat 0, elec not",
IF(AND(INDEX(PROTRA_capacity!#REF!,MATCH(CHP_check_vensim_data!$I85,PROTRA_capacity!$F$3:$F$1699,0))=0,INDEX(PROTRA_capacity!#REF!,MATCH(CHP_check_vensim_data!$H85,PROTRA_capacity!$F$3:$F$1699,0))=0),"",
INDEX(PROTRA_capacity!#REF!,MATCH(CHP_check_vensim_data!$H85,PROTRA_capacity!$F$3:$F$1699,0))/INDEX(PROTRA_capacity!#REF!,MATCH(CHP_check_vensim_data!$I85,PROTRA_capacity!$F$3:$F$1699,0))
)))</f>
        <v>#REF!</v>
      </c>
      <c r="K85" s="16" t="str">
        <f>IF(AND(INDEX(PROTRA_capacity!G$3:G$1699,MATCH(CHP_check_vensim_data!$H85,PROTRA_capacity!$F$3:$F$1699,0))&lt;&gt;0,INDEX(PROTRA_capacity!G$3:G$1699,MATCH(CHP_check_vensim_data!$I85,PROTRA_capacity!$F$3:$F$1699,0))=0),"elec 0, heat not",
IF(AND(INDEX(PROTRA_capacity!G$3:G$1699,MATCH(CHP_check_vensim_data!$I85,PROTRA_capacity!$F$3:$F$1699,0))&lt;&gt;0,INDEX(PROTRA_capacity!G$3:G$1699,MATCH(CHP_check_vensim_data!$H85,PROTRA_capacity!$F$3:$F$1699,0))=0),"heat 0, elec not",
IF(AND(INDEX(PROTRA_capacity!G$3:G$1699,MATCH(CHP_check_vensim_data!$I85,PROTRA_capacity!$F$3:$F$1699,0))=0,INDEX(PROTRA_capacity!G$3:G$1699,MATCH(CHP_check_vensim_data!$H85,PROTRA_capacity!$F$3:$F$1699,0))=0),"",
INDEX(PROTRA_capacity!G$3:G$1699,MATCH(CHP_check_vensim_data!$H85,PROTRA_capacity!$F$3:$F$1699,0))/INDEX(PROTRA_capacity!G$3:G$1699,MATCH(CHP_check_vensim_data!$I85,PROTRA_capacity!$F$3:$F$1699,0))
)))</f>
        <v/>
      </c>
      <c r="L85" s="16" t="str">
        <f>IF(AND(INDEX(PROTRA_capacity!H$3:H$1699,MATCH(CHP_check_vensim_data!$H85,PROTRA_capacity!$F$3:$F$1699,0))&lt;&gt;0,INDEX(PROTRA_capacity!H$3:H$1699,MATCH(CHP_check_vensim_data!$I85,PROTRA_capacity!$F$3:$F$1699,0))=0),"elec 0, heat not",
IF(AND(INDEX(PROTRA_capacity!H$3:H$1699,MATCH(CHP_check_vensim_data!$I85,PROTRA_capacity!$F$3:$F$1699,0))&lt;&gt;0,INDEX(PROTRA_capacity!H$3:H$1699,MATCH(CHP_check_vensim_data!$H85,PROTRA_capacity!$F$3:$F$1699,0))=0),"heat 0, elec not",
IF(AND(INDEX(PROTRA_capacity!H$3:H$1699,MATCH(CHP_check_vensim_data!$I85,PROTRA_capacity!$F$3:$F$1699,0))=0,INDEX(PROTRA_capacity!H$3:H$1699,MATCH(CHP_check_vensim_data!$H85,PROTRA_capacity!$F$3:$F$1699,0))=0),"",
INDEX(PROTRA_capacity!H$3:H$1699,MATCH(CHP_check_vensim_data!$H85,PROTRA_capacity!$F$3:$F$1699,0))/INDEX(PROTRA_capacity!H$3:H$1699,MATCH(CHP_check_vensim_data!$I85,PROTRA_capacity!$F$3:$F$1699,0))
)))</f>
        <v/>
      </c>
      <c r="M85" s="16" t="str">
        <f>IF(AND(INDEX(PROTRA_capacity!I$3:I$1699,MATCH(CHP_check_vensim_data!$H85,PROTRA_capacity!$F$3:$F$1699,0))&lt;&gt;0,INDEX(PROTRA_capacity!I$3:I$1699,MATCH(CHP_check_vensim_data!$I85,PROTRA_capacity!$F$3:$F$1699,0))=0),"elec 0, heat not",
IF(AND(INDEX(PROTRA_capacity!I$3:I$1699,MATCH(CHP_check_vensim_data!$I85,PROTRA_capacity!$F$3:$F$1699,0))&lt;&gt;0,INDEX(PROTRA_capacity!I$3:I$1699,MATCH(CHP_check_vensim_data!$H85,PROTRA_capacity!$F$3:$F$1699,0))=0),"heat 0, elec not",
IF(AND(INDEX(PROTRA_capacity!I$3:I$1699,MATCH(CHP_check_vensim_data!$I85,PROTRA_capacity!$F$3:$F$1699,0))=0,INDEX(PROTRA_capacity!I$3:I$1699,MATCH(CHP_check_vensim_data!$H85,PROTRA_capacity!$F$3:$F$1699,0))=0),"",
INDEX(PROTRA_capacity!I$3:I$1699,MATCH(CHP_check_vensim_data!$H85,PROTRA_capacity!$F$3:$F$1699,0))/INDEX(PROTRA_capacity!I$3:I$1699,MATCH(CHP_check_vensim_data!$I85,PROTRA_capacity!$F$3:$F$1699,0))
)))</f>
        <v/>
      </c>
      <c r="N85" s="16" t="str">
        <f>IF(AND(INDEX(PROTRA_capacity!J$3:J$1699,MATCH(CHP_check_vensim_data!$H85,PROTRA_capacity!$F$3:$F$1699,0))&lt;&gt;0,INDEX(PROTRA_capacity!J$3:J$1699,MATCH(CHP_check_vensim_data!$I85,PROTRA_capacity!$F$3:$F$1699,0))=0),"elec 0, heat not",
IF(AND(INDEX(PROTRA_capacity!J$3:J$1699,MATCH(CHP_check_vensim_data!$I85,PROTRA_capacity!$F$3:$F$1699,0))&lt;&gt;0,INDEX(PROTRA_capacity!J$3:J$1699,MATCH(CHP_check_vensim_data!$H85,PROTRA_capacity!$F$3:$F$1699,0))=0),"heat 0, elec not",
IF(AND(INDEX(PROTRA_capacity!J$3:J$1699,MATCH(CHP_check_vensim_data!$I85,PROTRA_capacity!$F$3:$F$1699,0))=0,INDEX(PROTRA_capacity!J$3:J$1699,MATCH(CHP_check_vensim_data!$H85,PROTRA_capacity!$F$3:$F$1699,0))=0),"",
INDEX(PROTRA_capacity!J$3:J$1699,MATCH(CHP_check_vensim_data!$H85,PROTRA_capacity!$F$3:$F$1699,0))/INDEX(PROTRA_capacity!J$3:J$1699,MATCH(CHP_check_vensim_data!$I85,PROTRA_capacity!$F$3:$F$1699,0))
)))</f>
        <v/>
      </c>
      <c r="O85" s="16" t="str">
        <f>IF(AND(INDEX(PROTRA_capacity!K$3:K$1699,MATCH(CHP_check_vensim_data!$H85,PROTRA_capacity!$F$3:$F$1699,0))&lt;&gt;0,INDEX(PROTRA_capacity!K$3:K$1699,MATCH(CHP_check_vensim_data!$I85,PROTRA_capacity!$F$3:$F$1699,0))=0),"elec 0, heat not",
IF(AND(INDEX(PROTRA_capacity!K$3:K$1699,MATCH(CHP_check_vensim_data!$I85,PROTRA_capacity!$F$3:$F$1699,0))&lt;&gt;0,INDEX(PROTRA_capacity!K$3:K$1699,MATCH(CHP_check_vensim_data!$H85,PROTRA_capacity!$F$3:$F$1699,0))=0),"heat 0, elec not",
IF(AND(INDEX(PROTRA_capacity!K$3:K$1699,MATCH(CHP_check_vensim_data!$I85,PROTRA_capacity!$F$3:$F$1699,0))=0,INDEX(PROTRA_capacity!K$3:K$1699,MATCH(CHP_check_vensim_data!$H85,PROTRA_capacity!$F$3:$F$1699,0))=0),"",
INDEX(PROTRA_capacity!K$3:K$1699,MATCH(CHP_check_vensim_data!$H85,PROTRA_capacity!$F$3:$F$1699,0))/INDEX(PROTRA_capacity!K$3:K$1699,MATCH(CHP_check_vensim_data!$I85,PROTRA_capacity!$F$3:$F$1699,0))
)))</f>
        <v/>
      </c>
      <c r="P85" s="16" t="str">
        <f>IF(AND(INDEX(PROTRA_capacity!L$3:L$1699,MATCH(CHP_check_vensim_data!$H85,PROTRA_capacity!$F$3:$F$1699,0))&lt;&gt;0,INDEX(PROTRA_capacity!L$3:L$1699,MATCH(CHP_check_vensim_data!$I85,PROTRA_capacity!$F$3:$F$1699,0))=0),"elec 0, heat not",
IF(AND(INDEX(PROTRA_capacity!L$3:L$1699,MATCH(CHP_check_vensim_data!$I85,PROTRA_capacity!$F$3:$F$1699,0))&lt;&gt;0,INDEX(PROTRA_capacity!L$3:L$1699,MATCH(CHP_check_vensim_data!$H85,PROTRA_capacity!$F$3:$F$1699,0))=0),"heat 0, elec not",
IF(AND(INDEX(PROTRA_capacity!L$3:L$1699,MATCH(CHP_check_vensim_data!$I85,PROTRA_capacity!$F$3:$F$1699,0))=0,INDEX(PROTRA_capacity!L$3:L$1699,MATCH(CHP_check_vensim_data!$H85,PROTRA_capacity!$F$3:$F$1699,0))=0),"",
INDEX(PROTRA_capacity!L$3:L$1699,MATCH(CHP_check_vensim_data!$H85,PROTRA_capacity!$F$3:$F$1699,0))/INDEX(PROTRA_capacity!L$3:L$1699,MATCH(CHP_check_vensim_data!$I85,PROTRA_capacity!$F$3:$F$1699,0))
)))</f>
        <v/>
      </c>
      <c r="Q85" s="16" t="str">
        <f>IF(AND(INDEX(PROTRA_capacity!M$3:M$1699,MATCH(CHP_check_vensim_data!$H85,PROTRA_capacity!$F$3:$F$1699,0))&lt;&gt;0,INDEX(PROTRA_capacity!M$3:M$1699,MATCH(CHP_check_vensim_data!$I85,PROTRA_capacity!$F$3:$F$1699,0))=0),"elec 0, heat not",
IF(AND(INDEX(PROTRA_capacity!M$3:M$1699,MATCH(CHP_check_vensim_data!$I85,PROTRA_capacity!$F$3:$F$1699,0))&lt;&gt;0,INDEX(PROTRA_capacity!M$3:M$1699,MATCH(CHP_check_vensim_data!$H85,PROTRA_capacity!$F$3:$F$1699,0))=0),"heat 0, elec not",
IF(AND(INDEX(PROTRA_capacity!M$3:M$1699,MATCH(CHP_check_vensim_data!$I85,PROTRA_capacity!$F$3:$F$1699,0))=0,INDEX(PROTRA_capacity!M$3:M$1699,MATCH(CHP_check_vensim_data!$H85,PROTRA_capacity!$F$3:$F$1699,0))=0),"",
INDEX(PROTRA_capacity!M$3:M$1699,MATCH(CHP_check_vensim_data!$H85,PROTRA_capacity!$F$3:$F$1699,0))/INDEX(PROTRA_capacity!M$3:M$1699,MATCH(CHP_check_vensim_data!$I85,PROTRA_capacity!$F$3:$F$1699,0))
)))</f>
        <v/>
      </c>
      <c r="R85" s="16" t="str">
        <f>IF(AND(INDEX(PROTRA_capacity!N$3:N$1699,MATCH(CHP_check_vensim_data!$H85,PROTRA_capacity!$F$3:$F$1699,0))&lt;&gt;0,INDEX(PROTRA_capacity!N$3:N$1699,MATCH(CHP_check_vensim_data!$I85,PROTRA_capacity!$F$3:$F$1699,0))=0),"elec 0, heat not",
IF(AND(INDEX(PROTRA_capacity!N$3:N$1699,MATCH(CHP_check_vensim_data!$I85,PROTRA_capacity!$F$3:$F$1699,0))&lt;&gt;0,INDEX(PROTRA_capacity!N$3:N$1699,MATCH(CHP_check_vensim_data!$H85,PROTRA_capacity!$F$3:$F$1699,0))=0),"heat 0, elec not",
IF(AND(INDEX(PROTRA_capacity!N$3:N$1699,MATCH(CHP_check_vensim_data!$I85,PROTRA_capacity!$F$3:$F$1699,0))=0,INDEX(PROTRA_capacity!N$3:N$1699,MATCH(CHP_check_vensim_data!$H85,PROTRA_capacity!$F$3:$F$1699,0))=0),"",
INDEX(PROTRA_capacity!N$3:N$1699,MATCH(CHP_check_vensim_data!$H85,PROTRA_capacity!$F$3:$F$1699,0))/INDEX(PROTRA_capacity!N$3:N$1699,MATCH(CHP_check_vensim_data!$I85,PROTRA_capacity!$F$3:$F$1699,0))
)))</f>
        <v/>
      </c>
      <c r="S85" s="16" t="str">
        <f>IF(AND(INDEX(PROTRA_capacity!O$3:O$1699,MATCH(CHP_check_vensim_data!$H85,PROTRA_capacity!$F$3:$F$1699,0))&lt;&gt;0,INDEX(PROTRA_capacity!O$3:O$1699,MATCH(CHP_check_vensim_data!$I85,PROTRA_capacity!$F$3:$F$1699,0))=0),"elec 0, heat not",
IF(AND(INDEX(PROTRA_capacity!O$3:O$1699,MATCH(CHP_check_vensim_data!$I85,PROTRA_capacity!$F$3:$F$1699,0))&lt;&gt;0,INDEX(PROTRA_capacity!O$3:O$1699,MATCH(CHP_check_vensim_data!$H85,PROTRA_capacity!$F$3:$F$1699,0))=0),"heat 0, elec not",
IF(AND(INDEX(PROTRA_capacity!O$3:O$1699,MATCH(CHP_check_vensim_data!$I85,PROTRA_capacity!$F$3:$F$1699,0))=0,INDEX(PROTRA_capacity!O$3:O$1699,MATCH(CHP_check_vensim_data!$H85,PROTRA_capacity!$F$3:$F$1699,0))=0),"",
INDEX(PROTRA_capacity!O$3:O$1699,MATCH(CHP_check_vensim_data!$H85,PROTRA_capacity!$F$3:$F$1699,0))/INDEX(PROTRA_capacity!O$3:O$1699,MATCH(CHP_check_vensim_data!$I85,PROTRA_capacity!$F$3:$F$1699,0))
)))</f>
        <v/>
      </c>
      <c r="T85" s="16" t="str">
        <f>IF(AND(INDEX(PROTRA_capacity!P$3:P$1699,MATCH(CHP_check_vensim_data!$H85,PROTRA_capacity!$F$3:$F$1699,0))&lt;&gt;0,INDEX(PROTRA_capacity!P$3:P$1699,MATCH(CHP_check_vensim_data!$I85,PROTRA_capacity!$F$3:$F$1699,0))=0),"elec 0, heat not",
IF(AND(INDEX(PROTRA_capacity!P$3:P$1699,MATCH(CHP_check_vensim_data!$I85,PROTRA_capacity!$F$3:$F$1699,0))&lt;&gt;0,INDEX(PROTRA_capacity!P$3:P$1699,MATCH(CHP_check_vensim_data!$H85,PROTRA_capacity!$F$3:$F$1699,0))=0),"heat 0, elec not",
IF(AND(INDEX(PROTRA_capacity!P$3:P$1699,MATCH(CHP_check_vensim_data!$I85,PROTRA_capacity!$F$3:$F$1699,0))=0,INDEX(PROTRA_capacity!P$3:P$1699,MATCH(CHP_check_vensim_data!$H85,PROTRA_capacity!$F$3:$F$1699,0))=0),"",
INDEX(PROTRA_capacity!P$3:P$1699,MATCH(CHP_check_vensim_data!$H85,PROTRA_capacity!$F$3:$F$1699,0))/INDEX(PROTRA_capacity!P$3:P$1699,MATCH(CHP_check_vensim_data!$I85,PROTRA_capacity!$F$3:$F$1699,0))
)))</f>
        <v/>
      </c>
      <c r="U85" s="16" t="str">
        <f>IF(AND(INDEX(PROTRA_capacity!Q$3:Q$1699,MATCH(CHP_check_vensim_data!$H85,PROTRA_capacity!$F$3:$F$1699,0))&lt;&gt;0,INDEX(PROTRA_capacity!Q$3:Q$1699,MATCH(CHP_check_vensim_data!$I85,PROTRA_capacity!$F$3:$F$1699,0))=0),"elec 0, heat not",
IF(AND(INDEX(PROTRA_capacity!Q$3:Q$1699,MATCH(CHP_check_vensim_data!$I85,PROTRA_capacity!$F$3:$F$1699,0))&lt;&gt;0,INDEX(PROTRA_capacity!Q$3:Q$1699,MATCH(CHP_check_vensim_data!$H85,PROTRA_capacity!$F$3:$F$1699,0))=0),"heat 0, elec not",
IF(AND(INDEX(PROTRA_capacity!Q$3:Q$1699,MATCH(CHP_check_vensim_data!$I85,PROTRA_capacity!$F$3:$F$1699,0))=0,INDEX(PROTRA_capacity!Q$3:Q$1699,MATCH(CHP_check_vensim_data!$H85,PROTRA_capacity!$F$3:$F$1699,0))=0),"",
INDEX(PROTRA_capacity!Q$3:Q$1699,MATCH(CHP_check_vensim_data!$H85,PROTRA_capacity!$F$3:$F$1699,0))/INDEX(PROTRA_capacity!Q$3:Q$1699,MATCH(CHP_check_vensim_data!$I85,PROTRA_capacity!$F$3:$F$1699,0))
)))</f>
        <v/>
      </c>
      <c r="V85" s="16" t="str">
        <f>IF(AND(INDEX(PROTRA_capacity!R$3:R$1699,MATCH(CHP_check_vensim_data!$H85,PROTRA_capacity!$F$3:$F$1699,0))&lt;&gt;0,INDEX(PROTRA_capacity!R$3:R$1699,MATCH(CHP_check_vensim_data!$I85,PROTRA_capacity!$F$3:$F$1699,0))=0),"elec 0, heat not",
IF(AND(INDEX(PROTRA_capacity!R$3:R$1699,MATCH(CHP_check_vensim_data!$I85,PROTRA_capacity!$F$3:$F$1699,0))&lt;&gt;0,INDEX(PROTRA_capacity!R$3:R$1699,MATCH(CHP_check_vensim_data!$H85,PROTRA_capacity!$F$3:$F$1699,0))=0),"heat 0, elec not",
IF(AND(INDEX(PROTRA_capacity!R$3:R$1699,MATCH(CHP_check_vensim_data!$I85,PROTRA_capacity!$F$3:$F$1699,0))=0,INDEX(PROTRA_capacity!R$3:R$1699,MATCH(CHP_check_vensim_data!$H85,PROTRA_capacity!$F$3:$F$1699,0))=0),"",
INDEX(PROTRA_capacity!R$3:R$1699,MATCH(CHP_check_vensim_data!$H85,PROTRA_capacity!$F$3:$F$1699,0))/INDEX(PROTRA_capacity!R$3:R$1699,MATCH(CHP_check_vensim_data!$I85,PROTRA_capacity!$F$3:$F$1699,0))
)))</f>
        <v/>
      </c>
      <c r="W85" s="16" t="str">
        <f>IF(AND(INDEX(PROTRA_capacity!S$3:S$1699,MATCH(CHP_check_vensim_data!$H85,PROTRA_capacity!$F$3:$F$1699,0))&lt;&gt;0,INDEX(PROTRA_capacity!S$3:S$1699,MATCH(CHP_check_vensim_data!$I85,PROTRA_capacity!$F$3:$F$1699,0))=0),"elec 0, heat not",
IF(AND(INDEX(PROTRA_capacity!S$3:S$1699,MATCH(CHP_check_vensim_data!$I85,PROTRA_capacity!$F$3:$F$1699,0))&lt;&gt;0,INDEX(PROTRA_capacity!S$3:S$1699,MATCH(CHP_check_vensim_data!$H85,PROTRA_capacity!$F$3:$F$1699,0))=0),"heat 0, elec not",
IF(AND(INDEX(PROTRA_capacity!S$3:S$1699,MATCH(CHP_check_vensim_data!$I85,PROTRA_capacity!$F$3:$F$1699,0))=0,INDEX(PROTRA_capacity!S$3:S$1699,MATCH(CHP_check_vensim_data!$H85,PROTRA_capacity!$F$3:$F$1699,0))=0),"",
INDEX(PROTRA_capacity!S$3:S$1699,MATCH(CHP_check_vensim_data!$H85,PROTRA_capacity!$F$3:$F$1699,0))/INDEX(PROTRA_capacity!S$3:S$1699,MATCH(CHP_check_vensim_data!$I85,PROTRA_capacity!$F$3:$F$1699,0))
)))</f>
        <v/>
      </c>
      <c r="X85" s="16" t="str">
        <f>IF(AND(INDEX(PROTRA_capacity!T$3:T$1699,MATCH(CHP_check_vensim_data!$H85,PROTRA_capacity!$F$3:$F$1699,0))&lt;&gt;0,INDEX(PROTRA_capacity!T$3:T$1699,MATCH(CHP_check_vensim_data!$I85,PROTRA_capacity!$F$3:$F$1699,0))=0),"elec 0, heat not",
IF(AND(INDEX(PROTRA_capacity!T$3:T$1699,MATCH(CHP_check_vensim_data!$I85,PROTRA_capacity!$F$3:$F$1699,0))&lt;&gt;0,INDEX(PROTRA_capacity!T$3:T$1699,MATCH(CHP_check_vensim_data!$H85,PROTRA_capacity!$F$3:$F$1699,0))=0),"heat 0, elec not",
IF(AND(INDEX(PROTRA_capacity!T$3:T$1699,MATCH(CHP_check_vensim_data!$I85,PROTRA_capacity!$F$3:$F$1699,0))=0,INDEX(PROTRA_capacity!T$3:T$1699,MATCH(CHP_check_vensim_data!$H85,PROTRA_capacity!$F$3:$F$1699,0))=0),"",
INDEX(PROTRA_capacity!T$3:T$1699,MATCH(CHP_check_vensim_data!$H85,PROTRA_capacity!$F$3:$F$1699,0))/INDEX(PROTRA_capacity!T$3:T$1699,MATCH(CHP_check_vensim_data!$I85,PROTRA_capacity!$F$3:$F$1699,0))
)))</f>
        <v/>
      </c>
      <c r="Y85" s="16" t="str">
        <f>IF(AND(INDEX(PROTRA_capacity!U$3:U$1699,MATCH(CHP_check_vensim_data!$H85,PROTRA_capacity!$F$3:$F$1699,0))&lt;&gt;0,INDEX(PROTRA_capacity!U$3:U$1699,MATCH(CHP_check_vensim_data!$I85,PROTRA_capacity!$F$3:$F$1699,0))=0),"elec 0, heat not",
IF(AND(INDEX(PROTRA_capacity!U$3:U$1699,MATCH(CHP_check_vensim_data!$I85,PROTRA_capacity!$F$3:$F$1699,0))&lt;&gt;0,INDEX(PROTRA_capacity!U$3:U$1699,MATCH(CHP_check_vensim_data!$H85,PROTRA_capacity!$F$3:$F$1699,0))=0),"heat 0, elec not",
IF(AND(INDEX(PROTRA_capacity!U$3:U$1699,MATCH(CHP_check_vensim_data!$I85,PROTRA_capacity!$F$3:$F$1699,0))=0,INDEX(PROTRA_capacity!U$3:U$1699,MATCH(CHP_check_vensim_data!$H85,PROTRA_capacity!$F$3:$F$1699,0))=0),"",
INDEX(PROTRA_capacity!U$3:U$1699,MATCH(CHP_check_vensim_data!$H85,PROTRA_capacity!$F$3:$F$1699,0))/INDEX(PROTRA_capacity!U$3:U$1699,MATCH(CHP_check_vensim_data!$I85,PROTRA_capacity!$F$3:$F$1699,0))
)))</f>
        <v/>
      </c>
      <c r="Z85" s="72" t="e">
        <f t="shared" si="40"/>
        <v>#DIV/0!</v>
      </c>
    </row>
    <row r="86" spans="1:26" x14ac:dyDescent="0.35">
      <c r="A86" t="s">
        <v>70</v>
      </c>
      <c r="B86" t="s">
        <v>41</v>
      </c>
      <c r="C86" t="str">
        <f t="shared" ref="C86:C102" si="53">A86&amp;"_"&amp;B86</f>
        <v>UK_TO_heat</v>
      </c>
      <c r="D86" t="str">
        <f t="shared" ref="D86:D102" si="54">IF(B86="TO_heat","PROTRA_CHP_HP_I","PROTRA_CHP_PP_I")</f>
        <v>PROTRA_CHP_HP_I</v>
      </c>
      <c r="E86" t="s">
        <v>3</v>
      </c>
      <c r="F86" t="str">
        <f t="shared" ref="F86:F102" si="55">MID(E86,8,3)</f>
        <v>CHP</v>
      </c>
      <c r="G86" t="str">
        <f t="shared" si="50"/>
        <v>els</v>
      </c>
      <c r="H86" t="str">
        <f t="shared" si="51"/>
        <v>UKTO_heatPROTRA_CHP_liquid_fuels</v>
      </c>
      <c r="I86" t="str">
        <f t="shared" si="52"/>
        <v>UKTO_elecPROTRA_CHP_liquid_fuels</v>
      </c>
      <c r="J86" s="16" t="e">
        <f>IF(AND(INDEX(PROTRA_capacity!#REF!,MATCH(CHP_check_vensim_data!$H86,PROTRA_capacity!$F$3:$F$1699,0))&lt;&gt;0,INDEX(PROTRA_capacity!#REF!,MATCH(CHP_check_vensim_data!$I86,PROTRA_capacity!$F$3:$F$1699,0))=0),"elec 0, heat not",
IF(AND(INDEX(PROTRA_capacity!#REF!,MATCH(CHP_check_vensim_data!$I86,PROTRA_capacity!$F$3:$F$1699,0))&lt;&gt;0,INDEX(PROTRA_capacity!#REF!,MATCH(CHP_check_vensim_data!$H86,PROTRA_capacity!$F$3:$F$1699,0))=0),"heat 0, elec not",
IF(AND(INDEX(PROTRA_capacity!#REF!,MATCH(CHP_check_vensim_data!$I86,PROTRA_capacity!$F$3:$F$1699,0))=0,INDEX(PROTRA_capacity!#REF!,MATCH(CHP_check_vensim_data!$H86,PROTRA_capacity!$F$3:$F$1699,0))=0),"",
INDEX(PROTRA_capacity!#REF!,MATCH(CHP_check_vensim_data!$H86,PROTRA_capacity!$F$3:$F$1699,0))/INDEX(PROTRA_capacity!#REF!,MATCH(CHP_check_vensim_data!$I86,PROTRA_capacity!$F$3:$F$1699,0))
)))</f>
        <v>#REF!</v>
      </c>
      <c r="K86" s="16">
        <f>IF(AND(INDEX(PROTRA_capacity!G$3:G$1699,MATCH(CHP_check_vensim_data!$H86,PROTRA_capacity!$F$3:$F$1699,0))&lt;&gt;0,INDEX(PROTRA_capacity!G$3:G$1699,MATCH(CHP_check_vensim_data!$I86,PROTRA_capacity!$F$3:$F$1699,0))=0),"elec 0, heat not",
IF(AND(INDEX(PROTRA_capacity!G$3:G$1699,MATCH(CHP_check_vensim_data!$I86,PROTRA_capacity!$F$3:$F$1699,0))&lt;&gt;0,INDEX(PROTRA_capacity!G$3:G$1699,MATCH(CHP_check_vensim_data!$H86,PROTRA_capacity!$F$3:$F$1699,0))=0),"heat 0, elec not",
IF(AND(INDEX(PROTRA_capacity!G$3:G$1699,MATCH(CHP_check_vensim_data!$I86,PROTRA_capacity!$F$3:$F$1699,0))=0,INDEX(PROTRA_capacity!G$3:G$1699,MATCH(CHP_check_vensim_data!$H86,PROTRA_capacity!$F$3:$F$1699,0))=0),"",
INDEX(PROTRA_capacity!G$3:G$1699,MATCH(CHP_check_vensim_data!$H86,PROTRA_capacity!$F$3:$F$1699,0))/INDEX(PROTRA_capacity!G$3:G$1699,MATCH(CHP_check_vensim_data!$I86,PROTRA_capacity!$F$3:$F$1699,0))
)))</f>
        <v>4.1162438278162421</v>
      </c>
      <c r="L86" s="16">
        <f>IF(AND(INDEX(PROTRA_capacity!H$3:H$1699,MATCH(CHP_check_vensim_data!$H86,PROTRA_capacity!$F$3:$F$1699,0))&lt;&gt;0,INDEX(PROTRA_capacity!H$3:H$1699,MATCH(CHP_check_vensim_data!$I86,PROTRA_capacity!$F$3:$F$1699,0))=0),"elec 0, heat not",
IF(AND(INDEX(PROTRA_capacity!H$3:H$1699,MATCH(CHP_check_vensim_data!$I86,PROTRA_capacity!$F$3:$F$1699,0))&lt;&gt;0,INDEX(PROTRA_capacity!H$3:H$1699,MATCH(CHP_check_vensim_data!$H86,PROTRA_capacity!$F$3:$F$1699,0))=0),"heat 0, elec not",
IF(AND(INDEX(PROTRA_capacity!H$3:H$1699,MATCH(CHP_check_vensim_data!$I86,PROTRA_capacity!$F$3:$F$1699,0))=0,INDEX(PROTRA_capacity!H$3:H$1699,MATCH(CHP_check_vensim_data!$H86,PROTRA_capacity!$F$3:$F$1699,0))=0),"",
INDEX(PROTRA_capacity!H$3:H$1699,MATCH(CHP_check_vensim_data!$H86,PROTRA_capacity!$F$3:$F$1699,0))/INDEX(PROTRA_capacity!H$3:H$1699,MATCH(CHP_check_vensim_data!$I86,PROTRA_capacity!$F$3:$F$1699,0))
)))</f>
        <v>3.9930149813015787</v>
      </c>
      <c r="M86" s="16">
        <f>IF(AND(INDEX(PROTRA_capacity!I$3:I$1699,MATCH(CHP_check_vensim_data!$H86,PROTRA_capacity!$F$3:$F$1699,0))&lt;&gt;0,INDEX(PROTRA_capacity!I$3:I$1699,MATCH(CHP_check_vensim_data!$I86,PROTRA_capacity!$F$3:$F$1699,0))=0),"elec 0, heat not",
IF(AND(INDEX(PROTRA_capacity!I$3:I$1699,MATCH(CHP_check_vensim_data!$I86,PROTRA_capacity!$F$3:$F$1699,0))&lt;&gt;0,INDEX(PROTRA_capacity!I$3:I$1699,MATCH(CHP_check_vensim_data!$H86,PROTRA_capacity!$F$3:$F$1699,0))=0),"heat 0, elec not",
IF(AND(INDEX(PROTRA_capacity!I$3:I$1699,MATCH(CHP_check_vensim_data!$I86,PROTRA_capacity!$F$3:$F$1699,0))=0,INDEX(PROTRA_capacity!I$3:I$1699,MATCH(CHP_check_vensim_data!$H86,PROTRA_capacity!$F$3:$F$1699,0))=0),"",
INDEX(PROTRA_capacity!I$3:I$1699,MATCH(CHP_check_vensim_data!$H86,PROTRA_capacity!$F$3:$F$1699,0))/INDEX(PROTRA_capacity!I$3:I$1699,MATCH(CHP_check_vensim_data!$I86,PROTRA_capacity!$F$3:$F$1699,0))
)))</f>
        <v>3.970106272319319</v>
      </c>
      <c r="N86" s="16">
        <f>IF(AND(INDEX(PROTRA_capacity!J$3:J$1699,MATCH(CHP_check_vensim_data!$H86,PROTRA_capacity!$F$3:$F$1699,0))&lt;&gt;0,INDEX(PROTRA_capacity!J$3:J$1699,MATCH(CHP_check_vensim_data!$I86,PROTRA_capacity!$F$3:$F$1699,0))=0),"elec 0, heat not",
IF(AND(INDEX(PROTRA_capacity!J$3:J$1699,MATCH(CHP_check_vensim_data!$I86,PROTRA_capacity!$F$3:$F$1699,0))&lt;&gt;0,INDEX(PROTRA_capacity!J$3:J$1699,MATCH(CHP_check_vensim_data!$H86,PROTRA_capacity!$F$3:$F$1699,0))=0),"heat 0, elec not",
IF(AND(INDEX(PROTRA_capacity!J$3:J$1699,MATCH(CHP_check_vensim_data!$I86,PROTRA_capacity!$F$3:$F$1699,0))=0,INDEX(PROTRA_capacity!J$3:J$1699,MATCH(CHP_check_vensim_data!$H86,PROTRA_capacity!$F$3:$F$1699,0))=0),"",
INDEX(PROTRA_capacity!J$3:J$1699,MATCH(CHP_check_vensim_data!$H86,PROTRA_capacity!$F$3:$F$1699,0))/INDEX(PROTRA_capacity!J$3:J$1699,MATCH(CHP_check_vensim_data!$I86,PROTRA_capacity!$F$3:$F$1699,0))
)))</f>
        <v>4.0525799553839015</v>
      </c>
      <c r="O86" s="16">
        <f>IF(AND(INDEX(PROTRA_capacity!K$3:K$1699,MATCH(CHP_check_vensim_data!$H86,PROTRA_capacity!$F$3:$F$1699,0))&lt;&gt;0,INDEX(PROTRA_capacity!K$3:K$1699,MATCH(CHP_check_vensim_data!$I86,PROTRA_capacity!$F$3:$F$1699,0))=0),"elec 0, heat not",
IF(AND(INDEX(PROTRA_capacity!K$3:K$1699,MATCH(CHP_check_vensim_data!$I86,PROTRA_capacity!$F$3:$F$1699,0))&lt;&gt;0,INDEX(PROTRA_capacity!K$3:K$1699,MATCH(CHP_check_vensim_data!$H86,PROTRA_capacity!$F$3:$F$1699,0))=0),"heat 0, elec not",
IF(AND(INDEX(PROTRA_capacity!K$3:K$1699,MATCH(CHP_check_vensim_data!$I86,PROTRA_capacity!$F$3:$F$1699,0))=0,INDEX(PROTRA_capacity!K$3:K$1699,MATCH(CHP_check_vensim_data!$H86,PROTRA_capacity!$F$3:$F$1699,0))=0),"",
INDEX(PROTRA_capacity!K$3:K$1699,MATCH(CHP_check_vensim_data!$H86,PROTRA_capacity!$F$3:$F$1699,0))/INDEX(PROTRA_capacity!K$3:K$1699,MATCH(CHP_check_vensim_data!$I86,PROTRA_capacity!$F$3:$F$1699,0))
)))</f>
        <v>3.7319375459085311</v>
      </c>
      <c r="P86" s="16">
        <f>IF(AND(INDEX(PROTRA_capacity!L$3:L$1699,MATCH(CHP_check_vensim_data!$H86,PROTRA_capacity!$F$3:$F$1699,0))&lt;&gt;0,INDEX(PROTRA_capacity!L$3:L$1699,MATCH(CHP_check_vensim_data!$I86,PROTRA_capacity!$F$3:$F$1699,0))=0),"elec 0, heat not",
IF(AND(INDEX(PROTRA_capacity!L$3:L$1699,MATCH(CHP_check_vensim_data!$I86,PROTRA_capacity!$F$3:$F$1699,0))&lt;&gt;0,INDEX(PROTRA_capacity!L$3:L$1699,MATCH(CHP_check_vensim_data!$H86,PROTRA_capacity!$F$3:$F$1699,0))=0),"heat 0, elec not",
IF(AND(INDEX(PROTRA_capacity!L$3:L$1699,MATCH(CHP_check_vensim_data!$I86,PROTRA_capacity!$F$3:$F$1699,0))=0,INDEX(PROTRA_capacity!L$3:L$1699,MATCH(CHP_check_vensim_data!$H86,PROTRA_capacity!$F$3:$F$1699,0))=0),"",
INDEX(PROTRA_capacity!L$3:L$1699,MATCH(CHP_check_vensim_data!$H86,PROTRA_capacity!$F$3:$F$1699,0))/INDEX(PROTRA_capacity!L$3:L$1699,MATCH(CHP_check_vensim_data!$I86,PROTRA_capacity!$F$3:$F$1699,0))
)))</f>
        <v>3.7704780552534785</v>
      </c>
      <c r="Q86" s="16">
        <f>IF(AND(INDEX(PROTRA_capacity!M$3:M$1699,MATCH(CHP_check_vensim_data!$H86,PROTRA_capacity!$F$3:$F$1699,0))&lt;&gt;0,INDEX(PROTRA_capacity!M$3:M$1699,MATCH(CHP_check_vensim_data!$I86,PROTRA_capacity!$F$3:$F$1699,0))=0),"elec 0, heat not",
IF(AND(INDEX(PROTRA_capacity!M$3:M$1699,MATCH(CHP_check_vensim_data!$I86,PROTRA_capacity!$F$3:$F$1699,0))&lt;&gt;0,INDEX(PROTRA_capacity!M$3:M$1699,MATCH(CHP_check_vensim_data!$H86,PROTRA_capacity!$F$3:$F$1699,0))=0),"heat 0, elec not",
IF(AND(INDEX(PROTRA_capacity!M$3:M$1699,MATCH(CHP_check_vensim_data!$I86,PROTRA_capacity!$F$3:$F$1699,0))=0,INDEX(PROTRA_capacity!M$3:M$1699,MATCH(CHP_check_vensim_data!$H86,PROTRA_capacity!$F$3:$F$1699,0))=0),"",
INDEX(PROTRA_capacity!M$3:M$1699,MATCH(CHP_check_vensim_data!$H86,PROTRA_capacity!$F$3:$F$1699,0))/INDEX(PROTRA_capacity!M$3:M$1699,MATCH(CHP_check_vensim_data!$I86,PROTRA_capacity!$F$3:$F$1699,0))
)))</f>
        <v>3.7795325002271714</v>
      </c>
      <c r="R86" s="16">
        <f>IF(AND(INDEX(PROTRA_capacity!N$3:N$1699,MATCH(CHP_check_vensim_data!$H86,PROTRA_capacity!$F$3:$F$1699,0))&lt;&gt;0,INDEX(PROTRA_capacity!N$3:N$1699,MATCH(CHP_check_vensim_data!$I86,PROTRA_capacity!$F$3:$F$1699,0))=0),"elec 0, heat not",
IF(AND(INDEX(PROTRA_capacity!N$3:N$1699,MATCH(CHP_check_vensim_data!$I86,PROTRA_capacity!$F$3:$F$1699,0))&lt;&gt;0,INDEX(PROTRA_capacity!N$3:N$1699,MATCH(CHP_check_vensim_data!$H86,PROTRA_capacity!$F$3:$F$1699,0))=0),"heat 0, elec not",
IF(AND(INDEX(PROTRA_capacity!N$3:N$1699,MATCH(CHP_check_vensim_data!$I86,PROTRA_capacity!$F$3:$F$1699,0))=0,INDEX(PROTRA_capacity!N$3:N$1699,MATCH(CHP_check_vensim_data!$H86,PROTRA_capacity!$F$3:$F$1699,0))=0),"",
INDEX(PROTRA_capacity!N$3:N$1699,MATCH(CHP_check_vensim_data!$H86,PROTRA_capacity!$F$3:$F$1699,0))/INDEX(PROTRA_capacity!N$3:N$1699,MATCH(CHP_check_vensim_data!$I86,PROTRA_capacity!$F$3:$F$1699,0))
)))</f>
        <v>3.7439185417745056</v>
      </c>
      <c r="S86" s="16">
        <f>IF(AND(INDEX(PROTRA_capacity!O$3:O$1699,MATCH(CHP_check_vensim_data!$H86,PROTRA_capacity!$F$3:$F$1699,0))&lt;&gt;0,INDEX(PROTRA_capacity!O$3:O$1699,MATCH(CHP_check_vensim_data!$I86,PROTRA_capacity!$F$3:$F$1699,0))=0),"elec 0, heat not",
IF(AND(INDEX(PROTRA_capacity!O$3:O$1699,MATCH(CHP_check_vensim_data!$I86,PROTRA_capacity!$F$3:$F$1699,0))&lt;&gt;0,INDEX(PROTRA_capacity!O$3:O$1699,MATCH(CHP_check_vensim_data!$H86,PROTRA_capacity!$F$3:$F$1699,0))=0),"heat 0, elec not",
IF(AND(INDEX(PROTRA_capacity!O$3:O$1699,MATCH(CHP_check_vensim_data!$I86,PROTRA_capacity!$F$3:$F$1699,0))=0,INDEX(PROTRA_capacity!O$3:O$1699,MATCH(CHP_check_vensim_data!$H86,PROTRA_capacity!$F$3:$F$1699,0))=0),"",
INDEX(PROTRA_capacity!O$3:O$1699,MATCH(CHP_check_vensim_data!$H86,PROTRA_capacity!$F$3:$F$1699,0))/INDEX(PROTRA_capacity!O$3:O$1699,MATCH(CHP_check_vensim_data!$I86,PROTRA_capacity!$F$3:$F$1699,0))
)))</f>
        <v>3.7744759766994704</v>
      </c>
      <c r="T86" s="16">
        <f>IF(AND(INDEX(PROTRA_capacity!P$3:P$1699,MATCH(CHP_check_vensim_data!$H86,PROTRA_capacity!$F$3:$F$1699,0))&lt;&gt;0,INDEX(PROTRA_capacity!P$3:P$1699,MATCH(CHP_check_vensim_data!$I86,PROTRA_capacity!$F$3:$F$1699,0))=0),"elec 0, heat not",
IF(AND(INDEX(PROTRA_capacity!P$3:P$1699,MATCH(CHP_check_vensim_data!$I86,PROTRA_capacity!$F$3:$F$1699,0))&lt;&gt;0,INDEX(PROTRA_capacity!P$3:P$1699,MATCH(CHP_check_vensim_data!$H86,PROTRA_capacity!$F$3:$F$1699,0))=0),"heat 0, elec not",
IF(AND(INDEX(PROTRA_capacity!P$3:P$1699,MATCH(CHP_check_vensim_data!$I86,PROTRA_capacity!$F$3:$F$1699,0))=0,INDEX(PROTRA_capacity!P$3:P$1699,MATCH(CHP_check_vensim_data!$H86,PROTRA_capacity!$F$3:$F$1699,0))=0),"",
INDEX(PROTRA_capacity!P$3:P$1699,MATCH(CHP_check_vensim_data!$H86,PROTRA_capacity!$F$3:$F$1699,0))/INDEX(PROTRA_capacity!P$3:P$1699,MATCH(CHP_check_vensim_data!$I86,PROTRA_capacity!$F$3:$F$1699,0))
)))</f>
        <v>3.5195590571375113</v>
      </c>
      <c r="U86" s="16">
        <f>IF(AND(INDEX(PROTRA_capacity!Q$3:Q$1699,MATCH(CHP_check_vensim_data!$H86,PROTRA_capacity!$F$3:$F$1699,0))&lt;&gt;0,INDEX(PROTRA_capacity!Q$3:Q$1699,MATCH(CHP_check_vensim_data!$I86,PROTRA_capacity!$F$3:$F$1699,0))=0),"elec 0, heat not",
IF(AND(INDEX(PROTRA_capacity!Q$3:Q$1699,MATCH(CHP_check_vensim_data!$I86,PROTRA_capacity!$F$3:$F$1699,0))&lt;&gt;0,INDEX(PROTRA_capacity!Q$3:Q$1699,MATCH(CHP_check_vensim_data!$H86,PROTRA_capacity!$F$3:$F$1699,0))=0),"heat 0, elec not",
IF(AND(INDEX(PROTRA_capacity!Q$3:Q$1699,MATCH(CHP_check_vensim_data!$I86,PROTRA_capacity!$F$3:$F$1699,0))=0,INDEX(PROTRA_capacity!Q$3:Q$1699,MATCH(CHP_check_vensim_data!$H86,PROTRA_capacity!$F$3:$F$1699,0))=0),"",
INDEX(PROTRA_capacity!Q$3:Q$1699,MATCH(CHP_check_vensim_data!$H86,PROTRA_capacity!$F$3:$F$1699,0))/INDEX(PROTRA_capacity!Q$3:Q$1699,MATCH(CHP_check_vensim_data!$I86,PROTRA_capacity!$F$3:$F$1699,0))
)))</f>
        <v>3.5171519942546405</v>
      </c>
      <c r="V86" s="16">
        <f>IF(AND(INDEX(PROTRA_capacity!R$3:R$1699,MATCH(CHP_check_vensim_data!$H86,PROTRA_capacity!$F$3:$F$1699,0))&lt;&gt;0,INDEX(PROTRA_capacity!R$3:R$1699,MATCH(CHP_check_vensim_data!$I86,PROTRA_capacity!$F$3:$F$1699,0))=0),"elec 0, heat not",
IF(AND(INDEX(PROTRA_capacity!R$3:R$1699,MATCH(CHP_check_vensim_data!$I86,PROTRA_capacity!$F$3:$F$1699,0))&lt;&gt;0,INDEX(PROTRA_capacity!R$3:R$1699,MATCH(CHP_check_vensim_data!$H86,PROTRA_capacity!$F$3:$F$1699,0))=0),"heat 0, elec not",
IF(AND(INDEX(PROTRA_capacity!R$3:R$1699,MATCH(CHP_check_vensim_data!$I86,PROTRA_capacity!$F$3:$F$1699,0))=0,INDEX(PROTRA_capacity!R$3:R$1699,MATCH(CHP_check_vensim_data!$H86,PROTRA_capacity!$F$3:$F$1699,0))=0),"",
INDEX(PROTRA_capacity!R$3:R$1699,MATCH(CHP_check_vensim_data!$H86,PROTRA_capacity!$F$3:$F$1699,0))/INDEX(PROTRA_capacity!R$3:R$1699,MATCH(CHP_check_vensim_data!$I86,PROTRA_capacity!$F$3:$F$1699,0))
)))</f>
        <v>3.4777528610752859</v>
      </c>
      <c r="W86" s="16">
        <f>IF(AND(INDEX(PROTRA_capacity!S$3:S$1699,MATCH(CHP_check_vensim_data!$H86,PROTRA_capacity!$F$3:$F$1699,0))&lt;&gt;0,INDEX(PROTRA_capacity!S$3:S$1699,MATCH(CHP_check_vensim_data!$I86,PROTRA_capacity!$F$3:$F$1699,0))=0),"elec 0, heat not",
IF(AND(INDEX(PROTRA_capacity!S$3:S$1699,MATCH(CHP_check_vensim_data!$I86,PROTRA_capacity!$F$3:$F$1699,0))&lt;&gt;0,INDEX(PROTRA_capacity!S$3:S$1699,MATCH(CHP_check_vensim_data!$H86,PROTRA_capacity!$F$3:$F$1699,0))=0),"heat 0, elec not",
IF(AND(INDEX(PROTRA_capacity!S$3:S$1699,MATCH(CHP_check_vensim_data!$I86,PROTRA_capacity!$F$3:$F$1699,0))=0,INDEX(PROTRA_capacity!S$3:S$1699,MATCH(CHP_check_vensim_data!$H86,PROTRA_capacity!$F$3:$F$1699,0))=0),"",
INDEX(PROTRA_capacity!S$3:S$1699,MATCH(CHP_check_vensim_data!$H86,PROTRA_capacity!$F$3:$F$1699,0))/INDEX(PROTRA_capacity!S$3:S$1699,MATCH(CHP_check_vensim_data!$I86,PROTRA_capacity!$F$3:$F$1699,0))
)))</f>
        <v>3.4528481475091919</v>
      </c>
      <c r="X86" s="16">
        <f>IF(AND(INDEX(PROTRA_capacity!T$3:T$1699,MATCH(CHP_check_vensim_data!$H86,PROTRA_capacity!$F$3:$F$1699,0))&lt;&gt;0,INDEX(PROTRA_capacity!T$3:T$1699,MATCH(CHP_check_vensim_data!$I86,PROTRA_capacity!$F$3:$F$1699,0))=0),"elec 0, heat not",
IF(AND(INDEX(PROTRA_capacity!T$3:T$1699,MATCH(CHP_check_vensim_data!$I86,PROTRA_capacity!$F$3:$F$1699,0))&lt;&gt;0,INDEX(PROTRA_capacity!T$3:T$1699,MATCH(CHP_check_vensim_data!$H86,PROTRA_capacity!$F$3:$F$1699,0))=0),"heat 0, elec not",
IF(AND(INDEX(PROTRA_capacity!T$3:T$1699,MATCH(CHP_check_vensim_data!$I86,PROTRA_capacity!$F$3:$F$1699,0))=0,INDEX(PROTRA_capacity!T$3:T$1699,MATCH(CHP_check_vensim_data!$H86,PROTRA_capacity!$F$3:$F$1699,0))=0),"",
INDEX(PROTRA_capacity!T$3:T$1699,MATCH(CHP_check_vensim_data!$H86,PROTRA_capacity!$F$3:$F$1699,0))/INDEX(PROTRA_capacity!T$3:T$1699,MATCH(CHP_check_vensim_data!$I86,PROTRA_capacity!$F$3:$F$1699,0))
)))</f>
        <v>3.4801120109452524</v>
      </c>
      <c r="Y86" s="16">
        <f>IF(AND(INDEX(PROTRA_capacity!U$3:U$1699,MATCH(CHP_check_vensim_data!$H86,PROTRA_capacity!$F$3:$F$1699,0))&lt;&gt;0,INDEX(PROTRA_capacity!U$3:U$1699,MATCH(CHP_check_vensim_data!$I86,PROTRA_capacity!$F$3:$F$1699,0))=0),"elec 0, heat not",
IF(AND(INDEX(PROTRA_capacity!U$3:U$1699,MATCH(CHP_check_vensim_data!$I86,PROTRA_capacity!$F$3:$F$1699,0))&lt;&gt;0,INDEX(PROTRA_capacity!U$3:U$1699,MATCH(CHP_check_vensim_data!$H86,PROTRA_capacity!$F$3:$F$1699,0))=0),"heat 0, elec not",
IF(AND(INDEX(PROTRA_capacity!U$3:U$1699,MATCH(CHP_check_vensim_data!$I86,PROTRA_capacity!$F$3:$F$1699,0))=0,INDEX(PROTRA_capacity!U$3:U$1699,MATCH(CHP_check_vensim_data!$H86,PROTRA_capacity!$F$3:$F$1699,0))=0),"",
INDEX(PROTRA_capacity!U$3:U$1699,MATCH(CHP_check_vensim_data!$H86,PROTRA_capacity!$F$3:$F$1699,0))/INDEX(PROTRA_capacity!U$3:U$1699,MATCH(CHP_check_vensim_data!$I86,PROTRA_capacity!$F$3:$F$1699,0))
)))</f>
        <v>3.5269550504471021</v>
      </c>
      <c r="Z86" s="72">
        <f t="shared" si="40"/>
        <v>3.486638402967182</v>
      </c>
    </row>
    <row r="87" spans="1:26" x14ac:dyDescent="0.35">
      <c r="A87" t="s">
        <v>70</v>
      </c>
      <c r="B87" t="s">
        <v>41</v>
      </c>
      <c r="C87" t="str">
        <f t="shared" si="53"/>
        <v>UK_TO_heat</v>
      </c>
      <c r="D87" t="str">
        <f t="shared" si="54"/>
        <v>PROTRA_CHP_HP_I</v>
      </c>
      <c r="E87" t="s">
        <v>4</v>
      </c>
      <c r="F87" t="str">
        <f t="shared" si="55"/>
        <v>CHP</v>
      </c>
      <c r="G87" t="str">
        <f t="shared" si="50"/>
        <v>CCS</v>
      </c>
      <c r="H87" t="str">
        <f t="shared" si="51"/>
        <v>UKTO_heatPROTRA_CHP_liquid_fuels_CCS</v>
      </c>
      <c r="I87" t="str">
        <f t="shared" si="52"/>
        <v>UKTO_elecPROTRA_CHP_liquid_fuels_CCS</v>
      </c>
      <c r="J87" s="16" t="e">
        <f>IF(AND(INDEX(PROTRA_capacity!#REF!,MATCH(CHP_check_vensim_data!$H87,PROTRA_capacity!$F$3:$F$1699,0))&lt;&gt;0,INDEX(PROTRA_capacity!#REF!,MATCH(CHP_check_vensim_data!$I87,PROTRA_capacity!$F$3:$F$1699,0))=0),"elec 0, heat not",
IF(AND(INDEX(PROTRA_capacity!#REF!,MATCH(CHP_check_vensim_data!$I87,PROTRA_capacity!$F$3:$F$1699,0))&lt;&gt;0,INDEX(PROTRA_capacity!#REF!,MATCH(CHP_check_vensim_data!$H87,PROTRA_capacity!$F$3:$F$1699,0))=0),"heat 0, elec not",
IF(AND(INDEX(PROTRA_capacity!#REF!,MATCH(CHP_check_vensim_data!$I87,PROTRA_capacity!$F$3:$F$1699,0))=0,INDEX(PROTRA_capacity!#REF!,MATCH(CHP_check_vensim_data!$H87,PROTRA_capacity!$F$3:$F$1699,0))=0),"",
INDEX(PROTRA_capacity!#REF!,MATCH(CHP_check_vensim_data!$H87,PROTRA_capacity!$F$3:$F$1699,0))/INDEX(PROTRA_capacity!#REF!,MATCH(CHP_check_vensim_data!$I87,PROTRA_capacity!$F$3:$F$1699,0))
)))</f>
        <v>#REF!</v>
      </c>
      <c r="K87" s="16" t="str">
        <f>IF(AND(INDEX(PROTRA_capacity!G$3:G$1699,MATCH(CHP_check_vensim_data!$H87,PROTRA_capacity!$F$3:$F$1699,0))&lt;&gt;0,INDEX(PROTRA_capacity!G$3:G$1699,MATCH(CHP_check_vensim_data!$I87,PROTRA_capacity!$F$3:$F$1699,0))=0),"elec 0, heat not",
IF(AND(INDEX(PROTRA_capacity!G$3:G$1699,MATCH(CHP_check_vensim_data!$I87,PROTRA_capacity!$F$3:$F$1699,0))&lt;&gt;0,INDEX(PROTRA_capacity!G$3:G$1699,MATCH(CHP_check_vensim_data!$H87,PROTRA_capacity!$F$3:$F$1699,0))=0),"heat 0, elec not",
IF(AND(INDEX(PROTRA_capacity!G$3:G$1699,MATCH(CHP_check_vensim_data!$I87,PROTRA_capacity!$F$3:$F$1699,0))=0,INDEX(PROTRA_capacity!G$3:G$1699,MATCH(CHP_check_vensim_data!$H87,PROTRA_capacity!$F$3:$F$1699,0))=0),"",
INDEX(PROTRA_capacity!G$3:G$1699,MATCH(CHP_check_vensim_data!$H87,PROTRA_capacity!$F$3:$F$1699,0))/INDEX(PROTRA_capacity!G$3:G$1699,MATCH(CHP_check_vensim_data!$I87,PROTRA_capacity!$F$3:$F$1699,0))
)))</f>
        <v/>
      </c>
      <c r="L87" s="16" t="str">
        <f>IF(AND(INDEX(PROTRA_capacity!H$3:H$1699,MATCH(CHP_check_vensim_data!$H87,PROTRA_capacity!$F$3:$F$1699,0))&lt;&gt;0,INDEX(PROTRA_capacity!H$3:H$1699,MATCH(CHP_check_vensim_data!$I87,PROTRA_capacity!$F$3:$F$1699,0))=0),"elec 0, heat not",
IF(AND(INDEX(PROTRA_capacity!H$3:H$1699,MATCH(CHP_check_vensim_data!$I87,PROTRA_capacity!$F$3:$F$1699,0))&lt;&gt;0,INDEX(PROTRA_capacity!H$3:H$1699,MATCH(CHP_check_vensim_data!$H87,PROTRA_capacity!$F$3:$F$1699,0))=0),"heat 0, elec not",
IF(AND(INDEX(PROTRA_capacity!H$3:H$1699,MATCH(CHP_check_vensim_data!$I87,PROTRA_capacity!$F$3:$F$1699,0))=0,INDEX(PROTRA_capacity!H$3:H$1699,MATCH(CHP_check_vensim_data!$H87,PROTRA_capacity!$F$3:$F$1699,0))=0),"",
INDEX(PROTRA_capacity!H$3:H$1699,MATCH(CHP_check_vensim_data!$H87,PROTRA_capacity!$F$3:$F$1699,0))/INDEX(PROTRA_capacity!H$3:H$1699,MATCH(CHP_check_vensim_data!$I87,PROTRA_capacity!$F$3:$F$1699,0))
)))</f>
        <v/>
      </c>
      <c r="M87" s="16" t="str">
        <f>IF(AND(INDEX(PROTRA_capacity!I$3:I$1699,MATCH(CHP_check_vensim_data!$H87,PROTRA_capacity!$F$3:$F$1699,0))&lt;&gt;0,INDEX(PROTRA_capacity!I$3:I$1699,MATCH(CHP_check_vensim_data!$I87,PROTRA_capacity!$F$3:$F$1699,0))=0),"elec 0, heat not",
IF(AND(INDEX(PROTRA_capacity!I$3:I$1699,MATCH(CHP_check_vensim_data!$I87,PROTRA_capacity!$F$3:$F$1699,0))&lt;&gt;0,INDEX(PROTRA_capacity!I$3:I$1699,MATCH(CHP_check_vensim_data!$H87,PROTRA_capacity!$F$3:$F$1699,0))=0),"heat 0, elec not",
IF(AND(INDEX(PROTRA_capacity!I$3:I$1699,MATCH(CHP_check_vensim_data!$I87,PROTRA_capacity!$F$3:$F$1699,0))=0,INDEX(PROTRA_capacity!I$3:I$1699,MATCH(CHP_check_vensim_data!$H87,PROTRA_capacity!$F$3:$F$1699,0))=0),"",
INDEX(PROTRA_capacity!I$3:I$1699,MATCH(CHP_check_vensim_data!$H87,PROTRA_capacity!$F$3:$F$1699,0))/INDEX(PROTRA_capacity!I$3:I$1699,MATCH(CHP_check_vensim_data!$I87,PROTRA_capacity!$F$3:$F$1699,0))
)))</f>
        <v/>
      </c>
      <c r="N87" s="16" t="str">
        <f>IF(AND(INDEX(PROTRA_capacity!J$3:J$1699,MATCH(CHP_check_vensim_data!$H87,PROTRA_capacity!$F$3:$F$1699,0))&lt;&gt;0,INDEX(PROTRA_capacity!J$3:J$1699,MATCH(CHP_check_vensim_data!$I87,PROTRA_capacity!$F$3:$F$1699,0))=0),"elec 0, heat not",
IF(AND(INDEX(PROTRA_capacity!J$3:J$1699,MATCH(CHP_check_vensim_data!$I87,PROTRA_capacity!$F$3:$F$1699,0))&lt;&gt;0,INDEX(PROTRA_capacity!J$3:J$1699,MATCH(CHP_check_vensim_data!$H87,PROTRA_capacity!$F$3:$F$1699,0))=0),"heat 0, elec not",
IF(AND(INDEX(PROTRA_capacity!J$3:J$1699,MATCH(CHP_check_vensim_data!$I87,PROTRA_capacity!$F$3:$F$1699,0))=0,INDEX(PROTRA_capacity!J$3:J$1699,MATCH(CHP_check_vensim_data!$H87,PROTRA_capacity!$F$3:$F$1699,0))=0),"",
INDEX(PROTRA_capacity!J$3:J$1699,MATCH(CHP_check_vensim_data!$H87,PROTRA_capacity!$F$3:$F$1699,0))/INDEX(PROTRA_capacity!J$3:J$1699,MATCH(CHP_check_vensim_data!$I87,PROTRA_capacity!$F$3:$F$1699,0))
)))</f>
        <v/>
      </c>
      <c r="O87" s="16" t="str">
        <f>IF(AND(INDEX(PROTRA_capacity!K$3:K$1699,MATCH(CHP_check_vensim_data!$H87,PROTRA_capacity!$F$3:$F$1699,0))&lt;&gt;0,INDEX(PROTRA_capacity!K$3:K$1699,MATCH(CHP_check_vensim_data!$I87,PROTRA_capacity!$F$3:$F$1699,0))=0),"elec 0, heat not",
IF(AND(INDEX(PROTRA_capacity!K$3:K$1699,MATCH(CHP_check_vensim_data!$I87,PROTRA_capacity!$F$3:$F$1699,0))&lt;&gt;0,INDEX(PROTRA_capacity!K$3:K$1699,MATCH(CHP_check_vensim_data!$H87,PROTRA_capacity!$F$3:$F$1699,0))=0),"heat 0, elec not",
IF(AND(INDEX(PROTRA_capacity!K$3:K$1699,MATCH(CHP_check_vensim_data!$I87,PROTRA_capacity!$F$3:$F$1699,0))=0,INDEX(PROTRA_capacity!K$3:K$1699,MATCH(CHP_check_vensim_data!$H87,PROTRA_capacity!$F$3:$F$1699,0))=0),"",
INDEX(PROTRA_capacity!K$3:K$1699,MATCH(CHP_check_vensim_data!$H87,PROTRA_capacity!$F$3:$F$1699,0))/INDEX(PROTRA_capacity!K$3:K$1699,MATCH(CHP_check_vensim_data!$I87,PROTRA_capacity!$F$3:$F$1699,0))
)))</f>
        <v/>
      </c>
      <c r="P87" s="16" t="str">
        <f>IF(AND(INDEX(PROTRA_capacity!L$3:L$1699,MATCH(CHP_check_vensim_data!$H87,PROTRA_capacity!$F$3:$F$1699,0))&lt;&gt;0,INDEX(PROTRA_capacity!L$3:L$1699,MATCH(CHP_check_vensim_data!$I87,PROTRA_capacity!$F$3:$F$1699,0))=0),"elec 0, heat not",
IF(AND(INDEX(PROTRA_capacity!L$3:L$1699,MATCH(CHP_check_vensim_data!$I87,PROTRA_capacity!$F$3:$F$1699,0))&lt;&gt;0,INDEX(PROTRA_capacity!L$3:L$1699,MATCH(CHP_check_vensim_data!$H87,PROTRA_capacity!$F$3:$F$1699,0))=0),"heat 0, elec not",
IF(AND(INDEX(PROTRA_capacity!L$3:L$1699,MATCH(CHP_check_vensim_data!$I87,PROTRA_capacity!$F$3:$F$1699,0))=0,INDEX(PROTRA_capacity!L$3:L$1699,MATCH(CHP_check_vensim_data!$H87,PROTRA_capacity!$F$3:$F$1699,0))=0),"",
INDEX(PROTRA_capacity!L$3:L$1699,MATCH(CHP_check_vensim_data!$H87,PROTRA_capacity!$F$3:$F$1699,0))/INDEX(PROTRA_capacity!L$3:L$1699,MATCH(CHP_check_vensim_data!$I87,PROTRA_capacity!$F$3:$F$1699,0))
)))</f>
        <v/>
      </c>
      <c r="Q87" s="16" t="str">
        <f>IF(AND(INDEX(PROTRA_capacity!M$3:M$1699,MATCH(CHP_check_vensim_data!$H87,PROTRA_capacity!$F$3:$F$1699,0))&lt;&gt;0,INDEX(PROTRA_capacity!M$3:M$1699,MATCH(CHP_check_vensim_data!$I87,PROTRA_capacity!$F$3:$F$1699,0))=0),"elec 0, heat not",
IF(AND(INDEX(PROTRA_capacity!M$3:M$1699,MATCH(CHP_check_vensim_data!$I87,PROTRA_capacity!$F$3:$F$1699,0))&lt;&gt;0,INDEX(PROTRA_capacity!M$3:M$1699,MATCH(CHP_check_vensim_data!$H87,PROTRA_capacity!$F$3:$F$1699,0))=0),"heat 0, elec not",
IF(AND(INDEX(PROTRA_capacity!M$3:M$1699,MATCH(CHP_check_vensim_data!$I87,PROTRA_capacity!$F$3:$F$1699,0))=0,INDEX(PROTRA_capacity!M$3:M$1699,MATCH(CHP_check_vensim_data!$H87,PROTRA_capacity!$F$3:$F$1699,0))=0),"",
INDEX(PROTRA_capacity!M$3:M$1699,MATCH(CHP_check_vensim_data!$H87,PROTRA_capacity!$F$3:$F$1699,0))/INDEX(PROTRA_capacity!M$3:M$1699,MATCH(CHP_check_vensim_data!$I87,PROTRA_capacity!$F$3:$F$1699,0))
)))</f>
        <v/>
      </c>
      <c r="R87" s="16" t="str">
        <f>IF(AND(INDEX(PROTRA_capacity!N$3:N$1699,MATCH(CHP_check_vensim_data!$H87,PROTRA_capacity!$F$3:$F$1699,0))&lt;&gt;0,INDEX(PROTRA_capacity!N$3:N$1699,MATCH(CHP_check_vensim_data!$I87,PROTRA_capacity!$F$3:$F$1699,0))=0),"elec 0, heat not",
IF(AND(INDEX(PROTRA_capacity!N$3:N$1699,MATCH(CHP_check_vensim_data!$I87,PROTRA_capacity!$F$3:$F$1699,0))&lt;&gt;0,INDEX(PROTRA_capacity!N$3:N$1699,MATCH(CHP_check_vensim_data!$H87,PROTRA_capacity!$F$3:$F$1699,0))=0),"heat 0, elec not",
IF(AND(INDEX(PROTRA_capacity!N$3:N$1699,MATCH(CHP_check_vensim_data!$I87,PROTRA_capacity!$F$3:$F$1699,0))=0,INDEX(PROTRA_capacity!N$3:N$1699,MATCH(CHP_check_vensim_data!$H87,PROTRA_capacity!$F$3:$F$1699,0))=0),"",
INDEX(PROTRA_capacity!N$3:N$1699,MATCH(CHP_check_vensim_data!$H87,PROTRA_capacity!$F$3:$F$1699,0))/INDEX(PROTRA_capacity!N$3:N$1699,MATCH(CHP_check_vensim_data!$I87,PROTRA_capacity!$F$3:$F$1699,0))
)))</f>
        <v/>
      </c>
      <c r="S87" s="16" t="str">
        <f>IF(AND(INDEX(PROTRA_capacity!O$3:O$1699,MATCH(CHP_check_vensim_data!$H87,PROTRA_capacity!$F$3:$F$1699,0))&lt;&gt;0,INDEX(PROTRA_capacity!O$3:O$1699,MATCH(CHP_check_vensim_data!$I87,PROTRA_capacity!$F$3:$F$1699,0))=0),"elec 0, heat not",
IF(AND(INDEX(PROTRA_capacity!O$3:O$1699,MATCH(CHP_check_vensim_data!$I87,PROTRA_capacity!$F$3:$F$1699,0))&lt;&gt;0,INDEX(PROTRA_capacity!O$3:O$1699,MATCH(CHP_check_vensim_data!$H87,PROTRA_capacity!$F$3:$F$1699,0))=0),"heat 0, elec not",
IF(AND(INDEX(PROTRA_capacity!O$3:O$1699,MATCH(CHP_check_vensim_data!$I87,PROTRA_capacity!$F$3:$F$1699,0))=0,INDEX(PROTRA_capacity!O$3:O$1699,MATCH(CHP_check_vensim_data!$H87,PROTRA_capacity!$F$3:$F$1699,0))=0),"",
INDEX(PROTRA_capacity!O$3:O$1699,MATCH(CHP_check_vensim_data!$H87,PROTRA_capacity!$F$3:$F$1699,0))/INDEX(PROTRA_capacity!O$3:O$1699,MATCH(CHP_check_vensim_data!$I87,PROTRA_capacity!$F$3:$F$1699,0))
)))</f>
        <v/>
      </c>
      <c r="T87" s="16" t="str">
        <f>IF(AND(INDEX(PROTRA_capacity!P$3:P$1699,MATCH(CHP_check_vensim_data!$H87,PROTRA_capacity!$F$3:$F$1699,0))&lt;&gt;0,INDEX(PROTRA_capacity!P$3:P$1699,MATCH(CHP_check_vensim_data!$I87,PROTRA_capacity!$F$3:$F$1699,0))=0),"elec 0, heat not",
IF(AND(INDEX(PROTRA_capacity!P$3:P$1699,MATCH(CHP_check_vensim_data!$I87,PROTRA_capacity!$F$3:$F$1699,0))&lt;&gt;0,INDEX(PROTRA_capacity!P$3:P$1699,MATCH(CHP_check_vensim_data!$H87,PROTRA_capacity!$F$3:$F$1699,0))=0),"heat 0, elec not",
IF(AND(INDEX(PROTRA_capacity!P$3:P$1699,MATCH(CHP_check_vensim_data!$I87,PROTRA_capacity!$F$3:$F$1699,0))=0,INDEX(PROTRA_capacity!P$3:P$1699,MATCH(CHP_check_vensim_data!$H87,PROTRA_capacity!$F$3:$F$1699,0))=0),"",
INDEX(PROTRA_capacity!P$3:P$1699,MATCH(CHP_check_vensim_data!$H87,PROTRA_capacity!$F$3:$F$1699,0))/INDEX(PROTRA_capacity!P$3:P$1699,MATCH(CHP_check_vensim_data!$I87,PROTRA_capacity!$F$3:$F$1699,0))
)))</f>
        <v/>
      </c>
      <c r="U87" s="16" t="str">
        <f>IF(AND(INDEX(PROTRA_capacity!Q$3:Q$1699,MATCH(CHP_check_vensim_data!$H87,PROTRA_capacity!$F$3:$F$1699,0))&lt;&gt;0,INDEX(PROTRA_capacity!Q$3:Q$1699,MATCH(CHP_check_vensim_data!$I87,PROTRA_capacity!$F$3:$F$1699,0))=0),"elec 0, heat not",
IF(AND(INDEX(PROTRA_capacity!Q$3:Q$1699,MATCH(CHP_check_vensim_data!$I87,PROTRA_capacity!$F$3:$F$1699,0))&lt;&gt;0,INDEX(PROTRA_capacity!Q$3:Q$1699,MATCH(CHP_check_vensim_data!$H87,PROTRA_capacity!$F$3:$F$1699,0))=0),"heat 0, elec not",
IF(AND(INDEX(PROTRA_capacity!Q$3:Q$1699,MATCH(CHP_check_vensim_data!$I87,PROTRA_capacity!$F$3:$F$1699,0))=0,INDEX(PROTRA_capacity!Q$3:Q$1699,MATCH(CHP_check_vensim_data!$H87,PROTRA_capacity!$F$3:$F$1699,0))=0),"",
INDEX(PROTRA_capacity!Q$3:Q$1699,MATCH(CHP_check_vensim_data!$H87,PROTRA_capacity!$F$3:$F$1699,0))/INDEX(PROTRA_capacity!Q$3:Q$1699,MATCH(CHP_check_vensim_data!$I87,PROTRA_capacity!$F$3:$F$1699,0))
)))</f>
        <v/>
      </c>
      <c r="V87" s="16" t="str">
        <f>IF(AND(INDEX(PROTRA_capacity!R$3:R$1699,MATCH(CHP_check_vensim_data!$H87,PROTRA_capacity!$F$3:$F$1699,0))&lt;&gt;0,INDEX(PROTRA_capacity!R$3:R$1699,MATCH(CHP_check_vensim_data!$I87,PROTRA_capacity!$F$3:$F$1699,0))=0),"elec 0, heat not",
IF(AND(INDEX(PROTRA_capacity!R$3:R$1699,MATCH(CHP_check_vensim_data!$I87,PROTRA_capacity!$F$3:$F$1699,0))&lt;&gt;0,INDEX(PROTRA_capacity!R$3:R$1699,MATCH(CHP_check_vensim_data!$H87,PROTRA_capacity!$F$3:$F$1699,0))=0),"heat 0, elec not",
IF(AND(INDEX(PROTRA_capacity!R$3:R$1699,MATCH(CHP_check_vensim_data!$I87,PROTRA_capacity!$F$3:$F$1699,0))=0,INDEX(PROTRA_capacity!R$3:R$1699,MATCH(CHP_check_vensim_data!$H87,PROTRA_capacity!$F$3:$F$1699,0))=0),"",
INDEX(PROTRA_capacity!R$3:R$1699,MATCH(CHP_check_vensim_data!$H87,PROTRA_capacity!$F$3:$F$1699,0))/INDEX(PROTRA_capacity!R$3:R$1699,MATCH(CHP_check_vensim_data!$I87,PROTRA_capacity!$F$3:$F$1699,0))
)))</f>
        <v/>
      </c>
      <c r="W87" s="16" t="str">
        <f>IF(AND(INDEX(PROTRA_capacity!S$3:S$1699,MATCH(CHP_check_vensim_data!$H87,PROTRA_capacity!$F$3:$F$1699,0))&lt;&gt;0,INDEX(PROTRA_capacity!S$3:S$1699,MATCH(CHP_check_vensim_data!$I87,PROTRA_capacity!$F$3:$F$1699,0))=0),"elec 0, heat not",
IF(AND(INDEX(PROTRA_capacity!S$3:S$1699,MATCH(CHP_check_vensim_data!$I87,PROTRA_capacity!$F$3:$F$1699,0))&lt;&gt;0,INDEX(PROTRA_capacity!S$3:S$1699,MATCH(CHP_check_vensim_data!$H87,PROTRA_capacity!$F$3:$F$1699,0))=0),"heat 0, elec not",
IF(AND(INDEX(PROTRA_capacity!S$3:S$1699,MATCH(CHP_check_vensim_data!$I87,PROTRA_capacity!$F$3:$F$1699,0))=0,INDEX(PROTRA_capacity!S$3:S$1699,MATCH(CHP_check_vensim_data!$H87,PROTRA_capacity!$F$3:$F$1699,0))=0),"",
INDEX(PROTRA_capacity!S$3:S$1699,MATCH(CHP_check_vensim_data!$H87,PROTRA_capacity!$F$3:$F$1699,0))/INDEX(PROTRA_capacity!S$3:S$1699,MATCH(CHP_check_vensim_data!$I87,PROTRA_capacity!$F$3:$F$1699,0))
)))</f>
        <v/>
      </c>
      <c r="X87" s="16" t="str">
        <f>IF(AND(INDEX(PROTRA_capacity!T$3:T$1699,MATCH(CHP_check_vensim_data!$H87,PROTRA_capacity!$F$3:$F$1699,0))&lt;&gt;0,INDEX(PROTRA_capacity!T$3:T$1699,MATCH(CHP_check_vensim_data!$I87,PROTRA_capacity!$F$3:$F$1699,0))=0),"elec 0, heat not",
IF(AND(INDEX(PROTRA_capacity!T$3:T$1699,MATCH(CHP_check_vensim_data!$I87,PROTRA_capacity!$F$3:$F$1699,0))&lt;&gt;0,INDEX(PROTRA_capacity!T$3:T$1699,MATCH(CHP_check_vensim_data!$H87,PROTRA_capacity!$F$3:$F$1699,0))=0),"heat 0, elec not",
IF(AND(INDEX(PROTRA_capacity!T$3:T$1699,MATCH(CHP_check_vensim_data!$I87,PROTRA_capacity!$F$3:$F$1699,0))=0,INDEX(PROTRA_capacity!T$3:T$1699,MATCH(CHP_check_vensim_data!$H87,PROTRA_capacity!$F$3:$F$1699,0))=0),"",
INDEX(PROTRA_capacity!T$3:T$1699,MATCH(CHP_check_vensim_data!$H87,PROTRA_capacity!$F$3:$F$1699,0))/INDEX(PROTRA_capacity!T$3:T$1699,MATCH(CHP_check_vensim_data!$I87,PROTRA_capacity!$F$3:$F$1699,0))
)))</f>
        <v/>
      </c>
      <c r="Y87" s="16" t="str">
        <f>IF(AND(INDEX(PROTRA_capacity!U$3:U$1699,MATCH(CHP_check_vensim_data!$H87,PROTRA_capacity!$F$3:$F$1699,0))&lt;&gt;0,INDEX(PROTRA_capacity!U$3:U$1699,MATCH(CHP_check_vensim_data!$I87,PROTRA_capacity!$F$3:$F$1699,0))=0),"elec 0, heat not",
IF(AND(INDEX(PROTRA_capacity!U$3:U$1699,MATCH(CHP_check_vensim_data!$I87,PROTRA_capacity!$F$3:$F$1699,0))&lt;&gt;0,INDEX(PROTRA_capacity!U$3:U$1699,MATCH(CHP_check_vensim_data!$H87,PROTRA_capacity!$F$3:$F$1699,0))=0),"heat 0, elec not",
IF(AND(INDEX(PROTRA_capacity!U$3:U$1699,MATCH(CHP_check_vensim_data!$I87,PROTRA_capacity!$F$3:$F$1699,0))=0,INDEX(PROTRA_capacity!U$3:U$1699,MATCH(CHP_check_vensim_data!$H87,PROTRA_capacity!$F$3:$F$1699,0))=0),"",
INDEX(PROTRA_capacity!U$3:U$1699,MATCH(CHP_check_vensim_data!$H87,PROTRA_capacity!$F$3:$F$1699,0))/INDEX(PROTRA_capacity!U$3:U$1699,MATCH(CHP_check_vensim_data!$I87,PROTRA_capacity!$F$3:$F$1699,0))
)))</f>
        <v/>
      </c>
      <c r="Z87" s="72" t="e">
        <f t="shared" si="40"/>
        <v>#DIV/0!</v>
      </c>
    </row>
    <row r="88" spans="1:26" x14ac:dyDescent="0.35">
      <c r="A88" t="s">
        <v>70</v>
      </c>
      <c r="B88" t="s">
        <v>41</v>
      </c>
      <c r="C88" t="str">
        <f t="shared" si="53"/>
        <v>UK_TO_heat</v>
      </c>
      <c r="D88" t="str">
        <f t="shared" si="54"/>
        <v>PROTRA_CHP_HP_I</v>
      </c>
      <c r="E88" t="s">
        <v>5</v>
      </c>
      <c r="F88" t="str">
        <f t="shared" si="55"/>
        <v>CHP</v>
      </c>
      <c r="G88" t="str">
        <f t="shared" si="50"/>
        <v>sil</v>
      </c>
      <c r="H88" t="str">
        <f t="shared" si="51"/>
        <v>UKTO_heatPROTRA_CHP_solid_fossil</v>
      </c>
      <c r="I88" t="str">
        <f t="shared" si="52"/>
        <v>UKTO_elecPROTRA_CHP_solid_fossil</v>
      </c>
      <c r="J88" s="16" t="e">
        <f>IF(AND(INDEX(PROTRA_capacity!#REF!,MATCH(CHP_check_vensim_data!$H88,PROTRA_capacity!$F$3:$F$1699,0))&lt;&gt;0,INDEX(PROTRA_capacity!#REF!,MATCH(CHP_check_vensim_data!$I88,PROTRA_capacity!$F$3:$F$1699,0))=0),"elec 0, heat not",
IF(AND(INDEX(PROTRA_capacity!#REF!,MATCH(CHP_check_vensim_data!$I88,PROTRA_capacity!$F$3:$F$1699,0))&lt;&gt;0,INDEX(PROTRA_capacity!#REF!,MATCH(CHP_check_vensim_data!$H88,PROTRA_capacity!$F$3:$F$1699,0))=0),"heat 0, elec not",
IF(AND(INDEX(PROTRA_capacity!#REF!,MATCH(CHP_check_vensim_data!$I88,PROTRA_capacity!$F$3:$F$1699,0))=0,INDEX(PROTRA_capacity!#REF!,MATCH(CHP_check_vensim_data!$H88,PROTRA_capacity!$F$3:$F$1699,0))=0),"",
INDEX(PROTRA_capacity!#REF!,MATCH(CHP_check_vensim_data!$H88,PROTRA_capacity!$F$3:$F$1699,0))/INDEX(PROTRA_capacity!#REF!,MATCH(CHP_check_vensim_data!$I88,PROTRA_capacity!$F$3:$F$1699,0))
)))</f>
        <v>#REF!</v>
      </c>
      <c r="K88" s="16">
        <f>IF(AND(INDEX(PROTRA_capacity!G$3:G$1699,MATCH(CHP_check_vensim_data!$H88,PROTRA_capacity!$F$3:$F$1699,0))&lt;&gt;0,INDEX(PROTRA_capacity!G$3:G$1699,MATCH(CHP_check_vensim_data!$I88,PROTRA_capacity!$F$3:$F$1699,0))=0),"elec 0, heat not",
IF(AND(INDEX(PROTRA_capacity!G$3:G$1699,MATCH(CHP_check_vensim_data!$I88,PROTRA_capacity!$F$3:$F$1699,0))&lt;&gt;0,INDEX(PROTRA_capacity!G$3:G$1699,MATCH(CHP_check_vensim_data!$H88,PROTRA_capacity!$F$3:$F$1699,0))=0),"heat 0, elec not",
IF(AND(INDEX(PROTRA_capacity!G$3:G$1699,MATCH(CHP_check_vensim_data!$I88,PROTRA_capacity!$F$3:$F$1699,0))=0,INDEX(PROTRA_capacity!G$3:G$1699,MATCH(CHP_check_vensim_data!$H88,PROTRA_capacity!$F$3:$F$1699,0))=0),"",
INDEX(PROTRA_capacity!G$3:G$1699,MATCH(CHP_check_vensim_data!$H88,PROTRA_capacity!$F$3:$F$1699,0))/INDEX(PROTRA_capacity!G$3:G$1699,MATCH(CHP_check_vensim_data!$I88,PROTRA_capacity!$F$3:$F$1699,0))
)))</f>
        <v>4.1162438278162421</v>
      </c>
      <c r="L88" s="16">
        <f>IF(AND(INDEX(PROTRA_capacity!H$3:H$1699,MATCH(CHP_check_vensim_data!$H88,PROTRA_capacity!$F$3:$F$1699,0))&lt;&gt;0,INDEX(PROTRA_capacity!H$3:H$1699,MATCH(CHP_check_vensim_data!$I88,PROTRA_capacity!$F$3:$F$1699,0))=0),"elec 0, heat not",
IF(AND(INDEX(PROTRA_capacity!H$3:H$1699,MATCH(CHP_check_vensim_data!$I88,PROTRA_capacity!$F$3:$F$1699,0))&lt;&gt;0,INDEX(PROTRA_capacity!H$3:H$1699,MATCH(CHP_check_vensim_data!$H88,PROTRA_capacity!$F$3:$F$1699,0))=0),"heat 0, elec not",
IF(AND(INDEX(PROTRA_capacity!H$3:H$1699,MATCH(CHP_check_vensim_data!$I88,PROTRA_capacity!$F$3:$F$1699,0))=0,INDEX(PROTRA_capacity!H$3:H$1699,MATCH(CHP_check_vensim_data!$H88,PROTRA_capacity!$F$3:$F$1699,0))=0),"",
INDEX(PROTRA_capacity!H$3:H$1699,MATCH(CHP_check_vensim_data!$H88,PROTRA_capacity!$F$3:$F$1699,0))/INDEX(PROTRA_capacity!H$3:H$1699,MATCH(CHP_check_vensim_data!$I88,PROTRA_capacity!$F$3:$F$1699,0))
)))</f>
        <v>3.9930149813015792</v>
      </c>
      <c r="M88" s="16">
        <f>IF(AND(INDEX(PROTRA_capacity!I$3:I$1699,MATCH(CHP_check_vensim_data!$H88,PROTRA_capacity!$F$3:$F$1699,0))&lt;&gt;0,INDEX(PROTRA_capacity!I$3:I$1699,MATCH(CHP_check_vensim_data!$I88,PROTRA_capacity!$F$3:$F$1699,0))=0),"elec 0, heat not",
IF(AND(INDEX(PROTRA_capacity!I$3:I$1699,MATCH(CHP_check_vensim_data!$I88,PROTRA_capacity!$F$3:$F$1699,0))&lt;&gt;0,INDEX(PROTRA_capacity!I$3:I$1699,MATCH(CHP_check_vensim_data!$H88,PROTRA_capacity!$F$3:$F$1699,0))=0),"heat 0, elec not",
IF(AND(INDEX(PROTRA_capacity!I$3:I$1699,MATCH(CHP_check_vensim_data!$I88,PROTRA_capacity!$F$3:$F$1699,0))=0,INDEX(PROTRA_capacity!I$3:I$1699,MATCH(CHP_check_vensim_data!$H88,PROTRA_capacity!$F$3:$F$1699,0))=0),"",
INDEX(PROTRA_capacity!I$3:I$1699,MATCH(CHP_check_vensim_data!$H88,PROTRA_capacity!$F$3:$F$1699,0))/INDEX(PROTRA_capacity!I$3:I$1699,MATCH(CHP_check_vensim_data!$I88,PROTRA_capacity!$F$3:$F$1699,0))
)))</f>
        <v>3.9701062723193195</v>
      </c>
      <c r="N88" s="16">
        <f>IF(AND(INDEX(PROTRA_capacity!J$3:J$1699,MATCH(CHP_check_vensim_data!$H88,PROTRA_capacity!$F$3:$F$1699,0))&lt;&gt;0,INDEX(PROTRA_capacity!J$3:J$1699,MATCH(CHP_check_vensim_data!$I88,PROTRA_capacity!$F$3:$F$1699,0))=0),"elec 0, heat not",
IF(AND(INDEX(PROTRA_capacity!J$3:J$1699,MATCH(CHP_check_vensim_data!$I88,PROTRA_capacity!$F$3:$F$1699,0))&lt;&gt;0,INDEX(PROTRA_capacity!J$3:J$1699,MATCH(CHP_check_vensim_data!$H88,PROTRA_capacity!$F$3:$F$1699,0))=0),"heat 0, elec not",
IF(AND(INDEX(PROTRA_capacity!J$3:J$1699,MATCH(CHP_check_vensim_data!$I88,PROTRA_capacity!$F$3:$F$1699,0))=0,INDEX(PROTRA_capacity!J$3:J$1699,MATCH(CHP_check_vensim_data!$H88,PROTRA_capacity!$F$3:$F$1699,0))=0),"",
INDEX(PROTRA_capacity!J$3:J$1699,MATCH(CHP_check_vensim_data!$H88,PROTRA_capacity!$F$3:$F$1699,0))/INDEX(PROTRA_capacity!J$3:J$1699,MATCH(CHP_check_vensim_data!$I88,PROTRA_capacity!$F$3:$F$1699,0))
)))</f>
        <v>4.0525799553839015</v>
      </c>
      <c r="O88" s="16">
        <f>IF(AND(INDEX(PROTRA_capacity!K$3:K$1699,MATCH(CHP_check_vensim_data!$H88,PROTRA_capacity!$F$3:$F$1699,0))&lt;&gt;0,INDEX(PROTRA_capacity!K$3:K$1699,MATCH(CHP_check_vensim_data!$I88,PROTRA_capacity!$F$3:$F$1699,0))=0),"elec 0, heat not",
IF(AND(INDEX(PROTRA_capacity!K$3:K$1699,MATCH(CHP_check_vensim_data!$I88,PROTRA_capacity!$F$3:$F$1699,0))&lt;&gt;0,INDEX(PROTRA_capacity!K$3:K$1699,MATCH(CHP_check_vensim_data!$H88,PROTRA_capacity!$F$3:$F$1699,0))=0),"heat 0, elec not",
IF(AND(INDEX(PROTRA_capacity!K$3:K$1699,MATCH(CHP_check_vensim_data!$I88,PROTRA_capacity!$F$3:$F$1699,0))=0,INDEX(PROTRA_capacity!K$3:K$1699,MATCH(CHP_check_vensim_data!$H88,PROTRA_capacity!$F$3:$F$1699,0))=0),"",
INDEX(PROTRA_capacity!K$3:K$1699,MATCH(CHP_check_vensim_data!$H88,PROTRA_capacity!$F$3:$F$1699,0))/INDEX(PROTRA_capacity!K$3:K$1699,MATCH(CHP_check_vensim_data!$I88,PROTRA_capacity!$F$3:$F$1699,0))
)))</f>
        <v>3.7319375459085302</v>
      </c>
      <c r="P88" s="16">
        <f>IF(AND(INDEX(PROTRA_capacity!L$3:L$1699,MATCH(CHP_check_vensim_data!$H88,PROTRA_capacity!$F$3:$F$1699,0))&lt;&gt;0,INDEX(PROTRA_capacity!L$3:L$1699,MATCH(CHP_check_vensim_data!$I88,PROTRA_capacity!$F$3:$F$1699,0))=0),"elec 0, heat not",
IF(AND(INDEX(PROTRA_capacity!L$3:L$1699,MATCH(CHP_check_vensim_data!$I88,PROTRA_capacity!$F$3:$F$1699,0))&lt;&gt;0,INDEX(PROTRA_capacity!L$3:L$1699,MATCH(CHP_check_vensim_data!$H88,PROTRA_capacity!$F$3:$F$1699,0))=0),"heat 0, elec not",
IF(AND(INDEX(PROTRA_capacity!L$3:L$1699,MATCH(CHP_check_vensim_data!$I88,PROTRA_capacity!$F$3:$F$1699,0))=0,INDEX(PROTRA_capacity!L$3:L$1699,MATCH(CHP_check_vensim_data!$H88,PROTRA_capacity!$F$3:$F$1699,0))=0),"",
INDEX(PROTRA_capacity!L$3:L$1699,MATCH(CHP_check_vensim_data!$H88,PROTRA_capacity!$F$3:$F$1699,0))/INDEX(PROTRA_capacity!L$3:L$1699,MATCH(CHP_check_vensim_data!$I88,PROTRA_capacity!$F$3:$F$1699,0))
)))</f>
        <v>3.7704780552534776</v>
      </c>
      <c r="Q88" s="16">
        <f>IF(AND(INDEX(PROTRA_capacity!M$3:M$1699,MATCH(CHP_check_vensim_data!$H88,PROTRA_capacity!$F$3:$F$1699,0))&lt;&gt;0,INDEX(PROTRA_capacity!M$3:M$1699,MATCH(CHP_check_vensim_data!$I88,PROTRA_capacity!$F$3:$F$1699,0))=0),"elec 0, heat not",
IF(AND(INDEX(PROTRA_capacity!M$3:M$1699,MATCH(CHP_check_vensim_data!$I88,PROTRA_capacity!$F$3:$F$1699,0))&lt;&gt;0,INDEX(PROTRA_capacity!M$3:M$1699,MATCH(CHP_check_vensim_data!$H88,PROTRA_capacity!$F$3:$F$1699,0))=0),"heat 0, elec not",
IF(AND(INDEX(PROTRA_capacity!M$3:M$1699,MATCH(CHP_check_vensim_data!$I88,PROTRA_capacity!$F$3:$F$1699,0))=0,INDEX(PROTRA_capacity!M$3:M$1699,MATCH(CHP_check_vensim_data!$H88,PROTRA_capacity!$F$3:$F$1699,0))=0),"",
INDEX(PROTRA_capacity!M$3:M$1699,MATCH(CHP_check_vensim_data!$H88,PROTRA_capacity!$F$3:$F$1699,0))/INDEX(PROTRA_capacity!M$3:M$1699,MATCH(CHP_check_vensim_data!$I88,PROTRA_capacity!$F$3:$F$1699,0))
)))</f>
        <v>3.7795325002271718</v>
      </c>
      <c r="R88" s="16">
        <f>IF(AND(INDEX(PROTRA_capacity!N$3:N$1699,MATCH(CHP_check_vensim_data!$H88,PROTRA_capacity!$F$3:$F$1699,0))&lt;&gt;0,INDEX(PROTRA_capacity!N$3:N$1699,MATCH(CHP_check_vensim_data!$I88,PROTRA_capacity!$F$3:$F$1699,0))=0),"elec 0, heat not",
IF(AND(INDEX(PROTRA_capacity!N$3:N$1699,MATCH(CHP_check_vensim_data!$I88,PROTRA_capacity!$F$3:$F$1699,0))&lt;&gt;0,INDEX(PROTRA_capacity!N$3:N$1699,MATCH(CHP_check_vensim_data!$H88,PROTRA_capacity!$F$3:$F$1699,0))=0),"heat 0, elec not",
IF(AND(INDEX(PROTRA_capacity!N$3:N$1699,MATCH(CHP_check_vensim_data!$I88,PROTRA_capacity!$F$3:$F$1699,0))=0,INDEX(PROTRA_capacity!N$3:N$1699,MATCH(CHP_check_vensim_data!$H88,PROTRA_capacity!$F$3:$F$1699,0))=0),"",
INDEX(PROTRA_capacity!N$3:N$1699,MATCH(CHP_check_vensim_data!$H88,PROTRA_capacity!$F$3:$F$1699,0))/INDEX(PROTRA_capacity!N$3:N$1699,MATCH(CHP_check_vensim_data!$I88,PROTRA_capacity!$F$3:$F$1699,0))
)))</f>
        <v>3.743918541774506</v>
      </c>
      <c r="S88" s="16">
        <f>IF(AND(INDEX(PROTRA_capacity!O$3:O$1699,MATCH(CHP_check_vensim_data!$H88,PROTRA_capacity!$F$3:$F$1699,0))&lt;&gt;0,INDEX(PROTRA_capacity!O$3:O$1699,MATCH(CHP_check_vensim_data!$I88,PROTRA_capacity!$F$3:$F$1699,0))=0),"elec 0, heat not",
IF(AND(INDEX(PROTRA_capacity!O$3:O$1699,MATCH(CHP_check_vensim_data!$I88,PROTRA_capacity!$F$3:$F$1699,0))&lt;&gt;0,INDEX(PROTRA_capacity!O$3:O$1699,MATCH(CHP_check_vensim_data!$H88,PROTRA_capacity!$F$3:$F$1699,0))=0),"heat 0, elec not",
IF(AND(INDEX(PROTRA_capacity!O$3:O$1699,MATCH(CHP_check_vensim_data!$I88,PROTRA_capacity!$F$3:$F$1699,0))=0,INDEX(PROTRA_capacity!O$3:O$1699,MATCH(CHP_check_vensim_data!$H88,PROTRA_capacity!$F$3:$F$1699,0))=0),"",
INDEX(PROTRA_capacity!O$3:O$1699,MATCH(CHP_check_vensim_data!$H88,PROTRA_capacity!$F$3:$F$1699,0))/INDEX(PROTRA_capacity!O$3:O$1699,MATCH(CHP_check_vensim_data!$I88,PROTRA_capacity!$F$3:$F$1699,0))
)))</f>
        <v>3.7744759766994695</v>
      </c>
      <c r="T88" s="16">
        <f>IF(AND(INDEX(PROTRA_capacity!P$3:P$1699,MATCH(CHP_check_vensim_data!$H88,PROTRA_capacity!$F$3:$F$1699,0))&lt;&gt;0,INDEX(PROTRA_capacity!P$3:P$1699,MATCH(CHP_check_vensim_data!$I88,PROTRA_capacity!$F$3:$F$1699,0))=0),"elec 0, heat not",
IF(AND(INDEX(PROTRA_capacity!P$3:P$1699,MATCH(CHP_check_vensim_data!$I88,PROTRA_capacity!$F$3:$F$1699,0))&lt;&gt;0,INDEX(PROTRA_capacity!P$3:P$1699,MATCH(CHP_check_vensim_data!$H88,PROTRA_capacity!$F$3:$F$1699,0))=0),"heat 0, elec not",
IF(AND(INDEX(PROTRA_capacity!P$3:P$1699,MATCH(CHP_check_vensim_data!$I88,PROTRA_capacity!$F$3:$F$1699,0))=0,INDEX(PROTRA_capacity!P$3:P$1699,MATCH(CHP_check_vensim_data!$H88,PROTRA_capacity!$F$3:$F$1699,0))=0),"",
INDEX(PROTRA_capacity!P$3:P$1699,MATCH(CHP_check_vensim_data!$H88,PROTRA_capacity!$F$3:$F$1699,0))/INDEX(PROTRA_capacity!P$3:P$1699,MATCH(CHP_check_vensim_data!$I88,PROTRA_capacity!$F$3:$F$1699,0))
)))</f>
        <v>3.5195590571375113</v>
      </c>
      <c r="U88" s="16">
        <f>IF(AND(INDEX(PROTRA_capacity!Q$3:Q$1699,MATCH(CHP_check_vensim_data!$H88,PROTRA_capacity!$F$3:$F$1699,0))&lt;&gt;0,INDEX(PROTRA_capacity!Q$3:Q$1699,MATCH(CHP_check_vensim_data!$I88,PROTRA_capacity!$F$3:$F$1699,0))=0),"elec 0, heat not",
IF(AND(INDEX(PROTRA_capacity!Q$3:Q$1699,MATCH(CHP_check_vensim_data!$I88,PROTRA_capacity!$F$3:$F$1699,0))&lt;&gt;0,INDEX(PROTRA_capacity!Q$3:Q$1699,MATCH(CHP_check_vensim_data!$H88,PROTRA_capacity!$F$3:$F$1699,0))=0),"heat 0, elec not",
IF(AND(INDEX(PROTRA_capacity!Q$3:Q$1699,MATCH(CHP_check_vensim_data!$I88,PROTRA_capacity!$F$3:$F$1699,0))=0,INDEX(PROTRA_capacity!Q$3:Q$1699,MATCH(CHP_check_vensim_data!$H88,PROTRA_capacity!$F$3:$F$1699,0))=0),"",
INDEX(PROTRA_capacity!Q$3:Q$1699,MATCH(CHP_check_vensim_data!$H88,PROTRA_capacity!$F$3:$F$1699,0))/INDEX(PROTRA_capacity!Q$3:Q$1699,MATCH(CHP_check_vensim_data!$I88,PROTRA_capacity!$F$3:$F$1699,0))
)))</f>
        <v>3.517151994254641</v>
      </c>
      <c r="V88" s="16">
        <f>IF(AND(INDEX(PROTRA_capacity!R$3:R$1699,MATCH(CHP_check_vensim_data!$H88,PROTRA_capacity!$F$3:$F$1699,0))&lt;&gt;0,INDEX(PROTRA_capacity!R$3:R$1699,MATCH(CHP_check_vensim_data!$I88,PROTRA_capacity!$F$3:$F$1699,0))=0),"elec 0, heat not",
IF(AND(INDEX(PROTRA_capacity!R$3:R$1699,MATCH(CHP_check_vensim_data!$I88,PROTRA_capacity!$F$3:$F$1699,0))&lt;&gt;0,INDEX(PROTRA_capacity!R$3:R$1699,MATCH(CHP_check_vensim_data!$H88,PROTRA_capacity!$F$3:$F$1699,0))=0),"heat 0, elec not",
IF(AND(INDEX(PROTRA_capacity!R$3:R$1699,MATCH(CHP_check_vensim_data!$I88,PROTRA_capacity!$F$3:$F$1699,0))=0,INDEX(PROTRA_capacity!R$3:R$1699,MATCH(CHP_check_vensim_data!$H88,PROTRA_capacity!$F$3:$F$1699,0))=0),"",
INDEX(PROTRA_capacity!R$3:R$1699,MATCH(CHP_check_vensim_data!$H88,PROTRA_capacity!$F$3:$F$1699,0))/INDEX(PROTRA_capacity!R$3:R$1699,MATCH(CHP_check_vensim_data!$I88,PROTRA_capacity!$F$3:$F$1699,0))
)))</f>
        <v>3.4777528610752864</v>
      </c>
      <c r="W88" s="16">
        <f>IF(AND(INDEX(PROTRA_capacity!S$3:S$1699,MATCH(CHP_check_vensim_data!$H88,PROTRA_capacity!$F$3:$F$1699,0))&lt;&gt;0,INDEX(PROTRA_capacity!S$3:S$1699,MATCH(CHP_check_vensim_data!$I88,PROTRA_capacity!$F$3:$F$1699,0))=0),"elec 0, heat not",
IF(AND(INDEX(PROTRA_capacity!S$3:S$1699,MATCH(CHP_check_vensim_data!$I88,PROTRA_capacity!$F$3:$F$1699,0))&lt;&gt;0,INDEX(PROTRA_capacity!S$3:S$1699,MATCH(CHP_check_vensim_data!$H88,PROTRA_capacity!$F$3:$F$1699,0))=0),"heat 0, elec not",
IF(AND(INDEX(PROTRA_capacity!S$3:S$1699,MATCH(CHP_check_vensim_data!$I88,PROTRA_capacity!$F$3:$F$1699,0))=0,INDEX(PROTRA_capacity!S$3:S$1699,MATCH(CHP_check_vensim_data!$H88,PROTRA_capacity!$F$3:$F$1699,0))=0),"",
INDEX(PROTRA_capacity!S$3:S$1699,MATCH(CHP_check_vensim_data!$H88,PROTRA_capacity!$F$3:$F$1699,0))/INDEX(PROTRA_capacity!S$3:S$1699,MATCH(CHP_check_vensim_data!$I88,PROTRA_capacity!$F$3:$F$1699,0))
)))</f>
        <v>3.4528481475091923</v>
      </c>
      <c r="X88" s="16">
        <f>IF(AND(INDEX(PROTRA_capacity!T$3:T$1699,MATCH(CHP_check_vensim_data!$H88,PROTRA_capacity!$F$3:$F$1699,0))&lt;&gt;0,INDEX(PROTRA_capacity!T$3:T$1699,MATCH(CHP_check_vensim_data!$I88,PROTRA_capacity!$F$3:$F$1699,0))=0),"elec 0, heat not",
IF(AND(INDEX(PROTRA_capacity!T$3:T$1699,MATCH(CHP_check_vensim_data!$I88,PROTRA_capacity!$F$3:$F$1699,0))&lt;&gt;0,INDEX(PROTRA_capacity!T$3:T$1699,MATCH(CHP_check_vensim_data!$H88,PROTRA_capacity!$F$3:$F$1699,0))=0),"heat 0, elec not",
IF(AND(INDEX(PROTRA_capacity!T$3:T$1699,MATCH(CHP_check_vensim_data!$I88,PROTRA_capacity!$F$3:$F$1699,0))=0,INDEX(PROTRA_capacity!T$3:T$1699,MATCH(CHP_check_vensim_data!$H88,PROTRA_capacity!$F$3:$F$1699,0))=0),"",
INDEX(PROTRA_capacity!T$3:T$1699,MATCH(CHP_check_vensim_data!$H88,PROTRA_capacity!$F$3:$F$1699,0))/INDEX(PROTRA_capacity!T$3:T$1699,MATCH(CHP_check_vensim_data!$I88,PROTRA_capacity!$F$3:$F$1699,0))
)))</f>
        <v>3.4801120109452528</v>
      </c>
      <c r="Y88" s="16">
        <f>IF(AND(INDEX(PROTRA_capacity!U$3:U$1699,MATCH(CHP_check_vensim_data!$H88,PROTRA_capacity!$F$3:$F$1699,0))&lt;&gt;0,INDEX(PROTRA_capacity!U$3:U$1699,MATCH(CHP_check_vensim_data!$I88,PROTRA_capacity!$F$3:$F$1699,0))=0),"elec 0, heat not",
IF(AND(INDEX(PROTRA_capacity!U$3:U$1699,MATCH(CHP_check_vensim_data!$I88,PROTRA_capacity!$F$3:$F$1699,0))&lt;&gt;0,INDEX(PROTRA_capacity!U$3:U$1699,MATCH(CHP_check_vensim_data!$H88,PROTRA_capacity!$F$3:$F$1699,0))=0),"heat 0, elec not",
IF(AND(INDEX(PROTRA_capacity!U$3:U$1699,MATCH(CHP_check_vensim_data!$I88,PROTRA_capacity!$F$3:$F$1699,0))=0,INDEX(PROTRA_capacity!U$3:U$1699,MATCH(CHP_check_vensim_data!$H88,PROTRA_capacity!$F$3:$F$1699,0))=0),"",
INDEX(PROTRA_capacity!U$3:U$1699,MATCH(CHP_check_vensim_data!$H88,PROTRA_capacity!$F$3:$F$1699,0))/INDEX(PROTRA_capacity!U$3:U$1699,MATCH(CHP_check_vensim_data!$I88,PROTRA_capacity!$F$3:$F$1699,0))
)))</f>
        <v>3.5269550504471012</v>
      </c>
      <c r="Z88" s="72">
        <f t="shared" si="40"/>
        <v>3.4866384029671824</v>
      </c>
    </row>
    <row r="89" spans="1:26" x14ac:dyDescent="0.35">
      <c r="A89" t="s">
        <v>70</v>
      </c>
      <c r="B89" t="s">
        <v>41</v>
      </c>
      <c r="C89" t="str">
        <f t="shared" si="53"/>
        <v>UK_TO_heat</v>
      </c>
      <c r="D89" t="str">
        <f t="shared" si="54"/>
        <v>PROTRA_CHP_HP_I</v>
      </c>
      <c r="E89" t="s">
        <v>6</v>
      </c>
      <c r="F89" t="str">
        <f t="shared" si="55"/>
        <v>CHP</v>
      </c>
      <c r="G89" t="str">
        <f t="shared" si="50"/>
        <v>CCS</v>
      </c>
      <c r="H89" t="str">
        <f t="shared" si="51"/>
        <v>UKTO_heatPROTRA_CHP_solid_fossil_CCS</v>
      </c>
      <c r="I89" t="str">
        <f t="shared" si="52"/>
        <v>UKTO_elecPROTRA_CHP_solid_fossil_CCS</v>
      </c>
      <c r="J89" s="16" t="e">
        <f>IF(AND(INDEX(PROTRA_capacity!#REF!,MATCH(CHP_check_vensim_data!$H89,PROTRA_capacity!$F$3:$F$1699,0))&lt;&gt;0,INDEX(PROTRA_capacity!#REF!,MATCH(CHP_check_vensim_data!$I89,PROTRA_capacity!$F$3:$F$1699,0))=0),"elec 0, heat not",
IF(AND(INDEX(PROTRA_capacity!#REF!,MATCH(CHP_check_vensim_data!$I89,PROTRA_capacity!$F$3:$F$1699,0))&lt;&gt;0,INDEX(PROTRA_capacity!#REF!,MATCH(CHP_check_vensim_data!$H89,PROTRA_capacity!$F$3:$F$1699,0))=0),"heat 0, elec not",
IF(AND(INDEX(PROTRA_capacity!#REF!,MATCH(CHP_check_vensim_data!$I89,PROTRA_capacity!$F$3:$F$1699,0))=0,INDEX(PROTRA_capacity!#REF!,MATCH(CHP_check_vensim_data!$H89,PROTRA_capacity!$F$3:$F$1699,0))=0),"",
INDEX(PROTRA_capacity!#REF!,MATCH(CHP_check_vensim_data!$H89,PROTRA_capacity!$F$3:$F$1699,0))/INDEX(PROTRA_capacity!#REF!,MATCH(CHP_check_vensim_data!$I89,PROTRA_capacity!$F$3:$F$1699,0))
)))</f>
        <v>#REF!</v>
      </c>
      <c r="K89" s="16" t="str">
        <f>IF(AND(INDEX(PROTRA_capacity!G$3:G$1699,MATCH(CHP_check_vensim_data!$H89,PROTRA_capacity!$F$3:$F$1699,0))&lt;&gt;0,INDEX(PROTRA_capacity!G$3:G$1699,MATCH(CHP_check_vensim_data!$I89,PROTRA_capacity!$F$3:$F$1699,0))=0),"elec 0, heat not",
IF(AND(INDEX(PROTRA_capacity!G$3:G$1699,MATCH(CHP_check_vensim_data!$I89,PROTRA_capacity!$F$3:$F$1699,0))&lt;&gt;0,INDEX(PROTRA_capacity!G$3:G$1699,MATCH(CHP_check_vensim_data!$H89,PROTRA_capacity!$F$3:$F$1699,0))=0),"heat 0, elec not",
IF(AND(INDEX(PROTRA_capacity!G$3:G$1699,MATCH(CHP_check_vensim_data!$I89,PROTRA_capacity!$F$3:$F$1699,0))=0,INDEX(PROTRA_capacity!G$3:G$1699,MATCH(CHP_check_vensim_data!$H89,PROTRA_capacity!$F$3:$F$1699,0))=0),"",
INDEX(PROTRA_capacity!G$3:G$1699,MATCH(CHP_check_vensim_data!$H89,PROTRA_capacity!$F$3:$F$1699,0))/INDEX(PROTRA_capacity!G$3:G$1699,MATCH(CHP_check_vensim_data!$I89,PROTRA_capacity!$F$3:$F$1699,0))
)))</f>
        <v/>
      </c>
      <c r="L89" s="16" t="str">
        <f>IF(AND(INDEX(PROTRA_capacity!H$3:H$1699,MATCH(CHP_check_vensim_data!$H89,PROTRA_capacity!$F$3:$F$1699,0))&lt;&gt;0,INDEX(PROTRA_capacity!H$3:H$1699,MATCH(CHP_check_vensim_data!$I89,PROTRA_capacity!$F$3:$F$1699,0))=0),"elec 0, heat not",
IF(AND(INDEX(PROTRA_capacity!H$3:H$1699,MATCH(CHP_check_vensim_data!$I89,PROTRA_capacity!$F$3:$F$1699,0))&lt;&gt;0,INDEX(PROTRA_capacity!H$3:H$1699,MATCH(CHP_check_vensim_data!$H89,PROTRA_capacity!$F$3:$F$1699,0))=0),"heat 0, elec not",
IF(AND(INDEX(PROTRA_capacity!H$3:H$1699,MATCH(CHP_check_vensim_data!$I89,PROTRA_capacity!$F$3:$F$1699,0))=0,INDEX(PROTRA_capacity!H$3:H$1699,MATCH(CHP_check_vensim_data!$H89,PROTRA_capacity!$F$3:$F$1699,0))=0),"",
INDEX(PROTRA_capacity!H$3:H$1699,MATCH(CHP_check_vensim_data!$H89,PROTRA_capacity!$F$3:$F$1699,0))/INDEX(PROTRA_capacity!H$3:H$1699,MATCH(CHP_check_vensim_data!$I89,PROTRA_capacity!$F$3:$F$1699,0))
)))</f>
        <v/>
      </c>
      <c r="M89" s="16" t="str">
        <f>IF(AND(INDEX(PROTRA_capacity!I$3:I$1699,MATCH(CHP_check_vensim_data!$H89,PROTRA_capacity!$F$3:$F$1699,0))&lt;&gt;0,INDEX(PROTRA_capacity!I$3:I$1699,MATCH(CHP_check_vensim_data!$I89,PROTRA_capacity!$F$3:$F$1699,0))=0),"elec 0, heat not",
IF(AND(INDEX(PROTRA_capacity!I$3:I$1699,MATCH(CHP_check_vensim_data!$I89,PROTRA_capacity!$F$3:$F$1699,0))&lt;&gt;0,INDEX(PROTRA_capacity!I$3:I$1699,MATCH(CHP_check_vensim_data!$H89,PROTRA_capacity!$F$3:$F$1699,0))=0),"heat 0, elec not",
IF(AND(INDEX(PROTRA_capacity!I$3:I$1699,MATCH(CHP_check_vensim_data!$I89,PROTRA_capacity!$F$3:$F$1699,0))=0,INDEX(PROTRA_capacity!I$3:I$1699,MATCH(CHP_check_vensim_data!$H89,PROTRA_capacity!$F$3:$F$1699,0))=0),"",
INDEX(PROTRA_capacity!I$3:I$1699,MATCH(CHP_check_vensim_data!$H89,PROTRA_capacity!$F$3:$F$1699,0))/INDEX(PROTRA_capacity!I$3:I$1699,MATCH(CHP_check_vensim_data!$I89,PROTRA_capacity!$F$3:$F$1699,0))
)))</f>
        <v/>
      </c>
      <c r="N89" s="16" t="str">
        <f>IF(AND(INDEX(PROTRA_capacity!J$3:J$1699,MATCH(CHP_check_vensim_data!$H89,PROTRA_capacity!$F$3:$F$1699,0))&lt;&gt;0,INDEX(PROTRA_capacity!J$3:J$1699,MATCH(CHP_check_vensim_data!$I89,PROTRA_capacity!$F$3:$F$1699,0))=0),"elec 0, heat not",
IF(AND(INDEX(PROTRA_capacity!J$3:J$1699,MATCH(CHP_check_vensim_data!$I89,PROTRA_capacity!$F$3:$F$1699,0))&lt;&gt;0,INDEX(PROTRA_capacity!J$3:J$1699,MATCH(CHP_check_vensim_data!$H89,PROTRA_capacity!$F$3:$F$1699,0))=0),"heat 0, elec not",
IF(AND(INDEX(PROTRA_capacity!J$3:J$1699,MATCH(CHP_check_vensim_data!$I89,PROTRA_capacity!$F$3:$F$1699,0))=0,INDEX(PROTRA_capacity!J$3:J$1699,MATCH(CHP_check_vensim_data!$H89,PROTRA_capacity!$F$3:$F$1699,0))=0),"",
INDEX(PROTRA_capacity!J$3:J$1699,MATCH(CHP_check_vensim_data!$H89,PROTRA_capacity!$F$3:$F$1699,0))/INDEX(PROTRA_capacity!J$3:J$1699,MATCH(CHP_check_vensim_data!$I89,PROTRA_capacity!$F$3:$F$1699,0))
)))</f>
        <v/>
      </c>
      <c r="O89" s="16" t="str">
        <f>IF(AND(INDEX(PROTRA_capacity!K$3:K$1699,MATCH(CHP_check_vensim_data!$H89,PROTRA_capacity!$F$3:$F$1699,0))&lt;&gt;0,INDEX(PROTRA_capacity!K$3:K$1699,MATCH(CHP_check_vensim_data!$I89,PROTRA_capacity!$F$3:$F$1699,0))=0),"elec 0, heat not",
IF(AND(INDEX(PROTRA_capacity!K$3:K$1699,MATCH(CHP_check_vensim_data!$I89,PROTRA_capacity!$F$3:$F$1699,0))&lt;&gt;0,INDEX(PROTRA_capacity!K$3:K$1699,MATCH(CHP_check_vensim_data!$H89,PROTRA_capacity!$F$3:$F$1699,0))=0),"heat 0, elec not",
IF(AND(INDEX(PROTRA_capacity!K$3:K$1699,MATCH(CHP_check_vensim_data!$I89,PROTRA_capacity!$F$3:$F$1699,0))=0,INDEX(PROTRA_capacity!K$3:K$1699,MATCH(CHP_check_vensim_data!$H89,PROTRA_capacity!$F$3:$F$1699,0))=0),"",
INDEX(PROTRA_capacity!K$3:K$1699,MATCH(CHP_check_vensim_data!$H89,PROTRA_capacity!$F$3:$F$1699,0))/INDEX(PROTRA_capacity!K$3:K$1699,MATCH(CHP_check_vensim_data!$I89,PROTRA_capacity!$F$3:$F$1699,0))
)))</f>
        <v/>
      </c>
      <c r="P89" s="16" t="str">
        <f>IF(AND(INDEX(PROTRA_capacity!L$3:L$1699,MATCH(CHP_check_vensim_data!$H89,PROTRA_capacity!$F$3:$F$1699,0))&lt;&gt;0,INDEX(PROTRA_capacity!L$3:L$1699,MATCH(CHP_check_vensim_data!$I89,PROTRA_capacity!$F$3:$F$1699,0))=0),"elec 0, heat not",
IF(AND(INDEX(PROTRA_capacity!L$3:L$1699,MATCH(CHP_check_vensim_data!$I89,PROTRA_capacity!$F$3:$F$1699,0))&lt;&gt;0,INDEX(PROTRA_capacity!L$3:L$1699,MATCH(CHP_check_vensim_data!$H89,PROTRA_capacity!$F$3:$F$1699,0))=0),"heat 0, elec not",
IF(AND(INDEX(PROTRA_capacity!L$3:L$1699,MATCH(CHP_check_vensim_data!$I89,PROTRA_capacity!$F$3:$F$1699,0))=0,INDEX(PROTRA_capacity!L$3:L$1699,MATCH(CHP_check_vensim_data!$H89,PROTRA_capacity!$F$3:$F$1699,0))=0),"",
INDEX(PROTRA_capacity!L$3:L$1699,MATCH(CHP_check_vensim_data!$H89,PROTRA_capacity!$F$3:$F$1699,0))/INDEX(PROTRA_capacity!L$3:L$1699,MATCH(CHP_check_vensim_data!$I89,PROTRA_capacity!$F$3:$F$1699,0))
)))</f>
        <v/>
      </c>
      <c r="Q89" s="16" t="str">
        <f>IF(AND(INDEX(PROTRA_capacity!M$3:M$1699,MATCH(CHP_check_vensim_data!$H89,PROTRA_capacity!$F$3:$F$1699,0))&lt;&gt;0,INDEX(PROTRA_capacity!M$3:M$1699,MATCH(CHP_check_vensim_data!$I89,PROTRA_capacity!$F$3:$F$1699,0))=0),"elec 0, heat not",
IF(AND(INDEX(PROTRA_capacity!M$3:M$1699,MATCH(CHP_check_vensim_data!$I89,PROTRA_capacity!$F$3:$F$1699,0))&lt;&gt;0,INDEX(PROTRA_capacity!M$3:M$1699,MATCH(CHP_check_vensim_data!$H89,PROTRA_capacity!$F$3:$F$1699,0))=0),"heat 0, elec not",
IF(AND(INDEX(PROTRA_capacity!M$3:M$1699,MATCH(CHP_check_vensim_data!$I89,PROTRA_capacity!$F$3:$F$1699,0))=0,INDEX(PROTRA_capacity!M$3:M$1699,MATCH(CHP_check_vensim_data!$H89,PROTRA_capacity!$F$3:$F$1699,0))=0),"",
INDEX(PROTRA_capacity!M$3:M$1699,MATCH(CHP_check_vensim_data!$H89,PROTRA_capacity!$F$3:$F$1699,0))/INDEX(PROTRA_capacity!M$3:M$1699,MATCH(CHP_check_vensim_data!$I89,PROTRA_capacity!$F$3:$F$1699,0))
)))</f>
        <v/>
      </c>
      <c r="R89" s="16" t="str">
        <f>IF(AND(INDEX(PROTRA_capacity!N$3:N$1699,MATCH(CHP_check_vensim_data!$H89,PROTRA_capacity!$F$3:$F$1699,0))&lt;&gt;0,INDEX(PROTRA_capacity!N$3:N$1699,MATCH(CHP_check_vensim_data!$I89,PROTRA_capacity!$F$3:$F$1699,0))=0),"elec 0, heat not",
IF(AND(INDEX(PROTRA_capacity!N$3:N$1699,MATCH(CHP_check_vensim_data!$I89,PROTRA_capacity!$F$3:$F$1699,0))&lt;&gt;0,INDEX(PROTRA_capacity!N$3:N$1699,MATCH(CHP_check_vensim_data!$H89,PROTRA_capacity!$F$3:$F$1699,0))=0),"heat 0, elec not",
IF(AND(INDEX(PROTRA_capacity!N$3:N$1699,MATCH(CHP_check_vensim_data!$I89,PROTRA_capacity!$F$3:$F$1699,0))=0,INDEX(PROTRA_capacity!N$3:N$1699,MATCH(CHP_check_vensim_data!$H89,PROTRA_capacity!$F$3:$F$1699,0))=0),"",
INDEX(PROTRA_capacity!N$3:N$1699,MATCH(CHP_check_vensim_data!$H89,PROTRA_capacity!$F$3:$F$1699,0))/INDEX(PROTRA_capacity!N$3:N$1699,MATCH(CHP_check_vensim_data!$I89,PROTRA_capacity!$F$3:$F$1699,0))
)))</f>
        <v/>
      </c>
      <c r="S89" s="16" t="str">
        <f>IF(AND(INDEX(PROTRA_capacity!O$3:O$1699,MATCH(CHP_check_vensim_data!$H89,PROTRA_capacity!$F$3:$F$1699,0))&lt;&gt;0,INDEX(PROTRA_capacity!O$3:O$1699,MATCH(CHP_check_vensim_data!$I89,PROTRA_capacity!$F$3:$F$1699,0))=0),"elec 0, heat not",
IF(AND(INDEX(PROTRA_capacity!O$3:O$1699,MATCH(CHP_check_vensim_data!$I89,PROTRA_capacity!$F$3:$F$1699,0))&lt;&gt;0,INDEX(PROTRA_capacity!O$3:O$1699,MATCH(CHP_check_vensim_data!$H89,PROTRA_capacity!$F$3:$F$1699,0))=0),"heat 0, elec not",
IF(AND(INDEX(PROTRA_capacity!O$3:O$1699,MATCH(CHP_check_vensim_data!$I89,PROTRA_capacity!$F$3:$F$1699,0))=0,INDEX(PROTRA_capacity!O$3:O$1699,MATCH(CHP_check_vensim_data!$H89,PROTRA_capacity!$F$3:$F$1699,0))=0),"",
INDEX(PROTRA_capacity!O$3:O$1699,MATCH(CHP_check_vensim_data!$H89,PROTRA_capacity!$F$3:$F$1699,0))/INDEX(PROTRA_capacity!O$3:O$1699,MATCH(CHP_check_vensim_data!$I89,PROTRA_capacity!$F$3:$F$1699,0))
)))</f>
        <v/>
      </c>
      <c r="T89" s="16" t="str">
        <f>IF(AND(INDEX(PROTRA_capacity!P$3:P$1699,MATCH(CHP_check_vensim_data!$H89,PROTRA_capacity!$F$3:$F$1699,0))&lt;&gt;0,INDEX(PROTRA_capacity!P$3:P$1699,MATCH(CHP_check_vensim_data!$I89,PROTRA_capacity!$F$3:$F$1699,0))=0),"elec 0, heat not",
IF(AND(INDEX(PROTRA_capacity!P$3:P$1699,MATCH(CHP_check_vensim_data!$I89,PROTRA_capacity!$F$3:$F$1699,0))&lt;&gt;0,INDEX(PROTRA_capacity!P$3:P$1699,MATCH(CHP_check_vensim_data!$H89,PROTRA_capacity!$F$3:$F$1699,0))=0),"heat 0, elec not",
IF(AND(INDEX(PROTRA_capacity!P$3:P$1699,MATCH(CHP_check_vensim_data!$I89,PROTRA_capacity!$F$3:$F$1699,0))=0,INDEX(PROTRA_capacity!P$3:P$1699,MATCH(CHP_check_vensim_data!$H89,PROTRA_capacity!$F$3:$F$1699,0))=0),"",
INDEX(PROTRA_capacity!P$3:P$1699,MATCH(CHP_check_vensim_data!$H89,PROTRA_capacity!$F$3:$F$1699,0))/INDEX(PROTRA_capacity!P$3:P$1699,MATCH(CHP_check_vensim_data!$I89,PROTRA_capacity!$F$3:$F$1699,0))
)))</f>
        <v/>
      </c>
      <c r="U89" s="16" t="str">
        <f>IF(AND(INDEX(PROTRA_capacity!Q$3:Q$1699,MATCH(CHP_check_vensim_data!$H89,PROTRA_capacity!$F$3:$F$1699,0))&lt;&gt;0,INDEX(PROTRA_capacity!Q$3:Q$1699,MATCH(CHP_check_vensim_data!$I89,PROTRA_capacity!$F$3:$F$1699,0))=0),"elec 0, heat not",
IF(AND(INDEX(PROTRA_capacity!Q$3:Q$1699,MATCH(CHP_check_vensim_data!$I89,PROTRA_capacity!$F$3:$F$1699,0))&lt;&gt;0,INDEX(PROTRA_capacity!Q$3:Q$1699,MATCH(CHP_check_vensim_data!$H89,PROTRA_capacity!$F$3:$F$1699,0))=0),"heat 0, elec not",
IF(AND(INDEX(PROTRA_capacity!Q$3:Q$1699,MATCH(CHP_check_vensim_data!$I89,PROTRA_capacity!$F$3:$F$1699,0))=0,INDEX(PROTRA_capacity!Q$3:Q$1699,MATCH(CHP_check_vensim_data!$H89,PROTRA_capacity!$F$3:$F$1699,0))=0),"",
INDEX(PROTRA_capacity!Q$3:Q$1699,MATCH(CHP_check_vensim_data!$H89,PROTRA_capacity!$F$3:$F$1699,0))/INDEX(PROTRA_capacity!Q$3:Q$1699,MATCH(CHP_check_vensim_data!$I89,PROTRA_capacity!$F$3:$F$1699,0))
)))</f>
        <v/>
      </c>
      <c r="V89" s="16" t="str">
        <f>IF(AND(INDEX(PROTRA_capacity!R$3:R$1699,MATCH(CHP_check_vensim_data!$H89,PROTRA_capacity!$F$3:$F$1699,0))&lt;&gt;0,INDEX(PROTRA_capacity!R$3:R$1699,MATCH(CHP_check_vensim_data!$I89,PROTRA_capacity!$F$3:$F$1699,0))=0),"elec 0, heat not",
IF(AND(INDEX(PROTRA_capacity!R$3:R$1699,MATCH(CHP_check_vensim_data!$I89,PROTRA_capacity!$F$3:$F$1699,0))&lt;&gt;0,INDEX(PROTRA_capacity!R$3:R$1699,MATCH(CHP_check_vensim_data!$H89,PROTRA_capacity!$F$3:$F$1699,0))=0),"heat 0, elec not",
IF(AND(INDEX(PROTRA_capacity!R$3:R$1699,MATCH(CHP_check_vensim_data!$I89,PROTRA_capacity!$F$3:$F$1699,0))=0,INDEX(PROTRA_capacity!R$3:R$1699,MATCH(CHP_check_vensim_data!$H89,PROTRA_capacity!$F$3:$F$1699,0))=0),"",
INDEX(PROTRA_capacity!R$3:R$1699,MATCH(CHP_check_vensim_data!$H89,PROTRA_capacity!$F$3:$F$1699,0))/INDEX(PROTRA_capacity!R$3:R$1699,MATCH(CHP_check_vensim_data!$I89,PROTRA_capacity!$F$3:$F$1699,0))
)))</f>
        <v/>
      </c>
      <c r="W89" s="16" t="str">
        <f>IF(AND(INDEX(PROTRA_capacity!S$3:S$1699,MATCH(CHP_check_vensim_data!$H89,PROTRA_capacity!$F$3:$F$1699,0))&lt;&gt;0,INDEX(PROTRA_capacity!S$3:S$1699,MATCH(CHP_check_vensim_data!$I89,PROTRA_capacity!$F$3:$F$1699,0))=0),"elec 0, heat not",
IF(AND(INDEX(PROTRA_capacity!S$3:S$1699,MATCH(CHP_check_vensim_data!$I89,PROTRA_capacity!$F$3:$F$1699,0))&lt;&gt;0,INDEX(PROTRA_capacity!S$3:S$1699,MATCH(CHP_check_vensim_data!$H89,PROTRA_capacity!$F$3:$F$1699,0))=0),"heat 0, elec not",
IF(AND(INDEX(PROTRA_capacity!S$3:S$1699,MATCH(CHP_check_vensim_data!$I89,PROTRA_capacity!$F$3:$F$1699,0))=0,INDEX(PROTRA_capacity!S$3:S$1699,MATCH(CHP_check_vensim_data!$H89,PROTRA_capacity!$F$3:$F$1699,0))=0),"",
INDEX(PROTRA_capacity!S$3:S$1699,MATCH(CHP_check_vensim_data!$H89,PROTRA_capacity!$F$3:$F$1699,0))/INDEX(PROTRA_capacity!S$3:S$1699,MATCH(CHP_check_vensim_data!$I89,PROTRA_capacity!$F$3:$F$1699,0))
)))</f>
        <v/>
      </c>
      <c r="X89" s="16" t="str">
        <f>IF(AND(INDEX(PROTRA_capacity!T$3:T$1699,MATCH(CHP_check_vensim_data!$H89,PROTRA_capacity!$F$3:$F$1699,0))&lt;&gt;0,INDEX(PROTRA_capacity!T$3:T$1699,MATCH(CHP_check_vensim_data!$I89,PROTRA_capacity!$F$3:$F$1699,0))=0),"elec 0, heat not",
IF(AND(INDEX(PROTRA_capacity!T$3:T$1699,MATCH(CHP_check_vensim_data!$I89,PROTRA_capacity!$F$3:$F$1699,0))&lt;&gt;0,INDEX(PROTRA_capacity!T$3:T$1699,MATCH(CHP_check_vensim_data!$H89,PROTRA_capacity!$F$3:$F$1699,0))=0),"heat 0, elec not",
IF(AND(INDEX(PROTRA_capacity!T$3:T$1699,MATCH(CHP_check_vensim_data!$I89,PROTRA_capacity!$F$3:$F$1699,0))=0,INDEX(PROTRA_capacity!T$3:T$1699,MATCH(CHP_check_vensim_data!$H89,PROTRA_capacity!$F$3:$F$1699,0))=0),"",
INDEX(PROTRA_capacity!T$3:T$1699,MATCH(CHP_check_vensim_data!$H89,PROTRA_capacity!$F$3:$F$1699,0))/INDEX(PROTRA_capacity!T$3:T$1699,MATCH(CHP_check_vensim_data!$I89,PROTRA_capacity!$F$3:$F$1699,0))
)))</f>
        <v/>
      </c>
      <c r="Y89" s="16" t="str">
        <f>IF(AND(INDEX(PROTRA_capacity!U$3:U$1699,MATCH(CHP_check_vensim_data!$H89,PROTRA_capacity!$F$3:$F$1699,0))&lt;&gt;0,INDEX(PROTRA_capacity!U$3:U$1699,MATCH(CHP_check_vensim_data!$I89,PROTRA_capacity!$F$3:$F$1699,0))=0),"elec 0, heat not",
IF(AND(INDEX(PROTRA_capacity!U$3:U$1699,MATCH(CHP_check_vensim_data!$I89,PROTRA_capacity!$F$3:$F$1699,0))&lt;&gt;0,INDEX(PROTRA_capacity!U$3:U$1699,MATCH(CHP_check_vensim_data!$H89,PROTRA_capacity!$F$3:$F$1699,0))=0),"heat 0, elec not",
IF(AND(INDEX(PROTRA_capacity!U$3:U$1699,MATCH(CHP_check_vensim_data!$I89,PROTRA_capacity!$F$3:$F$1699,0))=0,INDEX(PROTRA_capacity!U$3:U$1699,MATCH(CHP_check_vensim_data!$H89,PROTRA_capacity!$F$3:$F$1699,0))=0),"",
INDEX(PROTRA_capacity!U$3:U$1699,MATCH(CHP_check_vensim_data!$H89,PROTRA_capacity!$F$3:$F$1699,0))/INDEX(PROTRA_capacity!U$3:U$1699,MATCH(CHP_check_vensim_data!$I89,PROTRA_capacity!$F$3:$F$1699,0))
)))</f>
        <v/>
      </c>
      <c r="Z89" s="72" t="e">
        <f t="shared" si="40"/>
        <v>#DIV/0!</v>
      </c>
    </row>
    <row r="90" spans="1:26" x14ac:dyDescent="0.35">
      <c r="A90" t="s">
        <v>70</v>
      </c>
      <c r="B90" t="s">
        <v>41</v>
      </c>
      <c r="C90" t="str">
        <f t="shared" si="53"/>
        <v>UK_TO_heat</v>
      </c>
      <c r="D90" t="str">
        <f t="shared" si="54"/>
        <v>PROTRA_CHP_HP_I</v>
      </c>
      <c r="E90" t="s">
        <v>7</v>
      </c>
      <c r="F90" t="str">
        <f t="shared" si="55"/>
        <v>CHP</v>
      </c>
      <c r="G90" t="str">
        <f t="shared" si="50"/>
        <v>ste</v>
      </c>
      <c r="H90" t="str">
        <f t="shared" si="51"/>
        <v>UKTO_heatPROTRA_CHP_waste</v>
      </c>
      <c r="I90" t="str">
        <f t="shared" si="52"/>
        <v>UKTO_elecPROTRA_CHP_waste</v>
      </c>
      <c r="J90" s="16" t="e">
        <f>IF(AND(INDEX(PROTRA_capacity!#REF!,MATCH(CHP_check_vensim_data!$H90,PROTRA_capacity!$F$3:$F$1699,0))&lt;&gt;0,INDEX(PROTRA_capacity!#REF!,MATCH(CHP_check_vensim_data!$I90,PROTRA_capacity!$F$3:$F$1699,0))=0),"elec 0, heat not",
IF(AND(INDEX(PROTRA_capacity!#REF!,MATCH(CHP_check_vensim_data!$I90,PROTRA_capacity!$F$3:$F$1699,0))&lt;&gt;0,INDEX(PROTRA_capacity!#REF!,MATCH(CHP_check_vensim_data!$H90,PROTRA_capacity!$F$3:$F$1699,0))=0),"heat 0, elec not",
IF(AND(INDEX(PROTRA_capacity!#REF!,MATCH(CHP_check_vensim_data!$I90,PROTRA_capacity!$F$3:$F$1699,0))=0,INDEX(PROTRA_capacity!#REF!,MATCH(CHP_check_vensim_data!$H90,PROTRA_capacity!$F$3:$F$1699,0))=0),"",
INDEX(PROTRA_capacity!#REF!,MATCH(CHP_check_vensim_data!$H90,PROTRA_capacity!$F$3:$F$1699,0))/INDEX(PROTRA_capacity!#REF!,MATCH(CHP_check_vensim_data!$I90,PROTRA_capacity!$F$3:$F$1699,0))
)))</f>
        <v>#REF!</v>
      </c>
      <c r="K90" s="16">
        <f>IF(AND(INDEX(PROTRA_capacity!G$3:G$1699,MATCH(CHP_check_vensim_data!$H90,PROTRA_capacity!$F$3:$F$1699,0))&lt;&gt;0,INDEX(PROTRA_capacity!G$3:G$1699,MATCH(CHP_check_vensim_data!$I90,PROTRA_capacity!$F$3:$F$1699,0))=0),"elec 0, heat not",
IF(AND(INDEX(PROTRA_capacity!G$3:G$1699,MATCH(CHP_check_vensim_data!$I90,PROTRA_capacity!$F$3:$F$1699,0))&lt;&gt;0,INDEX(PROTRA_capacity!G$3:G$1699,MATCH(CHP_check_vensim_data!$H90,PROTRA_capacity!$F$3:$F$1699,0))=0),"heat 0, elec not",
IF(AND(INDEX(PROTRA_capacity!G$3:G$1699,MATCH(CHP_check_vensim_data!$I90,PROTRA_capacity!$F$3:$F$1699,0))=0,INDEX(PROTRA_capacity!G$3:G$1699,MATCH(CHP_check_vensim_data!$H90,PROTRA_capacity!$F$3:$F$1699,0))=0),"",
INDEX(PROTRA_capacity!G$3:G$1699,MATCH(CHP_check_vensim_data!$H90,PROTRA_capacity!$F$3:$F$1699,0))/INDEX(PROTRA_capacity!G$3:G$1699,MATCH(CHP_check_vensim_data!$I90,PROTRA_capacity!$F$3:$F$1699,0))
)))</f>
        <v>4.1162438278162421</v>
      </c>
      <c r="L90" s="16">
        <f>IF(AND(INDEX(PROTRA_capacity!H$3:H$1699,MATCH(CHP_check_vensim_data!$H90,PROTRA_capacity!$F$3:$F$1699,0))&lt;&gt;0,INDEX(PROTRA_capacity!H$3:H$1699,MATCH(CHP_check_vensim_data!$I90,PROTRA_capacity!$F$3:$F$1699,0))=0),"elec 0, heat not",
IF(AND(INDEX(PROTRA_capacity!H$3:H$1699,MATCH(CHP_check_vensim_data!$I90,PROTRA_capacity!$F$3:$F$1699,0))&lt;&gt;0,INDEX(PROTRA_capacity!H$3:H$1699,MATCH(CHP_check_vensim_data!$H90,PROTRA_capacity!$F$3:$F$1699,0))=0),"heat 0, elec not",
IF(AND(INDEX(PROTRA_capacity!H$3:H$1699,MATCH(CHP_check_vensim_data!$I90,PROTRA_capacity!$F$3:$F$1699,0))=0,INDEX(PROTRA_capacity!H$3:H$1699,MATCH(CHP_check_vensim_data!$H90,PROTRA_capacity!$F$3:$F$1699,0))=0),"",
INDEX(PROTRA_capacity!H$3:H$1699,MATCH(CHP_check_vensim_data!$H90,PROTRA_capacity!$F$3:$F$1699,0))/INDEX(PROTRA_capacity!H$3:H$1699,MATCH(CHP_check_vensim_data!$I90,PROTRA_capacity!$F$3:$F$1699,0))
)))</f>
        <v>3.9930149813015787</v>
      </c>
      <c r="M90" s="16">
        <f>IF(AND(INDEX(PROTRA_capacity!I$3:I$1699,MATCH(CHP_check_vensim_data!$H90,PROTRA_capacity!$F$3:$F$1699,0))&lt;&gt;0,INDEX(PROTRA_capacity!I$3:I$1699,MATCH(CHP_check_vensim_data!$I90,PROTRA_capacity!$F$3:$F$1699,0))=0),"elec 0, heat not",
IF(AND(INDEX(PROTRA_capacity!I$3:I$1699,MATCH(CHP_check_vensim_data!$I90,PROTRA_capacity!$F$3:$F$1699,0))&lt;&gt;0,INDEX(PROTRA_capacity!I$3:I$1699,MATCH(CHP_check_vensim_data!$H90,PROTRA_capacity!$F$3:$F$1699,0))=0),"heat 0, elec not",
IF(AND(INDEX(PROTRA_capacity!I$3:I$1699,MATCH(CHP_check_vensim_data!$I90,PROTRA_capacity!$F$3:$F$1699,0))=0,INDEX(PROTRA_capacity!I$3:I$1699,MATCH(CHP_check_vensim_data!$H90,PROTRA_capacity!$F$3:$F$1699,0))=0),"",
INDEX(PROTRA_capacity!I$3:I$1699,MATCH(CHP_check_vensim_data!$H90,PROTRA_capacity!$F$3:$F$1699,0))/INDEX(PROTRA_capacity!I$3:I$1699,MATCH(CHP_check_vensim_data!$I90,PROTRA_capacity!$F$3:$F$1699,0))
)))</f>
        <v>3.970106272319319</v>
      </c>
      <c r="N90" s="16">
        <f>IF(AND(INDEX(PROTRA_capacity!J$3:J$1699,MATCH(CHP_check_vensim_data!$H90,PROTRA_capacity!$F$3:$F$1699,0))&lt;&gt;0,INDEX(PROTRA_capacity!J$3:J$1699,MATCH(CHP_check_vensim_data!$I90,PROTRA_capacity!$F$3:$F$1699,0))=0),"elec 0, heat not",
IF(AND(INDEX(PROTRA_capacity!J$3:J$1699,MATCH(CHP_check_vensim_data!$I90,PROTRA_capacity!$F$3:$F$1699,0))&lt;&gt;0,INDEX(PROTRA_capacity!J$3:J$1699,MATCH(CHP_check_vensim_data!$H90,PROTRA_capacity!$F$3:$F$1699,0))=0),"heat 0, elec not",
IF(AND(INDEX(PROTRA_capacity!J$3:J$1699,MATCH(CHP_check_vensim_data!$I90,PROTRA_capacity!$F$3:$F$1699,0))=0,INDEX(PROTRA_capacity!J$3:J$1699,MATCH(CHP_check_vensim_data!$H90,PROTRA_capacity!$F$3:$F$1699,0))=0),"",
INDEX(PROTRA_capacity!J$3:J$1699,MATCH(CHP_check_vensim_data!$H90,PROTRA_capacity!$F$3:$F$1699,0))/INDEX(PROTRA_capacity!J$3:J$1699,MATCH(CHP_check_vensim_data!$I90,PROTRA_capacity!$F$3:$F$1699,0))
)))</f>
        <v>4.0525799553839015</v>
      </c>
      <c r="O90" s="16">
        <f>IF(AND(INDEX(PROTRA_capacity!K$3:K$1699,MATCH(CHP_check_vensim_data!$H90,PROTRA_capacity!$F$3:$F$1699,0))&lt;&gt;0,INDEX(PROTRA_capacity!K$3:K$1699,MATCH(CHP_check_vensim_data!$I90,PROTRA_capacity!$F$3:$F$1699,0))=0),"elec 0, heat not",
IF(AND(INDEX(PROTRA_capacity!K$3:K$1699,MATCH(CHP_check_vensim_data!$I90,PROTRA_capacity!$F$3:$F$1699,0))&lt;&gt;0,INDEX(PROTRA_capacity!K$3:K$1699,MATCH(CHP_check_vensim_data!$H90,PROTRA_capacity!$F$3:$F$1699,0))=0),"heat 0, elec not",
IF(AND(INDEX(PROTRA_capacity!K$3:K$1699,MATCH(CHP_check_vensim_data!$I90,PROTRA_capacity!$F$3:$F$1699,0))=0,INDEX(PROTRA_capacity!K$3:K$1699,MATCH(CHP_check_vensim_data!$H90,PROTRA_capacity!$F$3:$F$1699,0))=0),"",
INDEX(PROTRA_capacity!K$3:K$1699,MATCH(CHP_check_vensim_data!$H90,PROTRA_capacity!$F$3:$F$1699,0))/INDEX(PROTRA_capacity!K$3:K$1699,MATCH(CHP_check_vensim_data!$I90,PROTRA_capacity!$F$3:$F$1699,0))
)))</f>
        <v>3.7319375459085307</v>
      </c>
      <c r="P90" s="16">
        <f>IF(AND(INDEX(PROTRA_capacity!L$3:L$1699,MATCH(CHP_check_vensim_data!$H90,PROTRA_capacity!$F$3:$F$1699,0))&lt;&gt;0,INDEX(PROTRA_capacity!L$3:L$1699,MATCH(CHP_check_vensim_data!$I90,PROTRA_capacity!$F$3:$F$1699,0))=0),"elec 0, heat not",
IF(AND(INDEX(PROTRA_capacity!L$3:L$1699,MATCH(CHP_check_vensim_data!$I90,PROTRA_capacity!$F$3:$F$1699,0))&lt;&gt;0,INDEX(PROTRA_capacity!L$3:L$1699,MATCH(CHP_check_vensim_data!$H90,PROTRA_capacity!$F$3:$F$1699,0))=0),"heat 0, elec not",
IF(AND(INDEX(PROTRA_capacity!L$3:L$1699,MATCH(CHP_check_vensim_data!$I90,PROTRA_capacity!$F$3:$F$1699,0))=0,INDEX(PROTRA_capacity!L$3:L$1699,MATCH(CHP_check_vensim_data!$H90,PROTRA_capacity!$F$3:$F$1699,0))=0),"",
INDEX(PROTRA_capacity!L$3:L$1699,MATCH(CHP_check_vensim_data!$H90,PROTRA_capacity!$F$3:$F$1699,0))/INDEX(PROTRA_capacity!L$3:L$1699,MATCH(CHP_check_vensim_data!$I90,PROTRA_capacity!$F$3:$F$1699,0))
)))</f>
        <v>3.770478055253478</v>
      </c>
      <c r="Q90" s="16">
        <f>IF(AND(INDEX(PROTRA_capacity!M$3:M$1699,MATCH(CHP_check_vensim_data!$H90,PROTRA_capacity!$F$3:$F$1699,0))&lt;&gt;0,INDEX(PROTRA_capacity!M$3:M$1699,MATCH(CHP_check_vensim_data!$I90,PROTRA_capacity!$F$3:$F$1699,0))=0),"elec 0, heat not",
IF(AND(INDEX(PROTRA_capacity!M$3:M$1699,MATCH(CHP_check_vensim_data!$I90,PROTRA_capacity!$F$3:$F$1699,0))&lt;&gt;0,INDEX(PROTRA_capacity!M$3:M$1699,MATCH(CHP_check_vensim_data!$H90,PROTRA_capacity!$F$3:$F$1699,0))=0),"heat 0, elec not",
IF(AND(INDEX(PROTRA_capacity!M$3:M$1699,MATCH(CHP_check_vensim_data!$I90,PROTRA_capacity!$F$3:$F$1699,0))=0,INDEX(PROTRA_capacity!M$3:M$1699,MATCH(CHP_check_vensim_data!$H90,PROTRA_capacity!$F$3:$F$1699,0))=0),"",
INDEX(PROTRA_capacity!M$3:M$1699,MATCH(CHP_check_vensim_data!$H90,PROTRA_capacity!$F$3:$F$1699,0))/INDEX(PROTRA_capacity!M$3:M$1699,MATCH(CHP_check_vensim_data!$I90,PROTRA_capacity!$F$3:$F$1699,0))
)))</f>
        <v>3.7795325002271709</v>
      </c>
      <c r="R90" s="16">
        <f>IF(AND(INDEX(PROTRA_capacity!N$3:N$1699,MATCH(CHP_check_vensim_data!$H90,PROTRA_capacity!$F$3:$F$1699,0))&lt;&gt;0,INDEX(PROTRA_capacity!N$3:N$1699,MATCH(CHP_check_vensim_data!$I90,PROTRA_capacity!$F$3:$F$1699,0))=0),"elec 0, heat not",
IF(AND(INDEX(PROTRA_capacity!N$3:N$1699,MATCH(CHP_check_vensim_data!$I90,PROTRA_capacity!$F$3:$F$1699,0))&lt;&gt;0,INDEX(PROTRA_capacity!N$3:N$1699,MATCH(CHP_check_vensim_data!$H90,PROTRA_capacity!$F$3:$F$1699,0))=0),"heat 0, elec not",
IF(AND(INDEX(PROTRA_capacity!N$3:N$1699,MATCH(CHP_check_vensim_data!$I90,PROTRA_capacity!$F$3:$F$1699,0))=0,INDEX(PROTRA_capacity!N$3:N$1699,MATCH(CHP_check_vensim_data!$H90,PROTRA_capacity!$F$3:$F$1699,0))=0),"",
INDEX(PROTRA_capacity!N$3:N$1699,MATCH(CHP_check_vensim_data!$H90,PROTRA_capacity!$F$3:$F$1699,0))/INDEX(PROTRA_capacity!N$3:N$1699,MATCH(CHP_check_vensim_data!$I90,PROTRA_capacity!$F$3:$F$1699,0))
)))</f>
        <v>3.743918541774506</v>
      </c>
      <c r="S90" s="16">
        <f>IF(AND(INDEX(PROTRA_capacity!O$3:O$1699,MATCH(CHP_check_vensim_data!$H90,PROTRA_capacity!$F$3:$F$1699,0))&lt;&gt;0,INDEX(PROTRA_capacity!O$3:O$1699,MATCH(CHP_check_vensim_data!$I90,PROTRA_capacity!$F$3:$F$1699,0))=0),"elec 0, heat not",
IF(AND(INDEX(PROTRA_capacity!O$3:O$1699,MATCH(CHP_check_vensim_data!$I90,PROTRA_capacity!$F$3:$F$1699,0))&lt;&gt;0,INDEX(PROTRA_capacity!O$3:O$1699,MATCH(CHP_check_vensim_data!$H90,PROTRA_capacity!$F$3:$F$1699,0))=0),"heat 0, elec not",
IF(AND(INDEX(PROTRA_capacity!O$3:O$1699,MATCH(CHP_check_vensim_data!$I90,PROTRA_capacity!$F$3:$F$1699,0))=0,INDEX(PROTRA_capacity!O$3:O$1699,MATCH(CHP_check_vensim_data!$H90,PROTRA_capacity!$F$3:$F$1699,0))=0),"",
INDEX(PROTRA_capacity!O$3:O$1699,MATCH(CHP_check_vensim_data!$H90,PROTRA_capacity!$F$3:$F$1699,0))/INDEX(PROTRA_capacity!O$3:O$1699,MATCH(CHP_check_vensim_data!$I90,PROTRA_capacity!$F$3:$F$1699,0))
)))</f>
        <v>3.7744759766994709</v>
      </c>
      <c r="T90" s="16">
        <f>IF(AND(INDEX(PROTRA_capacity!P$3:P$1699,MATCH(CHP_check_vensim_data!$H90,PROTRA_capacity!$F$3:$F$1699,0))&lt;&gt;0,INDEX(PROTRA_capacity!P$3:P$1699,MATCH(CHP_check_vensim_data!$I90,PROTRA_capacity!$F$3:$F$1699,0))=0),"elec 0, heat not",
IF(AND(INDEX(PROTRA_capacity!P$3:P$1699,MATCH(CHP_check_vensim_data!$I90,PROTRA_capacity!$F$3:$F$1699,0))&lt;&gt;0,INDEX(PROTRA_capacity!P$3:P$1699,MATCH(CHP_check_vensim_data!$H90,PROTRA_capacity!$F$3:$F$1699,0))=0),"heat 0, elec not",
IF(AND(INDEX(PROTRA_capacity!P$3:P$1699,MATCH(CHP_check_vensim_data!$I90,PROTRA_capacity!$F$3:$F$1699,0))=0,INDEX(PROTRA_capacity!P$3:P$1699,MATCH(CHP_check_vensim_data!$H90,PROTRA_capacity!$F$3:$F$1699,0))=0),"",
INDEX(PROTRA_capacity!P$3:P$1699,MATCH(CHP_check_vensim_data!$H90,PROTRA_capacity!$F$3:$F$1699,0))/INDEX(PROTRA_capacity!P$3:P$1699,MATCH(CHP_check_vensim_data!$I90,PROTRA_capacity!$F$3:$F$1699,0))
)))</f>
        <v>3.5195590571375108</v>
      </c>
      <c r="U90" s="16">
        <f>IF(AND(INDEX(PROTRA_capacity!Q$3:Q$1699,MATCH(CHP_check_vensim_data!$H90,PROTRA_capacity!$F$3:$F$1699,0))&lt;&gt;0,INDEX(PROTRA_capacity!Q$3:Q$1699,MATCH(CHP_check_vensim_data!$I90,PROTRA_capacity!$F$3:$F$1699,0))=0),"elec 0, heat not",
IF(AND(INDEX(PROTRA_capacity!Q$3:Q$1699,MATCH(CHP_check_vensim_data!$I90,PROTRA_capacity!$F$3:$F$1699,0))&lt;&gt;0,INDEX(PROTRA_capacity!Q$3:Q$1699,MATCH(CHP_check_vensim_data!$H90,PROTRA_capacity!$F$3:$F$1699,0))=0),"heat 0, elec not",
IF(AND(INDEX(PROTRA_capacity!Q$3:Q$1699,MATCH(CHP_check_vensim_data!$I90,PROTRA_capacity!$F$3:$F$1699,0))=0,INDEX(PROTRA_capacity!Q$3:Q$1699,MATCH(CHP_check_vensim_data!$H90,PROTRA_capacity!$F$3:$F$1699,0))=0),"",
INDEX(PROTRA_capacity!Q$3:Q$1699,MATCH(CHP_check_vensim_data!$H90,PROTRA_capacity!$F$3:$F$1699,0))/INDEX(PROTRA_capacity!Q$3:Q$1699,MATCH(CHP_check_vensim_data!$I90,PROTRA_capacity!$F$3:$F$1699,0))
)))</f>
        <v>3.5171519942546405</v>
      </c>
      <c r="V90" s="16">
        <f>IF(AND(INDEX(PROTRA_capacity!R$3:R$1699,MATCH(CHP_check_vensim_data!$H90,PROTRA_capacity!$F$3:$F$1699,0))&lt;&gt;0,INDEX(PROTRA_capacity!R$3:R$1699,MATCH(CHP_check_vensim_data!$I90,PROTRA_capacity!$F$3:$F$1699,0))=0),"elec 0, heat not",
IF(AND(INDEX(PROTRA_capacity!R$3:R$1699,MATCH(CHP_check_vensim_data!$I90,PROTRA_capacity!$F$3:$F$1699,0))&lt;&gt;0,INDEX(PROTRA_capacity!R$3:R$1699,MATCH(CHP_check_vensim_data!$H90,PROTRA_capacity!$F$3:$F$1699,0))=0),"heat 0, elec not",
IF(AND(INDEX(PROTRA_capacity!R$3:R$1699,MATCH(CHP_check_vensim_data!$I90,PROTRA_capacity!$F$3:$F$1699,0))=0,INDEX(PROTRA_capacity!R$3:R$1699,MATCH(CHP_check_vensim_data!$H90,PROTRA_capacity!$F$3:$F$1699,0))=0),"",
INDEX(PROTRA_capacity!R$3:R$1699,MATCH(CHP_check_vensim_data!$H90,PROTRA_capacity!$F$3:$F$1699,0))/INDEX(PROTRA_capacity!R$3:R$1699,MATCH(CHP_check_vensim_data!$I90,PROTRA_capacity!$F$3:$F$1699,0))
)))</f>
        <v>3.4777528610752868</v>
      </c>
      <c r="W90" s="16">
        <f>IF(AND(INDEX(PROTRA_capacity!S$3:S$1699,MATCH(CHP_check_vensim_data!$H90,PROTRA_capacity!$F$3:$F$1699,0))&lt;&gt;0,INDEX(PROTRA_capacity!S$3:S$1699,MATCH(CHP_check_vensim_data!$I90,PROTRA_capacity!$F$3:$F$1699,0))=0),"elec 0, heat not",
IF(AND(INDEX(PROTRA_capacity!S$3:S$1699,MATCH(CHP_check_vensim_data!$I90,PROTRA_capacity!$F$3:$F$1699,0))&lt;&gt;0,INDEX(PROTRA_capacity!S$3:S$1699,MATCH(CHP_check_vensim_data!$H90,PROTRA_capacity!$F$3:$F$1699,0))=0),"heat 0, elec not",
IF(AND(INDEX(PROTRA_capacity!S$3:S$1699,MATCH(CHP_check_vensim_data!$I90,PROTRA_capacity!$F$3:$F$1699,0))=0,INDEX(PROTRA_capacity!S$3:S$1699,MATCH(CHP_check_vensim_data!$H90,PROTRA_capacity!$F$3:$F$1699,0))=0),"",
INDEX(PROTRA_capacity!S$3:S$1699,MATCH(CHP_check_vensim_data!$H90,PROTRA_capacity!$F$3:$F$1699,0))/INDEX(PROTRA_capacity!S$3:S$1699,MATCH(CHP_check_vensim_data!$I90,PROTRA_capacity!$F$3:$F$1699,0))
)))</f>
        <v>3.4528481475091919</v>
      </c>
      <c r="X90" s="16">
        <f>IF(AND(INDEX(PROTRA_capacity!T$3:T$1699,MATCH(CHP_check_vensim_data!$H90,PROTRA_capacity!$F$3:$F$1699,0))&lt;&gt;0,INDEX(PROTRA_capacity!T$3:T$1699,MATCH(CHP_check_vensim_data!$I90,PROTRA_capacity!$F$3:$F$1699,0))=0),"elec 0, heat not",
IF(AND(INDEX(PROTRA_capacity!T$3:T$1699,MATCH(CHP_check_vensim_data!$I90,PROTRA_capacity!$F$3:$F$1699,0))&lt;&gt;0,INDEX(PROTRA_capacity!T$3:T$1699,MATCH(CHP_check_vensim_data!$H90,PROTRA_capacity!$F$3:$F$1699,0))=0),"heat 0, elec not",
IF(AND(INDEX(PROTRA_capacity!T$3:T$1699,MATCH(CHP_check_vensim_data!$I90,PROTRA_capacity!$F$3:$F$1699,0))=0,INDEX(PROTRA_capacity!T$3:T$1699,MATCH(CHP_check_vensim_data!$H90,PROTRA_capacity!$F$3:$F$1699,0))=0),"",
INDEX(PROTRA_capacity!T$3:T$1699,MATCH(CHP_check_vensim_data!$H90,PROTRA_capacity!$F$3:$F$1699,0))/INDEX(PROTRA_capacity!T$3:T$1699,MATCH(CHP_check_vensim_data!$I90,PROTRA_capacity!$F$3:$F$1699,0))
)))</f>
        <v>3.4801120109452515</v>
      </c>
      <c r="Y90" s="16">
        <f>IF(AND(INDEX(PROTRA_capacity!U$3:U$1699,MATCH(CHP_check_vensim_data!$H90,PROTRA_capacity!$F$3:$F$1699,0))&lt;&gt;0,INDEX(PROTRA_capacity!U$3:U$1699,MATCH(CHP_check_vensim_data!$I90,PROTRA_capacity!$F$3:$F$1699,0))=0),"elec 0, heat not",
IF(AND(INDEX(PROTRA_capacity!U$3:U$1699,MATCH(CHP_check_vensim_data!$I90,PROTRA_capacity!$F$3:$F$1699,0))&lt;&gt;0,INDEX(PROTRA_capacity!U$3:U$1699,MATCH(CHP_check_vensim_data!$H90,PROTRA_capacity!$F$3:$F$1699,0))=0),"heat 0, elec not",
IF(AND(INDEX(PROTRA_capacity!U$3:U$1699,MATCH(CHP_check_vensim_data!$I90,PROTRA_capacity!$F$3:$F$1699,0))=0,INDEX(PROTRA_capacity!U$3:U$1699,MATCH(CHP_check_vensim_data!$H90,PROTRA_capacity!$F$3:$F$1699,0))=0),"",
INDEX(PROTRA_capacity!U$3:U$1699,MATCH(CHP_check_vensim_data!$H90,PROTRA_capacity!$F$3:$F$1699,0))/INDEX(PROTRA_capacity!U$3:U$1699,MATCH(CHP_check_vensim_data!$I90,PROTRA_capacity!$F$3:$F$1699,0))
)))</f>
        <v>3.5269550504471017</v>
      </c>
      <c r="Z90" s="72">
        <f t="shared" si="40"/>
        <v>3.486638402967182</v>
      </c>
    </row>
    <row r="91" spans="1:26" x14ac:dyDescent="0.35">
      <c r="A91" t="s">
        <v>70</v>
      </c>
      <c r="B91" t="s">
        <v>41</v>
      </c>
      <c r="C91" t="str">
        <f t="shared" si="53"/>
        <v>UK_TO_heat</v>
      </c>
      <c r="D91" t="str">
        <f t="shared" si="54"/>
        <v>PROTRA_CHP_HP_I</v>
      </c>
      <c r="E91" t="s">
        <v>8</v>
      </c>
      <c r="F91" t="str">
        <f t="shared" si="55"/>
        <v>CHP</v>
      </c>
      <c r="G91" t="str">
        <f t="shared" si="50"/>
        <v>bio</v>
      </c>
      <c r="H91" t="str">
        <f t="shared" si="51"/>
        <v>UKTO_heatPROTRA_CHP_solid_bio</v>
      </c>
      <c r="I91" t="str">
        <f t="shared" si="52"/>
        <v>UKTO_elecPROTRA_CHP_solid_bio</v>
      </c>
      <c r="J91" s="16" t="e">
        <f>IF(AND(INDEX(PROTRA_capacity!#REF!,MATCH(CHP_check_vensim_data!$H91,PROTRA_capacity!$F$3:$F$1699,0))&lt;&gt;0,INDEX(PROTRA_capacity!#REF!,MATCH(CHP_check_vensim_data!$I91,PROTRA_capacity!$F$3:$F$1699,0))=0),"elec 0, heat not",
IF(AND(INDEX(PROTRA_capacity!#REF!,MATCH(CHP_check_vensim_data!$I91,PROTRA_capacity!$F$3:$F$1699,0))&lt;&gt;0,INDEX(PROTRA_capacity!#REF!,MATCH(CHP_check_vensim_data!$H91,PROTRA_capacity!$F$3:$F$1699,0))=0),"heat 0, elec not",
IF(AND(INDEX(PROTRA_capacity!#REF!,MATCH(CHP_check_vensim_data!$I91,PROTRA_capacity!$F$3:$F$1699,0))=0,INDEX(PROTRA_capacity!#REF!,MATCH(CHP_check_vensim_data!$H91,PROTRA_capacity!$F$3:$F$1699,0))=0),"",
INDEX(PROTRA_capacity!#REF!,MATCH(CHP_check_vensim_data!$H91,PROTRA_capacity!$F$3:$F$1699,0))/INDEX(PROTRA_capacity!#REF!,MATCH(CHP_check_vensim_data!$I91,PROTRA_capacity!$F$3:$F$1699,0))
)))</f>
        <v>#REF!</v>
      </c>
      <c r="K91" s="16">
        <f>IF(AND(INDEX(PROTRA_capacity!G$3:G$1699,MATCH(CHP_check_vensim_data!$H91,PROTRA_capacity!$F$3:$F$1699,0))&lt;&gt;0,INDEX(PROTRA_capacity!G$3:G$1699,MATCH(CHP_check_vensim_data!$I91,PROTRA_capacity!$F$3:$F$1699,0))=0),"elec 0, heat not",
IF(AND(INDEX(PROTRA_capacity!G$3:G$1699,MATCH(CHP_check_vensim_data!$I91,PROTRA_capacity!$F$3:$F$1699,0))&lt;&gt;0,INDEX(PROTRA_capacity!G$3:G$1699,MATCH(CHP_check_vensim_data!$H91,PROTRA_capacity!$F$3:$F$1699,0))=0),"heat 0, elec not",
IF(AND(INDEX(PROTRA_capacity!G$3:G$1699,MATCH(CHP_check_vensim_data!$I91,PROTRA_capacity!$F$3:$F$1699,0))=0,INDEX(PROTRA_capacity!G$3:G$1699,MATCH(CHP_check_vensim_data!$H91,PROTRA_capacity!$F$3:$F$1699,0))=0),"",
INDEX(PROTRA_capacity!G$3:G$1699,MATCH(CHP_check_vensim_data!$H91,PROTRA_capacity!$F$3:$F$1699,0))/INDEX(PROTRA_capacity!G$3:G$1699,MATCH(CHP_check_vensim_data!$I91,PROTRA_capacity!$F$3:$F$1699,0))
)))</f>
        <v>4.1162438278162421</v>
      </c>
      <c r="L91" s="16">
        <f>IF(AND(INDEX(PROTRA_capacity!H$3:H$1699,MATCH(CHP_check_vensim_data!$H91,PROTRA_capacity!$F$3:$F$1699,0))&lt;&gt;0,INDEX(PROTRA_capacity!H$3:H$1699,MATCH(CHP_check_vensim_data!$I91,PROTRA_capacity!$F$3:$F$1699,0))=0),"elec 0, heat not",
IF(AND(INDEX(PROTRA_capacity!H$3:H$1699,MATCH(CHP_check_vensim_data!$I91,PROTRA_capacity!$F$3:$F$1699,0))&lt;&gt;0,INDEX(PROTRA_capacity!H$3:H$1699,MATCH(CHP_check_vensim_data!$H91,PROTRA_capacity!$F$3:$F$1699,0))=0),"heat 0, elec not",
IF(AND(INDEX(PROTRA_capacity!H$3:H$1699,MATCH(CHP_check_vensim_data!$I91,PROTRA_capacity!$F$3:$F$1699,0))=0,INDEX(PROTRA_capacity!H$3:H$1699,MATCH(CHP_check_vensim_data!$H91,PROTRA_capacity!$F$3:$F$1699,0))=0),"",
INDEX(PROTRA_capacity!H$3:H$1699,MATCH(CHP_check_vensim_data!$H91,PROTRA_capacity!$F$3:$F$1699,0))/INDEX(PROTRA_capacity!H$3:H$1699,MATCH(CHP_check_vensim_data!$I91,PROTRA_capacity!$F$3:$F$1699,0))
)))</f>
        <v>3.9930149813015801</v>
      </c>
      <c r="M91" s="16">
        <f>IF(AND(INDEX(PROTRA_capacity!I$3:I$1699,MATCH(CHP_check_vensim_data!$H91,PROTRA_capacity!$F$3:$F$1699,0))&lt;&gt;0,INDEX(PROTRA_capacity!I$3:I$1699,MATCH(CHP_check_vensim_data!$I91,PROTRA_capacity!$F$3:$F$1699,0))=0),"elec 0, heat not",
IF(AND(INDEX(PROTRA_capacity!I$3:I$1699,MATCH(CHP_check_vensim_data!$I91,PROTRA_capacity!$F$3:$F$1699,0))&lt;&gt;0,INDEX(PROTRA_capacity!I$3:I$1699,MATCH(CHP_check_vensim_data!$H91,PROTRA_capacity!$F$3:$F$1699,0))=0),"heat 0, elec not",
IF(AND(INDEX(PROTRA_capacity!I$3:I$1699,MATCH(CHP_check_vensim_data!$I91,PROTRA_capacity!$F$3:$F$1699,0))=0,INDEX(PROTRA_capacity!I$3:I$1699,MATCH(CHP_check_vensim_data!$H91,PROTRA_capacity!$F$3:$F$1699,0))=0),"",
INDEX(PROTRA_capacity!I$3:I$1699,MATCH(CHP_check_vensim_data!$H91,PROTRA_capacity!$F$3:$F$1699,0))/INDEX(PROTRA_capacity!I$3:I$1699,MATCH(CHP_check_vensim_data!$I91,PROTRA_capacity!$F$3:$F$1699,0))
)))</f>
        <v>3.970106272319319</v>
      </c>
      <c r="N91" s="16">
        <f>IF(AND(INDEX(PROTRA_capacity!J$3:J$1699,MATCH(CHP_check_vensim_data!$H91,PROTRA_capacity!$F$3:$F$1699,0))&lt;&gt;0,INDEX(PROTRA_capacity!J$3:J$1699,MATCH(CHP_check_vensim_data!$I91,PROTRA_capacity!$F$3:$F$1699,0))=0),"elec 0, heat not",
IF(AND(INDEX(PROTRA_capacity!J$3:J$1699,MATCH(CHP_check_vensim_data!$I91,PROTRA_capacity!$F$3:$F$1699,0))&lt;&gt;0,INDEX(PROTRA_capacity!J$3:J$1699,MATCH(CHP_check_vensim_data!$H91,PROTRA_capacity!$F$3:$F$1699,0))=0),"heat 0, elec not",
IF(AND(INDEX(PROTRA_capacity!J$3:J$1699,MATCH(CHP_check_vensim_data!$I91,PROTRA_capacity!$F$3:$F$1699,0))=0,INDEX(PROTRA_capacity!J$3:J$1699,MATCH(CHP_check_vensim_data!$H91,PROTRA_capacity!$F$3:$F$1699,0))=0),"",
INDEX(PROTRA_capacity!J$3:J$1699,MATCH(CHP_check_vensim_data!$H91,PROTRA_capacity!$F$3:$F$1699,0))/INDEX(PROTRA_capacity!J$3:J$1699,MATCH(CHP_check_vensim_data!$I91,PROTRA_capacity!$F$3:$F$1699,0))
)))</f>
        <v>4.0525799553839015</v>
      </c>
      <c r="O91" s="16">
        <f>IF(AND(INDEX(PROTRA_capacity!K$3:K$1699,MATCH(CHP_check_vensim_data!$H91,PROTRA_capacity!$F$3:$F$1699,0))&lt;&gt;0,INDEX(PROTRA_capacity!K$3:K$1699,MATCH(CHP_check_vensim_data!$I91,PROTRA_capacity!$F$3:$F$1699,0))=0),"elec 0, heat not",
IF(AND(INDEX(PROTRA_capacity!K$3:K$1699,MATCH(CHP_check_vensim_data!$I91,PROTRA_capacity!$F$3:$F$1699,0))&lt;&gt;0,INDEX(PROTRA_capacity!K$3:K$1699,MATCH(CHP_check_vensim_data!$H91,PROTRA_capacity!$F$3:$F$1699,0))=0),"heat 0, elec not",
IF(AND(INDEX(PROTRA_capacity!K$3:K$1699,MATCH(CHP_check_vensim_data!$I91,PROTRA_capacity!$F$3:$F$1699,0))=0,INDEX(PROTRA_capacity!K$3:K$1699,MATCH(CHP_check_vensim_data!$H91,PROTRA_capacity!$F$3:$F$1699,0))=0),"",
INDEX(PROTRA_capacity!K$3:K$1699,MATCH(CHP_check_vensim_data!$H91,PROTRA_capacity!$F$3:$F$1699,0))/INDEX(PROTRA_capacity!K$3:K$1699,MATCH(CHP_check_vensim_data!$I91,PROTRA_capacity!$F$3:$F$1699,0))
)))</f>
        <v>3.7319375459085302</v>
      </c>
      <c r="P91" s="16">
        <f>IF(AND(INDEX(PROTRA_capacity!L$3:L$1699,MATCH(CHP_check_vensim_data!$H91,PROTRA_capacity!$F$3:$F$1699,0))&lt;&gt;0,INDEX(PROTRA_capacity!L$3:L$1699,MATCH(CHP_check_vensim_data!$I91,PROTRA_capacity!$F$3:$F$1699,0))=0),"elec 0, heat not",
IF(AND(INDEX(PROTRA_capacity!L$3:L$1699,MATCH(CHP_check_vensim_data!$I91,PROTRA_capacity!$F$3:$F$1699,0))&lt;&gt;0,INDEX(PROTRA_capacity!L$3:L$1699,MATCH(CHP_check_vensim_data!$H91,PROTRA_capacity!$F$3:$F$1699,0))=0),"heat 0, elec not",
IF(AND(INDEX(PROTRA_capacity!L$3:L$1699,MATCH(CHP_check_vensim_data!$I91,PROTRA_capacity!$F$3:$F$1699,0))=0,INDEX(PROTRA_capacity!L$3:L$1699,MATCH(CHP_check_vensim_data!$H91,PROTRA_capacity!$F$3:$F$1699,0))=0),"",
INDEX(PROTRA_capacity!L$3:L$1699,MATCH(CHP_check_vensim_data!$H91,PROTRA_capacity!$F$3:$F$1699,0))/INDEX(PROTRA_capacity!L$3:L$1699,MATCH(CHP_check_vensim_data!$I91,PROTRA_capacity!$F$3:$F$1699,0))
)))</f>
        <v>3.7704780552534776</v>
      </c>
      <c r="Q91" s="16">
        <f>IF(AND(INDEX(PROTRA_capacity!M$3:M$1699,MATCH(CHP_check_vensim_data!$H91,PROTRA_capacity!$F$3:$F$1699,0))&lt;&gt;0,INDEX(PROTRA_capacity!M$3:M$1699,MATCH(CHP_check_vensim_data!$I91,PROTRA_capacity!$F$3:$F$1699,0))=0),"elec 0, heat not",
IF(AND(INDEX(PROTRA_capacity!M$3:M$1699,MATCH(CHP_check_vensim_data!$I91,PROTRA_capacity!$F$3:$F$1699,0))&lt;&gt;0,INDEX(PROTRA_capacity!M$3:M$1699,MATCH(CHP_check_vensim_data!$H91,PROTRA_capacity!$F$3:$F$1699,0))=0),"heat 0, elec not",
IF(AND(INDEX(PROTRA_capacity!M$3:M$1699,MATCH(CHP_check_vensim_data!$I91,PROTRA_capacity!$F$3:$F$1699,0))=0,INDEX(PROTRA_capacity!M$3:M$1699,MATCH(CHP_check_vensim_data!$H91,PROTRA_capacity!$F$3:$F$1699,0))=0),"",
INDEX(PROTRA_capacity!M$3:M$1699,MATCH(CHP_check_vensim_data!$H91,PROTRA_capacity!$F$3:$F$1699,0))/INDEX(PROTRA_capacity!M$3:M$1699,MATCH(CHP_check_vensim_data!$I91,PROTRA_capacity!$F$3:$F$1699,0))
)))</f>
        <v>3.7795325002271714</v>
      </c>
      <c r="R91" s="16">
        <f>IF(AND(INDEX(PROTRA_capacity!N$3:N$1699,MATCH(CHP_check_vensim_data!$H91,PROTRA_capacity!$F$3:$F$1699,0))&lt;&gt;0,INDEX(PROTRA_capacity!N$3:N$1699,MATCH(CHP_check_vensim_data!$I91,PROTRA_capacity!$F$3:$F$1699,0))=0),"elec 0, heat not",
IF(AND(INDEX(PROTRA_capacity!N$3:N$1699,MATCH(CHP_check_vensim_data!$I91,PROTRA_capacity!$F$3:$F$1699,0))&lt;&gt;0,INDEX(PROTRA_capacity!N$3:N$1699,MATCH(CHP_check_vensim_data!$H91,PROTRA_capacity!$F$3:$F$1699,0))=0),"heat 0, elec not",
IF(AND(INDEX(PROTRA_capacity!N$3:N$1699,MATCH(CHP_check_vensim_data!$I91,PROTRA_capacity!$F$3:$F$1699,0))=0,INDEX(PROTRA_capacity!N$3:N$1699,MATCH(CHP_check_vensim_data!$H91,PROTRA_capacity!$F$3:$F$1699,0))=0),"",
INDEX(PROTRA_capacity!N$3:N$1699,MATCH(CHP_check_vensim_data!$H91,PROTRA_capacity!$F$3:$F$1699,0))/INDEX(PROTRA_capacity!N$3:N$1699,MATCH(CHP_check_vensim_data!$I91,PROTRA_capacity!$F$3:$F$1699,0))
)))</f>
        <v>3.7439185417745056</v>
      </c>
      <c r="S91" s="16">
        <f>IF(AND(INDEX(PROTRA_capacity!O$3:O$1699,MATCH(CHP_check_vensim_data!$H91,PROTRA_capacity!$F$3:$F$1699,0))&lt;&gt;0,INDEX(PROTRA_capacity!O$3:O$1699,MATCH(CHP_check_vensim_data!$I91,PROTRA_capacity!$F$3:$F$1699,0))=0),"elec 0, heat not",
IF(AND(INDEX(PROTRA_capacity!O$3:O$1699,MATCH(CHP_check_vensim_data!$I91,PROTRA_capacity!$F$3:$F$1699,0))&lt;&gt;0,INDEX(PROTRA_capacity!O$3:O$1699,MATCH(CHP_check_vensim_data!$H91,PROTRA_capacity!$F$3:$F$1699,0))=0),"heat 0, elec not",
IF(AND(INDEX(PROTRA_capacity!O$3:O$1699,MATCH(CHP_check_vensim_data!$I91,PROTRA_capacity!$F$3:$F$1699,0))=0,INDEX(PROTRA_capacity!O$3:O$1699,MATCH(CHP_check_vensim_data!$H91,PROTRA_capacity!$F$3:$F$1699,0))=0),"",
INDEX(PROTRA_capacity!O$3:O$1699,MATCH(CHP_check_vensim_data!$H91,PROTRA_capacity!$F$3:$F$1699,0))/INDEX(PROTRA_capacity!O$3:O$1699,MATCH(CHP_check_vensim_data!$I91,PROTRA_capacity!$F$3:$F$1699,0))
)))</f>
        <v>3.7744759766994695</v>
      </c>
      <c r="T91" s="16">
        <f>IF(AND(INDEX(PROTRA_capacity!P$3:P$1699,MATCH(CHP_check_vensim_data!$H91,PROTRA_capacity!$F$3:$F$1699,0))&lt;&gt;0,INDEX(PROTRA_capacity!P$3:P$1699,MATCH(CHP_check_vensim_data!$I91,PROTRA_capacity!$F$3:$F$1699,0))=0),"elec 0, heat not",
IF(AND(INDEX(PROTRA_capacity!P$3:P$1699,MATCH(CHP_check_vensim_data!$I91,PROTRA_capacity!$F$3:$F$1699,0))&lt;&gt;0,INDEX(PROTRA_capacity!P$3:P$1699,MATCH(CHP_check_vensim_data!$H91,PROTRA_capacity!$F$3:$F$1699,0))=0),"heat 0, elec not",
IF(AND(INDEX(PROTRA_capacity!P$3:P$1699,MATCH(CHP_check_vensim_data!$I91,PROTRA_capacity!$F$3:$F$1699,0))=0,INDEX(PROTRA_capacity!P$3:P$1699,MATCH(CHP_check_vensim_data!$H91,PROTRA_capacity!$F$3:$F$1699,0))=0),"",
INDEX(PROTRA_capacity!P$3:P$1699,MATCH(CHP_check_vensim_data!$H91,PROTRA_capacity!$F$3:$F$1699,0))/INDEX(PROTRA_capacity!P$3:P$1699,MATCH(CHP_check_vensim_data!$I91,PROTRA_capacity!$F$3:$F$1699,0))
)))</f>
        <v>3.5195590571375113</v>
      </c>
      <c r="U91" s="16">
        <f>IF(AND(INDEX(PROTRA_capacity!Q$3:Q$1699,MATCH(CHP_check_vensim_data!$H91,PROTRA_capacity!$F$3:$F$1699,0))&lt;&gt;0,INDEX(PROTRA_capacity!Q$3:Q$1699,MATCH(CHP_check_vensim_data!$I91,PROTRA_capacity!$F$3:$F$1699,0))=0),"elec 0, heat not",
IF(AND(INDEX(PROTRA_capacity!Q$3:Q$1699,MATCH(CHP_check_vensim_data!$I91,PROTRA_capacity!$F$3:$F$1699,0))&lt;&gt;0,INDEX(PROTRA_capacity!Q$3:Q$1699,MATCH(CHP_check_vensim_data!$H91,PROTRA_capacity!$F$3:$F$1699,0))=0),"heat 0, elec not",
IF(AND(INDEX(PROTRA_capacity!Q$3:Q$1699,MATCH(CHP_check_vensim_data!$I91,PROTRA_capacity!$F$3:$F$1699,0))=0,INDEX(PROTRA_capacity!Q$3:Q$1699,MATCH(CHP_check_vensim_data!$H91,PROTRA_capacity!$F$3:$F$1699,0))=0),"",
INDEX(PROTRA_capacity!Q$3:Q$1699,MATCH(CHP_check_vensim_data!$H91,PROTRA_capacity!$F$3:$F$1699,0))/INDEX(PROTRA_capacity!Q$3:Q$1699,MATCH(CHP_check_vensim_data!$I91,PROTRA_capacity!$F$3:$F$1699,0))
)))</f>
        <v>3.5171519942546405</v>
      </c>
      <c r="V91" s="16">
        <f>IF(AND(INDEX(PROTRA_capacity!R$3:R$1699,MATCH(CHP_check_vensim_data!$H91,PROTRA_capacity!$F$3:$F$1699,0))&lt;&gt;0,INDEX(PROTRA_capacity!R$3:R$1699,MATCH(CHP_check_vensim_data!$I91,PROTRA_capacity!$F$3:$F$1699,0))=0),"elec 0, heat not",
IF(AND(INDEX(PROTRA_capacity!R$3:R$1699,MATCH(CHP_check_vensim_data!$I91,PROTRA_capacity!$F$3:$F$1699,0))&lt;&gt;0,INDEX(PROTRA_capacity!R$3:R$1699,MATCH(CHP_check_vensim_data!$H91,PROTRA_capacity!$F$3:$F$1699,0))=0),"heat 0, elec not",
IF(AND(INDEX(PROTRA_capacity!R$3:R$1699,MATCH(CHP_check_vensim_data!$I91,PROTRA_capacity!$F$3:$F$1699,0))=0,INDEX(PROTRA_capacity!R$3:R$1699,MATCH(CHP_check_vensim_data!$H91,PROTRA_capacity!$F$3:$F$1699,0))=0),"",
INDEX(PROTRA_capacity!R$3:R$1699,MATCH(CHP_check_vensim_data!$H91,PROTRA_capacity!$F$3:$F$1699,0))/INDEX(PROTRA_capacity!R$3:R$1699,MATCH(CHP_check_vensim_data!$I91,PROTRA_capacity!$F$3:$F$1699,0))
)))</f>
        <v>3.4777528610752864</v>
      </c>
      <c r="W91" s="16">
        <f>IF(AND(INDEX(PROTRA_capacity!S$3:S$1699,MATCH(CHP_check_vensim_data!$H91,PROTRA_capacity!$F$3:$F$1699,0))&lt;&gt;0,INDEX(PROTRA_capacity!S$3:S$1699,MATCH(CHP_check_vensim_data!$I91,PROTRA_capacity!$F$3:$F$1699,0))=0),"elec 0, heat not",
IF(AND(INDEX(PROTRA_capacity!S$3:S$1699,MATCH(CHP_check_vensim_data!$I91,PROTRA_capacity!$F$3:$F$1699,0))&lt;&gt;0,INDEX(PROTRA_capacity!S$3:S$1699,MATCH(CHP_check_vensim_data!$H91,PROTRA_capacity!$F$3:$F$1699,0))=0),"heat 0, elec not",
IF(AND(INDEX(PROTRA_capacity!S$3:S$1699,MATCH(CHP_check_vensim_data!$I91,PROTRA_capacity!$F$3:$F$1699,0))=0,INDEX(PROTRA_capacity!S$3:S$1699,MATCH(CHP_check_vensim_data!$H91,PROTRA_capacity!$F$3:$F$1699,0))=0),"",
INDEX(PROTRA_capacity!S$3:S$1699,MATCH(CHP_check_vensim_data!$H91,PROTRA_capacity!$F$3:$F$1699,0))/INDEX(PROTRA_capacity!S$3:S$1699,MATCH(CHP_check_vensim_data!$I91,PROTRA_capacity!$F$3:$F$1699,0))
)))</f>
        <v>3.4528481475091923</v>
      </c>
      <c r="X91" s="16">
        <f>IF(AND(INDEX(PROTRA_capacity!T$3:T$1699,MATCH(CHP_check_vensim_data!$H91,PROTRA_capacity!$F$3:$F$1699,0))&lt;&gt;0,INDEX(PROTRA_capacity!T$3:T$1699,MATCH(CHP_check_vensim_data!$I91,PROTRA_capacity!$F$3:$F$1699,0))=0),"elec 0, heat not",
IF(AND(INDEX(PROTRA_capacity!T$3:T$1699,MATCH(CHP_check_vensim_data!$I91,PROTRA_capacity!$F$3:$F$1699,0))&lt;&gt;0,INDEX(PROTRA_capacity!T$3:T$1699,MATCH(CHP_check_vensim_data!$H91,PROTRA_capacity!$F$3:$F$1699,0))=0),"heat 0, elec not",
IF(AND(INDEX(PROTRA_capacity!T$3:T$1699,MATCH(CHP_check_vensim_data!$I91,PROTRA_capacity!$F$3:$F$1699,0))=0,INDEX(PROTRA_capacity!T$3:T$1699,MATCH(CHP_check_vensim_data!$H91,PROTRA_capacity!$F$3:$F$1699,0))=0),"",
INDEX(PROTRA_capacity!T$3:T$1699,MATCH(CHP_check_vensim_data!$H91,PROTRA_capacity!$F$3:$F$1699,0))/INDEX(PROTRA_capacity!T$3:T$1699,MATCH(CHP_check_vensim_data!$I91,PROTRA_capacity!$F$3:$F$1699,0))
)))</f>
        <v>3.4801120109452515</v>
      </c>
      <c r="Y91" s="16">
        <f>IF(AND(INDEX(PROTRA_capacity!U$3:U$1699,MATCH(CHP_check_vensim_data!$H91,PROTRA_capacity!$F$3:$F$1699,0))&lt;&gt;0,INDEX(PROTRA_capacity!U$3:U$1699,MATCH(CHP_check_vensim_data!$I91,PROTRA_capacity!$F$3:$F$1699,0))=0),"elec 0, heat not",
IF(AND(INDEX(PROTRA_capacity!U$3:U$1699,MATCH(CHP_check_vensim_data!$I91,PROTRA_capacity!$F$3:$F$1699,0))&lt;&gt;0,INDEX(PROTRA_capacity!U$3:U$1699,MATCH(CHP_check_vensim_data!$H91,PROTRA_capacity!$F$3:$F$1699,0))=0),"heat 0, elec not",
IF(AND(INDEX(PROTRA_capacity!U$3:U$1699,MATCH(CHP_check_vensim_data!$I91,PROTRA_capacity!$F$3:$F$1699,0))=0,INDEX(PROTRA_capacity!U$3:U$1699,MATCH(CHP_check_vensim_data!$H91,PROTRA_capacity!$F$3:$F$1699,0))=0),"",
INDEX(PROTRA_capacity!U$3:U$1699,MATCH(CHP_check_vensim_data!$H91,PROTRA_capacity!$F$3:$F$1699,0))/INDEX(PROTRA_capacity!U$3:U$1699,MATCH(CHP_check_vensim_data!$I91,PROTRA_capacity!$F$3:$F$1699,0))
)))</f>
        <v>3.5269550504471012</v>
      </c>
      <c r="Z91" s="72">
        <f t="shared" si="40"/>
        <v>3.486638402967182</v>
      </c>
    </row>
    <row r="92" spans="1:26" x14ac:dyDescent="0.35">
      <c r="A92" t="s">
        <v>70</v>
      </c>
      <c r="B92" t="s">
        <v>41</v>
      </c>
      <c r="C92" t="str">
        <f t="shared" si="53"/>
        <v>UK_TO_heat</v>
      </c>
      <c r="D92" t="str">
        <f t="shared" si="54"/>
        <v>PROTRA_CHP_HP_I</v>
      </c>
      <c r="E92" t="s">
        <v>9</v>
      </c>
      <c r="F92" t="str">
        <f t="shared" si="55"/>
        <v>CHP</v>
      </c>
      <c r="G92" t="str">
        <f t="shared" si="50"/>
        <v>CCS</v>
      </c>
      <c r="H92" t="str">
        <f t="shared" si="51"/>
        <v>UKTO_heatPROTRA_CHP_solid_bio_CCS</v>
      </c>
      <c r="I92" t="str">
        <f t="shared" si="52"/>
        <v>UKTO_elecPROTRA_CHP_solid_bio_CCS</v>
      </c>
      <c r="J92" s="16" t="e">
        <f>IF(AND(INDEX(PROTRA_capacity!#REF!,MATCH(CHP_check_vensim_data!$H92,PROTRA_capacity!$F$3:$F$1699,0))&lt;&gt;0,INDEX(PROTRA_capacity!#REF!,MATCH(CHP_check_vensim_data!$I92,PROTRA_capacity!$F$3:$F$1699,0))=0),"elec 0, heat not",
IF(AND(INDEX(PROTRA_capacity!#REF!,MATCH(CHP_check_vensim_data!$I92,PROTRA_capacity!$F$3:$F$1699,0))&lt;&gt;0,INDEX(PROTRA_capacity!#REF!,MATCH(CHP_check_vensim_data!$H92,PROTRA_capacity!$F$3:$F$1699,0))=0),"heat 0, elec not",
IF(AND(INDEX(PROTRA_capacity!#REF!,MATCH(CHP_check_vensim_data!$I92,PROTRA_capacity!$F$3:$F$1699,0))=0,INDEX(PROTRA_capacity!#REF!,MATCH(CHP_check_vensim_data!$H92,PROTRA_capacity!$F$3:$F$1699,0))=0),"",
INDEX(PROTRA_capacity!#REF!,MATCH(CHP_check_vensim_data!$H92,PROTRA_capacity!$F$3:$F$1699,0))/INDEX(PROTRA_capacity!#REF!,MATCH(CHP_check_vensim_data!$I92,PROTRA_capacity!$F$3:$F$1699,0))
)))</f>
        <v>#REF!</v>
      </c>
      <c r="K92" s="16" t="str">
        <f>IF(AND(INDEX(PROTRA_capacity!G$3:G$1699,MATCH(CHP_check_vensim_data!$H92,PROTRA_capacity!$F$3:$F$1699,0))&lt;&gt;0,INDEX(PROTRA_capacity!G$3:G$1699,MATCH(CHP_check_vensim_data!$I92,PROTRA_capacity!$F$3:$F$1699,0))=0),"elec 0, heat not",
IF(AND(INDEX(PROTRA_capacity!G$3:G$1699,MATCH(CHP_check_vensim_data!$I92,PROTRA_capacity!$F$3:$F$1699,0))&lt;&gt;0,INDEX(PROTRA_capacity!G$3:G$1699,MATCH(CHP_check_vensim_data!$H92,PROTRA_capacity!$F$3:$F$1699,0))=0),"heat 0, elec not",
IF(AND(INDEX(PROTRA_capacity!G$3:G$1699,MATCH(CHP_check_vensim_data!$I92,PROTRA_capacity!$F$3:$F$1699,0))=0,INDEX(PROTRA_capacity!G$3:G$1699,MATCH(CHP_check_vensim_data!$H92,PROTRA_capacity!$F$3:$F$1699,0))=0),"",
INDEX(PROTRA_capacity!G$3:G$1699,MATCH(CHP_check_vensim_data!$H92,PROTRA_capacity!$F$3:$F$1699,0))/INDEX(PROTRA_capacity!G$3:G$1699,MATCH(CHP_check_vensim_data!$I92,PROTRA_capacity!$F$3:$F$1699,0))
)))</f>
        <v/>
      </c>
      <c r="L92" s="16" t="str">
        <f>IF(AND(INDEX(PROTRA_capacity!H$3:H$1699,MATCH(CHP_check_vensim_data!$H92,PROTRA_capacity!$F$3:$F$1699,0))&lt;&gt;0,INDEX(PROTRA_capacity!H$3:H$1699,MATCH(CHP_check_vensim_data!$I92,PROTRA_capacity!$F$3:$F$1699,0))=0),"elec 0, heat not",
IF(AND(INDEX(PROTRA_capacity!H$3:H$1699,MATCH(CHP_check_vensim_data!$I92,PROTRA_capacity!$F$3:$F$1699,0))&lt;&gt;0,INDEX(PROTRA_capacity!H$3:H$1699,MATCH(CHP_check_vensim_data!$H92,PROTRA_capacity!$F$3:$F$1699,0))=0),"heat 0, elec not",
IF(AND(INDEX(PROTRA_capacity!H$3:H$1699,MATCH(CHP_check_vensim_data!$I92,PROTRA_capacity!$F$3:$F$1699,0))=0,INDEX(PROTRA_capacity!H$3:H$1699,MATCH(CHP_check_vensim_data!$H92,PROTRA_capacity!$F$3:$F$1699,0))=0),"",
INDEX(PROTRA_capacity!H$3:H$1699,MATCH(CHP_check_vensim_data!$H92,PROTRA_capacity!$F$3:$F$1699,0))/INDEX(PROTRA_capacity!H$3:H$1699,MATCH(CHP_check_vensim_data!$I92,PROTRA_capacity!$F$3:$F$1699,0))
)))</f>
        <v/>
      </c>
      <c r="M92" s="16" t="str">
        <f>IF(AND(INDEX(PROTRA_capacity!I$3:I$1699,MATCH(CHP_check_vensim_data!$H92,PROTRA_capacity!$F$3:$F$1699,0))&lt;&gt;0,INDEX(PROTRA_capacity!I$3:I$1699,MATCH(CHP_check_vensim_data!$I92,PROTRA_capacity!$F$3:$F$1699,0))=0),"elec 0, heat not",
IF(AND(INDEX(PROTRA_capacity!I$3:I$1699,MATCH(CHP_check_vensim_data!$I92,PROTRA_capacity!$F$3:$F$1699,0))&lt;&gt;0,INDEX(PROTRA_capacity!I$3:I$1699,MATCH(CHP_check_vensim_data!$H92,PROTRA_capacity!$F$3:$F$1699,0))=0),"heat 0, elec not",
IF(AND(INDEX(PROTRA_capacity!I$3:I$1699,MATCH(CHP_check_vensim_data!$I92,PROTRA_capacity!$F$3:$F$1699,0))=0,INDEX(PROTRA_capacity!I$3:I$1699,MATCH(CHP_check_vensim_data!$H92,PROTRA_capacity!$F$3:$F$1699,0))=0),"",
INDEX(PROTRA_capacity!I$3:I$1699,MATCH(CHP_check_vensim_data!$H92,PROTRA_capacity!$F$3:$F$1699,0))/INDEX(PROTRA_capacity!I$3:I$1699,MATCH(CHP_check_vensim_data!$I92,PROTRA_capacity!$F$3:$F$1699,0))
)))</f>
        <v/>
      </c>
      <c r="N92" s="16" t="str">
        <f>IF(AND(INDEX(PROTRA_capacity!J$3:J$1699,MATCH(CHP_check_vensim_data!$H92,PROTRA_capacity!$F$3:$F$1699,0))&lt;&gt;0,INDEX(PROTRA_capacity!J$3:J$1699,MATCH(CHP_check_vensim_data!$I92,PROTRA_capacity!$F$3:$F$1699,0))=0),"elec 0, heat not",
IF(AND(INDEX(PROTRA_capacity!J$3:J$1699,MATCH(CHP_check_vensim_data!$I92,PROTRA_capacity!$F$3:$F$1699,0))&lt;&gt;0,INDEX(PROTRA_capacity!J$3:J$1699,MATCH(CHP_check_vensim_data!$H92,PROTRA_capacity!$F$3:$F$1699,0))=0),"heat 0, elec not",
IF(AND(INDEX(PROTRA_capacity!J$3:J$1699,MATCH(CHP_check_vensim_data!$I92,PROTRA_capacity!$F$3:$F$1699,0))=0,INDEX(PROTRA_capacity!J$3:J$1699,MATCH(CHP_check_vensim_data!$H92,PROTRA_capacity!$F$3:$F$1699,0))=0),"",
INDEX(PROTRA_capacity!J$3:J$1699,MATCH(CHP_check_vensim_data!$H92,PROTRA_capacity!$F$3:$F$1699,0))/INDEX(PROTRA_capacity!J$3:J$1699,MATCH(CHP_check_vensim_data!$I92,PROTRA_capacity!$F$3:$F$1699,0))
)))</f>
        <v/>
      </c>
      <c r="O92" s="16" t="str">
        <f>IF(AND(INDEX(PROTRA_capacity!K$3:K$1699,MATCH(CHP_check_vensim_data!$H92,PROTRA_capacity!$F$3:$F$1699,0))&lt;&gt;0,INDEX(PROTRA_capacity!K$3:K$1699,MATCH(CHP_check_vensim_data!$I92,PROTRA_capacity!$F$3:$F$1699,0))=0),"elec 0, heat not",
IF(AND(INDEX(PROTRA_capacity!K$3:K$1699,MATCH(CHP_check_vensim_data!$I92,PROTRA_capacity!$F$3:$F$1699,0))&lt;&gt;0,INDEX(PROTRA_capacity!K$3:K$1699,MATCH(CHP_check_vensim_data!$H92,PROTRA_capacity!$F$3:$F$1699,0))=0),"heat 0, elec not",
IF(AND(INDEX(PROTRA_capacity!K$3:K$1699,MATCH(CHP_check_vensim_data!$I92,PROTRA_capacity!$F$3:$F$1699,0))=0,INDEX(PROTRA_capacity!K$3:K$1699,MATCH(CHP_check_vensim_data!$H92,PROTRA_capacity!$F$3:$F$1699,0))=0),"",
INDEX(PROTRA_capacity!K$3:K$1699,MATCH(CHP_check_vensim_data!$H92,PROTRA_capacity!$F$3:$F$1699,0))/INDEX(PROTRA_capacity!K$3:K$1699,MATCH(CHP_check_vensim_data!$I92,PROTRA_capacity!$F$3:$F$1699,0))
)))</f>
        <v/>
      </c>
      <c r="P92" s="16" t="str">
        <f>IF(AND(INDEX(PROTRA_capacity!L$3:L$1699,MATCH(CHP_check_vensim_data!$H92,PROTRA_capacity!$F$3:$F$1699,0))&lt;&gt;0,INDEX(PROTRA_capacity!L$3:L$1699,MATCH(CHP_check_vensim_data!$I92,PROTRA_capacity!$F$3:$F$1699,0))=0),"elec 0, heat not",
IF(AND(INDEX(PROTRA_capacity!L$3:L$1699,MATCH(CHP_check_vensim_data!$I92,PROTRA_capacity!$F$3:$F$1699,0))&lt;&gt;0,INDEX(PROTRA_capacity!L$3:L$1699,MATCH(CHP_check_vensim_data!$H92,PROTRA_capacity!$F$3:$F$1699,0))=0),"heat 0, elec not",
IF(AND(INDEX(PROTRA_capacity!L$3:L$1699,MATCH(CHP_check_vensim_data!$I92,PROTRA_capacity!$F$3:$F$1699,0))=0,INDEX(PROTRA_capacity!L$3:L$1699,MATCH(CHP_check_vensim_data!$H92,PROTRA_capacity!$F$3:$F$1699,0))=0),"",
INDEX(PROTRA_capacity!L$3:L$1699,MATCH(CHP_check_vensim_data!$H92,PROTRA_capacity!$F$3:$F$1699,0))/INDEX(PROTRA_capacity!L$3:L$1699,MATCH(CHP_check_vensim_data!$I92,PROTRA_capacity!$F$3:$F$1699,0))
)))</f>
        <v/>
      </c>
      <c r="Q92" s="16" t="str">
        <f>IF(AND(INDEX(PROTRA_capacity!M$3:M$1699,MATCH(CHP_check_vensim_data!$H92,PROTRA_capacity!$F$3:$F$1699,0))&lt;&gt;0,INDEX(PROTRA_capacity!M$3:M$1699,MATCH(CHP_check_vensim_data!$I92,PROTRA_capacity!$F$3:$F$1699,0))=0),"elec 0, heat not",
IF(AND(INDEX(PROTRA_capacity!M$3:M$1699,MATCH(CHP_check_vensim_data!$I92,PROTRA_capacity!$F$3:$F$1699,0))&lt;&gt;0,INDEX(PROTRA_capacity!M$3:M$1699,MATCH(CHP_check_vensim_data!$H92,PROTRA_capacity!$F$3:$F$1699,0))=0),"heat 0, elec not",
IF(AND(INDEX(PROTRA_capacity!M$3:M$1699,MATCH(CHP_check_vensim_data!$I92,PROTRA_capacity!$F$3:$F$1699,0))=0,INDEX(PROTRA_capacity!M$3:M$1699,MATCH(CHP_check_vensim_data!$H92,PROTRA_capacity!$F$3:$F$1699,0))=0),"",
INDEX(PROTRA_capacity!M$3:M$1699,MATCH(CHP_check_vensim_data!$H92,PROTRA_capacity!$F$3:$F$1699,0))/INDEX(PROTRA_capacity!M$3:M$1699,MATCH(CHP_check_vensim_data!$I92,PROTRA_capacity!$F$3:$F$1699,0))
)))</f>
        <v/>
      </c>
      <c r="R92" s="16" t="str">
        <f>IF(AND(INDEX(PROTRA_capacity!N$3:N$1699,MATCH(CHP_check_vensim_data!$H92,PROTRA_capacity!$F$3:$F$1699,0))&lt;&gt;0,INDEX(PROTRA_capacity!N$3:N$1699,MATCH(CHP_check_vensim_data!$I92,PROTRA_capacity!$F$3:$F$1699,0))=0),"elec 0, heat not",
IF(AND(INDEX(PROTRA_capacity!N$3:N$1699,MATCH(CHP_check_vensim_data!$I92,PROTRA_capacity!$F$3:$F$1699,0))&lt;&gt;0,INDEX(PROTRA_capacity!N$3:N$1699,MATCH(CHP_check_vensim_data!$H92,PROTRA_capacity!$F$3:$F$1699,0))=0),"heat 0, elec not",
IF(AND(INDEX(PROTRA_capacity!N$3:N$1699,MATCH(CHP_check_vensim_data!$I92,PROTRA_capacity!$F$3:$F$1699,0))=0,INDEX(PROTRA_capacity!N$3:N$1699,MATCH(CHP_check_vensim_data!$H92,PROTRA_capacity!$F$3:$F$1699,0))=0),"",
INDEX(PROTRA_capacity!N$3:N$1699,MATCH(CHP_check_vensim_data!$H92,PROTRA_capacity!$F$3:$F$1699,0))/INDEX(PROTRA_capacity!N$3:N$1699,MATCH(CHP_check_vensim_data!$I92,PROTRA_capacity!$F$3:$F$1699,0))
)))</f>
        <v/>
      </c>
      <c r="S92" s="16" t="str">
        <f>IF(AND(INDEX(PROTRA_capacity!O$3:O$1699,MATCH(CHP_check_vensim_data!$H92,PROTRA_capacity!$F$3:$F$1699,0))&lt;&gt;0,INDEX(PROTRA_capacity!O$3:O$1699,MATCH(CHP_check_vensim_data!$I92,PROTRA_capacity!$F$3:$F$1699,0))=0),"elec 0, heat not",
IF(AND(INDEX(PROTRA_capacity!O$3:O$1699,MATCH(CHP_check_vensim_data!$I92,PROTRA_capacity!$F$3:$F$1699,0))&lt;&gt;0,INDEX(PROTRA_capacity!O$3:O$1699,MATCH(CHP_check_vensim_data!$H92,PROTRA_capacity!$F$3:$F$1699,0))=0),"heat 0, elec not",
IF(AND(INDEX(PROTRA_capacity!O$3:O$1699,MATCH(CHP_check_vensim_data!$I92,PROTRA_capacity!$F$3:$F$1699,0))=0,INDEX(PROTRA_capacity!O$3:O$1699,MATCH(CHP_check_vensim_data!$H92,PROTRA_capacity!$F$3:$F$1699,0))=0),"",
INDEX(PROTRA_capacity!O$3:O$1699,MATCH(CHP_check_vensim_data!$H92,PROTRA_capacity!$F$3:$F$1699,0))/INDEX(PROTRA_capacity!O$3:O$1699,MATCH(CHP_check_vensim_data!$I92,PROTRA_capacity!$F$3:$F$1699,0))
)))</f>
        <v/>
      </c>
      <c r="T92" s="16" t="str">
        <f>IF(AND(INDEX(PROTRA_capacity!P$3:P$1699,MATCH(CHP_check_vensim_data!$H92,PROTRA_capacity!$F$3:$F$1699,0))&lt;&gt;0,INDEX(PROTRA_capacity!P$3:P$1699,MATCH(CHP_check_vensim_data!$I92,PROTRA_capacity!$F$3:$F$1699,0))=0),"elec 0, heat not",
IF(AND(INDEX(PROTRA_capacity!P$3:P$1699,MATCH(CHP_check_vensim_data!$I92,PROTRA_capacity!$F$3:$F$1699,0))&lt;&gt;0,INDEX(PROTRA_capacity!P$3:P$1699,MATCH(CHP_check_vensim_data!$H92,PROTRA_capacity!$F$3:$F$1699,0))=0),"heat 0, elec not",
IF(AND(INDEX(PROTRA_capacity!P$3:P$1699,MATCH(CHP_check_vensim_data!$I92,PROTRA_capacity!$F$3:$F$1699,0))=0,INDEX(PROTRA_capacity!P$3:P$1699,MATCH(CHP_check_vensim_data!$H92,PROTRA_capacity!$F$3:$F$1699,0))=0),"",
INDEX(PROTRA_capacity!P$3:P$1699,MATCH(CHP_check_vensim_data!$H92,PROTRA_capacity!$F$3:$F$1699,0))/INDEX(PROTRA_capacity!P$3:P$1699,MATCH(CHP_check_vensim_data!$I92,PROTRA_capacity!$F$3:$F$1699,0))
)))</f>
        <v/>
      </c>
      <c r="U92" s="16" t="str">
        <f>IF(AND(INDEX(PROTRA_capacity!Q$3:Q$1699,MATCH(CHP_check_vensim_data!$H92,PROTRA_capacity!$F$3:$F$1699,0))&lt;&gt;0,INDEX(PROTRA_capacity!Q$3:Q$1699,MATCH(CHP_check_vensim_data!$I92,PROTRA_capacity!$F$3:$F$1699,0))=0),"elec 0, heat not",
IF(AND(INDEX(PROTRA_capacity!Q$3:Q$1699,MATCH(CHP_check_vensim_data!$I92,PROTRA_capacity!$F$3:$F$1699,0))&lt;&gt;0,INDEX(PROTRA_capacity!Q$3:Q$1699,MATCH(CHP_check_vensim_data!$H92,PROTRA_capacity!$F$3:$F$1699,0))=0),"heat 0, elec not",
IF(AND(INDEX(PROTRA_capacity!Q$3:Q$1699,MATCH(CHP_check_vensim_data!$I92,PROTRA_capacity!$F$3:$F$1699,0))=0,INDEX(PROTRA_capacity!Q$3:Q$1699,MATCH(CHP_check_vensim_data!$H92,PROTRA_capacity!$F$3:$F$1699,0))=0),"",
INDEX(PROTRA_capacity!Q$3:Q$1699,MATCH(CHP_check_vensim_data!$H92,PROTRA_capacity!$F$3:$F$1699,0))/INDEX(PROTRA_capacity!Q$3:Q$1699,MATCH(CHP_check_vensim_data!$I92,PROTRA_capacity!$F$3:$F$1699,0))
)))</f>
        <v/>
      </c>
      <c r="V92" s="16" t="str">
        <f>IF(AND(INDEX(PROTRA_capacity!R$3:R$1699,MATCH(CHP_check_vensim_data!$H92,PROTRA_capacity!$F$3:$F$1699,0))&lt;&gt;0,INDEX(PROTRA_capacity!R$3:R$1699,MATCH(CHP_check_vensim_data!$I92,PROTRA_capacity!$F$3:$F$1699,0))=0),"elec 0, heat not",
IF(AND(INDEX(PROTRA_capacity!R$3:R$1699,MATCH(CHP_check_vensim_data!$I92,PROTRA_capacity!$F$3:$F$1699,0))&lt;&gt;0,INDEX(PROTRA_capacity!R$3:R$1699,MATCH(CHP_check_vensim_data!$H92,PROTRA_capacity!$F$3:$F$1699,0))=0),"heat 0, elec not",
IF(AND(INDEX(PROTRA_capacity!R$3:R$1699,MATCH(CHP_check_vensim_data!$I92,PROTRA_capacity!$F$3:$F$1699,0))=0,INDEX(PROTRA_capacity!R$3:R$1699,MATCH(CHP_check_vensim_data!$H92,PROTRA_capacity!$F$3:$F$1699,0))=0),"",
INDEX(PROTRA_capacity!R$3:R$1699,MATCH(CHP_check_vensim_data!$H92,PROTRA_capacity!$F$3:$F$1699,0))/INDEX(PROTRA_capacity!R$3:R$1699,MATCH(CHP_check_vensim_data!$I92,PROTRA_capacity!$F$3:$F$1699,0))
)))</f>
        <v/>
      </c>
      <c r="W92" s="16" t="str">
        <f>IF(AND(INDEX(PROTRA_capacity!S$3:S$1699,MATCH(CHP_check_vensim_data!$H92,PROTRA_capacity!$F$3:$F$1699,0))&lt;&gt;0,INDEX(PROTRA_capacity!S$3:S$1699,MATCH(CHP_check_vensim_data!$I92,PROTRA_capacity!$F$3:$F$1699,0))=0),"elec 0, heat not",
IF(AND(INDEX(PROTRA_capacity!S$3:S$1699,MATCH(CHP_check_vensim_data!$I92,PROTRA_capacity!$F$3:$F$1699,0))&lt;&gt;0,INDEX(PROTRA_capacity!S$3:S$1699,MATCH(CHP_check_vensim_data!$H92,PROTRA_capacity!$F$3:$F$1699,0))=0),"heat 0, elec not",
IF(AND(INDEX(PROTRA_capacity!S$3:S$1699,MATCH(CHP_check_vensim_data!$I92,PROTRA_capacity!$F$3:$F$1699,0))=0,INDEX(PROTRA_capacity!S$3:S$1699,MATCH(CHP_check_vensim_data!$H92,PROTRA_capacity!$F$3:$F$1699,0))=0),"",
INDEX(PROTRA_capacity!S$3:S$1699,MATCH(CHP_check_vensim_data!$H92,PROTRA_capacity!$F$3:$F$1699,0))/INDEX(PROTRA_capacity!S$3:S$1699,MATCH(CHP_check_vensim_data!$I92,PROTRA_capacity!$F$3:$F$1699,0))
)))</f>
        <v/>
      </c>
      <c r="X92" s="16" t="str">
        <f>IF(AND(INDEX(PROTRA_capacity!T$3:T$1699,MATCH(CHP_check_vensim_data!$H92,PROTRA_capacity!$F$3:$F$1699,0))&lt;&gt;0,INDEX(PROTRA_capacity!T$3:T$1699,MATCH(CHP_check_vensim_data!$I92,PROTRA_capacity!$F$3:$F$1699,0))=0),"elec 0, heat not",
IF(AND(INDEX(PROTRA_capacity!T$3:T$1699,MATCH(CHP_check_vensim_data!$I92,PROTRA_capacity!$F$3:$F$1699,0))&lt;&gt;0,INDEX(PROTRA_capacity!T$3:T$1699,MATCH(CHP_check_vensim_data!$H92,PROTRA_capacity!$F$3:$F$1699,0))=0),"heat 0, elec not",
IF(AND(INDEX(PROTRA_capacity!T$3:T$1699,MATCH(CHP_check_vensim_data!$I92,PROTRA_capacity!$F$3:$F$1699,0))=0,INDEX(PROTRA_capacity!T$3:T$1699,MATCH(CHP_check_vensim_data!$H92,PROTRA_capacity!$F$3:$F$1699,0))=0),"",
INDEX(PROTRA_capacity!T$3:T$1699,MATCH(CHP_check_vensim_data!$H92,PROTRA_capacity!$F$3:$F$1699,0))/INDEX(PROTRA_capacity!T$3:T$1699,MATCH(CHP_check_vensim_data!$I92,PROTRA_capacity!$F$3:$F$1699,0))
)))</f>
        <v/>
      </c>
      <c r="Y92" s="16" t="str">
        <f>IF(AND(INDEX(PROTRA_capacity!U$3:U$1699,MATCH(CHP_check_vensim_data!$H92,PROTRA_capacity!$F$3:$F$1699,0))&lt;&gt;0,INDEX(PROTRA_capacity!U$3:U$1699,MATCH(CHP_check_vensim_data!$I92,PROTRA_capacity!$F$3:$F$1699,0))=0),"elec 0, heat not",
IF(AND(INDEX(PROTRA_capacity!U$3:U$1699,MATCH(CHP_check_vensim_data!$I92,PROTRA_capacity!$F$3:$F$1699,0))&lt;&gt;0,INDEX(PROTRA_capacity!U$3:U$1699,MATCH(CHP_check_vensim_data!$H92,PROTRA_capacity!$F$3:$F$1699,0))=0),"heat 0, elec not",
IF(AND(INDEX(PROTRA_capacity!U$3:U$1699,MATCH(CHP_check_vensim_data!$I92,PROTRA_capacity!$F$3:$F$1699,0))=0,INDEX(PROTRA_capacity!U$3:U$1699,MATCH(CHP_check_vensim_data!$H92,PROTRA_capacity!$F$3:$F$1699,0))=0),"",
INDEX(PROTRA_capacity!U$3:U$1699,MATCH(CHP_check_vensim_data!$H92,PROTRA_capacity!$F$3:$F$1699,0))/INDEX(PROTRA_capacity!U$3:U$1699,MATCH(CHP_check_vensim_data!$I92,PROTRA_capacity!$F$3:$F$1699,0))
)))</f>
        <v/>
      </c>
      <c r="Z92" s="72" t="e">
        <f t="shared" si="40"/>
        <v>#DIV/0!</v>
      </c>
    </row>
    <row r="93" spans="1:26" x14ac:dyDescent="0.35">
      <c r="A93" t="s">
        <v>76</v>
      </c>
      <c r="B93" t="s">
        <v>41</v>
      </c>
      <c r="C93" t="str">
        <f t="shared" si="53"/>
        <v>USMCA_TO_heat</v>
      </c>
      <c r="D93" t="str">
        <f t="shared" si="54"/>
        <v>PROTRA_CHP_HP_I</v>
      </c>
      <c r="E93" t="s">
        <v>0</v>
      </c>
      <c r="F93" t="str">
        <f t="shared" si="55"/>
        <v>CHP</v>
      </c>
      <c r="G93" t="str">
        <f t="shared" si="50"/>
        <v>els</v>
      </c>
      <c r="H93" t="str">
        <f t="shared" si="51"/>
        <v>USMCATO_heatPROTRA_CHP_gas_fuels</v>
      </c>
      <c r="I93" t="str">
        <f t="shared" si="52"/>
        <v>USMCATO_elecPROTRA_CHP_gas_fuels</v>
      </c>
      <c r="J93" s="16" t="e">
        <f>IF(AND(INDEX(PROTRA_capacity!#REF!,MATCH(CHP_check_vensim_data!$H93,PROTRA_capacity!$F$3:$F$1699,0))&lt;&gt;0,INDEX(PROTRA_capacity!#REF!,MATCH(CHP_check_vensim_data!$I93,PROTRA_capacity!$F$3:$F$1699,0))=0),"elec 0, heat not",
IF(AND(INDEX(PROTRA_capacity!#REF!,MATCH(CHP_check_vensim_data!$I93,PROTRA_capacity!$F$3:$F$1699,0))&lt;&gt;0,INDEX(PROTRA_capacity!#REF!,MATCH(CHP_check_vensim_data!$H93,PROTRA_capacity!$F$3:$F$1699,0))=0),"heat 0, elec not",
IF(AND(INDEX(PROTRA_capacity!#REF!,MATCH(CHP_check_vensim_data!$I93,PROTRA_capacity!$F$3:$F$1699,0))=0,INDEX(PROTRA_capacity!#REF!,MATCH(CHP_check_vensim_data!$H93,PROTRA_capacity!$F$3:$F$1699,0))=0),"",
INDEX(PROTRA_capacity!#REF!,MATCH(CHP_check_vensim_data!$H93,PROTRA_capacity!$F$3:$F$1699,0))/INDEX(PROTRA_capacity!#REF!,MATCH(CHP_check_vensim_data!$I93,PROTRA_capacity!$F$3:$F$1699,0))
)))</f>
        <v>#REF!</v>
      </c>
      <c r="K93" s="16">
        <f>IF(AND(INDEX(PROTRA_capacity!G$3:G$1699,MATCH(CHP_check_vensim_data!$H93,PROTRA_capacity!$F$3:$F$1699,0))&lt;&gt;0,INDEX(PROTRA_capacity!G$3:G$1699,MATCH(CHP_check_vensim_data!$I93,PROTRA_capacity!$F$3:$F$1699,0))=0),"elec 0, heat not",
IF(AND(INDEX(PROTRA_capacity!G$3:G$1699,MATCH(CHP_check_vensim_data!$I93,PROTRA_capacity!$F$3:$F$1699,0))&lt;&gt;0,INDEX(PROTRA_capacity!G$3:G$1699,MATCH(CHP_check_vensim_data!$H93,PROTRA_capacity!$F$3:$F$1699,0))=0),"heat 0, elec not",
IF(AND(INDEX(PROTRA_capacity!G$3:G$1699,MATCH(CHP_check_vensim_data!$I93,PROTRA_capacity!$F$3:$F$1699,0))=0,INDEX(PROTRA_capacity!G$3:G$1699,MATCH(CHP_check_vensim_data!$H93,PROTRA_capacity!$F$3:$F$1699,0))=0),"",
INDEX(PROTRA_capacity!G$3:G$1699,MATCH(CHP_check_vensim_data!$H93,PROTRA_capacity!$F$3:$F$1699,0))/INDEX(PROTRA_capacity!G$3:G$1699,MATCH(CHP_check_vensim_data!$I93,PROTRA_capacity!$F$3:$F$1699,0))
)))</f>
        <v>0.53482597371644081</v>
      </c>
      <c r="L93" s="16">
        <f>IF(AND(INDEX(PROTRA_capacity!H$3:H$1699,MATCH(CHP_check_vensim_data!$H93,PROTRA_capacity!$F$3:$F$1699,0))&lt;&gt;0,INDEX(PROTRA_capacity!H$3:H$1699,MATCH(CHP_check_vensim_data!$I93,PROTRA_capacity!$F$3:$F$1699,0))=0),"elec 0, heat not",
IF(AND(INDEX(PROTRA_capacity!H$3:H$1699,MATCH(CHP_check_vensim_data!$I93,PROTRA_capacity!$F$3:$F$1699,0))&lt;&gt;0,INDEX(PROTRA_capacity!H$3:H$1699,MATCH(CHP_check_vensim_data!$H93,PROTRA_capacity!$F$3:$F$1699,0))=0),"heat 0, elec not",
IF(AND(INDEX(PROTRA_capacity!H$3:H$1699,MATCH(CHP_check_vensim_data!$I93,PROTRA_capacity!$F$3:$F$1699,0))=0,INDEX(PROTRA_capacity!H$3:H$1699,MATCH(CHP_check_vensim_data!$H93,PROTRA_capacity!$F$3:$F$1699,0))=0),"",
INDEX(PROTRA_capacity!H$3:H$1699,MATCH(CHP_check_vensim_data!$H93,PROTRA_capacity!$F$3:$F$1699,0))/INDEX(PROTRA_capacity!H$3:H$1699,MATCH(CHP_check_vensim_data!$I93,PROTRA_capacity!$F$3:$F$1699,0))
)))</f>
        <v>0.53662562693256777</v>
      </c>
      <c r="M93" s="16">
        <f>IF(AND(INDEX(PROTRA_capacity!I$3:I$1699,MATCH(CHP_check_vensim_data!$H93,PROTRA_capacity!$F$3:$F$1699,0))&lt;&gt;0,INDEX(PROTRA_capacity!I$3:I$1699,MATCH(CHP_check_vensim_data!$I93,PROTRA_capacity!$F$3:$F$1699,0))=0),"elec 0, heat not",
IF(AND(INDEX(PROTRA_capacity!I$3:I$1699,MATCH(CHP_check_vensim_data!$I93,PROTRA_capacity!$F$3:$F$1699,0))&lt;&gt;0,INDEX(PROTRA_capacity!I$3:I$1699,MATCH(CHP_check_vensim_data!$H93,PROTRA_capacity!$F$3:$F$1699,0))=0),"heat 0, elec not",
IF(AND(INDEX(PROTRA_capacity!I$3:I$1699,MATCH(CHP_check_vensim_data!$I93,PROTRA_capacity!$F$3:$F$1699,0))=0,INDEX(PROTRA_capacity!I$3:I$1699,MATCH(CHP_check_vensim_data!$H93,PROTRA_capacity!$F$3:$F$1699,0))=0),"",
INDEX(PROTRA_capacity!I$3:I$1699,MATCH(CHP_check_vensim_data!$H93,PROTRA_capacity!$F$3:$F$1699,0))/INDEX(PROTRA_capacity!I$3:I$1699,MATCH(CHP_check_vensim_data!$I93,PROTRA_capacity!$F$3:$F$1699,0))
)))</f>
        <v>0.51397493648744585</v>
      </c>
      <c r="N93" s="16">
        <f>IF(AND(INDEX(PROTRA_capacity!J$3:J$1699,MATCH(CHP_check_vensim_data!$H93,PROTRA_capacity!$F$3:$F$1699,0))&lt;&gt;0,INDEX(PROTRA_capacity!J$3:J$1699,MATCH(CHP_check_vensim_data!$I93,PROTRA_capacity!$F$3:$F$1699,0))=0),"elec 0, heat not",
IF(AND(INDEX(PROTRA_capacity!J$3:J$1699,MATCH(CHP_check_vensim_data!$I93,PROTRA_capacity!$F$3:$F$1699,0))&lt;&gt;0,INDEX(PROTRA_capacity!J$3:J$1699,MATCH(CHP_check_vensim_data!$H93,PROTRA_capacity!$F$3:$F$1699,0))=0),"heat 0, elec not",
IF(AND(INDEX(PROTRA_capacity!J$3:J$1699,MATCH(CHP_check_vensim_data!$I93,PROTRA_capacity!$F$3:$F$1699,0))=0,INDEX(PROTRA_capacity!J$3:J$1699,MATCH(CHP_check_vensim_data!$H93,PROTRA_capacity!$F$3:$F$1699,0))=0),"",
INDEX(PROTRA_capacity!J$3:J$1699,MATCH(CHP_check_vensim_data!$H93,PROTRA_capacity!$F$3:$F$1699,0))/INDEX(PROTRA_capacity!J$3:J$1699,MATCH(CHP_check_vensim_data!$I93,PROTRA_capacity!$F$3:$F$1699,0))
)))</f>
        <v>0.47494978626135448</v>
      </c>
      <c r="O93" s="16">
        <f>IF(AND(INDEX(PROTRA_capacity!K$3:K$1699,MATCH(CHP_check_vensim_data!$H93,PROTRA_capacity!$F$3:$F$1699,0))&lt;&gt;0,INDEX(PROTRA_capacity!K$3:K$1699,MATCH(CHP_check_vensim_data!$I93,PROTRA_capacity!$F$3:$F$1699,0))=0),"elec 0, heat not",
IF(AND(INDEX(PROTRA_capacity!K$3:K$1699,MATCH(CHP_check_vensim_data!$I93,PROTRA_capacity!$F$3:$F$1699,0))&lt;&gt;0,INDEX(PROTRA_capacity!K$3:K$1699,MATCH(CHP_check_vensim_data!$H93,PROTRA_capacity!$F$3:$F$1699,0))=0),"heat 0, elec not",
IF(AND(INDEX(PROTRA_capacity!K$3:K$1699,MATCH(CHP_check_vensim_data!$I93,PROTRA_capacity!$F$3:$F$1699,0))=0,INDEX(PROTRA_capacity!K$3:K$1699,MATCH(CHP_check_vensim_data!$H93,PROTRA_capacity!$F$3:$F$1699,0))=0),"",
INDEX(PROTRA_capacity!K$3:K$1699,MATCH(CHP_check_vensim_data!$H93,PROTRA_capacity!$F$3:$F$1699,0))/INDEX(PROTRA_capacity!K$3:K$1699,MATCH(CHP_check_vensim_data!$I93,PROTRA_capacity!$F$3:$F$1699,0))
)))</f>
        <v>0.46036737962454993</v>
      </c>
      <c r="P93" s="16">
        <f>IF(AND(INDEX(PROTRA_capacity!L$3:L$1699,MATCH(CHP_check_vensim_data!$H93,PROTRA_capacity!$F$3:$F$1699,0))&lt;&gt;0,INDEX(PROTRA_capacity!L$3:L$1699,MATCH(CHP_check_vensim_data!$I93,PROTRA_capacity!$F$3:$F$1699,0))=0),"elec 0, heat not",
IF(AND(INDEX(PROTRA_capacity!L$3:L$1699,MATCH(CHP_check_vensim_data!$I93,PROTRA_capacity!$F$3:$F$1699,0))&lt;&gt;0,INDEX(PROTRA_capacity!L$3:L$1699,MATCH(CHP_check_vensim_data!$H93,PROTRA_capacity!$F$3:$F$1699,0))=0),"heat 0, elec not",
IF(AND(INDEX(PROTRA_capacity!L$3:L$1699,MATCH(CHP_check_vensim_data!$I93,PROTRA_capacity!$F$3:$F$1699,0))=0,INDEX(PROTRA_capacity!L$3:L$1699,MATCH(CHP_check_vensim_data!$H93,PROTRA_capacity!$F$3:$F$1699,0))=0),"",
INDEX(PROTRA_capacity!L$3:L$1699,MATCH(CHP_check_vensim_data!$H93,PROTRA_capacity!$F$3:$F$1699,0))/INDEX(PROTRA_capacity!L$3:L$1699,MATCH(CHP_check_vensim_data!$I93,PROTRA_capacity!$F$3:$F$1699,0))
)))</f>
        <v>0.46417010104988304</v>
      </c>
      <c r="Q93" s="16">
        <f>IF(AND(INDEX(PROTRA_capacity!M$3:M$1699,MATCH(CHP_check_vensim_data!$H93,PROTRA_capacity!$F$3:$F$1699,0))&lt;&gt;0,INDEX(PROTRA_capacity!M$3:M$1699,MATCH(CHP_check_vensim_data!$I93,PROTRA_capacity!$F$3:$F$1699,0))=0),"elec 0, heat not",
IF(AND(INDEX(PROTRA_capacity!M$3:M$1699,MATCH(CHP_check_vensim_data!$I93,PROTRA_capacity!$F$3:$F$1699,0))&lt;&gt;0,INDEX(PROTRA_capacity!M$3:M$1699,MATCH(CHP_check_vensim_data!$H93,PROTRA_capacity!$F$3:$F$1699,0))=0),"heat 0, elec not",
IF(AND(INDEX(PROTRA_capacity!M$3:M$1699,MATCH(CHP_check_vensim_data!$I93,PROTRA_capacity!$F$3:$F$1699,0))=0,INDEX(PROTRA_capacity!M$3:M$1699,MATCH(CHP_check_vensim_data!$H93,PROTRA_capacity!$F$3:$F$1699,0))=0),"",
INDEX(PROTRA_capacity!M$3:M$1699,MATCH(CHP_check_vensim_data!$H93,PROTRA_capacity!$F$3:$F$1699,0))/INDEX(PROTRA_capacity!M$3:M$1699,MATCH(CHP_check_vensim_data!$I93,PROTRA_capacity!$F$3:$F$1699,0))
)))</f>
        <v>0.48270855983896904</v>
      </c>
      <c r="R93" s="16">
        <f>IF(AND(INDEX(PROTRA_capacity!N$3:N$1699,MATCH(CHP_check_vensim_data!$H93,PROTRA_capacity!$F$3:$F$1699,0))&lt;&gt;0,INDEX(PROTRA_capacity!N$3:N$1699,MATCH(CHP_check_vensim_data!$I93,PROTRA_capacity!$F$3:$F$1699,0))=0),"elec 0, heat not",
IF(AND(INDEX(PROTRA_capacity!N$3:N$1699,MATCH(CHP_check_vensim_data!$I93,PROTRA_capacity!$F$3:$F$1699,0))&lt;&gt;0,INDEX(PROTRA_capacity!N$3:N$1699,MATCH(CHP_check_vensim_data!$H93,PROTRA_capacity!$F$3:$F$1699,0))=0),"heat 0, elec not",
IF(AND(INDEX(PROTRA_capacity!N$3:N$1699,MATCH(CHP_check_vensim_data!$I93,PROTRA_capacity!$F$3:$F$1699,0))=0,INDEX(PROTRA_capacity!N$3:N$1699,MATCH(CHP_check_vensim_data!$H93,PROTRA_capacity!$F$3:$F$1699,0))=0),"",
INDEX(PROTRA_capacity!N$3:N$1699,MATCH(CHP_check_vensim_data!$H93,PROTRA_capacity!$F$3:$F$1699,0))/INDEX(PROTRA_capacity!N$3:N$1699,MATCH(CHP_check_vensim_data!$I93,PROTRA_capacity!$F$3:$F$1699,0))
)))</f>
        <v>0.43167436032392797</v>
      </c>
      <c r="S93" s="16">
        <f>IF(AND(INDEX(PROTRA_capacity!O$3:O$1699,MATCH(CHP_check_vensim_data!$H93,PROTRA_capacity!$F$3:$F$1699,0))&lt;&gt;0,INDEX(PROTRA_capacity!O$3:O$1699,MATCH(CHP_check_vensim_data!$I93,PROTRA_capacity!$F$3:$F$1699,0))=0),"elec 0, heat not",
IF(AND(INDEX(PROTRA_capacity!O$3:O$1699,MATCH(CHP_check_vensim_data!$I93,PROTRA_capacity!$F$3:$F$1699,0))&lt;&gt;0,INDEX(PROTRA_capacity!O$3:O$1699,MATCH(CHP_check_vensim_data!$H93,PROTRA_capacity!$F$3:$F$1699,0))=0),"heat 0, elec not",
IF(AND(INDEX(PROTRA_capacity!O$3:O$1699,MATCH(CHP_check_vensim_data!$I93,PROTRA_capacity!$F$3:$F$1699,0))=0,INDEX(PROTRA_capacity!O$3:O$1699,MATCH(CHP_check_vensim_data!$H93,PROTRA_capacity!$F$3:$F$1699,0))=0),"",
INDEX(PROTRA_capacity!O$3:O$1699,MATCH(CHP_check_vensim_data!$H93,PROTRA_capacity!$F$3:$F$1699,0))/INDEX(PROTRA_capacity!O$3:O$1699,MATCH(CHP_check_vensim_data!$I93,PROTRA_capacity!$F$3:$F$1699,0))
)))</f>
        <v>0.38317178420185649</v>
      </c>
      <c r="T93" s="16">
        <f>IF(AND(INDEX(PROTRA_capacity!P$3:P$1699,MATCH(CHP_check_vensim_data!$H93,PROTRA_capacity!$F$3:$F$1699,0))&lt;&gt;0,INDEX(PROTRA_capacity!P$3:P$1699,MATCH(CHP_check_vensim_data!$I93,PROTRA_capacity!$F$3:$F$1699,0))=0),"elec 0, heat not",
IF(AND(INDEX(PROTRA_capacity!P$3:P$1699,MATCH(CHP_check_vensim_data!$I93,PROTRA_capacity!$F$3:$F$1699,0))&lt;&gt;0,INDEX(PROTRA_capacity!P$3:P$1699,MATCH(CHP_check_vensim_data!$H93,PROTRA_capacity!$F$3:$F$1699,0))=0),"heat 0, elec not",
IF(AND(INDEX(PROTRA_capacity!P$3:P$1699,MATCH(CHP_check_vensim_data!$I93,PROTRA_capacity!$F$3:$F$1699,0))=0,INDEX(PROTRA_capacity!P$3:P$1699,MATCH(CHP_check_vensim_data!$H93,PROTRA_capacity!$F$3:$F$1699,0))=0),"",
INDEX(PROTRA_capacity!P$3:P$1699,MATCH(CHP_check_vensim_data!$H93,PROTRA_capacity!$F$3:$F$1699,0))/INDEX(PROTRA_capacity!P$3:P$1699,MATCH(CHP_check_vensim_data!$I93,PROTRA_capacity!$F$3:$F$1699,0))
)))</f>
        <v>0.3607584127340186</v>
      </c>
      <c r="U93" s="16">
        <f>IF(AND(INDEX(PROTRA_capacity!Q$3:Q$1699,MATCH(CHP_check_vensim_data!$H93,PROTRA_capacity!$F$3:$F$1699,0))&lt;&gt;0,INDEX(PROTRA_capacity!Q$3:Q$1699,MATCH(CHP_check_vensim_data!$I93,PROTRA_capacity!$F$3:$F$1699,0))=0),"elec 0, heat not",
IF(AND(INDEX(PROTRA_capacity!Q$3:Q$1699,MATCH(CHP_check_vensim_data!$I93,PROTRA_capacity!$F$3:$F$1699,0))&lt;&gt;0,INDEX(PROTRA_capacity!Q$3:Q$1699,MATCH(CHP_check_vensim_data!$H93,PROTRA_capacity!$F$3:$F$1699,0))=0),"heat 0, elec not",
IF(AND(INDEX(PROTRA_capacity!Q$3:Q$1699,MATCH(CHP_check_vensim_data!$I93,PROTRA_capacity!$F$3:$F$1699,0))=0,INDEX(PROTRA_capacity!Q$3:Q$1699,MATCH(CHP_check_vensim_data!$H93,PROTRA_capacity!$F$3:$F$1699,0))=0),"",
INDEX(PROTRA_capacity!Q$3:Q$1699,MATCH(CHP_check_vensim_data!$H93,PROTRA_capacity!$F$3:$F$1699,0))/INDEX(PROTRA_capacity!Q$3:Q$1699,MATCH(CHP_check_vensim_data!$I93,PROTRA_capacity!$F$3:$F$1699,0))
)))</f>
        <v>0.44736360200144554</v>
      </c>
      <c r="V93" s="16">
        <f>IF(AND(INDEX(PROTRA_capacity!R$3:R$1699,MATCH(CHP_check_vensim_data!$H93,PROTRA_capacity!$F$3:$F$1699,0))&lt;&gt;0,INDEX(PROTRA_capacity!R$3:R$1699,MATCH(CHP_check_vensim_data!$I93,PROTRA_capacity!$F$3:$F$1699,0))=0),"elec 0, heat not",
IF(AND(INDEX(PROTRA_capacity!R$3:R$1699,MATCH(CHP_check_vensim_data!$I93,PROTRA_capacity!$F$3:$F$1699,0))&lt;&gt;0,INDEX(PROTRA_capacity!R$3:R$1699,MATCH(CHP_check_vensim_data!$H93,PROTRA_capacity!$F$3:$F$1699,0))=0),"heat 0, elec not",
IF(AND(INDEX(PROTRA_capacity!R$3:R$1699,MATCH(CHP_check_vensim_data!$I93,PROTRA_capacity!$F$3:$F$1699,0))=0,INDEX(PROTRA_capacity!R$3:R$1699,MATCH(CHP_check_vensim_data!$H93,PROTRA_capacity!$F$3:$F$1699,0))=0),"",
INDEX(PROTRA_capacity!R$3:R$1699,MATCH(CHP_check_vensim_data!$H93,PROTRA_capacity!$F$3:$F$1699,0))/INDEX(PROTRA_capacity!R$3:R$1699,MATCH(CHP_check_vensim_data!$I93,PROTRA_capacity!$F$3:$F$1699,0))
)))</f>
        <v>0.38950565183069447</v>
      </c>
      <c r="W93" s="16">
        <f>IF(AND(INDEX(PROTRA_capacity!S$3:S$1699,MATCH(CHP_check_vensim_data!$H93,PROTRA_capacity!$F$3:$F$1699,0))&lt;&gt;0,INDEX(PROTRA_capacity!S$3:S$1699,MATCH(CHP_check_vensim_data!$I93,PROTRA_capacity!$F$3:$F$1699,0))=0),"elec 0, heat not",
IF(AND(INDEX(PROTRA_capacity!S$3:S$1699,MATCH(CHP_check_vensim_data!$I93,PROTRA_capacity!$F$3:$F$1699,0))&lt;&gt;0,INDEX(PROTRA_capacity!S$3:S$1699,MATCH(CHP_check_vensim_data!$H93,PROTRA_capacity!$F$3:$F$1699,0))=0),"heat 0, elec not",
IF(AND(INDEX(PROTRA_capacity!S$3:S$1699,MATCH(CHP_check_vensim_data!$I93,PROTRA_capacity!$F$3:$F$1699,0))=0,INDEX(PROTRA_capacity!S$3:S$1699,MATCH(CHP_check_vensim_data!$H93,PROTRA_capacity!$F$3:$F$1699,0))=0),"",
INDEX(PROTRA_capacity!S$3:S$1699,MATCH(CHP_check_vensim_data!$H93,PROTRA_capacity!$F$3:$F$1699,0))/INDEX(PROTRA_capacity!S$3:S$1699,MATCH(CHP_check_vensim_data!$I93,PROTRA_capacity!$F$3:$F$1699,0))
)))</f>
        <v>0.41924018934042595</v>
      </c>
      <c r="X93" s="16">
        <f>IF(AND(INDEX(PROTRA_capacity!T$3:T$1699,MATCH(CHP_check_vensim_data!$H93,PROTRA_capacity!$F$3:$F$1699,0))&lt;&gt;0,INDEX(PROTRA_capacity!T$3:T$1699,MATCH(CHP_check_vensim_data!$I93,PROTRA_capacity!$F$3:$F$1699,0))=0),"elec 0, heat not",
IF(AND(INDEX(PROTRA_capacity!T$3:T$1699,MATCH(CHP_check_vensim_data!$I93,PROTRA_capacity!$F$3:$F$1699,0))&lt;&gt;0,INDEX(PROTRA_capacity!T$3:T$1699,MATCH(CHP_check_vensim_data!$H93,PROTRA_capacity!$F$3:$F$1699,0))=0),"heat 0, elec not",
IF(AND(INDEX(PROTRA_capacity!T$3:T$1699,MATCH(CHP_check_vensim_data!$I93,PROTRA_capacity!$F$3:$F$1699,0))=0,INDEX(PROTRA_capacity!T$3:T$1699,MATCH(CHP_check_vensim_data!$H93,PROTRA_capacity!$F$3:$F$1699,0))=0),"",
INDEX(PROTRA_capacity!T$3:T$1699,MATCH(CHP_check_vensim_data!$H93,PROTRA_capacity!$F$3:$F$1699,0))/INDEX(PROTRA_capacity!T$3:T$1699,MATCH(CHP_check_vensim_data!$I93,PROTRA_capacity!$F$3:$F$1699,0))
)))</f>
        <v>0.39879193321376272</v>
      </c>
      <c r="Y93" s="16">
        <f>IF(AND(INDEX(PROTRA_capacity!U$3:U$1699,MATCH(CHP_check_vensim_data!$H93,PROTRA_capacity!$F$3:$F$1699,0))&lt;&gt;0,INDEX(PROTRA_capacity!U$3:U$1699,MATCH(CHP_check_vensim_data!$I93,PROTRA_capacity!$F$3:$F$1699,0))=0),"elec 0, heat not",
IF(AND(INDEX(PROTRA_capacity!U$3:U$1699,MATCH(CHP_check_vensim_data!$I93,PROTRA_capacity!$F$3:$F$1699,0))&lt;&gt;0,INDEX(PROTRA_capacity!U$3:U$1699,MATCH(CHP_check_vensim_data!$H93,PROTRA_capacity!$F$3:$F$1699,0))=0),"heat 0, elec not",
IF(AND(INDEX(PROTRA_capacity!U$3:U$1699,MATCH(CHP_check_vensim_data!$I93,PROTRA_capacity!$F$3:$F$1699,0))=0,INDEX(PROTRA_capacity!U$3:U$1699,MATCH(CHP_check_vensim_data!$H93,PROTRA_capacity!$F$3:$F$1699,0))=0),"",
INDEX(PROTRA_capacity!U$3:U$1699,MATCH(CHP_check_vensim_data!$H93,PROTRA_capacity!$F$3:$F$1699,0))/INDEX(PROTRA_capacity!U$3:U$1699,MATCH(CHP_check_vensim_data!$I93,PROTRA_capacity!$F$3:$F$1699,0))
)))</f>
        <v>0.40292825646019625</v>
      </c>
      <c r="Z93" s="72">
        <f t="shared" si="40"/>
        <v>0.40698679300479501</v>
      </c>
    </row>
    <row r="94" spans="1:26" x14ac:dyDescent="0.35">
      <c r="A94" t="s">
        <v>76</v>
      </c>
      <c r="B94" t="s">
        <v>41</v>
      </c>
      <c r="C94" t="str">
        <f t="shared" si="53"/>
        <v>USMCA_TO_heat</v>
      </c>
      <c r="D94" t="str">
        <f t="shared" si="54"/>
        <v>PROTRA_CHP_HP_I</v>
      </c>
      <c r="E94" t="s">
        <v>1</v>
      </c>
      <c r="F94" t="str">
        <f t="shared" si="55"/>
        <v>CHP</v>
      </c>
      <c r="G94" t="str">
        <f t="shared" si="50"/>
        <v>CCS</v>
      </c>
      <c r="H94" t="str">
        <f t="shared" si="51"/>
        <v>USMCATO_heatPROTRA_CHP_gas_fuels_CCS</v>
      </c>
      <c r="I94" t="str">
        <f t="shared" si="52"/>
        <v>USMCATO_elecPROTRA_CHP_gas_fuels_CCS</v>
      </c>
      <c r="J94" s="16" t="e">
        <f>IF(AND(INDEX(PROTRA_capacity!#REF!,MATCH(CHP_check_vensim_data!$H94,PROTRA_capacity!$F$3:$F$1699,0))&lt;&gt;0,INDEX(PROTRA_capacity!#REF!,MATCH(CHP_check_vensim_data!$I94,PROTRA_capacity!$F$3:$F$1699,0))=0),"elec 0, heat not",
IF(AND(INDEX(PROTRA_capacity!#REF!,MATCH(CHP_check_vensim_data!$I94,PROTRA_capacity!$F$3:$F$1699,0))&lt;&gt;0,INDEX(PROTRA_capacity!#REF!,MATCH(CHP_check_vensim_data!$H94,PROTRA_capacity!$F$3:$F$1699,0))=0),"heat 0, elec not",
IF(AND(INDEX(PROTRA_capacity!#REF!,MATCH(CHP_check_vensim_data!$I94,PROTRA_capacity!$F$3:$F$1699,0))=0,INDEX(PROTRA_capacity!#REF!,MATCH(CHP_check_vensim_data!$H94,PROTRA_capacity!$F$3:$F$1699,0))=0),"",
INDEX(PROTRA_capacity!#REF!,MATCH(CHP_check_vensim_data!$H94,PROTRA_capacity!$F$3:$F$1699,0))/INDEX(PROTRA_capacity!#REF!,MATCH(CHP_check_vensim_data!$I94,PROTRA_capacity!$F$3:$F$1699,0))
)))</f>
        <v>#REF!</v>
      </c>
      <c r="K94" s="16" t="str">
        <f>IF(AND(INDEX(PROTRA_capacity!G$3:G$1699,MATCH(CHP_check_vensim_data!$H94,PROTRA_capacity!$F$3:$F$1699,0))&lt;&gt;0,INDEX(PROTRA_capacity!G$3:G$1699,MATCH(CHP_check_vensim_data!$I94,PROTRA_capacity!$F$3:$F$1699,0))=0),"elec 0, heat not",
IF(AND(INDEX(PROTRA_capacity!G$3:G$1699,MATCH(CHP_check_vensim_data!$I94,PROTRA_capacity!$F$3:$F$1699,0))&lt;&gt;0,INDEX(PROTRA_capacity!G$3:G$1699,MATCH(CHP_check_vensim_data!$H94,PROTRA_capacity!$F$3:$F$1699,0))=0),"heat 0, elec not",
IF(AND(INDEX(PROTRA_capacity!G$3:G$1699,MATCH(CHP_check_vensim_data!$I94,PROTRA_capacity!$F$3:$F$1699,0))=0,INDEX(PROTRA_capacity!G$3:G$1699,MATCH(CHP_check_vensim_data!$H94,PROTRA_capacity!$F$3:$F$1699,0))=0),"",
INDEX(PROTRA_capacity!G$3:G$1699,MATCH(CHP_check_vensim_data!$H94,PROTRA_capacity!$F$3:$F$1699,0))/INDEX(PROTRA_capacity!G$3:G$1699,MATCH(CHP_check_vensim_data!$I94,PROTRA_capacity!$F$3:$F$1699,0))
)))</f>
        <v/>
      </c>
      <c r="L94" s="16" t="str">
        <f>IF(AND(INDEX(PROTRA_capacity!H$3:H$1699,MATCH(CHP_check_vensim_data!$H94,PROTRA_capacity!$F$3:$F$1699,0))&lt;&gt;0,INDEX(PROTRA_capacity!H$3:H$1699,MATCH(CHP_check_vensim_data!$I94,PROTRA_capacity!$F$3:$F$1699,0))=0),"elec 0, heat not",
IF(AND(INDEX(PROTRA_capacity!H$3:H$1699,MATCH(CHP_check_vensim_data!$I94,PROTRA_capacity!$F$3:$F$1699,0))&lt;&gt;0,INDEX(PROTRA_capacity!H$3:H$1699,MATCH(CHP_check_vensim_data!$H94,PROTRA_capacity!$F$3:$F$1699,0))=0),"heat 0, elec not",
IF(AND(INDEX(PROTRA_capacity!H$3:H$1699,MATCH(CHP_check_vensim_data!$I94,PROTRA_capacity!$F$3:$F$1699,0))=0,INDEX(PROTRA_capacity!H$3:H$1699,MATCH(CHP_check_vensim_data!$H94,PROTRA_capacity!$F$3:$F$1699,0))=0),"",
INDEX(PROTRA_capacity!H$3:H$1699,MATCH(CHP_check_vensim_data!$H94,PROTRA_capacity!$F$3:$F$1699,0))/INDEX(PROTRA_capacity!H$3:H$1699,MATCH(CHP_check_vensim_data!$I94,PROTRA_capacity!$F$3:$F$1699,0))
)))</f>
        <v/>
      </c>
      <c r="M94" s="16" t="str">
        <f>IF(AND(INDEX(PROTRA_capacity!I$3:I$1699,MATCH(CHP_check_vensim_data!$H94,PROTRA_capacity!$F$3:$F$1699,0))&lt;&gt;0,INDEX(PROTRA_capacity!I$3:I$1699,MATCH(CHP_check_vensim_data!$I94,PROTRA_capacity!$F$3:$F$1699,0))=0),"elec 0, heat not",
IF(AND(INDEX(PROTRA_capacity!I$3:I$1699,MATCH(CHP_check_vensim_data!$I94,PROTRA_capacity!$F$3:$F$1699,0))&lt;&gt;0,INDEX(PROTRA_capacity!I$3:I$1699,MATCH(CHP_check_vensim_data!$H94,PROTRA_capacity!$F$3:$F$1699,0))=0),"heat 0, elec not",
IF(AND(INDEX(PROTRA_capacity!I$3:I$1699,MATCH(CHP_check_vensim_data!$I94,PROTRA_capacity!$F$3:$F$1699,0))=0,INDEX(PROTRA_capacity!I$3:I$1699,MATCH(CHP_check_vensim_data!$H94,PROTRA_capacity!$F$3:$F$1699,0))=0),"",
INDEX(PROTRA_capacity!I$3:I$1699,MATCH(CHP_check_vensim_data!$H94,PROTRA_capacity!$F$3:$F$1699,0))/INDEX(PROTRA_capacity!I$3:I$1699,MATCH(CHP_check_vensim_data!$I94,PROTRA_capacity!$F$3:$F$1699,0))
)))</f>
        <v/>
      </c>
      <c r="N94" s="16" t="str">
        <f>IF(AND(INDEX(PROTRA_capacity!J$3:J$1699,MATCH(CHP_check_vensim_data!$H94,PROTRA_capacity!$F$3:$F$1699,0))&lt;&gt;0,INDEX(PROTRA_capacity!J$3:J$1699,MATCH(CHP_check_vensim_data!$I94,PROTRA_capacity!$F$3:$F$1699,0))=0),"elec 0, heat not",
IF(AND(INDEX(PROTRA_capacity!J$3:J$1699,MATCH(CHP_check_vensim_data!$I94,PROTRA_capacity!$F$3:$F$1699,0))&lt;&gt;0,INDEX(PROTRA_capacity!J$3:J$1699,MATCH(CHP_check_vensim_data!$H94,PROTRA_capacity!$F$3:$F$1699,0))=0),"heat 0, elec not",
IF(AND(INDEX(PROTRA_capacity!J$3:J$1699,MATCH(CHP_check_vensim_data!$I94,PROTRA_capacity!$F$3:$F$1699,0))=0,INDEX(PROTRA_capacity!J$3:J$1699,MATCH(CHP_check_vensim_data!$H94,PROTRA_capacity!$F$3:$F$1699,0))=0),"",
INDEX(PROTRA_capacity!J$3:J$1699,MATCH(CHP_check_vensim_data!$H94,PROTRA_capacity!$F$3:$F$1699,0))/INDEX(PROTRA_capacity!J$3:J$1699,MATCH(CHP_check_vensim_data!$I94,PROTRA_capacity!$F$3:$F$1699,0))
)))</f>
        <v/>
      </c>
      <c r="O94" s="16" t="str">
        <f>IF(AND(INDEX(PROTRA_capacity!K$3:K$1699,MATCH(CHP_check_vensim_data!$H94,PROTRA_capacity!$F$3:$F$1699,0))&lt;&gt;0,INDEX(PROTRA_capacity!K$3:K$1699,MATCH(CHP_check_vensim_data!$I94,PROTRA_capacity!$F$3:$F$1699,0))=0),"elec 0, heat not",
IF(AND(INDEX(PROTRA_capacity!K$3:K$1699,MATCH(CHP_check_vensim_data!$I94,PROTRA_capacity!$F$3:$F$1699,0))&lt;&gt;0,INDEX(PROTRA_capacity!K$3:K$1699,MATCH(CHP_check_vensim_data!$H94,PROTRA_capacity!$F$3:$F$1699,0))=0),"heat 0, elec not",
IF(AND(INDEX(PROTRA_capacity!K$3:K$1699,MATCH(CHP_check_vensim_data!$I94,PROTRA_capacity!$F$3:$F$1699,0))=0,INDEX(PROTRA_capacity!K$3:K$1699,MATCH(CHP_check_vensim_data!$H94,PROTRA_capacity!$F$3:$F$1699,0))=0),"",
INDEX(PROTRA_capacity!K$3:K$1699,MATCH(CHP_check_vensim_data!$H94,PROTRA_capacity!$F$3:$F$1699,0))/INDEX(PROTRA_capacity!K$3:K$1699,MATCH(CHP_check_vensim_data!$I94,PROTRA_capacity!$F$3:$F$1699,0))
)))</f>
        <v/>
      </c>
      <c r="P94" s="16" t="str">
        <f>IF(AND(INDEX(PROTRA_capacity!L$3:L$1699,MATCH(CHP_check_vensim_data!$H94,PROTRA_capacity!$F$3:$F$1699,0))&lt;&gt;0,INDEX(PROTRA_capacity!L$3:L$1699,MATCH(CHP_check_vensim_data!$I94,PROTRA_capacity!$F$3:$F$1699,0))=0),"elec 0, heat not",
IF(AND(INDEX(PROTRA_capacity!L$3:L$1699,MATCH(CHP_check_vensim_data!$I94,PROTRA_capacity!$F$3:$F$1699,0))&lt;&gt;0,INDEX(PROTRA_capacity!L$3:L$1699,MATCH(CHP_check_vensim_data!$H94,PROTRA_capacity!$F$3:$F$1699,0))=0),"heat 0, elec not",
IF(AND(INDEX(PROTRA_capacity!L$3:L$1699,MATCH(CHP_check_vensim_data!$I94,PROTRA_capacity!$F$3:$F$1699,0))=0,INDEX(PROTRA_capacity!L$3:L$1699,MATCH(CHP_check_vensim_data!$H94,PROTRA_capacity!$F$3:$F$1699,0))=0),"",
INDEX(PROTRA_capacity!L$3:L$1699,MATCH(CHP_check_vensim_data!$H94,PROTRA_capacity!$F$3:$F$1699,0))/INDEX(PROTRA_capacity!L$3:L$1699,MATCH(CHP_check_vensim_data!$I94,PROTRA_capacity!$F$3:$F$1699,0))
)))</f>
        <v/>
      </c>
      <c r="Q94" s="16" t="str">
        <f>IF(AND(INDEX(PROTRA_capacity!M$3:M$1699,MATCH(CHP_check_vensim_data!$H94,PROTRA_capacity!$F$3:$F$1699,0))&lt;&gt;0,INDEX(PROTRA_capacity!M$3:M$1699,MATCH(CHP_check_vensim_data!$I94,PROTRA_capacity!$F$3:$F$1699,0))=0),"elec 0, heat not",
IF(AND(INDEX(PROTRA_capacity!M$3:M$1699,MATCH(CHP_check_vensim_data!$I94,PROTRA_capacity!$F$3:$F$1699,0))&lt;&gt;0,INDEX(PROTRA_capacity!M$3:M$1699,MATCH(CHP_check_vensim_data!$H94,PROTRA_capacity!$F$3:$F$1699,0))=0),"heat 0, elec not",
IF(AND(INDEX(PROTRA_capacity!M$3:M$1699,MATCH(CHP_check_vensim_data!$I94,PROTRA_capacity!$F$3:$F$1699,0))=0,INDEX(PROTRA_capacity!M$3:M$1699,MATCH(CHP_check_vensim_data!$H94,PROTRA_capacity!$F$3:$F$1699,0))=0),"",
INDEX(PROTRA_capacity!M$3:M$1699,MATCH(CHP_check_vensim_data!$H94,PROTRA_capacity!$F$3:$F$1699,0))/INDEX(PROTRA_capacity!M$3:M$1699,MATCH(CHP_check_vensim_data!$I94,PROTRA_capacity!$F$3:$F$1699,0))
)))</f>
        <v/>
      </c>
      <c r="R94" s="16" t="str">
        <f>IF(AND(INDEX(PROTRA_capacity!N$3:N$1699,MATCH(CHP_check_vensim_data!$H94,PROTRA_capacity!$F$3:$F$1699,0))&lt;&gt;0,INDEX(PROTRA_capacity!N$3:N$1699,MATCH(CHP_check_vensim_data!$I94,PROTRA_capacity!$F$3:$F$1699,0))=0),"elec 0, heat not",
IF(AND(INDEX(PROTRA_capacity!N$3:N$1699,MATCH(CHP_check_vensim_data!$I94,PROTRA_capacity!$F$3:$F$1699,0))&lt;&gt;0,INDEX(PROTRA_capacity!N$3:N$1699,MATCH(CHP_check_vensim_data!$H94,PROTRA_capacity!$F$3:$F$1699,0))=0),"heat 0, elec not",
IF(AND(INDEX(PROTRA_capacity!N$3:N$1699,MATCH(CHP_check_vensim_data!$I94,PROTRA_capacity!$F$3:$F$1699,0))=0,INDEX(PROTRA_capacity!N$3:N$1699,MATCH(CHP_check_vensim_data!$H94,PROTRA_capacity!$F$3:$F$1699,0))=0),"",
INDEX(PROTRA_capacity!N$3:N$1699,MATCH(CHP_check_vensim_data!$H94,PROTRA_capacity!$F$3:$F$1699,0))/INDEX(PROTRA_capacity!N$3:N$1699,MATCH(CHP_check_vensim_data!$I94,PROTRA_capacity!$F$3:$F$1699,0))
)))</f>
        <v/>
      </c>
      <c r="S94" s="16" t="str">
        <f>IF(AND(INDEX(PROTRA_capacity!O$3:O$1699,MATCH(CHP_check_vensim_data!$H94,PROTRA_capacity!$F$3:$F$1699,0))&lt;&gt;0,INDEX(PROTRA_capacity!O$3:O$1699,MATCH(CHP_check_vensim_data!$I94,PROTRA_capacity!$F$3:$F$1699,0))=0),"elec 0, heat not",
IF(AND(INDEX(PROTRA_capacity!O$3:O$1699,MATCH(CHP_check_vensim_data!$I94,PROTRA_capacity!$F$3:$F$1699,0))&lt;&gt;0,INDEX(PROTRA_capacity!O$3:O$1699,MATCH(CHP_check_vensim_data!$H94,PROTRA_capacity!$F$3:$F$1699,0))=0),"heat 0, elec not",
IF(AND(INDEX(PROTRA_capacity!O$3:O$1699,MATCH(CHP_check_vensim_data!$I94,PROTRA_capacity!$F$3:$F$1699,0))=0,INDEX(PROTRA_capacity!O$3:O$1699,MATCH(CHP_check_vensim_data!$H94,PROTRA_capacity!$F$3:$F$1699,0))=0),"",
INDEX(PROTRA_capacity!O$3:O$1699,MATCH(CHP_check_vensim_data!$H94,PROTRA_capacity!$F$3:$F$1699,0))/INDEX(PROTRA_capacity!O$3:O$1699,MATCH(CHP_check_vensim_data!$I94,PROTRA_capacity!$F$3:$F$1699,0))
)))</f>
        <v/>
      </c>
      <c r="T94" s="16" t="str">
        <f>IF(AND(INDEX(PROTRA_capacity!P$3:P$1699,MATCH(CHP_check_vensim_data!$H94,PROTRA_capacity!$F$3:$F$1699,0))&lt;&gt;0,INDEX(PROTRA_capacity!P$3:P$1699,MATCH(CHP_check_vensim_data!$I94,PROTRA_capacity!$F$3:$F$1699,0))=0),"elec 0, heat not",
IF(AND(INDEX(PROTRA_capacity!P$3:P$1699,MATCH(CHP_check_vensim_data!$I94,PROTRA_capacity!$F$3:$F$1699,0))&lt;&gt;0,INDEX(PROTRA_capacity!P$3:P$1699,MATCH(CHP_check_vensim_data!$H94,PROTRA_capacity!$F$3:$F$1699,0))=0),"heat 0, elec not",
IF(AND(INDEX(PROTRA_capacity!P$3:P$1699,MATCH(CHP_check_vensim_data!$I94,PROTRA_capacity!$F$3:$F$1699,0))=0,INDEX(PROTRA_capacity!P$3:P$1699,MATCH(CHP_check_vensim_data!$H94,PROTRA_capacity!$F$3:$F$1699,0))=0),"",
INDEX(PROTRA_capacity!P$3:P$1699,MATCH(CHP_check_vensim_data!$H94,PROTRA_capacity!$F$3:$F$1699,0))/INDEX(PROTRA_capacity!P$3:P$1699,MATCH(CHP_check_vensim_data!$I94,PROTRA_capacity!$F$3:$F$1699,0))
)))</f>
        <v/>
      </c>
      <c r="U94" s="16" t="str">
        <f>IF(AND(INDEX(PROTRA_capacity!Q$3:Q$1699,MATCH(CHP_check_vensim_data!$H94,PROTRA_capacity!$F$3:$F$1699,0))&lt;&gt;0,INDEX(PROTRA_capacity!Q$3:Q$1699,MATCH(CHP_check_vensim_data!$I94,PROTRA_capacity!$F$3:$F$1699,0))=0),"elec 0, heat not",
IF(AND(INDEX(PROTRA_capacity!Q$3:Q$1699,MATCH(CHP_check_vensim_data!$I94,PROTRA_capacity!$F$3:$F$1699,0))&lt;&gt;0,INDEX(PROTRA_capacity!Q$3:Q$1699,MATCH(CHP_check_vensim_data!$H94,PROTRA_capacity!$F$3:$F$1699,0))=0),"heat 0, elec not",
IF(AND(INDEX(PROTRA_capacity!Q$3:Q$1699,MATCH(CHP_check_vensim_data!$I94,PROTRA_capacity!$F$3:$F$1699,0))=0,INDEX(PROTRA_capacity!Q$3:Q$1699,MATCH(CHP_check_vensim_data!$H94,PROTRA_capacity!$F$3:$F$1699,0))=0),"",
INDEX(PROTRA_capacity!Q$3:Q$1699,MATCH(CHP_check_vensim_data!$H94,PROTRA_capacity!$F$3:$F$1699,0))/INDEX(PROTRA_capacity!Q$3:Q$1699,MATCH(CHP_check_vensim_data!$I94,PROTRA_capacity!$F$3:$F$1699,0))
)))</f>
        <v/>
      </c>
      <c r="V94" s="16" t="str">
        <f>IF(AND(INDEX(PROTRA_capacity!R$3:R$1699,MATCH(CHP_check_vensim_data!$H94,PROTRA_capacity!$F$3:$F$1699,0))&lt;&gt;0,INDEX(PROTRA_capacity!R$3:R$1699,MATCH(CHP_check_vensim_data!$I94,PROTRA_capacity!$F$3:$F$1699,0))=0),"elec 0, heat not",
IF(AND(INDEX(PROTRA_capacity!R$3:R$1699,MATCH(CHP_check_vensim_data!$I94,PROTRA_capacity!$F$3:$F$1699,0))&lt;&gt;0,INDEX(PROTRA_capacity!R$3:R$1699,MATCH(CHP_check_vensim_data!$H94,PROTRA_capacity!$F$3:$F$1699,0))=0),"heat 0, elec not",
IF(AND(INDEX(PROTRA_capacity!R$3:R$1699,MATCH(CHP_check_vensim_data!$I94,PROTRA_capacity!$F$3:$F$1699,0))=0,INDEX(PROTRA_capacity!R$3:R$1699,MATCH(CHP_check_vensim_data!$H94,PROTRA_capacity!$F$3:$F$1699,0))=0),"",
INDEX(PROTRA_capacity!R$3:R$1699,MATCH(CHP_check_vensim_data!$H94,PROTRA_capacity!$F$3:$F$1699,0))/INDEX(PROTRA_capacity!R$3:R$1699,MATCH(CHP_check_vensim_data!$I94,PROTRA_capacity!$F$3:$F$1699,0))
)))</f>
        <v/>
      </c>
      <c r="W94" s="16" t="str">
        <f>IF(AND(INDEX(PROTRA_capacity!S$3:S$1699,MATCH(CHP_check_vensim_data!$H94,PROTRA_capacity!$F$3:$F$1699,0))&lt;&gt;0,INDEX(PROTRA_capacity!S$3:S$1699,MATCH(CHP_check_vensim_data!$I94,PROTRA_capacity!$F$3:$F$1699,0))=0),"elec 0, heat not",
IF(AND(INDEX(PROTRA_capacity!S$3:S$1699,MATCH(CHP_check_vensim_data!$I94,PROTRA_capacity!$F$3:$F$1699,0))&lt;&gt;0,INDEX(PROTRA_capacity!S$3:S$1699,MATCH(CHP_check_vensim_data!$H94,PROTRA_capacity!$F$3:$F$1699,0))=0),"heat 0, elec not",
IF(AND(INDEX(PROTRA_capacity!S$3:S$1699,MATCH(CHP_check_vensim_data!$I94,PROTRA_capacity!$F$3:$F$1699,0))=0,INDEX(PROTRA_capacity!S$3:S$1699,MATCH(CHP_check_vensim_data!$H94,PROTRA_capacity!$F$3:$F$1699,0))=0),"",
INDEX(PROTRA_capacity!S$3:S$1699,MATCH(CHP_check_vensim_data!$H94,PROTRA_capacity!$F$3:$F$1699,0))/INDEX(PROTRA_capacity!S$3:S$1699,MATCH(CHP_check_vensim_data!$I94,PROTRA_capacity!$F$3:$F$1699,0))
)))</f>
        <v/>
      </c>
      <c r="X94" s="16" t="str">
        <f>IF(AND(INDEX(PROTRA_capacity!T$3:T$1699,MATCH(CHP_check_vensim_data!$H94,PROTRA_capacity!$F$3:$F$1699,0))&lt;&gt;0,INDEX(PROTRA_capacity!T$3:T$1699,MATCH(CHP_check_vensim_data!$I94,PROTRA_capacity!$F$3:$F$1699,0))=0),"elec 0, heat not",
IF(AND(INDEX(PROTRA_capacity!T$3:T$1699,MATCH(CHP_check_vensim_data!$I94,PROTRA_capacity!$F$3:$F$1699,0))&lt;&gt;0,INDEX(PROTRA_capacity!T$3:T$1699,MATCH(CHP_check_vensim_data!$H94,PROTRA_capacity!$F$3:$F$1699,0))=0),"heat 0, elec not",
IF(AND(INDEX(PROTRA_capacity!T$3:T$1699,MATCH(CHP_check_vensim_data!$I94,PROTRA_capacity!$F$3:$F$1699,0))=0,INDEX(PROTRA_capacity!T$3:T$1699,MATCH(CHP_check_vensim_data!$H94,PROTRA_capacity!$F$3:$F$1699,0))=0),"",
INDEX(PROTRA_capacity!T$3:T$1699,MATCH(CHP_check_vensim_data!$H94,PROTRA_capacity!$F$3:$F$1699,0))/INDEX(PROTRA_capacity!T$3:T$1699,MATCH(CHP_check_vensim_data!$I94,PROTRA_capacity!$F$3:$F$1699,0))
)))</f>
        <v/>
      </c>
      <c r="Y94" s="16" t="str">
        <f>IF(AND(INDEX(PROTRA_capacity!U$3:U$1699,MATCH(CHP_check_vensim_data!$H94,PROTRA_capacity!$F$3:$F$1699,0))&lt;&gt;0,INDEX(PROTRA_capacity!U$3:U$1699,MATCH(CHP_check_vensim_data!$I94,PROTRA_capacity!$F$3:$F$1699,0))=0),"elec 0, heat not",
IF(AND(INDEX(PROTRA_capacity!U$3:U$1699,MATCH(CHP_check_vensim_data!$I94,PROTRA_capacity!$F$3:$F$1699,0))&lt;&gt;0,INDEX(PROTRA_capacity!U$3:U$1699,MATCH(CHP_check_vensim_data!$H94,PROTRA_capacity!$F$3:$F$1699,0))=0),"heat 0, elec not",
IF(AND(INDEX(PROTRA_capacity!U$3:U$1699,MATCH(CHP_check_vensim_data!$I94,PROTRA_capacity!$F$3:$F$1699,0))=0,INDEX(PROTRA_capacity!U$3:U$1699,MATCH(CHP_check_vensim_data!$H94,PROTRA_capacity!$F$3:$F$1699,0))=0),"",
INDEX(PROTRA_capacity!U$3:U$1699,MATCH(CHP_check_vensim_data!$H94,PROTRA_capacity!$F$3:$F$1699,0))/INDEX(PROTRA_capacity!U$3:U$1699,MATCH(CHP_check_vensim_data!$I94,PROTRA_capacity!$F$3:$F$1699,0))
)))</f>
        <v/>
      </c>
      <c r="Z94" s="72" t="e">
        <f t="shared" si="40"/>
        <v>#DIV/0!</v>
      </c>
    </row>
    <row r="95" spans="1:26" x14ac:dyDescent="0.35">
      <c r="A95" t="s">
        <v>76</v>
      </c>
      <c r="B95" t="s">
        <v>41</v>
      </c>
      <c r="C95" t="str">
        <f t="shared" si="53"/>
        <v>USMCA_TO_heat</v>
      </c>
      <c r="D95" t="str">
        <f t="shared" si="54"/>
        <v>PROTRA_CHP_HP_I</v>
      </c>
      <c r="E95" t="s">
        <v>2</v>
      </c>
      <c r="F95" t="str">
        <f t="shared" si="55"/>
        <v>CHP</v>
      </c>
      <c r="G95" t="str">
        <f t="shared" si="50"/>
        <v>mal</v>
      </c>
      <c r="H95" t="str">
        <f t="shared" si="51"/>
        <v>USMCATO_heatPROTRA_CHP_geothermal</v>
      </c>
      <c r="I95" t="str">
        <f t="shared" si="52"/>
        <v>USMCATO_elecPROTRA_CHP_geothermal</v>
      </c>
      <c r="J95" s="16" t="e">
        <f>IF(AND(INDEX(PROTRA_capacity!#REF!,MATCH(CHP_check_vensim_data!$H95,PROTRA_capacity!$F$3:$F$1699,0))&lt;&gt;0,INDEX(PROTRA_capacity!#REF!,MATCH(CHP_check_vensim_data!$I95,PROTRA_capacity!$F$3:$F$1699,0))=0),"elec 0, heat not",
IF(AND(INDEX(PROTRA_capacity!#REF!,MATCH(CHP_check_vensim_data!$I95,PROTRA_capacity!$F$3:$F$1699,0))&lt;&gt;0,INDEX(PROTRA_capacity!#REF!,MATCH(CHP_check_vensim_data!$H95,PROTRA_capacity!$F$3:$F$1699,0))=0),"heat 0, elec not",
IF(AND(INDEX(PROTRA_capacity!#REF!,MATCH(CHP_check_vensim_data!$I95,PROTRA_capacity!$F$3:$F$1699,0))=0,INDEX(PROTRA_capacity!#REF!,MATCH(CHP_check_vensim_data!$H95,PROTRA_capacity!$F$3:$F$1699,0))=0),"",
INDEX(PROTRA_capacity!#REF!,MATCH(CHP_check_vensim_data!$H95,PROTRA_capacity!$F$3:$F$1699,0))/INDEX(PROTRA_capacity!#REF!,MATCH(CHP_check_vensim_data!$I95,PROTRA_capacity!$F$3:$F$1699,0))
)))</f>
        <v>#REF!</v>
      </c>
      <c r="K95" s="16" t="str">
        <f>IF(AND(INDEX(PROTRA_capacity!G$3:G$1699,MATCH(CHP_check_vensim_data!$H95,PROTRA_capacity!$F$3:$F$1699,0))&lt;&gt;0,INDEX(PROTRA_capacity!G$3:G$1699,MATCH(CHP_check_vensim_data!$I95,PROTRA_capacity!$F$3:$F$1699,0))=0),"elec 0, heat not",
IF(AND(INDEX(PROTRA_capacity!G$3:G$1699,MATCH(CHP_check_vensim_data!$I95,PROTRA_capacity!$F$3:$F$1699,0))&lt;&gt;0,INDEX(PROTRA_capacity!G$3:G$1699,MATCH(CHP_check_vensim_data!$H95,PROTRA_capacity!$F$3:$F$1699,0))=0),"heat 0, elec not",
IF(AND(INDEX(PROTRA_capacity!G$3:G$1699,MATCH(CHP_check_vensim_data!$I95,PROTRA_capacity!$F$3:$F$1699,0))=0,INDEX(PROTRA_capacity!G$3:G$1699,MATCH(CHP_check_vensim_data!$H95,PROTRA_capacity!$F$3:$F$1699,0))=0),"",
INDEX(PROTRA_capacity!G$3:G$1699,MATCH(CHP_check_vensim_data!$H95,PROTRA_capacity!$F$3:$F$1699,0))/INDEX(PROTRA_capacity!G$3:G$1699,MATCH(CHP_check_vensim_data!$I95,PROTRA_capacity!$F$3:$F$1699,0))
)))</f>
        <v/>
      </c>
      <c r="L95" s="16" t="str">
        <f>IF(AND(INDEX(PROTRA_capacity!H$3:H$1699,MATCH(CHP_check_vensim_data!$H95,PROTRA_capacity!$F$3:$F$1699,0))&lt;&gt;0,INDEX(PROTRA_capacity!H$3:H$1699,MATCH(CHP_check_vensim_data!$I95,PROTRA_capacity!$F$3:$F$1699,0))=0),"elec 0, heat not",
IF(AND(INDEX(PROTRA_capacity!H$3:H$1699,MATCH(CHP_check_vensim_data!$I95,PROTRA_capacity!$F$3:$F$1699,0))&lt;&gt;0,INDEX(PROTRA_capacity!H$3:H$1699,MATCH(CHP_check_vensim_data!$H95,PROTRA_capacity!$F$3:$F$1699,0))=0),"heat 0, elec not",
IF(AND(INDEX(PROTRA_capacity!H$3:H$1699,MATCH(CHP_check_vensim_data!$I95,PROTRA_capacity!$F$3:$F$1699,0))=0,INDEX(PROTRA_capacity!H$3:H$1699,MATCH(CHP_check_vensim_data!$H95,PROTRA_capacity!$F$3:$F$1699,0))=0),"",
INDEX(PROTRA_capacity!H$3:H$1699,MATCH(CHP_check_vensim_data!$H95,PROTRA_capacity!$F$3:$F$1699,0))/INDEX(PROTRA_capacity!H$3:H$1699,MATCH(CHP_check_vensim_data!$I95,PROTRA_capacity!$F$3:$F$1699,0))
)))</f>
        <v/>
      </c>
      <c r="M95" s="16" t="str">
        <f>IF(AND(INDEX(PROTRA_capacity!I$3:I$1699,MATCH(CHP_check_vensim_data!$H95,PROTRA_capacity!$F$3:$F$1699,0))&lt;&gt;0,INDEX(PROTRA_capacity!I$3:I$1699,MATCH(CHP_check_vensim_data!$I95,PROTRA_capacity!$F$3:$F$1699,0))=0),"elec 0, heat not",
IF(AND(INDEX(PROTRA_capacity!I$3:I$1699,MATCH(CHP_check_vensim_data!$I95,PROTRA_capacity!$F$3:$F$1699,0))&lt;&gt;0,INDEX(PROTRA_capacity!I$3:I$1699,MATCH(CHP_check_vensim_data!$H95,PROTRA_capacity!$F$3:$F$1699,0))=0),"heat 0, elec not",
IF(AND(INDEX(PROTRA_capacity!I$3:I$1699,MATCH(CHP_check_vensim_data!$I95,PROTRA_capacity!$F$3:$F$1699,0))=0,INDEX(PROTRA_capacity!I$3:I$1699,MATCH(CHP_check_vensim_data!$H95,PROTRA_capacity!$F$3:$F$1699,0))=0),"",
INDEX(PROTRA_capacity!I$3:I$1699,MATCH(CHP_check_vensim_data!$H95,PROTRA_capacity!$F$3:$F$1699,0))/INDEX(PROTRA_capacity!I$3:I$1699,MATCH(CHP_check_vensim_data!$I95,PROTRA_capacity!$F$3:$F$1699,0))
)))</f>
        <v/>
      </c>
      <c r="N95" s="16" t="str">
        <f>IF(AND(INDEX(PROTRA_capacity!J$3:J$1699,MATCH(CHP_check_vensim_data!$H95,PROTRA_capacity!$F$3:$F$1699,0))&lt;&gt;0,INDEX(PROTRA_capacity!J$3:J$1699,MATCH(CHP_check_vensim_data!$I95,PROTRA_capacity!$F$3:$F$1699,0))=0),"elec 0, heat not",
IF(AND(INDEX(PROTRA_capacity!J$3:J$1699,MATCH(CHP_check_vensim_data!$I95,PROTRA_capacity!$F$3:$F$1699,0))&lt;&gt;0,INDEX(PROTRA_capacity!J$3:J$1699,MATCH(CHP_check_vensim_data!$H95,PROTRA_capacity!$F$3:$F$1699,0))=0),"heat 0, elec not",
IF(AND(INDEX(PROTRA_capacity!J$3:J$1699,MATCH(CHP_check_vensim_data!$I95,PROTRA_capacity!$F$3:$F$1699,0))=0,INDEX(PROTRA_capacity!J$3:J$1699,MATCH(CHP_check_vensim_data!$H95,PROTRA_capacity!$F$3:$F$1699,0))=0),"",
INDEX(PROTRA_capacity!J$3:J$1699,MATCH(CHP_check_vensim_data!$H95,PROTRA_capacity!$F$3:$F$1699,0))/INDEX(PROTRA_capacity!J$3:J$1699,MATCH(CHP_check_vensim_data!$I95,PROTRA_capacity!$F$3:$F$1699,0))
)))</f>
        <v/>
      </c>
      <c r="O95" s="16" t="str">
        <f>IF(AND(INDEX(PROTRA_capacity!K$3:K$1699,MATCH(CHP_check_vensim_data!$H95,PROTRA_capacity!$F$3:$F$1699,0))&lt;&gt;0,INDEX(PROTRA_capacity!K$3:K$1699,MATCH(CHP_check_vensim_data!$I95,PROTRA_capacity!$F$3:$F$1699,0))=0),"elec 0, heat not",
IF(AND(INDEX(PROTRA_capacity!K$3:K$1699,MATCH(CHP_check_vensim_data!$I95,PROTRA_capacity!$F$3:$F$1699,0))&lt;&gt;0,INDEX(PROTRA_capacity!K$3:K$1699,MATCH(CHP_check_vensim_data!$H95,PROTRA_capacity!$F$3:$F$1699,0))=0),"heat 0, elec not",
IF(AND(INDEX(PROTRA_capacity!K$3:K$1699,MATCH(CHP_check_vensim_data!$I95,PROTRA_capacity!$F$3:$F$1699,0))=0,INDEX(PROTRA_capacity!K$3:K$1699,MATCH(CHP_check_vensim_data!$H95,PROTRA_capacity!$F$3:$F$1699,0))=0),"",
INDEX(PROTRA_capacity!K$3:K$1699,MATCH(CHP_check_vensim_data!$H95,PROTRA_capacity!$F$3:$F$1699,0))/INDEX(PROTRA_capacity!K$3:K$1699,MATCH(CHP_check_vensim_data!$I95,PROTRA_capacity!$F$3:$F$1699,0))
)))</f>
        <v/>
      </c>
      <c r="P95" s="16" t="str">
        <f>IF(AND(INDEX(PROTRA_capacity!L$3:L$1699,MATCH(CHP_check_vensim_data!$H95,PROTRA_capacity!$F$3:$F$1699,0))&lt;&gt;0,INDEX(PROTRA_capacity!L$3:L$1699,MATCH(CHP_check_vensim_data!$I95,PROTRA_capacity!$F$3:$F$1699,0))=0),"elec 0, heat not",
IF(AND(INDEX(PROTRA_capacity!L$3:L$1699,MATCH(CHP_check_vensim_data!$I95,PROTRA_capacity!$F$3:$F$1699,0))&lt;&gt;0,INDEX(PROTRA_capacity!L$3:L$1699,MATCH(CHP_check_vensim_data!$H95,PROTRA_capacity!$F$3:$F$1699,0))=0),"heat 0, elec not",
IF(AND(INDEX(PROTRA_capacity!L$3:L$1699,MATCH(CHP_check_vensim_data!$I95,PROTRA_capacity!$F$3:$F$1699,0))=0,INDEX(PROTRA_capacity!L$3:L$1699,MATCH(CHP_check_vensim_data!$H95,PROTRA_capacity!$F$3:$F$1699,0))=0),"",
INDEX(PROTRA_capacity!L$3:L$1699,MATCH(CHP_check_vensim_data!$H95,PROTRA_capacity!$F$3:$F$1699,0))/INDEX(PROTRA_capacity!L$3:L$1699,MATCH(CHP_check_vensim_data!$I95,PROTRA_capacity!$F$3:$F$1699,0))
)))</f>
        <v/>
      </c>
      <c r="Q95" s="16" t="str">
        <f>IF(AND(INDEX(PROTRA_capacity!M$3:M$1699,MATCH(CHP_check_vensim_data!$H95,PROTRA_capacity!$F$3:$F$1699,0))&lt;&gt;0,INDEX(PROTRA_capacity!M$3:M$1699,MATCH(CHP_check_vensim_data!$I95,PROTRA_capacity!$F$3:$F$1699,0))=0),"elec 0, heat not",
IF(AND(INDEX(PROTRA_capacity!M$3:M$1699,MATCH(CHP_check_vensim_data!$I95,PROTRA_capacity!$F$3:$F$1699,0))&lt;&gt;0,INDEX(PROTRA_capacity!M$3:M$1699,MATCH(CHP_check_vensim_data!$H95,PROTRA_capacity!$F$3:$F$1699,0))=0),"heat 0, elec not",
IF(AND(INDEX(PROTRA_capacity!M$3:M$1699,MATCH(CHP_check_vensim_data!$I95,PROTRA_capacity!$F$3:$F$1699,0))=0,INDEX(PROTRA_capacity!M$3:M$1699,MATCH(CHP_check_vensim_data!$H95,PROTRA_capacity!$F$3:$F$1699,0))=0),"",
INDEX(PROTRA_capacity!M$3:M$1699,MATCH(CHP_check_vensim_data!$H95,PROTRA_capacity!$F$3:$F$1699,0))/INDEX(PROTRA_capacity!M$3:M$1699,MATCH(CHP_check_vensim_data!$I95,PROTRA_capacity!$F$3:$F$1699,0))
)))</f>
        <v/>
      </c>
      <c r="R95" s="16" t="str">
        <f>IF(AND(INDEX(PROTRA_capacity!N$3:N$1699,MATCH(CHP_check_vensim_data!$H95,PROTRA_capacity!$F$3:$F$1699,0))&lt;&gt;0,INDEX(PROTRA_capacity!N$3:N$1699,MATCH(CHP_check_vensim_data!$I95,PROTRA_capacity!$F$3:$F$1699,0))=0),"elec 0, heat not",
IF(AND(INDEX(PROTRA_capacity!N$3:N$1699,MATCH(CHP_check_vensim_data!$I95,PROTRA_capacity!$F$3:$F$1699,0))&lt;&gt;0,INDEX(PROTRA_capacity!N$3:N$1699,MATCH(CHP_check_vensim_data!$H95,PROTRA_capacity!$F$3:$F$1699,0))=0),"heat 0, elec not",
IF(AND(INDEX(PROTRA_capacity!N$3:N$1699,MATCH(CHP_check_vensim_data!$I95,PROTRA_capacity!$F$3:$F$1699,0))=0,INDEX(PROTRA_capacity!N$3:N$1699,MATCH(CHP_check_vensim_data!$H95,PROTRA_capacity!$F$3:$F$1699,0))=0),"",
INDEX(PROTRA_capacity!N$3:N$1699,MATCH(CHP_check_vensim_data!$H95,PROTRA_capacity!$F$3:$F$1699,0))/INDEX(PROTRA_capacity!N$3:N$1699,MATCH(CHP_check_vensim_data!$I95,PROTRA_capacity!$F$3:$F$1699,0))
)))</f>
        <v/>
      </c>
      <c r="S95" s="16" t="str">
        <f>IF(AND(INDEX(PROTRA_capacity!O$3:O$1699,MATCH(CHP_check_vensim_data!$H95,PROTRA_capacity!$F$3:$F$1699,0))&lt;&gt;0,INDEX(PROTRA_capacity!O$3:O$1699,MATCH(CHP_check_vensim_data!$I95,PROTRA_capacity!$F$3:$F$1699,0))=0),"elec 0, heat not",
IF(AND(INDEX(PROTRA_capacity!O$3:O$1699,MATCH(CHP_check_vensim_data!$I95,PROTRA_capacity!$F$3:$F$1699,0))&lt;&gt;0,INDEX(PROTRA_capacity!O$3:O$1699,MATCH(CHP_check_vensim_data!$H95,PROTRA_capacity!$F$3:$F$1699,0))=0),"heat 0, elec not",
IF(AND(INDEX(PROTRA_capacity!O$3:O$1699,MATCH(CHP_check_vensim_data!$I95,PROTRA_capacity!$F$3:$F$1699,0))=0,INDEX(PROTRA_capacity!O$3:O$1699,MATCH(CHP_check_vensim_data!$H95,PROTRA_capacity!$F$3:$F$1699,0))=0),"",
INDEX(PROTRA_capacity!O$3:O$1699,MATCH(CHP_check_vensim_data!$H95,PROTRA_capacity!$F$3:$F$1699,0))/INDEX(PROTRA_capacity!O$3:O$1699,MATCH(CHP_check_vensim_data!$I95,PROTRA_capacity!$F$3:$F$1699,0))
)))</f>
        <v/>
      </c>
      <c r="T95" s="16" t="str">
        <f>IF(AND(INDEX(PROTRA_capacity!P$3:P$1699,MATCH(CHP_check_vensim_data!$H95,PROTRA_capacity!$F$3:$F$1699,0))&lt;&gt;0,INDEX(PROTRA_capacity!P$3:P$1699,MATCH(CHP_check_vensim_data!$I95,PROTRA_capacity!$F$3:$F$1699,0))=0),"elec 0, heat not",
IF(AND(INDEX(PROTRA_capacity!P$3:P$1699,MATCH(CHP_check_vensim_data!$I95,PROTRA_capacity!$F$3:$F$1699,0))&lt;&gt;0,INDEX(PROTRA_capacity!P$3:P$1699,MATCH(CHP_check_vensim_data!$H95,PROTRA_capacity!$F$3:$F$1699,0))=0),"heat 0, elec not",
IF(AND(INDEX(PROTRA_capacity!P$3:P$1699,MATCH(CHP_check_vensim_data!$I95,PROTRA_capacity!$F$3:$F$1699,0))=0,INDEX(PROTRA_capacity!P$3:P$1699,MATCH(CHP_check_vensim_data!$H95,PROTRA_capacity!$F$3:$F$1699,0))=0),"",
INDEX(PROTRA_capacity!P$3:P$1699,MATCH(CHP_check_vensim_data!$H95,PROTRA_capacity!$F$3:$F$1699,0))/INDEX(PROTRA_capacity!P$3:P$1699,MATCH(CHP_check_vensim_data!$I95,PROTRA_capacity!$F$3:$F$1699,0))
)))</f>
        <v/>
      </c>
      <c r="U95" s="16" t="str">
        <f>IF(AND(INDEX(PROTRA_capacity!Q$3:Q$1699,MATCH(CHP_check_vensim_data!$H95,PROTRA_capacity!$F$3:$F$1699,0))&lt;&gt;0,INDEX(PROTRA_capacity!Q$3:Q$1699,MATCH(CHP_check_vensim_data!$I95,PROTRA_capacity!$F$3:$F$1699,0))=0),"elec 0, heat not",
IF(AND(INDEX(PROTRA_capacity!Q$3:Q$1699,MATCH(CHP_check_vensim_data!$I95,PROTRA_capacity!$F$3:$F$1699,0))&lt;&gt;0,INDEX(PROTRA_capacity!Q$3:Q$1699,MATCH(CHP_check_vensim_data!$H95,PROTRA_capacity!$F$3:$F$1699,0))=0),"heat 0, elec not",
IF(AND(INDEX(PROTRA_capacity!Q$3:Q$1699,MATCH(CHP_check_vensim_data!$I95,PROTRA_capacity!$F$3:$F$1699,0))=0,INDEX(PROTRA_capacity!Q$3:Q$1699,MATCH(CHP_check_vensim_data!$H95,PROTRA_capacity!$F$3:$F$1699,0))=0),"",
INDEX(PROTRA_capacity!Q$3:Q$1699,MATCH(CHP_check_vensim_data!$H95,PROTRA_capacity!$F$3:$F$1699,0))/INDEX(PROTRA_capacity!Q$3:Q$1699,MATCH(CHP_check_vensim_data!$I95,PROTRA_capacity!$F$3:$F$1699,0))
)))</f>
        <v/>
      </c>
      <c r="V95" s="16" t="str">
        <f>IF(AND(INDEX(PROTRA_capacity!R$3:R$1699,MATCH(CHP_check_vensim_data!$H95,PROTRA_capacity!$F$3:$F$1699,0))&lt;&gt;0,INDEX(PROTRA_capacity!R$3:R$1699,MATCH(CHP_check_vensim_data!$I95,PROTRA_capacity!$F$3:$F$1699,0))=0),"elec 0, heat not",
IF(AND(INDEX(PROTRA_capacity!R$3:R$1699,MATCH(CHP_check_vensim_data!$I95,PROTRA_capacity!$F$3:$F$1699,0))&lt;&gt;0,INDEX(PROTRA_capacity!R$3:R$1699,MATCH(CHP_check_vensim_data!$H95,PROTRA_capacity!$F$3:$F$1699,0))=0),"heat 0, elec not",
IF(AND(INDEX(PROTRA_capacity!R$3:R$1699,MATCH(CHP_check_vensim_data!$I95,PROTRA_capacity!$F$3:$F$1699,0))=0,INDEX(PROTRA_capacity!R$3:R$1699,MATCH(CHP_check_vensim_data!$H95,PROTRA_capacity!$F$3:$F$1699,0))=0),"",
INDEX(PROTRA_capacity!R$3:R$1699,MATCH(CHP_check_vensim_data!$H95,PROTRA_capacity!$F$3:$F$1699,0))/INDEX(PROTRA_capacity!R$3:R$1699,MATCH(CHP_check_vensim_data!$I95,PROTRA_capacity!$F$3:$F$1699,0))
)))</f>
        <v/>
      </c>
      <c r="W95" s="16" t="str">
        <f>IF(AND(INDEX(PROTRA_capacity!S$3:S$1699,MATCH(CHP_check_vensim_data!$H95,PROTRA_capacity!$F$3:$F$1699,0))&lt;&gt;0,INDEX(PROTRA_capacity!S$3:S$1699,MATCH(CHP_check_vensim_data!$I95,PROTRA_capacity!$F$3:$F$1699,0))=0),"elec 0, heat not",
IF(AND(INDEX(PROTRA_capacity!S$3:S$1699,MATCH(CHP_check_vensim_data!$I95,PROTRA_capacity!$F$3:$F$1699,0))&lt;&gt;0,INDEX(PROTRA_capacity!S$3:S$1699,MATCH(CHP_check_vensim_data!$H95,PROTRA_capacity!$F$3:$F$1699,0))=0),"heat 0, elec not",
IF(AND(INDEX(PROTRA_capacity!S$3:S$1699,MATCH(CHP_check_vensim_data!$I95,PROTRA_capacity!$F$3:$F$1699,0))=0,INDEX(PROTRA_capacity!S$3:S$1699,MATCH(CHP_check_vensim_data!$H95,PROTRA_capacity!$F$3:$F$1699,0))=0),"",
INDEX(PROTRA_capacity!S$3:S$1699,MATCH(CHP_check_vensim_data!$H95,PROTRA_capacity!$F$3:$F$1699,0))/INDEX(PROTRA_capacity!S$3:S$1699,MATCH(CHP_check_vensim_data!$I95,PROTRA_capacity!$F$3:$F$1699,0))
)))</f>
        <v/>
      </c>
      <c r="X95" s="16" t="str">
        <f>IF(AND(INDEX(PROTRA_capacity!T$3:T$1699,MATCH(CHP_check_vensim_data!$H95,PROTRA_capacity!$F$3:$F$1699,0))&lt;&gt;0,INDEX(PROTRA_capacity!T$3:T$1699,MATCH(CHP_check_vensim_data!$I95,PROTRA_capacity!$F$3:$F$1699,0))=0),"elec 0, heat not",
IF(AND(INDEX(PROTRA_capacity!T$3:T$1699,MATCH(CHP_check_vensim_data!$I95,PROTRA_capacity!$F$3:$F$1699,0))&lt;&gt;0,INDEX(PROTRA_capacity!T$3:T$1699,MATCH(CHP_check_vensim_data!$H95,PROTRA_capacity!$F$3:$F$1699,0))=0),"heat 0, elec not",
IF(AND(INDEX(PROTRA_capacity!T$3:T$1699,MATCH(CHP_check_vensim_data!$I95,PROTRA_capacity!$F$3:$F$1699,0))=0,INDEX(PROTRA_capacity!T$3:T$1699,MATCH(CHP_check_vensim_data!$H95,PROTRA_capacity!$F$3:$F$1699,0))=0),"",
INDEX(PROTRA_capacity!T$3:T$1699,MATCH(CHP_check_vensim_data!$H95,PROTRA_capacity!$F$3:$F$1699,0))/INDEX(PROTRA_capacity!T$3:T$1699,MATCH(CHP_check_vensim_data!$I95,PROTRA_capacity!$F$3:$F$1699,0))
)))</f>
        <v/>
      </c>
      <c r="Y95" s="16" t="str">
        <f>IF(AND(INDEX(PROTRA_capacity!U$3:U$1699,MATCH(CHP_check_vensim_data!$H95,PROTRA_capacity!$F$3:$F$1699,0))&lt;&gt;0,INDEX(PROTRA_capacity!U$3:U$1699,MATCH(CHP_check_vensim_data!$I95,PROTRA_capacity!$F$3:$F$1699,0))=0),"elec 0, heat not",
IF(AND(INDEX(PROTRA_capacity!U$3:U$1699,MATCH(CHP_check_vensim_data!$I95,PROTRA_capacity!$F$3:$F$1699,0))&lt;&gt;0,INDEX(PROTRA_capacity!U$3:U$1699,MATCH(CHP_check_vensim_data!$H95,PROTRA_capacity!$F$3:$F$1699,0))=0),"heat 0, elec not",
IF(AND(INDEX(PROTRA_capacity!U$3:U$1699,MATCH(CHP_check_vensim_data!$I95,PROTRA_capacity!$F$3:$F$1699,0))=0,INDEX(PROTRA_capacity!U$3:U$1699,MATCH(CHP_check_vensim_data!$H95,PROTRA_capacity!$F$3:$F$1699,0))=0),"",
INDEX(PROTRA_capacity!U$3:U$1699,MATCH(CHP_check_vensim_data!$H95,PROTRA_capacity!$F$3:$F$1699,0))/INDEX(PROTRA_capacity!U$3:U$1699,MATCH(CHP_check_vensim_data!$I95,PROTRA_capacity!$F$3:$F$1699,0))
)))</f>
        <v/>
      </c>
      <c r="Z95" s="72" t="e">
        <f t="shared" si="40"/>
        <v>#DIV/0!</v>
      </c>
    </row>
    <row r="96" spans="1:26" x14ac:dyDescent="0.35">
      <c r="A96" t="s">
        <v>76</v>
      </c>
      <c r="B96" t="s">
        <v>41</v>
      </c>
      <c r="C96" t="str">
        <f t="shared" si="53"/>
        <v>USMCA_TO_heat</v>
      </c>
      <c r="D96" t="str">
        <f t="shared" si="54"/>
        <v>PROTRA_CHP_HP_I</v>
      </c>
      <c r="E96" t="s">
        <v>3</v>
      </c>
      <c r="F96" t="str">
        <f t="shared" si="55"/>
        <v>CHP</v>
      </c>
      <c r="G96" t="str">
        <f t="shared" si="50"/>
        <v>els</v>
      </c>
      <c r="H96" t="str">
        <f t="shared" si="51"/>
        <v>USMCATO_heatPROTRA_CHP_liquid_fuels</v>
      </c>
      <c r="I96" t="str">
        <f t="shared" si="52"/>
        <v>USMCATO_elecPROTRA_CHP_liquid_fuels</v>
      </c>
      <c r="J96" s="16" t="e">
        <f>IF(AND(INDEX(PROTRA_capacity!#REF!,MATCH(CHP_check_vensim_data!$H96,PROTRA_capacity!$F$3:$F$1699,0))&lt;&gt;0,INDEX(PROTRA_capacity!#REF!,MATCH(CHP_check_vensim_data!$I96,PROTRA_capacity!$F$3:$F$1699,0))=0),"elec 0, heat not",
IF(AND(INDEX(PROTRA_capacity!#REF!,MATCH(CHP_check_vensim_data!$I96,PROTRA_capacity!$F$3:$F$1699,0))&lt;&gt;0,INDEX(PROTRA_capacity!#REF!,MATCH(CHP_check_vensim_data!$H96,PROTRA_capacity!$F$3:$F$1699,0))=0),"heat 0, elec not",
IF(AND(INDEX(PROTRA_capacity!#REF!,MATCH(CHP_check_vensim_data!$I96,PROTRA_capacity!$F$3:$F$1699,0))=0,INDEX(PROTRA_capacity!#REF!,MATCH(CHP_check_vensim_data!$H96,PROTRA_capacity!$F$3:$F$1699,0))=0),"",
INDEX(PROTRA_capacity!#REF!,MATCH(CHP_check_vensim_data!$H96,PROTRA_capacity!$F$3:$F$1699,0))/INDEX(PROTRA_capacity!#REF!,MATCH(CHP_check_vensim_data!$I96,PROTRA_capacity!$F$3:$F$1699,0))
)))</f>
        <v>#REF!</v>
      </c>
      <c r="K96" s="16">
        <f>IF(AND(INDEX(PROTRA_capacity!G$3:G$1699,MATCH(CHP_check_vensim_data!$H96,PROTRA_capacity!$F$3:$F$1699,0))&lt;&gt;0,INDEX(PROTRA_capacity!G$3:G$1699,MATCH(CHP_check_vensim_data!$I96,PROTRA_capacity!$F$3:$F$1699,0))=0),"elec 0, heat not",
IF(AND(INDEX(PROTRA_capacity!G$3:G$1699,MATCH(CHP_check_vensim_data!$I96,PROTRA_capacity!$F$3:$F$1699,0))&lt;&gt;0,INDEX(PROTRA_capacity!G$3:G$1699,MATCH(CHP_check_vensim_data!$H96,PROTRA_capacity!$F$3:$F$1699,0))=0),"heat 0, elec not",
IF(AND(INDEX(PROTRA_capacity!G$3:G$1699,MATCH(CHP_check_vensim_data!$I96,PROTRA_capacity!$F$3:$F$1699,0))=0,INDEX(PROTRA_capacity!G$3:G$1699,MATCH(CHP_check_vensim_data!$H96,PROTRA_capacity!$F$3:$F$1699,0))=0),"",
INDEX(PROTRA_capacity!G$3:G$1699,MATCH(CHP_check_vensim_data!$H96,PROTRA_capacity!$F$3:$F$1699,0))/INDEX(PROTRA_capacity!G$3:G$1699,MATCH(CHP_check_vensim_data!$I96,PROTRA_capacity!$F$3:$F$1699,0))
)))</f>
        <v>0.640622307181406</v>
      </c>
      <c r="L96" s="16">
        <f>IF(AND(INDEX(PROTRA_capacity!H$3:H$1699,MATCH(CHP_check_vensim_data!$H96,PROTRA_capacity!$F$3:$F$1699,0))&lt;&gt;0,INDEX(PROTRA_capacity!H$3:H$1699,MATCH(CHP_check_vensim_data!$I96,PROTRA_capacity!$F$3:$F$1699,0))=0),"elec 0, heat not",
IF(AND(INDEX(PROTRA_capacity!H$3:H$1699,MATCH(CHP_check_vensim_data!$I96,PROTRA_capacity!$F$3:$F$1699,0))&lt;&gt;0,INDEX(PROTRA_capacity!H$3:H$1699,MATCH(CHP_check_vensim_data!$H96,PROTRA_capacity!$F$3:$F$1699,0))=0),"heat 0, elec not",
IF(AND(INDEX(PROTRA_capacity!H$3:H$1699,MATCH(CHP_check_vensim_data!$I96,PROTRA_capacity!$F$3:$F$1699,0))=0,INDEX(PROTRA_capacity!H$3:H$1699,MATCH(CHP_check_vensim_data!$H96,PROTRA_capacity!$F$3:$F$1699,0))=0),"",
INDEX(PROTRA_capacity!H$3:H$1699,MATCH(CHP_check_vensim_data!$H96,PROTRA_capacity!$F$3:$F$1699,0))/INDEX(PROTRA_capacity!H$3:H$1699,MATCH(CHP_check_vensim_data!$I96,PROTRA_capacity!$F$3:$F$1699,0))
)))</f>
        <v>0.62259852029376361</v>
      </c>
      <c r="M96" s="16">
        <f>IF(AND(INDEX(PROTRA_capacity!I$3:I$1699,MATCH(CHP_check_vensim_data!$H96,PROTRA_capacity!$F$3:$F$1699,0))&lt;&gt;0,INDEX(PROTRA_capacity!I$3:I$1699,MATCH(CHP_check_vensim_data!$I96,PROTRA_capacity!$F$3:$F$1699,0))=0),"elec 0, heat not",
IF(AND(INDEX(PROTRA_capacity!I$3:I$1699,MATCH(CHP_check_vensim_data!$I96,PROTRA_capacity!$F$3:$F$1699,0))&lt;&gt;0,INDEX(PROTRA_capacity!I$3:I$1699,MATCH(CHP_check_vensim_data!$H96,PROTRA_capacity!$F$3:$F$1699,0))=0),"heat 0, elec not",
IF(AND(INDEX(PROTRA_capacity!I$3:I$1699,MATCH(CHP_check_vensim_data!$I96,PROTRA_capacity!$F$3:$F$1699,0))=0,INDEX(PROTRA_capacity!I$3:I$1699,MATCH(CHP_check_vensim_data!$H96,PROTRA_capacity!$F$3:$F$1699,0))=0),"",
INDEX(PROTRA_capacity!I$3:I$1699,MATCH(CHP_check_vensim_data!$H96,PROTRA_capacity!$F$3:$F$1699,0))/INDEX(PROTRA_capacity!I$3:I$1699,MATCH(CHP_check_vensim_data!$I96,PROTRA_capacity!$F$3:$F$1699,0))
)))</f>
        <v>0.55565870624922076</v>
      </c>
      <c r="N96" s="16">
        <f>IF(AND(INDEX(PROTRA_capacity!J$3:J$1699,MATCH(CHP_check_vensim_data!$H96,PROTRA_capacity!$F$3:$F$1699,0))&lt;&gt;0,INDEX(PROTRA_capacity!J$3:J$1699,MATCH(CHP_check_vensim_data!$I96,PROTRA_capacity!$F$3:$F$1699,0))=0),"elec 0, heat not",
IF(AND(INDEX(PROTRA_capacity!J$3:J$1699,MATCH(CHP_check_vensim_data!$I96,PROTRA_capacity!$F$3:$F$1699,0))&lt;&gt;0,INDEX(PROTRA_capacity!J$3:J$1699,MATCH(CHP_check_vensim_data!$H96,PROTRA_capacity!$F$3:$F$1699,0))=0),"heat 0, elec not",
IF(AND(INDEX(PROTRA_capacity!J$3:J$1699,MATCH(CHP_check_vensim_data!$I96,PROTRA_capacity!$F$3:$F$1699,0))=0,INDEX(PROTRA_capacity!J$3:J$1699,MATCH(CHP_check_vensim_data!$H96,PROTRA_capacity!$F$3:$F$1699,0))=0),"",
INDEX(PROTRA_capacity!J$3:J$1699,MATCH(CHP_check_vensim_data!$H96,PROTRA_capacity!$F$3:$F$1699,0))/INDEX(PROTRA_capacity!J$3:J$1699,MATCH(CHP_check_vensim_data!$I96,PROTRA_capacity!$F$3:$F$1699,0))
)))</f>
        <v>0.5809462510289003</v>
      </c>
      <c r="O96" s="16">
        <f>IF(AND(INDEX(PROTRA_capacity!K$3:K$1699,MATCH(CHP_check_vensim_data!$H96,PROTRA_capacity!$F$3:$F$1699,0))&lt;&gt;0,INDEX(PROTRA_capacity!K$3:K$1699,MATCH(CHP_check_vensim_data!$I96,PROTRA_capacity!$F$3:$F$1699,0))=0),"elec 0, heat not",
IF(AND(INDEX(PROTRA_capacity!K$3:K$1699,MATCH(CHP_check_vensim_data!$I96,PROTRA_capacity!$F$3:$F$1699,0))&lt;&gt;0,INDEX(PROTRA_capacity!K$3:K$1699,MATCH(CHP_check_vensim_data!$H96,PROTRA_capacity!$F$3:$F$1699,0))=0),"heat 0, elec not",
IF(AND(INDEX(PROTRA_capacity!K$3:K$1699,MATCH(CHP_check_vensim_data!$I96,PROTRA_capacity!$F$3:$F$1699,0))=0,INDEX(PROTRA_capacity!K$3:K$1699,MATCH(CHP_check_vensim_data!$H96,PROTRA_capacity!$F$3:$F$1699,0))=0),"",
INDEX(PROTRA_capacity!K$3:K$1699,MATCH(CHP_check_vensim_data!$H96,PROTRA_capacity!$F$3:$F$1699,0))/INDEX(PROTRA_capacity!K$3:K$1699,MATCH(CHP_check_vensim_data!$I96,PROTRA_capacity!$F$3:$F$1699,0))
)))</f>
        <v>0.47686520292948786</v>
      </c>
      <c r="P96" s="16">
        <f>IF(AND(INDEX(PROTRA_capacity!L$3:L$1699,MATCH(CHP_check_vensim_data!$H96,PROTRA_capacity!$F$3:$F$1699,0))&lt;&gt;0,INDEX(PROTRA_capacity!L$3:L$1699,MATCH(CHP_check_vensim_data!$I96,PROTRA_capacity!$F$3:$F$1699,0))=0),"elec 0, heat not",
IF(AND(INDEX(PROTRA_capacity!L$3:L$1699,MATCH(CHP_check_vensim_data!$I96,PROTRA_capacity!$F$3:$F$1699,0))&lt;&gt;0,INDEX(PROTRA_capacity!L$3:L$1699,MATCH(CHP_check_vensim_data!$H96,PROTRA_capacity!$F$3:$F$1699,0))=0),"heat 0, elec not",
IF(AND(INDEX(PROTRA_capacity!L$3:L$1699,MATCH(CHP_check_vensim_data!$I96,PROTRA_capacity!$F$3:$F$1699,0))=0,INDEX(PROTRA_capacity!L$3:L$1699,MATCH(CHP_check_vensim_data!$H96,PROTRA_capacity!$F$3:$F$1699,0))=0),"",
INDEX(PROTRA_capacity!L$3:L$1699,MATCH(CHP_check_vensim_data!$H96,PROTRA_capacity!$F$3:$F$1699,0))/INDEX(PROTRA_capacity!L$3:L$1699,MATCH(CHP_check_vensim_data!$I96,PROTRA_capacity!$F$3:$F$1699,0))
)))</f>
        <v>0.38617487791103361</v>
      </c>
      <c r="Q96" s="16">
        <f>IF(AND(INDEX(PROTRA_capacity!M$3:M$1699,MATCH(CHP_check_vensim_data!$H96,PROTRA_capacity!$F$3:$F$1699,0))&lt;&gt;0,INDEX(PROTRA_capacity!M$3:M$1699,MATCH(CHP_check_vensim_data!$I96,PROTRA_capacity!$F$3:$F$1699,0))=0),"elec 0, heat not",
IF(AND(INDEX(PROTRA_capacity!M$3:M$1699,MATCH(CHP_check_vensim_data!$I96,PROTRA_capacity!$F$3:$F$1699,0))&lt;&gt;0,INDEX(PROTRA_capacity!M$3:M$1699,MATCH(CHP_check_vensim_data!$H96,PROTRA_capacity!$F$3:$F$1699,0))=0),"heat 0, elec not",
IF(AND(INDEX(PROTRA_capacity!M$3:M$1699,MATCH(CHP_check_vensim_data!$I96,PROTRA_capacity!$F$3:$F$1699,0))=0,INDEX(PROTRA_capacity!M$3:M$1699,MATCH(CHP_check_vensim_data!$H96,PROTRA_capacity!$F$3:$F$1699,0))=0),"",
INDEX(PROTRA_capacity!M$3:M$1699,MATCH(CHP_check_vensim_data!$H96,PROTRA_capacity!$F$3:$F$1699,0))/INDEX(PROTRA_capacity!M$3:M$1699,MATCH(CHP_check_vensim_data!$I96,PROTRA_capacity!$F$3:$F$1699,0))
)))</f>
        <v>0.3556120506805216</v>
      </c>
      <c r="R96" s="16">
        <f>IF(AND(INDEX(PROTRA_capacity!N$3:N$1699,MATCH(CHP_check_vensim_data!$H96,PROTRA_capacity!$F$3:$F$1699,0))&lt;&gt;0,INDEX(PROTRA_capacity!N$3:N$1699,MATCH(CHP_check_vensim_data!$I96,PROTRA_capacity!$F$3:$F$1699,0))=0),"elec 0, heat not",
IF(AND(INDEX(PROTRA_capacity!N$3:N$1699,MATCH(CHP_check_vensim_data!$I96,PROTRA_capacity!$F$3:$F$1699,0))&lt;&gt;0,INDEX(PROTRA_capacity!N$3:N$1699,MATCH(CHP_check_vensim_data!$H96,PROTRA_capacity!$F$3:$F$1699,0))=0),"heat 0, elec not",
IF(AND(INDEX(PROTRA_capacity!N$3:N$1699,MATCH(CHP_check_vensim_data!$I96,PROTRA_capacity!$F$3:$F$1699,0))=0,INDEX(PROTRA_capacity!N$3:N$1699,MATCH(CHP_check_vensim_data!$H96,PROTRA_capacity!$F$3:$F$1699,0))=0),"",
INDEX(PROTRA_capacity!N$3:N$1699,MATCH(CHP_check_vensim_data!$H96,PROTRA_capacity!$F$3:$F$1699,0))/INDEX(PROTRA_capacity!N$3:N$1699,MATCH(CHP_check_vensim_data!$I96,PROTRA_capacity!$F$3:$F$1699,0))
)))</f>
        <v>0.36006972596702025</v>
      </c>
      <c r="S96" s="16">
        <f>IF(AND(INDEX(PROTRA_capacity!O$3:O$1699,MATCH(CHP_check_vensim_data!$H96,PROTRA_capacity!$F$3:$F$1699,0))&lt;&gt;0,INDEX(PROTRA_capacity!O$3:O$1699,MATCH(CHP_check_vensim_data!$I96,PROTRA_capacity!$F$3:$F$1699,0))=0),"elec 0, heat not",
IF(AND(INDEX(PROTRA_capacity!O$3:O$1699,MATCH(CHP_check_vensim_data!$I96,PROTRA_capacity!$F$3:$F$1699,0))&lt;&gt;0,INDEX(PROTRA_capacity!O$3:O$1699,MATCH(CHP_check_vensim_data!$H96,PROTRA_capacity!$F$3:$F$1699,0))=0),"heat 0, elec not",
IF(AND(INDEX(PROTRA_capacity!O$3:O$1699,MATCH(CHP_check_vensim_data!$I96,PROTRA_capacity!$F$3:$F$1699,0))=0,INDEX(PROTRA_capacity!O$3:O$1699,MATCH(CHP_check_vensim_data!$H96,PROTRA_capacity!$F$3:$F$1699,0))=0),"",
INDEX(PROTRA_capacity!O$3:O$1699,MATCH(CHP_check_vensim_data!$H96,PROTRA_capacity!$F$3:$F$1699,0))/INDEX(PROTRA_capacity!O$3:O$1699,MATCH(CHP_check_vensim_data!$I96,PROTRA_capacity!$F$3:$F$1699,0))
)))</f>
        <v>0.37359820439019747</v>
      </c>
      <c r="T96" s="16">
        <f>IF(AND(INDEX(PROTRA_capacity!P$3:P$1699,MATCH(CHP_check_vensim_data!$H96,PROTRA_capacity!$F$3:$F$1699,0))&lt;&gt;0,INDEX(PROTRA_capacity!P$3:P$1699,MATCH(CHP_check_vensim_data!$I96,PROTRA_capacity!$F$3:$F$1699,0))=0),"elec 0, heat not",
IF(AND(INDEX(PROTRA_capacity!P$3:P$1699,MATCH(CHP_check_vensim_data!$I96,PROTRA_capacity!$F$3:$F$1699,0))&lt;&gt;0,INDEX(PROTRA_capacity!P$3:P$1699,MATCH(CHP_check_vensim_data!$H96,PROTRA_capacity!$F$3:$F$1699,0))=0),"heat 0, elec not",
IF(AND(INDEX(PROTRA_capacity!P$3:P$1699,MATCH(CHP_check_vensim_data!$I96,PROTRA_capacity!$F$3:$F$1699,0))=0,INDEX(PROTRA_capacity!P$3:P$1699,MATCH(CHP_check_vensim_data!$H96,PROTRA_capacity!$F$3:$F$1699,0))=0),"",
INDEX(PROTRA_capacity!P$3:P$1699,MATCH(CHP_check_vensim_data!$H96,PROTRA_capacity!$F$3:$F$1699,0))/INDEX(PROTRA_capacity!P$3:P$1699,MATCH(CHP_check_vensim_data!$I96,PROTRA_capacity!$F$3:$F$1699,0))
)))</f>
        <v>0.36771415610545921</v>
      </c>
      <c r="U96" s="16">
        <f>IF(AND(INDEX(PROTRA_capacity!Q$3:Q$1699,MATCH(CHP_check_vensim_data!$H96,PROTRA_capacity!$F$3:$F$1699,0))&lt;&gt;0,INDEX(PROTRA_capacity!Q$3:Q$1699,MATCH(CHP_check_vensim_data!$I96,PROTRA_capacity!$F$3:$F$1699,0))=0),"elec 0, heat not",
IF(AND(INDEX(PROTRA_capacity!Q$3:Q$1699,MATCH(CHP_check_vensim_data!$I96,PROTRA_capacity!$F$3:$F$1699,0))&lt;&gt;0,INDEX(PROTRA_capacity!Q$3:Q$1699,MATCH(CHP_check_vensim_data!$H96,PROTRA_capacity!$F$3:$F$1699,0))=0),"heat 0, elec not",
IF(AND(INDEX(PROTRA_capacity!Q$3:Q$1699,MATCH(CHP_check_vensim_data!$I96,PROTRA_capacity!$F$3:$F$1699,0))=0,INDEX(PROTRA_capacity!Q$3:Q$1699,MATCH(CHP_check_vensim_data!$H96,PROTRA_capacity!$F$3:$F$1699,0))=0),"",
INDEX(PROTRA_capacity!Q$3:Q$1699,MATCH(CHP_check_vensim_data!$H96,PROTRA_capacity!$F$3:$F$1699,0))/INDEX(PROTRA_capacity!Q$3:Q$1699,MATCH(CHP_check_vensim_data!$I96,PROTRA_capacity!$F$3:$F$1699,0))
)))</f>
        <v>8.4341131850862047E-2</v>
      </c>
      <c r="V96" s="16">
        <f>IF(AND(INDEX(PROTRA_capacity!R$3:R$1699,MATCH(CHP_check_vensim_data!$H96,PROTRA_capacity!$F$3:$F$1699,0))&lt;&gt;0,INDEX(PROTRA_capacity!R$3:R$1699,MATCH(CHP_check_vensim_data!$I96,PROTRA_capacity!$F$3:$F$1699,0))=0),"elec 0, heat not",
IF(AND(INDEX(PROTRA_capacity!R$3:R$1699,MATCH(CHP_check_vensim_data!$I96,PROTRA_capacity!$F$3:$F$1699,0))&lt;&gt;0,INDEX(PROTRA_capacity!R$3:R$1699,MATCH(CHP_check_vensim_data!$H96,PROTRA_capacity!$F$3:$F$1699,0))=0),"heat 0, elec not",
IF(AND(INDEX(PROTRA_capacity!R$3:R$1699,MATCH(CHP_check_vensim_data!$I96,PROTRA_capacity!$F$3:$F$1699,0))=0,INDEX(PROTRA_capacity!R$3:R$1699,MATCH(CHP_check_vensim_data!$H96,PROTRA_capacity!$F$3:$F$1699,0))=0),"",
INDEX(PROTRA_capacity!R$3:R$1699,MATCH(CHP_check_vensim_data!$H96,PROTRA_capacity!$F$3:$F$1699,0))/INDEX(PROTRA_capacity!R$3:R$1699,MATCH(CHP_check_vensim_data!$I96,PROTRA_capacity!$F$3:$F$1699,0))
)))</f>
        <v>6.7729340337563254E-2</v>
      </c>
      <c r="W96" s="16">
        <f>IF(AND(INDEX(PROTRA_capacity!S$3:S$1699,MATCH(CHP_check_vensim_data!$H96,PROTRA_capacity!$F$3:$F$1699,0))&lt;&gt;0,INDEX(PROTRA_capacity!S$3:S$1699,MATCH(CHP_check_vensim_data!$I96,PROTRA_capacity!$F$3:$F$1699,0))=0),"elec 0, heat not",
IF(AND(INDEX(PROTRA_capacity!S$3:S$1699,MATCH(CHP_check_vensim_data!$I96,PROTRA_capacity!$F$3:$F$1699,0))&lt;&gt;0,INDEX(PROTRA_capacity!S$3:S$1699,MATCH(CHP_check_vensim_data!$H96,PROTRA_capacity!$F$3:$F$1699,0))=0),"heat 0, elec not",
IF(AND(INDEX(PROTRA_capacity!S$3:S$1699,MATCH(CHP_check_vensim_data!$I96,PROTRA_capacity!$F$3:$F$1699,0))=0,INDEX(PROTRA_capacity!S$3:S$1699,MATCH(CHP_check_vensim_data!$H96,PROTRA_capacity!$F$3:$F$1699,0))=0),"",
INDEX(PROTRA_capacity!S$3:S$1699,MATCH(CHP_check_vensim_data!$H96,PROTRA_capacity!$F$3:$F$1699,0))/INDEX(PROTRA_capacity!S$3:S$1699,MATCH(CHP_check_vensim_data!$I96,PROTRA_capacity!$F$3:$F$1699,0))
)))</f>
        <v>0.10498083156556351</v>
      </c>
      <c r="X96" s="16">
        <f>IF(AND(INDEX(PROTRA_capacity!T$3:T$1699,MATCH(CHP_check_vensim_data!$H96,PROTRA_capacity!$F$3:$F$1699,0))&lt;&gt;0,INDEX(PROTRA_capacity!T$3:T$1699,MATCH(CHP_check_vensim_data!$I96,PROTRA_capacity!$F$3:$F$1699,0))=0),"elec 0, heat not",
IF(AND(INDEX(PROTRA_capacity!T$3:T$1699,MATCH(CHP_check_vensim_data!$I96,PROTRA_capacity!$F$3:$F$1699,0))&lt;&gt;0,INDEX(PROTRA_capacity!T$3:T$1699,MATCH(CHP_check_vensim_data!$H96,PROTRA_capacity!$F$3:$F$1699,0))=0),"heat 0, elec not",
IF(AND(INDEX(PROTRA_capacity!T$3:T$1699,MATCH(CHP_check_vensim_data!$I96,PROTRA_capacity!$F$3:$F$1699,0))=0,INDEX(PROTRA_capacity!T$3:T$1699,MATCH(CHP_check_vensim_data!$H96,PROTRA_capacity!$F$3:$F$1699,0))=0),"",
INDEX(PROTRA_capacity!T$3:T$1699,MATCH(CHP_check_vensim_data!$H96,PROTRA_capacity!$F$3:$F$1699,0))/INDEX(PROTRA_capacity!T$3:T$1699,MATCH(CHP_check_vensim_data!$I96,PROTRA_capacity!$F$3:$F$1699,0))
)))</f>
        <v>7.3393143209232251E-2</v>
      </c>
      <c r="Y96" s="16">
        <f>IF(AND(INDEX(PROTRA_capacity!U$3:U$1699,MATCH(CHP_check_vensim_data!$H96,PROTRA_capacity!$F$3:$F$1699,0))&lt;&gt;0,INDEX(PROTRA_capacity!U$3:U$1699,MATCH(CHP_check_vensim_data!$I96,PROTRA_capacity!$F$3:$F$1699,0))=0),"elec 0, heat not",
IF(AND(INDEX(PROTRA_capacity!U$3:U$1699,MATCH(CHP_check_vensim_data!$I96,PROTRA_capacity!$F$3:$F$1699,0))&lt;&gt;0,INDEX(PROTRA_capacity!U$3:U$1699,MATCH(CHP_check_vensim_data!$H96,PROTRA_capacity!$F$3:$F$1699,0))=0),"heat 0, elec not",
IF(AND(INDEX(PROTRA_capacity!U$3:U$1699,MATCH(CHP_check_vensim_data!$I96,PROTRA_capacity!$F$3:$F$1699,0))=0,INDEX(PROTRA_capacity!U$3:U$1699,MATCH(CHP_check_vensim_data!$H96,PROTRA_capacity!$F$3:$F$1699,0))=0),"",
INDEX(PROTRA_capacity!U$3:U$1699,MATCH(CHP_check_vensim_data!$H96,PROTRA_capacity!$F$3:$F$1699,0))/INDEX(PROTRA_capacity!U$3:U$1699,MATCH(CHP_check_vensim_data!$I96,PROTRA_capacity!$F$3:$F$1699,0))
)))</f>
        <v>1.9024226791510498E-2</v>
      </c>
      <c r="Z96" s="72">
        <f t="shared" si="40"/>
        <v>6.5799400522102092E-2</v>
      </c>
    </row>
    <row r="97" spans="1:26" x14ac:dyDescent="0.35">
      <c r="A97" t="s">
        <v>76</v>
      </c>
      <c r="B97" t="s">
        <v>41</v>
      </c>
      <c r="C97" t="str">
        <f t="shared" si="53"/>
        <v>USMCA_TO_heat</v>
      </c>
      <c r="D97" t="str">
        <f t="shared" si="54"/>
        <v>PROTRA_CHP_HP_I</v>
      </c>
      <c r="E97" t="s">
        <v>4</v>
      </c>
      <c r="F97" t="str">
        <f t="shared" si="55"/>
        <v>CHP</v>
      </c>
      <c r="G97" t="str">
        <f t="shared" si="50"/>
        <v>CCS</v>
      </c>
      <c r="H97" t="str">
        <f t="shared" si="51"/>
        <v>USMCATO_heatPROTRA_CHP_liquid_fuels_CCS</v>
      </c>
      <c r="I97" t="str">
        <f t="shared" si="52"/>
        <v>USMCATO_elecPROTRA_CHP_liquid_fuels_CCS</v>
      </c>
      <c r="J97" s="16" t="e">
        <f>IF(AND(INDEX(PROTRA_capacity!#REF!,MATCH(CHP_check_vensim_data!$H97,PROTRA_capacity!$F$3:$F$1699,0))&lt;&gt;0,INDEX(PROTRA_capacity!#REF!,MATCH(CHP_check_vensim_data!$I97,PROTRA_capacity!$F$3:$F$1699,0))=0),"elec 0, heat not",
IF(AND(INDEX(PROTRA_capacity!#REF!,MATCH(CHP_check_vensim_data!$I97,PROTRA_capacity!$F$3:$F$1699,0))&lt;&gt;0,INDEX(PROTRA_capacity!#REF!,MATCH(CHP_check_vensim_data!$H97,PROTRA_capacity!$F$3:$F$1699,0))=0),"heat 0, elec not",
IF(AND(INDEX(PROTRA_capacity!#REF!,MATCH(CHP_check_vensim_data!$I97,PROTRA_capacity!$F$3:$F$1699,0))=0,INDEX(PROTRA_capacity!#REF!,MATCH(CHP_check_vensim_data!$H97,PROTRA_capacity!$F$3:$F$1699,0))=0),"",
INDEX(PROTRA_capacity!#REF!,MATCH(CHP_check_vensim_data!$H97,PROTRA_capacity!$F$3:$F$1699,0))/INDEX(PROTRA_capacity!#REF!,MATCH(CHP_check_vensim_data!$I97,PROTRA_capacity!$F$3:$F$1699,0))
)))</f>
        <v>#REF!</v>
      </c>
      <c r="K97" s="16" t="str">
        <f>IF(AND(INDEX(PROTRA_capacity!G$3:G$1699,MATCH(CHP_check_vensim_data!$H97,PROTRA_capacity!$F$3:$F$1699,0))&lt;&gt;0,INDEX(PROTRA_capacity!G$3:G$1699,MATCH(CHP_check_vensim_data!$I97,PROTRA_capacity!$F$3:$F$1699,0))=0),"elec 0, heat not",
IF(AND(INDEX(PROTRA_capacity!G$3:G$1699,MATCH(CHP_check_vensim_data!$I97,PROTRA_capacity!$F$3:$F$1699,0))&lt;&gt;0,INDEX(PROTRA_capacity!G$3:G$1699,MATCH(CHP_check_vensim_data!$H97,PROTRA_capacity!$F$3:$F$1699,0))=0),"heat 0, elec not",
IF(AND(INDEX(PROTRA_capacity!G$3:G$1699,MATCH(CHP_check_vensim_data!$I97,PROTRA_capacity!$F$3:$F$1699,0))=0,INDEX(PROTRA_capacity!G$3:G$1699,MATCH(CHP_check_vensim_data!$H97,PROTRA_capacity!$F$3:$F$1699,0))=0),"",
INDEX(PROTRA_capacity!G$3:G$1699,MATCH(CHP_check_vensim_data!$H97,PROTRA_capacity!$F$3:$F$1699,0))/INDEX(PROTRA_capacity!G$3:G$1699,MATCH(CHP_check_vensim_data!$I97,PROTRA_capacity!$F$3:$F$1699,0))
)))</f>
        <v/>
      </c>
      <c r="L97" s="16" t="str">
        <f>IF(AND(INDEX(PROTRA_capacity!H$3:H$1699,MATCH(CHP_check_vensim_data!$H97,PROTRA_capacity!$F$3:$F$1699,0))&lt;&gt;0,INDEX(PROTRA_capacity!H$3:H$1699,MATCH(CHP_check_vensim_data!$I97,PROTRA_capacity!$F$3:$F$1699,0))=0),"elec 0, heat not",
IF(AND(INDEX(PROTRA_capacity!H$3:H$1699,MATCH(CHP_check_vensim_data!$I97,PROTRA_capacity!$F$3:$F$1699,0))&lt;&gt;0,INDEX(PROTRA_capacity!H$3:H$1699,MATCH(CHP_check_vensim_data!$H97,PROTRA_capacity!$F$3:$F$1699,0))=0),"heat 0, elec not",
IF(AND(INDEX(PROTRA_capacity!H$3:H$1699,MATCH(CHP_check_vensim_data!$I97,PROTRA_capacity!$F$3:$F$1699,0))=0,INDEX(PROTRA_capacity!H$3:H$1699,MATCH(CHP_check_vensim_data!$H97,PROTRA_capacity!$F$3:$F$1699,0))=0),"",
INDEX(PROTRA_capacity!H$3:H$1699,MATCH(CHP_check_vensim_data!$H97,PROTRA_capacity!$F$3:$F$1699,0))/INDEX(PROTRA_capacity!H$3:H$1699,MATCH(CHP_check_vensim_data!$I97,PROTRA_capacity!$F$3:$F$1699,0))
)))</f>
        <v/>
      </c>
      <c r="M97" s="16" t="str">
        <f>IF(AND(INDEX(PROTRA_capacity!I$3:I$1699,MATCH(CHP_check_vensim_data!$H97,PROTRA_capacity!$F$3:$F$1699,0))&lt;&gt;0,INDEX(PROTRA_capacity!I$3:I$1699,MATCH(CHP_check_vensim_data!$I97,PROTRA_capacity!$F$3:$F$1699,0))=0),"elec 0, heat not",
IF(AND(INDEX(PROTRA_capacity!I$3:I$1699,MATCH(CHP_check_vensim_data!$I97,PROTRA_capacity!$F$3:$F$1699,0))&lt;&gt;0,INDEX(PROTRA_capacity!I$3:I$1699,MATCH(CHP_check_vensim_data!$H97,PROTRA_capacity!$F$3:$F$1699,0))=0),"heat 0, elec not",
IF(AND(INDEX(PROTRA_capacity!I$3:I$1699,MATCH(CHP_check_vensim_data!$I97,PROTRA_capacity!$F$3:$F$1699,0))=0,INDEX(PROTRA_capacity!I$3:I$1699,MATCH(CHP_check_vensim_data!$H97,PROTRA_capacity!$F$3:$F$1699,0))=0),"",
INDEX(PROTRA_capacity!I$3:I$1699,MATCH(CHP_check_vensim_data!$H97,PROTRA_capacity!$F$3:$F$1699,0))/INDEX(PROTRA_capacity!I$3:I$1699,MATCH(CHP_check_vensim_data!$I97,PROTRA_capacity!$F$3:$F$1699,0))
)))</f>
        <v/>
      </c>
      <c r="N97" s="16" t="str">
        <f>IF(AND(INDEX(PROTRA_capacity!J$3:J$1699,MATCH(CHP_check_vensim_data!$H97,PROTRA_capacity!$F$3:$F$1699,0))&lt;&gt;0,INDEX(PROTRA_capacity!J$3:J$1699,MATCH(CHP_check_vensim_data!$I97,PROTRA_capacity!$F$3:$F$1699,0))=0),"elec 0, heat not",
IF(AND(INDEX(PROTRA_capacity!J$3:J$1699,MATCH(CHP_check_vensim_data!$I97,PROTRA_capacity!$F$3:$F$1699,0))&lt;&gt;0,INDEX(PROTRA_capacity!J$3:J$1699,MATCH(CHP_check_vensim_data!$H97,PROTRA_capacity!$F$3:$F$1699,0))=0),"heat 0, elec not",
IF(AND(INDEX(PROTRA_capacity!J$3:J$1699,MATCH(CHP_check_vensim_data!$I97,PROTRA_capacity!$F$3:$F$1699,0))=0,INDEX(PROTRA_capacity!J$3:J$1699,MATCH(CHP_check_vensim_data!$H97,PROTRA_capacity!$F$3:$F$1699,0))=0),"",
INDEX(PROTRA_capacity!J$3:J$1699,MATCH(CHP_check_vensim_data!$H97,PROTRA_capacity!$F$3:$F$1699,0))/INDEX(PROTRA_capacity!J$3:J$1699,MATCH(CHP_check_vensim_data!$I97,PROTRA_capacity!$F$3:$F$1699,0))
)))</f>
        <v/>
      </c>
      <c r="O97" s="16" t="str">
        <f>IF(AND(INDEX(PROTRA_capacity!K$3:K$1699,MATCH(CHP_check_vensim_data!$H97,PROTRA_capacity!$F$3:$F$1699,0))&lt;&gt;0,INDEX(PROTRA_capacity!K$3:K$1699,MATCH(CHP_check_vensim_data!$I97,PROTRA_capacity!$F$3:$F$1699,0))=0),"elec 0, heat not",
IF(AND(INDEX(PROTRA_capacity!K$3:K$1699,MATCH(CHP_check_vensim_data!$I97,PROTRA_capacity!$F$3:$F$1699,0))&lt;&gt;0,INDEX(PROTRA_capacity!K$3:K$1699,MATCH(CHP_check_vensim_data!$H97,PROTRA_capacity!$F$3:$F$1699,0))=0),"heat 0, elec not",
IF(AND(INDEX(PROTRA_capacity!K$3:K$1699,MATCH(CHP_check_vensim_data!$I97,PROTRA_capacity!$F$3:$F$1699,0))=0,INDEX(PROTRA_capacity!K$3:K$1699,MATCH(CHP_check_vensim_data!$H97,PROTRA_capacity!$F$3:$F$1699,0))=0),"",
INDEX(PROTRA_capacity!K$3:K$1699,MATCH(CHP_check_vensim_data!$H97,PROTRA_capacity!$F$3:$F$1699,0))/INDEX(PROTRA_capacity!K$3:K$1699,MATCH(CHP_check_vensim_data!$I97,PROTRA_capacity!$F$3:$F$1699,0))
)))</f>
        <v/>
      </c>
      <c r="P97" s="16" t="str">
        <f>IF(AND(INDEX(PROTRA_capacity!L$3:L$1699,MATCH(CHP_check_vensim_data!$H97,PROTRA_capacity!$F$3:$F$1699,0))&lt;&gt;0,INDEX(PROTRA_capacity!L$3:L$1699,MATCH(CHP_check_vensim_data!$I97,PROTRA_capacity!$F$3:$F$1699,0))=0),"elec 0, heat not",
IF(AND(INDEX(PROTRA_capacity!L$3:L$1699,MATCH(CHP_check_vensim_data!$I97,PROTRA_capacity!$F$3:$F$1699,0))&lt;&gt;0,INDEX(PROTRA_capacity!L$3:L$1699,MATCH(CHP_check_vensim_data!$H97,PROTRA_capacity!$F$3:$F$1699,0))=0),"heat 0, elec not",
IF(AND(INDEX(PROTRA_capacity!L$3:L$1699,MATCH(CHP_check_vensim_data!$I97,PROTRA_capacity!$F$3:$F$1699,0))=0,INDEX(PROTRA_capacity!L$3:L$1699,MATCH(CHP_check_vensim_data!$H97,PROTRA_capacity!$F$3:$F$1699,0))=0),"",
INDEX(PROTRA_capacity!L$3:L$1699,MATCH(CHP_check_vensim_data!$H97,PROTRA_capacity!$F$3:$F$1699,0))/INDEX(PROTRA_capacity!L$3:L$1699,MATCH(CHP_check_vensim_data!$I97,PROTRA_capacity!$F$3:$F$1699,0))
)))</f>
        <v/>
      </c>
      <c r="Q97" s="16" t="str">
        <f>IF(AND(INDEX(PROTRA_capacity!M$3:M$1699,MATCH(CHP_check_vensim_data!$H97,PROTRA_capacity!$F$3:$F$1699,0))&lt;&gt;0,INDEX(PROTRA_capacity!M$3:M$1699,MATCH(CHP_check_vensim_data!$I97,PROTRA_capacity!$F$3:$F$1699,0))=0),"elec 0, heat not",
IF(AND(INDEX(PROTRA_capacity!M$3:M$1699,MATCH(CHP_check_vensim_data!$I97,PROTRA_capacity!$F$3:$F$1699,0))&lt;&gt;0,INDEX(PROTRA_capacity!M$3:M$1699,MATCH(CHP_check_vensim_data!$H97,PROTRA_capacity!$F$3:$F$1699,0))=0),"heat 0, elec not",
IF(AND(INDEX(PROTRA_capacity!M$3:M$1699,MATCH(CHP_check_vensim_data!$I97,PROTRA_capacity!$F$3:$F$1699,0))=0,INDEX(PROTRA_capacity!M$3:M$1699,MATCH(CHP_check_vensim_data!$H97,PROTRA_capacity!$F$3:$F$1699,0))=0),"",
INDEX(PROTRA_capacity!M$3:M$1699,MATCH(CHP_check_vensim_data!$H97,PROTRA_capacity!$F$3:$F$1699,0))/INDEX(PROTRA_capacity!M$3:M$1699,MATCH(CHP_check_vensim_data!$I97,PROTRA_capacity!$F$3:$F$1699,0))
)))</f>
        <v/>
      </c>
      <c r="R97" s="16" t="str">
        <f>IF(AND(INDEX(PROTRA_capacity!N$3:N$1699,MATCH(CHP_check_vensim_data!$H97,PROTRA_capacity!$F$3:$F$1699,0))&lt;&gt;0,INDEX(PROTRA_capacity!N$3:N$1699,MATCH(CHP_check_vensim_data!$I97,PROTRA_capacity!$F$3:$F$1699,0))=0),"elec 0, heat not",
IF(AND(INDEX(PROTRA_capacity!N$3:N$1699,MATCH(CHP_check_vensim_data!$I97,PROTRA_capacity!$F$3:$F$1699,0))&lt;&gt;0,INDEX(PROTRA_capacity!N$3:N$1699,MATCH(CHP_check_vensim_data!$H97,PROTRA_capacity!$F$3:$F$1699,0))=0),"heat 0, elec not",
IF(AND(INDEX(PROTRA_capacity!N$3:N$1699,MATCH(CHP_check_vensim_data!$I97,PROTRA_capacity!$F$3:$F$1699,0))=0,INDEX(PROTRA_capacity!N$3:N$1699,MATCH(CHP_check_vensim_data!$H97,PROTRA_capacity!$F$3:$F$1699,0))=0),"",
INDEX(PROTRA_capacity!N$3:N$1699,MATCH(CHP_check_vensim_data!$H97,PROTRA_capacity!$F$3:$F$1699,0))/INDEX(PROTRA_capacity!N$3:N$1699,MATCH(CHP_check_vensim_data!$I97,PROTRA_capacity!$F$3:$F$1699,0))
)))</f>
        <v/>
      </c>
      <c r="S97" s="16" t="str">
        <f>IF(AND(INDEX(PROTRA_capacity!O$3:O$1699,MATCH(CHP_check_vensim_data!$H97,PROTRA_capacity!$F$3:$F$1699,0))&lt;&gt;0,INDEX(PROTRA_capacity!O$3:O$1699,MATCH(CHP_check_vensim_data!$I97,PROTRA_capacity!$F$3:$F$1699,0))=0),"elec 0, heat not",
IF(AND(INDEX(PROTRA_capacity!O$3:O$1699,MATCH(CHP_check_vensim_data!$I97,PROTRA_capacity!$F$3:$F$1699,0))&lt;&gt;0,INDEX(PROTRA_capacity!O$3:O$1699,MATCH(CHP_check_vensim_data!$H97,PROTRA_capacity!$F$3:$F$1699,0))=0),"heat 0, elec not",
IF(AND(INDEX(PROTRA_capacity!O$3:O$1699,MATCH(CHP_check_vensim_data!$I97,PROTRA_capacity!$F$3:$F$1699,0))=0,INDEX(PROTRA_capacity!O$3:O$1699,MATCH(CHP_check_vensim_data!$H97,PROTRA_capacity!$F$3:$F$1699,0))=0),"",
INDEX(PROTRA_capacity!O$3:O$1699,MATCH(CHP_check_vensim_data!$H97,PROTRA_capacity!$F$3:$F$1699,0))/INDEX(PROTRA_capacity!O$3:O$1699,MATCH(CHP_check_vensim_data!$I97,PROTRA_capacity!$F$3:$F$1699,0))
)))</f>
        <v/>
      </c>
      <c r="T97" s="16" t="str">
        <f>IF(AND(INDEX(PROTRA_capacity!P$3:P$1699,MATCH(CHP_check_vensim_data!$H97,PROTRA_capacity!$F$3:$F$1699,0))&lt;&gt;0,INDEX(PROTRA_capacity!P$3:P$1699,MATCH(CHP_check_vensim_data!$I97,PROTRA_capacity!$F$3:$F$1699,0))=0),"elec 0, heat not",
IF(AND(INDEX(PROTRA_capacity!P$3:P$1699,MATCH(CHP_check_vensim_data!$I97,PROTRA_capacity!$F$3:$F$1699,0))&lt;&gt;0,INDEX(PROTRA_capacity!P$3:P$1699,MATCH(CHP_check_vensim_data!$H97,PROTRA_capacity!$F$3:$F$1699,0))=0),"heat 0, elec not",
IF(AND(INDEX(PROTRA_capacity!P$3:P$1699,MATCH(CHP_check_vensim_data!$I97,PROTRA_capacity!$F$3:$F$1699,0))=0,INDEX(PROTRA_capacity!P$3:P$1699,MATCH(CHP_check_vensim_data!$H97,PROTRA_capacity!$F$3:$F$1699,0))=0),"",
INDEX(PROTRA_capacity!P$3:P$1699,MATCH(CHP_check_vensim_data!$H97,PROTRA_capacity!$F$3:$F$1699,0))/INDEX(PROTRA_capacity!P$3:P$1699,MATCH(CHP_check_vensim_data!$I97,PROTRA_capacity!$F$3:$F$1699,0))
)))</f>
        <v/>
      </c>
      <c r="U97" s="16" t="str">
        <f>IF(AND(INDEX(PROTRA_capacity!Q$3:Q$1699,MATCH(CHP_check_vensim_data!$H97,PROTRA_capacity!$F$3:$F$1699,0))&lt;&gt;0,INDEX(PROTRA_capacity!Q$3:Q$1699,MATCH(CHP_check_vensim_data!$I97,PROTRA_capacity!$F$3:$F$1699,0))=0),"elec 0, heat not",
IF(AND(INDEX(PROTRA_capacity!Q$3:Q$1699,MATCH(CHP_check_vensim_data!$I97,PROTRA_capacity!$F$3:$F$1699,0))&lt;&gt;0,INDEX(PROTRA_capacity!Q$3:Q$1699,MATCH(CHP_check_vensim_data!$H97,PROTRA_capacity!$F$3:$F$1699,0))=0),"heat 0, elec not",
IF(AND(INDEX(PROTRA_capacity!Q$3:Q$1699,MATCH(CHP_check_vensim_data!$I97,PROTRA_capacity!$F$3:$F$1699,0))=0,INDEX(PROTRA_capacity!Q$3:Q$1699,MATCH(CHP_check_vensim_data!$H97,PROTRA_capacity!$F$3:$F$1699,0))=0),"",
INDEX(PROTRA_capacity!Q$3:Q$1699,MATCH(CHP_check_vensim_data!$H97,PROTRA_capacity!$F$3:$F$1699,0))/INDEX(PROTRA_capacity!Q$3:Q$1699,MATCH(CHP_check_vensim_data!$I97,PROTRA_capacity!$F$3:$F$1699,0))
)))</f>
        <v/>
      </c>
      <c r="V97" s="16" t="str">
        <f>IF(AND(INDEX(PROTRA_capacity!R$3:R$1699,MATCH(CHP_check_vensim_data!$H97,PROTRA_capacity!$F$3:$F$1699,0))&lt;&gt;0,INDEX(PROTRA_capacity!R$3:R$1699,MATCH(CHP_check_vensim_data!$I97,PROTRA_capacity!$F$3:$F$1699,0))=0),"elec 0, heat not",
IF(AND(INDEX(PROTRA_capacity!R$3:R$1699,MATCH(CHP_check_vensim_data!$I97,PROTRA_capacity!$F$3:$F$1699,0))&lt;&gt;0,INDEX(PROTRA_capacity!R$3:R$1699,MATCH(CHP_check_vensim_data!$H97,PROTRA_capacity!$F$3:$F$1699,0))=0),"heat 0, elec not",
IF(AND(INDEX(PROTRA_capacity!R$3:R$1699,MATCH(CHP_check_vensim_data!$I97,PROTRA_capacity!$F$3:$F$1699,0))=0,INDEX(PROTRA_capacity!R$3:R$1699,MATCH(CHP_check_vensim_data!$H97,PROTRA_capacity!$F$3:$F$1699,0))=0),"",
INDEX(PROTRA_capacity!R$3:R$1699,MATCH(CHP_check_vensim_data!$H97,PROTRA_capacity!$F$3:$F$1699,0))/INDEX(PROTRA_capacity!R$3:R$1699,MATCH(CHP_check_vensim_data!$I97,PROTRA_capacity!$F$3:$F$1699,0))
)))</f>
        <v/>
      </c>
      <c r="W97" s="16" t="str">
        <f>IF(AND(INDEX(PROTRA_capacity!S$3:S$1699,MATCH(CHP_check_vensim_data!$H97,PROTRA_capacity!$F$3:$F$1699,0))&lt;&gt;0,INDEX(PROTRA_capacity!S$3:S$1699,MATCH(CHP_check_vensim_data!$I97,PROTRA_capacity!$F$3:$F$1699,0))=0),"elec 0, heat not",
IF(AND(INDEX(PROTRA_capacity!S$3:S$1699,MATCH(CHP_check_vensim_data!$I97,PROTRA_capacity!$F$3:$F$1699,0))&lt;&gt;0,INDEX(PROTRA_capacity!S$3:S$1699,MATCH(CHP_check_vensim_data!$H97,PROTRA_capacity!$F$3:$F$1699,0))=0),"heat 0, elec not",
IF(AND(INDEX(PROTRA_capacity!S$3:S$1699,MATCH(CHP_check_vensim_data!$I97,PROTRA_capacity!$F$3:$F$1699,0))=0,INDEX(PROTRA_capacity!S$3:S$1699,MATCH(CHP_check_vensim_data!$H97,PROTRA_capacity!$F$3:$F$1699,0))=0),"",
INDEX(PROTRA_capacity!S$3:S$1699,MATCH(CHP_check_vensim_data!$H97,PROTRA_capacity!$F$3:$F$1699,0))/INDEX(PROTRA_capacity!S$3:S$1699,MATCH(CHP_check_vensim_data!$I97,PROTRA_capacity!$F$3:$F$1699,0))
)))</f>
        <v/>
      </c>
      <c r="X97" s="16" t="str">
        <f>IF(AND(INDEX(PROTRA_capacity!T$3:T$1699,MATCH(CHP_check_vensim_data!$H97,PROTRA_capacity!$F$3:$F$1699,0))&lt;&gt;0,INDEX(PROTRA_capacity!T$3:T$1699,MATCH(CHP_check_vensim_data!$I97,PROTRA_capacity!$F$3:$F$1699,0))=0),"elec 0, heat not",
IF(AND(INDEX(PROTRA_capacity!T$3:T$1699,MATCH(CHP_check_vensim_data!$I97,PROTRA_capacity!$F$3:$F$1699,0))&lt;&gt;0,INDEX(PROTRA_capacity!T$3:T$1699,MATCH(CHP_check_vensim_data!$H97,PROTRA_capacity!$F$3:$F$1699,0))=0),"heat 0, elec not",
IF(AND(INDEX(PROTRA_capacity!T$3:T$1699,MATCH(CHP_check_vensim_data!$I97,PROTRA_capacity!$F$3:$F$1699,0))=0,INDEX(PROTRA_capacity!T$3:T$1699,MATCH(CHP_check_vensim_data!$H97,PROTRA_capacity!$F$3:$F$1699,0))=0),"",
INDEX(PROTRA_capacity!T$3:T$1699,MATCH(CHP_check_vensim_data!$H97,PROTRA_capacity!$F$3:$F$1699,0))/INDEX(PROTRA_capacity!T$3:T$1699,MATCH(CHP_check_vensim_data!$I97,PROTRA_capacity!$F$3:$F$1699,0))
)))</f>
        <v/>
      </c>
      <c r="Y97" s="16" t="str">
        <f>IF(AND(INDEX(PROTRA_capacity!U$3:U$1699,MATCH(CHP_check_vensim_data!$H97,PROTRA_capacity!$F$3:$F$1699,0))&lt;&gt;0,INDEX(PROTRA_capacity!U$3:U$1699,MATCH(CHP_check_vensim_data!$I97,PROTRA_capacity!$F$3:$F$1699,0))=0),"elec 0, heat not",
IF(AND(INDEX(PROTRA_capacity!U$3:U$1699,MATCH(CHP_check_vensim_data!$I97,PROTRA_capacity!$F$3:$F$1699,0))&lt;&gt;0,INDEX(PROTRA_capacity!U$3:U$1699,MATCH(CHP_check_vensim_data!$H97,PROTRA_capacity!$F$3:$F$1699,0))=0),"heat 0, elec not",
IF(AND(INDEX(PROTRA_capacity!U$3:U$1699,MATCH(CHP_check_vensim_data!$I97,PROTRA_capacity!$F$3:$F$1699,0))=0,INDEX(PROTRA_capacity!U$3:U$1699,MATCH(CHP_check_vensim_data!$H97,PROTRA_capacity!$F$3:$F$1699,0))=0),"",
INDEX(PROTRA_capacity!U$3:U$1699,MATCH(CHP_check_vensim_data!$H97,PROTRA_capacity!$F$3:$F$1699,0))/INDEX(PROTRA_capacity!U$3:U$1699,MATCH(CHP_check_vensim_data!$I97,PROTRA_capacity!$F$3:$F$1699,0))
)))</f>
        <v/>
      </c>
      <c r="Z97" s="72" t="e">
        <f t="shared" si="40"/>
        <v>#DIV/0!</v>
      </c>
    </row>
    <row r="98" spans="1:26" x14ac:dyDescent="0.35">
      <c r="A98" t="s">
        <v>76</v>
      </c>
      <c r="B98" t="s">
        <v>41</v>
      </c>
      <c r="C98" t="str">
        <f t="shared" si="53"/>
        <v>USMCA_TO_heat</v>
      </c>
      <c r="D98" t="str">
        <f t="shared" si="54"/>
        <v>PROTRA_CHP_HP_I</v>
      </c>
      <c r="E98" t="s">
        <v>5</v>
      </c>
      <c r="F98" t="str">
        <f t="shared" si="55"/>
        <v>CHP</v>
      </c>
      <c r="G98" t="str">
        <f t="shared" si="50"/>
        <v>sil</v>
      </c>
      <c r="H98" t="str">
        <f t="shared" si="51"/>
        <v>USMCATO_heatPROTRA_CHP_solid_fossil</v>
      </c>
      <c r="I98" t="str">
        <f t="shared" si="52"/>
        <v>USMCATO_elecPROTRA_CHP_solid_fossil</v>
      </c>
      <c r="J98" s="16" t="e">
        <f>IF(AND(INDEX(PROTRA_capacity!#REF!,MATCH(CHP_check_vensim_data!$H98,PROTRA_capacity!$F$3:$F$1699,0))&lt;&gt;0,INDEX(PROTRA_capacity!#REF!,MATCH(CHP_check_vensim_data!$I98,PROTRA_capacity!$F$3:$F$1699,0))=0),"elec 0, heat not",
IF(AND(INDEX(PROTRA_capacity!#REF!,MATCH(CHP_check_vensim_data!$I98,PROTRA_capacity!$F$3:$F$1699,0))&lt;&gt;0,INDEX(PROTRA_capacity!#REF!,MATCH(CHP_check_vensim_data!$H98,PROTRA_capacity!$F$3:$F$1699,0))=0),"heat 0, elec not",
IF(AND(INDEX(PROTRA_capacity!#REF!,MATCH(CHP_check_vensim_data!$I98,PROTRA_capacity!$F$3:$F$1699,0))=0,INDEX(PROTRA_capacity!#REF!,MATCH(CHP_check_vensim_data!$H98,PROTRA_capacity!$F$3:$F$1699,0))=0),"",
INDEX(PROTRA_capacity!#REF!,MATCH(CHP_check_vensim_data!$H98,PROTRA_capacity!$F$3:$F$1699,0))/INDEX(PROTRA_capacity!#REF!,MATCH(CHP_check_vensim_data!$I98,PROTRA_capacity!$F$3:$F$1699,0))
)))</f>
        <v>#REF!</v>
      </c>
      <c r="K98" s="16">
        <f>IF(AND(INDEX(PROTRA_capacity!G$3:G$1699,MATCH(CHP_check_vensim_data!$H98,PROTRA_capacity!$F$3:$F$1699,0))&lt;&gt;0,INDEX(PROTRA_capacity!G$3:G$1699,MATCH(CHP_check_vensim_data!$I98,PROTRA_capacity!$F$3:$F$1699,0))=0),"elec 0, heat not",
IF(AND(INDEX(PROTRA_capacity!G$3:G$1699,MATCH(CHP_check_vensim_data!$I98,PROTRA_capacity!$F$3:$F$1699,0))&lt;&gt;0,INDEX(PROTRA_capacity!G$3:G$1699,MATCH(CHP_check_vensim_data!$H98,PROTRA_capacity!$F$3:$F$1699,0))=0),"heat 0, elec not",
IF(AND(INDEX(PROTRA_capacity!G$3:G$1699,MATCH(CHP_check_vensim_data!$I98,PROTRA_capacity!$F$3:$F$1699,0))=0,INDEX(PROTRA_capacity!G$3:G$1699,MATCH(CHP_check_vensim_data!$H98,PROTRA_capacity!$F$3:$F$1699,0))=0),"",
INDEX(PROTRA_capacity!G$3:G$1699,MATCH(CHP_check_vensim_data!$H98,PROTRA_capacity!$F$3:$F$1699,0))/INDEX(PROTRA_capacity!G$3:G$1699,MATCH(CHP_check_vensim_data!$I98,PROTRA_capacity!$F$3:$F$1699,0))
)))</f>
        <v>0.555688469753717</v>
      </c>
      <c r="L98" s="16">
        <f>IF(AND(INDEX(PROTRA_capacity!H$3:H$1699,MATCH(CHP_check_vensim_data!$H98,PROTRA_capacity!$F$3:$F$1699,0))&lt;&gt;0,INDEX(PROTRA_capacity!H$3:H$1699,MATCH(CHP_check_vensim_data!$I98,PROTRA_capacity!$F$3:$F$1699,0))=0),"elec 0, heat not",
IF(AND(INDEX(PROTRA_capacity!H$3:H$1699,MATCH(CHP_check_vensim_data!$I98,PROTRA_capacity!$F$3:$F$1699,0))&lt;&gt;0,INDEX(PROTRA_capacity!H$3:H$1699,MATCH(CHP_check_vensim_data!$H98,PROTRA_capacity!$F$3:$F$1699,0))=0),"heat 0, elec not",
IF(AND(INDEX(PROTRA_capacity!H$3:H$1699,MATCH(CHP_check_vensim_data!$I98,PROTRA_capacity!$F$3:$F$1699,0))=0,INDEX(PROTRA_capacity!H$3:H$1699,MATCH(CHP_check_vensim_data!$H98,PROTRA_capacity!$F$3:$F$1699,0))=0),"",
INDEX(PROTRA_capacity!H$3:H$1699,MATCH(CHP_check_vensim_data!$H98,PROTRA_capacity!$F$3:$F$1699,0))/INDEX(PROTRA_capacity!H$3:H$1699,MATCH(CHP_check_vensim_data!$I98,PROTRA_capacity!$F$3:$F$1699,0))
)))</f>
        <v>0.53955315146488847</v>
      </c>
      <c r="M98" s="16">
        <f>IF(AND(INDEX(PROTRA_capacity!I$3:I$1699,MATCH(CHP_check_vensim_data!$H98,PROTRA_capacity!$F$3:$F$1699,0))&lt;&gt;0,INDEX(PROTRA_capacity!I$3:I$1699,MATCH(CHP_check_vensim_data!$I98,PROTRA_capacity!$F$3:$F$1699,0))=0),"elec 0, heat not",
IF(AND(INDEX(PROTRA_capacity!I$3:I$1699,MATCH(CHP_check_vensim_data!$I98,PROTRA_capacity!$F$3:$F$1699,0))&lt;&gt;0,INDEX(PROTRA_capacity!I$3:I$1699,MATCH(CHP_check_vensim_data!$H98,PROTRA_capacity!$F$3:$F$1699,0))=0),"heat 0, elec not",
IF(AND(INDEX(PROTRA_capacity!I$3:I$1699,MATCH(CHP_check_vensim_data!$I98,PROTRA_capacity!$F$3:$F$1699,0))=0,INDEX(PROTRA_capacity!I$3:I$1699,MATCH(CHP_check_vensim_data!$H98,PROTRA_capacity!$F$3:$F$1699,0))=0),"",
INDEX(PROTRA_capacity!I$3:I$1699,MATCH(CHP_check_vensim_data!$H98,PROTRA_capacity!$F$3:$F$1699,0))/INDEX(PROTRA_capacity!I$3:I$1699,MATCH(CHP_check_vensim_data!$I98,PROTRA_capacity!$F$3:$F$1699,0))
)))</f>
        <v>0.5103218953961649</v>
      </c>
      <c r="N98" s="16">
        <f>IF(AND(INDEX(PROTRA_capacity!J$3:J$1699,MATCH(CHP_check_vensim_data!$H98,PROTRA_capacity!$F$3:$F$1699,0))&lt;&gt;0,INDEX(PROTRA_capacity!J$3:J$1699,MATCH(CHP_check_vensim_data!$I98,PROTRA_capacity!$F$3:$F$1699,0))=0),"elec 0, heat not",
IF(AND(INDEX(PROTRA_capacity!J$3:J$1699,MATCH(CHP_check_vensim_data!$I98,PROTRA_capacity!$F$3:$F$1699,0))&lt;&gt;0,INDEX(PROTRA_capacity!J$3:J$1699,MATCH(CHP_check_vensim_data!$H98,PROTRA_capacity!$F$3:$F$1699,0))=0),"heat 0, elec not",
IF(AND(INDEX(PROTRA_capacity!J$3:J$1699,MATCH(CHP_check_vensim_data!$I98,PROTRA_capacity!$F$3:$F$1699,0))=0,INDEX(PROTRA_capacity!J$3:J$1699,MATCH(CHP_check_vensim_data!$H98,PROTRA_capacity!$F$3:$F$1699,0))=0),"",
INDEX(PROTRA_capacity!J$3:J$1699,MATCH(CHP_check_vensim_data!$H98,PROTRA_capacity!$F$3:$F$1699,0))/INDEX(PROTRA_capacity!J$3:J$1699,MATCH(CHP_check_vensim_data!$I98,PROTRA_capacity!$F$3:$F$1699,0))
)))</f>
        <v>0.55965300461812961</v>
      </c>
      <c r="O98" s="16">
        <f>IF(AND(INDEX(PROTRA_capacity!K$3:K$1699,MATCH(CHP_check_vensim_data!$H98,PROTRA_capacity!$F$3:$F$1699,0))&lt;&gt;0,INDEX(PROTRA_capacity!K$3:K$1699,MATCH(CHP_check_vensim_data!$I98,PROTRA_capacity!$F$3:$F$1699,0))=0),"elec 0, heat not",
IF(AND(INDEX(PROTRA_capacity!K$3:K$1699,MATCH(CHP_check_vensim_data!$I98,PROTRA_capacity!$F$3:$F$1699,0))&lt;&gt;0,INDEX(PROTRA_capacity!K$3:K$1699,MATCH(CHP_check_vensim_data!$H98,PROTRA_capacity!$F$3:$F$1699,0))=0),"heat 0, elec not",
IF(AND(INDEX(PROTRA_capacity!K$3:K$1699,MATCH(CHP_check_vensim_data!$I98,PROTRA_capacity!$F$3:$F$1699,0))=0,INDEX(PROTRA_capacity!K$3:K$1699,MATCH(CHP_check_vensim_data!$H98,PROTRA_capacity!$F$3:$F$1699,0))=0),"",
INDEX(PROTRA_capacity!K$3:K$1699,MATCH(CHP_check_vensim_data!$H98,PROTRA_capacity!$F$3:$F$1699,0))/INDEX(PROTRA_capacity!K$3:K$1699,MATCH(CHP_check_vensim_data!$I98,PROTRA_capacity!$F$3:$F$1699,0))
)))</f>
        <v>0.54138262285924033</v>
      </c>
      <c r="P98" s="16">
        <f>IF(AND(INDEX(PROTRA_capacity!L$3:L$1699,MATCH(CHP_check_vensim_data!$H98,PROTRA_capacity!$F$3:$F$1699,0))&lt;&gt;0,INDEX(PROTRA_capacity!L$3:L$1699,MATCH(CHP_check_vensim_data!$I98,PROTRA_capacity!$F$3:$F$1699,0))=0),"elec 0, heat not",
IF(AND(INDEX(PROTRA_capacity!L$3:L$1699,MATCH(CHP_check_vensim_data!$I98,PROTRA_capacity!$F$3:$F$1699,0))&lt;&gt;0,INDEX(PROTRA_capacity!L$3:L$1699,MATCH(CHP_check_vensim_data!$H98,PROTRA_capacity!$F$3:$F$1699,0))=0),"heat 0, elec not",
IF(AND(INDEX(PROTRA_capacity!L$3:L$1699,MATCH(CHP_check_vensim_data!$I98,PROTRA_capacity!$F$3:$F$1699,0))=0,INDEX(PROTRA_capacity!L$3:L$1699,MATCH(CHP_check_vensim_data!$H98,PROTRA_capacity!$F$3:$F$1699,0))=0),"",
INDEX(PROTRA_capacity!L$3:L$1699,MATCH(CHP_check_vensim_data!$H98,PROTRA_capacity!$F$3:$F$1699,0))/INDEX(PROTRA_capacity!L$3:L$1699,MATCH(CHP_check_vensim_data!$I98,PROTRA_capacity!$F$3:$F$1699,0))
)))</f>
        <v>0.50231346416864675</v>
      </c>
      <c r="Q98" s="16">
        <f>IF(AND(INDEX(PROTRA_capacity!M$3:M$1699,MATCH(CHP_check_vensim_data!$H98,PROTRA_capacity!$F$3:$F$1699,0))&lt;&gt;0,INDEX(PROTRA_capacity!M$3:M$1699,MATCH(CHP_check_vensim_data!$I98,PROTRA_capacity!$F$3:$F$1699,0))=0),"elec 0, heat not",
IF(AND(INDEX(PROTRA_capacity!M$3:M$1699,MATCH(CHP_check_vensim_data!$I98,PROTRA_capacity!$F$3:$F$1699,0))&lt;&gt;0,INDEX(PROTRA_capacity!M$3:M$1699,MATCH(CHP_check_vensim_data!$H98,PROTRA_capacity!$F$3:$F$1699,0))=0),"heat 0, elec not",
IF(AND(INDEX(PROTRA_capacity!M$3:M$1699,MATCH(CHP_check_vensim_data!$I98,PROTRA_capacity!$F$3:$F$1699,0))=0,INDEX(PROTRA_capacity!M$3:M$1699,MATCH(CHP_check_vensim_data!$H98,PROTRA_capacity!$F$3:$F$1699,0))=0),"",
INDEX(PROTRA_capacity!M$3:M$1699,MATCH(CHP_check_vensim_data!$H98,PROTRA_capacity!$F$3:$F$1699,0))/INDEX(PROTRA_capacity!M$3:M$1699,MATCH(CHP_check_vensim_data!$I98,PROTRA_capacity!$F$3:$F$1699,0))
)))</f>
        <v>0.34162212335112746</v>
      </c>
      <c r="R98" s="16">
        <f>IF(AND(INDEX(PROTRA_capacity!N$3:N$1699,MATCH(CHP_check_vensim_data!$H98,PROTRA_capacity!$F$3:$F$1699,0))&lt;&gt;0,INDEX(PROTRA_capacity!N$3:N$1699,MATCH(CHP_check_vensim_data!$I98,PROTRA_capacity!$F$3:$F$1699,0))=0),"elec 0, heat not",
IF(AND(INDEX(PROTRA_capacity!N$3:N$1699,MATCH(CHP_check_vensim_data!$I98,PROTRA_capacity!$F$3:$F$1699,0))&lt;&gt;0,INDEX(PROTRA_capacity!N$3:N$1699,MATCH(CHP_check_vensim_data!$H98,PROTRA_capacity!$F$3:$F$1699,0))=0),"heat 0, elec not",
IF(AND(INDEX(PROTRA_capacity!N$3:N$1699,MATCH(CHP_check_vensim_data!$I98,PROTRA_capacity!$F$3:$F$1699,0))=0,INDEX(PROTRA_capacity!N$3:N$1699,MATCH(CHP_check_vensim_data!$H98,PROTRA_capacity!$F$3:$F$1699,0))=0),"",
INDEX(PROTRA_capacity!N$3:N$1699,MATCH(CHP_check_vensim_data!$H98,PROTRA_capacity!$F$3:$F$1699,0))/INDEX(PROTRA_capacity!N$3:N$1699,MATCH(CHP_check_vensim_data!$I98,PROTRA_capacity!$F$3:$F$1699,0))
)))</f>
        <v>0.27177193833848712</v>
      </c>
      <c r="S98" s="16">
        <f>IF(AND(INDEX(PROTRA_capacity!O$3:O$1699,MATCH(CHP_check_vensim_data!$H98,PROTRA_capacity!$F$3:$F$1699,0))&lt;&gt;0,INDEX(PROTRA_capacity!O$3:O$1699,MATCH(CHP_check_vensim_data!$I98,PROTRA_capacity!$F$3:$F$1699,0))=0),"elec 0, heat not",
IF(AND(INDEX(PROTRA_capacity!O$3:O$1699,MATCH(CHP_check_vensim_data!$I98,PROTRA_capacity!$F$3:$F$1699,0))&lt;&gt;0,INDEX(PROTRA_capacity!O$3:O$1699,MATCH(CHP_check_vensim_data!$H98,PROTRA_capacity!$F$3:$F$1699,0))=0),"heat 0, elec not",
IF(AND(INDEX(PROTRA_capacity!O$3:O$1699,MATCH(CHP_check_vensim_data!$I98,PROTRA_capacity!$F$3:$F$1699,0))=0,INDEX(PROTRA_capacity!O$3:O$1699,MATCH(CHP_check_vensim_data!$H98,PROTRA_capacity!$F$3:$F$1699,0))=0),"",
INDEX(PROTRA_capacity!O$3:O$1699,MATCH(CHP_check_vensim_data!$H98,PROTRA_capacity!$F$3:$F$1699,0))/INDEX(PROTRA_capacity!O$3:O$1699,MATCH(CHP_check_vensim_data!$I98,PROTRA_capacity!$F$3:$F$1699,0))
)))</f>
        <v>0.20239173165732485</v>
      </c>
      <c r="T98" s="16">
        <f>IF(AND(INDEX(PROTRA_capacity!P$3:P$1699,MATCH(CHP_check_vensim_data!$H98,PROTRA_capacity!$F$3:$F$1699,0))&lt;&gt;0,INDEX(PROTRA_capacity!P$3:P$1699,MATCH(CHP_check_vensim_data!$I98,PROTRA_capacity!$F$3:$F$1699,0))=0),"elec 0, heat not",
IF(AND(INDEX(PROTRA_capacity!P$3:P$1699,MATCH(CHP_check_vensim_data!$I98,PROTRA_capacity!$F$3:$F$1699,0))&lt;&gt;0,INDEX(PROTRA_capacity!P$3:P$1699,MATCH(CHP_check_vensim_data!$H98,PROTRA_capacity!$F$3:$F$1699,0))=0),"heat 0, elec not",
IF(AND(INDEX(PROTRA_capacity!P$3:P$1699,MATCH(CHP_check_vensim_data!$I98,PROTRA_capacity!$F$3:$F$1699,0))=0,INDEX(PROTRA_capacity!P$3:P$1699,MATCH(CHP_check_vensim_data!$H98,PROTRA_capacity!$F$3:$F$1699,0))=0),"",
INDEX(PROTRA_capacity!P$3:P$1699,MATCH(CHP_check_vensim_data!$H98,PROTRA_capacity!$F$3:$F$1699,0))/INDEX(PROTRA_capacity!P$3:P$1699,MATCH(CHP_check_vensim_data!$I98,PROTRA_capacity!$F$3:$F$1699,0))
)))</f>
        <v>0.20613897939927081</v>
      </c>
      <c r="U98" s="16">
        <f>IF(AND(INDEX(PROTRA_capacity!Q$3:Q$1699,MATCH(CHP_check_vensim_data!$H98,PROTRA_capacity!$F$3:$F$1699,0))&lt;&gt;0,INDEX(PROTRA_capacity!Q$3:Q$1699,MATCH(CHP_check_vensim_data!$I98,PROTRA_capacity!$F$3:$F$1699,0))=0),"elec 0, heat not",
IF(AND(INDEX(PROTRA_capacity!Q$3:Q$1699,MATCH(CHP_check_vensim_data!$I98,PROTRA_capacity!$F$3:$F$1699,0))&lt;&gt;0,INDEX(PROTRA_capacity!Q$3:Q$1699,MATCH(CHP_check_vensim_data!$H98,PROTRA_capacity!$F$3:$F$1699,0))=0),"heat 0, elec not",
IF(AND(INDEX(PROTRA_capacity!Q$3:Q$1699,MATCH(CHP_check_vensim_data!$I98,PROTRA_capacity!$F$3:$F$1699,0))=0,INDEX(PROTRA_capacity!Q$3:Q$1699,MATCH(CHP_check_vensim_data!$H98,PROTRA_capacity!$F$3:$F$1699,0))=0),"",
INDEX(PROTRA_capacity!Q$3:Q$1699,MATCH(CHP_check_vensim_data!$H98,PROTRA_capacity!$F$3:$F$1699,0))/INDEX(PROTRA_capacity!Q$3:Q$1699,MATCH(CHP_check_vensim_data!$I98,PROTRA_capacity!$F$3:$F$1699,0))
)))</f>
        <v>0.16216255966664497</v>
      </c>
      <c r="V98" s="16">
        <f>IF(AND(INDEX(PROTRA_capacity!R$3:R$1699,MATCH(CHP_check_vensim_data!$H98,PROTRA_capacity!$F$3:$F$1699,0))&lt;&gt;0,INDEX(PROTRA_capacity!R$3:R$1699,MATCH(CHP_check_vensim_data!$I98,PROTRA_capacity!$F$3:$F$1699,0))=0),"elec 0, heat not",
IF(AND(INDEX(PROTRA_capacity!R$3:R$1699,MATCH(CHP_check_vensim_data!$I98,PROTRA_capacity!$F$3:$F$1699,0))&lt;&gt;0,INDEX(PROTRA_capacity!R$3:R$1699,MATCH(CHP_check_vensim_data!$H98,PROTRA_capacity!$F$3:$F$1699,0))=0),"heat 0, elec not",
IF(AND(INDEX(PROTRA_capacity!R$3:R$1699,MATCH(CHP_check_vensim_data!$I98,PROTRA_capacity!$F$3:$F$1699,0))=0,INDEX(PROTRA_capacity!R$3:R$1699,MATCH(CHP_check_vensim_data!$H98,PROTRA_capacity!$F$3:$F$1699,0))=0),"",
INDEX(PROTRA_capacity!R$3:R$1699,MATCH(CHP_check_vensim_data!$H98,PROTRA_capacity!$F$3:$F$1699,0))/INDEX(PROTRA_capacity!R$3:R$1699,MATCH(CHP_check_vensim_data!$I98,PROTRA_capacity!$F$3:$F$1699,0))
)))</f>
        <v>0.14369352395961529</v>
      </c>
      <c r="W98" s="16">
        <f>IF(AND(INDEX(PROTRA_capacity!S$3:S$1699,MATCH(CHP_check_vensim_data!$H98,PROTRA_capacity!$F$3:$F$1699,0))&lt;&gt;0,INDEX(PROTRA_capacity!S$3:S$1699,MATCH(CHP_check_vensim_data!$I98,PROTRA_capacity!$F$3:$F$1699,0))=0),"elec 0, heat not",
IF(AND(INDEX(PROTRA_capacity!S$3:S$1699,MATCH(CHP_check_vensim_data!$I98,PROTRA_capacity!$F$3:$F$1699,0))&lt;&gt;0,INDEX(PROTRA_capacity!S$3:S$1699,MATCH(CHP_check_vensim_data!$H98,PROTRA_capacity!$F$3:$F$1699,0))=0),"heat 0, elec not",
IF(AND(INDEX(PROTRA_capacity!S$3:S$1699,MATCH(CHP_check_vensim_data!$I98,PROTRA_capacity!$F$3:$F$1699,0))=0,INDEX(PROTRA_capacity!S$3:S$1699,MATCH(CHP_check_vensim_data!$H98,PROTRA_capacity!$F$3:$F$1699,0))=0),"",
INDEX(PROTRA_capacity!S$3:S$1699,MATCH(CHP_check_vensim_data!$H98,PROTRA_capacity!$F$3:$F$1699,0))/INDEX(PROTRA_capacity!S$3:S$1699,MATCH(CHP_check_vensim_data!$I98,PROTRA_capacity!$F$3:$F$1699,0))
)))</f>
        <v>0.15888266999075878</v>
      </c>
      <c r="X98" s="16">
        <f>IF(AND(INDEX(PROTRA_capacity!T$3:T$1699,MATCH(CHP_check_vensim_data!$H98,PROTRA_capacity!$F$3:$F$1699,0))&lt;&gt;0,INDEX(PROTRA_capacity!T$3:T$1699,MATCH(CHP_check_vensim_data!$I98,PROTRA_capacity!$F$3:$F$1699,0))=0),"elec 0, heat not",
IF(AND(INDEX(PROTRA_capacity!T$3:T$1699,MATCH(CHP_check_vensim_data!$I98,PROTRA_capacity!$F$3:$F$1699,0))&lt;&gt;0,INDEX(PROTRA_capacity!T$3:T$1699,MATCH(CHP_check_vensim_data!$H98,PROTRA_capacity!$F$3:$F$1699,0))=0),"heat 0, elec not",
IF(AND(INDEX(PROTRA_capacity!T$3:T$1699,MATCH(CHP_check_vensim_data!$I98,PROTRA_capacity!$F$3:$F$1699,0))=0,INDEX(PROTRA_capacity!T$3:T$1699,MATCH(CHP_check_vensim_data!$H98,PROTRA_capacity!$F$3:$F$1699,0))=0),"",
INDEX(PROTRA_capacity!T$3:T$1699,MATCH(CHP_check_vensim_data!$H98,PROTRA_capacity!$F$3:$F$1699,0))/INDEX(PROTRA_capacity!T$3:T$1699,MATCH(CHP_check_vensim_data!$I98,PROTRA_capacity!$F$3:$F$1699,0))
)))</f>
        <v>0.13834202865318754</v>
      </c>
      <c r="Y98" s="16">
        <f>IF(AND(INDEX(PROTRA_capacity!U$3:U$1699,MATCH(CHP_check_vensim_data!$H98,PROTRA_capacity!$F$3:$F$1699,0))&lt;&gt;0,INDEX(PROTRA_capacity!U$3:U$1699,MATCH(CHP_check_vensim_data!$I98,PROTRA_capacity!$F$3:$F$1699,0))=0),"elec 0, heat not",
IF(AND(INDEX(PROTRA_capacity!U$3:U$1699,MATCH(CHP_check_vensim_data!$I98,PROTRA_capacity!$F$3:$F$1699,0))&lt;&gt;0,INDEX(PROTRA_capacity!U$3:U$1699,MATCH(CHP_check_vensim_data!$H98,PROTRA_capacity!$F$3:$F$1699,0))=0),"heat 0, elec not",
IF(AND(INDEX(PROTRA_capacity!U$3:U$1699,MATCH(CHP_check_vensim_data!$I98,PROTRA_capacity!$F$3:$F$1699,0))=0,INDEX(PROTRA_capacity!U$3:U$1699,MATCH(CHP_check_vensim_data!$H98,PROTRA_capacity!$F$3:$F$1699,0))=0),"",
INDEX(PROTRA_capacity!U$3:U$1699,MATCH(CHP_check_vensim_data!$H98,PROTRA_capacity!$F$3:$F$1699,0))/INDEX(PROTRA_capacity!U$3:U$1699,MATCH(CHP_check_vensim_data!$I98,PROTRA_capacity!$F$3:$F$1699,0))
)))</f>
        <v>0.12492242581923754</v>
      </c>
      <c r="Z98" s="72">
        <f t="shared" si="40"/>
        <v>0.1407157081543946</v>
      </c>
    </row>
    <row r="99" spans="1:26" x14ac:dyDescent="0.35">
      <c r="A99" t="s">
        <v>76</v>
      </c>
      <c r="B99" t="s">
        <v>41</v>
      </c>
      <c r="C99" t="str">
        <f t="shared" si="53"/>
        <v>USMCA_TO_heat</v>
      </c>
      <c r="D99" t="str">
        <f t="shared" si="54"/>
        <v>PROTRA_CHP_HP_I</v>
      </c>
      <c r="E99" t="s">
        <v>6</v>
      </c>
      <c r="F99" t="str">
        <f t="shared" si="55"/>
        <v>CHP</v>
      </c>
      <c r="G99" t="str">
        <f t="shared" si="50"/>
        <v>CCS</v>
      </c>
      <c r="H99" t="str">
        <f t="shared" si="51"/>
        <v>USMCATO_heatPROTRA_CHP_solid_fossil_CCS</v>
      </c>
      <c r="I99" t="str">
        <f t="shared" si="52"/>
        <v>USMCATO_elecPROTRA_CHP_solid_fossil_CCS</v>
      </c>
      <c r="J99" s="16" t="e">
        <f>IF(AND(INDEX(PROTRA_capacity!#REF!,MATCH(CHP_check_vensim_data!$H99,PROTRA_capacity!$F$3:$F$1699,0))&lt;&gt;0,INDEX(PROTRA_capacity!#REF!,MATCH(CHP_check_vensim_data!$I99,PROTRA_capacity!$F$3:$F$1699,0))=0),"elec 0, heat not",
IF(AND(INDEX(PROTRA_capacity!#REF!,MATCH(CHP_check_vensim_data!$I99,PROTRA_capacity!$F$3:$F$1699,0))&lt;&gt;0,INDEX(PROTRA_capacity!#REF!,MATCH(CHP_check_vensim_data!$H99,PROTRA_capacity!$F$3:$F$1699,0))=0),"heat 0, elec not",
IF(AND(INDEX(PROTRA_capacity!#REF!,MATCH(CHP_check_vensim_data!$I99,PROTRA_capacity!$F$3:$F$1699,0))=0,INDEX(PROTRA_capacity!#REF!,MATCH(CHP_check_vensim_data!$H99,PROTRA_capacity!$F$3:$F$1699,0))=0),"",
INDEX(PROTRA_capacity!#REF!,MATCH(CHP_check_vensim_data!$H99,PROTRA_capacity!$F$3:$F$1699,0))/INDEX(PROTRA_capacity!#REF!,MATCH(CHP_check_vensim_data!$I99,PROTRA_capacity!$F$3:$F$1699,0))
)))</f>
        <v>#REF!</v>
      </c>
      <c r="K99" s="16" t="str">
        <f>IF(AND(INDEX(PROTRA_capacity!G$3:G$1699,MATCH(CHP_check_vensim_data!$H99,PROTRA_capacity!$F$3:$F$1699,0))&lt;&gt;0,INDEX(PROTRA_capacity!G$3:G$1699,MATCH(CHP_check_vensim_data!$I99,PROTRA_capacity!$F$3:$F$1699,0))=0),"elec 0, heat not",
IF(AND(INDEX(PROTRA_capacity!G$3:G$1699,MATCH(CHP_check_vensim_data!$I99,PROTRA_capacity!$F$3:$F$1699,0))&lt;&gt;0,INDEX(PROTRA_capacity!G$3:G$1699,MATCH(CHP_check_vensim_data!$H99,PROTRA_capacity!$F$3:$F$1699,0))=0),"heat 0, elec not",
IF(AND(INDEX(PROTRA_capacity!G$3:G$1699,MATCH(CHP_check_vensim_data!$I99,PROTRA_capacity!$F$3:$F$1699,0))=0,INDEX(PROTRA_capacity!G$3:G$1699,MATCH(CHP_check_vensim_data!$H99,PROTRA_capacity!$F$3:$F$1699,0))=0),"",
INDEX(PROTRA_capacity!G$3:G$1699,MATCH(CHP_check_vensim_data!$H99,PROTRA_capacity!$F$3:$F$1699,0))/INDEX(PROTRA_capacity!G$3:G$1699,MATCH(CHP_check_vensim_data!$I99,PROTRA_capacity!$F$3:$F$1699,0))
)))</f>
        <v/>
      </c>
      <c r="L99" s="16" t="str">
        <f>IF(AND(INDEX(PROTRA_capacity!H$3:H$1699,MATCH(CHP_check_vensim_data!$H99,PROTRA_capacity!$F$3:$F$1699,0))&lt;&gt;0,INDEX(PROTRA_capacity!H$3:H$1699,MATCH(CHP_check_vensim_data!$I99,PROTRA_capacity!$F$3:$F$1699,0))=0),"elec 0, heat not",
IF(AND(INDEX(PROTRA_capacity!H$3:H$1699,MATCH(CHP_check_vensim_data!$I99,PROTRA_capacity!$F$3:$F$1699,0))&lt;&gt;0,INDEX(PROTRA_capacity!H$3:H$1699,MATCH(CHP_check_vensim_data!$H99,PROTRA_capacity!$F$3:$F$1699,0))=0),"heat 0, elec not",
IF(AND(INDEX(PROTRA_capacity!H$3:H$1699,MATCH(CHP_check_vensim_data!$I99,PROTRA_capacity!$F$3:$F$1699,0))=0,INDEX(PROTRA_capacity!H$3:H$1699,MATCH(CHP_check_vensim_data!$H99,PROTRA_capacity!$F$3:$F$1699,0))=0),"",
INDEX(PROTRA_capacity!H$3:H$1699,MATCH(CHP_check_vensim_data!$H99,PROTRA_capacity!$F$3:$F$1699,0))/INDEX(PROTRA_capacity!H$3:H$1699,MATCH(CHP_check_vensim_data!$I99,PROTRA_capacity!$F$3:$F$1699,0))
)))</f>
        <v/>
      </c>
      <c r="M99" s="16" t="str">
        <f>IF(AND(INDEX(PROTRA_capacity!I$3:I$1699,MATCH(CHP_check_vensim_data!$H99,PROTRA_capacity!$F$3:$F$1699,0))&lt;&gt;0,INDEX(PROTRA_capacity!I$3:I$1699,MATCH(CHP_check_vensim_data!$I99,PROTRA_capacity!$F$3:$F$1699,0))=0),"elec 0, heat not",
IF(AND(INDEX(PROTRA_capacity!I$3:I$1699,MATCH(CHP_check_vensim_data!$I99,PROTRA_capacity!$F$3:$F$1699,0))&lt;&gt;0,INDEX(PROTRA_capacity!I$3:I$1699,MATCH(CHP_check_vensim_data!$H99,PROTRA_capacity!$F$3:$F$1699,0))=0),"heat 0, elec not",
IF(AND(INDEX(PROTRA_capacity!I$3:I$1699,MATCH(CHP_check_vensim_data!$I99,PROTRA_capacity!$F$3:$F$1699,0))=0,INDEX(PROTRA_capacity!I$3:I$1699,MATCH(CHP_check_vensim_data!$H99,PROTRA_capacity!$F$3:$F$1699,0))=0),"",
INDEX(PROTRA_capacity!I$3:I$1699,MATCH(CHP_check_vensim_data!$H99,PROTRA_capacity!$F$3:$F$1699,0))/INDEX(PROTRA_capacity!I$3:I$1699,MATCH(CHP_check_vensim_data!$I99,PROTRA_capacity!$F$3:$F$1699,0))
)))</f>
        <v/>
      </c>
      <c r="N99" s="16" t="str">
        <f>IF(AND(INDEX(PROTRA_capacity!J$3:J$1699,MATCH(CHP_check_vensim_data!$H99,PROTRA_capacity!$F$3:$F$1699,0))&lt;&gt;0,INDEX(PROTRA_capacity!J$3:J$1699,MATCH(CHP_check_vensim_data!$I99,PROTRA_capacity!$F$3:$F$1699,0))=0),"elec 0, heat not",
IF(AND(INDEX(PROTRA_capacity!J$3:J$1699,MATCH(CHP_check_vensim_data!$I99,PROTRA_capacity!$F$3:$F$1699,0))&lt;&gt;0,INDEX(PROTRA_capacity!J$3:J$1699,MATCH(CHP_check_vensim_data!$H99,PROTRA_capacity!$F$3:$F$1699,0))=0),"heat 0, elec not",
IF(AND(INDEX(PROTRA_capacity!J$3:J$1699,MATCH(CHP_check_vensim_data!$I99,PROTRA_capacity!$F$3:$F$1699,0))=0,INDEX(PROTRA_capacity!J$3:J$1699,MATCH(CHP_check_vensim_data!$H99,PROTRA_capacity!$F$3:$F$1699,0))=0),"",
INDEX(PROTRA_capacity!J$3:J$1699,MATCH(CHP_check_vensim_data!$H99,PROTRA_capacity!$F$3:$F$1699,0))/INDEX(PROTRA_capacity!J$3:J$1699,MATCH(CHP_check_vensim_data!$I99,PROTRA_capacity!$F$3:$F$1699,0))
)))</f>
        <v/>
      </c>
      <c r="O99" s="16" t="str">
        <f>IF(AND(INDEX(PROTRA_capacity!K$3:K$1699,MATCH(CHP_check_vensim_data!$H99,PROTRA_capacity!$F$3:$F$1699,0))&lt;&gt;0,INDEX(PROTRA_capacity!K$3:K$1699,MATCH(CHP_check_vensim_data!$I99,PROTRA_capacity!$F$3:$F$1699,0))=0),"elec 0, heat not",
IF(AND(INDEX(PROTRA_capacity!K$3:K$1699,MATCH(CHP_check_vensim_data!$I99,PROTRA_capacity!$F$3:$F$1699,0))&lt;&gt;0,INDEX(PROTRA_capacity!K$3:K$1699,MATCH(CHP_check_vensim_data!$H99,PROTRA_capacity!$F$3:$F$1699,0))=0),"heat 0, elec not",
IF(AND(INDEX(PROTRA_capacity!K$3:K$1699,MATCH(CHP_check_vensim_data!$I99,PROTRA_capacity!$F$3:$F$1699,0))=0,INDEX(PROTRA_capacity!K$3:K$1699,MATCH(CHP_check_vensim_data!$H99,PROTRA_capacity!$F$3:$F$1699,0))=0),"",
INDEX(PROTRA_capacity!K$3:K$1699,MATCH(CHP_check_vensim_data!$H99,PROTRA_capacity!$F$3:$F$1699,0))/INDEX(PROTRA_capacity!K$3:K$1699,MATCH(CHP_check_vensim_data!$I99,PROTRA_capacity!$F$3:$F$1699,0))
)))</f>
        <v/>
      </c>
      <c r="P99" s="16" t="str">
        <f>IF(AND(INDEX(PROTRA_capacity!L$3:L$1699,MATCH(CHP_check_vensim_data!$H99,PROTRA_capacity!$F$3:$F$1699,0))&lt;&gt;0,INDEX(PROTRA_capacity!L$3:L$1699,MATCH(CHP_check_vensim_data!$I99,PROTRA_capacity!$F$3:$F$1699,0))=0),"elec 0, heat not",
IF(AND(INDEX(PROTRA_capacity!L$3:L$1699,MATCH(CHP_check_vensim_data!$I99,PROTRA_capacity!$F$3:$F$1699,0))&lt;&gt;0,INDEX(PROTRA_capacity!L$3:L$1699,MATCH(CHP_check_vensim_data!$H99,PROTRA_capacity!$F$3:$F$1699,0))=0),"heat 0, elec not",
IF(AND(INDEX(PROTRA_capacity!L$3:L$1699,MATCH(CHP_check_vensim_data!$I99,PROTRA_capacity!$F$3:$F$1699,0))=0,INDEX(PROTRA_capacity!L$3:L$1699,MATCH(CHP_check_vensim_data!$H99,PROTRA_capacity!$F$3:$F$1699,0))=0),"",
INDEX(PROTRA_capacity!L$3:L$1699,MATCH(CHP_check_vensim_data!$H99,PROTRA_capacity!$F$3:$F$1699,0))/INDEX(PROTRA_capacity!L$3:L$1699,MATCH(CHP_check_vensim_data!$I99,PROTRA_capacity!$F$3:$F$1699,0))
)))</f>
        <v/>
      </c>
      <c r="Q99" s="16" t="str">
        <f>IF(AND(INDEX(PROTRA_capacity!M$3:M$1699,MATCH(CHP_check_vensim_data!$H99,PROTRA_capacity!$F$3:$F$1699,0))&lt;&gt;0,INDEX(PROTRA_capacity!M$3:M$1699,MATCH(CHP_check_vensim_data!$I99,PROTRA_capacity!$F$3:$F$1699,0))=0),"elec 0, heat not",
IF(AND(INDEX(PROTRA_capacity!M$3:M$1699,MATCH(CHP_check_vensim_data!$I99,PROTRA_capacity!$F$3:$F$1699,0))&lt;&gt;0,INDEX(PROTRA_capacity!M$3:M$1699,MATCH(CHP_check_vensim_data!$H99,PROTRA_capacity!$F$3:$F$1699,0))=0),"heat 0, elec not",
IF(AND(INDEX(PROTRA_capacity!M$3:M$1699,MATCH(CHP_check_vensim_data!$I99,PROTRA_capacity!$F$3:$F$1699,0))=0,INDEX(PROTRA_capacity!M$3:M$1699,MATCH(CHP_check_vensim_data!$H99,PROTRA_capacity!$F$3:$F$1699,0))=0),"",
INDEX(PROTRA_capacity!M$3:M$1699,MATCH(CHP_check_vensim_data!$H99,PROTRA_capacity!$F$3:$F$1699,0))/INDEX(PROTRA_capacity!M$3:M$1699,MATCH(CHP_check_vensim_data!$I99,PROTRA_capacity!$F$3:$F$1699,0))
)))</f>
        <v/>
      </c>
      <c r="R99" s="16" t="str">
        <f>IF(AND(INDEX(PROTRA_capacity!N$3:N$1699,MATCH(CHP_check_vensim_data!$H99,PROTRA_capacity!$F$3:$F$1699,0))&lt;&gt;0,INDEX(PROTRA_capacity!N$3:N$1699,MATCH(CHP_check_vensim_data!$I99,PROTRA_capacity!$F$3:$F$1699,0))=0),"elec 0, heat not",
IF(AND(INDEX(PROTRA_capacity!N$3:N$1699,MATCH(CHP_check_vensim_data!$I99,PROTRA_capacity!$F$3:$F$1699,0))&lt;&gt;0,INDEX(PROTRA_capacity!N$3:N$1699,MATCH(CHP_check_vensim_data!$H99,PROTRA_capacity!$F$3:$F$1699,0))=0),"heat 0, elec not",
IF(AND(INDEX(PROTRA_capacity!N$3:N$1699,MATCH(CHP_check_vensim_data!$I99,PROTRA_capacity!$F$3:$F$1699,0))=0,INDEX(PROTRA_capacity!N$3:N$1699,MATCH(CHP_check_vensim_data!$H99,PROTRA_capacity!$F$3:$F$1699,0))=0),"",
INDEX(PROTRA_capacity!N$3:N$1699,MATCH(CHP_check_vensim_data!$H99,PROTRA_capacity!$F$3:$F$1699,0))/INDEX(PROTRA_capacity!N$3:N$1699,MATCH(CHP_check_vensim_data!$I99,PROTRA_capacity!$F$3:$F$1699,0))
)))</f>
        <v/>
      </c>
      <c r="S99" s="16" t="str">
        <f>IF(AND(INDEX(PROTRA_capacity!O$3:O$1699,MATCH(CHP_check_vensim_data!$H99,PROTRA_capacity!$F$3:$F$1699,0))&lt;&gt;0,INDEX(PROTRA_capacity!O$3:O$1699,MATCH(CHP_check_vensim_data!$I99,PROTRA_capacity!$F$3:$F$1699,0))=0),"elec 0, heat not",
IF(AND(INDEX(PROTRA_capacity!O$3:O$1699,MATCH(CHP_check_vensim_data!$I99,PROTRA_capacity!$F$3:$F$1699,0))&lt;&gt;0,INDEX(PROTRA_capacity!O$3:O$1699,MATCH(CHP_check_vensim_data!$H99,PROTRA_capacity!$F$3:$F$1699,0))=0),"heat 0, elec not",
IF(AND(INDEX(PROTRA_capacity!O$3:O$1699,MATCH(CHP_check_vensim_data!$I99,PROTRA_capacity!$F$3:$F$1699,0))=0,INDEX(PROTRA_capacity!O$3:O$1699,MATCH(CHP_check_vensim_data!$H99,PROTRA_capacity!$F$3:$F$1699,0))=0),"",
INDEX(PROTRA_capacity!O$3:O$1699,MATCH(CHP_check_vensim_data!$H99,PROTRA_capacity!$F$3:$F$1699,0))/INDEX(PROTRA_capacity!O$3:O$1699,MATCH(CHP_check_vensim_data!$I99,PROTRA_capacity!$F$3:$F$1699,0))
)))</f>
        <v/>
      </c>
      <c r="T99" s="16" t="str">
        <f>IF(AND(INDEX(PROTRA_capacity!P$3:P$1699,MATCH(CHP_check_vensim_data!$H99,PROTRA_capacity!$F$3:$F$1699,0))&lt;&gt;0,INDEX(PROTRA_capacity!P$3:P$1699,MATCH(CHP_check_vensim_data!$I99,PROTRA_capacity!$F$3:$F$1699,0))=0),"elec 0, heat not",
IF(AND(INDEX(PROTRA_capacity!P$3:P$1699,MATCH(CHP_check_vensim_data!$I99,PROTRA_capacity!$F$3:$F$1699,0))&lt;&gt;0,INDEX(PROTRA_capacity!P$3:P$1699,MATCH(CHP_check_vensim_data!$H99,PROTRA_capacity!$F$3:$F$1699,0))=0),"heat 0, elec not",
IF(AND(INDEX(PROTRA_capacity!P$3:P$1699,MATCH(CHP_check_vensim_data!$I99,PROTRA_capacity!$F$3:$F$1699,0))=0,INDEX(PROTRA_capacity!P$3:P$1699,MATCH(CHP_check_vensim_data!$H99,PROTRA_capacity!$F$3:$F$1699,0))=0),"",
INDEX(PROTRA_capacity!P$3:P$1699,MATCH(CHP_check_vensim_data!$H99,PROTRA_capacity!$F$3:$F$1699,0))/INDEX(PROTRA_capacity!P$3:P$1699,MATCH(CHP_check_vensim_data!$I99,PROTRA_capacity!$F$3:$F$1699,0))
)))</f>
        <v/>
      </c>
      <c r="U99" s="16" t="str">
        <f>IF(AND(INDEX(PROTRA_capacity!Q$3:Q$1699,MATCH(CHP_check_vensim_data!$H99,PROTRA_capacity!$F$3:$F$1699,0))&lt;&gt;0,INDEX(PROTRA_capacity!Q$3:Q$1699,MATCH(CHP_check_vensim_data!$I99,PROTRA_capacity!$F$3:$F$1699,0))=0),"elec 0, heat not",
IF(AND(INDEX(PROTRA_capacity!Q$3:Q$1699,MATCH(CHP_check_vensim_data!$I99,PROTRA_capacity!$F$3:$F$1699,0))&lt;&gt;0,INDEX(PROTRA_capacity!Q$3:Q$1699,MATCH(CHP_check_vensim_data!$H99,PROTRA_capacity!$F$3:$F$1699,0))=0),"heat 0, elec not",
IF(AND(INDEX(PROTRA_capacity!Q$3:Q$1699,MATCH(CHP_check_vensim_data!$I99,PROTRA_capacity!$F$3:$F$1699,0))=0,INDEX(PROTRA_capacity!Q$3:Q$1699,MATCH(CHP_check_vensim_data!$H99,PROTRA_capacity!$F$3:$F$1699,0))=0),"",
INDEX(PROTRA_capacity!Q$3:Q$1699,MATCH(CHP_check_vensim_data!$H99,PROTRA_capacity!$F$3:$F$1699,0))/INDEX(PROTRA_capacity!Q$3:Q$1699,MATCH(CHP_check_vensim_data!$I99,PROTRA_capacity!$F$3:$F$1699,0))
)))</f>
        <v/>
      </c>
      <c r="V99" s="16" t="str">
        <f>IF(AND(INDEX(PROTRA_capacity!R$3:R$1699,MATCH(CHP_check_vensim_data!$H99,PROTRA_capacity!$F$3:$F$1699,0))&lt;&gt;0,INDEX(PROTRA_capacity!R$3:R$1699,MATCH(CHP_check_vensim_data!$I99,PROTRA_capacity!$F$3:$F$1699,0))=0),"elec 0, heat not",
IF(AND(INDEX(PROTRA_capacity!R$3:R$1699,MATCH(CHP_check_vensim_data!$I99,PROTRA_capacity!$F$3:$F$1699,0))&lt;&gt;0,INDEX(PROTRA_capacity!R$3:R$1699,MATCH(CHP_check_vensim_data!$H99,PROTRA_capacity!$F$3:$F$1699,0))=0),"heat 0, elec not",
IF(AND(INDEX(PROTRA_capacity!R$3:R$1699,MATCH(CHP_check_vensim_data!$I99,PROTRA_capacity!$F$3:$F$1699,0))=0,INDEX(PROTRA_capacity!R$3:R$1699,MATCH(CHP_check_vensim_data!$H99,PROTRA_capacity!$F$3:$F$1699,0))=0),"",
INDEX(PROTRA_capacity!R$3:R$1699,MATCH(CHP_check_vensim_data!$H99,PROTRA_capacity!$F$3:$F$1699,0))/INDEX(PROTRA_capacity!R$3:R$1699,MATCH(CHP_check_vensim_data!$I99,PROTRA_capacity!$F$3:$F$1699,0))
)))</f>
        <v/>
      </c>
      <c r="W99" s="16" t="str">
        <f>IF(AND(INDEX(PROTRA_capacity!S$3:S$1699,MATCH(CHP_check_vensim_data!$H99,PROTRA_capacity!$F$3:$F$1699,0))&lt;&gt;0,INDEX(PROTRA_capacity!S$3:S$1699,MATCH(CHP_check_vensim_data!$I99,PROTRA_capacity!$F$3:$F$1699,0))=0),"elec 0, heat not",
IF(AND(INDEX(PROTRA_capacity!S$3:S$1699,MATCH(CHP_check_vensim_data!$I99,PROTRA_capacity!$F$3:$F$1699,0))&lt;&gt;0,INDEX(PROTRA_capacity!S$3:S$1699,MATCH(CHP_check_vensim_data!$H99,PROTRA_capacity!$F$3:$F$1699,0))=0),"heat 0, elec not",
IF(AND(INDEX(PROTRA_capacity!S$3:S$1699,MATCH(CHP_check_vensim_data!$I99,PROTRA_capacity!$F$3:$F$1699,0))=0,INDEX(PROTRA_capacity!S$3:S$1699,MATCH(CHP_check_vensim_data!$H99,PROTRA_capacity!$F$3:$F$1699,0))=0),"",
INDEX(PROTRA_capacity!S$3:S$1699,MATCH(CHP_check_vensim_data!$H99,PROTRA_capacity!$F$3:$F$1699,0))/INDEX(PROTRA_capacity!S$3:S$1699,MATCH(CHP_check_vensim_data!$I99,PROTRA_capacity!$F$3:$F$1699,0))
)))</f>
        <v/>
      </c>
      <c r="X99" s="16" t="str">
        <f>IF(AND(INDEX(PROTRA_capacity!T$3:T$1699,MATCH(CHP_check_vensim_data!$H99,PROTRA_capacity!$F$3:$F$1699,0))&lt;&gt;0,INDEX(PROTRA_capacity!T$3:T$1699,MATCH(CHP_check_vensim_data!$I99,PROTRA_capacity!$F$3:$F$1699,0))=0),"elec 0, heat not",
IF(AND(INDEX(PROTRA_capacity!T$3:T$1699,MATCH(CHP_check_vensim_data!$I99,PROTRA_capacity!$F$3:$F$1699,0))&lt;&gt;0,INDEX(PROTRA_capacity!T$3:T$1699,MATCH(CHP_check_vensim_data!$H99,PROTRA_capacity!$F$3:$F$1699,0))=0),"heat 0, elec not",
IF(AND(INDEX(PROTRA_capacity!T$3:T$1699,MATCH(CHP_check_vensim_data!$I99,PROTRA_capacity!$F$3:$F$1699,0))=0,INDEX(PROTRA_capacity!T$3:T$1699,MATCH(CHP_check_vensim_data!$H99,PROTRA_capacity!$F$3:$F$1699,0))=0),"",
INDEX(PROTRA_capacity!T$3:T$1699,MATCH(CHP_check_vensim_data!$H99,PROTRA_capacity!$F$3:$F$1699,0))/INDEX(PROTRA_capacity!T$3:T$1699,MATCH(CHP_check_vensim_data!$I99,PROTRA_capacity!$F$3:$F$1699,0))
)))</f>
        <v/>
      </c>
      <c r="Y99" s="16" t="str">
        <f>IF(AND(INDEX(PROTRA_capacity!U$3:U$1699,MATCH(CHP_check_vensim_data!$H99,PROTRA_capacity!$F$3:$F$1699,0))&lt;&gt;0,INDEX(PROTRA_capacity!U$3:U$1699,MATCH(CHP_check_vensim_data!$I99,PROTRA_capacity!$F$3:$F$1699,0))=0),"elec 0, heat not",
IF(AND(INDEX(PROTRA_capacity!U$3:U$1699,MATCH(CHP_check_vensim_data!$I99,PROTRA_capacity!$F$3:$F$1699,0))&lt;&gt;0,INDEX(PROTRA_capacity!U$3:U$1699,MATCH(CHP_check_vensim_data!$H99,PROTRA_capacity!$F$3:$F$1699,0))=0),"heat 0, elec not",
IF(AND(INDEX(PROTRA_capacity!U$3:U$1699,MATCH(CHP_check_vensim_data!$I99,PROTRA_capacity!$F$3:$F$1699,0))=0,INDEX(PROTRA_capacity!U$3:U$1699,MATCH(CHP_check_vensim_data!$H99,PROTRA_capacity!$F$3:$F$1699,0))=0),"",
INDEX(PROTRA_capacity!U$3:U$1699,MATCH(CHP_check_vensim_data!$H99,PROTRA_capacity!$F$3:$F$1699,0))/INDEX(PROTRA_capacity!U$3:U$1699,MATCH(CHP_check_vensim_data!$I99,PROTRA_capacity!$F$3:$F$1699,0))
)))</f>
        <v/>
      </c>
      <c r="Z99" s="72" t="e">
        <f t="shared" si="40"/>
        <v>#DIV/0!</v>
      </c>
    </row>
    <row r="100" spans="1:26" x14ac:dyDescent="0.35">
      <c r="A100" t="s">
        <v>76</v>
      </c>
      <c r="B100" t="s">
        <v>41</v>
      </c>
      <c r="C100" t="str">
        <f t="shared" si="53"/>
        <v>USMCA_TO_heat</v>
      </c>
      <c r="D100" t="str">
        <f t="shared" si="54"/>
        <v>PROTRA_CHP_HP_I</v>
      </c>
      <c r="E100" t="s">
        <v>7</v>
      </c>
      <c r="F100" t="str">
        <f t="shared" si="55"/>
        <v>CHP</v>
      </c>
      <c r="G100" t="str">
        <f t="shared" si="50"/>
        <v>ste</v>
      </c>
      <c r="H100" t="str">
        <f t="shared" si="51"/>
        <v>USMCATO_heatPROTRA_CHP_waste</v>
      </c>
      <c r="I100" t="str">
        <f t="shared" si="52"/>
        <v>USMCATO_elecPROTRA_CHP_waste</v>
      </c>
      <c r="J100" s="16" t="e">
        <f>IF(AND(INDEX(PROTRA_capacity!#REF!,MATCH(CHP_check_vensim_data!$H100,PROTRA_capacity!$F$3:$F$1699,0))&lt;&gt;0,INDEX(PROTRA_capacity!#REF!,MATCH(CHP_check_vensim_data!$I100,PROTRA_capacity!$F$3:$F$1699,0))=0),"elec 0, heat not",
IF(AND(INDEX(PROTRA_capacity!#REF!,MATCH(CHP_check_vensim_data!$I100,PROTRA_capacity!$F$3:$F$1699,0))&lt;&gt;0,INDEX(PROTRA_capacity!#REF!,MATCH(CHP_check_vensim_data!$H100,PROTRA_capacity!$F$3:$F$1699,0))=0),"heat 0, elec not",
IF(AND(INDEX(PROTRA_capacity!#REF!,MATCH(CHP_check_vensim_data!$I100,PROTRA_capacity!$F$3:$F$1699,0))=0,INDEX(PROTRA_capacity!#REF!,MATCH(CHP_check_vensim_data!$H100,PROTRA_capacity!$F$3:$F$1699,0))=0),"",
INDEX(PROTRA_capacity!#REF!,MATCH(CHP_check_vensim_data!$H100,PROTRA_capacity!$F$3:$F$1699,0))/INDEX(PROTRA_capacity!#REF!,MATCH(CHP_check_vensim_data!$I100,PROTRA_capacity!$F$3:$F$1699,0))
)))</f>
        <v>#REF!</v>
      </c>
      <c r="K100" s="16">
        <f>IF(AND(INDEX(PROTRA_capacity!G$3:G$1699,MATCH(CHP_check_vensim_data!$H100,PROTRA_capacity!$F$3:$F$1699,0))&lt;&gt;0,INDEX(PROTRA_capacity!G$3:G$1699,MATCH(CHP_check_vensim_data!$I100,PROTRA_capacity!$F$3:$F$1699,0))=0),"elec 0, heat not",
IF(AND(INDEX(PROTRA_capacity!G$3:G$1699,MATCH(CHP_check_vensim_data!$I100,PROTRA_capacity!$F$3:$F$1699,0))&lt;&gt;0,INDEX(PROTRA_capacity!G$3:G$1699,MATCH(CHP_check_vensim_data!$H100,PROTRA_capacity!$F$3:$F$1699,0))=0),"heat 0, elec not",
IF(AND(INDEX(PROTRA_capacity!G$3:G$1699,MATCH(CHP_check_vensim_data!$I100,PROTRA_capacity!$F$3:$F$1699,0))=0,INDEX(PROTRA_capacity!G$3:G$1699,MATCH(CHP_check_vensim_data!$H100,PROTRA_capacity!$F$3:$F$1699,0))=0),"",
INDEX(PROTRA_capacity!G$3:G$1699,MATCH(CHP_check_vensim_data!$H100,PROTRA_capacity!$F$3:$F$1699,0))/INDEX(PROTRA_capacity!G$3:G$1699,MATCH(CHP_check_vensim_data!$I100,PROTRA_capacity!$F$3:$F$1699,0))
)))</f>
        <v>0.63281418942198775</v>
      </c>
      <c r="L100" s="16">
        <f>IF(AND(INDEX(PROTRA_capacity!H$3:H$1699,MATCH(CHP_check_vensim_data!$H100,PROTRA_capacity!$F$3:$F$1699,0))&lt;&gt;0,INDEX(PROTRA_capacity!H$3:H$1699,MATCH(CHP_check_vensim_data!$I100,PROTRA_capacity!$F$3:$F$1699,0))=0),"elec 0, heat not",
IF(AND(INDEX(PROTRA_capacity!H$3:H$1699,MATCH(CHP_check_vensim_data!$I100,PROTRA_capacity!$F$3:$F$1699,0))&lt;&gt;0,INDEX(PROTRA_capacity!H$3:H$1699,MATCH(CHP_check_vensim_data!$H100,PROTRA_capacity!$F$3:$F$1699,0))=0),"heat 0, elec not",
IF(AND(INDEX(PROTRA_capacity!H$3:H$1699,MATCH(CHP_check_vensim_data!$I100,PROTRA_capacity!$F$3:$F$1699,0))=0,INDEX(PROTRA_capacity!H$3:H$1699,MATCH(CHP_check_vensim_data!$H100,PROTRA_capacity!$F$3:$F$1699,0))=0),"",
INDEX(PROTRA_capacity!H$3:H$1699,MATCH(CHP_check_vensim_data!$H100,PROTRA_capacity!$F$3:$F$1699,0))/INDEX(PROTRA_capacity!H$3:H$1699,MATCH(CHP_check_vensim_data!$I100,PROTRA_capacity!$F$3:$F$1699,0))
)))</f>
        <v>0.63558292598662525</v>
      </c>
      <c r="M100" s="16">
        <f>IF(AND(INDEX(PROTRA_capacity!I$3:I$1699,MATCH(CHP_check_vensim_data!$H100,PROTRA_capacity!$F$3:$F$1699,0))&lt;&gt;0,INDEX(PROTRA_capacity!I$3:I$1699,MATCH(CHP_check_vensim_data!$I100,PROTRA_capacity!$F$3:$F$1699,0))=0),"elec 0, heat not",
IF(AND(INDEX(PROTRA_capacity!I$3:I$1699,MATCH(CHP_check_vensim_data!$I100,PROTRA_capacity!$F$3:$F$1699,0))&lt;&gt;0,INDEX(PROTRA_capacity!I$3:I$1699,MATCH(CHP_check_vensim_data!$H100,PROTRA_capacity!$F$3:$F$1699,0))=0),"heat 0, elec not",
IF(AND(INDEX(PROTRA_capacity!I$3:I$1699,MATCH(CHP_check_vensim_data!$I100,PROTRA_capacity!$F$3:$F$1699,0))=0,INDEX(PROTRA_capacity!I$3:I$1699,MATCH(CHP_check_vensim_data!$H100,PROTRA_capacity!$F$3:$F$1699,0))=0),"",
INDEX(PROTRA_capacity!I$3:I$1699,MATCH(CHP_check_vensim_data!$H100,PROTRA_capacity!$F$3:$F$1699,0))/INDEX(PROTRA_capacity!I$3:I$1699,MATCH(CHP_check_vensim_data!$I100,PROTRA_capacity!$F$3:$F$1699,0))
)))</f>
        <v>0.66703841162834809</v>
      </c>
      <c r="N100" s="16">
        <f>IF(AND(INDEX(PROTRA_capacity!J$3:J$1699,MATCH(CHP_check_vensim_data!$H100,PROTRA_capacity!$F$3:$F$1699,0))&lt;&gt;0,INDEX(PROTRA_capacity!J$3:J$1699,MATCH(CHP_check_vensim_data!$I100,PROTRA_capacity!$F$3:$F$1699,0))=0),"elec 0, heat not",
IF(AND(INDEX(PROTRA_capacity!J$3:J$1699,MATCH(CHP_check_vensim_data!$I100,PROTRA_capacity!$F$3:$F$1699,0))&lt;&gt;0,INDEX(PROTRA_capacity!J$3:J$1699,MATCH(CHP_check_vensim_data!$H100,PROTRA_capacity!$F$3:$F$1699,0))=0),"heat 0, elec not",
IF(AND(INDEX(PROTRA_capacity!J$3:J$1699,MATCH(CHP_check_vensim_data!$I100,PROTRA_capacity!$F$3:$F$1699,0))=0,INDEX(PROTRA_capacity!J$3:J$1699,MATCH(CHP_check_vensim_data!$H100,PROTRA_capacity!$F$3:$F$1699,0))=0),"",
INDEX(PROTRA_capacity!J$3:J$1699,MATCH(CHP_check_vensim_data!$H100,PROTRA_capacity!$F$3:$F$1699,0))/INDEX(PROTRA_capacity!J$3:J$1699,MATCH(CHP_check_vensim_data!$I100,PROTRA_capacity!$F$3:$F$1699,0))
)))</f>
        <v>0.67436510216262602</v>
      </c>
      <c r="O100" s="16">
        <f>IF(AND(INDEX(PROTRA_capacity!K$3:K$1699,MATCH(CHP_check_vensim_data!$H100,PROTRA_capacity!$F$3:$F$1699,0))&lt;&gt;0,INDEX(PROTRA_capacity!K$3:K$1699,MATCH(CHP_check_vensim_data!$I100,PROTRA_capacity!$F$3:$F$1699,0))=0),"elec 0, heat not",
IF(AND(INDEX(PROTRA_capacity!K$3:K$1699,MATCH(CHP_check_vensim_data!$I100,PROTRA_capacity!$F$3:$F$1699,0))&lt;&gt;0,INDEX(PROTRA_capacity!K$3:K$1699,MATCH(CHP_check_vensim_data!$H100,PROTRA_capacity!$F$3:$F$1699,0))=0),"heat 0, elec not",
IF(AND(INDEX(PROTRA_capacity!K$3:K$1699,MATCH(CHP_check_vensim_data!$I100,PROTRA_capacity!$F$3:$F$1699,0))=0,INDEX(PROTRA_capacity!K$3:K$1699,MATCH(CHP_check_vensim_data!$H100,PROTRA_capacity!$F$3:$F$1699,0))=0),"",
INDEX(PROTRA_capacity!K$3:K$1699,MATCH(CHP_check_vensim_data!$H100,PROTRA_capacity!$F$3:$F$1699,0))/INDEX(PROTRA_capacity!K$3:K$1699,MATCH(CHP_check_vensim_data!$I100,PROTRA_capacity!$F$3:$F$1699,0))
)))</f>
        <v>0.647033659559202</v>
      </c>
      <c r="P100" s="16">
        <f>IF(AND(INDEX(PROTRA_capacity!L$3:L$1699,MATCH(CHP_check_vensim_data!$H100,PROTRA_capacity!$F$3:$F$1699,0))&lt;&gt;0,INDEX(PROTRA_capacity!L$3:L$1699,MATCH(CHP_check_vensim_data!$I100,PROTRA_capacity!$F$3:$F$1699,0))=0),"elec 0, heat not",
IF(AND(INDEX(PROTRA_capacity!L$3:L$1699,MATCH(CHP_check_vensim_data!$I100,PROTRA_capacity!$F$3:$F$1699,0))&lt;&gt;0,INDEX(PROTRA_capacity!L$3:L$1699,MATCH(CHP_check_vensim_data!$H100,PROTRA_capacity!$F$3:$F$1699,0))=0),"heat 0, elec not",
IF(AND(INDEX(PROTRA_capacity!L$3:L$1699,MATCH(CHP_check_vensim_data!$I100,PROTRA_capacity!$F$3:$F$1699,0))=0,INDEX(PROTRA_capacity!L$3:L$1699,MATCH(CHP_check_vensim_data!$H100,PROTRA_capacity!$F$3:$F$1699,0))=0),"",
INDEX(PROTRA_capacity!L$3:L$1699,MATCH(CHP_check_vensim_data!$H100,PROTRA_capacity!$F$3:$F$1699,0))/INDEX(PROTRA_capacity!L$3:L$1699,MATCH(CHP_check_vensim_data!$I100,PROTRA_capacity!$F$3:$F$1699,0))
)))</f>
        <v>0.70477936483829173</v>
      </c>
      <c r="Q100" s="16">
        <f>IF(AND(INDEX(PROTRA_capacity!M$3:M$1699,MATCH(CHP_check_vensim_data!$H100,PROTRA_capacity!$F$3:$F$1699,0))&lt;&gt;0,INDEX(PROTRA_capacity!M$3:M$1699,MATCH(CHP_check_vensim_data!$I100,PROTRA_capacity!$F$3:$F$1699,0))=0),"elec 0, heat not",
IF(AND(INDEX(PROTRA_capacity!M$3:M$1699,MATCH(CHP_check_vensim_data!$I100,PROTRA_capacity!$F$3:$F$1699,0))&lt;&gt;0,INDEX(PROTRA_capacity!M$3:M$1699,MATCH(CHP_check_vensim_data!$H100,PROTRA_capacity!$F$3:$F$1699,0))=0),"heat 0, elec not",
IF(AND(INDEX(PROTRA_capacity!M$3:M$1699,MATCH(CHP_check_vensim_data!$I100,PROTRA_capacity!$F$3:$F$1699,0))=0,INDEX(PROTRA_capacity!M$3:M$1699,MATCH(CHP_check_vensim_data!$H100,PROTRA_capacity!$F$3:$F$1699,0))=0),"",
INDEX(PROTRA_capacity!M$3:M$1699,MATCH(CHP_check_vensim_data!$H100,PROTRA_capacity!$F$3:$F$1699,0))/INDEX(PROTRA_capacity!M$3:M$1699,MATCH(CHP_check_vensim_data!$I100,PROTRA_capacity!$F$3:$F$1699,0))
)))</f>
        <v>0.64133439938672498</v>
      </c>
      <c r="R100" s="16">
        <f>IF(AND(INDEX(PROTRA_capacity!N$3:N$1699,MATCH(CHP_check_vensim_data!$H100,PROTRA_capacity!$F$3:$F$1699,0))&lt;&gt;0,INDEX(PROTRA_capacity!N$3:N$1699,MATCH(CHP_check_vensim_data!$I100,PROTRA_capacity!$F$3:$F$1699,0))=0),"elec 0, heat not",
IF(AND(INDEX(PROTRA_capacity!N$3:N$1699,MATCH(CHP_check_vensim_data!$I100,PROTRA_capacity!$F$3:$F$1699,0))&lt;&gt;0,INDEX(PROTRA_capacity!N$3:N$1699,MATCH(CHP_check_vensim_data!$H100,PROTRA_capacity!$F$3:$F$1699,0))=0),"heat 0, elec not",
IF(AND(INDEX(PROTRA_capacity!N$3:N$1699,MATCH(CHP_check_vensim_data!$I100,PROTRA_capacity!$F$3:$F$1699,0))=0,INDEX(PROTRA_capacity!N$3:N$1699,MATCH(CHP_check_vensim_data!$H100,PROTRA_capacity!$F$3:$F$1699,0))=0),"",
INDEX(PROTRA_capacity!N$3:N$1699,MATCH(CHP_check_vensim_data!$H100,PROTRA_capacity!$F$3:$F$1699,0))/INDEX(PROTRA_capacity!N$3:N$1699,MATCH(CHP_check_vensim_data!$I100,PROTRA_capacity!$F$3:$F$1699,0))
)))</f>
        <v>0.53552585015338927</v>
      </c>
      <c r="S100" s="16">
        <f>IF(AND(INDEX(PROTRA_capacity!O$3:O$1699,MATCH(CHP_check_vensim_data!$H100,PROTRA_capacity!$F$3:$F$1699,0))&lt;&gt;0,INDEX(PROTRA_capacity!O$3:O$1699,MATCH(CHP_check_vensim_data!$I100,PROTRA_capacity!$F$3:$F$1699,0))=0),"elec 0, heat not",
IF(AND(INDEX(PROTRA_capacity!O$3:O$1699,MATCH(CHP_check_vensim_data!$I100,PROTRA_capacity!$F$3:$F$1699,0))&lt;&gt;0,INDEX(PROTRA_capacity!O$3:O$1699,MATCH(CHP_check_vensim_data!$H100,PROTRA_capacity!$F$3:$F$1699,0))=0),"heat 0, elec not",
IF(AND(INDEX(PROTRA_capacity!O$3:O$1699,MATCH(CHP_check_vensim_data!$I100,PROTRA_capacity!$F$3:$F$1699,0))=0,INDEX(PROTRA_capacity!O$3:O$1699,MATCH(CHP_check_vensim_data!$H100,PROTRA_capacity!$F$3:$F$1699,0))=0),"",
INDEX(PROTRA_capacity!O$3:O$1699,MATCH(CHP_check_vensim_data!$H100,PROTRA_capacity!$F$3:$F$1699,0))/INDEX(PROTRA_capacity!O$3:O$1699,MATCH(CHP_check_vensim_data!$I100,PROTRA_capacity!$F$3:$F$1699,0))
)))</f>
        <v>0.58099054370179237</v>
      </c>
      <c r="T100" s="16">
        <f>IF(AND(INDEX(PROTRA_capacity!P$3:P$1699,MATCH(CHP_check_vensim_data!$H100,PROTRA_capacity!$F$3:$F$1699,0))&lt;&gt;0,INDEX(PROTRA_capacity!P$3:P$1699,MATCH(CHP_check_vensim_data!$I100,PROTRA_capacity!$F$3:$F$1699,0))=0),"elec 0, heat not",
IF(AND(INDEX(PROTRA_capacity!P$3:P$1699,MATCH(CHP_check_vensim_data!$I100,PROTRA_capacity!$F$3:$F$1699,0))&lt;&gt;0,INDEX(PROTRA_capacity!P$3:P$1699,MATCH(CHP_check_vensim_data!$H100,PROTRA_capacity!$F$3:$F$1699,0))=0),"heat 0, elec not",
IF(AND(INDEX(PROTRA_capacity!P$3:P$1699,MATCH(CHP_check_vensim_data!$I100,PROTRA_capacity!$F$3:$F$1699,0))=0,INDEX(PROTRA_capacity!P$3:P$1699,MATCH(CHP_check_vensim_data!$H100,PROTRA_capacity!$F$3:$F$1699,0))=0),"",
INDEX(PROTRA_capacity!P$3:P$1699,MATCH(CHP_check_vensim_data!$H100,PROTRA_capacity!$F$3:$F$1699,0))/INDEX(PROTRA_capacity!P$3:P$1699,MATCH(CHP_check_vensim_data!$I100,PROTRA_capacity!$F$3:$F$1699,0))
)))</f>
        <v>0.55528387440529048</v>
      </c>
      <c r="U100" s="16">
        <f>IF(AND(INDEX(PROTRA_capacity!Q$3:Q$1699,MATCH(CHP_check_vensim_data!$H100,PROTRA_capacity!$F$3:$F$1699,0))&lt;&gt;0,INDEX(PROTRA_capacity!Q$3:Q$1699,MATCH(CHP_check_vensim_data!$I100,PROTRA_capacity!$F$3:$F$1699,0))=0),"elec 0, heat not",
IF(AND(INDEX(PROTRA_capacity!Q$3:Q$1699,MATCH(CHP_check_vensim_data!$I100,PROTRA_capacity!$F$3:$F$1699,0))&lt;&gt;0,INDEX(PROTRA_capacity!Q$3:Q$1699,MATCH(CHP_check_vensim_data!$H100,PROTRA_capacity!$F$3:$F$1699,0))=0),"heat 0, elec not",
IF(AND(INDEX(PROTRA_capacity!Q$3:Q$1699,MATCH(CHP_check_vensim_data!$I100,PROTRA_capacity!$F$3:$F$1699,0))=0,INDEX(PROTRA_capacity!Q$3:Q$1699,MATCH(CHP_check_vensim_data!$H100,PROTRA_capacity!$F$3:$F$1699,0))=0),"",
INDEX(PROTRA_capacity!Q$3:Q$1699,MATCH(CHP_check_vensim_data!$H100,PROTRA_capacity!$F$3:$F$1699,0))/INDEX(PROTRA_capacity!Q$3:Q$1699,MATCH(CHP_check_vensim_data!$I100,PROTRA_capacity!$F$3:$F$1699,0))
)))</f>
        <v>0.75841786804122147</v>
      </c>
      <c r="V100" s="16">
        <f>IF(AND(INDEX(PROTRA_capacity!R$3:R$1699,MATCH(CHP_check_vensim_data!$H100,PROTRA_capacity!$F$3:$F$1699,0))&lt;&gt;0,INDEX(PROTRA_capacity!R$3:R$1699,MATCH(CHP_check_vensim_data!$I100,PROTRA_capacity!$F$3:$F$1699,0))=0),"elec 0, heat not",
IF(AND(INDEX(PROTRA_capacity!R$3:R$1699,MATCH(CHP_check_vensim_data!$I100,PROTRA_capacity!$F$3:$F$1699,0))&lt;&gt;0,INDEX(PROTRA_capacity!R$3:R$1699,MATCH(CHP_check_vensim_data!$H100,PROTRA_capacity!$F$3:$F$1699,0))=0),"heat 0, elec not",
IF(AND(INDEX(PROTRA_capacity!R$3:R$1699,MATCH(CHP_check_vensim_data!$I100,PROTRA_capacity!$F$3:$F$1699,0))=0,INDEX(PROTRA_capacity!R$3:R$1699,MATCH(CHP_check_vensim_data!$H100,PROTRA_capacity!$F$3:$F$1699,0))=0),"",
INDEX(PROTRA_capacity!R$3:R$1699,MATCH(CHP_check_vensim_data!$H100,PROTRA_capacity!$F$3:$F$1699,0))/INDEX(PROTRA_capacity!R$3:R$1699,MATCH(CHP_check_vensim_data!$I100,PROTRA_capacity!$F$3:$F$1699,0))
)))</f>
        <v>0.69546577002826571</v>
      </c>
      <c r="W100" s="16">
        <f>IF(AND(INDEX(PROTRA_capacity!S$3:S$1699,MATCH(CHP_check_vensim_data!$H100,PROTRA_capacity!$F$3:$F$1699,0))&lt;&gt;0,INDEX(PROTRA_capacity!S$3:S$1699,MATCH(CHP_check_vensim_data!$I100,PROTRA_capacity!$F$3:$F$1699,0))=0),"elec 0, heat not",
IF(AND(INDEX(PROTRA_capacity!S$3:S$1699,MATCH(CHP_check_vensim_data!$I100,PROTRA_capacity!$F$3:$F$1699,0))&lt;&gt;0,INDEX(PROTRA_capacity!S$3:S$1699,MATCH(CHP_check_vensim_data!$H100,PROTRA_capacity!$F$3:$F$1699,0))=0),"heat 0, elec not",
IF(AND(INDEX(PROTRA_capacity!S$3:S$1699,MATCH(CHP_check_vensim_data!$I100,PROTRA_capacity!$F$3:$F$1699,0))=0,INDEX(PROTRA_capacity!S$3:S$1699,MATCH(CHP_check_vensim_data!$H100,PROTRA_capacity!$F$3:$F$1699,0))=0),"",
INDEX(PROTRA_capacity!S$3:S$1699,MATCH(CHP_check_vensim_data!$H100,PROTRA_capacity!$F$3:$F$1699,0))/INDEX(PROTRA_capacity!S$3:S$1699,MATCH(CHP_check_vensim_data!$I100,PROTRA_capacity!$F$3:$F$1699,0))
)))</f>
        <v>0.6604794921160746</v>
      </c>
      <c r="X100" s="16">
        <f>IF(AND(INDEX(PROTRA_capacity!T$3:T$1699,MATCH(CHP_check_vensim_data!$H100,PROTRA_capacity!$F$3:$F$1699,0))&lt;&gt;0,INDEX(PROTRA_capacity!T$3:T$1699,MATCH(CHP_check_vensim_data!$I100,PROTRA_capacity!$F$3:$F$1699,0))=0),"elec 0, heat not",
IF(AND(INDEX(PROTRA_capacity!T$3:T$1699,MATCH(CHP_check_vensim_data!$I100,PROTRA_capacity!$F$3:$F$1699,0))&lt;&gt;0,INDEX(PROTRA_capacity!T$3:T$1699,MATCH(CHP_check_vensim_data!$H100,PROTRA_capacity!$F$3:$F$1699,0))=0),"heat 0, elec not",
IF(AND(INDEX(PROTRA_capacity!T$3:T$1699,MATCH(CHP_check_vensim_data!$I100,PROTRA_capacity!$F$3:$F$1699,0))=0,INDEX(PROTRA_capacity!T$3:T$1699,MATCH(CHP_check_vensim_data!$H100,PROTRA_capacity!$F$3:$F$1699,0))=0),"",
INDEX(PROTRA_capacity!T$3:T$1699,MATCH(CHP_check_vensim_data!$H100,PROTRA_capacity!$F$3:$F$1699,0))/INDEX(PROTRA_capacity!T$3:T$1699,MATCH(CHP_check_vensim_data!$I100,PROTRA_capacity!$F$3:$F$1699,0))
)))</f>
        <v>0.65876822282856529</v>
      </c>
      <c r="Y100" s="16">
        <f>IF(AND(INDEX(PROTRA_capacity!U$3:U$1699,MATCH(CHP_check_vensim_data!$H100,PROTRA_capacity!$F$3:$F$1699,0))&lt;&gt;0,INDEX(PROTRA_capacity!U$3:U$1699,MATCH(CHP_check_vensim_data!$I100,PROTRA_capacity!$F$3:$F$1699,0))=0),"elec 0, heat not",
IF(AND(INDEX(PROTRA_capacity!U$3:U$1699,MATCH(CHP_check_vensim_data!$I100,PROTRA_capacity!$F$3:$F$1699,0))&lt;&gt;0,INDEX(PROTRA_capacity!U$3:U$1699,MATCH(CHP_check_vensim_data!$H100,PROTRA_capacity!$F$3:$F$1699,0))=0),"heat 0, elec not",
IF(AND(INDEX(PROTRA_capacity!U$3:U$1699,MATCH(CHP_check_vensim_data!$I100,PROTRA_capacity!$F$3:$F$1699,0))=0,INDEX(PROTRA_capacity!U$3:U$1699,MATCH(CHP_check_vensim_data!$H100,PROTRA_capacity!$F$3:$F$1699,0))=0),"",
INDEX(PROTRA_capacity!U$3:U$1699,MATCH(CHP_check_vensim_data!$H100,PROTRA_capacity!$F$3:$F$1699,0))/INDEX(PROTRA_capacity!U$3:U$1699,MATCH(CHP_check_vensim_data!$I100,PROTRA_capacity!$F$3:$F$1699,0))
)))</f>
        <v>0.66835718561941126</v>
      </c>
      <c r="Z100" s="72">
        <f t="shared" si="40"/>
        <v>0.66253496685468372</v>
      </c>
    </row>
    <row r="101" spans="1:26" x14ac:dyDescent="0.35">
      <c r="A101" t="s">
        <v>76</v>
      </c>
      <c r="B101" t="s">
        <v>41</v>
      </c>
      <c r="C101" t="str">
        <f t="shared" si="53"/>
        <v>USMCA_TO_heat</v>
      </c>
      <c r="D101" t="str">
        <f t="shared" si="54"/>
        <v>PROTRA_CHP_HP_I</v>
      </c>
      <c r="E101" t="s">
        <v>8</v>
      </c>
      <c r="F101" t="str">
        <f t="shared" si="55"/>
        <v>CHP</v>
      </c>
      <c r="G101" t="str">
        <f t="shared" si="50"/>
        <v>bio</v>
      </c>
      <c r="H101" t="str">
        <f t="shared" si="51"/>
        <v>USMCATO_heatPROTRA_CHP_solid_bio</v>
      </c>
      <c r="I101" t="str">
        <f t="shared" si="52"/>
        <v>USMCATO_elecPROTRA_CHP_solid_bio</v>
      </c>
      <c r="J101" s="16" t="e">
        <f>IF(AND(INDEX(PROTRA_capacity!#REF!,MATCH(CHP_check_vensim_data!$H101,PROTRA_capacity!$F$3:$F$1699,0))&lt;&gt;0,INDEX(PROTRA_capacity!#REF!,MATCH(CHP_check_vensim_data!$I101,PROTRA_capacity!$F$3:$F$1699,0))=0),"elec 0, heat not",
IF(AND(INDEX(PROTRA_capacity!#REF!,MATCH(CHP_check_vensim_data!$I101,PROTRA_capacity!$F$3:$F$1699,0))&lt;&gt;0,INDEX(PROTRA_capacity!#REF!,MATCH(CHP_check_vensim_data!$H101,PROTRA_capacity!$F$3:$F$1699,0))=0),"heat 0, elec not",
IF(AND(INDEX(PROTRA_capacity!#REF!,MATCH(CHP_check_vensim_data!$I101,PROTRA_capacity!$F$3:$F$1699,0))=0,INDEX(PROTRA_capacity!#REF!,MATCH(CHP_check_vensim_data!$H101,PROTRA_capacity!$F$3:$F$1699,0))=0),"",
INDEX(PROTRA_capacity!#REF!,MATCH(CHP_check_vensim_data!$H101,PROTRA_capacity!$F$3:$F$1699,0))/INDEX(PROTRA_capacity!#REF!,MATCH(CHP_check_vensim_data!$I101,PROTRA_capacity!$F$3:$F$1699,0))
)))</f>
        <v>#REF!</v>
      </c>
      <c r="K101" s="16">
        <f>IF(AND(INDEX(PROTRA_capacity!G$3:G$1699,MATCH(CHP_check_vensim_data!$H101,PROTRA_capacity!$F$3:$F$1699,0))&lt;&gt;0,INDEX(PROTRA_capacity!G$3:G$1699,MATCH(CHP_check_vensim_data!$I101,PROTRA_capacity!$F$3:$F$1699,0))=0),"elec 0, heat not",
IF(AND(INDEX(PROTRA_capacity!G$3:G$1699,MATCH(CHP_check_vensim_data!$I101,PROTRA_capacity!$F$3:$F$1699,0))&lt;&gt;0,INDEX(PROTRA_capacity!G$3:G$1699,MATCH(CHP_check_vensim_data!$H101,PROTRA_capacity!$F$3:$F$1699,0))=0),"heat 0, elec not",
IF(AND(INDEX(PROTRA_capacity!G$3:G$1699,MATCH(CHP_check_vensim_data!$I101,PROTRA_capacity!$F$3:$F$1699,0))=0,INDEX(PROTRA_capacity!G$3:G$1699,MATCH(CHP_check_vensim_data!$H101,PROTRA_capacity!$F$3:$F$1699,0))=0),"",
INDEX(PROTRA_capacity!G$3:G$1699,MATCH(CHP_check_vensim_data!$H101,PROTRA_capacity!$F$3:$F$1699,0))/INDEX(PROTRA_capacity!G$3:G$1699,MATCH(CHP_check_vensim_data!$I101,PROTRA_capacity!$F$3:$F$1699,0))
)))</f>
        <v>0.27227120967620588</v>
      </c>
      <c r="L101" s="16">
        <f>IF(AND(INDEX(PROTRA_capacity!H$3:H$1699,MATCH(CHP_check_vensim_data!$H101,PROTRA_capacity!$F$3:$F$1699,0))&lt;&gt;0,INDEX(PROTRA_capacity!H$3:H$1699,MATCH(CHP_check_vensim_data!$I101,PROTRA_capacity!$F$3:$F$1699,0))=0),"elec 0, heat not",
IF(AND(INDEX(PROTRA_capacity!H$3:H$1699,MATCH(CHP_check_vensim_data!$I101,PROTRA_capacity!$F$3:$F$1699,0))&lt;&gt;0,INDEX(PROTRA_capacity!H$3:H$1699,MATCH(CHP_check_vensim_data!$H101,PROTRA_capacity!$F$3:$F$1699,0))=0),"heat 0, elec not",
IF(AND(INDEX(PROTRA_capacity!H$3:H$1699,MATCH(CHP_check_vensim_data!$I101,PROTRA_capacity!$F$3:$F$1699,0))=0,INDEX(PROTRA_capacity!H$3:H$1699,MATCH(CHP_check_vensim_data!$H101,PROTRA_capacity!$F$3:$F$1699,0))=0),"",
INDEX(PROTRA_capacity!H$3:H$1699,MATCH(CHP_check_vensim_data!$H101,PROTRA_capacity!$F$3:$F$1699,0))/INDEX(PROTRA_capacity!H$3:H$1699,MATCH(CHP_check_vensim_data!$I101,PROTRA_capacity!$F$3:$F$1699,0))
)))</f>
        <v>0.30975928994858909</v>
      </c>
      <c r="M101" s="16">
        <f>IF(AND(INDEX(PROTRA_capacity!I$3:I$1699,MATCH(CHP_check_vensim_data!$H101,PROTRA_capacity!$F$3:$F$1699,0))&lt;&gt;0,INDEX(PROTRA_capacity!I$3:I$1699,MATCH(CHP_check_vensim_data!$I101,PROTRA_capacity!$F$3:$F$1699,0))=0),"elec 0, heat not",
IF(AND(INDEX(PROTRA_capacity!I$3:I$1699,MATCH(CHP_check_vensim_data!$I101,PROTRA_capacity!$F$3:$F$1699,0))&lt;&gt;0,INDEX(PROTRA_capacity!I$3:I$1699,MATCH(CHP_check_vensim_data!$H101,PROTRA_capacity!$F$3:$F$1699,0))=0),"heat 0, elec not",
IF(AND(INDEX(PROTRA_capacity!I$3:I$1699,MATCH(CHP_check_vensim_data!$I101,PROTRA_capacity!$F$3:$F$1699,0))=0,INDEX(PROTRA_capacity!I$3:I$1699,MATCH(CHP_check_vensim_data!$H101,PROTRA_capacity!$F$3:$F$1699,0))=0),"",
INDEX(PROTRA_capacity!I$3:I$1699,MATCH(CHP_check_vensim_data!$H101,PROTRA_capacity!$F$3:$F$1699,0))/INDEX(PROTRA_capacity!I$3:I$1699,MATCH(CHP_check_vensim_data!$I101,PROTRA_capacity!$F$3:$F$1699,0))
)))</f>
        <v>0.26954717216256036</v>
      </c>
      <c r="N101" s="16">
        <f>IF(AND(INDEX(PROTRA_capacity!J$3:J$1699,MATCH(CHP_check_vensim_data!$H101,PROTRA_capacity!$F$3:$F$1699,0))&lt;&gt;0,INDEX(PROTRA_capacity!J$3:J$1699,MATCH(CHP_check_vensim_data!$I101,PROTRA_capacity!$F$3:$F$1699,0))=0),"elec 0, heat not",
IF(AND(INDEX(PROTRA_capacity!J$3:J$1699,MATCH(CHP_check_vensim_data!$I101,PROTRA_capacity!$F$3:$F$1699,0))&lt;&gt;0,INDEX(PROTRA_capacity!J$3:J$1699,MATCH(CHP_check_vensim_data!$H101,PROTRA_capacity!$F$3:$F$1699,0))=0),"heat 0, elec not",
IF(AND(INDEX(PROTRA_capacity!J$3:J$1699,MATCH(CHP_check_vensim_data!$I101,PROTRA_capacity!$F$3:$F$1699,0))=0,INDEX(PROTRA_capacity!J$3:J$1699,MATCH(CHP_check_vensim_data!$H101,PROTRA_capacity!$F$3:$F$1699,0))=0),"",
INDEX(PROTRA_capacity!J$3:J$1699,MATCH(CHP_check_vensim_data!$H101,PROTRA_capacity!$F$3:$F$1699,0))/INDEX(PROTRA_capacity!J$3:J$1699,MATCH(CHP_check_vensim_data!$I101,PROTRA_capacity!$F$3:$F$1699,0))
)))</f>
        <v>0.28860088198081479</v>
      </c>
      <c r="O101" s="16">
        <f>IF(AND(INDEX(PROTRA_capacity!K$3:K$1699,MATCH(CHP_check_vensim_data!$H101,PROTRA_capacity!$F$3:$F$1699,0))&lt;&gt;0,INDEX(PROTRA_capacity!K$3:K$1699,MATCH(CHP_check_vensim_data!$I101,PROTRA_capacity!$F$3:$F$1699,0))=0),"elec 0, heat not",
IF(AND(INDEX(PROTRA_capacity!K$3:K$1699,MATCH(CHP_check_vensim_data!$I101,PROTRA_capacity!$F$3:$F$1699,0))&lt;&gt;0,INDEX(PROTRA_capacity!K$3:K$1699,MATCH(CHP_check_vensim_data!$H101,PROTRA_capacity!$F$3:$F$1699,0))=0),"heat 0, elec not",
IF(AND(INDEX(PROTRA_capacity!K$3:K$1699,MATCH(CHP_check_vensim_data!$I101,PROTRA_capacity!$F$3:$F$1699,0))=0,INDEX(PROTRA_capacity!K$3:K$1699,MATCH(CHP_check_vensim_data!$H101,PROTRA_capacity!$F$3:$F$1699,0))=0),"",
INDEX(PROTRA_capacity!K$3:K$1699,MATCH(CHP_check_vensim_data!$H101,PROTRA_capacity!$F$3:$F$1699,0))/INDEX(PROTRA_capacity!K$3:K$1699,MATCH(CHP_check_vensim_data!$I101,PROTRA_capacity!$F$3:$F$1699,0))
)))</f>
        <v>0.24789195020316571</v>
      </c>
      <c r="P101" s="16">
        <f>IF(AND(INDEX(PROTRA_capacity!L$3:L$1699,MATCH(CHP_check_vensim_data!$H101,PROTRA_capacity!$F$3:$F$1699,0))&lt;&gt;0,INDEX(PROTRA_capacity!L$3:L$1699,MATCH(CHP_check_vensim_data!$I101,PROTRA_capacity!$F$3:$F$1699,0))=0),"elec 0, heat not",
IF(AND(INDEX(PROTRA_capacity!L$3:L$1699,MATCH(CHP_check_vensim_data!$I101,PROTRA_capacity!$F$3:$F$1699,0))&lt;&gt;0,INDEX(PROTRA_capacity!L$3:L$1699,MATCH(CHP_check_vensim_data!$H101,PROTRA_capacity!$F$3:$F$1699,0))=0),"heat 0, elec not",
IF(AND(INDEX(PROTRA_capacity!L$3:L$1699,MATCH(CHP_check_vensim_data!$I101,PROTRA_capacity!$F$3:$F$1699,0))=0,INDEX(PROTRA_capacity!L$3:L$1699,MATCH(CHP_check_vensim_data!$H101,PROTRA_capacity!$F$3:$F$1699,0))=0),"",
INDEX(PROTRA_capacity!L$3:L$1699,MATCH(CHP_check_vensim_data!$H101,PROTRA_capacity!$F$3:$F$1699,0))/INDEX(PROTRA_capacity!L$3:L$1699,MATCH(CHP_check_vensim_data!$I101,PROTRA_capacity!$F$3:$F$1699,0))
)))</f>
        <v>0.20751564090579078</v>
      </c>
      <c r="Q101" s="16">
        <f>IF(AND(INDEX(PROTRA_capacity!M$3:M$1699,MATCH(CHP_check_vensim_data!$H101,PROTRA_capacity!$F$3:$F$1699,0))&lt;&gt;0,INDEX(PROTRA_capacity!M$3:M$1699,MATCH(CHP_check_vensim_data!$I101,PROTRA_capacity!$F$3:$F$1699,0))=0),"elec 0, heat not",
IF(AND(INDEX(PROTRA_capacity!M$3:M$1699,MATCH(CHP_check_vensim_data!$I101,PROTRA_capacity!$F$3:$F$1699,0))&lt;&gt;0,INDEX(PROTRA_capacity!M$3:M$1699,MATCH(CHP_check_vensim_data!$H101,PROTRA_capacity!$F$3:$F$1699,0))=0),"heat 0, elec not",
IF(AND(INDEX(PROTRA_capacity!M$3:M$1699,MATCH(CHP_check_vensim_data!$I101,PROTRA_capacity!$F$3:$F$1699,0))=0,INDEX(PROTRA_capacity!M$3:M$1699,MATCH(CHP_check_vensim_data!$H101,PROTRA_capacity!$F$3:$F$1699,0))=0),"",
INDEX(PROTRA_capacity!M$3:M$1699,MATCH(CHP_check_vensim_data!$H101,PROTRA_capacity!$F$3:$F$1699,0))/INDEX(PROTRA_capacity!M$3:M$1699,MATCH(CHP_check_vensim_data!$I101,PROTRA_capacity!$F$3:$F$1699,0))
)))</f>
        <v>0.22883980114848854</v>
      </c>
      <c r="R101" s="16">
        <f>IF(AND(INDEX(PROTRA_capacity!N$3:N$1699,MATCH(CHP_check_vensim_data!$H101,PROTRA_capacity!$F$3:$F$1699,0))&lt;&gt;0,INDEX(PROTRA_capacity!N$3:N$1699,MATCH(CHP_check_vensim_data!$I101,PROTRA_capacity!$F$3:$F$1699,0))=0),"elec 0, heat not",
IF(AND(INDEX(PROTRA_capacity!N$3:N$1699,MATCH(CHP_check_vensim_data!$I101,PROTRA_capacity!$F$3:$F$1699,0))&lt;&gt;0,INDEX(PROTRA_capacity!N$3:N$1699,MATCH(CHP_check_vensim_data!$H101,PROTRA_capacity!$F$3:$F$1699,0))=0),"heat 0, elec not",
IF(AND(INDEX(PROTRA_capacity!N$3:N$1699,MATCH(CHP_check_vensim_data!$I101,PROTRA_capacity!$F$3:$F$1699,0))=0,INDEX(PROTRA_capacity!N$3:N$1699,MATCH(CHP_check_vensim_data!$H101,PROTRA_capacity!$F$3:$F$1699,0))=0),"",
INDEX(PROTRA_capacity!N$3:N$1699,MATCH(CHP_check_vensim_data!$H101,PROTRA_capacity!$F$3:$F$1699,0))/INDEX(PROTRA_capacity!N$3:N$1699,MATCH(CHP_check_vensim_data!$I101,PROTRA_capacity!$F$3:$F$1699,0))
)))</f>
        <v>0.23410842972562254</v>
      </c>
      <c r="S101" s="16">
        <f>IF(AND(INDEX(PROTRA_capacity!O$3:O$1699,MATCH(CHP_check_vensim_data!$H101,PROTRA_capacity!$F$3:$F$1699,0))&lt;&gt;0,INDEX(PROTRA_capacity!O$3:O$1699,MATCH(CHP_check_vensim_data!$I101,PROTRA_capacity!$F$3:$F$1699,0))=0),"elec 0, heat not",
IF(AND(INDEX(PROTRA_capacity!O$3:O$1699,MATCH(CHP_check_vensim_data!$I101,PROTRA_capacity!$F$3:$F$1699,0))&lt;&gt;0,INDEX(PROTRA_capacity!O$3:O$1699,MATCH(CHP_check_vensim_data!$H101,PROTRA_capacity!$F$3:$F$1699,0))=0),"heat 0, elec not",
IF(AND(INDEX(PROTRA_capacity!O$3:O$1699,MATCH(CHP_check_vensim_data!$I101,PROTRA_capacity!$F$3:$F$1699,0))=0,INDEX(PROTRA_capacity!O$3:O$1699,MATCH(CHP_check_vensim_data!$H101,PROTRA_capacity!$F$3:$F$1699,0))=0),"",
INDEX(PROTRA_capacity!O$3:O$1699,MATCH(CHP_check_vensim_data!$H101,PROTRA_capacity!$F$3:$F$1699,0))/INDEX(PROTRA_capacity!O$3:O$1699,MATCH(CHP_check_vensim_data!$I101,PROTRA_capacity!$F$3:$F$1699,0))
)))</f>
        <v>0.2413998166692064</v>
      </c>
      <c r="T101" s="16">
        <f>IF(AND(INDEX(PROTRA_capacity!P$3:P$1699,MATCH(CHP_check_vensim_data!$H101,PROTRA_capacity!$F$3:$F$1699,0))&lt;&gt;0,INDEX(PROTRA_capacity!P$3:P$1699,MATCH(CHP_check_vensim_data!$I101,PROTRA_capacity!$F$3:$F$1699,0))=0),"elec 0, heat not",
IF(AND(INDEX(PROTRA_capacity!P$3:P$1699,MATCH(CHP_check_vensim_data!$I101,PROTRA_capacity!$F$3:$F$1699,0))&lt;&gt;0,INDEX(PROTRA_capacity!P$3:P$1699,MATCH(CHP_check_vensim_data!$H101,PROTRA_capacity!$F$3:$F$1699,0))=0),"heat 0, elec not",
IF(AND(INDEX(PROTRA_capacity!P$3:P$1699,MATCH(CHP_check_vensim_data!$I101,PROTRA_capacity!$F$3:$F$1699,0))=0,INDEX(PROTRA_capacity!P$3:P$1699,MATCH(CHP_check_vensim_data!$H101,PROTRA_capacity!$F$3:$F$1699,0))=0),"",
INDEX(PROTRA_capacity!P$3:P$1699,MATCH(CHP_check_vensim_data!$H101,PROTRA_capacity!$F$3:$F$1699,0))/INDEX(PROTRA_capacity!P$3:P$1699,MATCH(CHP_check_vensim_data!$I101,PROTRA_capacity!$F$3:$F$1699,0))
)))</f>
        <v>0.21782559316505887</v>
      </c>
      <c r="U101" s="16">
        <f>IF(AND(INDEX(PROTRA_capacity!Q$3:Q$1699,MATCH(CHP_check_vensim_data!$H101,PROTRA_capacity!$F$3:$F$1699,0))&lt;&gt;0,INDEX(PROTRA_capacity!Q$3:Q$1699,MATCH(CHP_check_vensim_data!$I101,PROTRA_capacity!$F$3:$F$1699,0))=0),"elec 0, heat not",
IF(AND(INDEX(PROTRA_capacity!Q$3:Q$1699,MATCH(CHP_check_vensim_data!$I101,PROTRA_capacity!$F$3:$F$1699,0))&lt;&gt;0,INDEX(PROTRA_capacity!Q$3:Q$1699,MATCH(CHP_check_vensim_data!$H101,PROTRA_capacity!$F$3:$F$1699,0))=0),"heat 0, elec not",
IF(AND(INDEX(PROTRA_capacity!Q$3:Q$1699,MATCH(CHP_check_vensim_data!$I101,PROTRA_capacity!$F$3:$F$1699,0))=0,INDEX(PROTRA_capacity!Q$3:Q$1699,MATCH(CHP_check_vensim_data!$H101,PROTRA_capacity!$F$3:$F$1699,0))=0),"",
INDEX(PROTRA_capacity!Q$3:Q$1699,MATCH(CHP_check_vensim_data!$H101,PROTRA_capacity!$F$3:$F$1699,0))/INDEX(PROTRA_capacity!Q$3:Q$1699,MATCH(CHP_check_vensim_data!$I101,PROTRA_capacity!$F$3:$F$1699,0))
)))</f>
        <v>0.26989194793696075</v>
      </c>
      <c r="V101" s="16">
        <f>IF(AND(INDEX(PROTRA_capacity!R$3:R$1699,MATCH(CHP_check_vensim_data!$H101,PROTRA_capacity!$F$3:$F$1699,0))&lt;&gt;0,INDEX(PROTRA_capacity!R$3:R$1699,MATCH(CHP_check_vensim_data!$I101,PROTRA_capacity!$F$3:$F$1699,0))=0),"elec 0, heat not",
IF(AND(INDEX(PROTRA_capacity!R$3:R$1699,MATCH(CHP_check_vensim_data!$I101,PROTRA_capacity!$F$3:$F$1699,0))&lt;&gt;0,INDEX(PROTRA_capacity!R$3:R$1699,MATCH(CHP_check_vensim_data!$H101,PROTRA_capacity!$F$3:$F$1699,0))=0),"heat 0, elec not",
IF(AND(INDEX(PROTRA_capacity!R$3:R$1699,MATCH(CHP_check_vensim_data!$I101,PROTRA_capacity!$F$3:$F$1699,0))=0,INDEX(PROTRA_capacity!R$3:R$1699,MATCH(CHP_check_vensim_data!$H101,PROTRA_capacity!$F$3:$F$1699,0))=0),"",
INDEX(PROTRA_capacity!R$3:R$1699,MATCH(CHP_check_vensim_data!$H101,PROTRA_capacity!$F$3:$F$1699,0))/INDEX(PROTRA_capacity!R$3:R$1699,MATCH(CHP_check_vensim_data!$I101,PROTRA_capacity!$F$3:$F$1699,0))
)))</f>
        <v>0.26232812979390918</v>
      </c>
      <c r="W101" s="16">
        <f>IF(AND(INDEX(PROTRA_capacity!S$3:S$1699,MATCH(CHP_check_vensim_data!$H101,PROTRA_capacity!$F$3:$F$1699,0))&lt;&gt;0,INDEX(PROTRA_capacity!S$3:S$1699,MATCH(CHP_check_vensim_data!$I101,PROTRA_capacity!$F$3:$F$1699,0))=0),"elec 0, heat not",
IF(AND(INDEX(PROTRA_capacity!S$3:S$1699,MATCH(CHP_check_vensim_data!$I101,PROTRA_capacity!$F$3:$F$1699,0))&lt;&gt;0,INDEX(PROTRA_capacity!S$3:S$1699,MATCH(CHP_check_vensim_data!$H101,PROTRA_capacity!$F$3:$F$1699,0))=0),"heat 0, elec not",
IF(AND(INDEX(PROTRA_capacity!S$3:S$1699,MATCH(CHP_check_vensim_data!$I101,PROTRA_capacity!$F$3:$F$1699,0))=0,INDEX(PROTRA_capacity!S$3:S$1699,MATCH(CHP_check_vensim_data!$H101,PROTRA_capacity!$F$3:$F$1699,0))=0),"",
INDEX(PROTRA_capacity!S$3:S$1699,MATCH(CHP_check_vensim_data!$H101,PROTRA_capacity!$F$3:$F$1699,0))/INDEX(PROTRA_capacity!S$3:S$1699,MATCH(CHP_check_vensim_data!$I101,PROTRA_capacity!$F$3:$F$1699,0))
)))</f>
        <v>0.25110419703056375</v>
      </c>
      <c r="X101" s="16">
        <f>IF(AND(INDEX(PROTRA_capacity!T$3:T$1699,MATCH(CHP_check_vensim_data!$H101,PROTRA_capacity!$F$3:$F$1699,0))&lt;&gt;0,INDEX(PROTRA_capacity!T$3:T$1699,MATCH(CHP_check_vensim_data!$I101,PROTRA_capacity!$F$3:$F$1699,0))=0),"elec 0, heat not",
IF(AND(INDEX(PROTRA_capacity!T$3:T$1699,MATCH(CHP_check_vensim_data!$I101,PROTRA_capacity!$F$3:$F$1699,0))&lt;&gt;0,INDEX(PROTRA_capacity!T$3:T$1699,MATCH(CHP_check_vensim_data!$H101,PROTRA_capacity!$F$3:$F$1699,0))=0),"heat 0, elec not",
IF(AND(INDEX(PROTRA_capacity!T$3:T$1699,MATCH(CHP_check_vensim_data!$I101,PROTRA_capacity!$F$3:$F$1699,0))=0,INDEX(PROTRA_capacity!T$3:T$1699,MATCH(CHP_check_vensim_data!$H101,PROTRA_capacity!$F$3:$F$1699,0))=0),"",
INDEX(PROTRA_capacity!T$3:T$1699,MATCH(CHP_check_vensim_data!$H101,PROTRA_capacity!$F$3:$F$1699,0))/INDEX(PROTRA_capacity!T$3:T$1699,MATCH(CHP_check_vensim_data!$I101,PROTRA_capacity!$F$3:$F$1699,0))
)))</f>
        <v>0.2827235280326062</v>
      </c>
      <c r="Y101" s="16">
        <f>IF(AND(INDEX(PROTRA_capacity!U$3:U$1699,MATCH(CHP_check_vensim_data!$H101,PROTRA_capacity!$F$3:$F$1699,0))&lt;&gt;0,INDEX(PROTRA_capacity!U$3:U$1699,MATCH(CHP_check_vensim_data!$I101,PROTRA_capacity!$F$3:$F$1699,0))=0),"elec 0, heat not",
IF(AND(INDEX(PROTRA_capacity!U$3:U$1699,MATCH(CHP_check_vensim_data!$I101,PROTRA_capacity!$F$3:$F$1699,0))&lt;&gt;0,INDEX(PROTRA_capacity!U$3:U$1699,MATCH(CHP_check_vensim_data!$H101,PROTRA_capacity!$F$3:$F$1699,0))=0),"heat 0, elec not",
IF(AND(INDEX(PROTRA_capacity!U$3:U$1699,MATCH(CHP_check_vensim_data!$I101,PROTRA_capacity!$F$3:$F$1699,0))=0,INDEX(PROTRA_capacity!U$3:U$1699,MATCH(CHP_check_vensim_data!$H101,PROTRA_capacity!$F$3:$F$1699,0))=0),"",
INDEX(PROTRA_capacity!U$3:U$1699,MATCH(CHP_check_vensim_data!$H101,PROTRA_capacity!$F$3:$F$1699,0))/INDEX(PROTRA_capacity!U$3:U$1699,MATCH(CHP_check_vensim_data!$I101,PROTRA_capacity!$F$3:$F$1699,0))
)))</f>
        <v>0.29296151877738141</v>
      </c>
      <c r="Z101" s="72">
        <f t="shared" si="40"/>
        <v>0.27559641461351714</v>
      </c>
    </row>
    <row r="102" spans="1:26" x14ac:dyDescent="0.35">
      <c r="A102" t="s">
        <v>76</v>
      </c>
      <c r="B102" t="s">
        <v>41</v>
      </c>
      <c r="C102" t="str">
        <f t="shared" si="53"/>
        <v>USMCA_TO_heat</v>
      </c>
      <c r="D102" t="str">
        <f t="shared" si="54"/>
        <v>PROTRA_CHP_HP_I</v>
      </c>
      <c r="E102" t="s">
        <v>9</v>
      </c>
      <c r="F102" t="str">
        <f t="shared" si="55"/>
        <v>CHP</v>
      </c>
      <c r="G102" t="str">
        <f t="shared" si="50"/>
        <v>CCS</v>
      </c>
      <c r="H102" t="str">
        <f t="shared" si="51"/>
        <v>USMCATO_heatPROTRA_CHP_solid_bio_CCS</v>
      </c>
      <c r="I102" t="str">
        <f t="shared" si="52"/>
        <v>USMCATO_elecPROTRA_CHP_solid_bio_CCS</v>
      </c>
      <c r="J102" s="16" t="e">
        <f>IF(AND(INDEX(PROTRA_capacity!#REF!,MATCH(CHP_check_vensim_data!$H102,PROTRA_capacity!$F$3:$F$1699,0))&lt;&gt;0,INDEX(PROTRA_capacity!#REF!,MATCH(CHP_check_vensim_data!$I102,PROTRA_capacity!$F$3:$F$1699,0))=0),"elec 0, heat not",
IF(AND(INDEX(PROTRA_capacity!#REF!,MATCH(CHP_check_vensim_data!$I102,PROTRA_capacity!$F$3:$F$1699,0))&lt;&gt;0,INDEX(PROTRA_capacity!#REF!,MATCH(CHP_check_vensim_data!$H102,PROTRA_capacity!$F$3:$F$1699,0))=0),"heat 0, elec not",
IF(AND(INDEX(PROTRA_capacity!#REF!,MATCH(CHP_check_vensim_data!$I102,PROTRA_capacity!$F$3:$F$1699,0))=0,INDEX(PROTRA_capacity!#REF!,MATCH(CHP_check_vensim_data!$H102,PROTRA_capacity!$F$3:$F$1699,0))=0),"",
INDEX(PROTRA_capacity!#REF!,MATCH(CHP_check_vensim_data!$H102,PROTRA_capacity!$F$3:$F$1699,0))/INDEX(PROTRA_capacity!#REF!,MATCH(CHP_check_vensim_data!$I102,PROTRA_capacity!$F$3:$F$1699,0))
)))</f>
        <v>#REF!</v>
      </c>
      <c r="K102" s="16" t="str">
        <f>IF(AND(INDEX(PROTRA_capacity!G$3:G$1699,MATCH(CHP_check_vensim_data!$H102,PROTRA_capacity!$F$3:$F$1699,0))&lt;&gt;0,INDEX(PROTRA_capacity!G$3:G$1699,MATCH(CHP_check_vensim_data!$I102,PROTRA_capacity!$F$3:$F$1699,0))=0),"elec 0, heat not",
IF(AND(INDEX(PROTRA_capacity!G$3:G$1699,MATCH(CHP_check_vensim_data!$I102,PROTRA_capacity!$F$3:$F$1699,0))&lt;&gt;0,INDEX(PROTRA_capacity!G$3:G$1699,MATCH(CHP_check_vensim_data!$H102,PROTRA_capacity!$F$3:$F$1699,0))=0),"heat 0, elec not",
IF(AND(INDEX(PROTRA_capacity!G$3:G$1699,MATCH(CHP_check_vensim_data!$I102,PROTRA_capacity!$F$3:$F$1699,0))=0,INDEX(PROTRA_capacity!G$3:G$1699,MATCH(CHP_check_vensim_data!$H102,PROTRA_capacity!$F$3:$F$1699,0))=0),"",
INDEX(PROTRA_capacity!G$3:G$1699,MATCH(CHP_check_vensim_data!$H102,PROTRA_capacity!$F$3:$F$1699,0))/INDEX(PROTRA_capacity!G$3:G$1699,MATCH(CHP_check_vensim_data!$I102,PROTRA_capacity!$F$3:$F$1699,0))
)))</f>
        <v/>
      </c>
      <c r="L102" s="16" t="str">
        <f>IF(AND(INDEX(PROTRA_capacity!H$3:H$1699,MATCH(CHP_check_vensim_data!$H102,PROTRA_capacity!$F$3:$F$1699,0))&lt;&gt;0,INDEX(PROTRA_capacity!H$3:H$1699,MATCH(CHP_check_vensim_data!$I102,PROTRA_capacity!$F$3:$F$1699,0))=0),"elec 0, heat not",
IF(AND(INDEX(PROTRA_capacity!H$3:H$1699,MATCH(CHP_check_vensim_data!$I102,PROTRA_capacity!$F$3:$F$1699,0))&lt;&gt;0,INDEX(PROTRA_capacity!H$3:H$1699,MATCH(CHP_check_vensim_data!$H102,PROTRA_capacity!$F$3:$F$1699,0))=0),"heat 0, elec not",
IF(AND(INDEX(PROTRA_capacity!H$3:H$1699,MATCH(CHP_check_vensim_data!$I102,PROTRA_capacity!$F$3:$F$1699,0))=0,INDEX(PROTRA_capacity!H$3:H$1699,MATCH(CHP_check_vensim_data!$H102,PROTRA_capacity!$F$3:$F$1699,0))=0),"",
INDEX(PROTRA_capacity!H$3:H$1699,MATCH(CHP_check_vensim_data!$H102,PROTRA_capacity!$F$3:$F$1699,0))/INDEX(PROTRA_capacity!H$3:H$1699,MATCH(CHP_check_vensim_data!$I102,PROTRA_capacity!$F$3:$F$1699,0))
)))</f>
        <v/>
      </c>
      <c r="M102" s="16" t="str">
        <f>IF(AND(INDEX(PROTRA_capacity!I$3:I$1699,MATCH(CHP_check_vensim_data!$H102,PROTRA_capacity!$F$3:$F$1699,0))&lt;&gt;0,INDEX(PROTRA_capacity!I$3:I$1699,MATCH(CHP_check_vensim_data!$I102,PROTRA_capacity!$F$3:$F$1699,0))=0),"elec 0, heat not",
IF(AND(INDEX(PROTRA_capacity!I$3:I$1699,MATCH(CHP_check_vensim_data!$I102,PROTRA_capacity!$F$3:$F$1699,0))&lt;&gt;0,INDEX(PROTRA_capacity!I$3:I$1699,MATCH(CHP_check_vensim_data!$H102,PROTRA_capacity!$F$3:$F$1699,0))=0),"heat 0, elec not",
IF(AND(INDEX(PROTRA_capacity!I$3:I$1699,MATCH(CHP_check_vensim_data!$I102,PROTRA_capacity!$F$3:$F$1699,0))=0,INDEX(PROTRA_capacity!I$3:I$1699,MATCH(CHP_check_vensim_data!$H102,PROTRA_capacity!$F$3:$F$1699,0))=0),"",
INDEX(PROTRA_capacity!I$3:I$1699,MATCH(CHP_check_vensim_data!$H102,PROTRA_capacity!$F$3:$F$1699,0))/INDEX(PROTRA_capacity!I$3:I$1699,MATCH(CHP_check_vensim_data!$I102,PROTRA_capacity!$F$3:$F$1699,0))
)))</f>
        <v/>
      </c>
      <c r="N102" s="16" t="str">
        <f>IF(AND(INDEX(PROTRA_capacity!J$3:J$1699,MATCH(CHP_check_vensim_data!$H102,PROTRA_capacity!$F$3:$F$1699,0))&lt;&gt;0,INDEX(PROTRA_capacity!J$3:J$1699,MATCH(CHP_check_vensim_data!$I102,PROTRA_capacity!$F$3:$F$1699,0))=0),"elec 0, heat not",
IF(AND(INDEX(PROTRA_capacity!J$3:J$1699,MATCH(CHP_check_vensim_data!$I102,PROTRA_capacity!$F$3:$F$1699,0))&lt;&gt;0,INDEX(PROTRA_capacity!J$3:J$1699,MATCH(CHP_check_vensim_data!$H102,PROTRA_capacity!$F$3:$F$1699,0))=0),"heat 0, elec not",
IF(AND(INDEX(PROTRA_capacity!J$3:J$1699,MATCH(CHP_check_vensim_data!$I102,PROTRA_capacity!$F$3:$F$1699,0))=0,INDEX(PROTRA_capacity!J$3:J$1699,MATCH(CHP_check_vensim_data!$H102,PROTRA_capacity!$F$3:$F$1699,0))=0),"",
INDEX(PROTRA_capacity!J$3:J$1699,MATCH(CHP_check_vensim_data!$H102,PROTRA_capacity!$F$3:$F$1699,0))/INDEX(PROTRA_capacity!J$3:J$1699,MATCH(CHP_check_vensim_data!$I102,PROTRA_capacity!$F$3:$F$1699,0))
)))</f>
        <v/>
      </c>
      <c r="O102" s="16" t="str">
        <f>IF(AND(INDEX(PROTRA_capacity!K$3:K$1699,MATCH(CHP_check_vensim_data!$H102,PROTRA_capacity!$F$3:$F$1699,0))&lt;&gt;0,INDEX(PROTRA_capacity!K$3:K$1699,MATCH(CHP_check_vensim_data!$I102,PROTRA_capacity!$F$3:$F$1699,0))=0),"elec 0, heat not",
IF(AND(INDEX(PROTRA_capacity!K$3:K$1699,MATCH(CHP_check_vensim_data!$I102,PROTRA_capacity!$F$3:$F$1699,0))&lt;&gt;0,INDEX(PROTRA_capacity!K$3:K$1699,MATCH(CHP_check_vensim_data!$H102,PROTRA_capacity!$F$3:$F$1699,0))=0),"heat 0, elec not",
IF(AND(INDEX(PROTRA_capacity!K$3:K$1699,MATCH(CHP_check_vensim_data!$I102,PROTRA_capacity!$F$3:$F$1699,0))=0,INDEX(PROTRA_capacity!K$3:K$1699,MATCH(CHP_check_vensim_data!$H102,PROTRA_capacity!$F$3:$F$1699,0))=0),"",
INDEX(PROTRA_capacity!K$3:K$1699,MATCH(CHP_check_vensim_data!$H102,PROTRA_capacity!$F$3:$F$1699,0))/INDEX(PROTRA_capacity!K$3:K$1699,MATCH(CHP_check_vensim_data!$I102,PROTRA_capacity!$F$3:$F$1699,0))
)))</f>
        <v/>
      </c>
      <c r="P102" s="16" t="str">
        <f>IF(AND(INDEX(PROTRA_capacity!L$3:L$1699,MATCH(CHP_check_vensim_data!$H102,PROTRA_capacity!$F$3:$F$1699,0))&lt;&gt;0,INDEX(PROTRA_capacity!L$3:L$1699,MATCH(CHP_check_vensim_data!$I102,PROTRA_capacity!$F$3:$F$1699,0))=0),"elec 0, heat not",
IF(AND(INDEX(PROTRA_capacity!L$3:L$1699,MATCH(CHP_check_vensim_data!$I102,PROTRA_capacity!$F$3:$F$1699,0))&lt;&gt;0,INDEX(PROTRA_capacity!L$3:L$1699,MATCH(CHP_check_vensim_data!$H102,PROTRA_capacity!$F$3:$F$1699,0))=0),"heat 0, elec not",
IF(AND(INDEX(PROTRA_capacity!L$3:L$1699,MATCH(CHP_check_vensim_data!$I102,PROTRA_capacity!$F$3:$F$1699,0))=0,INDEX(PROTRA_capacity!L$3:L$1699,MATCH(CHP_check_vensim_data!$H102,PROTRA_capacity!$F$3:$F$1699,0))=0),"",
INDEX(PROTRA_capacity!L$3:L$1699,MATCH(CHP_check_vensim_data!$H102,PROTRA_capacity!$F$3:$F$1699,0))/INDEX(PROTRA_capacity!L$3:L$1699,MATCH(CHP_check_vensim_data!$I102,PROTRA_capacity!$F$3:$F$1699,0))
)))</f>
        <v/>
      </c>
      <c r="Q102" s="16" t="str">
        <f>IF(AND(INDEX(PROTRA_capacity!M$3:M$1699,MATCH(CHP_check_vensim_data!$H102,PROTRA_capacity!$F$3:$F$1699,0))&lt;&gt;0,INDEX(PROTRA_capacity!M$3:M$1699,MATCH(CHP_check_vensim_data!$I102,PROTRA_capacity!$F$3:$F$1699,0))=0),"elec 0, heat not",
IF(AND(INDEX(PROTRA_capacity!M$3:M$1699,MATCH(CHP_check_vensim_data!$I102,PROTRA_capacity!$F$3:$F$1699,0))&lt;&gt;0,INDEX(PROTRA_capacity!M$3:M$1699,MATCH(CHP_check_vensim_data!$H102,PROTRA_capacity!$F$3:$F$1699,0))=0),"heat 0, elec not",
IF(AND(INDEX(PROTRA_capacity!M$3:M$1699,MATCH(CHP_check_vensim_data!$I102,PROTRA_capacity!$F$3:$F$1699,0))=0,INDEX(PROTRA_capacity!M$3:M$1699,MATCH(CHP_check_vensim_data!$H102,PROTRA_capacity!$F$3:$F$1699,0))=0),"",
INDEX(PROTRA_capacity!M$3:M$1699,MATCH(CHP_check_vensim_data!$H102,PROTRA_capacity!$F$3:$F$1699,0))/INDEX(PROTRA_capacity!M$3:M$1699,MATCH(CHP_check_vensim_data!$I102,PROTRA_capacity!$F$3:$F$1699,0))
)))</f>
        <v/>
      </c>
      <c r="R102" s="16" t="str">
        <f>IF(AND(INDEX(PROTRA_capacity!N$3:N$1699,MATCH(CHP_check_vensim_data!$H102,PROTRA_capacity!$F$3:$F$1699,0))&lt;&gt;0,INDEX(PROTRA_capacity!N$3:N$1699,MATCH(CHP_check_vensim_data!$I102,PROTRA_capacity!$F$3:$F$1699,0))=0),"elec 0, heat not",
IF(AND(INDEX(PROTRA_capacity!N$3:N$1699,MATCH(CHP_check_vensim_data!$I102,PROTRA_capacity!$F$3:$F$1699,0))&lt;&gt;0,INDEX(PROTRA_capacity!N$3:N$1699,MATCH(CHP_check_vensim_data!$H102,PROTRA_capacity!$F$3:$F$1699,0))=0),"heat 0, elec not",
IF(AND(INDEX(PROTRA_capacity!N$3:N$1699,MATCH(CHP_check_vensim_data!$I102,PROTRA_capacity!$F$3:$F$1699,0))=0,INDEX(PROTRA_capacity!N$3:N$1699,MATCH(CHP_check_vensim_data!$H102,PROTRA_capacity!$F$3:$F$1699,0))=0),"",
INDEX(PROTRA_capacity!N$3:N$1699,MATCH(CHP_check_vensim_data!$H102,PROTRA_capacity!$F$3:$F$1699,0))/INDEX(PROTRA_capacity!N$3:N$1699,MATCH(CHP_check_vensim_data!$I102,PROTRA_capacity!$F$3:$F$1699,0))
)))</f>
        <v/>
      </c>
      <c r="S102" s="16" t="str">
        <f>IF(AND(INDEX(PROTRA_capacity!O$3:O$1699,MATCH(CHP_check_vensim_data!$H102,PROTRA_capacity!$F$3:$F$1699,0))&lt;&gt;0,INDEX(PROTRA_capacity!O$3:O$1699,MATCH(CHP_check_vensim_data!$I102,PROTRA_capacity!$F$3:$F$1699,0))=0),"elec 0, heat not",
IF(AND(INDEX(PROTRA_capacity!O$3:O$1699,MATCH(CHP_check_vensim_data!$I102,PROTRA_capacity!$F$3:$F$1699,0))&lt;&gt;0,INDEX(PROTRA_capacity!O$3:O$1699,MATCH(CHP_check_vensim_data!$H102,PROTRA_capacity!$F$3:$F$1699,0))=0),"heat 0, elec not",
IF(AND(INDEX(PROTRA_capacity!O$3:O$1699,MATCH(CHP_check_vensim_data!$I102,PROTRA_capacity!$F$3:$F$1699,0))=0,INDEX(PROTRA_capacity!O$3:O$1699,MATCH(CHP_check_vensim_data!$H102,PROTRA_capacity!$F$3:$F$1699,0))=0),"",
INDEX(PROTRA_capacity!O$3:O$1699,MATCH(CHP_check_vensim_data!$H102,PROTRA_capacity!$F$3:$F$1699,0))/INDEX(PROTRA_capacity!O$3:O$1699,MATCH(CHP_check_vensim_data!$I102,PROTRA_capacity!$F$3:$F$1699,0))
)))</f>
        <v/>
      </c>
      <c r="T102" s="16" t="str">
        <f>IF(AND(INDEX(PROTRA_capacity!P$3:P$1699,MATCH(CHP_check_vensim_data!$H102,PROTRA_capacity!$F$3:$F$1699,0))&lt;&gt;0,INDEX(PROTRA_capacity!P$3:P$1699,MATCH(CHP_check_vensim_data!$I102,PROTRA_capacity!$F$3:$F$1699,0))=0),"elec 0, heat not",
IF(AND(INDEX(PROTRA_capacity!P$3:P$1699,MATCH(CHP_check_vensim_data!$I102,PROTRA_capacity!$F$3:$F$1699,0))&lt;&gt;0,INDEX(PROTRA_capacity!P$3:P$1699,MATCH(CHP_check_vensim_data!$H102,PROTRA_capacity!$F$3:$F$1699,0))=0),"heat 0, elec not",
IF(AND(INDEX(PROTRA_capacity!P$3:P$1699,MATCH(CHP_check_vensim_data!$I102,PROTRA_capacity!$F$3:$F$1699,0))=0,INDEX(PROTRA_capacity!P$3:P$1699,MATCH(CHP_check_vensim_data!$H102,PROTRA_capacity!$F$3:$F$1699,0))=0),"",
INDEX(PROTRA_capacity!P$3:P$1699,MATCH(CHP_check_vensim_data!$H102,PROTRA_capacity!$F$3:$F$1699,0))/INDEX(PROTRA_capacity!P$3:P$1699,MATCH(CHP_check_vensim_data!$I102,PROTRA_capacity!$F$3:$F$1699,0))
)))</f>
        <v/>
      </c>
      <c r="U102" s="16" t="str">
        <f>IF(AND(INDEX(PROTRA_capacity!Q$3:Q$1699,MATCH(CHP_check_vensim_data!$H102,PROTRA_capacity!$F$3:$F$1699,0))&lt;&gt;0,INDEX(PROTRA_capacity!Q$3:Q$1699,MATCH(CHP_check_vensim_data!$I102,PROTRA_capacity!$F$3:$F$1699,0))=0),"elec 0, heat not",
IF(AND(INDEX(PROTRA_capacity!Q$3:Q$1699,MATCH(CHP_check_vensim_data!$I102,PROTRA_capacity!$F$3:$F$1699,0))&lt;&gt;0,INDEX(PROTRA_capacity!Q$3:Q$1699,MATCH(CHP_check_vensim_data!$H102,PROTRA_capacity!$F$3:$F$1699,0))=0),"heat 0, elec not",
IF(AND(INDEX(PROTRA_capacity!Q$3:Q$1699,MATCH(CHP_check_vensim_data!$I102,PROTRA_capacity!$F$3:$F$1699,0))=0,INDEX(PROTRA_capacity!Q$3:Q$1699,MATCH(CHP_check_vensim_data!$H102,PROTRA_capacity!$F$3:$F$1699,0))=0),"",
INDEX(PROTRA_capacity!Q$3:Q$1699,MATCH(CHP_check_vensim_data!$H102,PROTRA_capacity!$F$3:$F$1699,0))/INDEX(PROTRA_capacity!Q$3:Q$1699,MATCH(CHP_check_vensim_data!$I102,PROTRA_capacity!$F$3:$F$1699,0))
)))</f>
        <v/>
      </c>
      <c r="V102" s="16" t="str">
        <f>IF(AND(INDEX(PROTRA_capacity!R$3:R$1699,MATCH(CHP_check_vensim_data!$H102,PROTRA_capacity!$F$3:$F$1699,0))&lt;&gt;0,INDEX(PROTRA_capacity!R$3:R$1699,MATCH(CHP_check_vensim_data!$I102,PROTRA_capacity!$F$3:$F$1699,0))=0),"elec 0, heat not",
IF(AND(INDEX(PROTRA_capacity!R$3:R$1699,MATCH(CHP_check_vensim_data!$I102,PROTRA_capacity!$F$3:$F$1699,0))&lt;&gt;0,INDEX(PROTRA_capacity!R$3:R$1699,MATCH(CHP_check_vensim_data!$H102,PROTRA_capacity!$F$3:$F$1699,0))=0),"heat 0, elec not",
IF(AND(INDEX(PROTRA_capacity!R$3:R$1699,MATCH(CHP_check_vensim_data!$I102,PROTRA_capacity!$F$3:$F$1699,0))=0,INDEX(PROTRA_capacity!R$3:R$1699,MATCH(CHP_check_vensim_data!$H102,PROTRA_capacity!$F$3:$F$1699,0))=0),"",
INDEX(PROTRA_capacity!R$3:R$1699,MATCH(CHP_check_vensim_data!$H102,PROTRA_capacity!$F$3:$F$1699,0))/INDEX(PROTRA_capacity!R$3:R$1699,MATCH(CHP_check_vensim_data!$I102,PROTRA_capacity!$F$3:$F$1699,0))
)))</f>
        <v/>
      </c>
      <c r="W102" s="16" t="str">
        <f>IF(AND(INDEX(PROTRA_capacity!S$3:S$1699,MATCH(CHP_check_vensim_data!$H102,PROTRA_capacity!$F$3:$F$1699,0))&lt;&gt;0,INDEX(PROTRA_capacity!S$3:S$1699,MATCH(CHP_check_vensim_data!$I102,PROTRA_capacity!$F$3:$F$1699,0))=0),"elec 0, heat not",
IF(AND(INDEX(PROTRA_capacity!S$3:S$1699,MATCH(CHP_check_vensim_data!$I102,PROTRA_capacity!$F$3:$F$1699,0))&lt;&gt;0,INDEX(PROTRA_capacity!S$3:S$1699,MATCH(CHP_check_vensim_data!$H102,PROTRA_capacity!$F$3:$F$1699,0))=0),"heat 0, elec not",
IF(AND(INDEX(PROTRA_capacity!S$3:S$1699,MATCH(CHP_check_vensim_data!$I102,PROTRA_capacity!$F$3:$F$1699,0))=0,INDEX(PROTRA_capacity!S$3:S$1699,MATCH(CHP_check_vensim_data!$H102,PROTRA_capacity!$F$3:$F$1699,0))=0),"",
INDEX(PROTRA_capacity!S$3:S$1699,MATCH(CHP_check_vensim_data!$H102,PROTRA_capacity!$F$3:$F$1699,0))/INDEX(PROTRA_capacity!S$3:S$1699,MATCH(CHP_check_vensim_data!$I102,PROTRA_capacity!$F$3:$F$1699,0))
)))</f>
        <v/>
      </c>
      <c r="X102" s="16" t="str">
        <f>IF(AND(INDEX(PROTRA_capacity!T$3:T$1699,MATCH(CHP_check_vensim_data!$H102,PROTRA_capacity!$F$3:$F$1699,0))&lt;&gt;0,INDEX(PROTRA_capacity!T$3:T$1699,MATCH(CHP_check_vensim_data!$I102,PROTRA_capacity!$F$3:$F$1699,0))=0),"elec 0, heat not",
IF(AND(INDEX(PROTRA_capacity!T$3:T$1699,MATCH(CHP_check_vensim_data!$I102,PROTRA_capacity!$F$3:$F$1699,0))&lt;&gt;0,INDEX(PROTRA_capacity!T$3:T$1699,MATCH(CHP_check_vensim_data!$H102,PROTRA_capacity!$F$3:$F$1699,0))=0),"heat 0, elec not",
IF(AND(INDEX(PROTRA_capacity!T$3:T$1699,MATCH(CHP_check_vensim_data!$I102,PROTRA_capacity!$F$3:$F$1699,0))=0,INDEX(PROTRA_capacity!T$3:T$1699,MATCH(CHP_check_vensim_data!$H102,PROTRA_capacity!$F$3:$F$1699,0))=0),"",
INDEX(PROTRA_capacity!T$3:T$1699,MATCH(CHP_check_vensim_data!$H102,PROTRA_capacity!$F$3:$F$1699,0))/INDEX(PROTRA_capacity!T$3:T$1699,MATCH(CHP_check_vensim_data!$I102,PROTRA_capacity!$F$3:$F$1699,0))
)))</f>
        <v/>
      </c>
      <c r="Y102" s="16" t="str">
        <f>IF(AND(INDEX(PROTRA_capacity!U$3:U$1699,MATCH(CHP_check_vensim_data!$H102,PROTRA_capacity!$F$3:$F$1699,0))&lt;&gt;0,INDEX(PROTRA_capacity!U$3:U$1699,MATCH(CHP_check_vensim_data!$I102,PROTRA_capacity!$F$3:$F$1699,0))=0),"elec 0, heat not",
IF(AND(INDEX(PROTRA_capacity!U$3:U$1699,MATCH(CHP_check_vensim_data!$I102,PROTRA_capacity!$F$3:$F$1699,0))&lt;&gt;0,INDEX(PROTRA_capacity!U$3:U$1699,MATCH(CHP_check_vensim_data!$H102,PROTRA_capacity!$F$3:$F$1699,0))=0),"heat 0, elec not",
IF(AND(INDEX(PROTRA_capacity!U$3:U$1699,MATCH(CHP_check_vensim_data!$I102,PROTRA_capacity!$F$3:$F$1699,0))=0,INDEX(PROTRA_capacity!U$3:U$1699,MATCH(CHP_check_vensim_data!$H102,PROTRA_capacity!$F$3:$F$1699,0))=0),"",
INDEX(PROTRA_capacity!U$3:U$1699,MATCH(CHP_check_vensim_data!$H102,PROTRA_capacity!$F$3:$F$1699,0))/INDEX(PROTRA_capacity!U$3:U$1699,MATCH(CHP_check_vensim_data!$I102,PROTRA_capacity!$F$3:$F$1699,0))
)))</f>
        <v/>
      </c>
      <c r="Z102" s="72" t="e">
        <f t="shared" si="40"/>
        <v>#DIV/0!</v>
      </c>
    </row>
    <row r="104" spans="1:26" ht="15" thickBot="1" x14ac:dyDescent="0.4"/>
    <row r="105" spans="1:26" x14ac:dyDescent="0.35">
      <c r="A105" s="13"/>
      <c r="E105" s="13"/>
      <c r="G105" s="13"/>
      <c r="H105" s="13"/>
      <c r="I105" s="13" t="s">
        <v>187</v>
      </c>
      <c r="J105" s="18">
        <v>2005</v>
      </c>
      <c r="K105" s="18">
        <v>2006</v>
      </c>
      <c r="L105" s="18">
        <v>2007</v>
      </c>
      <c r="M105" s="18">
        <v>2008</v>
      </c>
      <c r="N105" s="18">
        <v>2009</v>
      </c>
      <c r="O105" s="18">
        <v>2010</v>
      </c>
      <c r="P105" s="18">
        <v>2011</v>
      </c>
      <c r="Q105" s="18">
        <v>2012</v>
      </c>
      <c r="R105" s="18">
        <v>2013</v>
      </c>
      <c r="S105" s="18">
        <v>2014</v>
      </c>
      <c r="T105" s="19">
        <v>2015</v>
      </c>
      <c r="U105" s="18">
        <v>2016</v>
      </c>
      <c r="V105" s="18">
        <v>2017</v>
      </c>
      <c r="W105" s="18">
        <v>2018</v>
      </c>
      <c r="X105" s="18">
        <v>2019</v>
      </c>
      <c r="Y105" s="18">
        <v>2020</v>
      </c>
    </row>
    <row r="106" spans="1:26" x14ac:dyDescent="0.35">
      <c r="I106" s="2" t="s">
        <v>0</v>
      </c>
      <c r="J106" s="16" t="e">
        <f t="shared" ref="J106:Y115" si="56">AVERAGEIF($E$13:$E$102,$I106,J$13:J$102)</f>
        <v>#REF!</v>
      </c>
      <c r="K106" s="16">
        <f t="shared" si="56"/>
        <v>2.633021416377729</v>
      </c>
      <c r="L106" s="16">
        <f t="shared" si="56"/>
        <v>2.4414008155871039</v>
      </c>
      <c r="M106" s="16">
        <f t="shared" si="56"/>
        <v>2.3315264595693499</v>
      </c>
      <c r="N106" s="16">
        <f t="shared" si="56"/>
        <v>2.3056050038761908</v>
      </c>
      <c r="O106" s="16">
        <f t="shared" si="56"/>
        <v>2.5324948829605942</v>
      </c>
      <c r="P106" s="16">
        <f t="shared" si="56"/>
        <v>2.4028631086794596</v>
      </c>
      <c r="Q106" s="16">
        <f t="shared" si="56"/>
        <v>2.3734074362817057</v>
      </c>
      <c r="R106" s="16">
        <f t="shared" si="56"/>
        <v>2.4676499542998434</v>
      </c>
      <c r="S106" s="16">
        <f t="shared" si="56"/>
        <v>2.4906528951253262</v>
      </c>
      <c r="T106" s="20">
        <f t="shared" si="56"/>
        <v>2.2699440093027685</v>
      </c>
      <c r="U106" s="16">
        <f t="shared" si="56"/>
        <v>2.3187879414847976</v>
      </c>
      <c r="V106" s="16">
        <f t="shared" si="56"/>
        <v>2.2442773875927511</v>
      </c>
      <c r="W106" s="16">
        <f t="shared" si="56"/>
        <v>2.2765569066429672</v>
      </c>
      <c r="X106" s="16">
        <f t="shared" si="56"/>
        <v>2.2580379436667344</v>
      </c>
      <c r="Y106" s="16">
        <f t="shared" si="56"/>
        <v>2.2487041149251863</v>
      </c>
      <c r="Z106" s="70">
        <f t="shared" ref="Z106:Z115" si="57">AVERAGE(W106:Y106)</f>
        <v>2.2610996550782958</v>
      </c>
    </row>
    <row r="107" spans="1:26" hidden="1" x14ac:dyDescent="0.35">
      <c r="I107" s="2" t="s">
        <v>1</v>
      </c>
      <c r="J107" s="16" t="e">
        <f t="shared" si="56"/>
        <v>#REF!</v>
      </c>
      <c r="K107" s="16" t="e">
        <f t="shared" si="56"/>
        <v>#DIV/0!</v>
      </c>
      <c r="L107" s="16" t="e">
        <f t="shared" si="56"/>
        <v>#DIV/0!</v>
      </c>
      <c r="M107" s="16" t="e">
        <f t="shared" si="56"/>
        <v>#DIV/0!</v>
      </c>
      <c r="N107" s="16" t="e">
        <f t="shared" si="56"/>
        <v>#DIV/0!</v>
      </c>
      <c r="O107" s="16" t="e">
        <f t="shared" si="56"/>
        <v>#DIV/0!</v>
      </c>
      <c r="P107" s="16" t="e">
        <f t="shared" si="56"/>
        <v>#DIV/0!</v>
      </c>
      <c r="Q107" s="16" t="e">
        <f t="shared" si="56"/>
        <v>#DIV/0!</v>
      </c>
      <c r="R107" s="16" t="e">
        <f t="shared" si="56"/>
        <v>#DIV/0!</v>
      </c>
      <c r="S107" s="16" t="e">
        <f t="shared" si="56"/>
        <v>#DIV/0!</v>
      </c>
      <c r="T107" s="20" t="e">
        <f t="shared" si="56"/>
        <v>#DIV/0!</v>
      </c>
      <c r="U107" s="16" t="e">
        <f t="shared" si="56"/>
        <v>#DIV/0!</v>
      </c>
      <c r="V107" s="16" t="e">
        <f t="shared" si="56"/>
        <v>#DIV/0!</v>
      </c>
      <c r="W107" s="16" t="e">
        <f t="shared" si="56"/>
        <v>#DIV/0!</v>
      </c>
      <c r="X107" s="16" t="e">
        <f t="shared" si="56"/>
        <v>#DIV/0!</v>
      </c>
      <c r="Y107" s="16" t="e">
        <f t="shared" si="56"/>
        <v>#DIV/0!</v>
      </c>
      <c r="Z107" s="70" t="e">
        <f t="shared" si="57"/>
        <v>#DIV/0!</v>
      </c>
    </row>
    <row r="108" spans="1:26" x14ac:dyDescent="0.35">
      <c r="I108" s="2" t="s">
        <v>2</v>
      </c>
      <c r="J108" s="16" t="e">
        <f t="shared" si="56"/>
        <v>#REF!</v>
      </c>
      <c r="K108" s="16" t="e">
        <f t="shared" si="56"/>
        <v>#DIV/0!</v>
      </c>
      <c r="L108" s="16" t="e">
        <f t="shared" si="56"/>
        <v>#DIV/0!</v>
      </c>
      <c r="M108" s="16" t="e">
        <f t="shared" si="56"/>
        <v>#DIV/0!</v>
      </c>
      <c r="N108" s="16" t="e">
        <f t="shared" si="56"/>
        <v>#DIV/0!</v>
      </c>
      <c r="O108" s="16" t="e">
        <f t="shared" si="56"/>
        <v>#DIV/0!</v>
      </c>
      <c r="P108" s="16" t="e">
        <f t="shared" si="56"/>
        <v>#DIV/0!</v>
      </c>
      <c r="Q108" s="16" t="e">
        <f t="shared" si="56"/>
        <v>#DIV/0!</v>
      </c>
      <c r="R108" s="16" t="e">
        <f t="shared" si="56"/>
        <v>#DIV/0!</v>
      </c>
      <c r="S108" s="16" t="e">
        <f t="shared" si="56"/>
        <v>#DIV/0!</v>
      </c>
      <c r="T108" s="20" t="e">
        <f t="shared" si="56"/>
        <v>#DIV/0!</v>
      </c>
      <c r="U108" s="16" t="e">
        <f t="shared" si="56"/>
        <v>#DIV/0!</v>
      </c>
      <c r="V108" s="16" t="e">
        <f t="shared" si="56"/>
        <v>#DIV/0!</v>
      </c>
      <c r="W108" s="16" t="e">
        <f t="shared" si="56"/>
        <v>#DIV/0!</v>
      </c>
      <c r="X108" s="16" t="e">
        <f t="shared" si="56"/>
        <v>#DIV/0!</v>
      </c>
      <c r="Y108" s="16" t="e">
        <f t="shared" si="56"/>
        <v>#DIV/0!</v>
      </c>
      <c r="Z108" s="70" t="e">
        <f t="shared" si="57"/>
        <v>#DIV/0!</v>
      </c>
    </row>
    <row r="109" spans="1:26" x14ac:dyDescent="0.35">
      <c r="I109" s="2" t="s">
        <v>3</v>
      </c>
      <c r="J109" s="16" t="e">
        <f t="shared" si="56"/>
        <v>#REF!</v>
      </c>
      <c r="K109" s="16">
        <f t="shared" si="56"/>
        <v>2.2163543065189066</v>
      </c>
      <c r="L109" s="16">
        <f t="shared" si="56"/>
        <v>1.9248071205573116</v>
      </c>
      <c r="M109" s="16">
        <f t="shared" si="56"/>
        <v>1.8941435800577744</v>
      </c>
      <c r="N109" s="16">
        <f t="shared" si="56"/>
        <v>2.4208892555975345</v>
      </c>
      <c r="O109" s="16">
        <f t="shared" si="56"/>
        <v>1.4128011882206459</v>
      </c>
      <c r="P109" s="16">
        <f t="shared" si="56"/>
        <v>1.2854521839296673</v>
      </c>
      <c r="Q109" s="16">
        <f t="shared" si="56"/>
        <v>1.2700351648352752</v>
      </c>
      <c r="R109" s="16">
        <f t="shared" si="56"/>
        <v>1.1174326711659508</v>
      </c>
      <c r="S109" s="16">
        <f t="shared" si="56"/>
        <v>1.1460972875547681</v>
      </c>
      <c r="T109" s="20">
        <f t="shared" si="56"/>
        <v>1.1592967547003694</v>
      </c>
      <c r="U109" s="16">
        <f t="shared" si="56"/>
        <v>1.232721282152498</v>
      </c>
      <c r="V109" s="16">
        <f t="shared" si="56"/>
        <v>1.1439284721377794</v>
      </c>
      <c r="W109" s="16">
        <f t="shared" si="56"/>
        <v>1.0489157740881063</v>
      </c>
      <c r="X109" s="16">
        <f t="shared" si="56"/>
        <v>0.9649139841211426</v>
      </c>
      <c r="Y109" s="16">
        <f t="shared" si="56"/>
        <v>0.92553610302789924</v>
      </c>
      <c r="Z109" s="70">
        <f t="shared" si="57"/>
        <v>0.97978862041238279</v>
      </c>
    </row>
    <row r="110" spans="1:26" hidden="1" x14ac:dyDescent="0.35">
      <c r="I110" s="2" t="s">
        <v>4</v>
      </c>
      <c r="J110" s="16" t="e">
        <f t="shared" si="56"/>
        <v>#REF!</v>
      </c>
      <c r="K110" s="16" t="e">
        <f t="shared" si="56"/>
        <v>#DIV/0!</v>
      </c>
      <c r="L110" s="16" t="e">
        <f t="shared" si="56"/>
        <v>#DIV/0!</v>
      </c>
      <c r="M110" s="16" t="e">
        <f t="shared" si="56"/>
        <v>#DIV/0!</v>
      </c>
      <c r="N110" s="16" t="e">
        <f t="shared" si="56"/>
        <v>#DIV/0!</v>
      </c>
      <c r="O110" s="16" t="e">
        <f t="shared" si="56"/>
        <v>#DIV/0!</v>
      </c>
      <c r="P110" s="16" t="e">
        <f t="shared" si="56"/>
        <v>#DIV/0!</v>
      </c>
      <c r="Q110" s="16" t="e">
        <f t="shared" si="56"/>
        <v>#DIV/0!</v>
      </c>
      <c r="R110" s="16" t="e">
        <f t="shared" si="56"/>
        <v>#DIV/0!</v>
      </c>
      <c r="S110" s="16" t="e">
        <f t="shared" si="56"/>
        <v>#DIV/0!</v>
      </c>
      <c r="T110" s="20" t="e">
        <f t="shared" si="56"/>
        <v>#DIV/0!</v>
      </c>
      <c r="U110" s="16" t="e">
        <f t="shared" si="56"/>
        <v>#DIV/0!</v>
      </c>
      <c r="V110" s="16" t="e">
        <f t="shared" si="56"/>
        <v>#DIV/0!</v>
      </c>
      <c r="W110" s="16" t="e">
        <f t="shared" si="56"/>
        <v>#DIV/0!</v>
      </c>
      <c r="X110" s="16" t="e">
        <f t="shared" si="56"/>
        <v>#DIV/0!</v>
      </c>
      <c r="Y110" s="16" t="e">
        <f t="shared" si="56"/>
        <v>#DIV/0!</v>
      </c>
      <c r="Z110" s="70" t="e">
        <f t="shared" si="57"/>
        <v>#DIV/0!</v>
      </c>
    </row>
    <row r="111" spans="1:26" x14ac:dyDescent="0.35">
      <c r="I111" s="2" t="s">
        <v>5</v>
      </c>
      <c r="J111" s="16" t="e">
        <f t="shared" si="56"/>
        <v>#REF!</v>
      </c>
      <c r="K111" s="16">
        <f t="shared" si="56"/>
        <v>2.3054380910249841</v>
      </c>
      <c r="L111" s="16">
        <f t="shared" si="56"/>
        <v>2.1666713083513032</v>
      </c>
      <c r="M111" s="16">
        <f t="shared" si="56"/>
        <v>2.1312384179718764</v>
      </c>
      <c r="N111" s="16">
        <f t="shared" si="56"/>
        <v>2.0032472152340643</v>
      </c>
      <c r="O111" s="16">
        <f t="shared" si="56"/>
        <v>2.0342864204454956</v>
      </c>
      <c r="P111" s="16">
        <f t="shared" si="56"/>
        <v>2.0007657615768704</v>
      </c>
      <c r="Q111" s="16">
        <f t="shared" si="56"/>
        <v>1.9603293822123184</v>
      </c>
      <c r="R111" s="16">
        <f t="shared" si="56"/>
        <v>1.7651952252040004</v>
      </c>
      <c r="S111" s="16">
        <f t="shared" si="56"/>
        <v>1.6746123465573908</v>
      </c>
      <c r="T111" s="20">
        <f t="shared" si="56"/>
        <v>1.6221434220625237</v>
      </c>
      <c r="U111" s="16">
        <f t="shared" si="56"/>
        <v>1.5918633532119231</v>
      </c>
      <c r="V111" s="16">
        <f t="shared" si="56"/>
        <v>1.5576094580288746</v>
      </c>
      <c r="W111" s="16">
        <f t="shared" si="56"/>
        <v>1.5990941633327098</v>
      </c>
      <c r="X111" s="16">
        <f t="shared" si="56"/>
        <v>1.4172094126343211</v>
      </c>
      <c r="Y111" s="16">
        <f t="shared" si="56"/>
        <v>1.3894383261545065</v>
      </c>
      <c r="Z111" s="70">
        <f t="shared" si="57"/>
        <v>1.4685806340405125</v>
      </c>
    </row>
    <row r="112" spans="1:26" hidden="1" x14ac:dyDescent="0.35">
      <c r="I112" s="2" t="s">
        <v>6</v>
      </c>
      <c r="J112" s="16" t="e">
        <f t="shared" si="56"/>
        <v>#REF!</v>
      </c>
      <c r="K112" s="16" t="e">
        <f t="shared" si="56"/>
        <v>#DIV/0!</v>
      </c>
      <c r="L112" s="16" t="e">
        <f t="shared" si="56"/>
        <v>#DIV/0!</v>
      </c>
      <c r="M112" s="16" t="e">
        <f t="shared" si="56"/>
        <v>#DIV/0!</v>
      </c>
      <c r="N112" s="16" t="e">
        <f t="shared" si="56"/>
        <v>#DIV/0!</v>
      </c>
      <c r="O112" s="16" t="e">
        <f t="shared" si="56"/>
        <v>#DIV/0!</v>
      </c>
      <c r="P112" s="16" t="e">
        <f t="shared" si="56"/>
        <v>#DIV/0!</v>
      </c>
      <c r="Q112" s="16" t="e">
        <f t="shared" si="56"/>
        <v>#DIV/0!</v>
      </c>
      <c r="R112" s="16" t="e">
        <f t="shared" si="56"/>
        <v>#DIV/0!</v>
      </c>
      <c r="S112" s="16" t="e">
        <f t="shared" si="56"/>
        <v>#DIV/0!</v>
      </c>
      <c r="T112" s="20" t="e">
        <f t="shared" si="56"/>
        <v>#DIV/0!</v>
      </c>
      <c r="U112" s="16" t="e">
        <f t="shared" si="56"/>
        <v>#DIV/0!</v>
      </c>
      <c r="V112" s="16" t="e">
        <f t="shared" si="56"/>
        <v>#DIV/0!</v>
      </c>
      <c r="W112" s="16" t="e">
        <f t="shared" si="56"/>
        <v>#DIV/0!</v>
      </c>
      <c r="X112" s="16" t="e">
        <f t="shared" si="56"/>
        <v>#DIV/0!</v>
      </c>
      <c r="Y112" s="16" t="e">
        <f t="shared" si="56"/>
        <v>#DIV/0!</v>
      </c>
      <c r="Z112" s="70" t="e">
        <f t="shared" si="57"/>
        <v>#DIV/0!</v>
      </c>
    </row>
    <row r="113" spans="9:26" x14ac:dyDescent="0.35">
      <c r="I113" s="2" t="s">
        <v>7</v>
      </c>
      <c r="J113" s="16" t="e">
        <f t="shared" si="56"/>
        <v>#REF!</v>
      </c>
      <c r="K113" s="16">
        <f t="shared" si="56"/>
        <v>5.8817247260277146</v>
      </c>
      <c r="L113" s="16">
        <f t="shared" si="56"/>
        <v>5.5247785186195912</v>
      </c>
      <c r="M113" s="16">
        <f t="shared" si="56"/>
        <v>5.7398054254000543</v>
      </c>
      <c r="N113" s="16">
        <f t="shared" si="56"/>
        <v>5.1260830408588465</v>
      </c>
      <c r="O113" s="16">
        <f t="shared" si="56"/>
        <v>5.3077518743631931</v>
      </c>
      <c r="P113" s="16">
        <f t="shared" si="56"/>
        <v>5.4571130690929426</v>
      </c>
      <c r="Q113" s="16">
        <f t="shared" si="56"/>
        <v>5.2828815868888039</v>
      </c>
      <c r="R113" s="16">
        <f t="shared" si="56"/>
        <v>5.0217886294995981</v>
      </c>
      <c r="S113" s="16">
        <f t="shared" si="56"/>
        <v>4.9989771318850291</v>
      </c>
      <c r="T113" s="20">
        <f t="shared" si="56"/>
        <v>4.9279031876097159</v>
      </c>
      <c r="U113" s="16">
        <f t="shared" si="56"/>
        <v>4.9092812389127776</v>
      </c>
      <c r="V113" s="16">
        <f t="shared" si="56"/>
        <v>5.1903966733663172</v>
      </c>
      <c r="W113" s="16">
        <f t="shared" si="56"/>
        <v>5.0323054149797075</v>
      </c>
      <c r="X113" s="16">
        <f t="shared" si="56"/>
        <v>4.8741925553229777</v>
      </c>
      <c r="Y113" s="16">
        <f t="shared" si="56"/>
        <v>4.9202066396491837</v>
      </c>
      <c r="Z113" s="70">
        <f t="shared" si="57"/>
        <v>4.942234869983956</v>
      </c>
    </row>
    <row r="114" spans="9:26" x14ac:dyDescent="0.35">
      <c r="I114" s="2" t="s">
        <v>8</v>
      </c>
      <c r="J114" s="16" t="e">
        <f t="shared" si="56"/>
        <v>#REF!</v>
      </c>
      <c r="K114" s="16">
        <f t="shared" si="56"/>
        <v>1.4809092032108615</v>
      </c>
      <c r="L114" s="16">
        <f t="shared" si="56"/>
        <v>1.6642114079174368</v>
      </c>
      <c r="M114" s="16">
        <f t="shared" si="56"/>
        <v>1.400125671843198</v>
      </c>
      <c r="N114" s="16">
        <f t="shared" si="56"/>
        <v>1.4639566901126781</v>
      </c>
      <c r="O114" s="16">
        <f t="shared" si="56"/>
        <v>1.4534871987727422</v>
      </c>
      <c r="P114" s="16">
        <f t="shared" si="56"/>
        <v>1.4590981703253869</v>
      </c>
      <c r="Q114" s="16">
        <f t="shared" si="56"/>
        <v>1.5311953962015021</v>
      </c>
      <c r="R114" s="16">
        <f t="shared" si="56"/>
        <v>1.5539218142299804</v>
      </c>
      <c r="S114" s="16">
        <f t="shared" si="56"/>
        <v>1.5194260699737361</v>
      </c>
      <c r="T114" s="20">
        <f t="shared" si="56"/>
        <v>1.5047633123710524</v>
      </c>
      <c r="U114" s="16">
        <f t="shared" si="56"/>
        <v>1.391093388435156</v>
      </c>
      <c r="V114" s="16">
        <f t="shared" si="56"/>
        <v>1.3700850836135492</v>
      </c>
      <c r="W114" s="16">
        <f t="shared" si="56"/>
        <v>1.3038362535979988</v>
      </c>
      <c r="X114" s="16">
        <f t="shared" si="56"/>
        <v>1.3780271889853251</v>
      </c>
      <c r="Y114" s="16">
        <f t="shared" si="56"/>
        <v>1.375331592045109</v>
      </c>
      <c r="Z114" s="70">
        <f t="shared" si="57"/>
        <v>1.3523983448761443</v>
      </c>
    </row>
    <row r="115" spans="9:26" ht="15" hidden="1" thickBot="1" x14ac:dyDescent="0.4">
      <c r="I115" s="2" t="s">
        <v>9</v>
      </c>
      <c r="J115" s="16" t="e">
        <f t="shared" si="56"/>
        <v>#REF!</v>
      </c>
      <c r="K115" s="16" t="e">
        <f t="shared" si="56"/>
        <v>#DIV/0!</v>
      </c>
      <c r="L115" s="16" t="e">
        <f t="shared" si="56"/>
        <v>#DIV/0!</v>
      </c>
      <c r="M115" s="16" t="e">
        <f t="shared" si="56"/>
        <v>#DIV/0!</v>
      </c>
      <c r="N115" s="16" t="e">
        <f t="shared" si="56"/>
        <v>#DIV/0!</v>
      </c>
      <c r="O115" s="16" t="e">
        <f t="shared" si="56"/>
        <v>#DIV/0!</v>
      </c>
      <c r="P115" s="16" t="e">
        <f t="shared" si="56"/>
        <v>#DIV/0!</v>
      </c>
      <c r="Q115" s="16" t="e">
        <f t="shared" si="56"/>
        <v>#DIV/0!</v>
      </c>
      <c r="R115" s="16" t="e">
        <f t="shared" si="56"/>
        <v>#DIV/0!</v>
      </c>
      <c r="S115" s="16" t="e">
        <f t="shared" si="56"/>
        <v>#DIV/0!</v>
      </c>
      <c r="T115" s="21" t="e">
        <f t="shared" si="56"/>
        <v>#DIV/0!</v>
      </c>
      <c r="U115" s="16" t="e">
        <f t="shared" si="56"/>
        <v>#DIV/0!</v>
      </c>
      <c r="V115" s="16" t="e">
        <f t="shared" si="56"/>
        <v>#DIV/0!</v>
      </c>
      <c r="W115" s="16" t="e">
        <f t="shared" si="56"/>
        <v>#DIV/0!</v>
      </c>
      <c r="X115" s="16" t="e">
        <f t="shared" si="56"/>
        <v>#DIV/0!</v>
      </c>
      <c r="Y115" s="16" t="e">
        <f t="shared" si="56"/>
        <v>#DIV/0!</v>
      </c>
      <c r="Z115" s="70" t="e">
        <f t="shared" si="57"/>
        <v>#DIV/0!</v>
      </c>
    </row>
    <row r="117" spans="9:26" x14ac:dyDescent="0.35">
      <c r="J117" s="13" t="s">
        <v>188</v>
      </c>
      <c r="K117" s="17"/>
      <c r="L117" s="17"/>
    </row>
  </sheetData>
  <autoFilter ref="A2:AA102" xr:uid="{00000000-0009-0000-0000-000003000000}"/>
  <conditionalFormatting sqref="J106:Y115">
    <cfRule type="colorScale" priority="1">
      <colorScale>
        <cfvo type="num" val="0"/>
        <cfvo type="num" val="1"/>
        <cfvo type="num" val="5"/>
        <color rgb="FFF8696B"/>
        <color rgb="FFFFEB84"/>
        <color rgb="FF63BE7B"/>
      </colorScale>
    </cfRule>
  </conditionalFormatting>
  <conditionalFormatting sqref="Z103:Z115 J3:Z102">
    <cfRule type="colorScale" priority="10">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high="1" low="1" last="1" xr2:uid="{00000000-0003-0000-0300-000000000000}">
          <x14:colorSeries rgb="FF376092"/>
          <x14:colorNegative rgb="FFD00000"/>
          <x14:colorAxis rgb="FF000000"/>
          <x14:colorMarkers rgb="FFD00000"/>
          <x14:colorFirst rgb="FFD00000"/>
          <x14:colorLast rgb="FFD00000"/>
          <x14:colorHigh rgb="FFD00000"/>
          <x14:colorLow rgb="FFD00000"/>
          <x14:sparklines>
            <x14:sparkline>
              <xm:f>CHP_check_vensim_data!J13:Z13</xm:f>
              <xm:sqref>AA13</xm:sqref>
            </x14:sparkline>
            <x14:sparkline>
              <xm:f>CHP_check_vensim_data!J14:Z14</xm:f>
              <xm:sqref>AA14</xm:sqref>
            </x14:sparkline>
            <x14:sparkline>
              <xm:f>CHP_check_vensim_data!J15:Z15</xm:f>
              <xm:sqref>AA15</xm:sqref>
            </x14:sparkline>
            <x14:sparkline>
              <xm:f>CHP_check_vensim_data!J16:Z16</xm:f>
              <xm:sqref>AA16</xm:sqref>
            </x14:sparkline>
            <x14:sparkline>
              <xm:f>CHP_check_vensim_data!J17:Z17</xm:f>
              <xm:sqref>AA17</xm:sqref>
            </x14:sparkline>
            <x14:sparkline>
              <xm:f>CHP_check_vensim_data!J18:Z18</xm:f>
              <xm:sqref>AA18</xm:sqref>
            </x14:sparkline>
            <x14:sparkline>
              <xm:f>CHP_check_vensim_data!J19:Z19</xm:f>
              <xm:sqref>AA19</xm:sqref>
            </x14:sparkline>
            <x14:sparkline>
              <xm:f>CHP_check_vensim_data!J20:Z20</xm:f>
              <xm:sqref>AA20</xm:sqref>
            </x14:sparkline>
            <x14:sparkline>
              <xm:f>CHP_check_vensim_data!J21:Z21</xm:f>
              <xm:sqref>AA21</xm:sqref>
            </x14:sparkline>
            <x14:sparkline>
              <xm:f>CHP_check_vensim_data!J22:Z22</xm:f>
              <xm:sqref>AA22</xm:sqref>
            </x14:sparkline>
            <x14:sparkline>
              <xm:f>CHP_check_vensim_data!J23:Z23</xm:f>
              <xm:sqref>AA23</xm:sqref>
            </x14:sparkline>
            <x14:sparkline>
              <xm:f>CHP_check_vensim_data!J24:Z24</xm:f>
              <xm:sqref>AA24</xm:sqref>
            </x14:sparkline>
            <x14:sparkline>
              <xm:f>CHP_check_vensim_data!J25:Z25</xm:f>
              <xm:sqref>AA25</xm:sqref>
            </x14:sparkline>
            <x14:sparkline>
              <xm:f>CHP_check_vensim_data!J26:Z26</xm:f>
              <xm:sqref>AA26</xm:sqref>
            </x14:sparkline>
            <x14:sparkline>
              <xm:f>CHP_check_vensim_data!J27:Z27</xm:f>
              <xm:sqref>AA27</xm:sqref>
            </x14:sparkline>
            <x14:sparkline>
              <xm:f>CHP_check_vensim_data!J28:Z28</xm:f>
              <xm:sqref>AA28</xm:sqref>
            </x14:sparkline>
            <x14:sparkline>
              <xm:f>CHP_check_vensim_data!J29:Z29</xm:f>
              <xm:sqref>AA29</xm:sqref>
            </x14:sparkline>
            <x14:sparkline>
              <xm:f>CHP_check_vensim_data!J30:Z30</xm:f>
              <xm:sqref>AA30</xm:sqref>
            </x14:sparkline>
            <x14:sparkline>
              <xm:f>CHP_check_vensim_data!J31:Z31</xm:f>
              <xm:sqref>AA31</xm:sqref>
            </x14:sparkline>
            <x14:sparkline>
              <xm:f>CHP_check_vensim_data!J32:Z32</xm:f>
              <xm:sqref>AA32</xm:sqref>
            </x14:sparkline>
            <x14:sparkline>
              <xm:f>CHP_check_vensim_data!J33:Z33</xm:f>
              <xm:sqref>AA33</xm:sqref>
            </x14:sparkline>
            <x14:sparkline>
              <xm:f>CHP_check_vensim_data!J34:Z34</xm:f>
              <xm:sqref>AA34</xm:sqref>
            </x14:sparkline>
            <x14:sparkline>
              <xm:f>CHP_check_vensim_data!J35:Z35</xm:f>
              <xm:sqref>AA35</xm:sqref>
            </x14:sparkline>
            <x14:sparkline>
              <xm:f>CHP_check_vensim_data!J36:Z36</xm:f>
              <xm:sqref>AA36</xm:sqref>
            </x14:sparkline>
            <x14:sparkline>
              <xm:f>CHP_check_vensim_data!J37:Z37</xm:f>
              <xm:sqref>AA37</xm:sqref>
            </x14:sparkline>
            <x14:sparkline>
              <xm:f>CHP_check_vensim_data!J38:Z38</xm:f>
              <xm:sqref>AA38</xm:sqref>
            </x14:sparkline>
            <x14:sparkline>
              <xm:f>CHP_check_vensim_data!J39:Z39</xm:f>
              <xm:sqref>AA39</xm:sqref>
            </x14:sparkline>
            <x14:sparkline>
              <xm:f>CHP_check_vensim_data!J40:Z40</xm:f>
              <xm:sqref>AA40</xm:sqref>
            </x14:sparkline>
            <x14:sparkline>
              <xm:f>CHP_check_vensim_data!J41:Z41</xm:f>
              <xm:sqref>AA41</xm:sqref>
            </x14:sparkline>
            <x14:sparkline>
              <xm:f>CHP_check_vensim_data!J42:Z42</xm:f>
              <xm:sqref>AA42</xm:sqref>
            </x14:sparkline>
            <x14:sparkline>
              <xm:f>CHP_check_vensim_data!J43:Z43</xm:f>
              <xm:sqref>AA43</xm:sqref>
            </x14:sparkline>
            <x14:sparkline>
              <xm:f>CHP_check_vensim_data!J44:Z44</xm:f>
              <xm:sqref>AA44</xm:sqref>
            </x14:sparkline>
            <x14:sparkline>
              <xm:f>CHP_check_vensim_data!J45:Z45</xm:f>
              <xm:sqref>AA45</xm:sqref>
            </x14:sparkline>
            <x14:sparkline>
              <xm:f>CHP_check_vensim_data!J46:Z46</xm:f>
              <xm:sqref>AA46</xm:sqref>
            </x14:sparkline>
            <x14:sparkline>
              <xm:f>CHP_check_vensim_data!J47:Z47</xm:f>
              <xm:sqref>AA47</xm:sqref>
            </x14:sparkline>
            <x14:sparkline>
              <xm:f>CHP_check_vensim_data!J48:Z48</xm:f>
              <xm:sqref>AA48</xm:sqref>
            </x14:sparkline>
            <x14:sparkline>
              <xm:f>CHP_check_vensim_data!J49:Z49</xm:f>
              <xm:sqref>AA49</xm:sqref>
            </x14:sparkline>
            <x14:sparkline>
              <xm:f>CHP_check_vensim_data!J50:Z50</xm:f>
              <xm:sqref>AA50</xm:sqref>
            </x14:sparkline>
            <x14:sparkline>
              <xm:f>CHP_check_vensim_data!J51:Z51</xm:f>
              <xm:sqref>AA51</xm:sqref>
            </x14:sparkline>
            <x14:sparkline>
              <xm:f>CHP_check_vensim_data!J52:Z52</xm:f>
              <xm:sqref>AA52</xm:sqref>
            </x14:sparkline>
            <x14:sparkline>
              <xm:f>CHP_check_vensim_data!J53:Z53</xm:f>
              <xm:sqref>AA53</xm:sqref>
            </x14:sparkline>
            <x14:sparkline>
              <xm:f>CHP_check_vensim_data!J54:Z54</xm:f>
              <xm:sqref>AA54</xm:sqref>
            </x14:sparkline>
            <x14:sparkline>
              <xm:f>CHP_check_vensim_data!J55:Z55</xm:f>
              <xm:sqref>AA55</xm:sqref>
            </x14:sparkline>
            <x14:sparkline>
              <xm:f>CHP_check_vensim_data!J56:Z56</xm:f>
              <xm:sqref>AA56</xm:sqref>
            </x14:sparkline>
            <x14:sparkline>
              <xm:f>CHP_check_vensim_data!J57:Z57</xm:f>
              <xm:sqref>AA57</xm:sqref>
            </x14:sparkline>
            <x14:sparkline>
              <xm:f>CHP_check_vensim_data!J58:Z58</xm:f>
              <xm:sqref>AA58</xm:sqref>
            </x14:sparkline>
            <x14:sparkline>
              <xm:f>CHP_check_vensim_data!J59:Z59</xm:f>
              <xm:sqref>AA59</xm:sqref>
            </x14:sparkline>
            <x14:sparkline>
              <xm:f>CHP_check_vensim_data!J60:Z60</xm:f>
              <xm:sqref>AA60</xm:sqref>
            </x14:sparkline>
            <x14:sparkline>
              <xm:f>CHP_check_vensim_data!J61:Z61</xm:f>
              <xm:sqref>AA61</xm:sqref>
            </x14:sparkline>
            <x14:sparkline>
              <xm:f>CHP_check_vensim_data!J62:Z62</xm:f>
              <xm:sqref>AA62</xm:sqref>
            </x14:sparkline>
            <x14:sparkline>
              <xm:f>CHP_check_vensim_data!J63:Z63</xm:f>
              <xm:sqref>AA63</xm:sqref>
            </x14:sparkline>
            <x14:sparkline>
              <xm:f>CHP_check_vensim_data!J64:Z64</xm:f>
              <xm:sqref>AA64</xm:sqref>
            </x14:sparkline>
            <x14:sparkline>
              <xm:f>CHP_check_vensim_data!J65:Z65</xm:f>
              <xm:sqref>AA65</xm:sqref>
            </x14:sparkline>
            <x14:sparkline>
              <xm:f>CHP_check_vensim_data!J66:Z66</xm:f>
              <xm:sqref>AA66</xm:sqref>
            </x14:sparkline>
            <x14:sparkline>
              <xm:f>CHP_check_vensim_data!J67:Z67</xm:f>
              <xm:sqref>AA67</xm:sqref>
            </x14:sparkline>
            <x14:sparkline>
              <xm:f>CHP_check_vensim_data!J68:Z68</xm:f>
              <xm:sqref>AA68</xm:sqref>
            </x14:sparkline>
            <x14:sparkline>
              <xm:f>CHP_check_vensim_data!J69:Z69</xm:f>
              <xm:sqref>AA69</xm:sqref>
            </x14:sparkline>
            <x14:sparkline>
              <xm:f>CHP_check_vensim_data!J70:Z70</xm:f>
              <xm:sqref>AA70</xm:sqref>
            </x14:sparkline>
            <x14:sparkline>
              <xm:f>CHP_check_vensim_data!J71:Z71</xm:f>
              <xm:sqref>AA71</xm:sqref>
            </x14:sparkline>
            <x14:sparkline>
              <xm:f>CHP_check_vensim_data!J72:Z72</xm:f>
              <xm:sqref>AA72</xm:sqref>
            </x14:sparkline>
            <x14:sparkline>
              <xm:f>CHP_check_vensim_data!J73:Z73</xm:f>
              <xm:sqref>AA73</xm:sqref>
            </x14:sparkline>
            <x14:sparkline>
              <xm:f>CHP_check_vensim_data!J74:Z74</xm:f>
              <xm:sqref>AA74</xm:sqref>
            </x14:sparkline>
            <x14:sparkline>
              <xm:f>CHP_check_vensim_data!J75:Z75</xm:f>
              <xm:sqref>AA75</xm:sqref>
            </x14:sparkline>
            <x14:sparkline>
              <xm:f>CHP_check_vensim_data!J76:Z76</xm:f>
              <xm:sqref>AA76</xm:sqref>
            </x14:sparkline>
            <x14:sparkline>
              <xm:f>CHP_check_vensim_data!J77:Z77</xm:f>
              <xm:sqref>AA77</xm:sqref>
            </x14:sparkline>
            <x14:sparkline>
              <xm:f>CHP_check_vensim_data!J78:Z78</xm:f>
              <xm:sqref>AA78</xm:sqref>
            </x14:sparkline>
            <x14:sparkline>
              <xm:f>CHP_check_vensim_data!J79:Z79</xm:f>
              <xm:sqref>AA79</xm:sqref>
            </x14:sparkline>
            <x14:sparkline>
              <xm:f>CHP_check_vensim_data!J80:Z80</xm:f>
              <xm:sqref>AA80</xm:sqref>
            </x14:sparkline>
            <x14:sparkline>
              <xm:f>CHP_check_vensim_data!J81:Z81</xm:f>
              <xm:sqref>AA81</xm:sqref>
            </x14:sparkline>
            <x14:sparkline>
              <xm:f>CHP_check_vensim_data!J82:Z82</xm:f>
              <xm:sqref>AA82</xm:sqref>
            </x14:sparkline>
            <x14:sparkline>
              <xm:f>CHP_check_vensim_data!J83:Z83</xm:f>
              <xm:sqref>AA83</xm:sqref>
            </x14:sparkline>
            <x14:sparkline>
              <xm:f>CHP_check_vensim_data!J84:Z84</xm:f>
              <xm:sqref>AA84</xm:sqref>
            </x14:sparkline>
            <x14:sparkline>
              <xm:f>CHP_check_vensim_data!J85:Z85</xm:f>
              <xm:sqref>AA85</xm:sqref>
            </x14:sparkline>
            <x14:sparkline>
              <xm:f>CHP_check_vensim_data!J86:Z86</xm:f>
              <xm:sqref>AA86</xm:sqref>
            </x14:sparkline>
            <x14:sparkline>
              <xm:f>CHP_check_vensim_data!J87:Z87</xm:f>
              <xm:sqref>AA87</xm:sqref>
            </x14:sparkline>
            <x14:sparkline>
              <xm:f>CHP_check_vensim_data!J88:Z88</xm:f>
              <xm:sqref>AA88</xm:sqref>
            </x14:sparkline>
            <x14:sparkline>
              <xm:f>CHP_check_vensim_data!J89:Z89</xm:f>
              <xm:sqref>AA89</xm:sqref>
            </x14:sparkline>
            <x14:sparkline>
              <xm:f>CHP_check_vensim_data!J90:Z90</xm:f>
              <xm:sqref>AA90</xm:sqref>
            </x14:sparkline>
            <x14:sparkline>
              <xm:f>CHP_check_vensim_data!J91:Z91</xm:f>
              <xm:sqref>AA91</xm:sqref>
            </x14:sparkline>
            <x14:sparkline>
              <xm:f>CHP_check_vensim_data!J92:Z92</xm:f>
              <xm:sqref>AA92</xm:sqref>
            </x14:sparkline>
            <x14:sparkline>
              <xm:f>CHP_check_vensim_data!J93:Z93</xm:f>
              <xm:sqref>AA93</xm:sqref>
            </x14:sparkline>
            <x14:sparkline>
              <xm:f>CHP_check_vensim_data!J94:Z94</xm:f>
              <xm:sqref>AA94</xm:sqref>
            </x14:sparkline>
            <x14:sparkline>
              <xm:f>CHP_check_vensim_data!J95:Z95</xm:f>
              <xm:sqref>AA95</xm:sqref>
            </x14:sparkline>
            <x14:sparkline>
              <xm:f>CHP_check_vensim_data!J96:Z96</xm:f>
              <xm:sqref>AA96</xm:sqref>
            </x14:sparkline>
            <x14:sparkline>
              <xm:f>CHP_check_vensim_data!J97:Z97</xm:f>
              <xm:sqref>AA97</xm:sqref>
            </x14:sparkline>
            <x14:sparkline>
              <xm:f>CHP_check_vensim_data!J98:Z98</xm:f>
              <xm:sqref>AA98</xm:sqref>
            </x14:sparkline>
            <x14:sparkline>
              <xm:f>CHP_check_vensim_data!J99:Z99</xm:f>
              <xm:sqref>AA99</xm:sqref>
            </x14:sparkline>
            <x14:sparkline>
              <xm:f>CHP_check_vensim_data!J100:Z100</xm:f>
              <xm:sqref>AA100</xm:sqref>
            </x14:sparkline>
            <x14:sparkline>
              <xm:f>CHP_check_vensim_data!J101:Z101</xm:f>
              <xm:sqref>AA101</xm:sqref>
            </x14:sparkline>
            <x14:sparkline>
              <xm:f>CHP_check_vensim_data!J102:Z102</xm:f>
              <xm:sqref>AA102</xm:sqref>
            </x14:sparkline>
            <x14:sparkline>
              <xm:f>CHP_check_vensim_data!J103:Z103</xm:f>
              <xm:sqref>AA103</xm:sqref>
            </x14:sparkline>
            <x14:sparkline>
              <xm:f>CHP_check_vensim_data!J104:Z104</xm:f>
              <xm:sqref>AA104</xm:sqref>
            </x14:sparkline>
            <x14:sparkline>
              <xm:f>CHP_check_vensim_data!J105:Z105</xm:f>
              <xm:sqref>AA105</xm:sqref>
            </x14:sparkline>
            <x14:sparkline>
              <xm:f>CHP_check_vensim_data!J106:Z106</xm:f>
              <xm:sqref>AA106</xm:sqref>
            </x14:sparkline>
            <x14:sparkline>
              <xm:f>CHP_check_vensim_data!J107:Z107</xm:f>
              <xm:sqref>AA107</xm:sqref>
            </x14:sparkline>
            <x14:sparkline>
              <xm:f>CHP_check_vensim_data!J108:Z108</xm:f>
              <xm:sqref>AA108</xm:sqref>
            </x14:sparkline>
            <x14:sparkline>
              <xm:f>CHP_check_vensim_data!J109:Z109</xm:f>
              <xm:sqref>AA109</xm:sqref>
            </x14:sparkline>
            <x14:sparkline>
              <xm:f>CHP_check_vensim_data!J110:Z110</xm:f>
              <xm:sqref>AA110</xm:sqref>
            </x14:sparkline>
            <x14:sparkline>
              <xm:f>CHP_check_vensim_data!J111:Z111</xm:f>
              <xm:sqref>AA111</xm:sqref>
            </x14:sparkline>
            <x14:sparkline>
              <xm:f>CHP_check_vensim_data!J112:Z112</xm:f>
              <xm:sqref>AA112</xm:sqref>
            </x14:sparkline>
            <x14:sparkline>
              <xm:f>CHP_check_vensim_data!J113:Z113</xm:f>
              <xm:sqref>AA113</xm:sqref>
            </x14:sparkline>
            <x14:sparkline>
              <xm:f>CHP_check_vensim_data!J114:Z114</xm:f>
              <xm:sqref>AA114</xm:sqref>
            </x14:sparkline>
            <x14:sparkline>
              <xm:f>CHP_check_vensim_data!J115:Z115</xm:f>
              <xm:sqref>AA115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07"/>
  <sheetViews>
    <sheetView zoomScale="70" zoomScaleNormal="70" workbookViewId="0">
      <selection activeCell="M38" sqref="M38"/>
    </sheetView>
  </sheetViews>
  <sheetFormatPr baseColWidth="10" defaultRowHeight="14.5" x14ac:dyDescent="0.35"/>
  <cols>
    <col min="1" max="1" width="15.81640625" bestFit="1" customWidth="1"/>
    <col min="2" max="2" width="14.453125" hidden="1" customWidth="1"/>
    <col min="3" max="3" width="28.26953125" hidden="1" customWidth="1"/>
    <col min="4" max="4" width="33.26953125" hidden="1" customWidth="1"/>
    <col min="5" max="5" width="35.81640625" bestFit="1" customWidth="1"/>
    <col min="6" max="6" width="0" hidden="1" customWidth="1"/>
    <col min="8" max="8" width="37.54296875" customWidth="1"/>
    <col min="9" max="9" width="37.7265625" customWidth="1"/>
    <col min="10" max="10" width="20.81640625" style="16" customWidth="1"/>
    <col min="11" max="25" width="15.26953125" style="16" customWidth="1"/>
    <col min="26" max="26" width="22.26953125" customWidth="1"/>
  </cols>
  <sheetData>
    <row r="1" spans="1:25" x14ac:dyDescent="0.35">
      <c r="A1" t="s">
        <v>184</v>
      </c>
    </row>
    <row r="2" spans="1:25" s="27" customFormat="1" x14ac:dyDescent="0.35">
      <c r="A2" s="25" t="s">
        <v>38</v>
      </c>
      <c r="B2" s="25" t="s">
        <v>39</v>
      </c>
      <c r="C2" s="25" t="s">
        <v>40</v>
      </c>
      <c r="D2" s="25" t="s">
        <v>96</v>
      </c>
      <c r="E2" s="25" t="s">
        <v>37</v>
      </c>
      <c r="F2" s="25" t="s">
        <v>182</v>
      </c>
      <c r="G2" s="25"/>
      <c r="H2" s="25" t="s">
        <v>185</v>
      </c>
      <c r="I2" s="25" t="s">
        <v>186</v>
      </c>
      <c r="J2" s="26">
        <v>2005</v>
      </c>
      <c r="K2" s="26">
        <v>2006</v>
      </c>
      <c r="L2" s="26">
        <v>2007</v>
      </c>
      <c r="M2" s="26">
        <v>2008</v>
      </c>
      <c r="N2" s="26">
        <v>2009</v>
      </c>
      <c r="O2" s="26">
        <v>2010</v>
      </c>
      <c r="P2" s="26">
        <v>2011</v>
      </c>
      <c r="Q2" s="26">
        <v>2012</v>
      </c>
      <c r="R2" s="26">
        <v>2013</v>
      </c>
      <c r="S2" s="26">
        <v>2014</v>
      </c>
      <c r="T2" s="26">
        <v>2015</v>
      </c>
      <c r="U2" s="26">
        <v>2016</v>
      </c>
      <c r="V2" s="26">
        <v>2017</v>
      </c>
      <c r="W2" s="26">
        <v>2018</v>
      </c>
      <c r="X2" s="26">
        <v>2019</v>
      </c>
      <c r="Y2" s="26">
        <v>2020</v>
      </c>
    </row>
    <row r="3" spans="1:25" x14ac:dyDescent="0.35">
      <c r="A3" t="s">
        <v>71</v>
      </c>
      <c r="B3" t="s">
        <v>41</v>
      </c>
      <c r="C3" t="str">
        <f t="shared" ref="C3:C66" si="0">A3&amp;"_"&amp;B3</f>
        <v>CHINA_TO_heat</v>
      </c>
      <c r="D3" t="str">
        <f t="shared" ref="D3:D66" si="1">IF(B3="TO_heat","PROTRA_CHP_HP_I","PROTRA_CHP_PP_I")</f>
        <v>PROTRA_CHP_HP_I</v>
      </c>
      <c r="E3" t="s">
        <v>0</v>
      </c>
      <c r="F3" t="str">
        <f t="shared" ref="F3:F66" si="2">MID(E3,8,3)</f>
        <v>CHP</v>
      </c>
      <c r="G3" t="str">
        <f t="shared" ref="G3:G66" si="3">RIGHT(E3,3)</f>
        <v>els</v>
      </c>
      <c r="H3" t="str">
        <f t="shared" ref="H3:H66" si="4">A3&amp;"TO_heat"&amp;E3</f>
        <v>CHINATO_heatPROTRA_CHP_gas_fuels</v>
      </c>
      <c r="I3" t="str">
        <f t="shared" ref="I3:I66" si="5">A3&amp;"TO_elec"&amp;E3</f>
        <v>CHINATO_elecPROTRA_CHP_gas_fuels</v>
      </c>
      <c r="J3" s="16">
        <f>IF(AND(INDEX('PROTRA_capacity-Original_Data'!G$3:G$1699,MATCH(CHP_check_original_data!$H3,'PROTRA_capacity-Original_Data'!$F$3:$F$1699,0))&lt;&gt;0,INDEX('PROTRA_capacity-Original_Data'!G$3:G$1699,MATCH(CHP_check_original_data!$I3,'PROTRA_capacity-Original_Data'!$F$3:$F$1699,0))=0),"elec 0, heat not",
IF(AND(INDEX('PROTRA_capacity-Original_Data'!G$3:G$1699,MATCH(CHP_check_original_data!$I3,'PROTRA_capacity-Original_Data'!$F$3:$F$1699,0))&lt;&gt;0,INDEX('PROTRA_capacity-Original_Data'!G$3:G$1699,MATCH(CHP_check_original_data!$H3,'PROTRA_capacity-Original_Data'!$F$3:$F$1699,0))=0),"heat 0, elec not",
IF(AND(INDEX('PROTRA_capacity-Original_Data'!G$3:G$1699,MATCH(CHP_check_original_data!$I3,'PROTRA_capacity-Original_Data'!$F$3:$F$1699,0))=0,INDEX('PROTRA_capacity-Original_Data'!G$3:G$1699,MATCH(CHP_check_original_data!$H3,'PROTRA_capacity-Original_Data'!$F$3:$F$1699,0))=0),"",
INDEX('PROTRA_capacity-Original_Data'!G$3:G$1699,MATCH(CHP_check_original_data!$H3,'PROTRA_capacity-Original_Data'!$F$3:$F$1699,0))/INDEX('PROTRA_capacity-Original_Data'!G$3:G$1699,MATCH(CHP_check_original_data!$I3,'PROTRA_capacity-Original_Data'!$F$3:$F$1699,0))
)))</f>
        <v>1.3035115093396439</v>
      </c>
      <c r="K3" s="16">
        <f>IF(AND(INDEX('PROTRA_capacity-Original_Data'!H$3:H$1699,MATCH(CHP_check_original_data!$H3,'PROTRA_capacity-Original_Data'!$F$3:$F$1699,0))&lt;&gt;0,INDEX('PROTRA_capacity-Original_Data'!H$3:H$1699,MATCH(CHP_check_original_data!$I3,'PROTRA_capacity-Original_Data'!$F$3:$F$1699,0))=0),"elec 0, heat not",
IF(AND(INDEX('PROTRA_capacity-Original_Data'!H$3:H$1699,MATCH(CHP_check_original_data!$I3,'PROTRA_capacity-Original_Data'!$F$3:$F$1699,0))&lt;&gt;0,INDEX('PROTRA_capacity-Original_Data'!H$3:H$1699,MATCH(CHP_check_original_data!$H3,'PROTRA_capacity-Original_Data'!$F$3:$F$1699,0))=0),"heat 0, elec not",
IF(AND(INDEX('PROTRA_capacity-Original_Data'!H$3:H$1699,MATCH(CHP_check_original_data!$I3,'PROTRA_capacity-Original_Data'!$F$3:$F$1699,0))=0,INDEX('PROTRA_capacity-Original_Data'!H$3:H$1699,MATCH(CHP_check_original_data!$H3,'PROTRA_capacity-Original_Data'!$F$3:$F$1699,0))=0),"",
INDEX('PROTRA_capacity-Original_Data'!H$3:H$1699,MATCH(CHP_check_original_data!$H3,'PROTRA_capacity-Original_Data'!$F$3:$F$1699,0))/INDEX('PROTRA_capacity-Original_Data'!H$3:H$1699,MATCH(CHP_check_original_data!$I3,'PROTRA_capacity-Original_Data'!$F$3:$F$1699,0))
)))</f>
        <v>1.7347684928623899</v>
      </c>
      <c r="L3" s="16">
        <f>IF(AND(INDEX('PROTRA_capacity-Original_Data'!I$3:I$1699,MATCH(CHP_check_original_data!$H3,'PROTRA_capacity-Original_Data'!$F$3:$F$1699,0))&lt;&gt;0,INDEX('PROTRA_capacity-Original_Data'!I$3:I$1699,MATCH(CHP_check_original_data!$I3,'PROTRA_capacity-Original_Data'!$F$3:$F$1699,0))=0),"elec 0, heat not",
IF(AND(INDEX('PROTRA_capacity-Original_Data'!I$3:I$1699,MATCH(CHP_check_original_data!$I3,'PROTRA_capacity-Original_Data'!$F$3:$F$1699,0))&lt;&gt;0,INDEX('PROTRA_capacity-Original_Data'!I$3:I$1699,MATCH(CHP_check_original_data!$H3,'PROTRA_capacity-Original_Data'!$F$3:$F$1699,0))=0),"heat 0, elec not",
IF(AND(INDEX('PROTRA_capacity-Original_Data'!I$3:I$1699,MATCH(CHP_check_original_data!$I3,'PROTRA_capacity-Original_Data'!$F$3:$F$1699,0))=0,INDEX('PROTRA_capacity-Original_Data'!I$3:I$1699,MATCH(CHP_check_original_data!$H3,'PROTRA_capacity-Original_Data'!$F$3:$F$1699,0))=0),"",
INDEX('PROTRA_capacity-Original_Data'!I$3:I$1699,MATCH(CHP_check_original_data!$H3,'PROTRA_capacity-Original_Data'!$F$3:$F$1699,0))/INDEX('PROTRA_capacity-Original_Data'!I$3:I$1699,MATCH(CHP_check_original_data!$I3,'PROTRA_capacity-Original_Data'!$F$3:$F$1699,0))
)))</f>
        <v>1.5162145399212659</v>
      </c>
      <c r="M3" s="16">
        <f>IF(AND(INDEX('PROTRA_capacity-Original_Data'!J$3:J$1699,MATCH(CHP_check_original_data!$H3,'PROTRA_capacity-Original_Data'!$F$3:$F$1699,0))&lt;&gt;0,INDEX('PROTRA_capacity-Original_Data'!J$3:J$1699,MATCH(CHP_check_original_data!$I3,'PROTRA_capacity-Original_Data'!$F$3:$F$1699,0))=0),"elec 0, heat not",
IF(AND(INDEX('PROTRA_capacity-Original_Data'!J$3:J$1699,MATCH(CHP_check_original_data!$I3,'PROTRA_capacity-Original_Data'!$F$3:$F$1699,0))&lt;&gt;0,INDEX('PROTRA_capacity-Original_Data'!J$3:J$1699,MATCH(CHP_check_original_data!$H3,'PROTRA_capacity-Original_Data'!$F$3:$F$1699,0))=0),"heat 0, elec not",
IF(AND(INDEX('PROTRA_capacity-Original_Data'!J$3:J$1699,MATCH(CHP_check_original_data!$I3,'PROTRA_capacity-Original_Data'!$F$3:$F$1699,0))=0,INDEX('PROTRA_capacity-Original_Data'!J$3:J$1699,MATCH(CHP_check_original_data!$H3,'PROTRA_capacity-Original_Data'!$F$3:$F$1699,0))=0),"",
INDEX('PROTRA_capacity-Original_Data'!J$3:J$1699,MATCH(CHP_check_original_data!$H3,'PROTRA_capacity-Original_Data'!$F$3:$F$1699,0))/INDEX('PROTRA_capacity-Original_Data'!J$3:J$1699,MATCH(CHP_check_original_data!$I3,'PROTRA_capacity-Original_Data'!$F$3:$F$1699,0))
)))</f>
        <v>1.3939566201311853</v>
      </c>
      <c r="N3" s="16">
        <f>IF(AND(INDEX('PROTRA_capacity-Original_Data'!K$3:K$1699,MATCH(CHP_check_original_data!$H3,'PROTRA_capacity-Original_Data'!$F$3:$F$1699,0))&lt;&gt;0,INDEX('PROTRA_capacity-Original_Data'!K$3:K$1699,MATCH(CHP_check_original_data!$I3,'PROTRA_capacity-Original_Data'!$F$3:$F$1699,0))=0),"elec 0, heat not",
IF(AND(INDEX('PROTRA_capacity-Original_Data'!K$3:K$1699,MATCH(CHP_check_original_data!$I3,'PROTRA_capacity-Original_Data'!$F$3:$F$1699,0))&lt;&gt;0,INDEX('PROTRA_capacity-Original_Data'!K$3:K$1699,MATCH(CHP_check_original_data!$H3,'PROTRA_capacity-Original_Data'!$F$3:$F$1699,0))=0),"heat 0, elec not",
IF(AND(INDEX('PROTRA_capacity-Original_Data'!K$3:K$1699,MATCH(CHP_check_original_data!$I3,'PROTRA_capacity-Original_Data'!$F$3:$F$1699,0))=0,INDEX('PROTRA_capacity-Original_Data'!K$3:K$1699,MATCH(CHP_check_original_data!$H3,'PROTRA_capacity-Original_Data'!$F$3:$F$1699,0))=0),"",
INDEX('PROTRA_capacity-Original_Data'!K$3:K$1699,MATCH(CHP_check_original_data!$H3,'PROTRA_capacity-Original_Data'!$F$3:$F$1699,0))/INDEX('PROTRA_capacity-Original_Data'!K$3:K$1699,MATCH(CHP_check_original_data!$I3,'PROTRA_capacity-Original_Data'!$F$3:$F$1699,0))
)))</f>
        <v>1.6642089602143399</v>
      </c>
      <c r="O3" s="16">
        <f>IF(AND(INDEX('PROTRA_capacity-Original_Data'!L$3:L$1699,MATCH(CHP_check_original_data!$H3,'PROTRA_capacity-Original_Data'!$F$3:$F$1699,0))&lt;&gt;0,INDEX('PROTRA_capacity-Original_Data'!L$3:L$1699,MATCH(CHP_check_original_data!$I3,'PROTRA_capacity-Original_Data'!$F$3:$F$1699,0))=0),"elec 0, heat not",
IF(AND(INDEX('PROTRA_capacity-Original_Data'!L$3:L$1699,MATCH(CHP_check_original_data!$I3,'PROTRA_capacity-Original_Data'!$F$3:$F$1699,0))&lt;&gt;0,INDEX('PROTRA_capacity-Original_Data'!L$3:L$1699,MATCH(CHP_check_original_data!$H3,'PROTRA_capacity-Original_Data'!$F$3:$F$1699,0))=0),"heat 0, elec not",
IF(AND(INDEX('PROTRA_capacity-Original_Data'!L$3:L$1699,MATCH(CHP_check_original_data!$I3,'PROTRA_capacity-Original_Data'!$F$3:$F$1699,0))=0,INDEX('PROTRA_capacity-Original_Data'!L$3:L$1699,MATCH(CHP_check_original_data!$H3,'PROTRA_capacity-Original_Data'!$F$3:$F$1699,0))=0),"",
INDEX('PROTRA_capacity-Original_Data'!L$3:L$1699,MATCH(CHP_check_original_data!$H3,'PROTRA_capacity-Original_Data'!$F$3:$F$1699,0))/INDEX('PROTRA_capacity-Original_Data'!L$3:L$1699,MATCH(CHP_check_original_data!$I3,'PROTRA_capacity-Original_Data'!$F$3:$F$1699,0))
)))</f>
        <v>3.1588076167363144</v>
      </c>
      <c r="P3" s="16">
        <f>IF(AND(INDEX('PROTRA_capacity-Original_Data'!M$3:M$1699,MATCH(CHP_check_original_data!$H3,'PROTRA_capacity-Original_Data'!$F$3:$F$1699,0))&lt;&gt;0,INDEX('PROTRA_capacity-Original_Data'!M$3:M$1699,MATCH(CHP_check_original_data!$I3,'PROTRA_capacity-Original_Data'!$F$3:$F$1699,0))=0),"elec 0, heat not",
IF(AND(INDEX('PROTRA_capacity-Original_Data'!M$3:M$1699,MATCH(CHP_check_original_data!$I3,'PROTRA_capacity-Original_Data'!$F$3:$F$1699,0))&lt;&gt;0,INDEX('PROTRA_capacity-Original_Data'!M$3:M$1699,MATCH(CHP_check_original_data!$H3,'PROTRA_capacity-Original_Data'!$F$3:$F$1699,0))=0),"heat 0, elec not",
IF(AND(INDEX('PROTRA_capacity-Original_Data'!M$3:M$1699,MATCH(CHP_check_original_data!$I3,'PROTRA_capacity-Original_Data'!$F$3:$F$1699,0))=0,INDEX('PROTRA_capacity-Original_Data'!M$3:M$1699,MATCH(CHP_check_original_data!$H3,'PROTRA_capacity-Original_Data'!$F$3:$F$1699,0))=0),"",
INDEX('PROTRA_capacity-Original_Data'!M$3:M$1699,MATCH(CHP_check_original_data!$H3,'PROTRA_capacity-Original_Data'!$F$3:$F$1699,0))/INDEX('PROTRA_capacity-Original_Data'!M$3:M$1699,MATCH(CHP_check_original_data!$I3,'PROTRA_capacity-Original_Data'!$F$3:$F$1699,0))
)))</f>
        <v>1.8651436724270132</v>
      </c>
      <c r="Q3" s="16">
        <f>IF(AND(INDEX('PROTRA_capacity-Original_Data'!N$3:N$1699,MATCH(CHP_check_original_data!$H3,'PROTRA_capacity-Original_Data'!$F$3:$F$1699,0))&lt;&gt;0,INDEX('PROTRA_capacity-Original_Data'!N$3:N$1699,MATCH(CHP_check_original_data!$I3,'PROTRA_capacity-Original_Data'!$F$3:$F$1699,0))=0),"elec 0, heat not",
IF(AND(INDEX('PROTRA_capacity-Original_Data'!N$3:N$1699,MATCH(CHP_check_original_data!$I3,'PROTRA_capacity-Original_Data'!$F$3:$F$1699,0))&lt;&gt;0,INDEX('PROTRA_capacity-Original_Data'!N$3:N$1699,MATCH(CHP_check_original_data!$H3,'PROTRA_capacity-Original_Data'!$F$3:$F$1699,0))=0),"heat 0, elec not",
IF(AND(INDEX('PROTRA_capacity-Original_Data'!N$3:N$1699,MATCH(CHP_check_original_data!$I3,'PROTRA_capacity-Original_Data'!$F$3:$F$1699,0))=0,INDEX('PROTRA_capacity-Original_Data'!N$3:N$1699,MATCH(CHP_check_original_data!$H3,'PROTRA_capacity-Original_Data'!$F$3:$F$1699,0))=0),"",
INDEX('PROTRA_capacity-Original_Data'!N$3:N$1699,MATCH(CHP_check_original_data!$H3,'PROTRA_capacity-Original_Data'!$F$3:$F$1699,0))/INDEX('PROTRA_capacity-Original_Data'!N$3:N$1699,MATCH(CHP_check_original_data!$I3,'PROTRA_capacity-Original_Data'!$F$3:$F$1699,0))
)))</f>
        <v>1.6899695449627203</v>
      </c>
      <c r="R3" s="16">
        <f>IF(AND(INDEX('PROTRA_capacity-Original_Data'!O$3:O$1699,MATCH(CHP_check_original_data!$H3,'PROTRA_capacity-Original_Data'!$F$3:$F$1699,0))&lt;&gt;0,INDEX('PROTRA_capacity-Original_Data'!O$3:O$1699,MATCH(CHP_check_original_data!$I3,'PROTRA_capacity-Original_Data'!$F$3:$F$1699,0))=0),"elec 0, heat not",
IF(AND(INDEX('PROTRA_capacity-Original_Data'!O$3:O$1699,MATCH(CHP_check_original_data!$I3,'PROTRA_capacity-Original_Data'!$F$3:$F$1699,0))&lt;&gt;0,INDEX('PROTRA_capacity-Original_Data'!O$3:O$1699,MATCH(CHP_check_original_data!$H3,'PROTRA_capacity-Original_Data'!$F$3:$F$1699,0))=0),"heat 0, elec not",
IF(AND(INDEX('PROTRA_capacity-Original_Data'!O$3:O$1699,MATCH(CHP_check_original_data!$I3,'PROTRA_capacity-Original_Data'!$F$3:$F$1699,0))=0,INDEX('PROTRA_capacity-Original_Data'!O$3:O$1699,MATCH(CHP_check_original_data!$H3,'PROTRA_capacity-Original_Data'!$F$3:$F$1699,0))=0),"",
INDEX('PROTRA_capacity-Original_Data'!O$3:O$1699,MATCH(CHP_check_original_data!$H3,'PROTRA_capacity-Original_Data'!$F$3:$F$1699,0))/INDEX('PROTRA_capacity-Original_Data'!O$3:O$1699,MATCH(CHP_check_original_data!$I3,'PROTRA_capacity-Original_Data'!$F$3:$F$1699,0))
)))</f>
        <v>2.0316356760917436</v>
      </c>
      <c r="S3" s="16">
        <f>IF(AND(INDEX('PROTRA_capacity-Original_Data'!P$3:P$1699,MATCH(CHP_check_original_data!$H3,'PROTRA_capacity-Original_Data'!$F$3:$F$1699,0))&lt;&gt;0,INDEX('PROTRA_capacity-Original_Data'!P$3:P$1699,MATCH(CHP_check_original_data!$I3,'PROTRA_capacity-Original_Data'!$F$3:$F$1699,0))=0),"elec 0, heat not",
IF(AND(INDEX('PROTRA_capacity-Original_Data'!P$3:P$1699,MATCH(CHP_check_original_data!$I3,'PROTRA_capacity-Original_Data'!$F$3:$F$1699,0))&lt;&gt;0,INDEX('PROTRA_capacity-Original_Data'!P$3:P$1699,MATCH(CHP_check_original_data!$H3,'PROTRA_capacity-Original_Data'!$F$3:$F$1699,0))=0),"heat 0, elec not",
IF(AND(INDEX('PROTRA_capacity-Original_Data'!P$3:P$1699,MATCH(CHP_check_original_data!$I3,'PROTRA_capacity-Original_Data'!$F$3:$F$1699,0))=0,INDEX('PROTRA_capacity-Original_Data'!P$3:P$1699,MATCH(CHP_check_original_data!$H3,'PROTRA_capacity-Original_Data'!$F$3:$F$1699,0))=0),"",
INDEX('PROTRA_capacity-Original_Data'!P$3:P$1699,MATCH(CHP_check_original_data!$H3,'PROTRA_capacity-Original_Data'!$F$3:$F$1699,0))/INDEX('PROTRA_capacity-Original_Data'!P$3:P$1699,MATCH(CHP_check_original_data!$I3,'PROTRA_capacity-Original_Data'!$F$3:$F$1699,0))
)))</f>
        <v>2.7288904600311632</v>
      </c>
      <c r="T3" s="16">
        <f>IF(AND(INDEX('PROTRA_capacity-Original_Data'!Q$3:Q$1699,MATCH(CHP_check_original_data!$H3,'PROTRA_capacity-Original_Data'!$F$3:$F$1699,0))&lt;&gt;0,INDEX('PROTRA_capacity-Original_Data'!Q$3:Q$1699,MATCH(CHP_check_original_data!$I3,'PROTRA_capacity-Original_Data'!$F$3:$F$1699,0))=0),"elec 0, heat not",
IF(AND(INDEX('PROTRA_capacity-Original_Data'!Q$3:Q$1699,MATCH(CHP_check_original_data!$I3,'PROTRA_capacity-Original_Data'!$F$3:$F$1699,0))&lt;&gt;0,INDEX('PROTRA_capacity-Original_Data'!Q$3:Q$1699,MATCH(CHP_check_original_data!$H3,'PROTRA_capacity-Original_Data'!$F$3:$F$1699,0))=0),"heat 0, elec not",
IF(AND(INDEX('PROTRA_capacity-Original_Data'!Q$3:Q$1699,MATCH(CHP_check_original_data!$I3,'PROTRA_capacity-Original_Data'!$F$3:$F$1699,0))=0,INDEX('PROTRA_capacity-Original_Data'!Q$3:Q$1699,MATCH(CHP_check_original_data!$H3,'PROTRA_capacity-Original_Data'!$F$3:$F$1699,0))=0),"",
INDEX('PROTRA_capacity-Original_Data'!Q$3:Q$1699,MATCH(CHP_check_original_data!$H3,'PROTRA_capacity-Original_Data'!$F$3:$F$1699,0))/INDEX('PROTRA_capacity-Original_Data'!Q$3:Q$1699,MATCH(CHP_check_original_data!$I3,'PROTRA_capacity-Original_Data'!$F$3:$F$1699,0))
)))</f>
        <v>3.0774939725102568</v>
      </c>
      <c r="U3" s="16">
        <f>IF(AND(INDEX('PROTRA_capacity-Original_Data'!R$3:R$1699,MATCH(CHP_check_original_data!$H3,'PROTRA_capacity-Original_Data'!$F$3:$F$1699,0))&lt;&gt;0,INDEX('PROTRA_capacity-Original_Data'!R$3:R$1699,MATCH(CHP_check_original_data!$I3,'PROTRA_capacity-Original_Data'!$F$3:$F$1699,0))=0),"elec 0, heat not",
IF(AND(INDEX('PROTRA_capacity-Original_Data'!R$3:R$1699,MATCH(CHP_check_original_data!$I3,'PROTRA_capacity-Original_Data'!$F$3:$F$1699,0))&lt;&gt;0,INDEX('PROTRA_capacity-Original_Data'!R$3:R$1699,MATCH(CHP_check_original_data!$H3,'PROTRA_capacity-Original_Data'!$F$3:$F$1699,0))=0),"heat 0, elec not",
IF(AND(INDEX('PROTRA_capacity-Original_Data'!R$3:R$1699,MATCH(CHP_check_original_data!$I3,'PROTRA_capacity-Original_Data'!$F$3:$F$1699,0))=0,INDEX('PROTRA_capacity-Original_Data'!R$3:R$1699,MATCH(CHP_check_original_data!$H3,'PROTRA_capacity-Original_Data'!$F$3:$F$1699,0))=0),"",
INDEX('PROTRA_capacity-Original_Data'!R$3:R$1699,MATCH(CHP_check_original_data!$H3,'PROTRA_capacity-Original_Data'!$F$3:$F$1699,0))/INDEX('PROTRA_capacity-Original_Data'!R$3:R$1699,MATCH(CHP_check_original_data!$I3,'PROTRA_capacity-Original_Data'!$F$3:$F$1699,0))
)))</f>
        <v>3.1363850715809667</v>
      </c>
      <c r="V3" s="16">
        <f>IF(AND(INDEX('PROTRA_capacity-Original_Data'!S$3:S$1699,MATCH(CHP_check_original_data!$H3,'PROTRA_capacity-Original_Data'!$F$3:$F$1699,0))&lt;&gt;0,INDEX('PROTRA_capacity-Original_Data'!S$3:S$1699,MATCH(CHP_check_original_data!$I3,'PROTRA_capacity-Original_Data'!$F$3:$F$1699,0))=0),"elec 0, heat not",
IF(AND(INDEX('PROTRA_capacity-Original_Data'!S$3:S$1699,MATCH(CHP_check_original_data!$I3,'PROTRA_capacity-Original_Data'!$F$3:$F$1699,0))&lt;&gt;0,INDEX('PROTRA_capacity-Original_Data'!S$3:S$1699,MATCH(CHP_check_original_data!$H3,'PROTRA_capacity-Original_Data'!$F$3:$F$1699,0))=0),"heat 0, elec not",
IF(AND(INDEX('PROTRA_capacity-Original_Data'!S$3:S$1699,MATCH(CHP_check_original_data!$I3,'PROTRA_capacity-Original_Data'!$F$3:$F$1699,0))=0,INDEX('PROTRA_capacity-Original_Data'!S$3:S$1699,MATCH(CHP_check_original_data!$H3,'PROTRA_capacity-Original_Data'!$F$3:$F$1699,0))=0),"",
INDEX('PROTRA_capacity-Original_Data'!S$3:S$1699,MATCH(CHP_check_original_data!$H3,'PROTRA_capacity-Original_Data'!$F$3:$F$1699,0))/INDEX('PROTRA_capacity-Original_Data'!S$3:S$1699,MATCH(CHP_check_original_data!$I3,'PROTRA_capacity-Original_Data'!$F$3:$F$1699,0))
)))</f>
        <v>3.1906870193892889</v>
      </c>
      <c r="W3" s="16">
        <f>IF(AND(INDEX('PROTRA_capacity-Original_Data'!T$3:T$1699,MATCH(CHP_check_original_data!$H3,'PROTRA_capacity-Original_Data'!$F$3:$F$1699,0))&lt;&gt;0,INDEX('PROTRA_capacity-Original_Data'!T$3:T$1699,MATCH(CHP_check_original_data!$I3,'PROTRA_capacity-Original_Data'!$F$3:$F$1699,0))=0),"elec 0, heat not",
IF(AND(INDEX('PROTRA_capacity-Original_Data'!T$3:T$1699,MATCH(CHP_check_original_data!$I3,'PROTRA_capacity-Original_Data'!$F$3:$F$1699,0))&lt;&gt;0,INDEX('PROTRA_capacity-Original_Data'!T$3:T$1699,MATCH(CHP_check_original_data!$H3,'PROTRA_capacity-Original_Data'!$F$3:$F$1699,0))=0),"heat 0, elec not",
IF(AND(INDEX('PROTRA_capacity-Original_Data'!T$3:T$1699,MATCH(CHP_check_original_data!$I3,'PROTRA_capacity-Original_Data'!$F$3:$F$1699,0))=0,INDEX('PROTRA_capacity-Original_Data'!T$3:T$1699,MATCH(CHP_check_original_data!$H3,'PROTRA_capacity-Original_Data'!$F$3:$F$1699,0))=0),"",
INDEX('PROTRA_capacity-Original_Data'!T$3:T$1699,MATCH(CHP_check_original_data!$H3,'PROTRA_capacity-Original_Data'!$F$3:$F$1699,0))/INDEX('PROTRA_capacity-Original_Data'!T$3:T$1699,MATCH(CHP_check_original_data!$I3,'PROTRA_capacity-Original_Data'!$F$3:$F$1699,0))
)))</f>
        <v>3.6431944719836218</v>
      </c>
      <c r="X3" s="16">
        <f>IF(AND(INDEX('PROTRA_capacity-Original_Data'!U$3:U$1699,MATCH(CHP_check_original_data!$H3,'PROTRA_capacity-Original_Data'!$F$3:$F$1699,0))&lt;&gt;0,INDEX('PROTRA_capacity-Original_Data'!U$3:U$1699,MATCH(CHP_check_original_data!$I3,'PROTRA_capacity-Original_Data'!$F$3:$F$1699,0))=0),"elec 0, heat not",
IF(AND(INDEX('PROTRA_capacity-Original_Data'!U$3:U$1699,MATCH(CHP_check_original_data!$I3,'PROTRA_capacity-Original_Data'!$F$3:$F$1699,0))&lt;&gt;0,INDEX('PROTRA_capacity-Original_Data'!U$3:U$1699,MATCH(CHP_check_original_data!$H3,'PROTRA_capacity-Original_Data'!$F$3:$F$1699,0))=0),"heat 0, elec not",
IF(AND(INDEX('PROTRA_capacity-Original_Data'!U$3:U$1699,MATCH(CHP_check_original_data!$I3,'PROTRA_capacity-Original_Data'!$F$3:$F$1699,0))=0,INDEX('PROTRA_capacity-Original_Data'!U$3:U$1699,MATCH(CHP_check_original_data!$H3,'PROTRA_capacity-Original_Data'!$F$3:$F$1699,0))=0),"",
INDEX('PROTRA_capacity-Original_Data'!U$3:U$1699,MATCH(CHP_check_original_data!$H3,'PROTRA_capacity-Original_Data'!$F$3:$F$1699,0))/INDEX('PROTRA_capacity-Original_Data'!U$3:U$1699,MATCH(CHP_check_original_data!$I3,'PROTRA_capacity-Original_Data'!$F$3:$F$1699,0))
)))</f>
        <v>3.5609837766511516</v>
      </c>
      <c r="Y3" s="16">
        <f>IF(AND(INDEX('PROTRA_capacity-Original_Data'!V$3:V$1699,MATCH(CHP_check_original_data!$H3,'PROTRA_capacity-Original_Data'!$F$3:$F$1699,0))&lt;&gt;0,INDEX('PROTRA_capacity-Original_Data'!V$3:V$1699,MATCH(CHP_check_original_data!$I3,'PROTRA_capacity-Original_Data'!$F$3:$F$1699,0))=0),"elec 0, heat not",
IF(AND(INDEX('PROTRA_capacity-Original_Data'!V$3:V$1699,MATCH(CHP_check_original_data!$I3,'PROTRA_capacity-Original_Data'!$F$3:$F$1699,0))&lt;&gt;0,INDEX('PROTRA_capacity-Original_Data'!V$3:V$1699,MATCH(CHP_check_original_data!$H3,'PROTRA_capacity-Original_Data'!$F$3:$F$1699,0))=0),"heat 0, elec not",
IF(AND(INDEX('PROTRA_capacity-Original_Data'!V$3:V$1699,MATCH(CHP_check_original_data!$I3,'PROTRA_capacity-Original_Data'!$F$3:$F$1699,0))=0,INDEX('PROTRA_capacity-Original_Data'!V$3:V$1699,MATCH(CHP_check_original_data!$H3,'PROTRA_capacity-Original_Data'!$F$3:$F$1699,0))=0),"",
INDEX('PROTRA_capacity-Original_Data'!V$3:V$1699,MATCH(CHP_check_original_data!$H3,'PROTRA_capacity-Original_Data'!$F$3:$F$1699,0))/INDEX('PROTRA_capacity-Original_Data'!V$3:V$1699,MATCH(CHP_check_original_data!$I3,'PROTRA_capacity-Original_Data'!$F$3:$F$1699,0))
)))</f>
        <v>3.6701935720369412</v>
      </c>
    </row>
    <row r="4" spans="1:25" x14ac:dyDescent="0.35">
      <c r="A4" t="s">
        <v>71</v>
      </c>
      <c r="B4" t="s">
        <v>41</v>
      </c>
      <c r="C4" t="str">
        <f t="shared" si="0"/>
        <v>CHINA_TO_heat</v>
      </c>
      <c r="D4" t="str">
        <f t="shared" si="1"/>
        <v>PROTRA_CHP_HP_I</v>
      </c>
      <c r="E4" t="s">
        <v>1</v>
      </c>
      <c r="F4" t="str">
        <f t="shared" si="2"/>
        <v>CHP</v>
      </c>
      <c r="G4" t="str">
        <f t="shared" si="3"/>
        <v>CCS</v>
      </c>
      <c r="H4" t="str">
        <f t="shared" si="4"/>
        <v>CHINATO_heatPROTRA_CHP_gas_fuels_CCS</v>
      </c>
      <c r="I4" t="str">
        <f t="shared" si="5"/>
        <v>CHINATO_elecPROTRA_CHP_gas_fuels_CCS</v>
      </c>
      <c r="J4" s="16" t="str">
        <f>IF(AND(INDEX('PROTRA_capacity-Original_Data'!G$3:G$1699,MATCH(CHP_check_original_data!$H4,'PROTRA_capacity-Original_Data'!$F$3:$F$1699,0))&lt;&gt;0,INDEX('PROTRA_capacity-Original_Data'!G$3:G$1699,MATCH(CHP_check_original_data!$I4,'PROTRA_capacity-Original_Data'!$F$3:$F$1699,0))=0),"elec 0, heat not",
IF(AND(INDEX('PROTRA_capacity-Original_Data'!G$3:G$1699,MATCH(CHP_check_original_data!$I4,'PROTRA_capacity-Original_Data'!$F$3:$F$1699,0))&lt;&gt;0,INDEX('PROTRA_capacity-Original_Data'!G$3:G$1699,MATCH(CHP_check_original_data!$H4,'PROTRA_capacity-Original_Data'!$F$3:$F$1699,0))=0),"heat 0, elec not",
IF(AND(INDEX('PROTRA_capacity-Original_Data'!G$3:G$1699,MATCH(CHP_check_original_data!$I4,'PROTRA_capacity-Original_Data'!$F$3:$F$1699,0))=0,INDEX('PROTRA_capacity-Original_Data'!G$3:G$1699,MATCH(CHP_check_original_data!$H4,'PROTRA_capacity-Original_Data'!$F$3:$F$1699,0))=0),"",
INDEX('PROTRA_capacity-Original_Data'!G$3:G$1699,MATCH(CHP_check_original_data!$H4,'PROTRA_capacity-Original_Data'!$F$3:$F$1699,0))/INDEX('PROTRA_capacity-Original_Data'!G$3:G$1699,MATCH(CHP_check_original_data!$I4,'PROTRA_capacity-Original_Data'!$F$3:$F$1699,0))
)))</f>
        <v/>
      </c>
      <c r="K4" s="16" t="str">
        <f>IF(AND(INDEX('PROTRA_capacity-Original_Data'!H$3:H$1699,MATCH(CHP_check_original_data!$H4,'PROTRA_capacity-Original_Data'!$F$3:$F$1699,0))&lt;&gt;0,INDEX('PROTRA_capacity-Original_Data'!H$3:H$1699,MATCH(CHP_check_original_data!$I4,'PROTRA_capacity-Original_Data'!$F$3:$F$1699,0))=0),"elec 0, heat not",
IF(AND(INDEX('PROTRA_capacity-Original_Data'!H$3:H$1699,MATCH(CHP_check_original_data!$I4,'PROTRA_capacity-Original_Data'!$F$3:$F$1699,0))&lt;&gt;0,INDEX('PROTRA_capacity-Original_Data'!H$3:H$1699,MATCH(CHP_check_original_data!$H4,'PROTRA_capacity-Original_Data'!$F$3:$F$1699,0))=0),"heat 0, elec not",
IF(AND(INDEX('PROTRA_capacity-Original_Data'!H$3:H$1699,MATCH(CHP_check_original_data!$I4,'PROTRA_capacity-Original_Data'!$F$3:$F$1699,0))=0,INDEX('PROTRA_capacity-Original_Data'!H$3:H$1699,MATCH(CHP_check_original_data!$H4,'PROTRA_capacity-Original_Data'!$F$3:$F$1699,0))=0),"",
INDEX('PROTRA_capacity-Original_Data'!H$3:H$1699,MATCH(CHP_check_original_data!$H4,'PROTRA_capacity-Original_Data'!$F$3:$F$1699,0))/INDEX('PROTRA_capacity-Original_Data'!H$3:H$1699,MATCH(CHP_check_original_data!$I4,'PROTRA_capacity-Original_Data'!$F$3:$F$1699,0))
)))</f>
        <v/>
      </c>
      <c r="L4" s="16" t="str">
        <f>IF(AND(INDEX('PROTRA_capacity-Original_Data'!I$3:I$1699,MATCH(CHP_check_original_data!$H4,'PROTRA_capacity-Original_Data'!$F$3:$F$1699,0))&lt;&gt;0,INDEX('PROTRA_capacity-Original_Data'!I$3:I$1699,MATCH(CHP_check_original_data!$I4,'PROTRA_capacity-Original_Data'!$F$3:$F$1699,0))=0),"elec 0, heat not",
IF(AND(INDEX('PROTRA_capacity-Original_Data'!I$3:I$1699,MATCH(CHP_check_original_data!$I4,'PROTRA_capacity-Original_Data'!$F$3:$F$1699,0))&lt;&gt;0,INDEX('PROTRA_capacity-Original_Data'!I$3:I$1699,MATCH(CHP_check_original_data!$H4,'PROTRA_capacity-Original_Data'!$F$3:$F$1699,0))=0),"heat 0, elec not",
IF(AND(INDEX('PROTRA_capacity-Original_Data'!I$3:I$1699,MATCH(CHP_check_original_data!$I4,'PROTRA_capacity-Original_Data'!$F$3:$F$1699,0))=0,INDEX('PROTRA_capacity-Original_Data'!I$3:I$1699,MATCH(CHP_check_original_data!$H4,'PROTRA_capacity-Original_Data'!$F$3:$F$1699,0))=0),"",
INDEX('PROTRA_capacity-Original_Data'!I$3:I$1699,MATCH(CHP_check_original_data!$H4,'PROTRA_capacity-Original_Data'!$F$3:$F$1699,0))/INDEX('PROTRA_capacity-Original_Data'!I$3:I$1699,MATCH(CHP_check_original_data!$I4,'PROTRA_capacity-Original_Data'!$F$3:$F$1699,0))
)))</f>
        <v/>
      </c>
      <c r="M4" s="16" t="str">
        <f>IF(AND(INDEX('PROTRA_capacity-Original_Data'!J$3:J$1699,MATCH(CHP_check_original_data!$H4,'PROTRA_capacity-Original_Data'!$F$3:$F$1699,0))&lt;&gt;0,INDEX('PROTRA_capacity-Original_Data'!J$3:J$1699,MATCH(CHP_check_original_data!$I4,'PROTRA_capacity-Original_Data'!$F$3:$F$1699,0))=0),"elec 0, heat not",
IF(AND(INDEX('PROTRA_capacity-Original_Data'!J$3:J$1699,MATCH(CHP_check_original_data!$I4,'PROTRA_capacity-Original_Data'!$F$3:$F$1699,0))&lt;&gt;0,INDEX('PROTRA_capacity-Original_Data'!J$3:J$1699,MATCH(CHP_check_original_data!$H4,'PROTRA_capacity-Original_Data'!$F$3:$F$1699,0))=0),"heat 0, elec not",
IF(AND(INDEX('PROTRA_capacity-Original_Data'!J$3:J$1699,MATCH(CHP_check_original_data!$I4,'PROTRA_capacity-Original_Data'!$F$3:$F$1699,0))=0,INDEX('PROTRA_capacity-Original_Data'!J$3:J$1699,MATCH(CHP_check_original_data!$H4,'PROTRA_capacity-Original_Data'!$F$3:$F$1699,0))=0),"",
INDEX('PROTRA_capacity-Original_Data'!J$3:J$1699,MATCH(CHP_check_original_data!$H4,'PROTRA_capacity-Original_Data'!$F$3:$F$1699,0))/INDEX('PROTRA_capacity-Original_Data'!J$3:J$1699,MATCH(CHP_check_original_data!$I4,'PROTRA_capacity-Original_Data'!$F$3:$F$1699,0))
)))</f>
        <v/>
      </c>
      <c r="N4" s="16" t="str">
        <f>IF(AND(INDEX('PROTRA_capacity-Original_Data'!K$3:K$1699,MATCH(CHP_check_original_data!$H4,'PROTRA_capacity-Original_Data'!$F$3:$F$1699,0))&lt;&gt;0,INDEX('PROTRA_capacity-Original_Data'!K$3:K$1699,MATCH(CHP_check_original_data!$I4,'PROTRA_capacity-Original_Data'!$F$3:$F$1699,0))=0),"elec 0, heat not",
IF(AND(INDEX('PROTRA_capacity-Original_Data'!K$3:K$1699,MATCH(CHP_check_original_data!$I4,'PROTRA_capacity-Original_Data'!$F$3:$F$1699,0))&lt;&gt;0,INDEX('PROTRA_capacity-Original_Data'!K$3:K$1699,MATCH(CHP_check_original_data!$H4,'PROTRA_capacity-Original_Data'!$F$3:$F$1699,0))=0),"heat 0, elec not",
IF(AND(INDEX('PROTRA_capacity-Original_Data'!K$3:K$1699,MATCH(CHP_check_original_data!$I4,'PROTRA_capacity-Original_Data'!$F$3:$F$1699,0))=0,INDEX('PROTRA_capacity-Original_Data'!K$3:K$1699,MATCH(CHP_check_original_data!$H4,'PROTRA_capacity-Original_Data'!$F$3:$F$1699,0))=0),"",
INDEX('PROTRA_capacity-Original_Data'!K$3:K$1699,MATCH(CHP_check_original_data!$H4,'PROTRA_capacity-Original_Data'!$F$3:$F$1699,0))/INDEX('PROTRA_capacity-Original_Data'!K$3:K$1699,MATCH(CHP_check_original_data!$I4,'PROTRA_capacity-Original_Data'!$F$3:$F$1699,0))
)))</f>
        <v/>
      </c>
      <c r="O4" s="16" t="str">
        <f>IF(AND(INDEX('PROTRA_capacity-Original_Data'!L$3:L$1699,MATCH(CHP_check_original_data!$H4,'PROTRA_capacity-Original_Data'!$F$3:$F$1699,0))&lt;&gt;0,INDEX('PROTRA_capacity-Original_Data'!L$3:L$1699,MATCH(CHP_check_original_data!$I4,'PROTRA_capacity-Original_Data'!$F$3:$F$1699,0))=0),"elec 0, heat not",
IF(AND(INDEX('PROTRA_capacity-Original_Data'!L$3:L$1699,MATCH(CHP_check_original_data!$I4,'PROTRA_capacity-Original_Data'!$F$3:$F$1699,0))&lt;&gt;0,INDEX('PROTRA_capacity-Original_Data'!L$3:L$1699,MATCH(CHP_check_original_data!$H4,'PROTRA_capacity-Original_Data'!$F$3:$F$1699,0))=0),"heat 0, elec not",
IF(AND(INDEX('PROTRA_capacity-Original_Data'!L$3:L$1699,MATCH(CHP_check_original_data!$I4,'PROTRA_capacity-Original_Data'!$F$3:$F$1699,0))=0,INDEX('PROTRA_capacity-Original_Data'!L$3:L$1699,MATCH(CHP_check_original_data!$H4,'PROTRA_capacity-Original_Data'!$F$3:$F$1699,0))=0),"",
INDEX('PROTRA_capacity-Original_Data'!L$3:L$1699,MATCH(CHP_check_original_data!$H4,'PROTRA_capacity-Original_Data'!$F$3:$F$1699,0))/INDEX('PROTRA_capacity-Original_Data'!L$3:L$1699,MATCH(CHP_check_original_data!$I4,'PROTRA_capacity-Original_Data'!$F$3:$F$1699,0))
)))</f>
        <v/>
      </c>
      <c r="P4" s="16" t="str">
        <f>IF(AND(INDEX('PROTRA_capacity-Original_Data'!M$3:M$1699,MATCH(CHP_check_original_data!$H4,'PROTRA_capacity-Original_Data'!$F$3:$F$1699,0))&lt;&gt;0,INDEX('PROTRA_capacity-Original_Data'!M$3:M$1699,MATCH(CHP_check_original_data!$I4,'PROTRA_capacity-Original_Data'!$F$3:$F$1699,0))=0),"elec 0, heat not",
IF(AND(INDEX('PROTRA_capacity-Original_Data'!M$3:M$1699,MATCH(CHP_check_original_data!$I4,'PROTRA_capacity-Original_Data'!$F$3:$F$1699,0))&lt;&gt;0,INDEX('PROTRA_capacity-Original_Data'!M$3:M$1699,MATCH(CHP_check_original_data!$H4,'PROTRA_capacity-Original_Data'!$F$3:$F$1699,0))=0),"heat 0, elec not",
IF(AND(INDEX('PROTRA_capacity-Original_Data'!M$3:M$1699,MATCH(CHP_check_original_data!$I4,'PROTRA_capacity-Original_Data'!$F$3:$F$1699,0))=0,INDEX('PROTRA_capacity-Original_Data'!M$3:M$1699,MATCH(CHP_check_original_data!$H4,'PROTRA_capacity-Original_Data'!$F$3:$F$1699,0))=0),"",
INDEX('PROTRA_capacity-Original_Data'!M$3:M$1699,MATCH(CHP_check_original_data!$H4,'PROTRA_capacity-Original_Data'!$F$3:$F$1699,0))/INDEX('PROTRA_capacity-Original_Data'!M$3:M$1699,MATCH(CHP_check_original_data!$I4,'PROTRA_capacity-Original_Data'!$F$3:$F$1699,0))
)))</f>
        <v/>
      </c>
      <c r="Q4" s="16" t="str">
        <f>IF(AND(INDEX('PROTRA_capacity-Original_Data'!N$3:N$1699,MATCH(CHP_check_original_data!$H4,'PROTRA_capacity-Original_Data'!$F$3:$F$1699,0))&lt;&gt;0,INDEX('PROTRA_capacity-Original_Data'!N$3:N$1699,MATCH(CHP_check_original_data!$I4,'PROTRA_capacity-Original_Data'!$F$3:$F$1699,0))=0),"elec 0, heat not",
IF(AND(INDEX('PROTRA_capacity-Original_Data'!N$3:N$1699,MATCH(CHP_check_original_data!$I4,'PROTRA_capacity-Original_Data'!$F$3:$F$1699,0))&lt;&gt;0,INDEX('PROTRA_capacity-Original_Data'!N$3:N$1699,MATCH(CHP_check_original_data!$H4,'PROTRA_capacity-Original_Data'!$F$3:$F$1699,0))=0),"heat 0, elec not",
IF(AND(INDEX('PROTRA_capacity-Original_Data'!N$3:N$1699,MATCH(CHP_check_original_data!$I4,'PROTRA_capacity-Original_Data'!$F$3:$F$1699,0))=0,INDEX('PROTRA_capacity-Original_Data'!N$3:N$1699,MATCH(CHP_check_original_data!$H4,'PROTRA_capacity-Original_Data'!$F$3:$F$1699,0))=0),"",
INDEX('PROTRA_capacity-Original_Data'!N$3:N$1699,MATCH(CHP_check_original_data!$H4,'PROTRA_capacity-Original_Data'!$F$3:$F$1699,0))/INDEX('PROTRA_capacity-Original_Data'!N$3:N$1699,MATCH(CHP_check_original_data!$I4,'PROTRA_capacity-Original_Data'!$F$3:$F$1699,0))
)))</f>
        <v/>
      </c>
      <c r="R4" s="16" t="str">
        <f>IF(AND(INDEX('PROTRA_capacity-Original_Data'!O$3:O$1699,MATCH(CHP_check_original_data!$H4,'PROTRA_capacity-Original_Data'!$F$3:$F$1699,0))&lt;&gt;0,INDEX('PROTRA_capacity-Original_Data'!O$3:O$1699,MATCH(CHP_check_original_data!$I4,'PROTRA_capacity-Original_Data'!$F$3:$F$1699,0))=0),"elec 0, heat not",
IF(AND(INDEX('PROTRA_capacity-Original_Data'!O$3:O$1699,MATCH(CHP_check_original_data!$I4,'PROTRA_capacity-Original_Data'!$F$3:$F$1699,0))&lt;&gt;0,INDEX('PROTRA_capacity-Original_Data'!O$3:O$1699,MATCH(CHP_check_original_data!$H4,'PROTRA_capacity-Original_Data'!$F$3:$F$1699,0))=0),"heat 0, elec not",
IF(AND(INDEX('PROTRA_capacity-Original_Data'!O$3:O$1699,MATCH(CHP_check_original_data!$I4,'PROTRA_capacity-Original_Data'!$F$3:$F$1699,0))=0,INDEX('PROTRA_capacity-Original_Data'!O$3:O$1699,MATCH(CHP_check_original_data!$H4,'PROTRA_capacity-Original_Data'!$F$3:$F$1699,0))=0),"",
INDEX('PROTRA_capacity-Original_Data'!O$3:O$1699,MATCH(CHP_check_original_data!$H4,'PROTRA_capacity-Original_Data'!$F$3:$F$1699,0))/INDEX('PROTRA_capacity-Original_Data'!O$3:O$1699,MATCH(CHP_check_original_data!$I4,'PROTRA_capacity-Original_Data'!$F$3:$F$1699,0))
)))</f>
        <v/>
      </c>
      <c r="S4" s="16" t="str">
        <f>IF(AND(INDEX('PROTRA_capacity-Original_Data'!P$3:P$1699,MATCH(CHP_check_original_data!$H4,'PROTRA_capacity-Original_Data'!$F$3:$F$1699,0))&lt;&gt;0,INDEX('PROTRA_capacity-Original_Data'!P$3:P$1699,MATCH(CHP_check_original_data!$I4,'PROTRA_capacity-Original_Data'!$F$3:$F$1699,0))=0),"elec 0, heat not",
IF(AND(INDEX('PROTRA_capacity-Original_Data'!P$3:P$1699,MATCH(CHP_check_original_data!$I4,'PROTRA_capacity-Original_Data'!$F$3:$F$1699,0))&lt;&gt;0,INDEX('PROTRA_capacity-Original_Data'!P$3:P$1699,MATCH(CHP_check_original_data!$H4,'PROTRA_capacity-Original_Data'!$F$3:$F$1699,0))=0),"heat 0, elec not",
IF(AND(INDEX('PROTRA_capacity-Original_Data'!P$3:P$1699,MATCH(CHP_check_original_data!$I4,'PROTRA_capacity-Original_Data'!$F$3:$F$1699,0))=0,INDEX('PROTRA_capacity-Original_Data'!P$3:P$1699,MATCH(CHP_check_original_data!$H4,'PROTRA_capacity-Original_Data'!$F$3:$F$1699,0))=0),"",
INDEX('PROTRA_capacity-Original_Data'!P$3:P$1699,MATCH(CHP_check_original_data!$H4,'PROTRA_capacity-Original_Data'!$F$3:$F$1699,0))/INDEX('PROTRA_capacity-Original_Data'!P$3:P$1699,MATCH(CHP_check_original_data!$I4,'PROTRA_capacity-Original_Data'!$F$3:$F$1699,0))
)))</f>
        <v/>
      </c>
      <c r="T4" s="16" t="str">
        <f>IF(AND(INDEX('PROTRA_capacity-Original_Data'!Q$3:Q$1699,MATCH(CHP_check_original_data!$H4,'PROTRA_capacity-Original_Data'!$F$3:$F$1699,0))&lt;&gt;0,INDEX('PROTRA_capacity-Original_Data'!Q$3:Q$1699,MATCH(CHP_check_original_data!$I4,'PROTRA_capacity-Original_Data'!$F$3:$F$1699,0))=0),"elec 0, heat not",
IF(AND(INDEX('PROTRA_capacity-Original_Data'!Q$3:Q$1699,MATCH(CHP_check_original_data!$I4,'PROTRA_capacity-Original_Data'!$F$3:$F$1699,0))&lt;&gt;0,INDEX('PROTRA_capacity-Original_Data'!Q$3:Q$1699,MATCH(CHP_check_original_data!$H4,'PROTRA_capacity-Original_Data'!$F$3:$F$1699,0))=0),"heat 0, elec not",
IF(AND(INDEX('PROTRA_capacity-Original_Data'!Q$3:Q$1699,MATCH(CHP_check_original_data!$I4,'PROTRA_capacity-Original_Data'!$F$3:$F$1699,0))=0,INDEX('PROTRA_capacity-Original_Data'!Q$3:Q$1699,MATCH(CHP_check_original_data!$H4,'PROTRA_capacity-Original_Data'!$F$3:$F$1699,0))=0),"",
INDEX('PROTRA_capacity-Original_Data'!Q$3:Q$1699,MATCH(CHP_check_original_data!$H4,'PROTRA_capacity-Original_Data'!$F$3:$F$1699,0))/INDEX('PROTRA_capacity-Original_Data'!Q$3:Q$1699,MATCH(CHP_check_original_data!$I4,'PROTRA_capacity-Original_Data'!$F$3:$F$1699,0))
)))</f>
        <v/>
      </c>
      <c r="U4" s="16" t="str">
        <f>IF(AND(INDEX('PROTRA_capacity-Original_Data'!R$3:R$1699,MATCH(CHP_check_original_data!$H4,'PROTRA_capacity-Original_Data'!$F$3:$F$1699,0))&lt;&gt;0,INDEX('PROTRA_capacity-Original_Data'!R$3:R$1699,MATCH(CHP_check_original_data!$I4,'PROTRA_capacity-Original_Data'!$F$3:$F$1699,0))=0),"elec 0, heat not",
IF(AND(INDEX('PROTRA_capacity-Original_Data'!R$3:R$1699,MATCH(CHP_check_original_data!$I4,'PROTRA_capacity-Original_Data'!$F$3:$F$1699,0))&lt;&gt;0,INDEX('PROTRA_capacity-Original_Data'!R$3:R$1699,MATCH(CHP_check_original_data!$H4,'PROTRA_capacity-Original_Data'!$F$3:$F$1699,0))=0),"heat 0, elec not",
IF(AND(INDEX('PROTRA_capacity-Original_Data'!R$3:R$1699,MATCH(CHP_check_original_data!$I4,'PROTRA_capacity-Original_Data'!$F$3:$F$1699,0))=0,INDEX('PROTRA_capacity-Original_Data'!R$3:R$1699,MATCH(CHP_check_original_data!$H4,'PROTRA_capacity-Original_Data'!$F$3:$F$1699,0))=0),"",
INDEX('PROTRA_capacity-Original_Data'!R$3:R$1699,MATCH(CHP_check_original_data!$H4,'PROTRA_capacity-Original_Data'!$F$3:$F$1699,0))/INDEX('PROTRA_capacity-Original_Data'!R$3:R$1699,MATCH(CHP_check_original_data!$I4,'PROTRA_capacity-Original_Data'!$F$3:$F$1699,0))
)))</f>
        <v/>
      </c>
      <c r="V4" s="16" t="str">
        <f>IF(AND(INDEX('PROTRA_capacity-Original_Data'!S$3:S$1699,MATCH(CHP_check_original_data!$H4,'PROTRA_capacity-Original_Data'!$F$3:$F$1699,0))&lt;&gt;0,INDEX('PROTRA_capacity-Original_Data'!S$3:S$1699,MATCH(CHP_check_original_data!$I4,'PROTRA_capacity-Original_Data'!$F$3:$F$1699,0))=0),"elec 0, heat not",
IF(AND(INDEX('PROTRA_capacity-Original_Data'!S$3:S$1699,MATCH(CHP_check_original_data!$I4,'PROTRA_capacity-Original_Data'!$F$3:$F$1699,0))&lt;&gt;0,INDEX('PROTRA_capacity-Original_Data'!S$3:S$1699,MATCH(CHP_check_original_data!$H4,'PROTRA_capacity-Original_Data'!$F$3:$F$1699,0))=0),"heat 0, elec not",
IF(AND(INDEX('PROTRA_capacity-Original_Data'!S$3:S$1699,MATCH(CHP_check_original_data!$I4,'PROTRA_capacity-Original_Data'!$F$3:$F$1699,0))=0,INDEX('PROTRA_capacity-Original_Data'!S$3:S$1699,MATCH(CHP_check_original_data!$H4,'PROTRA_capacity-Original_Data'!$F$3:$F$1699,0))=0),"",
INDEX('PROTRA_capacity-Original_Data'!S$3:S$1699,MATCH(CHP_check_original_data!$H4,'PROTRA_capacity-Original_Data'!$F$3:$F$1699,0))/INDEX('PROTRA_capacity-Original_Data'!S$3:S$1699,MATCH(CHP_check_original_data!$I4,'PROTRA_capacity-Original_Data'!$F$3:$F$1699,0))
)))</f>
        <v/>
      </c>
      <c r="W4" s="16" t="str">
        <f>IF(AND(INDEX('PROTRA_capacity-Original_Data'!T$3:T$1699,MATCH(CHP_check_original_data!$H4,'PROTRA_capacity-Original_Data'!$F$3:$F$1699,0))&lt;&gt;0,INDEX('PROTRA_capacity-Original_Data'!T$3:T$1699,MATCH(CHP_check_original_data!$I4,'PROTRA_capacity-Original_Data'!$F$3:$F$1699,0))=0),"elec 0, heat not",
IF(AND(INDEX('PROTRA_capacity-Original_Data'!T$3:T$1699,MATCH(CHP_check_original_data!$I4,'PROTRA_capacity-Original_Data'!$F$3:$F$1699,0))&lt;&gt;0,INDEX('PROTRA_capacity-Original_Data'!T$3:T$1699,MATCH(CHP_check_original_data!$H4,'PROTRA_capacity-Original_Data'!$F$3:$F$1699,0))=0),"heat 0, elec not",
IF(AND(INDEX('PROTRA_capacity-Original_Data'!T$3:T$1699,MATCH(CHP_check_original_data!$I4,'PROTRA_capacity-Original_Data'!$F$3:$F$1699,0))=0,INDEX('PROTRA_capacity-Original_Data'!T$3:T$1699,MATCH(CHP_check_original_data!$H4,'PROTRA_capacity-Original_Data'!$F$3:$F$1699,0))=0),"",
INDEX('PROTRA_capacity-Original_Data'!T$3:T$1699,MATCH(CHP_check_original_data!$H4,'PROTRA_capacity-Original_Data'!$F$3:$F$1699,0))/INDEX('PROTRA_capacity-Original_Data'!T$3:T$1699,MATCH(CHP_check_original_data!$I4,'PROTRA_capacity-Original_Data'!$F$3:$F$1699,0))
)))</f>
        <v/>
      </c>
      <c r="X4" s="16" t="str">
        <f>IF(AND(INDEX('PROTRA_capacity-Original_Data'!U$3:U$1699,MATCH(CHP_check_original_data!$H4,'PROTRA_capacity-Original_Data'!$F$3:$F$1699,0))&lt;&gt;0,INDEX('PROTRA_capacity-Original_Data'!U$3:U$1699,MATCH(CHP_check_original_data!$I4,'PROTRA_capacity-Original_Data'!$F$3:$F$1699,0))=0),"elec 0, heat not",
IF(AND(INDEX('PROTRA_capacity-Original_Data'!U$3:U$1699,MATCH(CHP_check_original_data!$I4,'PROTRA_capacity-Original_Data'!$F$3:$F$1699,0))&lt;&gt;0,INDEX('PROTRA_capacity-Original_Data'!U$3:U$1699,MATCH(CHP_check_original_data!$H4,'PROTRA_capacity-Original_Data'!$F$3:$F$1699,0))=0),"heat 0, elec not",
IF(AND(INDEX('PROTRA_capacity-Original_Data'!U$3:U$1699,MATCH(CHP_check_original_data!$I4,'PROTRA_capacity-Original_Data'!$F$3:$F$1699,0))=0,INDEX('PROTRA_capacity-Original_Data'!U$3:U$1699,MATCH(CHP_check_original_data!$H4,'PROTRA_capacity-Original_Data'!$F$3:$F$1699,0))=0),"",
INDEX('PROTRA_capacity-Original_Data'!U$3:U$1699,MATCH(CHP_check_original_data!$H4,'PROTRA_capacity-Original_Data'!$F$3:$F$1699,0))/INDEX('PROTRA_capacity-Original_Data'!U$3:U$1699,MATCH(CHP_check_original_data!$I4,'PROTRA_capacity-Original_Data'!$F$3:$F$1699,0))
)))</f>
        <v/>
      </c>
      <c r="Y4" s="16" t="str">
        <f>IF(AND(INDEX('PROTRA_capacity-Original_Data'!V$3:V$1699,MATCH(CHP_check_original_data!$H4,'PROTRA_capacity-Original_Data'!$F$3:$F$1699,0))&lt;&gt;0,INDEX('PROTRA_capacity-Original_Data'!V$3:V$1699,MATCH(CHP_check_original_data!$I4,'PROTRA_capacity-Original_Data'!$F$3:$F$1699,0))=0),"elec 0, heat not",
IF(AND(INDEX('PROTRA_capacity-Original_Data'!V$3:V$1699,MATCH(CHP_check_original_data!$I4,'PROTRA_capacity-Original_Data'!$F$3:$F$1699,0))&lt;&gt;0,INDEX('PROTRA_capacity-Original_Data'!V$3:V$1699,MATCH(CHP_check_original_data!$H4,'PROTRA_capacity-Original_Data'!$F$3:$F$1699,0))=0),"heat 0, elec not",
IF(AND(INDEX('PROTRA_capacity-Original_Data'!V$3:V$1699,MATCH(CHP_check_original_data!$I4,'PROTRA_capacity-Original_Data'!$F$3:$F$1699,0))=0,INDEX('PROTRA_capacity-Original_Data'!V$3:V$1699,MATCH(CHP_check_original_data!$H4,'PROTRA_capacity-Original_Data'!$F$3:$F$1699,0))=0),"",
INDEX('PROTRA_capacity-Original_Data'!V$3:V$1699,MATCH(CHP_check_original_data!$H4,'PROTRA_capacity-Original_Data'!$F$3:$F$1699,0))/INDEX('PROTRA_capacity-Original_Data'!V$3:V$1699,MATCH(CHP_check_original_data!$I4,'PROTRA_capacity-Original_Data'!$F$3:$F$1699,0))
)))</f>
        <v/>
      </c>
    </row>
    <row r="5" spans="1:25" x14ac:dyDescent="0.35">
      <c r="A5" t="s">
        <v>71</v>
      </c>
      <c r="B5" t="s">
        <v>41</v>
      </c>
      <c r="C5" t="str">
        <f t="shared" si="0"/>
        <v>CHINA_TO_heat</v>
      </c>
      <c r="D5" t="str">
        <f t="shared" si="1"/>
        <v>PROTRA_CHP_HP_I</v>
      </c>
      <c r="E5" t="s">
        <v>2</v>
      </c>
      <c r="F5" t="str">
        <f t="shared" si="2"/>
        <v>CHP</v>
      </c>
      <c r="G5" t="str">
        <f t="shared" si="3"/>
        <v>mal</v>
      </c>
      <c r="H5" t="str">
        <f t="shared" si="4"/>
        <v>CHINATO_heatPROTRA_CHP_geothermal</v>
      </c>
      <c r="I5" t="str">
        <f t="shared" si="5"/>
        <v>CHINATO_elecPROTRA_CHP_geothermal</v>
      </c>
      <c r="J5" s="16" t="str">
        <f>IF(AND(INDEX('PROTRA_capacity-Original_Data'!G$3:G$1699,MATCH(CHP_check_original_data!$H5,'PROTRA_capacity-Original_Data'!$F$3:$F$1699,0))&lt;&gt;0,INDEX('PROTRA_capacity-Original_Data'!G$3:G$1699,MATCH(CHP_check_original_data!$I5,'PROTRA_capacity-Original_Data'!$F$3:$F$1699,0))=0),"elec 0, heat not",
IF(AND(INDEX('PROTRA_capacity-Original_Data'!G$3:G$1699,MATCH(CHP_check_original_data!$I5,'PROTRA_capacity-Original_Data'!$F$3:$F$1699,0))&lt;&gt;0,INDEX('PROTRA_capacity-Original_Data'!G$3:G$1699,MATCH(CHP_check_original_data!$H5,'PROTRA_capacity-Original_Data'!$F$3:$F$1699,0))=0),"heat 0, elec not",
IF(AND(INDEX('PROTRA_capacity-Original_Data'!G$3:G$1699,MATCH(CHP_check_original_data!$I5,'PROTRA_capacity-Original_Data'!$F$3:$F$1699,0))=0,INDEX('PROTRA_capacity-Original_Data'!G$3:G$1699,MATCH(CHP_check_original_data!$H5,'PROTRA_capacity-Original_Data'!$F$3:$F$1699,0))=0),"",
INDEX('PROTRA_capacity-Original_Data'!G$3:G$1699,MATCH(CHP_check_original_data!$H5,'PROTRA_capacity-Original_Data'!$F$3:$F$1699,0))/INDEX('PROTRA_capacity-Original_Data'!G$3:G$1699,MATCH(CHP_check_original_data!$I5,'PROTRA_capacity-Original_Data'!$F$3:$F$1699,0))
)))</f>
        <v>heat 0, elec not</v>
      </c>
      <c r="K5" s="16" t="str">
        <f>IF(AND(INDEX('PROTRA_capacity-Original_Data'!H$3:H$1699,MATCH(CHP_check_original_data!$H5,'PROTRA_capacity-Original_Data'!$F$3:$F$1699,0))&lt;&gt;0,INDEX('PROTRA_capacity-Original_Data'!H$3:H$1699,MATCH(CHP_check_original_data!$I5,'PROTRA_capacity-Original_Data'!$F$3:$F$1699,0))=0),"elec 0, heat not",
IF(AND(INDEX('PROTRA_capacity-Original_Data'!H$3:H$1699,MATCH(CHP_check_original_data!$I5,'PROTRA_capacity-Original_Data'!$F$3:$F$1699,0))&lt;&gt;0,INDEX('PROTRA_capacity-Original_Data'!H$3:H$1699,MATCH(CHP_check_original_data!$H5,'PROTRA_capacity-Original_Data'!$F$3:$F$1699,0))=0),"heat 0, elec not",
IF(AND(INDEX('PROTRA_capacity-Original_Data'!H$3:H$1699,MATCH(CHP_check_original_data!$I5,'PROTRA_capacity-Original_Data'!$F$3:$F$1699,0))=0,INDEX('PROTRA_capacity-Original_Data'!H$3:H$1699,MATCH(CHP_check_original_data!$H5,'PROTRA_capacity-Original_Data'!$F$3:$F$1699,0))=0),"",
INDEX('PROTRA_capacity-Original_Data'!H$3:H$1699,MATCH(CHP_check_original_data!$H5,'PROTRA_capacity-Original_Data'!$F$3:$F$1699,0))/INDEX('PROTRA_capacity-Original_Data'!H$3:H$1699,MATCH(CHP_check_original_data!$I5,'PROTRA_capacity-Original_Data'!$F$3:$F$1699,0))
)))</f>
        <v>heat 0, elec not</v>
      </c>
      <c r="L5" s="16" t="str">
        <f>IF(AND(INDEX('PROTRA_capacity-Original_Data'!I$3:I$1699,MATCH(CHP_check_original_data!$H5,'PROTRA_capacity-Original_Data'!$F$3:$F$1699,0))&lt;&gt;0,INDEX('PROTRA_capacity-Original_Data'!I$3:I$1699,MATCH(CHP_check_original_data!$I5,'PROTRA_capacity-Original_Data'!$F$3:$F$1699,0))=0),"elec 0, heat not",
IF(AND(INDEX('PROTRA_capacity-Original_Data'!I$3:I$1699,MATCH(CHP_check_original_data!$I5,'PROTRA_capacity-Original_Data'!$F$3:$F$1699,0))&lt;&gt;0,INDEX('PROTRA_capacity-Original_Data'!I$3:I$1699,MATCH(CHP_check_original_data!$H5,'PROTRA_capacity-Original_Data'!$F$3:$F$1699,0))=0),"heat 0, elec not",
IF(AND(INDEX('PROTRA_capacity-Original_Data'!I$3:I$1699,MATCH(CHP_check_original_data!$I5,'PROTRA_capacity-Original_Data'!$F$3:$F$1699,0))=0,INDEX('PROTRA_capacity-Original_Data'!I$3:I$1699,MATCH(CHP_check_original_data!$H5,'PROTRA_capacity-Original_Data'!$F$3:$F$1699,0))=0),"",
INDEX('PROTRA_capacity-Original_Data'!I$3:I$1699,MATCH(CHP_check_original_data!$H5,'PROTRA_capacity-Original_Data'!$F$3:$F$1699,0))/INDEX('PROTRA_capacity-Original_Data'!I$3:I$1699,MATCH(CHP_check_original_data!$I5,'PROTRA_capacity-Original_Data'!$F$3:$F$1699,0))
)))</f>
        <v>heat 0, elec not</v>
      </c>
      <c r="M5" s="16" t="str">
        <f>IF(AND(INDEX('PROTRA_capacity-Original_Data'!J$3:J$1699,MATCH(CHP_check_original_data!$H5,'PROTRA_capacity-Original_Data'!$F$3:$F$1699,0))&lt;&gt;0,INDEX('PROTRA_capacity-Original_Data'!J$3:J$1699,MATCH(CHP_check_original_data!$I5,'PROTRA_capacity-Original_Data'!$F$3:$F$1699,0))=0),"elec 0, heat not",
IF(AND(INDEX('PROTRA_capacity-Original_Data'!J$3:J$1699,MATCH(CHP_check_original_data!$I5,'PROTRA_capacity-Original_Data'!$F$3:$F$1699,0))&lt;&gt;0,INDEX('PROTRA_capacity-Original_Data'!J$3:J$1699,MATCH(CHP_check_original_data!$H5,'PROTRA_capacity-Original_Data'!$F$3:$F$1699,0))=0),"heat 0, elec not",
IF(AND(INDEX('PROTRA_capacity-Original_Data'!J$3:J$1699,MATCH(CHP_check_original_data!$I5,'PROTRA_capacity-Original_Data'!$F$3:$F$1699,0))=0,INDEX('PROTRA_capacity-Original_Data'!J$3:J$1699,MATCH(CHP_check_original_data!$H5,'PROTRA_capacity-Original_Data'!$F$3:$F$1699,0))=0),"",
INDEX('PROTRA_capacity-Original_Data'!J$3:J$1699,MATCH(CHP_check_original_data!$H5,'PROTRA_capacity-Original_Data'!$F$3:$F$1699,0))/INDEX('PROTRA_capacity-Original_Data'!J$3:J$1699,MATCH(CHP_check_original_data!$I5,'PROTRA_capacity-Original_Data'!$F$3:$F$1699,0))
)))</f>
        <v>heat 0, elec not</v>
      </c>
      <c r="N5" s="16" t="str">
        <f>IF(AND(INDEX('PROTRA_capacity-Original_Data'!K$3:K$1699,MATCH(CHP_check_original_data!$H5,'PROTRA_capacity-Original_Data'!$F$3:$F$1699,0))&lt;&gt;0,INDEX('PROTRA_capacity-Original_Data'!K$3:K$1699,MATCH(CHP_check_original_data!$I5,'PROTRA_capacity-Original_Data'!$F$3:$F$1699,0))=0),"elec 0, heat not",
IF(AND(INDEX('PROTRA_capacity-Original_Data'!K$3:K$1699,MATCH(CHP_check_original_data!$I5,'PROTRA_capacity-Original_Data'!$F$3:$F$1699,0))&lt;&gt;0,INDEX('PROTRA_capacity-Original_Data'!K$3:K$1699,MATCH(CHP_check_original_data!$H5,'PROTRA_capacity-Original_Data'!$F$3:$F$1699,0))=0),"heat 0, elec not",
IF(AND(INDEX('PROTRA_capacity-Original_Data'!K$3:K$1699,MATCH(CHP_check_original_data!$I5,'PROTRA_capacity-Original_Data'!$F$3:$F$1699,0))=0,INDEX('PROTRA_capacity-Original_Data'!K$3:K$1699,MATCH(CHP_check_original_data!$H5,'PROTRA_capacity-Original_Data'!$F$3:$F$1699,0))=0),"",
INDEX('PROTRA_capacity-Original_Data'!K$3:K$1699,MATCH(CHP_check_original_data!$H5,'PROTRA_capacity-Original_Data'!$F$3:$F$1699,0))/INDEX('PROTRA_capacity-Original_Data'!K$3:K$1699,MATCH(CHP_check_original_data!$I5,'PROTRA_capacity-Original_Data'!$F$3:$F$1699,0))
)))</f>
        <v>heat 0, elec not</v>
      </c>
      <c r="O5" s="16" t="str">
        <f>IF(AND(INDEX('PROTRA_capacity-Original_Data'!L$3:L$1699,MATCH(CHP_check_original_data!$H5,'PROTRA_capacity-Original_Data'!$F$3:$F$1699,0))&lt;&gt;0,INDEX('PROTRA_capacity-Original_Data'!L$3:L$1699,MATCH(CHP_check_original_data!$I5,'PROTRA_capacity-Original_Data'!$F$3:$F$1699,0))=0),"elec 0, heat not",
IF(AND(INDEX('PROTRA_capacity-Original_Data'!L$3:L$1699,MATCH(CHP_check_original_data!$I5,'PROTRA_capacity-Original_Data'!$F$3:$F$1699,0))&lt;&gt;0,INDEX('PROTRA_capacity-Original_Data'!L$3:L$1699,MATCH(CHP_check_original_data!$H5,'PROTRA_capacity-Original_Data'!$F$3:$F$1699,0))=0),"heat 0, elec not",
IF(AND(INDEX('PROTRA_capacity-Original_Data'!L$3:L$1699,MATCH(CHP_check_original_data!$I5,'PROTRA_capacity-Original_Data'!$F$3:$F$1699,0))=0,INDEX('PROTRA_capacity-Original_Data'!L$3:L$1699,MATCH(CHP_check_original_data!$H5,'PROTRA_capacity-Original_Data'!$F$3:$F$1699,0))=0),"",
INDEX('PROTRA_capacity-Original_Data'!L$3:L$1699,MATCH(CHP_check_original_data!$H5,'PROTRA_capacity-Original_Data'!$F$3:$F$1699,0))/INDEX('PROTRA_capacity-Original_Data'!L$3:L$1699,MATCH(CHP_check_original_data!$I5,'PROTRA_capacity-Original_Data'!$F$3:$F$1699,0))
)))</f>
        <v>heat 0, elec not</v>
      </c>
      <c r="P5" s="16" t="str">
        <f>IF(AND(INDEX('PROTRA_capacity-Original_Data'!M$3:M$1699,MATCH(CHP_check_original_data!$H5,'PROTRA_capacity-Original_Data'!$F$3:$F$1699,0))&lt;&gt;0,INDEX('PROTRA_capacity-Original_Data'!M$3:M$1699,MATCH(CHP_check_original_data!$I5,'PROTRA_capacity-Original_Data'!$F$3:$F$1699,0))=0),"elec 0, heat not",
IF(AND(INDEX('PROTRA_capacity-Original_Data'!M$3:M$1699,MATCH(CHP_check_original_data!$I5,'PROTRA_capacity-Original_Data'!$F$3:$F$1699,0))&lt;&gt;0,INDEX('PROTRA_capacity-Original_Data'!M$3:M$1699,MATCH(CHP_check_original_data!$H5,'PROTRA_capacity-Original_Data'!$F$3:$F$1699,0))=0),"heat 0, elec not",
IF(AND(INDEX('PROTRA_capacity-Original_Data'!M$3:M$1699,MATCH(CHP_check_original_data!$I5,'PROTRA_capacity-Original_Data'!$F$3:$F$1699,0))=0,INDEX('PROTRA_capacity-Original_Data'!M$3:M$1699,MATCH(CHP_check_original_data!$H5,'PROTRA_capacity-Original_Data'!$F$3:$F$1699,0))=0),"",
INDEX('PROTRA_capacity-Original_Data'!M$3:M$1699,MATCH(CHP_check_original_data!$H5,'PROTRA_capacity-Original_Data'!$F$3:$F$1699,0))/INDEX('PROTRA_capacity-Original_Data'!M$3:M$1699,MATCH(CHP_check_original_data!$I5,'PROTRA_capacity-Original_Data'!$F$3:$F$1699,0))
)))</f>
        <v>heat 0, elec not</v>
      </c>
      <c r="Q5" s="16" t="str">
        <f>IF(AND(INDEX('PROTRA_capacity-Original_Data'!N$3:N$1699,MATCH(CHP_check_original_data!$H5,'PROTRA_capacity-Original_Data'!$F$3:$F$1699,0))&lt;&gt;0,INDEX('PROTRA_capacity-Original_Data'!N$3:N$1699,MATCH(CHP_check_original_data!$I5,'PROTRA_capacity-Original_Data'!$F$3:$F$1699,0))=0),"elec 0, heat not",
IF(AND(INDEX('PROTRA_capacity-Original_Data'!N$3:N$1699,MATCH(CHP_check_original_data!$I5,'PROTRA_capacity-Original_Data'!$F$3:$F$1699,0))&lt;&gt;0,INDEX('PROTRA_capacity-Original_Data'!N$3:N$1699,MATCH(CHP_check_original_data!$H5,'PROTRA_capacity-Original_Data'!$F$3:$F$1699,0))=0),"heat 0, elec not",
IF(AND(INDEX('PROTRA_capacity-Original_Data'!N$3:N$1699,MATCH(CHP_check_original_data!$I5,'PROTRA_capacity-Original_Data'!$F$3:$F$1699,0))=0,INDEX('PROTRA_capacity-Original_Data'!N$3:N$1699,MATCH(CHP_check_original_data!$H5,'PROTRA_capacity-Original_Data'!$F$3:$F$1699,0))=0),"",
INDEX('PROTRA_capacity-Original_Data'!N$3:N$1699,MATCH(CHP_check_original_data!$H5,'PROTRA_capacity-Original_Data'!$F$3:$F$1699,0))/INDEX('PROTRA_capacity-Original_Data'!N$3:N$1699,MATCH(CHP_check_original_data!$I5,'PROTRA_capacity-Original_Data'!$F$3:$F$1699,0))
)))</f>
        <v>heat 0, elec not</v>
      </c>
      <c r="R5" s="16" t="str">
        <f>IF(AND(INDEX('PROTRA_capacity-Original_Data'!O$3:O$1699,MATCH(CHP_check_original_data!$H5,'PROTRA_capacity-Original_Data'!$F$3:$F$1699,0))&lt;&gt;0,INDEX('PROTRA_capacity-Original_Data'!O$3:O$1699,MATCH(CHP_check_original_data!$I5,'PROTRA_capacity-Original_Data'!$F$3:$F$1699,0))=0),"elec 0, heat not",
IF(AND(INDEX('PROTRA_capacity-Original_Data'!O$3:O$1699,MATCH(CHP_check_original_data!$I5,'PROTRA_capacity-Original_Data'!$F$3:$F$1699,0))&lt;&gt;0,INDEX('PROTRA_capacity-Original_Data'!O$3:O$1699,MATCH(CHP_check_original_data!$H5,'PROTRA_capacity-Original_Data'!$F$3:$F$1699,0))=0),"heat 0, elec not",
IF(AND(INDEX('PROTRA_capacity-Original_Data'!O$3:O$1699,MATCH(CHP_check_original_data!$I5,'PROTRA_capacity-Original_Data'!$F$3:$F$1699,0))=0,INDEX('PROTRA_capacity-Original_Data'!O$3:O$1699,MATCH(CHP_check_original_data!$H5,'PROTRA_capacity-Original_Data'!$F$3:$F$1699,0))=0),"",
INDEX('PROTRA_capacity-Original_Data'!O$3:O$1699,MATCH(CHP_check_original_data!$H5,'PROTRA_capacity-Original_Data'!$F$3:$F$1699,0))/INDEX('PROTRA_capacity-Original_Data'!O$3:O$1699,MATCH(CHP_check_original_data!$I5,'PROTRA_capacity-Original_Data'!$F$3:$F$1699,0))
)))</f>
        <v>heat 0, elec not</v>
      </c>
      <c r="S5" s="16" t="str">
        <f>IF(AND(INDEX('PROTRA_capacity-Original_Data'!P$3:P$1699,MATCH(CHP_check_original_data!$H5,'PROTRA_capacity-Original_Data'!$F$3:$F$1699,0))&lt;&gt;0,INDEX('PROTRA_capacity-Original_Data'!P$3:P$1699,MATCH(CHP_check_original_data!$I5,'PROTRA_capacity-Original_Data'!$F$3:$F$1699,0))=0),"elec 0, heat not",
IF(AND(INDEX('PROTRA_capacity-Original_Data'!P$3:P$1699,MATCH(CHP_check_original_data!$I5,'PROTRA_capacity-Original_Data'!$F$3:$F$1699,0))&lt;&gt;0,INDEX('PROTRA_capacity-Original_Data'!P$3:P$1699,MATCH(CHP_check_original_data!$H5,'PROTRA_capacity-Original_Data'!$F$3:$F$1699,0))=0),"heat 0, elec not",
IF(AND(INDEX('PROTRA_capacity-Original_Data'!P$3:P$1699,MATCH(CHP_check_original_data!$I5,'PROTRA_capacity-Original_Data'!$F$3:$F$1699,0))=0,INDEX('PROTRA_capacity-Original_Data'!P$3:P$1699,MATCH(CHP_check_original_data!$H5,'PROTRA_capacity-Original_Data'!$F$3:$F$1699,0))=0),"",
INDEX('PROTRA_capacity-Original_Data'!P$3:P$1699,MATCH(CHP_check_original_data!$H5,'PROTRA_capacity-Original_Data'!$F$3:$F$1699,0))/INDEX('PROTRA_capacity-Original_Data'!P$3:P$1699,MATCH(CHP_check_original_data!$I5,'PROTRA_capacity-Original_Data'!$F$3:$F$1699,0))
)))</f>
        <v>heat 0, elec not</v>
      </c>
      <c r="T5" s="16" t="str">
        <f>IF(AND(INDEX('PROTRA_capacity-Original_Data'!Q$3:Q$1699,MATCH(CHP_check_original_data!$H5,'PROTRA_capacity-Original_Data'!$F$3:$F$1699,0))&lt;&gt;0,INDEX('PROTRA_capacity-Original_Data'!Q$3:Q$1699,MATCH(CHP_check_original_data!$I5,'PROTRA_capacity-Original_Data'!$F$3:$F$1699,0))=0),"elec 0, heat not",
IF(AND(INDEX('PROTRA_capacity-Original_Data'!Q$3:Q$1699,MATCH(CHP_check_original_data!$I5,'PROTRA_capacity-Original_Data'!$F$3:$F$1699,0))&lt;&gt;0,INDEX('PROTRA_capacity-Original_Data'!Q$3:Q$1699,MATCH(CHP_check_original_data!$H5,'PROTRA_capacity-Original_Data'!$F$3:$F$1699,0))=0),"heat 0, elec not",
IF(AND(INDEX('PROTRA_capacity-Original_Data'!Q$3:Q$1699,MATCH(CHP_check_original_data!$I5,'PROTRA_capacity-Original_Data'!$F$3:$F$1699,0))=0,INDEX('PROTRA_capacity-Original_Data'!Q$3:Q$1699,MATCH(CHP_check_original_data!$H5,'PROTRA_capacity-Original_Data'!$F$3:$F$1699,0))=0),"",
INDEX('PROTRA_capacity-Original_Data'!Q$3:Q$1699,MATCH(CHP_check_original_data!$H5,'PROTRA_capacity-Original_Data'!$F$3:$F$1699,0))/INDEX('PROTRA_capacity-Original_Data'!Q$3:Q$1699,MATCH(CHP_check_original_data!$I5,'PROTRA_capacity-Original_Data'!$F$3:$F$1699,0))
)))</f>
        <v>heat 0, elec not</v>
      </c>
      <c r="U5" s="16" t="str">
        <f>IF(AND(INDEX('PROTRA_capacity-Original_Data'!R$3:R$1699,MATCH(CHP_check_original_data!$H5,'PROTRA_capacity-Original_Data'!$F$3:$F$1699,0))&lt;&gt;0,INDEX('PROTRA_capacity-Original_Data'!R$3:R$1699,MATCH(CHP_check_original_data!$I5,'PROTRA_capacity-Original_Data'!$F$3:$F$1699,0))=0),"elec 0, heat not",
IF(AND(INDEX('PROTRA_capacity-Original_Data'!R$3:R$1699,MATCH(CHP_check_original_data!$I5,'PROTRA_capacity-Original_Data'!$F$3:$F$1699,0))&lt;&gt;0,INDEX('PROTRA_capacity-Original_Data'!R$3:R$1699,MATCH(CHP_check_original_data!$H5,'PROTRA_capacity-Original_Data'!$F$3:$F$1699,0))=0),"heat 0, elec not",
IF(AND(INDEX('PROTRA_capacity-Original_Data'!R$3:R$1699,MATCH(CHP_check_original_data!$I5,'PROTRA_capacity-Original_Data'!$F$3:$F$1699,0))=0,INDEX('PROTRA_capacity-Original_Data'!R$3:R$1699,MATCH(CHP_check_original_data!$H5,'PROTRA_capacity-Original_Data'!$F$3:$F$1699,0))=0),"",
INDEX('PROTRA_capacity-Original_Data'!R$3:R$1699,MATCH(CHP_check_original_data!$H5,'PROTRA_capacity-Original_Data'!$F$3:$F$1699,0))/INDEX('PROTRA_capacity-Original_Data'!R$3:R$1699,MATCH(CHP_check_original_data!$I5,'PROTRA_capacity-Original_Data'!$F$3:$F$1699,0))
)))</f>
        <v>heat 0, elec not</v>
      </c>
      <c r="V5" s="16" t="str">
        <f>IF(AND(INDEX('PROTRA_capacity-Original_Data'!S$3:S$1699,MATCH(CHP_check_original_data!$H5,'PROTRA_capacity-Original_Data'!$F$3:$F$1699,0))&lt;&gt;0,INDEX('PROTRA_capacity-Original_Data'!S$3:S$1699,MATCH(CHP_check_original_data!$I5,'PROTRA_capacity-Original_Data'!$F$3:$F$1699,0))=0),"elec 0, heat not",
IF(AND(INDEX('PROTRA_capacity-Original_Data'!S$3:S$1699,MATCH(CHP_check_original_data!$I5,'PROTRA_capacity-Original_Data'!$F$3:$F$1699,0))&lt;&gt;0,INDEX('PROTRA_capacity-Original_Data'!S$3:S$1699,MATCH(CHP_check_original_data!$H5,'PROTRA_capacity-Original_Data'!$F$3:$F$1699,0))=0),"heat 0, elec not",
IF(AND(INDEX('PROTRA_capacity-Original_Data'!S$3:S$1699,MATCH(CHP_check_original_data!$I5,'PROTRA_capacity-Original_Data'!$F$3:$F$1699,0))=0,INDEX('PROTRA_capacity-Original_Data'!S$3:S$1699,MATCH(CHP_check_original_data!$H5,'PROTRA_capacity-Original_Data'!$F$3:$F$1699,0))=0),"",
INDEX('PROTRA_capacity-Original_Data'!S$3:S$1699,MATCH(CHP_check_original_data!$H5,'PROTRA_capacity-Original_Data'!$F$3:$F$1699,0))/INDEX('PROTRA_capacity-Original_Data'!S$3:S$1699,MATCH(CHP_check_original_data!$I5,'PROTRA_capacity-Original_Data'!$F$3:$F$1699,0))
)))</f>
        <v>heat 0, elec not</v>
      </c>
      <c r="W5" s="16" t="str">
        <f>IF(AND(INDEX('PROTRA_capacity-Original_Data'!T$3:T$1699,MATCH(CHP_check_original_data!$H5,'PROTRA_capacity-Original_Data'!$F$3:$F$1699,0))&lt;&gt;0,INDEX('PROTRA_capacity-Original_Data'!T$3:T$1699,MATCH(CHP_check_original_data!$I5,'PROTRA_capacity-Original_Data'!$F$3:$F$1699,0))=0),"elec 0, heat not",
IF(AND(INDEX('PROTRA_capacity-Original_Data'!T$3:T$1699,MATCH(CHP_check_original_data!$I5,'PROTRA_capacity-Original_Data'!$F$3:$F$1699,0))&lt;&gt;0,INDEX('PROTRA_capacity-Original_Data'!T$3:T$1699,MATCH(CHP_check_original_data!$H5,'PROTRA_capacity-Original_Data'!$F$3:$F$1699,0))=0),"heat 0, elec not",
IF(AND(INDEX('PROTRA_capacity-Original_Data'!T$3:T$1699,MATCH(CHP_check_original_data!$I5,'PROTRA_capacity-Original_Data'!$F$3:$F$1699,0))=0,INDEX('PROTRA_capacity-Original_Data'!T$3:T$1699,MATCH(CHP_check_original_data!$H5,'PROTRA_capacity-Original_Data'!$F$3:$F$1699,0))=0),"",
INDEX('PROTRA_capacity-Original_Data'!T$3:T$1699,MATCH(CHP_check_original_data!$H5,'PROTRA_capacity-Original_Data'!$F$3:$F$1699,0))/INDEX('PROTRA_capacity-Original_Data'!T$3:T$1699,MATCH(CHP_check_original_data!$I5,'PROTRA_capacity-Original_Data'!$F$3:$F$1699,0))
)))</f>
        <v>heat 0, elec not</v>
      </c>
      <c r="X5" s="16" t="str">
        <f>IF(AND(INDEX('PROTRA_capacity-Original_Data'!U$3:U$1699,MATCH(CHP_check_original_data!$H5,'PROTRA_capacity-Original_Data'!$F$3:$F$1699,0))&lt;&gt;0,INDEX('PROTRA_capacity-Original_Data'!U$3:U$1699,MATCH(CHP_check_original_data!$I5,'PROTRA_capacity-Original_Data'!$F$3:$F$1699,0))=0),"elec 0, heat not",
IF(AND(INDEX('PROTRA_capacity-Original_Data'!U$3:U$1699,MATCH(CHP_check_original_data!$I5,'PROTRA_capacity-Original_Data'!$F$3:$F$1699,0))&lt;&gt;0,INDEX('PROTRA_capacity-Original_Data'!U$3:U$1699,MATCH(CHP_check_original_data!$H5,'PROTRA_capacity-Original_Data'!$F$3:$F$1699,0))=0),"heat 0, elec not",
IF(AND(INDEX('PROTRA_capacity-Original_Data'!U$3:U$1699,MATCH(CHP_check_original_data!$I5,'PROTRA_capacity-Original_Data'!$F$3:$F$1699,0))=0,INDEX('PROTRA_capacity-Original_Data'!U$3:U$1699,MATCH(CHP_check_original_data!$H5,'PROTRA_capacity-Original_Data'!$F$3:$F$1699,0))=0),"",
INDEX('PROTRA_capacity-Original_Data'!U$3:U$1699,MATCH(CHP_check_original_data!$H5,'PROTRA_capacity-Original_Data'!$F$3:$F$1699,0))/INDEX('PROTRA_capacity-Original_Data'!U$3:U$1699,MATCH(CHP_check_original_data!$I5,'PROTRA_capacity-Original_Data'!$F$3:$F$1699,0))
)))</f>
        <v>heat 0, elec not</v>
      </c>
      <c r="Y5" s="16" t="str">
        <f>IF(AND(INDEX('PROTRA_capacity-Original_Data'!V$3:V$1699,MATCH(CHP_check_original_data!$H5,'PROTRA_capacity-Original_Data'!$F$3:$F$1699,0))&lt;&gt;0,INDEX('PROTRA_capacity-Original_Data'!V$3:V$1699,MATCH(CHP_check_original_data!$I5,'PROTRA_capacity-Original_Data'!$F$3:$F$1699,0))=0),"elec 0, heat not",
IF(AND(INDEX('PROTRA_capacity-Original_Data'!V$3:V$1699,MATCH(CHP_check_original_data!$I5,'PROTRA_capacity-Original_Data'!$F$3:$F$1699,0))&lt;&gt;0,INDEX('PROTRA_capacity-Original_Data'!V$3:V$1699,MATCH(CHP_check_original_data!$H5,'PROTRA_capacity-Original_Data'!$F$3:$F$1699,0))=0),"heat 0, elec not",
IF(AND(INDEX('PROTRA_capacity-Original_Data'!V$3:V$1699,MATCH(CHP_check_original_data!$I5,'PROTRA_capacity-Original_Data'!$F$3:$F$1699,0))=0,INDEX('PROTRA_capacity-Original_Data'!V$3:V$1699,MATCH(CHP_check_original_data!$H5,'PROTRA_capacity-Original_Data'!$F$3:$F$1699,0))=0),"",
INDEX('PROTRA_capacity-Original_Data'!V$3:V$1699,MATCH(CHP_check_original_data!$H5,'PROTRA_capacity-Original_Data'!$F$3:$F$1699,0))/INDEX('PROTRA_capacity-Original_Data'!V$3:V$1699,MATCH(CHP_check_original_data!$I5,'PROTRA_capacity-Original_Data'!$F$3:$F$1699,0))
)))</f>
        <v>heat 0, elec not</v>
      </c>
    </row>
    <row r="6" spans="1:25" x14ac:dyDescent="0.35">
      <c r="A6" t="s">
        <v>71</v>
      </c>
      <c r="B6" t="s">
        <v>41</v>
      </c>
      <c r="C6" t="str">
        <f t="shared" si="0"/>
        <v>CHINA_TO_heat</v>
      </c>
      <c r="D6" t="str">
        <f t="shared" si="1"/>
        <v>PROTRA_CHP_HP_I</v>
      </c>
      <c r="E6" t="s">
        <v>3</v>
      </c>
      <c r="F6" t="str">
        <f t="shared" si="2"/>
        <v>CHP</v>
      </c>
      <c r="G6" t="str">
        <f t="shared" si="3"/>
        <v>els</v>
      </c>
      <c r="H6" t="str">
        <f t="shared" si="4"/>
        <v>CHINATO_heatPROTRA_CHP_liquid_fuels</v>
      </c>
      <c r="I6" t="str">
        <f t="shared" si="5"/>
        <v>CHINATO_elecPROTRA_CHP_liquid_fuels</v>
      </c>
      <c r="J6" s="16" t="str">
        <f>IF(AND(INDEX('PROTRA_capacity-Original_Data'!G$3:G$1699,MATCH(CHP_check_original_data!$H6,'PROTRA_capacity-Original_Data'!$F$3:$F$1699,0))&lt;&gt;0,INDEX('PROTRA_capacity-Original_Data'!G$3:G$1699,MATCH(CHP_check_original_data!$I6,'PROTRA_capacity-Original_Data'!$F$3:$F$1699,0))=0),"elec 0, heat not",
IF(AND(INDEX('PROTRA_capacity-Original_Data'!G$3:G$1699,MATCH(CHP_check_original_data!$I6,'PROTRA_capacity-Original_Data'!$F$3:$F$1699,0))&lt;&gt;0,INDEX('PROTRA_capacity-Original_Data'!G$3:G$1699,MATCH(CHP_check_original_data!$H6,'PROTRA_capacity-Original_Data'!$F$3:$F$1699,0))=0),"heat 0, elec not",
IF(AND(INDEX('PROTRA_capacity-Original_Data'!G$3:G$1699,MATCH(CHP_check_original_data!$I6,'PROTRA_capacity-Original_Data'!$F$3:$F$1699,0))=0,INDEX('PROTRA_capacity-Original_Data'!G$3:G$1699,MATCH(CHP_check_original_data!$H6,'PROTRA_capacity-Original_Data'!$F$3:$F$1699,0))=0),"",
INDEX('PROTRA_capacity-Original_Data'!G$3:G$1699,MATCH(CHP_check_original_data!$H6,'PROTRA_capacity-Original_Data'!$F$3:$F$1699,0))/INDEX('PROTRA_capacity-Original_Data'!G$3:G$1699,MATCH(CHP_check_original_data!$I6,'PROTRA_capacity-Original_Data'!$F$3:$F$1699,0))
)))</f>
        <v>heat 0, elec not</v>
      </c>
      <c r="K6" s="16" t="str">
        <f>IF(AND(INDEX('PROTRA_capacity-Original_Data'!H$3:H$1699,MATCH(CHP_check_original_data!$H6,'PROTRA_capacity-Original_Data'!$F$3:$F$1699,0))&lt;&gt;0,INDEX('PROTRA_capacity-Original_Data'!H$3:H$1699,MATCH(CHP_check_original_data!$I6,'PROTRA_capacity-Original_Data'!$F$3:$F$1699,0))=0),"elec 0, heat not",
IF(AND(INDEX('PROTRA_capacity-Original_Data'!H$3:H$1699,MATCH(CHP_check_original_data!$I6,'PROTRA_capacity-Original_Data'!$F$3:$F$1699,0))&lt;&gt;0,INDEX('PROTRA_capacity-Original_Data'!H$3:H$1699,MATCH(CHP_check_original_data!$H6,'PROTRA_capacity-Original_Data'!$F$3:$F$1699,0))=0),"heat 0, elec not",
IF(AND(INDEX('PROTRA_capacity-Original_Data'!H$3:H$1699,MATCH(CHP_check_original_data!$I6,'PROTRA_capacity-Original_Data'!$F$3:$F$1699,0))=0,INDEX('PROTRA_capacity-Original_Data'!H$3:H$1699,MATCH(CHP_check_original_data!$H6,'PROTRA_capacity-Original_Data'!$F$3:$F$1699,0))=0),"",
INDEX('PROTRA_capacity-Original_Data'!H$3:H$1699,MATCH(CHP_check_original_data!$H6,'PROTRA_capacity-Original_Data'!$F$3:$F$1699,0))/INDEX('PROTRA_capacity-Original_Data'!H$3:H$1699,MATCH(CHP_check_original_data!$I6,'PROTRA_capacity-Original_Data'!$F$3:$F$1699,0))
)))</f>
        <v>heat 0, elec not</v>
      </c>
      <c r="L6" s="16" t="str">
        <f>IF(AND(INDEX('PROTRA_capacity-Original_Data'!I$3:I$1699,MATCH(CHP_check_original_data!$H6,'PROTRA_capacity-Original_Data'!$F$3:$F$1699,0))&lt;&gt;0,INDEX('PROTRA_capacity-Original_Data'!I$3:I$1699,MATCH(CHP_check_original_data!$I6,'PROTRA_capacity-Original_Data'!$F$3:$F$1699,0))=0),"elec 0, heat not",
IF(AND(INDEX('PROTRA_capacity-Original_Data'!I$3:I$1699,MATCH(CHP_check_original_data!$I6,'PROTRA_capacity-Original_Data'!$F$3:$F$1699,0))&lt;&gt;0,INDEX('PROTRA_capacity-Original_Data'!I$3:I$1699,MATCH(CHP_check_original_data!$H6,'PROTRA_capacity-Original_Data'!$F$3:$F$1699,0))=0),"heat 0, elec not",
IF(AND(INDEX('PROTRA_capacity-Original_Data'!I$3:I$1699,MATCH(CHP_check_original_data!$I6,'PROTRA_capacity-Original_Data'!$F$3:$F$1699,0))=0,INDEX('PROTRA_capacity-Original_Data'!I$3:I$1699,MATCH(CHP_check_original_data!$H6,'PROTRA_capacity-Original_Data'!$F$3:$F$1699,0))=0),"",
INDEX('PROTRA_capacity-Original_Data'!I$3:I$1699,MATCH(CHP_check_original_data!$H6,'PROTRA_capacity-Original_Data'!$F$3:$F$1699,0))/INDEX('PROTRA_capacity-Original_Data'!I$3:I$1699,MATCH(CHP_check_original_data!$I6,'PROTRA_capacity-Original_Data'!$F$3:$F$1699,0))
)))</f>
        <v>heat 0, elec not</v>
      </c>
      <c r="M6" s="16" t="str">
        <f>IF(AND(INDEX('PROTRA_capacity-Original_Data'!J$3:J$1699,MATCH(CHP_check_original_data!$H6,'PROTRA_capacity-Original_Data'!$F$3:$F$1699,0))&lt;&gt;0,INDEX('PROTRA_capacity-Original_Data'!J$3:J$1699,MATCH(CHP_check_original_data!$I6,'PROTRA_capacity-Original_Data'!$F$3:$F$1699,0))=0),"elec 0, heat not",
IF(AND(INDEX('PROTRA_capacity-Original_Data'!J$3:J$1699,MATCH(CHP_check_original_data!$I6,'PROTRA_capacity-Original_Data'!$F$3:$F$1699,0))&lt;&gt;0,INDEX('PROTRA_capacity-Original_Data'!J$3:J$1699,MATCH(CHP_check_original_data!$H6,'PROTRA_capacity-Original_Data'!$F$3:$F$1699,0))=0),"heat 0, elec not",
IF(AND(INDEX('PROTRA_capacity-Original_Data'!J$3:J$1699,MATCH(CHP_check_original_data!$I6,'PROTRA_capacity-Original_Data'!$F$3:$F$1699,0))=0,INDEX('PROTRA_capacity-Original_Data'!J$3:J$1699,MATCH(CHP_check_original_data!$H6,'PROTRA_capacity-Original_Data'!$F$3:$F$1699,0))=0),"",
INDEX('PROTRA_capacity-Original_Data'!J$3:J$1699,MATCH(CHP_check_original_data!$H6,'PROTRA_capacity-Original_Data'!$F$3:$F$1699,0))/INDEX('PROTRA_capacity-Original_Data'!J$3:J$1699,MATCH(CHP_check_original_data!$I6,'PROTRA_capacity-Original_Data'!$F$3:$F$1699,0))
)))</f>
        <v>heat 0, elec not</v>
      </c>
      <c r="N6" s="16" t="str">
        <f>IF(AND(INDEX('PROTRA_capacity-Original_Data'!K$3:K$1699,MATCH(CHP_check_original_data!$H6,'PROTRA_capacity-Original_Data'!$F$3:$F$1699,0))&lt;&gt;0,INDEX('PROTRA_capacity-Original_Data'!K$3:K$1699,MATCH(CHP_check_original_data!$I6,'PROTRA_capacity-Original_Data'!$F$3:$F$1699,0))=0),"elec 0, heat not",
IF(AND(INDEX('PROTRA_capacity-Original_Data'!K$3:K$1699,MATCH(CHP_check_original_data!$I6,'PROTRA_capacity-Original_Data'!$F$3:$F$1699,0))&lt;&gt;0,INDEX('PROTRA_capacity-Original_Data'!K$3:K$1699,MATCH(CHP_check_original_data!$H6,'PROTRA_capacity-Original_Data'!$F$3:$F$1699,0))=0),"heat 0, elec not",
IF(AND(INDEX('PROTRA_capacity-Original_Data'!K$3:K$1699,MATCH(CHP_check_original_data!$I6,'PROTRA_capacity-Original_Data'!$F$3:$F$1699,0))=0,INDEX('PROTRA_capacity-Original_Data'!K$3:K$1699,MATCH(CHP_check_original_data!$H6,'PROTRA_capacity-Original_Data'!$F$3:$F$1699,0))=0),"",
INDEX('PROTRA_capacity-Original_Data'!K$3:K$1699,MATCH(CHP_check_original_data!$H6,'PROTRA_capacity-Original_Data'!$F$3:$F$1699,0))/INDEX('PROTRA_capacity-Original_Data'!K$3:K$1699,MATCH(CHP_check_original_data!$I6,'PROTRA_capacity-Original_Data'!$F$3:$F$1699,0))
)))</f>
        <v>heat 0, elec not</v>
      </c>
      <c r="O6" s="16" t="str">
        <f>IF(AND(INDEX('PROTRA_capacity-Original_Data'!L$3:L$1699,MATCH(CHP_check_original_data!$H6,'PROTRA_capacity-Original_Data'!$F$3:$F$1699,0))&lt;&gt;0,INDEX('PROTRA_capacity-Original_Data'!L$3:L$1699,MATCH(CHP_check_original_data!$I6,'PROTRA_capacity-Original_Data'!$F$3:$F$1699,0))=0),"elec 0, heat not",
IF(AND(INDEX('PROTRA_capacity-Original_Data'!L$3:L$1699,MATCH(CHP_check_original_data!$I6,'PROTRA_capacity-Original_Data'!$F$3:$F$1699,0))&lt;&gt;0,INDEX('PROTRA_capacity-Original_Data'!L$3:L$1699,MATCH(CHP_check_original_data!$H6,'PROTRA_capacity-Original_Data'!$F$3:$F$1699,0))=0),"heat 0, elec not",
IF(AND(INDEX('PROTRA_capacity-Original_Data'!L$3:L$1699,MATCH(CHP_check_original_data!$I6,'PROTRA_capacity-Original_Data'!$F$3:$F$1699,0))=0,INDEX('PROTRA_capacity-Original_Data'!L$3:L$1699,MATCH(CHP_check_original_data!$H6,'PROTRA_capacity-Original_Data'!$F$3:$F$1699,0))=0),"",
INDEX('PROTRA_capacity-Original_Data'!L$3:L$1699,MATCH(CHP_check_original_data!$H6,'PROTRA_capacity-Original_Data'!$F$3:$F$1699,0))/INDEX('PROTRA_capacity-Original_Data'!L$3:L$1699,MATCH(CHP_check_original_data!$I6,'PROTRA_capacity-Original_Data'!$F$3:$F$1699,0))
)))</f>
        <v>heat 0, elec not</v>
      </c>
      <c r="P6" s="16" t="str">
        <f>IF(AND(INDEX('PROTRA_capacity-Original_Data'!M$3:M$1699,MATCH(CHP_check_original_data!$H6,'PROTRA_capacity-Original_Data'!$F$3:$F$1699,0))&lt;&gt;0,INDEX('PROTRA_capacity-Original_Data'!M$3:M$1699,MATCH(CHP_check_original_data!$I6,'PROTRA_capacity-Original_Data'!$F$3:$F$1699,0))=0),"elec 0, heat not",
IF(AND(INDEX('PROTRA_capacity-Original_Data'!M$3:M$1699,MATCH(CHP_check_original_data!$I6,'PROTRA_capacity-Original_Data'!$F$3:$F$1699,0))&lt;&gt;0,INDEX('PROTRA_capacity-Original_Data'!M$3:M$1699,MATCH(CHP_check_original_data!$H6,'PROTRA_capacity-Original_Data'!$F$3:$F$1699,0))=0),"heat 0, elec not",
IF(AND(INDEX('PROTRA_capacity-Original_Data'!M$3:M$1699,MATCH(CHP_check_original_data!$I6,'PROTRA_capacity-Original_Data'!$F$3:$F$1699,0))=0,INDEX('PROTRA_capacity-Original_Data'!M$3:M$1699,MATCH(CHP_check_original_data!$H6,'PROTRA_capacity-Original_Data'!$F$3:$F$1699,0))=0),"",
INDEX('PROTRA_capacity-Original_Data'!M$3:M$1699,MATCH(CHP_check_original_data!$H6,'PROTRA_capacity-Original_Data'!$F$3:$F$1699,0))/INDEX('PROTRA_capacity-Original_Data'!M$3:M$1699,MATCH(CHP_check_original_data!$I6,'PROTRA_capacity-Original_Data'!$F$3:$F$1699,0))
)))</f>
        <v>heat 0, elec not</v>
      </c>
      <c r="Q6" s="16" t="str">
        <f>IF(AND(INDEX('PROTRA_capacity-Original_Data'!N$3:N$1699,MATCH(CHP_check_original_data!$H6,'PROTRA_capacity-Original_Data'!$F$3:$F$1699,0))&lt;&gt;0,INDEX('PROTRA_capacity-Original_Data'!N$3:N$1699,MATCH(CHP_check_original_data!$I6,'PROTRA_capacity-Original_Data'!$F$3:$F$1699,0))=0),"elec 0, heat not",
IF(AND(INDEX('PROTRA_capacity-Original_Data'!N$3:N$1699,MATCH(CHP_check_original_data!$I6,'PROTRA_capacity-Original_Data'!$F$3:$F$1699,0))&lt;&gt;0,INDEX('PROTRA_capacity-Original_Data'!N$3:N$1699,MATCH(CHP_check_original_data!$H6,'PROTRA_capacity-Original_Data'!$F$3:$F$1699,0))=0),"heat 0, elec not",
IF(AND(INDEX('PROTRA_capacity-Original_Data'!N$3:N$1699,MATCH(CHP_check_original_data!$I6,'PROTRA_capacity-Original_Data'!$F$3:$F$1699,0))=0,INDEX('PROTRA_capacity-Original_Data'!N$3:N$1699,MATCH(CHP_check_original_data!$H6,'PROTRA_capacity-Original_Data'!$F$3:$F$1699,0))=0),"",
INDEX('PROTRA_capacity-Original_Data'!N$3:N$1699,MATCH(CHP_check_original_data!$H6,'PROTRA_capacity-Original_Data'!$F$3:$F$1699,0))/INDEX('PROTRA_capacity-Original_Data'!N$3:N$1699,MATCH(CHP_check_original_data!$I6,'PROTRA_capacity-Original_Data'!$F$3:$F$1699,0))
)))</f>
        <v>heat 0, elec not</v>
      </c>
      <c r="R6" s="16" t="str">
        <f>IF(AND(INDEX('PROTRA_capacity-Original_Data'!O$3:O$1699,MATCH(CHP_check_original_data!$H6,'PROTRA_capacity-Original_Data'!$F$3:$F$1699,0))&lt;&gt;0,INDEX('PROTRA_capacity-Original_Data'!O$3:O$1699,MATCH(CHP_check_original_data!$I6,'PROTRA_capacity-Original_Data'!$F$3:$F$1699,0))=0),"elec 0, heat not",
IF(AND(INDEX('PROTRA_capacity-Original_Data'!O$3:O$1699,MATCH(CHP_check_original_data!$I6,'PROTRA_capacity-Original_Data'!$F$3:$F$1699,0))&lt;&gt;0,INDEX('PROTRA_capacity-Original_Data'!O$3:O$1699,MATCH(CHP_check_original_data!$H6,'PROTRA_capacity-Original_Data'!$F$3:$F$1699,0))=0),"heat 0, elec not",
IF(AND(INDEX('PROTRA_capacity-Original_Data'!O$3:O$1699,MATCH(CHP_check_original_data!$I6,'PROTRA_capacity-Original_Data'!$F$3:$F$1699,0))=0,INDEX('PROTRA_capacity-Original_Data'!O$3:O$1699,MATCH(CHP_check_original_data!$H6,'PROTRA_capacity-Original_Data'!$F$3:$F$1699,0))=0),"",
INDEX('PROTRA_capacity-Original_Data'!O$3:O$1699,MATCH(CHP_check_original_data!$H6,'PROTRA_capacity-Original_Data'!$F$3:$F$1699,0))/INDEX('PROTRA_capacity-Original_Data'!O$3:O$1699,MATCH(CHP_check_original_data!$I6,'PROTRA_capacity-Original_Data'!$F$3:$F$1699,0))
)))</f>
        <v>heat 0, elec not</v>
      </c>
      <c r="S6" s="16" t="str">
        <f>IF(AND(INDEX('PROTRA_capacity-Original_Data'!P$3:P$1699,MATCH(CHP_check_original_data!$H6,'PROTRA_capacity-Original_Data'!$F$3:$F$1699,0))&lt;&gt;0,INDEX('PROTRA_capacity-Original_Data'!P$3:P$1699,MATCH(CHP_check_original_data!$I6,'PROTRA_capacity-Original_Data'!$F$3:$F$1699,0))=0),"elec 0, heat not",
IF(AND(INDEX('PROTRA_capacity-Original_Data'!P$3:P$1699,MATCH(CHP_check_original_data!$I6,'PROTRA_capacity-Original_Data'!$F$3:$F$1699,0))&lt;&gt;0,INDEX('PROTRA_capacity-Original_Data'!P$3:P$1699,MATCH(CHP_check_original_data!$H6,'PROTRA_capacity-Original_Data'!$F$3:$F$1699,0))=0),"heat 0, elec not",
IF(AND(INDEX('PROTRA_capacity-Original_Data'!P$3:P$1699,MATCH(CHP_check_original_data!$I6,'PROTRA_capacity-Original_Data'!$F$3:$F$1699,0))=0,INDEX('PROTRA_capacity-Original_Data'!P$3:P$1699,MATCH(CHP_check_original_data!$H6,'PROTRA_capacity-Original_Data'!$F$3:$F$1699,0))=0),"",
INDEX('PROTRA_capacity-Original_Data'!P$3:P$1699,MATCH(CHP_check_original_data!$H6,'PROTRA_capacity-Original_Data'!$F$3:$F$1699,0))/INDEX('PROTRA_capacity-Original_Data'!P$3:P$1699,MATCH(CHP_check_original_data!$I6,'PROTRA_capacity-Original_Data'!$F$3:$F$1699,0))
)))</f>
        <v>heat 0, elec not</v>
      </c>
      <c r="T6" s="16" t="str">
        <f>IF(AND(INDEX('PROTRA_capacity-Original_Data'!Q$3:Q$1699,MATCH(CHP_check_original_data!$H6,'PROTRA_capacity-Original_Data'!$F$3:$F$1699,0))&lt;&gt;0,INDEX('PROTRA_capacity-Original_Data'!Q$3:Q$1699,MATCH(CHP_check_original_data!$I6,'PROTRA_capacity-Original_Data'!$F$3:$F$1699,0))=0),"elec 0, heat not",
IF(AND(INDEX('PROTRA_capacity-Original_Data'!Q$3:Q$1699,MATCH(CHP_check_original_data!$I6,'PROTRA_capacity-Original_Data'!$F$3:$F$1699,0))&lt;&gt;0,INDEX('PROTRA_capacity-Original_Data'!Q$3:Q$1699,MATCH(CHP_check_original_data!$H6,'PROTRA_capacity-Original_Data'!$F$3:$F$1699,0))=0),"heat 0, elec not",
IF(AND(INDEX('PROTRA_capacity-Original_Data'!Q$3:Q$1699,MATCH(CHP_check_original_data!$I6,'PROTRA_capacity-Original_Data'!$F$3:$F$1699,0))=0,INDEX('PROTRA_capacity-Original_Data'!Q$3:Q$1699,MATCH(CHP_check_original_data!$H6,'PROTRA_capacity-Original_Data'!$F$3:$F$1699,0))=0),"",
INDEX('PROTRA_capacity-Original_Data'!Q$3:Q$1699,MATCH(CHP_check_original_data!$H6,'PROTRA_capacity-Original_Data'!$F$3:$F$1699,0))/INDEX('PROTRA_capacity-Original_Data'!Q$3:Q$1699,MATCH(CHP_check_original_data!$I6,'PROTRA_capacity-Original_Data'!$F$3:$F$1699,0))
)))</f>
        <v>heat 0, elec not</v>
      </c>
      <c r="U6" s="16" t="str">
        <f>IF(AND(INDEX('PROTRA_capacity-Original_Data'!R$3:R$1699,MATCH(CHP_check_original_data!$H6,'PROTRA_capacity-Original_Data'!$F$3:$F$1699,0))&lt;&gt;0,INDEX('PROTRA_capacity-Original_Data'!R$3:R$1699,MATCH(CHP_check_original_data!$I6,'PROTRA_capacity-Original_Data'!$F$3:$F$1699,0))=0),"elec 0, heat not",
IF(AND(INDEX('PROTRA_capacity-Original_Data'!R$3:R$1699,MATCH(CHP_check_original_data!$I6,'PROTRA_capacity-Original_Data'!$F$3:$F$1699,0))&lt;&gt;0,INDEX('PROTRA_capacity-Original_Data'!R$3:R$1699,MATCH(CHP_check_original_data!$H6,'PROTRA_capacity-Original_Data'!$F$3:$F$1699,0))=0),"heat 0, elec not",
IF(AND(INDEX('PROTRA_capacity-Original_Data'!R$3:R$1699,MATCH(CHP_check_original_data!$I6,'PROTRA_capacity-Original_Data'!$F$3:$F$1699,0))=0,INDEX('PROTRA_capacity-Original_Data'!R$3:R$1699,MATCH(CHP_check_original_data!$H6,'PROTRA_capacity-Original_Data'!$F$3:$F$1699,0))=0),"",
INDEX('PROTRA_capacity-Original_Data'!R$3:R$1699,MATCH(CHP_check_original_data!$H6,'PROTRA_capacity-Original_Data'!$F$3:$F$1699,0))/INDEX('PROTRA_capacity-Original_Data'!R$3:R$1699,MATCH(CHP_check_original_data!$I6,'PROTRA_capacity-Original_Data'!$F$3:$F$1699,0))
)))</f>
        <v>heat 0, elec not</v>
      </c>
      <c r="V6" s="16" t="str">
        <f>IF(AND(INDEX('PROTRA_capacity-Original_Data'!S$3:S$1699,MATCH(CHP_check_original_data!$H6,'PROTRA_capacity-Original_Data'!$F$3:$F$1699,0))&lt;&gt;0,INDEX('PROTRA_capacity-Original_Data'!S$3:S$1699,MATCH(CHP_check_original_data!$I6,'PROTRA_capacity-Original_Data'!$F$3:$F$1699,0))=0),"elec 0, heat not",
IF(AND(INDEX('PROTRA_capacity-Original_Data'!S$3:S$1699,MATCH(CHP_check_original_data!$I6,'PROTRA_capacity-Original_Data'!$F$3:$F$1699,0))&lt;&gt;0,INDEX('PROTRA_capacity-Original_Data'!S$3:S$1699,MATCH(CHP_check_original_data!$H6,'PROTRA_capacity-Original_Data'!$F$3:$F$1699,0))=0),"heat 0, elec not",
IF(AND(INDEX('PROTRA_capacity-Original_Data'!S$3:S$1699,MATCH(CHP_check_original_data!$I6,'PROTRA_capacity-Original_Data'!$F$3:$F$1699,0))=0,INDEX('PROTRA_capacity-Original_Data'!S$3:S$1699,MATCH(CHP_check_original_data!$H6,'PROTRA_capacity-Original_Data'!$F$3:$F$1699,0))=0),"",
INDEX('PROTRA_capacity-Original_Data'!S$3:S$1699,MATCH(CHP_check_original_data!$H6,'PROTRA_capacity-Original_Data'!$F$3:$F$1699,0))/INDEX('PROTRA_capacity-Original_Data'!S$3:S$1699,MATCH(CHP_check_original_data!$I6,'PROTRA_capacity-Original_Data'!$F$3:$F$1699,0))
)))</f>
        <v>heat 0, elec not</v>
      </c>
      <c r="W6" s="16" t="str">
        <f>IF(AND(INDEX('PROTRA_capacity-Original_Data'!T$3:T$1699,MATCH(CHP_check_original_data!$H6,'PROTRA_capacity-Original_Data'!$F$3:$F$1699,0))&lt;&gt;0,INDEX('PROTRA_capacity-Original_Data'!T$3:T$1699,MATCH(CHP_check_original_data!$I6,'PROTRA_capacity-Original_Data'!$F$3:$F$1699,0))=0),"elec 0, heat not",
IF(AND(INDEX('PROTRA_capacity-Original_Data'!T$3:T$1699,MATCH(CHP_check_original_data!$I6,'PROTRA_capacity-Original_Data'!$F$3:$F$1699,0))&lt;&gt;0,INDEX('PROTRA_capacity-Original_Data'!T$3:T$1699,MATCH(CHP_check_original_data!$H6,'PROTRA_capacity-Original_Data'!$F$3:$F$1699,0))=0),"heat 0, elec not",
IF(AND(INDEX('PROTRA_capacity-Original_Data'!T$3:T$1699,MATCH(CHP_check_original_data!$I6,'PROTRA_capacity-Original_Data'!$F$3:$F$1699,0))=0,INDEX('PROTRA_capacity-Original_Data'!T$3:T$1699,MATCH(CHP_check_original_data!$H6,'PROTRA_capacity-Original_Data'!$F$3:$F$1699,0))=0),"",
INDEX('PROTRA_capacity-Original_Data'!T$3:T$1699,MATCH(CHP_check_original_data!$H6,'PROTRA_capacity-Original_Data'!$F$3:$F$1699,0))/INDEX('PROTRA_capacity-Original_Data'!T$3:T$1699,MATCH(CHP_check_original_data!$I6,'PROTRA_capacity-Original_Data'!$F$3:$F$1699,0))
)))</f>
        <v>heat 0, elec not</v>
      </c>
      <c r="X6" s="16" t="str">
        <f>IF(AND(INDEX('PROTRA_capacity-Original_Data'!U$3:U$1699,MATCH(CHP_check_original_data!$H6,'PROTRA_capacity-Original_Data'!$F$3:$F$1699,0))&lt;&gt;0,INDEX('PROTRA_capacity-Original_Data'!U$3:U$1699,MATCH(CHP_check_original_data!$I6,'PROTRA_capacity-Original_Data'!$F$3:$F$1699,0))=0),"elec 0, heat not",
IF(AND(INDEX('PROTRA_capacity-Original_Data'!U$3:U$1699,MATCH(CHP_check_original_data!$I6,'PROTRA_capacity-Original_Data'!$F$3:$F$1699,0))&lt;&gt;0,INDEX('PROTRA_capacity-Original_Data'!U$3:U$1699,MATCH(CHP_check_original_data!$H6,'PROTRA_capacity-Original_Data'!$F$3:$F$1699,0))=0),"heat 0, elec not",
IF(AND(INDEX('PROTRA_capacity-Original_Data'!U$3:U$1699,MATCH(CHP_check_original_data!$I6,'PROTRA_capacity-Original_Data'!$F$3:$F$1699,0))=0,INDEX('PROTRA_capacity-Original_Data'!U$3:U$1699,MATCH(CHP_check_original_data!$H6,'PROTRA_capacity-Original_Data'!$F$3:$F$1699,0))=0),"",
INDEX('PROTRA_capacity-Original_Data'!U$3:U$1699,MATCH(CHP_check_original_data!$H6,'PROTRA_capacity-Original_Data'!$F$3:$F$1699,0))/INDEX('PROTRA_capacity-Original_Data'!U$3:U$1699,MATCH(CHP_check_original_data!$I6,'PROTRA_capacity-Original_Data'!$F$3:$F$1699,0))
)))</f>
        <v>heat 0, elec not</v>
      </c>
      <c r="Y6" s="16" t="str">
        <f>IF(AND(INDEX('PROTRA_capacity-Original_Data'!V$3:V$1699,MATCH(CHP_check_original_data!$H6,'PROTRA_capacity-Original_Data'!$F$3:$F$1699,0))&lt;&gt;0,INDEX('PROTRA_capacity-Original_Data'!V$3:V$1699,MATCH(CHP_check_original_data!$I6,'PROTRA_capacity-Original_Data'!$F$3:$F$1699,0))=0),"elec 0, heat not",
IF(AND(INDEX('PROTRA_capacity-Original_Data'!V$3:V$1699,MATCH(CHP_check_original_data!$I6,'PROTRA_capacity-Original_Data'!$F$3:$F$1699,0))&lt;&gt;0,INDEX('PROTRA_capacity-Original_Data'!V$3:V$1699,MATCH(CHP_check_original_data!$H6,'PROTRA_capacity-Original_Data'!$F$3:$F$1699,0))=0),"heat 0, elec not",
IF(AND(INDEX('PROTRA_capacity-Original_Data'!V$3:V$1699,MATCH(CHP_check_original_data!$I6,'PROTRA_capacity-Original_Data'!$F$3:$F$1699,0))=0,INDEX('PROTRA_capacity-Original_Data'!V$3:V$1699,MATCH(CHP_check_original_data!$H6,'PROTRA_capacity-Original_Data'!$F$3:$F$1699,0))=0),"",
INDEX('PROTRA_capacity-Original_Data'!V$3:V$1699,MATCH(CHP_check_original_data!$H6,'PROTRA_capacity-Original_Data'!$F$3:$F$1699,0))/INDEX('PROTRA_capacity-Original_Data'!V$3:V$1699,MATCH(CHP_check_original_data!$I6,'PROTRA_capacity-Original_Data'!$F$3:$F$1699,0))
)))</f>
        <v>heat 0, elec not</v>
      </c>
    </row>
    <row r="7" spans="1:25" x14ac:dyDescent="0.35">
      <c r="A7" t="s">
        <v>71</v>
      </c>
      <c r="B7" t="s">
        <v>41</v>
      </c>
      <c r="C7" t="str">
        <f t="shared" si="0"/>
        <v>CHINA_TO_heat</v>
      </c>
      <c r="D7" t="str">
        <f t="shared" si="1"/>
        <v>PROTRA_CHP_HP_I</v>
      </c>
      <c r="E7" t="s">
        <v>4</v>
      </c>
      <c r="F7" t="str">
        <f t="shared" si="2"/>
        <v>CHP</v>
      </c>
      <c r="G7" t="str">
        <f t="shared" si="3"/>
        <v>CCS</v>
      </c>
      <c r="H7" t="str">
        <f t="shared" si="4"/>
        <v>CHINATO_heatPROTRA_CHP_liquid_fuels_CCS</v>
      </c>
      <c r="I7" t="str">
        <f t="shared" si="5"/>
        <v>CHINATO_elecPROTRA_CHP_liquid_fuels_CCS</v>
      </c>
      <c r="J7" s="16" t="str">
        <f>IF(AND(INDEX('PROTRA_capacity-Original_Data'!G$3:G$1699,MATCH(CHP_check_original_data!$H7,'PROTRA_capacity-Original_Data'!$F$3:$F$1699,0))&lt;&gt;0,INDEX('PROTRA_capacity-Original_Data'!G$3:G$1699,MATCH(CHP_check_original_data!$I7,'PROTRA_capacity-Original_Data'!$F$3:$F$1699,0))=0),"elec 0, heat not",
IF(AND(INDEX('PROTRA_capacity-Original_Data'!G$3:G$1699,MATCH(CHP_check_original_data!$I7,'PROTRA_capacity-Original_Data'!$F$3:$F$1699,0))&lt;&gt;0,INDEX('PROTRA_capacity-Original_Data'!G$3:G$1699,MATCH(CHP_check_original_data!$H7,'PROTRA_capacity-Original_Data'!$F$3:$F$1699,0))=0),"heat 0, elec not",
IF(AND(INDEX('PROTRA_capacity-Original_Data'!G$3:G$1699,MATCH(CHP_check_original_data!$I7,'PROTRA_capacity-Original_Data'!$F$3:$F$1699,0))=0,INDEX('PROTRA_capacity-Original_Data'!G$3:G$1699,MATCH(CHP_check_original_data!$H7,'PROTRA_capacity-Original_Data'!$F$3:$F$1699,0))=0),"",
INDEX('PROTRA_capacity-Original_Data'!G$3:G$1699,MATCH(CHP_check_original_data!$H7,'PROTRA_capacity-Original_Data'!$F$3:$F$1699,0))/INDEX('PROTRA_capacity-Original_Data'!G$3:G$1699,MATCH(CHP_check_original_data!$I7,'PROTRA_capacity-Original_Data'!$F$3:$F$1699,0))
)))</f>
        <v/>
      </c>
      <c r="K7" s="16" t="str">
        <f>IF(AND(INDEX('PROTRA_capacity-Original_Data'!H$3:H$1699,MATCH(CHP_check_original_data!$H7,'PROTRA_capacity-Original_Data'!$F$3:$F$1699,0))&lt;&gt;0,INDEX('PROTRA_capacity-Original_Data'!H$3:H$1699,MATCH(CHP_check_original_data!$I7,'PROTRA_capacity-Original_Data'!$F$3:$F$1699,0))=0),"elec 0, heat not",
IF(AND(INDEX('PROTRA_capacity-Original_Data'!H$3:H$1699,MATCH(CHP_check_original_data!$I7,'PROTRA_capacity-Original_Data'!$F$3:$F$1699,0))&lt;&gt;0,INDEX('PROTRA_capacity-Original_Data'!H$3:H$1699,MATCH(CHP_check_original_data!$H7,'PROTRA_capacity-Original_Data'!$F$3:$F$1699,0))=0),"heat 0, elec not",
IF(AND(INDEX('PROTRA_capacity-Original_Data'!H$3:H$1699,MATCH(CHP_check_original_data!$I7,'PROTRA_capacity-Original_Data'!$F$3:$F$1699,0))=0,INDEX('PROTRA_capacity-Original_Data'!H$3:H$1699,MATCH(CHP_check_original_data!$H7,'PROTRA_capacity-Original_Data'!$F$3:$F$1699,0))=0),"",
INDEX('PROTRA_capacity-Original_Data'!H$3:H$1699,MATCH(CHP_check_original_data!$H7,'PROTRA_capacity-Original_Data'!$F$3:$F$1699,0))/INDEX('PROTRA_capacity-Original_Data'!H$3:H$1699,MATCH(CHP_check_original_data!$I7,'PROTRA_capacity-Original_Data'!$F$3:$F$1699,0))
)))</f>
        <v/>
      </c>
      <c r="L7" s="16" t="str">
        <f>IF(AND(INDEX('PROTRA_capacity-Original_Data'!I$3:I$1699,MATCH(CHP_check_original_data!$H7,'PROTRA_capacity-Original_Data'!$F$3:$F$1699,0))&lt;&gt;0,INDEX('PROTRA_capacity-Original_Data'!I$3:I$1699,MATCH(CHP_check_original_data!$I7,'PROTRA_capacity-Original_Data'!$F$3:$F$1699,0))=0),"elec 0, heat not",
IF(AND(INDEX('PROTRA_capacity-Original_Data'!I$3:I$1699,MATCH(CHP_check_original_data!$I7,'PROTRA_capacity-Original_Data'!$F$3:$F$1699,0))&lt;&gt;0,INDEX('PROTRA_capacity-Original_Data'!I$3:I$1699,MATCH(CHP_check_original_data!$H7,'PROTRA_capacity-Original_Data'!$F$3:$F$1699,0))=0),"heat 0, elec not",
IF(AND(INDEX('PROTRA_capacity-Original_Data'!I$3:I$1699,MATCH(CHP_check_original_data!$I7,'PROTRA_capacity-Original_Data'!$F$3:$F$1699,0))=0,INDEX('PROTRA_capacity-Original_Data'!I$3:I$1699,MATCH(CHP_check_original_data!$H7,'PROTRA_capacity-Original_Data'!$F$3:$F$1699,0))=0),"",
INDEX('PROTRA_capacity-Original_Data'!I$3:I$1699,MATCH(CHP_check_original_data!$H7,'PROTRA_capacity-Original_Data'!$F$3:$F$1699,0))/INDEX('PROTRA_capacity-Original_Data'!I$3:I$1699,MATCH(CHP_check_original_data!$I7,'PROTRA_capacity-Original_Data'!$F$3:$F$1699,0))
)))</f>
        <v/>
      </c>
      <c r="M7" s="16" t="str">
        <f>IF(AND(INDEX('PROTRA_capacity-Original_Data'!J$3:J$1699,MATCH(CHP_check_original_data!$H7,'PROTRA_capacity-Original_Data'!$F$3:$F$1699,0))&lt;&gt;0,INDEX('PROTRA_capacity-Original_Data'!J$3:J$1699,MATCH(CHP_check_original_data!$I7,'PROTRA_capacity-Original_Data'!$F$3:$F$1699,0))=0),"elec 0, heat not",
IF(AND(INDEX('PROTRA_capacity-Original_Data'!J$3:J$1699,MATCH(CHP_check_original_data!$I7,'PROTRA_capacity-Original_Data'!$F$3:$F$1699,0))&lt;&gt;0,INDEX('PROTRA_capacity-Original_Data'!J$3:J$1699,MATCH(CHP_check_original_data!$H7,'PROTRA_capacity-Original_Data'!$F$3:$F$1699,0))=0),"heat 0, elec not",
IF(AND(INDEX('PROTRA_capacity-Original_Data'!J$3:J$1699,MATCH(CHP_check_original_data!$I7,'PROTRA_capacity-Original_Data'!$F$3:$F$1699,0))=0,INDEX('PROTRA_capacity-Original_Data'!J$3:J$1699,MATCH(CHP_check_original_data!$H7,'PROTRA_capacity-Original_Data'!$F$3:$F$1699,0))=0),"",
INDEX('PROTRA_capacity-Original_Data'!J$3:J$1699,MATCH(CHP_check_original_data!$H7,'PROTRA_capacity-Original_Data'!$F$3:$F$1699,0))/INDEX('PROTRA_capacity-Original_Data'!J$3:J$1699,MATCH(CHP_check_original_data!$I7,'PROTRA_capacity-Original_Data'!$F$3:$F$1699,0))
)))</f>
        <v/>
      </c>
      <c r="N7" s="16" t="str">
        <f>IF(AND(INDEX('PROTRA_capacity-Original_Data'!K$3:K$1699,MATCH(CHP_check_original_data!$H7,'PROTRA_capacity-Original_Data'!$F$3:$F$1699,0))&lt;&gt;0,INDEX('PROTRA_capacity-Original_Data'!K$3:K$1699,MATCH(CHP_check_original_data!$I7,'PROTRA_capacity-Original_Data'!$F$3:$F$1699,0))=0),"elec 0, heat not",
IF(AND(INDEX('PROTRA_capacity-Original_Data'!K$3:K$1699,MATCH(CHP_check_original_data!$I7,'PROTRA_capacity-Original_Data'!$F$3:$F$1699,0))&lt;&gt;0,INDEX('PROTRA_capacity-Original_Data'!K$3:K$1699,MATCH(CHP_check_original_data!$H7,'PROTRA_capacity-Original_Data'!$F$3:$F$1699,0))=0),"heat 0, elec not",
IF(AND(INDEX('PROTRA_capacity-Original_Data'!K$3:K$1699,MATCH(CHP_check_original_data!$I7,'PROTRA_capacity-Original_Data'!$F$3:$F$1699,0))=0,INDEX('PROTRA_capacity-Original_Data'!K$3:K$1699,MATCH(CHP_check_original_data!$H7,'PROTRA_capacity-Original_Data'!$F$3:$F$1699,0))=0),"",
INDEX('PROTRA_capacity-Original_Data'!K$3:K$1699,MATCH(CHP_check_original_data!$H7,'PROTRA_capacity-Original_Data'!$F$3:$F$1699,0))/INDEX('PROTRA_capacity-Original_Data'!K$3:K$1699,MATCH(CHP_check_original_data!$I7,'PROTRA_capacity-Original_Data'!$F$3:$F$1699,0))
)))</f>
        <v/>
      </c>
      <c r="O7" s="16" t="str">
        <f>IF(AND(INDEX('PROTRA_capacity-Original_Data'!L$3:L$1699,MATCH(CHP_check_original_data!$H7,'PROTRA_capacity-Original_Data'!$F$3:$F$1699,0))&lt;&gt;0,INDEX('PROTRA_capacity-Original_Data'!L$3:L$1699,MATCH(CHP_check_original_data!$I7,'PROTRA_capacity-Original_Data'!$F$3:$F$1699,0))=0),"elec 0, heat not",
IF(AND(INDEX('PROTRA_capacity-Original_Data'!L$3:L$1699,MATCH(CHP_check_original_data!$I7,'PROTRA_capacity-Original_Data'!$F$3:$F$1699,0))&lt;&gt;0,INDEX('PROTRA_capacity-Original_Data'!L$3:L$1699,MATCH(CHP_check_original_data!$H7,'PROTRA_capacity-Original_Data'!$F$3:$F$1699,0))=0),"heat 0, elec not",
IF(AND(INDEX('PROTRA_capacity-Original_Data'!L$3:L$1699,MATCH(CHP_check_original_data!$I7,'PROTRA_capacity-Original_Data'!$F$3:$F$1699,0))=0,INDEX('PROTRA_capacity-Original_Data'!L$3:L$1699,MATCH(CHP_check_original_data!$H7,'PROTRA_capacity-Original_Data'!$F$3:$F$1699,0))=0),"",
INDEX('PROTRA_capacity-Original_Data'!L$3:L$1699,MATCH(CHP_check_original_data!$H7,'PROTRA_capacity-Original_Data'!$F$3:$F$1699,0))/INDEX('PROTRA_capacity-Original_Data'!L$3:L$1699,MATCH(CHP_check_original_data!$I7,'PROTRA_capacity-Original_Data'!$F$3:$F$1699,0))
)))</f>
        <v/>
      </c>
      <c r="P7" s="16" t="str">
        <f>IF(AND(INDEX('PROTRA_capacity-Original_Data'!M$3:M$1699,MATCH(CHP_check_original_data!$H7,'PROTRA_capacity-Original_Data'!$F$3:$F$1699,0))&lt;&gt;0,INDEX('PROTRA_capacity-Original_Data'!M$3:M$1699,MATCH(CHP_check_original_data!$I7,'PROTRA_capacity-Original_Data'!$F$3:$F$1699,0))=0),"elec 0, heat not",
IF(AND(INDEX('PROTRA_capacity-Original_Data'!M$3:M$1699,MATCH(CHP_check_original_data!$I7,'PROTRA_capacity-Original_Data'!$F$3:$F$1699,0))&lt;&gt;0,INDEX('PROTRA_capacity-Original_Data'!M$3:M$1699,MATCH(CHP_check_original_data!$H7,'PROTRA_capacity-Original_Data'!$F$3:$F$1699,0))=0),"heat 0, elec not",
IF(AND(INDEX('PROTRA_capacity-Original_Data'!M$3:M$1699,MATCH(CHP_check_original_data!$I7,'PROTRA_capacity-Original_Data'!$F$3:$F$1699,0))=0,INDEX('PROTRA_capacity-Original_Data'!M$3:M$1699,MATCH(CHP_check_original_data!$H7,'PROTRA_capacity-Original_Data'!$F$3:$F$1699,0))=0),"",
INDEX('PROTRA_capacity-Original_Data'!M$3:M$1699,MATCH(CHP_check_original_data!$H7,'PROTRA_capacity-Original_Data'!$F$3:$F$1699,0))/INDEX('PROTRA_capacity-Original_Data'!M$3:M$1699,MATCH(CHP_check_original_data!$I7,'PROTRA_capacity-Original_Data'!$F$3:$F$1699,0))
)))</f>
        <v/>
      </c>
      <c r="Q7" s="16" t="str">
        <f>IF(AND(INDEX('PROTRA_capacity-Original_Data'!N$3:N$1699,MATCH(CHP_check_original_data!$H7,'PROTRA_capacity-Original_Data'!$F$3:$F$1699,0))&lt;&gt;0,INDEX('PROTRA_capacity-Original_Data'!N$3:N$1699,MATCH(CHP_check_original_data!$I7,'PROTRA_capacity-Original_Data'!$F$3:$F$1699,0))=0),"elec 0, heat not",
IF(AND(INDEX('PROTRA_capacity-Original_Data'!N$3:N$1699,MATCH(CHP_check_original_data!$I7,'PROTRA_capacity-Original_Data'!$F$3:$F$1699,0))&lt;&gt;0,INDEX('PROTRA_capacity-Original_Data'!N$3:N$1699,MATCH(CHP_check_original_data!$H7,'PROTRA_capacity-Original_Data'!$F$3:$F$1699,0))=0),"heat 0, elec not",
IF(AND(INDEX('PROTRA_capacity-Original_Data'!N$3:N$1699,MATCH(CHP_check_original_data!$I7,'PROTRA_capacity-Original_Data'!$F$3:$F$1699,0))=0,INDEX('PROTRA_capacity-Original_Data'!N$3:N$1699,MATCH(CHP_check_original_data!$H7,'PROTRA_capacity-Original_Data'!$F$3:$F$1699,0))=0),"",
INDEX('PROTRA_capacity-Original_Data'!N$3:N$1699,MATCH(CHP_check_original_data!$H7,'PROTRA_capacity-Original_Data'!$F$3:$F$1699,0))/INDEX('PROTRA_capacity-Original_Data'!N$3:N$1699,MATCH(CHP_check_original_data!$I7,'PROTRA_capacity-Original_Data'!$F$3:$F$1699,0))
)))</f>
        <v/>
      </c>
      <c r="R7" s="16" t="str">
        <f>IF(AND(INDEX('PROTRA_capacity-Original_Data'!O$3:O$1699,MATCH(CHP_check_original_data!$H7,'PROTRA_capacity-Original_Data'!$F$3:$F$1699,0))&lt;&gt;0,INDEX('PROTRA_capacity-Original_Data'!O$3:O$1699,MATCH(CHP_check_original_data!$I7,'PROTRA_capacity-Original_Data'!$F$3:$F$1699,0))=0),"elec 0, heat not",
IF(AND(INDEX('PROTRA_capacity-Original_Data'!O$3:O$1699,MATCH(CHP_check_original_data!$I7,'PROTRA_capacity-Original_Data'!$F$3:$F$1699,0))&lt;&gt;0,INDEX('PROTRA_capacity-Original_Data'!O$3:O$1699,MATCH(CHP_check_original_data!$H7,'PROTRA_capacity-Original_Data'!$F$3:$F$1699,0))=0),"heat 0, elec not",
IF(AND(INDEX('PROTRA_capacity-Original_Data'!O$3:O$1699,MATCH(CHP_check_original_data!$I7,'PROTRA_capacity-Original_Data'!$F$3:$F$1699,0))=0,INDEX('PROTRA_capacity-Original_Data'!O$3:O$1699,MATCH(CHP_check_original_data!$H7,'PROTRA_capacity-Original_Data'!$F$3:$F$1699,0))=0),"",
INDEX('PROTRA_capacity-Original_Data'!O$3:O$1699,MATCH(CHP_check_original_data!$H7,'PROTRA_capacity-Original_Data'!$F$3:$F$1699,0))/INDEX('PROTRA_capacity-Original_Data'!O$3:O$1699,MATCH(CHP_check_original_data!$I7,'PROTRA_capacity-Original_Data'!$F$3:$F$1699,0))
)))</f>
        <v/>
      </c>
      <c r="S7" s="16" t="str">
        <f>IF(AND(INDEX('PROTRA_capacity-Original_Data'!P$3:P$1699,MATCH(CHP_check_original_data!$H7,'PROTRA_capacity-Original_Data'!$F$3:$F$1699,0))&lt;&gt;0,INDEX('PROTRA_capacity-Original_Data'!P$3:P$1699,MATCH(CHP_check_original_data!$I7,'PROTRA_capacity-Original_Data'!$F$3:$F$1699,0))=0),"elec 0, heat not",
IF(AND(INDEX('PROTRA_capacity-Original_Data'!P$3:P$1699,MATCH(CHP_check_original_data!$I7,'PROTRA_capacity-Original_Data'!$F$3:$F$1699,0))&lt;&gt;0,INDEX('PROTRA_capacity-Original_Data'!P$3:P$1699,MATCH(CHP_check_original_data!$H7,'PROTRA_capacity-Original_Data'!$F$3:$F$1699,0))=0),"heat 0, elec not",
IF(AND(INDEX('PROTRA_capacity-Original_Data'!P$3:P$1699,MATCH(CHP_check_original_data!$I7,'PROTRA_capacity-Original_Data'!$F$3:$F$1699,0))=0,INDEX('PROTRA_capacity-Original_Data'!P$3:P$1699,MATCH(CHP_check_original_data!$H7,'PROTRA_capacity-Original_Data'!$F$3:$F$1699,0))=0),"",
INDEX('PROTRA_capacity-Original_Data'!P$3:P$1699,MATCH(CHP_check_original_data!$H7,'PROTRA_capacity-Original_Data'!$F$3:$F$1699,0))/INDEX('PROTRA_capacity-Original_Data'!P$3:P$1699,MATCH(CHP_check_original_data!$I7,'PROTRA_capacity-Original_Data'!$F$3:$F$1699,0))
)))</f>
        <v/>
      </c>
      <c r="T7" s="16" t="str">
        <f>IF(AND(INDEX('PROTRA_capacity-Original_Data'!Q$3:Q$1699,MATCH(CHP_check_original_data!$H7,'PROTRA_capacity-Original_Data'!$F$3:$F$1699,0))&lt;&gt;0,INDEX('PROTRA_capacity-Original_Data'!Q$3:Q$1699,MATCH(CHP_check_original_data!$I7,'PROTRA_capacity-Original_Data'!$F$3:$F$1699,0))=0),"elec 0, heat not",
IF(AND(INDEX('PROTRA_capacity-Original_Data'!Q$3:Q$1699,MATCH(CHP_check_original_data!$I7,'PROTRA_capacity-Original_Data'!$F$3:$F$1699,0))&lt;&gt;0,INDEX('PROTRA_capacity-Original_Data'!Q$3:Q$1699,MATCH(CHP_check_original_data!$H7,'PROTRA_capacity-Original_Data'!$F$3:$F$1699,0))=0),"heat 0, elec not",
IF(AND(INDEX('PROTRA_capacity-Original_Data'!Q$3:Q$1699,MATCH(CHP_check_original_data!$I7,'PROTRA_capacity-Original_Data'!$F$3:$F$1699,0))=0,INDEX('PROTRA_capacity-Original_Data'!Q$3:Q$1699,MATCH(CHP_check_original_data!$H7,'PROTRA_capacity-Original_Data'!$F$3:$F$1699,0))=0),"",
INDEX('PROTRA_capacity-Original_Data'!Q$3:Q$1699,MATCH(CHP_check_original_data!$H7,'PROTRA_capacity-Original_Data'!$F$3:$F$1699,0))/INDEX('PROTRA_capacity-Original_Data'!Q$3:Q$1699,MATCH(CHP_check_original_data!$I7,'PROTRA_capacity-Original_Data'!$F$3:$F$1699,0))
)))</f>
        <v/>
      </c>
      <c r="U7" s="16" t="str">
        <f>IF(AND(INDEX('PROTRA_capacity-Original_Data'!R$3:R$1699,MATCH(CHP_check_original_data!$H7,'PROTRA_capacity-Original_Data'!$F$3:$F$1699,0))&lt;&gt;0,INDEX('PROTRA_capacity-Original_Data'!R$3:R$1699,MATCH(CHP_check_original_data!$I7,'PROTRA_capacity-Original_Data'!$F$3:$F$1699,0))=0),"elec 0, heat not",
IF(AND(INDEX('PROTRA_capacity-Original_Data'!R$3:R$1699,MATCH(CHP_check_original_data!$I7,'PROTRA_capacity-Original_Data'!$F$3:$F$1699,0))&lt;&gt;0,INDEX('PROTRA_capacity-Original_Data'!R$3:R$1699,MATCH(CHP_check_original_data!$H7,'PROTRA_capacity-Original_Data'!$F$3:$F$1699,0))=0),"heat 0, elec not",
IF(AND(INDEX('PROTRA_capacity-Original_Data'!R$3:R$1699,MATCH(CHP_check_original_data!$I7,'PROTRA_capacity-Original_Data'!$F$3:$F$1699,0))=0,INDEX('PROTRA_capacity-Original_Data'!R$3:R$1699,MATCH(CHP_check_original_data!$H7,'PROTRA_capacity-Original_Data'!$F$3:$F$1699,0))=0),"",
INDEX('PROTRA_capacity-Original_Data'!R$3:R$1699,MATCH(CHP_check_original_data!$H7,'PROTRA_capacity-Original_Data'!$F$3:$F$1699,0))/INDEX('PROTRA_capacity-Original_Data'!R$3:R$1699,MATCH(CHP_check_original_data!$I7,'PROTRA_capacity-Original_Data'!$F$3:$F$1699,0))
)))</f>
        <v/>
      </c>
      <c r="V7" s="16" t="str">
        <f>IF(AND(INDEX('PROTRA_capacity-Original_Data'!S$3:S$1699,MATCH(CHP_check_original_data!$H7,'PROTRA_capacity-Original_Data'!$F$3:$F$1699,0))&lt;&gt;0,INDEX('PROTRA_capacity-Original_Data'!S$3:S$1699,MATCH(CHP_check_original_data!$I7,'PROTRA_capacity-Original_Data'!$F$3:$F$1699,0))=0),"elec 0, heat not",
IF(AND(INDEX('PROTRA_capacity-Original_Data'!S$3:S$1699,MATCH(CHP_check_original_data!$I7,'PROTRA_capacity-Original_Data'!$F$3:$F$1699,0))&lt;&gt;0,INDEX('PROTRA_capacity-Original_Data'!S$3:S$1699,MATCH(CHP_check_original_data!$H7,'PROTRA_capacity-Original_Data'!$F$3:$F$1699,0))=0),"heat 0, elec not",
IF(AND(INDEX('PROTRA_capacity-Original_Data'!S$3:S$1699,MATCH(CHP_check_original_data!$I7,'PROTRA_capacity-Original_Data'!$F$3:$F$1699,0))=0,INDEX('PROTRA_capacity-Original_Data'!S$3:S$1699,MATCH(CHP_check_original_data!$H7,'PROTRA_capacity-Original_Data'!$F$3:$F$1699,0))=0),"",
INDEX('PROTRA_capacity-Original_Data'!S$3:S$1699,MATCH(CHP_check_original_data!$H7,'PROTRA_capacity-Original_Data'!$F$3:$F$1699,0))/INDEX('PROTRA_capacity-Original_Data'!S$3:S$1699,MATCH(CHP_check_original_data!$I7,'PROTRA_capacity-Original_Data'!$F$3:$F$1699,0))
)))</f>
        <v/>
      </c>
      <c r="W7" s="16" t="str">
        <f>IF(AND(INDEX('PROTRA_capacity-Original_Data'!T$3:T$1699,MATCH(CHP_check_original_data!$H7,'PROTRA_capacity-Original_Data'!$F$3:$F$1699,0))&lt;&gt;0,INDEX('PROTRA_capacity-Original_Data'!T$3:T$1699,MATCH(CHP_check_original_data!$I7,'PROTRA_capacity-Original_Data'!$F$3:$F$1699,0))=0),"elec 0, heat not",
IF(AND(INDEX('PROTRA_capacity-Original_Data'!T$3:T$1699,MATCH(CHP_check_original_data!$I7,'PROTRA_capacity-Original_Data'!$F$3:$F$1699,0))&lt;&gt;0,INDEX('PROTRA_capacity-Original_Data'!T$3:T$1699,MATCH(CHP_check_original_data!$H7,'PROTRA_capacity-Original_Data'!$F$3:$F$1699,0))=0),"heat 0, elec not",
IF(AND(INDEX('PROTRA_capacity-Original_Data'!T$3:T$1699,MATCH(CHP_check_original_data!$I7,'PROTRA_capacity-Original_Data'!$F$3:$F$1699,0))=0,INDEX('PROTRA_capacity-Original_Data'!T$3:T$1699,MATCH(CHP_check_original_data!$H7,'PROTRA_capacity-Original_Data'!$F$3:$F$1699,0))=0),"",
INDEX('PROTRA_capacity-Original_Data'!T$3:T$1699,MATCH(CHP_check_original_data!$H7,'PROTRA_capacity-Original_Data'!$F$3:$F$1699,0))/INDEX('PROTRA_capacity-Original_Data'!T$3:T$1699,MATCH(CHP_check_original_data!$I7,'PROTRA_capacity-Original_Data'!$F$3:$F$1699,0))
)))</f>
        <v/>
      </c>
      <c r="X7" s="16" t="str">
        <f>IF(AND(INDEX('PROTRA_capacity-Original_Data'!U$3:U$1699,MATCH(CHP_check_original_data!$H7,'PROTRA_capacity-Original_Data'!$F$3:$F$1699,0))&lt;&gt;0,INDEX('PROTRA_capacity-Original_Data'!U$3:U$1699,MATCH(CHP_check_original_data!$I7,'PROTRA_capacity-Original_Data'!$F$3:$F$1699,0))=0),"elec 0, heat not",
IF(AND(INDEX('PROTRA_capacity-Original_Data'!U$3:U$1699,MATCH(CHP_check_original_data!$I7,'PROTRA_capacity-Original_Data'!$F$3:$F$1699,0))&lt;&gt;0,INDEX('PROTRA_capacity-Original_Data'!U$3:U$1699,MATCH(CHP_check_original_data!$H7,'PROTRA_capacity-Original_Data'!$F$3:$F$1699,0))=0),"heat 0, elec not",
IF(AND(INDEX('PROTRA_capacity-Original_Data'!U$3:U$1699,MATCH(CHP_check_original_data!$I7,'PROTRA_capacity-Original_Data'!$F$3:$F$1699,0))=0,INDEX('PROTRA_capacity-Original_Data'!U$3:U$1699,MATCH(CHP_check_original_data!$H7,'PROTRA_capacity-Original_Data'!$F$3:$F$1699,0))=0),"",
INDEX('PROTRA_capacity-Original_Data'!U$3:U$1699,MATCH(CHP_check_original_data!$H7,'PROTRA_capacity-Original_Data'!$F$3:$F$1699,0))/INDEX('PROTRA_capacity-Original_Data'!U$3:U$1699,MATCH(CHP_check_original_data!$I7,'PROTRA_capacity-Original_Data'!$F$3:$F$1699,0))
)))</f>
        <v/>
      </c>
      <c r="Y7" s="16" t="str">
        <f>IF(AND(INDEX('PROTRA_capacity-Original_Data'!V$3:V$1699,MATCH(CHP_check_original_data!$H7,'PROTRA_capacity-Original_Data'!$F$3:$F$1699,0))&lt;&gt;0,INDEX('PROTRA_capacity-Original_Data'!V$3:V$1699,MATCH(CHP_check_original_data!$I7,'PROTRA_capacity-Original_Data'!$F$3:$F$1699,0))=0),"elec 0, heat not",
IF(AND(INDEX('PROTRA_capacity-Original_Data'!V$3:V$1699,MATCH(CHP_check_original_data!$I7,'PROTRA_capacity-Original_Data'!$F$3:$F$1699,0))&lt;&gt;0,INDEX('PROTRA_capacity-Original_Data'!V$3:V$1699,MATCH(CHP_check_original_data!$H7,'PROTRA_capacity-Original_Data'!$F$3:$F$1699,0))=0),"heat 0, elec not",
IF(AND(INDEX('PROTRA_capacity-Original_Data'!V$3:V$1699,MATCH(CHP_check_original_data!$I7,'PROTRA_capacity-Original_Data'!$F$3:$F$1699,0))=0,INDEX('PROTRA_capacity-Original_Data'!V$3:V$1699,MATCH(CHP_check_original_data!$H7,'PROTRA_capacity-Original_Data'!$F$3:$F$1699,0))=0),"",
INDEX('PROTRA_capacity-Original_Data'!V$3:V$1699,MATCH(CHP_check_original_data!$H7,'PROTRA_capacity-Original_Data'!$F$3:$F$1699,0))/INDEX('PROTRA_capacity-Original_Data'!V$3:V$1699,MATCH(CHP_check_original_data!$I7,'PROTRA_capacity-Original_Data'!$F$3:$F$1699,0))
)))</f>
        <v/>
      </c>
    </row>
    <row r="8" spans="1:25" x14ac:dyDescent="0.35">
      <c r="A8" t="s">
        <v>71</v>
      </c>
      <c r="B8" t="s">
        <v>41</v>
      </c>
      <c r="C8" t="str">
        <f t="shared" si="0"/>
        <v>CHINA_TO_heat</v>
      </c>
      <c r="D8" t="str">
        <f t="shared" si="1"/>
        <v>PROTRA_CHP_HP_I</v>
      </c>
      <c r="E8" t="s">
        <v>5</v>
      </c>
      <c r="F8" t="str">
        <f t="shared" si="2"/>
        <v>CHP</v>
      </c>
      <c r="G8" t="str">
        <f t="shared" si="3"/>
        <v>sil</v>
      </c>
      <c r="H8" t="str">
        <f t="shared" si="4"/>
        <v>CHINATO_heatPROTRA_CHP_solid_fossil</v>
      </c>
      <c r="I8" t="str">
        <f t="shared" si="5"/>
        <v>CHINATO_elecPROTRA_CHP_solid_fossil</v>
      </c>
      <c r="J8" s="16">
        <f>IF(AND(INDEX('PROTRA_capacity-Original_Data'!G$3:G$1699,MATCH(CHP_check_original_data!$H8,'PROTRA_capacity-Original_Data'!$F$3:$F$1699,0))&lt;&gt;0,INDEX('PROTRA_capacity-Original_Data'!G$3:G$1699,MATCH(CHP_check_original_data!$I8,'PROTRA_capacity-Original_Data'!$F$3:$F$1699,0))=0),"elec 0, heat not",
IF(AND(INDEX('PROTRA_capacity-Original_Data'!G$3:G$1699,MATCH(CHP_check_original_data!$I8,'PROTRA_capacity-Original_Data'!$F$3:$F$1699,0))&lt;&gt;0,INDEX('PROTRA_capacity-Original_Data'!G$3:G$1699,MATCH(CHP_check_original_data!$H8,'PROTRA_capacity-Original_Data'!$F$3:$F$1699,0))=0),"heat 0, elec not",
IF(AND(INDEX('PROTRA_capacity-Original_Data'!G$3:G$1699,MATCH(CHP_check_original_data!$I8,'PROTRA_capacity-Original_Data'!$F$3:$F$1699,0))=0,INDEX('PROTRA_capacity-Original_Data'!G$3:G$1699,MATCH(CHP_check_original_data!$H8,'PROTRA_capacity-Original_Data'!$F$3:$F$1699,0))=0),"",
INDEX('PROTRA_capacity-Original_Data'!G$3:G$1699,MATCH(CHP_check_original_data!$H8,'PROTRA_capacity-Original_Data'!$F$3:$F$1699,0))/INDEX('PROTRA_capacity-Original_Data'!G$3:G$1699,MATCH(CHP_check_original_data!$I8,'PROTRA_capacity-Original_Data'!$F$3:$F$1699,0))
)))</f>
        <v>5.4339395423156507</v>
      </c>
      <c r="K8" s="16">
        <f>IF(AND(INDEX('PROTRA_capacity-Original_Data'!H$3:H$1699,MATCH(CHP_check_original_data!$H8,'PROTRA_capacity-Original_Data'!$F$3:$F$1699,0))&lt;&gt;0,INDEX('PROTRA_capacity-Original_Data'!H$3:H$1699,MATCH(CHP_check_original_data!$I8,'PROTRA_capacity-Original_Data'!$F$3:$F$1699,0))=0),"elec 0, heat not",
IF(AND(INDEX('PROTRA_capacity-Original_Data'!H$3:H$1699,MATCH(CHP_check_original_data!$I8,'PROTRA_capacity-Original_Data'!$F$3:$F$1699,0))&lt;&gt;0,INDEX('PROTRA_capacity-Original_Data'!H$3:H$1699,MATCH(CHP_check_original_data!$H8,'PROTRA_capacity-Original_Data'!$F$3:$F$1699,0))=0),"heat 0, elec not",
IF(AND(INDEX('PROTRA_capacity-Original_Data'!H$3:H$1699,MATCH(CHP_check_original_data!$I8,'PROTRA_capacity-Original_Data'!$F$3:$F$1699,0))=0,INDEX('PROTRA_capacity-Original_Data'!H$3:H$1699,MATCH(CHP_check_original_data!$H8,'PROTRA_capacity-Original_Data'!$F$3:$F$1699,0))=0),"",
INDEX('PROTRA_capacity-Original_Data'!H$3:H$1699,MATCH(CHP_check_original_data!$H8,'PROTRA_capacity-Original_Data'!$F$3:$F$1699,0))/INDEX('PROTRA_capacity-Original_Data'!H$3:H$1699,MATCH(CHP_check_original_data!$I8,'PROTRA_capacity-Original_Data'!$F$3:$F$1699,0))
)))</f>
        <v>4.7181093509295327</v>
      </c>
      <c r="L8" s="16">
        <f>IF(AND(INDEX('PROTRA_capacity-Original_Data'!I$3:I$1699,MATCH(CHP_check_original_data!$H8,'PROTRA_capacity-Original_Data'!$F$3:$F$1699,0))&lt;&gt;0,INDEX('PROTRA_capacity-Original_Data'!I$3:I$1699,MATCH(CHP_check_original_data!$I8,'PROTRA_capacity-Original_Data'!$F$3:$F$1699,0))=0),"elec 0, heat not",
IF(AND(INDEX('PROTRA_capacity-Original_Data'!I$3:I$1699,MATCH(CHP_check_original_data!$I8,'PROTRA_capacity-Original_Data'!$F$3:$F$1699,0))&lt;&gt;0,INDEX('PROTRA_capacity-Original_Data'!I$3:I$1699,MATCH(CHP_check_original_data!$H8,'PROTRA_capacity-Original_Data'!$F$3:$F$1699,0))=0),"heat 0, elec not",
IF(AND(INDEX('PROTRA_capacity-Original_Data'!I$3:I$1699,MATCH(CHP_check_original_data!$I8,'PROTRA_capacity-Original_Data'!$F$3:$F$1699,0))=0,INDEX('PROTRA_capacity-Original_Data'!I$3:I$1699,MATCH(CHP_check_original_data!$H8,'PROTRA_capacity-Original_Data'!$F$3:$F$1699,0))=0),"",
INDEX('PROTRA_capacity-Original_Data'!I$3:I$1699,MATCH(CHP_check_original_data!$H8,'PROTRA_capacity-Original_Data'!$F$3:$F$1699,0))/INDEX('PROTRA_capacity-Original_Data'!I$3:I$1699,MATCH(CHP_check_original_data!$I8,'PROTRA_capacity-Original_Data'!$F$3:$F$1699,0))
)))</f>
        <v>4.0134481509079523</v>
      </c>
      <c r="M8" s="16">
        <f>IF(AND(INDEX('PROTRA_capacity-Original_Data'!J$3:J$1699,MATCH(CHP_check_original_data!$H8,'PROTRA_capacity-Original_Data'!$F$3:$F$1699,0))&lt;&gt;0,INDEX('PROTRA_capacity-Original_Data'!J$3:J$1699,MATCH(CHP_check_original_data!$I8,'PROTRA_capacity-Original_Data'!$F$3:$F$1699,0))=0),"elec 0, heat not",
IF(AND(INDEX('PROTRA_capacity-Original_Data'!J$3:J$1699,MATCH(CHP_check_original_data!$I8,'PROTRA_capacity-Original_Data'!$F$3:$F$1699,0))&lt;&gt;0,INDEX('PROTRA_capacity-Original_Data'!J$3:J$1699,MATCH(CHP_check_original_data!$H8,'PROTRA_capacity-Original_Data'!$F$3:$F$1699,0))=0),"heat 0, elec not",
IF(AND(INDEX('PROTRA_capacity-Original_Data'!J$3:J$1699,MATCH(CHP_check_original_data!$I8,'PROTRA_capacity-Original_Data'!$F$3:$F$1699,0))=0,INDEX('PROTRA_capacity-Original_Data'!J$3:J$1699,MATCH(CHP_check_original_data!$H8,'PROTRA_capacity-Original_Data'!$F$3:$F$1699,0))=0),"",
INDEX('PROTRA_capacity-Original_Data'!J$3:J$1699,MATCH(CHP_check_original_data!$H8,'PROTRA_capacity-Original_Data'!$F$3:$F$1699,0))/INDEX('PROTRA_capacity-Original_Data'!J$3:J$1699,MATCH(CHP_check_original_data!$I8,'PROTRA_capacity-Original_Data'!$F$3:$F$1699,0))
)))</f>
        <v>3.1546698376725755</v>
      </c>
      <c r="N8" s="16">
        <f>IF(AND(INDEX('PROTRA_capacity-Original_Data'!K$3:K$1699,MATCH(CHP_check_original_data!$H8,'PROTRA_capacity-Original_Data'!$F$3:$F$1699,0))&lt;&gt;0,INDEX('PROTRA_capacity-Original_Data'!K$3:K$1699,MATCH(CHP_check_original_data!$I8,'PROTRA_capacity-Original_Data'!$F$3:$F$1699,0))=0),"elec 0, heat not",
IF(AND(INDEX('PROTRA_capacity-Original_Data'!K$3:K$1699,MATCH(CHP_check_original_data!$I8,'PROTRA_capacity-Original_Data'!$F$3:$F$1699,0))&lt;&gt;0,INDEX('PROTRA_capacity-Original_Data'!K$3:K$1699,MATCH(CHP_check_original_data!$H8,'PROTRA_capacity-Original_Data'!$F$3:$F$1699,0))=0),"heat 0, elec not",
IF(AND(INDEX('PROTRA_capacity-Original_Data'!K$3:K$1699,MATCH(CHP_check_original_data!$I8,'PROTRA_capacity-Original_Data'!$F$3:$F$1699,0))=0,INDEX('PROTRA_capacity-Original_Data'!K$3:K$1699,MATCH(CHP_check_original_data!$H8,'PROTRA_capacity-Original_Data'!$F$3:$F$1699,0))=0),"",
INDEX('PROTRA_capacity-Original_Data'!K$3:K$1699,MATCH(CHP_check_original_data!$H8,'PROTRA_capacity-Original_Data'!$F$3:$F$1699,0))/INDEX('PROTRA_capacity-Original_Data'!K$3:K$1699,MATCH(CHP_check_original_data!$I8,'PROTRA_capacity-Original_Data'!$F$3:$F$1699,0))
)))</f>
        <v>2.7110517094189945</v>
      </c>
      <c r="O8" s="16">
        <f>IF(AND(INDEX('PROTRA_capacity-Original_Data'!L$3:L$1699,MATCH(CHP_check_original_data!$H8,'PROTRA_capacity-Original_Data'!$F$3:$F$1699,0))&lt;&gt;0,INDEX('PROTRA_capacity-Original_Data'!L$3:L$1699,MATCH(CHP_check_original_data!$I8,'PROTRA_capacity-Original_Data'!$F$3:$F$1699,0))=0),"elec 0, heat not",
IF(AND(INDEX('PROTRA_capacity-Original_Data'!L$3:L$1699,MATCH(CHP_check_original_data!$I8,'PROTRA_capacity-Original_Data'!$F$3:$F$1699,0))&lt;&gt;0,INDEX('PROTRA_capacity-Original_Data'!L$3:L$1699,MATCH(CHP_check_original_data!$H8,'PROTRA_capacity-Original_Data'!$F$3:$F$1699,0))=0),"heat 0, elec not",
IF(AND(INDEX('PROTRA_capacity-Original_Data'!L$3:L$1699,MATCH(CHP_check_original_data!$I8,'PROTRA_capacity-Original_Data'!$F$3:$F$1699,0))=0,INDEX('PROTRA_capacity-Original_Data'!L$3:L$1699,MATCH(CHP_check_original_data!$H8,'PROTRA_capacity-Original_Data'!$F$3:$F$1699,0))=0),"",
INDEX('PROTRA_capacity-Original_Data'!L$3:L$1699,MATCH(CHP_check_original_data!$H8,'PROTRA_capacity-Original_Data'!$F$3:$F$1699,0))/INDEX('PROTRA_capacity-Original_Data'!L$3:L$1699,MATCH(CHP_check_original_data!$I8,'PROTRA_capacity-Original_Data'!$F$3:$F$1699,0))
)))</f>
        <v>2.3753202936802622</v>
      </c>
      <c r="P8" s="16">
        <f>IF(AND(INDEX('PROTRA_capacity-Original_Data'!M$3:M$1699,MATCH(CHP_check_original_data!$H8,'PROTRA_capacity-Original_Data'!$F$3:$F$1699,0))&lt;&gt;0,INDEX('PROTRA_capacity-Original_Data'!M$3:M$1699,MATCH(CHP_check_original_data!$I8,'PROTRA_capacity-Original_Data'!$F$3:$F$1699,0))=0),"elec 0, heat not",
IF(AND(INDEX('PROTRA_capacity-Original_Data'!M$3:M$1699,MATCH(CHP_check_original_data!$I8,'PROTRA_capacity-Original_Data'!$F$3:$F$1699,0))&lt;&gt;0,INDEX('PROTRA_capacity-Original_Data'!M$3:M$1699,MATCH(CHP_check_original_data!$H8,'PROTRA_capacity-Original_Data'!$F$3:$F$1699,0))=0),"heat 0, elec not",
IF(AND(INDEX('PROTRA_capacity-Original_Data'!M$3:M$1699,MATCH(CHP_check_original_data!$I8,'PROTRA_capacity-Original_Data'!$F$3:$F$1699,0))=0,INDEX('PROTRA_capacity-Original_Data'!M$3:M$1699,MATCH(CHP_check_original_data!$H8,'PROTRA_capacity-Original_Data'!$F$3:$F$1699,0))=0),"",
INDEX('PROTRA_capacity-Original_Data'!M$3:M$1699,MATCH(CHP_check_original_data!$H8,'PROTRA_capacity-Original_Data'!$F$3:$F$1699,0))/INDEX('PROTRA_capacity-Original_Data'!M$3:M$1699,MATCH(CHP_check_original_data!$I8,'PROTRA_capacity-Original_Data'!$F$3:$F$1699,0))
)))</f>
        <v>2.3575295624610191</v>
      </c>
      <c r="Q8" s="16">
        <f>IF(AND(INDEX('PROTRA_capacity-Original_Data'!N$3:N$1699,MATCH(CHP_check_original_data!$H8,'PROTRA_capacity-Original_Data'!$F$3:$F$1699,0))&lt;&gt;0,INDEX('PROTRA_capacity-Original_Data'!N$3:N$1699,MATCH(CHP_check_original_data!$I8,'PROTRA_capacity-Original_Data'!$F$3:$F$1699,0))=0),"elec 0, heat not",
IF(AND(INDEX('PROTRA_capacity-Original_Data'!N$3:N$1699,MATCH(CHP_check_original_data!$I8,'PROTRA_capacity-Original_Data'!$F$3:$F$1699,0))&lt;&gt;0,INDEX('PROTRA_capacity-Original_Data'!N$3:N$1699,MATCH(CHP_check_original_data!$H8,'PROTRA_capacity-Original_Data'!$F$3:$F$1699,0))=0),"heat 0, elec not",
IF(AND(INDEX('PROTRA_capacity-Original_Data'!N$3:N$1699,MATCH(CHP_check_original_data!$I8,'PROTRA_capacity-Original_Data'!$F$3:$F$1699,0))=0,INDEX('PROTRA_capacity-Original_Data'!N$3:N$1699,MATCH(CHP_check_original_data!$H8,'PROTRA_capacity-Original_Data'!$F$3:$F$1699,0))=0),"",
INDEX('PROTRA_capacity-Original_Data'!N$3:N$1699,MATCH(CHP_check_original_data!$H8,'PROTRA_capacity-Original_Data'!$F$3:$F$1699,0))/INDEX('PROTRA_capacity-Original_Data'!N$3:N$1699,MATCH(CHP_check_original_data!$I8,'PROTRA_capacity-Original_Data'!$F$3:$F$1699,0))
)))</f>
        <v>2.2899185692117694</v>
      </c>
      <c r="R8" s="16">
        <f>IF(AND(INDEX('PROTRA_capacity-Original_Data'!O$3:O$1699,MATCH(CHP_check_original_data!$H8,'PROTRA_capacity-Original_Data'!$F$3:$F$1699,0))&lt;&gt;0,INDEX('PROTRA_capacity-Original_Data'!O$3:O$1699,MATCH(CHP_check_original_data!$I8,'PROTRA_capacity-Original_Data'!$F$3:$F$1699,0))=0),"elec 0, heat not",
IF(AND(INDEX('PROTRA_capacity-Original_Data'!O$3:O$1699,MATCH(CHP_check_original_data!$I8,'PROTRA_capacity-Original_Data'!$F$3:$F$1699,0))&lt;&gt;0,INDEX('PROTRA_capacity-Original_Data'!O$3:O$1699,MATCH(CHP_check_original_data!$H8,'PROTRA_capacity-Original_Data'!$F$3:$F$1699,0))=0),"heat 0, elec not",
IF(AND(INDEX('PROTRA_capacity-Original_Data'!O$3:O$1699,MATCH(CHP_check_original_data!$I8,'PROTRA_capacity-Original_Data'!$F$3:$F$1699,0))=0,INDEX('PROTRA_capacity-Original_Data'!O$3:O$1699,MATCH(CHP_check_original_data!$H8,'PROTRA_capacity-Original_Data'!$F$3:$F$1699,0))=0),"",
INDEX('PROTRA_capacity-Original_Data'!O$3:O$1699,MATCH(CHP_check_original_data!$H8,'PROTRA_capacity-Original_Data'!$F$3:$F$1699,0))/INDEX('PROTRA_capacity-Original_Data'!O$3:O$1699,MATCH(CHP_check_original_data!$I8,'PROTRA_capacity-Original_Data'!$F$3:$F$1699,0))
)))</f>
        <v>2.1539166627427004</v>
      </c>
      <c r="S8" s="16">
        <f>IF(AND(INDEX('PROTRA_capacity-Original_Data'!P$3:P$1699,MATCH(CHP_check_original_data!$H8,'PROTRA_capacity-Original_Data'!$F$3:$F$1699,0))&lt;&gt;0,INDEX('PROTRA_capacity-Original_Data'!P$3:P$1699,MATCH(CHP_check_original_data!$I8,'PROTRA_capacity-Original_Data'!$F$3:$F$1699,0))=0),"elec 0, heat not",
IF(AND(INDEX('PROTRA_capacity-Original_Data'!P$3:P$1699,MATCH(CHP_check_original_data!$I8,'PROTRA_capacity-Original_Data'!$F$3:$F$1699,0))&lt;&gt;0,INDEX('PROTRA_capacity-Original_Data'!P$3:P$1699,MATCH(CHP_check_original_data!$H8,'PROTRA_capacity-Original_Data'!$F$3:$F$1699,0))=0),"heat 0, elec not",
IF(AND(INDEX('PROTRA_capacity-Original_Data'!P$3:P$1699,MATCH(CHP_check_original_data!$I8,'PROTRA_capacity-Original_Data'!$F$3:$F$1699,0))=0,INDEX('PROTRA_capacity-Original_Data'!P$3:P$1699,MATCH(CHP_check_original_data!$H8,'PROTRA_capacity-Original_Data'!$F$3:$F$1699,0))=0),"",
INDEX('PROTRA_capacity-Original_Data'!P$3:P$1699,MATCH(CHP_check_original_data!$H8,'PROTRA_capacity-Original_Data'!$F$3:$F$1699,0))/INDEX('PROTRA_capacity-Original_Data'!P$3:P$1699,MATCH(CHP_check_original_data!$I8,'PROTRA_capacity-Original_Data'!$F$3:$F$1699,0))
)))</f>
        <v>1.9547864156671717</v>
      </c>
      <c r="T8" s="16">
        <f>IF(AND(INDEX('PROTRA_capacity-Original_Data'!Q$3:Q$1699,MATCH(CHP_check_original_data!$H8,'PROTRA_capacity-Original_Data'!$F$3:$F$1699,0))&lt;&gt;0,INDEX('PROTRA_capacity-Original_Data'!Q$3:Q$1699,MATCH(CHP_check_original_data!$I8,'PROTRA_capacity-Original_Data'!$F$3:$F$1699,0))=0),"elec 0, heat not",
IF(AND(INDEX('PROTRA_capacity-Original_Data'!Q$3:Q$1699,MATCH(CHP_check_original_data!$I8,'PROTRA_capacity-Original_Data'!$F$3:$F$1699,0))&lt;&gt;0,INDEX('PROTRA_capacity-Original_Data'!Q$3:Q$1699,MATCH(CHP_check_original_data!$H8,'PROTRA_capacity-Original_Data'!$F$3:$F$1699,0))=0),"heat 0, elec not",
IF(AND(INDEX('PROTRA_capacity-Original_Data'!Q$3:Q$1699,MATCH(CHP_check_original_data!$I8,'PROTRA_capacity-Original_Data'!$F$3:$F$1699,0))=0,INDEX('PROTRA_capacity-Original_Data'!Q$3:Q$1699,MATCH(CHP_check_original_data!$H8,'PROTRA_capacity-Original_Data'!$F$3:$F$1699,0))=0),"",
INDEX('PROTRA_capacity-Original_Data'!Q$3:Q$1699,MATCH(CHP_check_original_data!$H8,'PROTRA_capacity-Original_Data'!$F$3:$F$1699,0))/INDEX('PROTRA_capacity-Original_Data'!Q$3:Q$1699,MATCH(CHP_check_original_data!$I8,'PROTRA_capacity-Original_Data'!$F$3:$F$1699,0))
)))</f>
        <v>1.9314775967891096</v>
      </c>
      <c r="U8" s="16">
        <f>IF(AND(INDEX('PROTRA_capacity-Original_Data'!R$3:R$1699,MATCH(CHP_check_original_data!$H8,'PROTRA_capacity-Original_Data'!$F$3:$F$1699,0))&lt;&gt;0,INDEX('PROTRA_capacity-Original_Data'!R$3:R$1699,MATCH(CHP_check_original_data!$I8,'PROTRA_capacity-Original_Data'!$F$3:$F$1699,0))=0),"elec 0, heat not",
IF(AND(INDEX('PROTRA_capacity-Original_Data'!R$3:R$1699,MATCH(CHP_check_original_data!$I8,'PROTRA_capacity-Original_Data'!$F$3:$F$1699,0))&lt;&gt;0,INDEX('PROTRA_capacity-Original_Data'!R$3:R$1699,MATCH(CHP_check_original_data!$H8,'PROTRA_capacity-Original_Data'!$F$3:$F$1699,0))=0),"heat 0, elec not",
IF(AND(INDEX('PROTRA_capacity-Original_Data'!R$3:R$1699,MATCH(CHP_check_original_data!$I8,'PROTRA_capacity-Original_Data'!$F$3:$F$1699,0))=0,INDEX('PROTRA_capacity-Original_Data'!R$3:R$1699,MATCH(CHP_check_original_data!$H8,'PROTRA_capacity-Original_Data'!$F$3:$F$1699,0))=0),"",
INDEX('PROTRA_capacity-Original_Data'!R$3:R$1699,MATCH(CHP_check_original_data!$H8,'PROTRA_capacity-Original_Data'!$F$3:$F$1699,0))/INDEX('PROTRA_capacity-Original_Data'!R$3:R$1699,MATCH(CHP_check_original_data!$I8,'PROTRA_capacity-Original_Data'!$F$3:$F$1699,0))
)))</f>
        <v>1.9393191299631727</v>
      </c>
      <c r="V8" s="16">
        <f>IF(AND(INDEX('PROTRA_capacity-Original_Data'!S$3:S$1699,MATCH(CHP_check_original_data!$H8,'PROTRA_capacity-Original_Data'!$F$3:$F$1699,0))&lt;&gt;0,INDEX('PROTRA_capacity-Original_Data'!S$3:S$1699,MATCH(CHP_check_original_data!$I8,'PROTRA_capacity-Original_Data'!$F$3:$F$1699,0))=0),"elec 0, heat not",
IF(AND(INDEX('PROTRA_capacity-Original_Data'!S$3:S$1699,MATCH(CHP_check_original_data!$I8,'PROTRA_capacity-Original_Data'!$F$3:$F$1699,0))&lt;&gt;0,INDEX('PROTRA_capacity-Original_Data'!S$3:S$1699,MATCH(CHP_check_original_data!$H8,'PROTRA_capacity-Original_Data'!$F$3:$F$1699,0))=0),"heat 0, elec not",
IF(AND(INDEX('PROTRA_capacity-Original_Data'!S$3:S$1699,MATCH(CHP_check_original_data!$I8,'PROTRA_capacity-Original_Data'!$F$3:$F$1699,0))=0,INDEX('PROTRA_capacity-Original_Data'!S$3:S$1699,MATCH(CHP_check_original_data!$H8,'PROTRA_capacity-Original_Data'!$F$3:$F$1699,0))=0),"",
INDEX('PROTRA_capacity-Original_Data'!S$3:S$1699,MATCH(CHP_check_original_data!$H8,'PROTRA_capacity-Original_Data'!$F$3:$F$1699,0))/INDEX('PROTRA_capacity-Original_Data'!S$3:S$1699,MATCH(CHP_check_original_data!$I8,'PROTRA_capacity-Original_Data'!$F$3:$F$1699,0))
)))</f>
        <v>1.9705514986163499</v>
      </c>
      <c r="W8" s="16">
        <f>IF(AND(INDEX('PROTRA_capacity-Original_Data'!T$3:T$1699,MATCH(CHP_check_original_data!$H8,'PROTRA_capacity-Original_Data'!$F$3:$F$1699,0))&lt;&gt;0,INDEX('PROTRA_capacity-Original_Data'!T$3:T$1699,MATCH(CHP_check_original_data!$I8,'PROTRA_capacity-Original_Data'!$F$3:$F$1699,0))=0),"elec 0, heat not",
IF(AND(INDEX('PROTRA_capacity-Original_Data'!T$3:T$1699,MATCH(CHP_check_original_data!$I8,'PROTRA_capacity-Original_Data'!$F$3:$F$1699,0))&lt;&gt;0,INDEX('PROTRA_capacity-Original_Data'!T$3:T$1699,MATCH(CHP_check_original_data!$H8,'PROTRA_capacity-Original_Data'!$F$3:$F$1699,0))=0),"heat 0, elec not",
IF(AND(INDEX('PROTRA_capacity-Original_Data'!T$3:T$1699,MATCH(CHP_check_original_data!$I8,'PROTRA_capacity-Original_Data'!$F$3:$F$1699,0))=0,INDEX('PROTRA_capacity-Original_Data'!T$3:T$1699,MATCH(CHP_check_original_data!$H8,'PROTRA_capacity-Original_Data'!$F$3:$F$1699,0))=0),"",
INDEX('PROTRA_capacity-Original_Data'!T$3:T$1699,MATCH(CHP_check_original_data!$H8,'PROTRA_capacity-Original_Data'!$F$3:$F$1699,0))/INDEX('PROTRA_capacity-Original_Data'!T$3:T$1699,MATCH(CHP_check_original_data!$I8,'PROTRA_capacity-Original_Data'!$F$3:$F$1699,0))
)))</f>
        <v>2.0764500690390233</v>
      </c>
      <c r="X8" s="16">
        <f>IF(AND(INDEX('PROTRA_capacity-Original_Data'!U$3:U$1699,MATCH(CHP_check_original_data!$H8,'PROTRA_capacity-Original_Data'!$F$3:$F$1699,0))&lt;&gt;0,INDEX('PROTRA_capacity-Original_Data'!U$3:U$1699,MATCH(CHP_check_original_data!$I8,'PROTRA_capacity-Original_Data'!$F$3:$F$1699,0))=0),"elec 0, heat not",
IF(AND(INDEX('PROTRA_capacity-Original_Data'!U$3:U$1699,MATCH(CHP_check_original_data!$I8,'PROTRA_capacity-Original_Data'!$F$3:$F$1699,0))&lt;&gt;0,INDEX('PROTRA_capacity-Original_Data'!U$3:U$1699,MATCH(CHP_check_original_data!$H8,'PROTRA_capacity-Original_Data'!$F$3:$F$1699,0))=0),"heat 0, elec not",
IF(AND(INDEX('PROTRA_capacity-Original_Data'!U$3:U$1699,MATCH(CHP_check_original_data!$I8,'PROTRA_capacity-Original_Data'!$F$3:$F$1699,0))=0,INDEX('PROTRA_capacity-Original_Data'!U$3:U$1699,MATCH(CHP_check_original_data!$H8,'PROTRA_capacity-Original_Data'!$F$3:$F$1699,0))=0),"",
INDEX('PROTRA_capacity-Original_Data'!U$3:U$1699,MATCH(CHP_check_original_data!$H8,'PROTRA_capacity-Original_Data'!$F$3:$F$1699,0))/INDEX('PROTRA_capacity-Original_Data'!U$3:U$1699,MATCH(CHP_check_original_data!$I8,'PROTRA_capacity-Original_Data'!$F$3:$F$1699,0))
)))</f>
        <v>2.093802151526833</v>
      </c>
      <c r="Y8" s="16">
        <f>IF(AND(INDEX('PROTRA_capacity-Original_Data'!V$3:V$1699,MATCH(CHP_check_original_data!$H8,'PROTRA_capacity-Original_Data'!$F$3:$F$1699,0))&lt;&gt;0,INDEX('PROTRA_capacity-Original_Data'!V$3:V$1699,MATCH(CHP_check_original_data!$I8,'PROTRA_capacity-Original_Data'!$F$3:$F$1699,0))=0),"elec 0, heat not",
IF(AND(INDEX('PROTRA_capacity-Original_Data'!V$3:V$1699,MATCH(CHP_check_original_data!$I8,'PROTRA_capacity-Original_Data'!$F$3:$F$1699,0))&lt;&gt;0,INDEX('PROTRA_capacity-Original_Data'!V$3:V$1699,MATCH(CHP_check_original_data!$H8,'PROTRA_capacity-Original_Data'!$F$3:$F$1699,0))=0),"heat 0, elec not",
IF(AND(INDEX('PROTRA_capacity-Original_Data'!V$3:V$1699,MATCH(CHP_check_original_data!$I8,'PROTRA_capacity-Original_Data'!$F$3:$F$1699,0))=0,INDEX('PROTRA_capacity-Original_Data'!V$3:V$1699,MATCH(CHP_check_original_data!$H8,'PROTRA_capacity-Original_Data'!$F$3:$F$1699,0))=0),"",
INDEX('PROTRA_capacity-Original_Data'!V$3:V$1699,MATCH(CHP_check_original_data!$H8,'PROTRA_capacity-Original_Data'!$F$3:$F$1699,0))/INDEX('PROTRA_capacity-Original_Data'!V$3:V$1699,MATCH(CHP_check_original_data!$I8,'PROTRA_capacity-Original_Data'!$F$3:$F$1699,0))
)))</f>
        <v>2.1272666480226299</v>
      </c>
    </row>
    <row r="9" spans="1:25" x14ac:dyDescent="0.35">
      <c r="A9" t="s">
        <v>71</v>
      </c>
      <c r="B9" t="s">
        <v>41</v>
      </c>
      <c r="C9" t="str">
        <f t="shared" si="0"/>
        <v>CHINA_TO_heat</v>
      </c>
      <c r="D9" t="str">
        <f t="shared" si="1"/>
        <v>PROTRA_CHP_HP_I</v>
      </c>
      <c r="E9" t="s">
        <v>6</v>
      </c>
      <c r="F9" t="str">
        <f t="shared" si="2"/>
        <v>CHP</v>
      </c>
      <c r="G9" t="str">
        <f t="shared" si="3"/>
        <v>CCS</v>
      </c>
      <c r="H9" t="str">
        <f t="shared" si="4"/>
        <v>CHINATO_heatPROTRA_CHP_solid_fossil_CCS</v>
      </c>
      <c r="I9" t="str">
        <f t="shared" si="5"/>
        <v>CHINATO_elecPROTRA_CHP_solid_fossil_CCS</v>
      </c>
      <c r="J9" s="16" t="str">
        <f>IF(AND(INDEX('PROTRA_capacity-Original_Data'!G$3:G$1699,MATCH(CHP_check_original_data!$H9,'PROTRA_capacity-Original_Data'!$F$3:$F$1699,0))&lt;&gt;0,INDEX('PROTRA_capacity-Original_Data'!G$3:G$1699,MATCH(CHP_check_original_data!$I9,'PROTRA_capacity-Original_Data'!$F$3:$F$1699,0))=0),"elec 0, heat not",
IF(AND(INDEX('PROTRA_capacity-Original_Data'!G$3:G$1699,MATCH(CHP_check_original_data!$I9,'PROTRA_capacity-Original_Data'!$F$3:$F$1699,0))&lt;&gt;0,INDEX('PROTRA_capacity-Original_Data'!G$3:G$1699,MATCH(CHP_check_original_data!$H9,'PROTRA_capacity-Original_Data'!$F$3:$F$1699,0))=0),"heat 0, elec not",
IF(AND(INDEX('PROTRA_capacity-Original_Data'!G$3:G$1699,MATCH(CHP_check_original_data!$I9,'PROTRA_capacity-Original_Data'!$F$3:$F$1699,0))=0,INDEX('PROTRA_capacity-Original_Data'!G$3:G$1699,MATCH(CHP_check_original_data!$H9,'PROTRA_capacity-Original_Data'!$F$3:$F$1699,0))=0),"",
INDEX('PROTRA_capacity-Original_Data'!G$3:G$1699,MATCH(CHP_check_original_data!$H9,'PROTRA_capacity-Original_Data'!$F$3:$F$1699,0))/INDEX('PROTRA_capacity-Original_Data'!G$3:G$1699,MATCH(CHP_check_original_data!$I9,'PROTRA_capacity-Original_Data'!$F$3:$F$1699,0))
)))</f>
        <v/>
      </c>
      <c r="K9" s="16" t="str">
        <f>IF(AND(INDEX('PROTRA_capacity-Original_Data'!H$3:H$1699,MATCH(CHP_check_original_data!$H9,'PROTRA_capacity-Original_Data'!$F$3:$F$1699,0))&lt;&gt;0,INDEX('PROTRA_capacity-Original_Data'!H$3:H$1699,MATCH(CHP_check_original_data!$I9,'PROTRA_capacity-Original_Data'!$F$3:$F$1699,0))=0),"elec 0, heat not",
IF(AND(INDEX('PROTRA_capacity-Original_Data'!H$3:H$1699,MATCH(CHP_check_original_data!$I9,'PROTRA_capacity-Original_Data'!$F$3:$F$1699,0))&lt;&gt;0,INDEX('PROTRA_capacity-Original_Data'!H$3:H$1699,MATCH(CHP_check_original_data!$H9,'PROTRA_capacity-Original_Data'!$F$3:$F$1699,0))=0),"heat 0, elec not",
IF(AND(INDEX('PROTRA_capacity-Original_Data'!H$3:H$1699,MATCH(CHP_check_original_data!$I9,'PROTRA_capacity-Original_Data'!$F$3:$F$1699,0))=0,INDEX('PROTRA_capacity-Original_Data'!H$3:H$1699,MATCH(CHP_check_original_data!$H9,'PROTRA_capacity-Original_Data'!$F$3:$F$1699,0))=0),"",
INDEX('PROTRA_capacity-Original_Data'!H$3:H$1699,MATCH(CHP_check_original_data!$H9,'PROTRA_capacity-Original_Data'!$F$3:$F$1699,0))/INDEX('PROTRA_capacity-Original_Data'!H$3:H$1699,MATCH(CHP_check_original_data!$I9,'PROTRA_capacity-Original_Data'!$F$3:$F$1699,0))
)))</f>
        <v/>
      </c>
      <c r="L9" s="16" t="str">
        <f>IF(AND(INDEX('PROTRA_capacity-Original_Data'!I$3:I$1699,MATCH(CHP_check_original_data!$H9,'PROTRA_capacity-Original_Data'!$F$3:$F$1699,0))&lt;&gt;0,INDEX('PROTRA_capacity-Original_Data'!I$3:I$1699,MATCH(CHP_check_original_data!$I9,'PROTRA_capacity-Original_Data'!$F$3:$F$1699,0))=0),"elec 0, heat not",
IF(AND(INDEX('PROTRA_capacity-Original_Data'!I$3:I$1699,MATCH(CHP_check_original_data!$I9,'PROTRA_capacity-Original_Data'!$F$3:$F$1699,0))&lt;&gt;0,INDEX('PROTRA_capacity-Original_Data'!I$3:I$1699,MATCH(CHP_check_original_data!$H9,'PROTRA_capacity-Original_Data'!$F$3:$F$1699,0))=0),"heat 0, elec not",
IF(AND(INDEX('PROTRA_capacity-Original_Data'!I$3:I$1699,MATCH(CHP_check_original_data!$I9,'PROTRA_capacity-Original_Data'!$F$3:$F$1699,0))=0,INDEX('PROTRA_capacity-Original_Data'!I$3:I$1699,MATCH(CHP_check_original_data!$H9,'PROTRA_capacity-Original_Data'!$F$3:$F$1699,0))=0),"",
INDEX('PROTRA_capacity-Original_Data'!I$3:I$1699,MATCH(CHP_check_original_data!$H9,'PROTRA_capacity-Original_Data'!$F$3:$F$1699,0))/INDEX('PROTRA_capacity-Original_Data'!I$3:I$1699,MATCH(CHP_check_original_data!$I9,'PROTRA_capacity-Original_Data'!$F$3:$F$1699,0))
)))</f>
        <v/>
      </c>
      <c r="M9" s="16" t="str">
        <f>IF(AND(INDEX('PROTRA_capacity-Original_Data'!J$3:J$1699,MATCH(CHP_check_original_data!$H9,'PROTRA_capacity-Original_Data'!$F$3:$F$1699,0))&lt;&gt;0,INDEX('PROTRA_capacity-Original_Data'!J$3:J$1699,MATCH(CHP_check_original_data!$I9,'PROTRA_capacity-Original_Data'!$F$3:$F$1699,0))=0),"elec 0, heat not",
IF(AND(INDEX('PROTRA_capacity-Original_Data'!J$3:J$1699,MATCH(CHP_check_original_data!$I9,'PROTRA_capacity-Original_Data'!$F$3:$F$1699,0))&lt;&gt;0,INDEX('PROTRA_capacity-Original_Data'!J$3:J$1699,MATCH(CHP_check_original_data!$H9,'PROTRA_capacity-Original_Data'!$F$3:$F$1699,0))=0),"heat 0, elec not",
IF(AND(INDEX('PROTRA_capacity-Original_Data'!J$3:J$1699,MATCH(CHP_check_original_data!$I9,'PROTRA_capacity-Original_Data'!$F$3:$F$1699,0))=0,INDEX('PROTRA_capacity-Original_Data'!J$3:J$1699,MATCH(CHP_check_original_data!$H9,'PROTRA_capacity-Original_Data'!$F$3:$F$1699,0))=0),"",
INDEX('PROTRA_capacity-Original_Data'!J$3:J$1699,MATCH(CHP_check_original_data!$H9,'PROTRA_capacity-Original_Data'!$F$3:$F$1699,0))/INDEX('PROTRA_capacity-Original_Data'!J$3:J$1699,MATCH(CHP_check_original_data!$I9,'PROTRA_capacity-Original_Data'!$F$3:$F$1699,0))
)))</f>
        <v/>
      </c>
      <c r="N9" s="16" t="str">
        <f>IF(AND(INDEX('PROTRA_capacity-Original_Data'!K$3:K$1699,MATCH(CHP_check_original_data!$H9,'PROTRA_capacity-Original_Data'!$F$3:$F$1699,0))&lt;&gt;0,INDEX('PROTRA_capacity-Original_Data'!K$3:K$1699,MATCH(CHP_check_original_data!$I9,'PROTRA_capacity-Original_Data'!$F$3:$F$1699,0))=0),"elec 0, heat not",
IF(AND(INDEX('PROTRA_capacity-Original_Data'!K$3:K$1699,MATCH(CHP_check_original_data!$I9,'PROTRA_capacity-Original_Data'!$F$3:$F$1699,0))&lt;&gt;0,INDEX('PROTRA_capacity-Original_Data'!K$3:K$1699,MATCH(CHP_check_original_data!$H9,'PROTRA_capacity-Original_Data'!$F$3:$F$1699,0))=0),"heat 0, elec not",
IF(AND(INDEX('PROTRA_capacity-Original_Data'!K$3:K$1699,MATCH(CHP_check_original_data!$I9,'PROTRA_capacity-Original_Data'!$F$3:$F$1699,0))=0,INDEX('PROTRA_capacity-Original_Data'!K$3:K$1699,MATCH(CHP_check_original_data!$H9,'PROTRA_capacity-Original_Data'!$F$3:$F$1699,0))=0),"",
INDEX('PROTRA_capacity-Original_Data'!K$3:K$1699,MATCH(CHP_check_original_data!$H9,'PROTRA_capacity-Original_Data'!$F$3:$F$1699,0))/INDEX('PROTRA_capacity-Original_Data'!K$3:K$1699,MATCH(CHP_check_original_data!$I9,'PROTRA_capacity-Original_Data'!$F$3:$F$1699,0))
)))</f>
        <v/>
      </c>
      <c r="O9" s="16" t="str">
        <f>IF(AND(INDEX('PROTRA_capacity-Original_Data'!L$3:L$1699,MATCH(CHP_check_original_data!$H9,'PROTRA_capacity-Original_Data'!$F$3:$F$1699,0))&lt;&gt;0,INDEX('PROTRA_capacity-Original_Data'!L$3:L$1699,MATCH(CHP_check_original_data!$I9,'PROTRA_capacity-Original_Data'!$F$3:$F$1699,0))=0),"elec 0, heat not",
IF(AND(INDEX('PROTRA_capacity-Original_Data'!L$3:L$1699,MATCH(CHP_check_original_data!$I9,'PROTRA_capacity-Original_Data'!$F$3:$F$1699,0))&lt;&gt;0,INDEX('PROTRA_capacity-Original_Data'!L$3:L$1699,MATCH(CHP_check_original_data!$H9,'PROTRA_capacity-Original_Data'!$F$3:$F$1699,0))=0),"heat 0, elec not",
IF(AND(INDEX('PROTRA_capacity-Original_Data'!L$3:L$1699,MATCH(CHP_check_original_data!$I9,'PROTRA_capacity-Original_Data'!$F$3:$F$1699,0))=0,INDEX('PROTRA_capacity-Original_Data'!L$3:L$1699,MATCH(CHP_check_original_data!$H9,'PROTRA_capacity-Original_Data'!$F$3:$F$1699,0))=0),"",
INDEX('PROTRA_capacity-Original_Data'!L$3:L$1699,MATCH(CHP_check_original_data!$H9,'PROTRA_capacity-Original_Data'!$F$3:$F$1699,0))/INDEX('PROTRA_capacity-Original_Data'!L$3:L$1699,MATCH(CHP_check_original_data!$I9,'PROTRA_capacity-Original_Data'!$F$3:$F$1699,0))
)))</f>
        <v/>
      </c>
      <c r="P9" s="16" t="str">
        <f>IF(AND(INDEX('PROTRA_capacity-Original_Data'!M$3:M$1699,MATCH(CHP_check_original_data!$H9,'PROTRA_capacity-Original_Data'!$F$3:$F$1699,0))&lt;&gt;0,INDEX('PROTRA_capacity-Original_Data'!M$3:M$1699,MATCH(CHP_check_original_data!$I9,'PROTRA_capacity-Original_Data'!$F$3:$F$1699,0))=0),"elec 0, heat not",
IF(AND(INDEX('PROTRA_capacity-Original_Data'!M$3:M$1699,MATCH(CHP_check_original_data!$I9,'PROTRA_capacity-Original_Data'!$F$3:$F$1699,0))&lt;&gt;0,INDEX('PROTRA_capacity-Original_Data'!M$3:M$1699,MATCH(CHP_check_original_data!$H9,'PROTRA_capacity-Original_Data'!$F$3:$F$1699,0))=0),"heat 0, elec not",
IF(AND(INDEX('PROTRA_capacity-Original_Data'!M$3:M$1699,MATCH(CHP_check_original_data!$I9,'PROTRA_capacity-Original_Data'!$F$3:$F$1699,0))=0,INDEX('PROTRA_capacity-Original_Data'!M$3:M$1699,MATCH(CHP_check_original_data!$H9,'PROTRA_capacity-Original_Data'!$F$3:$F$1699,0))=0),"",
INDEX('PROTRA_capacity-Original_Data'!M$3:M$1699,MATCH(CHP_check_original_data!$H9,'PROTRA_capacity-Original_Data'!$F$3:$F$1699,0))/INDEX('PROTRA_capacity-Original_Data'!M$3:M$1699,MATCH(CHP_check_original_data!$I9,'PROTRA_capacity-Original_Data'!$F$3:$F$1699,0))
)))</f>
        <v/>
      </c>
      <c r="Q9" s="16" t="str">
        <f>IF(AND(INDEX('PROTRA_capacity-Original_Data'!N$3:N$1699,MATCH(CHP_check_original_data!$H9,'PROTRA_capacity-Original_Data'!$F$3:$F$1699,0))&lt;&gt;0,INDEX('PROTRA_capacity-Original_Data'!N$3:N$1699,MATCH(CHP_check_original_data!$I9,'PROTRA_capacity-Original_Data'!$F$3:$F$1699,0))=0),"elec 0, heat not",
IF(AND(INDEX('PROTRA_capacity-Original_Data'!N$3:N$1699,MATCH(CHP_check_original_data!$I9,'PROTRA_capacity-Original_Data'!$F$3:$F$1699,0))&lt;&gt;0,INDEX('PROTRA_capacity-Original_Data'!N$3:N$1699,MATCH(CHP_check_original_data!$H9,'PROTRA_capacity-Original_Data'!$F$3:$F$1699,0))=0),"heat 0, elec not",
IF(AND(INDEX('PROTRA_capacity-Original_Data'!N$3:N$1699,MATCH(CHP_check_original_data!$I9,'PROTRA_capacity-Original_Data'!$F$3:$F$1699,0))=0,INDEX('PROTRA_capacity-Original_Data'!N$3:N$1699,MATCH(CHP_check_original_data!$H9,'PROTRA_capacity-Original_Data'!$F$3:$F$1699,0))=0),"",
INDEX('PROTRA_capacity-Original_Data'!N$3:N$1699,MATCH(CHP_check_original_data!$H9,'PROTRA_capacity-Original_Data'!$F$3:$F$1699,0))/INDEX('PROTRA_capacity-Original_Data'!N$3:N$1699,MATCH(CHP_check_original_data!$I9,'PROTRA_capacity-Original_Data'!$F$3:$F$1699,0))
)))</f>
        <v/>
      </c>
      <c r="R9" s="16" t="str">
        <f>IF(AND(INDEX('PROTRA_capacity-Original_Data'!O$3:O$1699,MATCH(CHP_check_original_data!$H9,'PROTRA_capacity-Original_Data'!$F$3:$F$1699,0))&lt;&gt;0,INDEX('PROTRA_capacity-Original_Data'!O$3:O$1699,MATCH(CHP_check_original_data!$I9,'PROTRA_capacity-Original_Data'!$F$3:$F$1699,0))=0),"elec 0, heat not",
IF(AND(INDEX('PROTRA_capacity-Original_Data'!O$3:O$1699,MATCH(CHP_check_original_data!$I9,'PROTRA_capacity-Original_Data'!$F$3:$F$1699,0))&lt;&gt;0,INDEX('PROTRA_capacity-Original_Data'!O$3:O$1699,MATCH(CHP_check_original_data!$H9,'PROTRA_capacity-Original_Data'!$F$3:$F$1699,0))=0),"heat 0, elec not",
IF(AND(INDEX('PROTRA_capacity-Original_Data'!O$3:O$1699,MATCH(CHP_check_original_data!$I9,'PROTRA_capacity-Original_Data'!$F$3:$F$1699,0))=0,INDEX('PROTRA_capacity-Original_Data'!O$3:O$1699,MATCH(CHP_check_original_data!$H9,'PROTRA_capacity-Original_Data'!$F$3:$F$1699,0))=0),"",
INDEX('PROTRA_capacity-Original_Data'!O$3:O$1699,MATCH(CHP_check_original_data!$H9,'PROTRA_capacity-Original_Data'!$F$3:$F$1699,0))/INDEX('PROTRA_capacity-Original_Data'!O$3:O$1699,MATCH(CHP_check_original_data!$I9,'PROTRA_capacity-Original_Data'!$F$3:$F$1699,0))
)))</f>
        <v/>
      </c>
      <c r="S9" s="16" t="str">
        <f>IF(AND(INDEX('PROTRA_capacity-Original_Data'!P$3:P$1699,MATCH(CHP_check_original_data!$H9,'PROTRA_capacity-Original_Data'!$F$3:$F$1699,0))&lt;&gt;0,INDEX('PROTRA_capacity-Original_Data'!P$3:P$1699,MATCH(CHP_check_original_data!$I9,'PROTRA_capacity-Original_Data'!$F$3:$F$1699,0))=0),"elec 0, heat not",
IF(AND(INDEX('PROTRA_capacity-Original_Data'!P$3:P$1699,MATCH(CHP_check_original_data!$I9,'PROTRA_capacity-Original_Data'!$F$3:$F$1699,0))&lt;&gt;0,INDEX('PROTRA_capacity-Original_Data'!P$3:P$1699,MATCH(CHP_check_original_data!$H9,'PROTRA_capacity-Original_Data'!$F$3:$F$1699,0))=0),"heat 0, elec not",
IF(AND(INDEX('PROTRA_capacity-Original_Data'!P$3:P$1699,MATCH(CHP_check_original_data!$I9,'PROTRA_capacity-Original_Data'!$F$3:$F$1699,0))=0,INDEX('PROTRA_capacity-Original_Data'!P$3:P$1699,MATCH(CHP_check_original_data!$H9,'PROTRA_capacity-Original_Data'!$F$3:$F$1699,0))=0),"",
INDEX('PROTRA_capacity-Original_Data'!P$3:P$1699,MATCH(CHP_check_original_data!$H9,'PROTRA_capacity-Original_Data'!$F$3:$F$1699,0))/INDEX('PROTRA_capacity-Original_Data'!P$3:P$1699,MATCH(CHP_check_original_data!$I9,'PROTRA_capacity-Original_Data'!$F$3:$F$1699,0))
)))</f>
        <v/>
      </c>
      <c r="T9" s="16" t="str">
        <f>IF(AND(INDEX('PROTRA_capacity-Original_Data'!Q$3:Q$1699,MATCH(CHP_check_original_data!$H9,'PROTRA_capacity-Original_Data'!$F$3:$F$1699,0))&lt;&gt;0,INDEX('PROTRA_capacity-Original_Data'!Q$3:Q$1699,MATCH(CHP_check_original_data!$I9,'PROTRA_capacity-Original_Data'!$F$3:$F$1699,0))=0),"elec 0, heat not",
IF(AND(INDEX('PROTRA_capacity-Original_Data'!Q$3:Q$1699,MATCH(CHP_check_original_data!$I9,'PROTRA_capacity-Original_Data'!$F$3:$F$1699,0))&lt;&gt;0,INDEX('PROTRA_capacity-Original_Data'!Q$3:Q$1699,MATCH(CHP_check_original_data!$H9,'PROTRA_capacity-Original_Data'!$F$3:$F$1699,0))=0),"heat 0, elec not",
IF(AND(INDEX('PROTRA_capacity-Original_Data'!Q$3:Q$1699,MATCH(CHP_check_original_data!$I9,'PROTRA_capacity-Original_Data'!$F$3:$F$1699,0))=0,INDEX('PROTRA_capacity-Original_Data'!Q$3:Q$1699,MATCH(CHP_check_original_data!$H9,'PROTRA_capacity-Original_Data'!$F$3:$F$1699,0))=0),"",
INDEX('PROTRA_capacity-Original_Data'!Q$3:Q$1699,MATCH(CHP_check_original_data!$H9,'PROTRA_capacity-Original_Data'!$F$3:$F$1699,0))/INDEX('PROTRA_capacity-Original_Data'!Q$3:Q$1699,MATCH(CHP_check_original_data!$I9,'PROTRA_capacity-Original_Data'!$F$3:$F$1699,0))
)))</f>
        <v/>
      </c>
      <c r="U9" s="16" t="str">
        <f>IF(AND(INDEX('PROTRA_capacity-Original_Data'!R$3:R$1699,MATCH(CHP_check_original_data!$H9,'PROTRA_capacity-Original_Data'!$F$3:$F$1699,0))&lt;&gt;0,INDEX('PROTRA_capacity-Original_Data'!R$3:R$1699,MATCH(CHP_check_original_data!$I9,'PROTRA_capacity-Original_Data'!$F$3:$F$1699,0))=0),"elec 0, heat not",
IF(AND(INDEX('PROTRA_capacity-Original_Data'!R$3:R$1699,MATCH(CHP_check_original_data!$I9,'PROTRA_capacity-Original_Data'!$F$3:$F$1699,0))&lt;&gt;0,INDEX('PROTRA_capacity-Original_Data'!R$3:R$1699,MATCH(CHP_check_original_data!$H9,'PROTRA_capacity-Original_Data'!$F$3:$F$1699,0))=0),"heat 0, elec not",
IF(AND(INDEX('PROTRA_capacity-Original_Data'!R$3:R$1699,MATCH(CHP_check_original_data!$I9,'PROTRA_capacity-Original_Data'!$F$3:$F$1699,0))=0,INDEX('PROTRA_capacity-Original_Data'!R$3:R$1699,MATCH(CHP_check_original_data!$H9,'PROTRA_capacity-Original_Data'!$F$3:$F$1699,0))=0),"",
INDEX('PROTRA_capacity-Original_Data'!R$3:R$1699,MATCH(CHP_check_original_data!$H9,'PROTRA_capacity-Original_Data'!$F$3:$F$1699,0))/INDEX('PROTRA_capacity-Original_Data'!R$3:R$1699,MATCH(CHP_check_original_data!$I9,'PROTRA_capacity-Original_Data'!$F$3:$F$1699,0))
)))</f>
        <v/>
      </c>
      <c r="V9" s="16" t="str">
        <f>IF(AND(INDEX('PROTRA_capacity-Original_Data'!S$3:S$1699,MATCH(CHP_check_original_data!$H9,'PROTRA_capacity-Original_Data'!$F$3:$F$1699,0))&lt;&gt;0,INDEX('PROTRA_capacity-Original_Data'!S$3:S$1699,MATCH(CHP_check_original_data!$I9,'PROTRA_capacity-Original_Data'!$F$3:$F$1699,0))=0),"elec 0, heat not",
IF(AND(INDEX('PROTRA_capacity-Original_Data'!S$3:S$1699,MATCH(CHP_check_original_data!$I9,'PROTRA_capacity-Original_Data'!$F$3:$F$1699,0))&lt;&gt;0,INDEX('PROTRA_capacity-Original_Data'!S$3:S$1699,MATCH(CHP_check_original_data!$H9,'PROTRA_capacity-Original_Data'!$F$3:$F$1699,0))=0),"heat 0, elec not",
IF(AND(INDEX('PROTRA_capacity-Original_Data'!S$3:S$1699,MATCH(CHP_check_original_data!$I9,'PROTRA_capacity-Original_Data'!$F$3:$F$1699,0))=0,INDEX('PROTRA_capacity-Original_Data'!S$3:S$1699,MATCH(CHP_check_original_data!$H9,'PROTRA_capacity-Original_Data'!$F$3:$F$1699,0))=0),"",
INDEX('PROTRA_capacity-Original_Data'!S$3:S$1699,MATCH(CHP_check_original_data!$H9,'PROTRA_capacity-Original_Data'!$F$3:$F$1699,0))/INDEX('PROTRA_capacity-Original_Data'!S$3:S$1699,MATCH(CHP_check_original_data!$I9,'PROTRA_capacity-Original_Data'!$F$3:$F$1699,0))
)))</f>
        <v/>
      </c>
      <c r="W9" s="16" t="str">
        <f>IF(AND(INDEX('PROTRA_capacity-Original_Data'!T$3:T$1699,MATCH(CHP_check_original_data!$H9,'PROTRA_capacity-Original_Data'!$F$3:$F$1699,0))&lt;&gt;0,INDEX('PROTRA_capacity-Original_Data'!T$3:T$1699,MATCH(CHP_check_original_data!$I9,'PROTRA_capacity-Original_Data'!$F$3:$F$1699,0))=0),"elec 0, heat not",
IF(AND(INDEX('PROTRA_capacity-Original_Data'!T$3:T$1699,MATCH(CHP_check_original_data!$I9,'PROTRA_capacity-Original_Data'!$F$3:$F$1699,0))&lt;&gt;0,INDEX('PROTRA_capacity-Original_Data'!T$3:T$1699,MATCH(CHP_check_original_data!$H9,'PROTRA_capacity-Original_Data'!$F$3:$F$1699,0))=0),"heat 0, elec not",
IF(AND(INDEX('PROTRA_capacity-Original_Data'!T$3:T$1699,MATCH(CHP_check_original_data!$I9,'PROTRA_capacity-Original_Data'!$F$3:$F$1699,0))=0,INDEX('PROTRA_capacity-Original_Data'!T$3:T$1699,MATCH(CHP_check_original_data!$H9,'PROTRA_capacity-Original_Data'!$F$3:$F$1699,0))=0),"",
INDEX('PROTRA_capacity-Original_Data'!T$3:T$1699,MATCH(CHP_check_original_data!$H9,'PROTRA_capacity-Original_Data'!$F$3:$F$1699,0))/INDEX('PROTRA_capacity-Original_Data'!T$3:T$1699,MATCH(CHP_check_original_data!$I9,'PROTRA_capacity-Original_Data'!$F$3:$F$1699,0))
)))</f>
        <v/>
      </c>
      <c r="X9" s="16" t="str">
        <f>IF(AND(INDEX('PROTRA_capacity-Original_Data'!U$3:U$1699,MATCH(CHP_check_original_data!$H9,'PROTRA_capacity-Original_Data'!$F$3:$F$1699,0))&lt;&gt;0,INDEX('PROTRA_capacity-Original_Data'!U$3:U$1699,MATCH(CHP_check_original_data!$I9,'PROTRA_capacity-Original_Data'!$F$3:$F$1699,0))=0),"elec 0, heat not",
IF(AND(INDEX('PROTRA_capacity-Original_Data'!U$3:U$1699,MATCH(CHP_check_original_data!$I9,'PROTRA_capacity-Original_Data'!$F$3:$F$1699,0))&lt;&gt;0,INDEX('PROTRA_capacity-Original_Data'!U$3:U$1699,MATCH(CHP_check_original_data!$H9,'PROTRA_capacity-Original_Data'!$F$3:$F$1699,0))=0),"heat 0, elec not",
IF(AND(INDEX('PROTRA_capacity-Original_Data'!U$3:U$1699,MATCH(CHP_check_original_data!$I9,'PROTRA_capacity-Original_Data'!$F$3:$F$1699,0))=0,INDEX('PROTRA_capacity-Original_Data'!U$3:U$1699,MATCH(CHP_check_original_data!$H9,'PROTRA_capacity-Original_Data'!$F$3:$F$1699,0))=0),"",
INDEX('PROTRA_capacity-Original_Data'!U$3:U$1699,MATCH(CHP_check_original_data!$H9,'PROTRA_capacity-Original_Data'!$F$3:$F$1699,0))/INDEX('PROTRA_capacity-Original_Data'!U$3:U$1699,MATCH(CHP_check_original_data!$I9,'PROTRA_capacity-Original_Data'!$F$3:$F$1699,0))
)))</f>
        <v/>
      </c>
      <c r="Y9" s="16" t="str">
        <f>IF(AND(INDEX('PROTRA_capacity-Original_Data'!V$3:V$1699,MATCH(CHP_check_original_data!$H9,'PROTRA_capacity-Original_Data'!$F$3:$F$1699,0))&lt;&gt;0,INDEX('PROTRA_capacity-Original_Data'!V$3:V$1699,MATCH(CHP_check_original_data!$I9,'PROTRA_capacity-Original_Data'!$F$3:$F$1699,0))=0),"elec 0, heat not",
IF(AND(INDEX('PROTRA_capacity-Original_Data'!V$3:V$1699,MATCH(CHP_check_original_data!$I9,'PROTRA_capacity-Original_Data'!$F$3:$F$1699,0))&lt;&gt;0,INDEX('PROTRA_capacity-Original_Data'!V$3:V$1699,MATCH(CHP_check_original_data!$H9,'PROTRA_capacity-Original_Data'!$F$3:$F$1699,0))=0),"heat 0, elec not",
IF(AND(INDEX('PROTRA_capacity-Original_Data'!V$3:V$1699,MATCH(CHP_check_original_data!$I9,'PROTRA_capacity-Original_Data'!$F$3:$F$1699,0))=0,INDEX('PROTRA_capacity-Original_Data'!V$3:V$1699,MATCH(CHP_check_original_data!$H9,'PROTRA_capacity-Original_Data'!$F$3:$F$1699,0))=0),"",
INDEX('PROTRA_capacity-Original_Data'!V$3:V$1699,MATCH(CHP_check_original_data!$H9,'PROTRA_capacity-Original_Data'!$F$3:$F$1699,0))/INDEX('PROTRA_capacity-Original_Data'!V$3:V$1699,MATCH(CHP_check_original_data!$I9,'PROTRA_capacity-Original_Data'!$F$3:$F$1699,0))
)))</f>
        <v/>
      </c>
    </row>
    <row r="10" spans="1:25" x14ac:dyDescent="0.35">
      <c r="A10" t="s">
        <v>71</v>
      </c>
      <c r="B10" t="s">
        <v>41</v>
      </c>
      <c r="C10" t="str">
        <f t="shared" si="0"/>
        <v>CHINA_TO_heat</v>
      </c>
      <c r="D10" t="str">
        <f t="shared" si="1"/>
        <v>PROTRA_CHP_HP_I</v>
      </c>
      <c r="E10" t="s">
        <v>7</v>
      </c>
      <c r="F10" t="str">
        <f t="shared" si="2"/>
        <v>CHP</v>
      </c>
      <c r="G10" t="str">
        <f t="shared" si="3"/>
        <v>ste</v>
      </c>
      <c r="H10" t="str">
        <f t="shared" si="4"/>
        <v>CHINATO_heatPROTRA_CHP_waste</v>
      </c>
      <c r="I10" t="str">
        <f t="shared" si="5"/>
        <v>CHINATO_elecPROTRA_CHP_waste</v>
      </c>
      <c r="J10" s="16" t="str">
        <f>IF(AND(INDEX('PROTRA_capacity-Original_Data'!G$3:G$1699,MATCH(CHP_check_original_data!$H10,'PROTRA_capacity-Original_Data'!$F$3:$F$1699,0))&lt;&gt;0,INDEX('PROTRA_capacity-Original_Data'!G$3:G$1699,MATCH(CHP_check_original_data!$I10,'PROTRA_capacity-Original_Data'!$F$3:$F$1699,0))=0),"elec 0, heat not",
IF(AND(INDEX('PROTRA_capacity-Original_Data'!G$3:G$1699,MATCH(CHP_check_original_data!$I10,'PROTRA_capacity-Original_Data'!$F$3:$F$1699,0))&lt;&gt;0,INDEX('PROTRA_capacity-Original_Data'!G$3:G$1699,MATCH(CHP_check_original_data!$H10,'PROTRA_capacity-Original_Data'!$F$3:$F$1699,0))=0),"heat 0, elec not",
IF(AND(INDEX('PROTRA_capacity-Original_Data'!G$3:G$1699,MATCH(CHP_check_original_data!$I10,'PROTRA_capacity-Original_Data'!$F$3:$F$1699,0))=0,INDEX('PROTRA_capacity-Original_Data'!G$3:G$1699,MATCH(CHP_check_original_data!$H10,'PROTRA_capacity-Original_Data'!$F$3:$F$1699,0))=0),"",
INDEX('PROTRA_capacity-Original_Data'!G$3:G$1699,MATCH(CHP_check_original_data!$H10,'PROTRA_capacity-Original_Data'!$F$3:$F$1699,0))/INDEX('PROTRA_capacity-Original_Data'!G$3:G$1699,MATCH(CHP_check_original_data!$I10,'PROTRA_capacity-Original_Data'!$F$3:$F$1699,0))
)))</f>
        <v>heat 0, elec not</v>
      </c>
      <c r="K10" s="16" t="str">
        <f>IF(AND(INDEX('PROTRA_capacity-Original_Data'!H$3:H$1699,MATCH(CHP_check_original_data!$H10,'PROTRA_capacity-Original_Data'!$F$3:$F$1699,0))&lt;&gt;0,INDEX('PROTRA_capacity-Original_Data'!H$3:H$1699,MATCH(CHP_check_original_data!$I10,'PROTRA_capacity-Original_Data'!$F$3:$F$1699,0))=0),"elec 0, heat not",
IF(AND(INDEX('PROTRA_capacity-Original_Data'!H$3:H$1699,MATCH(CHP_check_original_data!$I10,'PROTRA_capacity-Original_Data'!$F$3:$F$1699,0))&lt;&gt;0,INDEX('PROTRA_capacity-Original_Data'!H$3:H$1699,MATCH(CHP_check_original_data!$H10,'PROTRA_capacity-Original_Data'!$F$3:$F$1699,0))=0),"heat 0, elec not",
IF(AND(INDEX('PROTRA_capacity-Original_Data'!H$3:H$1699,MATCH(CHP_check_original_data!$I10,'PROTRA_capacity-Original_Data'!$F$3:$F$1699,0))=0,INDEX('PROTRA_capacity-Original_Data'!H$3:H$1699,MATCH(CHP_check_original_data!$H10,'PROTRA_capacity-Original_Data'!$F$3:$F$1699,0))=0),"",
INDEX('PROTRA_capacity-Original_Data'!H$3:H$1699,MATCH(CHP_check_original_data!$H10,'PROTRA_capacity-Original_Data'!$F$3:$F$1699,0))/INDEX('PROTRA_capacity-Original_Data'!H$3:H$1699,MATCH(CHP_check_original_data!$I10,'PROTRA_capacity-Original_Data'!$F$3:$F$1699,0))
)))</f>
        <v>heat 0, elec not</v>
      </c>
      <c r="L10" s="16" t="str">
        <f>IF(AND(INDEX('PROTRA_capacity-Original_Data'!I$3:I$1699,MATCH(CHP_check_original_data!$H10,'PROTRA_capacity-Original_Data'!$F$3:$F$1699,0))&lt;&gt;0,INDEX('PROTRA_capacity-Original_Data'!I$3:I$1699,MATCH(CHP_check_original_data!$I10,'PROTRA_capacity-Original_Data'!$F$3:$F$1699,0))=0),"elec 0, heat not",
IF(AND(INDEX('PROTRA_capacity-Original_Data'!I$3:I$1699,MATCH(CHP_check_original_data!$I10,'PROTRA_capacity-Original_Data'!$F$3:$F$1699,0))&lt;&gt;0,INDEX('PROTRA_capacity-Original_Data'!I$3:I$1699,MATCH(CHP_check_original_data!$H10,'PROTRA_capacity-Original_Data'!$F$3:$F$1699,0))=0),"heat 0, elec not",
IF(AND(INDEX('PROTRA_capacity-Original_Data'!I$3:I$1699,MATCH(CHP_check_original_data!$I10,'PROTRA_capacity-Original_Data'!$F$3:$F$1699,0))=0,INDEX('PROTRA_capacity-Original_Data'!I$3:I$1699,MATCH(CHP_check_original_data!$H10,'PROTRA_capacity-Original_Data'!$F$3:$F$1699,0))=0),"",
INDEX('PROTRA_capacity-Original_Data'!I$3:I$1699,MATCH(CHP_check_original_data!$H10,'PROTRA_capacity-Original_Data'!$F$3:$F$1699,0))/INDEX('PROTRA_capacity-Original_Data'!I$3:I$1699,MATCH(CHP_check_original_data!$I10,'PROTRA_capacity-Original_Data'!$F$3:$F$1699,0))
)))</f>
        <v>heat 0, elec not</v>
      </c>
      <c r="M10" s="16" t="str">
        <f>IF(AND(INDEX('PROTRA_capacity-Original_Data'!J$3:J$1699,MATCH(CHP_check_original_data!$H10,'PROTRA_capacity-Original_Data'!$F$3:$F$1699,0))&lt;&gt;0,INDEX('PROTRA_capacity-Original_Data'!J$3:J$1699,MATCH(CHP_check_original_data!$I10,'PROTRA_capacity-Original_Data'!$F$3:$F$1699,0))=0),"elec 0, heat not",
IF(AND(INDEX('PROTRA_capacity-Original_Data'!J$3:J$1699,MATCH(CHP_check_original_data!$I10,'PROTRA_capacity-Original_Data'!$F$3:$F$1699,0))&lt;&gt;0,INDEX('PROTRA_capacity-Original_Data'!J$3:J$1699,MATCH(CHP_check_original_data!$H10,'PROTRA_capacity-Original_Data'!$F$3:$F$1699,0))=0),"heat 0, elec not",
IF(AND(INDEX('PROTRA_capacity-Original_Data'!J$3:J$1699,MATCH(CHP_check_original_data!$I10,'PROTRA_capacity-Original_Data'!$F$3:$F$1699,0))=0,INDEX('PROTRA_capacity-Original_Data'!J$3:J$1699,MATCH(CHP_check_original_data!$H10,'PROTRA_capacity-Original_Data'!$F$3:$F$1699,0))=0),"",
INDEX('PROTRA_capacity-Original_Data'!J$3:J$1699,MATCH(CHP_check_original_data!$H10,'PROTRA_capacity-Original_Data'!$F$3:$F$1699,0))/INDEX('PROTRA_capacity-Original_Data'!J$3:J$1699,MATCH(CHP_check_original_data!$I10,'PROTRA_capacity-Original_Data'!$F$3:$F$1699,0))
)))</f>
        <v>heat 0, elec not</v>
      </c>
      <c r="N10" s="16" t="str">
        <f>IF(AND(INDEX('PROTRA_capacity-Original_Data'!K$3:K$1699,MATCH(CHP_check_original_data!$H10,'PROTRA_capacity-Original_Data'!$F$3:$F$1699,0))&lt;&gt;0,INDEX('PROTRA_capacity-Original_Data'!K$3:K$1699,MATCH(CHP_check_original_data!$I10,'PROTRA_capacity-Original_Data'!$F$3:$F$1699,0))=0),"elec 0, heat not",
IF(AND(INDEX('PROTRA_capacity-Original_Data'!K$3:K$1699,MATCH(CHP_check_original_data!$I10,'PROTRA_capacity-Original_Data'!$F$3:$F$1699,0))&lt;&gt;0,INDEX('PROTRA_capacity-Original_Data'!K$3:K$1699,MATCH(CHP_check_original_data!$H10,'PROTRA_capacity-Original_Data'!$F$3:$F$1699,0))=0),"heat 0, elec not",
IF(AND(INDEX('PROTRA_capacity-Original_Data'!K$3:K$1699,MATCH(CHP_check_original_data!$I10,'PROTRA_capacity-Original_Data'!$F$3:$F$1699,0))=0,INDEX('PROTRA_capacity-Original_Data'!K$3:K$1699,MATCH(CHP_check_original_data!$H10,'PROTRA_capacity-Original_Data'!$F$3:$F$1699,0))=0),"",
INDEX('PROTRA_capacity-Original_Data'!K$3:K$1699,MATCH(CHP_check_original_data!$H10,'PROTRA_capacity-Original_Data'!$F$3:$F$1699,0))/INDEX('PROTRA_capacity-Original_Data'!K$3:K$1699,MATCH(CHP_check_original_data!$I10,'PROTRA_capacity-Original_Data'!$F$3:$F$1699,0))
)))</f>
        <v>heat 0, elec not</v>
      </c>
      <c r="O10" s="16" t="str">
        <f>IF(AND(INDEX('PROTRA_capacity-Original_Data'!L$3:L$1699,MATCH(CHP_check_original_data!$H10,'PROTRA_capacity-Original_Data'!$F$3:$F$1699,0))&lt;&gt;0,INDEX('PROTRA_capacity-Original_Data'!L$3:L$1699,MATCH(CHP_check_original_data!$I10,'PROTRA_capacity-Original_Data'!$F$3:$F$1699,0))=0),"elec 0, heat not",
IF(AND(INDEX('PROTRA_capacity-Original_Data'!L$3:L$1699,MATCH(CHP_check_original_data!$I10,'PROTRA_capacity-Original_Data'!$F$3:$F$1699,0))&lt;&gt;0,INDEX('PROTRA_capacity-Original_Data'!L$3:L$1699,MATCH(CHP_check_original_data!$H10,'PROTRA_capacity-Original_Data'!$F$3:$F$1699,0))=0),"heat 0, elec not",
IF(AND(INDEX('PROTRA_capacity-Original_Data'!L$3:L$1699,MATCH(CHP_check_original_data!$I10,'PROTRA_capacity-Original_Data'!$F$3:$F$1699,0))=0,INDEX('PROTRA_capacity-Original_Data'!L$3:L$1699,MATCH(CHP_check_original_data!$H10,'PROTRA_capacity-Original_Data'!$F$3:$F$1699,0))=0),"",
INDEX('PROTRA_capacity-Original_Data'!L$3:L$1699,MATCH(CHP_check_original_data!$H10,'PROTRA_capacity-Original_Data'!$F$3:$F$1699,0))/INDEX('PROTRA_capacity-Original_Data'!L$3:L$1699,MATCH(CHP_check_original_data!$I10,'PROTRA_capacity-Original_Data'!$F$3:$F$1699,0))
)))</f>
        <v>heat 0, elec not</v>
      </c>
      <c r="P10" s="16" t="str">
        <f>IF(AND(INDEX('PROTRA_capacity-Original_Data'!M$3:M$1699,MATCH(CHP_check_original_data!$H10,'PROTRA_capacity-Original_Data'!$F$3:$F$1699,0))&lt;&gt;0,INDEX('PROTRA_capacity-Original_Data'!M$3:M$1699,MATCH(CHP_check_original_data!$I10,'PROTRA_capacity-Original_Data'!$F$3:$F$1699,0))=0),"elec 0, heat not",
IF(AND(INDEX('PROTRA_capacity-Original_Data'!M$3:M$1699,MATCH(CHP_check_original_data!$I10,'PROTRA_capacity-Original_Data'!$F$3:$F$1699,0))&lt;&gt;0,INDEX('PROTRA_capacity-Original_Data'!M$3:M$1699,MATCH(CHP_check_original_data!$H10,'PROTRA_capacity-Original_Data'!$F$3:$F$1699,0))=0),"heat 0, elec not",
IF(AND(INDEX('PROTRA_capacity-Original_Data'!M$3:M$1699,MATCH(CHP_check_original_data!$I10,'PROTRA_capacity-Original_Data'!$F$3:$F$1699,0))=0,INDEX('PROTRA_capacity-Original_Data'!M$3:M$1699,MATCH(CHP_check_original_data!$H10,'PROTRA_capacity-Original_Data'!$F$3:$F$1699,0))=0),"",
INDEX('PROTRA_capacity-Original_Data'!M$3:M$1699,MATCH(CHP_check_original_data!$H10,'PROTRA_capacity-Original_Data'!$F$3:$F$1699,0))/INDEX('PROTRA_capacity-Original_Data'!M$3:M$1699,MATCH(CHP_check_original_data!$I10,'PROTRA_capacity-Original_Data'!$F$3:$F$1699,0))
)))</f>
        <v>heat 0, elec not</v>
      </c>
      <c r="Q10" s="16" t="str">
        <f>IF(AND(INDEX('PROTRA_capacity-Original_Data'!N$3:N$1699,MATCH(CHP_check_original_data!$H10,'PROTRA_capacity-Original_Data'!$F$3:$F$1699,0))&lt;&gt;0,INDEX('PROTRA_capacity-Original_Data'!N$3:N$1699,MATCH(CHP_check_original_data!$I10,'PROTRA_capacity-Original_Data'!$F$3:$F$1699,0))=0),"elec 0, heat not",
IF(AND(INDEX('PROTRA_capacity-Original_Data'!N$3:N$1699,MATCH(CHP_check_original_data!$I10,'PROTRA_capacity-Original_Data'!$F$3:$F$1699,0))&lt;&gt;0,INDEX('PROTRA_capacity-Original_Data'!N$3:N$1699,MATCH(CHP_check_original_data!$H10,'PROTRA_capacity-Original_Data'!$F$3:$F$1699,0))=0),"heat 0, elec not",
IF(AND(INDEX('PROTRA_capacity-Original_Data'!N$3:N$1699,MATCH(CHP_check_original_data!$I10,'PROTRA_capacity-Original_Data'!$F$3:$F$1699,0))=0,INDEX('PROTRA_capacity-Original_Data'!N$3:N$1699,MATCH(CHP_check_original_data!$H10,'PROTRA_capacity-Original_Data'!$F$3:$F$1699,0))=0),"",
INDEX('PROTRA_capacity-Original_Data'!N$3:N$1699,MATCH(CHP_check_original_data!$H10,'PROTRA_capacity-Original_Data'!$F$3:$F$1699,0))/INDEX('PROTRA_capacity-Original_Data'!N$3:N$1699,MATCH(CHP_check_original_data!$I10,'PROTRA_capacity-Original_Data'!$F$3:$F$1699,0))
)))</f>
        <v>heat 0, elec not</v>
      </c>
      <c r="R10" s="16" t="str">
        <f>IF(AND(INDEX('PROTRA_capacity-Original_Data'!O$3:O$1699,MATCH(CHP_check_original_data!$H10,'PROTRA_capacity-Original_Data'!$F$3:$F$1699,0))&lt;&gt;0,INDEX('PROTRA_capacity-Original_Data'!O$3:O$1699,MATCH(CHP_check_original_data!$I10,'PROTRA_capacity-Original_Data'!$F$3:$F$1699,0))=0),"elec 0, heat not",
IF(AND(INDEX('PROTRA_capacity-Original_Data'!O$3:O$1699,MATCH(CHP_check_original_data!$I10,'PROTRA_capacity-Original_Data'!$F$3:$F$1699,0))&lt;&gt;0,INDEX('PROTRA_capacity-Original_Data'!O$3:O$1699,MATCH(CHP_check_original_data!$H10,'PROTRA_capacity-Original_Data'!$F$3:$F$1699,0))=0),"heat 0, elec not",
IF(AND(INDEX('PROTRA_capacity-Original_Data'!O$3:O$1699,MATCH(CHP_check_original_data!$I10,'PROTRA_capacity-Original_Data'!$F$3:$F$1699,0))=0,INDEX('PROTRA_capacity-Original_Data'!O$3:O$1699,MATCH(CHP_check_original_data!$H10,'PROTRA_capacity-Original_Data'!$F$3:$F$1699,0))=0),"",
INDEX('PROTRA_capacity-Original_Data'!O$3:O$1699,MATCH(CHP_check_original_data!$H10,'PROTRA_capacity-Original_Data'!$F$3:$F$1699,0))/INDEX('PROTRA_capacity-Original_Data'!O$3:O$1699,MATCH(CHP_check_original_data!$I10,'PROTRA_capacity-Original_Data'!$F$3:$F$1699,0))
)))</f>
        <v>heat 0, elec not</v>
      </c>
      <c r="S10" s="16" t="str">
        <f>IF(AND(INDEX('PROTRA_capacity-Original_Data'!P$3:P$1699,MATCH(CHP_check_original_data!$H10,'PROTRA_capacity-Original_Data'!$F$3:$F$1699,0))&lt;&gt;0,INDEX('PROTRA_capacity-Original_Data'!P$3:P$1699,MATCH(CHP_check_original_data!$I10,'PROTRA_capacity-Original_Data'!$F$3:$F$1699,0))=0),"elec 0, heat not",
IF(AND(INDEX('PROTRA_capacity-Original_Data'!P$3:P$1699,MATCH(CHP_check_original_data!$I10,'PROTRA_capacity-Original_Data'!$F$3:$F$1699,0))&lt;&gt;0,INDEX('PROTRA_capacity-Original_Data'!P$3:P$1699,MATCH(CHP_check_original_data!$H10,'PROTRA_capacity-Original_Data'!$F$3:$F$1699,0))=0),"heat 0, elec not",
IF(AND(INDEX('PROTRA_capacity-Original_Data'!P$3:P$1699,MATCH(CHP_check_original_data!$I10,'PROTRA_capacity-Original_Data'!$F$3:$F$1699,0))=0,INDEX('PROTRA_capacity-Original_Data'!P$3:P$1699,MATCH(CHP_check_original_data!$H10,'PROTRA_capacity-Original_Data'!$F$3:$F$1699,0))=0),"",
INDEX('PROTRA_capacity-Original_Data'!P$3:P$1699,MATCH(CHP_check_original_data!$H10,'PROTRA_capacity-Original_Data'!$F$3:$F$1699,0))/INDEX('PROTRA_capacity-Original_Data'!P$3:P$1699,MATCH(CHP_check_original_data!$I10,'PROTRA_capacity-Original_Data'!$F$3:$F$1699,0))
)))</f>
        <v>heat 0, elec not</v>
      </c>
      <c r="T10" s="16" t="str">
        <f>IF(AND(INDEX('PROTRA_capacity-Original_Data'!Q$3:Q$1699,MATCH(CHP_check_original_data!$H10,'PROTRA_capacity-Original_Data'!$F$3:$F$1699,0))&lt;&gt;0,INDEX('PROTRA_capacity-Original_Data'!Q$3:Q$1699,MATCH(CHP_check_original_data!$I10,'PROTRA_capacity-Original_Data'!$F$3:$F$1699,0))=0),"elec 0, heat not",
IF(AND(INDEX('PROTRA_capacity-Original_Data'!Q$3:Q$1699,MATCH(CHP_check_original_data!$I10,'PROTRA_capacity-Original_Data'!$F$3:$F$1699,0))&lt;&gt;0,INDEX('PROTRA_capacity-Original_Data'!Q$3:Q$1699,MATCH(CHP_check_original_data!$H10,'PROTRA_capacity-Original_Data'!$F$3:$F$1699,0))=0),"heat 0, elec not",
IF(AND(INDEX('PROTRA_capacity-Original_Data'!Q$3:Q$1699,MATCH(CHP_check_original_data!$I10,'PROTRA_capacity-Original_Data'!$F$3:$F$1699,0))=0,INDEX('PROTRA_capacity-Original_Data'!Q$3:Q$1699,MATCH(CHP_check_original_data!$H10,'PROTRA_capacity-Original_Data'!$F$3:$F$1699,0))=0),"",
INDEX('PROTRA_capacity-Original_Data'!Q$3:Q$1699,MATCH(CHP_check_original_data!$H10,'PROTRA_capacity-Original_Data'!$F$3:$F$1699,0))/INDEX('PROTRA_capacity-Original_Data'!Q$3:Q$1699,MATCH(CHP_check_original_data!$I10,'PROTRA_capacity-Original_Data'!$F$3:$F$1699,0))
)))</f>
        <v>heat 0, elec not</v>
      </c>
      <c r="U10" s="16" t="str">
        <f>IF(AND(INDEX('PROTRA_capacity-Original_Data'!R$3:R$1699,MATCH(CHP_check_original_data!$H10,'PROTRA_capacity-Original_Data'!$F$3:$F$1699,0))&lt;&gt;0,INDEX('PROTRA_capacity-Original_Data'!R$3:R$1699,MATCH(CHP_check_original_data!$I10,'PROTRA_capacity-Original_Data'!$F$3:$F$1699,0))=0),"elec 0, heat not",
IF(AND(INDEX('PROTRA_capacity-Original_Data'!R$3:R$1699,MATCH(CHP_check_original_data!$I10,'PROTRA_capacity-Original_Data'!$F$3:$F$1699,0))&lt;&gt;0,INDEX('PROTRA_capacity-Original_Data'!R$3:R$1699,MATCH(CHP_check_original_data!$H10,'PROTRA_capacity-Original_Data'!$F$3:$F$1699,0))=0),"heat 0, elec not",
IF(AND(INDEX('PROTRA_capacity-Original_Data'!R$3:R$1699,MATCH(CHP_check_original_data!$I10,'PROTRA_capacity-Original_Data'!$F$3:$F$1699,0))=0,INDEX('PROTRA_capacity-Original_Data'!R$3:R$1699,MATCH(CHP_check_original_data!$H10,'PROTRA_capacity-Original_Data'!$F$3:$F$1699,0))=0),"",
INDEX('PROTRA_capacity-Original_Data'!R$3:R$1699,MATCH(CHP_check_original_data!$H10,'PROTRA_capacity-Original_Data'!$F$3:$F$1699,0))/INDEX('PROTRA_capacity-Original_Data'!R$3:R$1699,MATCH(CHP_check_original_data!$I10,'PROTRA_capacity-Original_Data'!$F$3:$F$1699,0))
)))</f>
        <v>heat 0, elec not</v>
      </c>
      <c r="V10" s="16" t="str">
        <f>IF(AND(INDEX('PROTRA_capacity-Original_Data'!S$3:S$1699,MATCH(CHP_check_original_data!$H10,'PROTRA_capacity-Original_Data'!$F$3:$F$1699,0))&lt;&gt;0,INDEX('PROTRA_capacity-Original_Data'!S$3:S$1699,MATCH(CHP_check_original_data!$I10,'PROTRA_capacity-Original_Data'!$F$3:$F$1699,0))=0),"elec 0, heat not",
IF(AND(INDEX('PROTRA_capacity-Original_Data'!S$3:S$1699,MATCH(CHP_check_original_data!$I10,'PROTRA_capacity-Original_Data'!$F$3:$F$1699,0))&lt;&gt;0,INDEX('PROTRA_capacity-Original_Data'!S$3:S$1699,MATCH(CHP_check_original_data!$H10,'PROTRA_capacity-Original_Data'!$F$3:$F$1699,0))=0),"heat 0, elec not",
IF(AND(INDEX('PROTRA_capacity-Original_Data'!S$3:S$1699,MATCH(CHP_check_original_data!$I10,'PROTRA_capacity-Original_Data'!$F$3:$F$1699,0))=0,INDEX('PROTRA_capacity-Original_Data'!S$3:S$1699,MATCH(CHP_check_original_data!$H10,'PROTRA_capacity-Original_Data'!$F$3:$F$1699,0))=0),"",
INDEX('PROTRA_capacity-Original_Data'!S$3:S$1699,MATCH(CHP_check_original_data!$H10,'PROTRA_capacity-Original_Data'!$F$3:$F$1699,0))/INDEX('PROTRA_capacity-Original_Data'!S$3:S$1699,MATCH(CHP_check_original_data!$I10,'PROTRA_capacity-Original_Data'!$F$3:$F$1699,0))
)))</f>
        <v>heat 0, elec not</v>
      </c>
      <c r="W10" s="16" t="str">
        <f>IF(AND(INDEX('PROTRA_capacity-Original_Data'!T$3:T$1699,MATCH(CHP_check_original_data!$H10,'PROTRA_capacity-Original_Data'!$F$3:$F$1699,0))&lt;&gt;0,INDEX('PROTRA_capacity-Original_Data'!T$3:T$1699,MATCH(CHP_check_original_data!$I10,'PROTRA_capacity-Original_Data'!$F$3:$F$1699,0))=0),"elec 0, heat not",
IF(AND(INDEX('PROTRA_capacity-Original_Data'!T$3:T$1699,MATCH(CHP_check_original_data!$I10,'PROTRA_capacity-Original_Data'!$F$3:$F$1699,0))&lt;&gt;0,INDEX('PROTRA_capacity-Original_Data'!T$3:T$1699,MATCH(CHP_check_original_data!$H10,'PROTRA_capacity-Original_Data'!$F$3:$F$1699,0))=0),"heat 0, elec not",
IF(AND(INDEX('PROTRA_capacity-Original_Data'!T$3:T$1699,MATCH(CHP_check_original_data!$I10,'PROTRA_capacity-Original_Data'!$F$3:$F$1699,0))=0,INDEX('PROTRA_capacity-Original_Data'!T$3:T$1699,MATCH(CHP_check_original_data!$H10,'PROTRA_capacity-Original_Data'!$F$3:$F$1699,0))=0),"",
INDEX('PROTRA_capacity-Original_Data'!T$3:T$1699,MATCH(CHP_check_original_data!$H10,'PROTRA_capacity-Original_Data'!$F$3:$F$1699,0))/INDEX('PROTRA_capacity-Original_Data'!T$3:T$1699,MATCH(CHP_check_original_data!$I10,'PROTRA_capacity-Original_Data'!$F$3:$F$1699,0))
)))</f>
        <v>heat 0, elec not</v>
      </c>
      <c r="X10" s="16" t="str">
        <f>IF(AND(INDEX('PROTRA_capacity-Original_Data'!U$3:U$1699,MATCH(CHP_check_original_data!$H10,'PROTRA_capacity-Original_Data'!$F$3:$F$1699,0))&lt;&gt;0,INDEX('PROTRA_capacity-Original_Data'!U$3:U$1699,MATCH(CHP_check_original_data!$I10,'PROTRA_capacity-Original_Data'!$F$3:$F$1699,0))=0),"elec 0, heat not",
IF(AND(INDEX('PROTRA_capacity-Original_Data'!U$3:U$1699,MATCH(CHP_check_original_data!$I10,'PROTRA_capacity-Original_Data'!$F$3:$F$1699,0))&lt;&gt;0,INDEX('PROTRA_capacity-Original_Data'!U$3:U$1699,MATCH(CHP_check_original_data!$H10,'PROTRA_capacity-Original_Data'!$F$3:$F$1699,0))=0),"heat 0, elec not",
IF(AND(INDEX('PROTRA_capacity-Original_Data'!U$3:U$1699,MATCH(CHP_check_original_data!$I10,'PROTRA_capacity-Original_Data'!$F$3:$F$1699,0))=0,INDEX('PROTRA_capacity-Original_Data'!U$3:U$1699,MATCH(CHP_check_original_data!$H10,'PROTRA_capacity-Original_Data'!$F$3:$F$1699,0))=0),"",
INDEX('PROTRA_capacity-Original_Data'!U$3:U$1699,MATCH(CHP_check_original_data!$H10,'PROTRA_capacity-Original_Data'!$F$3:$F$1699,0))/INDEX('PROTRA_capacity-Original_Data'!U$3:U$1699,MATCH(CHP_check_original_data!$I10,'PROTRA_capacity-Original_Data'!$F$3:$F$1699,0))
)))</f>
        <v>heat 0, elec not</v>
      </c>
      <c r="Y10" s="16" t="str">
        <f>IF(AND(INDEX('PROTRA_capacity-Original_Data'!V$3:V$1699,MATCH(CHP_check_original_data!$H10,'PROTRA_capacity-Original_Data'!$F$3:$F$1699,0))&lt;&gt;0,INDEX('PROTRA_capacity-Original_Data'!V$3:V$1699,MATCH(CHP_check_original_data!$I10,'PROTRA_capacity-Original_Data'!$F$3:$F$1699,0))=0),"elec 0, heat not",
IF(AND(INDEX('PROTRA_capacity-Original_Data'!V$3:V$1699,MATCH(CHP_check_original_data!$I10,'PROTRA_capacity-Original_Data'!$F$3:$F$1699,0))&lt;&gt;0,INDEX('PROTRA_capacity-Original_Data'!V$3:V$1699,MATCH(CHP_check_original_data!$H10,'PROTRA_capacity-Original_Data'!$F$3:$F$1699,0))=0),"heat 0, elec not",
IF(AND(INDEX('PROTRA_capacity-Original_Data'!V$3:V$1699,MATCH(CHP_check_original_data!$I10,'PROTRA_capacity-Original_Data'!$F$3:$F$1699,0))=0,INDEX('PROTRA_capacity-Original_Data'!V$3:V$1699,MATCH(CHP_check_original_data!$H10,'PROTRA_capacity-Original_Data'!$F$3:$F$1699,0))=0),"",
INDEX('PROTRA_capacity-Original_Data'!V$3:V$1699,MATCH(CHP_check_original_data!$H10,'PROTRA_capacity-Original_Data'!$F$3:$F$1699,0))/INDEX('PROTRA_capacity-Original_Data'!V$3:V$1699,MATCH(CHP_check_original_data!$I10,'PROTRA_capacity-Original_Data'!$F$3:$F$1699,0))
)))</f>
        <v>heat 0, elec not</v>
      </c>
    </row>
    <row r="11" spans="1:25" x14ac:dyDescent="0.35">
      <c r="A11" t="s">
        <v>71</v>
      </c>
      <c r="B11" t="s">
        <v>41</v>
      </c>
      <c r="C11" t="str">
        <f t="shared" si="0"/>
        <v>CHINA_TO_heat</v>
      </c>
      <c r="D11" t="str">
        <f t="shared" si="1"/>
        <v>PROTRA_CHP_HP_I</v>
      </c>
      <c r="E11" t="s">
        <v>8</v>
      </c>
      <c r="F11" t="str">
        <f t="shared" si="2"/>
        <v>CHP</v>
      </c>
      <c r="G11" t="str">
        <f t="shared" si="3"/>
        <v>bio</v>
      </c>
      <c r="H11" t="str">
        <f t="shared" si="4"/>
        <v>CHINATO_heatPROTRA_CHP_solid_bio</v>
      </c>
      <c r="I11" t="str">
        <f t="shared" si="5"/>
        <v>CHINATO_elecPROTRA_CHP_solid_bio</v>
      </c>
      <c r="J11" s="16" t="str">
        <f>IF(AND(INDEX('PROTRA_capacity-Original_Data'!G$3:G$1699,MATCH(CHP_check_original_data!$H11,'PROTRA_capacity-Original_Data'!$F$3:$F$1699,0))&lt;&gt;0,INDEX('PROTRA_capacity-Original_Data'!G$3:G$1699,MATCH(CHP_check_original_data!$I11,'PROTRA_capacity-Original_Data'!$F$3:$F$1699,0))=0),"elec 0, heat not",
IF(AND(INDEX('PROTRA_capacity-Original_Data'!G$3:G$1699,MATCH(CHP_check_original_data!$I11,'PROTRA_capacity-Original_Data'!$F$3:$F$1699,0))&lt;&gt;0,INDEX('PROTRA_capacity-Original_Data'!G$3:G$1699,MATCH(CHP_check_original_data!$H11,'PROTRA_capacity-Original_Data'!$F$3:$F$1699,0))=0),"heat 0, elec not",
IF(AND(INDEX('PROTRA_capacity-Original_Data'!G$3:G$1699,MATCH(CHP_check_original_data!$I11,'PROTRA_capacity-Original_Data'!$F$3:$F$1699,0))=0,INDEX('PROTRA_capacity-Original_Data'!G$3:G$1699,MATCH(CHP_check_original_data!$H11,'PROTRA_capacity-Original_Data'!$F$3:$F$1699,0))=0),"",
INDEX('PROTRA_capacity-Original_Data'!G$3:G$1699,MATCH(CHP_check_original_data!$H11,'PROTRA_capacity-Original_Data'!$F$3:$F$1699,0))/INDEX('PROTRA_capacity-Original_Data'!G$3:G$1699,MATCH(CHP_check_original_data!$I11,'PROTRA_capacity-Original_Data'!$F$3:$F$1699,0))
)))</f>
        <v>heat 0, elec not</v>
      </c>
      <c r="K11" s="16" t="str">
        <f>IF(AND(INDEX('PROTRA_capacity-Original_Data'!H$3:H$1699,MATCH(CHP_check_original_data!$H11,'PROTRA_capacity-Original_Data'!$F$3:$F$1699,0))&lt;&gt;0,INDEX('PROTRA_capacity-Original_Data'!H$3:H$1699,MATCH(CHP_check_original_data!$I11,'PROTRA_capacity-Original_Data'!$F$3:$F$1699,0))=0),"elec 0, heat not",
IF(AND(INDEX('PROTRA_capacity-Original_Data'!H$3:H$1699,MATCH(CHP_check_original_data!$I11,'PROTRA_capacity-Original_Data'!$F$3:$F$1699,0))&lt;&gt;0,INDEX('PROTRA_capacity-Original_Data'!H$3:H$1699,MATCH(CHP_check_original_data!$H11,'PROTRA_capacity-Original_Data'!$F$3:$F$1699,0))=0),"heat 0, elec not",
IF(AND(INDEX('PROTRA_capacity-Original_Data'!H$3:H$1699,MATCH(CHP_check_original_data!$I11,'PROTRA_capacity-Original_Data'!$F$3:$F$1699,0))=0,INDEX('PROTRA_capacity-Original_Data'!H$3:H$1699,MATCH(CHP_check_original_data!$H11,'PROTRA_capacity-Original_Data'!$F$3:$F$1699,0))=0),"",
INDEX('PROTRA_capacity-Original_Data'!H$3:H$1699,MATCH(CHP_check_original_data!$H11,'PROTRA_capacity-Original_Data'!$F$3:$F$1699,0))/INDEX('PROTRA_capacity-Original_Data'!H$3:H$1699,MATCH(CHP_check_original_data!$I11,'PROTRA_capacity-Original_Data'!$F$3:$F$1699,0))
)))</f>
        <v>heat 0, elec not</v>
      </c>
      <c r="L11" s="16" t="str">
        <f>IF(AND(INDEX('PROTRA_capacity-Original_Data'!I$3:I$1699,MATCH(CHP_check_original_data!$H11,'PROTRA_capacity-Original_Data'!$F$3:$F$1699,0))&lt;&gt;0,INDEX('PROTRA_capacity-Original_Data'!I$3:I$1699,MATCH(CHP_check_original_data!$I11,'PROTRA_capacity-Original_Data'!$F$3:$F$1699,0))=0),"elec 0, heat not",
IF(AND(INDEX('PROTRA_capacity-Original_Data'!I$3:I$1699,MATCH(CHP_check_original_data!$I11,'PROTRA_capacity-Original_Data'!$F$3:$F$1699,0))&lt;&gt;0,INDEX('PROTRA_capacity-Original_Data'!I$3:I$1699,MATCH(CHP_check_original_data!$H11,'PROTRA_capacity-Original_Data'!$F$3:$F$1699,0))=0),"heat 0, elec not",
IF(AND(INDEX('PROTRA_capacity-Original_Data'!I$3:I$1699,MATCH(CHP_check_original_data!$I11,'PROTRA_capacity-Original_Data'!$F$3:$F$1699,0))=0,INDEX('PROTRA_capacity-Original_Data'!I$3:I$1699,MATCH(CHP_check_original_data!$H11,'PROTRA_capacity-Original_Data'!$F$3:$F$1699,0))=0),"",
INDEX('PROTRA_capacity-Original_Data'!I$3:I$1699,MATCH(CHP_check_original_data!$H11,'PROTRA_capacity-Original_Data'!$F$3:$F$1699,0))/INDEX('PROTRA_capacity-Original_Data'!I$3:I$1699,MATCH(CHP_check_original_data!$I11,'PROTRA_capacity-Original_Data'!$F$3:$F$1699,0))
)))</f>
        <v>heat 0, elec not</v>
      </c>
      <c r="M11" s="16" t="str">
        <f>IF(AND(INDEX('PROTRA_capacity-Original_Data'!J$3:J$1699,MATCH(CHP_check_original_data!$H11,'PROTRA_capacity-Original_Data'!$F$3:$F$1699,0))&lt;&gt;0,INDEX('PROTRA_capacity-Original_Data'!J$3:J$1699,MATCH(CHP_check_original_data!$I11,'PROTRA_capacity-Original_Data'!$F$3:$F$1699,0))=0),"elec 0, heat not",
IF(AND(INDEX('PROTRA_capacity-Original_Data'!J$3:J$1699,MATCH(CHP_check_original_data!$I11,'PROTRA_capacity-Original_Data'!$F$3:$F$1699,0))&lt;&gt;0,INDEX('PROTRA_capacity-Original_Data'!J$3:J$1699,MATCH(CHP_check_original_data!$H11,'PROTRA_capacity-Original_Data'!$F$3:$F$1699,0))=0),"heat 0, elec not",
IF(AND(INDEX('PROTRA_capacity-Original_Data'!J$3:J$1699,MATCH(CHP_check_original_data!$I11,'PROTRA_capacity-Original_Data'!$F$3:$F$1699,0))=0,INDEX('PROTRA_capacity-Original_Data'!J$3:J$1699,MATCH(CHP_check_original_data!$H11,'PROTRA_capacity-Original_Data'!$F$3:$F$1699,0))=0),"",
INDEX('PROTRA_capacity-Original_Data'!J$3:J$1699,MATCH(CHP_check_original_data!$H11,'PROTRA_capacity-Original_Data'!$F$3:$F$1699,0))/INDEX('PROTRA_capacity-Original_Data'!J$3:J$1699,MATCH(CHP_check_original_data!$I11,'PROTRA_capacity-Original_Data'!$F$3:$F$1699,0))
)))</f>
        <v>heat 0, elec not</v>
      </c>
      <c r="N11" s="16" t="str">
        <f>IF(AND(INDEX('PROTRA_capacity-Original_Data'!K$3:K$1699,MATCH(CHP_check_original_data!$H11,'PROTRA_capacity-Original_Data'!$F$3:$F$1699,0))&lt;&gt;0,INDEX('PROTRA_capacity-Original_Data'!K$3:K$1699,MATCH(CHP_check_original_data!$I11,'PROTRA_capacity-Original_Data'!$F$3:$F$1699,0))=0),"elec 0, heat not",
IF(AND(INDEX('PROTRA_capacity-Original_Data'!K$3:K$1699,MATCH(CHP_check_original_data!$I11,'PROTRA_capacity-Original_Data'!$F$3:$F$1699,0))&lt;&gt;0,INDEX('PROTRA_capacity-Original_Data'!K$3:K$1699,MATCH(CHP_check_original_data!$H11,'PROTRA_capacity-Original_Data'!$F$3:$F$1699,0))=0),"heat 0, elec not",
IF(AND(INDEX('PROTRA_capacity-Original_Data'!K$3:K$1699,MATCH(CHP_check_original_data!$I11,'PROTRA_capacity-Original_Data'!$F$3:$F$1699,0))=0,INDEX('PROTRA_capacity-Original_Data'!K$3:K$1699,MATCH(CHP_check_original_data!$H11,'PROTRA_capacity-Original_Data'!$F$3:$F$1699,0))=0),"",
INDEX('PROTRA_capacity-Original_Data'!K$3:K$1699,MATCH(CHP_check_original_data!$H11,'PROTRA_capacity-Original_Data'!$F$3:$F$1699,0))/INDEX('PROTRA_capacity-Original_Data'!K$3:K$1699,MATCH(CHP_check_original_data!$I11,'PROTRA_capacity-Original_Data'!$F$3:$F$1699,0))
)))</f>
        <v>heat 0, elec not</v>
      </c>
      <c r="O11" s="16" t="str">
        <f>IF(AND(INDEX('PROTRA_capacity-Original_Data'!L$3:L$1699,MATCH(CHP_check_original_data!$H11,'PROTRA_capacity-Original_Data'!$F$3:$F$1699,0))&lt;&gt;0,INDEX('PROTRA_capacity-Original_Data'!L$3:L$1699,MATCH(CHP_check_original_data!$I11,'PROTRA_capacity-Original_Data'!$F$3:$F$1699,0))=0),"elec 0, heat not",
IF(AND(INDEX('PROTRA_capacity-Original_Data'!L$3:L$1699,MATCH(CHP_check_original_data!$I11,'PROTRA_capacity-Original_Data'!$F$3:$F$1699,0))&lt;&gt;0,INDEX('PROTRA_capacity-Original_Data'!L$3:L$1699,MATCH(CHP_check_original_data!$H11,'PROTRA_capacity-Original_Data'!$F$3:$F$1699,0))=0),"heat 0, elec not",
IF(AND(INDEX('PROTRA_capacity-Original_Data'!L$3:L$1699,MATCH(CHP_check_original_data!$I11,'PROTRA_capacity-Original_Data'!$F$3:$F$1699,0))=0,INDEX('PROTRA_capacity-Original_Data'!L$3:L$1699,MATCH(CHP_check_original_data!$H11,'PROTRA_capacity-Original_Data'!$F$3:$F$1699,0))=0),"",
INDEX('PROTRA_capacity-Original_Data'!L$3:L$1699,MATCH(CHP_check_original_data!$H11,'PROTRA_capacity-Original_Data'!$F$3:$F$1699,0))/INDEX('PROTRA_capacity-Original_Data'!L$3:L$1699,MATCH(CHP_check_original_data!$I11,'PROTRA_capacity-Original_Data'!$F$3:$F$1699,0))
)))</f>
        <v>heat 0, elec not</v>
      </c>
      <c r="P11" s="16" t="str">
        <f>IF(AND(INDEX('PROTRA_capacity-Original_Data'!M$3:M$1699,MATCH(CHP_check_original_data!$H11,'PROTRA_capacity-Original_Data'!$F$3:$F$1699,0))&lt;&gt;0,INDEX('PROTRA_capacity-Original_Data'!M$3:M$1699,MATCH(CHP_check_original_data!$I11,'PROTRA_capacity-Original_Data'!$F$3:$F$1699,0))=0),"elec 0, heat not",
IF(AND(INDEX('PROTRA_capacity-Original_Data'!M$3:M$1699,MATCH(CHP_check_original_data!$I11,'PROTRA_capacity-Original_Data'!$F$3:$F$1699,0))&lt;&gt;0,INDEX('PROTRA_capacity-Original_Data'!M$3:M$1699,MATCH(CHP_check_original_data!$H11,'PROTRA_capacity-Original_Data'!$F$3:$F$1699,0))=0),"heat 0, elec not",
IF(AND(INDEX('PROTRA_capacity-Original_Data'!M$3:M$1699,MATCH(CHP_check_original_data!$I11,'PROTRA_capacity-Original_Data'!$F$3:$F$1699,0))=0,INDEX('PROTRA_capacity-Original_Data'!M$3:M$1699,MATCH(CHP_check_original_data!$H11,'PROTRA_capacity-Original_Data'!$F$3:$F$1699,0))=0),"",
INDEX('PROTRA_capacity-Original_Data'!M$3:M$1699,MATCH(CHP_check_original_data!$H11,'PROTRA_capacity-Original_Data'!$F$3:$F$1699,0))/INDEX('PROTRA_capacity-Original_Data'!M$3:M$1699,MATCH(CHP_check_original_data!$I11,'PROTRA_capacity-Original_Data'!$F$3:$F$1699,0))
)))</f>
        <v>heat 0, elec not</v>
      </c>
      <c r="Q11" s="16" t="str">
        <f>IF(AND(INDEX('PROTRA_capacity-Original_Data'!N$3:N$1699,MATCH(CHP_check_original_data!$H11,'PROTRA_capacity-Original_Data'!$F$3:$F$1699,0))&lt;&gt;0,INDEX('PROTRA_capacity-Original_Data'!N$3:N$1699,MATCH(CHP_check_original_data!$I11,'PROTRA_capacity-Original_Data'!$F$3:$F$1699,0))=0),"elec 0, heat not",
IF(AND(INDEX('PROTRA_capacity-Original_Data'!N$3:N$1699,MATCH(CHP_check_original_data!$I11,'PROTRA_capacity-Original_Data'!$F$3:$F$1699,0))&lt;&gt;0,INDEX('PROTRA_capacity-Original_Data'!N$3:N$1699,MATCH(CHP_check_original_data!$H11,'PROTRA_capacity-Original_Data'!$F$3:$F$1699,0))=0),"heat 0, elec not",
IF(AND(INDEX('PROTRA_capacity-Original_Data'!N$3:N$1699,MATCH(CHP_check_original_data!$I11,'PROTRA_capacity-Original_Data'!$F$3:$F$1699,0))=0,INDEX('PROTRA_capacity-Original_Data'!N$3:N$1699,MATCH(CHP_check_original_data!$H11,'PROTRA_capacity-Original_Data'!$F$3:$F$1699,0))=0),"",
INDEX('PROTRA_capacity-Original_Data'!N$3:N$1699,MATCH(CHP_check_original_data!$H11,'PROTRA_capacity-Original_Data'!$F$3:$F$1699,0))/INDEX('PROTRA_capacity-Original_Data'!N$3:N$1699,MATCH(CHP_check_original_data!$I11,'PROTRA_capacity-Original_Data'!$F$3:$F$1699,0))
)))</f>
        <v>heat 0, elec not</v>
      </c>
      <c r="R11" s="16" t="str">
        <f>IF(AND(INDEX('PROTRA_capacity-Original_Data'!O$3:O$1699,MATCH(CHP_check_original_data!$H11,'PROTRA_capacity-Original_Data'!$F$3:$F$1699,0))&lt;&gt;0,INDEX('PROTRA_capacity-Original_Data'!O$3:O$1699,MATCH(CHP_check_original_data!$I11,'PROTRA_capacity-Original_Data'!$F$3:$F$1699,0))=0),"elec 0, heat not",
IF(AND(INDEX('PROTRA_capacity-Original_Data'!O$3:O$1699,MATCH(CHP_check_original_data!$I11,'PROTRA_capacity-Original_Data'!$F$3:$F$1699,0))&lt;&gt;0,INDEX('PROTRA_capacity-Original_Data'!O$3:O$1699,MATCH(CHP_check_original_data!$H11,'PROTRA_capacity-Original_Data'!$F$3:$F$1699,0))=0),"heat 0, elec not",
IF(AND(INDEX('PROTRA_capacity-Original_Data'!O$3:O$1699,MATCH(CHP_check_original_data!$I11,'PROTRA_capacity-Original_Data'!$F$3:$F$1699,0))=0,INDEX('PROTRA_capacity-Original_Data'!O$3:O$1699,MATCH(CHP_check_original_data!$H11,'PROTRA_capacity-Original_Data'!$F$3:$F$1699,0))=0),"",
INDEX('PROTRA_capacity-Original_Data'!O$3:O$1699,MATCH(CHP_check_original_data!$H11,'PROTRA_capacity-Original_Data'!$F$3:$F$1699,0))/INDEX('PROTRA_capacity-Original_Data'!O$3:O$1699,MATCH(CHP_check_original_data!$I11,'PROTRA_capacity-Original_Data'!$F$3:$F$1699,0))
)))</f>
        <v>heat 0, elec not</v>
      </c>
      <c r="S11" s="16" t="str">
        <f>IF(AND(INDEX('PROTRA_capacity-Original_Data'!P$3:P$1699,MATCH(CHP_check_original_data!$H11,'PROTRA_capacity-Original_Data'!$F$3:$F$1699,0))&lt;&gt;0,INDEX('PROTRA_capacity-Original_Data'!P$3:P$1699,MATCH(CHP_check_original_data!$I11,'PROTRA_capacity-Original_Data'!$F$3:$F$1699,0))=0),"elec 0, heat not",
IF(AND(INDEX('PROTRA_capacity-Original_Data'!P$3:P$1699,MATCH(CHP_check_original_data!$I11,'PROTRA_capacity-Original_Data'!$F$3:$F$1699,0))&lt;&gt;0,INDEX('PROTRA_capacity-Original_Data'!P$3:P$1699,MATCH(CHP_check_original_data!$H11,'PROTRA_capacity-Original_Data'!$F$3:$F$1699,0))=0),"heat 0, elec not",
IF(AND(INDEX('PROTRA_capacity-Original_Data'!P$3:P$1699,MATCH(CHP_check_original_data!$I11,'PROTRA_capacity-Original_Data'!$F$3:$F$1699,0))=0,INDEX('PROTRA_capacity-Original_Data'!P$3:P$1699,MATCH(CHP_check_original_data!$H11,'PROTRA_capacity-Original_Data'!$F$3:$F$1699,0))=0),"",
INDEX('PROTRA_capacity-Original_Data'!P$3:P$1699,MATCH(CHP_check_original_data!$H11,'PROTRA_capacity-Original_Data'!$F$3:$F$1699,0))/INDEX('PROTRA_capacity-Original_Data'!P$3:P$1699,MATCH(CHP_check_original_data!$I11,'PROTRA_capacity-Original_Data'!$F$3:$F$1699,0))
)))</f>
        <v>heat 0, elec not</v>
      </c>
      <c r="T11" s="16" t="str">
        <f>IF(AND(INDEX('PROTRA_capacity-Original_Data'!Q$3:Q$1699,MATCH(CHP_check_original_data!$H11,'PROTRA_capacity-Original_Data'!$F$3:$F$1699,0))&lt;&gt;0,INDEX('PROTRA_capacity-Original_Data'!Q$3:Q$1699,MATCH(CHP_check_original_data!$I11,'PROTRA_capacity-Original_Data'!$F$3:$F$1699,0))=0),"elec 0, heat not",
IF(AND(INDEX('PROTRA_capacity-Original_Data'!Q$3:Q$1699,MATCH(CHP_check_original_data!$I11,'PROTRA_capacity-Original_Data'!$F$3:$F$1699,0))&lt;&gt;0,INDEX('PROTRA_capacity-Original_Data'!Q$3:Q$1699,MATCH(CHP_check_original_data!$H11,'PROTRA_capacity-Original_Data'!$F$3:$F$1699,0))=0),"heat 0, elec not",
IF(AND(INDEX('PROTRA_capacity-Original_Data'!Q$3:Q$1699,MATCH(CHP_check_original_data!$I11,'PROTRA_capacity-Original_Data'!$F$3:$F$1699,0))=0,INDEX('PROTRA_capacity-Original_Data'!Q$3:Q$1699,MATCH(CHP_check_original_data!$H11,'PROTRA_capacity-Original_Data'!$F$3:$F$1699,0))=0),"",
INDEX('PROTRA_capacity-Original_Data'!Q$3:Q$1699,MATCH(CHP_check_original_data!$H11,'PROTRA_capacity-Original_Data'!$F$3:$F$1699,0))/INDEX('PROTRA_capacity-Original_Data'!Q$3:Q$1699,MATCH(CHP_check_original_data!$I11,'PROTRA_capacity-Original_Data'!$F$3:$F$1699,0))
)))</f>
        <v>heat 0, elec not</v>
      </c>
      <c r="U11" s="16" t="str">
        <f>IF(AND(INDEX('PROTRA_capacity-Original_Data'!R$3:R$1699,MATCH(CHP_check_original_data!$H11,'PROTRA_capacity-Original_Data'!$F$3:$F$1699,0))&lt;&gt;0,INDEX('PROTRA_capacity-Original_Data'!R$3:R$1699,MATCH(CHP_check_original_data!$I11,'PROTRA_capacity-Original_Data'!$F$3:$F$1699,0))=0),"elec 0, heat not",
IF(AND(INDEX('PROTRA_capacity-Original_Data'!R$3:R$1699,MATCH(CHP_check_original_data!$I11,'PROTRA_capacity-Original_Data'!$F$3:$F$1699,0))&lt;&gt;0,INDEX('PROTRA_capacity-Original_Data'!R$3:R$1699,MATCH(CHP_check_original_data!$H11,'PROTRA_capacity-Original_Data'!$F$3:$F$1699,0))=0),"heat 0, elec not",
IF(AND(INDEX('PROTRA_capacity-Original_Data'!R$3:R$1699,MATCH(CHP_check_original_data!$I11,'PROTRA_capacity-Original_Data'!$F$3:$F$1699,0))=0,INDEX('PROTRA_capacity-Original_Data'!R$3:R$1699,MATCH(CHP_check_original_data!$H11,'PROTRA_capacity-Original_Data'!$F$3:$F$1699,0))=0),"",
INDEX('PROTRA_capacity-Original_Data'!R$3:R$1699,MATCH(CHP_check_original_data!$H11,'PROTRA_capacity-Original_Data'!$F$3:$F$1699,0))/INDEX('PROTRA_capacity-Original_Data'!R$3:R$1699,MATCH(CHP_check_original_data!$I11,'PROTRA_capacity-Original_Data'!$F$3:$F$1699,0))
)))</f>
        <v>heat 0, elec not</v>
      </c>
      <c r="V11" s="16" t="str">
        <f>IF(AND(INDEX('PROTRA_capacity-Original_Data'!S$3:S$1699,MATCH(CHP_check_original_data!$H11,'PROTRA_capacity-Original_Data'!$F$3:$F$1699,0))&lt;&gt;0,INDEX('PROTRA_capacity-Original_Data'!S$3:S$1699,MATCH(CHP_check_original_data!$I11,'PROTRA_capacity-Original_Data'!$F$3:$F$1699,0))=0),"elec 0, heat not",
IF(AND(INDEX('PROTRA_capacity-Original_Data'!S$3:S$1699,MATCH(CHP_check_original_data!$I11,'PROTRA_capacity-Original_Data'!$F$3:$F$1699,0))&lt;&gt;0,INDEX('PROTRA_capacity-Original_Data'!S$3:S$1699,MATCH(CHP_check_original_data!$H11,'PROTRA_capacity-Original_Data'!$F$3:$F$1699,0))=0),"heat 0, elec not",
IF(AND(INDEX('PROTRA_capacity-Original_Data'!S$3:S$1699,MATCH(CHP_check_original_data!$I11,'PROTRA_capacity-Original_Data'!$F$3:$F$1699,0))=0,INDEX('PROTRA_capacity-Original_Data'!S$3:S$1699,MATCH(CHP_check_original_data!$H11,'PROTRA_capacity-Original_Data'!$F$3:$F$1699,0))=0),"",
INDEX('PROTRA_capacity-Original_Data'!S$3:S$1699,MATCH(CHP_check_original_data!$H11,'PROTRA_capacity-Original_Data'!$F$3:$F$1699,0))/INDEX('PROTRA_capacity-Original_Data'!S$3:S$1699,MATCH(CHP_check_original_data!$I11,'PROTRA_capacity-Original_Data'!$F$3:$F$1699,0))
)))</f>
        <v>heat 0, elec not</v>
      </c>
      <c r="W11" s="16" t="str">
        <f>IF(AND(INDEX('PROTRA_capacity-Original_Data'!T$3:T$1699,MATCH(CHP_check_original_data!$H11,'PROTRA_capacity-Original_Data'!$F$3:$F$1699,0))&lt;&gt;0,INDEX('PROTRA_capacity-Original_Data'!T$3:T$1699,MATCH(CHP_check_original_data!$I11,'PROTRA_capacity-Original_Data'!$F$3:$F$1699,0))=0),"elec 0, heat not",
IF(AND(INDEX('PROTRA_capacity-Original_Data'!T$3:T$1699,MATCH(CHP_check_original_data!$I11,'PROTRA_capacity-Original_Data'!$F$3:$F$1699,0))&lt;&gt;0,INDEX('PROTRA_capacity-Original_Data'!T$3:T$1699,MATCH(CHP_check_original_data!$H11,'PROTRA_capacity-Original_Data'!$F$3:$F$1699,0))=0),"heat 0, elec not",
IF(AND(INDEX('PROTRA_capacity-Original_Data'!T$3:T$1699,MATCH(CHP_check_original_data!$I11,'PROTRA_capacity-Original_Data'!$F$3:$F$1699,0))=0,INDEX('PROTRA_capacity-Original_Data'!T$3:T$1699,MATCH(CHP_check_original_data!$H11,'PROTRA_capacity-Original_Data'!$F$3:$F$1699,0))=0),"",
INDEX('PROTRA_capacity-Original_Data'!T$3:T$1699,MATCH(CHP_check_original_data!$H11,'PROTRA_capacity-Original_Data'!$F$3:$F$1699,0))/INDEX('PROTRA_capacity-Original_Data'!T$3:T$1699,MATCH(CHP_check_original_data!$I11,'PROTRA_capacity-Original_Data'!$F$3:$F$1699,0))
)))</f>
        <v>heat 0, elec not</v>
      </c>
      <c r="X11" s="16" t="str">
        <f>IF(AND(INDEX('PROTRA_capacity-Original_Data'!U$3:U$1699,MATCH(CHP_check_original_data!$H11,'PROTRA_capacity-Original_Data'!$F$3:$F$1699,0))&lt;&gt;0,INDEX('PROTRA_capacity-Original_Data'!U$3:U$1699,MATCH(CHP_check_original_data!$I11,'PROTRA_capacity-Original_Data'!$F$3:$F$1699,0))=0),"elec 0, heat not",
IF(AND(INDEX('PROTRA_capacity-Original_Data'!U$3:U$1699,MATCH(CHP_check_original_data!$I11,'PROTRA_capacity-Original_Data'!$F$3:$F$1699,0))&lt;&gt;0,INDEX('PROTRA_capacity-Original_Data'!U$3:U$1699,MATCH(CHP_check_original_data!$H11,'PROTRA_capacity-Original_Data'!$F$3:$F$1699,0))=0),"heat 0, elec not",
IF(AND(INDEX('PROTRA_capacity-Original_Data'!U$3:U$1699,MATCH(CHP_check_original_data!$I11,'PROTRA_capacity-Original_Data'!$F$3:$F$1699,0))=0,INDEX('PROTRA_capacity-Original_Data'!U$3:U$1699,MATCH(CHP_check_original_data!$H11,'PROTRA_capacity-Original_Data'!$F$3:$F$1699,0))=0),"",
INDEX('PROTRA_capacity-Original_Data'!U$3:U$1699,MATCH(CHP_check_original_data!$H11,'PROTRA_capacity-Original_Data'!$F$3:$F$1699,0))/INDEX('PROTRA_capacity-Original_Data'!U$3:U$1699,MATCH(CHP_check_original_data!$I11,'PROTRA_capacity-Original_Data'!$F$3:$F$1699,0))
)))</f>
        <v>heat 0, elec not</v>
      </c>
      <c r="Y11" s="16" t="str">
        <f>IF(AND(INDEX('PROTRA_capacity-Original_Data'!V$3:V$1699,MATCH(CHP_check_original_data!$H11,'PROTRA_capacity-Original_Data'!$F$3:$F$1699,0))&lt;&gt;0,INDEX('PROTRA_capacity-Original_Data'!V$3:V$1699,MATCH(CHP_check_original_data!$I11,'PROTRA_capacity-Original_Data'!$F$3:$F$1699,0))=0),"elec 0, heat not",
IF(AND(INDEX('PROTRA_capacity-Original_Data'!V$3:V$1699,MATCH(CHP_check_original_data!$I11,'PROTRA_capacity-Original_Data'!$F$3:$F$1699,0))&lt;&gt;0,INDEX('PROTRA_capacity-Original_Data'!V$3:V$1699,MATCH(CHP_check_original_data!$H11,'PROTRA_capacity-Original_Data'!$F$3:$F$1699,0))=0),"heat 0, elec not",
IF(AND(INDEX('PROTRA_capacity-Original_Data'!V$3:V$1699,MATCH(CHP_check_original_data!$I11,'PROTRA_capacity-Original_Data'!$F$3:$F$1699,0))=0,INDEX('PROTRA_capacity-Original_Data'!V$3:V$1699,MATCH(CHP_check_original_data!$H11,'PROTRA_capacity-Original_Data'!$F$3:$F$1699,0))=0),"",
INDEX('PROTRA_capacity-Original_Data'!V$3:V$1699,MATCH(CHP_check_original_data!$H11,'PROTRA_capacity-Original_Data'!$F$3:$F$1699,0))/INDEX('PROTRA_capacity-Original_Data'!V$3:V$1699,MATCH(CHP_check_original_data!$I11,'PROTRA_capacity-Original_Data'!$F$3:$F$1699,0))
)))</f>
        <v>heat 0, elec not</v>
      </c>
    </row>
    <row r="12" spans="1:25" x14ac:dyDescent="0.35">
      <c r="A12" t="s">
        <v>71</v>
      </c>
      <c r="B12" t="s">
        <v>41</v>
      </c>
      <c r="C12" t="str">
        <f t="shared" si="0"/>
        <v>CHINA_TO_heat</v>
      </c>
      <c r="D12" t="str">
        <f t="shared" si="1"/>
        <v>PROTRA_CHP_HP_I</v>
      </c>
      <c r="E12" t="s">
        <v>9</v>
      </c>
      <c r="F12" t="str">
        <f t="shared" si="2"/>
        <v>CHP</v>
      </c>
      <c r="G12" t="str">
        <f t="shared" si="3"/>
        <v>CCS</v>
      </c>
      <c r="H12" t="str">
        <f t="shared" si="4"/>
        <v>CHINATO_heatPROTRA_CHP_solid_bio_CCS</v>
      </c>
      <c r="I12" t="str">
        <f t="shared" si="5"/>
        <v>CHINATO_elecPROTRA_CHP_solid_bio_CCS</v>
      </c>
      <c r="J12" s="16" t="str">
        <f>IF(AND(INDEX('PROTRA_capacity-Original_Data'!G$3:G$1699,MATCH(CHP_check_original_data!$H12,'PROTRA_capacity-Original_Data'!$F$3:$F$1699,0))&lt;&gt;0,INDEX('PROTRA_capacity-Original_Data'!G$3:G$1699,MATCH(CHP_check_original_data!$I12,'PROTRA_capacity-Original_Data'!$F$3:$F$1699,0))=0),"elec 0, heat not",
IF(AND(INDEX('PROTRA_capacity-Original_Data'!G$3:G$1699,MATCH(CHP_check_original_data!$I12,'PROTRA_capacity-Original_Data'!$F$3:$F$1699,0))&lt;&gt;0,INDEX('PROTRA_capacity-Original_Data'!G$3:G$1699,MATCH(CHP_check_original_data!$H12,'PROTRA_capacity-Original_Data'!$F$3:$F$1699,0))=0),"heat 0, elec not",
IF(AND(INDEX('PROTRA_capacity-Original_Data'!G$3:G$1699,MATCH(CHP_check_original_data!$I12,'PROTRA_capacity-Original_Data'!$F$3:$F$1699,0))=0,INDEX('PROTRA_capacity-Original_Data'!G$3:G$1699,MATCH(CHP_check_original_data!$H12,'PROTRA_capacity-Original_Data'!$F$3:$F$1699,0))=0),"",
INDEX('PROTRA_capacity-Original_Data'!G$3:G$1699,MATCH(CHP_check_original_data!$H12,'PROTRA_capacity-Original_Data'!$F$3:$F$1699,0))/INDEX('PROTRA_capacity-Original_Data'!G$3:G$1699,MATCH(CHP_check_original_data!$I12,'PROTRA_capacity-Original_Data'!$F$3:$F$1699,0))
)))</f>
        <v/>
      </c>
      <c r="K12" s="16" t="str">
        <f>IF(AND(INDEX('PROTRA_capacity-Original_Data'!H$3:H$1699,MATCH(CHP_check_original_data!$H12,'PROTRA_capacity-Original_Data'!$F$3:$F$1699,0))&lt;&gt;0,INDEX('PROTRA_capacity-Original_Data'!H$3:H$1699,MATCH(CHP_check_original_data!$I12,'PROTRA_capacity-Original_Data'!$F$3:$F$1699,0))=0),"elec 0, heat not",
IF(AND(INDEX('PROTRA_capacity-Original_Data'!H$3:H$1699,MATCH(CHP_check_original_data!$I12,'PROTRA_capacity-Original_Data'!$F$3:$F$1699,0))&lt;&gt;0,INDEX('PROTRA_capacity-Original_Data'!H$3:H$1699,MATCH(CHP_check_original_data!$H12,'PROTRA_capacity-Original_Data'!$F$3:$F$1699,0))=0),"heat 0, elec not",
IF(AND(INDEX('PROTRA_capacity-Original_Data'!H$3:H$1699,MATCH(CHP_check_original_data!$I12,'PROTRA_capacity-Original_Data'!$F$3:$F$1699,0))=0,INDEX('PROTRA_capacity-Original_Data'!H$3:H$1699,MATCH(CHP_check_original_data!$H12,'PROTRA_capacity-Original_Data'!$F$3:$F$1699,0))=0),"",
INDEX('PROTRA_capacity-Original_Data'!H$3:H$1699,MATCH(CHP_check_original_data!$H12,'PROTRA_capacity-Original_Data'!$F$3:$F$1699,0))/INDEX('PROTRA_capacity-Original_Data'!H$3:H$1699,MATCH(CHP_check_original_data!$I12,'PROTRA_capacity-Original_Data'!$F$3:$F$1699,0))
)))</f>
        <v/>
      </c>
      <c r="L12" s="16" t="str">
        <f>IF(AND(INDEX('PROTRA_capacity-Original_Data'!I$3:I$1699,MATCH(CHP_check_original_data!$H12,'PROTRA_capacity-Original_Data'!$F$3:$F$1699,0))&lt;&gt;0,INDEX('PROTRA_capacity-Original_Data'!I$3:I$1699,MATCH(CHP_check_original_data!$I12,'PROTRA_capacity-Original_Data'!$F$3:$F$1699,0))=0),"elec 0, heat not",
IF(AND(INDEX('PROTRA_capacity-Original_Data'!I$3:I$1699,MATCH(CHP_check_original_data!$I12,'PROTRA_capacity-Original_Data'!$F$3:$F$1699,0))&lt;&gt;0,INDEX('PROTRA_capacity-Original_Data'!I$3:I$1699,MATCH(CHP_check_original_data!$H12,'PROTRA_capacity-Original_Data'!$F$3:$F$1699,0))=0),"heat 0, elec not",
IF(AND(INDEX('PROTRA_capacity-Original_Data'!I$3:I$1699,MATCH(CHP_check_original_data!$I12,'PROTRA_capacity-Original_Data'!$F$3:$F$1699,0))=0,INDEX('PROTRA_capacity-Original_Data'!I$3:I$1699,MATCH(CHP_check_original_data!$H12,'PROTRA_capacity-Original_Data'!$F$3:$F$1699,0))=0),"",
INDEX('PROTRA_capacity-Original_Data'!I$3:I$1699,MATCH(CHP_check_original_data!$H12,'PROTRA_capacity-Original_Data'!$F$3:$F$1699,0))/INDEX('PROTRA_capacity-Original_Data'!I$3:I$1699,MATCH(CHP_check_original_data!$I12,'PROTRA_capacity-Original_Data'!$F$3:$F$1699,0))
)))</f>
        <v/>
      </c>
      <c r="M12" s="16" t="str">
        <f>IF(AND(INDEX('PROTRA_capacity-Original_Data'!J$3:J$1699,MATCH(CHP_check_original_data!$H12,'PROTRA_capacity-Original_Data'!$F$3:$F$1699,0))&lt;&gt;0,INDEX('PROTRA_capacity-Original_Data'!J$3:J$1699,MATCH(CHP_check_original_data!$I12,'PROTRA_capacity-Original_Data'!$F$3:$F$1699,0))=0),"elec 0, heat not",
IF(AND(INDEX('PROTRA_capacity-Original_Data'!J$3:J$1699,MATCH(CHP_check_original_data!$I12,'PROTRA_capacity-Original_Data'!$F$3:$F$1699,0))&lt;&gt;0,INDEX('PROTRA_capacity-Original_Data'!J$3:J$1699,MATCH(CHP_check_original_data!$H12,'PROTRA_capacity-Original_Data'!$F$3:$F$1699,0))=0),"heat 0, elec not",
IF(AND(INDEX('PROTRA_capacity-Original_Data'!J$3:J$1699,MATCH(CHP_check_original_data!$I12,'PROTRA_capacity-Original_Data'!$F$3:$F$1699,0))=0,INDEX('PROTRA_capacity-Original_Data'!J$3:J$1699,MATCH(CHP_check_original_data!$H12,'PROTRA_capacity-Original_Data'!$F$3:$F$1699,0))=0),"",
INDEX('PROTRA_capacity-Original_Data'!J$3:J$1699,MATCH(CHP_check_original_data!$H12,'PROTRA_capacity-Original_Data'!$F$3:$F$1699,0))/INDEX('PROTRA_capacity-Original_Data'!J$3:J$1699,MATCH(CHP_check_original_data!$I12,'PROTRA_capacity-Original_Data'!$F$3:$F$1699,0))
)))</f>
        <v/>
      </c>
      <c r="N12" s="16" t="str">
        <f>IF(AND(INDEX('PROTRA_capacity-Original_Data'!K$3:K$1699,MATCH(CHP_check_original_data!$H12,'PROTRA_capacity-Original_Data'!$F$3:$F$1699,0))&lt;&gt;0,INDEX('PROTRA_capacity-Original_Data'!K$3:K$1699,MATCH(CHP_check_original_data!$I12,'PROTRA_capacity-Original_Data'!$F$3:$F$1699,0))=0),"elec 0, heat not",
IF(AND(INDEX('PROTRA_capacity-Original_Data'!K$3:K$1699,MATCH(CHP_check_original_data!$I12,'PROTRA_capacity-Original_Data'!$F$3:$F$1699,0))&lt;&gt;0,INDEX('PROTRA_capacity-Original_Data'!K$3:K$1699,MATCH(CHP_check_original_data!$H12,'PROTRA_capacity-Original_Data'!$F$3:$F$1699,0))=0),"heat 0, elec not",
IF(AND(INDEX('PROTRA_capacity-Original_Data'!K$3:K$1699,MATCH(CHP_check_original_data!$I12,'PROTRA_capacity-Original_Data'!$F$3:$F$1699,0))=0,INDEX('PROTRA_capacity-Original_Data'!K$3:K$1699,MATCH(CHP_check_original_data!$H12,'PROTRA_capacity-Original_Data'!$F$3:$F$1699,0))=0),"",
INDEX('PROTRA_capacity-Original_Data'!K$3:K$1699,MATCH(CHP_check_original_data!$H12,'PROTRA_capacity-Original_Data'!$F$3:$F$1699,0))/INDEX('PROTRA_capacity-Original_Data'!K$3:K$1699,MATCH(CHP_check_original_data!$I12,'PROTRA_capacity-Original_Data'!$F$3:$F$1699,0))
)))</f>
        <v/>
      </c>
      <c r="O12" s="16" t="str">
        <f>IF(AND(INDEX('PROTRA_capacity-Original_Data'!L$3:L$1699,MATCH(CHP_check_original_data!$H12,'PROTRA_capacity-Original_Data'!$F$3:$F$1699,0))&lt;&gt;0,INDEX('PROTRA_capacity-Original_Data'!L$3:L$1699,MATCH(CHP_check_original_data!$I12,'PROTRA_capacity-Original_Data'!$F$3:$F$1699,0))=0),"elec 0, heat not",
IF(AND(INDEX('PROTRA_capacity-Original_Data'!L$3:L$1699,MATCH(CHP_check_original_data!$I12,'PROTRA_capacity-Original_Data'!$F$3:$F$1699,0))&lt;&gt;0,INDEX('PROTRA_capacity-Original_Data'!L$3:L$1699,MATCH(CHP_check_original_data!$H12,'PROTRA_capacity-Original_Data'!$F$3:$F$1699,0))=0),"heat 0, elec not",
IF(AND(INDEX('PROTRA_capacity-Original_Data'!L$3:L$1699,MATCH(CHP_check_original_data!$I12,'PROTRA_capacity-Original_Data'!$F$3:$F$1699,0))=0,INDEX('PROTRA_capacity-Original_Data'!L$3:L$1699,MATCH(CHP_check_original_data!$H12,'PROTRA_capacity-Original_Data'!$F$3:$F$1699,0))=0),"",
INDEX('PROTRA_capacity-Original_Data'!L$3:L$1699,MATCH(CHP_check_original_data!$H12,'PROTRA_capacity-Original_Data'!$F$3:$F$1699,0))/INDEX('PROTRA_capacity-Original_Data'!L$3:L$1699,MATCH(CHP_check_original_data!$I12,'PROTRA_capacity-Original_Data'!$F$3:$F$1699,0))
)))</f>
        <v/>
      </c>
      <c r="P12" s="16" t="str">
        <f>IF(AND(INDEX('PROTRA_capacity-Original_Data'!M$3:M$1699,MATCH(CHP_check_original_data!$H12,'PROTRA_capacity-Original_Data'!$F$3:$F$1699,0))&lt;&gt;0,INDEX('PROTRA_capacity-Original_Data'!M$3:M$1699,MATCH(CHP_check_original_data!$I12,'PROTRA_capacity-Original_Data'!$F$3:$F$1699,0))=0),"elec 0, heat not",
IF(AND(INDEX('PROTRA_capacity-Original_Data'!M$3:M$1699,MATCH(CHP_check_original_data!$I12,'PROTRA_capacity-Original_Data'!$F$3:$F$1699,0))&lt;&gt;0,INDEX('PROTRA_capacity-Original_Data'!M$3:M$1699,MATCH(CHP_check_original_data!$H12,'PROTRA_capacity-Original_Data'!$F$3:$F$1699,0))=0),"heat 0, elec not",
IF(AND(INDEX('PROTRA_capacity-Original_Data'!M$3:M$1699,MATCH(CHP_check_original_data!$I12,'PROTRA_capacity-Original_Data'!$F$3:$F$1699,0))=0,INDEX('PROTRA_capacity-Original_Data'!M$3:M$1699,MATCH(CHP_check_original_data!$H12,'PROTRA_capacity-Original_Data'!$F$3:$F$1699,0))=0),"",
INDEX('PROTRA_capacity-Original_Data'!M$3:M$1699,MATCH(CHP_check_original_data!$H12,'PROTRA_capacity-Original_Data'!$F$3:$F$1699,0))/INDEX('PROTRA_capacity-Original_Data'!M$3:M$1699,MATCH(CHP_check_original_data!$I12,'PROTRA_capacity-Original_Data'!$F$3:$F$1699,0))
)))</f>
        <v/>
      </c>
      <c r="Q12" s="16" t="str">
        <f>IF(AND(INDEX('PROTRA_capacity-Original_Data'!N$3:N$1699,MATCH(CHP_check_original_data!$H12,'PROTRA_capacity-Original_Data'!$F$3:$F$1699,0))&lt;&gt;0,INDEX('PROTRA_capacity-Original_Data'!N$3:N$1699,MATCH(CHP_check_original_data!$I12,'PROTRA_capacity-Original_Data'!$F$3:$F$1699,0))=0),"elec 0, heat not",
IF(AND(INDEX('PROTRA_capacity-Original_Data'!N$3:N$1699,MATCH(CHP_check_original_data!$I12,'PROTRA_capacity-Original_Data'!$F$3:$F$1699,0))&lt;&gt;0,INDEX('PROTRA_capacity-Original_Data'!N$3:N$1699,MATCH(CHP_check_original_data!$H12,'PROTRA_capacity-Original_Data'!$F$3:$F$1699,0))=0),"heat 0, elec not",
IF(AND(INDEX('PROTRA_capacity-Original_Data'!N$3:N$1699,MATCH(CHP_check_original_data!$I12,'PROTRA_capacity-Original_Data'!$F$3:$F$1699,0))=0,INDEX('PROTRA_capacity-Original_Data'!N$3:N$1699,MATCH(CHP_check_original_data!$H12,'PROTRA_capacity-Original_Data'!$F$3:$F$1699,0))=0),"",
INDEX('PROTRA_capacity-Original_Data'!N$3:N$1699,MATCH(CHP_check_original_data!$H12,'PROTRA_capacity-Original_Data'!$F$3:$F$1699,0))/INDEX('PROTRA_capacity-Original_Data'!N$3:N$1699,MATCH(CHP_check_original_data!$I12,'PROTRA_capacity-Original_Data'!$F$3:$F$1699,0))
)))</f>
        <v/>
      </c>
      <c r="R12" s="16" t="str">
        <f>IF(AND(INDEX('PROTRA_capacity-Original_Data'!O$3:O$1699,MATCH(CHP_check_original_data!$H12,'PROTRA_capacity-Original_Data'!$F$3:$F$1699,0))&lt;&gt;0,INDEX('PROTRA_capacity-Original_Data'!O$3:O$1699,MATCH(CHP_check_original_data!$I12,'PROTRA_capacity-Original_Data'!$F$3:$F$1699,0))=0),"elec 0, heat not",
IF(AND(INDEX('PROTRA_capacity-Original_Data'!O$3:O$1699,MATCH(CHP_check_original_data!$I12,'PROTRA_capacity-Original_Data'!$F$3:$F$1699,0))&lt;&gt;0,INDEX('PROTRA_capacity-Original_Data'!O$3:O$1699,MATCH(CHP_check_original_data!$H12,'PROTRA_capacity-Original_Data'!$F$3:$F$1699,0))=0),"heat 0, elec not",
IF(AND(INDEX('PROTRA_capacity-Original_Data'!O$3:O$1699,MATCH(CHP_check_original_data!$I12,'PROTRA_capacity-Original_Data'!$F$3:$F$1699,0))=0,INDEX('PROTRA_capacity-Original_Data'!O$3:O$1699,MATCH(CHP_check_original_data!$H12,'PROTRA_capacity-Original_Data'!$F$3:$F$1699,0))=0),"",
INDEX('PROTRA_capacity-Original_Data'!O$3:O$1699,MATCH(CHP_check_original_data!$H12,'PROTRA_capacity-Original_Data'!$F$3:$F$1699,0))/INDEX('PROTRA_capacity-Original_Data'!O$3:O$1699,MATCH(CHP_check_original_data!$I12,'PROTRA_capacity-Original_Data'!$F$3:$F$1699,0))
)))</f>
        <v/>
      </c>
      <c r="S12" s="16" t="str">
        <f>IF(AND(INDEX('PROTRA_capacity-Original_Data'!P$3:P$1699,MATCH(CHP_check_original_data!$H12,'PROTRA_capacity-Original_Data'!$F$3:$F$1699,0))&lt;&gt;0,INDEX('PROTRA_capacity-Original_Data'!P$3:P$1699,MATCH(CHP_check_original_data!$I12,'PROTRA_capacity-Original_Data'!$F$3:$F$1699,0))=0),"elec 0, heat not",
IF(AND(INDEX('PROTRA_capacity-Original_Data'!P$3:P$1699,MATCH(CHP_check_original_data!$I12,'PROTRA_capacity-Original_Data'!$F$3:$F$1699,0))&lt;&gt;0,INDEX('PROTRA_capacity-Original_Data'!P$3:P$1699,MATCH(CHP_check_original_data!$H12,'PROTRA_capacity-Original_Data'!$F$3:$F$1699,0))=0),"heat 0, elec not",
IF(AND(INDEX('PROTRA_capacity-Original_Data'!P$3:P$1699,MATCH(CHP_check_original_data!$I12,'PROTRA_capacity-Original_Data'!$F$3:$F$1699,0))=0,INDEX('PROTRA_capacity-Original_Data'!P$3:P$1699,MATCH(CHP_check_original_data!$H12,'PROTRA_capacity-Original_Data'!$F$3:$F$1699,0))=0),"",
INDEX('PROTRA_capacity-Original_Data'!P$3:P$1699,MATCH(CHP_check_original_data!$H12,'PROTRA_capacity-Original_Data'!$F$3:$F$1699,0))/INDEX('PROTRA_capacity-Original_Data'!P$3:P$1699,MATCH(CHP_check_original_data!$I12,'PROTRA_capacity-Original_Data'!$F$3:$F$1699,0))
)))</f>
        <v/>
      </c>
      <c r="T12" s="16" t="str">
        <f>IF(AND(INDEX('PROTRA_capacity-Original_Data'!Q$3:Q$1699,MATCH(CHP_check_original_data!$H12,'PROTRA_capacity-Original_Data'!$F$3:$F$1699,0))&lt;&gt;0,INDEX('PROTRA_capacity-Original_Data'!Q$3:Q$1699,MATCH(CHP_check_original_data!$I12,'PROTRA_capacity-Original_Data'!$F$3:$F$1699,0))=0),"elec 0, heat not",
IF(AND(INDEX('PROTRA_capacity-Original_Data'!Q$3:Q$1699,MATCH(CHP_check_original_data!$I12,'PROTRA_capacity-Original_Data'!$F$3:$F$1699,0))&lt;&gt;0,INDEX('PROTRA_capacity-Original_Data'!Q$3:Q$1699,MATCH(CHP_check_original_data!$H12,'PROTRA_capacity-Original_Data'!$F$3:$F$1699,0))=0),"heat 0, elec not",
IF(AND(INDEX('PROTRA_capacity-Original_Data'!Q$3:Q$1699,MATCH(CHP_check_original_data!$I12,'PROTRA_capacity-Original_Data'!$F$3:$F$1699,0))=0,INDEX('PROTRA_capacity-Original_Data'!Q$3:Q$1699,MATCH(CHP_check_original_data!$H12,'PROTRA_capacity-Original_Data'!$F$3:$F$1699,0))=0),"",
INDEX('PROTRA_capacity-Original_Data'!Q$3:Q$1699,MATCH(CHP_check_original_data!$H12,'PROTRA_capacity-Original_Data'!$F$3:$F$1699,0))/INDEX('PROTRA_capacity-Original_Data'!Q$3:Q$1699,MATCH(CHP_check_original_data!$I12,'PROTRA_capacity-Original_Data'!$F$3:$F$1699,0))
)))</f>
        <v/>
      </c>
      <c r="U12" s="16" t="str">
        <f>IF(AND(INDEX('PROTRA_capacity-Original_Data'!R$3:R$1699,MATCH(CHP_check_original_data!$H12,'PROTRA_capacity-Original_Data'!$F$3:$F$1699,0))&lt;&gt;0,INDEX('PROTRA_capacity-Original_Data'!R$3:R$1699,MATCH(CHP_check_original_data!$I12,'PROTRA_capacity-Original_Data'!$F$3:$F$1699,0))=0),"elec 0, heat not",
IF(AND(INDEX('PROTRA_capacity-Original_Data'!R$3:R$1699,MATCH(CHP_check_original_data!$I12,'PROTRA_capacity-Original_Data'!$F$3:$F$1699,0))&lt;&gt;0,INDEX('PROTRA_capacity-Original_Data'!R$3:R$1699,MATCH(CHP_check_original_data!$H12,'PROTRA_capacity-Original_Data'!$F$3:$F$1699,0))=0),"heat 0, elec not",
IF(AND(INDEX('PROTRA_capacity-Original_Data'!R$3:R$1699,MATCH(CHP_check_original_data!$I12,'PROTRA_capacity-Original_Data'!$F$3:$F$1699,0))=0,INDEX('PROTRA_capacity-Original_Data'!R$3:R$1699,MATCH(CHP_check_original_data!$H12,'PROTRA_capacity-Original_Data'!$F$3:$F$1699,0))=0),"",
INDEX('PROTRA_capacity-Original_Data'!R$3:R$1699,MATCH(CHP_check_original_data!$H12,'PROTRA_capacity-Original_Data'!$F$3:$F$1699,0))/INDEX('PROTRA_capacity-Original_Data'!R$3:R$1699,MATCH(CHP_check_original_data!$I12,'PROTRA_capacity-Original_Data'!$F$3:$F$1699,0))
)))</f>
        <v/>
      </c>
      <c r="V12" s="16" t="str">
        <f>IF(AND(INDEX('PROTRA_capacity-Original_Data'!S$3:S$1699,MATCH(CHP_check_original_data!$H12,'PROTRA_capacity-Original_Data'!$F$3:$F$1699,0))&lt;&gt;0,INDEX('PROTRA_capacity-Original_Data'!S$3:S$1699,MATCH(CHP_check_original_data!$I12,'PROTRA_capacity-Original_Data'!$F$3:$F$1699,0))=0),"elec 0, heat not",
IF(AND(INDEX('PROTRA_capacity-Original_Data'!S$3:S$1699,MATCH(CHP_check_original_data!$I12,'PROTRA_capacity-Original_Data'!$F$3:$F$1699,0))&lt;&gt;0,INDEX('PROTRA_capacity-Original_Data'!S$3:S$1699,MATCH(CHP_check_original_data!$H12,'PROTRA_capacity-Original_Data'!$F$3:$F$1699,0))=0),"heat 0, elec not",
IF(AND(INDEX('PROTRA_capacity-Original_Data'!S$3:S$1699,MATCH(CHP_check_original_data!$I12,'PROTRA_capacity-Original_Data'!$F$3:$F$1699,0))=0,INDEX('PROTRA_capacity-Original_Data'!S$3:S$1699,MATCH(CHP_check_original_data!$H12,'PROTRA_capacity-Original_Data'!$F$3:$F$1699,0))=0),"",
INDEX('PROTRA_capacity-Original_Data'!S$3:S$1699,MATCH(CHP_check_original_data!$H12,'PROTRA_capacity-Original_Data'!$F$3:$F$1699,0))/INDEX('PROTRA_capacity-Original_Data'!S$3:S$1699,MATCH(CHP_check_original_data!$I12,'PROTRA_capacity-Original_Data'!$F$3:$F$1699,0))
)))</f>
        <v/>
      </c>
      <c r="W12" s="16" t="str">
        <f>IF(AND(INDEX('PROTRA_capacity-Original_Data'!T$3:T$1699,MATCH(CHP_check_original_data!$H12,'PROTRA_capacity-Original_Data'!$F$3:$F$1699,0))&lt;&gt;0,INDEX('PROTRA_capacity-Original_Data'!T$3:T$1699,MATCH(CHP_check_original_data!$I12,'PROTRA_capacity-Original_Data'!$F$3:$F$1699,0))=0),"elec 0, heat not",
IF(AND(INDEX('PROTRA_capacity-Original_Data'!T$3:T$1699,MATCH(CHP_check_original_data!$I12,'PROTRA_capacity-Original_Data'!$F$3:$F$1699,0))&lt;&gt;0,INDEX('PROTRA_capacity-Original_Data'!T$3:T$1699,MATCH(CHP_check_original_data!$H12,'PROTRA_capacity-Original_Data'!$F$3:$F$1699,0))=0),"heat 0, elec not",
IF(AND(INDEX('PROTRA_capacity-Original_Data'!T$3:T$1699,MATCH(CHP_check_original_data!$I12,'PROTRA_capacity-Original_Data'!$F$3:$F$1699,0))=0,INDEX('PROTRA_capacity-Original_Data'!T$3:T$1699,MATCH(CHP_check_original_data!$H12,'PROTRA_capacity-Original_Data'!$F$3:$F$1699,0))=0),"",
INDEX('PROTRA_capacity-Original_Data'!T$3:T$1699,MATCH(CHP_check_original_data!$H12,'PROTRA_capacity-Original_Data'!$F$3:$F$1699,0))/INDEX('PROTRA_capacity-Original_Data'!T$3:T$1699,MATCH(CHP_check_original_data!$I12,'PROTRA_capacity-Original_Data'!$F$3:$F$1699,0))
)))</f>
        <v/>
      </c>
      <c r="X12" s="16" t="str">
        <f>IF(AND(INDEX('PROTRA_capacity-Original_Data'!U$3:U$1699,MATCH(CHP_check_original_data!$H12,'PROTRA_capacity-Original_Data'!$F$3:$F$1699,0))&lt;&gt;0,INDEX('PROTRA_capacity-Original_Data'!U$3:U$1699,MATCH(CHP_check_original_data!$I12,'PROTRA_capacity-Original_Data'!$F$3:$F$1699,0))=0),"elec 0, heat not",
IF(AND(INDEX('PROTRA_capacity-Original_Data'!U$3:U$1699,MATCH(CHP_check_original_data!$I12,'PROTRA_capacity-Original_Data'!$F$3:$F$1699,0))&lt;&gt;0,INDEX('PROTRA_capacity-Original_Data'!U$3:U$1699,MATCH(CHP_check_original_data!$H12,'PROTRA_capacity-Original_Data'!$F$3:$F$1699,0))=0),"heat 0, elec not",
IF(AND(INDEX('PROTRA_capacity-Original_Data'!U$3:U$1699,MATCH(CHP_check_original_data!$I12,'PROTRA_capacity-Original_Data'!$F$3:$F$1699,0))=0,INDEX('PROTRA_capacity-Original_Data'!U$3:U$1699,MATCH(CHP_check_original_data!$H12,'PROTRA_capacity-Original_Data'!$F$3:$F$1699,0))=0),"",
INDEX('PROTRA_capacity-Original_Data'!U$3:U$1699,MATCH(CHP_check_original_data!$H12,'PROTRA_capacity-Original_Data'!$F$3:$F$1699,0))/INDEX('PROTRA_capacity-Original_Data'!U$3:U$1699,MATCH(CHP_check_original_data!$I12,'PROTRA_capacity-Original_Data'!$F$3:$F$1699,0))
)))</f>
        <v/>
      </c>
      <c r="Y12" s="16" t="str">
        <f>IF(AND(INDEX('PROTRA_capacity-Original_Data'!V$3:V$1699,MATCH(CHP_check_original_data!$H12,'PROTRA_capacity-Original_Data'!$F$3:$F$1699,0))&lt;&gt;0,INDEX('PROTRA_capacity-Original_Data'!V$3:V$1699,MATCH(CHP_check_original_data!$I12,'PROTRA_capacity-Original_Data'!$F$3:$F$1699,0))=0),"elec 0, heat not",
IF(AND(INDEX('PROTRA_capacity-Original_Data'!V$3:V$1699,MATCH(CHP_check_original_data!$I12,'PROTRA_capacity-Original_Data'!$F$3:$F$1699,0))&lt;&gt;0,INDEX('PROTRA_capacity-Original_Data'!V$3:V$1699,MATCH(CHP_check_original_data!$H12,'PROTRA_capacity-Original_Data'!$F$3:$F$1699,0))=0),"heat 0, elec not",
IF(AND(INDEX('PROTRA_capacity-Original_Data'!V$3:V$1699,MATCH(CHP_check_original_data!$I12,'PROTRA_capacity-Original_Data'!$F$3:$F$1699,0))=0,INDEX('PROTRA_capacity-Original_Data'!V$3:V$1699,MATCH(CHP_check_original_data!$H12,'PROTRA_capacity-Original_Data'!$F$3:$F$1699,0))=0),"",
INDEX('PROTRA_capacity-Original_Data'!V$3:V$1699,MATCH(CHP_check_original_data!$H12,'PROTRA_capacity-Original_Data'!$F$3:$F$1699,0))/INDEX('PROTRA_capacity-Original_Data'!V$3:V$1699,MATCH(CHP_check_original_data!$I12,'PROTRA_capacity-Original_Data'!$F$3:$F$1699,0))
)))</f>
        <v/>
      </c>
    </row>
    <row r="13" spans="1:25" x14ac:dyDescent="0.35">
      <c r="A13" t="s">
        <v>72</v>
      </c>
      <c r="B13" t="s">
        <v>41</v>
      </c>
      <c r="C13" t="str">
        <f t="shared" si="0"/>
        <v>EASOC_TO_heat</v>
      </c>
      <c r="D13" t="str">
        <f t="shared" si="1"/>
        <v>PROTRA_CHP_HP_I</v>
      </c>
      <c r="E13" t="s">
        <v>0</v>
      </c>
      <c r="F13" t="str">
        <f t="shared" si="2"/>
        <v>CHP</v>
      </c>
      <c r="G13" t="str">
        <f t="shared" si="3"/>
        <v>els</v>
      </c>
      <c r="H13" t="str">
        <f t="shared" si="4"/>
        <v>EASOCTO_heatPROTRA_CHP_gas_fuels</v>
      </c>
      <c r="I13" t="str">
        <f t="shared" si="5"/>
        <v>EASOCTO_elecPROTRA_CHP_gas_fuels</v>
      </c>
      <c r="J13" s="16">
        <f>IF(AND(INDEX('PROTRA_capacity-Original_Data'!G$3:G$1699,MATCH(CHP_check_original_data!$H13,'PROTRA_capacity-Original_Data'!$F$3:$F$1699,0))&lt;&gt;0,INDEX('PROTRA_capacity-Original_Data'!G$3:G$1699,MATCH(CHP_check_original_data!$I13,'PROTRA_capacity-Original_Data'!$F$3:$F$1699,0))=0),"elec 0, heat not",
IF(AND(INDEX('PROTRA_capacity-Original_Data'!G$3:G$1699,MATCH(CHP_check_original_data!$I13,'PROTRA_capacity-Original_Data'!$F$3:$F$1699,0))&lt;&gt;0,INDEX('PROTRA_capacity-Original_Data'!G$3:G$1699,MATCH(CHP_check_original_data!$H13,'PROTRA_capacity-Original_Data'!$F$3:$F$1699,0))=0),"heat 0, elec not",
IF(AND(INDEX('PROTRA_capacity-Original_Data'!G$3:G$1699,MATCH(CHP_check_original_data!$I13,'PROTRA_capacity-Original_Data'!$F$3:$F$1699,0))=0,INDEX('PROTRA_capacity-Original_Data'!G$3:G$1699,MATCH(CHP_check_original_data!$H13,'PROTRA_capacity-Original_Data'!$F$3:$F$1699,0))=0),"",
INDEX('PROTRA_capacity-Original_Data'!G$3:G$1699,MATCH(CHP_check_original_data!$H13,'PROTRA_capacity-Original_Data'!$F$3:$F$1699,0))/INDEX('PROTRA_capacity-Original_Data'!G$3:G$1699,MATCH(CHP_check_original_data!$I13,'PROTRA_capacity-Original_Data'!$F$3:$F$1699,0))
)))</f>
        <v>0.41668744591716256</v>
      </c>
      <c r="K13" s="16">
        <f>IF(AND(INDEX('PROTRA_capacity-Original_Data'!H$3:H$1699,MATCH(CHP_check_original_data!$H13,'PROTRA_capacity-Original_Data'!$F$3:$F$1699,0))&lt;&gt;0,INDEX('PROTRA_capacity-Original_Data'!H$3:H$1699,MATCH(CHP_check_original_data!$I13,'PROTRA_capacity-Original_Data'!$F$3:$F$1699,0))=0),"elec 0, heat not",
IF(AND(INDEX('PROTRA_capacity-Original_Data'!H$3:H$1699,MATCH(CHP_check_original_data!$I13,'PROTRA_capacity-Original_Data'!$F$3:$F$1699,0))&lt;&gt;0,INDEX('PROTRA_capacity-Original_Data'!H$3:H$1699,MATCH(CHP_check_original_data!$H13,'PROTRA_capacity-Original_Data'!$F$3:$F$1699,0))=0),"heat 0, elec not",
IF(AND(INDEX('PROTRA_capacity-Original_Data'!H$3:H$1699,MATCH(CHP_check_original_data!$I13,'PROTRA_capacity-Original_Data'!$F$3:$F$1699,0))=0,INDEX('PROTRA_capacity-Original_Data'!H$3:H$1699,MATCH(CHP_check_original_data!$H13,'PROTRA_capacity-Original_Data'!$F$3:$F$1699,0))=0),"",
INDEX('PROTRA_capacity-Original_Data'!H$3:H$1699,MATCH(CHP_check_original_data!$H13,'PROTRA_capacity-Original_Data'!$F$3:$F$1699,0))/INDEX('PROTRA_capacity-Original_Data'!H$3:H$1699,MATCH(CHP_check_original_data!$I13,'PROTRA_capacity-Original_Data'!$F$3:$F$1699,0))
)))</f>
        <v>0.35490403089270472</v>
      </c>
      <c r="L13" s="16">
        <f>IF(AND(INDEX('PROTRA_capacity-Original_Data'!I$3:I$1699,MATCH(CHP_check_original_data!$H13,'PROTRA_capacity-Original_Data'!$F$3:$F$1699,0))&lt;&gt;0,INDEX('PROTRA_capacity-Original_Data'!I$3:I$1699,MATCH(CHP_check_original_data!$I13,'PROTRA_capacity-Original_Data'!$F$3:$F$1699,0))=0),"elec 0, heat not",
IF(AND(INDEX('PROTRA_capacity-Original_Data'!I$3:I$1699,MATCH(CHP_check_original_data!$I13,'PROTRA_capacity-Original_Data'!$F$3:$F$1699,0))&lt;&gt;0,INDEX('PROTRA_capacity-Original_Data'!I$3:I$1699,MATCH(CHP_check_original_data!$H13,'PROTRA_capacity-Original_Data'!$F$3:$F$1699,0))=0),"heat 0, elec not",
IF(AND(INDEX('PROTRA_capacity-Original_Data'!I$3:I$1699,MATCH(CHP_check_original_data!$I13,'PROTRA_capacity-Original_Data'!$F$3:$F$1699,0))=0,INDEX('PROTRA_capacity-Original_Data'!I$3:I$1699,MATCH(CHP_check_original_data!$H13,'PROTRA_capacity-Original_Data'!$F$3:$F$1699,0))=0),"",
INDEX('PROTRA_capacity-Original_Data'!I$3:I$1699,MATCH(CHP_check_original_data!$H13,'PROTRA_capacity-Original_Data'!$F$3:$F$1699,0))/INDEX('PROTRA_capacity-Original_Data'!I$3:I$1699,MATCH(CHP_check_original_data!$I13,'PROTRA_capacity-Original_Data'!$F$3:$F$1699,0))
)))</f>
        <v>0.39520550998667703</v>
      </c>
      <c r="M13" s="16">
        <f>IF(AND(INDEX('PROTRA_capacity-Original_Data'!J$3:J$1699,MATCH(CHP_check_original_data!$H13,'PROTRA_capacity-Original_Data'!$F$3:$F$1699,0))&lt;&gt;0,INDEX('PROTRA_capacity-Original_Data'!J$3:J$1699,MATCH(CHP_check_original_data!$I13,'PROTRA_capacity-Original_Data'!$F$3:$F$1699,0))=0),"elec 0, heat not",
IF(AND(INDEX('PROTRA_capacity-Original_Data'!J$3:J$1699,MATCH(CHP_check_original_data!$I13,'PROTRA_capacity-Original_Data'!$F$3:$F$1699,0))&lt;&gt;0,INDEX('PROTRA_capacity-Original_Data'!J$3:J$1699,MATCH(CHP_check_original_data!$H13,'PROTRA_capacity-Original_Data'!$F$3:$F$1699,0))=0),"heat 0, elec not",
IF(AND(INDEX('PROTRA_capacity-Original_Data'!J$3:J$1699,MATCH(CHP_check_original_data!$I13,'PROTRA_capacity-Original_Data'!$F$3:$F$1699,0))=0,INDEX('PROTRA_capacity-Original_Data'!J$3:J$1699,MATCH(CHP_check_original_data!$H13,'PROTRA_capacity-Original_Data'!$F$3:$F$1699,0))=0),"",
INDEX('PROTRA_capacity-Original_Data'!J$3:J$1699,MATCH(CHP_check_original_data!$H13,'PROTRA_capacity-Original_Data'!$F$3:$F$1699,0))/INDEX('PROTRA_capacity-Original_Data'!J$3:J$1699,MATCH(CHP_check_original_data!$I13,'PROTRA_capacity-Original_Data'!$F$3:$F$1699,0))
)))</f>
        <v>0.43925385277966694</v>
      </c>
      <c r="N13" s="16">
        <f>IF(AND(INDEX('PROTRA_capacity-Original_Data'!K$3:K$1699,MATCH(CHP_check_original_data!$H13,'PROTRA_capacity-Original_Data'!$F$3:$F$1699,0))&lt;&gt;0,INDEX('PROTRA_capacity-Original_Data'!K$3:K$1699,MATCH(CHP_check_original_data!$I13,'PROTRA_capacity-Original_Data'!$F$3:$F$1699,0))=0),"elec 0, heat not",
IF(AND(INDEX('PROTRA_capacity-Original_Data'!K$3:K$1699,MATCH(CHP_check_original_data!$I13,'PROTRA_capacity-Original_Data'!$F$3:$F$1699,0))&lt;&gt;0,INDEX('PROTRA_capacity-Original_Data'!K$3:K$1699,MATCH(CHP_check_original_data!$H13,'PROTRA_capacity-Original_Data'!$F$3:$F$1699,0))=0),"heat 0, elec not",
IF(AND(INDEX('PROTRA_capacity-Original_Data'!K$3:K$1699,MATCH(CHP_check_original_data!$I13,'PROTRA_capacity-Original_Data'!$F$3:$F$1699,0))=0,INDEX('PROTRA_capacity-Original_Data'!K$3:K$1699,MATCH(CHP_check_original_data!$H13,'PROTRA_capacity-Original_Data'!$F$3:$F$1699,0))=0),"",
INDEX('PROTRA_capacity-Original_Data'!K$3:K$1699,MATCH(CHP_check_original_data!$H13,'PROTRA_capacity-Original_Data'!$F$3:$F$1699,0))/INDEX('PROTRA_capacity-Original_Data'!K$3:K$1699,MATCH(CHP_check_original_data!$I13,'PROTRA_capacity-Original_Data'!$F$3:$F$1699,0))
)))</f>
        <v>0.38514923521250782</v>
      </c>
      <c r="O13" s="16">
        <f>IF(AND(INDEX('PROTRA_capacity-Original_Data'!L$3:L$1699,MATCH(CHP_check_original_data!$H13,'PROTRA_capacity-Original_Data'!$F$3:$F$1699,0))&lt;&gt;0,INDEX('PROTRA_capacity-Original_Data'!L$3:L$1699,MATCH(CHP_check_original_data!$I13,'PROTRA_capacity-Original_Data'!$F$3:$F$1699,0))=0),"elec 0, heat not",
IF(AND(INDEX('PROTRA_capacity-Original_Data'!L$3:L$1699,MATCH(CHP_check_original_data!$I13,'PROTRA_capacity-Original_Data'!$F$3:$F$1699,0))&lt;&gt;0,INDEX('PROTRA_capacity-Original_Data'!L$3:L$1699,MATCH(CHP_check_original_data!$H13,'PROTRA_capacity-Original_Data'!$F$3:$F$1699,0))=0),"heat 0, elec not",
IF(AND(INDEX('PROTRA_capacity-Original_Data'!L$3:L$1699,MATCH(CHP_check_original_data!$I13,'PROTRA_capacity-Original_Data'!$F$3:$F$1699,0))=0,INDEX('PROTRA_capacity-Original_Data'!L$3:L$1699,MATCH(CHP_check_original_data!$H13,'PROTRA_capacity-Original_Data'!$F$3:$F$1699,0))=0),"",
INDEX('PROTRA_capacity-Original_Data'!L$3:L$1699,MATCH(CHP_check_original_data!$H13,'PROTRA_capacity-Original_Data'!$F$3:$F$1699,0))/INDEX('PROTRA_capacity-Original_Data'!L$3:L$1699,MATCH(CHP_check_original_data!$I13,'PROTRA_capacity-Original_Data'!$F$3:$F$1699,0))
)))</f>
        <v>0.40479319479101872</v>
      </c>
      <c r="P13" s="16">
        <f>IF(AND(INDEX('PROTRA_capacity-Original_Data'!M$3:M$1699,MATCH(CHP_check_original_data!$H13,'PROTRA_capacity-Original_Data'!$F$3:$F$1699,0))&lt;&gt;0,INDEX('PROTRA_capacity-Original_Data'!M$3:M$1699,MATCH(CHP_check_original_data!$I13,'PROTRA_capacity-Original_Data'!$F$3:$F$1699,0))=0),"elec 0, heat not",
IF(AND(INDEX('PROTRA_capacity-Original_Data'!M$3:M$1699,MATCH(CHP_check_original_data!$I13,'PROTRA_capacity-Original_Data'!$F$3:$F$1699,0))&lt;&gt;0,INDEX('PROTRA_capacity-Original_Data'!M$3:M$1699,MATCH(CHP_check_original_data!$H13,'PROTRA_capacity-Original_Data'!$F$3:$F$1699,0))=0),"heat 0, elec not",
IF(AND(INDEX('PROTRA_capacity-Original_Data'!M$3:M$1699,MATCH(CHP_check_original_data!$I13,'PROTRA_capacity-Original_Data'!$F$3:$F$1699,0))=0,INDEX('PROTRA_capacity-Original_Data'!M$3:M$1699,MATCH(CHP_check_original_data!$H13,'PROTRA_capacity-Original_Data'!$F$3:$F$1699,0))=0),"",
INDEX('PROTRA_capacity-Original_Data'!M$3:M$1699,MATCH(CHP_check_original_data!$H13,'PROTRA_capacity-Original_Data'!$F$3:$F$1699,0))/INDEX('PROTRA_capacity-Original_Data'!M$3:M$1699,MATCH(CHP_check_original_data!$I13,'PROTRA_capacity-Original_Data'!$F$3:$F$1699,0))
)))</f>
        <v>0.4335941269548238</v>
      </c>
      <c r="Q13" s="16">
        <f>IF(AND(INDEX('PROTRA_capacity-Original_Data'!N$3:N$1699,MATCH(CHP_check_original_data!$H13,'PROTRA_capacity-Original_Data'!$F$3:$F$1699,0))&lt;&gt;0,INDEX('PROTRA_capacity-Original_Data'!N$3:N$1699,MATCH(CHP_check_original_data!$I13,'PROTRA_capacity-Original_Data'!$F$3:$F$1699,0))=0),"elec 0, heat not",
IF(AND(INDEX('PROTRA_capacity-Original_Data'!N$3:N$1699,MATCH(CHP_check_original_data!$I13,'PROTRA_capacity-Original_Data'!$F$3:$F$1699,0))&lt;&gt;0,INDEX('PROTRA_capacity-Original_Data'!N$3:N$1699,MATCH(CHP_check_original_data!$H13,'PROTRA_capacity-Original_Data'!$F$3:$F$1699,0))=0),"heat 0, elec not",
IF(AND(INDEX('PROTRA_capacity-Original_Data'!N$3:N$1699,MATCH(CHP_check_original_data!$I13,'PROTRA_capacity-Original_Data'!$F$3:$F$1699,0))=0,INDEX('PROTRA_capacity-Original_Data'!N$3:N$1699,MATCH(CHP_check_original_data!$H13,'PROTRA_capacity-Original_Data'!$F$3:$F$1699,0))=0),"",
INDEX('PROTRA_capacity-Original_Data'!N$3:N$1699,MATCH(CHP_check_original_data!$H13,'PROTRA_capacity-Original_Data'!$F$3:$F$1699,0))/INDEX('PROTRA_capacity-Original_Data'!N$3:N$1699,MATCH(CHP_check_original_data!$I13,'PROTRA_capacity-Original_Data'!$F$3:$F$1699,0))
)))</f>
        <v>0.46563466381246632</v>
      </c>
      <c r="R13" s="16">
        <f>IF(AND(INDEX('PROTRA_capacity-Original_Data'!O$3:O$1699,MATCH(CHP_check_original_data!$H13,'PROTRA_capacity-Original_Data'!$F$3:$F$1699,0))&lt;&gt;0,INDEX('PROTRA_capacity-Original_Data'!O$3:O$1699,MATCH(CHP_check_original_data!$I13,'PROTRA_capacity-Original_Data'!$F$3:$F$1699,0))=0),"elec 0, heat not",
IF(AND(INDEX('PROTRA_capacity-Original_Data'!O$3:O$1699,MATCH(CHP_check_original_data!$I13,'PROTRA_capacity-Original_Data'!$F$3:$F$1699,0))&lt;&gt;0,INDEX('PROTRA_capacity-Original_Data'!O$3:O$1699,MATCH(CHP_check_original_data!$H13,'PROTRA_capacity-Original_Data'!$F$3:$F$1699,0))=0),"heat 0, elec not",
IF(AND(INDEX('PROTRA_capacity-Original_Data'!O$3:O$1699,MATCH(CHP_check_original_data!$I13,'PROTRA_capacity-Original_Data'!$F$3:$F$1699,0))=0,INDEX('PROTRA_capacity-Original_Data'!O$3:O$1699,MATCH(CHP_check_original_data!$H13,'PROTRA_capacity-Original_Data'!$F$3:$F$1699,0))=0),"",
INDEX('PROTRA_capacity-Original_Data'!O$3:O$1699,MATCH(CHP_check_original_data!$H13,'PROTRA_capacity-Original_Data'!$F$3:$F$1699,0))/INDEX('PROTRA_capacity-Original_Data'!O$3:O$1699,MATCH(CHP_check_original_data!$I13,'PROTRA_capacity-Original_Data'!$F$3:$F$1699,0))
)))</f>
        <v>0.41796226799766389</v>
      </c>
      <c r="S13" s="16">
        <f>IF(AND(INDEX('PROTRA_capacity-Original_Data'!P$3:P$1699,MATCH(CHP_check_original_data!$H13,'PROTRA_capacity-Original_Data'!$F$3:$F$1699,0))&lt;&gt;0,INDEX('PROTRA_capacity-Original_Data'!P$3:P$1699,MATCH(CHP_check_original_data!$I13,'PROTRA_capacity-Original_Data'!$F$3:$F$1699,0))=0),"elec 0, heat not",
IF(AND(INDEX('PROTRA_capacity-Original_Data'!P$3:P$1699,MATCH(CHP_check_original_data!$I13,'PROTRA_capacity-Original_Data'!$F$3:$F$1699,0))&lt;&gt;0,INDEX('PROTRA_capacity-Original_Data'!P$3:P$1699,MATCH(CHP_check_original_data!$H13,'PROTRA_capacity-Original_Data'!$F$3:$F$1699,0))=0),"heat 0, elec not",
IF(AND(INDEX('PROTRA_capacity-Original_Data'!P$3:P$1699,MATCH(CHP_check_original_data!$I13,'PROTRA_capacity-Original_Data'!$F$3:$F$1699,0))=0,INDEX('PROTRA_capacity-Original_Data'!P$3:P$1699,MATCH(CHP_check_original_data!$H13,'PROTRA_capacity-Original_Data'!$F$3:$F$1699,0))=0),"",
INDEX('PROTRA_capacity-Original_Data'!P$3:P$1699,MATCH(CHP_check_original_data!$H13,'PROTRA_capacity-Original_Data'!$F$3:$F$1699,0))/INDEX('PROTRA_capacity-Original_Data'!P$3:P$1699,MATCH(CHP_check_original_data!$I13,'PROTRA_capacity-Original_Data'!$F$3:$F$1699,0))
)))</f>
        <v>0.37521388402491257</v>
      </c>
      <c r="T13" s="16">
        <f>IF(AND(INDEX('PROTRA_capacity-Original_Data'!Q$3:Q$1699,MATCH(CHP_check_original_data!$H13,'PROTRA_capacity-Original_Data'!$F$3:$F$1699,0))&lt;&gt;0,INDEX('PROTRA_capacity-Original_Data'!Q$3:Q$1699,MATCH(CHP_check_original_data!$I13,'PROTRA_capacity-Original_Data'!$F$3:$F$1699,0))=0),"elec 0, heat not",
IF(AND(INDEX('PROTRA_capacity-Original_Data'!Q$3:Q$1699,MATCH(CHP_check_original_data!$I13,'PROTRA_capacity-Original_Data'!$F$3:$F$1699,0))&lt;&gt;0,INDEX('PROTRA_capacity-Original_Data'!Q$3:Q$1699,MATCH(CHP_check_original_data!$H13,'PROTRA_capacity-Original_Data'!$F$3:$F$1699,0))=0),"heat 0, elec not",
IF(AND(INDEX('PROTRA_capacity-Original_Data'!Q$3:Q$1699,MATCH(CHP_check_original_data!$I13,'PROTRA_capacity-Original_Data'!$F$3:$F$1699,0))=0,INDEX('PROTRA_capacity-Original_Data'!Q$3:Q$1699,MATCH(CHP_check_original_data!$H13,'PROTRA_capacity-Original_Data'!$F$3:$F$1699,0))=0),"",
INDEX('PROTRA_capacity-Original_Data'!Q$3:Q$1699,MATCH(CHP_check_original_data!$H13,'PROTRA_capacity-Original_Data'!$F$3:$F$1699,0))/INDEX('PROTRA_capacity-Original_Data'!Q$3:Q$1699,MATCH(CHP_check_original_data!$I13,'PROTRA_capacity-Original_Data'!$F$3:$F$1699,0))
)))</f>
        <v>0.35634327887940631</v>
      </c>
      <c r="U13" s="16">
        <f>IF(AND(INDEX('PROTRA_capacity-Original_Data'!R$3:R$1699,MATCH(CHP_check_original_data!$H13,'PROTRA_capacity-Original_Data'!$F$3:$F$1699,0))&lt;&gt;0,INDEX('PROTRA_capacity-Original_Data'!R$3:R$1699,MATCH(CHP_check_original_data!$I13,'PROTRA_capacity-Original_Data'!$F$3:$F$1699,0))=0),"elec 0, heat not",
IF(AND(INDEX('PROTRA_capacity-Original_Data'!R$3:R$1699,MATCH(CHP_check_original_data!$I13,'PROTRA_capacity-Original_Data'!$F$3:$F$1699,0))&lt;&gt;0,INDEX('PROTRA_capacity-Original_Data'!R$3:R$1699,MATCH(CHP_check_original_data!$H13,'PROTRA_capacity-Original_Data'!$F$3:$F$1699,0))=0),"heat 0, elec not",
IF(AND(INDEX('PROTRA_capacity-Original_Data'!R$3:R$1699,MATCH(CHP_check_original_data!$I13,'PROTRA_capacity-Original_Data'!$F$3:$F$1699,0))=0,INDEX('PROTRA_capacity-Original_Data'!R$3:R$1699,MATCH(CHP_check_original_data!$H13,'PROTRA_capacity-Original_Data'!$F$3:$F$1699,0))=0),"",
INDEX('PROTRA_capacity-Original_Data'!R$3:R$1699,MATCH(CHP_check_original_data!$H13,'PROTRA_capacity-Original_Data'!$F$3:$F$1699,0))/INDEX('PROTRA_capacity-Original_Data'!R$3:R$1699,MATCH(CHP_check_original_data!$I13,'PROTRA_capacity-Original_Data'!$F$3:$F$1699,0))
)))</f>
        <v>0.30478307529035131</v>
      </c>
      <c r="V13" s="16">
        <f>IF(AND(INDEX('PROTRA_capacity-Original_Data'!S$3:S$1699,MATCH(CHP_check_original_data!$H13,'PROTRA_capacity-Original_Data'!$F$3:$F$1699,0))&lt;&gt;0,INDEX('PROTRA_capacity-Original_Data'!S$3:S$1699,MATCH(CHP_check_original_data!$I13,'PROTRA_capacity-Original_Data'!$F$3:$F$1699,0))=0),"elec 0, heat not",
IF(AND(INDEX('PROTRA_capacity-Original_Data'!S$3:S$1699,MATCH(CHP_check_original_data!$I13,'PROTRA_capacity-Original_Data'!$F$3:$F$1699,0))&lt;&gt;0,INDEX('PROTRA_capacity-Original_Data'!S$3:S$1699,MATCH(CHP_check_original_data!$H13,'PROTRA_capacity-Original_Data'!$F$3:$F$1699,0))=0),"heat 0, elec not",
IF(AND(INDEX('PROTRA_capacity-Original_Data'!S$3:S$1699,MATCH(CHP_check_original_data!$I13,'PROTRA_capacity-Original_Data'!$F$3:$F$1699,0))=0,INDEX('PROTRA_capacity-Original_Data'!S$3:S$1699,MATCH(CHP_check_original_data!$H13,'PROTRA_capacity-Original_Data'!$F$3:$F$1699,0))=0),"",
INDEX('PROTRA_capacity-Original_Data'!S$3:S$1699,MATCH(CHP_check_original_data!$H13,'PROTRA_capacity-Original_Data'!$F$3:$F$1699,0))/INDEX('PROTRA_capacity-Original_Data'!S$3:S$1699,MATCH(CHP_check_original_data!$I13,'PROTRA_capacity-Original_Data'!$F$3:$F$1699,0))
)))</f>
        <v>0.39582186011849402</v>
      </c>
      <c r="W13" s="16">
        <f>IF(AND(INDEX('PROTRA_capacity-Original_Data'!T$3:T$1699,MATCH(CHP_check_original_data!$H13,'PROTRA_capacity-Original_Data'!$F$3:$F$1699,0))&lt;&gt;0,INDEX('PROTRA_capacity-Original_Data'!T$3:T$1699,MATCH(CHP_check_original_data!$I13,'PROTRA_capacity-Original_Data'!$F$3:$F$1699,0))=0),"elec 0, heat not",
IF(AND(INDEX('PROTRA_capacity-Original_Data'!T$3:T$1699,MATCH(CHP_check_original_data!$I13,'PROTRA_capacity-Original_Data'!$F$3:$F$1699,0))&lt;&gt;0,INDEX('PROTRA_capacity-Original_Data'!T$3:T$1699,MATCH(CHP_check_original_data!$H13,'PROTRA_capacity-Original_Data'!$F$3:$F$1699,0))=0),"heat 0, elec not",
IF(AND(INDEX('PROTRA_capacity-Original_Data'!T$3:T$1699,MATCH(CHP_check_original_data!$I13,'PROTRA_capacity-Original_Data'!$F$3:$F$1699,0))=0,INDEX('PROTRA_capacity-Original_Data'!T$3:T$1699,MATCH(CHP_check_original_data!$H13,'PROTRA_capacity-Original_Data'!$F$3:$F$1699,0))=0),"",
INDEX('PROTRA_capacity-Original_Data'!T$3:T$1699,MATCH(CHP_check_original_data!$H13,'PROTRA_capacity-Original_Data'!$F$3:$F$1699,0))/INDEX('PROTRA_capacity-Original_Data'!T$3:T$1699,MATCH(CHP_check_original_data!$I13,'PROTRA_capacity-Original_Data'!$F$3:$F$1699,0))
)))</f>
        <v>0.45127899095008156</v>
      </c>
      <c r="X13" s="16">
        <f>IF(AND(INDEX('PROTRA_capacity-Original_Data'!U$3:U$1699,MATCH(CHP_check_original_data!$H13,'PROTRA_capacity-Original_Data'!$F$3:$F$1699,0))&lt;&gt;0,INDEX('PROTRA_capacity-Original_Data'!U$3:U$1699,MATCH(CHP_check_original_data!$I13,'PROTRA_capacity-Original_Data'!$F$3:$F$1699,0))=0),"elec 0, heat not",
IF(AND(INDEX('PROTRA_capacity-Original_Data'!U$3:U$1699,MATCH(CHP_check_original_data!$I13,'PROTRA_capacity-Original_Data'!$F$3:$F$1699,0))&lt;&gt;0,INDEX('PROTRA_capacity-Original_Data'!U$3:U$1699,MATCH(CHP_check_original_data!$H13,'PROTRA_capacity-Original_Data'!$F$3:$F$1699,0))=0),"heat 0, elec not",
IF(AND(INDEX('PROTRA_capacity-Original_Data'!U$3:U$1699,MATCH(CHP_check_original_data!$I13,'PROTRA_capacity-Original_Data'!$F$3:$F$1699,0))=0,INDEX('PROTRA_capacity-Original_Data'!U$3:U$1699,MATCH(CHP_check_original_data!$H13,'PROTRA_capacity-Original_Data'!$F$3:$F$1699,0))=0),"",
INDEX('PROTRA_capacity-Original_Data'!U$3:U$1699,MATCH(CHP_check_original_data!$H13,'PROTRA_capacity-Original_Data'!$F$3:$F$1699,0))/INDEX('PROTRA_capacity-Original_Data'!U$3:U$1699,MATCH(CHP_check_original_data!$I13,'PROTRA_capacity-Original_Data'!$F$3:$F$1699,0))
)))</f>
        <v>0.41511744424286845</v>
      </c>
      <c r="Y13" s="16">
        <f>IF(AND(INDEX('PROTRA_capacity-Original_Data'!V$3:V$1699,MATCH(CHP_check_original_data!$H13,'PROTRA_capacity-Original_Data'!$F$3:$F$1699,0))&lt;&gt;0,INDEX('PROTRA_capacity-Original_Data'!V$3:V$1699,MATCH(CHP_check_original_data!$I13,'PROTRA_capacity-Original_Data'!$F$3:$F$1699,0))=0),"elec 0, heat not",
IF(AND(INDEX('PROTRA_capacity-Original_Data'!V$3:V$1699,MATCH(CHP_check_original_data!$I13,'PROTRA_capacity-Original_Data'!$F$3:$F$1699,0))&lt;&gt;0,INDEX('PROTRA_capacity-Original_Data'!V$3:V$1699,MATCH(CHP_check_original_data!$H13,'PROTRA_capacity-Original_Data'!$F$3:$F$1699,0))=0),"heat 0, elec not",
IF(AND(INDEX('PROTRA_capacity-Original_Data'!V$3:V$1699,MATCH(CHP_check_original_data!$I13,'PROTRA_capacity-Original_Data'!$F$3:$F$1699,0))=0,INDEX('PROTRA_capacity-Original_Data'!V$3:V$1699,MATCH(CHP_check_original_data!$H13,'PROTRA_capacity-Original_Data'!$F$3:$F$1699,0))=0),"",
INDEX('PROTRA_capacity-Original_Data'!V$3:V$1699,MATCH(CHP_check_original_data!$H13,'PROTRA_capacity-Original_Data'!$F$3:$F$1699,0))/INDEX('PROTRA_capacity-Original_Data'!V$3:V$1699,MATCH(CHP_check_original_data!$I13,'PROTRA_capacity-Original_Data'!$F$3:$F$1699,0))
)))</f>
        <v>0.4363215459385637</v>
      </c>
    </row>
    <row r="14" spans="1:25" x14ac:dyDescent="0.35">
      <c r="A14" t="s">
        <v>72</v>
      </c>
      <c r="B14" t="s">
        <v>41</v>
      </c>
      <c r="C14" t="str">
        <f t="shared" si="0"/>
        <v>EASOC_TO_heat</v>
      </c>
      <c r="D14" t="str">
        <f t="shared" si="1"/>
        <v>PROTRA_CHP_HP_I</v>
      </c>
      <c r="E14" t="s">
        <v>1</v>
      </c>
      <c r="F14" t="str">
        <f t="shared" si="2"/>
        <v>CHP</v>
      </c>
      <c r="G14" t="str">
        <f t="shared" si="3"/>
        <v>CCS</v>
      </c>
      <c r="H14" t="str">
        <f t="shared" si="4"/>
        <v>EASOCTO_heatPROTRA_CHP_gas_fuels_CCS</v>
      </c>
      <c r="I14" t="str">
        <f t="shared" si="5"/>
        <v>EASOCTO_elecPROTRA_CHP_gas_fuels_CCS</v>
      </c>
      <c r="J14" s="16" t="str">
        <f>IF(AND(INDEX('PROTRA_capacity-Original_Data'!G$3:G$1699,MATCH(CHP_check_original_data!$H14,'PROTRA_capacity-Original_Data'!$F$3:$F$1699,0))&lt;&gt;0,INDEX('PROTRA_capacity-Original_Data'!G$3:G$1699,MATCH(CHP_check_original_data!$I14,'PROTRA_capacity-Original_Data'!$F$3:$F$1699,0))=0),"elec 0, heat not",
IF(AND(INDEX('PROTRA_capacity-Original_Data'!G$3:G$1699,MATCH(CHP_check_original_data!$I14,'PROTRA_capacity-Original_Data'!$F$3:$F$1699,0))&lt;&gt;0,INDEX('PROTRA_capacity-Original_Data'!G$3:G$1699,MATCH(CHP_check_original_data!$H14,'PROTRA_capacity-Original_Data'!$F$3:$F$1699,0))=0),"heat 0, elec not",
IF(AND(INDEX('PROTRA_capacity-Original_Data'!G$3:G$1699,MATCH(CHP_check_original_data!$I14,'PROTRA_capacity-Original_Data'!$F$3:$F$1699,0))=0,INDEX('PROTRA_capacity-Original_Data'!G$3:G$1699,MATCH(CHP_check_original_data!$H14,'PROTRA_capacity-Original_Data'!$F$3:$F$1699,0))=0),"",
INDEX('PROTRA_capacity-Original_Data'!G$3:G$1699,MATCH(CHP_check_original_data!$H14,'PROTRA_capacity-Original_Data'!$F$3:$F$1699,0))/INDEX('PROTRA_capacity-Original_Data'!G$3:G$1699,MATCH(CHP_check_original_data!$I14,'PROTRA_capacity-Original_Data'!$F$3:$F$1699,0))
)))</f>
        <v/>
      </c>
      <c r="K14" s="16" t="str">
        <f>IF(AND(INDEX('PROTRA_capacity-Original_Data'!H$3:H$1699,MATCH(CHP_check_original_data!$H14,'PROTRA_capacity-Original_Data'!$F$3:$F$1699,0))&lt;&gt;0,INDEX('PROTRA_capacity-Original_Data'!H$3:H$1699,MATCH(CHP_check_original_data!$I14,'PROTRA_capacity-Original_Data'!$F$3:$F$1699,0))=0),"elec 0, heat not",
IF(AND(INDEX('PROTRA_capacity-Original_Data'!H$3:H$1699,MATCH(CHP_check_original_data!$I14,'PROTRA_capacity-Original_Data'!$F$3:$F$1699,0))&lt;&gt;0,INDEX('PROTRA_capacity-Original_Data'!H$3:H$1699,MATCH(CHP_check_original_data!$H14,'PROTRA_capacity-Original_Data'!$F$3:$F$1699,0))=0),"heat 0, elec not",
IF(AND(INDEX('PROTRA_capacity-Original_Data'!H$3:H$1699,MATCH(CHP_check_original_data!$I14,'PROTRA_capacity-Original_Data'!$F$3:$F$1699,0))=0,INDEX('PROTRA_capacity-Original_Data'!H$3:H$1699,MATCH(CHP_check_original_data!$H14,'PROTRA_capacity-Original_Data'!$F$3:$F$1699,0))=0),"",
INDEX('PROTRA_capacity-Original_Data'!H$3:H$1699,MATCH(CHP_check_original_data!$H14,'PROTRA_capacity-Original_Data'!$F$3:$F$1699,0))/INDEX('PROTRA_capacity-Original_Data'!H$3:H$1699,MATCH(CHP_check_original_data!$I14,'PROTRA_capacity-Original_Data'!$F$3:$F$1699,0))
)))</f>
        <v/>
      </c>
      <c r="L14" s="16" t="str">
        <f>IF(AND(INDEX('PROTRA_capacity-Original_Data'!I$3:I$1699,MATCH(CHP_check_original_data!$H14,'PROTRA_capacity-Original_Data'!$F$3:$F$1699,0))&lt;&gt;0,INDEX('PROTRA_capacity-Original_Data'!I$3:I$1699,MATCH(CHP_check_original_data!$I14,'PROTRA_capacity-Original_Data'!$F$3:$F$1699,0))=0),"elec 0, heat not",
IF(AND(INDEX('PROTRA_capacity-Original_Data'!I$3:I$1699,MATCH(CHP_check_original_data!$I14,'PROTRA_capacity-Original_Data'!$F$3:$F$1699,0))&lt;&gt;0,INDEX('PROTRA_capacity-Original_Data'!I$3:I$1699,MATCH(CHP_check_original_data!$H14,'PROTRA_capacity-Original_Data'!$F$3:$F$1699,0))=0),"heat 0, elec not",
IF(AND(INDEX('PROTRA_capacity-Original_Data'!I$3:I$1699,MATCH(CHP_check_original_data!$I14,'PROTRA_capacity-Original_Data'!$F$3:$F$1699,0))=0,INDEX('PROTRA_capacity-Original_Data'!I$3:I$1699,MATCH(CHP_check_original_data!$H14,'PROTRA_capacity-Original_Data'!$F$3:$F$1699,0))=0),"",
INDEX('PROTRA_capacity-Original_Data'!I$3:I$1699,MATCH(CHP_check_original_data!$H14,'PROTRA_capacity-Original_Data'!$F$3:$F$1699,0))/INDEX('PROTRA_capacity-Original_Data'!I$3:I$1699,MATCH(CHP_check_original_data!$I14,'PROTRA_capacity-Original_Data'!$F$3:$F$1699,0))
)))</f>
        <v/>
      </c>
      <c r="M14" s="16" t="str">
        <f>IF(AND(INDEX('PROTRA_capacity-Original_Data'!J$3:J$1699,MATCH(CHP_check_original_data!$H14,'PROTRA_capacity-Original_Data'!$F$3:$F$1699,0))&lt;&gt;0,INDEX('PROTRA_capacity-Original_Data'!J$3:J$1699,MATCH(CHP_check_original_data!$I14,'PROTRA_capacity-Original_Data'!$F$3:$F$1699,0))=0),"elec 0, heat not",
IF(AND(INDEX('PROTRA_capacity-Original_Data'!J$3:J$1699,MATCH(CHP_check_original_data!$I14,'PROTRA_capacity-Original_Data'!$F$3:$F$1699,0))&lt;&gt;0,INDEX('PROTRA_capacity-Original_Data'!J$3:J$1699,MATCH(CHP_check_original_data!$H14,'PROTRA_capacity-Original_Data'!$F$3:$F$1699,0))=0),"heat 0, elec not",
IF(AND(INDEX('PROTRA_capacity-Original_Data'!J$3:J$1699,MATCH(CHP_check_original_data!$I14,'PROTRA_capacity-Original_Data'!$F$3:$F$1699,0))=0,INDEX('PROTRA_capacity-Original_Data'!J$3:J$1699,MATCH(CHP_check_original_data!$H14,'PROTRA_capacity-Original_Data'!$F$3:$F$1699,0))=0),"",
INDEX('PROTRA_capacity-Original_Data'!J$3:J$1699,MATCH(CHP_check_original_data!$H14,'PROTRA_capacity-Original_Data'!$F$3:$F$1699,0))/INDEX('PROTRA_capacity-Original_Data'!J$3:J$1699,MATCH(CHP_check_original_data!$I14,'PROTRA_capacity-Original_Data'!$F$3:$F$1699,0))
)))</f>
        <v/>
      </c>
      <c r="N14" s="16" t="str">
        <f>IF(AND(INDEX('PROTRA_capacity-Original_Data'!K$3:K$1699,MATCH(CHP_check_original_data!$H14,'PROTRA_capacity-Original_Data'!$F$3:$F$1699,0))&lt;&gt;0,INDEX('PROTRA_capacity-Original_Data'!K$3:K$1699,MATCH(CHP_check_original_data!$I14,'PROTRA_capacity-Original_Data'!$F$3:$F$1699,0))=0),"elec 0, heat not",
IF(AND(INDEX('PROTRA_capacity-Original_Data'!K$3:K$1699,MATCH(CHP_check_original_data!$I14,'PROTRA_capacity-Original_Data'!$F$3:$F$1699,0))&lt;&gt;0,INDEX('PROTRA_capacity-Original_Data'!K$3:K$1699,MATCH(CHP_check_original_data!$H14,'PROTRA_capacity-Original_Data'!$F$3:$F$1699,0))=0),"heat 0, elec not",
IF(AND(INDEX('PROTRA_capacity-Original_Data'!K$3:K$1699,MATCH(CHP_check_original_data!$I14,'PROTRA_capacity-Original_Data'!$F$3:$F$1699,0))=0,INDEX('PROTRA_capacity-Original_Data'!K$3:K$1699,MATCH(CHP_check_original_data!$H14,'PROTRA_capacity-Original_Data'!$F$3:$F$1699,0))=0),"",
INDEX('PROTRA_capacity-Original_Data'!K$3:K$1699,MATCH(CHP_check_original_data!$H14,'PROTRA_capacity-Original_Data'!$F$3:$F$1699,0))/INDEX('PROTRA_capacity-Original_Data'!K$3:K$1699,MATCH(CHP_check_original_data!$I14,'PROTRA_capacity-Original_Data'!$F$3:$F$1699,0))
)))</f>
        <v/>
      </c>
      <c r="O14" s="16" t="str">
        <f>IF(AND(INDEX('PROTRA_capacity-Original_Data'!L$3:L$1699,MATCH(CHP_check_original_data!$H14,'PROTRA_capacity-Original_Data'!$F$3:$F$1699,0))&lt;&gt;0,INDEX('PROTRA_capacity-Original_Data'!L$3:L$1699,MATCH(CHP_check_original_data!$I14,'PROTRA_capacity-Original_Data'!$F$3:$F$1699,0))=0),"elec 0, heat not",
IF(AND(INDEX('PROTRA_capacity-Original_Data'!L$3:L$1699,MATCH(CHP_check_original_data!$I14,'PROTRA_capacity-Original_Data'!$F$3:$F$1699,0))&lt;&gt;0,INDEX('PROTRA_capacity-Original_Data'!L$3:L$1699,MATCH(CHP_check_original_data!$H14,'PROTRA_capacity-Original_Data'!$F$3:$F$1699,0))=0),"heat 0, elec not",
IF(AND(INDEX('PROTRA_capacity-Original_Data'!L$3:L$1699,MATCH(CHP_check_original_data!$I14,'PROTRA_capacity-Original_Data'!$F$3:$F$1699,0))=0,INDEX('PROTRA_capacity-Original_Data'!L$3:L$1699,MATCH(CHP_check_original_data!$H14,'PROTRA_capacity-Original_Data'!$F$3:$F$1699,0))=0),"",
INDEX('PROTRA_capacity-Original_Data'!L$3:L$1699,MATCH(CHP_check_original_data!$H14,'PROTRA_capacity-Original_Data'!$F$3:$F$1699,0))/INDEX('PROTRA_capacity-Original_Data'!L$3:L$1699,MATCH(CHP_check_original_data!$I14,'PROTRA_capacity-Original_Data'!$F$3:$F$1699,0))
)))</f>
        <v/>
      </c>
      <c r="P14" s="16" t="str">
        <f>IF(AND(INDEX('PROTRA_capacity-Original_Data'!M$3:M$1699,MATCH(CHP_check_original_data!$H14,'PROTRA_capacity-Original_Data'!$F$3:$F$1699,0))&lt;&gt;0,INDEX('PROTRA_capacity-Original_Data'!M$3:M$1699,MATCH(CHP_check_original_data!$I14,'PROTRA_capacity-Original_Data'!$F$3:$F$1699,0))=0),"elec 0, heat not",
IF(AND(INDEX('PROTRA_capacity-Original_Data'!M$3:M$1699,MATCH(CHP_check_original_data!$I14,'PROTRA_capacity-Original_Data'!$F$3:$F$1699,0))&lt;&gt;0,INDEX('PROTRA_capacity-Original_Data'!M$3:M$1699,MATCH(CHP_check_original_data!$H14,'PROTRA_capacity-Original_Data'!$F$3:$F$1699,0))=0),"heat 0, elec not",
IF(AND(INDEX('PROTRA_capacity-Original_Data'!M$3:M$1699,MATCH(CHP_check_original_data!$I14,'PROTRA_capacity-Original_Data'!$F$3:$F$1699,0))=0,INDEX('PROTRA_capacity-Original_Data'!M$3:M$1699,MATCH(CHP_check_original_data!$H14,'PROTRA_capacity-Original_Data'!$F$3:$F$1699,0))=0),"",
INDEX('PROTRA_capacity-Original_Data'!M$3:M$1699,MATCH(CHP_check_original_data!$H14,'PROTRA_capacity-Original_Data'!$F$3:$F$1699,0))/INDEX('PROTRA_capacity-Original_Data'!M$3:M$1699,MATCH(CHP_check_original_data!$I14,'PROTRA_capacity-Original_Data'!$F$3:$F$1699,0))
)))</f>
        <v/>
      </c>
      <c r="Q14" s="16" t="str">
        <f>IF(AND(INDEX('PROTRA_capacity-Original_Data'!N$3:N$1699,MATCH(CHP_check_original_data!$H14,'PROTRA_capacity-Original_Data'!$F$3:$F$1699,0))&lt;&gt;0,INDEX('PROTRA_capacity-Original_Data'!N$3:N$1699,MATCH(CHP_check_original_data!$I14,'PROTRA_capacity-Original_Data'!$F$3:$F$1699,0))=0),"elec 0, heat not",
IF(AND(INDEX('PROTRA_capacity-Original_Data'!N$3:N$1699,MATCH(CHP_check_original_data!$I14,'PROTRA_capacity-Original_Data'!$F$3:$F$1699,0))&lt;&gt;0,INDEX('PROTRA_capacity-Original_Data'!N$3:N$1699,MATCH(CHP_check_original_data!$H14,'PROTRA_capacity-Original_Data'!$F$3:$F$1699,0))=0),"heat 0, elec not",
IF(AND(INDEX('PROTRA_capacity-Original_Data'!N$3:N$1699,MATCH(CHP_check_original_data!$I14,'PROTRA_capacity-Original_Data'!$F$3:$F$1699,0))=0,INDEX('PROTRA_capacity-Original_Data'!N$3:N$1699,MATCH(CHP_check_original_data!$H14,'PROTRA_capacity-Original_Data'!$F$3:$F$1699,0))=0),"",
INDEX('PROTRA_capacity-Original_Data'!N$3:N$1699,MATCH(CHP_check_original_data!$H14,'PROTRA_capacity-Original_Data'!$F$3:$F$1699,0))/INDEX('PROTRA_capacity-Original_Data'!N$3:N$1699,MATCH(CHP_check_original_data!$I14,'PROTRA_capacity-Original_Data'!$F$3:$F$1699,0))
)))</f>
        <v/>
      </c>
      <c r="R14" s="16" t="str">
        <f>IF(AND(INDEX('PROTRA_capacity-Original_Data'!O$3:O$1699,MATCH(CHP_check_original_data!$H14,'PROTRA_capacity-Original_Data'!$F$3:$F$1699,0))&lt;&gt;0,INDEX('PROTRA_capacity-Original_Data'!O$3:O$1699,MATCH(CHP_check_original_data!$I14,'PROTRA_capacity-Original_Data'!$F$3:$F$1699,0))=0),"elec 0, heat not",
IF(AND(INDEX('PROTRA_capacity-Original_Data'!O$3:O$1699,MATCH(CHP_check_original_data!$I14,'PROTRA_capacity-Original_Data'!$F$3:$F$1699,0))&lt;&gt;0,INDEX('PROTRA_capacity-Original_Data'!O$3:O$1699,MATCH(CHP_check_original_data!$H14,'PROTRA_capacity-Original_Data'!$F$3:$F$1699,0))=0),"heat 0, elec not",
IF(AND(INDEX('PROTRA_capacity-Original_Data'!O$3:O$1699,MATCH(CHP_check_original_data!$I14,'PROTRA_capacity-Original_Data'!$F$3:$F$1699,0))=0,INDEX('PROTRA_capacity-Original_Data'!O$3:O$1699,MATCH(CHP_check_original_data!$H14,'PROTRA_capacity-Original_Data'!$F$3:$F$1699,0))=0),"",
INDEX('PROTRA_capacity-Original_Data'!O$3:O$1699,MATCH(CHP_check_original_data!$H14,'PROTRA_capacity-Original_Data'!$F$3:$F$1699,0))/INDEX('PROTRA_capacity-Original_Data'!O$3:O$1699,MATCH(CHP_check_original_data!$I14,'PROTRA_capacity-Original_Data'!$F$3:$F$1699,0))
)))</f>
        <v/>
      </c>
      <c r="S14" s="16" t="str">
        <f>IF(AND(INDEX('PROTRA_capacity-Original_Data'!P$3:P$1699,MATCH(CHP_check_original_data!$H14,'PROTRA_capacity-Original_Data'!$F$3:$F$1699,0))&lt;&gt;0,INDEX('PROTRA_capacity-Original_Data'!P$3:P$1699,MATCH(CHP_check_original_data!$I14,'PROTRA_capacity-Original_Data'!$F$3:$F$1699,0))=0),"elec 0, heat not",
IF(AND(INDEX('PROTRA_capacity-Original_Data'!P$3:P$1699,MATCH(CHP_check_original_data!$I14,'PROTRA_capacity-Original_Data'!$F$3:$F$1699,0))&lt;&gt;0,INDEX('PROTRA_capacity-Original_Data'!P$3:P$1699,MATCH(CHP_check_original_data!$H14,'PROTRA_capacity-Original_Data'!$F$3:$F$1699,0))=0),"heat 0, elec not",
IF(AND(INDEX('PROTRA_capacity-Original_Data'!P$3:P$1699,MATCH(CHP_check_original_data!$I14,'PROTRA_capacity-Original_Data'!$F$3:$F$1699,0))=0,INDEX('PROTRA_capacity-Original_Data'!P$3:P$1699,MATCH(CHP_check_original_data!$H14,'PROTRA_capacity-Original_Data'!$F$3:$F$1699,0))=0),"",
INDEX('PROTRA_capacity-Original_Data'!P$3:P$1699,MATCH(CHP_check_original_data!$H14,'PROTRA_capacity-Original_Data'!$F$3:$F$1699,0))/INDEX('PROTRA_capacity-Original_Data'!P$3:P$1699,MATCH(CHP_check_original_data!$I14,'PROTRA_capacity-Original_Data'!$F$3:$F$1699,0))
)))</f>
        <v/>
      </c>
      <c r="T14" s="16" t="str">
        <f>IF(AND(INDEX('PROTRA_capacity-Original_Data'!Q$3:Q$1699,MATCH(CHP_check_original_data!$H14,'PROTRA_capacity-Original_Data'!$F$3:$F$1699,0))&lt;&gt;0,INDEX('PROTRA_capacity-Original_Data'!Q$3:Q$1699,MATCH(CHP_check_original_data!$I14,'PROTRA_capacity-Original_Data'!$F$3:$F$1699,0))=0),"elec 0, heat not",
IF(AND(INDEX('PROTRA_capacity-Original_Data'!Q$3:Q$1699,MATCH(CHP_check_original_data!$I14,'PROTRA_capacity-Original_Data'!$F$3:$F$1699,0))&lt;&gt;0,INDEX('PROTRA_capacity-Original_Data'!Q$3:Q$1699,MATCH(CHP_check_original_data!$H14,'PROTRA_capacity-Original_Data'!$F$3:$F$1699,0))=0),"heat 0, elec not",
IF(AND(INDEX('PROTRA_capacity-Original_Data'!Q$3:Q$1699,MATCH(CHP_check_original_data!$I14,'PROTRA_capacity-Original_Data'!$F$3:$F$1699,0))=0,INDEX('PROTRA_capacity-Original_Data'!Q$3:Q$1699,MATCH(CHP_check_original_data!$H14,'PROTRA_capacity-Original_Data'!$F$3:$F$1699,0))=0),"",
INDEX('PROTRA_capacity-Original_Data'!Q$3:Q$1699,MATCH(CHP_check_original_data!$H14,'PROTRA_capacity-Original_Data'!$F$3:$F$1699,0))/INDEX('PROTRA_capacity-Original_Data'!Q$3:Q$1699,MATCH(CHP_check_original_data!$I14,'PROTRA_capacity-Original_Data'!$F$3:$F$1699,0))
)))</f>
        <v/>
      </c>
      <c r="U14" s="16" t="str">
        <f>IF(AND(INDEX('PROTRA_capacity-Original_Data'!R$3:R$1699,MATCH(CHP_check_original_data!$H14,'PROTRA_capacity-Original_Data'!$F$3:$F$1699,0))&lt;&gt;0,INDEX('PROTRA_capacity-Original_Data'!R$3:R$1699,MATCH(CHP_check_original_data!$I14,'PROTRA_capacity-Original_Data'!$F$3:$F$1699,0))=0),"elec 0, heat not",
IF(AND(INDEX('PROTRA_capacity-Original_Data'!R$3:R$1699,MATCH(CHP_check_original_data!$I14,'PROTRA_capacity-Original_Data'!$F$3:$F$1699,0))&lt;&gt;0,INDEX('PROTRA_capacity-Original_Data'!R$3:R$1699,MATCH(CHP_check_original_data!$H14,'PROTRA_capacity-Original_Data'!$F$3:$F$1699,0))=0),"heat 0, elec not",
IF(AND(INDEX('PROTRA_capacity-Original_Data'!R$3:R$1699,MATCH(CHP_check_original_data!$I14,'PROTRA_capacity-Original_Data'!$F$3:$F$1699,0))=0,INDEX('PROTRA_capacity-Original_Data'!R$3:R$1699,MATCH(CHP_check_original_data!$H14,'PROTRA_capacity-Original_Data'!$F$3:$F$1699,0))=0),"",
INDEX('PROTRA_capacity-Original_Data'!R$3:R$1699,MATCH(CHP_check_original_data!$H14,'PROTRA_capacity-Original_Data'!$F$3:$F$1699,0))/INDEX('PROTRA_capacity-Original_Data'!R$3:R$1699,MATCH(CHP_check_original_data!$I14,'PROTRA_capacity-Original_Data'!$F$3:$F$1699,0))
)))</f>
        <v/>
      </c>
      <c r="V14" s="16" t="str">
        <f>IF(AND(INDEX('PROTRA_capacity-Original_Data'!S$3:S$1699,MATCH(CHP_check_original_data!$H14,'PROTRA_capacity-Original_Data'!$F$3:$F$1699,0))&lt;&gt;0,INDEX('PROTRA_capacity-Original_Data'!S$3:S$1699,MATCH(CHP_check_original_data!$I14,'PROTRA_capacity-Original_Data'!$F$3:$F$1699,0))=0),"elec 0, heat not",
IF(AND(INDEX('PROTRA_capacity-Original_Data'!S$3:S$1699,MATCH(CHP_check_original_data!$I14,'PROTRA_capacity-Original_Data'!$F$3:$F$1699,0))&lt;&gt;0,INDEX('PROTRA_capacity-Original_Data'!S$3:S$1699,MATCH(CHP_check_original_data!$H14,'PROTRA_capacity-Original_Data'!$F$3:$F$1699,0))=0),"heat 0, elec not",
IF(AND(INDEX('PROTRA_capacity-Original_Data'!S$3:S$1699,MATCH(CHP_check_original_data!$I14,'PROTRA_capacity-Original_Data'!$F$3:$F$1699,0))=0,INDEX('PROTRA_capacity-Original_Data'!S$3:S$1699,MATCH(CHP_check_original_data!$H14,'PROTRA_capacity-Original_Data'!$F$3:$F$1699,0))=0),"",
INDEX('PROTRA_capacity-Original_Data'!S$3:S$1699,MATCH(CHP_check_original_data!$H14,'PROTRA_capacity-Original_Data'!$F$3:$F$1699,0))/INDEX('PROTRA_capacity-Original_Data'!S$3:S$1699,MATCH(CHP_check_original_data!$I14,'PROTRA_capacity-Original_Data'!$F$3:$F$1699,0))
)))</f>
        <v/>
      </c>
      <c r="W14" s="16" t="str">
        <f>IF(AND(INDEX('PROTRA_capacity-Original_Data'!T$3:T$1699,MATCH(CHP_check_original_data!$H14,'PROTRA_capacity-Original_Data'!$F$3:$F$1699,0))&lt;&gt;0,INDEX('PROTRA_capacity-Original_Data'!T$3:T$1699,MATCH(CHP_check_original_data!$I14,'PROTRA_capacity-Original_Data'!$F$3:$F$1699,0))=0),"elec 0, heat not",
IF(AND(INDEX('PROTRA_capacity-Original_Data'!T$3:T$1699,MATCH(CHP_check_original_data!$I14,'PROTRA_capacity-Original_Data'!$F$3:$F$1699,0))&lt;&gt;0,INDEX('PROTRA_capacity-Original_Data'!T$3:T$1699,MATCH(CHP_check_original_data!$H14,'PROTRA_capacity-Original_Data'!$F$3:$F$1699,0))=0),"heat 0, elec not",
IF(AND(INDEX('PROTRA_capacity-Original_Data'!T$3:T$1699,MATCH(CHP_check_original_data!$I14,'PROTRA_capacity-Original_Data'!$F$3:$F$1699,0))=0,INDEX('PROTRA_capacity-Original_Data'!T$3:T$1699,MATCH(CHP_check_original_data!$H14,'PROTRA_capacity-Original_Data'!$F$3:$F$1699,0))=0),"",
INDEX('PROTRA_capacity-Original_Data'!T$3:T$1699,MATCH(CHP_check_original_data!$H14,'PROTRA_capacity-Original_Data'!$F$3:$F$1699,0))/INDEX('PROTRA_capacity-Original_Data'!T$3:T$1699,MATCH(CHP_check_original_data!$I14,'PROTRA_capacity-Original_Data'!$F$3:$F$1699,0))
)))</f>
        <v/>
      </c>
      <c r="X14" s="16" t="str">
        <f>IF(AND(INDEX('PROTRA_capacity-Original_Data'!U$3:U$1699,MATCH(CHP_check_original_data!$H14,'PROTRA_capacity-Original_Data'!$F$3:$F$1699,0))&lt;&gt;0,INDEX('PROTRA_capacity-Original_Data'!U$3:U$1699,MATCH(CHP_check_original_data!$I14,'PROTRA_capacity-Original_Data'!$F$3:$F$1699,0))=0),"elec 0, heat not",
IF(AND(INDEX('PROTRA_capacity-Original_Data'!U$3:U$1699,MATCH(CHP_check_original_data!$I14,'PROTRA_capacity-Original_Data'!$F$3:$F$1699,0))&lt;&gt;0,INDEX('PROTRA_capacity-Original_Data'!U$3:U$1699,MATCH(CHP_check_original_data!$H14,'PROTRA_capacity-Original_Data'!$F$3:$F$1699,0))=0),"heat 0, elec not",
IF(AND(INDEX('PROTRA_capacity-Original_Data'!U$3:U$1699,MATCH(CHP_check_original_data!$I14,'PROTRA_capacity-Original_Data'!$F$3:$F$1699,0))=0,INDEX('PROTRA_capacity-Original_Data'!U$3:U$1699,MATCH(CHP_check_original_data!$H14,'PROTRA_capacity-Original_Data'!$F$3:$F$1699,0))=0),"",
INDEX('PROTRA_capacity-Original_Data'!U$3:U$1699,MATCH(CHP_check_original_data!$H14,'PROTRA_capacity-Original_Data'!$F$3:$F$1699,0))/INDEX('PROTRA_capacity-Original_Data'!U$3:U$1699,MATCH(CHP_check_original_data!$I14,'PROTRA_capacity-Original_Data'!$F$3:$F$1699,0))
)))</f>
        <v/>
      </c>
      <c r="Y14" s="16" t="str">
        <f>IF(AND(INDEX('PROTRA_capacity-Original_Data'!V$3:V$1699,MATCH(CHP_check_original_data!$H14,'PROTRA_capacity-Original_Data'!$F$3:$F$1699,0))&lt;&gt;0,INDEX('PROTRA_capacity-Original_Data'!V$3:V$1699,MATCH(CHP_check_original_data!$I14,'PROTRA_capacity-Original_Data'!$F$3:$F$1699,0))=0),"elec 0, heat not",
IF(AND(INDEX('PROTRA_capacity-Original_Data'!V$3:V$1699,MATCH(CHP_check_original_data!$I14,'PROTRA_capacity-Original_Data'!$F$3:$F$1699,0))&lt;&gt;0,INDEX('PROTRA_capacity-Original_Data'!V$3:V$1699,MATCH(CHP_check_original_data!$H14,'PROTRA_capacity-Original_Data'!$F$3:$F$1699,0))=0),"heat 0, elec not",
IF(AND(INDEX('PROTRA_capacity-Original_Data'!V$3:V$1699,MATCH(CHP_check_original_data!$I14,'PROTRA_capacity-Original_Data'!$F$3:$F$1699,0))=0,INDEX('PROTRA_capacity-Original_Data'!V$3:V$1699,MATCH(CHP_check_original_data!$H14,'PROTRA_capacity-Original_Data'!$F$3:$F$1699,0))=0),"",
INDEX('PROTRA_capacity-Original_Data'!V$3:V$1699,MATCH(CHP_check_original_data!$H14,'PROTRA_capacity-Original_Data'!$F$3:$F$1699,0))/INDEX('PROTRA_capacity-Original_Data'!V$3:V$1699,MATCH(CHP_check_original_data!$I14,'PROTRA_capacity-Original_Data'!$F$3:$F$1699,0))
)))</f>
        <v/>
      </c>
    </row>
    <row r="15" spans="1:25" x14ac:dyDescent="0.35">
      <c r="A15" t="s">
        <v>72</v>
      </c>
      <c r="B15" t="s">
        <v>41</v>
      </c>
      <c r="C15" t="str">
        <f t="shared" si="0"/>
        <v>EASOC_TO_heat</v>
      </c>
      <c r="D15" t="str">
        <f t="shared" si="1"/>
        <v>PROTRA_CHP_HP_I</v>
      </c>
      <c r="E15" t="s">
        <v>2</v>
      </c>
      <c r="F15" t="str">
        <f t="shared" si="2"/>
        <v>CHP</v>
      </c>
      <c r="G15" t="str">
        <f t="shared" si="3"/>
        <v>mal</v>
      </c>
      <c r="H15" t="str">
        <f t="shared" si="4"/>
        <v>EASOCTO_heatPROTRA_CHP_geothermal</v>
      </c>
      <c r="I15" t="str">
        <f t="shared" si="5"/>
        <v>EASOCTO_elecPROTRA_CHP_geothermal</v>
      </c>
      <c r="J15" s="16" t="str">
        <f>IF(AND(INDEX('PROTRA_capacity-Original_Data'!G$3:G$1699,MATCH(CHP_check_original_data!$H15,'PROTRA_capacity-Original_Data'!$F$3:$F$1699,0))&lt;&gt;0,INDEX('PROTRA_capacity-Original_Data'!G$3:G$1699,MATCH(CHP_check_original_data!$I15,'PROTRA_capacity-Original_Data'!$F$3:$F$1699,0))=0),"elec 0, heat not",
IF(AND(INDEX('PROTRA_capacity-Original_Data'!G$3:G$1699,MATCH(CHP_check_original_data!$I15,'PROTRA_capacity-Original_Data'!$F$3:$F$1699,0))&lt;&gt;0,INDEX('PROTRA_capacity-Original_Data'!G$3:G$1699,MATCH(CHP_check_original_data!$H15,'PROTRA_capacity-Original_Data'!$F$3:$F$1699,0))=0),"heat 0, elec not",
IF(AND(INDEX('PROTRA_capacity-Original_Data'!G$3:G$1699,MATCH(CHP_check_original_data!$I15,'PROTRA_capacity-Original_Data'!$F$3:$F$1699,0))=0,INDEX('PROTRA_capacity-Original_Data'!G$3:G$1699,MATCH(CHP_check_original_data!$H15,'PROTRA_capacity-Original_Data'!$F$3:$F$1699,0))=0),"",
INDEX('PROTRA_capacity-Original_Data'!G$3:G$1699,MATCH(CHP_check_original_data!$H15,'PROTRA_capacity-Original_Data'!$F$3:$F$1699,0))/INDEX('PROTRA_capacity-Original_Data'!G$3:G$1699,MATCH(CHP_check_original_data!$I15,'PROTRA_capacity-Original_Data'!$F$3:$F$1699,0))
)))</f>
        <v>heat 0, elec not</v>
      </c>
      <c r="K15" s="16" t="str">
        <f>IF(AND(INDEX('PROTRA_capacity-Original_Data'!H$3:H$1699,MATCH(CHP_check_original_data!$H15,'PROTRA_capacity-Original_Data'!$F$3:$F$1699,0))&lt;&gt;0,INDEX('PROTRA_capacity-Original_Data'!H$3:H$1699,MATCH(CHP_check_original_data!$I15,'PROTRA_capacity-Original_Data'!$F$3:$F$1699,0))=0),"elec 0, heat not",
IF(AND(INDEX('PROTRA_capacity-Original_Data'!H$3:H$1699,MATCH(CHP_check_original_data!$I15,'PROTRA_capacity-Original_Data'!$F$3:$F$1699,0))&lt;&gt;0,INDEX('PROTRA_capacity-Original_Data'!H$3:H$1699,MATCH(CHP_check_original_data!$H15,'PROTRA_capacity-Original_Data'!$F$3:$F$1699,0))=0),"heat 0, elec not",
IF(AND(INDEX('PROTRA_capacity-Original_Data'!H$3:H$1699,MATCH(CHP_check_original_data!$I15,'PROTRA_capacity-Original_Data'!$F$3:$F$1699,0))=0,INDEX('PROTRA_capacity-Original_Data'!H$3:H$1699,MATCH(CHP_check_original_data!$H15,'PROTRA_capacity-Original_Data'!$F$3:$F$1699,0))=0),"",
INDEX('PROTRA_capacity-Original_Data'!H$3:H$1699,MATCH(CHP_check_original_data!$H15,'PROTRA_capacity-Original_Data'!$F$3:$F$1699,0))/INDEX('PROTRA_capacity-Original_Data'!H$3:H$1699,MATCH(CHP_check_original_data!$I15,'PROTRA_capacity-Original_Data'!$F$3:$F$1699,0))
)))</f>
        <v>heat 0, elec not</v>
      </c>
      <c r="L15" s="16" t="str">
        <f>IF(AND(INDEX('PROTRA_capacity-Original_Data'!I$3:I$1699,MATCH(CHP_check_original_data!$H15,'PROTRA_capacity-Original_Data'!$F$3:$F$1699,0))&lt;&gt;0,INDEX('PROTRA_capacity-Original_Data'!I$3:I$1699,MATCH(CHP_check_original_data!$I15,'PROTRA_capacity-Original_Data'!$F$3:$F$1699,0))=0),"elec 0, heat not",
IF(AND(INDEX('PROTRA_capacity-Original_Data'!I$3:I$1699,MATCH(CHP_check_original_data!$I15,'PROTRA_capacity-Original_Data'!$F$3:$F$1699,0))&lt;&gt;0,INDEX('PROTRA_capacity-Original_Data'!I$3:I$1699,MATCH(CHP_check_original_data!$H15,'PROTRA_capacity-Original_Data'!$F$3:$F$1699,0))=0),"heat 0, elec not",
IF(AND(INDEX('PROTRA_capacity-Original_Data'!I$3:I$1699,MATCH(CHP_check_original_data!$I15,'PROTRA_capacity-Original_Data'!$F$3:$F$1699,0))=0,INDEX('PROTRA_capacity-Original_Data'!I$3:I$1699,MATCH(CHP_check_original_data!$H15,'PROTRA_capacity-Original_Data'!$F$3:$F$1699,0))=0),"",
INDEX('PROTRA_capacity-Original_Data'!I$3:I$1699,MATCH(CHP_check_original_data!$H15,'PROTRA_capacity-Original_Data'!$F$3:$F$1699,0))/INDEX('PROTRA_capacity-Original_Data'!I$3:I$1699,MATCH(CHP_check_original_data!$I15,'PROTRA_capacity-Original_Data'!$F$3:$F$1699,0))
)))</f>
        <v>heat 0, elec not</v>
      </c>
      <c r="M15" s="16" t="str">
        <f>IF(AND(INDEX('PROTRA_capacity-Original_Data'!J$3:J$1699,MATCH(CHP_check_original_data!$H15,'PROTRA_capacity-Original_Data'!$F$3:$F$1699,0))&lt;&gt;0,INDEX('PROTRA_capacity-Original_Data'!J$3:J$1699,MATCH(CHP_check_original_data!$I15,'PROTRA_capacity-Original_Data'!$F$3:$F$1699,0))=0),"elec 0, heat not",
IF(AND(INDEX('PROTRA_capacity-Original_Data'!J$3:J$1699,MATCH(CHP_check_original_data!$I15,'PROTRA_capacity-Original_Data'!$F$3:$F$1699,0))&lt;&gt;0,INDEX('PROTRA_capacity-Original_Data'!J$3:J$1699,MATCH(CHP_check_original_data!$H15,'PROTRA_capacity-Original_Data'!$F$3:$F$1699,0))=0),"heat 0, elec not",
IF(AND(INDEX('PROTRA_capacity-Original_Data'!J$3:J$1699,MATCH(CHP_check_original_data!$I15,'PROTRA_capacity-Original_Data'!$F$3:$F$1699,0))=0,INDEX('PROTRA_capacity-Original_Data'!J$3:J$1699,MATCH(CHP_check_original_data!$H15,'PROTRA_capacity-Original_Data'!$F$3:$F$1699,0))=0),"",
INDEX('PROTRA_capacity-Original_Data'!J$3:J$1699,MATCH(CHP_check_original_data!$H15,'PROTRA_capacity-Original_Data'!$F$3:$F$1699,0))/INDEX('PROTRA_capacity-Original_Data'!J$3:J$1699,MATCH(CHP_check_original_data!$I15,'PROTRA_capacity-Original_Data'!$F$3:$F$1699,0))
)))</f>
        <v>heat 0, elec not</v>
      </c>
      <c r="N15" s="16" t="str">
        <f>IF(AND(INDEX('PROTRA_capacity-Original_Data'!K$3:K$1699,MATCH(CHP_check_original_data!$H15,'PROTRA_capacity-Original_Data'!$F$3:$F$1699,0))&lt;&gt;0,INDEX('PROTRA_capacity-Original_Data'!K$3:K$1699,MATCH(CHP_check_original_data!$I15,'PROTRA_capacity-Original_Data'!$F$3:$F$1699,0))=0),"elec 0, heat not",
IF(AND(INDEX('PROTRA_capacity-Original_Data'!K$3:K$1699,MATCH(CHP_check_original_data!$I15,'PROTRA_capacity-Original_Data'!$F$3:$F$1699,0))&lt;&gt;0,INDEX('PROTRA_capacity-Original_Data'!K$3:K$1699,MATCH(CHP_check_original_data!$H15,'PROTRA_capacity-Original_Data'!$F$3:$F$1699,0))=0),"heat 0, elec not",
IF(AND(INDEX('PROTRA_capacity-Original_Data'!K$3:K$1699,MATCH(CHP_check_original_data!$I15,'PROTRA_capacity-Original_Data'!$F$3:$F$1699,0))=0,INDEX('PROTRA_capacity-Original_Data'!K$3:K$1699,MATCH(CHP_check_original_data!$H15,'PROTRA_capacity-Original_Data'!$F$3:$F$1699,0))=0),"",
INDEX('PROTRA_capacity-Original_Data'!K$3:K$1699,MATCH(CHP_check_original_data!$H15,'PROTRA_capacity-Original_Data'!$F$3:$F$1699,0))/INDEX('PROTRA_capacity-Original_Data'!K$3:K$1699,MATCH(CHP_check_original_data!$I15,'PROTRA_capacity-Original_Data'!$F$3:$F$1699,0))
)))</f>
        <v>heat 0, elec not</v>
      </c>
      <c r="O15" s="16" t="str">
        <f>IF(AND(INDEX('PROTRA_capacity-Original_Data'!L$3:L$1699,MATCH(CHP_check_original_data!$H15,'PROTRA_capacity-Original_Data'!$F$3:$F$1699,0))&lt;&gt;0,INDEX('PROTRA_capacity-Original_Data'!L$3:L$1699,MATCH(CHP_check_original_data!$I15,'PROTRA_capacity-Original_Data'!$F$3:$F$1699,0))=0),"elec 0, heat not",
IF(AND(INDEX('PROTRA_capacity-Original_Data'!L$3:L$1699,MATCH(CHP_check_original_data!$I15,'PROTRA_capacity-Original_Data'!$F$3:$F$1699,0))&lt;&gt;0,INDEX('PROTRA_capacity-Original_Data'!L$3:L$1699,MATCH(CHP_check_original_data!$H15,'PROTRA_capacity-Original_Data'!$F$3:$F$1699,0))=0),"heat 0, elec not",
IF(AND(INDEX('PROTRA_capacity-Original_Data'!L$3:L$1699,MATCH(CHP_check_original_data!$I15,'PROTRA_capacity-Original_Data'!$F$3:$F$1699,0))=0,INDEX('PROTRA_capacity-Original_Data'!L$3:L$1699,MATCH(CHP_check_original_data!$H15,'PROTRA_capacity-Original_Data'!$F$3:$F$1699,0))=0),"",
INDEX('PROTRA_capacity-Original_Data'!L$3:L$1699,MATCH(CHP_check_original_data!$H15,'PROTRA_capacity-Original_Data'!$F$3:$F$1699,0))/INDEX('PROTRA_capacity-Original_Data'!L$3:L$1699,MATCH(CHP_check_original_data!$I15,'PROTRA_capacity-Original_Data'!$F$3:$F$1699,0))
)))</f>
        <v>heat 0, elec not</v>
      </c>
      <c r="P15" s="16" t="str">
        <f>IF(AND(INDEX('PROTRA_capacity-Original_Data'!M$3:M$1699,MATCH(CHP_check_original_data!$H15,'PROTRA_capacity-Original_Data'!$F$3:$F$1699,0))&lt;&gt;0,INDEX('PROTRA_capacity-Original_Data'!M$3:M$1699,MATCH(CHP_check_original_data!$I15,'PROTRA_capacity-Original_Data'!$F$3:$F$1699,0))=0),"elec 0, heat not",
IF(AND(INDEX('PROTRA_capacity-Original_Data'!M$3:M$1699,MATCH(CHP_check_original_data!$I15,'PROTRA_capacity-Original_Data'!$F$3:$F$1699,0))&lt;&gt;0,INDEX('PROTRA_capacity-Original_Data'!M$3:M$1699,MATCH(CHP_check_original_data!$H15,'PROTRA_capacity-Original_Data'!$F$3:$F$1699,0))=0),"heat 0, elec not",
IF(AND(INDEX('PROTRA_capacity-Original_Data'!M$3:M$1699,MATCH(CHP_check_original_data!$I15,'PROTRA_capacity-Original_Data'!$F$3:$F$1699,0))=0,INDEX('PROTRA_capacity-Original_Data'!M$3:M$1699,MATCH(CHP_check_original_data!$H15,'PROTRA_capacity-Original_Data'!$F$3:$F$1699,0))=0),"",
INDEX('PROTRA_capacity-Original_Data'!M$3:M$1699,MATCH(CHP_check_original_data!$H15,'PROTRA_capacity-Original_Data'!$F$3:$F$1699,0))/INDEX('PROTRA_capacity-Original_Data'!M$3:M$1699,MATCH(CHP_check_original_data!$I15,'PROTRA_capacity-Original_Data'!$F$3:$F$1699,0))
)))</f>
        <v>heat 0, elec not</v>
      </c>
      <c r="Q15" s="16" t="str">
        <f>IF(AND(INDEX('PROTRA_capacity-Original_Data'!N$3:N$1699,MATCH(CHP_check_original_data!$H15,'PROTRA_capacity-Original_Data'!$F$3:$F$1699,0))&lt;&gt;0,INDEX('PROTRA_capacity-Original_Data'!N$3:N$1699,MATCH(CHP_check_original_data!$I15,'PROTRA_capacity-Original_Data'!$F$3:$F$1699,0))=0),"elec 0, heat not",
IF(AND(INDEX('PROTRA_capacity-Original_Data'!N$3:N$1699,MATCH(CHP_check_original_data!$I15,'PROTRA_capacity-Original_Data'!$F$3:$F$1699,0))&lt;&gt;0,INDEX('PROTRA_capacity-Original_Data'!N$3:N$1699,MATCH(CHP_check_original_data!$H15,'PROTRA_capacity-Original_Data'!$F$3:$F$1699,0))=0),"heat 0, elec not",
IF(AND(INDEX('PROTRA_capacity-Original_Data'!N$3:N$1699,MATCH(CHP_check_original_data!$I15,'PROTRA_capacity-Original_Data'!$F$3:$F$1699,0))=0,INDEX('PROTRA_capacity-Original_Data'!N$3:N$1699,MATCH(CHP_check_original_data!$H15,'PROTRA_capacity-Original_Data'!$F$3:$F$1699,0))=0),"",
INDEX('PROTRA_capacity-Original_Data'!N$3:N$1699,MATCH(CHP_check_original_data!$H15,'PROTRA_capacity-Original_Data'!$F$3:$F$1699,0))/INDEX('PROTRA_capacity-Original_Data'!N$3:N$1699,MATCH(CHP_check_original_data!$I15,'PROTRA_capacity-Original_Data'!$F$3:$F$1699,0))
)))</f>
        <v>heat 0, elec not</v>
      </c>
      <c r="R15" s="16" t="str">
        <f>IF(AND(INDEX('PROTRA_capacity-Original_Data'!O$3:O$1699,MATCH(CHP_check_original_data!$H15,'PROTRA_capacity-Original_Data'!$F$3:$F$1699,0))&lt;&gt;0,INDEX('PROTRA_capacity-Original_Data'!O$3:O$1699,MATCH(CHP_check_original_data!$I15,'PROTRA_capacity-Original_Data'!$F$3:$F$1699,0))=0),"elec 0, heat not",
IF(AND(INDEX('PROTRA_capacity-Original_Data'!O$3:O$1699,MATCH(CHP_check_original_data!$I15,'PROTRA_capacity-Original_Data'!$F$3:$F$1699,0))&lt;&gt;0,INDEX('PROTRA_capacity-Original_Data'!O$3:O$1699,MATCH(CHP_check_original_data!$H15,'PROTRA_capacity-Original_Data'!$F$3:$F$1699,0))=0),"heat 0, elec not",
IF(AND(INDEX('PROTRA_capacity-Original_Data'!O$3:O$1699,MATCH(CHP_check_original_data!$I15,'PROTRA_capacity-Original_Data'!$F$3:$F$1699,0))=0,INDEX('PROTRA_capacity-Original_Data'!O$3:O$1699,MATCH(CHP_check_original_data!$H15,'PROTRA_capacity-Original_Data'!$F$3:$F$1699,0))=0),"",
INDEX('PROTRA_capacity-Original_Data'!O$3:O$1699,MATCH(CHP_check_original_data!$H15,'PROTRA_capacity-Original_Data'!$F$3:$F$1699,0))/INDEX('PROTRA_capacity-Original_Data'!O$3:O$1699,MATCH(CHP_check_original_data!$I15,'PROTRA_capacity-Original_Data'!$F$3:$F$1699,0))
)))</f>
        <v>heat 0, elec not</v>
      </c>
      <c r="S15" s="16" t="str">
        <f>IF(AND(INDEX('PROTRA_capacity-Original_Data'!P$3:P$1699,MATCH(CHP_check_original_data!$H15,'PROTRA_capacity-Original_Data'!$F$3:$F$1699,0))&lt;&gt;0,INDEX('PROTRA_capacity-Original_Data'!P$3:P$1699,MATCH(CHP_check_original_data!$I15,'PROTRA_capacity-Original_Data'!$F$3:$F$1699,0))=0),"elec 0, heat not",
IF(AND(INDEX('PROTRA_capacity-Original_Data'!P$3:P$1699,MATCH(CHP_check_original_data!$I15,'PROTRA_capacity-Original_Data'!$F$3:$F$1699,0))&lt;&gt;0,INDEX('PROTRA_capacity-Original_Data'!P$3:P$1699,MATCH(CHP_check_original_data!$H15,'PROTRA_capacity-Original_Data'!$F$3:$F$1699,0))=0),"heat 0, elec not",
IF(AND(INDEX('PROTRA_capacity-Original_Data'!P$3:P$1699,MATCH(CHP_check_original_data!$I15,'PROTRA_capacity-Original_Data'!$F$3:$F$1699,0))=0,INDEX('PROTRA_capacity-Original_Data'!P$3:P$1699,MATCH(CHP_check_original_data!$H15,'PROTRA_capacity-Original_Data'!$F$3:$F$1699,0))=0),"",
INDEX('PROTRA_capacity-Original_Data'!P$3:P$1699,MATCH(CHP_check_original_data!$H15,'PROTRA_capacity-Original_Data'!$F$3:$F$1699,0))/INDEX('PROTRA_capacity-Original_Data'!P$3:P$1699,MATCH(CHP_check_original_data!$I15,'PROTRA_capacity-Original_Data'!$F$3:$F$1699,0))
)))</f>
        <v>heat 0, elec not</v>
      </c>
      <c r="T15" s="16" t="str">
        <f>IF(AND(INDEX('PROTRA_capacity-Original_Data'!Q$3:Q$1699,MATCH(CHP_check_original_data!$H15,'PROTRA_capacity-Original_Data'!$F$3:$F$1699,0))&lt;&gt;0,INDEX('PROTRA_capacity-Original_Data'!Q$3:Q$1699,MATCH(CHP_check_original_data!$I15,'PROTRA_capacity-Original_Data'!$F$3:$F$1699,0))=0),"elec 0, heat not",
IF(AND(INDEX('PROTRA_capacity-Original_Data'!Q$3:Q$1699,MATCH(CHP_check_original_data!$I15,'PROTRA_capacity-Original_Data'!$F$3:$F$1699,0))&lt;&gt;0,INDEX('PROTRA_capacity-Original_Data'!Q$3:Q$1699,MATCH(CHP_check_original_data!$H15,'PROTRA_capacity-Original_Data'!$F$3:$F$1699,0))=0),"heat 0, elec not",
IF(AND(INDEX('PROTRA_capacity-Original_Data'!Q$3:Q$1699,MATCH(CHP_check_original_data!$I15,'PROTRA_capacity-Original_Data'!$F$3:$F$1699,0))=0,INDEX('PROTRA_capacity-Original_Data'!Q$3:Q$1699,MATCH(CHP_check_original_data!$H15,'PROTRA_capacity-Original_Data'!$F$3:$F$1699,0))=0),"",
INDEX('PROTRA_capacity-Original_Data'!Q$3:Q$1699,MATCH(CHP_check_original_data!$H15,'PROTRA_capacity-Original_Data'!$F$3:$F$1699,0))/INDEX('PROTRA_capacity-Original_Data'!Q$3:Q$1699,MATCH(CHP_check_original_data!$I15,'PROTRA_capacity-Original_Data'!$F$3:$F$1699,0))
)))</f>
        <v>heat 0, elec not</v>
      </c>
      <c r="U15" s="16" t="str">
        <f>IF(AND(INDEX('PROTRA_capacity-Original_Data'!R$3:R$1699,MATCH(CHP_check_original_data!$H15,'PROTRA_capacity-Original_Data'!$F$3:$F$1699,0))&lt;&gt;0,INDEX('PROTRA_capacity-Original_Data'!R$3:R$1699,MATCH(CHP_check_original_data!$I15,'PROTRA_capacity-Original_Data'!$F$3:$F$1699,0))=0),"elec 0, heat not",
IF(AND(INDEX('PROTRA_capacity-Original_Data'!R$3:R$1699,MATCH(CHP_check_original_data!$I15,'PROTRA_capacity-Original_Data'!$F$3:$F$1699,0))&lt;&gt;0,INDEX('PROTRA_capacity-Original_Data'!R$3:R$1699,MATCH(CHP_check_original_data!$H15,'PROTRA_capacity-Original_Data'!$F$3:$F$1699,0))=0),"heat 0, elec not",
IF(AND(INDEX('PROTRA_capacity-Original_Data'!R$3:R$1699,MATCH(CHP_check_original_data!$I15,'PROTRA_capacity-Original_Data'!$F$3:$F$1699,0))=0,INDEX('PROTRA_capacity-Original_Data'!R$3:R$1699,MATCH(CHP_check_original_data!$H15,'PROTRA_capacity-Original_Data'!$F$3:$F$1699,0))=0),"",
INDEX('PROTRA_capacity-Original_Data'!R$3:R$1699,MATCH(CHP_check_original_data!$H15,'PROTRA_capacity-Original_Data'!$F$3:$F$1699,0))/INDEX('PROTRA_capacity-Original_Data'!R$3:R$1699,MATCH(CHP_check_original_data!$I15,'PROTRA_capacity-Original_Data'!$F$3:$F$1699,0))
)))</f>
        <v>heat 0, elec not</v>
      </c>
      <c r="V15" s="16" t="str">
        <f>IF(AND(INDEX('PROTRA_capacity-Original_Data'!S$3:S$1699,MATCH(CHP_check_original_data!$H15,'PROTRA_capacity-Original_Data'!$F$3:$F$1699,0))&lt;&gt;0,INDEX('PROTRA_capacity-Original_Data'!S$3:S$1699,MATCH(CHP_check_original_data!$I15,'PROTRA_capacity-Original_Data'!$F$3:$F$1699,0))=0),"elec 0, heat not",
IF(AND(INDEX('PROTRA_capacity-Original_Data'!S$3:S$1699,MATCH(CHP_check_original_data!$I15,'PROTRA_capacity-Original_Data'!$F$3:$F$1699,0))&lt;&gt;0,INDEX('PROTRA_capacity-Original_Data'!S$3:S$1699,MATCH(CHP_check_original_data!$H15,'PROTRA_capacity-Original_Data'!$F$3:$F$1699,0))=0),"heat 0, elec not",
IF(AND(INDEX('PROTRA_capacity-Original_Data'!S$3:S$1699,MATCH(CHP_check_original_data!$I15,'PROTRA_capacity-Original_Data'!$F$3:$F$1699,0))=0,INDEX('PROTRA_capacity-Original_Data'!S$3:S$1699,MATCH(CHP_check_original_data!$H15,'PROTRA_capacity-Original_Data'!$F$3:$F$1699,0))=0),"",
INDEX('PROTRA_capacity-Original_Data'!S$3:S$1699,MATCH(CHP_check_original_data!$H15,'PROTRA_capacity-Original_Data'!$F$3:$F$1699,0))/INDEX('PROTRA_capacity-Original_Data'!S$3:S$1699,MATCH(CHP_check_original_data!$I15,'PROTRA_capacity-Original_Data'!$F$3:$F$1699,0))
)))</f>
        <v>heat 0, elec not</v>
      </c>
      <c r="W15" s="16" t="str">
        <f>IF(AND(INDEX('PROTRA_capacity-Original_Data'!T$3:T$1699,MATCH(CHP_check_original_data!$H15,'PROTRA_capacity-Original_Data'!$F$3:$F$1699,0))&lt;&gt;0,INDEX('PROTRA_capacity-Original_Data'!T$3:T$1699,MATCH(CHP_check_original_data!$I15,'PROTRA_capacity-Original_Data'!$F$3:$F$1699,0))=0),"elec 0, heat not",
IF(AND(INDEX('PROTRA_capacity-Original_Data'!T$3:T$1699,MATCH(CHP_check_original_data!$I15,'PROTRA_capacity-Original_Data'!$F$3:$F$1699,0))&lt;&gt;0,INDEX('PROTRA_capacity-Original_Data'!T$3:T$1699,MATCH(CHP_check_original_data!$H15,'PROTRA_capacity-Original_Data'!$F$3:$F$1699,0))=0),"heat 0, elec not",
IF(AND(INDEX('PROTRA_capacity-Original_Data'!T$3:T$1699,MATCH(CHP_check_original_data!$I15,'PROTRA_capacity-Original_Data'!$F$3:$F$1699,0))=0,INDEX('PROTRA_capacity-Original_Data'!T$3:T$1699,MATCH(CHP_check_original_data!$H15,'PROTRA_capacity-Original_Data'!$F$3:$F$1699,0))=0),"",
INDEX('PROTRA_capacity-Original_Data'!T$3:T$1699,MATCH(CHP_check_original_data!$H15,'PROTRA_capacity-Original_Data'!$F$3:$F$1699,0))/INDEX('PROTRA_capacity-Original_Data'!T$3:T$1699,MATCH(CHP_check_original_data!$I15,'PROTRA_capacity-Original_Data'!$F$3:$F$1699,0))
)))</f>
        <v>heat 0, elec not</v>
      </c>
      <c r="X15" s="16" t="str">
        <f>IF(AND(INDEX('PROTRA_capacity-Original_Data'!U$3:U$1699,MATCH(CHP_check_original_data!$H15,'PROTRA_capacity-Original_Data'!$F$3:$F$1699,0))&lt;&gt;0,INDEX('PROTRA_capacity-Original_Data'!U$3:U$1699,MATCH(CHP_check_original_data!$I15,'PROTRA_capacity-Original_Data'!$F$3:$F$1699,0))=0),"elec 0, heat not",
IF(AND(INDEX('PROTRA_capacity-Original_Data'!U$3:U$1699,MATCH(CHP_check_original_data!$I15,'PROTRA_capacity-Original_Data'!$F$3:$F$1699,0))&lt;&gt;0,INDEX('PROTRA_capacity-Original_Data'!U$3:U$1699,MATCH(CHP_check_original_data!$H15,'PROTRA_capacity-Original_Data'!$F$3:$F$1699,0))=0),"heat 0, elec not",
IF(AND(INDEX('PROTRA_capacity-Original_Data'!U$3:U$1699,MATCH(CHP_check_original_data!$I15,'PROTRA_capacity-Original_Data'!$F$3:$F$1699,0))=0,INDEX('PROTRA_capacity-Original_Data'!U$3:U$1699,MATCH(CHP_check_original_data!$H15,'PROTRA_capacity-Original_Data'!$F$3:$F$1699,0))=0),"",
INDEX('PROTRA_capacity-Original_Data'!U$3:U$1699,MATCH(CHP_check_original_data!$H15,'PROTRA_capacity-Original_Data'!$F$3:$F$1699,0))/INDEX('PROTRA_capacity-Original_Data'!U$3:U$1699,MATCH(CHP_check_original_data!$I15,'PROTRA_capacity-Original_Data'!$F$3:$F$1699,0))
)))</f>
        <v>heat 0, elec not</v>
      </c>
      <c r="Y15" s="16" t="str">
        <f>IF(AND(INDEX('PROTRA_capacity-Original_Data'!V$3:V$1699,MATCH(CHP_check_original_data!$H15,'PROTRA_capacity-Original_Data'!$F$3:$F$1699,0))&lt;&gt;0,INDEX('PROTRA_capacity-Original_Data'!V$3:V$1699,MATCH(CHP_check_original_data!$I15,'PROTRA_capacity-Original_Data'!$F$3:$F$1699,0))=0),"elec 0, heat not",
IF(AND(INDEX('PROTRA_capacity-Original_Data'!V$3:V$1699,MATCH(CHP_check_original_data!$I15,'PROTRA_capacity-Original_Data'!$F$3:$F$1699,0))&lt;&gt;0,INDEX('PROTRA_capacity-Original_Data'!V$3:V$1699,MATCH(CHP_check_original_data!$H15,'PROTRA_capacity-Original_Data'!$F$3:$F$1699,0))=0),"heat 0, elec not",
IF(AND(INDEX('PROTRA_capacity-Original_Data'!V$3:V$1699,MATCH(CHP_check_original_data!$I15,'PROTRA_capacity-Original_Data'!$F$3:$F$1699,0))=0,INDEX('PROTRA_capacity-Original_Data'!V$3:V$1699,MATCH(CHP_check_original_data!$H15,'PROTRA_capacity-Original_Data'!$F$3:$F$1699,0))=0),"",
INDEX('PROTRA_capacity-Original_Data'!V$3:V$1699,MATCH(CHP_check_original_data!$H15,'PROTRA_capacity-Original_Data'!$F$3:$F$1699,0))/INDEX('PROTRA_capacity-Original_Data'!V$3:V$1699,MATCH(CHP_check_original_data!$I15,'PROTRA_capacity-Original_Data'!$F$3:$F$1699,0))
)))</f>
        <v>heat 0, elec not</v>
      </c>
    </row>
    <row r="16" spans="1:25" x14ac:dyDescent="0.35">
      <c r="A16" t="s">
        <v>72</v>
      </c>
      <c r="B16" t="s">
        <v>41</v>
      </c>
      <c r="C16" t="str">
        <f t="shared" si="0"/>
        <v>EASOC_TO_heat</v>
      </c>
      <c r="D16" t="str">
        <f t="shared" si="1"/>
        <v>PROTRA_CHP_HP_I</v>
      </c>
      <c r="E16" t="s">
        <v>3</v>
      </c>
      <c r="F16" t="str">
        <f t="shared" si="2"/>
        <v>CHP</v>
      </c>
      <c r="G16" t="str">
        <f t="shared" si="3"/>
        <v>els</v>
      </c>
      <c r="H16" t="str">
        <f t="shared" si="4"/>
        <v>EASOCTO_heatPROTRA_CHP_liquid_fuels</v>
      </c>
      <c r="I16" t="str">
        <f t="shared" si="5"/>
        <v>EASOCTO_elecPROTRA_CHP_liquid_fuels</v>
      </c>
      <c r="J16" s="16">
        <f>IF(AND(INDEX('PROTRA_capacity-Original_Data'!G$3:G$1699,MATCH(CHP_check_original_data!$H16,'PROTRA_capacity-Original_Data'!$F$3:$F$1699,0))&lt;&gt;0,INDEX('PROTRA_capacity-Original_Data'!G$3:G$1699,MATCH(CHP_check_original_data!$I16,'PROTRA_capacity-Original_Data'!$F$3:$F$1699,0))=0),"elec 0, heat not",
IF(AND(INDEX('PROTRA_capacity-Original_Data'!G$3:G$1699,MATCH(CHP_check_original_data!$I16,'PROTRA_capacity-Original_Data'!$F$3:$F$1699,0))&lt;&gt;0,INDEX('PROTRA_capacity-Original_Data'!G$3:G$1699,MATCH(CHP_check_original_data!$H16,'PROTRA_capacity-Original_Data'!$F$3:$F$1699,0))=0),"heat 0, elec not",
IF(AND(INDEX('PROTRA_capacity-Original_Data'!G$3:G$1699,MATCH(CHP_check_original_data!$I16,'PROTRA_capacity-Original_Data'!$F$3:$F$1699,0))=0,INDEX('PROTRA_capacity-Original_Data'!G$3:G$1699,MATCH(CHP_check_original_data!$H16,'PROTRA_capacity-Original_Data'!$F$3:$F$1699,0))=0),"",
INDEX('PROTRA_capacity-Original_Data'!G$3:G$1699,MATCH(CHP_check_original_data!$H16,'PROTRA_capacity-Original_Data'!$F$3:$F$1699,0))/INDEX('PROTRA_capacity-Original_Data'!G$3:G$1699,MATCH(CHP_check_original_data!$I16,'PROTRA_capacity-Original_Data'!$F$3:$F$1699,0))
)))</f>
        <v>1.9179726854717578</v>
      </c>
      <c r="K16" s="16">
        <f>IF(AND(INDEX('PROTRA_capacity-Original_Data'!H$3:H$1699,MATCH(CHP_check_original_data!$H16,'PROTRA_capacity-Original_Data'!$F$3:$F$1699,0))&lt;&gt;0,INDEX('PROTRA_capacity-Original_Data'!H$3:H$1699,MATCH(CHP_check_original_data!$I16,'PROTRA_capacity-Original_Data'!$F$3:$F$1699,0))=0),"elec 0, heat not",
IF(AND(INDEX('PROTRA_capacity-Original_Data'!H$3:H$1699,MATCH(CHP_check_original_data!$I16,'PROTRA_capacity-Original_Data'!$F$3:$F$1699,0))&lt;&gt;0,INDEX('PROTRA_capacity-Original_Data'!H$3:H$1699,MATCH(CHP_check_original_data!$H16,'PROTRA_capacity-Original_Data'!$F$3:$F$1699,0))=0),"heat 0, elec not",
IF(AND(INDEX('PROTRA_capacity-Original_Data'!H$3:H$1699,MATCH(CHP_check_original_data!$I16,'PROTRA_capacity-Original_Data'!$F$3:$F$1699,0))=0,INDEX('PROTRA_capacity-Original_Data'!H$3:H$1699,MATCH(CHP_check_original_data!$H16,'PROTRA_capacity-Original_Data'!$F$3:$F$1699,0))=0),"",
INDEX('PROTRA_capacity-Original_Data'!H$3:H$1699,MATCH(CHP_check_original_data!$H16,'PROTRA_capacity-Original_Data'!$F$3:$F$1699,0))/INDEX('PROTRA_capacity-Original_Data'!H$3:H$1699,MATCH(CHP_check_original_data!$I16,'PROTRA_capacity-Original_Data'!$F$3:$F$1699,0))
)))</f>
        <v>1.8024784538254794</v>
      </c>
      <c r="L16" s="16">
        <f>IF(AND(INDEX('PROTRA_capacity-Original_Data'!I$3:I$1699,MATCH(CHP_check_original_data!$H16,'PROTRA_capacity-Original_Data'!$F$3:$F$1699,0))&lt;&gt;0,INDEX('PROTRA_capacity-Original_Data'!I$3:I$1699,MATCH(CHP_check_original_data!$I16,'PROTRA_capacity-Original_Data'!$F$3:$F$1699,0))=0),"elec 0, heat not",
IF(AND(INDEX('PROTRA_capacity-Original_Data'!I$3:I$1699,MATCH(CHP_check_original_data!$I16,'PROTRA_capacity-Original_Data'!$F$3:$F$1699,0))&lt;&gt;0,INDEX('PROTRA_capacity-Original_Data'!I$3:I$1699,MATCH(CHP_check_original_data!$H16,'PROTRA_capacity-Original_Data'!$F$3:$F$1699,0))=0),"heat 0, elec not",
IF(AND(INDEX('PROTRA_capacity-Original_Data'!I$3:I$1699,MATCH(CHP_check_original_data!$I16,'PROTRA_capacity-Original_Data'!$F$3:$F$1699,0))=0,INDEX('PROTRA_capacity-Original_Data'!I$3:I$1699,MATCH(CHP_check_original_data!$H16,'PROTRA_capacity-Original_Data'!$F$3:$F$1699,0))=0),"",
INDEX('PROTRA_capacity-Original_Data'!I$3:I$1699,MATCH(CHP_check_original_data!$H16,'PROTRA_capacity-Original_Data'!$F$3:$F$1699,0))/INDEX('PROTRA_capacity-Original_Data'!I$3:I$1699,MATCH(CHP_check_original_data!$I16,'PROTRA_capacity-Original_Data'!$F$3:$F$1699,0))
)))</f>
        <v>1.9025401931218004</v>
      </c>
      <c r="M16" s="16">
        <f>IF(AND(INDEX('PROTRA_capacity-Original_Data'!J$3:J$1699,MATCH(CHP_check_original_data!$H16,'PROTRA_capacity-Original_Data'!$F$3:$F$1699,0))&lt;&gt;0,INDEX('PROTRA_capacity-Original_Data'!J$3:J$1699,MATCH(CHP_check_original_data!$I16,'PROTRA_capacity-Original_Data'!$F$3:$F$1699,0))=0),"elec 0, heat not",
IF(AND(INDEX('PROTRA_capacity-Original_Data'!J$3:J$1699,MATCH(CHP_check_original_data!$I16,'PROTRA_capacity-Original_Data'!$F$3:$F$1699,0))&lt;&gt;0,INDEX('PROTRA_capacity-Original_Data'!J$3:J$1699,MATCH(CHP_check_original_data!$H16,'PROTRA_capacity-Original_Data'!$F$3:$F$1699,0))=0),"heat 0, elec not",
IF(AND(INDEX('PROTRA_capacity-Original_Data'!J$3:J$1699,MATCH(CHP_check_original_data!$I16,'PROTRA_capacity-Original_Data'!$F$3:$F$1699,0))=0,INDEX('PROTRA_capacity-Original_Data'!J$3:J$1699,MATCH(CHP_check_original_data!$H16,'PROTRA_capacity-Original_Data'!$F$3:$F$1699,0))=0),"",
INDEX('PROTRA_capacity-Original_Data'!J$3:J$1699,MATCH(CHP_check_original_data!$H16,'PROTRA_capacity-Original_Data'!$F$3:$F$1699,0))/INDEX('PROTRA_capacity-Original_Data'!J$3:J$1699,MATCH(CHP_check_original_data!$I16,'PROTRA_capacity-Original_Data'!$F$3:$F$1699,0))
)))</f>
        <v>1.5017368945345515</v>
      </c>
      <c r="N16" s="16">
        <f>IF(AND(INDEX('PROTRA_capacity-Original_Data'!K$3:K$1699,MATCH(CHP_check_original_data!$H16,'PROTRA_capacity-Original_Data'!$F$3:$F$1699,0))&lt;&gt;0,INDEX('PROTRA_capacity-Original_Data'!K$3:K$1699,MATCH(CHP_check_original_data!$I16,'PROTRA_capacity-Original_Data'!$F$3:$F$1699,0))=0),"elec 0, heat not",
IF(AND(INDEX('PROTRA_capacity-Original_Data'!K$3:K$1699,MATCH(CHP_check_original_data!$I16,'PROTRA_capacity-Original_Data'!$F$3:$F$1699,0))&lt;&gt;0,INDEX('PROTRA_capacity-Original_Data'!K$3:K$1699,MATCH(CHP_check_original_data!$H16,'PROTRA_capacity-Original_Data'!$F$3:$F$1699,0))=0),"heat 0, elec not",
IF(AND(INDEX('PROTRA_capacity-Original_Data'!K$3:K$1699,MATCH(CHP_check_original_data!$I16,'PROTRA_capacity-Original_Data'!$F$3:$F$1699,0))=0,INDEX('PROTRA_capacity-Original_Data'!K$3:K$1699,MATCH(CHP_check_original_data!$H16,'PROTRA_capacity-Original_Data'!$F$3:$F$1699,0))=0),"",
INDEX('PROTRA_capacity-Original_Data'!K$3:K$1699,MATCH(CHP_check_original_data!$H16,'PROTRA_capacity-Original_Data'!$F$3:$F$1699,0))/INDEX('PROTRA_capacity-Original_Data'!K$3:K$1699,MATCH(CHP_check_original_data!$I16,'PROTRA_capacity-Original_Data'!$F$3:$F$1699,0))
)))</f>
        <v>1.0619761746774885</v>
      </c>
      <c r="O16" s="16">
        <f>IF(AND(INDEX('PROTRA_capacity-Original_Data'!L$3:L$1699,MATCH(CHP_check_original_data!$H16,'PROTRA_capacity-Original_Data'!$F$3:$F$1699,0))&lt;&gt;0,INDEX('PROTRA_capacity-Original_Data'!L$3:L$1699,MATCH(CHP_check_original_data!$I16,'PROTRA_capacity-Original_Data'!$F$3:$F$1699,0))=0),"elec 0, heat not",
IF(AND(INDEX('PROTRA_capacity-Original_Data'!L$3:L$1699,MATCH(CHP_check_original_data!$I16,'PROTRA_capacity-Original_Data'!$F$3:$F$1699,0))&lt;&gt;0,INDEX('PROTRA_capacity-Original_Data'!L$3:L$1699,MATCH(CHP_check_original_data!$H16,'PROTRA_capacity-Original_Data'!$F$3:$F$1699,0))=0),"heat 0, elec not",
IF(AND(INDEX('PROTRA_capacity-Original_Data'!L$3:L$1699,MATCH(CHP_check_original_data!$I16,'PROTRA_capacity-Original_Data'!$F$3:$F$1699,0))=0,INDEX('PROTRA_capacity-Original_Data'!L$3:L$1699,MATCH(CHP_check_original_data!$H16,'PROTRA_capacity-Original_Data'!$F$3:$F$1699,0))=0),"",
INDEX('PROTRA_capacity-Original_Data'!L$3:L$1699,MATCH(CHP_check_original_data!$H16,'PROTRA_capacity-Original_Data'!$F$3:$F$1699,0))/INDEX('PROTRA_capacity-Original_Data'!L$3:L$1699,MATCH(CHP_check_original_data!$I16,'PROTRA_capacity-Original_Data'!$F$3:$F$1699,0))
)))</f>
        <v>0.7735522155937381</v>
      </c>
      <c r="P16" s="16">
        <f>IF(AND(INDEX('PROTRA_capacity-Original_Data'!M$3:M$1699,MATCH(CHP_check_original_data!$H16,'PROTRA_capacity-Original_Data'!$F$3:$F$1699,0))&lt;&gt;0,INDEX('PROTRA_capacity-Original_Data'!M$3:M$1699,MATCH(CHP_check_original_data!$I16,'PROTRA_capacity-Original_Data'!$F$3:$F$1699,0))=0),"elec 0, heat not",
IF(AND(INDEX('PROTRA_capacity-Original_Data'!M$3:M$1699,MATCH(CHP_check_original_data!$I16,'PROTRA_capacity-Original_Data'!$F$3:$F$1699,0))&lt;&gt;0,INDEX('PROTRA_capacity-Original_Data'!M$3:M$1699,MATCH(CHP_check_original_data!$H16,'PROTRA_capacity-Original_Data'!$F$3:$F$1699,0))=0),"heat 0, elec not",
IF(AND(INDEX('PROTRA_capacity-Original_Data'!M$3:M$1699,MATCH(CHP_check_original_data!$I16,'PROTRA_capacity-Original_Data'!$F$3:$F$1699,0))=0,INDEX('PROTRA_capacity-Original_Data'!M$3:M$1699,MATCH(CHP_check_original_data!$H16,'PROTRA_capacity-Original_Data'!$F$3:$F$1699,0))=0),"",
INDEX('PROTRA_capacity-Original_Data'!M$3:M$1699,MATCH(CHP_check_original_data!$H16,'PROTRA_capacity-Original_Data'!$F$3:$F$1699,0))/INDEX('PROTRA_capacity-Original_Data'!M$3:M$1699,MATCH(CHP_check_original_data!$I16,'PROTRA_capacity-Original_Data'!$F$3:$F$1699,0))
)))</f>
        <v>0.68741515378241236</v>
      </c>
      <c r="Q16" s="16">
        <f>IF(AND(INDEX('PROTRA_capacity-Original_Data'!N$3:N$1699,MATCH(CHP_check_original_data!$H16,'PROTRA_capacity-Original_Data'!$F$3:$F$1699,0))&lt;&gt;0,INDEX('PROTRA_capacity-Original_Data'!N$3:N$1699,MATCH(CHP_check_original_data!$I16,'PROTRA_capacity-Original_Data'!$F$3:$F$1699,0))=0),"elec 0, heat not",
IF(AND(INDEX('PROTRA_capacity-Original_Data'!N$3:N$1699,MATCH(CHP_check_original_data!$I16,'PROTRA_capacity-Original_Data'!$F$3:$F$1699,0))&lt;&gt;0,INDEX('PROTRA_capacity-Original_Data'!N$3:N$1699,MATCH(CHP_check_original_data!$H16,'PROTRA_capacity-Original_Data'!$F$3:$F$1699,0))=0),"heat 0, elec not",
IF(AND(INDEX('PROTRA_capacity-Original_Data'!N$3:N$1699,MATCH(CHP_check_original_data!$I16,'PROTRA_capacity-Original_Data'!$F$3:$F$1699,0))=0,INDEX('PROTRA_capacity-Original_Data'!N$3:N$1699,MATCH(CHP_check_original_data!$H16,'PROTRA_capacity-Original_Data'!$F$3:$F$1699,0))=0),"",
INDEX('PROTRA_capacity-Original_Data'!N$3:N$1699,MATCH(CHP_check_original_data!$H16,'PROTRA_capacity-Original_Data'!$F$3:$F$1699,0))/INDEX('PROTRA_capacity-Original_Data'!N$3:N$1699,MATCH(CHP_check_original_data!$I16,'PROTRA_capacity-Original_Data'!$F$3:$F$1699,0))
)))</f>
        <v>0.62532803520069802</v>
      </c>
      <c r="R16" s="16">
        <f>IF(AND(INDEX('PROTRA_capacity-Original_Data'!O$3:O$1699,MATCH(CHP_check_original_data!$H16,'PROTRA_capacity-Original_Data'!$F$3:$F$1699,0))&lt;&gt;0,INDEX('PROTRA_capacity-Original_Data'!O$3:O$1699,MATCH(CHP_check_original_data!$I16,'PROTRA_capacity-Original_Data'!$F$3:$F$1699,0))=0),"elec 0, heat not",
IF(AND(INDEX('PROTRA_capacity-Original_Data'!O$3:O$1699,MATCH(CHP_check_original_data!$I16,'PROTRA_capacity-Original_Data'!$F$3:$F$1699,0))&lt;&gt;0,INDEX('PROTRA_capacity-Original_Data'!O$3:O$1699,MATCH(CHP_check_original_data!$H16,'PROTRA_capacity-Original_Data'!$F$3:$F$1699,0))=0),"heat 0, elec not",
IF(AND(INDEX('PROTRA_capacity-Original_Data'!O$3:O$1699,MATCH(CHP_check_original_data!$I16,'PROTRA_capacity-Original_Data'!$F$3:$F$1699,0))=0,INDEX('PROTRA_capacity-Original_Data'!O$3:O$1699,MATCH(CHP_check_original_data!$H16,'PROTRA_capacity-Original_Data'!$F$3:$F$1699,0))=0),"",
INDEX('PROTRA_capacity-Original_Data'!O$3:O$1699,MATCH(CHP_check_original_data!$H16,'PROTRA_capacity-Original_Data'!$F$3:$F$1699,0))/INDEX('PROTRA_capacity-Original_Data'!O$3:O$1699,MATCH(CHP_check_original_data!$I16,'PROTRA_capacity-Original_Data'!$F$3:$F$1699,0))
)))</f>
        <v>0.30606367687151492</v>
      </c>
      <c r="S16" s="16">
        <f>IF(AND(INDEX('PROTRA_capacity-Original_Data'!P$3:P$1699,MATCH(CHP_check_original_data!$H16,'PROTRA_capacity-Original_Data'!$F$3:$F$1699,0))&lt;&gt;0,INDEX('PROTRA_capacity-Original_Data'!P$3:P$1699,MATCH(CHP_check_original_data!$I16,'PROTRA_capacity-Original_Data'!$F$3:$F$1699,0))=0),"elec 0, heat not",
IF(AND(INDEX('PROTRA_capacity-Original_Data'!P$3:P$1699,MATCH(CHP_check_original_data!$I16,'PROTRA_capacity-Original_Data'!$F$3:$F$1699,0))&lt;&gt;0,INDEX('PROTRA_capacity-Original_Data'!P$3:P$1699,MATCH(CHP_check_original_data!$H16,'PROTRA_capacity-Original_Data'!$F$3:$F$1699,0))=0),"heat 0, elec not",
IF(AND(INDEX('PROTRA_capacity-Original_Data'!P$3:P$1699,MATCH(CHP_check_original_data!$I16,'PROTRA_capacity-Original_Data'!$F$3:$F$1699,0))=0,INDEX('PROTRA_capacity-Original_Data'!P$3:P$1699,MATCH(CHP_check_original_data!$H16,'PROTRA_capacity-Original_Data'!$F$3:$F$1699,0))=0),"",
INDEX('PROTRA_capacity-Original_Data'!P$3:P$1699,MATCH(CHP_check_original_data!$H16,'PROTRA_capacity-Original_Data'!$F$3:$F$1699,0))/INDEX('PROTRA_capacity-Original_Data'!P$3:P$1699,MATCH(CHP_check_original_data!$I16,'PROTRA_capacity-Original_Data'!$F$3:$F$1699,0))
)))</f>
        <v>0.28313567497278219</v>
      </c>
      <c r="T16" s="16">
        <f>IF(AND(INDEX('PROTRA_capacity-Original_Data'!Q$3:Q$1699,MATCH(CHP_check_original_data!$H16,'PROTRA_capacity-Original_Data'!$F$3:$F$1699,0))&lt;&gt;0,INDEX('PROTRA_capacity-Original_Data'!Q$3:Q$1699,MATCH(CHP_check_original_data!$I16,'PROTRA_capacity-Original_Data'!$F$3:$F$1699,0))=0),"elec 0, heat not",
IF(AND(INDEX('PROTRA_capacity-Original_Data'!Q$3:Q$1699,MATCH(CHP_check_original_data!$I16,'PROTRA_capacity-Original_Data'!$F$3:$F$1699,0))&lt;&gt;0,INDEX('PROTRA_capacity-Original_Data'!Q$3:Q$1699,MATCH(CHP_check_original_data!$H16,'PROTRA_capacity-Original_Data'!$F$3:$F$1699,0))=0),"heat 0, elec not",
IF(AND(INDEX('PROTRA_capacity-Original_Data'!Q$3:Q$1699,MATCH(CHP_check_original_data!$I16,'PROTRA_capacity-Original_Data'!$F$3:$F$1699,0))=0,INDEX('PROTRA_capacity-Original_Data'!Q$3:Q$1699,MATCH(CHP_check_original_data!$H16,'PROTRA_capacity-Original_Data'!$F$3:$F$1699,0))=0),"",
INDEX('PROTRA_capacity-Original_Data'!Q$3:Q$1699,MATCH(CHP_check_original_data!$H16,'PROTRA_capacity-Original_Data'!$F$3:$F$1699,0))/INDEX('PROTRA_capacity-Original_Data'!Q$3:Q$1699,MATCH(CHP_check_original_data!$I16,'PROTRA_capacity-Original_Data'!$F$3:$F$1699,0))
)))</f>
        <v>0.28322199808260573</v>
      </c>
      <c r="U16" s="16">
        <f>IF(AND(INDEX('PROTRA_capacity-Original_Data'!R$3:R$1699,MATCH(CHP_check_original_data!$H16,'PROTRA_capacity-Original_Data'!$F$3:$F$1699,0))&lt;&gt;0,INDEX('PROTRA_capacity-Original_Data'!R$3:R$1699,MATCH(CHP_check_original_data!$I16,'PROTRA_capacity-Original_Data'!$F$3:$F$1699,0))=0),"elec 0, heat not",
IF(AND(INDEX('PROTRA_capacity-Original_Data'!R$3:R$1699,MATCH(CHP_check_original_data!$I16,'PROTRA_capacity-Original_Data'!$F$3:$F$1699,0))&lt;&gt;0,INDEX('PROTRA_capacity-Original_Data'!R$3:R$1699,MATCH(CHP_check_original_data!$H16,'PROTRA_capacity-Original_Data'!$F$3:$F$1699,0))=0),"heat 0, elec not",
IF(AND(INDEX('PROTRA_capacity-Original_Data'!R$3:R$1699,MATCH(CHP_check_original_data!$I16,'PROTRA_capacity-Original_Data'!$F$3:$F$1699,0))=0,INDEX('PROTRA_capacity-Original_Data'!R$3:R$1699,MATCH(CHP_check_original_data!$H16,'PROTRA_capacity-Original_Data'!$F$3:$F$1699,0))=0),"",
INDEX('PROTRA_capacity-Original_Data'!R$3:R$1699,MATCH(CHP_check_original_data!$H16,'PROTRA_capacity-Original_Data'!$F$3:$F$1699,0))/INDEX('PROTRA_capacity-Original_Data'!R$3:R$1699,MATCH(CHP_check_original_data!$I16,'PROTRA_capacity-Original_Data'!$F$3:$F$1699,0))
)))</f>
        <v>0.35022198682939065</v>
      </c>
      <c r="V16" s="16">
        <f>IF(AND(INDEX('PROTRA_capacity-Original_Data'!S$3:S$1699,MATCH(CHP_check_original_data!$H16,'PROTRA_capacity-Original_Data'!$F$3:$F$1699,0))&lt;&gt;0,INDEX('PROTRA_capacity-Original_Data'!S$3:S$1699,MATCH(CHP_check_original_data!$I16,'PROTRA_capacity-Original_Data'!$F$3:$F$1699,0))=0),"elec 0, heat not",
IF(AND(INDEX('PROTRA_capacity-Original_Data'!S$3:S$1699,MATCH(CHP_check_original_data!$I16,'PROTRA_capacity-Original_Data'!$F$3:$F$1699,0))&lt;&gt;0,INDEX('PROTRA_capacity-Original_Data'!S$3:S$1699,MATCH(CHP_check_original_data!$H16,'PROTRA_capacity-Original_Data'!$F$3:$F$1699,0))=0),"heat 0, elec not",
IF(AND(INDEX('PROTRA_capacity-Original_Data'!S$3:S$1699,MATCH(CHP_check_original_data!$I16,'PROTRA_capacity-Original_Data'!$F$3:$F$1699,0))=0,INDEX('PROTRA_capacity-Original_Data'!S$3:S$1699,MATCH(CHP_check_original_data!$H16,'PROTRA_capacity-Original_Data'!$F$3:$F$1699,0))=0),"",
INDEX('PROTRA_capacity-Original_Data'!S$3:S$1699,MATCH(CHP_check_original_data!$H16,'PROTRA_capacity-Original_Data'!$F$3:$F$1699,0))/INDEX('PROTRA_capacity-Original_Data'!S$3:S$1699,MATCH(CHP_check_original_data!$I16,'PROTRA_capacity-Original_Data'!$F$3:$F$1699,0))
)))</f>
        <v>0.3490427302407349</v>
      </c>
      <c r="W16" s="16">
        <f>IF(AND(INDEX('PROTRA_capacity-Original_Data'!T$3:T$1699,MATCH(CHP_check_original_data!$H16,'PROTRA_capacity-Original_Data'!$F$3:$F$1699,0))&lt;&gt;0,INDEX('PROTRA_capacity-Original_Data'!T$3:T$1699,MATCH(CHP_check_original_data!$I16,'PROTRA_capacity-Original_Data'!$F$3:$F$1699,0))=0),"elec 0, heat not",
IF(AND(INDEX('PROTRA_capacity-Original_Data'!T$3:T$1699,MATCH(CHP_check_original_data!$I16,'PROTRA_capacity-Original_Data'!$F$3:$F$1699,0))&lt;&gt;0,INDEX('PROTRA_capacity-Original_Data'!T$3:T$1699,MATCH(CHP_check_original_data!$H16,'PROTRA_capacity-Original_Data'!$F$3:$F$1699,0))=0),"heat 0, elec not",
IF(AND(INDEX('PROTRA_capacity-Original_Data'!T$3:T$1699,MATCH(CHP_check_original_data!$I16,'PROTRA_capacity-Original_Data'!$F$3:$F$1699,0))=0,INDEX('PROTRA_capacity-Original_Data'!T$3:T$1699,MATCH(CHP_check_original_data!$H16,'PROTRA_capacity-Original_Data'!$F$3:$F$1699,0))=0),"",
INDEX('PROTRA_capacity-Original_Data'!T$3:T$1699,MATCH(CHP_check_original_data!$H16,'PROTRA_capacity-Original_Data'!$F$3:$F$1699,0))/INDEX('PROTRA_capacity-Original_Data'!T$3:T$1699,MATCH(CHP_check_original_data!$I16,'PROTRA_capacity-Original_Data'!$F$3:$F$1699,0))
)))</f>
        <v>0.34627510327246819</v>
      </c>
      <c r="X16" s="16">
        <f>IF(AND(INDEX('PROTRA_capacity-Original_Data'!U$3:U$1699,MATCH(CHP_check_original_data!$H16,'PROTRA_capacity-Original_Data'!$F$3:$F$1699,0))&lt;&gt;0,INDEX('PROTRA_capacity-Original_Data'!U$3:U$1699,MATCH(CHP_check_original_data!$I16,'PROTRA_capacity-Original_Data'!$F$3:$F$1699,0))=0),"elec 0, heat not",
IF(AND(INDEX('PROTRA_capacity-Original_Data'!U$3:U$1699,MATCH(CHP_check_original_data!$I16,'PROTRA_capacity-Original_Data'!$F$3:$F$1699,0))&lt;&gt;0,INDEX('PROTRA_capacity-Original_Data'!U$3:U$1699,MATCH(CHP_check_original_data!$H16,'PROTRA_capacity-Original_Data'!$F$3:$F$1699,0))=0),"heat 0, elec not",
IF(AND(INDEX('PROTRA_capacity-Original_Data'!U$3:U$1699,MATCH(CHP_check_original_data!$I16,'PROTRA_capacity-Original_Data'!$F$3:$F$1699,0))=0,INDEX('PROTRA_capacity-Original_Data'!U$3:U$1699,MATCH(CHP_check_original_data!$H16,'PROTRA_capacity-Original_Data'!$F$3:$F$1699,0))=0),"",
INDEX('PROTRA_capacity-Original_Data'!U$3:U$1699,MATCH(CHP_check_original_data!$H16,'PROTRA_capacity-Original_Data'!$F$3:$F$1699,0))/INDEX('PROTRA_capacity-Original_Data'!U$3:U$1699,MATCH(CHP_check_original_data!$I16,'PROTRA_capacity-Original_Data'!$F$3:$F$1699,0))
)))</f>
        <v>0.25457844618840547</v>
      </c>
      <c r="Y16" s="16">
        <f>IF(AND(INDEX('PROTRA_capacity-Original_Data'!V$3:V$1699,MATCH(CHP_check_original_data!$H16,'PROTRA_capacity-Original_Data'!$F$3:$F$1699,0))&lt;&gt;0,INDEX('PROTRA_capacity-Original_Data'!V$3:V$1699,MATCH(CHP_check_original_data!$I16,'PROTRA_capacity-Original_Data'!$F$3:$F$1699,0))=0),"elec 0, heat not",
IF(AND(INDEX('PROTRA_capacity-Original_Data'!V$3:V$1699,MATCH(CHP_check_original_data!$I16,'PROTRA_capacity-Original_Data'!$F$3:$F$1699,0))&lt;&gt;0,INDEX('PROTRA_capacity-Original_Data'!V$3:V$1699,MATCH(CHP_check_original_data!$H16,'PROTRA_capacity-Original_Data'!$F$3:$F$1699,0))=0),"heat 0, elec not",
IF(AND(INDEX('PROTRA_capacity-Original_Data'!V$3:V$1699,MATCH(CHP_check_original_data!$I16,'PROTRA_capacity-Original_Data'!$F$3:$F$1699,0))=0,INDEX('PROTRA_capacity-Original_Data'!V$3:V$1699,MATCH(CHP_check_original_data!$H16,'PROTRA_capacity-Original_Data'!$F$3:$F$1699,0))=0),"",
INDEX('PROTRA_capacity-Original_Data'!V$3:V$1699,MATCH(CHP_check_original_data!$H16,'PROTRA_capacity-Original_Data'!$F$3:$F$1699,0))/INDEX('PROTRA_capacity-Original_Data'!V$3:V$1699,MATCH(CHP_check_original_data!$I16,'PROTRA_capacity-Original_Data'!$F$3:$F$1699,0))
)))</f>
        <v>0.25195458379992175</v>
      </c>
    </row>
    <row r="17" spans="1:25" x14ac:dyDescent="0.35">
      <c r="A17" t="s">
        <v>72</v>
      </c>
      <c r="B17" t="s">
        <v>41</v>
      </c>
      <c r="C17" t="str">
        <f t="shared" si="0"/>
        <v>EASOC_TO_heat</v>
      </c>
      <c r="D17" t="str">
        <f t="shared" si="1"/>
        <v>PROTRA_CHP_HP_I</v>
      </c>
      <c r="E17" t="s">
        <v>4</v>
      </c>
      <c r="F17" t="str">
        <f t="shared" si="2"/>
        <v>CHP</v>
      </c>
      <c r="G17" t="str">
        <f t="shared" si="3"/>
        <v>CCS</v>
      </c>
      <c r="H17" t="str">
        <f t="shared" si="4"/>
        <v>EASOCTO_heatPROTRA_CHP_liquid_fuels_CCS</v>
      </c>
      <c r="I17" t="str">
        <f t="shared" si="5"/>
        <v>EASOCTO_elecPROTRA_CHP_liquid_fuels_CCS</v>
      </c>
      <c r="J17" s="16" t="str">
        <f>IF(AND(INDEX('PROTRA_capacity-Original_Data'!G$3:G$1699,MATCH(CHP_check_original_data!$H17,'PROTRA_capacity-Original_Data'!$F$3:$F$1699,0))&lt;&gt;0,INDEX('PROTRA_capacity-Original_Data'!G$3:G$1699,MATCH(CHP_check_original_data!$I17,'PROTRA_capacity-Original_Data'!$F$3:$F$1699,0))=0),"elec 0, heat not",
IF(AND(INDEX('PROTRA_capacity-Original_Data'!G$3:G$1699,MATCH(CHP_check_original_data!$I17,'PROTRA_capacity-Original_Data'!$F$3:$F$1699,0))&lt;&gt;0,INDEX('PROTRA_capacity-Original_Data'!G$3:G$1699,MATCH(CHP_check_original_data!$H17,'PROTRA_capacity-Original_Data'!$F$3:$F$1699,0))=0),"heat 0, elec not",
IF(AND(INDEX('PROTRA_capacity-Original_Data'!G$3:G$1699,MATCH(CHP_check_original_data!$I17,'PROTRA_capacity-Original_Data'!$F$3:$F$1699,0))=0,INDEX('PROTRA_capacity-Original_Data'!G$3:G$1699,MATCH(CHP_check_original_data!$H17,'PROTRA_capacity-Original_Data'!$F$3:$F$1699,0))=0),"",
INDEX('PROTRA_capacity-Original_Data'!G$3:G$1699,MATCH(CHP_check_original_data!$H17,'PROTRA_capacity-Original_Data'!$F$3:$F$1699,0))/INDEX('PROTRA_capacity-Original_Data'!G$3:G$1699,MATCH(CHP_check_original_data!$I17,'PROTRA_capacity-Original_Data'!$F$3:$F$1699,0))
)))</f>
        <v/>
      </c>
      <c r="K17" s="16" t="str">
        <f>IF(AND(INDEX('PROTRA_capacity-Original_Data'!H$3:H$1699,MATCH(CHP_check_original_data!$H17,'PROTRA_capacity-Original_Data'!$F$3:$F$1699,0))&lt;&gt;0,INDEX('PROTRA_capacity-Original_Data'!H$3:H$1699,MATCH(CHP_check_original_data!$I17,'PROTRA_capacity-Original_Data'!$F$3:$F$1699,0))=0),"elec 0, heat not",
IF(AND(INDEX('PROTRA_capacity-Original_Data'!H$3:H$1699,MATCH(CHP_check_original_data!$I17,'PROTRA_capacity-Original_Data'!$F$3:$F$1699,0))&lt;&gt;0,INDEX('PROTRA_capacity-Original_Data'!H$3:H$1699,MATCH(CHP_check_original_data!$H17,'PROTRA_capacity-Original_Data'!$F$3:$F$1699,0))=0),"heat 0, elec not",
IF(AND(INDEX('PROTRA_capacity-Original_Data'!H$3:H$1699,MATCH(CHP_check_original_data!$I17,'PROTRA_capacity-Original_Data'!$F$3:$F$1699,0))=0,INDEX('PROTRA_capacity-Original_Data'!H$3:H$1699,MATCH(CHP_check_original_data!$H17,'PROTRA_capacity-Original_Data'!$F$3:$F$1699,0))=0),"",
INDEX('PROTRA_capacity-Original_Data'!H$3:H$1699,MATCH(CHP_check_original_data!$H17,'PROTRA_capacity-Original_Data'!$F$3:$F$1699,0))/INDEX('PROTRA_capacity-Original_Data'!H$3:H$1699,MATCH(CHP_check_original_data!$I17,'PROTRA_capacity-Original_Data'!$F$3:$F$1699,0))
)))</f>
        <v/>
      </c>
      <c r="L17" s="16" t="str">
        <f>IF(AND(INDEX('PROTRA_capacity-Original_Data'!I$3:I$1699,MATCH(CHP_check_original_data!$H17,'PROTRA_capacity-Original_Data'!$F$3:$F$1699,0))&lt;&gt;0,INDEX('PROTRA_capacity-Original_Data'!I$3:I$1699,MATCH(CHP_check_original_data!$I17,'PROTRA_capacity-Original_Data'!$F$3:$F$1699,0))=0),"elec 0, heat not",
IF(AND(INDEX('PROTRA_capacity-Original_Data'!I$3:I$1699,MATCH(CHP_check_original_data!$I17,'PROTRA_capacity-Original_Data'!$F$3:$F$1699,0))&lt;&gt;0,INDEX('PROTRA_capacity-Original_Data'!I$3:I$1699,MATCH(CHP_check_original_data!$H17,'PROTRA_capacity-Original_Data'!$F$3:$F$1699,0))=0),"heat 0, elec not",
IF(AND(INDEX('PROTRA_capacity-Original_Data'!I$3:I$1699,MATCH(CHP_check_original_data!$I17,'PROTRA_capacity-Original_Data'!$F$3:$F$1699,0))=0,INDEX('PROTRA_capacity-Original_Data'!I$3:I$1699,MATCH(CHP_check_original_data!$H17,'PROTRA_capacity-Original_Data'!$F$3:$F$1699,0))=0),"",
INDEX('PROTRA_capacity-Original_Data'!I$3:I$1699,MATCH(CHP_check_original_data!$H17,'PROTRA_capacity-Original_Data'!$F$3:$F$1699,0))/INDEX('PROTRA_capacity-Original_Data'!I$3:I$1699,MATCH(CHP_check_original_data!$I17,'PROTRA_capacity-Original_Data'!$F$3:$F$1699,0))
)))</f>
        <v/>
      </c>
      <c r="M17" s="16" t="str">
        <f>IF(AND(INDEX('PROTRA_capacity-Original_Data'!J$3:J$1699,MATCH(CHP_check_original_data!$H17,'PROTRA_capacity-Original_Data'!$F$3:$F$1699,0))&lt;&gt;0,INDEX('PROTRA_capacity-Original_Data'!J$3:J$1699,MATCH(CHP_check_original_data!$I17,'PROTRA_capacity-Original_Data'!$F$3:$F$1699,0))=0),"elec 0, heat not",
IF(AND(INDEX('PROTRA_capacity-Original_Data'!J$3:J$1699,MATCH(CHP_check_original_data!$I17,'PROTRA_capacity-Original_Data'!$F$3:$F$1699,0))&lt;&gt;0,INDEX('PROTRA_capacity-Original_Data'!J$3:J$1699,MATCH(CHP_check_original_data!$H17,'PROTRA_capacity-Original_Data'!$F$3:$F$1699,0))=0),"heat 0, elec not",
IF(AND(INDEX('PROTRA_capacity-Original_Data'!J$3:J$1699,MATCH(CHP_check_original_data!$I17,'PROTRA_capacity-Original_Data'!$F$3:$F$1699,0))=0,INDEX('PROTRA_capacity-Original_Data'!J$3:J$1699,MATCH(CHP_check_original_data!$H17,'PROTRA_capacity-Original_Data'!$F$3:$F$1699,0))=0),"",
INDEX('PROTRA_capacity-Original_Data'!J$3:J$1699,MATCH(CHP_check_original_data!$H17,'PROTRA_capacity-Original_Data'!$F$3:$F$1699,0))/INDEX('PROTRA_capacity-Original_Data'!J$3:J$1699,MATCH(CHP_check_original_data!$I17,'PROTRA_capacity-Original_Data'!$F$3:$F$1699,0))
)))</f>
        <v/>
      </c>
      <c r="N17" s="16" t="str">
        <f>IF(AND(INDEX('PROTRA_capacity-Original_Data'!K$3:K$1699,MATCH(CHP_check_original_data!$H17,'PROTRA_capacity-Original_Data'!$F$3:$F$1699,0))&lt;&gt;0,INDEX('PROTRA_capacity-Original_Data'!K$3:K$1699,MATCH(CHP_check_original_data!$I17,'PROTRA_capacity-Original_Data'!$F$3:$F$1699,0))=0),"elec 0, heat not",
IF(AND(INDEX('PROTRA_capacity-Original_Data'!K$3:K$1699,MATCH(CHP_check_original_data!$I17,'PROTRA_capacity-Original_Data'!$F$3:$F$1699,0))&lt;&gt;0,INDEX('PROTRA_capacity-Original_Data'!K$3:K$1699,MATCH(CHP_check_original_data!$H17,'PROTRA_capacity-Original_Data'!$F$3:$F$1699,0))=0),"heat 0, elec not",
IF(AND(INDEX('PROTRA_capacity-Original_Data'!K$3:K$1699,MATCH(CHP_check_original_data!$I17,'PROTRA_capacity-Original_Data'!$F$3:$F$1699,0))=0,INDEX('PROTRA_capacity-Original_Data'!K$3:K$1699,MATCH(CHP_check_original_data!$H17,'PROTRA_capacity-Original_Data'!$F$3:$F$1699,0))=0),"",
INDEX('PROTRA_capacity-Original_Data'!K$3:K$1699,MATCH(CHP_check_original_data!$H17,'PROTRA_capacity-Original_Data'!$F$3:$F$1699,0))/INDEX('PROTRA_capacity-Original_Data'!K$3:K$1699,MATCH(CHP_check_original_data!$I17,'PROTRA_capacity-Original_Data'!$F$3:$F$1699,0))
)))</f>
        <v/>
      </c>
      <c r="O17" s="16" t="str">
        <f>IF(AND(INDEX('PROTRA_capacity-Original_Data'!L$3:L$1699,MATCH(CHP_check_original_data!$H17,'PROTRA_capacity-Original_Data'!$F$3:$F$1699,0))&lt;&gt;0,INDEX('PROTRA_capacity-Original_Data'!L$3:L$1699,MATCH(CHP_check_original_data!$I17,'PROTRA_capacity-Original_Data'!$F$3:$F$1699,0))=0),"elec 0, heat not",
IF(AND(INDEX('PROTRA_capacity-Original_Data'!L$3:L$1699,MATCH(CHP_check_original_data!$I17,'PROTRA_capacity-Original_Data'!$F$3:$F$1699,0))&lt;&gt;0,INDEX('PROTRA_capacity-Original_Data'!L$3:L$1699,MATCH(CHP_check_original_data!$H17,'PROTRA_capacity-Original_Data'!$F$3:$F$1699,0))=0),"heat 0, elec not",
IF(AND(INDEX('PROTRA_capacity-Original_Data'!L$3:L$1699,MATCH(CHP_check_original_data!$I17,'PROTRA_capacity-Original_Data'!$F$3:$F$1699,0))=0,INDEX('PROTRA_capacity-Original_Data'!L$3:L$1699,MATCH(CHP_check_original_data!$H17,'PROTRA_capacity-Original_Data'!$F$3:$F$1699,0))=0),"",
INDEX('PROTRA_capacity-Original_Data'!L$3:L$1699,MATCH(CHP_check_original_data!$H17,'PROTRA_capacity-Original_Data'!$F$3:$F$1699,0))/INDEX('PROTRA_capacity-Original_Data'!L$3:L$1699,MATCH(CHP_check_original_data!$I17,'PROTRA_capacity-Original_Data'!$F$3:$F$1699,0))
)))</f>
        <v/>
      </c>
      <c r="P17" s="16" t="str">
        <f>IF(AND(INDEX('PROTRA_capacity-Original_Data'!M$3:M$1699,MATCH(CHP_check_original_data!$H17,'PROTRA_capacity-Original_Data'!$F$3:$F$1699,0))&lt;&gt;0,INDEX('PROTRA_capacity-Original_Data'!M$3:M$1699,MATCH(CHP_check_original_data!$I17,'PROTRA_capacity-Original_Data'!$F$3:$F$1699,0))=0),"elec 0, heat not",
IF(AND(INDEX('PROTRA_capacity-Original_Data'!M$3:M$1699,MATCH(CHP_check_original_data!$I17,'PROTRA_capacity-Original_Data'!$F$3:$F$1699,0))&lt;&gt;0,INDEX('PROTRA_capacity-Original_Data'!M$3:M$1699,MATCH(CHP_check_original_data!$H17,'PROTRA_capacity-Original_Data'!$F$3:$F$1699,0))=0),"heat 0, elec not",
IF(AND(INDEX('PROTRA_capacity-Original_Data'!M$3:M$1699,MATCH(CHP_check_original_data!$I17,'PROTRA_capacity-Original_Data'!$F$3:$F$1699,0))=0,INDEX('PROTRA_capacity-Original_Data'!M$3:M$1699,MATCH(CHP_check_original_data!$H17,'PROTRA_capacity-Original_Data'!$F$3:$F$1699,0))=0),"",
INDEX('PROTRA_capacity-Original_Data'!M$3:M$1699,MATCH(CHP_check_original_data!$H17,'PROTRA_capacity-Original_Data'!$F$3:$F$1699,0))/INDEX('PROTRA_capacity-Original_Data'!M$3:M$1699,MATCH(CHP_check_original_data!$I17,'PROTRA_capacity-Original_Data'!$F$3:$F$1699,0))
)))</f>
        <v/>
      </c>
      <c r="Q17" s="16" t="str">
        <f>IF(AND(INDEX('PROTRA_capacity-Original_Data'!N$3:N$1699,MATCH(CHP_check_original_data!$H17,'PROTRA_capacity-Original_Data'!$F$3:$F$1699,0))&lt;&gt;0,INDEX('PROTRA_capacity-Original_Data'!N$3:N$1699,MATCH(CHP_check_original_data!$I17,'PROTRA_capacity-Original_Data'!$F$3:$F$1699,0))=0),"elec 0, heat not",
IF(AND(INDEX('PROTRA_capacity-Original_Data'!N$3:N$1699,MATCH(CHP_check_original_data!$I17,'PROTRA_capacity-Original_Data'!$F$3:$F$1699,0))&lt;&gt;0,INDEX('PROTRA_capacity-Original_Data'!N$3:N$1699,MATCH(CHP_check_original_data!$H17,'PROTRA_capacity-Original_Data'!$F$3:$F$1699,0))=0),"heat 0, elec not",
IF(AND(INDEX('PROTRA_capacity-Original_Data'!N$3:N$1699,MATCH(CHP_check_original_data!$I17,'PROTRA_capacity-Original_Data'!$F$3:$F$1699,0))=0,INDEX('PROTRA_capacity-Original_Data'!N$3:N$1699,MATCH(CHP_check_original_data!$H17,'PROTRA_capacity-Original_Data'!$F$3:$F$1699,0))=0),"",
INDEX('PROTRA_capacity-Original_Data'!N$3:N$1699,MATCH(CHP_check_original_data!$H17,'PROTRA_capacity-Original_Data'!$F$3:$F$1699,0))/INDEX('PROTRA_capacity-Original_Data'!N$3:N$1699,MATCH(CHP_check_original_data!$I17,'PROTRA_capacity-Original_Data'!$F$3:$F$1699,0))
)))</f>
        <v/>
      </c>
      <c r="R17" s="16" t="str">
        <f>IF(AND(INDEX('PROTRA_capacity-Original_Data'!O$3:O$1699,MATCH(CHP_check_original_data!$H17,'PROTRA_capacity-Original_Data'!$F$3:$F$1699,0))&lt;&gt;0,INDEX('PROTRA_capacity-Original_Data'!O$3:O$1699,MATCH(CHP_check_original_data!$I17,'PROTRA_capacity-Original_Data'!$F$3:$F$1699,0))=0),"elec 0, heat not",
IF(AND(INDEX('PROTRA_capacity-Original_Data'!O$3:O$1699,MATCH(CHP_check_original_data!$I17,'PROTRA_capacity-Original_Data'!$F$3:$F$1699,0))&lt;&gt;0,INDEX('PROTRA_capacity-Original_Data'!O$3:O$1699,MATCH(CHP_check_original_data!$H17,'PROTRA_capacity-Original_Data'!$F$3:$F$1699,0))=0),"heat 0, elec not",
IF(AND(INDEX('PROTRA_capacity-Original_Data'!O$3:O$1699,MATCH(CHP_check_original_data!$I17,'PROTRA_capacity-Original_Data'!$F$3:$F$1699,0))=0,INDEX('PROTRA_capacity-Original_Data'!O$3:O$1699,MATCH(CHP_check_original_data!$H17,'PROTRA_capacity-Original_Data'!$F$3:$F$1699,0))=0),"",
INDEX('PROTRA_capacity-Original_Data'!O$3:O$1699,MATCH(CHP_check_original_data!$H17,'PROTRA_capacity-Original_Data'!$F$3:$F$1699,0))/INDEX('PROTRA_capacity-Original_Data'!O$3:O$1699,MATCH(CHP_check_original_data!$I17,'PROTRA_capacity-Original_Data'!$F$3:$F$1699,0))
)))</f>
        <v/>
      </c>
      <c r="S17" s="16" t="str">
        <f>IF(AND(INDEX('PROTRA_capacity-Original_Data'!P$3:P$1699,MATCH(CHP_check_original_data!$H17,'PROTRA_capacity-Original_Data'!$F$3:$F$1699,0))&lt;&gt;0,INDEX('PROTRA_capacity-Original_Data'!P$3:P$1699,MATCH(CHP_check_original_data!$I17,'PROTRA_capacity-Original_Data'!$F$3:$F$1699,0))=0),"elec 0, heat not",
IF(AND(INDEX('PROTRA_capacity-Original_Data'!P$3:P$1699,MATCH(CHP_check_original_data!$I17,'PROTRA_capacity-Original_Data'!$F$3:$F$1699,0))&lt;&gt;0,INDEX('PROTRA_capacity-Original_Data'!P$3:P$1699,MATCH(CHP_check_original_data!$H17,'PROTRA_capacity-Original_Data'!$F$3:$F$1699,0))=0),"heat 0, elec not",
IF(AND(INDEX('PROTRA_capacity-Original_Data'!P$3:P$1699,MATCH(CHP_check_original_data!$I17,'PROTRA_capacity-Original_Data'!$F$3:$F$1699,0))=0,INDEX('PROTRA_capacity-Original_Data'!P$3:P$1699,MATCH(CHP_check_original_data!$H17,'PROTRA_capacity-Original_Data'!$F$3:$F$1699,0))=0),"",
INDEX('PROTRA_capacity-Original_Data'!P$3:P$1699,MATCH(CHP_check_original_data!$H17,'PROTRA_capacity-Original_Data'!$F$3:$F$1699,0))/INDEX('PROTRA_capacity-Original_Data'!P$3:P$1699,MATCH(CHP_check_original_data!$I17,'PROTRA_capacity-Original_Data'!$F$3:$F$1699,0))
)))</f>
        <v/>
      </c>
      <c r="T17" s="16" t="str">
        <f>IF(AND(INDEX('PROTRA_capacity-Original_Data'!Q$3:Q$1699,MATCH(CHP_check_original_data!$H17,'PROTRA_capacity-Original_Data'!$F$3:$F$1699,0))&lt;&gt;0,INDEX('PROTRA_capacity-Original_Data'!Q$3:Q$1699,MATCH(CHP_check_original_data!$I17,'PROTRA_capacity-Original_Data'!$F$3:$F$1699,0))=0),"elec 0, heat not",
IF(AND(INDEX('PROTRA_capacity-Original_Data'!Q$3:Q$1699,MATCH(CHP_check_original_data!$I17,'PROTRA_capacity-Original_Data'!$F$3:$F$1699,0))&lt;&gt;0,INDEX('PROTRA_capacity-Original_Data'!Q$3:Q$1699,MATCH(CHP_check_original_data!$H17,'PROTRA_capacity-Original_Data'!$F$3:$F$1699,0))=0),"heat 0, elec not",
IF(AND(INDEX('PROTRA_capacity-Original_Data'!Q$3:Q$1699,MATCH(CHP_check_original_data!$I17,'PROTRA_capacity-Original_Data'!$F$3:$F$1699,0))=0,INDEX('PROTRA_capacity-Original_Data'!Q$3:Q$1699,MATCH(CHP_check_original_data!$H17,'PROTRA_capacity-Original_Data'!$F$3:$F$1699,0))=0),"",
INDEX('PROTRA_capacity-Original_Data'!Q$3:Q$1699,MATCH(CHP_check_original_data!$H17,'PROTRA_capacity-Original_Data'!$F$3:$F$1699,0))/INDEX('PROTRA_capacity-Original_Data'!Q$3:Q$1699,MATCH(CHP_check_original_data!$I17,'PROTRA_capacity-Original_Data'!$F$3:$F$1699,0))
)))</f>
        <v/>
      </c>
      <c r="U17" s="16" t="str">
        <f>IF(AND(INDEX('PROTRA_capacity-Original_Data'!R$3:R$1699,MATCH(CHP_check_original_data!$H17,'PROTRA_capacity-Original_Data'!$F$3:$F$1699,0))&lt;&gt;0,INDEX('PROTRA_capacity-Original_Data'!R$3:R$1699,MATCH(CHP_check_original_data!$I17,'PROTRA_capacity-Original_Data'!$F$3:$F$1699,0))=0),"elec 0, heat not",
IF(AND(INDEX('PROTRA_capacity-Original_Data'!R$3:R$1699,MATCH(CHP_check_original_data!$I17,'PROTRA_capacity-Original_Data'!$F$3:$F$1699,0))&lt;&gt;0,INDEX('PROTRA_capacity-Original_Data'!R$3:R$1699,MATCH(CHP_check_original_data!$H17,'PROTRA_capacity-Original_Data'!$F$3:$F$1699,0))=0),"heat 0, elec not",
IF(AND(INDEX('PROTRA_capacity-Original_Data'!R$3:R$1699,MATCH(CHP_check_original_data!$I17,'PROTRA_capacity-Original_Data'!$F$3:$F$1699,0))=0,INDEX('PROTRA_capacity-Original_Data'!R$3:R$1699,MATCH(CHP_check_original_data!$H17,'PROTRA_capacity-Original_Data'!$F$3:$F$1699,0))=0),"",
INDEX('PROTRA_capacity-Original_Data'!R$3:R$1699,MATCH(CHP_check_original_data!$H17,'PROTRA_capacity-Original_Data'!$F$3:$F$1699,0))/INDEX('PROTRA_capacity-Original_Data'!R$3:R$1699,MATCH(CHP_check_original_data!$I17,'PROTRA_capacity-Original_Data'!$F$3:$F$1699,0))
)))</f>
        <v/>
      </c>
      <c r="V17" s="16" t="str">
        <f>IF(AND(INDEX('PROTRA_capacity-Original_Data'!S$3:S$1699,MATCH(CHP_check_original_data!$H17,'PROTRA_capacity-Original_Data'!$F$3:$F$1699,0))&lt;&gt;0,INDEX('PROTRA_capacity-Original_Data'!S$3:S$1699,MATCH(CHP_check_original_data!$I17,'PROTRA_capacity-Original_Data'!$F$3:$F$1699,0))=0),"elec 0, heat not",
IF(AND(INDEX('PROTRA_capacity-Original_Data'!S$3:S$1699,MATCH(CHP_check_original_data!$I17,'PROTRA_capacity-Original_Data'!$F$3:$F$1699,0))&lt;&gt;0,INDEX('PROTRA_capacity-Original_Data'!S$3:S$1699,MATCH(CHP_check_original_data!$H17,'PROTRA_capacity-Original_Data'!$F$3:$F$1699,0))=0),"heat 0, elec not",
IF(AND(INDEX('PROTRA_capacity-Original_Data'!S$3:S$1699,MATCH(CHP_check_original_data!$I17,'PROTRA_capacity-Original_Data'!$F$3:$F$1699,0))=0,INDEX('PROTRA_capacity-Original_Data'!S$3:S$1699,MATCH(CHP_check_original_data!$H17,'PROTRA_capacity-Original_Data'!$F$3:$F$1699,0))=0),"",
INDEX('PROTRA_capacity-Original_Data'!S$3:S$1699,MATCH(CHP_check_original_data!$H17,'PROTRA_capacity-Original_Data'!$F$3:$F$1699,0))/INDEX('PROTRA_capacity-Original_Data'!S$3:S$1699,MATCH(CHP_check_original_data!$I17,'PROTRA_capacity-Original_Data'!$F$3:$F$1699,0))
)))</f>
        <v/>
      </c>
      <c r="W17" s="16" t="str">
        <f>IF(AND(INDEX('PROTRA_capacity-Original_Data'!T$3:T$1699,MATCH(CHP_check_original_data!$H17,'PROTRA_capacity-Original_Data'!$F$3:$F$1699,0))&lt;&gt;0,INDEX('PROTRA_capacity-Original_Data'!T$3:T$1699,MATCH(CHP_check_original_data!$I17,'PROTRA_capacity-Original_Data'!$F$3:$F$1699,0))=0),"elec 0, heat not",
IF(AND(INDEX('PROTRA_capacity-Original_Data'!T$3:T$1699,MATCH(CHP_check_original_data!$I17,'PROTRA_capacity-Original_Data'!$F$3:$F$1699,0))&lt;&gt;0,INDEX('PROTRA_capacity-Original_Data'!T$3:T$1699,MATCH(CHP_check_original_data!$H17,'PROTRA_capacity-Original_Data'!$F$3:$F$1699,0))=0),"heat 0, elec not",
IF(AND(INDEX('PROTRA_capacity-Original_Data'!T$3:T$1699,MATCH(CHP_check_original_data!$I17,'PROTRA_capacity-Original_Data'!$F$3:$F$1699,0))=0,INDEX('PROTRA_capacity-Original_Data'!T$3:T$1699,MATCH(CHP_check_original_data!$H17,'PROTRA_capacity-Original_Data'!$F$3:$F$1699,0))=0),"",
INDEX('PROTRA_capacity-Original_Data'!T$3:T$1699,MATCH(CHP_check_original_data!$H17,'PROTRA_capacity-Original_Data'!$F$3:$F$1699,0))/INDEX('PROTRA_capacity-Original_Data'!T$3:T$1699,MATCH(CHP_check_original_data!$I17,'PROTRA_capacity-Original_Data'!$F$3:$F$1699,0))
)))</f>
        <v/>
      </c>
      <c r="X17" s="16" t="str">
        <f>IF(AND(INDEX('PROTRA_capacity-Original_Data'!U$3:U$1699,MATCH(CHP_check_original_data!$H17,'PROTRA_capacity-Original_Data'!$F$3:$F$1699,0))&lt;&gt;0,INDEX('PROTRA_capacity-Original_Data'!U$3:U$1699,MATCH(CHP_check_original_data!$I17,'PROTRA_capacity-Original_Data'!$F$3:$F$1699,0))=0),"elec 0, heat not",
IF(AND(INDEX('PROTRA_capacity-Original_Data'!U$3:U$1699,MATCH(CHP_check_original_data!$I17,'PROTRA_capacity-Original_Data'!$F$3:$F$1699,0))&lt;&gt;0,INDEX('PROTRA_capacity-Original_Data'!U$3:U$1699,MATCH(CHP_check_original_data!$H17,'PROTRA_capacity-Original_Data'!$F$3:$F$1699,0))=0),"heat 0, elec not",
IF(AND(INDEX('PROTRA_capacity-Original_Data'!U$3:U$1699,MATCH(CHP_check_original_data!$I17,'PROTRA_capacity-Original_Data'!$F$3:$F$1699,0))=0,INDEX('PROTRA_capacity-Original_Data'!U$3:U$1699,MATCH(CHP_check_original_data!$H17,'PROTRA_capacity-Original_Data'!$F$3:$F$1699,0))=0),"",
INDEX('PROTRA_capacity-Original_Data'!U$3:U$1699,MATCH(CHP_check_original_data!$H17,'PROTRA_capacity-Original_Data'!$F$3:$F$1699,0))/INDEX('PROTRA_capacity-Original_Data'!U$3:U$1699,MATCH(CHP_check_original_data!$I17,'PROTRA_capacity-Original_Data'!$F$3:$F$1699,0))
)))</f>
        <v/>
      </c>
      <c r="Y17" s="16" t="str">
        <f>IF(AND(INDEX('PROTRA_capacity-Original_Data'!V$3:V$1699,MATCH(CHP_check_original_data!$H17,'PROTRA_capacity-Original_Data'!$F$3:$F$1699,0))&lt;&gt;0,INDEX('PROTRA_capacity-Original_Data'!V$3:V$1699,MATCH(CHP_check_original_data!$I17,'PROTRA_capacity-Original_Data'!$F$3:$F$1699,0))=0),"elec 0, heat not",
IF(AND(INDEX('PROTRA_capacity-Original_Data'!V$3:V$1699,MATCH(CHP_check_original_data!$I17,'PROTRA_capacity-Original_Data'!$F$3:$F$1699,0))&lt;&gt;0,INDEX('PROTRA_capacity-Original_Data'!V$3:V$1699,MATCH(CHP_check_original_data!$H17,'PROTRA_capacity-Original_Data'!$F$3:$F$1699,0))=0),"heat 0, elec not",
IF(AND(INDEX('PROTRA_capacity-Original_Data'!V$3:V$1699,MATCH(CHP_check_original_data!$I17,'PROTRA_capacity-Original_Data'!$F$3:$F$1699,0))=0,INDEX('PROTRA_capacity-Original_Data'!V$3:V$1699,MATCH(CHP_check_original_data!$H17,'PROTRA_capacity-Original_Data'!$F$3:$F$1699,0))=0),"",
INDEX('PROTRA_capacity-Original_Data'!V$3:V$1699,MATCH(CHP_check_original_data!$H17,'PROTRA_capacity-Original_Data'!$F$3:$F$1699,0))/INDEX('PROTRA_capacity-Original_Data'!V$3:V$1699,MATCH(CHP_check_original_data!$I17,'PROTRA_capacity-Original_Data'!$F$3:$F$1699,0))
)))</f>
        <v/>
      </c>
    </row>
    <row r="18" spans="1:25" x14ac:dyDescent="0.35">
      <c r="A18" t="s">
        <v>72</v>
      </c>
      <c r="B18" t="s">
        <v>41</v>
      </c>
      <c r="C18" t="str">
        <f t="shared" si="0"/>
        <v>EASOC_TO_heat</v>
      </c>
      <c r="D18" t="str">
        <f t="shared" si="1"/>
        <v>PROTRA_CHP_HP_I</v>
      </c>
      <c r="E18" t="s">
        <v>5</v>
      </c>
      <c r="F18" t="str">
        <f t="shared" si="2"/>
        <v>CHP</v>
      </c>
      <c r="G18" t="str">
        <f t="shared" si="3"/>
        <v>sil</v>
      </c>
      <c r="H18" t="str">
        <f t="shared" si="4"/>
        <v>EASOCTO_heatPROTRA_CHP_solid_fossil</v>
      </c>
      <c r="I18" t="str">
        <f t="shared" si="5"/>
        <v>EASOCTO_elecPROTRA_CHP_solid_fossil</v>
      </c>
      <c r="J18" s="16">
        <f>IF(AND(INDEX('PROTRA_capacity-Original_Data'!G$3:G$1699,MATCH(CHP_check_original_data!$H18,'PROTRA_capacity-Original_Data'!$F$3:$F$1699,0))&lt;&gt;0,INDEX('PROTRA_capacity-Original_Data'!G$3:G$1699,MATCH(CHP_check_original_data!$I18,'PROTRA_capacity-Original_Data'!$F$3:$F$1699,0))=0),"elec 0, heat not",
IF(AND(INDEX('PROTRA_capacity-Original_Data'!G$3:G$1699,MATCH(CHP_check_original_data!$I18,'PROTRA_capacity-Original_Data'!$F$3:$F$1699,0))&lt;&gt;0,INDEX('PROTRA_capacity-Original_Data'!G$3:G$1699,MATCH(CHP_check_original_data!$H18,'PROTRA_capacity-Original_Data'!$F$3:$F$1699,0))=0),"heat 0, elec not",
IF(AND(INDEX('PROTRA_capacity-Original_Data'!G$3:G$1699,MATCH(CHP_check_original_data!$I18,'PROTRA_capacity-Original_Data'!$F$3:$F$1699,0))=0,INDEX('PROTRA_capacity-Original_Data'!G$3:G$1699,MATCH(CHP_check_original_data!$H18,'PROTRA_capacity-Original_Data'!$F$3:$F$1699,0))=0),"",
INDEX('PROTRA_capacity-Original_Data'!G$3:G$1699,MATCH(CHP_check_original_data!$H18,'PROTRA_capacity-Original_Data'!$F$3:$F$1699,0))/INDEX('PROTRA_capacity-Original_Data'!G$3:G$1699,MATCH(CHP_check_original_data!$I18,'PROTRA_capacity-Original_Data'!$F$3:$F$1699,0))
)))</f>
        <v>0.65217926779306779</v>
      </c>
      <c r="K18" s="16">
        <f>IF(AND(INDEX('PROTRA_capacity-Original_Data'!H$3:H$1699,MATCH(CHP_check_original_data!$H18,'PROTRA_capacity-Original_Data'!$F$3:$F$1699,0))&lt;&gt;0,INDEX('PROTRA_capacity-Original_Data'!H$3:H$1699,MATCH(CHP_check_original_data!$I18,'PROTRA_capacity-Original_Data'!$F$3:$F$1699,0))=0),"elec 0, heat not",
IF(AND(INDEX('PROTRA_capacity-Original_Data'!H$3:H$1699,MATCH(CHP_check_original_data!$I18,'PROTRA_capacity-Original_Data'!$F$3:$F$1699,0))&lt;&gt;0,INDEX('PROTRA_capacity-Original_Data'!H$3:H$1699,MATCH(CHP_check_original_data!$H18,'PROTRA_capacity-Original_Data'!$F$3:$F$1699,0))=0),"heat 0, elec not",
IF(AND(INDEX('PROTRA_capacity-Original_Data'!H$3:H$1699,MATCH(CHP_check_original_data!$I18,'PROTRA_capacity-Original_Data'!$F$3:$F$1699,0))=0,INDEX('PROTRA_capacity-Original_Data'!H$3:H$1699,MATCH(CHP_check_original_data!$H18,'PROTRA_capacity-Original_Data'!$F$3:$F$1699,0))=0),"",
INDEX('PROTRA_capacity-Original_Data'!H$3:H$1699,MATCH(CHP_check_original_data!$H18,'PROTRA_capacity-Original_Data'!$F$3:$F$1699,0))/INDEX('PROTRA_capacity-Original_Data'!H$3:H$1699,MATCH(CHP_check_original_data!$I18,'PROTRA_capacity-Original_Data'!$F$3:$F$1699,0))
)))</f>
        <v>0.68195411572148357</v>
      </c>
      <c r="L18" s="16">
        <f>IF(AND(INDEX('PROTRA_capacity-Original_Data'!I$3:I$1699,MATCH(CHP_check_original_data!$H18,'PROTRA_capacity-Original_Data'!$F$3:$F$1699,0))&lt;&gt;0,INDEX('PROTRA_capacity-Original_Data'!I$3:I$1699,MATCH(CHP_check_original_data!$I18,'PROTRA_capacity-Original_Data'!$F$3:$F$1699,0))=0),"elec 0, heat not",
IF(AND(INDEX('PROTRA_capacity-Original_Data'!I$3:I$1699,MATCH(CHP_check_original_data!$I18,'PROTRA_capacity-Original_Data'!$F$3:$F$1699,0))&lt;&gt;0,INDEX('PROTRA_capacity-Original_Data'!I$3:I$1699,MATCH(CHP_check_original_data!$H18,'PROTRA_capacity-Original_Data'!$F$3:$F$1699,0))=0),"heat 0, elec not",
IF(AND(INDEX('PROTRA_capacity-Original_Data'!I$3:I$1699,MATCH(CHP_check_original_data!$I18,'PROTRA_capacity-Original_Data'!$F$3:$F$1699,0))=0,INDEX('PROTRA_capacity-Original_Data'!I$3:I$1699,MATCH(CHP_check_original_data!$H18,'PROTRA_capacity-Original_Data'!$F$3:$F$1699,0))=0),"",
INDEX('PROTRA_capacity-Original_Data'!I$3:I$1699,MATCH(CHP_check_original_data!$H18,'PROTRA_capacity-Original_Data'!$F$3:$F$1699,0))/INDEX('PROTRA_capacity-Original_Data'!I$3:I$1699,MATCH(CHP_check_original_data!$I18,'PROTRA_capacity-Original_Data'!$F$3:$F$1699,0))
)))</f>
        <v>0.77144967647343532</v>
      </c>
      <c r="M18" s="16">
        <f>IF(AND(INDEX('PROTRA_capacity-Original_Data'!J$3:J$1699,MATCH(CHP_check_original_data!$H18,'PROTRA_capacity-Original_Data'!$F$3:$F$1699,0))&lt;&gt;0,INDEX('PROTRA_capacity-Original_Data'!J$3:J$1699,MATCH(CHP_check_original_data!$I18,'PROTRA_capacity-Original_Data'!$F$3:$F$1699,0))=0),"elec 0, heat not",
IF(AND(INDEX('PROTRA_capacity-Original_Data'!J$3:J$1699,MATCH(CHP_check_original_data!$I18,'PROTRA_capacity-Original_Data'!$F$3:$F$1699,0))&lt;&gt;0,INDEX('PROTRA_capacity-Original_Data'!J$3:J$1699,MATCH(CHP_check_original_data!$H18,'PROTRA_capacity-Original_Data'!$F$3:$F$1699,0))=0),"heat 0, elec not",
IF(AND(INDEX('PROTRA_capacity-Original_Data'!J$3:J$1699,MATCH(CHP_check_original_data!$I18,'PROTRA_capacity-Original_Data'!$F$3:$F$1699,0))=0,INDEX('PROTRA_capacity-Original_Data'!J$3:J$1699,MATCH(CHP_check_original_data!$H18,'PROTRA_capacity-Original_Data'!$F$3:$F$1699,0))=0),"",
INDEX('PROTRA_capacity-Original_Data'!J$3:J$1699,MATCH(CHP_check_original_data!$H18,'PROTRA_capacity-Original_Data'!$F$3:$F$1699,0))/INDEX('PROTRA_capacity-Original_Data'!J$3:J$1699,MATCH(CHP_check_original_data!$I18,'PROTRA_capacity-Original_Data'!$F$3:$F$1699,0))
)))</f>
        <v>0.72605725427000101</v>
      </c>
      <c r="N18" s="16">
        <f>IF(AND(INDEX('PROTRA_capacity-Original_Data'!K$3:K$1699,MATCH(CHP_check_original_data!$H18,'PROTRA_capacity-Original_Data'!$F$3:$F$1699,0))&lt;&gt;0,INDEX('PROTRA_capacity-Original_Data'!K$3:K$1699,MATCH(CHP_check_original_data!$I18,'PROTRA_capacity-Original_Data'!$F$3:$F$1699,0))=0),"elec 0, heat not",
IF(AND(INDEX('PROTRA_capacity-Original_Data'!K$3:K$1699,MATCH(CHP_check_original_data!$I18,'PROTRA_capacity-Original_Data'!$F$3:$F$1699,0))&lt;&gt;0,INDEX('PROTRA_capacity-Original_Data'!K$3:K$1699,MATCH(CHP_check_original_data!$H18,'PROTRA_capacity-Original_Data'!$F$3:$F$1699,0))=0),"heat 0, elec not",
IF(AND(INDEX('PROTRA_capacity-Original_Data'!K$3:K$1699,MATCH(CHP_check_original_data!$I18,'PROTRA_capacity-Original_Data'!$F$3:$F$1699,0))=0,INDEX('PROTRA_capacity-Original_Data'!K$3:K$1699,MATCH(CHP_check_original_data!$H18,'PROTRA_capacity-Original_Data'!$F$3:$F$1699,0))=0),"",
INDEX('PROTRA_capacity-Original_Data'!K$3:K$1699,MATCH(CHP_check_original_data!$H18,'PROTRA_capacity-Original_Data'!$F$3:$F$1699,0))/INDEX('PROTRA_capacity-Original_Data'!K$3:K$1699,MATCH(CHP_check_original_data!$I18,'PROTRA_capacity-Original_Data'!$F$3:$F$1699,0))
)))</f>
        <v>0.76584085661233126</v>
      </c>
      <c r="O18" s="16">
        <f>IF(AND(INDEX('PROTRA_capacity-Original_Data'!L$3:L$1699,MATCH(CHP_check_original_data!$H18,'PROTRA_capacity-Original_Data'!$F$3:$F$1699,0))&lt;&gt;0,INDEX('PROTRA_capacity-Original_Data'!L$3:L$1699,MATCH(CHP_check_original_data!$I18,'PROTRA_capacity-Original_Data'!$F$3:$F$1699,0))=0),"elec 0, heat not",
IF(AND(INDEX('PROTRA_capacity-Original_Data'!L$3:L$1699,MATCH(CHP_check_original_data!$I18,'PROTRA_capacity-Original_Data'!$F$3:$F$1699,0))&lt;&gt;0,INDEX('PROTRA_capacity-Original_Data'!L$3:L$1699,MATCH(CHP_check_original_data!$H18,'PROTRA_capacity-Original_Data'!$F$3:$F$1699,0))=0),"heat 0, elec not",
IF(AND(INDEX('PROTRA_capacity-Original_Data'!L$3:L$1699,MATCH(CHP_check_original_data!$I18,'PROTRA_capacity-Original_Data'!$F$3:$F$1699,0))=0,INDEX('PROTRA_capacity-Original_Data'!L$3:L$1699,MATCH(CHP_check_original_data!$H18,'PROTRA_capacity-Original_Data'!$F$3:$F$1699,0))=0),"",
INDEX('PROTRA_capacity-Original_Data'!L$3:L$1699,MATCH(CHP_check_original_data!$H18,'PROTRA_capacity-Original_Data'!$F$3:$F$1699,0))/INDEX('PROTRA_capacity-Original_Data'!L$3:L$1699,MATCH(CHP_check_original_data!$I18,'PROTRA_capacity-Original_Data'!$F$3:$F$1699,0))
)))</f>
        <v>0.78246716756922041</v>
      </c>
      <c r="P18" s="16">
        <f>IF(AND(INDEX('PROTRA_capacity-Original_Data'!M$3:M$1699,MATCH(CHP_check_original_data!$H18,'PROTRA_capacity-Original_Data'!$F$3:$F$1699,0))&lt;&gt;0,INDEX('PROTRA_capacity-Original_Data'!M$3:M$1699,MATCH(CHP_check_original_data!$I18,'PROTRA_capacity-Original_Data'!$F$3:$F$1699,0))=0),"elec 0, heat not",
IF(AND(INDEX('PROTRA_capacity-Original_Data'!M$3:M$1699,MATCH(CHP_check_original_data!$I18,'PROTRA_capacity-Original_Data'!$F$3:$F$1699,0))&lt;&gt;0,INDEX('PROTRA_capacity-Original_Data'!M$3:M$1699,MATCH(CHP_check_original_data!$H18,'PROTRA_capacity-Original_Data'!$F$3:$F$1699,0))=0),"heat 0, elec not",
IF(AND(INDEX('PROTRA_capacity-Original_Data'!M$3:M$1699,MATCH(CHP_check_original_data!$I18,'PROTRA_capacity-Original_Data'!$F$3:$F$1699,0))=0,INDEX('PROTRA_capacity-Original_Data'!M$3:M$1699,MATCH(CHP_check_original_data!$H18,'PROTRA_capacity-Original_Data'!$F$3:$F$1699,0))=0),"",
INDEX('PROTRA_capacity-Original_Data'!M$3:M$1699,MATCH(CHP_check_original_data!$H18,'PROTRA_capacity-Original_Data'!$F$3:$F$1699,0))/INDEX('PROTRA_capacity-Original_Data'!M$3:M$1699,MATCH(CHP_check_original_data!$I18,'PROTRA_capacity-Original_Data'!$F$3:$F$1699,0))
)))</f>
        <v>0.73441239977569339</v>
      </c>
      <c r="Q18" s="16">
        <f>IF(AND(INDEX('PROTRA_capacity-Original_Data'!N$3:N$1699,MATCH(CHP_check_original_data!$H18,'PROTRA_capacity-Original_Data'!$F$3:$F$1699,0))&lt;&gt;0,INDEX('PROTRA_capacity-Original_Data'!N$3:N$1699,MATCH(CHP_check_original_data!$I18,'PROTRA_capacity-Original_Data'!$F$3:$F$1699,0))=0),"elec 0, heat not",
IF(AND(INDEX('PROTRA_capacity-Original_Data'!N$3:N$1699,MATCH(CHP_check_original_data!$I18,'PROTRA_capacity-Original_Data'!$F$3:$F$1699,0))&lt;&gt;0,INDEX('PROTRA_capacity-Original_Data'!N$3:N$1699,MATCH(CHP_check_original_data!$H18,'PROTRA_capacity-Original_Data'!$F$3:$F$1699,0))=0),"heat 0, elec not",
IF(AND(INDEX('PROTRA_capacity-Original_Data'!N$3:N$1699,MATCH(CHP_check_original_data!$I18,'PROTRA_capacity-Original_Data'!$F$3:$F$1699,0))=0,INDEX('PROTRA_capacity-Original_Data'!N$3:N$1699,MATCH(CHP_check_original_data!$H18,'PROTRA_capacity-Original_Data'!$F$3:$F$1699,0))=0),"",
INDEX('PROTRA_capacity-Original_Data'!N$3:N$1699,MATCH(CHP_check_original_data!$H18,'PROTRA_capacity-Original_Data'!$F$3:$F$1699,0))/INDEX('PROTRA_capacity-Original_Data'!N$3:N$1699,MATCH(CHP_check_original_data!$I18,'PROTRA_capacity-Original_Data'!$F$3:$F$1699,0))
)))</f>
        <v>0.69629790398801106</v>
      </c>
      <c r="R18" s="16">
        <f>IF(AND(INDEX('PROTRA_capacity-Original_Data'!O$3:O$1699,MATCH(CHP_check_original_data!$H18,'PROTRA_capacity-Original_Data'!$F$3:$F$1699,0))&lt;&gt;0,INDEX('PROTRA_capacity-Original_Data'!O$3:O$1699,MATCH(CHP_check_original_data!$I18,'PROTRA_capacity-Original_Data'!$F$3:$F$1699,0))=0),"elec 0, heat not",
IF(AND(INDEX('PROTRA_capacity-Original_Data'!O$3:O$1699,MATCH(CHP_check_original_data!$I18,'PROTRA_capacity-Original_Data'!$F$3:$F$1699,0))&lt;&gt;0,INDEX('PROTRA_capacity-Original_Data'!O$3:O$1699,MATCH(CHP_check_original_data!$H18,'PROTRA_capacity-Original_Data'!$F$3:$F$1699,0))=0),"heat 0, elec not",
IF(AND(INDEX('PROTRA_capacity-Original_Data'!O$3:O$1699,MATCH(CHP_check_original_data!$I18,'PROTRA_capacity-Original_Data'!$F$3:$F$1699,0))=0,INDEX('PROTRA_capacity-Original_Data'!O$3:O$1699,MATCH(CHP_check_original_data!$H18,'PROTRA_capacity-Original_Data'!$F$3:$F$1699,0))=0),"",
INDEX('PROTRA_capacity-Original_Data'!O$3:O$1699,MATCH(CHP_check_original_data!$H18,'PROTRA_capacity-Original_Data'!$F$3:$F$1699,0))/INDEX('PROTRA_capacity-Original_Data'!O$3:O$1699,MATCH(CHP_check_original_data!$I18,'PROTRA_capacity-Original_Data'!$F$3:$F$1699,0))
)))</f>
        <v>0.63631336642113889</v>
      </c>
      <c r="S18" s="16">
        <f>IF(AND(INDEX('PROTRA_capacity-Original_Data'!P$3:P$1699,MATCH(CHP_check_original_data!$H18,'PROTRA_capacity-Original_Data'!$F$3:$F$1699,0))&lt;&gt;0,INDEX('PROTRA_capacity-Original_Data'!P$3:P$1699,MATCH(CHP_check_original_data!$I18,'PROTRA_capacity-Original_Data'!$F$3:$F$1699,0))=0),"elec 0, heat not",
IF(AND(INDEX('PROTRA_capacity-Original_Data'!P$3:P$1699,MATCH(CHP_check_original_data!$I18,'PROTRA_capacity-Original_Data'!$F$3:$F$1699,0))&lt;&gt;0,INDEX('PROTRA_capacity-Original_Data'!P$3:P$1699,MATCH(CHP_check_original_data!$H18,'PROTRA_capacity-Original_Data'!$F$3:$F$1699,0))=0),"heat 0, elec not",
IF(AND(INDEX('PROTRA_capacity-Original_Data'!P$3:P$1699,MATCH(CHP_check_original_data!$I18,'PROTRA_capacity-Original_Data'!$F$3:$F$1699,0))=0,INDEX('PROTRA_capacity-Original_Data'!P$3:P$1699,MATCH(CHP_check_original_data!$H18,'PROTRA_capacity-Original_Data'!$F$3:$F$1699,0))=0),"",
INDEX('PROTRA_capacity-Original_Data'!P$3:P$1699,MATCH(CHP_check_original_data!$H18,'PROTRA_capacity-Original_Data'!$F$3:$F$1699,0))/INDEX('PROTRA_capacity-Original_Data'!P$3:P$1699,MATCH(CHP_check_original_data!$I18,'PROTRA_capacity-Original_Data'!$F$3:$F$1699,0))
)))</f>
        <v>0.65071129702417352</v>
      </c>
      <c r="T18" s="16">
        <f>IF(AND(INDEX('PROTRA_capacity-Original_Data'!Q$3:Q$1699,MATCH(CHP_check_original_data!$H18,'PROTRA_capacity-Original_Data'!$F$3:$F$1699,0))&lt;&gt;0,INDEX('PROTRA_capacity-Original_Data'!Q$3:Q$1699,MATCH(CHP_check_original_data!$I18,'PROTRA_capacity-Original_Data'!$F$3:$F$1699,0))=0),"elec 0, heat not",
IF(AND(INDEX('PROTRA_capacity-Original_Data'!Q$3:Q$1699,MATCH(CHP_check_original_data!$I18,'PROTRA_capacity-Original_Data'!$F$3:$F$1699,0))&lt;&gt;0,INDEX('PROTRA_capacity-Original_Data'!Q$3:Q$1699,MATCH(CHP_check_original_data!$H18,'PROTRA_capacity-Original_Data'!$F$3:$F$1699,0))=0),"heat 0, elec not",
IF(AND(INDEX('PROTRA_capacity-Original_Data'!Q$3:Q$1699,MATCH(CHP_check_original_data!$I18,'PROTRA_capacity-Original_Data'!$F$3:$F$1699,0))=0,INDEX('PROTRA_capacity-Original_Data'!Q$3:Q$1699,MATCH(CHP_check_original_data!$H18,'PROTRA_capacity-Original_Data'!$F$3:$F$1699,0))=0),"",
INDEX('PROTRA_capacity-Original_Data'!Q$3:Q$1699,MATCH(CHP_check_original_data!$H18,'PROTRA_capacity-Original_Data'!$F$3:$F$1699,0))/INDEX('PROTRA_capacity-Original_Data'!Q$3:Q$1699,MATCH(CHP_check_original_data!$I18,'PROTRA_capacity-Original_Data'!$F$3:$F$1699,0))
)))</f>
        <v>0.62474795985260867</v>
      </c>
      <c r="U18" s="16">
        <f>IF(AND(INDEX('PROTRA_capacity-Original_Data'!R$3:R$1699,MATCH(CHP_check_original_data!$H18,'PROTRA_capacity-Original_Data'!$F$3:$F$1699,0))&lt;&gt;0,INDEX('PROTRA_capacity-Original_Data'!R$3:R$1699,MATCH(CHP_check_original_data!$I18,'PROTRA_capacity-Original_Data'!$F$3:$F$1699,0))=0),"elec 0, heat not",
IF(AND(INDEX('PROTRA_capacity-Original_Data'!R$3:R$1699,MATCH(CHP_check_original_data!$I18,'PROTRA_capacity-Original_Data'!$F$3:$F$1699,0))&lt;&gt;0,INDEX('PROTRA_capacity-Original_Data'!R$3:R$1699,MATCH(CHP_check_original_data!$H18,'PROTRA_capacity-Original_Data'!$F$3:$F$1699,0))=0),"heat 0, elec not",
IF(AND(INDEX('PROTRA_capacity-Original_Data'!R$3:R$1699,MATCH(CHP_check_original_data!$I18,'PROTRA_capacity-Original_Data'!$F$3:$F$1699,0))=0,INDEX('PROTRA_capacity-Original_Data'!R$3:R$1699,MATCH(CHP_check_original_data!$H18,'PROTRA_capacity-Original_Data'!$F$3:$F$1699,0))=0),"",
INDEX('PROTRA_capacity-Original_Data'!R$3:R$1699,MATCH(CHP_check_original_data!$H18,'PROTRA_capacity-Original_Data'!$F$3:$F$1699,0))/INDEX('PROTRA_capacity-Original_Data'!R$3:R$1699,MATCH(CHP_check_original_data!$I18,'PROTRA_capacity-Original_Data'!$F$3:$F$1699,0))
)))</f>
        <v>0.62916489515822016</v>
      </c>
      <c r="V18" s="16">
        <f>IF(AND(INDEX('PROTRA_capacity-Original_Data'!S$3:S$1699,MATCH(CHP_check_original_data!$H18,'PROTRA_capacity-Original_Data'!$F$3:$F$1699,0))&lt;&gt;0,INDEX('PROTRA_capacity-Original_Data'!S$3:S$1699,MATCH(CHP_check_original_data!$I18,'PROTRA_capacity-Original_Data'!$F$3:$F$1699,0))=0),"elec 0, heat not",
IF(AND(INDEX('PROTRA_capacity-Original_Data'!S$3:S$1699,MATCH(CHP_check_original_data!$I18,'PROTRA_capacity-Original_Data'!$F$3:$F$1699,0))&lt;&gt;0,INDEX('PROTRA_capacity-Original_Data'!S$3:S$1699,MATCH(CHP_check_original_data!$H18,'PROTRA_capacity-Original_Data'!$F$3:$F$1699,0))=0),"heat 0, elec not",
IF(AND(INDEX('PROTRA_capacity-Original_Data'!S$3:S$1699,MATCH(CHP_check_original_data!$I18,'PROTRA_capacity-Original_Data'!$F$3:$F$1699,0))=0,INDEX('PROTRA_capacity-Original_Data'!S$3:S$1699,MATCH(CHP_check_original_data!$H18,'PROTRA_capacity-Original_Data'!$F$3:$F$1699,0))=0),"",
INDEX('PROTRA_capacity-Original_Data'!S$3:S$1699,MATCH(CHP_check_original_data!$H18,'PROTRA_capacity-Original_Data'!$F$3:$F$1699,0))/INDEX('PROTRA_capacity-Original_Data'!S$3:S$1699,MATCH(CHP_check_original_data!$I18,'PROTRA_capacity-Original_Data'!$F$3:$F$1699,0))
)))</f>
        <v>0.49985440432759348</v>
      </c>
      <c r="W18" s="16">
        <f>IF(AND(INDEX('PROTRA_capacity-Original_Data'!T$3:T$1699,MATCH(CHP_check_original_data!$H18,'PROTRA_capacity-Original_Data'!$F$3:$F$1699,0))&lt;&gt;0,INDEX('PROTRA_capacity-Original_Data'!T$3:T$1699,MATCH(CHP_check_original_data!$I18,'PROTRA_capacity-Original_Data'!$F$3:$F$1699,0))=0),"elec 0, heat not",
IF(AND(INDEX('PROTRA_capacity-Original_Data'!T$3:T$1699,MATCH(CHP_check_original_data!$I18,'PROTRA_capacity-Original_Data'!$F$3:$F$1699,0))&lt;&gt;0,INDEX('PROTRA_capacity-Original_Data'!T$3:T$1699,MATCH(CHP_check_original_data!$H18,'PROTRA_capacity-Original_Data'!$F$3:$F$1699,0))=0),"heat 0, elec not",
IF(AND(INDEX('PROTRA_capacity-Original_Data'!T$3:T$1699,MATCH(CHP_check_original_data!$I18,'PROTRA_capacity-Original_Data'!$F$3:$F$1699,0))=0,INDEX('PROTRA_capacity-Original_Data'!T$3:T$1699,MATCH(CHP_check_original_data!$H18,'PROTRA_capacity-Original_Data'!$F$3:$F$1699,0))=0),"",
INDEX('PROTRA_capacity-Original_Data'!T$3:T$1699,MATCH(CHP_check_original_data!$H18,'PROTRA_capacity-Original_Data'!$F$3:$F$1699,0))/INDEX('PROTRA_capacity-Original_Data'!T$3:T$1699,MATCH(CHP_check_original_data!$I18,'PROTRA_capacity-Original_Data'!$F$3:$F$1699,0))
)))</f>
        <v>0.53125861399679575</v>
      </c>
      <c r="X18" s="16">
        <f>IF(AND(INDEX('PROTRA_capacity-Original_Data'!U$3:U$1699,MATCH(CHP_check_original_data!$H18,'PROTRA_capacity-Original_Data'!$F$3:$F$1699,0))&lt;&gt;0,INDEX('PROTRA_capacity-Original_Data'!U$3:U$1699,MATCH(CHP_check_original_data!$I18,'PROTRA_capacity-Original_Data'!$F$3:$F$1699,0))=0),"elec 0, heat not",
IF(AND(INDEX('PROTRA_capacity-Original_Data'!U$3:U$1699,MATCH(CHP_check_original_data!$I18,'PROTRA_capacity-Original_Data'!$F$3:$F$1699,0))&lt;&gt;0,INDEX('PROTRA_capacity-Original_Data'!U$3:U$1699,MATCH(CHP_check_original_data!$H18,'PROTRA_capacity-Original_Data'!$F$3:$F$1699,0))=0),"heat 0, elec not",
IF(AND(INDEX('PROTRA_capacity-Original_Data'!U$3:U$1699,MATCH(CHP_check_original_data!$I18,'PROTRA_capacity-Original_Data'!$F$3:$F$1699,0))=0,INDEX('PROTRA_capacity-Original_Data'!U$3:U$1699,MATCH(CHP_check_original_data!$H18,'PROTRA_capacity-Original_Data'!$F$3:$F$1699,0))=0),"",
INDEX('PROTRA_capacity-Original_Data'!U$3:U$1699,MATCH(CHP_check_original_data!$H18,'PROTRA_capacity-Original_Data'!$F$3:$F$1699,0))/INDEX('PROTRA_capacity-Original_Data'!U$3:U$1699,MATCH(CHP_check_original_data!$I18,'PROTRA_capacity-Original_Data'!$F$3:$F$1699,0))
)))</f>
        <v>0.47387968219655308</v>
      </c>
      <c r="Y18" s="16">
        <f>IF(AND(INDEX('PROTRA_capacity-Original_Data'!V$3:V$1699,MATCH(CHP_check_original_data!$H18,'PROTRA_capacity-Original_Data'!$F$3:$F$1699,0))&lt;&gt;0,INDEX('PROTRA_capacity-Original_Data'!V$3:V$1699,MATCH(CHP_check_original_data!$I18,'PROTRA_capacity-Original_Data'!$F$3:$F$1699,0))=0),"elec 0, heat not",
IF(AND(INDEX('PROTRA_capacity-Original_Data'!V$3:V$1699,MATCH(CHP_check_original_data!$I18,'PROTRA_capacity-Original_Data'!$F$3:$F$1699,0))&lt;&gt;0,INDEX('PROTRA_capacity-Original_Data'!V$3:V$1699,MATCH(CHP_check_original_data!$H18,'PROTRA_capacity-Original_Data'!$F$3:$F$1699,0))=0),"heat 0, elec not",
IF(AND(INDEX('PROTRA_capacity-Original_Data'!V$3:V$1699,MATCH(CHP_check_original_data!$I18,'PROTRA_capacity-Original_Data'!$F$3:$F$1699,0))=0,INDEX('PROTRA_capacity-Original_Data'!V$3:V$1699,MATCH(CHP_check_original_data!$H18,'PROTRA_capacity-Original_Data'!$F$3:$F$1699,0))=0),"",
INDEX('PROTRA_capacity-Original_Data'!V$3:V$1699,MATCH(CHP_check_original_data!$H18,'PROTRA_capacity-Original_Data'!$F$3:$F$1699,0))/INDEX('PROTRA_capacity-Original_Data'!V$3:V$1699,MATCH(CHP_check_original_data!$I18,'PROTRA_capacity-Original_Data'!$F$3:$F$1699,0))
)))</f>
        <v>0.44672670750747268</v>
      </c>
    </row>
    <row r="19" spans="1:25" x14ac:dyDescent="0.35">
      <c r="A19" t="s">
        <v>72</v>
      </c>
      <c r="B19" t="s">
        <v>41</v>
      </c>
      <c r="C19" t="str">
        <f t="shared" si="0"/>
        <v>EASOC_TO_heat</v>
      </c>
      <c r="D19" t="str">
        <f t="shared" si="1"/>
        <v>PROTRA_CHP_HP_I</v>
      </c>
      <c r="E19" t="s">
        <v>6</v>
      </c>
      <c r="F19" t="str">
        <f t="shared" si="2"/>
        <v>CHP</v>
      </c>
      <c r="G19" t="str">
        <f t="shared" si="3"/>
        <v>CCS</v>
      </c>
      <c r="H19" t="str">
        <f t="shared" si="4"/>
        <v>EASOCTO_heatPROTRA_CHP_solid_fossil_CCS</v>
      </c>
      <c r="I19" t="str">
        <f t="shared" si="5"/>
        <v>EASOCTO_elecPROTRA_CHP_solid_fossil_CCS</v>
      </c>
      <c r="J19" s="16" t="str">
        <f>IF(AND(INDEX('PROTRA_capacity-Original_Data'!G$3:G$1699,MATCH(CHP_check_original_data!$H19,'PROTRA_capacity-Original_Data'!$F$3:$F$1699,0))&lt;&gt;0,INDEX('PROTRA_capacity-Original_Data'!G$3:G$1699,MATCH(CHP_check_original_data!$I19,'PROTRA_capacity-Original_Data'!$F$3:$F$1699,0))=0),"elec 0, heat not",
IF(AND(INDEX('PROTRA_capacity-Original_Data'!G$3:G$1699,MATCH(CHP_check_original_data!$I19,'PROTRA_capacity-Original_Data'!$F$3:$F$1699,0))&lt;&gt;0,INDEX('PROTRA_capacity-Original_Data'!G$3:G$1699,MATCH(CHP_check_original_data!$H19,'PROTRA_capacity-Original_Data'!$F$3:$F$1699,0))=0),"heat 0, elec not",
IF(AND(INDEX('PROTRA_capacity-Original_Data'!G$3:G$1699,MATCH(CHP_check_original_data!$I19,'PROTRA_capacity-Original_Data'!$F$3:$F$1699,0))=0,INDEX('PROTRA_capacity-Original_Data'!G$3:G$1699,MATCH(CHP_check_original_data!$H19,'PROTRA_capacity-Original_Data'!$F$3:$F$1699,0))=0),"",
INDEX('PROTRA_capacity-Original_Data'!G$3:G$1699,MATCH(CHP_check_original_data!$H19,'PROTRA_capacity-Original_Data'!$F$3:$F$1699,0))/INDEX('PROTRA_capacity-Original_Data'!G$3:G$1699,MATCH(CHP_check_original_data!$I19,'PROTRA_capacity-Original_Data'!$F$3:$F$1699,0))
)))</f>
        <v/>
      </c>
      <c r="K19" s="16" t="str">
        <f>IF(AND(INDEX('PROTRA_capacity-Original_Data'!H$3:H$1699,MATCH(CHP_check_original_data!$H19,'PROTRA_capacity-Original_Data'!$F$3:$F$1699,0))&lt;&gt;0,INDEX('PROTRA_capacity-Original_Data'!H$3:H$1699,MATCH(CHP_check_original_data!$I19,'PROTRA_capacity-Original_Data'!$F$3:$F$1699,0))=0),"elec 0, heat not",
IF(AND(INDEX('PROTRA_capacity-Original_Data'!H$3:H$1699,MATCH(CHP_check_original_data!$I19,'PROTRA_capacity-Original_Data'!$F$3:$F$1699,0))&lt;&gt;0,INDEX('PROTRA_capacity-Original_Data'!H$3:H$1699,MATCH(CHP_check_original_data!$H19,'PROTRA_capacity-Original_Data'!$F$3:$F$1699,0))=0),"heat 0, elec not",
IF(AND(INDEX('PROTRA_capacity-Original_Data'!H$3:H$1699,MATCH(CHP_check_original_data!$I19,'PROTRA_capacity-Original_Data'!$F$3:$F$1699,0))=0,INDEX('PROTRA_capacity-Original_Data'!H$3:H$1699,MATCH(CHP_check_original_data!$H19,'PROTRA_capacity-Original_Data'!$F$3:$F$1699,0))=0),"",
INDEX('PROTRA_capacity-Original_Data'!H$3:H$1699,MATCH(CHP_check_original_data!$H19,'PROTRA_capacity-Original_Data'!$F$3:$F$1699,0))/INDEX('PROTRA_capacity-Original_Data'!H$3:H$1699,MATCH(CHP_check_original_data!$I19,'PROTRA_capacity-Original_Data'!$F$3:$F$1699,0))
)))</f>
        <v/>
      </c>
      <c r="L19" s="16" t="str">
        <f>IF(AND(INDEX('PROTRA_capacity-Original_Data'!I$3:I$1699,MATCH(CHP_check_original_data!$H19,'PROTRA_capacity-Original_Data'!$F$3:$F$1699,0))&lt;&gt;0,INDEX('PROTRA_capacity-Original_Data'!I$3:I$1699,MATCH(CHP_check_original_data!$I19,'PROTRA_capacity-Original_Data'!$F$3:$F$1699,0))=0),"elec 0, heat not",
IF(AND(INDEX('PROTRA_capacity-Original_Data'!I$3:I$1699,MATCH(CHP_check_original_data!$I19,'PROTRA_capacity-Original_Data'!$F$3:$F$1699,0))&lt;&gt;0,INDEX('PROTRA_capacity-Original_Data'!I$3:I$1699,MATCH(CHP_check_original_data!$H19,'PROTRA_capacity-Original_Data'!$F$3:$F$1699,0))=0),"heat 0, elec not",
IF(AND(INDEX('PROTRA_capacity-Original_Data'!I$3:I$1699,MATCH(CHP_check_original_data!$I19,'PROTRA_capacity-Original_Data'!$F$3:$F$1699,0))=0,INDEX('PROTRA_capacity-Original_Data'!I$3:I$1699,MATCH(CHP_check_original_data!$H19,'PROTRA_capacity-Original_Data'!$F$3:$F$1699,0))=0),"",
INDEX('PROTRA_capacity-Original_Data'!I$3:I$1699,MATCH(CHP_check_original_data!$H19,'PROTRA_capacity-Original_Data'!$F$3:$F$1699,0))/INDEX('PROTRA_capacity-Original_Data'!I$3:I$1699,MATCH(CHP_check_original_data!$I19,'PROTRA_capacity-Original_Data'!$F$3:$F$1699,0))
)))</f>
        <v/>
      </c>
      <c r="M19" s="16" t="str">
        <f>IF(AND(INDEX('PROTRA_capacity-Original_Data'!J$3:J$1699,MATCH(CHP_check_original_data!$H19,'PROTRA_capacity-Original_Data'!$F$3:$F$1699,0))&lt;&gt;0,INDEX('PROTRA_capacity-Original_Data'!J$3:J$1699,MATCH(CHP_check_original_data!$I19,'PROTRA_capacity-Original_Data'!$F$3:$F$1699,0))=0),"elec 0, heat not",
IF(AND(INDEX('PROTRA_capacity-Original_Data'!J$3:J$1699,MATCH(CHP_check_original_data!$I19,'PROTRA_capacity-Original_Data'!$F$3:$F$1699,0))&lt;&gt;0,INDEX('PROTRA_capacity-Original_Data'!J$3:J$1699,MATCH(CHP_check_original_data!$H19,'PROTRA_capacity-Original_Data'!$F$3:$F$1699,0))=0),"heat 0, elec not",
IF(AND(INDEX('PROTRA_capacity-Original_Data'!J$3:J$1699,MATCH(CHP_check_original_data!$I19,'PROTRA_capacity-Original_Data'!$F$3:$F$1699,0))=0,INDEX('PROTRA_capacity-Original_Data'!J$3:J$1699,MATCH(CHP_check_original_data!$H19,'PROTRA_capacity-Original_Data'!$F$3:$F$1699,0))=0),"",
INDEX('PROTRA_capacity-Original_Data'!J$3:J$1699,MATCH(CHP_check_original_data!$H19,'PROTRA_capacity-Original_Data'!$F$3:$F$1699,0))/INDEX('PROTRA_capacity-Original_Data'!J$3:J$1699,MATCH(CHP_check_original_data!$I19,'PROTRA_capacity-Original_Data'!$F$3:$F$1699,0))
)))</f>
        <v/>
      </c>
      <c r="N19" s="16" t="str">
        <f>IF(AND(INDEX('PROTRA_capacity-Original_Data'!K$3:K$1699,MATCH(CHP_check_original_data!$H19,'PROTRA_capacity-Original_Data'!$F$3:$F$1699,0))&lt;&gt;0,INDEX('PROTRA_capacity-Original_Data'!K$3:K$1699,MATCH(CHP_check_original_data!$I19,'PROTRA_capacity-Original_Data'!$F$3:$F$1699,0))=0),"elec 0, heat not",
IF(AND(INDEX('PROTRA_capacity-Original_Data'!K$3:K$1699,MATCH(CHP_check_original_data!$I19,'PROTRA_capacity-Original_Data'!$F$3:$F$1699,0))&lt;&gt;0,INDEX('PROTRA_capacity-Original_Data'!K$3:K$1699,MATCH(CHP_check_original_data!$H19,'PROTRA_capacity-Original_Data'!$F$3:$F$1699,0))=0),"heat 0, elec not",
IF(AND(INDEX('PROTRA_capacity-Original_Data'!K$3:K$1699,MATCH(CHP_check_original_data!$I19,'PROTRA_capacity-Original_Data'!$F$3:$F$1699,0))=0,INDEX('PROTRA_capacity-Original_Data'!K$3:K$1699,MATCH(CHP_check_original_data!$H19,'PROTRA_capacity-Original_Data'!$F$3:$F$1699,0))=0),"",
INDEX('PROTRA_capacity-Original_Data'!K$3:K$1699,MATCH(CHP_check_original_data!$H19,'PROTRA_capacity-Original_Data'!$F$3:$F$1699,0))/INDEX('PROTRA_capacity-Original_Data'!K$3:K$1699,MATCH(CHP_check_original_data!$I19,'PROTRA_capacity-Original_Data'!$F$3:$F$1699,0))
)))</f>
        <v/>
      </c>
      <c r="O19" s="16" t="str">
        <f>IF(AND(INDEX('PROTRA_capacity-Original_Data'!L$3:L$1699,MATCH(CHP_check_original_data!$H19,'PROTRA_capacity-Original_Data'!$F$3:$F$1699,0))&lt;&gt;0,INDEX('PROTRA_capacity-Original_Data'!L$3:L$1699,MATCH(CHP_check_original_data!$I19,'PROTRA_capacity-Original_Data'!$F$3:$F$1699,0))=0),"elec 0, heat not",
IF(AND(INDEX('PROTRA_capacity-Original_Data'!L$3:L$1699,MATCH(CHP_check_original_data!$I19,'PROTRA_capacity-Original_Data'!$F$3:$F$1699,0))&lt;&gt;0,INDEX('PROTRA_capacity-Original_Data'!L$3:L$1699,MATCH(CHP_check_original_data!$H19,'PROTRA_capacity-Original_Data'!$F$3:$F$1699,0))=0),"heat 0, elec not",
IF(AND(INDEX('PROTRA_capacity-Original_Data'!L$3:L$1699,MATCH(CHP_check_original_data!$I19,'PROTRA_capacity-Original_Data'!$F$3:$F$1699,0))=0,INDEX('PROTRA_capacity-Original_Data'!L$3:L$1699,MATCH(CHP_check_original_data!$H19,'PROTRA_capacity-Original_Data'!$F$3:$F$1699,0))=0),"",
INDEX('PROTRA_capacity-Original_Data'!L$3:L$1699,MATCH(CHP_check_original_data!$H19,'PROTRA_capacity-Original_Data'!$F$3:$F$1699,0))/INDEX('PROTRA_capacity-Original_Data'!L$3:L$1699,MATCH(CHP_check_original_data!$I19,'PROTRA_capacity-Original_Data'!$F$3:$F$1699,0))
)))</f>
        <v/>
      </c>
      <c r="P19" s="16" t="str">
        <f>IF(AND(INDEX('PROTRA_capacity-Original_Data'!M$3:M$1699,MATCH(CHP_check_original_data!$H19,'PROTRA_capacity-Original_Data'!$F$3:$F$1699,0))&lt;&gt;0,INDEX('PROTRA_capacity-Original_Data'!M$3:M$1699,MATCH(CHP_check_original_data!$I19,'PROTRA_capacity-Original_Data'!$F$3:$F$1699,0))=0),"elec 0, heat not",
IF(AND(INDEX('PROTRA_capacity-Original_Data'!M$3:M$1699,MATCH(CHP_check_original_data!$I19,'PROTRA_capacity-Original_Data'!$F$3:$F$1699,0))&lt;&gt;0,INDEX('PROTRA_capacity-Original_Data'!M$3:M$1699,MATCH(CHP_check_original_data!$H19,'PROTRA_capacity-Original_Data'!$F$3:$F$1699,0))=0),"heat 0, elec not",
IF(AND(INDEX('PROTRA_capacity-Original_Data'!M$3:M$1699,MATCH(CHP_check_original_data!$I19,'PROTRA_capacity-Original_Data'!$F$3:$F$1699,0))=0,INDEX('PROTRA_capacity-Original_Data'!M$3:M$1699,MATCH(CHP_check_original_data!$H19,'PROTRA_capacity-Original_Data'!$F$3:$F$1699,0))=0),"",
INDEX('PROTRA_capacity-Original_Data'!M$3:M$1699,MATCH(CHP_check_original_data!$H19,'PROTRA_capacity-Original_Data'!$F$3:$F$1699,0))/INDEX('PROTRA_capacity-Original_Data'!M$3:M$1699,MATCH(CHP_check_original_data!$I19,'PROTRA_capacity-Original_Data'!$F$3:$F$1699,0))
)))</f>
        <v/>
      </c>
      <c r="Q19" s="16" t="str">
        <f>IF(AND(INDEX('PROTRA_capacity-Original_Data'!N$3:N$1699,MATCH(CHP_check_original_data!$H19,'PROTRA_capacity-Original_Data'!$F$3:$F$1699,0))&lt;&gt;0,INDEX('PROTRA_capacity-Original_Data'!N$3:N$1699,MATCH(CHP_check_original_data!$I19,'PROTRA_capacity-Original_Data'!$F$3:$F$1699,0))=0),"elec 0, heat not",
IF(AND(INDEX('PROTRA_capacity-Original_Data'!N$3:N$1699,MATCH(CHP_check_original_data!$I19,'PROTRA_capacity-Original_Data'!$F$3:$F$1699,0))&lt;&gt;0,INDEX('PROTRA_capacity-Original_Data'!N$3:N$1699,MATCH(CHP_check_original_data!$H19,'PROTRA_capacity-Original_Data'!$F$3:$F$1699,0))=0),"heat 0, elec not",
IF(AND(INDEX('PROTRA_capacity-Original_Data'!N$3:N$1699,MATCH(CHP_check_original_data!$I19,'PROTRA_capacity-Original_Data'!$F$3:$F$1699,0))=0,INDEX('PROTRA_capacity-Original_Data'!N$3:N$1699,MATCH(CHP_check_original_data!$H19,'PROTRA_capacity-Original_Data'!$F$3:$F$1699,0))=0),"",
INDEX('PROTRA_capacity-Original_Data'!N$3:N$1699,MATCH(CHP_check_original_data!$H19,'PROTRA_capacity-Original_Data'!$F$3:$F$1699,0))/INDEX('PROTRA_capacity-Original_Data'!N$3:N$1699,MATCH(CHP_check_original_data!$I19,'PROTRA_capacity-Original_Data'!$F$3:$F$1699,0))
)))</f>
        <v/>
      </c>
      <c r="R19" s="16" t="str">
        <f>IF(AND(INDEX('PROTRA_capacity-Original_Data'!O$3:O$1699,MATCH(CHP_check_original_data!$H19,'PROTRA_capacity-Original_Data'!$F$3:$F$1699,0))&lt;&gt;0,INDEX('PROTRA_capacity-Original_Data'!O$3:O$1699,MATCH(CHP_check_original_data!$I19,'PROTRA_capacity-Original_Data'!$F$3:$F$1699,0))=0),"elec 0, heat not",
IF(AND(INDEX('PROTRA_capacity-Original_Data'!O$3:O$1699,MATCH(CHP_check_original_data!$I19,'PROTRA_capacity-Original_Data'!$F$3:$F$1699,0))&lt;&gt;0,INDEX('PROTRA_capacity-Original_Data'!O$3:O$1699,MATCH(CHP_check_original_data!$H19,'PROTRA_capacity-Original_Data'!$F$3:$F$1699,0))=0),"heat 0, elec not",
IF(AND(INDEX('PROTRA_capacity-Original_Data'!O$3:O$1699,MATCH(CHP_check_original_data!$I19,'PROTRA_capacity-Original_Data'!$F$3:$F$1699,0))=0,INDEX('PROTRA_capacity-Original_Data'!O$3:O$1699,MATCH(CHP_check_original_data!$H19,'PROTRA_capacity-Original_Data'!$F$3:$F$1699,0))=0),"",
INDEX('PROTRA_capacity-Original_Data'!O$3:O$1699,MATCH(CHP_check_original_data!$H19,'PROTRA_capacity-Original_Data'!$F$3:$F$1699,0))/INDEX('PROTRA_capacity-Original_Data'!O$3:O$1699,MATCH(CHP_check_original_data!$I19,'PROTRA_capacity-Original_Data'!$F$3:$F$1699,0))
)))</f>
        <v/>
      </c>
      <c r="S19" s="16" t="str">
        <f>IF(AND(INDEX('PROTRA_capacity-Original_Data'!P$3:P$1699,MATCH(CHP_check_original_data!$H19,'PROTRA_capacity-Original_Data'!$F$3:$F$1699,0))&lt;&gt;0,INDEX('PROTRA_capacity-Original_Data'!P$3:P$1699,MATCH(CHP_check_original_data!$I19,'PROTRA_capacity-Original_Data'!$F$3:$F$1699,0))=0),"elec 0, heat not",
IF(AND(INDEX('PROTRA_capacity-Original_Data'!P$3:P$1699,MATCH(CHP_check_original_data!$I19,'PROTRA_capacity-Original_Data'!$F$3:$F$1699,0))&lt;&gt;0,INDEX('PROTRA_capacity-Original_Data'!P$3:P$1699,MATCH(CHP_check_original_data!$H19,'PROTRA_capacity-Original_Data'!$F$3:$F$1699,0))=0),"heat 0, elec not",
IF(AND(INDEX('PROTRA_capacity-Original_Data'!P$3:P$1699,MATCH(CHP_check_original_data!$I19,'PROTRA_capacity-Original_Data'!$F$3:$F$1699,0))=0,INDEX('PROTRA_capacity-Original_Data'!P$3:P$1699,MATCH(CHP_check_original_data!$H19,'PROTRA_capacity-Original_Data'!$F$3:$F$1699,0))=0),"",
INDEX('PROTRA_capacity-Original_Data'!P$3:P$1699,MATCH(CHP_check_original_data!$H19,'PROTRA_capacity-Original_Data'!$F$3:$F$1699,0))/INDEX('PROTRA_capacity-Original_Data'!P$3:P$1699,MATCH(CHP_check_original_data!$I19,'PROTRA_capacity-Original_Data'!$F$3:$F$1699,0))
)))</f>
        <v/>
      </c>
      <c r="T19" s="16" t="str">
        <f>IF(AND(INDEX('PROTRA_capacity-Original_Data'!Q$3:Q$1699,MATCH(CHP_check_original_data!$H19,'PROTRA_capacity-Original_Data'!$F$3:$F$1699,0))&lt;&gt;0,INDEX('PROTRA_capacity-Original_Data'!Q$3:Q$1699,MATCH(CHP_check_original_data!$I19,'PROTRA_capacity-Original_Data'!$F$3:$F$1699,0))=0),"elec 0, heat not",
IF(AND(INDEX('PROTRA_capacity-Original_Data'!Q$3:Q$1699,MATCH(CHP_check_original_data!$I19,'PROTRA_capacity-Original_Data'!$F$3:$F$1699,0))&lt;&gt;0,INDEX('PROTRA_capacity-Original_Data'!Q$3:Q$1699,MATCH(CHP_check_original_data!$H19,'PROTRA_capacity-Original_Data'!$F$3:$F$1699,0))=0),"heat 0, elec not",
IF(AND(INDEX('PROTRA_capacity-Original_Data'!Q$3:Q$1699,MATCH(CHP_check_original_data!$I19,'PROTRA_capacity-Original_Data'!$F$3:$F$1699,0))=0,INDEX('PROTRA_capacity-Original_Data'!Q$3:Q$1699,MATCH(CHP_check_original_data!$H19,'PROTRA_capacity-Original_Data'!$F$3:$F$1699,0))=0),"",
INDEX('PROTRA_capacity-Original_Data'!Q$3:Q$1699,MATCH(CHP_check_original_data!$H19,'PROTRA_capacity-Original_Data'!$F$3:$F$1699,0))/INDEX('PROTRA_capacity-Original_Data'!Q$3:Q$1699,MATCH(CHP_check_original_data!$I19,'PROTRA_capacity-Original_Data'!$F$3:$F$1699,0))
)))</f>
        <v/>
      </c>
      <c r="U19" s="16" t="str">
        <f>IF(AND(INDEX('PROTRA_capacity-Original_Data'!R$3:R$1699,MATCH(CHP_check_original_data!$H19,'PROTRA_capacity-Original_Data'!$F$3:$F$1699,0))&lt;&gt;0,INDEX('PROTRA_capacity-Original_Data'!R$3:R$1699,MATCH(CHP_check_original_data!$I19,'PROTRA_capacity-Original_Data'!$F$3:$F$1699,0))=0),"elec 0, heat not",
IF(AND(INDEX('PROTRA_capacity-Original_Data'!R$3:R$1699,MATCH(CHP_check_original_data!$I19,'PROTRA_capacity-Original_Data'!$F$3:$F$1699,0))&lt;&gt;0,INDEX('PROTRA_capacity-Original_Data'!R$3:R$1699,MATCH(CHP_check_original_data!$H19,'PROTRA_capacity-Original_Data'!$F$3:$F$1699,0))=0),"heat 0, elec not",
IF(AND(INDEX('PROTRA_capacity-Original_Data'!R$3:R$1699,MATCH(CHP_check_original_data!$I19,'PROTRA_capacity-Original_Data'!$F$3:$F$1699,0))=0,INDEX('PROTRA_capacity-Original_Data'!R$3:R$1699,MATCH(CHP_check_original_data!$H19,'PROTRA_capacity-Original_Data'!$F$3:$F$1699,0))=0),"",
INDEX('PROTRA_capacity-Original_Data'!R$3:R$1699,MATCH(CHP_check_original_data!$H19,'PROTRA_capacity-Original_Data'!$F$3:$F$1699,0))/INDEX('PROTRA_capacity-Original_Data'!R$3:R$1699,MATCH(CHP_check_original_data!$I19,'PROTRA_capacity-Original_Data'!$F$3:$F$1699,0))
)))</f>
        <v/>
      </c>
      <c r="V19" s="16" t="str">
        <f>IF(AND(INDEX('PROTRA_capacity-Original_Data'!S$3:S$1699,MATCH(CHP_check_original_data!$H19,'PROTRA_capacity-Original_Data'!$F$3:$F$1699,0))&lt;&gt;0,INDEX('PROTRA_capacity-Original_Data'!S$3:S$1699,MATCH(CHP_check_original_data!$I19,'PROTRA_capacity-Original_Data'!$F$3:$F$1699,0))=0),"elec 0, heat not",
IF(AND(INDEX('PROTRA_capacity-Original_Data'!S$3:S$1699,MATCH(CHP_check_original_data!$I19,'PROTRA_capacity-Original_Data'!$F$3:$F$1699,0))&lt;&gt;0,INDEX('PROTRA_capacity-Original_Data'!S$3:S$1699,MATCH(CHP_check_original_data!$H19,'PROTRA_capacity-Original_Data'!$F$3:$F$1699,0))=0),"heat 0, elec not",
IF(AND(INDEX('PROTRA_capacity-Original_Data'!S$3:S$1699,MATCH(CHP_check_original_data!$I19,'PROTRA_capacity-Original_Data'!$F$3:$F$1699,0))=0,INDEX('PROTRA_capacity-Original_Data'!S$3:S$1699,MATCH(CHP_check_original_data!$H19,'PROTRA_capacity-Original_Data'!$F$3:$F$1699,0))=0),"",
INDEX('PROTRA_capacity-Original_Data'!S$3:S$1699,MATCH(CHP_check_original_data!$H19,'PROTRA_capacity-Original_Data'!$F$3:$F$1699,0))/INDEX('PROTRA_capacity-Original_Data'!S$3:S$1699,MATCH(CHP_check_original_data!$I19,'PROTRA_capacity-Original_Data'!$F$3:$F$1699,0))
)))</f>
        <v/>
      </c>
      <c r="W19" s="16" t="str">
        <f>IF(AND(INDEX('PROTRA_capacity-Original_Data'!T$3:T$1699,MATCH(CHP_check_original_data!$H19,'PROTRA_capacity-Original_Data'!$F$3:$F$1699,0))&lt;&gt;0,INDEX('PROTRA_capacity-Original_Data'!T$3:T$1699,MATCH(CHP_check_original_data!$I19,'PROTRA_capacity-Original_Data'!$F$3:$F$1699,0))=0),"elec 0, heat not",
IF(AND(INDEX('PROTRA_capacity-Original_Data'!T$3:T$1699,MATCH(CHP_check_original_data!$I19,'PROTRA_capacity-Original_Data'!$F$3:$F$1699,0))&lt;&gt;0,INDEX('PROTRA_capacity-Original_Data'!T$3:T$1699,MATCH(CHP_check_original_data!$H19,'PROTRA_capacity-Original_Data'!$F$3:$F$1699,0))=0),"heat 0, elec not",
IF(AND(INDEX('PROTRA_capacity-Original_Data'!T$3:T$1699,MATCH(CHP_check_original_data!$I19,'PROTRA_capacity-Original_Data'!$F$3:$F$1699,0))=0,INDEX('PROTRA_capacity-Original_Data'!T$3:T$1699,MATCH(CHP_check_original_data!$H19,'PROTRA_capacity-Original_Data'!$F$3:$F$1699,0))=0),"",
INDEX('PROTRA_capacity-Original_Data'!T$3:T$1699,MATCH(CHP_check_original_data!$H19,'PROTRA_capacity-Original_Data'!$F$3:$F$1699,0))/INDEX('PROTRA_capacity-Original_Data'!T$3:T$1699,MATCH(CHP_check_original_data!$I19,'PROTRA_capacity-Original_Data'!$F$3:$F$1699,0))
)))</f>
        <v/>
      </c>
      <c r="X19" s="16" t="str">
        <f>IF(AND(INDEX('PROTRA_capacity-Original_Data'!U$3:U$1699,MATCH(CHP_check_original_data!$H19,'PROTRA_capacity-Original_Data'!$F$3:$F$1699,0))&lt;&gt;0,INDEX('PROTRA_capacity-Original_Data'!U$3:U$1699,MATCH(CHP_check_original_data!$I19,'PROTRA_capacity-Original_Data'!$F$3:$F$1699,0))=0),"elec 0, heat not",
IF(AND(INDEX('PROTRA_capacity-Original_Data'!U$3:U$1699,MATCH(CHP_check_original_data!$I19,'PROTRA_capacity-Original_Data'!$F$3:$F$1699,0))&lt;&gt;0,INDEX('PROTRA_capacity-Original_Data'!U$3:U$1699,MATCH(CHP_check_original_data!$H19,'PROTRA_capacity-Original_Data'!$F$3:$F$1699,0))=0),"heat 0, elec not",
IF(AND(INDEX('PROTRA_capacity-Original_Data'!U$3:U$1699,MATCH(CHP_check_original_data!$I19,'PROTRA_capacity-Original_Data'!$F$3:$F$1699,0))=0,INDEX('PROTRA_capacity-Original_Data'!U$3:U$1699,MATCH(CHP_check_original_data!$H19,'PROTRA_capacity-Original_Data'!$F$3:$F$1699,0))=0),"",
INDEX('PROTRA_capacity-Original_Data'!U$3:U$1699,MATCH(CHP_check_original_data!$H19,'PROTRA_capacity-Original_Data'!$F$3:$F$1699,0))/INDEX('PROTRA_capacity-Original_Data'!U$3:U$1699,MATCH(CHP_check_original_data!$I19,'PROTRA_capacity-Original_Data'!$F$3:$F$1699,0))
)))</f>
        <v/>
      </c>
      <c r="Y19" s="16" t="str">
        <f>IF(AND(INDEX('PROTRA_capacity-Original_Data'!V$3:V$1699,MATCH(CHP_check_original_data!$H19,'PROTRA_capacity-Original_Data'!$F$3:$F$1699,0))&lt;&gt;0,INDEX('PROTRA_capacity-Original_Data'!V$3:V$1699,MATCH(CHP_check_original_data!$I19,'PROTRA_capacity-Original_Data'!$F$3:$F$1699,0))=0),"elec 0, heat not",
IF(AND(INDEX('PROTRA_capacity-Original_Data'!V$3:V$1699,MATCH(CHP_check_original_data!$I19,'PROTRA_capacity-Original_Data'!$F$3:$F$1699,0))&lt;&gt;0,INDEX('PROTRA_capacity-Original_Data'!V$3:V$1699,MATCH(CHP_check_original_data!$H19,'PROTRA_capacity-Original_Data'!$F$3:$F$1699,0))=0),"heat 0, elec not",
IF(AND(INDEX('PROTRA_capacity-Original_Data'!V$3:V$1699,MATCH(CHP_check_original_data!$I19,'PROTRA_capacity-Original_Data'!$F$3:$F$1699,0))=0,INDEX('PROTRA_capacity-Original_Data'!V$3:V$1699,MATCH(CHP_check_original_data!$H19,'PROTRA_capacity-Original_Data'!$F$3:$F$1699,0))=0),"",
INDEX('PROTRA_capacity-Original_Data'!V$3:V$1699,MATCH(CHP_check_original_data!$H19,'PROTRA_capacity-Original_Data'!$F$3:$F$1699,0))/INDEX('PROTRA_capacity-Original_Data'!V$3:V$1699,MATCH(CHP_check_original_data!$I19,'PROTRA_capacity-Original_Data'!$F$3:$F$1699,0))
)))</f>
        <v/>
      </c>
    </row>
    <row r="20" spans="1:25" x14ac:dyDescent="0.35">
      <c r="A20" t="s">
        <v>72</v>
      </c>
      <c r="B20" t="s">
        <v>41</v>
      </c>
      <c r="C20" t="str">
        <f t="shared" si="0"/>
        <v>EASOC_TO_heat</v>
      </c>
      <c r="D20" t="str">
        <f t="shared" si="1"/>
        <v>PROTRA_CHP_HP_I</v>
      </c>
      <c r="E20" t="s">
        <v>7</v>
      </c>
      <c r="F20" t="str">
        <f t="shared" si="2"/>
        <v>CHP</v>
      </c>
      <c r="G20" t="str">
        <f t="shared" si="3"/>
        <v>ste</v>
      </c>
      <c r="H20" t="str">
        <f t="shared" si="4"/>
        <v>EASOCTO_heatPROTRA_CHP_waste</v>
      </c>
      <c r="I20" t="str">
        <f t="shared" si="5"/>
        <v>EASOCTO_elecPROTRA_CHP_waste</v>
      </c>
      <c r="J20" s="16">
        <f>IF(AND(INDEX('PROTRA_capacity-Original_Data'!G$3:G$1699,MATCH(CHP_check_original_data!$H20,'PROTRA_capacity-Original_Data'!$F$3:$F$1699,0))&lt;&gt;0,INDEX('PROTRA_capacity-Original_Data'!G$3:G$1699,MATCH(CHP_check_original_data!$I20,'PROTRA_capacity-Original_Data'!$F$3:$F$1699,0))=0),"elec 0, heat not",
IF(AND(INDEX('PROTRA_capacity-Original_Data'!G$3:G$1699,MATCH(CHP_check_original_data!$I20,'PROTRA_capacity-Original_Data'!$F$3:$F$1699,0))&lt;&gt;0,INDEX('PROTRA_capacity-Original_Data'!G$3:G$1699,MATCH(CHP_check_original_data!$H20,'PROTRA_capacity-Original_Data'!$F$3:$F$1699,0))=0),"heat 0, elec not",
IF(AND(INDEX('PROTRA_capacity-Original_Data'!G$3:G$1699,MATCH(CHP_check_original_data!$I20,'PROTRA_capacity-Original_Data'!$F$3:$F$1699,0))=0,INDEX('PROTRA_capacity-Original_Data'!G$3:G$1699,MATCH(CHP_check_original_data!$H20,'PROTRA_capacity-Original_Data'!$F$3:$F$1699,0))=0),"",
INDEX('PROTRA_capacity-Original_Data'!G$3:G$1699,MATCH(CHP_check_original_data!$H20,'PROTRA_capacity-Original_Data'!$F$3:$F$1699,0))/INDEX('PROTRA_capacity-Original_Data'!G$3:G$1699,MATCH(CHP_check_original_data!$I20,'PROTRA_capacity-Original_Data'!$F$3:$F$1699,0))
)))</f>
        <v>1.6609551880847144</v>
      </c>
      <c r="K20" s="16">
        <f>IF(AND(INDEX('PROTRA_capacity-Original_Data'!H$3:H$1699,MATCH(CHP_check_original_data!$H20,'PROTRA_capacity-Original_Data'!$F$3:$F$1699,0))&lt;&gt;0,INDEX('PROTRA_capacity-Original_Data'!H$3:H$1699,MATCH(CHP_check_original_data!$I20,'PROTRA_capacity-Original_Data'!$F$3:$F$1699,0))=0),"elec 0, heat not",
IF(AND(INDEX('PROTRA_capacity-Original_Data'!H$3:H$1699,MATCH(CHP_check_original_data!$I20,'PROTRA_capacity-Original_Data'!$F$3:$F$1699,0))&lt;&gt;0,INDEX('PROTRA_capacity-Original_Data'!H$3:H$1699,MATCH(CHP_check_original_data!$H20,'PROTRA_capacity-Original_Data'!$F$3:$F$1699,0))=0),"heat 0, elec not",
IF(AND(INDEX('PROTRA_capacity-Original_Data'!H$3:H$1699,MATCH(CHP_check_original_data!$I20,'PROTRA_capacity-Original_Data'!$F$3:$F$1699,0))=0,INDEX('PROTRA_capacity-Original_Data'!H$3:H$1699,MATCH(CHP_check_original_data!$H20,'PROTRA_capacity-Original_Data'!$F$3:$F$1699,0))=0),"",
INDEX('PROTRA_capacity-Original_Data'!H$3:H$1699,MATCH(CHP_check_original_data!$H20,'PROTRA_capacity-Original_Data'!$F$3:$F$1699,0))/INDEX('PROTRA_capacity-Original_Data'!H$3:H$1699,MATCH(CHP_check_original_data!$I20,'PROTRA_capacity-Original_Data'!$F$3:$F$1699,0))
)))</f>
        <v>1.4054950930160637</v>
      </c>
      <c r="L20" s="16">
        <f>IF(AND(INDEX('PROTRA_capacity-Original_Data'!I$3:I$1699,MATCH(CHP_check_original_data!$H20,'PROTRA_capacity-Original_Data'!$F$3:$F$1699,0))&lt;&gt;0,INDEX('PROTRA_capacity-Original_Data'!I$3:I$1699,MATCH(CHP_check_original_data!$I20,'PROTRA_capacity-Original_Data'!$F$3:$F$1699,0))=0),"elec 0, heat not",
IF(AND(INDEX('PROTRA_capacity-Original_Data'!I$3:I$1699,MATCH(CHP_check_original_data!$I20,'PROTRA_capacity-Original_Data'!$F$3:$F$1699,0))&lt;&gt;0,INDEX('PROTRA_capacity-Original_Data'!I$3:I$1699,MATCH(CHP_check_original_data!$H20,'PROTRA_capacity-Original_Data'!$F$3:$F$1699,0))=0),"heat 0, elec not",
IF(AND(INDEX('PROTRA_capacity-Original_Data'!I$3:I$1699,MATCH(CHP_check_original_data!$I20,'PROTRA_capacity-Original_Data'!$F$3:$F$1699,0))=0,INDEX('PROTRA_capacity-Original_Data'!I$3:I$1699,MATCH(CHP_check_original_data!$H20,'PROTRA_capacity-Original_Data'!$F$3:$F$1699,0))=0),"",
INDEX('PROTRA_capacity-Original_Data'!I$3:I$1699,MATCH(CHP_check_original_data!$H20,'PROTRA_capacity-Original_Data'!$F$3:$F$1699,0))/INDEX('PROTRA_capacity-Original_Data'!I$3:I$1699,MATCH(CHP_check_original_data!$I20,'PROTRA_capacity-Original_Data'!$F$3:$F$1699,0))
)))</f>
        <v>1.9721235154306684</v>
      </c>
      <c r="M20" s="16">
        <f>IF(AND(INDEX('PROTRA_capacity-Original_Data'!J$3:J$1699,MATCH(CHP_check_original_data!$H20,'PROTRA_capacity-Original_Data'!$F$3:$F$1699,0))&lt;&gt;0,INDEX('PROTRA_capacity-Original_Data'!J$3:J$1699,MATCH(CHP_check_original_data!$I20,'PROTRA_capacity-Original_Data'!$F$3:$F$1699,0))=0),"elec 0, heat not",
IF(AND(INDEX('PROTRA_capacity-Original_Data'!J$3:J$1699,MATCH(CHP_check_original_data!$I20,'PROTRA_capacity-Original_Data'!$F$3:$F$1699,0))&lt;&gt;0,INDEX('PROTRA_capacity-Original_Data'!J$3:J$1699,MATCH(CHP_check_original_data!$H20,'PROTRA_capacity-Original_Data'!$F$3:$F$1699,0))=0),"heat 0, elec not",
IF(AND(INDEX('PROTRA_capacity-Original_Data'!J$3:J$1699,MATCH(CHP_check_original_data!$I20,'PROTRA_capacity-Original_Data'!$F$3:$F$1699,0))=0,INDEX('PROTRA_capacity-Original_Data'!J$3:J$1699,MATCH(CHP_check_original_data!$H20,'PROTRA_capacity-Original_Data'!$F$3:$F$1699,0))=0),"",
INDEX('PROTRA_capacity-Original_Data'!J$3:J$1699,MATCH(CHP_check_original_data!$H20,'PROTRA_capacity-Original_Data'!$F$3:$F$1699,0))/INDEX('PROTRA_capacity-Original_Data'!J$3:J$1699,MATCH(CHP_check_original_data!$I20,'PROTRA_capacity-Original_Data'!$F$3:$F$1699,0))
)))</f>
        <v>2.7773806889925079</v>
      </c>
      <c r="N20" s="16">
        <f>IF(AND(INDEX('PROTRA_capacity-Original_Data'!K$3:K$1699,MATCH(CHP_check_original_data!$H20,'PROTRA_capacity-Original_Data'!$F$3:$F$1699,0))&lt;&gt;0,INDEX('PROTRA_capacity-Original_Data'!K$3:K$1699,MATCH(CHP_check_original_data!$I20,'PROTRA_capacity-Original_Data'!$F$3:$F$1699,0))=0),"elec 0, heat not",
IF(AND(INDEX('PROTRA_capacity-Original_Data'!K$3:K$1699,MATCH(CHP_check_original_data!$I20,'PROTRA_capacity-Original_Data'!$F$3:$F$1699,0))&lt;&gt;0,INDEX('PROTRA_capacity-Original_Data'!K$3:K$1699,MATCH(CHP_check_original_data!$H20,'PROTRA_capacity-Original_Data'!$F$3:$F$1699,0))=0),"heat 0, elec not",
IF(AND(INDEX('PROTRA_capacity-Original_Data'!K$3:K$1699,MATCH(CHP_check_original_data!$I20,'PROTRA_capacity-Original_Data'!$F$3:$F$1699,0))=0,INDEX('PROTRA_capacity-Original_Data'!K$3:K$1699,MATCH(CHP_check_original_data!$H20,'PROTRA_capacity-Original_Data'!$F$3:$F$1699,0))=0),"",
INDEX('PROTRA_capacity-Original_Data'!K$3:K$1699,MATCH(CHP_check_original_data!$H20,'PROTRA_capacity-Original_Data'!$F$3:$F$1699,0))/INDEX('PROTRA_capacity-Original_Data'!K$3:K$1699,MATCH(CHP_check_original_data!$I20,'PROTRA_capacity-Original_Data'!$F$3:$F$1699,0))
)))</f>
        <v>1.3364865071215835</v>
      </c>
      <c r="O20" s="16">
        <f>IF(AND(INDEX('PROTRA_capacity-Original_Data'!L$3:L$1699,MATCH(CHP_check_original_data!$H20,'PROTRA_capacity-Original_Data'!$F$3:$F$1699,0))&lt;&gt;0,INDEX('PROTRA_capacity-Original_Data'!L$3:L$1699,MATCH(CHP_check_original_data!$I20,'PROTRA_capacity-Original_Data'!$F$3:$F$1699,0))=0),"elec 0, heat not",
IF(AND(INDEX('PROTRA_capacity-Original_Data'!L$3:L$1699,MATCH(CHP_check_original_data!$I20,'PROTRA_capacity-Original_Data'!$F$3:$F$1699,0))&lt;&gt;0,INDEX('PROTRA_capacity-Original_Data'!L$3:L$1699,MATCH(CHP_check_original_data!$H20,'PROTRA_capacity-Original_Data'!$F$3:$F$1699,0))=0),"heat 0, elec not",
IF(AND(INDEX('PROTRA_capacity-Original_Data'!L$3:L$1699,MATCH(CHP_check_original_data!$I20,'PROTRA_capacity-Original_Data'!$F$3:$F$1699,0))=0,INDEX('PROTRA_capacity-Original_Data'!L$3:L$1699,MATCH(CHP_check_original_data!$H20,'PROTRA_capacity-Original_Data'!$F$3:$F$1699,0))=0),"",
INDEX('PROTRA_capacity-Original_Data'!L$3:L$1699,MATCH(CHP_check_original_data!$H20,'PROTRA_capacity-Original_Data'!$F$3:$F$1699,0))/INDEX('PROTRA_capacity-Original_Data'!L$3:L$1699,MATCH(CHP_check_original_data!$I20,'PROTRA_capacity-Original_Data'!$F$3:$F$1699,0))
)))</f>
        <v>1.0936696977274614</v>
      </c>
      <c r="P20" s="16">
        <f>IF(AND(INDEX('PROTRA_capacity-Original_Data'!M$3:M$1699,MATCH(CHP_check_original_data!$H20,'PROTRA_capacity-Original_Data'!$F$3:$F$1699,0))&lt;&gt;0,INDEX('PROTRA_capacity-Original_Data'!M$3:M$1699,MATCH(CHP_check_original_data!$I20,'PROTRA_capacity-Original_Data'!$F$3:$F$1699,0))=0),"elec 0, heat not",
IF(AND(INDEX('PROTRA_capacity-Original_Data'!M$3:M$1699,MATCH(CHP_check_original_data!$I20,'PROTRA_capacity-Original_Data'!$F$3:$F$1699,0))&lt;&gt;0,INDEX('PROTRA_capacity-Original_Data'!M$3:M$1699,MATCH(CHP_check_original_data!$H20,'PROTRA_capacity-Original_Data'!$F$3:$F$1699,0))=0),"heat 0, elec not",
IF(AND(INDEX('PROTRA_capacity-Original_Data'!M$3:M$1699,MATCH(CHP_check_original_data!$I20,'PROTRA_capacity-Original_Data'!$F$3:$F$1699,0))=0,INDEX('PROTRA_capacity-Original_Data'!M$3:M$1699,MATCH(CHP_check_original_data!$H20,'PROTRA_capacity-Original_Data'!$F$3:$F$1699,0))=0),"",
INDEX('PROTRA_capacity-Original_Data'!M$3:M$1699,MATCH(CHP_check_original_data!$H20,'PROTRA_capacity-Original_Data'!$F$3:$F$1699,0))/INDEX('PROTRA_capacity-Original_Data'!M$3:M$1699,MATCH(CHP_check_original_data!$I20,'PROTRA_capacity-Original_Data'!$F$3:$F$1699,0))
)))</f>
        <v>2.3954100681811252</v>
      </c>
      <c r="Q20" s="16">
        <f>IF(AND(INDEX('PROTRA_capacity-Original_Data'!N$3:N$1699,MATCH(CHP_check_original_data!$H20,'PROTRA_capacity-Original_Data'!$F$3:$F$1699,0))&lt;&gt;0,INDEX('PROTRA_capacity-Original_Data'!N$3:N$1699,MATCH(CHP_check_original_data!$I20,'PROTRA_capacity-Original_Data'!$F$3:$F$1699,0))=0),"elec 0, heat not",
IF(AND(INDEX('PROTRA_capacity-Original_Data'!N$3:N$1699,MATCH(CHP_check_original_data!$I20,'PROTRA_capacity-Original_Data'!$F$3:$F$1699,0))&lt;&gt;0,INDEX('PROTRA_capacity-Original_Data'!N$3:N$1699,MATCH(CHP_check_original_data!$H20,'PROTRA_capacity-Original_Data'!$F$3:$F$1699,0))=0),"heat 0, elec not",
IF(AND(INDEX('PROTRA_capacity-Original_Data'!N$3:N$1699,MATCH(CHP_check_original_data!$I20,'PROTRA_capacity-Original_Data'!$F$3:$F$1699,0))=0,INDEX('PROTRA_capacity-Original_Data'!N$3:N$1699,MATCH(CHP_check_original_data!$H20,'PROTRA_capacity-Original_Data'!$F$3:$F$1699,0))=0),"",
INDEX('PROTRA_capacity-Original_Data'!N$3:N$1699,MATCH(CHP_check_original_data!$H20,'PROTRA_capacity-Original_Data'!$F$3:$F$1699,0))/INDEX('PROTRA_capacity-Original_Data'!N$3:N$1699,MATCH(CHP_check_original_data!$I20,'PROTRA_capacity-Original_Data'!$F$3:$F$1699,0))
)))</f>
        <v>2.5391964092975052</v>
      </c>
      <c r="R20" s="16">
        <f>IF(AND(INDEX('PROTRA_capacity-Original_Data'!O$3:O$1699,MATCH(CHP_check_original_data!$H20,'PROTRA_capacity-Original_Data'!$F$3:$F$1699,0))&lt;&gt;0,INDEX('PROTRA_capacity-Original_Data'!O$3:O$1699,MATCH(CHP_check_original_data!$I20,'PROTRA_capacity-Original_Data'!$F$3:$F$1699,0))=0),"elec 0, heat not",
IF(AND(INDEX('PROTRA_capacity-Original_Data'!O$3:O$1699,MATCH(CHP_check_original_data!$I20,'PROTRA_capacity-Original_Data'!$F$3:$F$1699,0))&lt;&gt;0,INDEX('PROTRA_capacity-Original_Data'!O$3:O$1699,MATCH(CHP_check_original_data!$H20,'PROTRA_capacity-Original_Data'!$F$3:$F$1699,0))=0),"heat 0, elec not",
IF(AND(INDEX('PROTRA_capacity-Original_Data'!O$3:O$1699,MATCH(CHP_check_original_data!$I20,'PROTRA_capacity-Original_Data'!$F$3:$F$1699,0))=0,INDEX('PROTRA_capacity-Original_Data'!O$3:O$1699,MATCH(CHP_check_original_data!$H20,'PROTRA_capacity-Original_Data'!$F$3:$F$1699,0))=0),"",
INDEX('PROTRA_capacity-Original_Data'!O$3:O$1699,MATCH(CHP_check_original_data!$H20,'PROTRA_capacity-Original_Data'!$F$3:$F$1699,0))/INDEX('PROTRA_capacity-Original_Data'!O$3:O$1699,MATCH(CHP_check_original_data!$I20,'PROTRA_capacity-Original_Data'!$F$3:$F$1699,0))
)))</f>
        <v>0.99812727793185774</v>
      </c>
      <c r="S20" s="16">
        <f>IF(AND(INDEX('PROTRA_capacity-Original_Data'!P$3:P$1699,MATCH(CHP_check_original_data!$H20,'PROTRA_capacity-Original_Data'!$F$3:$F$1699,0))&lt;&gt;0,INDEX('PROTRA_capacity-Original_Data'!P$3:P$1699,MATCH(CHP_check_original_data!$I20,'PROTRA_capacity-Original_Data'!$F$3:$F$1699,0))=0),"elec 0, heat not",
IF(AND(INDEX('PROTRA_capacity-Original_Data'!P$3:P$1699,MATCH(CHP_check_original_data!$I20,'PROTRA_capacity-Original_Data'!$F$3:$F$1699,0))&lt;&gt;0,INDEX('PROTRA_capacity-Original_Data'!P$3:P$1699,MATCH(CHP_check_original_data!$H20,'PROTRA_capacity-Original_Data'!$F$3:$F$1699,0))=0),"heat 0, elec not",
IF(AND(INDEX('PROTRA_capacity-Original_Data'!P$3:P$1699,MATCH(CHP_check_original_data!$I20,'PROTRA_capacity-Original_Data'!$F$3:$F$1699,0))=0,INDEX('PROTRA_capacity-Original_Data'!P$3:P$1699,MATCH(CHP_check_original_data!$H20,'PROTRA_capacity-Original_Data'!$F$3:$F$1699,0))=0),"",
INDEX('PROTRA_capacity-Original_Data'!P$3:P$1699,MATCH(CHP_check_original_data!$H20,'PROTRA_capacity-Original_Data'!$F$3:$F$1699,0))/INDEX('PROTRA_capacity-Original_Data'!P$3:P$1699,MATCH(CHP_check_original_data!$I20,'PROTRA_capacity-Original_Data'!$F$3:$F$1699,0))
)))</f>
        <v>0.986371259111816</v>
      </c>
      <c r="T20" s="16">
        <f>IF(AND(INDEX('PROTRA_capacity-Original_Data'!Q$3:Q$1699,MATCH(CHP_check_original_data!$H20,'PROTRA_capacity-Original_Data'!$F$3:$F$1699,0))&lt;&gt;0,INDEX('PROTRA_capacity-Original_Data'!Q$3:Q$1699,MATCH(CHP_check_original_data!$I20,'PROTRA_capacity-Original_Data'!$F$3:$F$1699,0))=0),"elec 0, heat not",
IF(AND(INDEX('PROTRA_capacity-Original_Data'!Q$3:Q$1699,MATCH(CHP_check_original_data!$I20,'PROTRA_capacity-Original_Data'!$F$3:$F$1699,0))&lt;&gt;0,INDEX('PROTRA_capacity-Original_Data'!Q$3:Q$1699,MATCH(CHP_check_original_data!$H20,'PROTRA_capacity-Original_Data'!$F$3:$F$1699,0))=0),"heat 0, elec not",
IF(AND(INDEX('PROTRA_capacity-Original_Data'!Q$3:Q$1699,MATCH(CHP_check_original_data!$I20,'PROTRA_capacity-Original_Data'!$F$3:$F$1699,0))=0,INDEX('PROTRA_capacity-Original_Data'!Q$3:Q$1699,MATCH(CHP_check_original_data!$H20,'PROTRA_capacity-Original_Data'!$F$3:$F$1699,0))=0),"",
INDEX('PROTRA_capacity-Original_Data'!Q$3:Q$1699,MATCH(CHP_check_original_data!$H20,'PROTRA_capacity-Original_Data'!$F$3:$F$1699,0))/INDEX('PROTRA_capacity-Original_Data'!Q$3:Q$1699,MATCH(CHP_check_original_data!$I20,'PROTRA_capacity-Original_Data'!$F$3:$F$1699,0))
)))</f>
        <v>0.57702924550947343</v>
      </c>
      <c r="U20" s="16">
        <f>IF(AND(INDEX('PROTRA_capacity-Original_Data'!R$3:R$1699,MATCH(CHP_check_original_data!$H20,'PROTRA_capacity-Original_Data'!$F$3:$F$1699,0))&lt;&gt;0,INDEX('PROTRA_capacity-Original_Data'!R$3:R$1699,MATCH(CHP_check_original_data!$I20,'PROTRA_capacity-Original_Data'!$F$3:$F$1699,0))=0),"elec 0, heat not",
IF(AND(INDEX('PROTRA_capacity-Original_Data'!R$3:R$1699,MATCH(CHP_check_original_data!$I20,'PROTRA_capacity-Original_Data'!$F$3:$F$1699,0))&lt;&gt;0,INDEX('PROTRA_capacity-Original_Data'!R$3:R$1699,MATCH(CHP_check_original_data!$H20,'PROTRA_capacity-Original_Data'!$F$3:$F$1699,0))=0),"heat 0, elec not",
IF(AND(INDEX('PROTRA_capacity-Original_Data'!R$3:R$1699,MATCH(CHP_check_original_data!$I20,'PROTRA_capacity-Original_Data'!$F$3:$F$1699,0))=0,INDEX('PROTRA_capacity-Original_Data'!R$3:R$1699,MATCH(CHP_check_original_data!$H20,'PROTRA_capacity-Original_Data'!$F$3:$F$1699,0))=0),"",
INDEX('PROTRA_capacity-Original_Data'!R$3:R$1699,MATCH(CHP_check_original_data!$H20,'PROTRA_capacity-Original_Data'!$F$3:$F$1699,0))/INDEX('PROTRA_capacity-Original_Data'!R$3:R$1699,MATCH(CHP_check_original_data!$I20,'PROTRA_capacity-Original_Data'!$F$3:$F$1699,0))
)))</f>
        <v>0.58285150839720234</v>
      </c>
      <c r="V20" s="16">
        <f>IF(AND(INDEX('PROTRA_capacity-Original_Data'!S$3:S$1699,MATCH(CHP_check_original_data!$H20,'PROTRA_capacity-Original_Data'!$F$3:$F$1699,0))&lt;&gt;0,INDEX('PROTRA_capacity-Original_Data'!S$3:S$1699,MATCH(CHP_check_original_data!$I20,'PROTRA_capacity-Original_Data'!$F$3:$F$1699,0))=0),"elec 0, heat not",
IF(AND(INDEX('PROTRA_capacity-Original_Data'!S$3:S$1699,MATCH(CHP_check_original_data!$I20,'PROTRA_capacity-Original_Data'!$F$3:$F$1699,0))&lt;&gt;0,INDEX('PROTRA_capacity-Original_Data'!S$3:S$1699,MATCH(CHP_check_original_data!$H20,'PROTRA_capacity-Original_Data'!$F$3:$F$1699,0))=0),"heat 0, elec not",
IF(AND(INDEX('PROTRA_capacity-Original_Data'!S$3:S$1699,MATCH(CHP_check_original_data!$I20,'PROTRA_capacity-Original_Data'!$F$3:$F$1699,0))=0,INDEX('PROTRA_capacity-Original_Data'!S$3:S$1699,MATCH(CHP_check_original_data!$H20,'PROTRA_capacity-Original_Data'!$F$3:$F$1699,0))=0),"",
INDEX('PROTRA_capacity-Original_Data'!S$3:S$1699,MATCH(CHP_check_original_data!$H20,'PROTRA_capacity-Original_Data'!$F$3:$F$1699,0))/INDEX('PROTRA_capacity-Original_Data'!S$3:S$1699,MATCH(CHP_check_original_data!$I20,'PROTRA_capacity-Original_Data'!$F$3:$F$1699,0))
)))</f>
        <v>2.1122846071336321</v>
      </c>
      <c r="W20" s="16">
        <f>IF(AND(INDEX('PROTRA_capacity-Original_Data'!T$3:T$1699,MATCH(CHP_check_original_data!$H20,'PROTRA_capacity-Original_Data'!$F$3:$F$1699,0))&lt;&gt;0,INDEX('PROTRA_capacity-Original_Data'!T$3:T$1699,MATCH(CHP_check_original_data!$I20,'PROTRA_capacity-Original_Data'!$F$3:$F$1699,0))=0),"elec 0, heat not",
IF(AND(INDEX('PROTRA_capacity-Original_Data'!T$3:T$1699,MATCH(CHP_check_original_data!$I20,'PROTRA_capacity-Original_Data'!$F$3:$F$1699,0))&lt;&gt;0,INDEX('PROTRA_capacity-Original_Data'!T$3:T$1699,MATCH(CHP_check_original_data!$H20,'PROTRA_capacity-Original_Data'!$F$3:$F$1699,0))=0),"heat 0, elec not",
IF(AND(INDEX('PROTRA_capacity-Original_Data'!T$3:T$1699,MATCH(CHP_check_original_data!$I20,'PROTRA_capacity-Original_Data'!$F$3:$F$1699,0))=0,INDEX('PROTRA_capacity-Original_Data'!T$3:T$1699,MATCH(CHP_check_original_data!$H20,'PROTRA_capacity-Original_Data'!$F$3:$F$1699,0))=0),"",
INDEX('PROTRA_capacity-Original_Data'!T$3:T$1699,MATCH(CHP_check_original_data!$H20,'PROTRA_capacity-Original_Data'!$F$3:$F$1699,0))/INDEX('PROTRA_capacity-Original_Data'!T$3:T$1699,MATCH(CHP_check_original_data!$I20,'PROTRA_capacity-Original_Data'!$F$3:$F$1699,0))
)))</f>
        <v>2.1688108736658132</v>
      </c>
      <c r="X20" s="16">
        <f>IF(AND(INDEX('PROTRA_capacity-Original_Data'!U$3:U$1699,MATCH(CHP_check_original_data!$H20,'PROTRA_capacity-Original_Data'!$F$3:$F$1699,0))&lt;&gt;0,INDEX('PROTRA_capacity-Original_Data'!U$3:U$1699,MATCH(CHP_check_original_data!$I20,'PROTRA_capacity-Original_Data'!$F$3:$F$1699,0))=0),"elec 0, heat not",
IF(AND(INDEX('PROTRA_capacity-Original_Data'!U$3:U$1699,MATCH(CHP_check_original_data!$I20,'PROTRA_capacity-Original_Data'!$F$3:$F$1699,0))&lt;&gt;0,INDEX('PROTRA_capacity-Original_Data'!U$3:U$1699,MATCH(CHP_check_original_data!$H20,'PROTRA_capacity-Original_Data'!$F$3:$F$1699,0))=0),"heat 0, elec not",
IF(AND(INDEX('PROTRA_capacity-Original_Data'!U$3:U$1699,MATCH(CHP_check_original_data!$I20,'PROTRA_capacity-Original_Data'!$F$3:$F$1699,0))=0,INDEX('PROTRA_capacity-Original_Data'!U$3:U$1699,MATCH(CHP_check_original_data!$H20,'PROTRA_capacity-Original_Data'!$F$3:$F$1699,0))=0),"",
INDEX('PROTRA_capacity-Original_Data'!U$3:U$1699,MATCH(CHP_check_original_data!$H20,'PROTRA_capacity-Original_Data'!$F$3:$F$1699,0))/INDEX('PROTRA_capacity-Original_Data'!U$3:U$1699,MATCH(CHP_check_original_data!$I20,'PROTRA_capacity-Original_Data'!$F$3:$F$1699,0))
)))</f>
        <v>1.7843789903990754</v>
      </c>
      <c r="Y20" s="16">
        <f>IF(AND(INDEX('PROTRA_capacity-Original_Data'!V$3:V$1699,MATCH(CHP_check_original_data!$H20,'PROTRA_capacity-Original_Data'!$F$3:$F$1699,0))&lt;&gt;0,INDEX('PROTRA_capacity-Original_Data'!V$3:V$1699,MATCH(CHP_check_original_data!$I20,'PROTRA_capacity-Original_Data'!$F$3:$F$1699,0))=0),"elec 0, heat not",
IF(AND(INDEX('PROTRA_capacity-Original_Data'!V$3:V$1699,MATCH(CHP_check_original_data!$I20,'PROTRA_capacity-Original_Data'!$F$3:$F$1699,0))&lt;&gt;0,INDEX('PROTRA_capacity-Original_Data'!V$3:V$1699,MATCH(CHP_check_original_data!$H20,'PROTRA_capacity-Original_Data'!$F$3:$F$1699,0))=0),"heat 0, elec not",
IF(AND(INDEX('PROTRA_capacity-Original_Data'!V$3:V$1699,MATCH(CHP_check_original_data!$I20,'PROTRA_capacity-Original_Data'!$F$3:$F$1699,0))=0,INDEX('PROTRA_capacity-Original_Data'!V$3:V$1699,MATCH(CHP_check_original_data!$H20,'PROTRA_capacity-Original_Data'!$F$3:$F$1699,0))=0),"",
INDEX('PROTRA_capacity-Original_Data'!V$3:V$1699,MATCH(CHP_check_original_data!$H20,'PROTRA_capacity-Original_Data'!$F$3:$F$1699,0))/INDEX('PROTRA_capacity-Original_Data'!V$3:V$1699,MATCH(CHP_check_original_data!$I20,'PROTRA_capacity-Original_Data'!$F$3:$F$1699,0))
)))</f>
        <v>2.0303411921860088</v>
      </c>
    </row>
    <row r="21" spans="1:25" x14ac:dyDescent="0.35">
      <c r="A21" t="s">
        <v>72</v>
      </c>
      <c r="B21" t="s">
        <v>41</v>
      </c>
      <c r="C21" t="str">
        <f t="shared" si="0"/>
        <v>EASOC_TO_heat</v>
      </c>
      <c r="D21" t="str">
        <f t="shared" si="1"/>
        <v>PROTRA_CHP_HP_I</v>
      </c>
      <c r="E21" t="s">
        <v>8</v>
      </c>
      <c r="F21" t="str">
        <f t="shared" si="2"/>
        <v>CHP</v>
      </c>
      <c r="G21" t="str">
        <f t="shared" si="3"/>
        <v>bio</v>
      </c>
      <c r="H21" t="str">
        <f t="shared" si="4"/>
        <v>EASOCTO_heatPROTRA_CHP_solid_bio</v>
      </c>
      <c r="I21" t="str">
        <f t="shared" si="5"/>
        <v>EASOCTO_elecPROTRA_CHP_solid_bio</v>
      </c>
      <c r="J21" s="16" t="str">
        <f>IF(AND(INDEX('PROTRA_capacity-Original_Data'!G$3:G$1699,MATCH(CHP_check_original_data!$H21,'PROTRA_capacity-Original_Data'!$F$3:$F$1699,0))&lt;&gt;0,INDEX('PROTRA_capacity-Original_Data'!G$3:G$1699,MATCH(CHP_check_original_data!$I21,'PROTRA_capacity-Original_Data'!$F$3:$F$1699,0))=0),"elec 0, heat not",
IF(AND(INDEX('PROTRA_capacity-Original_Data'!G$3:G$1699,MATCH(CHP_check_original_data!$I21,'PROTRA_capacity-Original_Data'!$F$3:$F$1699,0))&lt;&gt;0,INDEX('PROTRA_capacity-Original_Data'!G$3:G$1699,MATCH(CHP_check_original_data!$H21,'PROTRA_capacity-Original_Data'!$F$3:$F$1699,0))=0),"heat 0, elec not",
IF(AND(INDEX('PROTRA_capacity-Original_Data'!G$3:G$1699,MATCH(CHP_check_original_data!$I21,'PROTRA_capacity-Original_Data'!$F$3:$F$1699,0))=0,INDEX('PROTRA_capacity-Original_Data'!G$3:G$1699,MATCH(CHP_check_original_data!$H21,'PROTRA_capacity-Original_Data'!$F$3:$F$1699,0))=0),"",
INDEX('PROTRA_capacity-Original_Data'!G$3:G$1699,MATCH(CHP_check_original_data!$H21,'PROTRA_capacity-Original_Data'!$F$3:$F$1699,0))/INDEX('PROTRA_capacity-Original_Data'!G$3:G$1699,MATCH(CHP_check_original_data!$I21,'PROTRA_capacity-Original_Data'!$F$3:$F$1699,0))
)))</f>
        <v>heat 0, elec not</v>
      </c>
      <c r="K21" s="16" t="str">
        <f>IF(AND(INDEX('PROTRA_capacity-Original_Data'!H$3:H$1699,MATCH(CHP_check_original_data!$H21,'PROTRA_capacity-Original_Data'!$F$3:$F$1699,0))&lt;&gt;0,INDEX('PROTRA_capacity-Original_Data'!H$3:H$1699,MATCH(CHP_check_original_data!$I21,'PROTRA_capacity-Original_Data'!$F$3:$F$1699,0))=0),"elec 0, heat not",
IF(AND(INDEX('PROTRA_capacity-Original_Data'!H$3:H$1699,MATCH(CHP_check_original_data!$I21,'PROTRA_capacity-Original_Data'!$F$3:$F$1699,0))&lt;&gt;0,INDEX('PROTRA_capacity-Original_Data'!H$3:H$1699,MATCH(CHP_check_original_data!$H21,'PROTRA_capacity-Original_Data'!$F$3:$F$1699,0))=0),"heat 0, elec not",
IF(AND(INDEX('PROTRA_capacity-Original_Data'!H$3:H$1699,MATCH(CHP_check_original_data!$I21,'PROTRA_capacity-Original_Data'!$F$3:$F$1699,0))=0,INDEX('PROTRA_capacity-Original_Data'!H$3:H$1699,MATCH(CHP_check_original_data!$H21,'PROTRA_capacity-Original_Data'!$F$3:$F$1699,0))=0),"",
INDEX('PROTRA_capacity-Original_Data'!H$3:H$1699,MATCH(CHP_check_original_data!$H21,'PROTRA_capacity-Original_Data'!$F$3:$F$1699,0))/INDEX('PROTRA_capacity-Original_Data'!H$3:H$1699,MATCH(CHP_check_original_data!$I21,'PROTRA_capacity-Original_Data'!$F$3:$F$1699,0))
)))</f>
        <v>heat 0, elec not</v>
      </c>
      <c r="L21" s="16" t="str">
        <f>IF(AND(INDEX('PROTRA_capacity-Original_Data'!I$3:I$1699,MATCH(CHP_check_original_data!$H21,'PROTRA_capacity-Original_Data'!$F$3:$F$1699,0))&lt;&gt;0,INDEX('PROTRA_capacity-Original_Data'!I$3:I$1699,MATCH(CHP_check_original_data!$I21,'PROTRA_capacity-Original_Data'!$F$3:$F$1699,0))=0),"elec 0, heat not",
IF(AND(INDEX('PROTRA_capacity-Original_Data'!I$3:I$1699,MATCH(CHP_check_original_data!$I21,'PROTRA_capacity-Original_Data'!$F$3:$F$1699,0))&lt;&gt;0,INDEX('PROTRA_capacity-Original_Data'!I$3:I$1699,MATCH(CHP_check_original_data!$H21,'PROTRA_capacity-Original_Data'!$F$3:$F$1699,0))=0),"heat 0, elec not",
IF(AND(INDEX('PROTRA_capacity-Original_Data'!I$3:I$1699,MATCH(CHP_check_original_data!$I21,'PROTRA_capacity-Original_Data'!$F$3:$F$1699,0))=0,INDEX('PROTRA_capacity-Original_Data'!I$3:I$1699,MATCH(CHP_check_original_data!$H21,'PROTRA_capacity-Original_Data'!$F$3:$F$1699,0))=0),"",
INDEX('PROTRA_capacity-Original_Data'!I$3:I$1699,MATCH(CHP_check_original_data!$H21,'PROTRA_capacity-Original_Data'!$F$3:$F$1699,0))/INDEX('PROTRA_capacity-Original_Data'!I$3:I$1699,MATCH(CHP_check_original_data!$I21,'PROTRA_capacity-Original_Data'!$F$3:$F$1699,0))
)))</f>
        <v>heat 0, elec not</v>
      </c>
      <c r="M21" s="16">
        <f>IF(AND(INDEX('PROTRA_capacity-Original_Data'!J$3:J$1699,MATCH(CHP_check_original_data!$H21,'PROTRA_capacity-Original_Data'!$F$3:$F$1699,0))&lt;&gt;0,INDEX('PROTRA_capacity-Original_Data'!J$3:J$1699,MATCH(CHP_check_original_data!$I21,'PROTRA_capacity-Original_Data'!$F$3:$F$1699,0))=0),"elec 0, heat not",
IF(AND(INDEX('PROTRA_capacity-Original_Data'!J$3:J$1699,MATCH(CHP_check_original_data!$I21,'PROTRA_capacity-Original_Data'!$F$3:$F$1699,0))&lt;&gt;0,INDEX('PROTRA_capacity-Original_Data'!J$3:J$1699,MATCH(CHP_check_original_data!$H21,'PROTRA_capacity-Original_Data'!$F$3:$F$1699,0))=0),"heat 0, elec not",
IF(AND(INDEX('PROTRA_capacity-Original_Data'!J$3:J$1699,MATCH(CHP_check_original_data!$I21,'PROTRA_capacity-Original_Data'!$F$3:$F$1699,0))=0,INDEX('PROTRA_capacity-Original_Data'!J$3:J$1699,MATCH(CHP_check_original_data!$H21,'PROTRA_capacity-Original_Data'!$F$3:$F$1699,0))=0),"",
INDEX('PROTRA_capacity-Original_Data'!J$3:J$1699,MATCH(CHP_check_original_data!$H21,'PROTRA_capacity-Original_Data'!$F$3:$F$1699,0))/INDEX('PROTRA_capacity-Original_Data'!J$3:J$1699,MATCH(CHP_check_original_data!$I21,'PROTRA_capacity-Original_Data'!$F$3:$F$1699,0))
)))</f>
        <v>8.0310578505047261E-2</v>
      </c>
      <c r="N21" s="16">
        <f>IF(AND(INDEX('PROTRA_capacity-Original_Data'!K$3:K$1699,MATCH(CHP_check_original_data!$H21,'PROTRA_capacity-Original_Data'!$F$3:$F$1699,0))&lt;&gt;0,INDEX('PROTRA_capacity-Original_Data'!K$3:K$1699,MATCH(CHP_check_original_data!$I21,'PROTRA_capacity-Original_Data'!$F$3:$F$1699,0))=0),"elec 0, heat not",
IF(AND(INDEX('PROTRA_capacity-Original_Data'!K$3:K$1699,MATCH(CHP_check_original_data!$I21,'PROTRA_capacity-Original_Data'!$F$3:$F$1699,0))&lt;&gt;0,INDEX('PROTRA_capacity-Original_Data'!K$3:K$1699,MATCH(CHP_check_original_data!$H21,'PROTRA_capacity-Original_Data'!$F$3:$F$1699,0))=0),"heat 0, elec not",
IF(AND(INDEX('PROTRA_capacity-Original_Data'!K$3:K$1699,MATCH(CHP_check_original_data!$I21,'PROTRA_capacity-Original_Data'!$F$3:$F$1699,0))=0,INDEX('PROTRA_capacity-Original_Data'!K$3:K$1699,MATCH(CHP_check_original_data!$H21,'PROTRA_capacity-Original_Data'!$F$3:$F$1699,0))=0),"",
INDEX('PROTRA_capacity-Original_Data'!K$3:K$1699,MATCH(CHP_check_original_data!$H21,'PROTRA_capacity-Original_Data'!$F$3:$F$1699,0))/INDEX('PROTRA_capacity-Original_Data'!K$3:K$1699,MATCH(CHP_check_original_data!$I21,'PROTRA_capacity-Original_Data'!$F$3:$F$1699,0))
)))</f>
        <v>0.21217666037697816</v>
      </c>
      <c r="O21" s="16">
        <f>IF(AND(INDEX('PROTRA_capacity-Original_Data'!L$3:L$1699,MATCH(CHP_check_original_data!$H21,'PROTRA_capacity-Original_Data'!$F$3:$F$1699,0))&lt;&gt;0,INDEX('PROTRA_capacity-Original_Data'!L$3:L$1699,MATCH(CHP_check_original_data!$I21,'PROTRA_capacity-Original_Data'!$F$3:$F$1699,0))=0),"elec 0, heat not",
IF(AND(INDEX('PROTRA_capacity-Original_Data'!L$3:L$1699,MATCH(CHP_check_original_data!$I21,'PROTRA_capacity-Original_Data'!$F$3:$F$1699,0))&lt;&gt;0,INDEX('PROTRA_capacity-Original_Data'!L$3:L$1699,MATCH(CHP_check_original_data!$H21,'PROTRA_capacity-Original_Data'!$F$3:$F$1699,0))=0),"heat 0, elec not",
IF(AND(INDEX('PROTRA_capacity-Original_Data'!L$3:L$1699,MATCH(CHP_check_original_data!$I21,'PROTRA_capacity-Original_Data'!$F$3:$F$1699,0))=0,INDEX('PROTRA_capacity-Original_Data'!L$3:L$1699,MATCH(CHP_check_original_data!$H21,'PROTRA_capacity-Original_Data'!$F$3:$F$1699,0))=0),"",
INDEX('PROTRA_capacity-Original_Data'!L$3:L$1699,MATCH(CHP_check_original_data!$H21,'PROTRA_capacity-Original_Data'!$F$3:$F$1699,0))/INDEX('PROTRA_capacity-Original_Data'!L$3:L$1699,MATCH(CHP_check_original_data!$I21,'PROTRA_capacity-Original_Data'!$F$3:$F$1699,0))
)))</f>
        <v>0.15787691965213363</v>
      </c>
      <c r="P21" s="16">
        <f>IF(AND(INDEX('PROTRA_capacity-Original_Data'!M$3:M$1699,MATCH(CHP_check_original_data!$H21,'PROTRA_capacity-Original_Data'!$F$3:$F$1699,0))&lt;&gt;0,INDEX('PROTRA_capacity-Original_Data'!M$3:M$1699,MATCH(CHP_check_original_data!$I21,'PROTRA_capacity-Original_Data'!$F$3:$F$1699,0))=0),"elec 0, heat not",
IF(AND(INDEX('PROTRA_capacity-Original_Data'!M$3:M$1699,MATCH(CHP_check_original_data!$I21,'PROTRA_capacity-Original_Data'!$F$3:$F$1699,0))&lt;&gt;0,INDEX('PROTRA_capacity-Original_Data'!M$3:M$1699,MATCH(CHP_check_original_data!$H21,'PROTRA_capacity-Original_Data'!$F$3:$F$1699,0))=0),"heat 0, elec not",
IF(AND(INDEX('PROTRA_capacity-Original_Data'!M$3:M$1699,MATCH(CHP_check_original_data!$I21,'PROTRA_capacity-Original_Data'!$F$3:$F$1699,0))=0,INDEX('PROTRA_capacity-Original_Data'!M$3:M$1699,MATCH(CHP_check_original_data!$H21,'PROTRA_capacity-Original_Data'!$F$3:$F$1699,0))=0),"",
INDEX('PROTRA_capacity-Original_Data'!M$3:M$1699,MATCH(CHP_check_original_data!$H21,'PROTRA_capacity-Original_Data'!$F$3:$F$1699,0))/INDEX('PROTRA_capacity-Original_Data'!M$3:M$1699,MATCH(CHP_check_original_data!$I21,'PROTRA_capacity-Original_Data'!$F$3:$F$1699,0))
)))</f>
        <v>0.13028469057756678</v>
      </c>
      <c r="Q21" s="16">
        <f>IF(AND(INDEX('PROTRA_capacity-Original_Data'!N$3:N$1699,MATCH(CHP_check_original_data!$H21,'PROTRA_capacity-Original_Data'!$F$3:$F$1699,0))&lt;&gt;0,INDEX('PROTRA_capacity-Original_Data'!N$3:N$1699,MATCH(CHP_check_original_data!$I21,'PROTRA_capacity-Original_Data'!$F$3:$F$1699,0))=0),"elec 0, heat not",
IF(AND(INDEX('PROTRA_capacity-Original_Data'!N$3:N$1699,MATCH(CHP_check_original_data!$I21,'PROTRA_capacity-Original_Data'!$F$3:$F$1699,0))&lt;&gt;0,INDEX('PROTRA_capacity-Original_Data'!N$3:N$1699,MATCH(CHP_check_original_data!$H21,'PROTRA_capacity-Original_Data'!$F$3:$F$1699,0))=0),"heat 0, elec not",
IF(AND(INDEX('PROTRA_capacity-Original_Data'!N$3:N$1699,MATCH(CHP_check_original_data!$I21,'PROTRA_capacity-Original_Data'!$F$3:$F$1699,0))=0,INDEX('PROTRA_capacity-Original_Data'!N$3:N$1699,MATCH(CHP_check_original_data!$H21,'PROTRA_capacity-Original_Data'!$F$3:$F$1699,0))=0),"",
INDEX('PROTRA_capacity-Original_Data'!N$3:N$1699,MATCH(CHP_check_original_data!$H21,'PROTRA_capacity-Original_Data'!$F$3:$F$1699,0))/INDEX('PROTRA_capacity-Original_Data'!N$3:N$1699,MATCH(CHP_check_original_data!$I21,'PROTRA_capacity-Original_Data'!$F$3:$F$1699,0))
)))</f>
        <v>0.20821373424978912</v>
      </c>
      <c r="R21" s="16">
        <f>IF(AND(INDEX('PROTRA_capacity-Original_Data'!O$3:O$1699,MATCH(CHP_check_original_data!$H21,'PROTRA_capacity-Original_Data'!$F$3:$F$1699,0))&lt;&gt;0,INDEX('PROTRA_capacity-Original_Data'!O$3:O$1699,MATCH(CHP_check_original_data!$I21,'PROTRA_capacity-Original_Data'!$F$3:$F$1699,0))=0),"elec 0, heat not",
IF(AND(INDEX('PROTRA_capacity-Original_Data'!O$3:O$1699,MATCH(CHP_check_original_data!$I21,'PROTRA_capacity-Original_Data'!$F$3:$F$1699,0))&lt;&gt;0,INDEX('PROTRA_capacity-Original_Data'!O$3:O$1699,MATCH(CHP_check_original_data!$H21,'PROTRA_capacity-Original_Data'!$F$3:$F$1699,0))=0),"heat 0, elec not",
IF(AND(INDEX('PROTRA_capacity-Original_Data'!O$3:O$1699,MATCH(CHP_check_original_data!$I21,'PROTRA_capacity-Original_Data'!$F$3:$F$1699,0))=0,INDEX('PROTRA_capacity-Original_Data'!O$3:O$1699,MATCH(CHP_check_original_data!$H21,'PROTRA_capacity-Original_Data'!$F$3:$F$1699,0))=0),"",
INDEX('PROTRA_capacity-Original_Data'!O$3:O$1699,MATCH(CHP_check_original_data!$H21,'PROTRA_capacity-Original_Data'!$F$3:$F$1699,0))/INDEX('PROTRA_capacity-Original_Data'!O$3:O$1699,MATCH(CHP_check_original_data!$I21,'PROTRA_capacity-Original_Data'!$F$3:$F$1699,0))
)))</f>
        <v>0.19608410109782329</v>
      </c>
      <c r="S21" s="16">
        <f>IF(AND(INDEX('PROTRA_capacity-Original_Data'!P$3:P$1699,MATCH(CHP_check_original_data!$H21,'PROTRA_capacity-Original_Data'!$F$3:$F$1699,0))&lt;&gt;0,INDEX('PROTRA_capacity-Original_Data'!P$3:P$1699,MATCH(CHP_check_original_data!$I21,'PROTRA_capacity-Original_Data'!$F$3:$F$1699,0))=0),"elec 0, heat not",
IF(AND(INDEX('PROTRA_capacity-Original_Data'!P$3:P$1699,MATCH(CHP_check_original_data!$I21,'PROTRA_capacity-Original_Data'!$F$3:$F$1699,0))&lt;&gt;0,INDEX('PROTRA_capacity-Original_Data'!P$3:P$1699,MATCH(CHP_check_original_data!$H21,'PROTRA_capacity-Original_Data'!$F$3:$F$1699,0))=0),"heat 0, elec not",
IF(AND(INDEX('PROTRA_capacity-Original_Data'!P$3:P$1699,MATCH(CHP_check_original_data!$I21,'PROTRA_capacity-Original_Data'!$F$3:$F$1699,0))=0,INDEX('PROTRA_capacity-Original_Data'!P$3:P$1699,MATCH(CHP_check_original_data!$H21,'PROTRA_capacity-Original_Data'!$F$3:$F$1699,0))=0),"",
INDEX('PROTRA_capacity-Original_Data'!P$3:P$1699,MATCH(CHP_check_original_data!$H21,'PROTRA_capacity-Original_Data'!$F$3:$F$1699,0))/INDEX('PROTRA_capacity-Original_Data'!P$3:P$1699,MATCH(CHP_check_original_data!$I21,'PROTRA_capacity-Original_Data'!$F$3:$F$1699,0))
)))</f>
        <v>0.23865113281532108</v>
      </c>
      <c r="T21" s="16">
        <f>IF(AND(INDEX('PROTRA_capacity-Original_Data'!Q$3:Q$1699,MATCH(CHP_check_original_data!$H21,'PROTRA_capacity-Original_Data'!$F$3:$F$1699,0))&lt;&gt;0,INDEX('PROTRA_capacity-Original_Data'!Q$3:Q$1699,MATCH(CHP_check_original_data!$I21,'PROTRA_capacity-Original_Data'!$F$3:$F$1699,0))=0),"elec 0, heat not",
IF(AND(INDEX('PROTRA_capacity-Original_Data'!Q$3:Q$1699,MATCH(CHP_check_original_data!$I21,'PROTRA_capacity-Original_Data'!$F$3:$F$1699,0))&lt;&gt;0,INDEX('PROTRA_capacity-Original_Data'!Q$3:Q$1699,MATCH(CHP_check_original_data!$H21,'PROTRA_capacity-Original_Data'!$F$3:$F$1699,0))=0),"heat 0, elec not",
IF(AND(INDEX('PROTRA_capacity-Original_Data'!Q$3:Q$1699,MATCH(CHP_check_original_data!$I21,'PROTRA_capacity-Original_Data'!$F$3:$F$1699,0))=0,INDEX('PROTRA_capacity-Original_Data'!Q$3:Q$1699,MATCH(CHP_check_original_data!$H21,'PROTRA_capacity-Original_Data'!$F$3:$F$1699,0))=0),"",
INDEX('PROTRA_capacity-Original_Data'!Q$3:Q$1699,MATCH(CHP_check_original_data!$H21,'PROTRA_capacity-Original_Data'!$F$3:$F$1699,0))/INDEX('PROTRA_capacity-Original_Data'!Q$3:Q$1699,MATCH(CHP_check_original_data!$I21,'PROTRA_capacity-Original_Data'!$F$3:$F$1699,0))
)))</f>
        <v>0.28247668014330374</v>
      </c>
      <c r="U21" s="16">
        <f>IF(AND(INDEX('PROTRA_capacity-Original_Data'!R$3:R$1699,MATCH(CHP_check_original_data!$H21,'PROTRA_capacity-Original_Data'!$F$3:$F$1699,0))&lt;&gt;0,INDEX('PROTRA_capacity-Original_Data'!R$3:R$1699,MATCH(CHP_check_original_data!$I21,'PROTRA_capacity-Original_Data'!$F$3:$F$1699,0))=0),"elec 0, heat not",
IF(AND(INDEX('PROTRA_capacity-Original_Data'!R$3:R$1699,MATCH(CHP_check_original_data!$I21,'PROTRA_capacity-Original_Data'!$F$3:$F$1699,0))&lt;&gt;0,INDEX('PROTRA_capacity-Original_Data'!R$3:R$1699,MATCH(CHP_check_original_data!$H21,'PROTRA_capacity-Original_Data'!$F$3:$F$1699,0))=0),"heat 0, elec not",
IF(AND(INDEX('PROTRA_capacity-Original_Data'!R$3:R$1699,MATCH(CHP_check_original_data!$I21,'PROTRA_capacity-Original_Data'!$F$3:$F$1699,0))=0,INDEX('PROTRA_capacity-Original_Data'!R$3:R$1699,MATCH(CHP_check_original_data!$H21,'PROTRA_capacity-Original_Data'!$F$3:$F$1699,0))=0),"",
INDEX('PROTRA_capacity-Original_Data'!R$3:R$1699,MATCH(CHP_check_original_data!$H21,'PROTRA_capacity-Original_Data'!$F$3:$F$1699,0))/INDEX('PROTRA_capacity-Original_Data'!R$3:R$1699,MATCH(CHP_check_original_data!$I21,'PROTRA_capacity-Original_Data'!$F$3:$F$1699,0))
)))</f>
        <v>0.22165019988357548</v>
      </c>
      <c r="V21" s="16">
        <f>IF(AND(INDEX('PROTRA_capacity-Original_Data'!S$3:S$1699,MATCH(CHP_check_original_data!$H21,'PROTRA_capacity-Original_Data'!$F$3:$F$1699,0))&lt;&gt;0,INDEX('PROTRA_capacity-Original_Data'!S$3:S$1699,MATCH(CHP_check_original_data!$I21,'PROTRA_capacity-Original_Data'!$F$3:$F$1699,0))=0),"elec 0, heat not",
IF(AND(INDEX('PROTRA_capacity-Original_Data'!S$3:S$1699,MATCH(CHP_check_original_data!$I21,'PROTRA_capacity-Original_Data'!$F$3:$F$1699,0))&lt;&gt;0,INDEX('PROTRA_capacity-Original_Data'!S$3:S$1699,MATCH(CHP_check_original_data!$H21,'PROTRA_capacity-Original_Data'!$F$3:$F$1699,0))=0),"heat 0, elec not",
IF(AND(INDEX('PROTRA_capacity-Original_Data'!S$3:S$1699,MATCH(CHP_check_original_data!$I21,'PROTRA_capacity-Original_Data'!$F$3:$F$1699,0))=0,INDEX('PROTRA_capacity-Original_Data'!S$3:S$1699,MATCH(CHP_check_original_data!$H21,'PROTRA_capacity-Original_Data'!$F$3:$F$1699,0))=0),"",
INDEX('PROTRA_capacity-Original_Data'!S$3:S$1699,MATCH(CHP_check_original_data!$H21,'PROTRA_capacity-Original_Data'!$F$3:$F$1699,0))/INDEX('PROTRA_capacity-Original_Data'!S$3:S$1699,MATCH(CHP_check_original_data!$I21,'PROTRA_capacity-Original_Data'!$F$3:$F$1699,0))
)))</f>
        <v>0.22500246712088359</v>
      </c>
      <c r="W21" s="16">
        <f>IF(AND(INDEX('PROTRA_capacity-Original_Data'!T$3:T$1699,MATCH(CHP_check_original_data!$H21,'PROTRA_capacity-Original_Data'!$F$3:$F$1699,0))&lt;&gt;0,INDEX('PROTRA_capacity-Original_Data'!T$3:T$1699,MATCH(CHP_check_original_data!$I21,'PROTRA_capacity-Original_Data'!$F$3:$F$1699,0))=0),"elec 0, heat not",
IF(AND(INDEX('PROTRA_capacity-Original_Data'!T$3:T$1699,MATCH(CHP_check_original_data!$I21,'PROTRA_capacity-Original_Data'!$F$3:$F$1699,0))&lt;&gt;0,INDEX('PROTRA_capacity-Original_Data'!T$3:T$1699,MATCH(CHP_check_original_data!$H21,'PROTRA_capacity-Original_Data'!$F$3:$F$1699,0))=0),"heat 0, elec not",
IF(AND(INDEX('PROTRA_capacity-Original_Data'!T$3:T$1699,MATCH(CHP_check_original_data!$I21,'PROTRA_capacity-Original_Data'!$F$3:$F$1699,0))=0,INDEX('PROTRA_capacity-Original_Data'!T$3:T$1699,MATCH(CHP_check_original_data!$H21,'PROTRA_capacity-Original_Data'!$F$3:$F$1699,0))=0),"",
INDEX('PROTRA_capacity-Original_Data'!T$3:T$1699,MATCH(CHP_check_original_data!$H21,'PROTRA_capacity-Original_Data'!$F$3:$F$1699,0))/INDEX('PROTRA_capacity-Original_Data'!T$3:T$1699,MATCH(CHP_check_original_data!$I21,'PROTRA_capacity-Original_Data'!$F$3:$F$1699,0))
)))</f>
        <v>0.22791790695690189</v>
      </c>
      <c r="X21" s="16">
        <f>IF(AND(INDEX('PROTRA_capacity-Original_Data'!U$3:U$1699,MATCH(CHP_check_original_data!$H21,'PROTRA_capacity-Original_Data'!$F$3:$F$1699,0))&lt;&gt;0,INDEX('PROTRA_capacity-Original_Data'!U$3:U$1699,MATCH(CHP_check_original_data!$I21,'PROTRA_capacity-Original_Data'!$F$3:$F$1699,0))=0),"elec 0, heat not",
IF(AND(INDEX('PROTRA_capacity-Original_Data'!U$3:U$1699,MATCH(CHP_check_original_data!$I21,'PROTRA_capacity-Original_Data'!$F$3:$F$1699,0))&lt;&gt;0,INDEX('PROTRA_capacity-Original_Data'!U$3:U$1699,MATCH(CHP_check_original_data!$H21,'PROTRA_capacity-Original_Data'!$F$3:$F$1699,0))=0),"heat 0, elec not",
IF(AND(INDEX('PROTRA_capacity-Original_Data'!U$3:U$1699,MATCH(CHP_check_original_data!$I21,'PROTRA_capacity-Original_Data'!$F$3:$F$1699,0))=0,INDEX('PROTRA_capacity-Original_Data'!U$3:U$1699,MATCH(CHP_check_original_data!$H21,'PROTRA_capacity-Original_Data'!$F$3:$F$1699,0))=0),"",
INDEX('PROTRA_capacity-Original_Data'!U$3:U$1699,MATCH(CHP_check_original_data!$H21,'PROTRA_capacity-Original_Data'!$F$3:$F$1699,0))/INDEX('PROTRA_capacity-Original_Data'!U$3:U$1699,MATCH(CHP_check_original_data!$I21,'PROTRA_capacity-Original_Data'!$F$3:$F$1699,0))
)))</f>
        <v>0.22123405826343123</v>
      </c>
      <c r="Y21" s="16">
        <f>IF(AND(INDEX('PROTRA_capacity-Original_Data'!V$3:V$1699,MATCH(CHP_check_original_data!$H21,'PROTRA_capacity-Original_Data'!$F$3:$F$1699,0))&lt;&gt;0,INDEX('PROTRA_capacity-Original_Data'!V$3:V$1699,MATCH(CHP_check_original_data!$I21,'PROTRA_capacity-Original_Data'!$F$3:$F$1699,0))=0),"elec 0, heat not",
IF(AND(INDEX('PROTRA_capacity-Original_Data'!V$3:V$1699,MATCH(CHP_check_original_data!$I21,'PROTRA_capacity-Original_Data'!$F$3:$F$1699,0))&lt;&gt;0,INDEX('PROTRA_capacity-Original_Data'!V$3:V$1699,MATCH(CHP_check_original_data!$H21,'PROTRA_capacity-Original_Data'!$F$3:$F$1699,0))=0),"heat 0, elec not",
IF(AND(INDEX('PROTRA_capacity-Original_Data'!V$3:V$1699,MATCH(CHP_check_original_data!$I21,'PROTRA_capacity-Original_Data'!$F$3:$F$1699,0))=0,INDEX('PROTRA_capacity-Original_Data'!V$3:V$1699,MATCH(CHP_check_original_data!$H21,'PROTRA_capacity-Original_Data'!$F$3:$F$1699,0))=0),"",
INDEX('PROTRA_capacity-Original_Data'!V$3:V$1699,MATCH(CHP_check_original_data!$H21,'PROTRA_capacity-Original_Data'!$F$3:$F$1699,0))/INDEX('PROTRA_capacity-Original_Data'!V$3:V$1699,MATCH(CHP_check_original_data!$I21,'PROTRA_capacity-Original_Data'!$F$3:$F$1699,0))
)))</f>
        <v>0.21523414008693875</v>
      </c>
    </row>
    <row r="22" spans="1:25" x14ac:dyDescent="0.35">
      <c r="A22" t="s">
        <v>72</v>
      </c>
      <c r="B22" t="s">
        <v>41</v>
      </c>
      <c r="C22" t="str">
        <f t="shared" si="0"/>
        <v>EASOC_TO_heat</v>
      </c>
      <c r="D22" t="str">
        <f t="shared" si="1"/>
        <v>PROTRA_CHP_HP_I</v>
      </c>
      <c r="E22" t="s">
        <v>9</v>
      </c>
      <c r="F22" t="str">
        <f t="shared" si="2"/>
        <v>CHP</v>
      </c>
      <c r="G22" t="str">
        <f t="shared" si="3"/>
        <v>CCS</v>
      </c>
      <c r="H22" t="str">
        <f t="shared" si="4"/>
        <v>EASOCTO_heatPROTRA_CHP_solid_bio_CCS</v>
      </c>
      <c r="I22" t="str">
        <f t="shared" si="5"/>
        <v>EASOCTO_elecPROTRA_CHP_solid_bio_CCS</v>
      </c>
      <c r="J22" s="16" t="str">
        <f>IF(AND(INDEX('PROTRA_capacity-Original_Data'!G$3:G$1699,MATCH(CHP_check_original_data!$H22,'PROTRA_capacity-Original_Data'!$F$3:$F$1699,0))&lt;&gt;0,INDEX('PROTRA_capacity-Original_Data'!G$3:G$1699,MATCH(CHP_check_original_data!$I22,'PROTRA_capacity-Original_Data'!$F$3:$F$1699,0))=0),"elec 0, heat not",
IF(AND(INDEX('PROTRA_capacity-Original_Data'!G$3:G$1699,MATCH(CHP_check_original_data!$I22,'PROTRA_capacity-Original_Data'!$F$3:$F$1699,0))&lt;&gt;0,INDEX('PROTRA_capacity-Original_Data'!G$3:G$1699,MATCH(CHP_check_original_data!$H22,'PROTRA_capacity-Original_Data'!$F$3:$F$1699,0))=0),"heat 0, elec not",
IF(AND(INDEX('PROTRA_capacity-Original_Data'!G$3:G$1699,MATCH(CHP_check_original_data!$I22,'PROTRA_capacity-Original_Data'!$F$3:$F$1699,0))=0,INDEX('PROTRA_capacity-Original_Data'!G$3:G$1699,MATCH(CHP_check_original_data!$H22,'PROTRA_capacity-Original_Data'!$F$3:$F$1699,0))=0),"",
INDEX('PROTRA_capacity-Original_Data'!G$3:G$1699,MATCH(CHP_check_original_data!$H22,'PROTRA_capacity-Original_Data'!$F$3:$F$1699,0))/INDEX('PROTRA_capacity-Original_Data'!G$3:G$1699,MATCH(CHP_check_original_data!$I22,'PROTRA_capacity-Original_Data'!$F$3:$F$1699,0))
)))</f>
        <v/>
      </c>
      <c r="K22" s="16" t="str">
        <f>IF(AND(INDEX('PROTRA_capacity-Original_Data'!H$3:H$1699,MATCH(CHP_check_original_data!$H22,'PROTRA_capacity-Original_Data'!$F$3:$F$1699,0))&lt;&gt;0,INDEX('PROTRA_capacity-Original_Data'!H$3:H$1699,MATCH(CHP_check_original_data!$I22,'PROTRA_capacity-Original_Data'!$F$3:$F$1699,0))=0),"elec 0, heat not",
IF(AND(INDEX('PROTRA_capacity-Original_Data'!H$3:H$1699,MATCH(CHP_check_original_data!$I22,'PROTRA_capacity-Original_Data'!$F$3:$F$1699,0))&lt;&gt;0,INDEX('PROTRA_capacity-Original_Data'!H$3:H$1699,MATCH(CHP_check_original_data!$H22,'PROTRA_capacity-Original_Data'!$F$3:$F$1699,0))=0),"heat 0, elec not",
IF(AND(INDEX('PROTRA_capacity-Original_Data'!H$3:H$1699,MATCH(CHP_check_original_data!$I22,'PROTRA_capacity-Original_Data'!$F$3:$F$1699,0))=0,INDEX('PROTRA_capacity-Original_Data'!H$3:H$1699,MATCH(CHP_check_original_data!$H22,'PROTRA_capacity-Original_Data'!$F$3:$F$1699,0))=0),"",
INDEX('PROTRA_capacity-Original_Data'!H$3:H$1699,MATCH(CHP_check_original_data!$H22,'PROTRA_capacity-Original_Data'!$F$3:$F$1699,0))/INDEX('PROTRA_capacity-Original_Data'!H$3:H$1699,MATCH(CHP_check_original_data!$I22,'PROTRA_capacity-Original_Data'!$F$3:$F$1699,0))
)))</f>
        <v/>
      </c>
      <c r="L22" s="16" t="str">
        <f>IF(AND(INDEX('PROTRA_capacity-Original_Data'!I$3:I$1699,MATCH(CHP_check_original_data!$H22,'PROTRA_capacity-Original_Data'!$F$3:$F$1699,0))&lt;&gt;0,INDEX('PROTRA_capacity-Original_Data'!I$3:I$1699,MATCH(CHP_check_original_data!$I22,'PROTRA_capacity-Original_Data'!$F$3:$F$1699,0))=0),"elec 0, heat not",
IF(AND(INDEX('PROTRA_capacity-Original_Data'!I$3:I$1699,MATCH(CHP_check_original_data!$I22,'PROTRA_capacity-Original_Data'!$F$3:$F$1699,0))&lt;&gt;0,INDEX('PROTRA_capacity-Original_Data'!I$3:I$1699,MATCH(CHP_check_original_data!$H22,'PROTRA_capacity-Original_Data'!$F$3:$F$1699,0))=0),"heat 0, elec not",
IF(AND(INDEX('PROTRA_capacity-Original_Data'!I$3:I$1699,MATCH(CHP_check_original_data!$I22,'PROTRA_capacity-Original_Data'!$F$3:$F$1699,0))=0,INDEX('PROTRA_capacity-Original_Data'!I$3:I$1699,MATCH(CHP_check_original_data!$H22,'PROTRA_capacity-Original_Data'!$F$3:$F$1699,0))=0),"",
INDEX('PROTRA_capacity-Original_Data'!I$3:I$1699,MATCH(CHP_check_original_data!$H22,'PROTRA_capacity-Original_Data'!$F$3:$F$1699,0))/INDEX('PROTRA_capacity-Original_Data'!I$3:I$1699,MATCH(CHP_check_original_data!$I22,'PROTRA_capacity-Original_Data'!$F$3:$F$1699,0))
)))</f>
        <v/>
      </c>
      <c r="M22" s="16" t="str">
        <f>IF(AND(INDEX('PROTRA_capacity-Original_Data'!J$3:J$1699,MATCH(CHP_check_original_data!$H22,'PROTRA_capacity-Original_Data'!$F$3:$F$1699,0))&lt;&gt;0,INDEX('PROTRA_capacity-Original_Data'!J$3:J$1699,MATCH(CHP_check_original_data!$I22,'PROTRA_capacity-Original_Data'!$F$3:$F$1699,0))=0),"elec 0, heat not",
IF(AND(INDEX('PROTRA_capacity-Original_Data'!J$3:J$1699,MATCH(CHP_check_original_data!$I22,'PROTRA_capacity-Original_Data'!$F$3:$F$1699,0))&lt;&gt;0,INDEX('PROTRA_capacity-Original_Data'!J$3:J$1699,MATCH(CHP_check_original_data!$H22,'PROTRA_capacity-Original_Data'!$F$3:$F$1699,0))=0),"heat 0, elec not",
IF(AND(INDEX('PROTRA_capacity-Original_Data'!J$3:J$1699,MATCH(CHP_check_original_data!$I22,'PROTRA_capacity-Original_Data'!$F$3:$F$1699,0))=0,INDEX('PROTRA_capacity-Original_Data'!J$3:J$1699,MATCH(CHP_check_original_data!$H22,'PROTRA_capacity-Original_Data'!$F$3:$F$1699,0))=0),"",
INDEX('PROTRA_capacity-Original_Data'!J$3:J$1699,MATCH(CHP_check_original_data!$H22,'PROTRA_capacity-Original_Data'!$F$3:$F$1699,0))/INDEX('PROTRA_capacity-Original_Data'!J$3:J$1699,MATCH(CHP_check_original_data!$I22,'PROTRA_capacity-Original_Data'!$F$3:$F$1699,0))
)))</f>
        <v/>
      </c>
      <c r="N22" s="16" t="str">
        <f>IF(AND(INDEX('PROTRA_capacity-Original_Data'!K$3:K$1699,MATCH(CHP_check_original_data!$H22,'PROTRA_capacity-Original_Data'!$F$3:$F$1699,0))&lt;&gt;0,INDEX('PROTRA_capacity-Original_Data'!K$3:K$1699,MATCH(CHP_check_original_data!$I22,'PROTRA_capacity-Original_Data'!$F$3:$F$1699,0))=0),"elec 0, heat not",
IF(AND(INDEX('PROTRA_capacity-Original_Data'!K$3:K$1699,MATCH(CHP_check_original_data!$I22,'PROTRA_capacity-Original_Data'!$F$3:$F$1699,0))&lt;&gt;0,INDEX('PROTRA_capacity-Original_Data'!K$3:K$1699,MATCH(CHP_check_original_data!$H22,'PROTRA_capacity-Original_Data'!$F$3:$F$1699,0))=0),"heat 0, elec not",
IF(AND(INDEX('PROTRA_capacity-Original_Data'!K$3:K$1699,MATCH(CHP_check_original_data!$I22,'PROTRA_capacity-Original_Data'!$F$3:$F$1699,0))=0,INDEX('PROTRA_capacity-Original_Data'!K$3:K$1699,MATCH(CHP_check_original_data!$H22,'PROTRA_capacity-Original_Data'!$F$3:$F$1699,0))=0),"",
INDEX('PROTRA_capacity-Original_Data'!K$3:K$1699,MATCH(CHP_check_original_data!$H22,'PROTRA_capacity-Original_Data'!$F$3:$F$1699,0))/INDEX('PROTRA_capacity-Original_Data'!K$3:K$1699,MATCH(CHP_check_original_data!$I22,'PROTRA_capacity-Original_Data'!$F$3:$F$1699,0))
)))</f>
        <v/>
      </c>
      <c r="O22" s="16" t="str">
        <f>IF(AND(INDEX('PROTRA_capacity-Original_Data'!L$3:L$1699,MATCH(CHP_check_original_data!$H22,'PROTRA_capacity-Original_Data'!$F$3:$F$1699,0))&lt;&gt;0,INDEX('PROTRA_capacity-Original_Data'!L$3:L$1699,MATCH(CHP_check_original_data!$I22,'PROTRA_capacity-Original_Data'!$F$3:$F$1699,0))=0),"elec 0, heat not",
IF(AND(INDEX('PROTRA_capacity-Original_Data'!L$3:L$1699,MATCH(CHP_check_original_data!$I22,'PROTRA_capacity-Original_Data'!$F$3:$F$1699,0))&lt;&gt;0,INDEX('PROTRA_capacity-Original_Data'!L$3:L$1699,MATCH(CHP_check_original_data!$H22,'PROTRA_capacity-Original_Data'!$F$3:$F$1699,0))=0),"heat 0, elec not",
IF(AND(INDEX('PROTRA_capacity-Original_Data'!L$3:L$1699,MATCH(CHP_check_original_data!$I22,'PROTRA_capacity-Original_Data'!$F$3:$F$1699,0))=0,INDEX('PROTRA_capacity-Original_Data'!L$3:L$1699,MATCH(CHP_check_original_data!$H22,'PROTRA_capacity-Original_Data'!$F$3:$F$1699,0))=0),"",
INDEX('PROTRA_capacity-Original_Data'!L$3:L$1699,MATCH(CHP_check_original_data!$H22,'PROTRA_capacity-Original_Data'!$F$3:$F$1699,0))/INDEX('PROTRA_capacity-Original_Data'!L$3:L$1699,MATCH(CHP_check_original_data!$I22,'PROTRA_capacity-Original_Data'!$F$3:$F$1699,0))
)))</f>
        <v/>
      </c>
      <c r="P22" s="16" t="str">
        <f>IF(AND(INDEX('PROTRA_capacity-Original_Data'!M$3:M$1699,MATCH(CHP_check_original_data!$H22,'PROTRA_capacity-Original_Data'!$F$3:$F$1699,0))&lt;&gt;0,INDEX('PROTRA_capacity-Original_Data'!M$3:M$1699,MATCH(CHP_check_original_data!$I22,'PROTRA_capacity-Original_Data'!$F$3:$F$1699,0))=0),"elec 0, heat not",
IF(AND(INDEX('PROTRA_capacity-Original_Data'!M$3:M$1699,MATCH(CHP_check_original_data!$I22,'PROTRA_capacity-Original_Data'!$F$3:$F$1699,0))&lt;&gt;0,INDEX('PROTRA_capacity-Original_Data'!M$3:M$1699,MATCH(CHP_check_original_data!$H22,'PROTRA_capacity-Original_Data'!$F$3:$F$1699,0))=0),"heat 0, elec not",
IF(AND(INDEX('PROTRA_capacity-Original_Data'!M$3:M$1699,MATCH(CHP_check_original_data!$I22,'PROTRA_capacity-Original_Data'!$F$3:$F$1699,0))=0,INDEX('PROTRA_capacity-Original_Data'!M$3:M$1699,MATCH(CHP_check_original_data!$H22,'PROTRA_capacity-Original_Data'!$F$3:$F$1699,0))=0),"",
INDEX('PROTRA_capacity-Original_Data'!M$3:M$1699,MATCH(CHP_check_original_data!$H22,'PROTRA_capacity-Original_Data'!$F$3:$F$1699,0))/INDEX('PROTRA_capacity-Original_Data'!M$3:M$1699,MATCH(CHP_check_original_data!$I22,'PROTRA_capacity-Original_Data'!$F$3:$F$1699,0))
)))</f>
        <v/>
      </c>
      <c r="Q22" s="16" t="str">
        <f>IF(AND(INDEX('PROTRA_capacity-Original_Data'!N$3:N$1699,MATCH(CHP_check_original_data!$H22,'PROTRA_capacity-Original_Data'!$F$3:$F$1699,0))&lt;&gt;0,INDEX('PROTRA_capacity-Original_Data'!N$3:N$1699,MATCH(CHP_check_original_data!$I22,'PROTRA_capacity-Original_Data'!$F$3:$F$1699,0))=0),"elec 0, heat not",
IF(AND(INDEX('PROTRA_capacity-Original_Data'!N$3:N$1699,MATCH(CHP_check_original_data!$I22,'PROTRA_capacity-Original_Data'!$F$3:$F$1699,0))&lt;&gt;0,INDEX('PROTRA_capacity-Original_Data'!N$3:N$1699,MATCH(CHP_check_original_data!$H22,'PROTRA_capacity-Original_Data'!$F$3:$F$1699,0))=0),"heat 0, elec not",
IF(AND(INDEX('PROTRA_capacity-Original_Data'!N$3:N$1699,MATCH(CHP_check_original_data!$I22,'PROTRA_capacity-Original_Data'!$F$3:$F$1699,0))=0,INDEX('PROTRA_capacity-Original_Data'!N$3:N$1699,MATCH(CHP_check_original_data!$H22,'PROTRA_capacity-Original_Data'!$F$3:$F$1699,0))=0),"",
INDEX('PROTRA_capacity-Original_Data'!N$3:N$1699,MATCH(CHP_check_original_data!$H22,'PROTRA_capacity-Original_Data'!$F$3:$F$1699,0))/INDEX('PROTRA_capacity-Original_Data'!N$3:N$1699,MATCH(CHP_check_original_data!$I22,'PROTRA_capacity-Original_Data'!$F$3:$F$1699,0))
)))</f>
        <v/>
      </c>
      <c r="R22" s="16" t="str">
        <f>IF(AND(INDEX('PROTRA_capacity-Original_Data'!O$3:O$1699,MATCH(CHP_check_original_data!$H22,'PROTRA_capacity-Original_Data'!$F$3:$F$1699,0))&lt;&gt;0,INDEX('PROTRA_capacity-Original_Data'!O$3:O$1699,MATCH(CHP_check_original_data!$I22,'PROTRA_capacity-Original_Data'!$F$3:$F$1699,0))=0),"elec 0, heat not",
IF(AND(INDEX('PROTRA_capacity-Original_Data'!O$3:O$1699,MATCH(CHP_check_original_data!$I22,'PROTRA_capacity-Original_Data'!$F$3:$F$1699,0))&lt;&gt;0,INDEX('PROTRA_capacity-Original_Data'!O$3:O$1699,MATCH(CHP_check_original_data!$H22,'PROTRA_capacity-Original_Data'!$F$3:$F$1699,0))=0),"heat 0, elec not",
IF(AND(INDEX('PROTRA_capacity-Original_Data'!O$3:O$1699,MATCH(CHP_check_original_data!$I22,'PROTRA_capacity-Original_Data'!$F$3:$F$1699,0))=0,INDEX('PROTRA_capacity-Original_Data'!O$3:O$1699,MATCH(CHP_check_original_data!$H22,'PROTRA_capacity-Original_Data'!$F$3:$F$1699,0))=0),"",
INDEX('PROTRA_capacity-Original_Data'!O$3:O$1699,MATCH(CHP_check_original_data!$H22,'PROTRA_capacity-Original_Data'!$F$3:$F$1699,0))/INDEX('PROTRA_capacity-Original_Data'!O$3:O$1699,MATCH(CHP_check_original_data!$I22,'PROTRA_capacity-Original_Data'!$F$3:$F$1699,0))
)))</f>
        <v/>
      </c>
      <c r="S22" s="16" t="str">
        <f>IF(AND(INDEX('PROTRA_capacity-Original_Data'!P$3:P$1699,MATCH(CHP_check_original_data!$H22,'PROTRA_capacity-Original_Data'!$F$3:$F$1699,0))&lt;&gt;0,INDEX('PROTRA_capacity-Original_Data'!P$3:P$1699,MATCH(CHP_check_original_data!$I22,'PROTRA_capacity-Original_Data'!$F$3:$F$1699,0))=0),"elec 0, heat not",
IF(AND(INDEX('PROTRA_capacity-Original_Data'!P$3:P$1699,MATCH(CHP_check_original_data!$I22,'PROTRA_capacity-Original_Data'!$F$3:$F$1699,0))&lt;&gt;0,INDEX('PROTRA_capacity-Original_Data'!P$3:P$1699,MATCH(CHP_check_original_data!$H22,'PROTRA_capacity-Original_Data'!$F$3:$F$1699,0))=0),"heat 0, elec not",
IF(AND(INDEX('PROTRA_capacity-Original_Data'!P$3:P$1699,MATCH(CHP_check_original_data!$I22,'PROTRA_capacity-Original_Data'!$F$3:$F$1699,0))=0,INDEX('PROTRA_capacity-Original_Data'!P$3:P$1699,MATCH(CHP_check_original_data!$H22,'PROTRA_capacity-Original_Data'!$F$3:$F$1699,0))=0),"",
INDEX('PROTRA_capacity-Original_Data'!P$3:P$1699,MATCH(CHP_check_original_data!$H22,'PROTRA_capacity-Original_Data'!$F$3:$F$1699,0))/INDEX('PROTRA_capacity-Original_Data'!P$3:P$1699,MATCH(CHP_check_original_data!$I22,'PROTRA_capacity-Original_Data'!$F$3:$F$1699,0))
)))</f>
        <v/>
      </c>
      <c r="T22" s="16" t="str">
        <f>IF(AND(INDEX('PROTRA_capacity-Original_Data'!Q$3:Q$1699,MATCH(CHP_check_original_data!$H22,'PROTRA_capacity-Original_Data'!$F$3:$F$1699,0))&lt;&gt;0,INDEX('PROTRA_capacity-Original_Data'!Q$3:Q$1699,MATCH(CHP_check_original_data!$I22,'PROTRA_capacity-Original_Data'!$F$3:$F$1699,0))=0),"elec 0, heat not",
IF(AND(INDEX('PROTRA_capacity-Original_Data'!Q$3:Q$1699,MATCH(CHP_check_original_data!$I22,'PROTRA_capacity-Original_Data'!$F$3:$F$1699,0))&lt;&gt;0,INDEX('PROTRA_capacity-Original_Data'!Q$3:Q$1699,MATCH(CHP_check_original_data!$H22,'PROTRA_capacity-Original_Data'!$F$3:$F$1699,0))=0),"heat 0, elec not",
IF(AND(INDEX('PROTRA_capacity-Original_Data'!Q$3:Q$1699,MATCH(CHP_check_original_data!$I22,'PROTRA_capacity-Original_Data'!$F$3:$F$1699,0))=0,INDEX('PROTRA_capacity-Original_Data'!Q$3:Q$1699,MATCH(CHP_check_original_data!$H22,'PROTRA_capacity-Original_Data'!$F$3:$F$1699,0))=0),"",
INDEX('PROTRA_capacity-Original_Data'!Q$3:Q$1699,MATCH(CHP_check_original_data!$H22,'PROTRA_capacity-Original_Data'!$F$3:$F$1699,0))/INDEX('PROTRA_capacity-Original_Data'!Q$3:Q$1699,MATCH(CHP_check_original_data!$I22,'PROTRA_capacity-Original_Data'!$F$3:$F$1699,0))
)))</f>
        <v/>
      </c>
      <c r="U22" s="16" t="str">
        <f>IF(AND(INDEX('PROTRA_capacity-Original_Data'!R$3:R$1699,MATCH(CHP_check_original_data!$H22,'PROTRA_capacity-Original_Data'!$F$3:$F$1699,0))&lt;&gt;0,INDEX('PROTRA_capacity-Original_Data'!R$3:R$1699,MATCH(CHP_check_original_data!$I22,'PROTRA_capacity-Original_Data'!$F$3:$F$1699,0))=0),"elec 0, heat not",
IF(AND(INDEX('PROTRA_capacity-Original_Data'!R$3:R$1699,MATCH(CHP_check_original_data!$I22,'PROTRA_capacity-Original_Data'!$F$3:$F$1699,0))&lt;&gt;0,INDEX('PROTRA_capacity-Original_Data'!R$3:R$1699,MATCH(CHP_check_original_data!$H22,'PROTRA_capacity-Original_Data'!$F$3:$F$1699,0))=0),"heat 0, elec not",
IF(AND(INDEX('PROTRA_capacity-Original_Data'!R$3:R$1699,MATCH(CHP_check_original_data!$I22,'PROTRA_capacity-Original_Data'!$F$3:$F$1699,0))=0,INDEX('PROTRA_capacity-Original_Data'!R$3:R$1699,MATCH(CHP_check_original_data!$H22,'PROTRA_capacity-Original_Data'!$F$3:$F$1699,0))=0),"",
INDEX('PROTRA_capacity-Original_Data'!R$3:R$1699,MATCH(CHP_check_original_data!$H22,'PROTRA_capacity-Original_Data'!$F$3:$F$1699,0))/INDEX('PROTRA_capacity-Original_Data'!R$3:R$1699,MATCH(CHP_check_original_data!$I22,'PROTRA_capacity-Original_Data'!$F$3:$F$1699,0))
)))</f>
        <v/>
      </c>
      <c r="V22" s="16" t="str">
        <f>IF(AND(INDEX('PROTRA_capacity-Original_Data'!S$3:S$1699,MATCH(CHP_check_original_data!$H22,'PROTRA_capacity-Original_Data'!$F$3:$F$1699,0))&lt;&gt;0,INDEX('PROTRA_capacity-Original_Data'!S$3:S$1699,MATCH(CHP_check_original_data!$I22,'PROTRA_capacity-Original_Data'!$F$3:$F$1699,0))=0),"elec 0, heat not",
IF(AND(INDEX('PROTRA_capacity-Original_Data'!S$3:S$1699,MATCH(CHP_check_original_data!$I22,'PROTRA_capacity-Original_Data'!$F$3:$F$1699,0))&lt;&gt;0,INDEX('PROTRA_capacity-Original_Data'!S$3:S$1699,MATCH(CHP_check_original_data!$H22,'PROTRA_capacity-Original_Data'!$F$3:$F$1699,0))=0),"heat 0, elec not",
IF(AND(INDEX('PROTRA_capacity-Original_Data'!S$3:S$1699,MATCH(CHP_check_original_data!$I22,'PROTRA_capacity-Original_Data'!$F$3:$F$1699,0))=0,INDEX('PROTRA_capacity-Original_Data'!S$3:S$1699,MATCH(CHP_check_original_data!$H22,'PROTRA_capacity-Original_Data'!$F$3:$F$1699,0))=0),"",
INDEX('PROTRA_capacity-Original_Data'!S$3:S$1699,MATCH(CHP_check_original_data!$H22,'PROTRA_capacity-Original_Data'!$F$3:$F$1699,0))/INDEX('PROTRA_capacity-Original_Data'!S$3:S$1699,MATCH(CHP_check_original_data!$I22,'PROTRA_capacity-Original_Data'!$F$3:$F$1699,0))
)))</f>
        <v/>
      </c>
      <c r="W22" s="16" t="str">
        <f>IF(AND(INDEX('PROTRA_capacity-Original_Data'!T$3:T$1699,MATCH(CHP_check_original_data!$H22,'PROTRA_capacity-Original_Data'!$F$3:$F$1699,0))&lt;&gt;0,INDEX('PROTRA_capacity-Original_Data'!T$3:T$1699,MATCH(CHP_check_original_data!$I22,'PROTRA_capacity-Original_Data'!$F$3:$F$1699,0))=0),"elec 0, heat not",
IF(AND(INDEX('PROTRA_capacity-Original_Data'!T$3:T$1699,MATCH(CHP_check_original_data!$I22,'PROTRA_capacity-Original_Data'!$F$3:$F$1699,0))&lt;&gt;0,INDEX('PROTRA_capacity-Original_Data'!T$3:T$1699,MATCH(CHP_check_original_data!$H22,'PROTRA_capacity-Original_Data'!$F$3:$F$1699,0))=0),"heat 0, elec not",
IF(AND(INDEX('PROTRA_capacity-Original_Data'!T$3:T$1699,MATCH(CHP_check_original_data!$I22,'PROTRA_capacity-Original_Data'!$F$3:$F$1699,0))=0,INDEX('PROTRA_capacity-Original_Data'!T$3:T$1699,MATCH(CHP_check_original_data!$H22,'PROTRA_capacity-Original_Data'!$F$3:$F$1699,0))=0),"",
INDEX('PROTRA_capacity-Original_Data'!T$3:T$1699,MATCH(CHP_check_original_data!$H22,'PROTRA_capacity-Original_Data'!$F$3:$F$1699,0))/INDEX('PROTRA_capacity-Original_Data'!T$3:T$1699,MATCH(CHP_check_original_data!$I22,'PROTRA_capacity-Original_Data'!$F$3:$F$1699,0))
)))</f>
        <v/>
      </c>
      <c r="X22" s="16" t="str">
        <f>IF(AND(INDEX('PROTRA_capacity-Original_Data'!U$3:U$1699,MATCH(CHP_check_original_data!$H22,'PROTRA_capacity-Original_Data'!$F$3:$F$1699,0))&lt;&gt;0,INDEX('PROTRA_capacity-Original_Data'!U$3:U$1699,MATCH(CHP_check_original_data!$I22,'PROTRA_capacity-Original_Data'!$F$3:$F$1699,0))=0),"elec 0, heat not",
IF(AND(INDEX('PROTRA_capacity-Original_Data'!U$3:U$1699,MATCH(CHP_check_original_data!$I22,'PROTRA_capacity-Original_Data'!$F$3:$F$1699,0))&lt;&gt;0,INDEX('PROTRA_capacity-Original_Data'!U$3:U$1699,MATCH(CHP_check_original_data!$H22,'PROTRA_capacity-Original_Data'!$F$3:$F$1699,0))=0),"heat 0, elec not",
IF(AND(INDEX('PROTRA_capacity-Original_Data'!U$3:U$1699,MATCH(CHP_check_original_data!$I22,'PROTRA_capacity-Original_Data'!$F$3:$F$1699,0))=0,INDEX('PROTRA_capacity-Original_Data'!U$3:U$1699,MATCH(CHP_check_original_data!$H22,'PROTRA_capacity-Original_Data'!$F$3:$F$1699,0))=0),"",
INDEX('PROTRA_capacity-Original_Data'!U$3:U$1699,MATCH(CHP_check_original_data!$H22,'PROTRA_capacity-Original_Data'!$F$3:$F$1699,0))/INDEX('PROTRA_capacity-Original_Data'!U$3:U$1699,MATCH(CHP_check_original_data!$I22,'PROTRA_capacity-Original_Data'!$F$3:$F$1699,0))
)))</f>
        <v/>
      </c>
      <c r="Y22" s="16" t="str">
        <f>IF(AND(INDEX('PROTRA_capacity-Original_Data'!V$3:V$1699,MATCH(CHP_check_original_data!$H22,'PROTRA_capacity-Original_Data'!$F$3:$F$1699,0))&lt;&gt;0,INDEX('PROTRA_capacity-Original_Data'!V$3:V$1699,MATCH(CHP_check_original_data!$I22,'PROTRA_capacity-Original_Data'!$F$3:$F$1699,0))=0),"elec 0, heat not",
IF(AND(INDEX('PROTRA_capacity-Original_Data'!V$3:V$1699,MATCH(CHP_check_original_data!$I22,'PROTRA_capacity-Original_Data'!$F$3:$F$1699,0))&lt;&gt;0,INDEX('PROTRA_capacity-Original_Data'!V$3:V$1699,MATCH(CHP_check_original_data!$H22,'PROTRA_capacity-Original_Data'!$F$3:$F$1699,0))=0),"heat 0, elec not",
IF(AND(INDEX('PROTRA_capacity-Original_Data'!V$3:V$1699,MATCH(CHP_check_original_data!$I22,'PROTRA_capacity-Original_Data'!$F$3:$F$1699,0))=0,INDEX('PROTRA_capacity-Original_Data'!V$3:V$1699,MATCH(CHP_check_original_data!$H22,'PROTRA_capacity-Original_Data'!$F$3:$F$1699,0))=0),"",
INDEX('PROTRA_capacity-Original_Data'!V$3:V$1699,MATCH(CHP_check_original_data!$H22,'PROTRA_capacity-Original_Data'!$F$3:$F$1699,0))/INDEX('PROTRA_capacity-Original_Data'!V$3:V$1699,MATCH(CHP_check_original_data!$I22,'PROTRA_capacity-Original_Data'!$F$3:$F$1699,0))
)))</f>
        <v/>
      </c>
    </row>
    <row r="23" spans="1:25" x14ac:dyDescent="0.35">
      <c r="A23" t="s">
        <v>69</v>
      </c>
      <c r="B23" t="s">
        <v>41</v>
      </c>
      <c r="C23" t="str">
        <f t="shared" si="0"/>
        <v>EU27_TO_heat</v>
      </c>
      <c r="D23" t="str">
        <f t="shared" si="1"/>
        <v>PROTRA_CHP_HP_I</v>
      </c>
      <c r="E23" t="s">
        <v>0</v>
      </c>
      <c r="F23" t="str">
        <f t="shared" si="2"/>
        <v>CHP</v>
      </c>
      <c r="G23" t="str">
        <f t="shared" si="3"/>
        <v>els</v>
      </c>
      <c r="H23" t="str">
        <f t="shared" si="4"/>
        <v>EU27TO_heatPROTRA_CHP_gas_fuels</v>
      </c>
      <c r="I23" t="str">
        <f t="shared" si="5"/>
        <v>EU27TO_elecPROTRA_CHP_gas_fuels</v>
      </c>
      <c r="J23" s="16">
        <f>IF(AND(INDEX('PROTRA_capacity-Original_Data'!G$3:G$1699,MATCH(CHP_check_original_data!$H23,'PROTRA_capacity-Original_Data'!$F$3:$F$1699,0))&lt;&gt;0,INDEX('PROTRA_capacity-Original_Data'!G$3:G$1699,MATCH(CHP_check_original_data!$I23,'PROTRA_capacity-Original_Data'!$F$3:$F$1699,0))=0),"elec 0, heat not",
IF(AND(INDEX('PROTRA_capacity-Original_Data'!G$3:G$1699,MATCH(CHP_check_original_data!$I23,'PROTRA_capacity-Original_Data'!$F$3:$F$1699,0))&lt;&gt;0,INDEX('PROTRA_capacity-Original_Data'!G$3:G$1699,MATCH(CHP_check_original_data!$H23,'PROTRA_capacity-Original_Data'!$F$3:$F$1699,0))=0),"heat 0, elec not",
IF(AND(INDEX('PROTRA_capacity-Original_Data'!G$3:G$1699,MATCH(CHP_check_original_data!$I23,'PROTRA_capacity-Original_Data'!$F$3:$F$1699,0))=0,INDEX('PROTRA_capacity-Original_Data'!G$3:G$1699,MATCH(CHP_check_original_data!$H23,'PROTRA_capacity-Original_Data'!$F$3:$F$1699,0))=0),"",
INDEX('PROTRA_capacity-Original_Data'!G$3:G$1699,MATCH(CHP_check_original_data!$H23,'PROTRA_capacity-Original_Data'!$F$3:$F$1699,0))/INDEX('PROTRA_capacity-Original_Data'!G$3:G$1699,MATCH(CHP_check_original_data!$I23,'PROTRA_capacity-Original_Data'!$F$3:$F$1699,0))
)))</f>
        <v>1.2345175655346936</v>
      </c>
      <c r="K23" s="16">
        <f>IF(AND(INDEX('PROTRA_capacity-Original_Data'!H$3:H$1699,MATCH(CHP_check_original_data!$H23,'PROTRA_capacity-Original_Data'!$F$3:$F$1699,0))&lt;&gt;0,INDEX('PROTRA_capacity-Original_Data'!H$3:H$1699,MATCH(CHP_check_original_data!$I23,'PROTRA_capacity-Original_Data'!$F$3:$F$1699,0))=0),"elec 0, heat not",
IF(AND(INDEX('PROTRA_capacity-Original_Data'!H$3:H$1699,MATCH(CHP_check_original_data!$I23,'PROTRA_capacity-Original_Data'!$F$3:$F$1699,0))&lt;&gt;0,INDEX('PROTRA_capacity-Original_Data'!H$3:H$1699,MATCH(CHP_check_original_data!$H23,'PROTRA_capacity-Original_Data'!$F$3:$F$1699,0))=0),"heat 0, elec not",
IF(AND(INDEX('PROTRA_capacity-Original_Data'!H$3:H$1699,MATCH(CHP_check_original_data!$I23,'PROTRA_capacity-Original_Data'!$F$3:$F$1699,0))=0,INDEX('PROTRA_capacity-Original_Data'!H$3:H$1699,MATCH(CHP_check_original_data!$H23,'PROTRA_capacity-Original_Data'!$F$3:$F$1699,0))=0),"",
INDEX('PROTRA_capacity-Original_Data'!H$3:H$1699,MATCH(CHP_check_original_data!$H23,'PROTRA_capacity-Original_Data'!$F$3:$F$1699,0))/INDEX('PROTRA_capacity-Original_Data'!H$3:H$1699,MATCH(CHP_check_original_data!$I23,'PROTRA_capacity-Original_Data'!$F$3:$F$1699,0))
)))</f>
        <v>1.1869845843072198</v>
      </c>
      <c r="L23" s="16">
        <f>IF(AND(INDEX('PROTRA_capacity-Original_Data'!I$3:I$1699,MATCH(CHP_check_original_data!$H23,'PROTRA_capacity-Original_Data'!$F$3:$F$1699,0))&lt;&gt;0,INDEX('PROTRA_capacity-Original_Data'!I$3:I$1699,MATCH(CHP_check_original_data!$I23,'PROTRA_capacity-Original_Data'!$F$3:$F$1699,0))=0),"elec 0, heat not",
IF(AND(INDEX('PROTRA_capacity-Original_Data'!I$3:I$1699,MATCH(CHP_check_original_data!$I23,'PROTRA_capacity-Original_Data'!$F$3:$F$1699,0))&lt;&gt;0,INDEX('PROTRA_capacity-Original_Data'!I$3:I$1699,MATCH(CHP_check_original_data!$H23,'PROTRA_capacity-Original_Data'!$F$3:$F$1699,0))=0),"heat 0, elec not",
IF(AND(INDEX('PROTRA_capacity-Original_Data'!I$3:I$1699,MATCH(CHP_check_original_data!$I23,'PROTRA_capacity-Original_Data'!$F$3:$F$1699,0))=0,INDEX('PROTRA_capacity-Original_Data'!I$3:I$1699,MATCH(CHP_check_original_data!$H23,'PROTRA_capacity-Original_Data'!$F$3:$F$1699,0))=0),"",
INDEX('PROTRA_capacity-Original_Data'!I$3:I$1699,MATCH(CHP_check_original_data!$H23,'PROTRA_capacity-Original_Data'!$F$3:$F$1699,0))/INDEX('PROTRA_capacity-Original_Data'!I$3:I$1699,MATCH(CHP_check_original_data!$I23,'PROTRA_capacity-Original_Data'!$F$3:$F$1699,0))
)))</f>
        <v>1.0646365399819218</v>
      </c>
      <c r="M23" s="16">
        <f>IF(AND(INDEX('PROTRA_capacity-Original_Data'!J$3:J$1699,MATCH(CHP_check_original_data!$H23,'PROTRA_capacity-Original_Data'!$F$3:$F$1699,0))&lt;&gt;0,INDEX('PROTRA_capacity-Original_Data'!J$3:J$1699,MATCH(CHP_check_original_data!$I23,'PROTRA_capacity-Original_Data'!$F$3:$F$1699,0))=0),"elec 0, heat not",
IF(AND(INDEX('PROTRA_capacity-Original_Data'!J$3:J$1699,MATCH(CHP_check_original_data!$I23,'PROTRA_capacity-Original_Data'!$F$3:$F$1699,0))&lt;&gt;0,INDEX('PROTRA_capacity-Original_Data'!J$3:J$1699,MATCH(CHP_check_original_data!$H23,'PROTRA_capacity-Original_Data'!$F$3:$F$1699,0))=0),"heat 0, elec not",
IF(AND(INDEX('PROTRA_capacity-Original_Data'!J$3:J$1699,MATCH(CHP_check_original_data!$I23,'PROTRA_capacity-Original_Data'!$F$3:$F$1699,0))=0,INDEX('PROTRA_capacity-Original_Data'!J$3:J$1699,MATCH(CHP_check_original_data!$H23,'PROTRA_capacity-Original_Data'!$F$3:$F$1699,0))=0),"",
INDEX('PROTRA_capacity-Original_Data'!J$3:J$1699,MATCH(CHP_check_original_data!$H23,'PROTRA_capacity-Original_Data'!$F$3:$F$1699,0))/INDEX('PROTRA_capacity-Original_Data'!J$3:J$1699,MATCH(CHP_check_original_data!$I23,'PROTRA_capacity-Original_Data'!$F$3:$F$1699,0))
)))</f>
        <v>1.0045049071771499</v>
      </c>
      <c r="N23" s="16">
        <f>IF(AND(INDEX('PROTRA_capacity-Original_Data'!K$3:K$1699,MATCH(CHP_check_original_data!$H23,'PROTRA_capacity-Original_Data'!$F$3:$F$1699,0))&lt;&gt;0,INDEX('PROTRA_capacity-Original_Data'!K$3:K$1699,MATCH(CHP_check_original_data!$I23,'PROTRA_capacity-Original_Data'!$F$3:$F$1699,0))=0),"elec 0, heat not",
IF(AND(INDEX('PROTRA_capacity-Original_Data'!K$3:K$1699,MATCH(CHP_check_original_data!$I23,'PROTRA_capacity-Original_Data'!$F$3:$F$1699,0))&lt;&gt;0,INDEX('PROTRA_capacity-Original_Data'!K$3:K$1699,MATCH(CHP_check_original_data!$H23,'PROTRA_capacity-Original_Data'!$F$3:$F$1699,0))=0),"heat 0, elec not",
IF(AND(INDEX('PROTRA_capacity-Original_Data'!K$3:K$1699,MATCH(CHP_check_original_data!$I23,'PROTRA_capacity-Original_Data'!$F$3:$F$1699,0))=0,INDEX('PROTRA_capacity-Original_Data'!K$3:K$1699,MATCH(CHP_check_original_data!$H23,'PROTRA_capacity-Original_Data'!$F$3:$F$1699,0))=0),"",
INDEX('PROTRA_capacity-Original_Data'!K$3:K$1699,MATCH(CHP_check_original_data!$H23,'PROTRA_capacity-Original_Data'!$F$3:$F$1699,0))/INDEX('PROTRA_capacity-Original_Data'!K$3:K$1699,MATCH(CHP_check_original_data!$I23,'PROTRA_capacity-Original_Data'!$F$3:$F$1699,0))
)))</f>
        <v>0.89831558244186527</v>
      </c>
      <c r="O23" s="16">
        <f>IF(AND(INDEX('PROTRA_capacity-Original_Data'!L$3:L$1699,MATCH(CHP_check_original_data!$H23,'PROTRA_capacity-Original_Data'!$F$3:$F$1699,0))&lt;&gt;0,INDEX('PROTRA_capacity-Original_Data'!L$3:L$1699,MATCH(CHP_check_original_data!$I23,'PROTRA_capacity-Original_Data'!$F$3:$F$1699,0))=0),"elec 0, heat not",
IF(AND(INDEX('PROTRA_capacity-Original_Data'!L$3:L$1699,MATCH(CHP_check_original_data!$I23,'PROTRA_capacity-Original_Data'!$F$3:$F$1699,0))&lt;&gt;0,INDEX('PROTRA_capacity-Original_Data'!L$3:L$1699,MATCH(CHP_check_original_data!$H23,'PROTRA_capacity-Original_Data'!$F$3:$F$1699,0))=0),"heat 0, elec not",
IF(AND(INDEX('PROTRA_capacity-Original_Data'!L$3:L$1699,MATCH(CHP_check_original_data!$I23,'PROTRA_capacity-Original_Data'!$F$3:$F$1699,0))=0,INDEX('PROTRA_capacity-Original_Data'!L$3:L$1699,MATCH(CHP_check_original_data!$H23,'PROTRA_capacity-Original_Data'!$F$3:$F$1699,0))=0),"",
INDEX('PROTRA_capacity-Original_Data'!L$3:L$1699,MATCH(CHP_check_original_data!$H23,'PROTRA_capacity-Original_Data'!$F$3:$F$1699,0))/INDEX('PROTRA_capacity-Original_Data'!L$3:L$1699,MATCH(CHP_check_original_data!$I23,'PROTRA_capacity-Original_Data'!$F$3:$F$1699,0))
)))</f>
        <v>0.95671543510669732</v>
      </c>
      <c r="P23" s="16">
        <f>IF(AND(INDEX('PROTRA_capacity-Original_Data'!M$3:M$1699,MATCH(CHP_check_original_data!$H23,'PROTRA_capacity-Original_Data'!$F$3:$F$1699,0))&lt;&gt;0,INDEX('PROTRA_capacity-Original_Data'!M$3:M$1699,MATCH(CHP_check_original_data!$I23,'PROTRA_capacity-Original_Data'!$F$3:$F$1699,0))=0),"elec 0, heat not",
IF(AND(INDEX('PROTRA_capacity-Original_Data'!M$3:M$1699,MATCH(CHP_check_original_data!$I23,'PROTRA_capacity-Original_Data'!$F$3:$F$1699,0))&lt;&gt;0,INDEX('PROTRA_capacity-Original_Data'!M$3:M$1699,MATCH(CHP_check_original_data!$H23,'PROTRA_capacity-Original_Data'!$F$3:$F$1699,0))=0),"heat 0, elec not",
IF(AND(INDEX('PROTRA_capacity-Original_Data'!M$3:M$1699,MATCH(CHP_check_original_data!$I23,'PROTRA_capacity-Original_Data'!$F$3:$F$1699,0))=0,INDEX('PROTRA_capacity-Original_Data'!M$3:M$1699,MATCH(CHP_check_original_data!$H23,'PROTRA_capacity-Original_Data'!$F$3:$F$1699,0))=0),"",
INDEX('PROTRA_capacity-Original_Data'!M$3:M$1699,MATCH(CHP_check_original_data!$H23,'PROTRA_capacity-Original_Data'!$F$3:$F$1699,0))/INDEX('PROTRA_capacity-Original_Data'!M$3:M$1699,MATCH(CHP_check_original_data!$I23,'PROTRA_capacity-Original_Data'!$F$3:$F$1699,0))
)))</f>
        <v>0.88377449968997535</v>
      </c>
      <c r="Q23" s="16">
        <f>IF(AND(INDEX('PROTRA_capacity-Original_Data'!N$3:N$1699,MATCH(CHP_check_original_data!$H23,'PROTRA_capacity-Original_Data'!$F$3:$F$1699,0))&lt;&gt;0,INDEX('PROTRA_capacity-Original_Data'!N$3:N$1699,MATCH(CHP_check_original_data!$I23,'PROTRA_capacity-Original_Data'!$F$3:$F$1699,0))=0),"elec 0, heat not",
IF(AND(INDEX('PROTRA_capacity-Original_Data'!N$3:N$1699,MATCH(CHP_check_original_data!$I23,'PROTRA_capacity-Original_Data'!$F$3:$F$1699,0))&lt;&gt;0,INDEX('PROTRA_capacity-Original_Data'!N$3:N$1699,MATCH(CHP_check_original_data!$H23,'PROTRA_capacity-Original_Data'!$F$3:$F$1699,0))=0),"heat 0, elec not",
IF(AND(INDEX('PROTRA_capacity-Original_Data'!N$3:N$1699,MATCH(CHP_check_original_data!$I23,'PROTRA_capacity-Original_Data'!$F$3:$F$1699,0))=0,INDEX('PROTRA_capacity-Original_Data'!N$3:N$1699,MATCH(CHP_check_original_data!$H23,'PROTRA_capacity-Original_Data'!$F$3:$F$1699,0))=0),"",
INDEX('PROTRA_capacity-Original_Data'!N$3:N$1699,MATCH(CHP_check_original_data!$H23,'PROTRA_capacity-Original_Data'!$F$3:$F$1699,0))/INDEX('PROTRA_capacity-Original_Data'!N$3:N$1699,MATCH(CHP_check_original_data!$I23,'PROTRA_capacity-Original_Data'!$F$3:$F$1699,0))
)))</f>
        <v>0.83705111880640692</v>
      </c>
      <c r="R23" s="16">
        <f>IF(AND(INDEX('PROTRA_capacity-Original_Data'!O$3:O$1699,MATCH(CHP_check_original_data!$H23,'PROTRA_capacity-Original_Data'!$F$3:$F$1699,0))&lt;&gt;0,INDEX('PROTRA_capacity-Original_Data'!O$3:O$1699,MATCH(CHP_check_original_data!$I23,'PROTRA_capacity-Original_Data'!$F$3:$F$1699,0))=0),"elec 0, heat not",
IF(AND(INDEX('PROTRA_capacity-Original_Data'!O$3:O$1699,MATCH(CHP_check_original_data!$I23,'PROTRA_capacity-Original_Data'!$F$3:$F$1699,0))&lt;&gt;0,INDEX('PROTRA_capacity-Original_Data'!O$3:O$1699,MATCH(CHP_check_original_data!$H23,'PROTRA_capacity-Original_Data'!$F$3:$F$1699,0))=0),"heat 0, elec not",
IF(AND(INDEX('PROTRA_capacity-Original_Data'!O$3:O$1699,MATCH(CHP_check_original_data!$I23,'PROTRA_capacity-Original_Data'!$F$3:$F$1699,0))=0,INDEX('PROTRA_capacity-Original_Data'!O$3:O$1699,MATCH(CHP_check_original_data!$H23,'PROTRA_capacity-Original_Data'!$F$3:$F$1699,0))=0),"",
INDEX('PROTRA_capacity-Original_Data'!O$3:O$1699,MATCH(CHP_check_original_data!$H23,'PROTRA_capacity-Original_Data'!$F$3:$F$1699,0))/INDEX('PROTRA_capacity-Original_Data'!O$3:O$1699,MATCH(CHP_check_original_data!$I23,'PROTRA_capacity-Original_Data'!$F$3:$F$1699,0))
)))</f>
        <v>0.79587688656537658</v>
      </c>
      <c r="S23" s="16">
        <f>IF(AND(INDEX('PROTRA_capacity-Original_Data'!P$3:P$1699,MATCH(CHP_check_original_data!$H23,'PROTRA_capacity-Original_Data'!$F$3:$F$1699,0))&lt;&gt;0,INDEX('PROTRA_capacity-Original_Data'!P$3:P$1699,MATCH(CHP_check_original_data!$I23,'PROTRA_capacity-Original_Data'!$F$3:$F$1699,0))=0),"elec 0, heat not",
IF(AND(INDEX('PROTRA_capacity-Original_Data'!P$3:P$1699,MATCH(CHP_check_original_data!$I23,'PROTRA_capacity-Original_Data'!$F$3:$F$1699,0))&lt;&gt;0,INDEX('PROTRA_capacity-Original_Data'!P$3:P$1699,MATCH(CHP_check_original_data!$H23,'PROTRA_capacity-Original_Data'!$F$3:$F$1699,0))=0),"heat 0, elec not",
IF(AND(INDEX('PROTRA_capacity-Original_Data'!P$3:P$1699,MATCH(CHP_check_original_data!$I23,'PROTRA_capacity-Original_Data'!$F$3:$F$1699,0))=0,INDEX('PROTRA_capacity-Original_Data'!P$3:P$1699,MATCH(CHP_check_original_data!$H23,'PROTRA_capacity-Original_Data'!$F$3:$F$1699,0))=0),"",
INDEX('PROTRA_capacity-Original_Data'!P$3:P$1699,MATCH(CHP_check_original_data!$H23,'PROTRA_capacity-Original_Data'!$F$3:$F$1699,0))/INDEX('PROTRA_capacity-Original_Data'!P$3:P$1699,MATCH(CHP_check_original_data!$I23,'PROTRA_capacity-Original_Data'!$F$3:$F$1699,0))
)))</f>
        <v>0.69931951319851138</v>
      </c>
      <c r="T23" s="16">
        <f>IF(AND(INDEX('PROTRA_capacity-Original_Data'!Q$3:Q$1699,MATCH(CHP_check_original_data!$H23,'PROTRA_capacity-Original_Data'!$F$3:$F$1699,0))&lt;&gt;0,INDEX('PROTRA_capacity-Original_Data'!Q$3:Q$1699,MATCH(CHP_check_original_data!$I23,'PROTRA_capacity-Original_Data'!$F$3:$F$1699,0))=0),"elec 0, heat not",
IF(AND(INDEX('PROTRA_capacity-Original_Data'!Q$3:Q$1699,MATCH(CHP_check_original_data!$I23,'PROTRA_capacity-Original_Data'!$F$3:$F$1699,0))&lt;&gt;0,INDEX('PROTRA_capacity-Original_Data'!Q$3:Q$1699,MATCH(CHP_check_original_data!$H23,'PROTRA_capacity-Original_Data'!$F$3:$F$1699,0))=0),"heat 0, elec not",
IF(AND(INDEX('PROTRA_capacity-Original_Data'!Q$3:Q$1699,MATCH(CHP_check_original_data!$I23,'PROTRA_capacity-Original_Data'!$F$3:$F$1699,0))=0,INDEX('PROTRA_capacity-Original_Data'!Q$3:Q$1699,MATCH(CHP_check_original_data!$H23,'PROTRA_capacity-Original_Data'!$F$3:$F$1699,0))=0),"",
INDEX('PROTRA_capacity-Original_Data'!Q$3:Q$1699,MATCH(CHP_check_original_data!$H23,'PROTRA_capacity-Original_Data'!$F$3:$F$1699,0))/INDEX('PROTRA_capacity-Original_Data'!Q$3:Q$1699,MATCH(CHP_check_original_data!$I23,'PROTRA_capacity-Original_Data'!$F$3:$F$1699,0))
)))</f>
        <v>0.69503154653032106</v>
      </c>
      <c r="U23" s="16">
        <f>IF(AND(INDEX('PROTRA_capacity-Original_Data'!R$3:R$1699,MATCH(CHP_check_original_data!$H23,'PROTRA_capacity-Original_Data'!$F$3:$F$1699,0))&lt;&gt;0,INDEX('PROTRA_capacity-Original_Data'!R$3:R$1699,MATCH(CHP_check_original_data!$I23,'PROTRA_capacity-Original_Data'!$F$3:$F$1699,0))=0),"elec 0, heat not",
IF(AND(INDEX('PROTRA_capacity-Original_Data'!R$3:R$1699,MATCH(CHP_check_original_data!$I23,'PROTRA_capacity-Original_Data'!$F$3:$F$1699,0))&lt;&gt;0,INDEX('PROTRA_capacity-Original_Data'!R$3:R$1699,MATCH(CHP_check_original_data!$H23,'PROTRA_capacity-Original_Data'!$F$3:$F$1699,0))=0),"heat 0, elec not",
IF(AND(INDEX('PROTRA_capacity-Original_Data'!R$3:R$1699,MATCH(CHP_check_original_data!$I23,'PROTRA_capacity-Original_Data'!$F$3:$F$1699,0))=0,INDEX('PROTRA_capacity-Original_Data'!R$3:R$1699,MATCH(CHP_check_original_data!$H23,'PROTRA_capacity-Original_Data'!$F$3:$F$1699,0))=0),"",
INDEX('PROTRA_capacity-Original_Data'!R$3:R$1699,MATCH(CHP_check_original_data!$H23,'PROTRA_capacity-Original_Data'!$F$3:$F$1699,0))/INDEX('PROTRA_capacity-Original_Data'!R$3:R$1699,MATCH(CHP_check_original_data!$I23,'PROTRA_capacity-Original_Data'!$F$3:$F$1699,0))
)))</f>
        <v>0.6561633924502458</v>
      </c>
      <c r="V23" s="16">
        <f>IF(AND(INDEX('PROTRA_capacity-Original_Data'!S$3:S$1699,MATCH(CHP_check_original_data!$H23,'PROTRA_capacity-Original_Data'!$F$3:$F$1699,0))&lt;&gt;0,INDEX('PROTRA_capacity-Original_Data'!S$3:S$1699,MATCH(CHP_check_original_data!$I23,'PROTRA_capacity-Original_Data'!$F$3:$F$1699,0))=0),"elec 0, heat not",
IF(AND(INDEX('PROTRA_capacity-Original_Data'!S$3:S$1699,MATCH(CHP_check_original_data!$I23,'PROTRA_capacity-Original_Data'!$F$3:$F$1699,0))&lt;&gt;0,INDEX('PROTRA_capacity-Original_Data'!S$3:S$1699,MATCH(CHP_check_original_data!$H23,'PROTRA_capacity-Original_Data'!$F$3:$F$1699,0))=0),"heat 0, elec not",
IF(AND(INDEX('PROTRA_capacity-Original_Data'!S$3:S$1699,MATCH(CHP_check_original_data!$I23,'PROTRA_capacity-Original_Data'!$F$3:$F$1699,0))=0,INDEX('PROTRA_capacity-Original_Data'!S$3:S$1699,MATCH(CHP_check_original_data!$H23,'PROTRA_capacity-Original_Data'!$F$3:$F$1699,0))=0),"",
INDEX('PROTRA_capacity-Original_Data'!S$3:S$1699,MATCH(CHP_check_original_data!$H23,'PROTRA_capacity-Original_Data'!$F$3:$F$1699,0))/INDEX('PROTRA_capacity-Original_Data'!S$3:S$1699,MATCH(CHP_check_original_data!$I23,'PROTRA_capacity-Original_Data'!$F$3:$F$1699,0))
)))</f>
        <v>0.64097764880437957</v>
      </c>
      <c r="W23" s="16">
        <f>IF(AND(INDEX('PROTRA_capacity-Original_Data'!T$3:T$1699,MATCH(CHP_check_original_data!$H23,'PROTRA_capacity-Original_Data'!$F$3:$F$1699,0))&lt;&gt;0,INDEX('PROTRA_capacity-Original_Data'!T$3:T$1699,MATCH(CHP_check_original_data!$I23,'PROTRA_capacity-Original_Data'!$F$3:$F$1699,0))=0),"elec 0, heat not",
IF(AND(INDEX('PROTRA_capacity-Original_Data'!T$3:T$1699,MATCH(CHP_check_original_data!$I23,'PROTRA_capacity-Original_Data'!$F$3:$F$1699,0))&lt;&gt;0,INDEX('PROTRA_capacity-Original_Data'!T$3:T$1699,MATCH(CHP_check_original_data!$H23,'PROTRA_capacity-Original_Data'!$F$3:$F$1699,0))=0),"heat 0, elec not",
IF(AND(INDEX('PROTRA_capacity-Original_Data'!T$3:T$1699,MATCH(CHP_check_original_data!$I23,'PROTRA_capacity-Original_Data'!$F$3:$F$1699,0))=0,INDEX('PROTRA_capacity-Original_Data'!T$3:T$1699,MATCH(CHP_check_original_data!$H23,'PROTRA_capacity-Original_Data'!$F$3:$F$1699,0))=0),"",
INDEX('PROTRA_capacity-Original_Data'!T$3:T$1699,MATCH(CHP_check_original_data!$H23,'PROTRA_capacity-Original_Data'!$F$3:$F$1699,0))/INDEX('PROTRA_capacity-Original_Data'!T$3:T$1699,MATCH(CHP_check_original_data!$I23,'PROTRA_capacity-Original_Data'!$F$3:$F$1699,0))
)))</f>
        <v>0.62325141524153116</v>
      </c>
      <c r="X23" s="16">
        <f>IF(AND(INDEX('PROTRA_capacity-Original_Data'!U$3:U$1699,MATCH(CHP_check_original_data!$H23,'PROTRA_capacity-Original_Data'!$F$3:$F$1699,0))&lt;&gt;0,INDEX('PROTRA_capacity-Original_Data'!U$3:U$1699,MATCH(CHP_check_original_data!$I23,'PROTRA_capacity-Original_Data'!$F$3:$F$1699,0))=0),"elec 0, heat not",
IF(AND(INDEX('PROTRA_capacity-Original_Data'!U$3:U$1699,MATCH(CHP_check_original_data!$I23,'PROTRA_capacity-Original_Data'!$F$3:$F$1699,0))&lt;&gt;0,INDEX('PROTRA_capacity-Original_Data'!U$3:U$1699,MATCH(CHP_check_original_data!$H23,'PROTRA_capacity-Original_Data'!$F$3:$F$1699,0))=0),"heat 0, elec not",
IF(AND(INDEX('PROTRA_capacity-Original_Data'!U$3:U$1699,MATCH(CHP_check_original_data!$I23,'PROTRA_capacity-Original_Data'!$F$3:$F$1699,0))=0,INDEX('PROTRA_capacity-Original_Data'!U$3:U$1699,MATCH(CHP_check_original_data!$H23,'PROTRA_capacity-Original_Data'!$F$3:$F$1699,0))=0),"",
INDEX('PROTRA_capacity-Original_Data'!U$3:U$1699,MATCH(CHP_check_original_data!$H23,'PROTRA_capacity-Original_Data'!$F$3:$F$1699,0))/INDEX('PROTRA_capacity-Original_Data'!U$3:U$1699,MATCH(CHP_check_original_data!$I23,'PROTRA_capacity-Original_Data'!$F$3:$F$1699,0))
)))</f>
        <v>0.64005475330621853</v>
      </c>
      <c r="Y23" s="16">
        <f>IF(AND(INDEX('PROTRA_capacity-Original_Data'!V$3:V$1699,MATCH(CHP_check_original_data!$H23,'PROTRA_capacity-Original_Data'!$F$3:$F$1699,0))&lt;&gt;0,INDEX('PROTRA_capacity-Original_Data'!V$3:V$1699,MATCH(CHP_check_original_data!$I23,'PROTRA_capacity-Original_Data'!$F$3:$F$1699,0))=0),"elec 0, heat not",
IF(AND(INDEX('PROTRA_capacity-Original_Data'!V$3:V$1699,MATCH(CHP_check_original_data!$I23,'PROTRA_capacity-Original_Data'!$F$3:$F$1699,0))&lt;&gt;0,INDEX('PROTRA_capacity-Original_Data'!V$3:V$1699,MATCH(CHP_check_original_data!$H23,'PROTRA_capacity-Original_Data'!$F$3:$F$1699,0))=0),"heat 0, elec not",
IF(AND(INDEX('PROTRA_capacity-Original_Data'!V$3:V$1699,MATCH(CHP_check_original_data!$I23,'PROTRA_capacity-Original_Data'!$F$3:$F$1699,0))=0,INDEX('PROTRA_capacity-Original_Data'!V$3:V$1699,MATCH(CHP_check_original_data!$H23,'PROTRA_capacity-Original_Data'!$F$3:$F$1699,0))=0),"",
INDEX('PROTRA_capacity-Original_Data'!V$3:V$1699,MATCH(CHP_check_original_data!$H23,'PROTRA_capacity-Original_Data'!$F$3:$F$1699,0))/INDEX('PROTRA_capacity-Original_Data'!V$3:V$1699,MATCH(CHP_check_original_data!$I23,'PROTRA_capacity-Original_Data'!$F$3:$F$1699,0))
)))</f>
        <v>0.6310398244698997</v>
      </c>
    </row>
    <row r="24" spans="1:25" x14ac:dyDescent="0.35">
      <c r="A24" t="s">
        <v>69</v>
      </c>
      <c r="B24" t="s">
        <v>41</v>
      </c>
      <c r="C24" t="str">
        <f t="shared" si="0"/>
        <v>EU27_TO_heat</v>
      </c>
      <c r="D24" t="str">
        <f t="shared" si="1"/>
        <v>PROTRA_CHP_HP_I</v>
      </c>
      <c r="E24" t="s">
        <v>1</v>
      </c>
      <c r="F24" t="str">
        <f t="shared" si="2"/>
        <v>CHP</v>
      </c>
      <c r="G24" t="str">
        <f t="shared" si="3"/>
        <v>CCS</v>
      </c>
      <c r="H24" t="str">
        <f t="shared" si="4"/>
        <v>EU27TO_heatPROTRA_CHP_gas_fuels_CCS</v>
      </c>
      <c r="I24" t="str">
        <f t="shared" si="5"/>
        <v>EU27TO_elecPROTRA_CHP_gas_fuels_CCS</v>
      </c>
      <c r="J24" s="16" t="str">
        <f>IF(AND(INDEX('PROTRA_capacity-Original_Data'!G$3:G$1699,MATCH(CHP_check_original_data!$H24,'PROTRA_capacity-Original_Data'!$F$3:$F$1699,0))&lt;&gt;0,INDEX('PROTRA_capacity-Original_Data'!G$3:G$1699,MATCH(CHP_check_original_data!$I24,'PROTRA_capacity-Original_Data'!$F$3:$F$1699,0))=0),"elec 0, heat not",
IF(AND(INDEX('PROTRA_capacity-Original_Data'!G$3:G$1699,MATCH(CHP_check_original_data!$I24,'PROTRA_capacity-Original_Data'!$F$3:$F$1699,0))&lt;&gt;0,INDEX('PROTRA_capacity-Original_Data'!G$3:G$1699,MATCH(CHP_check_original_data!$H24,'PROTRA_capacity-Original_Data'!$F$3:$F$1699,0))=0),"heat 0, elec not",
IF(AND(INDEX('PROTRA_capacity-Original_Data'!G$3:G$1699,MATCH(CHP_check_original_data!$I24,'PROTRA_capacity-Original_Data'!$F$3:$F$1699,0))=0,INDEX('PROTRA_capacity-Original_Data'!G$3:G$1699,MATCH(CHP_check_original_data!$H24,'PROTRA_capacity-Original_Data'!$F$3:$F$1699,0))=0),"",
INDEX('PROTRA_capacity-Original_Data'!G$3:G$1699,MATCH(CHP_check_original_data!$H24,'PROTRA_capacity-Original_Data'!$F$3:$F$1699,0))/INDEX('PROTRA_capacity-Original_Data'!G$3:G$1699,MATCH(CHP_check_original_data!$I24,'PROTRA_capacity-Original_Data'!$F$3:$F$1699,0))
)))</f>
        <v/>
      </c>
      <c r="K24" s="16" t="str">
        <f>IF(AND(INDEX('PROTRA_capacity-Original_Data'!H$3:H$1699,MATCH(CHP_check_original_data!$H24,'PROTRA_capacity-Original_Data'!$F$3:$F$1699,0))&lt;&gt;0,INDEX('PROTRA_capacity-Original_Data'!H$3:H$1699,MATCH(CHP_check_original_data!$I24,'PROTRA_capacity-Original_Data'!$F$3:$F$1699,0))=0),"elec 0, heat not",
IF(AND(INDEX('PROTRA_capacity-Original_Data'!H$3:H$1699,MATCH(CHP_check_original_data!$I24,'PROTRA_capacity-Original_Data'!$F$3:$F$1699,0))&lt;&gt;0,INDEX('PROTRA_capacity-Original_Data'!H$3:H$1699,MATCH(CHP_check_original_data!$H24,'PROTRA_capacity-Original_Data'!$F$3:$F$1699,0))=0),"heat 0, elec not",
IF(AND(INDEX('PROTRA_capacity-Original_Data'!H$3:H$1699,MATCH(CHP_check_original_data!$I24,'PROTRA_capacity-Original_Data'!$F$3:$F$1699,0))=0,INDEX('PROTRA_capacity-Original_Data'!H$3:H$1699,MATCH(CHP_check_original_data!$H24,'PROTRA_capacity-Original_Data'!$F$3:$F$1699,0))=0),"",
INDEX('PROTRA_capacity-Original_Data'!H$3:H$1699,MATCH(CHP_check_original_data!$H24,'PROTRA_capacity-Original_Data'!$F$3:$F$1699,0))/INDEX('PROTRA_capacity-Original_Data'!H$3:H$1699,MATCH(CHP_check_original_data!$I24,'PROTRA_capacity-Original_Data'!$F$3:$F$1699,0))
)))</f>
        <v/>
      </c>
      <c r="L24" s="16" t="str">
        <f>IF(AND(INDEX('PROTRA_capacity-Original_Data'!I$3:I$1699,MATCH(CHP_check_original_data!$H24,'PROTRA_capacity-Original_Data'!$F$3:$F$1699,0))&lt;&gt;0,INDEX('PROTRA_capacity-Original_Data'!I$3:I$1699,MATCH(CHP_check_original_data!$I24,'PROTRA_capacity-Original_Data'!$F$3:$F$1699,0))=0),"elec 0, heat not",
IF(AND(INDEX('PROTRA_capacity-Original_Data'!I$3:I$1699,MATCH(CHP_check_original_data!$I24,'PROTRA_capacity-Original_Data'!$F$3:$F$1699,0))&lt;&gt;0,INDEX('PROTRA_capacity-Original_Data'!I$3:I$1699,MATCH(CHP_check_original_data!$H24,'PROTRA_capacity-Original_Data'!$F$3:$F$1699,0))=0),"heat 0, elec not",
IF(AND(INDEX('PROTRA_capacity-Original_Data'!I$3:I$1699,MATCH(CHP_check_original_data!$I24,'PROTRA_capacity-Original_Data'!$F$3:$F$1699,0))=0,INDEX('PROTRA_capacity-Original_Data'!I$3:I$1699,MATCH(CHP_check_original_data!$H24,'PROTRA_capacity-Original_Data'!$F$3:$F$1699,0))=0),"",
INDEX('PROTRA_capacity-Original_Data'!I$3:I$1699,MATCH(CHP_check_original_data!$H24,'PROTRA_capacity-Original_Data'!$F$3:$F$1699,0))/INDEX('PROTRA_capacity-Original_Data'!I$3:I$1699,MATCH(CHP_check_original_data!$I24,'PROTRA_capacity-Original_Data'!$F$3:$F$1699,0))
)))</f>
        <v/>
      </c>
      <c r="M24" s="16" t="str">
        <f>IF(AND(INDEX('PROTRA_capacity-Original_Data'!J$3:J$1699,MATCH(CHP_check_original_data!$H24,'PROTRA_capacity-Original_Data'!$F$3:$F$1699,0))&lt;&gt;0,INDEX('PROTRA_capacity-Original_Data'!J$3:J$1699,MATCH(CHP_check_original_data!$I24,'PROTRA_capacity-Original_Data'!$F$3:$F$1699,0))=0),"elec 0, heat not",
IF(AND(INDEX('PROTRA_capacity-Original_Data'!J$3:J$1699,MATCH(CHP_check_original_data!$I24,'PROTRA_capacity-Original_Data'!$F$3:$F$1699,0))&lt;&gt;0,INDEX('PROTRA_capacity-Original_Data'!J$3:J$1699,MATCH(CHP_check_original_data!$H24,'PROTRA_capacity-Original_Data'!$F$3:$F$1699,0))=0),"heat 0, elec not",
IF(AND(INDEX('PROTRA_capacity-Original_Data'!J$3:J$1699,MATCH(CHP_check_original_data!$I24,'PROTRA_capacity-Original_Data'!$F$3:$F$1699,0))=0,INDEX('PROTRA_capacity-Original_Data'!J$3:J$1699,MATCH(CHP_check_original_data!$H24,'PROTRA_capacity-Original_Data'!$F$3:$F$1699,0))=0),"",
INDEX('PROTRA_capacity-Original_Data'!J$3:J$1699,MATCH(CHP_check_original_data!$H24,'PROTRA_capacity-Original_Data'!$F$3:$F$1699,0))/INDEX('PROTRA_capacity-Original_Data'!J$3:J$1699,MATCH(CHP_check_original_data!$I24,'PROTRA_capacity-Original_Data'!$F$3:$F$1699,0))
)))</f>
        <v/>
      </c>
      <c r="N24" s="16" t="str">
        <f>IF(AND(INDEX('PROTRA_capacity-Original_Data'!K$3:K$1699,MATCH(CHP_check_original_data!$H24,'PROTRA_capacity-Original_Data'!$F$3:$F$1699,0))&lt;&gt;0,INDEX('PROTRA_capacity-Original_Data'!K$3:K$1699,MATCH(CHP_check_original_data!$I24,'PROTRA_capacity-Original_Data'!$F$3:$F$1699,0))=0),"elec 0, heat not",
IF(AND(INDEX('PROTRA_capacity-Original_Data'!K$3:K$1699,MATCH(CHP_check_original_data!$I24,'PROTRA_capacity-Original_Data'!$F$3:$F$1699,0))&lt;&gt;0,INDEX('PROTRA_capacity-Original_Data'!K$3:K$1699,MATCH(CHP_check_original_data!$H24,'PROTRA_capacity-Original_Data'!$F$3:$F$1699,0))=0),"heat 0, elec not",
IF(AND(INDEX('PROTRA_capacity-Original_Data'!K$3:K$1699,MATCH(CHP_check_original_data!$I24,'PROTRA_capacity-Original_Data'!$F$3:$F$1699,0))=0,INDEX('PROTRA_capacity-Original_Data'!K$3:K$1699,MATCH(CHP_check_original_data!$H24,'PROTRA_capacity-Original_Data'!$F$3:$F$1699,0))=0),"",
INDEX('PROTRA_capacity-Original_Data'!K$3:K$1699,MATCH(CHP_check_original_data!$H24,'PROTRA_capacity-Original_Data'!$F$3:$F$1699,0))/INDEX('PROTRA_capacity-Original_Data'!K$3:K$1699,MATCH(CHP_check_original_data!$I24,'PROTRA_capacity-Original_Data'!$F$3:$F$1699,0))
)))</f>
        <v/>
      </c>
      <c r="O24" s="16" t="str">
        <f>IF(AND(INDEX('PROTRA_capacity-Original_Data'!L$3:L$1699,MATCH(CHP_check_original_data!$H24,'PROTRA_capacity-Original_Data'!$F$3:$F$1699,0))&lt;&gt;0,INDEX('PROTRA_capacity-Original_Data'!L$3:L$1699,MATCH(CHP_check_original_data!$I24,'PROTRA_capacity-Original_Data'!$F$3:$F$1699,0))=0),"elec 0, heat not",
IF(AND(INDEX('PROTRA_capacity-Original_Data'!L$3:L$1699,MATCH(CHP_check_original_data!$I24,'PROTRA_capacity-Original_Data'!$F$3:$F$1699,0))&lt;&gt;0,INDEX('PROTRA_capacity-Original_Data'!L$3:L$1699,MATCH(CHP_check_original_data!$H24,'PROTRA_capacity-Original_Data'!$F$3:$F$1699,0))=0),"heat 0, elec not",
IF(AND(INDEX('PROTRA_capacity-Original_Data'!L$3:L$1699,MATCH(CHP_check_original_data!$I24,'PROTRA_capacity-Original_Data'!$F$3:$F$1699,0))=0,INDEX('PROTRA_capacity-Original_Data'!L$3:L$1699,MATCH(CHP_check_original_data!$H24,'PROTRA_capacity-Original_Data'!$F$3:$F$1699,0))=0),"",
INDEX('PROTRA_capacity-Original_Data'!L$3:L$1699,MATCH(CHP_check_original_data!$H24,'PROTRA_capacity-Original_Data'!$F$3:$F$1699,0))/INDEX('PROTRA_capacity-Original_Data'!L$3:L$1699,MATCH(CHP_check_original_data!$I24,'PROTRA_capacity-Original_Data'!$F$3:$F$1699,0))
)))</f>
        <v/>
      </c>
      <c r="P24" s="16" t="str">
        <f>IF(AND(INDEX('PROTRA_capacity-Original_Data'!M$3:M$1699,MATCH(CHP_check_original_data!$H24,'PROTRA_capacity-Original_Data'!$F$3:$F$1699,0))&lt;&gt;0,INDEX('PROTRA_capacity-Original_Data'!M$3:M$1699,MATCH(CHP_check_original_data!$I24,'PROTRA_capacity-Original_Data'!$F$3:$F$1699,0))=0),"elec 0, heat not",
IF(AND(INDEX('PROTRA_capacity-Original_Data'!M$3:M$1699,MATCH(CHP_check_original_data!$I24,'PROTRA_capacity-Original_Data'!$F$3:$F$1699,0))&lt;&gt;0,INDEX('PROTRA_capacity-Original_Data'!M$3:M$1699,MATCH(CHP_check_original_data!$H24,'PROTRA_capacity-Original_Data'!$F$3:$F$1699,0))=0),"heat 0, elec not",
IF(AND(INDEX('PROTRA_capacity-Original_Data'!M$3:M$1699,MATCH(CHP_check_original_data!$I24,'PROTRA_capacity-Original_Data'!$F$3:$F$1699,0))=0,INDEX('PROTRA_capacity-Original_Data'!M$3:M$1699,MATCH(CHP_check_original_data!$H24,'PROTRA_capacity-Original_Data'!$F$3:$F$1699,0))=0),"",
INDEX('PROTRA_capacity-Original_Data'!M$3:M$1699,MATCH(CHP_check_original_data!$H24,'PROTRA_capacity-Original_Data'!$F$3:$F$1699,0))/INDEX('PROTRA_capacity-Original_Data'!M$3:M$1699,MATCH(CHP_check_original_data!$I24,'PROTRA_capacity-Original_Data'!$F$3:$F$1699,0))
)))</f>
        <v/>
      </c>
      <c r="Q24" s="16" t="str">
        <f>IF(AND(INDEX('PROTRA_capacity-Original_Data'!N$3:N$1699,MATCH(CHP_check_original_data!$H24,'PROTRA_capacity-Original_Data'!$F$3:$F$1699,0))&lt;&gt;0,INDEX('PROTRA_capacity-Original_Data'!N$3:N$1699,MATCH(CHP_check_original_data!$I24,'PROTRA_capacity-Original_Data'!$F$3:$F$1699,0))=0),"elec 0, heat not",
IF(AND(INDEX('PROTRA_capacity-Original_Data'!N$3:N$1699,MATCH(CHP_check_original_data!$I24,'PROTRA_capacity-Original_Data'!$F$3:$F$1699,0))&lt;&gt;0,INDEX('PROTRA_capacity-Original_Data'!N$3:N$1699,MATCH(CHP_check_original_data!$H24,'PROTRA_capacity-Original_Data'!$F$3:$F$1699,0))=0),"heat 0, elec not",
IF(AND(INDEX('PROTRA_capacity-Original_Data'!N$3:N$1699,MATCH(CHP_check_original_data!$I24,'PROTRA_capacity-Original_Data'!$F$3:$F$1699,0))=0,INDEX('PROTRA_capacity-Original_Data'!N$3:N$1699,MATCH(CHP_check_original_data!$H24,'PROTRA_capacity-Original_Data'!$F$3:$F$1699,0))=0),"",
INDEX('PROTRA_capacity-Original_Data'!N$3:N$1699,MATCH(CHP_check_original_data!$H24,'PROTRA_capacity-Original_Data'!$F$3:$F$1699,0))/INDEX('PROTRA_capacity-Original_Data'!N$3:N$1699,MATCH(CHP_check_original_data!$I24,'PROTRA_capacity-Original_Data'!$F$3:$F$1699,0))
)))</f>
        <v/>
      </c>
      <c r="R24" s="16" t="str">
        <f>IF(AND(INDEX('PROTRA_capacity-Original_Data'!O$3:O$1699,MATCH(CHP_check_original_data!$H24,'PROTRA_capacity-Original_Data'!$F$3:$F$1699,0))&lt;&gt;0,INDEX('PROTRA_capacity-Original_Data'!O$3:O$1699,MATCH(CHP_check_original_data!$I24,'PROTRA_capacity-Original_Data'!$F$3:$F$1699,0))=0),"elec 0, heat not",
IF(AND(INDEX('PROTRA_capacity-Original_Data'!O$3:O$1699,MATCH(CHP_check_original_data!$I24,'PROTRA_capacity-Original_Data'!$F$3:$F$1699,0))&lt;&gt;0,INDEX('PROTRA_capacity-Original_Data'!O$3:O$1699,MATCH(CHP_check_original_data!$H24,'PROTRA_capacity-Original_Data'!$F$3:$F$1699,0))=0),"heat 0, elec not",
IF(AND(INDEX('PROTRA_capacity-Original_Data'!O$3:O$1699,MATCH(CHP_check_original_data!$I24,'PROTRA_capacity-Original_Data'!$F$3:$F$1699,0))=0,INDEX('PROTRA_capacity-Original_Data'!O$3:O$1699,MATCH(CHP_check_original_data!$H24,'PROTRA_capacity-Original_Data'!$F$3:$F$1699,0))=0),"",
INDEX('PROTRA_capacity-Original_Data'!O$3:O$1699,MATCH(CHP_check_original_data!$H24,'PROTRA_capacity-Original_Data'!$F$3:$F$1699,0))/INDEX('PROTRA_capacity-Original_Data'!O$3:O$1699,MATCH(CHP_check_original_data!$I24,'PROTRA_capacity-Original_Data'!$F$3:$F$1699,0))
)))</f>
        <v/>
      </c>
      <c r="S24" s="16" t="str">
        <f>IF(AND(INDEX('PROTRA_capacity-Original_Data'!P$3:P$1699,MATCH(CHP_check_original_data!$H24,'PROTRA_capacity-Original_Data'!$F$3:$F$1699,0))&lt;&gt;0,INDEX('PROTRA_capacity-Original_Data'!P$3:P$1699,MATCH(CHP_check_original_data!$I24,'PROTRA_capacity-Original_Data'!$F$3:$F$1699,0))=0),"elec 0, heat not",
IF(AND(INDEX('PROTRA_capacity-Original_Data'!P$3:P$1699,MATCH(CHP_check_original_data!$I24,'PROTRA_capacity-Original_Data'!$F$3:$F$1699,0))&lt;&gt;0,INDEX('PROTRA_capacity-Original_Data'!P$3:P$1699,MATCH(CHP_check_original_data!$H24,'PROTRA_capacity-Original_Data'!$F$3:$F$1699,0))=0),"heat 0, elec not",
IF(AND(INDEX('PROTRA_capacity-Original_Data'!P$3:P$1699,MATCH(CHP_check_original_data!$I24,'PROTRA_capacity-Original_Data'!$F$3:$F$1699,0))=0,INDEX('PROTRA_capacity-Original_Data'!P$3:P$1699,MATCH(CHP_check_original_data!$H24,'PROTRA_capacity-Original_Data'!$F$3:$F$1699,0))=0),"",
INDEX('PROTRA_capacity-Original_Data'!P$3:P$1699,MATCH(CHP_check_original_data!$H24,'PROTRA_capacity-Original_Data'!$F$3:$F$1699,0))/INDEX('PROTRA_capacity-Original_Data'!P$3:P$1699,MATCH(CHP_check_original_data!$I24,'PROTRA_capacity-Original_Data'!$F$3:$F$1699,0))
)))</f>
        <v/>
      </c>
      <c r="T24" s="16" t="str">
        <f>IF(AND(INDEX('PROTRA_capacity-Original_Data'!Q$3:Q$1699,MATCH(CHP_check_original_data!$H24,'PROTRA_capacity-Original_Data'!$F$3:$F$1699,0))&lt;&gt;0,INDEX('PROTRA_capacity-Original_Data'!Q$3:Q$1699,MATCH(CHP_check_original_data!$I24,'PROTRA_capacity-Original_Data'!$F$3:$F$1699,0))=0),"elec 0, heat not",
IF(AND(INDEX('PROTRA_capacity-Original_Data'!Q$3:Q$1699,MATCH(CHP_check_original_data!$I24,'PROTRA_capacity-Original_Data'!$F$3:$F$1699,0))&lt;&gt;0,INDEX('PROTRA_capacity-Original_Data'!Q$3:Q$1699,MATCH(CHP_check_original_data!$H24,'PROTRA_capacity-Original_Data'!$F$3:$F$1699,0))=0),"heat 0, elec not",
IF(AND(INDEX('PROTRA_capacity-Original_Data'!Q$3:Q$1699,MATCH(CHP_check_original_data!$I24,'PROTRA_capacity-Original_Data'!$F$3:$F$1699,0))=0,INDEX('PROTRA_capacity-Original_Data'!Q$3:Q$1699,MATCH(CHP_check_original_data!$H24,'PROTRA_capacity-Original_Data'!$F$3:$F$1699,0))=0),"",
INDEX('PROTRA_capacity-Original_Data'!Q$3:Q$1699,MATCH(CHP_check_original_data!$H24,'PROTRA_capacity-Original_Data'!$F$3:$F$1699,0))/INDEX('PROTRA_capacity-Original_Data'!Q$3:Q$1699,MATCH(CHP_check_original_data!$I24,'PROTRA_capacity-Original_Data'!$F$3:$F$1699,0))
)))</f>
        <v/>
      </c>
      <c r="U24" s="16" t="str">
        <f>IF(AND(INDEX('PROTRA_capacity-Original_Data'!R$3:R$1699,MATCH(CHP_check_original_data!$H24,'PROTRA_capacity-Original_Data'!$F$3:$F$1699,0))&lt;&gt;0,INDEX('PROTRA_capacity-Original_Data'!R$3:R$1699,MATCH(CHP_check_original_data!$I24,'PROTRA_capacity-Original_Data'!$F$3:$F$1699,0))=0),"elec 0, heat not",
IF(AND(INDEX('PROTRA_capacity-Original_Data'!R$3:R$1699,MATCH(CHP_check_original_data!$I24,'PROTRA_capacity-Original_Data'!$F$3:$F$1699,0))&lt;&gt;0,INDEX('PROTRA_capacity-Original_Data'!R$3:R$1699,MATCH(CHP_check_original_data!$H24,'PROTRA_capacity-Original_Data'!$F$3:$F$1699,0))=0),"heat 0, elec not",
IF(AND(INDEX('PROTRA_capacity-Original_Data'!R$3:R$1699,MATCH(CHP_check_original_data!$I24,'PROTRA_capacity-Original_Data'!$F$3:$F$1699,0))=0,INDEX('PROTRA_capacity-Original_Data'!R$3:R$1699,MATCH(CHP_check_original_data!$H24,'PROTRA_capacity-Original_Data'!$F$3:$F$1699,0))=0),"",
INDEX('PROTRA_capacity-Original_Data'!R$3:R$1699,MATCH(CHP_check_original_data!$H24,'PROTRA_capacity-Original_Data'!$F$3:$F$1699,0))/INDEX('PROTRA_capacity-Original_Data'!R$3:R$1699,MATCH(CHP_check_original_data!$I24,'PROTRA_capacity-Original_Data'!$F$3:$F$1699,0))
)))</f>
        <v/>
      </c>
      <c r="V24" s="16" t="str">
        <f>IF(AND(INDEX('PROTRA_capacity-Original_Data'!S$3:S$1699,MATCH(CHP_check_original_data!$H24,'PROTRA_capacity-Original_Data'!$F$3:$F$1699,0))&lt;&gt;0,INDEX('PROTRA_capacity-Original_Data'!S$3:S$1699,MATCH(CHP_check_original_data!$I24,'PROTRA_capacity-Original_Data'!$F$3:$F$1699,0))=0),"elec 0, heat not",
IF(AND(INDEX('PROTRA_capacity-Original_Data'!S$3:S$1699,MATCH(CHP_check_original_data!$I24,'PROTRA_capacity-Original_Data'!$F$3:$F$1699,0))&lt;&gt;0,INDEX('PROTRA_capacity-Original_Data'!S$3:S$1699,MATCH(CHP_check_original_data!$H24,'PROTRA_capacity-Original_Data'!$F$3:$F$1699,0))=0),"heat 0, elec not",
IF(AND(INDEX('PROTRA_capacity-Original_Data'!S$3:S$1699,MATCH(CHP_check_original_data!$I24,'PROTRA_capacity-Original_Data'!$F$3:$F$1699,0))=0,INDEX('PROTRA_capacity-Original_Data'!S$3:S$1699,MATCH(CHP_check_original_data!$H24,'PROTRA_capacity-Original_Data'!$F$3:$F$1699,0))=0),"",
INDEX('PROTRA_capacity-Original_Data'!S$3:S$1699,MATCH(CHP_check_original_data!$H24,'PROTRA_capacity-Original_Data'!$F$3:$F$1699,0))/INDEX('PROTRA_capacity-Original_Data'!S$3:S$1699,MATCH(CHP_check_original_data!$I24,'PROTRA_capacity-Original_Data'!$F$3:$F$1699,0))
)))</f>
        <v/>
      </c>
      <c r="W24" s="16" t="str">
        <f>IF(AND(INDEX('PROTRA_capacity-Original_Data'!T$3:T$1699,MATCH(CHP_check_original_data!$H24,'PROTRA_capacity-Original_Data'!$F$3:$F$1699,0))&lt;&gt;0,INDEX('PROTRA_capacity-Original_Data'!T$3:T$1699,MATCH(CHP_check_original_data!$I24,'PROTRA_capacity-Original_Data'!$F$3:$F$1699,0))=0),"elec 0, heat not",
IF(AND(INDEX('PROTRA_capacity-Original_Data'!T$3:T$1699,MATCH(CHP_check_original_data!$I24,'PROTRA_capacity-Original_Data'!$F$3:$F$1699,0))&lt;&gt;0,INDEX('PROTRA_capacity-Original_Data'!T$3:T$1699,MATCH(CHP_check_original_data!$H24,'PROTRA_capacity-Original_Data'!$F$3:$F$1699,0))=0),"heat 0, elec not",
IF(AND(INDEX('PROTRA_capacity-Original_Data'!T$3:T$1699,MATCH(CHP_check_original_data!$I24,'PROTRA_capacity-Original_Data'!$F$3:$F$1699,0))=0,INDEX('PROTRA_capacity-Original_Data'!T$3:T$1699,MATCH(CHP_check_original_data!$H24,'PROTRA_capacity-Original_Data'!$F$3:$F$1699,0))=0),"",
INDEX('PROTRA_capacity-Original_Data'!T$3:T$1699,MATCH(CHP_check_original_data!$H24,'PROTRA_capacity-Original_Data'!$F$3:$F$1699,0))/INDEX('PROTRA_capacity-Original_Data'!T$3:T$1699,MATCH(CHP_check_original_data!$I24,'PROTRA_capacity-Original_Data'!$F$3:$F$1699,0))
)))</f>
        <v/>
      </c>
      <c r="X24" s="16" t="str">
        <f>IF(AND(INDEX('PROTRA_capacity-Original_Data'!U$3:U$1699,MATCH(CHP_check_original_data!$H24,'PROTRA_capacity-Original_Data'!$F$3:$F$1699,0))&lt;&gt;0,INDEX('PROTRA_capacity-Original_Data'!U$3:U$1699,MATCH(CHP_check_original_data!$I24,'PROTRA_capacity-Original_Data'!$F$3:$F$1699,0))=0),"elec 0, heat not",
IF(AND(INDEX('PROTRA_capacity-Original_Data'!U$3:U$1699,MATCH(CHP_check_original_data!$I24,'PROTRA_capacity-Original_Data'!$F$3:$F$1699,0))&lt;&gt;0,INDEX('PROTRA_capacity-Original_Data'!U$3:U$1699,MATCH(CHP_check_original_data!$H24,'PROTRA_capacity-Original_Data'!$F$3:$F$1699,0))=0),"heat 0, elec not",
IF(AND(INDEX('PROTRA_capacity-Original_Data'!U$3:U$1699,MATCH(CHP_check_original_data!$I24,'PROTRA_capacity-Original_Data'!$F$3:$F$1699,0))=0,INDEX('PROTRA_capacity-Original_Data'!U$3:U$1699,MATCH(CHP_check_original_data!$H24,'PROTRA_capacity-Original_Data'!$F$3:$F$1699,0))=0),"",
INDEX('PROTRA_capacity-Original_Data'!U$3:U$1699,MATCH(CHP_check_original_data!$H24,'PROTRA_capacity-Original_Data'!$F$3:$F$1699,0))/INDEX('PROTRA_capacity-Original_Data'!U$3:U$1699,MATCH(CHP_check_original_data!$I24,'PROTRA_capacity-Original_Data'!$F$3:$F$1699,0))
)))</f>
        <v/>
      </c>
      <c r="Y24" s="16" t="str">
        <f>IF(AND(INDEX('PROTRA_capacity-Original_Data'!V$3:V$1699,MATCH(CHP_check_original_data!$H24,'PROTRA_capacity-Original_Data'!$F$3:$F$1699,0))&lt;&gt;0,INDEX('PROTRA_capacity-Original_Data'!V$3:V$1699,MATCH(CHP_check_original_data!$I24,'PROTRA_capacity-Original_Data'!$F$3:$F$1699,0))=0),"elec 0, heat not",
IF(AND(INDEX('PROTRA_capacity-Original_Data'!V$3:V$1699,MATCH(CHP_check_original_data!$I24,'PROTRA_capacity-Original_Data'!$F$3:$F$1699,0))&lt;&gt;0,INDEX('PROTRA_capacity-Original_Data'!V$3:V$1699,MATCH(CHP_check_original_data!$H24,'PROTRA_capacity-Original_Data'!$F$3:$F$1699,0))=0),"heat 0, elec not",
IF(AND(INDEX('PROTRA_capacity-Original_Data'!V$3:V$1699,MATCH(CHP_check_original_data!$I24,'PROTRA_capacity-Original_Data'!$F$3:$F$1699,0))=0,INDEX('PROTRA_capacity-Original_Data'!V$3:V$1699,MATCH(CHP_check_original_data!$H24,'PROTRA_capacity-Original_Data'!$F$3:$F$1699,0))=0),"",
INDEX('PROTRA_capacity-Original_Data'!V$3:V$1699,MATCH(CHP_check_original_data!$H24,'PROTRA_capacity-Original_Data'!$F$3:$F$1699,0))/INDEX('PROTRA_capacity-Original_Data'!V$3:V$1699,MATCH(CHP_check_original_data!$I24,'PROTRA_capacity-Original_Data'!$F$3:$F$1699,0))
)))</f>
        <v/>
      </c>
    </row>
    <row r="25" spans="1:25" x14ac:dyDescent="0.35">
      <c r="A25" t="s">
        <v>69</v>
      </c>
      <c r="B25" t="s">
        <v>41</v>
      </c>
      <c r="C25" t="str">
        <f t="shared" si="0"/>
        <v>EU27_TO_heat</v>
      </c>
      <c r="D25" t="str">
        <f t="shared" si="1"/>
        <v>PROTRA_CHP_HP_I</v>
      </c>
      <c r="E25" t="s">
        <v>2</v>
      </c>
      <c r="F25" t="str">
        <f t="shared" si="2"/>
        <v>CHP</v>
      </c>
      <c r="G25" t="str">
        <f t="shared" si="3"/>
        <v>mal</v>
      </c>
      <c r="H25" t="str">
        <f t="shared" si="4"/>
        <v>EU27TO_heatPROTRA_CHP_geothermal</v>
      </c>
      <c r="I25" t="str">
        <f t="shared" si="5"/>
        <v>EU27TO_elecPROTRA_CHP_geothermal</v>
      </c>
      <c r="J25" s="16" t="str">
        <f>IF(AND(INDEX('PROTRA_capacity-Original_Data'!G$3:G$1699,MATCH(CHP_check_original_data!$H25,'PROTRA_capacity-Original_Data'!$F$3:$F$1699,0))&lt;&gt;0,INDEX('PROTRA_capacity-Original_Data'!G$3:G$1699,MATCH(CHP_check_original_data!$I25,'PROTRA_capacity-Original_Data'!$F$3:$F$1699,0))=0),"elec 0, heat not",
IF(AND(INDEX('PROTRA_capacity-Original_Data'!G$3:G$1699,MATCH(CHP_check_original_data!$I25,'PROTRA_capacity-Original_Data'!$F$3:$F$1699,0))&lt;&gt;0,INDEX('PROTRA_capacity-Original_Data'!G$3:G$1699,MATCH(CHP_check_original_data!$H25,'PROTRA_capacity-Original_Data'!$F$3:$F$1699,0))=0),"heat 0, elec not",
IF(AND(INDEX('PROTRA_capacity-Original_Data'!G$3:G$1699,MATCH(CHP_check_original_data!$I25,'PROTRA_capacity-Original_Data'!$F$3:$F$1699,0))=0,INDEX('PROTRA_capacity-Original_Data'!G$3:G$1699,MATCH(CHP_check_original_data!$H25,'PROTRA_capacity-Original_Data'!$F$3:$F$1699,0))=0),"",
INDEX('PROTRA_capacity-Original_Data'!G$3:G$1699,MATCH(CHP_check_original_data!$H25,'PROTRA_capacity-Original_Data'!$F$3:$F$1699,0))/INDEX('PROTRA_capacity-Original_Data'!G$3:G$1699,MATCH(CHP_check_original_data!$I25,'PROTRA_capacity-Original_Data'!$F$3:$F$1699,0))
)))</f>
        <v>heat 0, elec not</v>
      </c>
      <c r="K25" s="16" t="str">
        <f>IF(AND(INDEX('PROTRA_capacity-Original_Data'!H$3:H$1699,MATCH(CHP_check_original_data!$H25,'PROTRA_capacity-Original_Data'!$F$3:$F$1699,0))&lt;&gt;0,INDEX('PROTRA_capacity-Original_Data'!H$3:H$1699,MATCH(CHP_check_original_data!$I25,'PROTRA_capacity-Original_Data'!$F$3:$F$1699,0))=0),"elec 0, heat not",
IF(AND(INDEX('PROTRA_capacity-Original_Data'!H$3:H$1699,MATCH(CHP_check_original_data!$I25,'PROTRA_capacity-Original_Data'!$F$3:$F$1699,0))&lt;&gt;0,INDEX('PROTRA_capacity-Original_Data'!H$3:H$1699,MATCH(CHP_check_original_data!$H25,'PROTRA_capacity-Original_Data'!$F$3:$F$1699,0))=0),"heat 0, elec not",
IF(AND(INDEX('PROTRA_capacity-Original_Data'!H$3:H$1699,MATCH(CHP_check_original_data!$I25,'PROTRA_capacity-Original_Data'!$F$3:$F$1699,0))=0,INDEX('PROTRA_capacity-Original_Data'!H$3:H$1699,MATCH(CHP_check_original_data!$H25,'PROTRA_capacity-Original_Data'!$F$3:$F$1699,0))=0),"",
INDEX('PROTRA_capacity-Original_Data'!H$3:H$1699,MATCH(CHP_check_original_data!$H25,'PROTRA_capacity-Original_Data'!$F$3:$F$1699,0))/INDEX('PROTRA_capacity-Original_Data'!H$3:H$1699,MATCH(CHP_check_original_data!$I25,'PROTRA_capacity-Original_Data'!$F$3:$F$1699,0))
)))</f>
        <v>heat 0, elec not</v>
      </c>
      <c r="L25" s="16" t="str">
        <f>IF(AND(INDEX('PROTRA_capacity-Original_Data'!I$3:I$1699,MATCH(CHP_check_original_data!$H25,'PROTRA_capacity-Original_Data'!$F$3:$F$1699,0))&lt;&gt;0,INDEX('PROTRA_capacity-Original_Data'!I$3:I$1699,MATCH(CHP_check_original_data!$I25,'PROTRA_capacity-Original_Data'!$F$3:$F$1699,0))=0),"elec 0, heat not",
IF(AND(INDEX('PROTRA_capacity-Original_Data'!I$3:I$1699,MATCH(CHP_check_original_data!$I25,'PROTRA_capacity-Original_Data'!$F$3:$F$1699,0))&lt;&gt;0,INDEX('PROTRA_capacity-Original_Data'!I$3:I$1699,MATCH(CHP_check_original_data!$H25,'PROTRA_capacity-Original_Data'!$F$3:$F$1699,0))=0),"heat 0, elec not",
IF(AND(INDEX('PROTRA_capacity-Original_Data'!I$3:I$1699,MATCH(CHP_check_original_data!$I25,'PROTRA_capacity-Original_Data'!$F$3:$F$1699,0))=0,INDEX('PROTRA_capacity-Original_Data'!I$3:I$1699,MATCH(CHP_check_original_data!$H25,'PROTRA_capacity-Original_Data'!$F$3:$F$1699,0))=0),"",
INDEX('PROTRA_capacity-Original_Data'!I$3:I$1699,MATCH(CHP_check_original_data!$H25,'PROTRA_capacity-Original_Data'!$F$3:$F$1699,0))/INDEX('PROTRA_capacity-Original_Data'!I$3:I$1699,MATCH(CHP_check_original_data!$I25,'PROTRA_capacity-Original_Data'!$F$3:$F$1699,0))
)))</f>
        <v>heat 0, elec not</v>
      </c>
      <c r="M25" s="16" t="str">
        <f>IF(AND(INDEX('PROTRA_capacity-Original_Data'!J$3:J$1699,MATCH(CHP_check_original_data!$H25,'PROTRA_capacity-Original_Data'!$F$3:$F$1699,0))&lt;&gt;0,INDEX('PROTRA_capacity-Original_Data'!J$3:J$1699,MATCH(CHP_check_original_data!$I25,'PROTRA_capacity-Original_Data'!$F$3:$F$1699,0))=0),"elec 0, heat not",
IF(AND(INDEX('PROTRA_capacity-Original_Data'!J$3:J$1699,MATCH(CHP_check_original_data!$I25,'PROTRA_capacity-Original_Data'!$F$3:$F$1699,0))&lt;&gt;0,INDEX('PROTRA_capacity-Original_Data'!J$3:J$1699,MATCH(CHP_check_original_data!$H25,'PROTRA_capacity-Original_Data'!$F$3:$F$1699,0))=0),"heat 0, elec not",
IF(AND(INDEX('PROTRA_capacity-Original_Data'!J$3:J$1699,MATCH(CHP_check_original_data!$I25,'PROTRA_capacity-Original_Data'!$F$3:$F$1699,0))=0,INDEX('PROTRA_capacity-Original_Data'!J$3:J$1699,MATCH(CHP_check_original_data!$H25,'PROTRA_capacity-Original_Data'!$F$3:$F$1699,0))=0),"",
INDEX('PROTRA_capacity-Original_Data'!J$3:J$1699,MATCH(CHP_check_original_data!$H25,'PROTRA_capacity-Original_Data'!$F$3:$F$1699,0))/INDEX('PROTRA_capacity-Original_Data'!J$3:J$1699,MATCH(CHP_check_original_data!$I25,'PROTRA_capacity-Original_Data'!$F$3:$F$1699,0))
)))</f>
        <v>heat 0, elec not</v>
      </c>
      <c r="N25" s="16" t="str">
        <f>IF(AND(INDEX('PROTRA_capacity-Original_Data'!K$3:K$1699,MATCH(CHP_check_original_data!$H25,'PROTRA_capacity-Original_Data'!$F$3:$F$1699,0))&lt;&gt;0,INDEX('PROTRA_capacity-Original_Data'!K$3:K$1699,MATCH(CHP_check_original_data!$I25,'PROTRA_capacity-Original_Data'!$F$3:$F$1699,0))=0),"elec 0, heat not",
IF(AND(INDEX('PROTRA_capacity-Original_Data'!K$3:K$1699,MATCH(CHP_check_original_data!$I25,'PROTRA_capacity-Original_Data'!$F$3:$F$1699,0))&lt;&gt;0,INDEX('PROTRA_capacity-Original_Data'!K$3:K$1699,MATCH(CHP_check_original_data!$H25,'PROTRA_capacity-Original_Data'!$F$3:$F$1699,0))=0),"heat 0, elec not",
IF(AND(INDEX('PROTRA_capacity-Original_Data'!K$3:K$1699,MATCH(CHP_check_original_data!$I25,'PROTRA_capacity-Original_Data'!$F$3:$F$1699,0))=0,INDEX('PROTRA_capacity-Original_Data'!K$3:K$1699,MATCH(CHP_check_original_data!$H25,'PROTRA_capacity-Original_Data'!$F$3:$F$1699,0))=0),"",
INDEX('PROTRA_capacity-Original_Data'!K$3:K$1699,MATCH(CHP_check_original_data!$H25,'PROTRA_capacity-Original_Data'!$F$3:$F$1699,0))/INDEX('PROTRA_capacity-Original_Data'!K$3:K$1699,MATCH(CHP_check_original_data!$I25,'PROTRA_capacity-Original_Data'!$F$3:$F$1699,0))
)))</f>
        <v>heat 0, elec not</v>
      </c>
      <c r="O25" s="16" t="str">
        <f>IF(AND(INDEX('PROTRA_capacity-Original_Data'!L$3:L$1699,MATCH(CHP_check_original_data!$H25,'PROTRA_capacity-Original_Data'!$F$3:$F$1699,0))&lt;&gt;0,INDEX('PROTRA_capacity-Original_Data'!L$3:L$1699,MATCH(CHP_check_original_data!$I25,'PROTRA_capacity-Original_Data'!$F$3:$F$1699,0))=0),"elec 0, heat not",
IF(AND(INDEX('PROTRA_capacity-Original_Data'!L$3:L$1699,MATCH(CHP_check_original_data!$I25,'PROTRA_capacity-Original_Data'!$F$3:$F$1699,0))&lt;&gt;0,INDEX('PROTRA_capacity-Original_Data'!L$3:L$1699,MATCH(CHP_check_original_data!$H25,'PROTRA_capacity-Original_Data'!$F$3:$F$1699,0))=0),"heat 0, elec not",
IF(AND(INDEX('PROTRA_capacity-Original_Data'!L$3:L$1699,MATCH(CHP_check_original_data!$I25,'PROTRA_capacity-Original_Data'!$F$3:$F$1699,0))=0,INDEX('PROTRA_capacity-Original_Data'!L$3:L$1699,MATCH(CHP_check_original_data!$H25,'PROTRA_capacity-Original_Data'!$F$3:$F$1699,0))=0),"",
INDEX('PROTRA_capacity-Original_Data'!L$3:L$1699,MATCH(CHP_check_original_data!$H25,'PROTRA_capacity-Original_Data'!$F$3:$F$1699,0))/INDEX('PROTRA_capacity-Original_Data'!L$3:L$1699,MATCH(CHP_check_original_data!$I25,'PROTRA_capacity-Original_Data'!$F$3:$F$1699,0))
)))</f>
        <v>heat 0, elec not</v>
      </c>
      <c r="P25" s="16" t="str">
        <f>IF(AND(INDEX('PROTRA_capacity-Original_Data'!M$3:M$1699,MATCH(CHP_check_original_data!$H25,'PROTRA_capacity-Original_Data'!$F$3:$F$1699,0))&lt;&gt;0,INDEX('PROTRA_capacity-Original_Data'!M$3:M$1699,MATCH(CHP_check_original_data!$I25,'PROTRA_capacity-Original_Data'!$F$3:$F$1699,0))=0),"elec 0, heat not",
IF(AND(INDEX('PROTRA_capacity-Original_Data'!M$3:M$1699,MATCH(CHP_check_original_data!$I25,'PROTRA_capacity-Original_Data'!$F$3:$F$1699,0))&lt;&gt;0,INDEX('PROTRA_capacity-Original_Data'!M$3:M$1699,MATCH(CHP_check_original_data!$H25,'PROTRA_capacity-Original_Data'!$F$3:$F$1699,0))=0),"heat 0, elec not",
IF(AND(INDEX('PROTRA_capacity-Original_Data'!M$3:M$1699,MATCH(CHP_check_original_data!$I25,'PROTRA_capacity-Original_Data'!$F$3:$F$1699,0))=0,INDEX('PROTRA_capacity-Original_Data'!M$3:M$1699,MATCH(CHP_check_original_data!$H25,'PROTRA_capacity-Original_Data'!$F$3:$F$1699,0))=0),"",
INDEX('PROTRA_capacity-Original_Data'!M$3:M$1699,MATCH(CHP_check_original_data!$H25,'PROTRA_capacity-Original_Data'!$F$3:$F$1699,0))/INDEX('PROTRA_capacity-Original_Data'!M$3:M$1699,MATCH(CHP_check_original_data!$I25,'PROTRA_capacity-Original_Data'!$F$3:$F$1699,0))
)))</f>
        <v>heat 0, elec not</v>
      </c>
      <c r="Q25" s="16" t="str">
        <f>IF(AND(INDEX('PROTRA_capacity-Original_Data'!N$3:N$1699,MATCH(CHP_check_original_data!$H25,'PROTRA_capacity-Original_Data'!$F$3:$F$1699,0))&lt;&gt;0,INDEX('PROTRA_capacity-Original_Data'!N$3:N$1699,MATCH(CHP_check_original_data!$I25,'PROTRA_capacity-Original_Data'!$F$3:$F$1699,0))=0),"elec 0, heat not",
IF(AND(INDEX('PROTRA_capacity-Original_Data'!N$3:N$1699,MATCH(CHP_check_original_data!$I25,'PROTRA_capacity-Original_Data'!$F$3:$F$1699,0))&lt;&gt;0,INDEX('PROTRA_capacity-Original_Data'!N$3:N$1699,MATCH(CHP_check_original_data!$H25,'PROTRA_capacity-Original_Data'!$F$3:$F$1699,0))=0),"heat 0, elec not",
IF(AND(INDEX('PROTRA_capacity-Original_Data'!N$3:N$1699,MATCH(CHP_check_original_data!$I25,'PROTRA_capacity-Original_Data'!$F$3:$F$1699,0))=0,INDEX('PROTRA_capacity-Original_Data'!N$3:N$1699,MATCH(CHP_check_original_data!$H25,'PROTRA_capacity-Original_Data'!$F$3:$F$1699,0))=0),"",
INDEX('PROTRA_capacity-Original_Data'!N$3:N$1699,MATCH(CHP_check_original_data!$H25,'PROTRA_capacity-Original_Data'!$F$3:$F$1699,0))/INDEX('PROTRA_capacity-Original_Data'!N$3:N$1699,MATCH(CHP_check_original_data!$I25,'PROTRA_capacity-Original_Data'!$F$3:$F$1699,0))
)))</f>
        <v>heat 0, elec not</v>
      </c>
      <c r="R25" s="16" t="str">
        <f>IF(AND(INDEX('PROTRA_capacity-Original_Data'!O$3:O$1699,MATCH(CHP_check_original_data!$H25,'PROTRA_capacity-Original_Data'!$F$3:$F$1699,0))&lt;&gt;0,INDEX('PROTRA_capacity-Original_Data'!O$3:O$1699,MATCH(CHP_check_original_data!$I25,'PROTRA_capacity-Original_Data'!$F$3:$F$1699,0))=0),"elec 0, heat not",
IF(AND(INDEX('PROTRA_capacity-Original_Data'!O$3:O$1699,MATCH(CHP_check_original_data!$I25,'PROTRA_capacity-Original_Data'!$F$3:$F$1699,0))&lt;&gt;0,INDEX('PROTRA_capacity-Original_Data'!O$3:O$1699,MATCH(CHP_check_original_data!$H25,'PROTRA_capacity-Original_Data'!$F$3:$F$1699,0))=0),"heat 0, elec not",
IF(AND(INDEX('PROTRA_capacity-Original_Data'!O$3:O$1699,MATCH(CHP_check_original_data!$I25,'PROTRA_capacity-Original_Data'!$F$3:$F$1699,0))=0,INDEX('PROTRA_capacity-Original_Data'!O$3:O$1699,MATCH(CHP_check_original_data!$H25,'PROTRA_capacity-Original_Data'!$F$3:$F$1699,0))=0),"",
INDEX('PROTRA_capacity-Original_Data'!O$3:O$1699,MATCH(CHP_check_original_data!$H25,'PROTRA_capacity-Original_Data'!$F$3:$F$1699,0))/INDEX('PROTRA_capacity-Original_Data'!O$3:O$1699,MATCH(CHP_check_original_data!$I25,'PROTRA_capacity-Original_Data'!$F$3:$F$1699,0))
)))</f>
        <v>heat 0, elec not</v>
      </c>
      <c r="S25" s="16" t="str">
        <f>IF(AND(INDEX('PROTRA_capacity-Original_Data'!P$3:P$1699,MATCH(CHP_check_original_data!$H25,'PROTRA_capacity-Original_Data'!$F$3:$F$1699,0))&lt;&gt;0,INDEX('PROTRA_capacity-Original_Data'!P$3:P$1699,MATCH(CHP_check_original_data!$I25,'PROTRA_capacity-Original_Data'!$F$3:$F$1699,0))=0),"elec 0, heat not",
IF(AND(INDEX('PROTRA_capacity-Original_Data'!P$3:P$1699,MATCH(CHP_check_original_data!$I25,'PROTRA_capacity-Original_Data'!$F$3:$F$1699,0))&lt;&gt;0,INDEX('PROTRA_capacity-Original_Data'!P$3:P$1699,MATCH(CHP_check_original_data!$H25,'PROTRA_capacity-Original_Data'!$F$3:$F$1699,0))=0),"heat 0, elec not",
IF(AND(INDEX('PROTRA_capacity-Original_Data'!P$3:P$1699,MATCH(CHP_check_original_data!$I25,'PROTRA_capacity-Original_Data'!$F$3:$F$1699,0))=0,INDEX('PROTRA_capacity-Original_Data'!P$3:P$1699,MATCH(CHP_check_original_data!$H25,'PROTRA_capacity-Original_Data'!$F$3:$F$1699,0))=0),"",
INDEX('PROTRA_capacity-Original_Data'!P$3:P$1699,MATCH(CHP_check_original_data!$H25,'PROTRA_capacity-Original_Data'!$F$3:$F$1699,0))/INDEX('PROTRA_capacity-Original_Data'!P$3:P$1699,MATCH(CHP_check_original_data!$I25,'PROTRA_capacity-Original_Data'!$F$3:$F$1699,0))
)))</f>
        <v>heat 0, elec not</v>
      </c>
      <c r="T25" s="16" t="str">
        <f>IF(AND(INDEX('PROTRA_capacity-Original_Data'!Q$3:Q$1699,MATCH(CHP_check_original_data!$H25,'PROTRA_capacity-Original_Data'!$F$3:$F$1699,0))&lt;&gt;0,INDEX('PROTRA_capacity-Original_Data'!Q$3:Q$1699,MATCH(CHP_check_original_data!$I25,'PROTRA_capacity-Original_Data'!$F$3:$F$1699,0))=0),"elec 0, heat not",
IF(AND(INDEX('PROTRA_capacity-Original_Data'!Q$3:Q$1699,MATCH(CHP_check_original_data!$I25,'PROTRA_capacity-Original_Data'!$F$3:$F$1699,0))&lt;&gt;0,INDEX('PROTRA_capacity-Original_Data'!Q$3:Q$1699,MATCH(CHP_check_original_data!$H25,'PROTRA_capacity-Original_Data'!$F$3:$F$1699,0))=0),"heat 0, elec not",
IF(AND(INDEX('PROTRA_capacity-Original_Data'!Q$3:Q$1699,MATCH(CHP_check_original_data!$I25,'PROTRA_capacity-Original_Data'!$F$3:$F$1699,0))=0,INDEX('PROTRA_capacity-Original_Data'!Q$3:Q$1699,MATCH(CHP_check_original_data!$H25,'PROTRA_capacity-Original_Data'!$F$3:$F$1699,0))=0),"",
INDEX('PROTRA_capacity-Original_Data'!Q$3:Q$1699,MATCH(CHP_check_original_data!$H25,'PROTRA_capacity-Original_Data'!$F$3:$F$1699,0))/INDEX('PROTRA_capacity-Original_Data'!Q$3:Q$1699,MATCH(CHP_check_original_data!$I25,'PROTRA_capacity-Original_Data'!$F$3:$F$1699,0))
)))</f>
        <v>heat 0, elec not</v>
      </c>
      <c r="U25" s="16" t="str">
        <f>IF(AND(INDEX('PROTRA_capacity-Original_Data'!R$3:R$1699,MATCH(CHP_check_original_data!$H25,'PROTRA_capacity-Original_Data'!$F$3:$F$1699,0))&lt;&gt;0,INDEX('PROTRA_capacity-Original_Data'!R$3:R$1699,MATCH(CHP_check_original_data!$I25,'PROTRA_capacity-Original_Data'!$F$3:$F$1699,0))=0),"elec 0, heat not",
IF(AND(INDEX('PROTRA_capacity-Original_Data'!R$3:R$1699,MATCH(CHP_check_original_data!$I25,'PROTRA_capacity-Original_Data'!$F$3:$F$1699,0))&lt;&gt;0,INDEX('PROTRA_capacity-Original_Data'!R$3:R$1699,MATCH(CHP_check_original_data!$H25,'PROTRA_capacity-Original_Data'!$F$3:$F$1699,0))=0),"heat 0, elec not",
IF(AND(INDEX('PROTRA_capacity-Original_Data'!R$3:R$1699,MATCH(CHP_check_original_data!$I25,'PROTRA_capacity-Original_Data'!$F$3:$F$1699,0))=0,INDEX('PROTRA_capacity-Original_Data'!R$3:R$1699,MATCH(CHP_check_original_data!$H25,'PROTRA_capacity-Original_Data'!$F$3:$F$1699,0))=0),"",
INDEX('PROTRA_capacity-Original_Data'!R$3:R$1699,MATCH(CHP_check_original_data!$H25,'PROTRA_capacity-Original_Data'!$F$3:$F$1699,0))/INDEX('PROTRA_capacity-Original_Data'!R$3:R$1699,MATCH(CHP_check_original_data!$I25,'PROTRA_capacity-Original_Data'!$F$3:$F$1699,0))
)))</f>
        <v>heat 0, elec not</v>
      </c>
      <c r="V25" s="16" t="str">
        <f>IF(AND(INDEX('PROTRA_capacity-Original_Data'!S$3:S$1699,MATCH(CHP_check_original_data!$H25,'PROTRA_capacity-Original_Data'!$F$3:$F$1699,0))&lt;&gt;0,INDEX('PROTRA_capacity-Original_Data'!S$3:S$1699,MATCH(CHP_check_original_data!$I25,'PROTRA_capacity-Original_Data'!$F$3:$F$1699,0))=0),"elec 0, heat not",
IF(AND(INDEX('PROTRA_capacity-Original_Data'!S$3:S$1699,MATCH(CHP_check_original_data!$I25,'PROTRA_capacity-Original_Data'!$F$3:$F$1699,0))&lt;&gt;0,INDEX('PROTRA_capacity-Original_Data'!S$3:S$1699,MATCH(CHP_check_original_data!$H25,'PROTRA_capacity-Original_Data'!$F$3:$F$1699,0))=0),"heat 0, elec not",
IF(AND(INDEX('PROTRA_capacity-Original_Data'!S$3:S$1699,MATCH(CHP_check_original_data!$I25,'PROTRA_capacity-Original_Data'!$F$3:$F$1699,0))=0,INDEX('PROTRA_capacity-Original_Data'!S$3:S$1699,MATCH(CHP_check_original_data!$H25,'PROTRA_capacity-Original_Data'!$F$3:$F$1699,0))=0),"",
INDEX('PROTRA_capacity-Original_Data'!S$3:S$1699,MATCH(CHP_check_original_data!$H25,'PROTRA_capacity-Original_Data'!$F$3:$F$1699,0))/INDEX('PROTRA_capacity-Original_Data'!S$3:S$1699,MATCH(CHP_check_original_data!$I25,'PROTRA_capacity-Original_Data'!$F$3:$F$1699,0))
)))</f>
        <v>heat 0, elec not</v>
      </c>
      <c r="W25" s="16" t="str">
        <f>IF(AND(INDEX('PROTRA_capacity-Original_Data'!T$3:T$1699,MATCH(CHP_check_original_data!$H25,'PROTRA_capacity-Original_Data'!$F$3:$F$1699,0))&lt;&gt;0,INDEX('PROTRA_capacity-Original_Data'!T$3:T$1699,MATCH(CHP_check_original_data!$I25,'PROTRA_capacity-Original_Data'!$F$3:$F$1699,0))=0),"elec 0, heat not",
IF(AND(INDEX('PROTRA_capacity-Original_Data'!T$3:T$1699,MATCH(CHP_check_original_data!$I25,'PROTRA_capacity-Original_Data'!$F$3:$F$1699,0))&lt;&gt;0,INDEX('PROTRA_capacity-Original_Data'!T$3:T$1699,MATCH(CHP_check_original_data!$H25,'PROTRA_capacity-Original_Data'!$F$3:$F$1699,0))=0),"heat 0, elec not",
IF(AND(INDEX('PROTRA_capacity-Original_Data'!T$3:T$1699,MATCH(CHP_check_original_data!$I25,'PROTRA_capacity-Original_Data'!$F$3:$F$1699,0))=0,INDEX('PROTRA_capacity-Original_Data'!T$3:T$1699,MATCH(CHP_check_original_data!$H25,'PROTRA_capacity-Original_Data'!$F$3:$F$1699,0))=0),"",
INDEX('PROTRA_capacity-Original_Data'!T$3:T$1699,MATCH(CHP_check_original_data!$H25,'PROTRA_capacity-Original_Data'!$F$3:$F$1699,0))/INDEX('PROTRA_capacity-Original_Data'!T$3:T$1699,MATCH(CHP_check_original_data!$I25,'PROTRA_capacity-Original_Data'!$F$3:$F$1699,0))
)))</f>
        <v>heat 0, elec not</v>
      </c>
      <c r="X25" s="16" t="str">
        <f>IF(AND(INDEX('PROTRA_capacity-Original_Data'!U$3:U$1699,MATCH(CHP_check_original_data!$H25,'PROTRA_capacity-Original_Data'!$F$3:$F$1699,0))&lt;&gt;0,INDEX('PROTRA_capacity-Original_Data'!U$3:U$1699,MATCH(CHP_check_original_data!$I25,'PROTRA_capacity-Original_Data'!$F$3:$F$1699,0))=0),"elec 0, heat not",
IF(AND(INDEX('PROTRA_capacity-Original_Data'!U$3:U$1699,MATCH(CHP_check_original_data!$I25,'PROTRA_capacity-Original_Data'!$F$3:$F$1699,0))&lt;&gt;0,INDEX('PROTRA_capacity-Original_Data'!U$3:U$1699,MATCH(CHP_check_original_data!$H25,'PROTRA_capacity-Original_Data'!$F$3:$F$1699,0))=0),"heat 0, elec not",
IF(AND(INDEX('PROTRA_capacity-Original_Data'!U$3:U$1699,MATCH(CHP_check_original_data!$I25,'PROTRA_capacity-Original_Data'!$F$3:$F$1699,0))=0,INDEX('PROTRA_capacity-Original_Data'!U$3:U$1699,MATCH(CHP_check_original_data!$H25,'PROTRA_capacity-Original_Data'!$F$3:$F$1699,0))=0),"",
INDEX('PROTRA_capacity-Original_Data'!U$3:U$1699,MATCH(CHP_check_original_data!$H25,'PROTRA_capacity-Original_Data'!$F$3:$F$1699,0))/INDEX('PROTRA_capacity-Original_Data'!U$3:U$1699,MATCH(CHP_check_original_data!$I25,'PROTRA_capacity-Original_Data'!$F$3:$F$1699,0))
)))</f>
        <v>heat 0, elec not</v>
      </c>
      <c r="Y25" s="16" t="str">
        <f>IF(AND(INDEX('PROTRA_capacity-Original_Data'!V$3:V$1699,MATCH(CHP_check_original_data!$H25,'PROTRA_capacity-Original_Data'!$F$3:$F$1699,0))&lt;&gt;0,INDEX('PROTRA_capacity-Original_Data'!V$3:V$1699,MATCH(CHP_check_original_data!$I25,'PROTRA_capacity-Original_Data'!$F$3:$F$1699,0))=0),"elec 0, heat not",
IF(AND(INDEX('PROTRA_capacity-Original_Data'!V$3:V$1699,MATCH(CHP_check_original_data!$I25,'PROTRA_capacity-Original_Data'!$F$3:$F$1699,0))&lt;&gt;0,INDEX('PROTRA_capacity-Original_Data'!V$3:V$1699,MATCH(CHP_check_original_data!$H25,'PROTRA_capacity-Original_Data'!$F$3:$F$1699,0))=0),"heat 0, elec not",
IF(AND(INDEX('PROTRA_capacity-Original_Data'!V$3:V$1699,MATCH(CHP_check_original_data!$I25,'PROTRA_capacity-Original_Data'!$F$3:$F$1699,0))=0,INDEX('PROTRA_capacity-Original_Data'!V$3:V$1699,MATCH(CHP_check_original_data!$H25,'PROTRA_capacity-Original_Data'!$F$3:$F$1699,0))=0),"",
INDEX('PROTRA_capacity-Original_Data'!V$3:V$1699,MATCH(CHP_check_original_data!$H25,'PROTRA_capacity-Original_Data'!$F$3:$F$1699,0))/INDEX('PROTRA_capacity-Original_Data'!V$3:V$1699,MATCH(CHP_check_original_data!$I25,'PROTRA_capacity-Original_Data'!$F$3:$F$1699,0))
)))</f>
        <v>heat 0, elec not</v>
      </c>
    </row>
    <row r="26" spans="1:25" x14ac:dyDescent="0.35">
      <c r="A26" t="s">
        <v>69</v>
      </c>
      <c r="B26" t="s">
        <v>41</v>
      </c>
      <c r="C26" t="str">
        <f t="shared" si="0"/>
        <v>EU27_TO_heat</v>
      </c>
      <c r="D26" t="str">
        <f t="shared" si="1"/>
        <v>PROTRA_CHP_HP_I</v>
      </c>
      <c r="E26" t="s">
        <v>3</v>
      </c>
      <c r="F26" t="str">
        <f t="shared" si="2"/>
        <v>CHP</v>
      </c>
      <c r="G26" t="str">
        <f t="shared" si="3"/>
        <v>els</v>
      </c>
      <c r="H26" t="str">
        <f t="shared" si="4"/>
        <v>EU27TO_heatPROTRA_CHP_liquid_fuels</v>
      </c>
      <c r="I26" t="str">
        <f t="shared" si="5"/>
        <v>EU27TO_elecPROTRA_CHP_liquid_fuels</v>
      </c>
      <c r="J26" s="16">
        <f>IF(AND(INDEX('PROTRA_capacity-Original_Data'!G$3:G$1699,MATCH(CHP_check_original_data!$H26,'PROTRA_capacity-Original_Data'!$F$3:$F$1699,0))&lt;&gt;0,INDEX('PROTRA_capacity-Original_Data'!G$3:G$1699,MATCH(CHP_check_original_data!$I26,'PROTRA_capacity-Original_Data'!$F$3:$F$1699,0))=0),"elec 0, heat not",
IF(AND(INDEX('PROTRA_capacity-Original_Data'!G$3:G$1699,MATCH(CHP_check_original_data!$I26,'PROTRA_capacity-Original_Data'!$F$3:$F$1699,0))&lt;&gt;0,INDEX('PROTRA_capacity-Original_Data'!G$3:G$1699,MATCH(CHP_check_original_data!$H26,'PROTRA_capacity-Original_Data'!$F$3:$F$1699,0))=0),"heat 0, elec not",
IF(AND(INDEX('PROTRA_capacity-Original_Data'!G$3:G$1699,MATCH(CHP_check_original_data!$I26,'PROTRA_capacity-Original_Data'!$F$3:$F$1699,0))=0,INDEX('PROTRA_capacity-Original_Data'!G$3:G$1699,MATCH(CHP_check_original_data!$H26,'PROTRA_capacity-Original_Data'!$F$3:$F$1699,0))=0),"",
INDEX('PROTRA_capacity-Original_Data'!G$3:G$1699,MATCH(CHP_check_original_data!$H26,'PROTRA_capacity-Original_Data'!$F$3:$F$1699,0))/INDEX('PROTRA_capacity-Original_Data'!G$3:G$1699,MATCH(CHP_check_original_data!$I26,'PROTRA_capacity-Original_Data'!$F$3:$F$1699,0))
)))</f>
        <v>0.80853193515670374</v>
      </c>
      <c r="K26" s="16">
        <f>IF(AND(INDEX('PROTRA_capacity-Original_Data'!H$3:H$1699,MATCH(CHP_check_original_data!$H26,'PROTRA_capacity-Original_Data'!$F$3:$F$1699,0))&lt;&gt;0,INDEX('PROTRA_capacity-Original_Data'!H$3:H$1699,MATCH(CHP_check_original_data!$I26,'PROTRA_capacity-Original_Data'!$F$3:$F$1699,0))=0),"elec 0, heat not",
IF(AND(INDEX('PROTRA_capacity-Original_Data'!H$3:H$1699,MATCH(CHP_check_original_data!$I26,'PROTRA_capacity-Original_Data'!$F$3:$F$1699,0))&lt;&gt;0,INDEX('PROTRA_capacity-Original_Data'!H$3:H$1699,MATCH(CHP_check_original_data!$H26,'PROTRA_capacity-Original_Data'!$F$3:$F$1699,0))=0),"heat 0, elec not",
IF(AND(INDEX('PROTRA_capacity-Original_Data'!H$3:H$1699,MATCH(CHP_check_original_data!$I26,'PROTRA_capacity-Original_Data'!$F$3:$F$1699,0))=0,INDEX('PROTRA_capacity-Original_Data'!H$3:H$1699,MATCH(CHP_check_original_data!$H26,'PROTRA_capacity-Original_Data'!$F$3:$F$1699,0))=0),"",
INDEX('PROTRA_capacity-Original_Data'!H$3:H$1699,MATCH(CHP_check_original_data!$H26,'PROTRA_capacity-Original_Data'!$F$3:$F$1699,0))/INDEX('PROTRA_capacity-Original_Data'!H$3:H$1699,MATCH(CHP_check_original_data!$I26,'PROTRA_capacity-Original_Data'!$F$3:$F$1699,0))
)))</f>
        <v>0.8548391564949761</v>
      </c>
      <c r="L26" s="16">
        <f>IF(AND(INDEX('PROTRA_capacity-Original_Data'!I$3:I$1699,MATCH(CHP_check_original_data!$H26,'PROTRA_capacity-Original_Data'!$F$3:$F$1699,0))&lt;&gt;0,INDEX('PROTRA_capacity-Original_Data'!I$3:I$1699,MATCH(CHP_check_original_data!$I26,'PROTRA_capacity-Original_Data'!$F$3:$F$1699,0))=0),"elec 0, heat not",
IF(AND(INDEX('PROTRA_capacity-Original_Data'!I$3:I$1699,MATCH(CHP_check_original_data!$I26,'PROTRA_capacity-Original_Data'!$F$3:$F$1699,0))&lt;&gt;0,INDEX('PROTRA_capacity-Original_Data'!I$3:I$1699,MATCH(CHP_check_original_data!$H26,'PROTRA_capacity-Original_Data'!$F$3:$F$1699,0))=0),"heat 0, elec not",
IF(AND(INDEX('PROTRA_capacity-Original_Data'!I$3:I$1699,MATCH(CHP_check_original_data!$I26,'PROTRA_capacity-Original_Data'!$F$3:$F$1699,0))=0,INDEX('PROTRA_capacity-Original_Data'!I$3:I$1699,MATCH(CHP_check_original_data!$H26,'PROTRA_capacity-Original_Data'!$F$3:$F$1699,0))=0),"",
INDEX('PROTRA_capacity-Original_Data'!I$3:I$1699,MATCH(CHP_check_original_data!$H26,'PROTRA_capacity-Original_Data'!$F$3:$F$1699,0))/INDEX('PROTRA_capacity-Original_Data'!I$3:I$1699,MATCH(CHP_check_original_data!$I26,'PROTRA_capacity-Original_Data'!$F$3:$F$1699,0))
)))</f>
        <v>0.64664997781711941</v>
      </c>
      <c r="M26" s="16">
        <f>IF(AND(INDEX('PROTRA_capacity-Original_Data'!J$3:J$1699,MATCH(CHP_check_original_data!$H26,'PROTRA_capacity-Original_Data'!$F$3:$F$1699,0))&lt;&gt;0,INDEX('PROTRA_capacity-Original_Data'!J$3:J$1699,MATCH(CHP_check_original_data!$I26,'PROTRA_capacity-Original_Data'!$F$3:$F$1699,0))=0),"elec 0, heat not",
IF(AND(INDEX('PROTRA_capacity-Original_Data'!J$3:J$1699,MATCH(CHP_check_original_data!$I26,'PROTRA_capacity-Original_Data'!$F$3:$F$1699,0))&lt;&gt;0,INDEX('PROTRA_capacity-Original_Data'!J$3:J$1699,MATCH(CHP_check_original_data!$H26,'PROTRA_capacity-Original_Data'!$F$3:$F$1699,0))=0),"heat 0, elec not",
IF(AND(INDEX('PROTRA_capacity-Original_Data'!J$3:J$1699,MATCH(CHP_check_original_data!$I26,'PROTRA_capacity-Original_Data'!$F$3:$F$1699,0))=0,INDEX('PROTRA_capacity-Original_Data'!J$3:J$1699,MATCH(CHP_check_original_data!$H26,'PROTRA_capacity-Original_Data'!$F$3:$F$1699,0))=0),"",
INDEX('PROTRA_capacity-Original_Data'!J$3:J$1699,MATCH(CHP_check_original_data!$H26,'PROTRA_capacity-Original_Data'!$F$3:$F$1699,0))/INDEX('PROTRA_capacity-Original_Data'!J$3:J$1699,MATCH(CHP_check_original_data!$I26,'PROTRA_capacity-Original_Data'!$F$3:$F$1699,0))
)))</f>
        <v>0.59240663670355531</v>
      </c>
      <c r="N26" s="16">
        <f>IF(AND(INDEX('PROTRA_capacity-Original_Data'!K$3:K$1699,MATCH(CHP_check_original_data!$H26,'PROTRA_capacity-Original_Data'!$F$3:$F$1699,0))&lt;&gt;0,INDEX('PROTRA_capacity-Original_Data'!K$3:K$1699,MATCH(CHP_check_original_data!$I26,'PROTRA_capacity-Original_Data'!$F$3:$F$1699,0))=0),"elec 0, heat not",
IF(AND(INDEX('PROTRA_capacity-Original_Data'!K$3:K$1699,MATCH(CHP_check_original_data!$I26,'PROTRA_capacity-Original_Data'!$F$3:$F$1699,0))&lt;&gt;0,INDEX('PROTRA_capacity-Original_Data'!K$3:K$1699,MATCH(CHP_check_original_data!$H26,'PROTRA_capacity-Original_Data'!$F$3:$F$1699,0))=0),"heat 0, elec not",
IF(AND(INDEX('PROTRA_capacity-Original_Data'!K$3:K$1699,MATCH(CHP_check_original_data!$I26,'PROTRA_capacity-Original_Data'!$F$3:$F$1699,0))=0,INDEX('PROTRA_capacity-Original_Data'!K$3:K$1699,MATCH(CHP_check_original_data!$H26,'PROTRA_capacity-Original_Data'!$F$3:$F$1699,0))=0),"",
INDEX('PROTRA_capacity-Original_Data'!K$3:K$1699,MATCH(CHP_check_original_data!$H26,'PROTRA_capacity-Original_Data'!$F$3:$F$1699,0))/INDEX('PROTRA_capacity-Original_Data'!K$3:K$1699,MATCH(CHP_check_original_data!$I26,'PROTRA_capacity-Original_Data'!$F$3:$F$1699,0))
)))</f>
        <v>0.71774132439983884</v>
      </c>
      <c r="O26" s="16">
        <f>IF(AND(INDEX('PROTRA_capacity-Original_Data'!L$3:L$1699,MATCH(CHP_check_original_data!$H26,'PROTRA_capacity-Original_Data'!$F$3:$F$1699,0))&lt;&gt;0,INDEX('PROTRA_capacity-Original_Data'!L$3:L$1699,MATCH(CHP_check_original_data!$I26,'PROTRA_capacity-Original_Data'!$F$3:$F$1699,0))=0),"elec 0, heat not",
IF(AND(INDEX('PROTRA_capacity-Original_Data'!L$3:L$1699,MATCH(CHP_check_original_data!$I26,'PROTRA_capacity-Original_Data'!$F$3:$F$1699,0))&lt;&gt;0,INDEX('PROTRA_capacity-Original_Data'!L$3:L$1699,MATCH(CHP_check_original_data!$H26,'PROTRA_capacity-Original_Data'!$F$3:$F$1699,0))=0),"heat 0, elec not",
IF(AND(INDEX('PROTRA_capacity-Original_Data'!L$3:L$1699,MATCH(CHP_check_original_data!$I26,'PROTRA_capacity-Original_Data'!$F$3:$F$1699,0))=0,INDEX('PROTRA_capacity-Original_Data'!L$3:L$1699,MATCH(CHP_check_original_data!$H26,'PROTRA_capacity-Original_Data'!$F$3:$F$1699,0))=0),"",
INDEX('PROTRA_capacity-Original_Data'!L$3:L$1699,MATCH(CHP_check_original_data!$H26,'PROTRA_capacity-Original_Data'!$F$3:$F$1699,0))/INDEX('PROTRA_capacity-Original_Data'!L$3:L$1699,MATCH(CHP_check_original_data!$I26,'PROTRA_capacity-Original_Data'!$F$3:$F$1699,0))
)))</f>
        <v>0.63916308645136266</v>
      </c>
      <c r="P26" s="16">
        <f>IF(AND(INDEX('PROTRA_capacity-Original_Data'!M$3:M$1699,MATCH(CHP_check_original_data!$H26,'PROTRA_capacity-Original_Data'!$F$3:$F$1699,0))&lt;&gt;0,INDEX('PROTRA_capacity-Original_Data'!M$3:M$1699,MATCH(CHP_check_original_data!$I26,'PROTRA_capacity-Original_Data'!$F$3:$F$1699,0))=0),"elec 0, heat not",
IF(AND(INDEX('PROTRA_capacity-Original_Data'!M$3:M$1699,MATCH(CHP_check_original_data!$I26,'PROTRA_capacity-Original_Data'!$F$3:$F$1699,0))&lt;&gt;0,INDEX('PROTRA_capacity-Original_Data'!M$3:M$1699,MATCH(CHP_check_original_data!$H26,'PROTRA_capacity-Original_Data'!$F$3:$F$1699,0))=0),"heat 0, elec not",
IF(AND(INDEX('PROTRA_capacity-Original_Data'!M$3:M$1699,MATCH(CHP_check_original_data!$I26,'PROTRA_capacity-Original_Data'!$F$3:$F$1699,0))=0,INDEX('PROTRA_capacity-Original_Data'!M$3:M$1699,MATCH(CHP_check_original_data!$H26,'PROTRA_capacity-Original_Data'!$F$3:$F$1699,0))=0),"",
INDEX('PROTRA_capacity-Original_Data'!M$3:M$1699,MATCH(CHP_check_original_data!$H26,'PROTRA_capacity-Original_Data'!$F$3:$F$1699,0))/INDEX('PROTRA_capacity-Original_Data'!M$3:M$1699,MATCH(CHP_check_original_data!$I26,'PROTRA_capacity-Original_Data'!$F$3:$F$1699,0))
)))</f>
        <v>0.51096820720267888</v>
      </c>
      <c r="Q26" s="16">
        <f>IF(AND(INDEX('PROTRA_capacity-Original_Data'!N$3:N$1699,MATCH(CHP_check_original_data!$H26,'PROTRA_capacity-Original_Data'!$F$3:$F$1699,0))&lt;&gt;0,INDEX('PROTRA_capacity-Original_Data'!N$3:N$1699,MATCH(CHP_check_original_data!$I26,'PROTRA_capacity-Original_Data'!$F$3:$F$1699,0))=0),"elec 0, heat not",
IF(AND(INDEX('PROTRA_capacity-Original_Data'!N$3:N$1699,MATCH(CHP_check_original_data!$I26,'PROTRA_capacity-Original_Data'!$F$3:$F$1699,0))&lt;&gt;0,INDEX('PROTRA_capacity-Original_Data'!N$3:N$1699,MATCH(CHP_check_original_data!$H26,'PROTRA_capacity-Original_Data'!$F$3:$F$1699,0))=0),"heat 0, elec not",
IF(AND(INDEX('PROTRA_capacity-Original_Data'!N$3:N$1699,MATCH(CHP_check_original_data!$I26,'PROTRA_capacity-Original_Data'!$F$3:$F$1699,0))=0,INDEX('PROTRA_capacity-Original_Data'!N$3:N$1699,MATCH(CHP_check_original_data!$H26,'PROTRA_capacity-Original_Data'!$F$3:$F$1699,0))=0),"",
INDEX('PROTRA_capacity-Original_Data'!N$3:N$1699,MATCH(CHP_check_original_data!$H26,'PROTRA_capacity-Original_Data'!$F$3:$F$1699,0))/INDEX('PROTRA_capacity-Original_Data'!N$3:N$1699,MATCH(CHP_check_original_data!$I26,'PROTRA_capacity-Original_Data'!$F$3:$F$1699,0))
)))</f>
        <v>0.45559489853685115</v>
      </c>
      <c r="R26" s="16">
        <f>IF(AND(INDEX('PROTRA_capacity-Original_Data'!O$3:O$1699,MATCH(CHP_check_original_data!$H26,'PROTRA_capacity-Original_Data'!$F$3:$F$1699,0))&lt;&gt;0,INDEX('PROTRA_capacity-Original_Data'!O$3:O$1699,MATCH(CHP_check_original_data!$I26,'PROTRA_capacity-Original_Data'!$F$3:$F$1699,0))=0),"elec 0, heat not",
IF(AND(INDEX('PROTRA_capacity-Original_Data'!O$3:O$1699,MATCH(CHP_check_original_data!$I26,'PROTRA_capacity-Original_Data'!$F$3:$F$1699,0))&lt;&gt;0,INDEX('PROTRA_capacity-Original_Data'!O$3:O$1699,MATCH(CHP_check_original_data!$H26,'PROTRA_capacity-Original_Data'!$F$3:$F$1699,0))=0),"heat 0, elec not",
IF(AND(INDEX('PROTRA_capacity-Original_Data'!O$3:O$1699,MATCH(CHP_check_original_data!$I26,'PROTRA_capacity-Original_Data'!$F$3:$F$1699,0))=0,INDEX('PROTRA_capacity-Original_Data'!O$3:O$1699,MATCH(CHP_check_original_data!$H26,'PROTRA_capacity-Original_Data'!$F$3:$F$1699,0))=0),"",
INDEX('PROTRA_capacity-Original_Data'!O$3:O$1699,MATCH(CHP_check_original_data!$H26,'PROTRA_capacity-Original_Data'!$F$3:$F$1699,0))/INDEX('PROTRA_capacity-Original_Data'!O$3:O$1699,MATCH(CHP_check_original_data!$I26,'PROTRA_capacity-Original_Data'!$F$3:$F$1699,0))
)))</f>
        <v>0.43578884827497721</v>
      </c>
      <c r="S26" s="16">
        <f>IF(AND(INDEX('PROTRA_capacity-Original_Data'!P$3:P$1699,MATCH(CHP_check_original_data!$H26,'PROTRA_capacity-Original_Data'!$F$3:$F$1699,0))&lt;&gt;0,INDEX('PROTRA_capacity-Original_Data'!P$3:P$1699,MATCH(CHP_check_original_data!$I26,'PROTRA_capacity-Original_Data'!$F$3:$F$1699,0))=0),"elec 0, heat not",
IF(AND(INDEX('PROTRA_capacity-Original_Data'!P$3:P$1699,MATCH(CHP_check_original_data!$I26,'PROTRA_capacity-Original_Data'!$F$3:$F$1699,0))&lt;&gt;0,INDEX('PROTRA_capacity-Original_Data'!P$3:P$1699,MATCH(CHP_check_original_data!$H26,'PROTRA_capacity-Original_Data'!$F$3:$F$1699,0))=0),"heat 0, elec not",
IF(AND(INDEX('PROTRA_capacity-Original_Data'!P$3:P$1699,MATCH(CHP_check_original_data!$I26,'PROTRA_capacity-Original_Data'!$F$3:$F$1699,0))=0,INDEX('PROTRA_capacity-Original_Data'!P$3:P$1699,MATCH(CHP_check_original_data!$H26,'PROTRA_capacity-Original_Data'!$F$3:$F$1699,0))=0),"",
INDEX('PROTRA_capacity-Original_Data'!P$3:P$1699,MATCH(CHP_check_original_data!$H26,'PROTRA_capacity-Original_Data'!$F$3:$F$1699,0))/INDEX('PROTRA_capacity-Original_Data'!P$3:P$1699,MATCH(CHP_check_original_data!$I26,'PROTRA_capacity-Original_Data'!$F$3:$F$1699,0))
)))</f>
        <v>0.38543054508192642</v>
      </c>
      <c r="T26" s="16">
        <f>IF(AND(INDEX('PROTRA_capacity-Original_Data'!Q$3:Q$1699,MATCH(CHP_check_original_data!$H26,'PROTRA_capacity-Original_Data'!$F$3:$F$1699,0))&lt;&gt;0,INDEX('PROTRA_capacity-Original_Data'!Q$3:Q$1699,MATCH(CHP_check_original_data!$I26,'PROTRA_capacity-Original_Data'!$F$3:$F$1699,0))=0),"elec 0, heat not",
IF(AND(INDEX('PROTRA_capacity-Original_Data'!Q$3:Q$1699,MATCH(CHP_check_original_data!$I26,'PROTRA_capacity-Original_Data'!$F$3:$F$1699,0))&lt;&gt;0,INDEX('PROTRA_capacity-Original_Data'!Q$3:Q$1699,MATCH(CHP_check_original_data!$H26,'PROTRA_capacity-Original_Data'!$F$3:$F$1699,0))=0),"heat 0, elec not",
IF(AND(INDEX('PROTRA_capacity-Original_Data'!Q$3:Q$1699,MATCH(CHP_check_original_data!$I26,'PROTRA_capacity-Original_Data'!$F$3:$F$1699,0))=0,INDEX('PROTRA_capacity-Original_Data'!Q$3:Q$1699,MATCH(CHP_check_original_data!$H26,'PROTRA_capacity-Original_Data'!$F$3:$F$1699,0))=0),"",
INDEX('PROTRA_capacity-Original_Data'!Q$3:Q$1699,MATCH(CHP_check_original_data!$H26,'PROTRA_capacity-Original_Data'!$F$3:$F$1699,0))/INDEX('PROTRA_capacity-Original_Data'!Q$3:Q$1699,MATCH(CHP_check_original_data!$I26,'PROTRA_capacity-Original_Data'!$F$3:$F$1699,0))
)))</f>
        <v>0.41961412306618878</v>
      </c>
      <c r="U26" s="16">
        <f>IF(AND(INDEX('PROTRA_capacity-Original_Data'!R$3:R$1699,MATCH(CHP_check_original_data!$H26,'PROTRA_capacity-Original_Data'!$F$3:$F$1699,0))&lt;&gt;0,INDEX('PROTRA_capacity-Original_Data'!R$3:R$1699,MATCH(CHP_check_original_data!$I26,'PROTRA_capacity-Original_Data'!$F$3:$F$1699,0))=0),"elec 0, heat not",
IF(AND(INDEX('PROTRA_capacity-Original_Data'!R$3:R$1699,MATCH(CHP_check_original_data!$I26,'PROTRA_capacity-Original_Data'!$F$3:$F$1699,0))&lt;&gt;0,INDEX('PROTRA_capacity-Original_Data'!R$3:R$1699,MATCH(CHP_check_original_data!$H26,'PROTRA_capacity-Original_Data'!$F$3:$F$1699,0))=0),"heat 0, elec not",
IF(AND(INDEX('PROTRA_capacity-Original_Data'!R$3:R$1699,MATCH(CHP_check_original_data!$I26,'PROTRA_capacity-Original_Data'!$F$3:$F$1699,0))=0,INDEX('PROTRA_capacity-Original_Data'!R$3:R$1699,MATCH(CHP_check_original_data!$H26,'PROTRA_capacity-Original_Data'!$F$3:$F$1699,0))=0),"",
INDEX('PROTRA_capacity-Original_Data'!R$3:R$1699,MATCH(CHP_check_original_data!$H26,'PROTRA_capacity-Original_Data'!$F$3:$F$1699,0))/INDEX('PROTRA_capacity-Original_Data'!R$3:R$1699,MATCH(CHP_check_original_data!$I26,'PROTRA_capacity-Original_Data'!$F$3:$F$1699,0))
)))</f>
        <v>0.40405588889373961</v>
      </c>
      <c r="V26" s="16">
        <f>IF(AND(INDEX('PROTRA_capacity-Original_Data'!S$3:S$1699,MATCH(CHP_check_original_data!$H26,'PROTRA_capacity-Original_Data'!$F$3:$F$1699,0))&lt;&gt;0,INDEX('PROTRA_capacity-Original_Data'!S$3:S$1699,MATCH(CHP_check_original_data!$I26,'PROTRA_capacity-Original_Data'!$F$3:$F$1699,0))=0),"elec 0, heat not",
IF(AND(INDEX('PROTRA_capacity-Original_Data'!S$3:S$1699,MATCH(CHP_check_original_data!$I26,'PROTRA_capacity-Original_Data'!$F$3:$F$1699,0))&lt;&gt;0,INDEX('PROTRA_capacity-Original_Data'!S$3:S$1699,MATCH(CHP_check_original_data!$H26,'PROTRA_capacity-Original_Data'!$F$3:$F$1699,0))=0),"heat 0, elec not",
IF(AND(INDEX('PROTRA_capacity-Original_Data'!S$3:S$1699,MATCH(CHP_check_original_data!$I26,'PROTRA_capacity-Original_Data'!$F$3:$F$1699,0))=0,INDEX('PROTRA_capacity-Original_Data'!S$3:S$1699,MATCH(CHP_check_original_data!$H26,'PROTRA_capacity-Original_Data'!$F$3:$F$1699,0))=0),"",
INDEX('PROTRA_capacity-Original_Data'!S$3:S$1699,MATCH(CHP_check_original_data!$H26,'PROTRA_capacity-Original_Data'!$F$3:$F$1699,0))/INDEX('PROTRA_capacity-Original_Data'!S$3:S$1699,MATCH(CHP_check_original_data!$I26,'PROTRA_capacity-Original_Data'!$F$3:$F$1699,0))
)))</f>
        <v>0.43439935261008567</v>
      </c>
      <c r="W26" s="16">
        <f>IF(AND(INDEX('PROTRA_capacity-Original_Data'!T$3:T$1699,MATCH(CHP_check_original_data!$H26,'PROTRA_capacity-Original_Data'!$F$3:$F$1699,0))&lt;&gt;0,INDEX('PROTRA_capacity-Original_Data'!T$3:T$1699,MATCH(CHP_check_original_data!$I26,'PROTRA_capacity-Original_Data'!$F$3:$F$1699,0))=0),"elec 0, heat not",
IF(AND(INDEX('PROTRA_capacity-Original_Data'!T$3:T$1699,MATCH(CHP_check_original_data!$I26,'PROTRA_capacity-Original_Data'!$F$3:$F$1699,0))&lt;&gt;0,INDEX('PROTRA_capacity-Original_Data'!T$3:T$1699,MATCH(CHP_check_original_data!$H26,'PROTRA_capacity-Original_Data'!$F$3:$F$1699,0))=0),"heat 0, elec not",
IF(AND(INDEX('PROTRA_capacity-Original_Data'!T$3:T$1699,MATCH(CHP_check_original_data!$I26,'PROTRA_capacity-Original_Data'!$F$3:$F$1699,0))=0,INDEX('PROTRA_capacity-Original_Data'!T$3:T$1699,MATCH(CHP_check_original_data!$H26,'PROTRA_capacity-Original_Data'!$F$3:$F$1699,0))=0),"",
INDEX('PROTRA_capacity-Original_Data'!T$3:T$1699,MATCH(CHP_check_original_data!$H26,'PROTRA_capacity-Original_Data'!$F$3:$F$1699,0))/INDEX('PROTRA_capacity-Original_Data'!T$3:T$1699,MATCH(CHP_check_original_data!$I26,'PROTRA_capacity-Original_Data'!$F$3:$F$1699,0))
)))</f>
        <v>0.37964112477768969</v>
      </c>
      <c r="X26" s="16">
        <f>IF(AND(INDEX('PROTRA_capacity-Original_Data'!U$3:U$1699,MATCH(CHP_check_original_data!$H26,'PROTRA_capacity-Original_Data'!$F$3:$F$1699,0))&lt;&gt;0,INDEX('PROTRA_capacity-Original_Data'!U$3:U$1699,MATCH(CHP_check_original_data!$I26,'PROTRA_capacity-Original_Data'!$F$3:$F$1699,0))=0),"elec 0, heat not",
IF(AND(INDEX('PROTRA_capacity-Original_Data'!U$3:U$1699,MATCH(CHP_check_original_data!$I26,'PROTRA_capacity-Original_Data'!$F$3:$F$1699,0))&lt;&gt;0,INDEX('PROTRA_capacity-Original_Data'!U$3:U$1699,MATCH(CHP_check_original_data!$H26,'PROTRA_capacity-Original_Data'!$F$3:$F$1699,0))=0),"heat 0, elec not",
IF(AND(INDEX('PROTRA_capacity-Original_Data'!U$3:U$1699,MATCH(CHP_check_original_data!$I26,'PROTRA_capacity-Original_Data'!$F$3:$F$1699,0))=0,INDEX('PROTRA_capacity-Original_Data'!U$3:U$1699,MATCH(CHP_check_original_data!$H26,'PROTRA_capacity-Original_Data'!$F$3:$F$1699,0))=0),"",
INDEX('PROTRA_capacity-Original_Data'!U$3:U$1699,MATCH(CHP_check_original_data!$H26,'PROTRA_capacity-Original_Data'!$F$3:$F$1699,0))/INDEX('PROTRA_capacity-Original_Data'!U$3:U$1699,MATCH(CHP_check_original_data!$I26,'PROTRA_capacity-Original_Data'!$F$3:$F$1699,0))
)))</f>
        <v>0.33300991317924061</v>
      </c>
      <c r="Y26" s="16">
        <f>IF(AND(INDEX('PROTRA_capacity-Original_Data'!V$3:V$1699,MATCH(CHP_check_original_data!$H26,'PROTRA_capacity-Original_Data'!$F$3:$F$1699,0))&lt;&gt;0,INDEX('PROTRA_capacity-Original_Data'!V$3:V$1699,MATCH(CHP_check_original_data!$I26,'PROTRA_capacity-Original_Data'!$F$3:$F$1699,0))=0),"elec 0, heat not",
IF(AND(INDEX('PROTRA_capacity-Original_Data'!V$3:V$1699,MATCH(CHP_check_original_data!$I26,'PROTRA_capacity-Original_Data'!$F$3:$F$1699,0))&lt;&gt;0,INDEX('PROTRA_capacity-Original_Data'!V$3:V$1699,MATCH(CHP_check_original_data!$H26,'PROTRA_capacity-Original_Data'!$F$3:$F$1699,0))=0),"heat 0, elec not",
IF(AND(INDEX('PROTRA_capacity-Original_Data'!V$3:V$1699,MATCH(CHP_check_original_data!$I26,'PROTRA_capacity-Original_Data'!$F$3:$F$1699,0))=0,INDEX('PROTRA_capacity-Original_Data'!V$3:V$1699,MATCH(CHP_check_original_data!$H26,'PROTRA_capacity-Original_Data'!$F$3:$F$1699,0))=0),"",
INDEX('PROTRA_capacity-Original_Data'!V$3:V$1699,MATCH(CHP_check_original_data!$H26,'PROTRA_capacity-Original_Data'!$F$3:$F$1699,0))/INDEX('PROTRA_capacity-Original_Data'!V$3:V$1699,MATCH(CHP_check_original_data!$I26,'PROTRA_capacity-Original_Data'!$F$3:$F$1699,0))
)))</f>
        <v>0.30356603670395144</v>
      </c>
    </row>
    <row r="27" spans="1:25" x14ac:dyDescent="0.35">
      <c r="A27" t="s">
        <v>69</v>
      </c>
      <c r="B27" t="s">
        <v>41</v>
      </c>
      <c r="C27" t="str">
        <f t="shared" si="0"/>
        <v>EU27_TO_heat</v>
      </c>
      <c r="D27" t="str">
        <f t="shared" si="1"/>
        <v>PROTRA_CHP_HP_I</v>
      </c>
      <c r="E27" t="s">
        <v>4</v>
      </c>
      <c r="F27" t="str">
        <f t="shared" si="2"/>
        <v>CHP</v>
      </c>
      <c r="G27" t="str">
        <f t="shared" si="3"/>
        <v>CCS</v>
      </c>
      <c r="H27" t="str">
        <f t="shared" si="4"/>
        <v>EU27TO_heatPROTRA_CHP_liquid_fuels_CCS</v>
      </c>
      <c r="I27" t="str">
        <f t="shared" si="5"/>
        <v>EU27TO_elecPROTRA_CHP_liquid_fuels_CCS</v>
      </c>
      <c r="J27" s="16" t="str">
        <f>IF(AND(INDEX('PROTRA_capacity-Original_Data'!G$3:G$1699,MATCH(CHP_check_original_data!$H27,'PROTRA_capacity-Original_Data'!$F$3:$F$1699,0))&lt;&gt;0,INDEX('PROTRA_capacity-Original_Data'!G$3:G$1699,MATCH(CHP_check_original_data!$I27,'PROTRA_capacity-Original_Data'!$F$3:$F$1699,0))=0),"elec 0, heat not",
IF(AND(INDEX('PROTRA_capacity-Original_Data'!G$3:G$1699,MATCH(CHP_check_original_data!$I27,'PROTRA_capacity-Original_Data'!$F$3:$F$1699,0))&lt;&gt;0,INDEX('PROTRA_capacity-Original_Data'!G$3:G$1699,MATCH(CHP_check_original_data!$H27,'PROTRA_capacity-Original_Data'!$F$3:$F$1699,0))=0),"heat 0, elec not",
IF(AND(INDEX('PROTRA_capacity-Original_Data'!G$3:G$1699,MATCH(CHP_check_original_data!$I27,'PROTRA_capacity-Original_Data'!$F$3:$F$1699,0))=0,INDEX('PROTRA_capacity-Original_Data'!G$3:G$1699,MATCH(CHP_check_original_data!$H27,'PROTRA_capacity-Original_Data'!$F$3:$F$1699,0))=0),"",
INDEX('PROTRA_capacity-Original_Data'!G$3:G$1699,MATCH(CHP_check_original_data!$H27,'PROTRA_capacity-Original_Data'!$F$3:$F$1699,0))/INDEX('PROTRA_capacity-Original_Data'!G$3:G$1699,MATCH(CHP_check_original_data!$I27,'PROTRA_capacity-Original_Data'!$F$3:$F$1699,0))
)))</f>
        <v/>
      </c>
      <c r="K27" s="16" t="str">
        <f>IF(AND(INDEX('PROTRA_capacity-Original_Data'!H$3:H$1699,MATCH(CHP_check_original_data!$H27,'PROTRA_capacity-Original_Data'!$F$3:$F$1699,0))&lt;&gt;0,INDEX('PROTRA_capacity-Original_Data'!H$3:H$1699,MATCH(CHP_check_original_data!$I27,'PROTRA_capacity-Original_Data'!$F$3:$F$1699,0))=0),"elec 0, heat not",
IF(AND(INDEX('PROTRA_capacity-Original_Data'!H$3:H$1699,MATCH(CHP_check_original_data!$I27,'PROTRA_capacity-Original_Data'!$F$3:$F$1699,0))&lt;&gt;0,INDEX('PROTRA_capacity-Original_Data'!H$3:H$1699,MATCH(CHP_check_original_data!$H27,'PROTRA_capacity-Original_Data'!$F$3:$F$1699,0))=0),"heat 0, elec not",
IF(AND(INDEX('PROTRA_capacity-Original_Data'!H$3:H$1699,MATCH(CHP_check_original_data!$I27,'PROTRA_capacity-Original_Data'!$F$3:$F$1699,0))=0,INDEX('PROTRA_capacity-Original_Data'!H$3:H$1699,MATCH(CHP_check_original_data!$H27,'PROTRA_capacity-Original_Data'!$F$3:$F$1699,0))=0),"",
INDEX('PROTRA_capacity-Original_Data'!H$3:H$1699,MATCH(CHP_check_original_data!$H27,'PROTRA_capacity-Original_Data'!$F$3:$F$1699,0))/INDEX('PROTRA_capacity-Original_Data'!H$3:H$1699,MATCH(CHP_check_original_data!$I27,'PROTRA_capacity-Original_Data'!$F$3:$F$1699,0))
)))</f>
        <v/>
      </c>
      <c r="L27" s="16" t="str">
        <f>IF(AND(INDEX('PROTRA_capacity-Original_Data'!I$3:I$1699,MATCH(CHP_check_original_data!$H27,'PROTRA_capacity-Original_Data'!$F$3:$F$1699,0))&lt;&gt;0,INDEX('PROTRA_capacity-Original_Data'!I$3:I$1699,MATCH(CHP_check_original_data!$I27,'PROTRA_capacity-Original_Data'!$F$3:$F$1699,0))=0),"elec 0, heat not",
IF(AND(INDEX('PROTRA_capacity-Original_Data'!I$3:I$1699,MATCH(CHP_check_original_data!$I27,'PROTRA_capacity-Original_Data'!$F$3:$F$1699,0))&lt;&gt;0,INDEX('PROTRA_capacity-Original_Data'!I$3:I$1699,MATCH(CHP_check_original_data!$H27,'PROTRA_capacity-Original_Data'!$F$3:$F$1699,0))=0),"heat 0, elec not",
IF(AND(INDEX('PROTRA_capacity-Original_Data'!I$3:I$1699,MATCH(CHP_check_original_data!$I27,'PROTRA_capacity-Original_Data'!$F$3:$F$1699,0))=0,INDEX('PROTRA_capacity-Original_Data'!I$3:I$1699,MATCH(CHP_check_original_data!$H27,'PROTRA_capacity-Original_Data'!$F$3:$F$1699,0))=0),"",
INDEX('PROTRA_capacity-Original_Data'!I$3:I$1699,MATCH(CHP_check_original_data!$H27,'PROTRA_capacity-Original_Data'!$F$3:$F$1699,0))/INDEX('PROTRA_capacity-Original_Data'!I$3:I$1699,MATCH(CHP_check_original_data!$I27,'PROTRA_capacity-Original_Data'!$F$3:$F$1699,0))
)))</f>
        <v/>
      </c>
      <c r="M27" s="16" t="str">
        <f>IF(AND(INDEX('PROTRA_capacity-Original_Data'!J$3:J$1699,MATCH(CHP_check_original_data!$H27,'PROTRA_capacity-Original_Data'!$F$3:$F$1699,0))&lt;&gt;0,INDEX('PROTRA_capacity-Original_Data'!J$3:J$1699,MATCH(CHP_check_original_data!$I27,'PROTRA_capacity-Original_Data'!$F$3:$F$1699,0))=0),"elec 0, heat not",
IF(AND(INDEX('PROTRA_capacity-Original_Data'!J$3:J$1699,MATCH(CHP_check_original_data!$I27,'PROTRA_capacity-Original_Data'!$F$3:$F$1699,0))&lt;&gt;0,INDEX('PROTRA_capacity-Original_Data'!J$3:J$1699,MATCH(CHP_check_original_data!$H27,'PROTRA_capacity-Original_Data'!$F$3:$F$1699,0))=0),"heat 0, elec not",
IF(AND(INDEX('PROTRA_capacity-Original_Data'!J$3:J$1699,MATCH(CHP_check_original_data!$I27,'PROTRA_capacity-Original_Data'!$F$3:$F$1699,0))=0,INDEX('PROTRA_capacity-Original_Data'!J$3:J$1699,MATCH(CHP_check_original_data!$H27,'PROTRA_capacity-Original_Data'!$F$3:$F$1699,0))=0),"",
INDEX('PROTRA_capacity-Original_Data'!J$3:J$1699,MATCH(CHP_check_original_data!$H27,'PROTRA_capacity-Original_Data'!$F$3:$F$1699,0))/INDEX('PROTRA_capacity-Original_Data'!J$3:J$1699,MATCH(CHP_check_original_data!$I27,'PROTRA_capacity-Original_Data'!$F$3:$F$1699,0))
)))</f>
        <v/>
      </c>
      <c r="N27" s="16" t="str">
        <f>IF(AND(INDEX('PROTRA_capacity-Original_Data'!K$3:K$1699,MATCH(CHP_check_original_data!$H27,'PROTRA_capacity-Original_Data'!$F$3:$F$1699,0))&lt;&gt;0,INDEX('PROTRA_capacity-Original_Data'!K$3:K$1699,MATCH(CHP_check_original_data!$I27,'PROTRA_capacity-Original_Data'!$F$3:$F$1699,0))=0),"elec 0, heat not",
IF(AND(INDEX('PROTRA_capacity-Original_Data'!K$3:K$1699,MATCH(CHP_check_original_data!$I27,'PROTRA_capacity-Original_Data'!$F$3:$F$1699,0))&lt;&gt;0,INDEX('PROTRA_capacity-Original_Data'!K$3:K$1699,MATCH(CHP_check_original_data!$H27,'PROTRA_capacity-Original_Data'!$F$3:$F$1699,0))=0),"heat 0, elec not",
IF(AND(INDEX('PROTRA_capacity-Original_Data'!K$3:K$1699,MATCH(CHP_check_original_data!$I27,'PROTRA_capacity-Original_Data'!$F$3:$F$1699,0))=0,INDEX('PROTRA_capacity-Original_Data'!K$3:K$1699,MATCH(CHP_check_original_data!$H27,'PROTRA_capacity-Original_Data'!$F$3:$F$1699,0))=0),"",
INDEX('PROTRA_capacity-Original_Data'!K$3:K$1699,MATCH(CHP_check_original_data!$H27,'PROTRA_capacity-Original_Data'!$F$3:$F$1699,0))/INDEX('PROTRA_capacity-Original_Data'!K$3:K$1699,MATCH(CHP_check_original_data!$I27,'PROTRA_capacity-Original_Data'!$F$3:$F$1699,0))
)))</f>
        <v/>
      </c>
      <c r="O27" s="16" t="str">
        <f>IF(AND(INDEX('PROTRA_capacity-Original_Data'!L$3:L$1699,MATCH(CHP_check_original_data!$H27,'PROTRA_capacity-Original_Data'!$F$3:$F$1699,0))&lt;&gt;0,INDEX('PROTRA_capacity-Original_Data'!L$3:L$1699,MATCH(CHP_check_original_data!$I27,'PROTRA_capacity-Original_Data'!$F$3:$F$1699,0))=0),"elec 0, heat not",
IF(AND(INDEX('PROTRA_capacity-Original_Data'!L$3:L$1699,MATCH(CHP_check_original_data!$I27,'PROTRA_capacity-Original_Data'!$F$3:$F$1699,0))&lt;&gt;0,INDEX('PROTRA_capacity-Original_Data'!L$3:L$1699,MATCH(CHP_check_original_data!$H27,'PROTRA_capacity-Original_Data'!$F$3:$F$1699,0))=0),"heat 0, elec not",
IF(AND(INDEX('PROTRA_capacity-Original_Data'!L$3:L$1699,MATCH(CHP_check_original_data!$I27,'PROTRA_capacity-Original_Data'!$F$3:$F$1699,0))=0,INDEX('PROTRA_capacity-Original_Data'!L$3:L$1699,MATCH(CHP_check_original_data!$H27,'PROTRA_capacity-Original_Data'!$F$3:$F$1699,0))=0),"",
INDEX('PROTRA_capacity-Original_Data'!L$3:L$1699,MATCH(CHP_check_original_data!$H27,'PROTRA_capacity-Original_Data'!$F$3:$F$1699,0))/INDEX('PROTRA_capacity-Original_Data'!L$3:L$1699,MATCH(CHP_check_original_data!$I27,'PROTRA_capacity-Original_Data'!$F$3:$F$1699,0))
)))</f>
        <v/>
      </c>
      <c r="P27" s="16" t="str">
        <f>IF(AND(INDEX('PROTRA_capacity-Original_Data'!M$3:M$1699,MATCH(CHP_check_original_data!$H27,'PROTRA_capacity-Original_Data'!$F$3:$F$1699,0))&lt;&gt;0,INDEX('PROTRA_capacity-Original_Data'!M$3:M$1699,MATCH(CHP_check_original_data!$I27,'PROTRA_capacity-Original_Data'!$F$3:$F$1699,0))=0),"elec 0, heat not",
IF(AND(INDEX('PROTRA_capacity-Original_Data'!M$3:M$1699,MATCH(CHP_check_original_data!$I27,'PROTRA_capacity-Original_Data'!$F$3:$F$1699,0))&lt;&gt;0,INDEX('PROTRA_capacity-Original_Data'!M$3:M$1699,MATCH(CHP_check_original_data!$H27,'PROTRA_capacity-Original_Data'!$F$3:$F$1699,0))=0),"heat 0, elec not",
IF(AND(INDEX('PROTRA_capacity-Original_Data'!M$3:M$1699,MATCH(CHP_check_original_data!$I27,'PROTRA_capacity-Original_Data'!$F$3:$F$1699,0))=0,INDEX('PROTRA_capacity-Original_Data'!M$3:M$1699,MATCH(CHP_check_original_data!$H27,'PROTRA_capacity-Original_Data'!$F$3:$F$1699,0))=0),"",
INDEX('PROTRA_capacity-Original_Data'!M$3:M$1699,MATCH(CHP_check_original_data!$H27,'PROTRA_capacity-Original_Data'!$F$3:$F$1699,0))/INDEX('PROTRA_capacity-Original_Data'!M$3:M$1699,MATCH(CHP_check_original_data!$I27,'PROTRA_capacity-Original_Data'!$F$3:$F$1699,0))
)))</f>
        <v/>
      </c>
      <c r="Q27" s="16" t="str">
        <f>IF(AND(INDEX('PROTRA_capacity-Original_Data'!N$3:N$1699,MATCH(CHP_check_original_data!$H27,'PROTRA_capacity-Original_Data'!$F$3:$F$1699,0))&lt;&gt;0,INDEX('PROTRA_capacity-Original_Data'!N$3:N$1699,MATCH(CHP_check_original_data!$I27,'PROTRA_capacity-Original_Data'!$F$3:$F$1699,0))=0),"elec 0, heat not",
IF(AND(INDEX('PROTRA_capacity-Original_Data'!N$3:N$1699,MATCH(CHP_check_original_data!$I27,'PROTRA_capacity-Original_Data'!$F$3:$F$1699,0))&lt;&gt;0,INDEX('PROTRA_capacity-Original_Data'!N$3:N$1699,MATCH(CHP_check_original_data!$H27,'PROTRA_capacity-Original_Data'!$F$3:$F$1699,0))=0),"heat 0, elec not",
IF(AND(INDEX('PROTRA_capacity-Original_Data'!N$3:N$1699,MATCH(CHP_check_original_data!$I27,'PROTRA_capacity-Original_Data'!$F$3:$F$1699,0))=0,INDEX('PROTRA_capacity-Original_Data'!N$3:N$1699,MATCH(CHP_check_original_data!$H27,'PROTRA_capacity-Original_Data'!$F$3:$F$1699,0))=0),"",
INDEX('PROTRA_capacity-Original_Data'!N$3:N$1699,MATCH(CHP_check_original_data!$H27,'PROTRA_capacity-Original_Data'!$F$3:$F$1699,0))/INDEX('PROTRA_capacity-Original_Data'!N$3:N$1699,MATCH(CHP_check_original_data!$I27,'PROTRA_capacity-Original_Data'!$F$3:$F$1699,0))
)))</f>
        <v/>
      </c>
      <c r="R27" s="16" t="str">
        <f>IF(AND(INDEX('PROTRA_capacity-Original_Data'!O$3:O$1699,MATCH(CHP_check_original_data!$H27,'PROTRA_capacity-Original_Data'!$F$3:$F$1699,0))&lt;&gt;0,INDEX('PROTRA_capacity-Original_Data'!O$3:O$1699,MATCH(CHP_check_original_data!$I27,'PROTRA_capacity-Original_Data'!$F$3:$F$1699,0))=0),"elec 0, heat not",
IF(AND(INDEX('PROTRA_capacity-Original_Data'!O$3:O$1699,MATCH(CHP_check_original_data!$I27,'PROTRA_capacity-Original_Data'!$F$3:$F$1699,0))&lt;&gt;0,INDEX('PROTRA_capacity-Original_Data'!O$3:O$1699,MATCH(CHP_check_original_data!$H27,'PROTRA_capacity-Original_Data'!$F$3:$F$1699,0))=0),"heat 0, elec not",
IF(AND(INDEX('PROTRA_capacity-Original_Data'!O$3:O$1699,MATCH(CHP_check_original_data!$I27,'PROTRA_capacity-Original_Data'!$F$3:$F$1699,0))=0,INDEX('PROTRA_capacity-Original_Data'!O$3:O$1699,MATCH(CHP_check_original_data!$H27,'PROTRA_capacity-Original_Data'!$F$3:$F$1699,0))=0),"",
INDEX('PROTRA_capacity-Original_Data'!O$3:O$1699,MATCH(CHP_check_original_data!$H27,'PROTRA_capacity-Original_Data'!$F$3:$F$1699,0))/INDEX('PROTRA_capacity-Original_Data'!O$3:O$1699,MATCH(CHP_check_original_data!$I27,'PROTRA_capacity-Original_Data'!$F$3:$F$1699,0))
)))</f>
        <v/>
      </c>
      <c r="S27" s="16" t="str">
        <f>IF(AND(INDEX('PROTRA_capacity-Original_Data'!P$3:P$1699,MATCH(CHP_check_original_data!$H27,'PROTRA_capacity-Original_Data'!$F$3:$F$1699,0))&lt;&gt;0,INDEX('PROTRA_capacity-Original_Data'!P$3:P$1699,MATCH(CHP_check_original_data!$I27,'PROTRA_capacity-Original_Data'!$F$3:$F$1699,0))=0),"elec 0, heat not",
IF(AND(INDEX('PROTRA_capacity-Original_Data'!P$3:P$1699,MATCH(CHP_check_original_data!$I27,'PROTRA_capacity-Original_Data'!$F$3:$F$1699,0))&lt;&gt;0,INDEX('PROTRA_capacity-Original_Data'!P$3:P$1699,MATCH(CHP_check_original_data!$H27,'PROTRA_capacity-Original_Data'!$F$3:$F$1699,0))=0),"heat 0, elec not",
IF(AND(INDEX('PROTRA_capacity-Original_Data'!P$3:P$1699,MATCH(CHP_check_original_data!$I27,'PROTRA_capacity-Original_Data'!$F$3:$F$1699,0))=0,INDEX('PROTRA_capacity-Original_Data'!P$3:P$1699,MATCH(CHP_check_original_data!$H27,'PROTRA_capacity-Original_Data'!$F$3:$F$1699,0))=0),"",
INDEX('PROTRA_capacity-Original_Data'!P$3:P$1699,MATCH(CHP_check_original_data!$H27,'PROTRA_capacity-Original_Data'!$F$3:$F$1699,0))/INDEX('PROTRA_capacity-Original_Data'!P$3:P$1699,MATCH(CHP_check_original_data!$I27,'PROTRA_capacity-Original_Data'!$F$3:$F$1699,0))
)))</f>
        <v/>
      </c>
      <c r="T27" s="16" t="str">
        <f>IF(AND(INDEX('PROTRA_capacity-Original_Data'!Q$3:Q$1699,MATCH(CHP_check_original_data!$H27,'PROTRA_capacity-Original_Data'!$F$3:$F$1699,0))&lt;&gt;0,INDEX('PROTRA_capacity-Original_Data'!Q$3:Q$1699,MATCH(CHP_check_original_data!$I27,'PROTRA_capacity-Original_Data'!$F$3:$F$1699,0))=0),"elec 0, heat not",
IF(AND(INDEX('PROTRA_capacity-Original_Data'!Q$3:Q$1699,MATCH(CHP_check_original_data!$I27,'PROTRA_capacity-Original_Data'!$F$3:$F$1699,0))&lt;&gt;0,INDEX('PROTRA_capacity-Original_Data'!Q$3:Q$1699,MATCH(CHP_check_original_data!$H27,'PROTRA_capacity-Original_Data'!$F$3:$F$1699,0))=0),"heat 0, elec not",
IF(AND(INDEX('PROTRA_capacity-Original_Data'!Q$3:Q$1699,MATCH(CHP_check_original_data!$I27,'PROTRA_capacity-Original_Data'!$F$3:$F$1699,0))=0,INDEX('PROTRA_capacity-Original_Data'!Q$3:Q$1699,MATCH(CHP_check_original_data!$H27,'PROTRA_capacity-Original_Data'!$F$3:$F$1699,0))=0),"",
INDEX('PROTRA_capacity-Original_Data'!Q$3:Q$1699,MATCH(CHP_check_original_data!$H27,'PROTRA_capacity-Original_Data'!$F$3:$F$1699,0))/INDEX('PROTRA_capacity-Original_Data'!Q$3:Q$1699,MATCH(CHP_check_original_data!$I27,'PROTRA_capacity-Original_Data'!$F$3:$F$1699,0))
)))</f>
        <v/>
      </c>
      <c r="U27" s="16" t="str">
        <f>IF(AND(INDEX('PROTRA_capacity-Original_Data'!R$3:R$1699,MATCH(CHP_check_original_data!$H27,'PROTRA_capacity-Original_Data'!$F$3:$F$1699,0))&lt;&gt;0,INDEX('PROTRA_capacity-Original_Data'!R$3:R$1699,MATCH(CHP_check_original_data!$I27,'PROTRA_capacity-Original_Data'!$F$3:$F$1699,0))=0),"elec 0, heat not",
IF(AND(INDEX('PROTRA_capacity-Original_Data'!R$3:R$1699,MATCH(CHP_check_original_data!$I27,'PROTRA_capacity-Original_Data'!$F$3:$F$1699,0))&lt;&gt;0,INDEX('PROTRA_capacity-Original_Data'!R$3:R$1699,MATCH(CHP_check_original_data!$H27,'PROTRA_capacity-Original_Data'!$F$3:$F$1699,0))=0),"heat 0, elec not",
IF(AND(INDEX('PROTRA_capacity-Original_Data'!R$3:R$1699,MATCH(CHP_check_original_data!$I27,'PROTRA_capacity-Original_Data'!$F$3:$F$1699,0))=0,INDEX('PROTRA_capacity-Original_Data'!R$3:R$1699,MATCH(CHP_check_original_data!$H27,'PROTRA_capacity-Original_Data'!$F$3:$F$1699,0))=0),"",
INDEX('PROTRA_capacity-Original_Data'!R$3:R$1699,MATCH(CHP_check_original_data!$H27,'PROTRA_capacity-Original_Data'!$F$3:$F$1699,0))/INDEX('PROTRA_capacity-Original_Data'!R$3:R$1699,MATCH(CHP_check_original_data!$I27,'PROTRA_capacity-Original_Data'!$F$3:$F$1699,0))
)))</f>
        <v/>
      </c>
      <c r="V27" s="16" t="str">
        <f>IF(AND(INDEX('PROTRA_capacity-Original_Data'!S$3:S$1699,MATCH(CHP_check_original_data!$H27,'PROTRA_capacity-Original_Data'!$F$3:$F$1699,0))&lt;&gt;0,INDEX('PROTRA_capacity-Original_Data'!S$3:S$1699,MATCH(CHP_check_original_data!$I27,'PROTRA_capacity-Original_Data'!$F$3:$F$1699,0))=0),"elec 0, heat not",
IF(AND(INDEX('PROTRA_capacity-Original_Data'!S$3:S$1699,MATCH(CHP_check_original_data!$I27,'PROTRA_capacity-Original_Data'!$F$3:$F$1699,0))&lt;&gt;0,INDEX('PROTRA_capacity-Original_Data'!S$3:S$1699,MATCH(CHP_check_original_data!$H27,'PROTRA_capacity-Original_Data'!$F$3:$F$1699,0))=0),"heat 0, elec not",
IF(AND(INDEX('PROTRA_capacity-Original_Data'!S$3:S$1699,MATCH(CHP_check_original_data!$I27,'PROTRA_capacity-Original_Data'!$F$3:$F$1699,0))=0,INDEX('PROTRA_capacity-Original_Data'!S$3:S$1699,MATCH(CHP_check_original_data!$H27,'PROTRA_capacity-Original_Data'!$F$3:$F$1699,0))=0),"",
INDEX('PROTRA_capacity-Original_Data'!S$3:S$1699,MATCH(CHP_check_original_data!$H27,'PROTRA_capacity-Original_Data'!$F$3:$F$1699,0))/INDEX('PROTRA_capacity-Original_Data'!S$3:S$1699,MATCH(CHP_check_original_data!$I27,'PROTRA_capacity-Original_Data'!$F$3:$F$1699,0))
)))</f>
        <v/>
      </c>
      <c r="W27" s="16" t="str">
        <f>IF(AND(INDEX('PROTRA_capacity-Original_Data'!T$3:T$1699,MATCH(CHP_check_original_data!$H27,'PROTRA_capacity-Original_Data'!$F$3:$F$1699,0))&lt;&gt;0,INDEX('PROTRA_capacity-Original_Data'!T$3:T$1699,MATCH(CHP_check_original_data!$I27,'PROTRA_capacity-Original_Data'!$F$3:$F$1699,0))=0),"elec 0, heat not",
IF(AND(INDEX('PROTRA_capacity-Original_Data'!T$3:T$1699,MATCH(CHP_check_original_data!$I27,'PROTRA_capacity-Original_Data'!$F$3:$F$1699,0))&lt;&gt;0,INDEX('PROTRA_capacity-Original_Data'!T$3:T$1699,MATCH(CHP_check_original_data!$H27,'PROTRA_capacity-Original_Data'!$F$3:$F$1699,0))=0),"heat 0, elec not",
IF(AND(INDEX('PROTRA_capacity-Original_Data'!T$3:T$1699,MATCH(CHP_check_original_data!$I27,'PROTRA_capacity-Original_Data'!$F$3:$F$1699,0))=0,INDEX('PROTRA_capacity-Original_Data'!T$3:T$1699,MATCH(CHP_check_original_data!$H27,'PROTRA_capacity-Original_Data'!$F$3:$F$1699,0))=0),"",
INDEX('PROTRA_capacity-Original_Data'!T$3:T$1699,MATCH(CHP_check_original_data!$H27,'PROTRA_capacity-Original_Data'!$F$3:$F$1699,0))/INDEX('PROTRA_capacity-Original_Data'!T$3:T$1699,MATCH(CHP_check_original_data!$I27,'PROTRA_capacity-Original_Data'!$F$3:$F$1699,0))
)))</f>
        <v/>
      </c>
      <c r="X27" s="16" t="str">
        <f>IF(AND(INDEX('PROTRA_capacity-Original_Data'!U$3:U$1699,MATCH(CHP_check_original_data!$H27,'PROTRA_capacity-Original_Data'!$F$3:$F$1699,0))&lt;&gt;0,INDEX('PROTRA_capacity-Original_Data'!U$3:U$1699,MATCH(CHP_check_original_data!$I27,'PROTRA_capacity-Original_Data'!$F$3:$F$1699,0))=0),"elec 0, heat not",
IF(AND(INDEX('PROTRA_capacity-Original_Data'!U$3:U$1699,MATCH(CHP_check_original_data!$I27,'PROTRA_capacity-Original_Data'!$F$3:$F$1699,0))&lt;&gt;0,INDEX('PROTRA_capacity-Original_Data'!U$3:U$1699,MATCH(CHP_check_original_data!$H27,'PROTRA_capacity-Original_Data'!$F$3:$F$1699,0))=0),"heat 0, elec not",
IF(AND(INDEX('PROTRA_capacity-Original_Data'!U$3:U$1699,MATCH(CHP_check_original_data!$I27,'PROTRA_capacity-Original_Data'!$F$3:$F$1699,0))=0,INDEX('PROTRA_capacity-Original_Data'!U$3:U$1699,MATCH(CHP_check_original_data!$H27,'PROTRA_capacity-Original_Data'!$F$3:$F$1699,0))=0),"",
INDEX('PROTRA_capacity-Original_Data'!U$3:U$1699,MATCH(CHP_check_original_data!$H27,'PROTRA_capacity-Original_Data'!$F$3:$F$1699,0))/INDEX('PROTRA_capacity-Original_Data'!U$3:U$1699,MATCH(CHP_check_original_data!$I27,'PROTRA_capacity-Original_Data'!$F$3:$F$1699,0))
)))</f>
        <v/>
      </c>
      <c r="Y27" s="16" t="str">
        <f>IF(AND(INDEX('PROTRA_capacity-Original_Data'!V$3:V$1699,MATCH(CHP_check_original_data!$H27,'PROTRA_capacity-Original_Data'!$F$3:$F$1699,0))&lt;&gt;0,INDEX('PROTRA_capacity-Original_Data'!V$3:V$1699,MATCH(CHP_check_original_data!$I27,'PROTRA_capacity-Original_Data'!$F$3:$F$1699,0))=0),"elec 0, heat not",
IF(AND(INDEX('PROTRA_capacity-Original_Data'!V$3:V$1699,MATCH(CHP_check_original_data!$I27,'PROTRA_capacity-Original_Data'!$F$3:$F$1699,0))&lt;&gt;0,INDEX('PROTRA_capacity-Original_Data'!V$3:V$1699,MATCH(CHP_check_original_data!$H27,'PROTRA_capacity-Original_Data'!$F$3:$F$1699,0))=0),"heat 0, elec not",
IF(AND(INDEX('PROTRA_capacity-Original_Data'!V$3:V$1699,MATCH(CHP_check_original_data!$I27,'PROTRA_capacity-Original_Data'!$F$3:$F$1699,0))=0,INDEX('PROTRA_capacity-Original_Data'!V$3:V$1699,MATCH(CHP_check_original_data!$H27,'PROTRA_capacity-Original_Data'!$F$3:$F$1699,0))=0),"",
INDEX('PROTRA_capacity-Original_Data'!V$3:V$1699,MATCH(CHP_check_original_data!$H27,'PROTRA_capacity-Original_Data'!$F$3:$F$1699,0))/INDEX('PROTRA_capacity-Original_Data'!V$3:V$1699,MATCH(CHP_check_original_data!$I27,'PROTRA_capacity-Original_Data'!$F$3:$F$1699,0))
)))</f>
        <v/>
      </c>
    </row>
    <row r="28" spans="1:25" x14ac:dyDescent="0.35">
      <c r="A28" t="s">
        <v>69</v>
      </c>
      <c r="B28" t="s">
        <v>41</v>
      </c>
      <c r="C28" t="str">
        <f t="shared" si="0"/>
        <v>EU27_TO_heat</v>
      </c>
      <c r="D28" t="str">
        <f t="shared" si="1"/>
        <v>PROTRA_CHP_HP_I</v>
      </c>
      <c r="E28" t="s">
        <v>5</v>
      </c>
      <c r="F28" t="str">
        <f t="shared" si="2"/>
        <v>CHP</v>
      </c>
      <c r="G28" t="str">
        <f t="shared" si="3"/>
        <v>sil</v>
      </c>
      <c r="H28" t="str">
        <f t="shared" si="4"/>
        <v>EU27TO_heatPROTRA_CHP_solid_fossil</v>
      </c>
      <c r="I28" t="str">
        <f t="shared" si="5"/>
        <v>EU27TO_elecPROTRA_CHP_solid_fossil</v>
      </c>
      <c r="J28" s="16">
        <f>IF(AND(INDEX('PROTRA_capacity-Original_Data'!G$3:G$1699,MATCH(CHP_check_original_data!$H28,'PROTRA_capacity-Original_Data'!$F$3:$F$1699,0))&lt;&gt;0,INDEX('PROTRA_capacity-Original_Data'!G$3:G$1699,MATCH(CHP_check_original_data!$I28,'PROTRA_capacity-Original_Data'!$F$3:$F$1699,0))=0),"elec 0, heat not",
IF(AND(INDEX('PROTRA_capacity-Original_Data'!G$3:G$1699,MATCH(CHP_check_original_data!$I28,'PROTRA_capacity-Original_Data'!$F$3:$F$1699,0))&lt;&gt;0,INDEX('PROTRA_capacity-Original_Data'!G$3:G$1699,MATCH(CHP_check_original_data!$H28,'PROTRA_capacity-Original_Data'!$F$3:$F$1699,0))=0),"heat 0, elec not",
IF(AND(INDEX('PROTRA_capacity-Original_Data'!G$3:G$1699,MATCH(CHP_check_original_data!$I28,'PROTRA_capacity-Original_Data'!$F$3:$F$1699,0))=0,INDEX('PROTRA_capacity-Original_Data'!G$3:G$1699,MATCH(CHP_check_original_data!$H28,'PROTRA_capacity-Original_Data'!$F$3:$F$1699,0))=0),"",
INDEX('PROTRA_capacity-Original_Data'!G$3:G$1699,MATCH(CHP_check_original_data!$H28,'PROTRA_capacity-Original_Data'!$F$3:$F$1699,0))/INDEX('PROTRA_capacity-Original_Data'!G$3:G$1699,MATCH(CHP_check_original_data!$I28,'PROTRA_capacity-Original_Data'!$F$3:$F$1699,0))
)))</f>
        <v>1.1488772539626511</v>
      </c>
      <c r="K28" s="16">
        <f>IF(AND(INDEX('PROTRA_capacity-Original_Data'!H$3:H$1699,MATCH(CHP_check_original_data!$H28,'PROTRA_capacity-Original_Data'!$F$3:$F$1699,0))&lt;&gt;0,INDEX('PROTRA_capacity-Original_Data'!H$3:H$1699,MATCH(CHP_check_original_data!$I28,'PROTRA_capacity-Original_Data'!$F$3:$F$1699,0))=0),"elec 0, heat not",
IF(AND(INDEX('PROTRA_capacity-Original_Data'!H$3:H$1699,MATCH(CHP_check_original_data!$I28,'PROTRA_capacity-Original_Data'!$F$3:$F$1699,0))&lt;&gt;0,INDEX('PROTRA_capacity-Original_Data'!H$3:H$1699,MATCH(CHP_check_original_data!$H28,'PROTRA_capacity-Original_Data'!$F$3:$F$1699,0))=0),"heat 0, elec not",
IF(AND(INDEX('PROTRA_capacity-Original_Data'!H$3:H$1699,MATCH(CHP_check_original_data!$I28,'PROTRA_capacity-Original_Data'!$F$3:$F$1699,0))=0,INDEX('PROTRA_capacity-Original_Data'!H$3:H$1699,MATCH(CHP_check_original_data!$H28,'PROTRA_capacity-Original_Data'!$F$3:$F$1699,0))=0),"",
INDEX('PROTRA_capacity-Original_Data'!H$3:H$1699,MATCH(CHP_check_original_data!$H28,'PROTRA_capacity-Original_Data'!$F$3:$F$1699,0))/INDEX('PROTRA_capacity-Original_Data'!H$3:H$1699,MATCH(CHP_check_original_data!$I28,'PROTRA_capacity-Original_Data'!$F$3:$F$1699,0))
)))</f>
        <v>1.1578248833730267</v>
      </c>
      <c r="L28" s="16">
        <f>IF(AND(INDEX('PROTRA_capacity-Original_Data'!I$3:I$1699,MATCH(CHP_check_original_data!$H28,'PROTRA_capacity-Original_Data'!$F$3:$F$1699,0))&lt;&gt;0,INDEX('PROTRA_capacity-Original_Data'!I$3:I$1699,MATCH(CHP_check_original_data!$I28,'PROTRA_capacity-Original_Data'!$F$3:$F$1699,0))=0),"elec 0, heat not",
IF(AND(INDEX('PROTRA_capacity-Original_Data'!I$3:I$1699,MATCH(CHP_check_original_data!$I28,'PROTRA_capacity-Original_Data'!$F$3:$F$1699,0))&lt;&gt;0,INDEX('PROTRA_capacity-Original_Data'!I$3:I$1699,MATCH(CHP_check_original_data!$H28,'PROTRA_capacity-Original_Data'!$F$3:$F$1699,0))=0),"heat 0, elec not",
IF(AND(INDEX('PROTRA_capacity-Original_Data'!I$3:I$1699,MATCH(CHP_check_original_data!$I28,'PROTRA_capacity-Original_Data'!$F$3:$F$1699,0))=0,INDEX('PROTRA_capacity-Original_Data'!I$3:I$1699,MATCH(CHP_check_original_data!$H28,'PROTRA_capacity-Original_Data'!$F$3:$F$1699,0))=0),"",
INDEX('PROTRA_capacity-Original_Data'!I$3:I$1699,MATCH(CHP_check_original_data!$H28,'PROTRA_capacity-Original_Data'!$F$3:$F$1699,0))/INDEX('PROTRA_capacity-Original_Data'!I$3:I$1699,MATCH(CHP_check_original_data!$I28,'PROTRA_capacity-Original_Data'!$F$3:$F$1699,0))
)))</f>
        <v>1.1050343004873127</v>
      </c>
      <c r="M28" s="16">
        <f>IF(AND(INDEX('PROTRA_capacity-Original_Data'!J$3:J$1699,MATCH(CHP_check_original_data!$H28,'PROTRA_capacity-Original_Data'!$F$3:$F$1699,0))&lt;&gt;0,INDEX('PROTRA_capacity-Original_Data'!J$3:J$1699,MATCH(CHP_check_original_data!$I28,'PROTRA_capacity-Original_Data'!$F$3:$F$1699,0))=0),"elec 0, heat not",
IF(AND(INDEX('PROTRA_capacity-Original_Data'!J$3:J$1699,MATCH(CHP_check_original_data!$I28,'PROTRA_capacity-Original_Data'!$F$3:$F$1699,0))&lt;&gt;0,INDEX('PROTRA_capacity-Original_Data'!J$3:J$1699,MATCH(CHP_check_original_data!$H28,'PROTRA_capacity-Original_Data'!$F$3:$F$1699,0))=0),"heat 0, elec not",
IF(AND(INDEX('PROTRA_capacity-Original_Data'!J$3:J$1699,MATCH(CHP_check_original_data!$I28,'PROTRA_capacity-Original_Data'!$F$3:$F$1699,0))=0,INDEX('PROTRA_capacity-Original_Data'!J$3:J$1699,MATCH(CHP_check_original_data!$H28,'PROTRA_capacity-Original_Data'!$F$3:$F$1699,0))=0),"",
INDEX('PROTRA_capacity-Original_Data'!J$3:J$1699,MATCH(CHP_check_original_data!$H28,'PROTRA_capacity-Original_Data'!$F$3:$F$1699,0))/INDEX('PROTRA_capacity-Original_Data'!J$3:J$1699,MATCH(CHP_check_original_data!$I28,'PROTRA_capacity-Original_Data'!$F$3:$F$1699,0))
)))</f>
        <v>1.1020994423028052</v>
      </c>
      <c r="N28" s="16">
        <f>IF(AND(INDEX('PROTRA_capacity-Original_Data'!K$3:K$1699,MATCH(CHP_check_original_data!$H28,'PROTRA_capacity-Original_Data'!$F$3:$F$1699,0))&lt;&gt;0,INDEX('PROTRA_capacity-Original_Data'!K$3:K$1699,MATCH(CHP_check_original_data!$I28,'PROTRA_capacity-Original_Data'!$F$3:$F$1699,0))=0),"elec 0, heat not",
IF(AND(INDEX('PROTRA_capacity-Original_Data'!K$3:K$1699,MATCH(CHP_check_original_data!$I28,'PROTRA_capacity-Original_Data'!$F$3:$F$1699,0))&lt;&gt;0,INDEX('PROTRA_capacity-Original_Data'!K$3:K$1699,MATCH(CHP_check_original_data!$H28,'PROTRA_capacity-Original_Data'!$F$3:$F$1699,0))=0),"heat 0, elec not",
IF(AND(INDEX('PROTRA_capacity-Original_Data'!K$3:K$1699,MATCH(CHP_check_original_data!$I28,'PROTRA_capacity-Original_Data'!$F$3:$F$1699,0))=0,INDEX('PROTRA_capacity-Original_Data'!K$3:K$1699,MATCH(CHP_check_original_data!$H28,'PROTRA_capacity-Original_Data'!$F$3:$F$1699,0))=0),"",
INDEX('PROTRA_capacity-Original_Data'!K$3:K$1699,MATCH(CHP_check_original_data!$H28,'PROTRA_capacity-Original_Data'!$F$3:$F$1699,0))/INDEX('PROTRA_capacity-Original_Data'!K$3:K$1699,MATCH(CHP_check_original_data!$I28,'PROTRA_capacity-Original_Data'!$F$3:$F$1699,0))
)))</f>
        <v>1.050627154706925</v>
      </c>
      <c r="O28" s="16">
        <f>IF(AND(INDEX('PROTRA_capacity-Original_Data'!L$3:L$1699,MATCH(CHP_check_original_data!$H28,'PROTRA_capacity-Original_Data'!$F$3:$F$1699,0))&lt;&gt;0,INDEX('PROTRA_capacity-Original_Data'!L$3:L$1699,MATCH(CHP_check_original_data!$I28,'PROTRA_capacity-Original_Data'!$F$3:$F$1699,0))=0),"elec 0, heat not",
IF(AND(INDEX('PROTRA_capacity-Original_Data'!L$3:L$1699,MATCH(CHP_check_original_data!$I28,'PROTRA_capacity-Original_Data'!$F$3:$F$1699,0))&lt;&gt;0,INDEX('PROTRA_capacity-Original_Data'!L$3:L$1699,MATCH(CHP_check_original_data!$H28,'PROTRA_capacity-Original_Data'!$F$3:$F$1699,0))=0),"heat 0, elec not",
IF(AND(INDEX('PROTRA_capacity-Original_Data'!L$3:L$1699,MATCH(CHP_check_original_data!$I28,'PROTRA_capacity-Original_Data'!$F$3:$F$1699,0))=0,INDEX('PROTRA_capacity-Original_Data'!L$3:L$1699,MATCH(CHP_check_original_data!$H28,'PROTRA_capacity-Original_Data'!$F$3:$F$1699,0))=0),"",
INDEX('PROTRA_capacity-Original_Data'!L$3:L$1699,MATCH(CHP_check_original_data!$H28,'PROTRA_capacity-Original_Data'!$F$3:$F$1699,0))/INDEX('PROTRA_capacity-Original_Data'!L$3:L$1699,MATCH(CHP_check_original_data!$I28,'PROTRA_capacity-Original_Data'!$F$3:$F$1699,0))
)))</f>
        <v>1.1278468353975608</v>
      </c>
      <c r="P28" s="16">
        <f>IF(AND(INDEX('PROTRA_capacity-Original_Data'!M$3:M$1699,MATCH(CHP_check_original_data!$H28,'PROTRA_capacity-Original_Data'!$F$3:$F$1699,0))&lt;&gt;0,INDEX('PROTRA_capacity-Original_Data'!M$3:M$1699,MATCH(CHP_check_original_data!$I28,'PROTRA_capacity-Original_Data'!$F$3:$F$1699,0))=0),"elec 0, heat not",
IF(AND(INDEX('PROTRA_capacity-Original_Data'!M$3:M$1699,MATCH(CHP_check_original_data!$I28,'PROTRA_capacity-Original_Data'!$F$3:$F$1699,0))&lt;&gt;0,INDEX('PROTRA_capacity-Original_Data'!M$3:M$1699,MATCH(CHP_check_original_data!$H28,'PROTRA_capacity-Original_Data'!$F$3:$F$1699,0))=0),"heat 0, elec not",
IF(AND(INDEX('PROTRA_capacity-Original_Data'!M$3:M$1699,MATCH(CHP_check_original_data!$I28,'PROTRA_capacity-Original_Data'!$F$3:$F$1699,0))=0,INDEX('PROTRA_capacity-Original_Data'!M$3:M$1699,MATCH(CHP_check_original_data!$H28,'PROTRA_capacity-Original_Data'!$F$3:$F$1699,0))=0),"",
INDEX('PROTRA_capacity-Original_Data'!M$3:M$1699,MATCH(CHP_check_original_data!$H28,'PROTRA_capacity-Original_Data'!$F$3:$F$1699,0))/INDEX('PROTRA_capacity-Original_Data'!M$3:M$1699,MATCH(CHP_check_original_data!$I28,'PROTRA_capacity-Original_Data'!$F$3:$F$1699,0))
)))</f>
        <v>0.98343814283864595</v>
      </c>
      <c r="Q28" s="16">
        <f>IF(AND(INDEX('PROTRA_capacity-Original_Data'!N$3:N$1699,MATCH(CHP_check_original_data!$H28,'PROTRA_capacity-Original_Data'!$F$3:$F$1699,0))&lt;&gt;0,INDEX('PROTRA_capacity-Original_Data'!N$3:N$1699,MATCH(CHP_check_original_data!$I28,'PROTRA_capacity-Original_Data'!$F$3:$F$1699,0))=0),"elec 0, heat not",
IF(AND(INDEX('PROTRA_capacity-Original_Data'!N$3:N$1699,MATCH(CHP_check_original_data!$I28,'PROTRA_capacity-Original_Data'!$F$3:$F$1699,0))&lt;&gt;0,INDEX('PROTRA_capacity-Original_Data'!N$3:N$1699,MATCH(CHP_check_original_data!$H28,'PROTRA_capacity-Original_Data'!$F$3:$F$1699,0))=0),"heat 0, elec not",
IF(AND(INDEX('PROTRA_capacity-Original_Data'!N$3:N$1699,MATCH(CHP_check_original_data!$I28,'PROTRA_capacity-Original_Data'!$F$3:$F$1699,0))=0,INDEX('PROTRA_capacity-Original_Data'!N$3:N$1699,MATCH(CHP_check_original_data!$H28,'PROTRA_capacity-Original_Data'!$F$3:$F$1699,0))=0),"",
INDEX('PROTRA_capacity-Original_Data'!N$3:N$1699,MATCH(CHP_check_original_data!$H28,'PROTRA_capacity-Original_Data'!$F$3:$F$1699,0))/INDEX('PROTRA_capacity-Original_Data'!N$3:N$1699,MATCH(CHP_check_original_data!$I28,'PROTRA_capacity-Original_Data'!$F$3:$F$1699,0))
)))</f>
        <v>0.96752038742548196</v>
      </c>
      <c r="R28" s="16">
        <f>IF(AND(INDEX('PROTRA_capacity-Original_Data'!O$3:O$1699,MATCH(CHP_check_original_data!$H28,'PROTRA_capacity-Original_Data'!$F$3:$F$1699,0))&lt;&gt;0,INDEX('PROTRA_capacity-Original_Data'!O$3:O$1699,MATCH(CHP_check_original_data!$I28,'PROTRA_capacity-Original_Data'!$F$3:$F$1699,0))=0),"elec 0, heat not",
IF(AND(INDEX('PROTRA_capacity-Original_Data'!O$3:O$1699,MATCH(CHP_check_original_data!$I28,'PROTRA_capacity-Original_Data'!$F$3:$F$1699,0))&lt;&gt;0,INDEX('PROTRA_capacity-Original_Data'!O$3:O$1699,MATCH(CHP_check_original_data!$H28,'PROTRA_capacity-Original_Data'!$F$3:$F$1699,0))=0),"heat 0, elec not",
IF(AND(INDEX('PROTRA_capacity-Original_Data'!O$3:O$1699,MATCH(CHP_check_original_data!$I28,'PROTRA_capacity-Original_Data'!$F$3:$F$1699,0))=0,INDEX('PROTRA_capacity-Original_Data'!O$3:O$1699,MATCH(CHP_check_original_data!$H28,'PROTRA_capacity-Original_Data'!$F$3:$F$1699,0))=0),"",
INDEX('PROTRA_capacity-Original_Data'!O$3:O$1699,MATCH(CHP_check_original_data!$H28,'PROTRA_capacity-Original_Data'!$F$3:$F$1699,0))/INDEX('PROTRA_capacity-Original_Data'!O$3:O$1699,MATCH(CHP_check_original_data!$I28,'PROTRA_capacity-Original_Data'!$F$3:$F$1699,0))
)))</f>
        <v>0.98192046332175342</v>
      </c>
      <c r="S28" s="16">
        <f>IF(AND(INDEX('PROTRA_capacity-Original_Data'!P$3:P$1699,MATCH(CHP_check_original_data!$H28,'PROTRA_capacity-Original_Data'!$F$3:$F$1699,0))&lt;&gt;0,INDEX('PROTRA_capacity-Original_Data'!P$3:P$1699,MATCH(CHP_check_original_data!$I28,'PROTRA_capacity-Original_Data'!$F$3:$F$1699,0))=0),"elec 0, heat not",
IF(AND(INDEX('PROTRA_capacity-Original_Data'!P$3:P$1699,MATCH(CHP_check_original_data!$I28,'PROTRA_capacity-Original_Data'!$F$3:$F$1699,0))&lt;&gt;0,INDEX('PROTRA_capacity-Original_Data'!P$3:P$1699,MATCH(CHP_check_original_data!$H28,'PROTRA_capacity-Original_Data'!$F$3:$F$1699,0))=0),"heat 0, elec not",
IF(AND(INDEX('PROTRA_capacity-Original_Data'!P$3:P$1699,MATCH(CHP_check_original_data!$I28,'PROTRA_capacity-Original_Data'!$F$3:$F$1699,0))=0,INDEX('PROTRA_capacity-Original_Data'!P$3:P$1699,MATCH(CHP_check_original_data!$H28,'PROTRA_capacity-Original_Data'!$F$3:$F$1699,0))=0),"",
INDEX('PROTRA_capacity-Original_Data'!P$3:P$1699,MATCH(CHP_check_original_data!$H28,'PROTRA_capacity-Original_Data'!$F$3:$F$1699,0))/INDEX('PROTRA_capacity-Original_Data'!P$3:P$1699,MATCH(CHP_check_original_data!$I28,'PROTRA_capacity-Original_Data'!$F$3:$F$1699,0))
)))</f>
        <v>0.88436825780744666</v>
      </c>
      <c r="T28" s="16">
        <f>IF(AND(INDEX('PROTRA_capacity-Original_Data'!Q$3:Q$1699,MATCH(CHP_check_original_data!$H28,'PROTRA_capacity-Original_Data'!$F$3:$F$1699,0))&lt;&gt;0,INDEX('PROTRA_capacity-Original_Data'!Q$3:Q$1699,MATCH(CHP_check_original_data!$I28,'PROTRA_capacity-Original_Data'!$F$3:$F$1699,0))=0),"elec 0, heat not",
IF(AND(INDEX('PROTRA_capacity-Original_Data'!Q$3:Q$1699,MATCH(CHP_check_original_data!$I28,'PROTRA_capacity-Original_Data'!$F$3:$F$1699,0))&lt;&gt;0,INDEX('PROTRA_capacity-Original_Data'!Q$3:Q$1699,MATCH(CHP_check_original_data!$H28,'PROTRA_capacity-Original_Data'!$F$3:$F$1699,0))=0),"heat 0, elec not",
IF(AND(INDEX('PROTRA_capacity-Original_Data'!Q$3:Q$1699,MATCH(CHP_check_original_data!$I28,'PROTRA_capacity-Original_Data'!$F$3:$F$1699,0))=0,INDEX('PROTRA_capacity-Original_Data'!Q$3:Q$1699,MATCH(CHP_check_original_data!$H28,'PROTRA_capacity-Original_Data'!$F$3:$F$1699,0))=0),"",
INDEX('PROTRA_capacity-Original_Data'!Q$3:Q$1699,MATCH(CHP_check_original_data!$H28,'PROTRA_capacity-Original_Data'!$F$3:$F$1699,0))/INDEX('PROTRA_capacity-Original_Data'!Q$3:Q$1699,MATCH(CHP_check_original_data!$I28,'PROTRA_capacity-Original_Data'!$F$3:$F$1699,0))
)))</f>
        <v>0.92334336045399423</v>
      </c>
      <c r="U28" s="16">
        <f>IF(AND(INDEX('PROTRA_capacity-Original_Data'!R$3:R$1699,MATCH(CHP_check_original_data!$H28,'PROTRA_capacity-Original_Data'!$F$3:$F$1699,0))&lt;&gt;0,INDEX('PROTRA_capacity-Original_Data'!R$3:R$1699,MATCH(CHP_check_original_data!$I28,'PROTRA_capacity-Original_Data'!$F$3:$F$1699,0))=0),"elec 0, heat not",
IF(AND(INDEX('PROTRA_capacity-Original_Data'!R$3:R$1699,MATCH(CHP_check_original_data!$I28,'PROTRA_capacity-Original_Data'!$F$3:$F$1699,0))&lt;&gt;0,INDEX('PROTRA_capacity-Original_Data'!R$3:R$1699,MATCH(CHP_check_original_data!$H28,'PROTRA_capacity-Original_Data'!$F$3:$F$1699,0))=0),"heat 0, elec not",
IF(AND(INDEX('PROTRA_capacity-Original_Data'!R$3:R$1699,MATCH(CHP_check_original_data!$I28,'PROTRA_capacity-Original_Data'!$F$3:$F$1699,0))=0,INDEX('PROTRA_capacity-Original_Data'!R$3:R$1699,MATCH(CHP_check_original_data!$H28,'PROTRA_capacity-Original_Data'!$F$3:$F$1699,0))=0),"",
INDEX('PROTRA_capacity-Original_Data'!R$3:R$1699,MATCH(CHP_check_original_data!$H28,'PROTRA_capacity-Original_Data'!$F$3:$F$1699,0))/INDEX('PROTRA_capacity-Original_Data'!R$3:R$1699,MATCH(CHP_check_original_data!$I28,'PROTRA_capacity-Original_Data'!$F$3:$F$1699,0))
)))</f>
        <v>0.92553132234541802</v>
      </c>
      <c r="V28" s="16">
        <f>IF(AND(INDEX('PROTRA_capacity-Original_Data'!S$3:S$1699,MATCH(CHP_check_original_data!$H28,'PROTRA_capacity-Original_Data'!$F$3:$F$1699,0))&lt;&gt;0,INDEX('PROTRA_capacity-Original_Data'!S$3:S$1699,MATCH(CHP_check_original_data!$I28,'PROTRA_capacity-Original_Data'!$F$3:$F$1699,0))=0),"elec 0, heat not",
IF(AND(INDEX('PROTRA_capacity-Original_Data'!S$3:S$1699,MATCH(CHP_check_original_data!$I28,'PROTRA_capacity-Original_Data'!$F$3:$F$1699,0))&lt;&gt;0,INDEX('PROTRA_capacity-Original_Data'!S$3:S$1699,MATCH(CHP_check_original_data!$H28,'PROTRA_capacity-Original_Data'!$F$3:$F$1699,0))=0),"heat 0, elec not",
IF(AND(INDEX('PROTRA_capacity-Original_Data'!S$3:S$1699,MATCH(CHP_check_original_data!$I28,'PROTRA_capacity-Original_Data'!$F$3:$F$1699,0))=0,INDEX('PROTRA_capacity-Original_Data'!S$3:S$1699,MATCH(CHP_check_original_data!$H28,'PROTRA_capacity-Original_Data'!$F$3:$F$1699,0))=0),"",
INDEX('PROTRA_capacity-Original_Data'!S$3:S$1699,MATCH(CHP_check_original_data!$H28,'PROTRA_capacity-Original_Data'!$F$3:$F$1699,0))/INDEX('PROTRA_capacity-Original_Data'!S$3:S$1699,MATCH(CHP_check_original_data!$I28,'PROTRA_capacity-Original_Data'!$F$3:$F$1699,0))
)))</f>
        <v>0.89437273200034528</v>
      </c>
      <c r="W28" s="16">
        <f>IF(AND(INDEX('PROTRA_capacity-Original_Data'!T$3:T$1699,MATCH(CHP_check_original_data!$H28,'PROTRA_capacity-Original_Data'!$F$3:$F$1699,0))&lt;&gt;0,INDEX('PROTRA_capacity-Original_Data'!T$3:T$1699,MATCH(CHP_check_original_data!$I28,'PROTRA_capacity-Original_Data'!$F$3:$F$1699,0))=0),"elec 0, heat not",
IF(AND(INDEX('PROTRA_capacity-Original_Data'!T$3:T$1699,MATCH(CHP_check_original_data!$I28,'PROTRA_capacity-Original_Data'!$F$3:$F$1699,0))&lt;&gt;0,INDEX('PROTRA_capacity-Original_Data'!T$3:T$1699,MATCH(CHP_check_original_data!$H28,'PROTRA_capacity-Original_Data'!$F$3:$F$1699,0))=0),"heat 0, elec not",
IF(AND(INDEX('PROTRA_capacity-Original_Data'!T$3:T$1699,MATCH(CHP_check_original_data!$I28,'PROTRA_capacity-Original_Data'!$F$3:$F$1699,0))=0,INDEX('PROTRA_capacity-Original_Data'!T$3:T$1699,MATCH(CHP_check_original_data!$H28,'PROTRA_capacity-Original_Data'!$F$3:$F$1699,0))=0),"",
INDEX('PROTRA_capacity-Original_Data'!T$3:T$1699,MATCH(CHP_check_original_data!$H28,'PROTRA_capacity-Original_Data'!$F$3:$F$1699,0))/INDEX('PROTRA_capacity-Original_Data'!T$3:T$1699,MATCH(CHP_check_original_data!$I28,'PROTRA_capacity-Original_Data'!$F$3:$F$1699,0))
)))</f>
        <v>0.85572970339787413</v>
      </c>
      <c r="X28" s="16">
        <f>IF(AND(INDEX('PROTRA_capacity-Original_Data'!U$3:U$1699,MATCH(CHP_check_original_data!$H28,'PROTRA_capacity-Original_Data'!$F$3:$F$1699,0))&lt;&gt;0,INDEX('PROTRA_capacity-Original_Data'!U$3:U$1699,MATCH(CHP_check_original_data!$I28,'PROTRA_capacity-Original_Data'!$F$3:$F$1699,0))=0),"elec 0, heat not",
IF(AND(INDEX('PROTRA_capacity-Original_Data'!U$3:U$1699,MATCH(CHP_check_original_data!$I28,'PROTRA_capacity-Original_Data'!$F$3:$F$1699,0))&lt;&gt;0,INDEX('PROTRA_capacity-Original_Data'!U$3:U$1699,MATCH(CHP_check_original_data!$H28,'PROTRA_capacity-Original_Data'!$F$3:$F$1699,0))=0),"heat 0, elec not",
IF(AND(INDEX('PROTRA_capacity-Original_Data'!U$3:U$1699,MATCH(CHP_check_original_data!$I28,'PROTRA_capacity-Original_Data'!$F$3:$F$1699,0))=0,INDEX('PROTRA_capacity-Original_Data'!U$3:U$1699,MATCH(CHP_check_original_data!$H28,'PROTRA_capacity-Original_Data'!$F$3:$F$1699,0))=0),"",
INDEX('PROTRA_capacity-Original_Data'!U$3:U$1699,MATCH(CHP_check_original_data!$H28,'PROTRA_capacity-Original_Data'!$F$3:$F$1699,0))/INDEX('PROTRA_capacity-Original_Data'!U$3:U$1699,MATCH(CHP_check_original_data!$I28,'PROTRA_capacity-Original_Data'!$F$3:$F$1699,0))
)))</f>
        <v>0.8064867617921716</v>
      </c>
      <c r="Y28" s="16">
        <f>IF(AND(INDEX('PROTRA_capacity-Original_Data'!V$3:V$1699,MATCH(CHP_check_original_data!$H28,'PROTRA_capacity-Original_Data'!$F$3:$F$1699,0))&lt;&gt;0,INDEX('PROTRA_capacity-Original_Data'!V$3:V$1699,MATCH(CHP_check_original_data!$I28,'PROTRA_capacity-Original_Data'!$F$3:$F$1699,0))=0),"elec 0, heat not",
IF(AND(INDEX('PROTRA_capacity-Original_Data'!V$3:V$1699,MATCH(CHP_check_original_data!$I28,'PROTRA_capacity-Original_Data'!$F$3:$F$1699,0))&lt;&gt;0,INDEX('PROTRA_capacity-Original_Data'!V$3:V$1699,MATCH(CHP_check_original_data!$H28,'PROTRA_capacity-Original_Data'!$F$3:$F$1699,0))=0),"heat 0, elec not",
IF(AND(INDEX('PROTRA_capacity-Original_Data'!V$3:V$1699,MATCH(CHP_check_original_data!$I28,'PROTRA_capacity-Original_Data'!$F$3:$F$1699,0))=0,INDEX('PROTRA_capacity-Original_Data'!V$3:V$1699,MATCH(CHP_check_original_data!$H28,'PROTRA_capacity-Original_Data'!$F$3:$F$1699,0))=0),"",
INDEX('PROTRA_capacity-Original_Data'!V$3:V$1699,MATCH(CHP_check_original_data!$H28,'PROTRA_capacity-Original_Data'!$F$3:$F$1699,0))/INDEX('PROTRA_capacity-Original_Data'!V$3:V$1699,MATCH(CHP_check_original_data!$I28,'PROTRA_capacity-Original_Data'!$F$3:$F$1699,0))
)))</f>
        <v>0.79263784924493008</v>
      </c>
    </row>
    <row r="29" spans="1:25" x14ac:dyDescent="0.35">
      <c r="A29" t="s">
        <v>69</v>
      </c>
      <c r="B29" t="s">
        <v>41</v>
      </c>
      <c r="C29" t="str">
        <f t="shared" si="0"/>
        <v>EU27_TO_heat</v>
      </c>
      <c r="D29" t="str">
        <f t="shared" si="1"/>
        <v>PROTRA_CHP_HP_I</v>
      </c>
      <c r="E29" t="s">
        <v>6</v>
      </c>
      <c r="F29" t="str">
        <f t="shared" si="2"/>
        <v>CHP</v>
      </c>
      <c r="G29" t="str">
        <f t="shared" si="3"/>
        <v>CCS</v>
      </c>
      <c r="H29" t="str">
        <f t="shared" si="4"/>
        <v>EU27TO_heatPROTRA_CHP_solid_fossil_CCS</v>
      </c>
      <c r="I29" t="str">
        <f t="shared" si="5"/>
        <v>EU27TO_elecPROTRA_CHP_solid_fossil_CCS</v>
      </c>
      <c r="J29" s="16" t="str">
        <f>IF(AND(INDEX('PROTRA_capacity-Original_Data'!G$3:G$1699,MATCH(CHP_check_original_data!$H29,'PROTRA_capacity-Original_Data'!$F$3:$F$1699,0))&lt;&gt;0,INDEX('PROTRA_capacity-Original_Data'!G$3:G$1699,MATCH(CHP_check_original_data!$I29,'PROTRA_capacity-Original_Data'!$F$3:$F$1699,0))=0),"elec 0, heat not",
IF(AND(INDEX('PROTRA_capacity-Original_Data'!G$3:G$1699,MATCH(CHP_check_original_data!$I29,'PROTRA_capacity-Original_Data'!$F$3:$F$1699,0))&lt;&gt;0,INDEX('PROTRA_capacity-Original_Data'!G$3:G$1699,MATCH(CHP_check_original_data!$H29,'PROTRA_capacity-Original_Data'!$F$3:$F$1699,0))=0),"heat 0, elec not",
IF(AND(INDEX('PROTRA_capacity-Original_Data'!G$3:G$1699,MATCH(CHP_check_original_data!$I29,'PROTRA_capacity-Original_Data'!$F$3:$F$1699,0))=0,INDEX('PROTRA_capacity-Original_Data'!G$3:G$1699,MATCH(CHP_check_original_data!$H29,'PROTRA_capacity-Original_Data'!$F$3:$F$1699,0))=0),"",
INDEX('PROTRA_capacity-Original_Data'!G$3:G$1699,MATCH(CHP_check_original_data!$H29,'PROTRA_capacity-Original_Data'!$F$3:$F$1699,0))/INDEX('PROTRA_capacity-Original_Data'!G$3:G$1699,MATCH(CHP_check_original_data!$I29,'PROTRA_capacity-Original_Data'!$F$3:$F$1699,0))
)))</f>
        <v/>
      </c>
      <c r="K29" s="16" t="str">
        <f>IF(AND(INDEX('PROTRA_capacity-Original_Data'!H$3:H$1699,MATCH(CHP_check_original_data!$H29,'PROTRA_capacity-Original_Data'!$F$3:$F$1699,0))&lt;&gt;0,INDEX('PROTRA_capacity-Original_Data'!H$3:H$1699,MATCH(CHP_check_original_data!$I29,'PROTRA_capacity-Original_Data'!$F$3:$F$1699,0))=0),"elec 0, heat not",
IF(AND(INDEX('PROTRA_capacity-Original_Data'!H$3:H$1699,MATCH(CHP_check_original_data!$I29,'PROTRA_capacity-Original_Data'!$F$3:$F$1699,0))&lt;&gt;0,INDEX('PROTRA_capacity-Original_Data'!H$3:H$1699,MATCH(CHP_check_original_data!$H29,'PROTRA_capacity-Original_Data'!$F$3:$F$1699,0))=0),"heat 0, elec not",
IF(AND(INDEX('PROTRA_capacity-Original_Data'!H$3:H$1699,MATCH(CHP_check_original_data!$I29,'PROTRA_capacity-Original_Data'!$F$3:$F$1699,0))=0,INDEX('PROTRA_capacity-Original_Data'!H$3:H$1699,MATCH(CHP_check_original_data!$H29,'PROTRA_capacity-Original_Data'!$F$3:$F$1699,0))=0),"",
INDEX('PROTRA_capacity-Original_Data'!H$3:H$1699,MATCH(CHP_check_original_data!$H29,'PROTRA_capacity-Original_Data'!$F$3:$F$1699,0))/INDEX('PROTRA_capacity-Original_Data'!H$3:H$1699,MATCH(CHP_check_original_data!$I29,'PROTRA_capacity-Original_Data'!$F$3:$F$1699,0))
)))</f>
        <v/>
      </c>
      <c r="L29" s="16" t="str">
        <f>IF(AND(INDEX('PROTRA_capacity-Original_Data'!I$3:I$1699,MATCH(CHP_check_original_data!$H29,'PROTRA_capacity-Original_Data'!$F$3:$F$1699,0))&lt;&gt;0,INDEX('PROTRA_capacity-Original_Data'!I$3:I$1699,MATCH(CHP_check_original_data!$I29,'PROTRA_capacity-Original_Data'!$F$3:$F$1699,0))=0),"elec 0, heat not",
IF(AND(INDEX('PROTRA_capacity-Original_Data'!I$3:I$1699,MATCH(CHP_check_original_data!$I29,'PROTRA_capacity-Original_Data'!$F$3:$F$1699,0))&lt;&gt;0,INDEX('PROTRA_capacity-Original_Data'!I$3:I$1699,MATCH(CHP_check_original_data!$H29,'PROTRA_capacity-Original_Data'!$F$3:$F$1699,0))=0),"heat 0, elec not",
IF(AND(INDEX('PROTRA_capacity-Original_Data'!I$3:I$1699,MATCH(CHP_check_original_data!$I29,'PROTRA_capacity-Original_Data'!$F$3:$F$1699,0))=0,INDEX('PROTRA_capacity-Original_Data'!I$3:I$1699,MATCH(CHP_check_original_data!$H29,'PROTRA_capacity-Original_Data'!$F$3:$F$1699,0))=0),"",
INDEX('PROTRA_capacity-Original_Data'!I$3:I$1699,MATCH(CHP_check_original_data!$H29,'PROTRA_capacity-Original_Data'!$F$3:$F$1699,0))/INDEX('PROTRA_capacity-Original_Data'!I$3:I$1699,MATCH(CHP_check_original_data!$I29,'PROTRA_capacity-Original_Data'!$F$3:$F$1699,0))
)))</f>
        <v/>
      </c>
      <c r="M29" s="16" t="str">
        <f>IF(AND(INDEX('PROTRA_capacity-Original_Data'!J$3:J$1699,MATCH(CHP_check_original_data!$H29,'PROTRA_capacity-Original_Data'!$F$3:$F$1699,0))&lt;&gt;0,INDEX('PROTRA_capacity-Original_Data'!J$3:J$1699,MATCH(CHP_check_original_data!$I29,'PROTRA_capacity-Original_Data'!$F$3:$F$1699,0))=0),"elec 0, heat not",
IF(AND(INDEX('PROTRA_capacity-Original_Data'!J$3:J$1699,MATCH(CHP_check_original_data!$I29,'PROTRA_capacity-Original_Data'!$F$3:$F$1699,0))&lt;&gt;0,INDEX('PROTRA_capacity-Original_Data'!J$3:J$1699,MATCH(CHP_check_original_data!$H29,'PROTRA_capacity-Original_Data'!$F$3:$F$1699,0))=0),"heat 0, elec not",
IF(AND(INDEX('PROTRA_capacity-Original_Data'!J$3:J$1699,MATCH(CHP_check_original_data!$I29,'PROTRA_capacity-Original_Data'!$F$3:$F$1699,0))=0,INDEX('PROTRA_capacity-Original_Data'!J$3:J$1699,MATCH(CHP_check_original_data!$H29,'PROTRA_capacity-Original_Data'!$F$3:$F$1699,0))=0),"",
INDEX('PROTRA_capacity-Original_Data'!J$3:J$1699,MATCH(CHP_check_original_data!$H29,'PROTRA_capacity-Original_Data'!$F$3:$F$1699,0))/INDEX('PROTRA_capacity-Original_Data'!J$3:J$1699,MATCH(CHP_check_original_data!$I29,'PROTRA_capacity-Original_Data'!$F$3:$F$1699,0))
)))</f>
        <v/>
      </c>
      <c r="N29" s="16" t="str">
        <f>IF(AND(INDEX('PROTRA_capacity-Original_Data'!K$3:K$1699,MATCH(CHP_check_original_data!$H29,'PROTRA_capacity-Original_Data'!$F$3:$F$1699,0))&lt;&gt;0,INDEX('PROTRA_capacity-Original_Data'!K$3:K$1699,MATCH(CHP_check_original_data!$I29,'PROTRA_capacity-Original_Data'!$F$3:$F$1699,0))=0),"elec 0, heat not",
IF(AND(INDEX('PROTRA_capacity-Original_Data'!K$3:K$1699,MATCH(CHP_check_original_data!$I29,'PROTRA_capacity-Original_Data'!$F$3:$F$1699,0))&lt;&gt;0,INDEX('PROTRA_capacity-Original_Data'!K$3:K$1699,MATCH(CHP_check_original_data!$H29,'PROTRA_capacity-Original_Data'!$F$3:$F$1699,0))=0),"heat 0, elec not",
IF(AND(INDEX('PROTRA_capacity-Original_Data'!K$3:K$1699,MATCH(CHP_check_original_data!$I29,'PROTRA_capacity-Original_Data'!$F$3:$F$1699,0))=0,INDEX('PROTRA_capacity-Original_Data'!K$3:K$1699,MATCH(CHP_check_original_data!$H29,'PROTRA_capacity-Original_Data'!$F$3:$F$1699,0))=0),"",
INDEX('PROTRA_capacity-Original_Data'!K$3:K$1699,MATCH(CHP_check_original_data!$H29,'PROTRA_capacity-Original_Data'!$F$3:$F$1699,0))/INDEX('PROTRA_capacity-Original_Data'!K$3:K$1699,MATCH(CHP_check_original_data!$I29,'PROTRA_capacity-Original_Data'!$F$3:$F$1699,0))
)))</f>
        <v/>
      </c>
      <c r="O29" s="16" t="str">
        <f>IF(AND(INDEX('PROTRA_capacity-Original_Data'!L$3:L$1699,MATCH(CHP_check_original_data!$H29,'PROTRA_capacity-Original_Data'!$F$3:$F$1699,0))&lt;&gt;0,INDEX('PROTRA_capacity-Original_Data'!L$3:L$1699,MATCH(CHP_check_original_data!$I29,'PROTRA_capacity-Original_Data'!$F$3:$F$1699,0))=0),"elec 0, heat not",
IF(AND(INDEX('PROTRA_capacity-Original_Data'!L$3:L$1699,MATCH(CHP_check_original_data!$I29,'PROTRA_capacity-Original_Data'!$F$3:$F$1699,0))&lt;&gt;0,INDEX('PROTRA_capacity-Original_Data'!L$3:L$1699,MATCH(CHP_check_original_data!$H29,'PROTRA_capacity-Original_Data'!$F$3:$F$1699,0))=0),"heat 0, elec not",
IF(AND(INDEX('PROTRA_capacity-Original_Data'!L$3:L$1699,MATCH(CHP_check_original_data!$I29,'PROTRA_capacity-Original_Data'!$F$3:$F$1699,0))=0,INDEX('PROTRA_capacity-Original_Data'!L$3:L$1699,MATCH(CHP_check_original_data!$H29,'PROTRA_capacity-Original_Data'!$F$3:$F$1699,0))=0),"",
INDEX('PROTRA_capacity-Original_Data'!L$3:L$1699,MATCH(CHP_check_original_data!$H29,'PROTRA_capacity-Original_Data'!$F$3:$F$1699,0))/INDEX('PROTRA_capacity-Original_Data'!L$3:L$1699,MATCH(CHP_check_original_data!$I29,'PROTRA_capacity-Original_Data'!$F$3:$F$1699,0))
)))</f>
        <v/>
      </c>
      <c r="P29" s="16" t="str">
        <f>IF(AND(INDEX('PROTRA_capacity-Original_Data'!M$3:M$1699,MATCH(CHP_check_original_data!$H29,'PROTRA_capacity-Original_Data'!$F$3:$F$1699,0))&lt;&gt;0,INDEX('PROTRA_capacity-Original_Data'!M$3:M$1699,MATCH(CHP_check_original_data!$I29,'PROTRA_capacity-Original_Data'!$F$3:$F$1699,0))=0),"elec 0, heat not",
IF(AND(INDEX('PROTRA_capacity-Original_Data'!M$3:M$1699,MATCH(CHP_check_original_data!$I29,'PROTRA_capacity-Original_Data'!$F$3:$F$1699,0))&lt;&gt;0,INDEX('PROTRA_capacity-Original_Data'!M$3:M$1699,MATCH(CHP_check_original_data!$H29,'PROTRA_capacity-Original_Data'!$F$3:$F$1699,0))=0),"heat 0, elec not",
IF(AND(INDEX('PROTRA_capacity-Original_Data'!M$3:M$1699,MATCH(CHP_check_original_data!$I29,'PROTRA_capacity-Original_Data'!$F$3:$F$1699,0))=0,INDEX('PROTRA_capacity-Original_Data'!M$3:M$1699,MATCH(CHP_check_original_data!$H29,'PROTRA_capacity-Original_Data'!$F$3:$F$1699,0))=0),"",
INDEX('PROTRA_capacity-Original_Data'!M$3:M$1699,MATCH(CHP_check_original_data!$H29,'PROTRA_capacity-Original_Data'!$F$3:$F$1699,0))/INDEX('PROTRA_capacity-Original_Data'!M$3:M$1699,MATCH(CHP_check_original_data!$I29,'PROTRA_capacity-Original_Data'!$F$3:$F$1699,0))
)))</f>
        <v/>
      </c>
      <c r="Q29" s="16" t="str">
        <f>IF(AND(INDEX('PROTRA_capacity-Original_Data'!N$3:N$1699,MATCH(CHP_check_original_data!$H29,'PROTRA_capacity-Original_Data'!$F$3:$F$1699,0))&lt;&gt;0,INDEX('PROTRA_capacity-Original_Data'!N$3:N$1699,MATCH(CHP_check_original_data!$I29,'PROTRA_capacity-Original_Data'!$F$3:$F$1699,0))=0),"elec 0, heat not",
IF(AND(INDEX('PROTRA_capacity-Original_Data'!N$3:N$1699,MATCH(CHP_check_original_data!$I29,'PROTRA_capacity-Original_Data'!$F$3:$F$1699,0))&lt;&gt;0,INDEX('PROTRA_capacity-Original_Data'!N$3:N$1699,MATCH(CHP_check_original_data!$H29,'PROTRA_capacity-Original_Data'!$F$3:$F$1699,0))=0),"heat 0, elec not",
IF(AND(INDEX('PROTRA_capacity-Original_Data'!N$3:N$1699,MATCH(CHP_check_original_data!$I29,'PROTRA_capacity-Original_Data'!$F$3:$F$1699,0))=0,INDEX('PROTRA_capacity-Original_Data'!N$3:N$1699,MATCH(CHP_check_original_data!$H29,'PROTRA_capacity-Original_Data'!$F$3:$F$1699,0))=0),"",
INDEX('PROTRA_capacity-Original_Data'!N$3:N$1699,MATCH(CHP_check_original_data!$H29,'PROTRA_capacity-Original_Data'!$F$3:$F$1699,0))/INDEX('PROTRA_capacity-Original_Data'!N$3:N$1699,MATCH(CHP_check_original_data!$I29,'PROTRA_capacity-Original_Data'!$F$3:$F$1699,0))
)))</f>
        <v/>
      </c>
      <c r="R29" s="16" t="str">
        <f>IF(AND(INDEX('PROTRA_capacity-Original_Data'!O$3:O$1699,MATCH(CHP_check_original_data!$H29,'PROTRA_capacity-Original_Data'!$F$3:$F$1699,0))&lt;&gt;0,INDEX('PROTRA_capacity-Original_Data'!O$3:O$1699,MATCH(CHP_check_original_data!$I29,'PROTRA_capacity-Original_Data'!$F$3:$F$1699,0))=0),"elec 0, heat not",
IF(AND(INDEX('PROTRA_capacity-Original_Data'!O$3:O$1699,MATCH(CHP_check_original_data!$I29,'PROTRA_capacity-Original_Data'!$F$3:$F$1699,0))&lt;&gt;0,INDEX('PROTRA_capacity-Original_Data'!O$3:O$1699,MATCH(CHP_check_original_data!$H29,'PROTRA_capacity-Original_Data'!$F$3:$F$1699,0))=0),"heat 0, elec not",
IF(AND(INDEX('PROTRA_capacity-Original_Data'!O$3:O$1699,MATCH(CHP_check_original_data!$I29,'PROTRA_capacity-Original_Data'!$F$3:$F$1699,0))=0,INDEX('PROTRA_capacity-Original_Data'!O$3:O$1699,MATCH(CHP_check_original_data!$H29,'PROTRA_capacity-Original_Data'!$F$3:$F$1699,0))=0),"",
INDEX('PROTRA_capacity-Original_Data'!O$3:O$1699,MATCH(CHP_check_original_data!$H29,'PROTRA_capacity-Original_Data'!$F$3:$F$1699,0))/INDEX('PROTRA_capacity-Original_Data'!O$3:O$1699,MATCH(CHP_check_original_data!$I29,'PROTRA_capacity-Original_Data'!$F$3:$F$1699,0))
)))</f>
        <v/>
      </c>
      <c r="S29" s="16" t="str">
        <f>IF(AND(INDEX('PROTRA_capacity-Original_Data'!P$3:P$1699,MATCH(CHP_check_original_data!$H29,'PROTRA_capacity-Original_Data'!$F$3:$F$1699,0))&lt;&gt;0,INDEX('PROTRA_capacity-Original_Data'!P$3:P$1699,MATCH(CHP_check_original_data!$I29,'PROTRA_capacity-Original_Data'!$F$3:$F$1699,0))=0),"elec 0, heat not",
IF(AND(INDEX('PROTRA_capacity-Original_Data'!P$3:P$1699,MATCH(CHP_check_original_data!$I29,'PROTRA_capacity-Original_Data'!$F$3:$F$1699,0))&lt;&gt;0,INDEX('PROTRA_capacity-Original_Data'!P$3:P$1699,MATCH(CHP_check_original_data!$H29,'PROTRA_capacity-Original_Data'!$F$3:$F$1699,0))=0),"heat 0, elec not",
IF(AND(INDEX('PROTRA_capacity-Original_Data'!P$3:P$1699,MATCH(CHP_check_original_data!$I29,'PROTRA_capacity-Original_Data'!$F$3:$F$1699,0))=0,INDEX('PROTRA_capacity-Original_Data'!P$3:P$1699,MATCH(CHP_check_original_data!$H29,'PROTRA_capacity-Original_Data'!$F$3:$F$1699,0))=0),"",
INDEX('PROTRA_capacity-Original_Data'!P$3:P$1699,MATCH(CHP_check_original_data!$H29,'PROTRA_capacity-Original_Data'!$F$3:$F$1699,0))/INDEX('PROTRA_capacity-Original_Data'!P$3:P$1699,MATCH(CHP_check_original_data!$I29,'PROTRA_capacity-Original_Data'!$F$3:$F$1699,0))
)))</f>
        <v/>
      </c>
      <c r="T29" s="16" t="str">
        <f>IF(AND(INDEX('PROTRA_capacity-Original_Data'!Q$3:Q$1699,MATCH(CHP_check_original_data!$H29,'PROTRA_capacity-Original_Data'!$F$3:$F$1699,0))&lt;&gt;0,INDEX('PROTRA_capacity-Original_Data'!Q$3:Q$1699,MATCH(CHP_check_original_data!$I29,'PROTRA_capacity-Original_Data'!$F$3:$F$1699,0))=0),"elec 0, heat not",
IF(AND(INDEX('PROTRA_capacity-Original_Data'!Q$3:Q$1699,MATCH(CHP_check_original_data!$I29,'PROTRA_capacity-Original_Data'!$F$3:$F$1699,0))&lt;&gt;0,INDEX('PROTRA_capacity-Original_Data'!Q$3:Q$1699,MATCH(CHP_check_original_data!$H29,'PROTRA_capacity-Original_Data'!$F$3:$F$1699,0))=0),"heat 0, elec not",
IF(AND(INDEX('PROTRA_capacity-Original_Data'!Q$3:Q$1699,MATCH(CHP_check_original_data!$I29,'PROTRA_capacity-Original_Data'!$F$3:$F$1699,0))=0,INDEX('PROTRA_capacity-Original_Data'!Q$3:Q$1699,MATCH(CHP_check_original_data!$H29,'PROTRA_capacity-Original_Data'!$F$3:$F$1699,0))=0),"",
INDEX('PROTRA_capacity-Original_Data'!Q$3:Q$1699,MATCH(CHP_check_original_data!$H29,'PROTRA_capacity-Original_Data'!$F$3:$F$1699,0))/INDEX('PROTRA_capacity-Original_Data'!Q$3:Q$1699,MATCH(CHP_check_original_data!$I29,'PROTRA_capacity-Original_Data'!$F$3:$F$1699,0))
)))</f>
        <v/>
      </c>
      <c r="U29" s="16" t="str">
        <f>IF(AND(INDEX('PROTRA_capacity-Original_Data'!R$3:R$1699,MATCH(CHP_check_original_data!$H29,'PROTRA_capacity-Original_Data'!$F$3:$F$1699,0))&lt;&gt;0,INDEX('PROTRA_capacity-Original_Data'!R$3:R$1699,MATCH(CHP_check_original_data!$I29,'PROTRA_capacity-Original_Data'!$F$3:$F$1699,0))=0),"elec 0, heat not",
IF(AND(INDEX('PROTRA_capacity-Original_Data'!R$3:R$1699,MATCH(CHP_check_original_data!$I29,'PROTRA_capacity-Original_Data'!$F$3:$F$1699,0))&lt;&gt;0,INDEX('PROTRA_capacity-Original_Data'!R$3:R$1699,MATCH(CHP_check_original_data!$H29,'PROTRA_capacity-Original_Data'!$F$3:$F$1699,0))=0),"heat 0, elec not",
IF(AND(INDEX('PROTRA_capacity-Original_Data'!R$3:R$1699,MATCH(CHP_check_original_data!$I29,'PROTRA_capacity-Original_Data'!$F$3:$F$1699,0))=0,INDEX('PROTRA_capacity-Original_Data'!R$3:R$1699,MATCH(CHP_check_original_data!$H29,'PROTRA_capacity-Original_Data'!$F$3:$F$1699,0))=0),"",
INDEX('PROTRA_capacity-Original_Data'!R$3:R$1699,MATCH(CHP_check_original_data!$H29,'PROTRA_capacity-Original_Data'!$F$3:$F$1699,0))/INDEX('PROTRA_capacity-Original_Data'!R$3:R$1699,MATCH(CHP_check_original_data!$I29,'PROTRA_capacity-Original_Data'!$F$3:$F$1699,0))
)))</f>
        <v/>
      </c>
      <c r="V29" s="16" t="str">
        <f>IF(AND(INDEX('PROTRA_capacity-Original_Data'!S$3:S$1699,MATCH(CHP_check_original_data!$H29,'PROTRA_capacity-Original_Data'!$F$3:$F$1699,0))&lt;&gt;0,INDEX('PROTRA_capacity-Original_Data'!S$3:S$1699,MATCH(CHP_check_original_data!$I29,'PROTRA_capacity-Original_Data'!$F$3:$F$1699,0))=0),"elec 0, heat not",
IF(AND(INDEX('PROTRA_capacity-Original_Data'!S$3:S$1699,MATCH(CHP_check_original_data!$I29,'PROTRA_capacity-Original_Data'!$F$3:$F$1699,0))&lt;&gt;0,INDEX('PROTRA_capacity-Original_Data'!S$3:S$1699,MATCH(CHP_check_original_data!$H29,'PROTRA_capacity-Original_Data'!$F$3:$F$1699,0))=0),"heat 0, elec not",
IF(AND(INDEX('PROTRA_capacity-Original_Data'!S$3:S$1699,MATCH(CHP_check_original_data!$I29,'PROTRA_capacity-Original_Data'!$F$3:$F$1699,0))=0,INDEX('PROTRA_capacity-Original_Data'!S$3:S$1699,MATCH(CHP_check_original_data!$H29,'PROTRA_capacity-Original_Data'!$F$3:$F$1699,0))=0),"",
INDEX('PROTRA_capacity-Original_Data'!S$3:S$1699,MATCH(CHP_check_original_data!$H29,'PROTRA_capacity-Original_Data'!$F$3:$F$1699,0))/INDEX('PROTRA_capacity-Original_Data'!S$3:S$1699,MATCH(CHP_check_original_data!$I29,'PROTRA_capacity-Original_Data'!$F$3:$F$1699,0))
)))</f>
        <v/>
      </c>
      <c r="W29" s="16" t="str">
        <f>IF(AND(INDEX('PROTRA_capacity-Original_Data'!T$3:T$1699,MATCH(CHP_check_original_data!$H29,'PROTRA_capacity-Original_Data'!$F$3:$F$1699,0))&lt;&gt;0,INDEX('PROTRA_capacity-Original_Data'!T$3:T$1699,MATCH(CHP_check_original_data!$I29,'PROTRA_capacity-Original_Data'!$F$3:$F$1699,0))=0),"elec 0, heat not",
IF(AND(INDEX('PROTRA_capacity-Original_Data'!T$3:T$1699,MATCH(CHP_check_original_data!$I29,'PROTRA_capacity-Original_Data'!$F$3:$F$1699,0))&lt;&gt;0,INDEX('PROTRA_capacity-Original_Data'!T$3:T$1699,MATCH(CHP_check_original_data!$H29,'PROTRA_capacity-Original_Data'!$F$3:$F$1699,0))=0),"heat 0, elec not",
IF(AND(INDEX('PROTRA_capacity-Original_Data'!T$3:T$1699,MATCH(CHP_check_original_data!$I29,'PROTRA_capacity-Original_Data'!$F$3:$F$1699,0))=0,INDEX('PROTRA_capacity-Original_Data'!T$3:T$1699,MATCH(CHP_check_original_data!$H29,'PROTRA_capacity-Original_Data'!$F$3:$F$1699,0))=0),"",
INDEX('PROTRA_capacity-Original_Data'!T$3:T$1699,MATCH(CHP_check_original_data!$H29,'PROTRA_capacity-Original_Data'!$F$3:$F$1699,0))/INDEX('PROTRA_capacity-Original_Data'!T$3:T$1699,MATCH(CHP_check_original_data!$I29,'PROTRA_capacity-Original_Data'!$F$3:$F$1699,0))
)))</f>
        <v/>
      </c>
      <c r="X29" s="16" t="str">
        <f>IF(AND(INDEX('PROTRA_capacity-Original_Data'!U$3:U$1699,MATCH(CHP_check_original_data!$H29,'PROTRA_capacity-Original_Data'!$F$3:$F$1699,0))&lt;&gt;0,INDEX('PROTRA_capacity-Original_Data'!U$3:U$1699,MATCH(CHP_check_original_data!$I29,'PROTRA_capacity-Original_Data'!$F$3:$F$1699,0))=0),"elec 0, heat not",
IF(AND(INDEX('PROTRA_capacity-Original_Data'!U$3:U$1699,MATCH(CHP_check_original_data!$I29,'PROTRA_capacity-Original_Data'!$F$3:$F$1699,0))&lt;&gt;0,INDEX('PROTRA_capacity-Original_Data'!U$3:U$1699,MATCH(CHP_check_original_data!$H29,'PROTRA_capacity-Original_Data'!$F$3:$F$1699,0))=0),"heat 0, elec not",
IF(AND(INDEX('PROTRA_capacity-Original_Data'!U$3:U$1699,MATCH(CHP_check_original_data!$I29,'PROTRA_capacity-Original_Data'!$F$3:$F$1699,0))=0,INDEX('PROTRA_capacity-Original_Data'!U$3:U$1699,MATCH(CHP_check_original_data!$H29,'PROTRA_capacity-Original_Data'!$F$3:$F$1699,0))=0),"",
INDEX('PROTRA_capacity-Original_Data'!U$3:U$1699,MATCH(CHP_check_original_data!$H29,'PROTRA_capacity-Original_Data'!$F$3:$F$1699,0))/INDEX('PROTRA_capacity-Original_Data'!U$3:U$1699,MATCH(CHP_check_original_data!$I29,'PROTRA_capacity-Original_Data'!$F$3:$F$1699,0))
)))</f>
        <v/>
      </c>
      <c r="Y29" s="16" t="str">
        <f>IF(AND(INDEX('PROTRA_capacity-Original_Data'!V$3:V$1699,MATCH(CHP_check_original_data!$H29,'PROTRA_capacity-Original_Data'!$F$3:$F$1699,0))&lt;&gt;0,INDEX('PROTRA_capacity-Original_Data'!V$3:V$1699,MATCH(CHP_check_original_data!$I29,'PROTRA_capacity-Original_Data'!$F$3:$F$1699,0))=0),"elec 0, heat not",
IF(AND(INDEX('PROTRA_capacity-Original_Data'!V$3:V$1699,MATCH(CHP_check_original_data!$I29,'PROTRA_capacity-Original_Data'!$F$3:$F$1699,0))&lt;&gt;0,INDEX('PROTRA_capacity-Original_Data'!V$3:V$1699,MATCH(CHP_check_original_data!$H29,'PROTRA_capacity-Original_Data'!$F$3:$F$1699,0))=0),"heat 0, elec not",
IF(AND(INDEX('PROTRA_capacity-Original_Data'!V$3:V$1699,MATCH(CHP_check_original_data!$I29,'PROTRA_capacity-Original_Data'!$F$3:$F$1699,0))=0,INDEX('PROTRA_capacity-Original_Data'!V$3:V$1699,MATCH(CHP_check_original_data!$H29,'PROTRA_capacity-Original_Data'!$F$3:$F$1699,0))=0),"",
INDEX('PROTRA_capacity-Original_Data'!V$3:V$1699,MATCH(CHP_check_original_data!$H29,'PROTRA_capacity-Original_Data'!$F$3:$F$1699,0))/INDEX('PROTRA_capacity-Original_Data'!V$3:V$1699,MATCH(CHP_check_original_data!$I29,'PROTRA_capacity-Original_Data'!$F$3:$F$1699,0))
)))</f>
        <v/>
      </c>
    </row>
    <row r="30" spans="1:25" x14ac:dyDescent="0.35">
      <c r="A30" t="s">
        <v>69</v>
      </c>
      <c r="B30" t="s">
        <v>41</v>
      </c>
      <c r="C30" t="str">
        <f t="shared" si="0"/>
        <v>EU27_TO_heat</v>
      </c>
      <c r="D30" t="str">
        <f t="shared" si="1"/>
        <v>PROTRA_CHP_HP_I</v>
      </c>
      <c r="E30" t="s">
        <v>7</v>
      </c>
      <c r="F30" t="str">
        <f t="shared" si="2"/>
        <v>CHP</v>
      </c>
      <c r="G30" t="str">
        <f t="shared" si="3"/>
        <v>ste</v>
      </c>
      <c r="H30" t="str">
        <f t="shared" si="4"/>
        <v>EU27TO_heatPROTRA_CHP_waste</v>
      </c>
      <c r="I30" t="str">
        <f t="shared" si="5"/>
        <v>EU27TO_elecPROTRA_CHP_waste</v>
      </c>
      <c r="J30" s="16">
        <f>IF(AND(INDEX('PROTRA_capacity-Original_Data'!G$3:G$1699,MATCH(CHP_check_original_data!$H30,'PROTRA_capacity-Original_Data'!$F$3:$F$1699,0))&lt;&gt;0,INDEX('PROTRA_capacity-Original_Data'!G$3:G$1699,MATCH(CHP_check_original_data!$I30,'PROTRA_capacity-Original_Data'!$F$3:$F$1699,0))=0),"elec 0, heat not",
IF(AND(INDEX('PROTRA_capacity-Original_Data'!G$3:G$1699,MATCH(CHP_check_original_data!$I30,'PROTRA_capacity-Original_Data'!$F$3:$F$1699,0))&lt;&gt;0,INDEX('PROTRA_capacity-Original_Data'!G$3:G$1699,MATCH(CHP_check_original_data!$H30,'PROTRA_capacity-Original_Data'!$F$3:$F$1699,0))=0),"heat 0, elec not",
IF(AND(INDEX('PROTRA_capacity-Original_Data'!G$3:G$1699,MATCH(CHP_check_original_data!$I30,'PROTRA_capacity-Original_Data'!$F$3:$F$1699,0))=0,INDEX('PROTRA_capacity-Original_Data'!G$3:G$1699,MATCH(CHP_check_original_data!$H30,'PROTRA_capacity-Original_Data'!$F$3:$F$1699,0))=0),"",
INDEX('PROTRA_capacity-Original_Data'!G$3:G$1699,MATCH(CHP_check_original_data!$H30,'PROTRA_capacity-Original_Data'!$F$3:$F$1699,0))/INDEX('PROTRA_capacity-Original_Data'!G$3:G$1699,MATCH(CHP_check_original_data!$I30,'PROTRA_capacity-Original_Data'!$F$3:$F$1699,0))
)))</f>
        <v>4.6886574729150556</v>
      </c>
      <c r="K30" s="16">
        <f>IF(AND(INDEX('PROTRA_capacity-Original_Data'!H$3:H$1699,MATCH(CHP_check_original_data!$H30,'PROTRA_capacity-Original_Data'!$F$3:$F$1699,0))&lt;&gt;0,INDEX('PROTRA_capacity-Original_Data'!H$3:H$1699,MATCH(CHP_check_original_data!$I30,'PROTRA_capacity-Original_Data'!$F$3:$F$1699,0))=0),"elec 0, heat not",
IF(AND(INDEX('PROTRA_capacity-Original_Data'!H$3:H$1699,MATCH(CHP_check_original_data!$I30,'PROTRA_capacity-Original_Data'!$F$3:$F$1699,0))&lt;&gt;0,INDEX('PROTRA_capacity-Original_Data'!H$3:H$1699,MATCH(CHP_check_original_data!$H30,'PROTRA_capacity-Original_Data'!$F$3:$F$1699,0))=0),"heat 0, elec not",
IF(AND(INDEX('PROTRA_capacity-Original_Data'!H$3:H$1699,MATCH(CHP_check_original_data!$I30,'PROTRA_capacity-Original_Data'!$F$3:$F$1699,0))=0,INDEX('PROTRA_capacity-Original_Data'!H$3:H$1699,MATCH(CHP_check_original_data!$H30,'PROTRA_capacity-Original_Data'!$F$3:$F$1699,0))=0),"",
INDEX('PROTRA_capacity-Original_Data'!H$3:H$1699,MATCH(CHP_check_original_data!$H30,'PROTRA_capacity-Original_Data'!$F$3:$F$1699,0))/INDEX('PROTRA_capacity-Original_Data'!H$3:H$1699,MATCH(CHP_check_original_data!$I30,'PROTRA_capacity-Original_Data'!$F$3:$F$1699,0))
)))</f>
        <v>4.6961647847015247</v>
      </c>
      <c r="L30" s="16">
        <f>IF(AND(INDEX('PROTRA_capacity-Original_Data'!I$3:I$1699,MATCH(CHP_check_original_data!$H30,'PROTRA_capacity-Original_Data'!$F$3:$F$1699,0))&lt;&gt;0,INDEX('PROTRA_capacity-Original_Data'!I$3:I$1699,MATCH(CHP_check_original_data!$I30,'PROTRA_capacity-Original_Data'!$F$3:$F$1699,0))=0),"elec 0, heat not",
IF(AND(INDEX('PROTRA_capacity-Original_Data'!I$3:I$1699,MATCH(CHP_check_original_data!$I30,'PROTRA_capacity-Original_Data'!$F$3:$F$1699,0))&lt;&gt;0,INDEX('PROTRA_capacity-Original_Data'!I$3:I$1699,MATCH(CHP_check_original_data!$H30,'PROTRA_capacity-Original_Data'!$F$3:$F$1699,0))=0),"heat 0, elec not",
IF(AND(INDEX('PROTRA_capacity-Original_Data'!I$3:I$1699,MATCH(CHP_check_original_data!$I30,'PROTRA_capacity-Original_Data'!$F$3:$F$1699,0))=0,INDEX('PROTRA_capacity-Original_Data'!I$3:I$1699,MATCH(CHP_check_original_data!$H30,'PROTRA_capacity-Original_Data'!$F$3:$F$1699,0))=0),"",
INDEX('PROTRA_capacity-Original_Data'!I$3:I$1699,MATCH(CHP_check_original_data!$H30,'PROTRA_capacity-Original_Data'!$F$3:$F$1699,0))/INDEX('PROTRA_capacity-Original_Data'!I$3:I$1699,MATCH(CHP_check_original_data!$I30,'PROTRA_capacity-Original_Data'!$F$3:$F$1699,0))
)))</f>
        <v>4.6182349541356578</v>
      </c>
      <c r="M30" s="16">
        <f>IF(AND(INDEX('PROTRA_capacity-Original_Data'!J$3:J$1699,MATCH(CHP_check_original_data!$H30,'PROTRA_capacity-Original_Data'!$F$3:$F$1699,0))&lt;&gt;0,INDEX('PROTRA_capacity-Original_Data'!J$3:J$1699,MATCH(CHP_check_original_data!$I30,'PROTRA_capacity-Original_Data'!$F$3:$F$1699,0))=0),"elec 0, heat not",
IF(AND(INDEX('PROTRA_capacity-Original_Data'!J$3:J$1699,MATCH(CHP_check_original_data!$I30,'PROTRA_capacity-Original_Data'!$F$3:$F$1699,0))&lt;&gt;0,INDEX('PROTRA_capacity-Original_Data'!J$3:J$1699,MATCH(CHP_check_original_data!$H30,'PROTRA_capacity-Original_Data'!$F$3:$F$1699,0))=0),"heat 0, elec not",
IF(AND(INDEX('PROTRA_capacity-Original_Data'!J$3:J$1699,MATCH(CHP_check_original_data!$I30,'PROTRA_capacity-Original_Data'!$F$3:$F$1699,0))=0,INDEX('PROTRA_capacity-Original_Data'!J$3:J$1699,MATCH(CHP_check_original_data!$H30,'PROTRA_capacity-Original_Data'!$F$3:$F$1699,0))=0),"",
INDEX('PROTRA_capacity-Original_Data'!J$3:J$1699,MATCH(CHP_check_original_data!$H30,'PROTRA_capacity-Original_Data'!$F$3:$F$1699,0))/INDEX('PROTRA_capacity-Original_Data'!J$3:J$1699,MATCH(CHP_check_original_data!$I30,'PROTRA_capacity-Original_Data'!$F$3:$F$1699,0))
)))</f>
        <v>4.8587667121289559</v>
      </c>
      <c r="N30" s="16">
        <f>IF(AND(INDEX('PROTRA_capacity-Original_Data'!K$3:K$1699,MATCH(CHP_check_original_data!$H30,'PROTRA_capacity-Original_Data'!$F$3:$F$1699,0))&lt;&gt;0,INDEX('PROTRA_capacity-Original_Data'!K$3:K$1699,MATCH(CHP_check_original_data!$I30,'PROTRA_capacity-Original_Data'!$F$3:$F$1699,0))=0),"elec 0, heat not",
IF(AND(INDEX('PROTRA_capacity-Original_Data'!K$3:K$1699,MATCH(CHP_check_original_data!$I30,'PROTRA_capacity-Original_Data'!$F$3:$F$1699,0))&lt;&gt;0,INDEX('PROTRA_capacity-Original_Data'!K$3:K$1699,MATCH(CHP_check_original_data!$H30,'PROTRA_capacity-Original_Data'!$F$3:$F$1699,0))=0),"heat 0, elec not",
IF(AND(INDEX('PROTRA_capacity-Original_Data'!K$3:K$1699,MATCH(CHP_check_original_data!$I30,'PROTRA_capacity-Original_Data'!$F$3:$F$1699,0))=0,INDEX('PROTRA_capacity-Original_Data'!K$3:K$1699,MATCH(CHP_check_original_data!$H30,'PROTRA_capacity-Original_Data'!$F$3:$F$1699,0))=0),"",
INDEX('PROTRA_capacity-Original_Data'!K$3:K$1699,MATCH(CHP_check_original_data!$H30,'PROTRA_capacity-Original_Data'!$F$3:$F$1699,0))/INDEX('PROTRA_capacity-Original_Data'!K$3:K$1699,MATCH(CHP_check_original_data!$I30,'PROTRA_capacity-Original_Data'!$F$3:$F$1699,0))
)))</f>
        <v>4.7150277422875835</v>
      </c>
      <c r="O30" s="16">
        <f>IF(AND(INDEX('PROTRA_capacity-Original_Data'!L$3:L$1699,MATCH(CHP_check_original_data!$H30,'PROTRA_capacity-Original_Data'!$F$3:$F$1699,0))&lt;&gt;0,INDEX('PROTRA_capacity-Original_Data'!L$3:L$1699,MATCH(CHP_check_original_data!$I30,'PROTRA_capacity-Original_Data'!$F$3:$F$1699,0))=0),"elec 0, heat not",
IF(AND(INDEX('PROTRA_capacity-Original_Data'!L$3:L$1699,MATCH(CHP_check_original_data!$I30,'PROTRA_capacity-Original_Data'!$F$3:$F$1699,0))&lt;&gt;0,INDEX('PROTRA_capacity-Original_Data'!L$3:L$1699,MATCH(CHP_check_original_data!$H30,'PROTRA_capacity-Original_Data'!$F$3:$F$1699,0))=0),"heat 0, elec not",
IF(AND(INDEX('PROTRA_capacity-Original_Data'!L$3:L$1699,MATCH(CHP_check_original_data!$I30,'PROTRA_capacity-Original_Data'!$F$3:$F$1699,0))=0,INDEX('PROTRA_capacity-Original_Data'!L$3:L$1699,MATCH(CHP_check_original_data!$H30,'PROTRA_capacity-Original_Data'!$F$3:$F$1699,0))=0),"",
INDEX('PROTRA_capacity-Original_Data'!L$3:L$1699,MATCH(CHP_check_original_data!$H30,'PROTRA_capacity-Original_Data'!$F$3:$F$1699,0))/INDEX('PROTRA_capacity-Original_Data'!L$3:L$1699,MATCH(CHP_check_original_data!$I30,'PROTRA_capacity-Original_Data'!$F$3:$F$1699,0))
)))</f>
        <v>4.3687869957784677</v>
      </c>
      <c r="P30" s="16">
        <f>IF(AND(INDEX('PROTRA_capacity-Original_Data'!M$3:M$1699,MATCH(CHP_check_original_data!$H30,'PROTRA_capacity-Original_Data'!$F$3:$F$1699,0))&lt;&gt;0,INDEX('PROTRA_capacity-Original_Data'!M$3:M$1699,MATCH(CHP_check_original_data!$I30,'PROTRA_capacity-Original_Data'!$F$3:$F$1699,0))=0),"elec 0, heat not",
IF(AND(INDEX('PROTRA_capacity-Original_Data'!M$3:M$1699,MATCH(CHP_check_original_data!$I30,'PROTRA_capacity-Original_Data'!$F$3:$F$1699,0))&lt;&gt;0,INDEX('PROTRA_capacity-Original_Data'!M$3:M$1699,MATCH(CHP_check_original_data!$H30,'PROTRA_capacity-Original_Data'!$F$3:$F$1699,0))=0),"heat 0, elec not",
IF(AND(INDEX('PROTRA_capacity-Original_Data'!M$3:M$1699,MATCH(CHP_check_original_data!$I30,'PROTRA_capacity-Original_Data'!$F$3:$F$1699,0))=0,INDEX('PROTRA_capacity-Original_Data'!M$3:M$1699,MATCH(CHP_check_original_data!$H30,'PROTRA_capacity-Original_Data'!$F$3:$F$1699,0))=0),"",
INDEX('PROTRA_capacity-Original_Data'!M$3:M$1699,MATCH(CHP_check_original_data!$H30,'PROTRA_capacity-Original_Data'!$F$3:$F$1699,0))/INDEX('PROTRA_capacity-Original_Data'!M$3:M$1699,MATCH(CHP_check_original_data!$I30,'PROTRA_capacity-Original_Data'!$F$3:$F$1699,0))
)))</f>
        <v>4.6366308327174135</v>
      </c>
      <c r="Q30" s="16">
        <f>IF(AND(INDEX('PROTRA_capacity-Original_Data'!N$3:N$1699,MATCH(CHP_check_original_data!$H30,'PROTRA_capacity-Original_Data'!$F$3:$F$1699,0))&lt;&gt;0,INDEX('PROTRA_capacity-Original_Data'!N$3:N$1699,MATCH(CHP_check_original_data!$I30,'PROTRA_capacity-Original_Data'!$F$3:$F$1699,0))=0),"elec 0, heat not",
IF(AND(INDEX('PROTRA_capacity-Original_Data'!N$3:N$1699,MATCH(CHP_check_original_data!$I30,'PROTRA_capacity-Original_Data'!$F$3:$F$1699,0))&lt;&gt;0,INDEX('PROTRA_capacity-Original_Data'!N$3:N$1699,MATCH(CHP_check_original_data!$H30,'PROTRA_capacity-Original_Data'!$F$3:$F$1699,0))=0),"heat 0, elec not",
IF(AND(INDEX('PROTRA_capacity-Original_Data'!N$3:N$1699,MATCH(CHP_check_original_data!$I30,'PROTRA_capacity-Original_Data'!$F$3:$F$1699,0))=0,INDEX('PROTRA_capacity-Original_Data'!N$3:N$1699,MATCH(CHP_check_original_data!$H30,'PROTRA_capacity-Original_Data'!$F$3:$F$1699,0))=0),"",
INDEX('PROTRA_capacity-Original_Data'!N$3:N$1699,MATCH(CHP_check_original_data!$H30,'PROTRA_capacity-Original_Data'!$F$3:$F$1699,0))/INDEX('PROTRA_capacity-Original_Data'!N$3:N$1699,MATCH(CHP_check_original_data!$I30,'PROTRA_capacity-Original_Data'!$F$3:$F$1699,0))
)))</f>
        <v>5.0656440305887376</v>
      </c>
      <c r="R30" s="16">
        <f>IF(AND(INDEX('PROTRA_capacity-Original_Data'!O$3:O$1699,MATCH(CHP_check_original_data!$H30,'PROTRA_capacity-Original_Data'!$F$3:$F$1699,0))&lt;&gt;0,INDEX('PROTRA_capacity-Original_Data'!O$3:O$1699,MATCH(CHP_check_original_data!$I30,'PROTRA_capacity-Original_Data'!$F$3:$F$1699,0))=0),"elec 0, heat not",
IF(AND(INDEX('PROTRA_capacity-Original_Data'!O$3:O$1699,MATCH(CHP_check_original_data!$I30,'PROTRA_capacity-Original_Data'!$F$3:$F$1699,0))&lt;&gt;0,INDEX('PROTRA_capacity-Original_Data'!O$3:O$1699,MATCH(CHP_check_original_data!$H30,'PROTRA_capacity-Original_Data'!$F$3:$F$1699,0))=0),"heat 0, elec not",
IF(AND(INDEX('PROTRA_capacity-Original_Data'!O$3:O$1699,MATCH(CHP_check_original_data!$I30,'PROTRA_capacity-Original_Data'!$F$3:$F$1699,0))=0,INDEX('PROTRA_capacity-Original_Data'!O$3:O$1699,MATCH(CHP_check_original_data!$H30,'PROTRA_capacity-Original_Data'!$F$3:$F$1699,0))=0),"",
INDEX('PROTRA_capacity-Original_Data'!O$3:O$1699,MATCH(CHP_check_original_data!$H30,'PROTRA_capacity-Original_Data'!$F$3:$F$1699,0))/INDEX('PROTRA_capacity-Original_Data'!O$3:O$1699,MATCH(CHP_check_original_data!$I30,'PROTRA_capacity-Original_Data'!$F$3:$F$1699,0))
)))</f>
        <v>5.3963148957360909</v>
      </c>
      <c r="S30" s="16">
        <f>IF(AND(INDEX('PROTRA_capacity-Original_Data'!P$3:P$1699,MATCH(CHP_check_original_data!$H30,'PROTRA_capacity-Original_Data'!$F$3:$F$1699,0))&lt;&gt;0,INDEX('PROTRA_capacity-Original_Data'!P$3:P$1699,MATCH(CHP_check_original_data!$I30,'PROTRA_capacity-Original_Data'!$F$3:$F$1699,0))=0),"elec 0, heat not",
IF(AND(INDEX('PROTRA_capacity-Original_Data'!P$3:P$1699,MATCH(CHP_check_original_data!$I30,'PROTRA_capacity-Original_Data'!$F$3:$F$1699,0))&lt;&gt;0,INDEX('PROTRA_capacity-Original_Data'!P$3:P$1699,MATCH(CHP_check_original_data!$H30,'PROTRA_capacity-Original_Data'!$F$3:$F$1699,0))=0),"heat 0, elec not",
IF(AND(INDEX('PROTRA_capacity-Original_Data'!P$3:P$1699,MATCH(CHP_check_original_data!$I30,'PROTRA_capacity-Original_Data'!$F$3:$F$1699,0))=0,INDEX('PROTRA_capacity-Original_Data'!P$3:P$1699,MATCH(CHP_check_original_data!$H30,'PROTRA_capacity-Original_Data'!$F$3:$F$1699,0))=0),"",
INDEX('PROTRA_capacity-Original_Data'!P$3:P$1699,MATCH(CHP_check_original_data!$H30,'PROTRA_capacity-Original_Data'!$F$3:$F$1699,0))/INDEX('PROTRA_capacity-Original_Data'!P$3:P$1699,MATCH(CHP_check_original_data!$I30,'PROTRA_capacity-Original_Data'!$F$3:$F$1699,0))
)))</f>
        <v>5.6241291238909827</v>
      </c>
      <c r="T30" s="16">
        <f>IF(AND(INDEX('PROTRA_capacity-Original_Data'!Q$3:Q$1699,MATCH(CHP_check_original_data!$H30,'PROTRA_capacity-Original_Data'!$F$3:$F$1699,0))&lt;&gt;0,INDEX('PROTRA_capacity-Original_Data'!Q$3:Q$1699,MATCH(CHP_check_original_data!$I30,'PROTRA_capacity-Original_Data'!$F$3:$F$1699,0))=0),"elec 0, heat not",
IF(AND(INDEX('PROTRA_capacity-Original_Data'!Q$3:Q$1699,MATCH(CHP_check_original_data!$I30,'PROTRA_capacity-Original_Data'!$F$3:$F$1699,0))&lt;&gt;0,INDEX('PROTRA_capacity-Original_Data'!Q$3:Q$1699,MATCH(CHP_check_original_data!$H30,'PROTRA_capacity-Original_Data'!$F$3:$F$1699,0))=0),"heat 0, elec not",
IF(AND(INDEX('PROTRA_capacity-Original_Data'!Q$3:Q$1699,MATCH(CHP_check_original_data!$I30,'PROTRA_capacity-Original_Data'!$F$3:$F$1699,0))=0,INDEX('PROTRA_capacity-Original_Data'!Q$3:Q$1699,MATCH(CHP_check_original_data!$H30,'PROTRA_capacity-Original_Data'!$F$3:$F$1699,0))=0),"",
INDEX('PROTRA_capacity-Original_Data'!Q$3:Q$1699,MATCH(CHP_check_original_data!$H30,'PROTRA_capacity-Original_Data'!$F$3:$F$1699,0))/INDEX('PROTRA_capacity-Original_Data'!Q$3:Q$1699,MATCH(CHP_check_original_data!$I30,'PROTRA_capacity-Original_Data'!$F$3:$F$1699,0))
)))</f>
        <v>5.8621282683450238</v>
      </c>
      <c r="U30" s="16">
        <f>IF(AND(INDEX('PROTRA_capacity-Original_Data'!R$3:R$1699,MATCH(CHP_check_original_data!$H30,'PROTRA_capacity-Original_Data'!$F$3:$F$1699,0))&lt;&gt;0,INDEX('PROTRA_capacity-Original_Data'!R$3:R$1699,MATCH(CHP_check_original_data!$I30,'PROTRA_capacity-Original_Data'!$F$3:$F$1699,0))=0),"elec 0, heat not",
IF(AND(INDEX('PROTRA_capacity-Original_Data'!R$3:R$1699,MATCH(CHP_check_original_data!$I30,'PROTRA_capacity-Original_Data'!$F$3:$F$1699,0))&lt;&gt;0,INDEX('PROTRA_capacity-Original_Data'!R$3:R$1699,MATCH(CHP_check_original_data!$H30,'PROTRA_capacity-Original_Data'!$F$3:$F$1699,0))=0),"heat 0, elec not",
IF(AND(INDEX('PROTRA_capacity-Original_Data'!R$3:R$1699,MATCH(CHP_check_original_data!$I30,'PROTRA_capacity-Original_Data'!$F$3:$F$1699,0))=0,INDEX('PROTRA_capacity-Original_Data'!R$3:R$1699,MATCH(CHP_check_original_data!$H30,'PROTRA_capacity-Original_Data'!$F$3:$F$1699,0))=0),"",
INDEX('PROTRA_capacity-Original_Data'!R$3:R$1699,MATCH(CHP_check_original_data!$H30,'PROTRA_capacity-Original_Data'!$F$3:$F$1699,0))/INDEX('PROTRA_capacity-Original_Data'!R$3:R$1699,MATCH(CHP_check_original_data!$I30,'PROTRA_capacity-Original_Data'!$F$3:$F$1699,0))
)))</f>
        <v>5.7881166273214895</v>
      </c>
      <c r="V30" s="16">
        <f>IF(AND(INDEX('PROTRA_capacity-Original_Data'!S$3:S$1699,MATCH(CHP_check_original_data!$H30,'PROTRA_capacity-Original_Data'!$F$3:$F$1699,0))&lt;&gt;0,INDEX('PROTRA_capacity-Original_Data'!S$3:S$1699,MATCH(CHP_check_original_data!$I30,'PROTRA_capacity-Original_Data'!$F$3:$F$1699,0))=0),"elec 0, heat not",
IF(AND(INDEX('PROTRA_capacity-Original_Data'!S$3:S$1699,MATCH(CHP_check_original_data!$I30,'PROTRA_capacity-Original_Data'!$F$3:$F$1699,0))&lt;&gt;0,INDEX('PROTRA_capacity-Original_Data'!S$3:S$1699,MATCH(CHP_check_original_data!$H30,'PROTRA_capacity-Original_Data'!$F$3:$F$1699,0))=0),"heat 0, elec not",
IF(AND(INDEX('PROTRA_capacity-Original_Data'!S$3:S$1699,MATCH(CHP_check_original_data!$I30,'PROTRA_capacity-Original_Data'!$F$3:$F$1699,0))=0,INDEX('PROTRA_capacity-Original_Data'!S$3:S$1699,MATCH(CHP_check_original_data!$H30,'PROTRA_capacity-Original_Data'!$F$3:$F$1699,0))=0),"",
INDEX('PROTRA_capacity-Original_Data'!S$3:S$1699,MATCH(CHP_check_original_data!$H30,'PROTRA_capacity-Original_Data'!$F$3:$F$1699,0))/INDEX('PROTRA_capacity-Original_Data'!S$3:S$1699,MATCH(CHP_check_original_data!$I30,'PROTRA_capacity-Original_Data'!$F$3:$F$1699,0))
)))</f>
        <v>6.0536177810733705</v>
      </c>
      <c r="W30" s="16">
        <f>IF(AND(INDEX('PROTRA_capacity-Original_Data'!T$3:T$1699,MATCH(CHP_check_original_data!$H30,'PROTRA_capacity-Original_Data'!$F$3:$F$1699,0))&lt;&gt;0,INDEX('PROTRA_capacity-Original_Data'!T$3:T$1699,MATCH(CHP_check_original_data!$I30,'PROTRA_capacity-Original_Data'!$F$3:$F$1699,0))=0),"elec 0, heat not",
IF(AND(INDEX('PROTRA_capacity-Original_Data'!T$3:T$1699,MATCH(CHP_check_original_data!$I30,'PROTRA_capacity-Original_Data'!$F$3:$F$1699,0))&lt;&gt;0,INDEX('PROTRA_capacity-Original_Data'!T$3:T$1699,MATCH(CHP_check_original_data!$H30,'PROTRA_capacity-Original_Data'!$F$3:$F$1699,0))=0),"heat 0, elec not",
IF(AND(INDEX('PROTRA_capacity-Original_Data'!T$3:T$1699,MATCH(CHP_check_original_data!$I30,'PROTRA_capacity-Original_Data'!$F$3:$F$1699,0))=0,INDEX('PROTRA_capacity-Original_Data'!T$3:T$1699,MATCH(CHP_check_original_data!$H30,'PROTRA_capacity-Original_Data'!$F$3:$F$1699,0))=0),"",
INDEX('PROTRA_capacity-Original_Data'!T$3:T$1699,MATCH(CHP_check_original_data!$H30,'PROTRA_capacity-Original_Data'!$F$3:$F$1699,0))/INDEX('PROTRA_capacity-Original_Data'!T$3:T$1699,MATCH(CHP_check_original_data!$I30,'PROTRA_capacity-Original_Data'!$F$3:$F$1699,0))
)))</f>
        <v>5.9364908691522285</v>
      </c>
      <c r="X30" s="16">
        <f>IF(AND(INDEX('PROTRA_capacity-Original_Data'!U$3:U$1699,MATCH(CHP_check_original_data!$H30,'PROTRA_capacity-Original_Data'!$F$3:$F$1699,0))&lt;&gt;0,INDEX('PROTRA_capacity-Original_Data'!U$3:U$1699,MATCH(CHP_check_original_data!$I30,'PROTRA_capacity-Original_Data'!$F$3:$F$1699,0))=0),"elec 0, heat not",
IF(AND(INDEX('PROTRA_capacity-Original_Data'!U$3:U$1699,MATCH(CHP_check_original_data!$I30,'PROTRA_capacity-Original_Data'!$F$3:$F$1699,0))&lt;&gt;0,INDEX('PROTRA_capacity-Original_Data'!U$3:U$1699,MATCH(CHP_check_original_data!$H30,'PROTRA_capacity-Original_Data'!$F$3:$F$1699,0))=0),"heat 0, elec not",
IF(AND(INDEX('PROTRA_capacity-Original_Data'!U$3:U$1699,MATCH(CHP_check_original_data!$I30,'PROTRA_capacity-Original_Data'!$F$3:$F$1699,0))=0,INDEX('PROTRA_capacity-Original_Data'!U$3:U$1699,MATCH(CHP_check_original_data!$H30,'PROTRA_capacity-Original_Data'!$F$3:$F$1699,0))=0),"",
INDEX('PROTRA_capacity-Original_Data'!U$3:U$1699,MATCH(CHP_check_original_data!$H30,'PROTRA_capacity-Original_Data'!$F$3:$F$1699,0))/INDEX('PROTRA_capacity-Original_Data'!U$3:U$1699,MATCH(CHP_check_original_data!$I30,'PROTRA_capacity-Original_Data'!$F$3:$F$1699,0))
)))</f>
        <v>6.2067590608776628</v>
      </c>
      <c r="Y30" s="16">
        <f>IF(AND(INDEX('PROTRA_capacity-Original_Data'!V$3:V$1699,MATCH(CHP_check_original_data!$H30,'PROTRA_capacity-Original_Data'!$F$3:$F$1699,0))&lt;&gt;0,INDEX('PROTRA_capacity-Original_Data'!V$3:V$1699,MATCH(CHP_check_original_data!$I30,'PROTRA_capacity-Original_Data'!$F$3:$F$1699,0))=0),"elec 0, heat not",
IF(AND(INDEX('PROTRA_capacity-Original_Data'!V$3:V$1699,MATCH(CHP_check_original_data!$I30,'PROTRA_capacity-Original_Data'!$F$3:$F$1699,0))&lt;&gt;0,INDEX('PROTRA_capacity-Original_Data'!V$3:V$1699,MATCH(CHP_check_original_data!$H30,'PROTRA_capacity-Original_Data'!$F$3:$F$1699,0))=0),"heat 0, elec not",
IF(AND(INDEX('PROTRA_capacity-Original_Data'!V$3:V$1699,MATCH(CHP_check_original_data!$I30,'PROTRA_capacity-Original_Data'!$F$3:$F$1699,0))=0,INDEX('PROTRA_capacity-Original_Data'!V$3:V$1699,MATCH(CHP_check_original_data!$H30,'PROTRA_capacity-Original_Data'!$F$3:$F$1699,0))=0),"",
INDEX('PROTRA_capacity-Original_Data'!V$3:V$1699,MATCH(CHP_check_original_data!$H30,'PROTRA_capacity-Original_Data'!$F$3:$F$1699,0))/INDEX('PROTRA_capacity-Original_Data'!V$3:V$1699,MATCH(CHP_check_original_data!$I30,'PROTRA_capacity-Original_Data'!$F$3:$F$1699,0))
)))</f>
        <v>6.4728560970370257</v>
      </c>
    </row>
    <row r="31" spans="1:25" x14ac:dyDescent="0.35">
      <c r="A31" t="s">
        <v>69</v>
      </c>
      <c r="B31" t="s">
        <v>41</v>
      </c>
      <c r="C31" t="str">
        <f t="shared" si="0"/>
        <v>EU27_TO_heat</v>
      </c>
      <c r="D31" t="str">
        <f t="shared" si="1"/>
        <v>PROTRA_CHP_HP_I</v>
      </c>
      <c r="E31" t="s">
        <v>8</v>
      </c>
      <c r="F31" t="str">
        <f t="shared" si="2"/>
        <v>CHP</v>
      </c>
      <c r="G31" t="str">
        <f t="shared" si="3"/>
        <v>bio</v>
      </c>
      <c r="H31" t="str">
        <f t="shared" si="4"/>
        <v>EU27TO_heatPROTRA_CHP_solid_bio</v>
      </c>
      <c r="I31" t="str">
        <f t="shared" si="5"/>
        <v>EU27TO_elecPROTRA_CHP_solid_bio</v>
      </c>
      <c r="J31" s="16">
        <f>IF(AND(INDEX('PROTRA_capacity-Original_Data'!G$3:G$1699,MATCH(CHP_check_original_data!$H31,'PROTRA_capacity-Original_Data'!$F$3:$F$1699,0))&lt;&gt;0,INDEX('PROTRA_capacity-Original_Data'!G$3:G$1699,MATCH(CHP_check_original_data!$I31,'PROTRA_capacity-Original_Data'!$F$3:$F$1699,0))=0),"elec 0, heat not",
IF(AND(INDEX('PROTRA_capacity-Original_Data'!G$3:G$1699,MATCH(CHP_check_original_data!$I31,'PROTRA_capacity-Original_Data'!$F$3:$F$1699,0))&lt;&gt;0,INDEX('PROTRA_capacity-Original_Data'!G$3:G$1699,MATCH(CHP_check_original_data!$H31,'PROTRA_capacity-Original_Data'!$F$3:$F$1699,0))=0),"heat 0, elec not",
IF(AND(INDEX('PROTRA_capacity-Original_Data'!G$3:G$1699,MATCH(CHP_check_original_data!$I31,'PROTRA_capacity-Original_Data'!$F$3:$F$1699,0))=0,INDEX('PROTRA_capacity-Original_Data'!G$3:G$1699,MATCH(CHP_check_original_data!$H31,'PROTRA_capacity-Original_Data'!$F$3:$F$1699,0))=0),"",
INDEX('PROTRA_capacity-Original_Data'!G$3:G$1699,MATCH(CHP_check_original_data!$H31,'PROTRA_capacity-Original_Data'!$F$3:$F$1699,0))/INDEX('PROTRA_capacity-Original_Data'!G$3:G$1699,MATCH(CHP_check_original_data!$I31,'PROTRA_capacity-Original_Data'!$F$3:$F$1699,0))
)))</f>
        <v>1.4649639827669194</v>
      </c>
      <c r="K31" s="16">
        <f>IF(AND(INDEX('PROTRA_capacity-Original_Data'!H$3:H$1699,MATCH(CHP_check_original_data!$H31,'PROTRA_capacity-Original_Data'!$F$3:$F$1699,0))&lt;&gt;0,INDEX('PROTRA_capacity-Original_Data'!H$3:H$1699,MATCH(CHP_check_original_data!$I31,'PROTRA_capacity-Original_Data'!$F$3:$F$1699,0))=0),"elec 0, heat not",
IF(AND(INDEX('PROTRA_capacity-Original_Data'!H$3:H$1699,MATCH(CHP_check_original_data!$I31,'PROTRA_capacity-Original_Data'!$F$3:$F$1699,0))&lt;&gt;0,INDEX('PROTRA_capacity-Original_Data'!H$3:H$1699,MATCH(CHP_check_original_data!$H31,'PROTRA_capacity-Original_Data'!$F$3:$F$1699,0))=0),"heat 0, elec not",
IF(AND(INDEX('PROTRA_capacity-Original_Data'!H$3:H$1699,MATCH(CHP_check_original_data!$I31,'PROTRA_capacity-Original_Data'!$F$3:$F$1699,0))=0,INDEX('PROTRA_capacity-Original_Data'!H$3:H$1699,MATCH(CHP_check_original_data!$H31,'PROTRA_capacity-Original_Data'!$F$3:$F$1699,0))=0),"",
INDEX('PROTRA_capacity-Original_Data'!H$3:H$1699,MATCH(CHP_check_original_data!$H31,'PROTRA_capacity-Original_Data'!$F$3:$F$1699,0))/INDEX('PROTRA_capacity-Original_Data'!H$3:H$1699,MATCH(CHP_check_original_data!$I31,'PROTRA_capacity-Original_Data'!$F$3:$F$1699,0))
)))</f>
        <v>1.4335762398670062</v>
      </c>
      <c r="L31" s="16">
        <f>IF(AND(INDEX('PROTRA_capacity-Original_Data'!I$3:I$1699,MATCH(CHP_check_original_data!$H31,'PROTRA_capacity-Original_Data'!$F$3:$F$1699,0))&lt;&gt;0,INDEX('PROTRA_capacity-Original_Data'!I$3:I$1699,MATCH(CHP_check_original_data!$I31,'PROTRA_capacity-Original_Data'!$F$3:$F$1699,0))=0),"elec 0, heat not",
IF(AND(INDEX('PROTRA_capacity-Original_Data'!I$3:I$1699,MATCH(CHP_check_original_data!$I31,'PROTRA_capacity-Original_Data'!$F$3:$F$1699,0))&lt;&gt;0,INDEX('PROTRA_capacity-Original_Data'!I$3:I$1699,MATCH(CHP_check_original_data!$H31,'PROTRA_capacity-Original_Data'!$F$3:$F$1699,0))=0),"heat 0, elec not",
IF(AND(INDEX('PROTRA_capacity-Original_Data'!I$3:I$1699,MATCH(CHP_check_original_data!$I31,'PROTRA_capacity-Original_Data'!$F$3:$F$1699,0))=0,INDEX('PROTRA_capacity-Original_Data'!I$3:I$1699,MATCH(CHP_check_original_data!$H31,'PROTRA_capacity-Original_Data'!$F$3:$F$1699,0))=0),"",
INDEX('PROTRA_capacity-Original_Data'!I$3:I$1699,MATCH(CHP_check_original_data!$H31,'PROTRA_capacity-Original_Data'!$F$3:$F$1699,0))/INDEX('PROTRA_capacity-Original_Data'!I$3:I$1699,MATCH(CHP_check_original_data!$I31,'PROTRA_capacity-Original_Data'!$F$3:$F$1699,0))
)))</f>
        <v>1.4963015963448141</v>
      </c>
      <c r="M31" s="16">
        <f>IF(AND(INDEX('PROTRA_capacity-Original_Data'!J$3:J$1699,MATCH(CHP_check_original_data!$H31,'PROTRA_capacity-Original_Data'!$F$3:$F$1699,0))&lt;&gt;0,INDEX('PROTRA_capacity-Original_Data'!J$3:J$1699,MATCH(CHP_check_original_data!$I31,'PROTRA_capacity-Original_Data'!$F$3:$F$1699,0))=0),"elec 0, heat not",
IF(AND(INDEX('PROTRA_capacity-Original_Data'!J$3:J$1699,MATCH(CHP_check_original_data!$I31,'PROTRA_capacity-Original_Data'!$F$3:$F$1699,0))&lt;&gt;0,INDEX('PROTRA_capacity-Original_Data'!J$3:J$1699,MATCH(CHP_check_original_data!$H31,'PROTRA_capacity-Original_Data'!$F$3:$F$1699,0))=0),"heat 0, elec not",
IF(AND(INDEX('PROTRA_capacity-Original_Data'!J$3:J$1699,MATCH(CHP_check_original_data!$I31,'PROTRA_capacity-Original_Data'!$F$3:$F$1699,0))=0,INDEX('PROTRA_capacity-Original_Data'!J$3:J$1699,MATCH(CHP_check_original_data!$H31,'PROTRA_capacity-Original_Data'!$F$3:$F$1699,0))=0),"",
INDEX('PROTRA_capacity-Original_Data'!J$3:J$1699,MATCH(CHP_check_original_data!$H31,'PROTRA_capacity-Original_Data'!$F$3:$F$1699,0))/INDEX('PROTRA_capacity-Original_Data'!J$3:J$1699,MATCH(CHP_check_original_data!$I31,'PROTRA_capacity-Original_Data'!$F$3:$F$1699,0))
)))</f>
        <v>1.5436942896673191</v>
      </c>
      <c r="N31" s="16">
        <f>IF(AND(INDEX('PROTRA_capacity-Original_Data'!K$3:K$1699,MATCH(CHP_check_original_data!$H31,'PROTRA_capacity-Original_Data'!$F$3:$F$1699,0))&lt;&gt;0,INDEX('PROTRA_capacity-Original_Data'!K$3:K$1699,MATCH(CHP_check_original_data!$I31,'PROTRA_capacity-Original_Data'!$F$3:$F$1699,0))=0),"elec 0, heat not",
IF(AND(INDEX('PROTRA_capacity-Original_Data'!K$3:K$1699,MATCH(CHP_check_original_data!$I31,'PROTRA_capacity-Original_Data'!$F$3:$F$1699,0))&lt;&gt;0,INDEX('PROTRA_capacity-Original_Data'!K$3:K$1699,MATCH(CHP_check_original_data!$H31,'PROTRA_capacity-Original_Data'!$F$3:$F$1699,0))=0),"heat 0, elec not",
IF(AND(INDEX('PROTRA_capacity-Original_Data'!K$3:K$1699,MATCH(CHP_check_original_data!$I31,'PROTRA_capacity-Original_Data'!$F$3:$F$1699,0))=0,INDEX('PROTRA_capacity-Original_Data'!K$3:K$1699,MATCH(CHP_check_original_data!$H31,'PROTRA_capacity-Original_Data'!$F$3:$F$1699,0))=0),"",
INDEX('PROTRA_capacity-Original_Data'!K$3:K$1699,MATCH(CHP_check_original_data!$H31,'PROTRA_capacity-Original_Data'!$F$3:$F$1699,0))/INDEX('PROTRA_capacity-Original_Data'!K$3:K$1699,MATCH(CHP_check_original_data!$I31,'PROTRA_capacity-Original_Data'!$F$3:$F$1699,0))
)))</f>
        <v>1.4755346850864282</v>
      </c>
      <c r="O31" s="16">
        <f>IF(AND(INDEX('PROTRA_capacity-Original_Data'!L$3:L$1699,MATCH(CHP_check_original_data!$H31,'PROTRA_capacity-Original_Data'!$F$3:$F$1699,0))&lt;&gt;0,INDEX('PROTRA_capacity-Original_Data'!L$3:L$1699,MATCH(CHP_check_original_data!$I31,'PROTRA_capacity-Original_Data'!$F$3:$F$1699,0))=0),"elec 0, heat not",
IF(AND(INDEX('PROTRA_capacity-Original_Data'!L$3:L$1699,MATCH(CHP_check_original_data!$I31,'PROTRA_capacity-Original_Data'!$F$3:$F$1699,0))&lt;&gt;0,INDEX('PROTRA_capacity-Original_Data'!L$3:L$1699,MATCH(CHP_check_original_data!$H31,'PROTRA_capacity-Original_Data'!$F$3:$F$1699,0))=0),"heat 0, elec not",
IF(AND(INDEX('PROTRA_capacity-Original_Data'!L$3:L$1699,MATCH(CHP_check_original_data!$I31,'PROTRA_capacity-Original_Data'!$F$3:$F$1699,0))=0,INDEX('PROTRA_capacity-Original_Data'!L$3:L$1699,MATCH(CHP_check_original_data!$H31,'PROTRA_capacity-Original_Data'!$F$3:$F$1699,0))=0),"",
INDEX('PROTRA_capacity-Original_Data'!L$3:L$1699,MATCH(CHP_check_original_data!$H31,'PROTRA_capacity-Original_Data'!$F$3:$F$1699,0))/INDEX('PROTRA_capacity-Original_Data'!L$3:L$1699,MATCH(CHP_check_original_data!$I31,'PROTRA_capacity-Original_Data'!$F$3:$F$1699,0))
)))</f>
        <v>1.782172993960075</v>
      </c>
      <c r="P31" s="16">
        <f>IF(AND(INDEX('PROTRA_capacity-Original_Data'!M$3:M$1699,MATCH(CHP_check_original_data!$H31,'PROTRA_capacity-Original_Data'!$F$3:$F$1699,0))&lt;&gt;0,INDEX('PROTRA_capacity-Original_Data'!M$3:M$1699,MATCH(CHP_check_original_data!$I31,'PROTRA_capacity-Original_Data'!$F$3:$F$1699,0))=0),"elec 0, heat not",
IF(AND(INDEX('PROTRA_capacity-Original_Data'!M$3:M$1699,MATCH(CHP_check_original_data!$I31,'PROTRA_capacity-Original_Data'!$F$3:$F$1699,0))&lt;&gt;0,INDEX('PROTRA_capacity-Original_Data'!M$3:M$1699,MATCH(CHP_check_original_data!$H31,'PROTRA_capacity-Original_Data'!$F$3:$F$1699,0))=0),"heat 0, elec not",
IF(AND(INDEX('PROTRA_capacity-Original_Data'!M$3:M$1699,MATCH(CHP_check_original_data!$I31,'PROTRA_capacity-Original_Data'!$F$3:$F$1699,0))=0,INDEX('PROTRA_capacity-Original_Data'!M$3:M$1699,MATCH(CHP_check_original_data!$H31,'PROTRA_capacity-Original_Data'!$F$3:$F$1699,0))=0),"",
INDEX('PROTRA_capacity-Original_Data'!M$3:M$1699,MATCH(CHP_check_original_data!$H31,'PROTRA_capacity-Original_Data'!$F$3:$F$1699,0))/INDEX('PROTRA_capacity-Original_Data'!M$3:M$1699,MATCH(CHP_check_original_data!$I31,'PROTRA_capacity-Original_Data'!$F$3:$F$1699,0))
)))</f>
        <v>1.7210077674557074</v>
      </c>
      <c r="Q31" s="16">
        <f>IF(AND(INDEX('PROTRA_capacity-Original_Data'!N$3:N$1699,MATCH(CHP_check_original_data!$H31,'PROTRA_capacity-Original_Data'!$F$3:$F$1699,0))&lt;&gt;0,INDEX('PROTRA_capacity-Original_Data'!N$3:N$1699,MATCH(CHP_check_original_data!$I31,'PROTRA_capacity-Original_Data'!$F$3:$F$1699,0))=0),"elec 0, heat not",
IF(AND(INDEX('PROTRA_capacity-Original_Data'!N$3:N$1699,MATCH(CHP_check_original_data!$I31,'PROTRA_capacity-Original_Data'!$F$3:$F$1699,0))&lt;&gt;0,INDEX('PROTRA_capacity-Original_Data'!N$3:N$1699,MATCH(CHP_check_original_data!$H31,'PROTRA_capacity-Original_Data'!$F$3:$F$1699,0))=0),"heat 0, elec not",
IF(AND(INDEX('PROTRA_capacity-Original_Data'!N$3:N$1699,MATCH(CHP_check_original_data!$I31,'PROTRA_capacity-Original_Data'!$F$3:$F$1699,0))=0,INDEX('PROTRA_capacity-Original_Data'!N$3:N$1699,MATCH(CHP_check_original_data!$H31,'PROTRA_capacity-Original_Data'!$F$3:$F$1699,0))=0),"",
INDEX('PROTRA_capacity-Original_Data'!N$3:N$1699,MATCH(CHP_check_original_data!$H31,'PROTRA_capacity-Original_Data'!$F$3:$F$1699,0))/INDEX('PROTRA_capacity-Original_Data'!N$3:N$1699,MATCH(CHP_check_original_data!$I31,'PROTRA_capacity-Original_Data'!$F$3:$F$1699,0))
)))</f>
        <v>2.012639234407025</v>
      </c>
      <c r="R31" s="16">
        <f>IF(AND(INDEX('PROTRA_capacity-Original_Data'!O$3:O$1699,MATCH(CHP_check_original_data!$H31,'PROTRA_capacity-Original_Data'!$F$3:$F$1699,0))&lt;&gt;0,INDEX('PROTRA_capacity-Original_Data'!O$3:O$1699,MATCH(CHP_check_original_data!$I31,'PROTRA_capacity-Original_Data'!$F$3:$F$1699,0))=0),"elec 0, heat not",
IF(AND(INDEX('PROTRA_capacity-Original_Data'!O$3:O$1699,MATCH(CHP_check_original_data!$I31,'PROTRA_capacity-Original_Data'!$F$3:$F$1699,0))&lt;&gt;0,INDEX('PROTRA_capacity-Original_Data'!O$3:O$1699,MATCH(CHP_check_original_data!$H31,'PROTRA_capacity-Original_Data'!$F$3:$F$1699,0))=0),"heat 0, elec not",
IF(AND(INDEX('PROTRA_capacity-Original_Data'!O$3:O$1699,MATCH(CHP_check_original_data!$I31,'PROTRA_capacity-Original_Data'!$F$3:$F$1699,0))=0,INDEX('PROTRA_capacity-Original_Data'!O$3:O$1699,MATCH(CHP_check_original_data!$H31,'PROTRA_capacity-Original_Data'!$F$3:$F$1699,0))=0),"",
INDEX('PROTRA_capacity-Original_Data'!O$3:O$1699,MATCH(CHP_check_original_data!$H31,'PROTRA_capacity-Original_Data'!$F$3:$F$1699,0))/INDEX('PROTRA_capacity-Original_Data'!O$3:O$1699,MATCH(CHP_check_original_data!$I31,'PROTRA_capacity-Original_Data'!$F$3:$F$1699,0))
)))</f>
        <v>2.0781510988577319</v>
      </c>
      <c r="S31" s="16">
        <f>IF(AND(INDEX('PROTRA_capacity-Original_Data'!P$3:P$1699,MATCH(CHP_check_original_data!$H31,'PROTRA_capacity-Original_Data'!$F$3:$F$1699,0))&lt;&gt;0,INDEX('PROTRA_capacity-Original_Data'!P$3:P$1699,MATCH(CHP_check_original_data!$I31,'PROTRA_capacity-Original_Data'!$F$3:$F$1699,0))=0),"elec 0, heat not",
IF(AND(INDEX('PROTRA_capacity-Original_Data'!P$3:P$1699,MATCH(CHP_check_original_data!$I31,'PROTRA_capacity-Original_Data'!$F$3:$F$1699,0))&lt;&gt;0,INDEX('PROTRA_capacity-Original_Data'!P$3:P$1699,MATCH(CHP_check_original_data!$H31,'PROTRA_capacity-Original_Data'!$F$3:$F$1699,0))=0),"heat 0, elec not",
IF(AND(INDEX('PROTRA_capacity-Original_Data'!P$3:P$1699,MATCH(CHP_check_original_data!$I31,'PROTRA_capacity-Original_Data'!$F$3:$F$1699,0))=0,INDEX('PROTRA_capacity-Original_Data'!P$3:P$1699,MATCH(CHP_check_original_data!$H31,'PROTRA_capacity-Original_Data'!$F$3:$F$1699,0))=0),"",
INDEX('PROTRA_capacity-Original_Data'!P$3:P$1699,MATCH(CHP_check_original_data!$H31,'PROTRA_capacity-Original_Data'!$F$3:$F$1699,0))/INDEX('PROTRA_capacity-Original_Data'!P$3:P$1699,MATCH(CHP_check_original_data!$I31,'PROTRA_capacity-Original_Data'!$F$3:$F$1699,0))
)))</f>
        <v>1.9815361145081463</v>
      </c>
      <c r="T31" s="16">
        <f>IF(AND(INDEX('PROTRA_capacity-Original_Data'!Q$3:Q$1699,MATCH(CHP_check_original_data!$H31,'PROTRA_capacity-Original_Data'!$F$3:$F$1699,0))&lt;&gt;0,INDEX('PROTRA_capacity-Original_Data'!Q$3:Q$1699,MATCH(CHP_check_original_data!$I31,'PROTRA_capacity-Original_Data'!$F$3:$F$1699,0))=0),"elec 0, heat not",
IF(AND(INDEX('PROTRA_capacity-Original_Data'!Q$3:Q$1699,MATCH(CHP_check_original_data!$I31,'PROTRA_capacity-Original_Data'!$F$3:$F$1699,0))&lt;&gt;0,INDEX('PROTRA_capacity-Original_Data'!Q$3:Q$1699,MATCH(CHP_check_original_data!$H31,'PROTRA_capacity-Original_Data'!$F$3:$F$1699,0))=0),"heat 0, elec not",
IF(AND(INDEX('PROTRA_capacity-Original_Data'!Q$3:Q$1699,MATCH(CHP_check_original_data!$I31,'PROTRA_capacity-Original_Data'!$F$3:$F$1699,0))=0,INDEX('PROTRA_capacity-Original_Data'!Q$3:Q$1699,MATCH(CHP_check_original_data!$H31,'PROTRA_capacity-Original_Data'!$F$3:$F$1699,0))=0),"",
INDEX('PROTRA_capacity-Original_Data'!Q$3:Q$1699,MATCH(CHP_check_original_data!$H31,'PROTRA_capacity-Original_Data'!$F$3:$F$1699,0))/INDEX('PROTRA_capacity-Original_Data'!Q$3:Q$1699,MATCH(CHP_check_original_data!$I31,'PROTRA_capacity-Original_Data'!$F$3:$F$1699,0))
)))</f>
        <v>1.9862047487923564</v>
      </c>
      <c r="U31" s="16">
        <f>IF(AND(INDEX('PROTRA_capacity-Original_Data'!R$3:R$1699,MATCH(CHP_check_original_data!$H31,'PROTRA_capacity-Original_Data'!$F$3:$F$1699,0))&lt;&gt;0,INDEX('PROTRA_capacity-Original_Data'!R$3:R$1699,MATCH(CHP_check_original_data!$I31,'PROTRA_capacity-Original_Data'!$F$3:$F$1699,0))=0),"elec 0, heat not",
IF(AND(INDEX('PROTRA_capacity-Original_Data'!R$3:R$1699,MATCH(CHP_check_original_data!$I31,'PROTRA_capacity-Original_Data'!$F$3:$F$1699,0))&lt;&gt;0,INDEX('PROTRA_capacity-Original_Data'!R$3:R$1699,MATCH(CHP_check_original_data!$H31,'PROTRA_capacity-Original_Data'!$F$3:$F$1699,0))=0),"heat 0, elec not",
IF(AND(INDEX('PROTRA_capacity-Original_Data'!R$3:R$1699,MATCH(CHP_check_original_data!$I31,'PROTRA_capacity-Original_Data'!$F$3:$F$1699,0))=0,INDEX('PROTRA_capacity-Original_Data'!R$3:R$1699,MATCH(CHP_check_original_data!$H31,'PROTRA_capacity-Original_Data'!$F$3:$F$1699,0))=0),"",
INDEX('PROTRA_capacity-Original_Data'!R$3:R$1699,MATCH(CHP_check_original_data!$H31,'PROTRA_capacity-Original_Data'!$F$3:$F$1699,0))/INDEX('PROTRA_capacity-Original_Data'!R$3:R$1699,MATCH(CHP_check_original_data!$I31,'PROTRA_capacity-Original_Data'!$F$3:$F$1699,0))
)))</f>
        <v>1.9756629833210897</v>
      </c>
      <c r="V31" s="16">
        <f>IF(AND(INDEX('PROTRA_capacity-Original_Data'!S$3:S$1699,MATCH(CHP_check_original_data!$H31,'PROTRA_capacity-Original_Data'!$F$3:$F$1699,0))&lt;&gt;0,INDEX('PROTRA_capacity-Original_Data'!S$3:S$1699,MATCH(CHP_check_original_data!$I31,'PROTRA_capacity-Original_Data'!$F$3:$F$1699,0))=0),"elec 0, heat not",
IF(AND(INDEX('PROTRA_capacity-Original_Data'!S$3:S$1699,MATCH(CHP_check_original_data!$I31,'PROTRA_capacity-Original_Data'!$F$3:$F$1699,0))&lt;&gt;0,INDEX('PROTRA_capacity-Original_Data'!S$3:S$1699,MATCH(CHP_check_original_data!$H31,'PROTRA_capacity-Original_Data'!$F$3:$F$1699,0))=0),"heat 0, elec not",
IF(AND(INDEX('PROTRA_capacity-Original_Data'!S$3:S$1699,MATCH(CHP_check_original_data!$I31,'PROTRA_capacity-Original_Data'!$F$3:$F$1699,0))=0,INDEX('PROTRA_capacity-Original_Data'!S$3:S$1699,MATCH(CHP_check_original_data!$H31,'PROTRA_capacity-Original_Data'!$F$3:$F$1699,0))=0),"",
INDEX('PROTRA_capacity-Original_Data'!S$3:S$1699,MATCH(CHP_check_original_data!$H31,'PROTRA_capacity-Original_Data'!$F$3:$F$1699,0))/INDEX('PROTRA_capacity-Original_Data'!S$3:S$1699,MATCH(CHP_check_original_data!$I31,'PROTRA_capacity-Original_Data'!$F$3:$F$1699,0))
)))</f>
        <v>1.7594041363033976</v>
      </c>
      <c r="W31" s="16">
        <f>IF(AND(INDEX('PROTRA_capacity-Original_Data'!T$3:T$1699,MATCH(CHP_check_original_data!$H31,'PROTRA_capacity-Original_Data'!$F$3:$F$1699,0))&lt;&gt;0,INDEX('PROTRA_capacity-Original_Data'!T$3:T$1699,MATCH(CHP_check_original_data!$I31,'PROTRA_capacity-Original_Data'!$F$3:$F$1699,0))=0),"elec 0, heat not",
IF(AND(INDEX('PROTRA_capacity-Original_Data'!T$3:T$1699,MATCH(CHP_check_original_data!$I31,'PROTRA_capacity-Original_Data'!$F$3:$F$1699,0))&lt;&gt;0,INDEX('PROTRA_capacity-Original_Data'!T$3:T$1699,MATCH(CHP_check_original_data!$H31,'PROTRA_capacity-Original_Data'!$F$3:$F$1699,0))=0),"heat 0, elec not",
IF(AND(INDEX('PROTRA_capacity-Original_Data'!T$3:T$1699,MATCH(CHP_check_original_data!$I31,'PROTRA_capacity-Original_Data'!$F$3:$F$1699,0))=0,INDEX('PROTRA_capacity-Original_Data'!T$3:T$1699,MATCH(CHP_check_original_data!$H31,'PROTRA_capacity-Original_Data'!$F$3:$F$1699,0))=0),"",
INDEX('PROTRA_capacity-Original_Data'!T$3:T$1699,MATCH(CHP_check_original_data!$H31,'PROTRA_capacity-Original_Data'!$F$3:$F$1699,0))/INDEX('PROTRA_capacity-Original_Data'!T$3:T$1699,MATCH(CHP_check_original_data!$I31,'PROTRA_capacity-Original_Data'!$F$3:$F$1699,0))
)))</f>
        <v>1.7031200224521135</v>
      </c>
      <c r="X31" s="16">
        <f>IF(AND(INDEX('PROTRA_capacity-Original_Data'!U$3:U$1699,MATCH(CHP_check_original_data!$H31,'PROTRA_capacity-Original_Data'!$F$3:$F$1699,0))&lt;&gt;0,INDEX('PROTRA_capacity-Original_Data'!U$3:U$1699,MATCH(CHP_check_original_data!$I31,'PROTRA_capacity-Original_Data'!$F$3:$F$1699,0))=0),"elec 0, heat not",
IF(AND(INDEX('PROTRA_capacity-Original_Data'!U$3:U$1699,MATCH(CHP_check_original_data!$I31,'PROTRA_capacity-Original_Data'!$F$3:$F$1699,0))&lt;&gt;0,INDEX('PROTRA_capacity-Original_Data'!U$3:U$1699,MATCH(CHP_check_original_data!$H31,'PROTRA_capacity-Original_Data'!$F$3:$F$1699,0))=0),"heat 0, elec not",
IF(AND(INDEX('PROTRA_capacity-Original_Data'!U$3:U$1699,MATCH(CHP_check_original_data!$I31,'PROTRA_capacity-Original_Data'!$F$3:$F$1699,0))=0,INDEX('PROTRA_capacity-Original_Data'!U$3:U$1699,MATCH(CHP_check_original_data!$H31,'PROTRA_capacity-Original_Data'!$F$3:$F$1699,0))=0),"",
INDEX('PROTRA_capacity-Original_Data'!U$3:U$1699,MATCH(CHP_check_original_data!$H31,'PROTRA_capacity-Original_Data'!$F$3:$F$1699,0))/INDEX('PROTRA_capacity-Original_Data'!U$3:U$1699,MATCH(CHP_check_original_data!$I31,'PROTRA_capacity-Original_Data'!$F$3:$F$1699,0))
)))</f>
        <v>1.777499265532529</v>
      </c>
      <c r="Y31" s="16">
        <f>IF(AND(INDEX('PROTRA_capacity-Original_Data'!V$3:V$1699,MATCH(CHP_check_original_data!$H31,'PROTRA_capacity-Original_Data'!$F$3:$F$1699,0))&lt;&gt;0,INDEX('PROTRA_capacity-Original_Data'!V$3:V$1699,MATCH(CHP_check_original_data!$I31,'PROTRA_capacity-Original_Data'!$F$3:$F$1699,0))=0),"elec 0, heat not",
IF(AND(INDEX('PROTRA_capacity-Original_Data'!V$3:V$1699,MATCH(CHP_check_original_data!$I31,'PROTRA_capacity-Original_Data'!$F$3:$F$1699,0))&lt;&gt;0,INDEX('PROTRA_capacity-Original_Data'!V$3:V$1699,MATCH(CHP_check_original_data!$H31,'PROTRA_capacity-Original_Data'!$F$3:$F$1699,0))=0),"heat 0, elec not",
IF(AND(INDEX('PROTRA_capacity-Original_Data'!V$3:V$1699,MATCH(CHP_check_original_data!$I31,'PROTRA_capacity-Original_Data'!$F$3:$F$1699,0))=0,INDEX('PROTRA_capacity-Original_Data'!V$3:V$1699,MATCH(CHP_check_original_data!$H31,'PROTRA_capacity-Original_Data'!$F$3:$F$1699,0))=0),"",
INDEX('PROTRA_capacity-Original_Data'!V$3:V$1699,MATCH(CHP_check_original_data!$H31,'PROTRA_capacity-Original_Data'!$F$3:$F$1699,0))/INDEX('PROTRA_capacity-Original_Data'!V$3:V$1699,MATCH(CHP_check_original_data!$I31,'PROTRA_capacity-Original_Data'!$F$3:$F$1699,0))
)))</f>
        <v>1.7791809677274377</v>
      </c>
    </row>
    <row r="32" spans="1:25" x14ac:dyDescent="0.35">
      <c r="A32" t="s">
        <v>69</v>
      </c>
      <c r="B32" t="s">
        <v>41</v>
      </c>
      <c r="C32" t="str">
        <f t="shared" si="0"/>
        <v>EU27_TO_heat</v>
      </c>
      <c r="D32" t="str">
        <f t="shared" si="1"/>
        <v>PROTRA_CHP_HP_I</v>
      </c>
      <c r="E32" t="s">
        <v>9</v>
      </c>
      <c r="F32" t="str">
        <f t="shared" si="2"/>
        <v>CHP</v>
      </c>
      <c r="G32" t="str">
        <f t="shared" si="3"/>
        <v>CCS</v>
      </c>
      <c r="H32" t="str">
        <f t="shared" si="4"/>
        <v>EU27TO_heatPROTRA_CHP_solid_bio_CCS</v>
      </c>
      <c r="I32" t="str">
        <f t="shared" si="5"/>
        <v>EU27TO_elecPROTRA_CHP_solid_bio_CCS</v>
      </c>
      <c r="J32" s="16" t="str">
        <f>IF(AND(INDEX('PROTRA_capacity-Original_Data'!G$3:G$1699,MATCH(CHP_check_original_data!$H32,'PROTRA_capacity-Original_Data'!$F$3:$F$1699,0))&lt;&gt;0,INDEX('PROTRA_capacity-Original_Data'!G$3:G$1699,MATCH(CHP_check_original_data!$I32,'PROTRA_capacity-Original_Data'!$F$3:$F$1699,0))=0),"elec 0, heat not",
IF(AND(INDEX('PROTRA_capacity-Original_Data'!G$3:G$1699,MATCH(CHP_check_original_data!$I32,'PROTRA_capacity-Original_Data'!$F$3:$F$1699,0))&lt;&gt;0,INDEX('PROTRA_capacity-Original_Data'!G$3:G$1699,MATCH(CHP_check_original_data!$H32,'PROTRA_capacity-Original_Data'!$F$3:$F$1699,0))=0),"heat 0, elec not",
IF(AND(INDEX('PROTRA_capacity-Original_Data'!G$3:G$1699,MATCH(CHP_check_original_data!$I32,'PROTRA_capacity-Original_Data'!$F$3:$F$1699,0))=0,INDEX('PROTRA_capacity-Original_Data'!G$3:G$1699,MATCH(CHP_check_original_data!$H32,'PROTRA_capacity-Original_Data'!$F$3:$F$1699,0))=0),"",
INDEX('PROTRA_capacity-Original_Data'!G$3:G$1699,MATCH(CHP_check_original_data!$H32,'PROTRA_capacity-Original_Data'!$F$3:$F$1699,0))/INDEX('PROTRA_capacity-Original_Data'!G$3:G$1699,MATCH(CHP_check_original_data!$I32,'PROTRA_capacity-Original_Data'!$F$3:$F$1699,0))
)))</f>
        <v/>
      </c>
      <c r="K32" s="16" t="str">
        <f>IF(AND(INDEX('PROTRA_capacity-Original_Data'!H$3:H$1699,MATCH(CHP_check_original_data!$H32,'PROTRA_capacity-Original_Data'!$F$3:$F$1699,0))&lt;&gt;0,INDEX('PROTRA_capacity-Original_Data'!H$3:H$1699,MATCH(CHP_check_original_data!$I32,'PROTRA_capacity-Original_Data'!$F$3:$F$1699,0))=0),"elec 0, heat not",
IF(AND(INDEX('PROTRA_capacity-Original_Data'!H$3:H$1699,MATCH(CHP_check_original_data!$I32,'PROTRA_capacity-Original_Data'!$F$3:$F$1699,0))&lt;&gt;0,INDEX('PROTRA_capacity-Original_Data'!H$3:H$1699,MATCH(CHP_check_original_data!$H32,'PROTRA_capacity-Original_Data'!$F$3:$F$1699,0))=0),"heat 0, elec not",
IF(AND(INDEX('PROTRA_capacity-Original_Data'!H$3:H$1699,MATCH(CHP_check_original_data!$I32,'PROTRA_capacity-Original_Data'!$F$3:$F$1699,0))=0,INDEX('PROTRA_capacity-Original_Data'!H$3:H$1699,MATCH(CHP_check_original_data!$H32,'PROTRA_capacity-Original_Data'!$F$3:$F$1699,0))=0),"",
INDEX('PROTRA_capacity-Original_Data'!H$3:H$1699,MATCH(CHP_check_original_data!$H32,'PROTRA_capacity-Original_Data'!$F$3:$F$1699,0))/INDEX('PROTRA_capacity-Original_Data'!H$3:H$1699,MATCH(CHP_check_original_data!$I32,'PROTRA_capacity-Original_Data'!$F$3:$F$1699,0))
)))</f>
        <v/>
      </c>
      <c r="L32" s="16" t="str">
        <f>IF(AND(INDEX('PROTRA_capacity-Original_Data'!I$3:I$1699,MATCH(CHP_check_original_data!$H32,'PROTRA_capacity-Original_Data'!$F$3:$F$1699,0))&lt;&gt;0,INDEX('PROTRA_capacity-Original_Data'!I$3:I$1699,MATCH(CHP_check_original_data!$I32,'PROTRA_capacity-Original_Data'!$F$3:$F$1699,0))=0),"elec 0, heat not",
IF(AND(INDEX('PROTRA_capacity-Original_Data'!I$3:I$1699,MATCH(CHP_check_original_data!$I32,'PROTRA_capacity-Original_Data'!$F$3:$F$1699,0))&lt;&gt;0,INDEX('PROTRA_capacity-Original_Data'!I$3:I$1699,MATCH(CHP_check_original_data!$H32,'PROTRA_capacity-Original_Data'!$F$3:$F$1699,0))=0),"heat 0, elec not",
IF(AND(INDEX('PROTRA_capacity-Original_Data'!I$3:I$1699,MATCH(CHP_check_original_data!$I32,'PROTRA_capacity-Original_Data'!$F$3:$F$1699,0))=0,INDEX('PROTRA_capacity-Original_Data'!I$3:I$1699,MATCH(CHP_check_original_data!$H32,'PROTRA_capacity-Original_Data'!$F$3:$F$1699,0))=0),"",
INDEX('PROTRA_capacity-Original_Data'!I$3:I$1699,MATCH(CHP_check_original_data!$H32,'PROTRA_capacity-Original_Data'!$F$3:$F$1699,0))/INDEX('PROTRA_capacity-Original_Data'!I$3:I$1699,MATCH(CHP_check_original_data!$I32,'PROTRA_capacity-Original_Data'!$F$3:$F$1699,0))
)))</f>
        <v/>
      </c>
      <c r="M32" s="16" t="str">
        <f>IF(AND(INDEX('PROTRA_capacity-Original_Data'!J$3:J$1699,MATCH(CHP_check_original_data!$H32,'PROTRA_capacity-Original_Data'!$F$3:$F$1699,0))&lt;&gt;0,INDEX('PROTRA_capacity-Original_Data'!J$3:J$1699,MATCH(CHP_check_original_data!$I32,'PROTRA_capacity-Original_Data'!$F$3:$F$1699,0))=0),"elec 0, heat not",
IF(AND(INDEX('PROTRA_capacity-Original_Data'!J$3:J$1699,MATCH(CHP_check_original_data!$I32,'PROTRA_capacity-Original_Data'!$F$3:$F$1699,0))&lt;&gt;0,INDEX('PROTRA_capacity-Original_Data'!J$3:J$1699,MATCH(CHP_check_original_data!$H32,'PROTRA_capacity-Original_Data'!$F$3:$F$1699,0))=0),"heat 0, elec not",
IF(AND(INDEX('PROTRA_capacity-Original_Data'!J$3:J$1699,MATCH(CHP_check_original_data!$I32,'PROTRA_capacity-Original_Data'!$F$3:$F$1699,0))=0,INDEX('PROTRA_capacity-Original_Data'!J$3:J$1699,MATCH(CHP_check_original_data!$H32,'PROTRA_capacity-Original_Data'!$F$3:$F$1699,0))=0),"",
INDEX('PROTRA_capacity-Original_Data'!J$3:J$1699,MATCH(CHP_check_original_data!$H32,'PROTRA_capacity-Original_Data'!$F$3:$F$1699,0))/INDEX('PROTRA_capacity-Original_Data'!J$3:J$1699,MATCH(CHP_check_original_data!$I32,'PROTRA_capacity-Original_Data'!$F$3:$F$1699,0))
)))</f>
        <v/>
      </c>
      <c r="N32" s="16" t="str">
        <f>IF(AND(INDEX('PROTRA_capacity-Original_Data'!K$3:K$1699,MATCH(CHP_check_original_data!$H32,'PROTRA_capacity-Original_Data'!$F$3:$F$1699,0))&lt;&gt;0,INDEX('PROTRA_capacity-Original_Data'!K$3:K$1699,MATCH(CHP_check_original_data!$I32,'PROTRA_capacity-Original_Data'!$F$3:$F$1699,0))=0),"elec 0, heat not",
IF(AND(INDEX('PROTRA_capacity-Original_Data'!K$3:K$1699,MATCH(CHP_check_original_data!$I32,'PROTRA_capacity-Original_Data'!$F$3:$F$1699,0))&lt;&gt;0,INDEX('PROTRA_capacity-Original_Data'!K$3:K$1699,MATCH(CHP_check_original_data!$H32,'PROTRA_capacity-Original_Data'!$F$3:$F$1699,0))=0),"heat 0, elec not",
IF(AND(INDEX('PROTRA_capacity-Original_Data'!K$3:K$1699,MATCH(CHP_check_original_data!$I32,'PROTRA_capacity-Original_Data'!$F$3:$F$1699,0))=0,INDEX('PROTRA_capacity-Original_Data'!K$3:K$1699,MATCH(CHP_check_original_data!$H32,'PROTRA_capacity-Original_Data'!$F$3:$F$1699,0))=0),"",
INDEX('PROTRA_capacity-Original_Data'!K$3:K$1699,MATCH(CHP_check_original_data!$H32,'PROTRA_capacity-Original_Data'!$F$3:$F$1699,0))/INDEX('PROTRA_capacity-Original_Data'!K$3:K$1699,MATCH(CHP_check_original_data!$I32,'PROTRA_capacity-Original_Data'!$F$3:$F$1699,0))
)))</f>
        <v/>
      </c>
      <c r="O32" s="16" t="str">
        <f>IF(AND(INDEX('PROTRA_capacity-Original_Data'!L$3:L$1699,MATCH(CHP_check_original_data!$H32,'PROTRA_capacity-Original_Data'!$F$3:$F$1699,0))&lt;&gt;0,INDEX('PROTRA_capacity-Original_Data'!L$3:L$1699,MATCH(CHP_check_original_data!$I32,'PROTRA_capacity-Original_Data'!$F$3:$F$1699,0))=0),"elec 0, heat not",
IF(AND(INDEX('PROTRA_capacity-Original_Data'!L$3:L$1699,MATCH(CHP_check_original_data!$I32,'PROTRA_capacity-Original_Data'!$F$3:$F$1699,0))&lt;&gt;0,INDEX('PROTRA_capacity-Original_Data'!L$3:L$1699,MATCH(CHP_check_original_data!$H32,'PROTRA_capacity-Original_Data'!$F$3:$F$1699,0))=0),"heat 0, elec not",
IF(AND(INDEX('PROTRA_capacity-Original_Data'!L$3:L$1699,MATCH(CHP_check_original_data!$I32,'PROTRA_capacity-Original_Data'!$F$3:$F$1699,0))=0,INDEX('PROTRA_capacity-Original_Data'!L$3:L$1699,MATCH(CHP_check_original_data!$H32,'PROTRA_capacity-Original_Data'!$F$3:$F$1699,0))=0),"",
INDEX('PROTRA_capacity-Original_Data'!L$3:L$1699,MATCH(CHP_check_original_data!$H32,'PROTRA_capacity-Original_Data'!$F$3:$F$1699,0))/INDEX('PROTRA_capacity-Original_Data'!L$3:L$1699,MATCH(CHP_check_original_data!$I32,'PROTRA_capacity-Original_Data'!$F$3:$F$1699,0))
)))</f>
        <v/>
      </c>
      <c r="P32" s="16" t="str">
        <f>IF(AND(INDEX('PROTRA_capacity-Original_Data'!M$3:M$1699,MATCH(CHP_check_original_data!$H32,'PROTRA_capacity-Original_Data'!$F$3:$F$1699,0))&lt;&gt;0,INDEX('PROTRA_capacity-Original_Data'!M$3:M$1699,MATCH(CHP_check_original_data!$I32,'PROTRA_capacity-Original_Data'!$F$3:$F$1699,0))=0),"elec 0, heat not",
IF(AND(INDEX('PROTRA_capacity-Original_Data'!M$3:M$1699,MATCH(CHP_check_original_data!$I32,'PROTRA_capacity-Original_Data'!$F$3:$F$1699,0))&lt;&gt;0,INDEX('PROTRA_capacity-Original_Data'!M$3:M$1699,MATCH(CHP_check_original_data!$H32,'PROTRA_capacity-Original_Data'!$F$3:$F$1699,0))=0),"heat 0, elec not",
IF(AND(INDEX('PROTRA_capacity-Original_Data'!M$3:M$1699,MATCH(CHP_check_original_data!$I32,'PROTRA_capacity-Original_Data'!$F$3:$F$1699,0))=0,INDEX('PROTRA_capacity-Original_Data'!M$3:M$1699,MATCH(CHP_check_original_data!$H32,'PROTRA_capacity-Original_Data'!$F$3:$F$1699,0))=0),"",
INDEX('PROTRA_capacity-Original_Data'!M$3:M$1699,MATCH(CHP_check_original_data!$H32,'PROTRA_capacity-Original_Data'!$F$3:$F$1699,0))/INDEX('PROTRA_capacity-Original_Data'!M$3:M$1699,MATCH(CHP_check_original_data!$I32,'PROTRA_capacity-Original_Data'!$F$3:$F$1699,0))
)))</f>
        <v/>
      </c>
      <c r="Q32" s="16" t="str">
        <f>IF(AND(INDEX('PROTRA_capacity-Original_Data'!N$3:N$1699,MATCH(CHP_check_original_data!$H32,'PROTRA_capacity-Original_Data'!$F$3:$F$1699,0))&lt;&gt;0,INDEX('PROTRA_capacity-Original_Data'!N$3:N$1699,MATCH(CHP_check_original_data!$I32,'PROTRA_capacity-Original_Data'!$F$3:$F$1699,0))=0),"elec 0, heat not",
IF(AND(INDEX('PROTRA_capacity-Original_Data'!N$3:N$1699,MATCH(CHP_check_original_data!$I32,'PROTRA_capacity-Original_Data'!$F$3:$F$1699,0))&lt;&gt;0,INDEX('PROTRA_capacity-Original_Data'!N$3:N$1699,MATCH(CHP_check_original_data!$H32,'PROTRA_capacity-Original_Data'!$F$3:$F$1699,0))=0),"heat 0, elec not",
IF(AND(INDEX('PROTRA_capacity-Original_Data'!N$3:N$1699,MATCH(CHP_check_original_data!$I32,'PROTRA_capacity-Original_Data'!$F$3:$F$1699,0))=0,INDEX('PROTRA_capacity-Original_Data'!N$3:N$1699,MATCH(CHP_check_original_data!$H32,'PROTRA_capacity-Original_Data'!$F$3:$F$1699,0))=0),"",
INDEX('PROTRA_capacity-Original_Data'!N$3:N$1699,MATCH(CHP_check_original_data!$H32,'PROTRA_capacity-Original_Data'!$F$3:$F$1699,0))/INDEX('PROTRA_capacity-Original_Data'!N$3:N$1699,MATCH(CHP_check_original_data!$I32,'PROTRA_capacity-Original_Data'!$F$3:$F$1699,0))
)))</f>
        <v/>
      </c>
      <c r="R32" s="16" t="str">
        <f>IF(AND(INDEX('PROTRA_capacity-Original_Data'!O$3:O$1699,MATCH(CHP_check_original_data!$H32,'PROTRA_capacity-Original_Data'!$F$3:$F$1699,0))&lt;&gt;0,INDEX('PROTRA_capacity-Original_Data'!O$3:O$1699,MATCH(CHP_check_original_data!$I32,'PROTRA_capacity-Original_Data'!$F$3:$F$1699,0))=0),"elec 0, heat not",
IF(AND(INDEX('PROTRA_capacity-Original_Data'!O$3:O$1699,MATCH(CHP_check_original_data!$I32,'PROTRA_capacity-Original_Data'!$F$3:$F$1699,0))&lt;&gt;0,INDEX('PROTRA_capacity-Original_Data'!O$3:O$1699,MATCH(CHP_check_original_data!$H32,'PROTRA_capacity-Original_Data'!$F$3:$F$1699,0))=0),"heat 0, elec not",
IF(AND(INDEX('PROTRA_capacity-Original_Data'!O$3:O$1699,MATCH(CHP_check_original_data!$I32,'PROTRA_capacity-Original_Data'!$F$3:$F$1699,0))=0,INDEX('PROTRA_capacity-Original_Data'!O$3:O$1699,MATCH(CHP_check_original_data!$H32,'PROTRA_capacity-Original_Data'!$F$3:$F$1699,0))=0),"",
INDEX('PROTRA_capacity-Original_Data'!O$3:O$1699,MATCH(CHP_check_original_data!$H32,'PROTRA_capacity-Original_Data'!$F$3:$F$1699,0))/INDEX('PROTRA_capacity-Original_Data'!O$3:O$1699,MATCH(CHP_check_original_data!$I32,'PROTRA_capacity-Original_Data'!$F$3:$F$1699,0))
)))</f>
        <v/>
      </c>
      <c r="S32" s="16" t="str">
        <f>IF(AND(INDEX('PROTRA_capacity-Original_Data'!P$3:P$1699,MATCH(CHP_check_original_data!$H32,'PROTRA_capacity-Original_Data'!$F$3:$F$1699,0))&lt;&gt;0,INDEX('PROTRA_capacity-Original_Data'!P$3:P$1699,MATCH(CHP_check_original_data!$I32,'PROTRA_capacity-Original_Data'!$F$3:$F$1699,0))=0),"elec 0, heat not",
IF(AND(INDEX('PROTRA_capacity-Original_Data'!P$3:P$1699,MATCH(CHP_check_original_data!$I32,'PROTRA_capacity-Original_Data'!$F$3:$F$1699,0))&lt;&gt;0,INDEX('PROTRA_capacity-Original_Data'!P$3:P$1699,MATCH(CHP_check_original_data!$H32,'PROTRA_capacity-Original_Data'!$F$3:$F$1699,0))=0),"heat 0, elec not",
IF(AND(INDEX('PROTRA_capacity-Original_Data'!P$3:P$1699,MATCH(CHP_check_original_data!$I32,'PROTRA_capacity-Original_Data'!$F$3:$F$1699,0))=0,INDEX('PROTRA_capacity-Original_Data'!P$3:P$1699,MATCH(CHP_check_original_data!$H32,'PROTRA_capacity-Original_Data'!$F$3:$F$1699,0))=0),"",
INDEX('PROTRA_capacity-Original_Data'!P$3:P$1699,MATCH(CHP_check_original_data!$H32,'PROTRA_capacity-Original_Data'!$F$3:$F$1699,0))/INDEX('PROTRA_capacity-Original_Data'!P$3:P$1699,MATCH(CHP_check_original_data!$I32,'PROTRA_capacity-Original_Data'!$F$3:$F$1699,0))
)))</f>
        <v/>
      </c>
      <c r="T32" s="16" t="str">
        <f>IF(AND(INDEX('PROTRA_capacity-Original_Data'!Q$3:Q$1699,MATCH(CHP_check_original_data!$H32,'PROTRA_capacity-Original_Data'!$F$3:$F$1699,0))&lt;&gt;0,INDEX('PROTRA_capacity-Original_Data'!Q$3:Q$1699,MATCH(CHP_check_original_data!$I32,'PROTRA_capacity-Original_Data'!$F$3:$F$1699,0))=0),"elec 0, heat not",
IF(AND(INDEX('PROTRA_capacity-Original_Data'!Q$3:Q$1699,MATCH(CHP_check_original_data!$I32,'PROTRA_capacity-Original_Data'!$F$3:$F$1699,0))&lt;&gt;0,INDEX('PROTRA_capacity-Original_Data'!Q$3:Q$1699,MATCH(CHP_check_original_data!$H32,'PROTRA_capacity-Original_Data'!$F$3:$F$1699,0))=0),"heat 0, elec not",
IF(AND(INDEX('PROTRA_capacity-Original_Data'!Q$3:Q$1699,MATCH(CHP_check_original_data!$I32,'PROTRA_capacity-Original_Data'!$F$3:$F$1699,0))=0,INDEX('PROTRA_capacity-Original_Data'!Q$3:Q$1699,MATCH(CHP_check_original_data!$H32,'PROTRA_capacity-Original_Data'!$F$3:$F$1699,0))=0),"",
INDEX('PROTRA_capacity-Original_Data'!Q$3:Q$1699,MATCH(CHP_check_original_data!$H32,'PROTRA_capacity-Original_Data'!$F$3:$F$1699,0))/INDEX('PROTRA_capacity-Original_Data'!Q$3:Q$1699,MATCH(CHP_check_original_data!$I32,'PROTRA_capacity-Original_Data'!$F$3:$F$1699,0))
)))</f>
        <v/>
      </c>
      <c r="U32" s="16" t="str">
        <f>IF(AND(INDEX('PROTRA_capacity-Original_Data'!R$3:R$1699,MATCH(CHP_check_original_data!$H32,'PROTRA_capacity-Original_Data'!$F$3:$F$1699,0))&lt;&gt;0,INDEX('PROTRA_capacity-Original_Data'!R$3:R$1699,MATCH(CHP_check_original_data!$I32,'PROTRA_capacity-Original_Data'!$F$3:$F$1699,0))=0),"elec 0, heat not",
IF(AND(INDEX('PROTRA_capacity-Original_Data'!R$3:R$1699,MATCH(CHP_check_original_data!$I32,'PROTRA_capacity-Original_Data'!$F$3:$F$1699,0))&lt;&gt;0,INDEX('PROTRA_capacity-Original_Data'!R$3:R$1699,MATCH(CHP_check_original_data!$H32,'PROTRA_capacity-Original_Data'!$F$3:$F$1699,0))=0),"heat 0, elec not",
IF(AND(INDEX('PROTRA_capacity-Original_Data'!R$3:R$1699,MATCH(CHP_check_original_data!$I32,'PROTRA_capacity-Original_Data'!$F$3:$F$1699,0))=0,INDEX('PROTRA_capacity-Original_Data'!R$3:R$1699,MATCH(CHP_check_original_data!$H32,'PROTRA_capacity-Original_Data'!$F$3:$F$1699,0))=0),"",
INDEX('PROTRA_capacity-Original_Data'!R$3:R$1699,MATCH(CHP_check_original_data!$H32,'PROTRA_capacity-Original_Data'!$F$3:$F$1699,0))/INDEX('PROTRA_capacity-Original_Data'!R$3:R$1699,MATCH(CHP_check_original_data!$I32,'PROTRA_capacity-Original_Data'!$F$3:$F$1699,0))
)))</f>
        <v/>
      </c>
      <c r="V32" s="16" t="str">
        <f>IF(AND(INDEX('PROTRA_capacity-Original_Data'!S$3:S$1699,MATCH(CHP_check_original_data!$H32,'PROTRA_capacity-Original_Data'!$F$3:$F$1699,0))&lt;&gt;0,INDEX('PROTRA_capacity-Original_Data'!S$3:S$1699,MATCH(CHP_check_original_data!$I32,'PROTRA_capacity-Original_Data'!$F$3:$F$1699,0))=0),"elec 0, heat not",
IF(AND(INDEX('PROTRA_capacity-Original_Data'!S$3:S$1699,MATCH(CHP_check_original_data!$I32,'PROTRA_capacity-Original_Data'!$F$3:$F$1699,0))&lt;&gt;0,INDEX('PROTRA_capacity-Original_Data'!S$3:S$1699,MATCH(CHP_check_original_data!$H32,'PROTRA_capacity-Original_Data'!$F$3:$F$1699,0))=0),"heat 0, elec not",
IF(AND(INDEX('PROTRA_capacity-Original_Data'!S$3:S$1699,MATCH(CHP_check_original_data!$I32,'PROTRA_capacity-Original_Data'!$F$3:$F$1699,0))=0,INDEX('PROTRA_capacity-Original_Data'!S$3:S$1699,MATCH(CHP_check_original_data!$H32,'PROTRA_capacity-Original_Data'!$F$3:$F$1699,0))=0),"",
INDEX('PROTRA_capacity-Original_Data'!S$3:S$1699,MATCH(CHP_check_original_data!$H32,'PROTRA_capacity-Original_Data'!$F$3:$F$1699,0))/INDEX('PROTRA_capacity-Original_Data'!S$3:S$1699,MATCH(CHP_check_original_data!$I32,'PROTRA_capacity-Original_Data'!$F$3:$F$1699,0))
)))</f>
        <v/>
      </c>
      <c r="W32" s="16" t="str">
        <f>IF(AND(INDEX('PROTRA_capacity-Original_Data'!T$3:T$1699,MATCH(CHP_check_original_data!$H32,'PROTRA_capacity-Original_Data'!$F$3:$F$1699,0))&lt;&gt;0,INDEX('PROTRA_capacity-Original_Data'!T$3:T$1699,MATCH(CHP_check_original_data!$I32,'PROTRA_capacity-Original_Data'!$F$3:$F$1699,0))=0),"elec 0, heat not",
IF(AND(INDEX('PROTRA_capacity-Original_Data'!T$3:T$1699,MATCH(CHP_check_original_data!$I32,'PROTRA_capacity-Original_Data'!$F$3:$F$1699,0))&lt;&gt;0,INDEX('PROTRA_capacity-Original_Data'!T$3:T$1699,MATCH(CHP_check_original_data!$H32,'PROTRA_capacity-Original_Data'!$F$3:$F$1699,0))=0),"heat 0, elec not",
IF(AND(INDEX('PROTRA_capacity-Original_Data'!T$3:T$1699,MATCH(CHP_check_original_data!$I32,'PROTRA_capacity-Original_Data'!$F$3:$F$1699,0))=0,INDEX('PROTRA_capacity-Original_Data'!T$3:T$1699,MATCH(CHP_check_original_data!$H32,'PROTRA_capacity-Original_Data'!$F$3:$F$1699,0))=0),"",
INDEX('PROTRA_capacity-Original_Data'!T$3:T$1699,MATCH(CHP_check_original_data!$H32,'PROTRA_capacity-Original_Data'!$F$3:$F$1699,0))/INDEX('PROTRA_capacity-Original_Data'!T$3:T$1699,MATCH(CHP_check_original_data!$I32,'PROTRA_capacity-Original_Data'!$F$3:$F$1699,0))
)))</f>
        <v/>
      </c>
      <c r="X32" s="16" t="str">
        <f>IF(AND(INDEX('PROTRA_capacity-Original_Data'!U$3:U$1699,MATCH(CHP_check_original_data!$H32,'PROTRA_capacity-Original_Data'!$F$3:$F$1699,0))&lt;&gt;0,INDEX('PROTRA_capacity-Original_Data'!U$3:U$1699,MATCH(CHP_check_original_data!$I32,'PROTRA_capacity-Original_Data'!$F$3:$F$1699,0))=0),"elec 0, heat not",
IF(AND(INDEX('PROTRA_capacity-Original_Data'!U$3:U$1699,MATCH(CHP_check_original_data!$I32,'PROTRA_capacity-Original_Data'!$F$3:$F$1699,0))&lt;&gt;0,INDEX('PROTRA_capacity-Original_Data'!U$3:U$1699,MATCH(CHP_check_original_data!$H32,'PROTRA_capacity-Original_Data'!$F$3:$F$1699,0))=0),"heat 0, elec not",
IF(AND(INDEX('PROTRA_capacity-Original_Data'!U$3:U$1699,MATCH(CHP_check_original_data!$I32,'PROTRA_capacity-Original_Data'!$F$3:$F$1699,0))=0,INDEX('PROTRA_capacity-Original_Data'!U$3:U$1699,MATCH(CHP_check_original_data!$H32,'PROTRA_capacity-Original_Data'!$F$3:$F$1699,0))=0),"",
INDEX('PROTRA_capacity-Original_Data'!U$3:U$1699,MATCH(CHP_check_original_data!$H32,'PROTRA_capacity-Original_Data'!$F$3:$F$1699,0))/INDEX('PROTRA_capacity-Original_Data'!U$3:U$1699,MATCH(CHP_check_original_data!$I32,'PROTRA_capacity-Original_Data'!$F$3:$F$1699,0))
)))</f>
        <v/>
      </c>
      <c r="Y32" s="16" t="str">
        <f>IF(AND(INDEX('PROTRA_capacity-Original_Data'!V$3:V$1699,MATCH(CHP_check_original_data!$H32,'PROTRA_capacity-Original_Data'!$F$3:$F$1699,0))&lt;&gt;0,INDEX('PROTRA_capacity-Original_Data'!V$3:V$1699,MATCH(CHP_check_original_data!$I32,'PROTRA_capacity-Original_Data'!$F$3:$F$1699,0))=0),"elec 0, heat not",
IF(AND(INDEX('PROTRA_capacity-Original_Data'!V$3:V$1699,MATCH(CHP_check_original_data!$I32,'PROTRA_capacity-Original_Data'!$F$3:$F$1699,0))&lt;&gt;0,INDEX('PROTRA_capacity-Original_Data'!V$3:V$1699,MATCH(CHP_check_original_data!$H32,'PROTRA_capacity-Original_Data'!$F$3:$F$1699,0))=0),"heat 0, elec not",
IF(AND(INDEX('PROTRA_capacity-Original_Data'!V$3:V$1699,MATCH(CHP_check_original_data!$I32,'PROTRA_capacity-Original_Data'!$F$3:$F$1699,0))=0,INDEX('PROTRA_capacity-Original_Data'!V$3:V$1699,MATCH(CHP_check_original_data!$H32,'PROTRA_capacity-Original_Data'!$F$3:$F$1699,0))=0),"",
INDEX('PROTRA_capacity-Original_Data'!V$3:V$1699,MATCH(CHP_check_original_data!$H32,'PROTRA_capacity-Original_Data'!$F$3:$F$1699,0))/INDEX('PROTRA_capacity-Original_Data'!V$3:V$1699,MATCH(CHP_check_original_data!$I32,'PROTRA_capacity-Original_Data'!$F$3:$F$1699,0))
)))</f>
        <v/>
      </c>
    </row>
    <row r="33" spans="1:25" x14ac:dyDescent="0.35">
      <c r="A33" t="s">
        <v>73</v>
      </c>
      <c r="B33" t="s">
        <v>41</v>
      </c>
      <c r="C33" t="str">
        <f t="shared" si="0"/>
        <v>INDIA_TO_heat</v>
      </c>
      <c r="D33" t="str">
        <f t="shared" si="1"/>
        <v>PROTRA_CHP_HP_I</v>
      </c>
      <c r="E33" t="s">
        <v>0</v>
      </c>
      <c r="F33" t="str">
        <f t="shared" si="2"/>
        <v>CHP</v>
      </c>
      <c r="G33" t="str">
        <f t="shared" si="3"/>
        <v>els</v>
      </c>
      <c r="H33" t="str">
        <f t="shared" si="4"/>
        <v>INDIATO_heatPROTRA_CHP_gas_fuels</v>
      </c>
      <c r="I33" t="str">
        <f t="shared" si="5"/>
        <v>INDIATO_elecPROTRA_CHP_gas_fuels</v>
      </c>
      <c r="J33" s="16" t="str">
        <f>IF(AND(INDEX('PROTRA_capacity-Original_Data'!G$3:G$1699,MATCH(CHP_check_original_data!$H33,'PROTRA_capacity-Original_Data'!$F$3:$F$1699,0))&lt;&gt;0,INDEX('PROTRA_capacity-Original_Data'!G$3:G$1699,MATCH(CHP_check_original_data!$I33,'PROTRA_capacity-Original_Data'!$F$3:$F$1699,0))=0),"elec 0, heat not",
IF(AND(INDEX('PROTRA_capacity-Original_Data'!G$3:G$1699,MATCH(CHP_check_original_data!$I33,'PROTRA_capacity-Original_Data'!$F$3:$F$1699,0))&lt;&gt;0,INDEX('PROTRA_capacity-Original_Data'!G$3:G$1699,MATCH(CHP_check_original_data!$H33,'PROTRA_capacity-Original_Data'!$F$3:$F$1699,0))=0),"heat 0, elec not",
IF(AND(INDEX('PROTRA_capacity-Original_Data'!G$3:G$1699,MATCH(CHP_check_original_data!$I33,'PROTRA_capacity-Original_Data'!$F$3:$F$1699,0))=0,INDEX('PROTRA_capacity-Original_Data'!G$3:G$1699,MATCH(CHP_check_original_data!$H33,'PROTRA_capacity-Original_Data'!$F$3:$F$1699,0))=0),"",
INDEX('PROTRA_capacity-Original_Data'!G$3:G$1699,MATCH(CHP_check_original_data!$H33,'PROTRA_capacity-Original_Data'!$F$3:$F$1699,0))/INDEX('PROTRA_capacity-Original_Data'!G$3:G$1699,MATCH(CHP_check_original_data!$I33,'PROTRA_capacity-Original_Data'!$F$3:$F$1699,0))
)))</f>
        <v/>
      </c>
      <c r="K33" s="16" t="str">
        <f>IF(AND(INDEX('PROTRA_capacity-Original_Data'!H$3:H$1699,MATCH(CHP_check_original_data!$H33,'PROTRA_capacity-Original_Data'!$F$3:$F$1699,0))&lt;&gt;0,INDEX('PROTRA_capacity-Original_Data'!H$3:H$1699,MATCH(CHP_check_original_data!$I33,'PROTRA_capacity-Original_Data'!$F$3:$F$1699,0))=0),"elec 0, heat not",
IF(AND(INDEX('PROTRA_capacity-Original_Data'!H$3:H$1699,MATCH(CHP_check_original_data!$I33,'PROTRA_capacity-Original_Data'!$F$3:$F$1699,0))&lt;&gt;0,INDEX('PROTRA_capacity-Original_Data'!H$3:H$1699,MATCH(CHP_check_original_data!$H33,'PROTRA_capacity-Original_Data'!$F$3:$F$1699,0))=0),"heat 0, elec not",
IF(AND(INDEX('PROTRA_capacity-Original_Data'!H$3:H$1699,MATCH(CHP_check_original_data!$I33,'PROTRA_capacity-Original_Data'!$F$3:$F$1699,0))=0,INDEX('PROTRA_capacity-Original_Data'!H$3:H$1699,MATCH(CHP_check_original_data!$H33,'PROTRA_capacity-Original_Data'!$F$3:$F$1699,0))=0),"",
INDEX('PROTRA_capacity-Original_Data'!H$3:H$1699,MATCH(CHP_check_original_data!$H33,'PROTRA_capacity-Original_Data'!$F$3:$F$1699,0))/INDEX('PROTRA_capacity-Original_Data'!H$3:H$1699,MATCH(CHP_check_original_data!$I33,'PROTRA_capacity-Original_Data'!$F$3:$F$1699,0))
)))</f>
        <v/>
      </c>
      <c r="L33" s="16" t="str">
        <f>IF(AND(INDEX('PROTRA_capacity-Original_Data'!I$3:I$1699,MATCH(CHP_check_original_data!$H33,'PROTRA_capacity-Original_Data'!$F$3:$F$1699,0))&lt;&gt;0,INDEX('PROTRA_capacity-Original_Data'!I$3:I$1699,MATCH(CHP_check_original_data!$I33,'PROTRA_capacity-Original_Data'!$F$3:$F$1699,0))=0),"elec 0, heat not",
IF(AND(INDEX('PROTRA_capacity-Original_Data'!I$3:I$1699,MATCH(CHP_check_original_data!$I33,'PROTRA_capacity-Original_Data'!$F$3:$F$1699,0))&lt;&gt;0,INDEX('PROTRA_capacity-Original_Data'!I$3:I$1699,MATCH(CHP_check_original_data!$H33,'PROTRA_capacity-Original_Data'!$F$3:$F$1699,0))=0),"heat 0, elec not",
IF(AND(INDEX('PROTRA_capacity-Original_Data'!I$3:I$1699,MATCH(CHP_check_original_data!$I33,'PROTRA_capacity-Original_Data'!$F$3:$F$1699,0))=0,INDEX('PROTRA_capacity-Original_Data'!I$3:I$1699,MATCH(CHP_check_original_data!$H33,'PROTRA_capacity-Original_Data'!$F$3:$F$1699,0))=0),"",
INDEX('PROTRA_capacity-Original_Data'!I$3:I$1699,MATCH(CHP_check_original_data!$H33,'PROTRA_capacity-Original_Data'!$F$3:$F$1699,0))/INDEX('PROTRA_capacity-Original_Data'!I$3:I$1699,MATCH(CHP_check_original_data!$I33,'PROTRA_capacity-Original_Data'!$F$3:$F$1699,0))
)))</f>
        <v/>
      </c>
      <c r="M33" s="16" t="str">
        <f>IF(AND(INDEX('PROTRA_capacity-Original_Data'!J$3:J$1699,MATCH(CHP_check_original_data!$H33,'PROTRA_capacity-Original_Data'!$F$3:$F$1699,0))&lt;&gt;0,INDEX('PROTRA_capacity-Original_Data'!J$3:J$1699,MATCH(CHP_check_original_data!$I33,'PROTRA_capacity-Original_Data'!$F$3:$F$1699,0))=0),"elec 0, heat not",
IF(AND(INDEX('PROTRA_capacity-Original_Data'!J$3:J$1699,MATCH(CHP_check_original_data!$I33,'PROTRA_capacity-Original_Data'!$F$3:$F$1699,0))&lt;&gt;0,INDEX('PROTRA_capacity-Original_Data'!J$3:J$1699,MATCH(CHP_check_original_data!$H33,'PROTRA_capacity-Original_Data'!$F$3:$F$1699,0))=0),"heat 0, elec not",
IF(AND(INDEX('PROTRA_capacity-Original_Data'!J$3:J$1699,MATCH(CHP_check_original_data!$I33,'PROTRA_capacity-Original_Data'!$F$3:$F$1699,0))=0,INDEX('PROTRA_capacity-Original_Data'!J$3:J$1699,MATCH(CHP_check_original_data!$H33,'PROTRA_capacity-Original_Data'!$F$3:$F$1699,0))=0),"",
INDEX('PROTRA_capacity-Original_Data'!J$3:J$1699,MATCH(CHP_check_original_data!$H33,'PROTRA_capacity-Original_Data'!$F$3:$F$1699,0))/INDEX('PROTRA_capacity-Original_Data'!J$3:J$1699,MATCH(CHP_check_original_data!$I33,'PROTRA_capacity-Original_Data'!$F$3:$F$1699,0))
)))</f>
        <v/>
      </c>
      <c r="N33" s="16" t="str">
        <f>IF(AND(INDEX('PROTRA_capacity-Original_Data'!K$3:K$1699,MATCH(CHP_check_original_data!$H33,'PROTRA_capacity-Original_Data'!$F$3:$F$1699,0))&lt;&gt;0,INDEX('PROTRA_capacity-Original_Data'!K$3:K$1699,MATCH(CHP_check_original_data!$I33,'PROTRA_capacity-Original_Data'!$F$3:$F$1699,0))=0),"elec 0, heat not",
IF(AND(INDEX('PROTRA_capacity-Original_Data'!K$3:K$1699,MATCH(CHP_check_original_data!$I33,'PROTRA_capacity-Original_Data'!$F$3:$F$1699,0))&lt;&gt;0,INDEX('PROTRA_capacity-Original_Data'!K$3:K$1699,MATCH(CHP_check_original_data!$H33,'PROTRA_capacity-Original_Data'!$F$3:$F$1699,0))=0),"heat 0, elec not",
IF(AND(INDEX('PROTRA_capacity-Original_Data'!K$3:K$1699,MATCH(CHP_check_original_data!$I33,'PROTRA_capacity-Original_Data'!$F$3:$F$1699,0))=0,INDEX('PROTRA_capacity-Original_Data'!K$3:K$1699,MATCH(CHP_check_original_data!$H33,'PROTRA_capacity-Original_Data'!$F$3:$F$1699,0))=0),"",
INDEX('PROTRA_capacity-Original_Data'!K$3:K$1699,MATCH(CHP_check_original_data!$H33,'PROTRA_capacity-Original_Data'!$F$3:$F$1699,0))/INDEX('PROTRA_capacity-Original_Data'!K$3:K$1699,MATCH(CHP_check_original_data!$I33,'PROTRA_capacity-Original_Data'!$F$3:$F$1699,0))
)))</f>
        <v/>
      </c>
      <c r="O33" s="16" t="str">
        <f>IF(AND(INDEX('PROTRA_capacity-Original_Data'!L$3:L$1699,MATCH(CHP_check_original_data!$H33,'PROTRA_capacity-Original_Data'!$F$3:$F$1699,0))&lt;&gt;0,INDEX('PROTRA_capacity-Original_Data'!L$3:L$1699,MATCH(CHP_check_original_data!$I33,'PROTRA_capacity-Original_Data'!$F$3:$F$1699,0))=0),"elec 0, heat not",
IF(AND(INDEX('PROTRA_capacity-Original_Data'!L$3:L$1699,MATCH(CHP_check_original_data!$I33,'PROTRA_capacity-Original_Data'!$F$3:$F$1699,0))&lt;&gt;0,INDEX('PROTRA_capacity-Original_Data'!L$3:L$1699,MATCH(CHP_check_original_data!$H33,'PROTRA_capacity-Original_Data'!$F$3:$F$1699,0))=0),"heat 0, elec not",
IF(AND(INDEX('PROTRA_capacity-Original_Data'!L$3:L$1699,MATCH(CHP_check_original_data!$I33,'PROTRA_capacity-Original_Data'!$F$3:$F$1699,0))=0,INDEX('PROTRA_capacity-Original_Data'!L$3:L$1699,MATCH(CHP_check_original_data!$H33,'PROTRA_capacity-Original_Data'!$F$3:$F$1699,0))=0),"",
INDEX('PROTRA_capacity-Original_Data'!L$3:L$1699,MATCH(CHP_check_original_data!$H33,'PROTRA_capacity-Original_Data'!$F$3:$F$1699,0))/INDEX('PROTRA_capacity-Original_Data'!L$3:L$1699,MATCH(CHP_check_original_data!$I33,'PROTRA_capacity-Original_Data'!$F$3:$F$1699,0))
)))</f>
        <v/>
      </c>
      <c r="P33" s="16" t="str">
        <f>IF(AND(INDEX('PROTRA_capacity-Original_Data'!M$3:M$1699,MATCH(CHP_check_original_data!$H33,'PROTRA_capacity-Original_Data'!$F$3:$F$1699,0))&lt;&gt;0,INDEX('PROTRA_capacity-Original_Data'!M$3:M$1699,MATCH(CHP_check_original_data!$I33,'PROTRA_capacity-Original_Data'!$F$3:$F$1699,0))=0),"elec 0, heat not",
IF(AND(INDEX('PROTRA_capacity-Original_Data'!M$3:M$1699,MATCH(CHP_check_original_data!$I33,'PROTRA_capacity-Original_Data'!$F$3:$F$1699,0))&lt;&gt;0,INDEX('PROTRA_capacity-Original_Data'!M$3:M$1699,MATCH(CHP_check_original_data!$H33,'PROTRA_capacity-Original_Data'!$F$3:$F$1699,0))=0),"heat 0, elec not",
IF(AND(INDEX('PROTRA_capacity-Original_Data'!M$3:M$1699,MATCH(CHP_check_original_data!$I33,'PROTRA_capacity-Original_Data'!$F$3:$F$1699,0))=0,INDEX('PROTRA_capacity-Original_Data'!M$3:M$1699,MATCH(CHP_check_original_data!$H33,'PROTRA_capacity-Original_Data'!$F$3:$F$1699,0))=0),"",
INDEX('PROTRA_capacity-Original_Data'!M$3:M$1699,MATCH(CHP_check_original_data!$H33,'PROTRA_capacity-Original_Data'!$F$3:$F$1699,0))/INDEX('PROTRA_capacity-Original_Data'!M$3:M$1699,MATCH(CHP_check_original_data!$I33,'PROTRA_capacity-Original_Data'!$F$3:$F$1699,0))
)))</f>
        <v/>
      </c>
      <c r="Q33" s="16" t="str">
        <f>IF(AND(INDEX('PROTRA_capacity-Original_Data'!N$3:N$1699,MATCH(CHP_check_original_data!$H33,'PROTRA_capacity-Original_Data'!$F$3:$F$1699,0))&lt;&gt;0,INDEX('PROTRA_capacity-Original_Data'!N$3:N$1699,MATCH(CHP_check_original_data!$I33,'PROTRA_capacity-Original_Data'!$F$3:$F$1699,0))=0),"elec 0, heat not",
IF(AND(INDEX('PROTRA_capacity-Original_Data'!N$3:N$1699,MATCH(CHP_check_original_data!$I33,'PROTRA_capacity-Original_Data'!$F$3:$F$1699,0))&lt;&gt;0,INDEX('PROTRA_capacity-Original_Data'!N$3:N$1699,MATCH(CHP_check_original_data!$H33,'PROTRA_capacity-Original_Data'!$F$3:$F$1699,0))=0),"heat 0, elec not",
IF(AND(INDEX('PROTRA_capacity-Original_Data'!N$3:N$1699,MATCH(CHP_check_original_data!$I33,'PROTRA_capacity-Original_Data'!$F$3:$F$1699,0))=0,INDEX('PROTRA_capacity-Original_Data'!N$3:N$1699,MATCH(CHP_check_original_data!$H33,'PROTRA_capacity-Original_Data'!$F$3:$F$1699,0))=0),"",
INDEX('PROTRA_capacity-Original_Data'!N$3:N$1699,MATCH(CHP_check_original_data!$H33,'PROTRA_capacity-Original_Data'!$F$3:$F$1699,0))/INDEX('PROTRA_capacity-Original_Data'!N$3:N$1699,MATCH(CHP_check_original_data!$I33,'PROTRA_capacity-Original_Data'!$F$3:$F$1699,0))
)))</f>
        <v/>
      </c>
      <c r="R33" s="16" t="str">
        <f>IF(AND(INDEX('PROTRA_capacity-Original_Data'!O$3:O$1699,MATCH(CHP_check_original_data!$H33,'PROTRA_capacity-Original_Data'!$F$3:$F$1699,0))&lt;&gt;0,INDEX('PROTRA_capacity-Original_Data'!O$3:O$1699,MATCH(CHP_check_original_data!$I33,'PROTRA_capacity-Original_Data'!$F$3:$F$1699,0))=0),"elec 0, heat not",
IF(AND(INDEX('PROTRA_capacity-Original_Data'!O$3:O$1699,MATCH(CHP_check_original_data!$I33,'PROTRA_capacity-Original_Data'!$F$3:$F$1699,0))&lt;&gt;0,INDEX('PROTRA_capacity-Original_Data'!O$3:O$1699,MATCH(CHP_check_original_data!$H33,'PROTRA_capacity-Original_Data'!$F$3:$F$1699,0))=0),"heat 0, elec not",
IF(AND(INDEX('PROTRA_capacity-Original_Data'!O$3:O$1699,MATCH(CHP_check_original_data!$I33,'PROTRA_capacity-Original_Data'!$F$3:$F$1699,0))=0,INDEX('PROTRA_capacity-Original_Data'!O$3:O$1699,MATCH(CHP_check_original_data!$H33,'PROTRA_capacity-Original_Data'!$F$3:$F$1699,0))=0),"",
INDEX('PROTRA_capacity-Original_Data'!O$3:O$1699,MATCH(CHP_check_original_data!$H33,'PROTRA_capacity-Original_Data'!$F$3:$F$1699,0))/INDEX('PROTRA_capacity-Original_Data'!O$3:O$1699,MATCH(CHP_check_original_data!$I33,'PROTRA_capacity-Original_Data'!$F$3:$F$1699,0))
)))</f>
        <v/>
      </c>
      <c r="S33" s="16" t="str">
        <f>IF(AND(INDEX('PROTRA_capacity-Original_Data'!P$3:P$1699,MATCH(CHP_check_original_data!$H33,'PROTRA_capacity-Original_Data'!$F$3:$F$1699,0))&lt;&gt;0,INDEX('PROTRA_capacity-Original_Data'!P$3:P$1699,MATCH(CHP_check_original_data!$I33,'PROTRA_capacity-Original_Data'!$F$3:$F$1699,0))=0),"elec 0, heat not",
IF(AND(INDEX('PROTRA_capacity-Original_Data'!P$3:P$1699,MATCH(CHP_check_original_data!$I33,'PROTRA_capacity-Original_Data'!$F$3:$F$1699,0))&lt;&gt;0,INDEX('PROTRA_capacity-Original_Data'!P$3:P$1699,MATCH(CHP_check_original_data!$H33,'PROTRA_capacity-Original_Data'!$F$3:$F$1699,0))=0),"heat 0, elec not",
IF(AND(INDEX('PROTRA_capacity-Original_Data'!P$3:P$1699,MATCH(CHP_check_original_data!$I33,'PROTRA_capacity-Original_Data'!$F$3:$F$1699,0))=0,INDEX('PROTRA_capacity-Original_Data'!P$3:P$1699,MATCH(CHP_check_original_data!$H33,'PROTRA_capacity-Original_Data'!$F$3:$F$1699,0))=0),"",
INDEX('PROTRA_capacity-Original_Data'!P$3:P$1699,MATCH(CHP_check_original_data!$H33,'PROTRA_capacity-Original_Data'!$F$3:$F$1699,0))/INDEX('PROTRA_capacity-Original_Data'!P$3:P$1699,MATCH(CHP_check_original_data!$I33,'PROTRA_capacity-Original_Data'!$F$3:$F$1699,0))
)))</f>
        <v/>
      </c>
      <c r="T33" s="16" t="str">
        <f>IF(AND(INDEX('PROTRA_capacity-Original_Data'!Q$3:Q$1699,MATCH(CHP_check_original_data!$H33,'PROTRA_capacity-Original_Data'!$F$3:$F$1699,0))&lt;&gt;0,INDEX('PROTRA_capacity-Original_Data'!Q$3:Q$1699,MATCH(CHP_check_original_data!$I33,'PROTRA_capacity-Original_Data'!$F$3:$F$1699,0))=0),"elec 0, heat not",
IF(AND(INDEX('PROTRA_capacity-Original_Data'!Q$3:Q$1699,MATCH(CHP_check_original_data!$I33,'PROTRA_capacity-Original_Data'!$F$3:$F$1699,0))&lt;&gt;0,INDEX('PROTRA_capacity-Original_Data'!Q$3:Q$1699,MATCH(CHP_check_original_data!$H33,'PROTRA_capacity-Original_Data'!$F$3:$F$1699,0))=0),"heat 0, elec not",
IF(AND(INDEX('PROTRA_capacity-Original_Data'!Q$3:Q$1699,MATCH(CHP_check_original_data!$I33,'PROTRA_capacity-Original_Data'!$F$3:$F$1699,0))=0,INDEX('PROTRA_capacity-Original_Data'!Q$3:Q$1699,MATCH(CHP_check_original_data!$H33,'PROTRA_capacity-Original_Data'!$F$3:$F$1699,0))=0),"",
INDEX('PROTRA_capacity-Original_Data'!Q$3:Q$1699,MATCH(CHP_check_original_data!$H33,'PROTRA_capacity-Original_Data'!$F$3:$F$1699,0))/INDEX('PROTRA_capacity-Original_Data'!Q$3:Q$1699,MATCH(CHP_check_original_data!$I33,'PROTRA_capacity-Original_Data'!$F$3:$F$1699,0))
)))</f>
        <v/>
      </c>
      <c r="U33" s="16" t="str">
        <f>IF(AND(INDEX('PROTRA_capacity-Original_Data'!R$3:R$1699,MATCH(CHP_check_original_data!$H33,'PROTRA_capacity-Original_Data'!$F$3:$F$1699,0))&lt;&gt;0,INDEX('PROTRA_capacity-Original_Data'!R$3:R$1699,MATCH(CHP_check_original_data!$I33,'PROTRA_capacity-Original_Data'!$F$3:$F$1699,0))=0),"elec 0, heat not",
IF(AND(INDEX('PROTRA_capacity-Original_Data'!R$3:R$1699,MATCH(CHP_check_original_data!$I33,'PROTRA_capacity-Original_Data'!$F$3:$F$1699,0))&lt;&gt;0,INDEX('PROTRA_capacity-Original_Data'!R$3:R$1699,MATCH(CHP_check_original_data!$H33,'PROTRA_capacity-Original_Data'!$F$3:$F$1699,0))=0),"heat 0, elec not",
IF(AND(INDEX('PROTRA_capacity-Original_Data'!R$3:R$1699,MATCH(CHP_check_original_data!$I33,'PROTRA_capacity-Original_Data'!$F$3:$F$1699,0))=0,INDEX('PROTRA_capacity-Original_Data'!R$3:R$1699,MATCH(CHP_check_original_data!$H33,'PROTRA_capacity-Original_Data'!$F$3:$F$1699,0))=0),"",
INDEX('PROTRA_capacity-Original_Data'!R$3:R$1699,MATCH(CHP_check_original_data!$H33,'PROTRA_capacity-Original_Data'!$F$3:$F$1699,0))/INDEX('PROTRA_capacity-Original_Data'!R$3:R$1699,MATCH(CHP_check_original_data!$I33,'PROTRA_capacity-Original_Data'!$F$3:$F$1699,0))
)))</f>
        <v/>
      </c>
      <c r="V33" s="16" t="str">
        <f>IF(AND(INDEX('PROTRA_capacity-Original_Data'!S$3:S$1699,MATCH(CHP_check_original_data!$H33,'PROTRA_capacity-Original_Data'!$F$3:$F$1699,0))&lt;&gt;0,INDEX('PROTRA_capacity-Original_Data'!S$3:S$1699,MATCH(CHP_check_original_data!$I33,'PROTRA_capacity-Original_Data'!$F$3:$F$1699,0))=0),"elec 0, heat not",
IF(AND(INDEX('PROTRA_capacity-Original_Data'!S$3:S$1699,MATCH(CHP_check_original_data!$I33,'PROTRA_capacity-Original_Data'!$F$3:$F$1699,0))&lt;&gt;0,INDEX('PROTRA_capacity-Original_Data'!S$3:S$1699,MATCH(CHP_check_original_data!$H33,'PROTRA_capacity-Original_Data'!$F$3:$F$1699,0))=0),"heat 0, elec not",
IF(AND(INDEX('PROTRA_capacity-Original_Data'!S$3:S$1699,MATCH(CHP_check_original_data!$I33,'PROTRA_capacity-Original_Data'!$F$3:$F$1699,0))=0,INDEX('PROTRA_capacity-Original_Data'!S$3:S$1699,MATCH(CHP_check_original_data!$H33,'PROTRA_capacity-Original_Data'!$F$3:$F$1699,0))=0),"",
INDEX('PROTRA_capacity-Original_Data'!S$3:S$1699,MATCH(CHP_check_original_data!$H33,'PROTRA_capacity-Original_Data'!$F$3:$F$1699,0))/INDEX('PROTRA_capacity-Original_Data'!S$3:S$1699,MATCH(CHP_check_original_data!$I33,'PROTRA_capacity-Original_Data'!$F$3:$F$1699,0))
)))</f>
        <v/>
      </c>
      <c r="W33" s="16" t="str">
        <f>IF(AND(INDEX('PROTRA_capacity-Original_Data'!T$3:T$1699,MATCH(CHP_check_original_data!$H33,'PROTRA_capacity-Original_Data'!$F$3:$F$1699,0))&lt;&gt;0,INDEX('PROTRA_capacity-Original_Data'!T$3:T$1699,MATCH(CHP_check_original_data!$I33,'PROTRA_capacity-Original_Data'!$F$3:$F$1699,0))=0),"elec 0, heat not",
IF(AND(INDEX('PROTRA_capacity-Original_Data'!T$3:T$1699,MATCH(CHP_check_original_data!$I33,'PROTRA_capacity-Original_Data'!$F$3:$F$1699,0))&lt;&gt;0,INDEX('PROTRA_capacity-Original_Data'!T$3:T$1699,MATCH(CHP_check_original_data!$H33,'PROTRA_capacity-Original_Data'!$F$3:$F$1699,0))=0),"heat 0, elec not",
IF(AND(INDEX('PROTRA_capacity-Original_Data'!T$3:T$1699,MATCH(CHP_check_original_data!$I33,'PROTRA_capacity-Original_Data'!$F$3:$F$1699,0))=0,INDEX('PROTRA_capacity-Original_Data'!T$3:T$1699,MATCH(CHP_check_original_data!$H33,'PROTRA_capacity-Original_Data'!$F$3:$F$1699,0))=0),"",
INDEX('PROTRA_capacity-Original_Data'!T$3:T$1699,MATCH(CHP_check_original_data!$H33,'PROTRA_capacity-Original_Data'!$F$3:$F$1699,0))/INDEX('PROTRA_capacity-Original_Data'!T$3:T$1699,MATCH(CHP_check_original_data!$I33,'PROTRA_capacity-Original_Data'!$F$3:$F$1699,0))
)))</f>
        <v/>
      </c>
      <c r="X33" s="16" t="str">
        <f>IF(AND(INDEX('PROTRA_capacity-Original_Data'!U$3:U$1699,MATCH(CHP_check_original_data!$H33,'PROTRA_capacity-Original_Data'!$F$3:$F$1699,0))&lt;&gt;0,INDEX('PROTRA_capacity-Original_Data'!U$3:U$1699,MATCH(CHP_check_original_data!$I33,'PROTRA_capacity-Original_Data'!$F$3:$F$1699,0))=0),"elec 0, heat not",
IF(AND(INDEX('PROTRA_capacity-Original_Data'!U$3:U$1699,MATCH(CHP_check_original_data!$I33,'PROTRA_capacity-Original_Data'!$F$3:$F$1699,0))&lt;&gt;0,INDEX('PROTRA_capacity-Original_Data'!U$3:U$1699,MATCH(CHP_check_original_data!$H33,'PROTRA_capacity-Original_Data'!$F$3:$F$1699,0))=0),"heat 0, elec not",
IF(AND(INDEX('PROTRA_capacity-Original_Data'!U$3:U$1699,MATCH(CHP_check_original_data!$I33,'PROTRA_capacity-Original_Data'!$F$3:$F$1699,0))=0,INDEX('PROTRA_capacity-Original_Data'!U$3:U$1699,MATCH(CHP_check_original_data!$H33,'PROTRA_capacity-Original_Data'!$F$3:$F$1699,0))=0),"",
INDEX('PROTRA_capacity-Original_Data'!U$3:U$1699,MATCH(CHP_check_original_data!$H33,'PROTRA_capacity-Original_Data'!$F$3:$F$1699,0))/INDEX('PROTRA_capacity-Original_Data'!U$3:U$1699,MATCH(CHP_check_original_data!$I33,'PROTRA_capacity-Original_Data'!$F$3:$F$1699,0))
)))</f>
        <v/>
      </c>
      <c r="Y33" s="16" t="str">
        <f>IF(AND(INDEX('PROTRA_capacity-Original_Data'!V$3:V$1699,MATCH(CHP_check_original_data!$H33,'PROTRA_capacity-Original_Data'!$F$3:$F$1699,0))&lt;&gt;0,INDEX('PROTRA_capacity-Original_Data'!V$3:V$1699,MATCH(CHP_check_original_data!$I33,'PROTRA_capacity-Original_Data'!$F$3:$F$1699,0))=0),"elec 0, heat not",
IF(AND(INDEX('PROTRA_capacity-Original_Data'!V$3:V$1699,MATCH(CHP_check_original_data!$I33,'PROTRA_capacity-Original_Data'!$F$3:$F$1699,0))&lt;&gt;0,INDEX('PROTRA_capacity-Original_Data'!V$3:V$1699,MATCH(CHP_check_original_data!$H33,'PROTRA_capacity-Original_Data'!$F$3:$F$1699,0))=0),"heat 0, elec not",
IF(AND(INDEX('PROTRA_capacity-Original_Data'!V$3:V$1699,MATCH(CHP_check_original_data!$I33,'PROTRA_capacity-Original_Data'!$F$3:$F$1699,0))=0,INDEX('PROTRA_capacity-Original_Data'!V$3:V$1699,MATCH(CHP_check_original_data!$H33,'PROTRA_capacity-Original_Data'!$F$3:$F$1699,0))=0),"",
INDEX('PROTRA_capacity-Original_Data'!V$3:V$1699,MATCH(CHP_check_original_data!$H33,'PROTRA_capacity-Original_Data'!$F$3:$F$1699,0))/INDEX('PROTRA_capacity-Original_Data'!V$3:V$1699,MATCH(CHP_check_original_data!$I33,'PROTRA_capacity-Original_Data'!$F$3:$F$1699,0))
)))</f>
        <v/>
      </c>
    </row>
    <row r="34" spans="1:25" x14ac:dyDescent="0.35">
      <c r="A34" t="s">
        <v>73</v>
      </c>
      <c r="B34" t="s">
        <v>41</v>
      </c>
      <c r="C34" t="str">
        <f t="shared" si="0"/>
        <v>INDIA_TO_heat</v>
      </c>
      <c r="D34" t="str">
        <f t="shared" si="1"/>
        <v>PROTRA_CHP_HP_I</v>
      </c>
      <c r="E34" t="s">
        <v>1</v>
      </c>
      <c r="F34" t="str">
        <f t="shared" si="2"/>
        <v>CHP</v>
      </c>
      <c r="G34" t="str">
        <f t="shared" si="3"/>
        <v>CCS</v>
      </c>
      <c r="H34" t="str">
        <f t="shared" si="4"/>
        <v>INDIATO_heatPROTRA_CHP_gas_fuels_CCS</v>
      </c>
      <c r="I34" t="str">
        <f t="shared" si="5"/>
        <v>INDIATO_elecPROTRA_CHP_gas_fuels_CCS</v>
      </c>
      <c r="J34" s="16" t="str">
        <f>IF(AND(INDEX('PROTRA_capacity-Original_Data'!G$3:G$1699,MATCH(CHP_check_original_data!$H34,'PROTRA_capacity-Original_Data'!$F$3:$F$1699,0))&lt;&gt;0,INDEX('PROTRA_capacity-Original_Data'!G$3:G$1699,MATCH(CHP_check_original_data!$I34,'PROTRA_capacity-Original_Data'!$F$3:$F$1699,0))=0),"elec 0, heat not",
IF(AND(INDEX('PROTRA_capacity-Original_Data'!G$3:G$1699,MATCH(CHP_check_original_data!$I34,'PROTRA_capacity-Original_Data'!$F$3:$F$1699,0))&lt;&gt;0,INDEX('PROTRA_capacity-Original_Data'!G$3:G$1699,MATCH(CHP_check_original_data!$H34,'PROTRA_capacity-Original_Data'!$F$3:$F$1699,0))=0),"heat 0, elec not",
IF(AND(INDEX('PROTRA_capacity-Original_Data'!G$3:G$1699,MATCH(CHP_check_original_data!$I34,'PROTRA_capacity-Original_Data'!$F$3:$F$1699,0))=0,INDEX('PROTRA_capacity-Original_Data'!G$3:G$1699,MATCH(CHP_check_original_data!$H34,'PROTRA_capacity-Original_Data'!$F$3:$F$1699,0))=0),"",
INDEX('PROTRA_capacity-Original_Data'!G$3:G$1699,MATCH(CHP_check_original_data!$H34,'PROTRA_capacity-Original_Data'!$F$3:$F$1699,0))/INDEX('PROTRA_capacity-Original_Data'!G$3:G$1699,MATCH(CHP_check_original_data!$I34,'PROTRA_capacity-Original_Data'!$F$3:$F$1699,0))
)))</f>
        <v/>
      </c>
      <c r="K34" s="16" t="str">
        <f>IF(AND(INDEX('PROTRA_capacity-Original_Data'!H$3:H$1699,MATCH(CHP_check_original_data!$H34,'PROTRA_capacity-Original_Data'!$F$3:$F$1699,0))&lt;&gt;0,INDEX('PROTRA_capacity-Original_Data'!H$3:H$1699,MATCH(CHP_check_original_data!$I34,'PROTRA_capacity-Original_Data'!$F$3:$F$1699,0))=0),"elec 0, heat not",
IF(AND(INDEX('PROTRA_capacity-Original_Data'!H$3:H$1699,MATCH(CHP_check_original_data!$I34,'PROTRA_capacity-Original_Data'!$F$3:$F$1699,0))&lt;&gt;0,INDEX('PROTRA_capacity-Original_Data'!H$3:H$1699,MATCH(CHP_check_original_data!$H34,'PROTRA_capacity-Original_Data'!$F$3:$F$1699,0))=0),"heat 0, elec not",
IF(AND(INDEX('PROTRA_capacity-Original_Data'!H$3:H$1699,MATCH(CHP_check_original_data!$I34,'PROTRA_capacity-Original_Data'!$F$3:$F$1699,0))=0,INDEX('PROTRA_capacity-Original_Data'!H$3:H$1699,MATCH(CHP_check_original_data!$H34,'PROTRA_capacity-Original_Data'!$F$3:$F$1699,0))=0),"",
INDEX('PROTRA_capacity-Original_Data'!H$3:H$1699,MATCH(CHP_check_original_data!$H34,'PROTRA_capacity-Original_Data'!$F$3:$F$1699,0))/INDEX('PROTRA_capacity-Original_Data'!H$3:H$1699,MATCH(CHP_check_original_data!$I34,'PROTRA_capacity-Original_Data'!$F$3:$F$1699,0))
)))</f>
        <v/>
      </c>
      <c r="L34" s="16" t="str">
        <f>IF(AND(INDEX('PROTRA_capacity-Original_Data'!I$3:I$1699,MATCH(CHP_check_original_data!$H34,'PROTRA_capacity-Original_Data'!$F$3:$F$1699,0))&lt;&gt;0,INDEX('PROTRA_capacity-Original_Data'!I$3:I$1699,MATCH(CHP_check_original_data!$I34,'PROTRA_capacity-Original_Data'!$F$3:$F$1699,0))=0),"elec 0, heat not",
IF(AND(INDEX('PROTRA_capacity-Original_Data'!I$3:I$1699,MATCH(CHP_check_original_data!$I34,'PROTRA_capacity-Original_Data'!$F$3:$F$1699,0))&lt;&gt;0,INDEX('PROTRA_capacity-Original_Data'!I$3:I$1699,MATCH(CHP_check_original_data!$H34,'PROTRA_capacity-Original_Data'!$F$3:$F$1699,0))=0),"heat 0, elec not",
IF(AND(INDEX('PROTRA_capacity-Original_Data'!I$3:I$1699,MATCH(CHP_check_original_data!$I34,'PROTRA_capacity-Original_Data'!$F$3:$F$1699,0))=0,INDEX('PROTRA_capacity-Original_Data'!I$3:I$1699,MATCH(CHP_check_original_data!$H34,'PROTRA_capacity-Original_Data'!$F$3:$F$1699,0))=0),"",
INDEX('PROTRA_capacity-Original_Data'!I$3:I$1699,MATCH(CHP_check_original_data!$H34,'PROTRA_capacity-Original_Data'!$F$3:$F$1699,0))/INDEX('PROTRA_capacity-Original_Data'!I$3:I$1699,MATCH(CHP_check_original_data!$I34,'PROTRA_capacity-Original_Data'!$F$3:$F$1699,0))
)))</f>
        <v/>
      </c>
      <c r="M34" s="16" t="str">
        <f>IF(AND(INDEX('PROTRA_capacity-Original_Data'!J$3:J$1699,MATCH(CHP_check_original_data!$H34,'PROTRA_capacity-Original_Data'!$F$3:$F$1699,0))&lt;&gt;0,INDEX('PROTRA_capacity-Original_Data'!J$3:J$1699,MATCH(CHP_check_original_data!$I34,'PROTRA_capacity-Original_Data'!$F$3:$F$1699,0))=0),"elec 0, heat not",
IF(AND(INDEX('PROTRA_capacity-Original_Data'!J$3:J$1699,MATCH(CHP_check_original_data!$I34,'PROTRA_capacity-Original_Data'!$F$3:$F$1699,0))&lt;&gt;0,INDEX('PROTRA_capacity-Original_Data'!J$3:J$1699,MATCH(CHP_check_original_data!$H34,'PROTRA_capacity-Original_Data'!$F$3:$F$1699,0))=0),"heat 0, elec not",
IF(AND(INDEX('PROTRA_capacity-Original_Data'!J$3:J$1699,MATCH(CHP_check_original_data!$I34,'PROTRA_capacity-Original_Data'!$F$3:$F$1699,0))=0,INDEX('PROTRA_capacity-Original_Data'!J$3:J$1699,MATCH(CHP_check_original_data!$H34,'PROTRA_capacity-Original_Data'!$F$3:$F$1699,0))=0),"",
INDEX('PROTRA_capacity-Original_Data'!J$3:J$1699,MATCH(CHP_check_original_data!$H34,'PROTRA_capacity-Original_Data'!$F$3:$F$1699,0))/INDEX('PROTRA_capacity-Original_Data'!J$3:J$1699,MATCH(CHP_check_original_data!$I34,'PROTRA_capacity-Original_Data'!$F$3:$F$1699,0))
)))</f>
        <v/>
      </c>
      <c r="N34" s="16" t="str">
        <f>IF(AND(INDEX('PROTRA_capacity-Original_Data'!K$3:K$1699,MATCH(CHP_check_original_data!$H34,'PROTRA_capacity-Original_Data'!$F$3:$F$1699,0))&lt;&gt;0,INDEX('PROTRA_capacity-Original_Data'!K$3:K$1699,MATCH(CHP_check_original_data!$I34,'PROTRA_capacity-Original_Data'!$F$3:$F$1699,0))=0),"elec 0, heat not",
IF(AND(INDEX('PROTRA_capacity-Original_Data'!K$3:K$1699,MATCH(CHP_check_original_data!$I34,'PROTRA_capacity-Original_Data'!$F$3:$F$1699,0))&lt;&gt;0,INDEX('PROTRA_capacity-Original_Data'!K$3:K$1699,MATCH(CHP_check_original_data!$H34,'PROTRA_capacity-Original_Data'!$F$3:$F$1699,0))=0),"heat 0, elec not",
IF(AND(INDEX('PROTRA_capacity-Original_Data'!K$3:K$1699,MATCH(CHP_check_original_data!$I34,'PROTRA_capacity-Original_Data'!$F$3:$F$1699,0))=0,INDEX('PROTRA_capacity-Original_Data'!K$3:K$1699,MATCH(CHP_check_original_data!$H34,'PROTRA_capacity-Original_Data'!$F$3:$F$1699,0))=0),"",
INDEX('PROTRA_capacity-Original_Data'!K$3:K$1699,MATCH(CHP_check_original_data!$H34,'PROTRA_capacity-Original_Data'!$F$3:$F$1699,0))/INDEX('PROTRA_capacity-Original_Data'!K$3:K$1699,MATCH(CHP_check_original_data!$I34,'PROTRA_capacity-Original_Data'!$F$3:$F$1699,0))
)))</f>
        <v/>
      </c>
      <c r="O34" s="16" t="str">
        <f>IF(AND(INDEX('PROTRA_capacity-Original_Data'!L$3:L$1699,MATCH(CHP_check_original_data!$H34,'PROTRA_capacity-Original_Data'!$F$3:$F$1699,0))&lt;&gt;0,INDEX('PROTRA_capacity-Original_Data'!L$3:L$1699,MATCH(CHP_check_original_data!$I34,'PROTRA_capacity-Original_Data'!$F$3:$F$1699,0))=0),"elec 0, heat not",
IF(AND(INDEX('PROTRA_capacity-Original_Data'!L$3:L$1699,MATCH(CHP_check_original_data!$I34,'PROTRA_capacity-Original_Data'!$F$3:$F$1699,0))&lt;&gt;0,INDEX('PROTRA_capacity-Original_Data'!L$3:L$1699,MATCH(CHP_check_original_data!$H34,'PROTRA_capacity-Original_Data'!$F$3:$F$1699,0))=0),"heat 0, elec not",
IF(AND(INDEX('PROTRA_capacity-Original_Data'!L$3:L$1699,MATCH(CHP_check_original_data!$I34,'PROTRA_capacity-Original_Data'!$F$3:$F$1699,0))=0,INDEX('PROTRA_capacity-Original_Data'!L$3:L$1699,MATCH(CHP_check_original_data!$H34,'PROTRA_capacity-Original_Data'!$F$3:$F$1699,0))=0),"",
INDEX('PROTRA_capacity-Original_Data'!L$3:L$1699,MATCH(CHP_check_original_data!$H34,'PROTRA_capacity-Original_Data'!$F$3:$F$1699,0))/INDEX('PROTRA_capacity-Original_Data'!L$3:L$1699,MATCH(CHP_check_original_data!$I34,'PROTRA_capacity-Original_Data'!$F$3:$F$1699,0))
)))</f>
        <v/>
      </c>
      <c r="P34" s="16" t="str">
        <f>IF(AND(INDEX('PROTRA_capacity-Original_Data'!M$3:M$1699,MATCH(CHP_check_original_data!$H34,'PROTRA_capacity-Original_Data'!$F$3:$F$1699,0))&lt;&gt;0,INDEX('PROTRA_capacity-Original_Data'!M$3:M$1699,MATCH(CHP_check_original_data!$I34,'PROTRA_capacity-Original_Data'!$F$3:$F$1699,0))=0),"elec 0, heat not",
IF(AND(INDEX('PROTRA_capacity-Original_Data'!M$3:M$1699,MATCH(CHP_check_original_data!$I34,'PROTRA_capacity-Original_Data'!$F$3:$F$1699,0))&lt;&gt;0,INDEX('PROTRA_capacity-Original_Data'!M$3:M$1699,MATCH(CHP_check_original_data!$H34,'PROTRA_capacity-Original_Data'!$F$3:$F$1699,0))=0),"heat 0, elec not",
IF(AND(INDEX('PROTRA_capacity-Original_Data'!M$3:M$1699,MATCH(CHP_check_original_data!$I34,'PROTRA_capacity-Original_Data'!$F$3:$F$1699,0))=0,INDEX('PROTRA_capacity-Original_Data'!M$3:M$1699,MATCH(CHP_check_original_data!$H34,'PROTRA_capacity-Original_Data'!$F$3:$F$1699,0))=0),"",
INDEX('PROTRA_capacity-Original_Data'!M$3:M$1699,MATCH(CHP_check_original_data!$H34,'PROTRA_capacity-Original_Data'!$F$3:$F$1699,0))/INDEX('PROTRA_capacity-Original_Data'!M$3:M$1699,MATCH(CHP_check_original_data!$I34,'PROTRA_capacity-Original_Data'!$F$3:$F$1699,0))
)))</f>
        <v/>
      </c>
      <c r="Q34" s="16" t="str">
        <f>IF(AND(INDEX('PROTRA_capacity-Original_Data'!N$3:N$1699,MATCH(CHP_check_original_data!$H34,'PROTRA_capacity-Original_Data'!$F$3:$F$1699,0))&lt;&gt;0,INDEX('PROTRA_capacity-Original_Data'!N$3:N$1699,MATCH(CHP_check_original_data!$I34,'PROTRA_capacity-Original_Data'!$F$3:$F$1699,0))=0),"elec 0, heat not",
IF(AND(INDEX('PROTRA_capacity-Original_Data'!N$3:N$1699,MATCH(CHP_check_original_data!$I34,'PROTRA_capacity-Original_Data'!$F$3:$F$1699,0))&lt;&gt;0,INDEX('PROTRA_capacity-Original_Data'!N$3:N$1699,MATCH(CHP_check_original_data!$H34,'PROTRA_capacity-Original_Data'!$F$3:$F$1699,0))=0),"heat 0, elec not",
IF(AND(INDEX('PROTRA_capacity-Original_Data'!N$3:N$1699,MATCH(CHP_check_original_data!$I34,'PROTRA_capacity-Original_Data'!$F$3:$F$1699,0))=0,INDEX('PROTRA_capacity-Original_Data'!N$3:N$1699,MATCH(CHP_check_original_data!$H34,'PROTRA_capacity-Original_Data'!$F$3:$F$1699,0))=0),"",
INDEX('PROTRA_capacity-Original_Data'!N$3:N$1699,MATCH(CHP_check_original_data!$H34,'PROTRA_capacity-Original_Data'!$F$3:$F$1699,0))/INDEX('PROTRA_capacity-Original_Data'!N$3:N$1699,MATCH(CHP_check_original_data!$I34,'PROTRA_capacity-Original_Data'!$F$3:$F$1699,0))
)))</f>
        <v/>
      </c>
      <c r="R34" s="16" t="str">
        <f>IF(AND(INDEX('PROTRA_capacity-Original_Data'!O$3:O$1699,MATCH(CHP_check_original_data!$H34,'PROTRA_capacity-Original_Data'!$F$3:$F$1699,0))&lt;&gt;0,INDEX('PROTRA_capacity-Original_Data'!O$3:O$1699,MATCH(CHP_check_original_data!$I34,'PROTRA_capacity-Original_Data'!$F$3:$F$1699,0))=0),"elec 0, heat not",
IF(AND(INDEX('PROTRA_capacity-Original_Data'!O$3:O$1699,MATCH(CHP_check_original_data!$I34,'PROTRA_capacity-Original_Data'!$F$3:$F$1699,0))&lt;&gt;0,INDEX('PROTRA_capacity-Original_Data'!O$3:O$1699,MATCH(CHP_check_original_data!$H34,'PROTRA_capacity-Original_Data'!$F$3:$F$1699,0))=0),"heat 0, elec not",
IF(AND(INDEX('PROTRA_capacity-Original_Data'!O$3:O$1699,MATCH(CHP_check_original_data!$I34,'PROTRA_capacity-Original_Data'!$F$3:$F$1699,0))=0,INDEX('PROTRA_capacity-Original_Data'!O$3:O$1699,MATCH(CHP_check_original_data!$H34,'PROTRA_capacity-Original_Data'!$F$3:$F$1699,0))=0),"",
INDEX('PROTRA_capacity-Original_Data'!O$3:O$1699,MATCH(CHP_check_original_data!$H34,'PROTRA_capacity-Original_Data'!$F$3:$F$1699,0))/INDEX('PROTRA_capacity-Original_Data'!O$3:O$1699,MATCH(CHP_check_original_data!$I34,'PROTRA_capacity-Original_Data'!$F$3:$F$1699,0))
)))</f>
        <v/>
      </c>
      <c r="S34" s="16" t="str">
        <f>IF(AND(INDEX('PROTRA_capacity-Original_Data'!P$3:P$1699,MATCH(CHP_check_original_data!$H34,'PROTRA_capacity-Original_Data'!$F$3:$F$1699,0))&lt;&gt;0,INDEX('PROTRA_capacity-Original_Data'!P$3:P$1699,MATCH(CHP_check_original_data!$I34,'PROTRA_capacity-Original_Data'!$F$3:$F$1699,0))=0),"elec 0, heat not",
IF(AND(INDEX('PROTRA_capacity-Original_Data'!P$3:P$1699,MATCH(CHP_check_original_data!$I34,'PROTRA_capacity-Original_Data'!$F$3:$F$1699,0))&lt;&gt;0,INDEX('PROTRA_capacity-Original_Data'!P$3:P$1699,MATCH(CHP_check_original_data!$H34,'PROTRA_capacity-Original_Data'!$F$3:$F$1699,0))=0),"heat 0, elec not",
IF(AND(INDEX('PROTRA_capacity-Original_Data'!P$3:P$1699,MATCH(CHP_check_original_data!$I34,'PROTRA_capacity-Original_Data'!$F$3:$F$1699,0))=0,INDEX('PROTRA_capacity-Original_Data'!P$3:P$1699,MATCH(CHP_check_original_data!$H34,'PROTRA_capacity-Original_Data'!$F$3:$F$1699,0))=0),"",
INDEX('PROTRA_capacity-Original_Data'!P$3:P$1699,MATCH(CHP_check_original_data!$H34,'PROTRA_capacity-Original_Data'!$F$3:$F$1699,0))/INDEX('PROTRA_capacity-Original_Data'!P$3:P$1699,MATCH(CHP_check_original_data!$I34,'PROTRA_capacity-Original_Data'!$F$3:$F$1699,0))
)))</f>
        <v/>
      </c>
      <c r="T34" s="16" t="str">
        <f>IF(AND(INDEX('PROTRA_capacity-Original_Data'!Q$3:Q$1699,MATCH(CHP_check_original_data!$H34,'PROTRA_capacity-Original_Data'!$F$3:$F$1699,0))&lt;&gt;0,INDEX('PROTRA_capacity-Original_Data'!Q$3:Q$1699,MATCH(CHP_check_original_data!$I34,'PROTRA_capacity-Original_Data'!$F$3:$F$1699,0))=0),"elec 0, heat not",
IF(AND(INDEX('PROTRA_capacity-Original_Data'!Q$3:Q$1699,MATCH(CHP_check_original_data!$I34,'PROTRA_capacity-Original_Data'!$F$3:$F$1699,0))&lt;&gt;0,INDEX('PROTRA_capacity-Original_Data'!Q$3:Q$1699,MATCH(CHP_check_original_data!$H34,'PROTRA_capacity-Original_Data'!$F$3:$F$1699,0))=0),"heat 0, elec not",
IF(AND(INDEX('PROTRA_capacity-Original_Data'!Q$3:Q$1699,MATCH(CHP_check_original_data!$I34,'PROTRA_capacity-Original_Data'!$F$3:$F$1699,0))=0,INDEX('PROTRA_capacity-Original_Data'!Q$3:Q$1699,MATCH(CHP_check_original_data!$H34,'PROTRA_capacity-Original_Data'!$F$3:$F$1699,0))=0),"",
INDEX('PROTRA_capacity-Original_Data'!Q$3:Q$1699,MATCH(CHP_check_original_data!$H34,'PROTRA_capacity-Original_Data'!$F$3:$F$1699,0))/INDEX('PROTRA_capacity-Original_Data'!Q$3:Q$1699,MATCH(CHP_check_original_data!$I34,'PROTRA_capacity-Original_Data'!$F$3:$F$1699,0))
)))</f>
        <v/>
      </c>
      <c r="U34" s="16" t="str">
        <f>IF(AND(INDEX('PROTRA_capacity-Original_Data'!R$3:R$1699,MATCH(CHP_check_original_data!$H34,'PROTRA_capacity-Original_Data'!$F$3:$F$1699,0))&lt;&gt;0,INDEX('PROTRA_capacity-Original_Data'!R$3:R$1699,MATCH(CHP_check_original_data!$I34,'PROTRA_capacity-Original_Data'!$F$3:$F$1699,0))=0),"elec 0, heat not",
IF(AND(INDEX('PROTRA_capacity-Original_Data'!R$3:R$1699,MATCH(CHP_check_original_data!$I34,'PROTRA_capacity-Original_Data'!$F$3:$F$1699,0))&lt;&gt;0,INDEX('PROTRA_capacity-Original_Data'!R$3:R$1699,MATCH(CHP_check_original_data!$H34,'PROTRA_capacity-Original_Data'!$F$3:$F$1699,0))=0),"heat 0, elec not",
IF(AND(INDEX('PROTRA_capacity-Original_Data'!R$3:R$1699,MATCH(CHP_check_original_data!$I34,'PROTRA_capacity-Original_Data'!$F$3:$F$1699,0))=0,INDEX('PROTRA_capacity-Original_Data'!R$3:R$1699,MATCH(CHP_check_original_data!$H34,'PROTRA_capacity-Original_Data'!$F$3:$F$1699,0))=0),"",
INDEX('PROTRA_capacity-Original_Data'!R$3:R$1699,MATCH(CHP_check_original_data!$H34,'PROTRA_capacity-Original_Data'!$F$3:$F$1699,0))/INDEX('PROTRA_capacity-Original_Data'!R$3:R$1699,MATCH(CHP_check_original_data!$I34,'PROTRA_capacity-Original_Data'!$F$3:$F$1699,0))
)))</f>
        <v/>
      </c>
      <c r="V34" s="16" t="str">
        <f>IF(AND(INDEX('PROTRA_capacity-Original_Data'!S$3:S$1699,MATCH(CHP_check_original_data!$H34,'PROTRA_capacity-Original_Data'!$F$3:$F$1699,0))&lt;&gt;0,INDEX('PROTRA_capacity-Original_Data'!S$3:S$1699,MATCH(CHP_check_original_data!$I34,'PROTRA_capacity-Original_Data'!$F$3:$F$1699,0))=0),"elec 0, heat not",
IF(AND(INDEX('PROTRA_capacity-Original_Data'!S$3:S$1699,MATCH(CHP_check_original_data!$I34,'PROTRA_capacity-Original_Data'!$F$3:$F$1699,0))&lt;&gt;0,INDEX('PROTRA_capacity-Original_Data'!S$3:S$1699,MATCH(CHP_check_original_data!$H34,'PROTRA_capacity-Original_Data'!$F$3:$F$1699,0))=0),"heat 0, elec not",
IF(AND(INDEX('PROTRA_capacity-Original_Data'!S$3:S$1699,MATCH(CHP_check_original_data!$I34,'PROTRA_capacity-Original_Data'!$F$3:$F$1699,0))=0,INDEX('PROTRA_capacity-Original_Data'!S$3:S$1699,MATCH(CHP_check_original_data!$H34,'PROTRA_capacity-Original_Data'!$F$3:$F$1699,0))=0),"",
INDEX('PROTRA_capacity-Original_Data'!S$3:S$1699,MATCH(CHP_check_original_data!$H34,'PROTRA_capacity-Original_Data'!$F$3:$F$1699,0))/INDEX('PROTRA_capacity-Original_Data'!S$3:S$1699,MATCH(CHP_check_original_data!$I34,'PROTRA_capacity-Original_Data'!$F$3:$F$1699,0))
)))</f>
        <v/>
      </c>
      <c r="W34" s="16" t="str">
        <f>IF(AND(INDEX('PROTRA_capacity-Original_Data'!T$3:T$1699,MATCH(CHP_check_original_data!$H34,'PROTRA_capacity-Original_Data'!$F$3:$F$1699,0))&lt;&gt;0,INDEX('PROTRA_capacity-Original_Data'!T$3:T$1699,MATCH(CHP_check_original_data!$I34,'PROTRA_capacity-Original_Data'!$F$3:$F$1699,0))=0),"elec 0, heat not",
IF(AND(INDEX('PROTRA_capacity-Original_Data'!T$3:T$1699,MATCH(CHP_check_original_data!$I34,'PROTRA_capacity-Original_Data'!$F$3:$F$1699,0))&lt;&gt;0,INDEX('PROTRA_capacity-Original_Data'!T$3:T$1699,MATCH(CHP_check_original_data!$H34,'PROTRA_capacity-Original_Data'!$F$3:$F$1699,0))=0),"heat 0, elec not",
IF(AND(INDEX('PROTRA_capacity-Original_Data'!T$3:T$1699,MATCH(CHP_check_original_data!$I34,'PROTRA_capacity-Original_Data'!$F$3:$F$1699,0))=0,INDEX('PROTRA_capacity-Original_Data'!T$3:T$1699,MATCH(CHP_check_original_data!$H34,'PROTRA_capacity-Original_Data'!$F$3:$F$1699,0))=0),"",
INDEX('PROTRA_capacity-Original_Data'!T$3:T$1699,MATCH(CHP_check_original_data!$H34,'PROTRA_capacity-Original_Data'!$F$3:$F$1699,0))/INDEX('PROTRA_capacity-Original_Data'!T$3:T$1699,MATCH(CHP_check_original_data!$I34,'PROTRA_capacity-Original_Data'!$F$3:$F$1699,0))
)))</f>
        <v/>
      </c>
      <c r="X34" s="16" t="str">
        <f>IF(AND(INDEX('PROTRA_capacity-Original_Data'!U$3:U$1699,MATCH(CHP_check_original_data!$H34,'PROTRA_capacity-Original_Data'!$F$3:$F$1699,0))&lt;&gt;0,INDEX('PROTRA_capacity-Original_Data'!U$3:U$1699,MATCH(CHP_check_original_data!$I34,'PROTRA_capacity-Original_Data'!$F$3:$F$1699,0))=0),"elec 0, heat not",
IF(AND(INDEX('PROTRA_capacity-Original_Data'!U$3:U$1699,MATCH(CHP_check_original_data!$I34,'PROTRA_capacity-Original_Data'!$F$3:$F$1699,0))&lt;&gt;0,INDEX('PROTRA_capacity-Original_Data'!U$3:U$1699,MATCH(CHP_check_original_data!$H34,'PROTRA_capacity-Original_Data'!$F$3:$F$1699,0))=0),"heat 0, elec not",
IF(AND(INDEX('PROTRA_capacity-Original_Data'!U$3:U$1699,MATCH(CHP_check_original_data!$I34,'PROTRA_capacity-Original_Data'!$F$3:$F$1699,0))=0,INDEX('PROTRA_capacity-Original_Data'!U$3:U$1699,MATCH(CHP_check_original_data!$H34,'PROTRA_capacity-Original_Data'!$F$3:$F$1699,0))=0),"",
INDEX('PROTRA_capacity-Original_Data'!U$3:U$1699,MATCH(CHP_check_original_data!$H34,'PROTRA_capacity-Original_Data'!$F$3:$F$1699,0))/INDEX('PROTRA_capacity-Original_Data'!U$3:U$1699,MATCH(CHP_check_original_data!$I34,'PROTRA_capacity-Original_Data'!$F$3:$F$1699,0))
)))</f>
        <v/>
      </c>
      <c r="Y34" s="16" t="str">
        <f>IF(AND(INDEX('PROTRA_capacity-Original_Data'!V$3:V$1699,MATCH(CHP_check_original_data!$H34,'PROTRA_capacity-Original_Data'!$F$3:$F$1699,0))&lt;&gt;0,INDEX('PROTRA_capacity-Original_Data'!V$3:V$1699,MATCH(CHP_check_original_data!$I34,'PROTRA_capacity-Original_Data'!$F$3:$F$1699,0))=0),"elec 0, heat not",
IF(AND(INDEX('PROTRA_capacity-Original_Data'!V$3:V$1699,MATCH(CHP_check_original_data!$I34,'PROTRA_capacity-Original_Data'!$F$3:$F$1699,0))&lt;&gt;0,INDEX('PROTRA_capacity-Original_Data'!V$3:V$1699,MATCH(CHP_check_original_data!$H34,'PROTRA_capacity-Original_Data'!$F$3:$F$1699,0))=0),"heat 0, elec not",
IF(AND(INDEX('PROTRA_capacity-Original_Data'!V$3:V$1699,MATCH(CHP_check_original_data!$I34,'PROTRA_capacity-Original_Data'!$F$3:$F$1699,0))=0,INDEX('PROTRA_capacity-Original_Data'!V$3:V$1699,MATCH(CHP_check_original_data!$H34,'PROTRA_capacity-Original_Data'!$F$3:$F$1699,0))=0),"",
INDEX('PROTRA_capacity-Original_Data'!V$3:V$1699,MATCH(CHP_check_original_data!$H34,'PROTRA_capacity-Original_Data'!$F$3:$F$1699,0))/INDEX('PROTRA_capacity-Original_Data'!V$3:V$1699,MATCH(CHP_check_original_data!$I34,'PROTRA_capacity-Original_Data'!$F$3:$F$1699,0))
)))</f>
        <v/>
      </c>
    </row>
    <row r="35" spans="1:25" x14ac:dyDescent="0.35">
      <c r="A35" t="s">
        <v>73</v>
      </c>
      <c r="B35" t="s">
        <v>41</v>
      </c>
      <c r="C35" t="str">
        <f t="shared" si="0"/>
        <v>INDIA_TO_heat</v>
      </c>
      <c r="D35" t="str">
        <f t="shared" si="1"/>
        <v>PROTRA_CHP_HP_I</v>
      </c>
      <c r="E35" t="s">
        <v>2</v>
      </c>
      <c r="F35" t="str">
        <f t="shared" si="2"/>
        <v>CHP</v>
      </c>
      <c r="G35" t="str">
        <f t="shared" si="3"/>
        <v>mal</v>
      </c>
      <c r="H35" t="str">
        <f t="shared" si="4"/>
        <v>INDIATO_heatPROTRA_CHP_geothermal</v>
      </c>
      <c r="I35" t="str">
        <f t="shared" si="5"/>
        <v>INDIATO_elecPROTRA_CHP_geothermal</v>
      </c>
      <c r="J35" s="16" t="str">
        <f>IF(AND(INDEX('PROTRA_capacity-Original_Data'!G$3:G$1699,MATCH(CHP_check_original_data!$H35,'PROTRA_capacity-Original_Data'!$F$3:$F$1699,0))&lt;&gt;0,INDEX('PROTRA_capacity-Original_Data'!G$3:G$1699,MATCH(CHP_check_original_data!$I35,'PROTRA_capacity-Original_Data'!$F$3:$F$1699,0))=0),"elec 0, heat not",
IF(AND(INDEX('PROTRA_capacity-Original_Data'!G$3:G$1699,MATCH(CHP_check_original_data!$I35,'PROTRA_capacity-Original_Data'!$F$3:$F$1699,0))&lt;&gt;0,INDEX('PROTRA_capacity-Original_Data'!G$3:G$1699,MATCH(CHP_check_original_data!$H35,'PROTRA_capacity-Original_Data'!$F$3:$F$1699,0))=0),"heat 0, elec not",
IF(AND(INDEX('PROTRA_capacity-Original_Data'!G$3:G$1699,MATCH(CHP_check_original_data!$I35,'PROTRA_capacity-Original_Data'!$F$3:$F$1699,0))=0,INDEX('PROTRA_capacity-Original_Data'!G$3:G$1699,MATCH(CHP_check_original_data!$H35,'PROTRA_capacity-Original_Data'!$F$3:$F$1699,0))=0),"",
INDEX('PROTRA_capacity-Original_Data'!G$3:G$1699,MATCH(CHP_check_original_data!$H35,'PROTRA_capacity-Original_Data'!$F$3:$F$1699,0))/INDEX('PROTRA_capacity-Original_Data'!G$3:G$1699,MATCH(CHP_check_original_data!$I35,'PROTRA_capacity-Original_Data'!$F$3:$F$1699,0))
)))</f>
        <v/>
      </c>
      <c r="K35" s="16" t="str">
        <f>IF(AND(INDEX('PROTRA_capacity-Original_Data'!H$3:H$1699,MATCH(CHP_check_original_data!$H35,'PROTRA_capacity-Original_Data'!$F$3:$F$1699,0))&lt;&gt;0,INDEX('PROTRA_capacity-Original_Data'!H$3:H$1699,MATCH(CHP_check_original_data!$I35,'PROTRA_capacity-Original_Data'!$F$3:$F$1699,0))=0),"elec 0, heat not",
IF(AND(INDEX('PROTRA_capacity-Original_Data'!H$3:H$1699,MATCH(CHP_check_original_data!$I35,'PROTRA_capacity-Original_Data'!$F$3:$F$1699,0))&lt;&gt;0,INDEX('PROTRA_capacity-Original_Data'!H$3:H$1699,MATCH(CHP_check_original_data!$H35,'PROTRA_capacity-Original_Data'!$F$3:$F$1699,0))=0),"heat 0, elec not",
IF(AND(INDEX('PROTRA_capacity-Original_Data'!H$3:H$1699,MATCH(CHP_check_original_data!$I35,'PROTRA_capacity-Original_Data'!$F$3:$F$1699,0))=0,INDEX('PROTRA_capacity-Original_Data'!H$3:H$1699,MATCH(CHP_check_original_data!$H35,'PROTRA_capacity-Original_Data'!$F$3:$F$1699,0))=0),"",
INDEX('PROTRA_capacity-Original_Data'!H$3:H$1699,MATCH(CHP_check_original_data!$H35,'PROTRA_capacity-Original_Data'!$F$3:$F$1699,0))/INDEX('PROTRA_capacity-Original_Data'!H$3:H$1699,MATCH(CHP_check_original_data!$I35,'PROTRA_capacity-Original_Data'!$F$3:$F$1699,0))
)))</f>
        <v/>
      </c>
      <c r="L35" s="16" t="str">
        <f>IF(AND(INDEX('PROTRA_capacity-Original_Data'!I$3:I$1699,MATCH(CHP_check_original_data!$H35,'PROTRA_capacity-Original_Data'!$F$3:$F$1699,0))&lt;&gt;0,INDEX('PROTRA_capacity-Original_Data'!I$3:I$1699,MATCH(CHP_check_original_data!$I35,'PROTRA_capacity-Original_Data'!$F$3:$F$1699,0))=0),"elec 0, heat not",
IF(AND(INDEX('PROTRA_capacity-Original_Data'!I$3:I$1699,MATCH(CHP_check_original_data!$I35,'PROTRA_capacity-Original_Data'!$F$3:$F$1699,0))&lt;&gt;0,INDEX('PROTRA_capacity-Original_Data'!I$3:I$1699,MATCH(CHP_check_original_data!$H35,'PROTRA_capacity-Original_Data'!$F$3:$F$1699,0))=0),"heat 0, elec not",
IF(AND(INDEX('PROTRA_capacity-Original_Data'!I$3:I$1699,MATCH(CHP_check_original_data!$I35,'PROTRA_capacity-Original_Data'!$F$3:$F$1699,0))=0,INDEX('PROTRA_capacity-Original_Data'!I$3:I$1699,MATCH(CHP_check_original_data!$H35,'PROTRA_capacity-Original_Data'!$F$3:$F$1699,0))=0),"",
INDEX('PROTRA_capacity-Original_Data'!I$3:I$1699,MATCH(CHP_check_original_data!$H35,'PROTRA_capacity-Original_Data'!$F$3:$F$1699,0))/INDEX('PROTRA_capacity-Original_Data'!I$3:I$1699,MATCH(CHP_check_original_data!$I35,'PROTRA_capacity-Original_Data'!$F$3:$F$1699,0))
)))</f>
        <v/>
      </c>
      <c r="M35" s="16" t="str">
        <f>IF(AND(INDEX('PROTRA_capacity-Original_Data'!J$3:J$1699,MATCH(CHP_check_original_data!$H35,'PROTRA_capacity-Original_Data'!$F$3:$F$1699,0))&lt;&gt;0,INDEX('PROTRA_capacity-Original_Data'!J$3:J$1699,MATCH(CHP_check_original_data!$I35,'PROTRA_capacity-Original_Data'!$F$3:$F$1699,0))=0),"elec 0, heat not",
IF(AND(INDEX('PROTRA_capacity-Original_Data'!J$3:J$1699,MATCH(CHP_check_original_data!$I35,'PROTRA_capacity-Original_Data'!$F$3:$F$1699,0))&lt;&gt;0,INDEX('PROTRA_capacity-Original_Data'!J$3:J$1699,MATCH(CHP_check_original_data!$H35,'PROTRA_capacity-Original_Data'!$F$3:$F$1699,0))=0),"heat 0, elec not",
IF(AND(INDEX('PROTRA_capacity-Original_Data'!J$3:J$1699,MATCH(CHP_check_original_data!$I35,'PROTRA_capacity-Original_Data'!$F$3:$F$1699,0))=0,INDEX('PROTRA_capacity-Original_Data'!J$3:J$1699,MATCH(CHP_check_original_data!$H35,'PROTRA_capacity-Original_Data'!$F$3:$F$1699,0))=0),"",
INDEX('PROTRA_capacity-Original_Data'!J$3:J$1699,MATCH(CHP_check_original_data!$H35,'PROTRA_capacity-Original_Data'!$F$3:$F$1699,0))/INDEX('PROTRA_capacity-Original_Data'!J$3:J$1699,MATCH(CHP_check_original_data!$I35,'PROTRA_capacity-Original_Data'!$F$3:$F$1699,0))
)))</f>
        <v/>
      </c>
      <c r="N35" s="16" t="str">
        <f>IF(AND(INDEX('PROTRA_capacity-Original_Data'!K$3:K$1699,MATCH(CHP_check_original_data!$H35,'PROTRA_capacity-Original_Data'!$F$3:$F$1699,0))&lt;&gt;0,INDEX('PROTRA_capacity-Original_Data'!K$3:K$1699,MATCH(CHP_check_original_data!$I35,'PROTRA_capacity-Original_Data'!$F$3:$F$1699,0))=0),"elec 0, heat not",
IF(AND(INDEX('PROTRA_capacity-Original_Data'!K$3:K$1699,MATCH(CHP_check_original_data!$I35,'PROTRA_capacity-Original_Data'!$F$3:$F$1699,0))&lt;&gt;0,INDEX('PROTRA_capacity-Original_Data'!K$3:K$1699,MATCH(CHP_check_original_data!$H35,'PROTRA_capacity-Original_Data'!$F$3:$F$1699,0))=0),"heat 0, elec not",
IF(AND(INDEX('PROTRA_capacity-Original_Data'!K$3:K$1699,MATCH(CHP_check_original_data!$I35,'PROTRA_capacity-Original_Data'!$F$3:$F$1699,0))=0,INDEX('PROTRA_capacity-Original_Data'!K$3:K$1699,MATCH(CHP_check_original_data!$H35,'PROTRA_capacity-Original_Data'!$F$3:$F$1699,0))=0),"",
INDEX('PROTRA_capacity-Original_Data'!K$3:K$1699,MATCH(CHP_check_original_data!$H35,'PROTRA_capacity-Original_Data'!$F$3:$F$1699,0))/INDEX('PROTRA_capacity-Original_Data'!K$3:K$1699,MATCH(CHP_check_original_data!$I35,'PROTRA_capacity-Original_Data'!$F$3:$F$1699,0))
)))</f>
        <v/>
      </c>
      <c r="O35" s="16" t="str">
        <f>IF(AND(INDEX('PROTRA_capacity-Original_Data'!L$3:L$1699,MATCH(CHP_check_original_data!$H35,'PROTRA_capacity-Original_Data'!$F$3:$F$1699,0))&lt;&gt;0,INDEX('PROTRA_capacity-Original_Data'!L$3:L$1699,MATCH(CHP_check_original_data!$I35,'PROTRA_capacity-Original_Data'!$F$3:$F$1699,0))=0),"elec 0, heat not",
IF(AND(INDEX('PROTRA_capacity-Original_Data'!L$3:L$1699,MATCH(CHP_check_original_data!$I35,'PROTRA_capacity-Original_Data'!$F$3:$F$1699,0))&lt;&gt;0,INDEX('PROTRA_capacity-Original_Data'!L$3:L$1699,MATCH(CHP_check_original_data!$H35,'PROTRA_capacity-Original_Data'!$F$3:$F$1699,0))=0),"heat 0, elec not",
IF(AND(INDEX('PROTRA_capacity-Original_Data'!L$3:L$1699,MATCH(CHP_check_original_data!$I35,'PROTRA_capacity-Original_Data'!$F$3:$F$1699,0))=0,INDEX('PROTRA_capacity-Original_Data'!L$3:L$1699,MATCH(CHP_check_original_data!$H35,'PROTRA_capacity-Original_Data'!$F$3:$F$1699,0))=0),"",
INDEX('PROTRA_capacity-Original_Data'!L$3:L$1699,MATCH(CHP_check_original_data!$H35,'PROTRA_capacity-Original_Data'!$F$3:$F$1699,0))/INDEX('PROTRA_capacity-Original_Data'!L$3:L$1699,MATCH(CHP_check_original_data!$I35,'PROTRA_capacity-Original_Data'!$F$3:$F$1699,0))
)))</f>
        <v/>
      </c>
      <c r="P35" s="16" t="str">
        <f>IF(AND(INDEX('PROTRA_capacity-Original_Data'!M$3:M$1699,MATCH(CHP_check_original_data!$H35,'PROTRA_capacity-Original_Data'!$F$3:$F$1699,0))&lt;&gt;0,INDEX('PROTRA_capacity-Original_Data'!M$3:M$1699,MATCH(CHP_check_original_data!$I35,'PROTRA_capacity-Original_Data'!$F$3:$F$1699,0))=0),"elec 0, heat not",
IF(AND(INDEX('PROTRA_capacity-Original_Data'!M$3:M$1699,MATCH(CHP_check_original_data!$I35,'PROTRA_capacity-Original_Data'!$F$3:$F$1699,0))&lt;&gt;0,INDEX('PROTRA_capacity-Original_Data'!M$3:M$1699,MATCH(CHP_check_original_data!$H35,'PROTRA_capacity-Original_Data'!$F$3:$F$1699,0))=0),"heat 0, elec not",
IF(AND(INDEX('PROTRA_capacity-Original_Data'!M$3:M$1699,MATCH(CHP_check_original_data!$I35,'PROTRA_capacity-Original_Data'!$F$3:$F$1699,0))=0,INDEX('PROTRA_capacity-Original_Data'!M$3:M$1699,MATCH(CHP_check_original_data!$H35,'PROTRA_capacity-Original_Data'!$F$3:$F$1699,0))=0),"",
INDEX('PROTRA_capacity-Original_Data'!M$3:M$1699,MATCH(CHP_check_original_data!$H35,'PROTRA_capacity-Original_Data'!$F$3:$F$1699,0))/INDEX('PROTRA_capacity-Original_Data'!M$3:M$1699,MATCH(CHP_check_original_data!$I35,'PROTRA_capacity-Original_Data'!$F$3:$F$1699,0))
)))</f>
        <v/>
      </c>
      <c r="Q35" s="16" t="str">
        <f>IF(AND(INDEX('PROTRA_capacity-Original_Data'!N$3:N$1699,MATCH(CHP_check_original_data!$H35,'PROTRA_capacity-Original_Data'!$F$3:$F$1699,0))&lt;&gt;0,INDEX('PROTRA_capacity-Original_Data'!N$3:N$1699,MATCH(CHP_check_original_data!$I35,'PROTRA_capacity-Original_Data'!$F$3:$F$1699,0))=0),"elec 0, heat not",
IF(AND(INDEX('PROTRA_capacity-Original_Data'!N$3:N$1699,MATCH(CHP_check_original_data!$I35,'PROTRA_capacity-Original_Data'!$F$3:$F$1699,0))&lt;&gt;0,INDEX('PROTRA_capacity-Original_Data'!N$3:N$1699,MATCH(CHP_check_original_data!$H35,'PROTRA_capacity-Original_Data'!$F$3:$F$1699,0))=0),"heat 0, elec not",
IF(AND(INDEX('PROTRA_capacity-Original_Data'!N$3:N$1699,MATCH(CHP_check_original_data!$I35,'PROTRA_capacity-Original_Data'!$F$3:$F$1699,0))=0,INDEX('PROTRA_capacity-Original_Data'!N$3:N$1699,MATCH(CHP_check_original_data!$H35,'PROTRA_capacity-Original_Data'!$F$3:$F$1699,0))=0),"",
INDEX('PROTRA_capacity-Original_Data'!N$3:N$1699,MATCH(CHP_check_original_data!$H35,'PROTRA_capacity-Original_Data'!$F$3:$F$1699,0))/INDEX('PROTRA_capacity-Original_Data'!N$3:N$1699,MATCH(CHP_check_original_data!$I35,'PROTRA_capacity-Original_Data'!$F$3:$F$1699,0))
)))</f>
        <v/>
      </c>
      <c r="R35" s="16" t="str">
        <f>IF(AND(INDEX('PROTRA_capacity-Original_Data'!O$3:O$1699,MATCH(CHP_check_original_data!$H35,'PROTRA_capacity-Original_Data'!$F$3:$F$1699,0))&lt;&gt;0,INDEX('PROTRA_capacity-Original_Data'!O$3:O$1699,MATCH(CHP_check_original_data!$I35,'PROTRA_capacity-Original_Data'!$F$3:$F$1699,0))=0),"elec 0, heat not",
IF(AND(INDEX('PROTRA_capacity-Original_Data'!O$3:O$1699,MATCH(CHP_check_original_data!$I35,'PROTRA_capacity-Original_Data'!$F$3:$F$1699,0))&lt;&gt;0,INDEX('PROTRA_capacity-Original_Data'!O$3:O$1699,MATCH(CHP_check_original_data!$H35,'PROTRA_capacity-Original_Data'!$F$3:$F$1699,0))=0),"heat 0, elec not",
IF(AND(INDEX('PROTRA_capacity-Original_Data'!O$3:O$1699,MATCH(CHP_check_original_data!$I35,'PROTRA_capacity-Original_Data'!$F$3:$F$1699,0))=0,INDEX('PROTRA_capacity-Original_Data'!O$3:O$1699,MATCH(CHP_check_original_data!$H35,'PROTRA_capacity-Original_Data'!$F$3:$F$1699,0))=0),"",
INDEX('PROTRA_capacity-Original_Data'!O$3:O$1699,MATCH(CHP_check_original_data!$H35,'PROTRA_capacity-Original_Data'!$F$3:$F$1699,0))/INDEX('PROTRA_capacity-Original_Data'!O$3:O$1699,MATCH(CHP_check_original_data!$I35,'PROTRA_capacity-Original_Data'!$F$3:$F$1699,0))
)))</f>
        <v/>
      </c>
      <c r="S35" s="16" t="str">
        <f>IF(AND(INDEX('PROTRA_capacity-Original_Data'!P$3:P$1699,MATCH(CHP_check_original_data!$H35,'PROTRA_capacity-Original_Data'!$F$3:$F$1699,0))&lt;&gt;0,INDEX('PROTRA_capacity-Original_Data'!P$3:P$1699,MATCH(CHP_check_original_data!$I35,'PROTRA_capacity-Original_Data'!$F$3:$F$1699,0))=0),"elec 0, heat not",
IF(AND(INDEX('PROTRA_capacity-Original_Data'!P$3:P$1699,MATCH(CHP_check_original_data!$I35,'PROTRA_capacity-Original_Data'!$F$3:$F$1699,0))&lt;&gt;0,INDEX('PROTRA_capacity-Original_Data'!P$3:P$1699,MATCH(CHP_check_original_data!$H35,'PROTRA_capacity-Original_Data'!$F$3:$F$1699,0))=0),"heat 0, elec not",
IF(AND(INDEX('PROTRA_capacity-Original_Data'!P$3:P$1699,MATCH(CHP_check_original_data!$I35,'PROTRA_capacity-Original_Data'!$F$3:$F$1699,0))=0,INDEX('PROTRA_capacity-Original_Data'!P$3:P$1699,MATCH(CHP_check_original_data!$H35,'PROTRA_capacity-Original_Data'!$F$3:$F$1699,0))=0),"",
INDEX('PROTRA_capacity-Original_Data'!P$3:P$1699,MATCH(CHP_check_original_data!$H35,'PROTRA_capacity-Original_Data'!$F$3:$F$1699,0))/INDEX('PROTRA_capacity-Original_Data'!P$3:P$1699,MATCH(CHP_check_original_data!$I35,'PROTRA_capacity-Original_Data'!$F$3:$F$1699,0))
)))</f>
        <v/>
      </c>
      <c r="T35" s="16" t="str">
        <f>IF(AND(INDEX('PROTRA_capacity-Original_Data'!Q$3:Q$1699,MATCH(CHP_check_original_data!$H35,'PROTRA_capacity-Original_Data'!$F$3:$F$1699,0))&lt;&gt;0,INDEX('PROTRA_capacity-Original_Data'!Q$3:Q$1699,MATCH(CHP_check_original_data!$I35,'PROTRA_capacity-Original_Data'!$F$3:$F$1699,0))=0),"elec 0, heat not",
IF(AND(INDEX('PROTRA_capacity-Original_Data'!Q$3:Q$1699,MATCH(CHP_check_original_data!$I35,'PROTRA_capacity-Original_Data'!$F$3:$F$1699,0))&lt;&gt;0,INDEX('PROTRA_capacity-Original_Data'!Q$3:Q$1699,MATCH(CHP_check_original_data!$H35,'PROTRA_capacity-Original_Data'!$F$3:$F$1699,0))=0),"heat 0, elec not",
IF(AND(INDEX('PROTRA_capacity-Original_Data'!Q$3:Q$1699,MATCH(CHP_check_original_data!$I35,'PROTRA_capacity-Original_Data'!$F$3:$F$1699,0))=0,INDEX('PROTRA_capacity-Original_Data'!Q$3:Q$1699,MATCH(CHP_check_original_data!$H35,'PROTRA_capacity-Original_Data'!$F$3:$F$1699,0))=0),"",
INDEX('PROTRA_capacity-Original_Data'!Q$3:Q$1699,MATCH(CHP_check_original_data!$H35,'PROTRA_capacity-Original_Data'!$F$3:$F$1699,0))/INDEX('PROTRA_capacity-Original_Data'!Q$3:Q$1699,MATCH(CHP_check_original_data!$I35,'PROTRA_capacity-Original_Data'!$F$3:$F$1699,0))
)))</f>
        <v/>
      </c>
      <c r="U35" s="16" t="str">
        <f>IF(AND(INDEX('PROTRA_capacity-Original_Data'!R$3:R$1699,MATCH(CHP_check_original_data!$H35,'PROTRA_capacity-Original_Data'!$F$3:$F$1699,0))&lt;&gt;0,INDEX('PROTRA_capacity-Original_Data'!R$3:R$1699,MATCH(CHP_check_original_data!$I35,'PROTRA_capacity-Original_Data'!$F$3:$F$1699,0))=0),"elec 0, heat not",
IF(AND(INDEX('PROTRA_capacity-Original_Data'!R$3:R$1699,MATCH(CHP_check_original_data!$I35,'PROTRA_capacity-Original_Data'!$F$3:$F$1699,0))&lt;&gt;0,INDEX('PROTRA_capacity-Original_Data'!R$3:R$1699,MATCH(CHP_check_original_data!$H35,'PROTRA_capacity-Original_Data'!$F$3:$F$1699,0))=0),"heat 0, elec not",
IF(AND(INDEX('PROTRA_capacity-Original_Data'!R$3:R$1699,MATCH(CHP_check_original_data!$I35,'PROTRA_capacity-Original_Data'!$F$3:$F$1699,0))=0,INDEX('PROTRA_capacity-Original_Data'!R$3:R$1699,MATCH(CHP_check_original_data!$H35,'PROTRA_capacity-Original_Data'!$F$3:$F$1699,0))=0),"",
INDEX('PROTRA_capacity-Original_Data'!R$3:R$1699,MATCH(CHP_check_original_data!$H35,'PROTRA_capacity-Original_Data'!$F$3:$F$1699,0))/INDEX('PROTRA_capacity-Original_Data'!R$3:R$1699,MATCH(CHP_check_original_data!$I35,'PROTRA_capacity-Original_Data'!$F$3:$F$1699,0))
)))</f>
        <v/>
      </c>
      <c r="V35" s="16" t="str">
        <f>IF(AND(INDEX('PROTRA_capacity-Original_Data'!S$3:S$1699,MATCH(CHP_check_original_data!$H35,'PROTRA_capacity-Original_Data'!$F$3:$F$1699,0))&lt;&gt;0,INDEX('PROTRA_capacity-Original_Data'!S$3:S$1699,MATCH(CHP_check_original_data!$I35,'PROTRA_capacity-Original_Data'!$F$3:$F$1699,0))=0),"elec 0, heat not",
IF(AND(INDEX('PROTRA_capacity-Original_Data'!S$3:S$1699,MATCH(CHP_check_original_data!$I35,'PROTRA_capacity-Original_Data'!$F$3:$F$1699,0))&lt;&gt;0,INDEX('PROTRA_capacity-Original_Data'!S$3:S$1699,MATCH(CHP_check_original_data!$H35,'PROTRA_capacity-Original_Data'!$F$3:$F$1699,0))=0),"heat 0, elec not",
IF(AND(INDEX('PROTRA_capacity-Original_Data'!S$3:S$1699,MATCH(CHP_check_original_data!$I35,'PROTRA_capacity-Original_Data'!$F$3:$F$1699,0))=0,INDEX('PROTRA_capacity-Original_Data'!S$3:S$1699,MATCH(CHP_check_original_data!$H35,'PROTRA_capacity-Original_Data'!$F$3:$F$1699,0))=0),"",
INDEX('PROTRA_capacity-Original_Data'!S$3:S$1699,MATCH(CHP_check_original_data!$H35,'PROTRA_capacity-Original_Data'!$F$3:$F$1699,0))/INDEX('PROTRA_capacity-Original_Data'!S$3:S$1699,MATCH(CHP_check_original_data!$I35,'PROTRA_capacity-Original_Data'!$F$3:$F$1699,0))
)))</f>
        <v/>
      </c>
      <c r="W35" s="16" t="str">
        <f>IF(AND(INDEX('PROTRA_capacity-Original_Data'!T$3:T$1699,MATCH(CHP_check_original_data!$H35,'PROTRA_capacity-Original_Data'!$F$3:$F$1699,0))&lt;&gt;0,INDEX('PROTRA_capacity-Original_Data'!T$3:T$1699,MATCH(CHP_check_original_data!$I35,'PROTRA_capacity-Original_Data'!$F$3:$F$1699,0))=0),"elec 0, heat not",
IF(AND(INDEX('PROTRA_capacity-Original_Data'!T$3:T$1699,MATCH(CHP_check_original_data!$I35,'PROTRA_capacity-Original_Data'!$F$3:$F$1699,0))&lt;&gt;0,INDEX('PROTRA_capacity-Original_Data'!T$3:T$1699,MATCH(CHP_check_original_data!$H35,'PROTRA_capacity-Original_Data'!$F$3:$F$1699,0))=0),"heat 0, elec not",
IF(AND(INDEX('PROTRA_capacity-Original_Data'!T$3:T$1699,MATCH(CHP_check_original_data!$I35,'PROTRA_capacity-Original_Data'!$F$3:$F$1699,0))=0,INDEX('PROTRA_capacity-Original_Data'!T$3:T$1699,MATCH(CHP_check_original_data!$H35,'PROTRA_capacity-Original_Data'!$F$3:$F$1699,0))=0),"",
INDEX('PROTRA_capacity-Original_Data'!T$3:T$1699,MATCH(CHP_check_original_data!$H35,'PROTRA_capacity-Original_Data'!$F$3:$F$1699,0))/INDEX('PROTRA_capacity-Original_Data'!T$3:T$1699,MATCH(CHP_check_original_data!$I35,'PROTRA_capacity-Original_Data'!$F$3:$F$1699,0))
)))</f>
        <v/>
      </c>
      <c r="X35" s="16" t="str">
        <f>IF(AND(INDEX('PROTRA_capacity-Original_Data'!U$3:U$1699,MATCH(CHP_check_original_data!$H35,'PROTRA_capacity-Original_Data'!$F$3:$F$1699,0))&lt;&gt;0,INDEX('PROTRA_capacity-Original_Data'!U$3:U$1699,MATCH(CHP_check_original_data!$I35,'PROTRA_capacity-Original_Data'!$F$3:$F$1699,0))=0),"elec 0, heat not",
IF(AND(INDEX('PROTRA_capacity-Original_Data'!U$3:U$1699,MATCH(CHP_check_original_data!$I35,'PROTRA_capacity-Original_Data'!$F$3:$F$1699,0))&lt;&gt;0,INDEX('PROTRA_capacity-Original_Data'!U$3:U$1699,MATCH(CHP_check_original_data!$H35,'PROTRA_capacity-Original_Data'!$F$3:$F$1699,0))=0),"heat 0, elec not",
IF(AND(INDEX('PROTRA_capacity-Original_Data'!U$3:U$1699,MATCH(CHP_check_original_data!$I35,'PROTRA_capacity-Original_Data'!$F$3:$F$1699,0))=0,INDEX('PROTRA_capacity-Original_Data'!U$3:U$1699,MATCH(CHP_check_original_data!$H35,'PROTRA_capacity-Original_Data'!$F$3:$F$1699,0))=0),"",
INDEX('PROTRA_capacity-Original_Data'!U$3:U$1699,MATCH(CHP_check_original_data!$H35,'PROTRA_capacity-Original_Data'!$F$3:$F$1699,0))/INDEX('PROTRA_capacity-Original_Data'!U$3:U$1699,MATCH(CHP_check_original_data!$I35,'PROTRA_capacity-Original_Data'!$F$3:$F$1699,0))
)))</f>
        <v/>
      </c>
      <c r="Y35" s="16" t="str">
        <f>IF(AND(INDEX('PROTRA_capacity-Original_Data'!V$3:V$1699,MATCH(CHP_check_original_data!$H35,'PROTRA_capacity-Original_Data'!$F$3:$F$1699,0))&lt;&gt;0,INDEX('PROTRA_capacity-Original_Data'!V$3:V$1699,MATCH(CHP_check_original_data!$I35,'PROTRA_capacity-Original_Data'!$F$3:$F$1699,0))=0),"elec 0, heat not",
IF(AND(INDEX('PROTRA_capacity-Original_Data'!V$3:V$1699,MATCH(CHP_check_original_data!$I35,'PROTRA_capacity-Original_Data'!$F$3:$F$1699,0))&lt;&gt;0,INDEX('PROTRA_capacity-Original_Data'!V$3:V$1699,MATCH(CHP_check_original_data!$H35,'PROTRA_capacity-Original_Data'!$F$3:$F$1699,0))=0),"heat 0, elec not",
IF(AND(INDEX('PROTRA_capacity-Original_Data'!V$3:V$1699,MATCH(CHP_check_original_data!$I35,'PROTRA_capacity-Original_Data'!$F$3:$F$1699,0))=0,INDEX('PROTRA_capacity-Original_Data'!V$3:V$1699,MATCH(CHP_check_original_data!$H35,'PROTRA_capacity-Original_Data'!$F$3:$F$1699,0))=0),"",
INDEX('PROTRA_capacity-Original_Data'!V$3:V$1699,MATCH(CHP_check_original_data!$H35,'PROTRA_capacity-Original_Data'!$F$3:$F$1699,0))/INDEX('PROTRA_capacity-Original_Data'!V$3:V$1699,MATCH(CHP_check_original_data!$I35,'PROTRA_capacity-Original_Data'!$F$3:$F$1699,0))
)))</f>
        <v/>
      </c>
    </row>
    <row r="36" spans="1:25" x14ac:dyDescent="0.35">
      <c r="A36" t="s">
        <v>73</v>
      </c>
      <c r="B36" t="s">
        <v>41</v>
      </c>
      <c r="C36" t="str">
        <f t="shared" si="0"/>
        <v>INDIA_TO_heat</v>
      </c>
      <c r="D36" t="str">
        <f t="shared" si="1"/>
        <v>PROTRA_CHP_HP_I</v>
      </c>
      <c r="E36" t="s">
        <v>3</v>
      </c>
      <c r="F36" t="str">
        <f t="shared" si="2"/>
        <v>CHP</v>
      </c>
      <c r="G36" t="str">
        <f t="shared" si="3"/>
        <v>els</v>
      </c>
      <c r="H36" t="str">
        <f t="shared" si="4"/>
        <v>INDIATO_heatPROTRA_CHP_liquid_fuels</v>
      </c>
      <c r="I36" t="str">
        <f t="shared" si="5"/>
        <v>INDIATO_elecPROTRA_CHP_liquid_fuels</v>
      </c>
      <c r="J36" s="16" t="str">
        <f>IF(AND(INDEX('PROTRA_capacity-Original_Data'!G$3:G$1699,MATCH(CHP_check_original_data!$H36,'PROTRA_capacity-Original_Data'!$F$3:$F$1699,0))&lt;&gt;0,INDEX('PROTRA_capacity-Original_Data'!G$3:G$1699,MATCH(CHP_check_original_data!$I36,'PROTRA_capacity-Original_Data'!$F$3:$F$1699,0))=0),"elec 0, heat not",
IF(AND(INDEX('PROTRA_capacity-Original_Data'!G$3:G$1699,MATCH(CHP_check_original_data!$I36,'PROTRA_capacity-Original_Data'!$F$3:$F$1699,0))&lt;&gt;0,INDEX('PROTRA_capacity-Original_Data'!G$3:G$1699,MATCH(CHP_check_original_data!$H36,'PROTRA_capacity-Original_Data'!$F$3:$F$1699,0))=0),"heat 0, elec not",
IF(AND(INDEX('PROTRA_capacity-Original_Data'!G$3:G$1699,MATCH(CHP_check_original_data!$I36,'PROTRA_capacity-Original_Data'!$F$3:$F$1699,0))=0,INDEX('PROTRA_capacity-Original_Data'!G$3:G$1699,MATCH(CHP_check_original_data!$H36,'PROTRA_capacity-Original_Data'!$F$3:$F$1699,0))=0),"",
INDEX('PROTRA_capacity-Original_Data'!G$3:G$1699,MATCH(CHP_check_original_data!$H36,'PROTRA_capacity-Original_Data'!$F$3:$F$1699,0))/INDEX('PROTRA_capacity-Original_Data'!G$3:G$1699,MATCH(CHP_check_original_data!$I36,'PROTRA_capacity-Original_Data'!$F$3:$F$1699,0))
)))</f>
        <v/>
      </c>
      <c r="K36" s="16" t="str">
        <f>IF(AND(INDEX('PROTRA_capacity-Original_Data'!H$3:H$1699,MATCH(CHP_check_original_data!$H36,'PROTRA_capacity-Original_Data'!$F$3:$F$1699,0))&lt;&gt;0,INDEX('PROTRA_capacity-Original_Data'!H$3:H$1699,MATCH(CHP_check_original_data!$I36,'PROTRA_capacity-Original_Data'!$F$3:$F$1699,0))=0),"elec 0, heat not",
IF(AND(INDEX('PROTRA_capacity-Original_Data'!H$3:H$1699,MATCH(CHP_check_original_data!$I36,'PROTRA_capacity-Original_Data'!$F$3:$F$1699,0))&lt;&gt;0,INDEX('PROTRA_capacity-Original_Data'!H$3:H$1699,MATCH(CHP_check_original_data!$H36,'PROTRA_capacity-Original_Data'!$F$3:$F$1699,0))=0),"heat 0, elec not",
IF(AND(INDEX('PROTRA_capacity-Original_Data'!H$3:H$1699,MATCH(CHP_check_original_data!$I36,'PROTRA_capacity-Original_Data'!$F$3:$F$1699,0))=0,INDEX('PROTRA_capacity-Original_Data'!H$3:H$1699,MATCH(CHP_check_original_data!$H36,'PROTRA_capacity-Original_Data'!$F$3:$F$1699,0))=0),"",
INDEX('PROTRA_capacity-Original_Data'!H$3:H$1699,MATCH(CHP_check_original_data!$H36,'PROTRA_capacity-Original_Data'!$F$3:$F$1699,0))/INDEX('PROTRA_capacity-Original_Data'!H$3:H$1699,MATCH(CHP_check_original_data!$I36,'PROTRA_capacity-Original_Data'!$F$3:$F$1699,0))
)))</f>
        <v/>
      </c>
      <c r="L36" s="16" t="str">
        <f>IF(AND(INDEX('PROTRA_capacity-Original_Data'!I$3:I$1699,MATCH(CHP_check_original_data!$H36,'PROTRA_capacity-Original_Data'!$F$3:$F$1699,0))&lt;&gt;0,INDEX('PROTRA_capacity-Original_Data'!I$3:I$1699,MATCH(CHP_check_original_data!$I36,'PROTRA_capacity-Original_Data'!$F$3:$F$1699,0))=0),"elec 0, heat not",
IF(AND(INDEX('PROTRA_capacity-Original_Data'!I$3:I$1699,MATCH(CHP_check_original_data!$I36,'PROTRA_capacity-Original_Data'!$F$3:$F$1699,0))&lt;&gt;0,INDEX('PROTRA_capacity-Original_Data'!I$3:I$1699,MATCH(CHP_check_original_data!$H36,'PROTRA_capacity-Original_Data'!$F$3:$F$1699,0))=0),"heat 0, elec not",
IF(AND(INDEX('PROTRA_capacity-Original_Data'!I$3:I$1699,MATCH(CHP_check_original_data!$I36,'PROTRA_capacity-Original_Data'!$F$3:$F$1699,0))=0,INDEX('PROTRA_capacity-Original_Data'!I$3:I$1699,MATCH(CHP_check_original_data!$H36,'PROTRA_capacity-Original_Data'!$F$3:$F$1699,0))=0),"",
INDEX('PROTRA_capacity-Original_Data'!I$3:I$1699,MATCH(CHP_check_original_data!$H36,'PROTRA_capacity-Original_Data'!$F$3:$F$1699,0))/INDEX('PROTRA_capacity-Original_Data'!I$3:I$1699,MATCH(CHP_check_original_data!$I36,'PROTRA_capacity-Original_Data'!$F$3:$F$1699,0))
)))</f>
        <v/>
      </c>
      <c r="M36" s="16" t="str">
        <f>IF(AND(INDEX('PROTRA_capacity-Original_Data'!J$3:J$1699,MATCH(CHP_check_original_data!$H36,'PROTRA_capacity-Original_Data'!$F$3:$F$1699,0))&lt;&gt;0,INDEX('PROTRA_capacity-Original_Data'!J$3:J$1699,MATCH(CHP_check_original_data!$I36,'PROTRA_capacity-Original_Data'!$F$3:$F$1699,0))=0),"elec 0, heat not",
IF(AND(INDEX('PROTRA_capacity-Original_Data'!J$3:J$1699,MATCH(CHP_check_original_data!$I36,'PROTRA_capacity-Original_Data'!$F$3:$F$1699,0))&lt;&gt;0,INDEX('PROTRA_capacity-Original_Data'!J$3:J$1699,MATCH(CHP_check_original_data!$H36,'PROTRA_capacity-Original_Data'!$F$3:$F$1699,0))=0),"heat 0, elec not",
IF(AND(INDEX('PROTRA_capacity-Original_Data'!J$3:J$1699,MATCH(CHP_check_original_data!$I36,'PROTRA_capacity-Original_Data'!$F$3:$F$1699,0))=0,INDEX('PROTRA_capacity-Original_Data'!J$3:J$1699,MATCH(CHP_check_original_data!$H36,'PROTRA_capacity-Original_Data'!$F$3:$F$1699,0))=0),"",
INDEX('PROTRA_capacity-Original_Data'!J$3:J$1699,MATCH(CHP_check_original_data!$H36,'PROTRA_capacity-Original_Data'!$F$3:$F$1699,0))/INDEX('PROTRA_capacity-Original_Data'!J$3:J$1699,MATCH(CHP_check_original_data!$I36,'PROTRA_capacity-Original_Data'!$F$3:$F$1699,0))
)))</f>
        <v/>
      </c>
      <c r="N36" s="16" t="str">
        <f>IF(AND(INDEX('PROTRA_capacity-Original_Data'!K$3:K$1699,MATCH(CHP_check_original_data!$H36,'PROTRA_capacity-Original_Data'!$F$3:$F$1699,0))&lt;&gt;0,INDEX('PROTRA_capacity-Original_Data'!K$3:K$1699,MATCH(CHP_check_original_data!$I36,'PROTRA_capacity-Original_Data'!$F$3:$F$1699,0))=0),"elec 0, heat not",
IF(AND(INDEX('PROTRA_capacity-Original_Data'!K$3:K$1699,MATCH(CHP_check_original_data!$I36,'PROTRA_capacity-Original_Data'!$F$3:$F$1699,0))&lt;&gt;0,INDEX('PROTRA_capacity-Original_Data'!K$3:K$1699,MATCH(CHP_check_original_data!$H36,'PROTRA_capacity-Original_Data'!$F$3:$F$1699,0))=0),"heat 0, elec not",
IF(AND(INDEX('PROTRA_capacity-Original_Data'!K$3:K$1699,MATCH(CHP_check_original_data!$I36,'PROTRA_capacity-Original_Data'!$F$3:$F$1699,0))=0,INDEX('PROTRA_capacity-Original_Data'!K$3:K$1699,MATCH(CHP_check_original_data!$H36,'PROTRA_capacity-Original_Data'!$F$3:$F$1699,0))=0),"",
INDEX('PROTRA_capacity-Original_Data'!K$3:K$1699,MATCH(CHP_check_original_data!$H36,'PROTRA_capacity-Original_Data'!$F$3:$F$1699,0))/INDEX('PROTRA_capacity-Original_Data'!K$3:K$1699,MATCH(CHP_check_original_data!$I36,'PROTRA_capacity-Original_Data'!$F$3:$F$1699,0))
)))</f>
        <v/>
      </c>
      <c r="O36" s="16" t="str">
        <f>IF(AND(INDEX('PROTRA_capacity-Original_Data'!L$3:L$1699,MATCH(CHP_check_original_data!$H36,'PROTRA_capacity-Original_Data'!$F$3:$F$1699,0))&lt;&gt;0,INDEX('PROTRA_capacity-Original_Data'!L$3:L$1699,MATCH(CHP_check_original_data!$I36,'PROTRA_capacity-Original_Data'!$F$3:$F$1699,0))=0),"elec 0, heat not",
IF(AND(INDEX('PROTRA_capacity-Original_Data'!L$3:L$1699,MATCH(CHP_check_original_data!$I36,'PROTRA_capacity-Original_Data'!$F$3:$F$1699,0))&lt;&gt;0,INDEX('PROTRA_capacity-Original_Data'!L$3:L$1699,MATCH(CHP_check_original_data!$H36,'PROTRA_capacity-Original_Data'!$F$3:$F$1699,0))=0),"heat 0, elec not",
IF(AND(INDEX('PROTRA_capacity-Original_Data'!L$3:L$1699,MATCH(CHP_check_original_data!$I36,'PROTRA_capacity-Original_Data'!$F$3:$F$1699,0))=0,INDEX('PROTRA_capacity-Original_Data'!L$3:L$1699,MATCH(CHP_check_original_data!$H36,'PROTRA_capacity-Original_Data'!$F$3:$F$1699,0))=0),"",
INDEX('PROTRA_capacity-Original_Data'!L$3:L$1699,MATCH(CHP_check_original_data!$H36,'PROTRA_capacity-Original_Data'!$F$3:$F$1699,0))/INDEX('PROTRA_capacity-Original_Data'!L$3:L$1699,MATCH(CHP_check_original_data!$I36,'PROTRA_capacity-Original_Data'!$F$3:$F$1699,0))
)))</f>
        <v/>
      </c>
      <c r="P36" s="16" t="str">
        <f>IF(AND(INDEX('PROTRA_capacity-Original_Data'!M$3:M$1699,MATCH(CHP_check_original_data!$H36,'PROTRA_capacity-Original_Data'!$F$3:$F$1699,0))&lt;&gt;0,INDEX('PROTRA_capacity-Original_Data'!M$3:M$1699,MATCH(CHP_check_original_data!$I36,'PROTRA_capacity-Original_Data'!$F$3:$F$1699,0))=0),"elec 0, heat not",
IF(AND(INDEX('PROTRA_capacity-Original_Data'!M$3:M$1699,MATCH(CHP_check_original_data!$I36,'PROTRA_capacity-Original_Data'!$F$3:$F$1699,0))&lt;&gt;0,INDEX('PROTRA_capacity-Original_Data'!M$3:M$1699,MATCH(CHP_check_original_data!$H36,'PROTRA_capacity-Original_Data'!$F$3:$F$1699,0))=0),"heat 0, elec not",
IF(AND(INDEX('PROTRA_capacity-Original_Data'!M$3:M$1699,MATCH(CHP_check_original_data!$I36,'PROTRA_capacity-Original_Data'!$F$3:$F$1699,0))=0,INDEX('PROTRA_capacity-Original_Data'!M$3:M$1699,MATCH(CHP_check_original_data!$H36,'PROTRA_capacity-Original_Data'!$F$3:$F$1699,0))=0),"",
INDEX('PROTRA_capacity-Original_Data'!M$3:M$1699,MATCH(CHP_check_original_data!$H36,'PROTRA_capacity-Original_Data'!$F$3:$F$1699,0))/INDEX('PROTRA_capacity-Original_Data'!M$3:M$1699,MATCH(CHP_check_original_data!$I36,'PROTRA_capacity-Original_Data'!$F$3:$F$1699,0))
)))</f>
        <v/>
      </c>
      <c r="Q36" s="16" t="str">
        <f>IF(AND(INDEX('PROTRA_capacity-Original_Data'!N$3:N$1699,MATCH(CHP_check_original_data!$H36,'PROTRA_capacity-Original_Data'!$F$3:$F$1699,0))&lt;&gt;0,INDEX('PROTRA_capacity-Original_Data'!N$3:N$1699,MATCH(CHP_check_original_data!$I36,'PROTRA_capacity-Original_Data'!$F$3:$F$1699,0))=0),"elec 0, heat not",
IF(AND(INDEX('PROTRA_capacity-Original_Data'!N$3:N$1699,MATCH(CHP_check_original_data!$I36,'PROTRA_capacity-Original_Data'!$F$3:$F$1699,0))&lt;&gt;0,INDEX('PROTRA_capacity-Original_Data'!N$3:N$1699,MATCH(CHP_check_original_data!$H36,'PROTRA_capacity-Original_Data'!$F$3:$F$1699,0))=0),"heat 0, elec not",
IF(AND(INDEX('PROTRA_capacity-Original_Data'!N$3:N$1699,MATCH(CHP_check_original_data!$I36,'PROTRA_capacity-Original_Data'!$F$3:$F$1699,0))=0,INDEX('PROTRA_capacity-Original_Data'!N$3:N$1699,MATCH(CHP_check_original_data!$H36,'PROTRA_capacity-Original_Data'!$F$3:$F$1699,0))=0),"",
INDEX('PROTRA_capacity-Original_Data'!N$3:N$1699,MATCH(CHP_check_original_data!$H36,'PROTRA_capacity-Original_Data'!$F$3:$F$1699,0))/INDEX('PROTRA_capacity-Original_Data'!N$3:N$1699,MATCH(CHP_check_original_data!$I36,'PROTRA_capacity-Original_Data'!$F$3:$F$1699,0))
)))</f>
        <v/>
      </c>
      <c r="R36" s="16" t="str">
        <f>IF(AND(INDEX('PROTRA_capacity-Original_Data'!O$3:O$1699,MATCH(CHP_check_original_data!$H36,'PROTRA_capacity-Original_Data'!$F$3:$F$1699,0))&lt;&gt;0,INDEX('PROTRA_capacity-Original_Data'!O$3:O$1699,MATCH(CHP_check_original_data!$I36,'PROTRA_capacity-Original_Data'!$F$3:$F$1699,0))=0),"elec 0, heat not",
IF(AND(INDEX('PROTRA_capacity-Original_Data'!O$3:O$1699,MATCH(CHP_check_original_data!$I36,'PROTRA_capacity-Original_Data'!$F$3:$F$1699,0))&lt;&gt;0,INDEX('PROTRA_capacity-Original_Data'!O$3:O$1699,MATCH(CHP_check_original_data!$H36,'PROTRA_capacity-Original_Data'!$F$3:$F$1699,0))=0),"heat 0, elec not",
IF(AND(INDEX('PROTRA_capacity-Original_Data'!O$3:O$1699,MATCH(CHP_check_original_data!$I36,'PROTRA_capacity-Original_Data'!$F$3:$F$1699,0))=0,INDEX('PROTRA_capacity-Original_Data'!O$3:O$1699,MATCH(CHP_check_original_data!$H36,'PROTRA_capacity-Original_Data'!$F$3:$F$1699,0))=0),"",
INDEX('PROTRA_capacity-Original_Data'!O$3:O$1699,MATCH(CHP_check_original_data!$H36,'PROTRA_capacity-Original_Data'!$F$3:$F$1699,0))/INDEX('PROTRA_capacity-Original_Data'!O$3:O$1699,MATCH(CHP_check_original_data!$I36,'PROTRA_capacity-Original_Data'!$F$3:$F$1699,0))
)))</f>
        <v/>
      </c>
      <c r="S36" s="16" t="str">
        <f>IF(AND(INDEX('PROTRA_capacity-Original_Data'!P$3:P$1699,MATCH(CHP_check_original_data!$H36,'PROTRA_capacity-Original_Data'!$F$3:$F$1699,0))&lt;&gt;0,INDEX('PROTRA_capacity-Original_Data'!P$3:P$1699,MATCH(CHP_check_original_data!$I36,'PROTRA_capacity-Original_Data'!$F$3:$F$1699,0))=0),"elec 0, heat not",
IF(AND(INDEX('PROTRA_capacity-Original_Data'!P$3:P$1699,MATCH(CHP_check_original_data!$I36,'PROTRA_capacity-Original_Data'!$F$3:$F$1699,0))&lt;&gt;0,INDEX('PROTRA_capacity-Original_Data'!P$3:P$1699,MATCH(CHP_check_original_data!$H36,'PROTRA_capacity-Original_Data'!$F$3:$F$1699,0))=0),"heat 0, elec not",
IF(AND(INDEX('PROTRA_capacity-Original_Data'!P$3:P$1699,MATCH(CHP_check_original_data!$I36,'PROTRA_capacity-Original_Data'!$F$3:$F$1699,0))=0,INDEX('PROTRA_capacity-Original_Data'!P$3:P$1699,MATCH(CHP_check_original_data!$H36,'PROTRA_capacity-Original_Data'!$F$3:$F$1699,0))=0),"",
INDEX('PROTRA_capacity-Original_Data'!P$3:P$1699,MATCH(CHP_check_original_data!$H36,'PROTRA_capacity-Original_Data'!$F$3:$F$1699,0))/INDEX('PROTRA_capacity-Original_Data'!P$3:P$1699,MATCH(CHP_check_original_data!$I36,'PROTRA_capacity-Original_Data'!$F$3:$F$1699,0))
)))</f>
        <v/>
      </c>
      <c r="T36" s="16" t="str">
        <f>IF(AND(INDEX('PROTRA_capacity-Original_Data'!Q$3:Q$1699,MATCH(CHP_check_original_data!$H36,'PROTRA_capacity-Original_Data'!$F$3:$F$1699,0))&lt;&gt;0,INDEX('PROTRA_capacity-Original_Data'!Q$3:Q$1699,MATCH(CHP_check_original_data!$I36,'PROTRA_capacity-Original_Data'!$F$3:$F$1699,0))=0),"elec 0, heat not",
IF(AND(INDEX('PROTRA_capacity-Original_Data'!Q$3:Q$1699,MATCH(CHP_check_original_data!$I36,'PROTRA_capacity-Original_Data'!$F$3:$F$1699,0))&lt;&gt;0,INDEX('PROTRA_capacity-Original_Data'!Q$3:Q$1699,MATCH(CHP_check_original_data!$H36,'PROTRA_capacity-Original_Data'!$F$3:$F$1699,0))=0),"heat 0, elec not",
IF(AND(INDEX('PROTRA_capacity-Original_Data'!Q$3:Q$1699,MATCH(CHP_check_original_data!$I36,'PROTRA_capacity-Original_Data'!$F$3:$F$1699,0))=0,INDEX('PROTRA_capacity-Original_Data'!Q$3:Q$1699,MATCH(CHP_check_original_data!$H36,'PROTRA_capacity-Original_Data'!$F$3:$F$1699,0))=0),"",
INDEX('PROTRA_capacity-Original_Data'!Q$3:Q$1699,MATCH(CHP_check_original_data!$H36,'PROTRA_capacity-Original_Data'!$F$3:$F$1699,0))/INDEX('PROTRA_capacity-Original_Data'!Q$3:Q$1699,MATCH(CHP_check_original_data!$I36,'PROTRA_capacity-Original_Data'!$F$3:$F$1699,0))
)))</f>
        <v/>
      </c>
      <c r="U36" s="16" t="str">
        <f>IF(AND(INDEX('PROTRA_capacity-Original_Data'!R$3:R$1699,MATCH(CHP_check_original_data!$H36,'PROTRA_capacity-Original_Data'!$F$3:$F$1699,0))&lt;&gt;0,INDEX('PROTRA_capacity-Original_Data'!R$3:R$1699,MATCH(CHP_check_original_data!$I36,'PROTRA_capacity-Original_Data'!$F$3:$F$1699,0))=0),"elec 0, heat not",
IF(AND(INDEX('PROTRA_capacity-Original_Data'!R$3:R$1699,MATCH(CHP_check_original_data!$I36,'PROTRA_capacity-Original_Data'!$F$3:$F$1699,0))&lt;&gt;0,INDEX('PROTRA_capacity-Original_Data'!R$3:R$1699,MATCH(CHP_check_original_data!$H36,'PROTRA_capacity-Original_Data'!$F$3:$F$1699,0))=0),"heat 0, elec not",
IF(AND(INDEX('PROTRA_capacity-Original_Data'!R$3:R$1699,MATCH(CHP_check_original_data!$I36,'PROTRA_capacity-Original_Data'!$F$3:$F$1699,0))=0,INDEX('PROTRA_capacity-Original_Data'!R$3:R$1699,MATCH(CHP_check_original_data!$H36,'PROTRA_capacity-Original_Data'!$F$3:$F$1699,0))=0),"",
INDEX('PROTRA_capacity-Original_Data'!R$3:R$1699,MATCH(CHP_check_original_data!$H36,'PROTRA_capacity-Original_Data'!$F$3:$F$1699,0))/INDEX('PROTRA_capacity-Original_Data'!R$3:R$1699,MATCH(CHP_check_original_data!$I36,'PROTRA_capacity-Original_Data'!$F$3:$F$1699,0))
)))</f>
        <v/>
      </c>
      <c r="V36" s="16" t="str">
        <f>IF(AND(INDEX('PROTRA_capacity-Original_Data'!S$3:S$1699,MATCH(CHP_check_original_data!$H36,'PROTRA_capacity-Original_Data'!$F$3:$F$1699,0))&lt;&gt;0,INDEX('PROTRA_capacity-Original_Data'!S$3:S$1699,MATCH(CHP_check_original_data!$I36,'PROTRA_capacity-Original_Data'!$F$3:$F$1699,0))=0),"elec 0, heat not",
IF(AND(INDEX('PROTRA_capacity-Original_Data'!S$3:S$1699,MATCH(CHP_check_original_data!$I36,'PROTRA_capacity-Original_Data'!$F$3:$F$1699,0))&lt;&gt;0,INDEX('PROTRA_capacity-Original_Data'!S$3:S$1699,MATCH(CHP_check_original_data!$H36,'PROTRA_capacity-Original_Data'!$F$3:$F$1699,0))=0),"heat 0, elec not",
IF(AND(INDEX('PROTRA_capacity-Original_Data'!S$3:S$1699,MATCH(CHP_check_original_data!$I36,'PROTRA_capacity-Original_Data'!$F$3:$F$1699,0))=0,INDEX('PROTRA_capacity-Original_Data'!S$3:S$1699,MATCH(CHP_check_original_data!$H36,'PROTRA_capacity-Original_Data'!$F$3:$F$1699,0))=0),"",
INDEX('PROTRA_capacity-Original_Data'!S$3:S$1699,MATCH(CHP_check_original_data!$H36,'PROTRA_capacity-Original_Data'!$F$3:$F$1699,0))/INDEX('PROTRA_capacity-Original_Data'!S$3:S$1699,MATCH(CHP_check_original_data!$I36,'PROTRA_capacity-Original_Data'!$F$3:$F$1699,0))
)))</f>
        <v/>
      </c>
      <c r="W36" s="16" t="str">
        <f>IF(AND(INDEX('PROTRA_capacity-Original_Data'!T$3:T$1699,MATCH(CHP_check_original_data!$H36,'PROTRA_capacity-Original_Data'!$F$3:$F$1699,0))&lt;&gt;0,INDEX('PROTRA_capacity-Original_Data'!T$3:T$1699,MATCH(CHP_check_original_data!$I36,'PROTRA_capacity-Original_Data'!$F$3:$F$1699,0))=0),"elec 0, heat not",
IF(AND(INDEX('PROTRA_capacity-Original_Data'!T$3:T$1699,MATCH(CHP_check_original_data!$I36,'PROTRA_capacity-Original_Data'!$F$3:$F$1699,0))&lt;&gt;0,INDEX('PROTRA_capacity-Original_Data'!T$3:T$1699,MATCH(CHP_check_original_data!$H36,'PROTRA_capacity-Original_Data'!$F$3:$F$1699,0))=0),"heat 0, elec not",
IF(AND(INDEX('PROTRA_capacity-Original_Data'!T$3:T$1699,MATCH(CHP_check_original_data!$I36,'PROTRA_capacity-Original_Data'!$F$3:$F$1699,0))=0,INDEX('PROTRA_capacity-Original_Data'!T$3:T$1699,MATCH(CHP_check_original_data!$H36,'PROTRA_capacity-Original_Data'!$F$3:$F$1699,0))=0),"",
INDEX('PROTRA_capacity-Original_Data'!T$3:T$1699,MATCH(CHP_check_original_data!$H36,'PROTRA_capacity-Original_Data'!$F$3:$F$1699,0))/INDEX('PROTRA_capacity-Original_Data'!T$3:T$1699,MATCH(CHP_check_original_data!$I36,'PROTRA_capacity-Original_Data'!$F$3:$F$1699,0))
)))</f>
        <v/>
      </c>
      <c r="X36" s="16" t="str">
        <f>IF(AND(INDEX('PROTRA_capacity-Original_Data'!U$3:U$1699,MATCH(CHP_check_original_data!$H36,'PROTRA_capacity-Original_Data'!$F$3:$F$1699,0))&lt;&gt;0,INDEX('PROTRA_capacity-Original_Data'!U$3:U$1699,MATCH(CHP_check_original_data!$I36,'PROTRA_capacity-Original_Data'!$F$3:$F$1699,0))=0),"elec 0, heat not",
IF(AND(INDEX('PROTRA_capacity-Original_Data'!U$3:U$1699,MATCH(CHP_check_original_data!$I36,'PROTRA_capacity-Original_Data'!$F$3:$F$1699,0))&lt;&gt;0,INDEX('PROTRA_capacity-Original_Data'!U$3:U$1699,MATCH(CHP_check_original_data!$H36,'PROTRA_capacity-Original_Data'!$F$3:$F$1699,0))=0),"heat 0, elec not",
IF(AND(INDEX('PROTRA_capacity-Original_Data'!U$3:U$1699,MATCH(CHP_check_original_data!$I36,'PROTRA_capacity-Original_Data'!$F$3:$F$1699,0))=0,INDEX('PROTRA_capacity-Original_Data'!U$3:U$1699,MATCH(CHP_check_original_data!$H36,'PROTRA_capacity-Original_Data'!$F$3:$F$1699,0))=0),"",
INDEX('PROTRA_capacity-Original_Data'!U$3:U$1699,MATCH(CHP_check_original_data!$H36,'PROTRA_capacity-Original_Data'!$F$3:$F$1699,0))/INDEX('PROTRA_capacity-Original_Data'!U$3:U$1699,MATCH(CHP_check_original_data!$I36,'PROTRA_capacity-Original_Data'!$F$3:$F$1699,0))
)))</f>
        <v/>
      </c>
      <c r="Y36" s="16" t="str">
        <f>IF(AND(INDEX('PROTRA_capacity-Original_Data'!V$3:V$1699,MATCH(CHP_check_original_data!$H36,'PROTRA_capacity-Original_Data'!$F$3:$F$1699,0))&lt;&gt;0,INDEX('PROTRA_capacity-Original_Data'!V$3:V$1699,MATCH(CHP_check_original_data!$I36,'PROTRA_capacity-Original_Data'!$F$3:$F$1699,0))=0),"elec 0, heat not",
IF(AND(INDEX('PROTRA_capacity-Original_Data'!V$3:V$1699,MATCH(CHP_check_original_data!$I36,'PROTRA_capacity-Original_Data'!$F$3:$F$1699,0))&lt;&gt;0,INDEX('PROTRA_capacity-Original_Data'!V$3:V$1699,MATCH(CHP_check_original_data!$H36,'PROTRA_capacity-Original_Data'!$F$3:$F$1699,0))=0),"heat 0, elec not",
IF(AND(INDEX('PROTRA_capacity-Original_Data'!V$3:V$1699,MATCH(CHP_check_original_data!$I36,'PROTRA_capacity-Original_Data'!$F$3:$F$1699,0))=0,INDEX('PROTRA_capacity-Original_Data'!V$3:V$1699,MATCH(CHP_check_original_data!$H36,'PROTRA_capacity-Original_Data'!$F$3:$F$1699,0))=0),"",
INDEX('PROTRA_capacity-Original_Data'!V$3:V$1699,MATCH(CHP_check_original_data!$H36,'PROTRA_capacity-Original_Data'!$F$3:$F$1699,0))/INDEX('PROTRA_capacity-Original_Data'!V$3:V$1699,MATCH(CHP_check_original_data!$I36,'PROTRA_capacity-Original_Data'!$F$3:$F$1699,0))
)))</f>
        <v/>
      </c>
    </row>
    <row r="37" spans="1:25" x14ac:dyDescent="0.35">
      <c r="A37" t="s">
        <v>73</v>
      </c>
      <c r="B37" t="s">
        <v>41</v>
      </c>
      <c r="C37" t="str">
        <f t="shared" si="0"/>
        <v>INDIA_TO_heat</v>
      </c>
      <c r="D37" t="str">
        <f t="shared" si="1"/>
        <v>PROTRA_CHP_HP_I</v>
      </c>
      <c r="E37" t="s">
        <v>4</v>
      </c>
      <c r="F37" t="str">
        <f t="shared" si="2"/>
        <v>CHP</v>
      </c>
      <c r="G37" t="str">
        <f t="shared" si="3"/>
        <v>CCS</v>
      </c>
      <c r="H37" t="str">
        <f t="shared" si="4"/>
        <v>INDIATO_heatPROTRA_CHP_liquid_fuels_CCS</v>
      </c>
      <c r="I37" t="str">
        <f t="shared" si="5"/>
        <v>INDIATO_elecPROTRA_CHP_liquid_fuels_CCS</v>
      </c>
      <c r="J37" s="16" t="str">
        <f>IF(AND(INDEX('PROTRA_capacity-Original_Data'!G$3:G$1699,MATCH(CHP_check_original_data!$H37,'PROTRA_capacity-Original_Data'!$F$3:$F$1699,0))&lt;&gt;0,INDEX('PROTRA_capacity-Original_Data'!G$3:G$1699,MATCH(CHP_check_original_data!$I37,'PROTRA_capacity-Original_Data'!$F$3:$F$1699,0))=0),"elec 0, heat not",
IF(AND(INDEX('PROTRA_capacity-Original_Data'!G$3:G$1699,MATCH(CHP_check_original_data!$I37,'PROTRA_capacity-Original_Data'!$F$3:$F$1699,0))&lt;&gt;0,INDEX('PROTRA_capacity-Original_Data'!G$3:G$1699,MATCH(CHP_check_original_data!$H37,'PROTRA_capacity-Original_Data'!$F$3:$F$1699,0))=0),"heat 0, elec not",
IF(AND(INDEX('PROTRA_capacity-Original_Data'!G$3:G$1699,MATCH(CHP_check_original_data!$I37,'PROTRA_capacity-Original_Data'!$F$3:$F$1699,0))=0,INDEX('PROTRA_capacity-Original_Data'!G$3:G$1699,MATCH(CHP_check_original_data!$H37,'PROTRA_capacity-Original_Data'!$F$3:$F$1699,0))=0),"",
INDEX('PROTRA_capacity-Original_Data'!G$3:G$1699,MATCH(CHP_check_original_data!$H37,'PROTRA_capacity-Original_Data'!$F$3:$F$1699,0))/INDEX('PROTRA_capacity-Original_Data'!G$3:G$1699,MATCH(CHP_check_original_data!$I37,'PROTRA_capacity-Original_Data'!$F$3:$F$1699,0))
)))</f>
        <v/>
      </c>
      <c r="K37" s="16" t="str">
        <f>IF(AND(INDEX('PROTRA_capacity-Original_Data'!H$3:H$1699,MATCH(CHP_check_original_data!$H37,'PROTRA_capacity-Original_Data'!$F$3:$F$1699,0))&lt;&gt;0,INDEX('PROTRA_capacity-Original_Data'!H$3:H$1699,MATCH(CHP_check_original_data!$I37,'PROTRA_capacity-Original_Data'!$F$3:$F$1699,0))=0),"elec 0, heat not",
IF(AND(INDEX('PROTRA_capacity-Original_Data'!H$3:H$1699,MATCH(CHP_check_original_data!$I37,'PROTRA_capacity-Original_Data'!$F$3:$F$1699,0))&lt;&gt;0,INDEX('PROTRA_capacity-Original_Data'!H$3:H$1699,MATCH(CHP_check_original_data!$H37,'PROTRA_capacity-Original_Data'!$F$3:$F$1699,0))=0),"heat 0, elec not",
IF(AND(INDEX('PROTRA_capacity-Original_Data'!H$3:H$1699,MATCH(CHP_check_original_data!$I37,'PROTRA_capacity-Original_Data'!$F$3:$F$1699,0))=0,INDEX('PROTRA_capacity-Original_Data'!H$3:H$1699,MATCH(CHP_check_original_data!$H37,'PROTRA_capacity-Original_Data'!$F$3:$F$1699,0))=0),"",
INDEX('PROTRA_capacity-Original_Data'!H$3:H$1699,MATCH(CHP_check_original_data!$H37,'PROTRA_capacity-Original_Data'!$F$3:$F$1699,0))/INDEX('PROTRA_capacity-Original_Data'!H$3:H$1699,MATCH(CHP_check_original_data!$I37,'PROTRA_capacity-Original_Data'!$F$3:$F$1699,0))
)))</f>
        <v/>
      </c>
      <c r="L37" s="16" t="str">
        <f>IF(AND(INDEX('PROTRA_capacity-Original_Data'!I$3:I$1699,MATCH(CHP_check_original_data!$H37,'PROTRA_capacity-Original_Data'!$F$3:$F$1699,0))&lt;&gt;0,INDEX('PROTRA_capacity-Original_Data'!I$3:I$1699,MATCH(CHP_check_original_data!$I37,'PROTRA_capacity-Original_Data'!$F$3:$F$1699,0))=0),"elec 0, heat not",
IF(AND(INDEX('PROTRA_capacity-Original_Data'!I$3:I$1699,MATCH(CHP_check_original_data!$I37,'PROTRA_capacity-Original_Data'!$F$3:$F$1699,0))&lt;&gt;0,INDEX('PROTRA_capacity-Original_Data'!I$3:I$1699,MATCH(CHP_check_original_data!$H37,'PROTRA_capacity-Original_Data'!$F$3:$F$1699,0))=0),"heat 0, elec not",
IF(AND(INDEX('PROTRA_capacity-Original_Data'!I$3:I$1699,MATCH(CHP_check_original_data!$I37,'PROTRA_capacity-Original_Data'!$F$3:$F$1699,0))=0,INDEX('PROTRA_capacity-Original_Data'!I$3:I$1699,MATCH(CHP_check_original_data!$H37,'PROTRA_capacity-Original_Data'!$F$3:$F$1699,0))=0),"",
INDEX('PROTRA_capacity-Original_Data'!I$3:I$1699,MATCH(CHP_check_original_data!$H37,'PROTRA_capacity-Original_Data'!$F$3:$F$1699,0))/INDEX('PROTRA_capacity-Original_Data'!I$3:I$1699,MATCH(CHP_check_original_data!$I37,'PROTRA_capacity-Original_Data'!$F$3:$F$1699,0))
)))</f>
        <v/>
      </c>
      <c r="M37" s="16" t="str">
        <f>IF(AND(INDEX('PROTRA_capacity-Original_Data'!J$3:J$1699,MATCH(CHP_check_original_data!$H37,'PROTRA_capacity-Original_Data'!$F$3:$F$1699,0))&lt;&gt;0,INDEX('PROTRA_capacity-Original_Data'!J$3:J$1699,MATCH(CHP_check_original_data!$I37,'PROTRA_capacity-Original_Data'!$F$3:$F$1699,0))=0),"elec 0, heat not",
IF(AND(INDEX('PROTRA_capacity-Original_Data'!J$3:J$1699,MATCH(CHP_check_original_data!$I37,'PROTRA_capacity-Original_Data'!$F$3:$F$1699,0))&lt;&gt;0,INDEX('PROTRA_capacity-Original_Data'!J$3:J$1699,MATCH(CHP_check_original_data!$H37,'PROTRA_capacity-Original_Data'!$F$3:$F$1699,0))=0),"heat 0, elec not",
IF(AND(INDEX('PROTRA_capacity-Original_Data'!J$3:J$1699,MATCH(CHP_check_original_data!$I37,'PROTRA_capacity-Original_Data'!$F$3:$F$1699,0))=0,INDEX('PROTRA_capacity-Original_Data'!J$3:J$1699,MATCH(CHP_check_original_data!$H37,'PROTRA_capacity-Original_Data'!$F$3:$F$1699,0))=0),"",
INDEX('PROTRA_capacity-Original_Data'!J$3:J$1699,MATCH(CHP_check_original_data!$H37,'PROTRA_capacity-Original_Data'!$F$3:$F$1699,0))/INDEX('PROTRA_capacity-Original_Data'!J$3:J$1699,MATCH(CHP_check_original_data!$I37,'PROTRA_capacity-Original_Data'!$F$3:$F$1699,0))
)))</f>
        <v/>
      </c>
      <c r="N37" s="16" t="str">
        <f>IF(AND(INDEX('PROTRA_capacity-Original_Data'!K$3:K$1699,MATCH(CHP_check_original_data!$H37,'PROTRA_capacity-Original_Data'!$F$3:$F$1699,0))&lt;&gt;0,INDEX('PROTRA_capacity-Original_Data'!K$3:K$1699,MATCH(CHP_check_original_data!$I37,'PROTRA_capacity-Original_Data'!$F$3:$F$1699,0))=0),"elec 0, heat not",
IF(AND(INDEX('PROTRA_capacity-Original_Data'!K$3:K$1699,MATCH(CHP_check_original_data!$I37,'PROTRA_capacity-Original_Data'!$F$3:$F$1699,0))&lt;&gt;0,INDEX('PROTRA_capacity-Original_Data'!K$3:K$1699,MATCH(CHP_check_original_data!$H37,'PROTRA_capacity-Original_Data'!$F$3:$F$1699,0))=0),"heat 0, elec not",
IF(AND(INDEX('PROTRA_capacity-Original_Data'!K$3:K$1699,MATCH(CHP_check_original_data!$I37,'PROTRA_capacity-Original_Data'!$F$3:$F$1699,0))=0,INDEX('PROTRA_capacity-Original_Data'!K$3:K$1699,MATCH(CHP_check_original_data!$H37,'PROTRA_capacity-Original_Data'!$F$3:$F$1699,0))=0),"",
INDEX('PROTRA_capacity-Original_Data'!K$3:K$1699,MATCH(CHP_check_original_data!$H37,'PROTRA_capacity-Original_Data'!$F$3:$F$1699,0))/INDEX('PROTRA_capacity-Original_Data'!K$3:K$1699,MATCH(CHP_check_original_data!$I37,'PROTRA_capacity-Original_Data'!$F$3:$F$1699,0))
)))</f>
        <v/>
      </c>
      <c r="O37" s="16" t="str">
        <f>IF(AND(INDEX('PROTRA_capacity-Original_Data'!L$3:L$1699,MATCH(CHP_check_original_data!$H37,'PROTRA_capacity-Original_Data'!$F$3:$F$1699,0))&lt;&gt;0,INDEX('PROTRA_capacity-Original_Data'!L$3:L$1699,MATCH(CHP_check_original_data!$I37,'PROTRA_capacity-Original_Data'!$F$3:$F$1699,0))=0),"elec 0, heat not",
IF(AND(INDEX('PROTRA_capacity-Original_Data'!L$3:L$1699,MATCH(CHP_check_original_data!$I37,'PROTRA_capacity-Original_Data'!$F$3:$F$1699,0))&lt;&gt;0,INDEX('PROTRA_capacity-Original_Data'!L$3:L$1699,MATCH(CHP_check_original_data!$H37,'PROTRA_capacity-Original_Data'!$F$3:$F$1699,0))=0),"heat 0, elec not",
IF(AND(INDEX('PROTRA_capacity-Original_Data'!L$3:L$1699,MATCH(CHP_check_original_data!$I37,'PROTRA_capacity-Original_Data'!$F$3:$F$1699,0))=0,INDEX('PROTRA_capacity-Original_Data'!L$3:L$1699,MATCH(CHP_check_original_data!$H37,'PROTRA_capacity-Original_Data'!$F$3:$F$1699,0))=0),"",
INDEX('PROTRA_capacity-Original_Data'!L$3:L$1699,MATCH(CHP_check_original_data!$H37,'PROTRA_capacity-Original_Data'!$F$3:$F$1699,0))/INDEX('PROTRA_capacity-Original_Data'!L$3:L$1699,MATCH(CHP_check_original_data!$I37,'PROTRA_capacity-Original_Data'!$F$3:$F$1699,0))
)))</f>
        <v/>
      </c>
      <c r="P37" s="16" t="str">
        <f>IF(AND(INDEX('PROTRA_capacity-Original_Data'!M$3:M$1699,MATCH(CHP_check_original_data!$H37,'PROTRA_capacity-Original_Data'!$F$3:$F$1699,0))&lt;&gt;0,INDEX('PROTRA_capacity-Original_Data'!M$3:M$1699,MATCH(CHP_check_original_data!$I37,'PROTRA_capacity-Original_Data'!$F$3:$F$1699,0))=0),"elec 0, heat not",
IF(AND(INDEX('PROTRA_capacity-Original_Data'!M$3:M$1699,MATCH(CHP_check_original_data!$I37,'PROTRA_capacity-Original_Data'!$F$3:$F$1699,0))&lt;&gt;0,INDEX('PROTRA_capacity-Original_Data'!M$3:M$1699,MATCH(CHP_check_original_data!$H37,'PROTRA_capacity-Original_Data'!$F$3:$F$1699,0))=0),"heat 0, elec not",
IF(AND(INDEX('PROTRA_capacity-Original_Data'!M$3:M$1699,MATCH(CHP_check_original_data!$I37,'PROTRA_capacity-Original_Data'!$F$3:$F$1699,0))=0,INDEX('PROTRA_capacity-Original_Data'!M$3:M$1699,MATCH(CHP_check_original_data!$H37,'PROTRA_capacity-Original_Data'!$F$3:$F$1699,0))=0),"",
INDEX('PROTRA_capacity-Original_Data'!M$3:M$1699,MATCH(CHP_check_original_data!$H37,'PROTRA_capacity-Original_Data'!$F$3:$F$1699,0))/INDEX('PROTRA_capacity-Original_Data'!M$3:M$1699,MATCH(CHP_check_original_data!$I37,'PROTRA_capacity-Original_Data'!$F$3:$F$1699,0))
)))</f>
        <v/>
      </c>
      <c r="Q37" s="16" t="str">
        <f>IF(AND(INDEX('PROTRA_capacity-Original_Data'!N$3:N$1699,MATCH(CHP_check_original_data!$H37,'PROTRA_capacity-Original_Data'!$F$3:$F$1699,0))&lt;&gt;0,INDEX('PROTRA_capacity-Original_Data'!N$3:N$1699,MATCH(CHP_check_original_data!$I37,'PROTRA_capacity-Original_Data'!$F$3:$F$1699,0))=0),"elec 0, heat not",
IF(AND(INDEX('PROTRA_capacity-Original_Data'!N$3:N$1699,MATCH(CHP_check_original_data!$I37,'PROTRA_capacity-Original_Data'!$F$3:$F$1699,0))&lt;&gt;0,INDEX('PROTRA_capacity-Original_Data'!N$3:N$1699,MATCH(CHP_check_original_data!$H37,'PROTRA_capacity-Original_Data'!$F$3:$F$1699,0))=0),"heat 0, elec not",
IF(AND(INDEX('PROTRA_capacity-Original_Data'!N$3:N$1699,MATCH(CHP_check_original_data!$I37,'PROTRA_capacity-Original_Data'!$F$3:$F$1699,0))=0,INDEX('PROTRA_capacity-Original_Data'!N$3:N$1699,MATCH(CHP_check_original_data!$H37,'PROTRA_capacity-Original_Data'!$F$3:$F$1699,0))=0),"",
INDEX('PROTRA_capacity-Original_Data'!N$3:N$1699,MATCH(CHP_check_original_data!$H37,'PROTRA_capacity-Original_Data'!$F$3:$F$1699,0))/INDEX('PROTRA_capacity-Original_Data'!N$3:N$1699,MATCH(CHP_check_original_data!$I37,'PROTRA_capacity-Original_Data'!$F$3:$F$1699,0))
)))</f>
        <v/>
      </c>
      <c r="R37" s="16" t="str">
        <f>IF(AND(INDEX('PROTRA_capacity-Original_Data'!O$3:O$1699,MATCH(CHP_check_original_data!$H37,'PROTRA_capacity-Original_Data'!$F$3:$F$1699,0))&lt;&gt;0,INDEX('PROTRA_capacity-Original_Data'!O$3:O$1699,MATCH(CHP_check_original_data!$I37,'PROTRA_capacity-Original_Data'!$F$3:$F$1699,0))=0),"elec 0, heat not",
IF(AND(INDEX('PROTRA_capacity-Original_Data'!O$3:O$1699,MATCH(CHP_check_original_data!$I37,'PROTRA_capacity-Original_Data'!$F$3:$F$1699,0))&lt;&gt;0,INDEX('PROTRA_capacity-Original_Data'!O$3:O$1699,MATCH(CHP_check_original_data!$H37,'PROTRA_capacity-Original_Data'!$F$3:$F$1699,0))=0),"heat 0, elec not",
IF(AND(INDEX('PROTRA_capacity-Original_Data'!O$3:O$1699,MATCH(CHP_check_original_data!$I37,'PROTRA_capacity-Original_Data'!$F$3:$F$1699,0))=0,INDEX('PROTRA_capacity-Original_Data'!O$3:O$1699,MATCH(CHP_check_original_data!$H37,'PROTRA_capacity-Original_Data'!$F$3:$F$1699,0))=0),"",
INDEX('PROTRA_capacity-Original_Data'!O$3:O$1699,MATCH(CHP_check_original_data!$H37,'PROTRA_capacity-Original_Data'!$F$3:$F$1699,0))/INDEX('PROTRA_capacity-Original_Data'!O$3:O$1699,MATCH(CHP_check_original_data!$I37,'PROTRA_capacity-Original_Data'!$F$3:$F$1699,0))
)))</f>
        <v/>
      </c>
      <c r="S37" s="16" t="str">
        <f>IF(AND(INDEX('PROTRA_capacity-Original_Data'!P$3:P$1699,MATCH(CHP_check_original_data!$H37,'PROTRA_capacity-Original_Data'!$F$3:$F$1699,0))&lt;&gt;0,INDEX('PROTRA_capacity-Original_Data'!P$3:P$1699,MATCH(CHP_check_original_data!$I37,'PROTRA_capacity-Original_Data'!$F$3:$F$1699,0))=0),"elec 0, heat not",
IF(AND(INDEX('PROTRA_capacity-Original_Data'!P$3:P$1699,MATCH(CHP_check_original_data!$I37,'PROTRA_capacity-Original_Data'!$F$3:$F$1699,0))&lt;&gt;0,INDEX('PROTRA_capacity-Original_Data'!P$3:P$1699,MATCH(CHP_check_original_data!$H37,'PROTRA_capacity-Original_Data'!$F$3:$F$1699,0))=0),"heat 0, elec not",
IF(AND(INDEX('PROTRA_capacity-Original_Data'!P$3:P$1699,MATCH(CHP_check_original_data!$I37,'PROTRA_capacity-Original_Data'!$F$3:$F$1699,0))=0,INDEX('PROTRA_capacity-Original_Data'!P$3:P$1699,MATCH(CHP_check_original_data!$H37,'PROTRA_capacity-Original_Data'!$F$3:$F$1699,0))=0),"",
INDEX('PROTRA_capacity-Original_Data'!P$3:P$1699,MATCH(CHP_check_original_data!$H37,'PROTRA_capacity-Original_Data'!$F$3:$F$1699,0))/INDEX('PROTRA_capacity-Original_Data'!P$3:P$1699,MATCH(CHP_check_original_data!$I37,'PROTRA_capacity-Original_Data'!$F$3:$F$1699,0))
)))</f>
        <v/>
      </c>
      <c r="T37" s="16" t="str">
        <f>IF(AND(INDEX('PROTRA_capacity-Original_Data'!Q$3:Q$1699,MATCH(CHP_check_original_data!$H37,'PROTRA_capacity-Original_Data'!$F$3:$F$1699,0))&lt;&gt;0,INDEX('PROTRA_capacity-Original_Data'!Q$3:Q$1699,MATCH(CHP_check_original_data!$I37,'PROTRA_capacity-Original_Data'!$F$3:$F$1699,0))=0),"elec 0, heat not",
IF(AND(INDEX('PROTRA_capacity-Original_Data'!Q$3:Q$1699,MATCH(CHP_check_original_data!$I37,'PROTRA_capacity-Original_Data'!$F$3:$F$1699,0))&lt;&gt;0,INDEX('PROTRA_capacity-Original_Data'!Q$3:Q$1699,MATCH(CHP_check_original_data!$H37,'PROTRA_capacity-Original_Data'!$F$3:$F$1699,0))=0),"heat 0, elec not",
IF(AND(INDEX('PROTRA_capacity-Original_Data'!Q$3:Q$1699,MATCH(CHP_check_original_data!$I37,'PROTRA_capacity-Original_Data'!$F$3:$F$1699,0))=0,INDEX('PROTRA_capacity-Original_Data'!Q$3:Q$1699,MATCH(CHP_check_original_data!$H37,'PROTRA_capacity-Original_Data'!$F$3:$F$1699,0))=0),"",
INDEX('PROTRA_capacity-Original_Data'!Q$3:Q$1699,MATCH(CHP_check_original_data!$H37,'PROTRA_capacity-Original_Data'!$F$3:$F$1699,0))/INDEX('PROTRA_capacity-Original_Data'!Q$3:Q$1699,MATCH(CHP_check_original_data!$I37,'PROTRA_capacity-Original_Data'!$F$3:$F$1699,0))
)))</f>
        <v/>
      </c>
      <c r="U37" s="16" t="str">
        <f>IF(AND(INDEX('PROTRA_capacity-Original_Data'!R$3:R$1699,MATCH(CHP_check_original_data!$H37,'PROTRA_capacity-Original_Data'!$F$3:$F$1699,0))&lt;&gt;0,INDEX('PROTRA_capacity-Original_Data'!R$3:R$1699,MATCH(CHP_check_original_data!$I37,'PROTRA_capacity-Original_Data'!$F$3:$F$1699,0))=0),"elec 0, heat not",
IF(AND(INDEX('PROTRA_capacity-Original_Data'!R$3:R$1699,MATCH(CHP_check_original_data!$I37,'PROTRA_capacity-Original_Data'!$F$3:$F$1699,0))&lt;&gt;0,INDEX('PROTRA_capacity-Original_Data'!R$3:R$1699,MATCH(CHP_check_original_data!$H37,'PROTRA_capacity-Original_Data'!$F$3:$F$1699,0))=0),"heat 0, elec not",
IF(AND(INDEX('PROTRA_capacity-Original_Data'!R$3:R$1699,MATCH(CHP_check_original_data!$I37,'PROTRA_capacity-Original_Data'!$F$3:$F$1699,0))=0,INDEX('PROTRA_capacity-Original_Data'!R$3:R$1699,MATCH(CHP_check_original_data!$H37,'PROTRA_capacity-Original_Data'!$F$3:$F$1699,0))=0),"",
INDEX('PROTRA_capacity-Original_Data'!R$3:R$1699,MATCH(CHP_check_original_data!$H37,'PROTRA_capacity-Original_Data'!$F$3:$F$1699,0))/INDEX('PROTRA_capacity-Original_Data'!R$3:R$1699,MATCH(CHP_check_original_data!$I37,'PROTRA_capacity-Original_Data'!$F$3:$F$1699,0))
)))</f>
        <v/>
      </c>
      <c r="V37" s="16" t="str">
        <f>IF(AND(INDEX('PROTRA_capacity-Original_Data'!S$3:S$1699,MATCH(CHP_check_original_data!$H37,'PROTRA_capacity-Original_Data'!$F$3:$F$1699,0))&lt;&gt;0,INDEX('PROTRA_capacity-Original_Data'!S$3:S$1699,MATCH(CHP_check_original_data!$I37,'PROTRA_capacity-Original_Data'!$F$3:$F$1699,0))=0),"elec 0, heat not",
IF(AND(INDEX('PROTRA_capacity-Original_Data'!S$3:S$1699,MATCH(CHP_check_original_data!$I37,'PROTRA_capacity-Original_Data'!$F$3:$F$1699,0))&lt;&gt;0,INDEX('PROTRA_capacity-Original_Data'!S$3:S$1699,MATCH(CHP_check_original_data!$H37,'PROTRA_capacity-Original_Data'!$F$3:$F$1699,0))=0),"heat 0, elec not",
IF(AND(INDEX('PROTRA_capacity-Original_Data'!S$3:S$1699,MATCH(CHP_check_original_data!$I37,'PROTRA_capacity-Original_Data'!$F$3:$F$1699,0))=0,INDEX('PROTRA_capacity-Original_Data'!S$3:S$1699,MATCH(CHP_check_original_data!$H37,'PROTRA_capacity-Original_Data'!$F$3:$F$1699,0))=0),"",
INDEX('PROTRA_capacity-Original_Data'!S$3:S$1699,MATCH(CHP_check_original_data!$H37,'PROTRA_capacity-Original_Data'!$F$3:$F$1699,0))/INDEX('PROTRA_capacity-Original_Data'!S$3:S$1699,MATCH(CHP_check_original_data!$I37,'PROTRA_capacity-Original_Data'!$F$3:$F$1699,0))
)))</f>
        <v/>
      </c>
      <c r="W37" s="16" t="str">
        <f>IF(AND(INDEX('PROTRA_capacity-Original_Data'!T$3:T$1699,MATCH(CHP_check_original_data!$H37,'PROTRA_capacity-Original_Data'!$F$3:$F$1699,0))&lt;&gt;0,INDEX('PROTRA_capacity-Original_Data'!T$3:T$1699,MATCH(CHP_check_original_data!$I37,'PROTRA_capacity-Original_Data'!$F$3:$F$1699,0))=0),"elec 0, heat not",
IF(AND(INDEX('PROTRA_capacity-Original_Data'!T$3:T$1699,MATCH(CHP_check_original_data!$I37,'PROTRA_capacity-Original_Data'!$F$3:$F$1699,0))&lt;&gt;0,INDEX('PROTRA_capacity-Original_Data'!T$3:T$1699,MATCH(CHP_check_original_data!$H37,'PROTRA_capacity-Original_Data'!$F$3:$F$1699,0))=0),"heat 0, elec not",
IF(AND(INDEX('PROTRA_capacity-Original_Data'!T$3:T$1699,MATCH(CHP_check_original_data!$I37,'PROTRA_capacity-Original_Data'!$F$3:$F$1699,0))=0,INDEX('PROTRA_capacity-Original_Data'!T$3:T$1699,MATCH(CHP_check_original_data!$H37,'PROTRA_capacity-Original_Data'!$F$3:$F$1699,0))=0),"",
INDEX('PROTRA_capacity-Original_Data'!T$3:T$1699,MATCH(CHP_check_original_data!$H37,'PROTRA_capacity-Original_Data'!$F$3:$F$1699,0))/INDEX('PROTRA_capacity-Original_Data'!T$3:T$1699,MATCH(CHP_check_original_data!$I37,'PROTRA_capacity-Original_Data'!$F$3:$F$1699,0))
)))</f>
        <v/>
      </c>
      <c r="X37" s="16" t="str">
        <f>IF(AND(INDEX('PROTRA_capacity-Original_Data'!U$3:U$1699,MATCH(CHP_check_original_data!$H37,'PROTRA_capacity-Original_Data'!$F$3:$F$1699,0))&lt;&gt;0,INDEX('PROTRA_capacity-Original_Data'!U$3:U$1699,MATCH(CHP_check_original_data!$I37,'PROTRA_capacity-Original_Data'!$F$3:$F$1699,0))=0),"elec 0, heat not",
IF(AND(INDEX('PROTRA_capacity-Original_Data'!U$3:U$1699,MATCH(CHP_check_original_data!$I37,'PROTRA_capacity-Original_Data'!$F$3:$F$1699,0))&lt;&gt;0,INDEX('PROTRA_capacity-Original_Data'!U$3:U$1699,MATCH(CHP_check_original_data!$H37,'PROTRA_capacity-Original_Data'!$F$3:$F$1699,0))=0),"heat 0, elec not",
IF(AND(INDEX('PROTRA_capacity-Original_Data'!U$3:U$1699,MATCH(CHP_check_original_data!$I37,'PROTRA_capacity-Original_Data'!$F$3:$F$1699,0))=0,INDEX('PROTRA_capacity-Original_Data'!U$3:U$1699,MATCH(CHP_check_original_data!$H37,'PROTRA_capacity-Original_Data'!$F$3:$F$1699,0))=0),"",
INDEX('PROTRA_capacity-Original_Data'!U$3:U$1699,MATCH(CHP_check_original_data!$H37,'PROTRA_capacity-Original_Data'!$F$3:$F$1699,0))/INDEX('PROTRA_capacity-Original_Data'!U$3:U$1699,MATCH(CHP_check_original_data!$I37,'PROTRA_capacity-Original_Data'!$F$3:$F$1699,0))
)))</f>
        <v/>
      </c>
      <c r="Y37" s="16" t="str">
        <f>IF(AND(INDEX('PROTRA_capacity-Original_Data'!V$3:V$1699,MATCH(CHP_check_original_data!$H37,'PROTRA_capacity-Original_Data'!$F$3:$F$1699,0))&lt;&gt;0,INDEX('PROTRA_capacity-Original_Data'!V$3:V$1699,MATCH(CHP_check_original_data!$I37,'PROTRA_capacity-Original_Data'!$F$3:$F$1699,0))=0),"elec 0, heat not",
IF(AND(INDEX('PROTRA_capacity-Original_Data'!V$3:V$1699,MATCH(CHP_check_original_data!$I37,'PROTRA_capacity-Original_Data'!$F$3:$F$1699,0))&lt;&gt;0,INDEX('PROTRA_capacity-Original_Data'!V$3:V$1699,MATCH(CHP_check_original_data!$H37,'PROTRA_capacity-Original_Data'!$F$3:$F$1699,0))=0),"heat 0, elec not",
IF(AND(INDEX('PROTRA_capacity-Original_Data'!V$3:V$1699,MATCH(CHP_check_original_data!$I37,'PROTRA_capacity-Original_Data'!$F$3:$F$1699,0))=0,INDEX('PROTRA_capacity-Original_Data'!V$3:V$1699,MATCH(CHP_check_original_data!$H37,'PROTRA_capacity-Original_Data'!$F$3:$F$1699,0))=0),"",
INDEX('PROTRA_capacity-Original_Data'!V$3:V$1699,MATCH(CHP_check_original_data!$H37,'PROTRA_capacity-Original_Data'!$F$3:$F$1699,0))/INDEX('PROTRA_capacity-Original_Data'!V$3:V$1699,MATCH(CHP_check_original_data!$I37,'PROTRA_capacity-Original_Data'!$F$3:$F$1699,0))
)))</f>
        <v/>
      </c>
    </row>
    <row r="38" spans="1:25" x14ac:dyDescent="0.35">
      <c r="A38" t="s">
        <v>73</v>
      </c>
      <c r="B38" t="s">
        <v>41</v>
      </c>
      <c r="C38" t="str">
        <f t="shared" si="0"/>
        <v>INDIA_TO_heat</v>
      </c>
      <c r="D38" t="str">
        <f t="shared" si="1"/>
        <v>PROTRA_CHP_HP_I</v>
      </c>
      <c r="E38" t="s">
        <v>5</v>
      </c>
      <c r="F38" t="str">
        <f t="shared" si="2"/>
        <v>CHP</v>
      </c>
      <c r="G38" t="str">
        <f t="shared" si="3"/>
        <v>sil</v>
      </c>
      <c r="H38" t="str">
        <f t="shared" si="4"/>
        <v>INDIATO_heatPROTRA_CHP_solid_fossil</v>
      </c>
      <c r="I38" t="str">
        <f t="shared" si="5"/>
        <v>INDIATO_elecPROTRA_CHP_solid_fossil</v>
      </c>
      <c r="J38" s="16" t="str">
        <f>IF(AND(INDEX('PROTRA_capacity-Original_Data'!G$3:G$1699,MATCH(CHP_check_original_data!$H38,'PROTRA_capacity-Original_Data'!$F$3:$F$1699,0))&lt;&gt;0,INDEX('PROTRA_capacity-Original_Data'!G$3:G$1699,MATCH(CHP_check_original_data!$I38,'PROTRA_capacity-Original_Data'!$F$3:$F$1699,0))=0),"elec 0, heat not",
IF(AND(INDEX('PROTRA_capacity-Original_Data'!G$3:G$1699,MATCH(CHP_check_original_data!$I38,'PROTRA_capacity-Original_Data'!$F$3:$F$1699,0))&lt;&gt;0,INDEX('PROTRA_capacity-Original_Data'!G$3:G$1699,MATCH(CHP_check_original_data!$H38,'PROTRA_capacity-Original_Data'!$F$3:$F$1699,0))=0),"heat 0, elec not",
IF(AND(INDEX('PROTRA_capacity-Original_Data'!G$3:G$1699,MATCH(CHP_check_original_data!$I38,'PROTRA_capacity-Original_Data'!$F$3:$F$1699,0))=0,INDEX('PROTRA_capacity-Original_Data'!G$3:G$1699,MATCH(CHP_check_original_data!$H38,'PROTRA_capacity-Original_Data'!$F$3:$F$1699,0))=0),"",
INDEX('PROTRA_capacity-Original_Data'!G$3:G$1699,MATCH(CHP_check_original_data!$H38,'PROTRA_capacity-Original_Data'!$F$3:$F$1699,0))/INDEX('PROTRA_capacity-Original_Data'!G$3:G$1699,MATCH(CHP_check_original_data!$I38,'PROTRA_capacity-Original_Data'!$F$3:$F$1699,0))
)))</f>
        <v/>
      </c>
      <c r="K38" s="16" t="str">
        <f>IF(AND(INDEX('PROTRA_capacity-Original_Data'!H$3:H$1699,MATCH(CHP_check_original_data!$H38,'PROTRA_capacity-Original_Data'!$F$3:$F$1699,0))&lt;&gt;0,INDEX('PROTRA_capacity-Original_Data'!H$3:H$1699,MATCH(CHP_check_original_data!$I38,'PROTRA_capacity-Original_Data'!$F$3:$F$1699,0))=0),"elec 0, heat not",
IF(AND(INDEX('PROTRA_capacity-Original_Data'!H$3:H$1699,MATCH(CHP_check_original_data!$I38,'PROTRA_capacity-Original_Data'!$F$3:$F$1699,0))&lt;&gt;0,INDEX('PROTRA_capacity-Original_Data'!H$3:H$1699,MATCH(CHP_check_original_data!$H38,'PROTRA_capacity-Original_Data'!$F$3:$F$1699,0))=0),"heat 0, elec not",
IF(AND(INDEX('PROTRA_capacity-Original_Data'!H$3:H$1699,MATCH(CHP_check_original_data!$I38,'PROTRA_capacity-Original_Data'!$F$3:$F$1699,0))=0,INDEX('PROTRA_capacity-Original_Data'!H$3:H$1699,MATCH(CHP_check_original_data!$H38,'PROTRA_capacity-Original_Data'!$F$3:$F$1699,0))=0),"",
INDEX('PROTRA_capacity-Original_Data'!H$3:H$1699,MATCH(CHP_check_original_data!$H38,'PROTRA_capacity-Original_Data'!$F$3:$F$1699,0))/INDEX('PROTRA_capacity-Original_Data'!H$3:H$1699,MATCH(CHP_check_original_data!$I38,'PROTRA_capacity-Original_Data'!$F$3:$F$1699,0))
)))</f>
        <v/>
      </c>
      <c r="L38" s="16" t="str">
        <f>IF(AND(INDEX('PROTRA_capacity-Original_Data'!I$3:I$1699,MATCH(CHP_check_original_data!$H38,'PROTRA_capacity-Original_Data'!$F$3:$F$1699,0))&lt;&gt;0,INDEX('PROTRA_capacity-Original_Data'!I$3:I$1699,MATCH(CHP_check_original_data!$I38,'PROTRA_capacity-Original_Data'!$F$3:$F$1699,0))=0),"elec 0, heat not",
IF(AND(INDEX('PROTRA_capacity-Original_Data'!I$3:I$1699,MATCH(CHP_check_original_data!$I38,'PROTRA_capacity-Original_Data'!$F$3:$F$1699,0))&lt;&gt;0,INDEX('PROTRA_capacity-Original_Data'!I$3:I$1699,MATCH(CHP_check_original_data!$H38,'PROTRA_capacity-Original_Data'!$F$3:$F$1699,0))=0),"heat 0, elec not",
IF(AND(INDEX('PROTRA_capacity-Original_Data'!I$3:I$1699,MATCH(CHP_check_original_data!$I38,'PROTRA_capacity-Original_Data'!$F$3:$F$1699,0))=0,INDEX('PROTRA_capacity-Original_Data'!I$3:I$1699,MATCH(CHP_check_original_data!$H38,'PROTRA_capacity-Original_Data'!$F$3:$F$1699,0))=0),"",
INDEX('PROTRA_capacity-Original_Data'!I$3:I$1699,MATCH(CHP_check_original_data!$H38,'PROTRA_capacity-Original_Data'!$F$3:$F$1699,0))/INDEX('PROTRA_capacity-Original_Data'!I$3:I$1699,MATCH(CHP_check_original_data!$I38,'PROTRA_capacity-Original_Data'!$F$3:$F$1699,0))
)))</f>
        <v/>
      </c>
      <c r="M38" s="16" t="str">
        <f>IF(AND(INDEX('PROTRA_capacity-Original_Data'!J$3:J$1699,MATCH(CHP_check_original_data!$H38,'PROTRA_capacity-Original_Data'!$F$3:$F$1699,0))&lt;&gt;0,INDEX('PROTRA_capacity-Original_Data'!J$3:J$1699,MATCH(CHP_check_original_data!$I38,'PROTRA_capacity-Original_Data'!$F$3:$F$1699,0))=0),"elec 0, heat not",
IF(AND(INDEX('PROTRA_capacity-Original_Data'!J$3:J$1699,MATCH(CHP_check_original_data!$I38,'PROTRA_capacity-Original_Data'!$F$3:$F$1699,0))&lt;&gt;0,INDEX('PROTRA_capacity-Original_Data'!J$3:J$1699,MATCH(CHP_check_original_data!$H38,'PROTRA_capacity-Original_Data'!$F$3:$F$1699,0))=0),"heat 0, elec not",
IF(AND(INDEX('PROTRA_capacity-Original_Data'!J$3:J$1699,MATCH(CHP_check_original_data!$I38,'PROTRA_capacity-Original_Data'!$F$3:$F$1699,0))=0,INDEX('PROTRA_capacity-Original_Data'!J$3:J$1699,MATCH(CHP_check_original_data!$H38,'PROTRA_capacity-Original_Data'!$F$3:$F$1699,0))=0),"",
INDEX('PROTRA_capacity-Original_Data'!J$3:J$1699,MATCH(CHP_check_original_data!$H38,'PROTRA_capacity-Original_Data'!$F$3:$F$1699,0))/INDEX('PROTRA_capacity-Original_Data'!J$3:J$1699,MATCH(CHP_check_original_data!$I38,'PROTRA_capacity-Original_Data'!$F$3:$F$1699,0))
)))</f>
        <v/>
      </c>
      <c r="N38" s="16" t="str">
        <f>IF(AND(INDEX('PROTRA_capacity-Original_Data'!K$3:K$1699,MATCH(CHP_check_original_data!$H38,'PROTRA_capacity-Original_Data'!$F$3:$F$1699,0))&lt;&gt;0,INDEX('PROTRA_capacity-Original_Data'!K$3:K$1699,MATCH(CHP_check_original_data!$I38,'PROTRA_capacity-Original_Data'!$F$3:$F$1699,0))=0),"elec 0, heat not",
IF(AND(INDEX('PROTRA_capacity-Original_Data'!K$3:K$1699,MATCH(CHP_check_original_data!$I38,'PROTRA_capacity-Original_Data'!$F$3:$F$1699,0))&lt;&gt;0,INDEX('PROTRA_capacity-Original_Data'!K$3:K$1699,MATCH(CHP_check_original_data!$H38,'PROTRA_capacity-Original_Data'!$F$3:$F$1699,0))=0),"heat 0, elec not",
IF(AND(INDEX('PROTRA_capacity-Original_Data'!K$3:K$1699,MATCH(CHP_check_original_data!$I38,'PROTRA_capacity-Original_Data'!$F$3:$F$1699,0))=0,INDEX('PROTRA_capacity-Original_Data'!K$3:K$1699,MATCH(CHP_check_original_data!$H38,'PROTRA_capacity-Original_Data'!$F$3:$F$1699,0))=0),"",
INDEX('PROTRA_capacity-Original_Data'!K$3:K$1699,MATCH(CHP_check_original_data!$H38,'PROTRA_capacity-Original_Data'!$F$3:$F$1699,0))/INDEX('PROTRA_capacity-Original_Data'!K$3:K$1699,MATCH(CHP_check_original_data!$I38,'PROTRA_capacity-Original_Data'!$F$3:$F$1699,0))
)))</f>
        <v/>
      </c>
      <c r="O38" s="16" t="str">
        <f>IF(AND(INDEX('PROTRA_capacity-Original_Data'!L$3:L$1699,MATCH(CHP_check_original_data!$H38,'PROTRA_capacity-Original_Data'!$F$3:$F$1699,0))&lt;&gt;0,INDEX('PROTRA_capacity-Original_Data'!L$3:L$1699,MATCH(CHP_check_original_data!$I38,'PROTRA_capacity-Original_Data'!$F$3:$F$1699,0))=0),"elec 0, heat not",
IF(AND(INDEX('PROTRA_capacity-Original_Data'!L$3:L$1699,MATCH(CHP_check_original_data!$I38,'PROTRA_capacity-Original_Data'!$F$3:$F$1699,0))&lt;&gt;0,INDEX('PROTRA_capacity-Original_Data'!L$3:L$1699,MATCH(CHP_check_original_data!$H38,'PROTRA_capacity-Original_Data'!$F$3:$F$1699,0))=0),"heat 0, elec not",
IF(AND(INDEX('PROTRA_capacity-Original_Data'!L$3:L$1699,MATCH(CHP_check_original_data!$I38,'PROTRA_capacity-Original_Data'!$F$3:$F$1699,0))=0,INDEX('PROTRA_capacity-Original_Data'!L$3:L$1699,MATCH(CHP_check_original_data!$H38,'PROTRA_capacity-Original_Data'!$F$3:$F$1699,0))=0),"",
INDEX('PROTRA_capacity-Original_Data'!L$3:L$1699,MATCH(CHP_check_original_data!$H38,'PROTRA_capacity-Original_Data'!$F$3:$F$1699,0))/INDEX('PROTRA_capacity-Original_Data'!L$3:L$1699,MATCH(CHP_check_original_data!$I38,'PROTRA_capacity-Original_Data'!$F$3:$F$1699,0))
)))</f>
        <v/>
      </c>
      <c r="P38" s="16" t="str">
        <f>IF(AND(INDEX('PROTRA_capacity-Original_Data'!M$3:M$1699,MATCH(CHP_check_original_data!$H38,'PROTRA_capacity-Original_Data'!$F$3:$F$1699,0))&lt;&gt;0,INDEX('PROTRA_capacity-Original_Data'!M$3:M$1699,MATCH(CHP_check_original_data!$I38,'PROTRA_capacity-Original_Data'!$F$3:$F$1699,0))=0),"elec 0, heat not",
IF(AND(INDEX('PROTRA_capacity-Original_Data'!M$3:M$1699,MATCH(CHP_check_original_data!$I38,'PROTRA_capacity-Original_Data'!$F$3:$F$1699,0))&lt;&gt;0,INDEX('PROTRA_capacity-Original_Data'!M$3:M$1699,MATCH(CHP_check_original_data!$H38,'PROTRA_capacity-Original_Data'!$F$3:$F$1699,0))=0),"heat 0, elec not",
IF(AND(INDEX('PROTRA_capacity-Original_Data'!M$3:M$1699,MATCH(CHP_check_original_data!$I38,'PROTRA_capacity-Original_Data'!$F$3:$F$1699,0))=0,INDEX('PROTRA_capacity-Original_Data'!M$3:M$1699,MATCH(CHP_check_original_data!$H38,'PROTRA_capacity-Original_Data'!$F$3:$F$1699,0))=0),"",
INDEX('PROTRA_capacity-Original_Data'!M$3:M$1699,MATCH(CHP_check_original_data!$H38,'PROTRA_capacity-Original_Data'!$F$3:$F$1699,0))/INDEX('PROTRA_capacity-Original_Data'!M$3:M$1699,MATCH(CHP_check_original_data!$I38,'PROTRA_capacity-Original_Data'!$F$3:$F$1699,0))
)))</f>
        <v/>
      </c>
      <c r="Q38" s="16" t="str">
        <f>IF(AND(INDEX('PROTRA_capacity-Original_Data'!N$3:N$1699,MATCH(CHP_check_original_data!$H38,'PROTRA_capacity-Original_Data'!$F$3:$F$1699,0))&lt;&gt;0,INDEX('PROTRA_capacity-Original_Data'!N$3:N$1699,MATCH(CHP_check_original_data!$I38,'PROTRA_capacity-Original_Data'!$F$3:$F$1699,0))=0),"elec 0, heat not",
IF(AND(INDEX('PROTRA_capacity-Original_Data'!N$3:N$1699,MATCH(CHP_check_original_data!$I38,'PROTRA_capacity-Original_Data'!$F$3:$F$1699,0))&lt;&gt;0,INDEX('PROTRA_capacity-Original_Data'!N$3:N$1699,MATCH(CHP_check_original_data!$H38,'PROTRA_capacity-Original_Data'!$F$3:$F$1699,0))=0),"heat 0, elec not",
IF(AND(INDEX('PROTRA_capacity-Original_Data'!N$3:N$1699,MATCH(CHP_check_original_data!$I38,'PROTRA_capacity-Original_Data'!$F$3:$F$1699,0))=0,INDEX('PROTRA_capacity-Original_Data'!N$3:N$1699,MATCH(CHP_check_original_data!$H38,'PROTRA_capacity-Original_Data'!$F$3:$F$1699,0))=0),"",
INDEX('PROTRA_capacity-Original_Data'!N$3:N$1699,MATCH(CHP_check_original_data!$H38,'PROTRA_capacity-Original_Data'!$F$3:$F$1699,0))/INDEX('PROTRA_capacity-Original_Data'!N$3:N$1699,MATCH(CHP_check_original_data!$I38,'PROTRA_capacity-Original_Data'!$F$3:$F$1699,0))
)))</f>
        <v/>
      </c>
      <c r="R38" s="16" t="str">
        <f>IF(AND(INDEX('PROTRA_capacity-Original_Data'!O$3:O$1699,MATCH(CHP_check_original_data!$H38,'PROTRA_capacity-Original_Data'!$F$3:$F$1699,0))&lt;&gt;0,INDEX('PROTRA_capacity-Original_Data'!O$3:O$1699,MATCH(CHP_check_original_data!$I38,'PROTRA_capacity-Original_Data'!$F$3:$F$1699,0))=0),"elec 0, heat not",
IF(AND(INDEX('PROTRA_capacity-Original_Data'!O$3:O$1699,MATCH(CHP_check_original_data!$I38,'PROTRA_capacity-Original_Data'!$F$3:$F$1699,0))&lt;&gt;0,INDEX('PROTRA_capacity-Original_Data'!O$3:O$1699,MATCH(CHP_check_original_data!$H38,'PROTRA_capacity-Original_Data'!$F$3:$F$1699,0))=0),"heat 0, elec not",
IF(AND(INDEX('PROTRA_capacity-Original_Data'!O$3:O$1699,MATCH(CHP_check_original_data!$I38,'PROTRA_capacity-Original_Data'!$F$3:$F$1699,0))=0,INDEX('PROTRA_capacity-Original_Data'!O$3:O$1699,MATCH(CHP_check_original_data!$H38,'PROTRA_capacity-Original_Data'!$F$3:$F$1699,0))=0),"",
INDEX('PROTRA_capacity-Original_Data'!O$3:O$1699,MATCH(CHP_check_original_data!$H38,'PROTRA_capacity-Original_Data'!$F$3:$F$1699,0))/INDEX('PROTRA_capacity-Original_Data'!O$3:O$1699,MATCH(CHP_check_original_data!$I38,'PROTRA_capacity-Original_Data'!$F$3:$F$1699,0))
)))</f>
        <v/>
      </c>
      <c r="S38" s="16" t="str">
        <f>IF(AND(INDEX('PROTRA_capacity-Original_Data'!P$3:P$1699,MATCH(CHP_check_original_data!$H38,'PROTRA_capacity-Original_Data'!$F$3:$F$1699,0))&lt;&gt;0,INDEX('PROTRA_capacity-Original_Data'!P$3:P$1699,MATCH(CHP_check_original_data!$I38,'PROTRA_capacity-Original_Data'!$F$3:$F$1699,0))=0),"elec 0, heat not",
IF(AND(INDEX('PROTRA_capacity-Original_Data'!P$3:P$1699,MATCH(CHP_check_original_data!$I38,'PROTRA_capacity-Original_Data'!$F$3:$F$1699,0))&lt;&gt;0,INDEX('PROTRA_capacity-Original_Data'!P$3:P$1699,MATCH(CHP_check_original_data!$H38,'PROTRA_capacity-Original_Data'!$F$3:$F$1699,0))=0),"heat 0, elec not",
IF(AND(INDEX('PROTRA_capacity-Original_Data'!P$3:P$1699,MATCH(CHP_check_original_data!$I38,'PROTRA_capacity-Original_Data'!$F$3:$F$1699,0))=0,INDEX('PROTRA_capacity-Original_Data'!P$3:P$1699,MATCH(CHP_check_original_data!$H38,'PROTRA_capacity-Original_Data'!$F$3:$F$1699,0))=0),"",
INDEX('PROTRA_capacity-Original_Data'!P$3:P$1699,MATCH(CHP_check_original_data!$H38,'PROTRA_capacity-Original_Data'!$F$3:$F$1699,0))/INDEX('PROTRA_capacity-Original_Data'!P$3:P$1699,MATCH(CHP_check_original_data!$I38,'PROTRA_capacity-Original_Data'!$F$3:$F$1699,0))
)))</f>
        <v/>
      </c>
      <c r="T38" s="16" t="str">
        <f>IF(AND(INDEX('PROTRA_capacity-Original_Data'!Q$3:Q$1699,MATCH(CHP_check_original_data!$H38,'PROTRA_capacity-Original_Data'!$F$3:$F$1699,0))&lt;&gt;0,INDEX('PROTRA_capacity-Original_Data'!Q$3:Q$1699,MATCH(CHP_check_original_data!$I38,'PROTRA_capacity-Original_Data'!$F$3:$F$1699,0))=0),"elec 0, heat not",
IF(AND(INDEX('PROTRA_capacity-Original_Data'!Q$3:Q$1699,MATCH(CHP_check_original_data!$I38,'PROTRA_capacity-Original_Data'!$F$3:$F$1699,0))&lt;&gt;0,INDEX('PROTRA_capacity-Original_Data'!Q$3:Q$1699,MATCH(CHP_check_original_data!$H38,'PROTRA_capacity-Original_Data'!$F$3:$F$1699,0))=0),"heat 0, elec not",
IF(AND(INDEX('PROTRA_capacity-Original_Data'!Q$3:Q$1699,MATCH(CHP_check_original_data!$I38,'PROTRA_capacity-Original_Data'!$F$3:$F$1699,0))=0,INDEX('PROTRA_capacity-Original_Data'!Q$3:Q$1699,MATCH(CHP_check_original_data!$H38,'PROTRA_capacity-Original_Data'!$F$3:$F$1699,0))=0),"",
INDEX('PROTRA_capacity-Original_Data'!Q$3:Q$1699,MATCH(CHP_check_original_data!$H38,'PROTRA_capacity-Original_Data'!$F$3:$F$1699,0))/INDEX('PROTRA_capacity-Original_Data'!Q$3:Q$1699,MATCH(CHP_check_original_data!$I38,'PROTRA_capacity-Original_Data'!$F$3:$F$1699,0))
)))</f>
        <v/>
      </c>
      <c r="U38" s="16" t="str">
        <f>IF(AND(INDEX('PROTRA_capacity-Original_Data'!R$3:R$1699,MATCH(CHP_check_original_data!$H38,'PROTRA_capacity-Original_Data'!$F$3:$F$1699,0))&lt;&gt;0,INDEX('PROTRA_capacity-Original_Data'!R$3:R$1699,MATCH(CHP_check_original_data!$I38,'PROTRA_capacity-Original_Data'!$F$3:$F$1699,0))=0),"elec 0, heat not",
IF(AND(INDEX('PROTRA_capacity-Original_Data'!R$3:R$1699,MATCH(CHP_check_original_data!$I38,'PROTRA_capacity-Original_Data'!$F$3:$F$1699,0))&lt;&gt;0,INDEX('PROTRA_capacity-Original_Data'!R$3:R$1699,MATCH(CHP_check_original_data!$H38,'PROTRA_capacity-Original_Data'!$F$3:$F$1699,0))=0),"heat 0, elec not",
IF(AND(INDEX('PROTRA_capacity-Original_Data'!R$3:R$1699,MATCH(CHP_check_original_data!$I38,'PROTRA_capacity-Original_Data'!$F$3:$F$1699,0))=0,INDEX('PROTRA_capacity-Original_Data'!R$3:R$1699,MATCH(CHP_check_original_data!$H38,'PROTRA_capacity-Original_Data'!$F$3:$F$1699,0))=0),"",
INDEX('PROTRA_capacity-Original_Data'!R$3:R$1699,MATCH(CHP_check_original_data!$H38,'PROTRA_capacity-Original_Data'!$F$3:$F$1699,0))/INDEX('PROTRA_capacity-Original_Data'!R$3:R$1699,MATCH(CHP_check_original_data!$I38,'PROTRA_capacity-Original_Data'!$F$3:$F$1699,0))
)))</f>
        <v/>
      </c>
      <c r="V38" s="16" t="str">
        <f>IF(AND(INDEX('PROTRA_capacity-Original_Data'!S$3:S$1699,MATCH(CHP_check_original_data!$H38,'PROTRA_capacity-Original_Data'!$F$3:$F$1699,0))&lt;&gt;0,INDEX('PROTRA_capacity-Original_Data'!S$3:S$1699,MATCH(CHP_check_original_data!$I38,'PROTRA_capacity-Original_Data'!$F$3:$F$1699,0))=0),"elec 0, heat not",
IF(AND(INDEX('PROTRA_capacity-Original_Data'!S$3:S$1699,MATCH(CHP_check_original_data!$I38,'PROTRA_capacity-Original_Data'!$F$3:$F$1699,0))&lt;&gt;0,INDEX('PROTRA_capacity-Original_Data'!S$3:S$1699,MATCH(CHP_check_original_data!$H38,'PROTRA_capacity-Original_Data'!$F$3:$F$1699,0))=0),"heat 0, elec not",
IF(AND(INDEX('PROTRA_capacity-Original_Data'!S$3:S$1699,MATCH(CHP_check_original_data!$I38,'PROTRA_capacity-Original_Data'!$F$3:$F$1699,0))=0,INDEX('PROTRA_capacity-Original_Data'!S$3:S$1699,MATCH(CHP_check_original_data!$H38,'PROTRA_capacity-Original_Data'!$F$3:$F$1699,0))=0),"",
INDEX('PROTRA_capacity-Original_Data'!S$3:S$1699,MATCH(CHP_check_original_data!$H38,'PROTRA_capacity-Original_Data'!$F$3:$F$1699,0))/INDEX('PROTRA_capacity-Original_Data'!S$3:S$1699,MATCH(CHP_check_original_data!$I38,'PROTRA_capacity-Original_Data'!$F$3:$F$1699,0))
)))</f>
        <v/>
      </c>
      <c r="W38" s="16" t="str">
        <f>IF(AND(INDEX('PROTRA_capacity-Original_Data'!T$3:T$1699,MATCH(CHP_check_original_data!$H38,'PROTRA_capacity-Original_Data'!$F$3:$F$1699,0))&lt;&gt;0,INDEX('PROTRA_capacity-Original_Data'!T$3:T$1699,MATCH(CHP_check_original_data!$I38,'PROTRA_capacity-Original_Data'!$F$3:$F$1699,0))=0),"elec 0, heat not",
IF(AND(INDEX('PROTRA_capacity-Original_Data'!T$3:T$1699,MATCH(CHP_check_original_data!$I38,'PROTRA_capacity-Original_Data'!$F$3:$F$1699,0))&lt;&gt;0,INDEX('PROTRA_capacity-Original_Data'!T$3:T$1699,MATCH(CHP_check_original_data!$H38,'PROTRA_capacity-Original_Data'!$F$3:$F$1699,0))=0),"heat 0, elec not",
IF(AND(INDEX('PROTRA_capacity-Original_Data'!T$3:T$1699,MATCH(CHP_check_original_data!$I38,'PROTRA_capacity-Original_Data'!$F$3:$F$1699,0))=0,INDEX('PROTRA_capacity-Original_Data'!T$3:T$1699,MATCH(CHP_check_original_data!$H38,'PROTRA_capacity-Original_Data'!$F$3:$F$1699,0))=0),"",
INDEX('PROTRA_capacity-Original_Data'!T$3:T$1699,MATCH(CHP_check_original_data!$H38,'PROTRA_capacity-Original_Data'!$F$3:$F$1699,0))/INDEX('PROTRA_capacity-Original_Data'!T$3:T$1699,MATCH(CHP_check_original_data!$I38,'PROTRA_capacity-Original_Data'!$F$3:$F$1699,0))
)))</f>
        <v/>
      </c>
      <c r="X38" s="16" t="str">
        <f>IF(AND(INDEX('PROTRA_capacity-Original_Data'!U$3:U$1699,MATCH(CHP_check_original_data!$H38,'PROTRA_capacity-Original_Data'!$F$3:$F$1699,0))&lt;&gt;0,INDEX('PROTRA_capacity-Original_Data'!U$3:U$1699,MATCH(CHP_check_original_data!$I38,'PROTRA_capacity-Original_Data'!$F$3:$F$1699,0))=0),"elec 0, heat not",
IF(AND(INDEX('PROTRA_capacity-Original_Data'!U$3:U$1699,MATCH(CHP_check_original_data!$I38,'PROTRA_capacity-Original_Data'!$F$3:$F$1699,0))&lt;&gt;0,INDEX('PROTRA_capacity-Original_Data'!U$3:U$1699,MATCH(CHP_check_original_data!$H38,'PROTRA_capacity-Original_Data'!$F$3:$F$1699,0))=0),"heat 0, elec not",
IF(AND(INDEX('PROTRA_capacity-Original_Data'!U$3:U$1699,MATCH(CHP_check_original_data!$I38,'PROTRA_capacity-Original_Data'!$F$3:$F$1699,0))=0,INDEX('PROTRA_capacity-Original_Data'!U$3:U$1699,MATCH(CHP_check_original_data!$H38,'PROTRA_capacity-Original_Data'!$F$3:$F$1699,0))=0),"",
INDEX('PROTRA_capacity-Original_Data'!U$3:U$1699,MATCH(CHP_check_original_data!$H38,'PROTRA_capacity-Original_Data'!$F$3:$F$1699,0))/INDEX('PROTRA_capacity-Original_Data'!U$3:U$1699,MATCH(CHP_check_original_data!$I38,'PROTRA_capacity-Original_Data'!$F$3:$F$1699,0))
)))</f>
        <v/>
      </c>
      <c r="Y38" s="16" t="str">
        <f>IF(AND(INDEX('PROTRA_capacity-Original_Data'!V$3:V$1699,MATCH(CHP_check_original_data!$H38,'PROTRA_capacity-Original_Data'!$F$3:$F$1699,0))&lt;&gt;0,INDEX('PROTRA_capacity-Original_Data'!V$3:V$1699,MATCH(CHP_check_original_data!$I38,'PROTRA_capacity-Original_Data'!$F$3:$F$1699,0))=0),"elec 0, heat not",
IF(AND(INDEX('PROTRA_capacity-Original_Data'!V$3:V$1699,MATCH(CHP_check_original_data!$I38,'PROTRA_capacity-Original_Data'!$F$3:$F$1699,0))&lt;&gt;0,INDEX('PROTRA_capacity-Original_Data'!V$3:V$1699,MATCH(CHP_check_original_data!$H38,'PROTRA_capacity-Original_Data'!$F$3:$F$1699,0))=0),"heat 0, elec not",
IF(AND(INDEX('PROTRA_capacity-Original_Data'!V$3:V$1699,MATCH(CHP_check_original_data!$I38,'PROTRA_capacity-Original_Data'!$F$3:$F$1699,0))=0,INDEX('PROTRA_capacity-Original_Data'!V$3:V$1699,MATCH(CHP_check_original_data!$H38,'PROTRA_capacity-Original_Data'!$F$3:$F$1699,0))=0),"",
INDEX('PROTRA_capacity-Original_Data'!V$3:V$1699,MATCH(CHP_check_original_data!$H38,'PROTRA_capacity-Original_Data'!$F$3:$F$1699,0))/INDEX('PROTRA_capacity-Original_Data'!V$3:V$1699,MATCH(CHP_check_original_data!$I38,'PROTRA_capacity-Original_Data'!$F$3:$F$1699,0))
)))</f>
        <v/>
      </c>
    </row>
    <row r="39" spans="1:25" x14ac:dyDescent="0.35">
      <c r="A39" t="s">
        <v>73</v>
      </c>
      <c r="B39" t="s">
        <v>41</v>
      </c>
      <c r="C39" t="str">
        <f t="shared" si="0"/>
        <v>INDIA_TO_heat</v>
      </c>
      <c r="D39" t="str">
        <f t="shared" si="1"/>
        <v>PROTRA_CHP_HP_I</v>
      </c>
      <c r="E39" t="s">
        <v>6</v>
      </c>
      <c r="F39" t="str">
        <f t="shared" si="2"/>
        <v>CHP</v>
      </c>
      <c r="G39" t="str">
        <f t="shared" si="3"/>
        <v>CCS</v>
      </c>
      <c r="H39" t="str">
        <f t="shared" si="4"/>
        <v>INDIATO_heatPROTRA_CHP_solid_fossil_CCS</v>
      </c>
      <c r="I39" t="str">
        <f t="shared" si="5"/>
        <v>INDIATO_elecPROTRA_CHP_solid_fossil_CCS</v>
      </c>
      <c r="J39" s="16" t="str">
        <f>IF(AND(INDEX('PROTRA_capacity-Original_Data'!G$3:G$1699,MATCH(CHP_check_original_data!$H39,'PROTRA_capacity-Original_Data'!$F$3:$F$1699,0))&lt;&gt;0,INDEX('PROTRA_capacity-Original_Data'!G$3:G$1699,MATCH(CHP_check_original_data!$I39,'PROTRA_capacity-Original_Data'!$F$3:$F$1699,0))=0),"elec 0, heat not",
IF(AND(INDEX('PROTRA_capacity-Original_Data'!G$3:G$1699,MATCH(CHP_check_original_data!$I39,'PROTRA_capacity-Original_Data'!$F$3:$F$1699,0))&lt;&gt;0,INDEX('PROTRA_capacity-Original_Data'!G$3:G$1699,MATCH(CHP_check_original_data!$H39,'PROTRA_capacity-Original_Data'!$F$3:$F$1699,0))=0),"heat 0, elec not",
IF(AND(INDEX('PROTRA_capacity-Original_Data'!G$3:G$1699,MATCH(CHP_check_original_data!$I39,'PROTRA_capacity-Original_Data'!$F$3:$F$1699,0))=0,INDEX('PROTRA_capacity-Original_Data'!G$3:G$1699,MATCH(CHP_check_original_data!$H39,'PROTRA_capacity-Original_Data'!$F$3:$F$1699,0))=0),"",
INDEX('PROTRA_capacity-Original_Data'!G$3:G$1699,MATCH(CHP_check_original_data!$H39,'PROTRA_capacity-Original_Data'!$F$3:$F$1699,0))/INDEX('PROTRA_capacity-Original_Data'!G$3:G$1699,MATCH(CHP_check_original_data!$I39,'PROTRA_capacity-Original_Data'!$F$3:$F$1699,0))
)))</f>
        <v/>
      </c>
      <c r="K39" s="16" t="str">
        <f>IF(AND(INDEX('PROTRA_capacity-Original_Data'!H$3:H$1699,MATCH(CHP_check_original_data!$H39,'PROTRA_capacity-Original_Data'!$F$3:$F$1699,0))&lt;&gt;0,INDEX('PROTRA_capacity-Original_Data'!H$3:H$1699,MATCH(CHP_check_original_data!$I39,'PROTRA_capacity-Original_Data'!$F$3:$F$1699,0))=0),"elec 0, heat not",
IF(AND(INDEX('PROTRA_capacity-Original_Data'!H$3:H$1699,MATCH(CHP_check_original_data!$I39,'PROTRA_capacity-Original_Data'!$F$3:$F$1699,0))&lt;&gt;0,INDEX('PROTRA_capacity-Original_Data'!H$3:H$1699,MATCH(CHP_check_original_data!$H39,'PROTRA_capacity-Original_Data'!$F$3:$F$1699,0))=0),"heat 0, elec not",
IF(AND(INDEX('PROTRA_capacity-Original_Data'!H$3:H$1699,MATCH(CHP_check_original_data!$I39,'PROTRA_capacity-Original_Data'!$F$3:$F$1699,0))=0,INDEX('PROTRA_capacity-Original_Data'!H$3:H$1699,MATCH(CHP_check_original_data!$H39,'PROTRA_capacity-Original_Data'!$F$3:$F$1699,0))=0),"",
INDEX('PROTRA_capacity-Original_Data'!H$3:H$1699,MATCH(CHP_check_original_data!$H39,'PROTRA_capacity-Original_Data'!$F$3:$F$1699,0))/INDEX('PROTRA_capacity-Original_Data'!H$3:H$1699,MATCH(CHP_check_original_data!$I39,'PROTRA_capacity-Original_Data'!$F$3:$F$1699,0))
)))</f>
        <v/>
      </c>
      <c r="L39" s="16" t="str">
        <f>IF(AND(INDEX('PROTRA_capacity-Original_Data'!I$3:I$1699,MATCH(CHP_check_original_data!$H39,'PROTRA_capacity-Original_Data'!$F$3:$F$1699,0))&lt;&gt;0,INDEX('PROTRA_capacity-Original_Data'!I$3:I$1699,MATCH(CHP_check_original_data!$I39,'PROTRA_capacity-Original_Data'!$F$3:$F$1699,0))=0),"elec 0, heat not",
IF(AND(INDEX('PROTRA_capacity-Original_Data'!I$3:I$1699,MATCH(CHP_check_original_data!$I39,'PROTRA_capacity-Original_Data'!$F$3:$F$1699,0))&lt;&gt;0,INDEX('PROTRA_capacity-Original_Data'!I$3:I$1699,MATCH(CHP_check_original_data!$H39,'PROTRA_capacity-Original_Data'!$F$3:$F$1699,0))=0),"heat 0, elec not",
IF(AND(INDEX('PROTRA_capacity-Original_Data'!I$3:I$1699,MATCH(CHP_check_original_data!$I39,'PROTRA_capacity-Original_Data'!$F$3:$F$1699,0))=0,INDEX('PROTRA_capacity-Original_Data'!I$3:I$1699,MATCH(CHP_check_original_data!$H39,'PROTRA_capacity-Original_Data'!$F$3:$F$1699,0))=0),"",
INDEX('PROTRA_capacity-Original_Data'!I$3:I$1699,MATCH(CHP_check_original_data!$H39,'PROTRA_capacity-Original_Data'!$F$3:$F$1699,0))/INDEX('PROTRA_capacity-Original_Data'!I$3:I$1699,MATCH(CHP_check_original_data!$I39,'PROTRA_capacity-Original_Data'!$F$3:$F$1699,0))
)))</f>
        <v/>
      </c>
      <c r="M39" s="16" t="str">
        <f>IF(AND(INDEX('PROTRA_capacity-Original_Data'!J$3:J$1699,MATCH(CHP_check_original_data!$H39,'PROTRA_capacity-Original_Data'!$F$3:$F$1699,0))&lt;&gt;0,INDEX('PROTRA_capacity-Original_Data'!J$3:J$1699,MATCH(CHP_check_original_data!$I39,'PROTRA_capacity-Original_Data'!$F$3:$F$1699,0))=0),"elec 0, heat not",
IF(AND(INDEX('PROTRA_capacity-Original_Data'!J$3:J$1699,MATCH(CHP_check_original_data!$I39,'PROTRA_capacity-Original_Data'!$F$3:$F$1699,0))&lt;&gt;0,INDEX('PROTRA_capacity-Original_Data'!J$3:J$1699,MATCH(CHP_check_original_data!$H39,'PROTRA_capacity-Original_Data'!$F$3:$F$1699,0))=0),"heat 0, elec not",
IF(AND(INDEX('PROTRA_capacity-Original_Data'!J$3:J$1699,MATCH(CHP_check_original_data!$I39,'PROTRA_capacity-Original_Data'!$F$3:$F$1699,0))=0,INDEX('PROTRA_capacity-Original_Data'!J$3:J$1699,MATCH(CHP_check_original_data!$H39,'PROTRA_capacity-Original_Data'!$F$3:$F$1699,0))=0),"",
INDEX('PROTRA_capacity-Original_Data'!J$3:J$1699,MATCH(CHP_check_original_data!$H39,'PROTRA_capacity-Original_Data'!$F$3:$F$1699,0))/INDEX('PROTRA_capacity-Original_Data'!J$3:J$1699,MATCH(CHP_check_original_data!$I39,'PROTRA_capacity-Original_Data'!$F$3:$F$1699,0))
)))</f>
        <v/>
      </c>
      <c r="N39" s="16" t="str">
        <f>IF(AND(INDEX('PROTRA_capacity-Original_Data'!K$3:K$1699,MATCH(CHP_check_original_data!$H39,'PROTRA_capacity-Original_Data'!$F$3:$F$1699,0))&lt;&gt;0,INDEX('PROTRA_capacity-Original_Data'!K$3:K$1699,MATCH(CHP_check_original_data!$I39,'PROTRA_capacity-Original_Data'!$F$3:$F$1699,0))=0),"elec 0, heat not",
IF(AND(INDEX('PROTRA_capacity-Original_Data'!K$3:K$1699,MATCH(CHP_check_original_data!$I39,'PROTRA_capacity-Original_Data'!$F$3:$F$1699,0))&lt;&gt;0,INDEX('PROTRA_capacity-Original_Data'!K$3:K$1699,MATCH(CHP_check_original_data!$H39,'PROTRA_capacity-Original_Data'!$F$3:$F$1699,0))=0),"heat 0, elec not",
IF(AND(INDEX('PROTRA_capacity-Original_Data'!K$3:K$1699,MATCH(CHP_check_original_data!$I39,'PROTRA_capacity-Original_Data'!$F$3:$F$1699,0))=0,INDEX('PROTRA_capacity-Original_Data'!K$3:K$1699,MATCH(CHP_check_original_data!$H39,'PROTRA_capacity-Original_Data'!$F$3:$F$1699,0))=0),"",
INDEX('PROTRA_capacity-Original_Data'!K$3:K$1699,MATCH(CHP_check_original_data!$H39,'PROTRA_capacity-Original_Data'!$F$3:$F$1699,0))/INDEX('PROTRA_capacity-Original_Data'!K$3:K$1699,MATCH(CHP_check_original_data!$I39,'PROTRA_capacity-Original_Data'!$F$3:$F$1699,0))
)))</f>
        <v/>
      </c>
      <c r="O39" s="16" t="str">
        <f>IF(AND(INDEX('PROTRA_capacity-Original_Data'!L$3:L$1699,MATCH(CHP_check_original_data!$H39,'PROTRA_capacity-Original_Data'!$F$3:$F$1699,0))&lt;&gt;0,INDEX('PROTRA_capacity-Original_Data'!L$3:L$1699,MATCH(CHP_check_original_data!$I39,'PROTRA_capacity-Original_Data'!$F$3:$F$1699,0))=0),"elec 0, heat not",
IF(AND(INDEX('PROTRA_capacity-Original_Data'!L$3:L$1699,MATCH(CHP_check_original_data!$I39,'PROTRA_capacity-Original_Data'!$F$3:$F$1699,0))&lt;&gt;0,INDEX('PROTRA_capacity-Original_Data'!L$3:L$1699,MATCH(CHP_check_original_data!$H39,'PROTRA_capacity-Original_Data'!$F$3:$F$1699,0))=0),"heat 0, elec not",
IF(AND(INDEX('PROTRA_capacity-Original_Data'!L$3:L$1699,MATCH(CHP_check_original_data!$I39,'PROTRA_capacity-Original_Data'!$F$3:$F$1699,0))=0,INDEX('PROTRA_capacity-Original_Data'!L$3:L$1699,MATCH(CHP_check_original_data!$H39,'PROTRA_capacity-Original_Data'!$F$3:$F$1699,0))=0),"",
INDEX('PROTRA_capacity-Original_Data'!L$3:L$1699,MATCH(CHP_check_original_data!$H39,'PROTRA_capacity-Original_Data'!$F$3:$F$1699,0))/INDEX('PROTRA_capacity-Original_Data'!L$3:L$1699,MATCH(CHP_check_original_data!$I39,'PROTRA_capacity-Original_Data'!$F$3:$F$1699,0))
)))</f>
        <v/>
      </c>
      <c r="P39" s="16" t="str">
        <f>IF(AND(INDEX('PROTRA_capacity-Original_Data'!M$3:M$1699,MATCH(CHP_check_original_data!$H39,'PROTRA_capacity-Original_Data'!$F$3:$F$1699,0))&lt;&gt;0,INDEX('PROTRA_capacity-Original_Data'!M$3:M$1699,MATCH(CHP_check_original_data!$I39,'PROTRA_capacity-Original_Data'!$F$3:$F$1699,0))=0),"elec 0, heat not",
IF(AND(INDEX('PROTRA_capacity-Original_Data'!M$3:M$1699,MATCH(CHP_check_original_data!$I39,'PROTRA_capacity-Original_Data'!$F$3:$F$1699,0))&lt;&gt;0,INDEX('PROTRA_capacity-Original_Data'!M$3:M$1699,MATCH(CHP_check_original_data!$H39,'PROTRA_capacity-Original_Data'!$F$3:$F$1699,0))=0),"heat 0, elec not",
IF(AND(INDEX('PROTRA_capacity-Original_Data'!M$3:M$1699,MATCH(CHP_check_original_data!$I39,'PROTRA_capacity-Original_Data'!$F$3:$F$1699,0))=0,INDEX('PROTRA_capacity-Original_Data'!M$3:M$1699,MATCH(CHP_check_original_data!$H39,'PROTRA_capacity-Original_Data'!$F$3:$F$1699,0))=0),"",
INDEX('PROTRA_capacity-Original_Data'!M$3:M$1699,MATCH(CHP_check_original_data!$H39,'PROTRA_capacity-Original_Data'!$F$3:$F$1699,0))/INDEX('PROTRA_capacity-Original_Data'!M$3:M$1699,MATCH(CHP_check_original_data!$I39,'PROTRA_capacity-Original_Data'!$F$3:$F$1699,0))
)))</f>
        <v/>
      </c>
      <c r="Q39" s="16" t="str">
        <f>IF(AND(INDEX('PROTRA_capacity-Original_Data'!N$3:N$1699,MATCH(CHP_check_original_data!$H39,'PROTRA_capacity-Original_Data'!$F$3:$F$1699,0))&lt;&gt;0,INDEX('PROTRA_capacity-Original_Data'!N$3:N$1699,MATCH(CHP_check_original_data!$I39,'PROTRA_capacity-Original_Data'!$F$3:$F$1699,0))=0),"elec 0, heat not",
IF(AND(INDEX('PROTRA_capacity-Original_Data'!N$3:N$1699,MATCH(CHP_check_original_data!$I39,'PROTRA_capacity-Original_Data'!$F$3:$F$1699,0))&lt;&gt;0,INDEX('PROTRA_capacity-Original_Data'!N$3:N$1699,MATCH(CHP_check_original_data!$H39,'PROTRA_capacity-Original_Data'!$F$3:$F$1699,0))=0),"heat 0, elec not",
IF(AND(INDEX('PROTRA_capacity-Original_Data'!N$3:N$1699,MATCH(CHP_check_original_data!$I39,'PROTRA_capacity-Original_Data'!$F$3:$F$1699,0))=0,INDEX('PROTRA_capacity-Original_Data'!N$3:N$1699,MATCH(CHP_check_original_data!$H39,'PROTRA_capacity-Original_Data'!$F$3:$F$1699,0))=0),"",
INDEX('PROTRA_capacity-Original_Data'!N$3:N$1699,MATCH(CHP_check_original_data!$H39,'PROTRA_capacity-Original_Data'!$F$3:$F$1699,0))/INDEX('PROTRA_capacity-Original_Data'!N$3:N$1699,MATCH(CHP_check_original_data!$I39,'PROTRA_capacity-Original_Data'!$F$3:$F$1699,0))
)))</f>
        <v/>
      </c>
      <c r="R39" s="16" t="str">
        <f>IF(AND(INDEX('PROTRA_capacity-Original_Data'!O$3:O$1699,MATCH(CHP_check_original_data!$H39,'PROTRA_capacity-Original_Data'!$F$3:$F$1699,0))&lt;&gt;0,INDEX('PROTRA_capacity-Original_Data'!O$3:O$1699,MATCH(CHP_check_original_data!$I39,'PROTRA_capacity-Original_Data'!$F$3:$F$1699,0))=0),"elec 0, heat not",
IF(AND(INDEX('PROTRA_capacity-Original_Data'!O$3:O$1699,MATCH(CHP_check_original_data!$I39,'PROTRA_capacity-Original_Data'!$F$3:$F$1699,0))&lt;&gt;0,INDEX('PROTRA_capacity-Original_Data'!O$3:O$1699,MATCH(CHP_check_original_data!$H39,'PROTRA_capacity-Original_Data'!$F$3:$F$1699,0))=0),"heat 0, elec not",
IF(AND(INDEX('PROTRA_capacity-Original_Data'!O$3:O$1699,MATCH(CHP_check_original_data!$I39,'PROTRA_capacity-Original_Data'!$F$3:$F$1699,0))=0,INDEX('PROTRA_capacity-Original_Data'!O$3:O$1699,MATCH(CHP_check_original_data!$H39,'PROTRA_capacity-Original_Data'!$F$3:$F$1699,0))=0),"",
INDEX('PROTRA_capacity-Original_Data'!O$3:O$1699,MATCH(CHP_check_original_data!$H39,'PROTRA_capacity-Original_Data'!$F$3:$F$1699,0))/INDEX('PROTRA_capacity-Original_Data'!O$3:O$1699,MATCH(CHP_check_original_data!$I39,'PROTRA_capacity-Original_Data'!$F$3:$F$1699,0))
)))</f>
        <v/>
      </c>
      <c r="S39" s="16" t="str">
        <f>IF(AND(INDEX('PROTRA_capacity-Original_Data'!P$3:P$1699,MATCH(CHP_check_original_data!$H39,'PROTRA_capacity-Original_Data'!$F$3:$F$1699,0))&lt;&gt;0,INDEX('PROTRA_capacity-Original_Data'!P$3:P$1699,MATCH(CHP_check_original_data!$I39,'PROTRA_capacity-Original_Data'!$F$3:$F$1699,0))=0),"elec 0, heat not",
IF(AND(INDEX('PROTRA_capacity-Original_Data'!P$3:P$1699,MATCH(CHP_check_original_data!$I39,'PROTRA_capacity-Original_Data'!$F$3:$F$1699,0))&lt;&gt;0,INDEX('PROTRA_capacity-Original_Data'!P$3:P$1699,MATCH(CHP_check_original_data!$H39,'PROTRA_capacity-Original_Data'!$F$3:$F$1699,0))=0),"heat 0, elec not",
IF(AND(INDEX('PROTRA_capacity-Original_Data'!P$3:P$1699,MATCH(CHP_check_original_data!$I39,'PROTRA_capacity-Original_Data'!$F$3:$F$1699,0))=0,INDEX('PROTRA_capacity-Original_Data'!P$3:P$1699,MATCH(CHP_check_original_data!$H39,'PROTRA_capacity-Original_Data'!$F$3:$F$1699,0))=0),"",
INDEX('PROTRA_capacity-Original_Data'!P$3:P$1699,MATCH(CHP_check_original_data!$H39,'PROTRA_capacity-Original_Data'!$F$3:$F$1699,0))/INDEX('PROTRA_capacity-Original_Data'!P$3:P$1699,MATCH(CHP_check_original_data!$I39,'PROTRA_capacity-Original_Data'!$F$3:$F$1699,0))
)))</f>
        <v/>
      </c>
      <c r="T39" s="16" t="str">
        <f>IF(AND(INDEX('PROTRA_capacity-Original_Data'!Q$3:Q$1699,MATCH(CHP_check_original_data!$H39,'PROTRA_capacity-Original_Data'!$F$3:$F$1699,0))&lt;&gt;0,INDEX('PROTRA_capacity-Original_Data'!Q$3:Q$1699,MATCH(CHP_check_original_data!$I39,'PROTRA_capacity-Original_Data'!$F$3:$F$1699,0))=0),"elec 0, heat not",
IF(AND(INDEX('PROTRA_capacity-Original_Data'!Q$3:Q$1699,MATCH(CHP_check_original_data!$I39,'PROTRA_capacity-Original_Data'!$F$3:$F$1699,0))&lt;&gt;0,INDEX('PROTRA_capacity-Original_Data'!Q$3:Q$1699,MATCH(CHP_check_original_data!$H39,'PROTRA_capacity-Original_Data'!$F$3:$F$1699,0))=0),"heat 0, elec not",
IF(AND(INDEX('PROTRA_capacity-Original_Data'!Q$3:Q$1699,MATCH(CHP_check_original_data!$I39,'PROTRA_capacity-Original_Data'!$F$3:$F$1699,0))=0,INDEX('PROTRA_capacity-Original_Data'!Q$3:Q$1699,MATCH(CHP_check_original_data!$H39,'PROTRA_capacity-Original_Data'!$F$3:$F$1699,0))=0),"",
INDEX('PROTRA_capacity-Original_Data'!Q$3:Q$1699,MATCH(CHP_check_original_data!$H39,'PROTRA_capacity-Original_Data'!$F$3:$F$1699,0))/INDEX('PROTRA_capacity-Original_Data'!Q$3:Q$1699,MATCH(CHP_check_original_data!$I39,'PROTRA_capacity-Original_Data'!$F$3:$F$1699,0))
)))</f>
        <v/>
      </c>
      <c r="U39" s="16" t="str">
        <f>IF(AND(INDEX('PROTRA_capacity-Original_Data'!R$3:R$1699,MATCH(CHP_check_original_data!$H39,'PROTRA_capacity-Original_Data'!$F$3:$F$1699,0))&lt;&gt;0,INDEX('PROTRA_capacity-Original_Data'!R$3:R$1699,MATCH(CHP_check_original_data!$I39,'PROTRA_capacity-Original_Data'!$F$3:$F$1699,0))=0),"elec 0, heat not",
IF(AND(INDEX('PROTRA_capacity-Original_Data'!R$3:R$1699,MATCH(CHP_check_original_data!$I39,'PROTRA_capacity-Original_Data'!$F$3:$F$1699,0))&lt;&gt;0,INDEX('PROTRA_capacity-Original_Data'!R$3:R$1699,MATCH(CHP_check_original_data!$H39,'PROTRA_capacity-Original_Data'!$F$3:$F$1699,0))=0),"heat 0, elec not",
IF(AND(INDEX('PROTRA_capacity-Original_Data'!R$3:R$1699,MATCH(CHP_check_original_data!$I39,'PROTRA_capacity-Original_Data'!$F$3:$F$1699,0))=0,INDEX('PROTRA_capacity-Original_Data'!R$3:R$1699,MATCH(CHP_check_original_data!$H39,'PROTRA_capacity-Original_Data'!$F$3:$F$1699,0))=0),"",
INDEX('PROTRA_capacity-Original_Data'!R$3:R$1699,MATCH(CHP_check_original_data!$H39,'PROTRA_capacity-Original_Data'!$F$3:$F$1699,0))/INDEX('PROTRA_capacity-Original_Data'!R$3:R$1699,MATCH(CHP_check_original_data!$I39,'PROTRA_capacity-Original_Data'!$F$3:$F$1699,0))
)))</f>
        <v/>
      </c>
      <c r="V39" s="16" t="str">
        <f>IF(AND(INDEX('PROTRA_capacity-Original_Data'!S$3:S$1699,MATCH(CHP_check_original_data!$H39,'PROTRA_capacity-Original_Data'!$F$3:$F$1699,0))&lt;&gt;0,INDEX('PROTRA_capacity-Original_Data'!S$3:S$1699,MATCH(CHP_check_original_data!$I39,'PROTRA_capacity-Original_Data'!$F$3:$F$1699,0))=0),"elec 0, heat not",
IF(AND(INDEX('PROTRA_capacity-Original_Data'!S$3:S$1699,MATCH(CHP_check_original_data!$I39,'PROTRA_capacity-Original_Data'!$F$3:$F$1699,0))&lt;&gt;0,INDEX('PROTRA_capacity-Original_Data'!S$3:S$1699,MATCH(CHP_check_original_data!$H39,'PROTRA_capacity-Original_Data'!$F$3:$F$1699,0))=0),"heat 0, elec not",
IF(AND(INDEX('PROTRA_capacity-Original_Data'!S$3:S$1699,MATCH(CHP_check_original_data!$I39,'PROTRA_capacity-Original_Data'!$F$3:$F$1699,0))=0,INDEX('PROTRA_capacity-Original_Data'!S$3:S$1699,MATCH(CHP_check_original_data!$H39,'PROTRA_capacity-Original_Data'!$F$3:$F$1699,0))=0),"",
INDEX('PROTRA_capacity-Original_Data'!S$3:S$1699,MATCH(CHP_check_original_data!$H39,'PROTRA_capacity-Original_Data'!$F$3:$F$1699,0))/INDEX('PROTRA_capacity-Original_Data'!S$3:S$1699,MATCH(CHP_check_original_data!$I39,'PROTRA_capacity-Original_Data'!$F$3:$F$1699,0))
)))</f>
        <v/>
      </c>
      <c r="W39" s="16" t="str">
        <f>IF(AND(INDEX('PROTRA_capacity-Original_Data'!T$3:T$1699,MATCH(CHP_check_original_data!$H39,'PROTRA_capacity-Original_Data'!$F$3:$F$1699,0))&lt;&gt;0,INDEX('PROTRA_capacity-Original_Data'!T$3:T$1699,MATCH(CHP_check_original_data!$I39,'PROTRA_capacity-Original_Data'!$F$3:$F$1699,0))=0),"elec 0, heat not",
IF(AND(INDEX('PROTRA_capacity-Original_Data'!T$3:T$1699,MATCH(CHP_check_original_data!$I39,'PROTRA_capacity-Original_Data'!$F$3:$F$1699,0))&lt;&gt;0,INDEX('PROTRA_capacity-Original_Data'!T$3:T$1699,MATCH(CHP_check_original_data!$H39,'PROTRA_capacity-Original_Data'!$F$3:$F$1699,0))=0),"heat 0, elec not",
IF(AND(INDEX('PROTRA_capacity-Original_Data'!T$3:T$1699,MATCH(CHP_check_original_data!$I39,'PROTRA_capacity-Original_Data'!$F$3:$F$1699,0))=0,INDEX('PROTRA_capacity-Original_Data'!T$3:T$1699,MATCH(CHP_check_original_data!$H39,'PROTRA_capacity-Original_Data'!$F$3:$F$1699,0))=0),"",
INDEX('PROTRA_capacity-Original_Data'!T$3:T$1699,MATCH(CHP_check_original_data!$H39,'PROTRA_capacity-Original_Data'!$F$3:$F$1699,0))/INDEX('PROTRA_capacity-Original_Data'!T$3:T$1699,MATCH(CHP_check_original_data!$I39,'PROTRA_capacity-Original_Data'!$F$3:$F$1699,0))
)))</f>
        <v/>
      </c>
      <c r="X39" s="16" t="str">
        <f>IF(AND(INDEX('PROTRA_capacity-Original_Data'!U$3:U$1699,MATCH(CHP_check_original_data!$H39,'PROTRA_capacity-Original_Data'!$F$3:$F$1699,0))&lt;&gt;0,INDEX('PROTRA_capacity-Original_Data'!U$3:U$1699,MATCH(CHP_check_original_data!$I39,'PROTRA_capacity-Original_Data'!$F$3:$F$1699,0))=0),"elec 0, heat not",
IF(AND(INDEX('PROTRA_capacity-Original_Data'!U$3:U$1699,MATCH(CHP_check_original_data!$I39,'PROTRA_capacity-Original_Data'!$F$3:$F$1699,0))&lt;&gt;0,INDEX('PROTRA_capacity-Original_Data'!U$3:U$1699,MATCH(CHP_check_original_data!$H39,'PROTRA_capacity-Original_Data'!$F$3:$F$1699,0))=0),"heat 0, elec not",
IF(AND(INDEX('PROTRA_capacity-Original_Data'!U$3:U$1699,MATCH(CHP_check_original_data!$I39,'PROTRA_capacity-Original_Data'!$F$3:$F$1699,0))=0,INDEX('PROTRA_capacity-Original_Data'!U$3:U$1699,MATCH(CHP_check_original_data!$H39,'PROTRA_capacity-Original_Data'!$F$3:$F$1699,0))=0),"",
INDEX('PROTRA_capacity-Original_Data'!U$3:U$1699,MATCH(CHP_check_original_data!$H39,'PROTRA_capacity-Original_Data'!$F$3:$F$1699,0))/INDEX('PROTRA_capacity-Original_Data'!U$3:U$1699,MATCH(CHP_check_original_data!$I39,'PROTRA_capacity-Original_Data'!$F$3:$F$1699,0))
)))</f>
        <v/>
      </c>
      <c r="Y39" s="16" t="str">
        <f>IF(AND(INDEX('PROTRA_capacity-Original_Data'!V$3:V$1699,MATCH(CHP_check_original_data!$H39,'PROTRA_capacity-Original_Data'!$F$3:$F$1699,0))&lt;&gt;0,INDEX('PROTRA_capacity-Original_Data'!V$3:V$1699,MATCH(CHP_check_original_data!$I39,'PROTRA_capacity-Original_Data'!$F$3:$F$1699,0))=0),"elec 0, heat not",
IF(AND(INDEX('PROTRA_capacity-Original_Data'!V$3:V$1699,MATCH(CHP_check_original_data!$I39,'PROTRA_capacity-Original_Data'!$F$3:$F$1699,0))&lt;&gt;0,INDEX('PROTRA_capacity-Original_Data'!V$3:V$1699,MATCH(CHP_check_original_data!$H39,'PROTRA_capacity-Original_Data'!$F$3:$F$1699,0))=0),"heat 0, elec not",
IF(AND(INDEX('PROTRA_capacity-Original_Data'!V$3:V$1699,MATCH(CHP_check_original_data!$I39,'PROTRA_capacity-Original_Data'!$F$3:$F$1699,0))=0,INDEX('PROTRA_capacity-Original_Data'!V$3:V$1699,MATCH(CHP_check_original_data!$H39,'PROTRA_capacity-Original_Data'!$F$3:$F$1699,0))=0),"",
INDEX('PROTRA_capacity-Original_Data'!V$3:V$1699,MATCH(CHP_check_original_data!$H39,'PROTRA_capacity-Original_Data'!$F$3:$F$1699,0))/INDEX('PROTRA_capacity-Original_Data'!V$3:V$1699,MATCH(CHP_check_original_data!$I39,'PROTRA_capacity-Original_Data'!$F$3:$F$1699,0))
)))</f>
        <v/>
      </c>
    </row>
    <row r="40" spans="1:25" x14ac:dyDescent="0.35">
      <c r="A40" t="s">
        <v>73</v>
      </c>
      <c r="B40" t="s">
        <v>41</v>
      </c>
      <c r="C40" t="str">
        <f t="shared" si="0"/>
        <v>INDIA_TO_heat</v>
      </c>
      <c r="D40" t="str">
        <f t="shared" si="1"/>
        <v>PROTRA_CHP_HP_I</v>
      </c>
      <c r="E40" t="s">
        <v>7</v>
      </c>
      <c r="F40" t="str">
        <f t="shared" si="2"/>
        <v>CHP</v>
      </c>
      <c r="G40" t="str">
        <f t="shared" si="3"/>
        <v>ste</v>
      </c>
      <c r="H40" t="str">
        <f t="shared" si="4"/>
        <v>INDIATO_heatPROTRA_CHP_waste</v>
      </c>
      <c r="I40" t="str">
        <f t="shared" si="5"/>
        <v>INDIATO_elecPROTRA_CHP_waste</v>
      </c>
      <c r="J40" s="16" t="str">
        <f>IF(AND(INDEX('PROTRA_capacity-Original_Data'!G$3:G$1699,MATCH(CHP_check_original_data!$H40,'PROTRA_capacity-Original_Data'!$F$3:$F$1699,0))&lt;&gt;0,INDEX('PROTRA_capacity-Original_Data'!G$3:G$1699,MATCH(CHP_check_original_data!$I40,'PROTRA_capacity-Original_Data'!$F$3:$F$1699,0))=0),"elec 0, heat not",
IF(AND(INDEX('PROTRA_capacity-Original_Data'!G$3:G$1699,MATCH(CHP_check_original_data!$I40,'PROTRA_capacity-Original_Data'!$F$3:$F$1699,0))&lt;&gt;0,INDEX('PROTRA_capacity-Original_Data'!G$3:G$1699,MATCH(CHP_check_original_data!$H40,'PROTRA_capacity-Original_Data'!$F$3:$F$1699,0))=0),"heat 0, elec not",
IF(AND(INDEX('PROTRA_capacity-Original_Data'!G$3:G$1699,MATCH(CHP_check_original_data!$I40,'PROTRA_capacity-Original_Data'!$F$3:$F$1699,0))=0,INDEX('PROTRA_capacity-Original_Data'!G$3:G$1699,MATCH(CHP_check_original_data!$H40,'PROTRA_capacity-Original_Data'!$F$3:$F$1699,0))=0),"",
INDEX('PROTRA_capacity-Original_Data'!G$3:G$1699,MATCH(CHP_check_original_data!$H40,'PROTRA_capacity-Original_Data'!$F$3:$F$1699,0))/INDEX('PROTRA_capacity-Original_Data'!G$3:G$1699,MATCH(CHP_check_original_data!$I40,'PROTRA_capacity-Original_Data'!$F$3:$F$1699,0))
)))</f>
        <v/>
      </c>
      <c r="K40" s="16" t="str">
        <f>IF(AND(INDEX('PROTRA_capacity-Original_Data'!H$3:H$1699,MATCH(CHP_check_original_data!$H40,'PROTRA_capacity-Original_Data'!$F$3:$F$1699,0))&lt;&gt;0,INDEX('PROTRA_capacity-Original_Data'!H$3:H$1699,MATCH(CHP_check_original_data!$I40,'PROTRA_capacity-Original_Data'!$F$3:$F$1699,0))=0),"elec 0, heat not",
IF(AND(INDEX('PROTRA_capacity-Original_Data'!H$3:H$1699,MATCH(CHP_check_original_data!$I40,'PROTRA_capacity-Original_Data'!$F$3:$F$1699,0))&lt;&gt;0,INDEX('PROTRA_capacity-Original_Data'!H$3:H$1699,MATCH(CHP_check_original_data!$H40,'PROTRA_capacity-Original_Data'!$F$3:$F$1699,0))=0),"heat 0, elec not",
IF(AND(INDEX('PROTRA_capacity-Original_Data'!H$3:H$1699,MATCH(CHP_check_original_data!$I40,'PROTRA_capacity-Original_Data'!$F$3:$F$1699,0))=0,INDEX('PROTRA_capacity-Original_Data'!H$3:H$1699,MATCH(CHP_check_original_data!$H40,'PROTRA_capacity-Original_Data'!$F$3:$F$1699,0))=0),"",
INDEX('PROTRA_capacity-Original_Data'!H$3:H$1699,MATCH(CHP_check_original_data!$H40,'PROTRA_capacity-Original_Data'!$F$3:$F$1699,0))/INDEX('PROTRA_capacity-Original_Data'!H$3:H$1699,MATCH(CHP_check_original_data!$I40,'PROTRA_capacity-Original_Data'!$F$3:$F$1699,0))
)))</f>
        <v/>
      </c>
      <c r="L40" s="16" t="str">
        <f>IF(AND(INDEX('PROTRA_capacity-Original_Data'!I$3:I$1699,MATCH(CHP_check_original_data!$H40,'PROTRA_capacity-Original_Data'!$F$3:$F$1699,0))&lt;&gt;0,INDEX('PROTRA_capacity-Original_Data'!I$3:I$1699,MATCH(CHP_check_original_data!$I40,'PROTRA_capacity-Original_Data'!$F$3:$F$1699,0))=0),"elec 0, heat not",
IF(AND(INDEX('PROTRA_capacity-Original_Data'!I$3:I$1699,MATCH(CHP_check_original_data!$I40,'PROTRA_capacity-Original_Data'!$F$3:$F$1699,0))&lt;&gt;0,INDEX('PROTRA_capacity-Original_Data'!I$3:I$1699,MATCH(CHP_check_original_data!$H40,'PROTRA_capacity-Original_Data'!$F$3:$F$1699,0))=0),"heat 0, elec not",
IF(AND(INDEX('PROTRA_capacity-Original_Data'!I$3:I$1699,MATCH(CHP_check_original_data!$I40,'PROTRA_capacity-Original_Data'!$F$3:$F$1699,0))=0,INDEX('PROTRA_capacity-Original_Data'!I$3:I$1699,MATCH(CHP_check_original_data!$H40,'PROTRA_capacity-Original_Data'!$F$3:$F$1699,0))=0),"",
INDEX('PROTRA_capacity-Original_Data'!I$3:I$1699,MATCH(CHP_check_original_data!$H40,'PROTRA_capacity-Original_Data'!$F$3:$F$1699,0))/INDEX('PROTRA_capacity-Original_Data'!I$3:I$1699,MATCH(CHP_check_original_data!$I40,'PROTRA_capacity-Original_Data'!$F$3:$F$1699,0))
)))</f>
        <v/>
      </c>
      <c r="M40" s="16" t="str">
        <f>IF(AND(INDEX('PROTRA_capacity-Original_Data'!J$3:J$1699,MATCH(CHP_check_original_data!$H40,'PROTRA_capacity-Original_Data'!$F$3:$F$1699,0))&lt;&gt;0,INDEX('PROTRA_capacity-Original_Data'!J$3:J$1699,MATCH(CHP_check_original_data!$I40,'PROTRA_capacity-Original_Data'!$F$3:$F$1699,0))=0),"elec 0, heat not",
IF(AND(INDEX('PROTRA_capacity-Original_Data'!J$3:J$1699,MATCH(CHP_check_original_data!$I40,'PROTRA_capacity-Original_Data'!$F$3:$F$1699,0))&lt;&gt;0,INDEX('PROTRA_capacity-Original_Data'!J$3:J$1699,MATCH(CHP_check_original_data!$H40,'PROTRA_capacity-Original_Data'!$F$3:$F$1699,0))=0),"heat 0, elec not",
IF(AND(INDEX('PROTRA_capacity-Original_Data'!J$3:J$1699,MATCH(CHP_check_original_data!$I40,'PROTRA_capacity-Original_Data'!$F$3:$F$1699,0))=0,INDEX('PROTRA_capacity-Original_Data'!J$3:J$1699,MATCH(CHP_check_original_data!$H40,'PROTRA_capacity-Original_Data'!$F$3:$F$1699,0))=0),"",
INDEX('PROTRA_capacity-Original_Data'!J$3:J$1699,MATCH(CHP_check_original_data!$H40,'PROTRA_capacity-Original_Data'!$F$3:$F$1699,0))/INDEX('PROTRA_capacity-Original_Data'!J$3:J$1699,MATCH(CHP_check_original_data!$I40,'PROTRA_capacity-Original_Data'!$F$3:$F$1699,0))
)))</f>
        <v/>
      </c>
      <c r="N40" s="16" t="str">
        <f>IF(AND(INDEX('PROTRA_capacity-Original_Data'!K$3:K$1699,MATCH(CHP_check_original_data!$H40,'PROTRA_capacity-Original_Data'!$F$3:$F$1699,0))&lt;&gt;0,INDEX('PROTRA_capacity-Original_Data'!K$3:K$1699,MATCH(CHP_check_original_data!$I40,'PROTRA_capacity-Original_Data'!$F$3:$F$1699,0))=0),"elec 0, heat not",
IF(AND(INDEX('PROTRA_capacity-Original_Data'!K$3:K$1699,MATCH(CHP_check_original_data!$I40,'PROTRA_capacity-Original_Data'!$F$3:$F$1699,0))&lt;&gt;0,INDEX('PROTRA_capacity-Original_Data'!K$3:K$1699,MATCH(CHP_check_original_data!$H40,'PROTRA_capacity-Original_Data'!$F$3:$F$1699,0))=0),"heat 0, elec not",
IF(AND(INDEX('PROTRA_capacity-Original_Data'!K$3:K$1699,MATCH(CHP_check_original_data!$I40,'PROTRA_capacity-Original_Data'!$F$3:$F$1699,0))=0,INDEX('PROTRA_capacity-Original_Data'!K$3:K$1699,MATCH(CHP_check_original_data!$H40,'PROTRA_capacity-Original_Data'!$F$3:$F$1699,0))=0),"",
INDEX('PROTRA_capacity-Original_Data'!K$3:K$1699,MATCH(CHP_check_original_data!$H40,'PROTRA_capacity-Original_Data'!$F$3:$F$1699,0))/INDEX('PROTRA_capacity-Original_Data'!K$3:K$1699,MATCH(CHP_check_original_data!$I40,'PROTRA_capacity-Original_Data'!$F$3:$F$1699,0))
)))</f>
        <v/>
      </c>
      <c r="O40" s="16" t="str">
        <f>IF(AND(INDEX('PROTRA_capacity-Original_Data'!L$3:L$1699,MATCH(CHP_check_original_data!$H40,'PROTRA_capacity-Original_Data'!$F$3:$F$1699,0))&lt;&gt;0,INDEX('PROTRA_capacity-Original_Data'!L$3:L$1699,MATCH(CHP_check_original_data!$I40,'PROTRA_capacity-Original_Data'!$F$3:$F$1699,0))=0),"elec 0, heat not",
IF(AND(INDEX('PROTRA_capacity-Original_Data'!L$3:L$1699,MATCH(CHP_check_original_data!$I40,'PROTRA_capacity-Original_Data'!$F$3:$F$1699,0))&lt;&gt;0,INDEX('PROTRA_capacity-Original_Data'!L$3:L$1699,MATCH(CHP_check_original_data!$H40,'PROTRA_capacity-Original_Data'!$F$3:$F$1699,0))=0),"heat 0, elec not",
IF(AND(INDEX('PROTRA_capacity-Original_Data'!L$3:L$1699,MATCH(CHP_check_original_data!$I40,'PROTRA_capacity-Original_Data'!$F$3:$F$1699,0))=0,INDEX('PROTRA_capacity-Original_Data'!L$3:L$1699,MATCH(CHP_check_original_data!$H40,'PROTRA_capacity-Original_Data'!$F$3:$F$1699,0))=0),"",
INDEX('PROTRA_capacity-Original_Data'!L$3:L$1699,MATCH(CHP_check_original_data!$H40,'PROTRA_capacity-Original_Data'!$F$3:$F$1699,0))/INDEX('PROTRA_capacity-Original_Data'!L$3:L$1699,MATCH(CHP_check_original_data!$I40,'PROTRA_capacity-Original_Data'!$F$3:$F$1699,0))
)))</f>
        <v/>
      </c>
      <c r="P40" s="16" t="str">
        <f>IF(AND(INDEX('PROTRA_capacity-Original_Data'!M$3:M$1699,MATCH(CHP_check_original_data!$H40,'PROTRA_capacity-Original_Data'!$F$3:$F$1699,0))&lt;&gt;0,INDEX('PROTRA_capacity-Original_Data'!M$3:M$1699,MATCH(CHP_check_original_data!$I40,'PROTRA_capacity-Original_Data'!$F$3:$F$1699,0))=0),"elec 0, heat not",
IF(AND(INDEX('PROTRA_capacity-Original_Data'!M$3:M$1699,MATCH(CHP_check_original_data!$I40,'PROTRA_capacity-Original_Data'!$F$3:$F$1699,0))&lt;&gt;0,INDEX('PROTRA_capacity-Original_Data'!M$3:M$1699,MATCH(CHP_check_original_data!$H40,'PROTRA_capacity-Original_Data'!$F$3:$F$1699,0))=0),"heat 0, elec not",
IF(AND(INDEX('PROTRA_capacity-Original_Data'!M$3:M$1699,MATCH(CHP_check_original_data!$I40,'PROTRA_capacity-Original_Data'!$F$3:$F$1699,0))=0,INDEX('PROTRA_capacity-Original_Data'!M$3:M$1699,MATCH(CHP_check_original_data!$H40,'PROTRA_capacity-Original_Data'!$F$3:$F$1699,0))=0),"",
INDEX('PROTRA_capacity-Original_Data'!M$3:M$1699,MATCH(CHP_check_original_data!$H40,'PROTRA_capacity-Original_Data'!$F$3:$F$1699,0))/INDEX('PROTRA_capacity-Original_Data'!M$3:M$1699,MATCH(CHP_check_original_data!$I40,'PROTRA_capacity-Original_Data'!$F$3:$F$1699,0))
)))</f>
        <v/>
      </c>
      <c r="Q40" s="16" t="str">
        <f>IF(AND(INDEX('PROTRA_capacity-Original_Data'!N$3:N$1699,MATCH(CHP_check_original_data!$H40,'PROTRA_capacity-Original_Data'!$F$3:$F$1699,0))&lt;&gt;0,INDEX('PROTRA_capacity-Original_Data'!N$3:N$1699,MATCH(CHP_check_original_data!$I40,'PROTRA_capacity-Original_Data'!$F$3:$F$1699,0))=0),"elec 0, heat not",
IF(AND(INDEX('PROTRA_capacity-Original_Data'!N$3:N$1699,MATCH(CHP_check_original_data!$I40,'PROTRA_capacity-Original_Data'!$F$3:$F$1699,0))&lt;&gt;0,INDEX('PROTRA_capacity-Original_Data'!N$3:N$1699,MATCH(CHP_check_original_data!$H40,'PROTRA_capacity-Original_Data'!$F$3:$F$1699,0))=0),"heat 0, elec not",
IF(AND(INDEX('PROTRA_capacity-Original_Data'!N$3:N$1699,MATCH(CHP_check_original_data!$I40,'PROTRA_capacity-Original_Data'!$F$3:$F$1699,0))=0,INDEX('PROTRA_capacity-Original_Data'!N$3:N$1699,MATCH(CHP_check_original_data!$H40,'PROTRA_capacity-Original_Data'!$F$3:$F$1699,0))=0),"",
INDEX('PROTRA_capacity-Original_Data'!N$3:N$1699,MATCH(CHP_check_original_data!$H40,'PROTRA_capacity-Original_Data'!$F$3:$F$1699,0))/INDEX('PROTRA_capacity-Original_Data'!N$3:N$1699,MATCH(CHP_check_original_data!$I40,'PROTRA_capacity-Original_Data'!$F$3:$F$1699,0))
)))</f>
        <v/>
      </c>
      <c r="R40" s="16" t="str">
        <f>IF(AND(INDEX('PROTRA_capacity-Original_Data'!O$3:O$1699,MATCH(CHP_check_original_data!$H40,'PROTRA_capacity-Original_Data'!$F$3:$F$1699,0))&lt;&gt;0,INDEX('PROTRA_capacity-Original_Data'!O$3:O$1699,MATCH(CHP_check_original_data!$I40,'PROTRA_capacity-Original_Data'!$F$3:$F$1699,0))=0),"elec 0, heat not",
IF(AND(INDEX('PROTRA_capacity-Original_Data'!O$3:O$1699,MATCH(CHP_check_original_data!$I40,'PROTRA_capacity-Original_Data'!$F$3:$F$1699,0))&lt;&gt;0,INDEX('PROTRA_capacity-Original_Data'!O$3:O$1699,MATCH(CHP_check_original_data!$H40,'PROTRA_capacity-Original_Data'!$F$3:$F$1699,0))=0),"heat 0, elec not",
IF(AND(INDEX('PROTRA_capacity-Original_Data'!O$3:O$1699,MATCH(CHP_check_original_data!$I40,'PROTRA_capacity-Original_Data'!$F$3:$F$1699,0))=0,INDEX('PROTRA_capacity-Original_Data'!O$3:O$1699,MATCH(CHP_check_original_data!$H40,'PROTRA_capacity-Original_Data'!$F$3:$F$1699,0))=0),"",
INDEX('PROTRA_capacity-Original_Data'!O$3:O$1699,MATCH(CHP_check_original_data!$H40,'PROTRA_capacity-Original_Data'!$F$3:$F$1699,0))/INDEX('PROTRA_capacity-Original_Data'!O$3:O$1699,MATCH(CHP_check_original_data!$I40,'PROTRA_capacity-Original_Data'!$F$3:$F$1699,0))
)))</f>
        <v/>
      </c>
      <c r="S40" s="16" t="str">
        <f>IF(AND(INDEX('PROTRA_capacity-Original_Data'!P$3:P$1699,MATCH(CHP_check_original_data!$H40,'PROTRA_capacity-Original_Data'!$F$3:$F$1699,0))&lt;&gt;0,INDEX('PROTRA_capacity-Original_Data'!P$3:P$1699,MATCH(CHP_check_original_data!$I40,'PROTRA_capacity-Original_Data'!$F$3:$F$1699,0))=0),"elec 0, heat not",
IF(AND(INDEX('PROTRA_capacity-Original_Data'!P$3:P$1699,MATCH(CHP_check_original_data!$I40,'PROTRA_capacity-Original_Data'!$F$3:$F$1699,0))&lt;&gt;0,INDEX('PROTRA_capacity-Original_Data'!P$3:P$1699,MATCH(CHP_check_original_data!$H40,'PROTRA_capacity-Original_Data'!$F$3:$F$1699,0))=0),"heat 0, elec not",
IF(AND(INDEX('PROTRA_capacity-Original_Data'!P$3:P$1699,MATCH(CHP_check_original_data!$I40,'PROTRA_capacity-Original_Data'!$F$3:$F$1699,0))=0,INDEX('PROTRA_capacity-Original_Data'!P$3:P$1699,MATCH(CHP_check_original_data!$H40,'PROTRA_capacity-Original_Data'!$F$3:$F$1699,0))=0),"",
INDEX('PROTRA_capacity-Original_Data'!P$3:P$1699,MATCH(CHP_check_original_data!$H40,'PROTRA_capacity-Original_Data'!$F$3:$F$1699,0))/INDEX('PROTRA_capacity-Original_Data'!P$3:P$1699,MATCH(CHP_check_original_data!$I40,'PROTRA_capacity-Original_Data'!$F$3:$F$1699,0))
)))</f>
        <v/>
      </c>
      <c r="T40" s="16" t="str">
        <f>IF(AND(INDEX('PROTRA_capacity-Original_Data'!Q$3:Q$1699,MATCH(CHP_check_original_data!$H40,'PROTRA_capacity-Original_Data'!$F$3:$F$1699,0))&lt;&gt;0,INDEX('PROTRA_capacity-Original_Data'!Q$3:Q$1699,MATCH(CHP_check_original_data!$I40,'PROTRA_capacity-Original_Data'!$F$3:$F$1699,0))=0),"elec 0, heat not",
IF(AND(INDEX('PROTRA_capacity-Original_Data'!Q$3:Q$1699,MATCH(CHP_check_original_data!$I40,'PROTRA_capacity-Original_Data'!$F$3:$F$1699,0))&lt;&gt;0,INDEX('PROTRA_capacity-Original_Data'!Q$3:Q$1699,MATCH(CHP_check_original_data!$H40,'PROTRA_capacity-Original_Data'!$F$3:$F$1699,0))=0),"heat 0, elec not",
IF(AND(INDEX('PROTRA_capacity-Original_Data'!Q$3:Q$1699,MATCH(CHP_check_original_data!$I40,'PROTRA_capacity-Original_Data'!$F$3:$F$1699,0))=0,INDEX('PROTRA_capacity-Original_Data'!Q$3:Q$1699,MATCH(CHP_check_original_data!$H40,'PROTRA_capacity-Original_Data'!$F$3:$F$1699,0))=0),"",
INDEX('PROTRA_capacity-Original_Data'!Q$3:Q$1699,MATCH(CHP_check_original_data!$H40,'PROTRA_capacity-Original_Data'!$F$3:$F$1699,0))/INDEX('PROTRA_capacity-Original_Data'!Q$3:Q$1699,MATCH(CHP_check_original_data!$I40,'PROTRA_capacity-Original_Data'!$F$3:$F$1699,0))
)))</f>
        <v/>
      </c>
      <c r="U40" s="16" t="str">
        <f>IF(AND(INDEX('PROTRA_capacity-Original_Data'!R$3:R$1699,MATCH(CHP_check_original_data!$H40,'PROTRA_capacity-Original_Data'!$F$3:$F$1699,0))&lt;&gt;0,INDEX('PROTRA_capacity-Original_Data'!R$3:R$1699,MATCH(CHP_check_original_data!$I40,'PROTRA_capacity-Original_Data'!$F$3:$F$1699,0))=0),"elec 0, heat not",
IF(AND(INDEX('PROTRA_capacity-Original_Data'!R$3:R$1699,MATCH(CHP_check_original_data!$I40,'PROTRA_capacity-Original_Data'!$F$3:$F$1699,0))&lt;&gt;0,INDEX('PROTRA_capacity-Original_Data'!R$3:R$1699,MATCH(CHP_check_original_data!$H40,'PROTRA_capacity-Original_Data'!$F$3:$F$1699,0))=0),"heat 0, elec not",
IF(AND(INDEX('PROTRA_capacity-Original_Data'!R$3:R$1699,MATCH(CHP_check_original_data!$I40,'PROTRA_capacity-Original_Data'!$F$3:$F$1699,0))=0,INDEX('PROTRA_capacity-Original_Data'!R$3:R$1699,MATCH(CHP_check_original_data!$H40,'PROTRA_capacity-Original_Data'!$F$3:$F$1699,0))=0),"",
INDEX('PROTRA_capacity-Original_Data'!R$3:R$1699,MATCH(CHP_check_original_data!$H40,'PROTRA_capacity-Original_Data'!$F$3:$F$1699,0))/INDEX('PROTRA_capacity-Original_Data'!R$3:R$1699,MATCH(CHP_check_original_data!$I40,'PROTRA_capacity-Original_Data'!$F$3:$F$1699,0))
)))</f>
        <v/>
      </c>
      <c r="V40" s="16" t="str">
        <f>IF(AND(INDEX('PROTRA_capacity-Original_Data'!S$3:S$1699,MATCH(CHP_check_original_data!$H40,'PROTRA_capacity-Original_Data'!$F$3:$F$1699,0))&lt;&gt;0,INDEX('PROTRA_capacity-Original_Data'!S$3:S$1699,MATCH(CHP_check_original_data!$I40,'PROTRA_capacity-Original_Data'!$F$3:$F$1699,0))=0),"elec 0, heat not",
IF(AND(INDEX('PROTRA_capacity-Original_Data'!S$3:S$1699,MATCH(CHP_check_original_data!$I40,'PROTRA_capacity-Original_Data'!$F$3:$F$1699,0))&lt;&gt;0,INDEX('PROTRA_capacity-Original_Data'!S$3:S$1699,MATCH(CHP_check_original_data!$H40,'PROTRA_capacity-Original_Data'!$F$3:$F$1699,0))=0),"heat 0, elec not",
IF(AND(INDEX('PROTRA_capacity-Original_Data'!S$3:S$1699,MATCH(CHP_check_original_data!$I40,'PROTRA_capacity-Original_Data'!$F$3:$F$1699,0))=0,INDEX('PROTRA_capacity-Original_Data'!S$3:S$1699,MATCH(CHP_check_original_data!$H40,'PROTRA_capacity-Original_Data'!$F$3:$F$1699,0))=0),"",
INDEX('PROTRA_capacity-Original_Data'!S$3:S$1699,MATCH(CHP_check_original_data!$H40,'PROTRA_capacity-Original_Data'!$F$3:$F$1699,0))/INDEX('PROTRA_capacity-Original_Data'!S$3:S$1699,MATCH(CHP_check_original_data!$I40,'PROTRA_capacity-Original_Data'!$F$3:$F$1699,0))
)))</f>
        <v/>
      </c>
      <c r="W40" s="16" t="str">
        <f>IF(AND(INDEX('PROTRA_capacity-Original_Data'!T$3:T$1699,MATCH(CHP_check_original_data!$H40,'PROTRA_capacity-Original_Data'!$F$3:$F$1699,0))&lt;&gt;0,INDEX('PROTRA_capacity-Original_Data'!T$3:T$1699,MATCH(CHP_check_original_data!$I40,'PROTRA_capacity-Original_Data'!$F$3:$F$1699,0))=0),"elec 0, heat not",
IF(AND(INDEX('PROTRA_capacity-Original_Data'!T$3:T$1699,MATCH(CHP_check_original_data!$I40,'PROTRA_capacity-Original_Data'!$F$3:$F$1699,0))&lt;&gt;0,INDEX('PROTRA_capacity-Original_Data'!T$3:T$1699,MATCH(CHP_check_original_data!$H40,'PROTRA_capacity-Original_Data'!$F$3:$F$1699,0))=0),"heat 0, elec not",
IF(AND(INDEX('PROTRA_capacity-Original_Data'!T$3:T$1699,MATCH(CHP_check_original_data!$I40,'PROTRA_capacity-Original_Data'!$F$3:$F$1699,0))=0,INDEX('PROTRA_capacity-Original_Data'!T$3:T$1699,MATCH(CHP_check_original_data!$H40,'PROTRA_capacity-Original_Data'!$F$3:$F$1699,0))=0),"",
INDEX('PROTRA_capacity-Original_Data'!T$3:T$1699,MATCH(CHP_check_original_data!$H40,'PROTRA_capacity-Original_Data'!$F$3:$F$1699,0))/INDEX('PROTRA_capacity-Original_Data'!T$3:T$1699,MATCH(CHP_check_original_data!$I40,'PROTRA_capacity-Original_Data'!$F$3:$F$1699,0))
)))</f>
        <v/>
      </c>
      <c r="X40" s="16" t="str">
        <f>IF(AND(INDEX('PROTRA_capacity-Original_Data'!U$3:U$1699,MATCH(CHP_check_original_data!$H40,'PROTRA_capacity-Original_Data'!$F$3:$F$1699,0))&lt;&gt;0,INDEX('PROTRA_capacity-Original_Data'!U$3:U$1699,MATCH(CHP_check_original_data!$I40,'PROTRA_capacity-Original_Data'!$F$3:$F$1699,0))=0),"elec 0, heat not",
IF(AND(INDEX('PROTRA_capacity-Original_Data'!U$3:U$1699,MATCH(CHP_check_original_data!$I40,'PROTRA_capacity-Original_Data'!$F$3:$F$1699,0))&lt;&gt;0,INDEX('PROTRA_capacity-Original_Data'!U$3:U$1699,MATCH(CHP_check_original_data!$H40,'PROTRA_capacity-Original_Data'!$F$3:$F$1699,0))=0),"heat 0, elec not",
IF(AND(INDEX('PROTRA_capacity-Original_Data'!U$3:U$1699,MATCH(CHP_check_original_data!$I40,'PROTRA_capacity-Original_Data'!$F$3:$F$1699,0))=0,INDEX('PROTRA_capacity-Original_Data'!U$3:U$1699,MATCH(CHP_check_original_data!$H40,'PROTRA_capacity-Original_Data'!$F$3:$F$1699,0))=0),"",
INDEX('PROTRA_capacity-Original_Data'!U$3:U$1699,MATCH(CHP_check_original_data!$H40,'PROTRA_capacity-Original_Data'!$F$3:$F$1699,0))/INDEX('PROTRA_capacity-Original_Data'!U$3:U$1699,MATCH(CHP_check_original_data!$I40,'PROTRA_capacity-Original_Data'!$F$3:$F$1699,0))
)))</f>
        <v/>
      </c>
      <c r="Y40" s="16" t="str">
        <f>IF(AND(INDEX('PROTRA_capacity-Original_Data'!V$3:V$1699,MATCH(CHP_check_original_data!$H40,'PROTRA_capacity-Original_Data'!$F$3:$F$1699,0))&lt;&gt;0,INDEX('PROTRA_capacity-Original_Data'!V$3:V$1699,MATCH(CHP_check_original_data!$I40,'PROTRA_capacity-Original_Data'!$F$3:$F$1699,0))=0),"elec 0, heat not",
IF(AND(INDEX('PROTRA_capacity-Original_Data'!V$3:V$1699,MATCH(CHP_check_original_data!$I40,'PROTRA_capacity-Original_Data'!$F$3:$F$1699,0))&lt;&gt;0,INDEX('PROTRA_capacity-Original_Data'!V$3:V$1699,MATCH(CHP_check_original_data!$H40,'PROTRA_capacity-Original_Data'!$F$3:$F$1699,0))=0),"heat 0, elec not",
IF(AND(INDEX('PROTRA_capacity-Original_Data'!V$3:V$1699,MATCH(CHP_check_original_data!$I40,'PROTRA_capacity-Original_Data'!$F$3:$F$1699,0))=0,INDEX('PROTRA_capacity-Original_Data'!V$3:V$1699,MATCH(CHP_check_original_data!$H40,'PROTRA_capacity-Original_Data'!$F$3:$F$1699,0))=0),"",
INDEX('PROTRA_capacity-Original_Data'!V$3:V$1699,MATCH(CHP_check_original_data!$H40,'PROTRA_capacity-Original_Data'!$F$3:$F$1699,0))/INDEX('PROTRA_capacity-Original_Data'!V$3:V$1699,MATCH(CHP_check_original_data!$I40,'PROTRA_capacity-Original_Data'!$F$3:$F$1699,0))
)))</f>
        <v/>
      </c>
    </row>
    <row r="41" spans="1:25" x14ac:dyDescent="0.35">
      <c r="A41" t="s">
        <v>73</v>
      </c>
      <c r="B41" t="s">
        <v>41</v>
      </c>
      <c r="C41" t="str">
        <f t="shared" si="0"/>
        <v>INDIA_TO_heat</v>
      </c>
      <c r="D41" t="str">
        <f t="shared" si="1"/>
        <v>PROTRA_CHP_HP_I</v>
      </c>
      <c r="E41" t="s">
        <v>8</v>
      </c>
      <c r="F41" t="str">
        <f t="shared" si="2"/>
        <v>CHP</v>
      </c>
      <c r="G41" t="str">
        <f t="shared" si="3"/>
        <v>bio</v>
      </c>
      <c r="H41" t="str">
        <f t="shared" si="4"/>
        <v>INDIATO_heatPROTRA_CHP_solid_bio</v>
      </c>
      <c r="I41" t="str">
        <f t="shared" si="5"/>
        <v>INDIATO_elecPROTRA_CHP_solid_bio</v>
      </c>
      <c r="J41" s="16" t="str">
        <f>IF(AND(INDEX('PROTRA_capacity-Original_Data'!G$3:G$1699,MATCH(CHP_check_original_data!$H41,'PROTRA_capacity-Original_Data'!$F$3:$F$1699,0))&lt;&gt;0,INDEX('PROTRA_capacity-Original_Data'!G$3:G$1699,MATCH(CHP_check_original_data!$I41,'PROTRA_capacity-Original_Data'!$F$3:$F$1699,0))=0),"elec 0, heat not",
IF(AND(INDEX('PROTRA_capacity-Original_Data'!G$3:G$1699,MATCH(CHP_check_original_data!$I41,'PROTRA_capacity-Original_Data'!$F$3:$F$1699,0))&lt;&gt;0,INDEX('PROTRA_capacity-Original_Data'!G$3:G$1699,MATCH(CHP_check_original_data!$H41,'PROTRA_capacity-Original_Data'!$F$3:$F$1699,0))=0),"heat 0, elec not",
IF(AND(INDEX('PROTRA_capacity-Original_Data'!G$3:G$1699,MATCH(CHP_check_original_data!$I41,'PROTRA_capacity-Original_Data'!$F$3:$F$1699,0))=0,INDEX('PROTRA_capacity-Original_Data'!G$3:G$1699,MATCH(CHP_check_original_data!$H41,'PROTRA_capacity-Original_Data'!$F$3:$F$1699,0))=0),"",
INDEX('PROTRA_capacity-Original_Data'!G$3:G$1699,MATCH(CHP_check_original_data!$H41,'PROTRA_capacity-Original_Data'!$F$3:$F$1699,0))/INDEX('PROTRA_capacity-Original_Data'!G$3:G$1699,MATCH(CHP_check_original_data!$I41,'PROTRA_capacity-Original_Data'!$F$3:$F$1699,0))
)))</f>
        <v/>
      </c>
      <c r="K41" s="16" t="str">
        <f>IF(AND(INDEX('PROTRA_capacity-Original_Data'!H$3:H$1699,MATCH(CHP_check_original_data!$H41,'PROTRA_capacity-Original_Data'!$F$3:$F$1699,0))&lt;&gt;0,INDEX('PROTRA_capacity-Original_Data'!H$3:H$1699,MATCH(CHP_check_original_data!$I41,'PROTRA_capacity-Original_Data'!$F$3:$F$1699,0))=0),"elec 0, heat not",
IF(AND(INDEX('PROTRA_capacity-Original_Data'!H$3:H$1699,MATCH(CHP_check_original_data!$I41,'PROTRA_capacity-Original_Data'!$F$3:$F$1699,0))&lt;&gt;0,INDEX('PROTRA_capacity-Original_Data'!H$3:H$1699,MATCH(CHP_check_original_data!$H41,'PROTRA_capacity-Original_Data'!$F$3:$F$1699,0))=0),"heat 0, elec not",
IF(AND(INDEX('PROTRA_capacity-Original_Data'!H$3:H$1699,MATCH(CHP_check_original_data!$I41,'PROTRA_capacity-Original_Data'!$F$3:$F$1699,0))=0,INDEX('PROTRA_capacity-Original_Data'!H$3:H$1699,MATCH(CHP_check_original_data!$H41,'PROTRA_capacity-Original_Data'!$F$3:$F$1699,0))=0),"",
INDEX('PROTRA_capacity-Original_Data'!H$3:H$1699,MATCH(CHP_check_original_data!$H41,'PROTRA_capacity-Original_Data'!$F$3:$F$1699,0))/INDEX('PROTRA_capacity-Original_Data'!H$3:H$1699,MATCH(CHP_check_original_data!$I41,'PROTRA_capacity-Original_Data'!$F$3:$F$1699,0))
)))</f>
        <v/>
      </c>
      <c r="L41" s="16" t="str">
        <f>IF(AND(INDEX('PROTRA_capacity-Original_Data'!I$3:I$1699,MATCH(CHP_check_original_data!$H41,'PROTRA_capacity-Original_Data'!$F$3:$F$1699,0))&lt;&gt;0,INDEX('PROTRA_capacity-Original_Data'!I$3:I$1699,MATCH(CHP_check_original_data!$I41,'PROTRA_capacity-Original_Data'!$F$3:$F$1699,0))=0),"elec 0, heat not",
IF(AND(INDEX('PROTRA_capacity-Original_Data'!I$3:I$1699,MATCH(CHP_check_original_data!$I41,'PROTRA_capacity-Original_Data'!$F$3:$F$1699,0))&lt;&gt;0,INDEX('PROTRA_capacity-Original_Data'!I$3:I$1699,MATCH(CHP_check_original_data!$H41,'PROTRA_capacity-Original_Data'!$F$3:$F$1699,0))=0),"heat 0, elec not",
IF(AND(INDEX('PROTRA_capacity-Original_Data'!I$3:I$1699,MATCH(CHP_check_original_data!$I41,'PROTRA_capacity-Original_Data'!$F$3:$F$1699,0))=0,INDEX('PROTRA_capacity-Original_Data'!I$3:I$1699,MATCH(CHP_check_original_data!$H41,'PROTRA_capacity-Original_Data'!$F$3:$F$1699,0))=0),"",
INDEX('PROTRA_capacity-Original_Data'!I$3:I$1699,MATCH(CHP_check_original_data!$H41,'PROTRA_capacity-Original_Data'!$F$3:$F$1699,0))/INDEX('PROTRA_capacity-Original_Data'!I$3:I$1699,MATCH(CHP_check_original_data!$I41,'PROTRA_capacity-Original_Data'!$F$3:$F$1699,0))
)))</f>
        <v/>
      </c>
      <c r="M41" s="16" t="str">
        <f>IF(AND(INDEX('PROTRA_capacity-Original_Data'!J$3:J$1699,MATCH(CHP_check_original_data!$H41,'PROTRA_capacity-Original_Data'!$F$3:$F$1699,0))&lt;&gt;0,INDEX('PROTRA_capacity-Original_Data'!J$3:J$1699,MATCH(CHP_check_original_data!$I41,'PROTRA_capacity-Original_Data'!$F$3:$F$1699,0))=0),"elec 0, heat not",
IF(AND(INDEX('PROTRA_capacity-Original_Data'!J$3:J$1699,MATCH(CHP_check_original_data!$I41,'PROTRA_capacity-Original_Data'!$F$3:$F$1699,0))&lt;&gt;0,INDEX('PROTRA_capacity-Original_Data'!J$3:J$1699,MATCH(CHP_check_original_data!$H41,'PROTRA_capacity-Original_Data'!$F$3:$F$1699,0))=0),"heat 0, elec not",
IF(AND(INDEX('PROTRA_capacity-Original_Data'!J$3:J$1699,MATCH(CHP_check_original_data!$I41,'PROTRA_capacity-Original_Data'!$F$3:$F$1699,0))=0,INDEX('PROTRA_capacity-Original_Data'!J$3:J$1699,MATCH(CHP_check_original_data!$H41,'PROTRA_capacity-Original_Data'!$F$3:$F$1699,0))=0),"",
INDEX('PROTRA_capacity-Original_Data'!J$3:J$1699,MATCH(CHP_check_original_data!$H41,'PROTRA_capacity-Original_Data'!$F$3:$F$1699,0))/INDEX('PROTRA_capacity-Original_Data'!J$3:J$1699,MATCH(CHP_check_original_data!$I41,'PROTRA_capacity-Original_Data'!$F$3:$F$1699,0))
)))</f>
        <v/>
      </c>
      <c r="N41" s="16" t="str">
        <f>IF(AND(INDEX('PROTRA_capacity-Original_Data'!K$3:K$1699,MATCH(CHP_check_original_data!$H41,'PROTRA_capacity-Original_Data'!$F$3:$F$1699,0))&lt;&gt;0,INDEX('PROTRA_capacity-Original_Data'!K$3:K$1699,MATCH(CHP_check_original_data!$I41,'PROTRA_capacity-Original_Data'!$F$3:$F$1699,0))=0),"elec 0, heat not",
IF(AND(INDEX('PROTRA_capacity-Original_Data'!K$3:K$1699,MATCH(CHP_check_original_data!$I41,'PROTRA_capacity-Original_Data'!$F$3:$F$1699,0))&lt;&gt;0,INDEX('PROTRA_capacity-Original_Data'!K$3:K$1699,MATCH(CHP_check_original_data!$H41,'PROTRA_capacity-Original_Data'!$F$3:$F$1699,0))=0),"heat 0, elec not",
IF(AND(INDEX('PROTRA_capacity-Original_Data'!K$3:K$1699,MATCH(CHP_check_original_data!$I41,'PROTRA_capacity-Original_Data'!$F$3:$F$1699,0))=0,INDEX('PROTRA_capacity-Original_Data'!K$3:K$1699,MATCH(CHP_check_original_data!$H41,'PROTRA_capacity-Original_Data'!$F$3:$F$1699,0))=0),"",
INDEX('PROTRA_capacity-Original_Data'!K$3:K$1699,MATCH(CHP_check_original_data!$H41,'PROTRA_capacity-Original_Data'!$F$3:$F$1699,0))/INDEX('PROTRA_capacity-Original_Data'!K$3:K$1699,MATCH(CHP_check_original_data!$I41,'PROTRA_capacity-Original_Data'!$F$3:$F$1699,0))
)))</f>
        <v/>
      </c>
      <c r="O41" s="16" t="str">
        <f>IF(AND(INDEX('PROTRA_capacity-Original_Data'!L$3:L$1699,MATCH(CHP_check_original_data!$H41,'PROTRA_capacity-Original_Data'!$F$3:$F$1699,0))&lt;&gt;0,INDEX('PROTRA_capacity-Original_Data'!L$3:L$1699,MATCH(CHP_check_original_data!$I41,'PROTRA_capacity-Original_Data'!$F$3:$F$1699,0))=0),"elec 0, heat not",
IF(AND(INDEX('PROTRA_capacity-Original_Data'!L$3:L$1699,MATCH(CHP_check_original_data!$I41,'PROTRA_capacity-Original_Data'!$F$3:$F$1699,0))&lt;&gt;0,INDEX('PROTRA_capacity-Original_Data'!L$3:L$1699,MATCH(CHP_check_original_data!$H41,'PROTRA_capacity-Original_Data'!$F$3:$F$1699,0))=0),"heat 0, elec not",
IF(AND(INDEX('PROTRA_capacity-Original_Data'!L$3:L$1699,MATCH(CHP_check_original_data!$I41,'PROTRA_capacity-Original_Data'!$F$3:$F$1699,0))=0,INDEX('PROTRA_capacity-Original_Data'!L$3:L$1699,MATCH(CHP_check_original_data!$H41,'PROTRA_capacity-Original_Data'!$F$3:$F$1699,0))=0),"",
INDEX('PROTRA_capacity-Original_Data'!L$3:L$1699,MATCH(CHP_check_original_data!$H41,'PROTRA_capacity-Original_Data'!$F$3:$F$1699,0))/INDEX('PROTRA_capacity-Original_Data'!L$3:L$1699,MATCH(CHP_check_original_data!$I41,'PROTRA_capacity-Original_Data'!$F$3:$F$1699,0))
)))</f>
        <v/>
      </c>
      <c r="P41" s="16" t="str">
        <f>IF(AND(INDEX('PROTRA_capacity-Original_Data'!M$3:M$1699,MATCH(CHP_check_original_data!$H41,'PROTRA_capacity-Original_Data'!$F$3:$F$1699,0))&lt;&gt;0,INDEX('PROTRA_capacity-Original_Data'!M$3:M$1699,MATCH(CHP_check_original_data!$I41,'PROTRA_capacity-Original_Data'!$F$3:$F$1699,0))=0),"elec 0, heat not",
IF(AND(INDEX('PROTRA_capacity-Original_Data'!M$3:M$1699,MATCH(CHP_check_original_data!$I41,'PROTRA_capacity-Original_Data'!$F$3:$F$1699,0))&lt;&gt;0,INDEX('PROTRA_capacity-Original_Data'!M$3:M$1699,MATCH(CHP_check_original_data!$H41,'PROTRA_capacity-Original_Data'!$F$3:$F$1699,0))=0),"heat 0, elec not",
IF(AND(INDEX('PROTRA_capacity-Original_Data'!M$3:M$1699,MATCH(CHP_check_original_data!$I41,'PROTRA_capacity-Original_Data'!$F$3:$F$1699,0))=0,INDEX('PROTRA_capacity-Original_Data'!M$3:M$1699,MATCH(CHP_check_original_data!$H41,'PROTRA_capacity-Original_Data'!$F$3:$F$1699,0))=0),"",
INDEX('PROTRA_capacity-Original_Data'!M$3:M$1699,MATCH(CHP_check_original_data!$H41,'PROTRA_capacity-Original_Data'!$F$3:$F$1699,0))/INDEX('PROTRA_capacity-Original_Data'!M$3:M$1699,MATCH(CHP_check_original_data!$I41,'PROTRA_capacity-Original_Data'!$F$3:$F$1699,0))
)))</f>
        <v/>
      </c>
      <c r="Q41" s="16" t="str">
        <f>IF(AND(INDEX('PROTRA_capacity-Original_Data'!N$3:N$1699,MATCH(CHP_check_original_data!$H41,'PROTRA_capacity-Original_Data'!$F$3:$F$1699,0))&lt;&gt;0,INDEX('PROTRA_capacity-Original_Data'!N$3:N$1699,MATCH(CHP_check_original_data!$I41,'PROTRA_capacity-Original_Data'!$F$3:$F$1699,0))=0),"elec 0, heat not",
IF(AND(INDEX('PROTRA_capacity-Original_Data'!N$3:N$1699,MATCH(CHP_check_original_data!$I41,'PROTRA_capacity-Original_Data'!$F$3:$F$1699,0))&lt;&gt;0,INDEX('PROTRA_capacity-Original_Data'!N$3:N$1699,MATCH(CHP_check_original_data!$H41,'PROTRA_capacity-Original_Data'!$F$3:$F$1699,0))=0),"heat 0, elec not",
IF(AND(INDEX('PROTRA_capacity-Original_Data'!N$3:N$1699,MATCH(CHP_check_original_data!$I41,'PROTRA_capacity-Original_Data'!$F$3:$F$1699,0))=0,INDEX('PROTRA_capacity-Original_Data'!N$3:N$1699,MATCH(CHP_check_original_data!$H41,'PROTRA_capacity-Original_Data'!$F$3:$F$1699,0))=0),"",
INDEX('PROTRA_capacity-Original_Data'!N$3:N$1699,MATCH(CHP_check_original_data!$H41,'PROTRA_capacity-Original_Data'!$F$3:$F$1699,0))/INDEX('PROTRA_capacity-Original_Data'!N$3:N$1699,MATCH(CHP_check_original_data!$I41,'PROTRA_capacity-Original_Data'!$F$3:$F$1699,0))
)))</f>
        <v/>
      </c>
      <c r="R41" s="16" t="str">
        <f>IF(AND(INDEX('PROTRA_capacity-Original_Data'!O$3:O$1699,MATCH(CHP_check_original_data!$H41,'PROTRA_capacity-Original_Data'!$F$3:$F$1699,0))&lt;&gt;0,INDEX('PROTRA_capacity-Original_Data'!O$3:O$1699,MATCH(CHP_check_original_data!$I41,'PROTRA_capacity-Original_Data'!$F$3:$F$1699,0))=0),"elec 0, heat not",
IF(AND(INDEX('PROTRA_capacity-Original_Data'!O$3:O$1699,MATCH(CHP_check_original_data!$I41,'PROTRA_capacity-Original_Data'!$F$3:$F$1699,0))&lt;&gt;0,INDEX('PROTRA_capacity-Original_Data'!O$3:O$1699,MATCH(CHP_check_original_data!$H41,'PROTRA_capacity-Original_Data'!$F$3:$F$1699,0))=0),"heat 0, elec not",
IF(AND(INDEX('PROTRA_capacity-Original_Data'!O$3:O$1699,MATCH(CHP_check_original_data!$I41,'PROTRA_capacity-Original_Data'!$F$3:$F$1699,0))=0,INDEX('PROTRA_capacity-Original_Data'!O$3:O$1699,MATCH(CHP_check_original_data!$H41,'PROTRA_capacity-Original_Data'!$F$3:$F$1699,0))=0),"",
INDEX('PROTRA_capacity-Original_Data'!O$3:O$1699,MATCH(CHP_check_original_data!$H41,'PROTRA_capacity-Original_Data'!$F$3:$F$1699,0))/INDEX('PROTRA_capacity-Original_Data'!O$3:O$1699,MATCH(CHP_check_original_data!$I41,'PROTRA_capacity-Original_Data'!$F$3:$F$1699,0))
)))</f>
        <v/>
      </c>
      <c r="S41" s="16" t="str">
        <f>IF(AND(INDEX('PROTRA_capacity-Original_Data'!P$3:P$1699,MATCH(CHP_check_original_data!$H41,'PROTRA_capacity-Original_Data'!$F$3:$F$1699,0))&lt;&gt;0,INDEX('PROTRA_capacity-Original_Data'!P$3:P$1699,MATCH(CHP_check_original_data!$I41,'PROTRA_capacity-Original_Data'!$F$3:$F$1699,0))=0),"elec 0, heat not",
IF(AND(INDEX('PROTRA_capacity-Original_Data'!P$3:P$1699,MATCH(CHP_check_original_data!$I41,'PROTRA_capacity-Original_Data'!$F$3:$F$1699,0))&lt;&gt;0,INDEX('PROTRA_capacity-Original_Data'!P$3:P$1699,MATCH(CHP_check_original_data!$H41,'PROTRA_capacity-Original_Data'!$F$3:$F$1699,0))=0),"heat 0, elec not",
IF(AND(INDEX('PROTRA_capacity-Original_Data'!P$3:P$1699,MATCH(CHP_check_original_data!$I41,'PROTRA_capacity-Original_Data'!$F$3:$F$1699,0))=0,INDEX('PROTRA_capacity-Original_Data'!P$3:P$1699,MATCH(CHP_check_original_data!$H41,'PROTRA_capacity-Original_Data'!$F$3:$F$1699,0))=0),"",
INDEX('PROTRA_capacity-Original_Data'!P$3:P$1699,MATCH(CHP_check_original_data!$H41,'PROTRA_capacity-Original_Data'!$F$3:$F$1699,0))/INDEX('PROTRA_capacity-Original_Data'!P$3:P$1699,MATCH(CHP_check_original_data!$I41,'PROTRA_capacity-Original_Data'!$F$3:$F$1699,0))
)))</f>
        <v/>
      </c>
      <c r="T41" s="16" t="str">
        <f>IF(AND(INDEX('PROTRA_capacity-Original_Data'!Q$3:Q$1699,MATCH(CHP_check_original_data!$H41,'PROTRA_capacity-Original_Data'!$F$3:$F$1699,0))&lt;&gt;0,INDEX('PROTRA_capacity-Original_Data'!Q$3:Q$1699,MATCH(CHP_check_original_data!$I41,'PROTRA_capacity-Original_Data'!$F$3:$F$1699,0))=0),"elec 0, heat not",
IF(AND(INDEX('PROTRA_capacity-Original_Data'!Q$3:Q$1699,MATCH(CHP_check_original_data!$I41,'PROTRA_capacity-Original_Data'!$F$3:$F$1699,0))&lt;&gt;0,INDEX('PROTRA_capacity-Original_Data'!Q$3:Q$1699,MATCH(CHP_check_original_data!$H41,'PROTRA_capacity-Original_Data'!$F$3:$F$1699,0))=0),"heat 0, elec not",
IF(AND(INDEX('PROTRA_capacity-Original_Data'!Q$3:Q$1699,MATCH(CHP_check_original_data!$I41,'PROTRA_capacity-Original_Data'!$F$3:$F$1699,0))=0,INDEX('PROTRA_capacity-Original_Data'!Q$3:Q$1699,MATCH(CHP_check_original_data!$H41,'PROTRA_capacity-Original_Data'!$F$3:$F$1699,0))=0),"",
INDEX('PROTRA_capacity-Original_Data'!Q$3:Q$1699,MATCH(CHP_check_original_data!$H41,'PROTRA_capacity-Original_Data'!$F$3:$F$1699,0))/INDEX('PROTRA_capacity-Original_Data'!Q$3:Q$1699,MATCH(CHP_check_original_data!$I41,'PROTRA_capacity-Original_Data'!$F$3:$F$1699,0))
)))</f>
        <v/>
      </c>
      <c r="U41" s="16" t="str">
        <f>IF(AND(INDEX('PROTRA_capacity-Original_Data'!R$3:R$1699,MATCH(CHP_check_original_data!$H41,'PROTRA_capacity-Original_Data'!$F$3:$F$1699,0))&lt;&gt;0,INDEX('PROTRA_capacity-Original_Data'!R$3:R$1699,MATCH(CHP_check_original_data!$I41,'PROTRA_capacity-Original_Data'!$F$3:$F$1699,0))=0),"elec 0, heat not",
IF(AND(INDEX('PROTRA_capacity-Original_Data'!R$3:R$1699,MATCH(CHP_check_original_data!$I41,'PROTRA_capacity-Original_Data'!$F$3:$F$1699,0))&lt;&gt;0,INDEX('PROTRA_capacity-Original_Data'!R$3:R$1699,MATCH(CHP_check_original_data!$H41,'PROTRA_capacity-Original_Data'!$F$3:$F$1699,0))=0),"heat 0, elec not",
IF(AND(INDEX('PROTRA_capacity-Original_Data'!R$3:R$1699,MATCH(CHP_check_original_data!$I41,'PROTRA_capacity-Original_Data'!$F$3:$F$1699,0))=0,INDEX('PROTRA_capacity-Original_Data'!R$3:R$1699,MATCH(CHP_check_original_data!$H41,'PROTRA_capacity-Original_Data'!$F$3:$F$1699,0))=0),"",
INDEX('PROTRA_capacity-Original_Data'!R$3:R$1699,MATCH(CHP_check_original_data!$H41,'PROTRA_capacity-Original_Data'!$F$3:$F$1699,0))/INDEX('PROTRA_capacity-Original_Data'!R$3:R$1699,MATCH(CHP_check_original_data!$I41,'PROTRA_capacity-Original_Data'!$F$3:$F$1699,0))
)))</f>
        <v/>
      </c>
      <c r="V41" s="16" t="str">
        <f>IF(AND(INDEX('PROTRA_capacity-Original_Data'!S$3:S$1699,MATCH(CHP_check_original_data!$H41,'PROTRA_capacity-Original_Data'!$F$3:$F$1699,0))&lt;&gt;0,INDEX('PROTRA_capacity-Original_Data'!S$3:S$1699,MATCH(CHP_check_original_data!$I41,'PROTRA_capacity-Original_Data'!$F$3:$F$1699,0))=0),"elec 0, heat not",
IF(AND(INDEX('PROTRA_capacity-Original_Data'!S$3:S$1699,MATCH(CHP_check_original_data!$I41,'PROTRA_capacity-Original_Data'!$F$3:$F$1699,0))&lt;&gt;0,INDEX('PROTRA_capacity-Original_Data'!S$3:S$1699,MATCH(CHP_check_original_data!$H41,'PROTRA_capacity-Original_Data'!$F$3:$F$1699,0))=0),"heat 0, elec not",
IF(AND(INDEX('PROTRA_capacity-Original_Data'!S$3:S$1699,MATCH(CHP_check_original_data!$I41,'PROTRA_capacity-Original_Data'!$F$3:$F$1699,0))=0,INDEX('PROTRA_capacity-Original_Data'!S$3:S$1699,MATCH(CHP_check_original_data!$H41,'PROTRA_capacity-Original_Data'!$F$3:$F$1699,0))=0),"",
INDEX('PROTRA_capacity-Original_Data'!S$3:S$1699,MATCH(CHP_check_original_data!$H41,'PROTRA_capacity-Original_Data'!$F$3:$F$1699,0))/INDEX('PROTRA_capacity-Original_Data'!S$3:S$1699,MATCH(CHP_check_original_data!$I41,'PROTRA_capacity-Original_Data'!$F$3:$F$1699,0))
)))</f>
        <v/>
      </c>
      <c r="W41" s="16" t="str">
        <f>IF(AND(INDEX('PROTRA_capacity-Original_Data'!T$3:T$1699,MATCH(CHP_check_original_data!$H41,'PROTRA_capacity-Original_Data'!$F$3:$F$1699,0))&lt;&gt;0,INDEX('PROTRA_capacity-Original_Data'!T$3:T$1699,MATCH(CHP_check_original_data!$I41,'PROTRA_capacity-Original_Data'!$F$3:$F$1699,0))=0),"elec 0, heat not",
IF(AND(INDEX('PROTRA_capacity-Original_Data'!T$3:T$1699,MATCH(CHP_check_original_data!$I41,'PROTRA_capacity-Original_Data'!$F$3:$F$1699,0))&lt;&gt;0,INDEX('PROTRA_capacity-Original_Data'!T$3:T$1699,MATCH(CHP_check_original_data!$H41,'PROTRA_capacity-Original_Data'!$F$3:$F$1699,0))=0),"heat 0, elec not",
IF(AND(INDEX('PROTRA_capacity-Original_Data'!T$3:T$1699,MATCH(CHP_check_original_data!$I41,'PROTRA_capacity-Original_Data'!$F$3:$F$1699,0))=0,INDEX('PROTRA_capacity-Original_Data'!T$3:T$1699,MATCH(CHP_check_original_data!$H41,'PROTRA_capacity-Original_Data'!$F$3:$F$1699,0))=0),"",
INDEX('PROTRA_capacity-Original_Data'!T$3:T$1699,MATCH(CHP_check_original_data!$H41,'PROTRA_capacity-Original_Data'!$F$3:$F$1699,0))/INDEX('PROTRA_capacity-Original_Data'!T$3:T$1699,MATCH(CHP_check_original_data!$I41,'PROTRA_capacity-Original_Data'!$F$3:$F$1699,0))
)))</f>
        <v/>
      </c>
      <c r="X41" s="16" t="str">
        <f>IF(AND(INDEX('PROTRA_capacity-Original_Data'!U$3:U$1699,MATCH(CHP_check_original_data!$H41,'PROTRA_capacity-Original_Data'!$F$3:$F$1699,0))&lt;&gt;0,INDEX('PROTRA_capacity-Original_Data'!U$3:U$1699,MATCH(CHP_check_original_data!$I41,'PROTRA_capacity-Original_Data'!$F$3:$F$1699,0))=0),"elec 0, heat not",
IF(AND(INDEX('PROTRA_capacity-Original_Data'!U$3:U$1699,MATCH(CHP_check_original_data!$I41,'PROTRA_capacity-Original_Data'!$F$3:$F$1699,0))&lt;&gt;0,INDEX('PROTRA_capacity-Original_Data'!U$3:U$1699,MATCH(CHP_check_original_data!$H41,'PROTRA_capacity-Original_Data'!$F$3:$F$1699,0))=0),"heat 0, elec not",
IF(AND(INDEX('PROTRA_capacity-Original_Data'!U$3:U$1699,MATCH(CHP_check_original_data!$I41,'PROTRA_capacity-Original_Data'!$F$3:$F$1699,0))=0,INDEX('PROTRA_capacity-Original_Data'!U$3:U$1699,MATCH(CHP_check_original_data!$H41,'PROTRA_capacity-Original_Data'!$F$3:$F$1699,0))=0),"",
INDEX('PROTRA_capacity-Original_Data'!U$3:U$1699,MATCH(CHP_check_original_data!$H41,'PROTRA_capacity-Original_Data'!$F$3:$F$1699,0))/INDEX('PROTRA_capacity-Original_Data'!U$3:U$1699,MATCH(CHP_check_original_data!$I41,'PROTRA_capacity-Original_Data'!$F$3:$F$1699,0))
)))</f>
        <v/>
      </c>
      <c r="Y41" s="16" t="str">
        <f>IF(AND(INDEX('PROTRA_capacity-Original_Data'!V$3:V$1699,MATCH(CHP_check_original_data!$H41,'PROTRA_capacity-Original_Data'!$F$3:$F$1699,0))&lt;&gt;0,INDEX('PROTRA_capacity-Original_Data'!V$3:V$1699,MATCH(CHP_check_original_data!$I41,'PROTRA_capacity-Original_Data'!$F$3:$F$1699,0))=0),"elec 0, heat not",
IF(AND(INDEX('PROTRA_capacity-Original_Data'!V$3:V$1699,MATCH(CHP_check_original_data!$I41,'PROTRA_capacity-Original_Data'!$F$3:$F$1699,0))&lt;&gt;0,INDEX('PROTRA_capacity-Original_Data'!V$3:V$1699,MATCH(CHP_check_original_data!$H41,'PROTRA_capacity-Original_Data'!$F$3:$F$1699,0))=0),"heat 0, elec not",
IF(AND(INDEX('PROTRA_capacity-Original_Data'!V$3:V$1699,MATCH(CHP_check_original_data!$I41,'PROTRA_capacity-Original_Data'!$F$3:$F$1699,0))=0,INDEX('PROTRA_capacity-Original_Data'!V$3:V$1699,MATCH(CHP_check_original_data!$H41,'PROTRA_capacity-Original_Data'!$F$3:$F$1699,0))=0),"",
INDEX('PROTRA_capacity-Original_Data'!V$3:V$1699,MATCH(CHP_check_original_data!$H41,'PROTRA_capacity-Original_Data'!$F$3:$F$1699,0))/INDEX('PROTRA_capacity-Original_Data'!V$3:V$1699,MATCH(CHP_check_original_data!$I41,'PROTRA_capacity-Original_Data'!$F$3:$F$1699,0))
)))</f>
        <v/>
      </c>
    </row>
    <row r="42" spans="1:25" x14ac:dyDescent="0.35">
      <c r="A42" t="s">
        <v>73</v>
      </c>
      <c r="B42" t="s">
        <v>41</v>
      </c>
      <c r="C42" t="str">
        <f t="shared" si="0"/>
        <v>INDIA_TO_heat</v>
      </c>
      <c r="D42" t="str">
        <f t="shared" si="1"/>
        <v>PROTRA_CHP_HP_I</v>
      </c>
      <c r="E42" t="s">
        <v>9</v>
      </c>
      <c r="F42" t="str">
        <f t="shared" si="2"/>
        <v>CHP</v>
      </c>
      <c r="G42" t="str">
        <f t="shared" si="3"/>
        <v>CCS</v>
      </c>
      <c r="H42" t="str">
        <f t="shared" si="4"/>
        <v>INDIATO_heatPROTRA_CHP_solid_bio_CCS</v>
      </c>
      <c r="I42" t="str">
        <f t="shared" si="5"/>
        <v>INDIATO_elecPROTRA_CHP_solid_bio_CCS</v>
      </c>
      <c r="J42" s="16" t="str">
        <f>IF(AND(INDEX('PROTRA_capacity-Original_Data'!G$3:G$1699,MATCH(CHP_check_original_data!$H42,'PROTRA_capacity-Original_Data'!$F$3:$F$1699,0))&lt;&gt;0,INDEX('PROTRA_capacity-Original_Data'!G$3:G$1699,MATCH(CHP_check_original_data!$I42,'PROTRA_capacity-Original_Data'!$F$3:$F$1699,0))=0),"elec 0, heat not",
IF(AND(INDEX('PROTRA_capacity-Original_Data'!G$3:G$1699,MATCH(CHP_check_original_data!$I42,'PROTRA_capacity-Original_Data'!$F$3:$F$1699,0))&lt;&gt;0,INDEX('PROTRA_capacity-Original_Data'!G$3:G$1699,MATCH(CHP_check_original_data!$H42,'PROTRA_capacity-Original_Data'!$F$3:$F$1699,0))=0),"heat 0, elec not",
IF(AND(INDEX('PROTRA_capacity-Original_Data'!G$3:G$1699,MATCH(CHP_check_original_data!$I42,'PROTRA_capacity-Original_Data'!$F$3:$F$1699,0))=0,INDEX('PROTRA_capacity-Original_Data'!G$3:G$1699,MATCH(CHP_check_original_data!$H42,'PROTRA_capacity-Original_Data'!$F$3:$F$1699,0))=0),"",
INDEX('PROTRA_capacity-Original_Data'!G$3:G$1699,MATCH(CHP_check_original_data!$H42,'PROTRA_capacity-Original_Data'!$F$3:$F$1699,0))/INDEX('PROTRA_capacity-Original_Data'!G$3:G$1699,MATCH(CHP_check_original_data!$I42,'PROTRA_capacity-Original_Data'!$F$3:$F$1699,0))
)))</f>
        <v/>
      </c>
      <c r="K42" s="16" t="str">
        <f>IF(AND(INDEX('PROTRA_capacity-Original_Data'!H$3:H$1699,MATCH(CHP_check_original_data!$H42,'PROTRA_capacity-Original_Data'!$F$3:$F$1699,0))&lt;&gt;0,INDEX('PROTRA_capacity-Original_Data'!H$3:H$1699,MATCH(CHP_check_original_data!$I42,'PROTRA_capacity-Original_Data'!$F$3:$F$1699,0))=0),"elec 0, heat not",
IF(AND(INDEX('PROTRA_capacity-Original_Data'!H$3:H$1699,MATCH(CHP_check_original_data!$I42,'PROTRA_capacity-Original_Data'!$F$3:$F$1699,0))&lt;&gt;0,INDEX('PROTRA_capacity-Original_Data'!H$3:H$1699,MATCH(CHP_check_original_data!$H42,'PROTRA_capacity-Original_Data'!$F$3:$F$1699,0))=0),"heat 0, elec not",
IF(AND(INDEX('PROTRA_capacity-Original_Data'!H$3:H$1699,MATCH(CHP_check_original_data!$I42,'PROTRA_capacity-Original_Data'!$F$3:$F$1699,0))=0,INDEX('PROTRA_capacity-Original_Data'!H$3:H$1699,MATCH(CHP_check_original_data!$H42,'PROTRA_capacity-Original_Data'!$F$3:$F$1699,0))=0),"",
INDEX('PROTRA_capacity-Original_Data'!H$3:H$1699,MATCH(CHP_check_original_data!$H42,'PROTRA_capacity-Original_Data'!$F$3:$F$1699,0))/INDEX('PROTRA_capacity-Original_Data'!H$3:H$1699,MATCH(CHP_check_original_data!$I42,'PROTRA_capacity-Original_Data'!$F$3:$F$1699,0))
)))</f>
        <v/>
      </c>
      <c r="L42" s="16" t="str">
        <f>IF(AND(INDEX('PROTRA_capacity-Original_Data'!I$3:I$1699,MATCH(CHP_check_original_data!$H42,'PROTRA_capacity-Original_Data'!$F$3:$F$1699,0))&lt;&gt;0,INDEX('PROTRA_capacity-Original_Data'!I$3:I$1699,MATCH(CHP_check_original_data!$I42,'PROTRA_capacity-Original_Data'!$F$3:$F$1699,0))=0),"elec 0, heat not",
IF(AND(INDEX('PROTRA_capacity-Original_Data'!I$3:I$1699,MATCH(CHP_check_original_data!$I42,'PROTRA_capacity-Original_Data'!$F$3:$F$1699,0))&lt;&gt;0,INDEX('PROTRA_capacity-Original_Data'!I$3:I$1699,MATCH(CHP_check_original_data!$H42,'PROTRA_capacity-Original_Data'!$F$3:$F$1699,0))=0),"heat 0, elec not",
IF(AND(INDEX('PROTRA_capacity-Original_Data'!I$3:I$1699,MATCH(CHP_check_original_data!$I42,'PROTRA_capacity-Original_Data'!$F$3:$F$1699,0))=0,INDEX('PROTRA_capacity-Original_Data'!I$3:I$1699,MATCH(CHP_check_original_data!$H42,'PROTRA_capacity-Original_Data'!$F$3:$F$1699,0))=0),"",
INDEX('PROTRA_capacity-Original_Data'!I$3:I$1699,MATCH(CHP_check_original_data!$H42,'PROTRA_capacity-Original_Data'!$F$3:$F$1699,0))/INDEX('PROTRA_capacity-Original_Data'!I$3:I$1699,MATCH(CHP_check_original_data!$I42,'PROTRA_capacity-Original_Data'!$F$3:$F$1699,0))
)))</f>
        <v/>
      </c>
      <c r="M42" s="16" t="str">
        <f>IF(AND(INDEX('PROTRA_capacity-Original_Data'!J$3:J$1699,MATCH(CHP_check_original_data!$H42,'PROTRA_capacity-Original_Data'!$F$3:$F$1699,0))&lt;&gt;0,INDEX('PROTRA_capacity-Original_Data'!J$3:J$1699,MATCH(CHP_check_original_data!$I42,'PROTRA_capacity-Original_Data'!$F$3:$F$1699,0))=0),"elec 0, heat not",
IF(AND(INDEX('PROTRA_capacity-Original_Data'!J$3:J$1699,MATCH(CHP_check_original_data!$I42,'PROTRA_capacity-Original_Data'!$F$3:$F$1699,0))&lt;&gt;0,INDEX('PROTRA_capacity-Original_Data'!J$3:J$1699,MATCH(CHP_check_original_data!$H42,'PROTRA_capacity-Original_Data'!$F$3:$F$1699,0))=0),"heat 0, elec not",
IF(AND(INDEX('PROTRA_capacity-Original_Data'!J$3:J$1699,MATCH(CHP_check_original_data!$I42,'PROTRA_capacity-Original_Data'!$F$3:$F$1699,0))=0,INDEX('PROTRA_capacity-Original_Data'!J$3:J$1699,MATCH(CHP_check_original_data!$H42,'PROTRA_capacity-Original_Data'!$F$3:$F$1699,0))=0),"",
INDEX('PROTRA_capacity-Original_Data'!J$3:J$1699,MATCH(CHP_check_original_data!$H42,'PROTRA_capacity-Original_Data'!$F$3:$F$1699,0))/INDEX('PROTRA_capacity-Original_Data'!J$3:J$1699,MATCH(CHP_check_original_data!$I42,'PROTRA_capacity-Original_Data'!$F$3:$F$1699,0))
)))</f>
        <v/>
      </c>
      <c r="N42" s="16" t="str">
        <f>IF(AND(INDEX('PROTRA_capacity-Original_Data'!K$3:K$1699,MATCH(CHP_check_original_data!$H42,'PROTRA_capacity-Original_Data'!$F$3:$F$1699,0))&lt;&gt;0,INDEX('PROTRA_capacity-Original_Data'!K$3:K$1699,MATCH(CHP_check_original_data!$I42,'PROTRA_capacity-Original_Data'!$F$3:$F$1699,0))=0),"elec 0, heat not",
IF(AND(INDEX('PROTRA_capacity-Original_Data'!K$3:K$1699,MATCH(CHP_check_original_data!$I42,'PROTRA_capacity-Original_Data'!$F$3:$F$1699,0))&lt;&gt;0,INDEX('PROTRA_capacity-Original_Data'!K$3:K$1699,MATCH(CHP_check_original_data!$H42,'PROTRA_capacity-Original_Data'!$F$3:$F$1699,0))=0),"heat 0, elec not",
IF(AND(INDEX('PROTRA_capacity-Original_Data'!K$3:K$1699,MATCH(CHP_check_original_data!$I42,'PROTRA_capacity-Original_Data'!$F$3:$F$1699,0))=0,INDEX('PROTRA_capacity-Original_Data'!K$3:K$1699,MATCH(CHP_check_original_data!$H42,'PROTRA_capacity-Original_Data'!$F$3:$F$1699,0))=0),"",
INDEX('PROTRA_capacity-Original_Data'!K$3:K$1699,MATCH(CHP_check_original_data!$H42,'PROTRA_capacity-Original_Data'!$F$3:$F$1699,0))/INDEX('PROTRA_capacity-Original_Data'!K$3:K$1699,MATCH(CHP_check_original_data!$I42,'PROTRA_capacity-Original_Data'!$F$3:$F$1699,0))
)))</f>
        <v/>
      </c>
      <c r="O42" s="16" t="str">
        <f>IF(AND(INDEX('PROTRA_capacity-Original_Data'!L$3:L$1699,MATCH(CHP_check_original_data!$H42,'PROTRA_capacity-Original_Data'!$F$3:$F$1699,0))&lt;&gt;0,INDEX('PROTRA_capacity-Original_Data'!L$3:L$1699,MATCH(CHP_check_original_data!$I42,'PROTRA_capacity-Original_Data'!$F$3:$F$1699,0))=0),"elec 0, heat not",
IF(AND(INDEX('PROTRA_capacity-Original_Data'!L$3:L$1699,MATCH(CHP_check_original_data!$I42,'PROTRA_capacity-Original_Data'!$F$3:$F$1699,0))&lt;&gt;0,INDEX('PROTRA_capacity-Original_Data'!L$3:L$1699,MATCH(CHP_check_original_data!$H42,'PROTRA_capacity-Original_Data'!$F$3:$F$1699,0))=0),"heat 0, elec not",
IF(AND(INDEX('PROTRA_capacity-Original_Data'!L$3:L$1699,MATCH(CHP_check_original_data!$I42,'PROTRA_capacity-Original_Data'!$F$3:$F$1699,0))=0,INDEX('PROTRA_capacity-Original_Data'!L$3:L$1699,MATCH(CHP_check_original_data!$H42,'PROTRA_capacity-Original_Data'!$F$3:$F$1699,0))=0),"",
INDEX('PROTRA_capacity-Original_Data'!L$3:L$1699,MATCH(CHP_check_original_data!$H42,'PROTRA_capacity-Original_Data'!$F$3:$F$1699,0))/INDEX('PROTRA_capacity-Original_Data'!L$3:L$1699,MATCH(CHP_check_original_data!$I42,'PROTRA_capacity-Original_Data'!$F$3:$F$1699,0))
)))</f>
        <v/>
      </c>
      <c r="P42" s="16" t="str">
        <f>IF(AND(INDEX('PROTRA_capacity-Original_Data'!M$3:M$1699,MATCH(CHP_check_original_data!$H42,'PROTRA_capacity-Original_Data'!$F$3:$F$1699,0))&lt;&gt;0,INDEX('PROTRA_capacity-Original_Data'!M$3:M$1699,MATCH(CHP_check_original_data!$I42,'PROTRA_capacity-Original_Data'!$F$3:$F$1699,0))=0),"elec 0, heat not",
IF(AND(INDEX('PROTRA_capacity-Original_Data'!M$3:M$1699,MATCH(CHP_check_original_data!$I42,'PROTRA_capacity-Original_Data'!$F$3:$F$1699,0))&lt;&gt;0,INDEX('PROTRA_capacity-Original_Data'!M$3:M$1699,MATCH(CHP_check_original_data!$H42,'PROTRA_capacity-Original_Data'!$F$3:$F$1699,0))=0),"heat 0, elec not",
IF(AND(INDEX('PROTRA_capacity-Original_Data'!M$3:M$1699,MATCH(CHP_check_original_data!$I42,'PROTRA_capacity-Original_Data'!$F$3:$F$1699,0))=0,INDEX('PROTRA_capacity-Original_Data'!M$3:M$1699,MATCH(CHP_check_original_data!$H42,'PROTRA_capacity-Original_Data'!$F$3:$F$1699,0))=0),"",
INDEX('PROTRA_capacity-Original_Data'!M$3:M$1699,MATCH(CHP_check_original_data!$H42,'PROTRA_capacity-Original_Data'!$F$3:$F$1699,0))/INDEX('PROTRA_capacity-Original_Data'!M$3:M$1699,MATCH(CHP_check_original_data!$I42,'PROTRA_capacity-Original_Data'!$F$3:$F$1699,0))
)))</f>
        <v/>
      </c>
      <c r="Q42" s="16" t="str">
        <f>IF(AND(INDEX('PROTRA_capacity-Original_Data'!N$3:N$1699,MATCH(CHP_check_original_data!$H42,'PROTRA_capacity-Original_Data'!$F$3:$F$1699,0))&lt;&gt;0,INDEX('PROTRA_capacity-Original_Data'!N$3:N$1699,MATCH(CHP_check_original_data!$I42,'PROTRA_capacity-Original_Data'!$F$3:$F$1699,0))=0),"elec 0, heat not",
IF(AND(INDEX('PROTRA_capacity-Original_Data'!N$3:N$1699,MATCH(CHP_check_original_data!$I42,'PROTRA_capacity-Original_Data'!$F$3:$F$1699,0))&lt;&gt;0,INDEX('PROTRA_capacity-Original_Data'!N$3:N$1699,MATCH(CHP_check_original_data!$H42,'PROTRA_capacity-Original_Data'!$F$3:$F$1699,0))=0),"heat 0, elec not",
IF(AND(INDEX('PROTRA_capacity-Original_Data'!N$3:N$1699,MATCH(CHP_check_original_data!$I42,'PROTRA_capacity-Original_Data'!$F$3:$F$1699,0))=0,INDEX('PROTRA_capacity-Original_Data'!N$3:N$1699,MATCH(CHP_check_original_data!$H42,'PROTRA_capacity-Original_Data'!$F$3:$F$1699,0))=0),"",
INDEX('PROTRA_capacity-Original_Data'!N$3:N$1699,MATCH(CHP_check_original_data!$H42,'PROTRA_capacity-Original_Data'!$F$3:$F$1699,0))/INDEX('PROTRA_capacity-Original_Data'!N$3:N$1699,MATCH(CHP_check_original_data!$I42,'PROTRA_capacity-Original_Data'!$F$3:$F$1699,0))
)))</f>
        <v/>
      </c>
      <c r="R42" s="16" t="str">
        <f>IF(AND(INDEX('PROTRA_capacity-Original_Data'!O$3:O$1699,MATCH(CHP_check_original_data!$H42,'PROTRA_capacity-Original_Data'!$F$3:$F$1699,0))&lt;&gt;0,INDEX('PROTRA_capacity-Original_Data'!O$3:O$1699,MATCH(CHP_check_original_data!$I42,'PROTRA_capacity-Original_Data'!$F$3:$F$1699,0))=0),"elec 0, heat not",
IF(AND(INDEX('PROTRA_capacity-Original_Data'!O$3:O$1699,MATCH(CHP_check_original_data!$I42,'PROTRA_capacity-Original_Data'!$F$3:$F$1699,0))&lt;&gt;0,INDEX('PROTRA_capacity-Original_Data'!O$3:O$1699,MATCH(CHP_check_original_data!$H42,'PROTRA_capacity-Original_Data'!$F$3:$F$1699,0))=0),"heat 0, elec not",
IF(AND(INDEX('PROTRA_capacity-Original_Data'!O$3:O$1699,MATCH(CHP_check_original_data!$I42,'PROTRA_capacity-Original_Data'!$F$3:$F$1699,0))=0,INDEX('PROTRA_capacity-Original_Data'!O$3:O$1699,MATCH(CHP_check_original_data!$H42,'PROTRA_capacity-Original_Data'!$F$3:$F$1699,0))=0),"",
INDEX('PROTRA_capacity-Original_Data'!O$3:O$1699,MATCH(CHP_check_original_data!$H42,'PROTRA_capacity-Original_Data'!$F$3:$F$1699,0))/INDEX('PROTRA_capacity-Original_Data'!O$3:O$1699,MATCH(CHP_check_original_data!$I42,'PROTRA_capacity-Original_Data'!$F$3:$F$1699,0))
)))</f>
        <v/>
      </c>
      <c r="S42" s="16" t="str">
        <f>IF(AND(INDEX('PROTRA_capacity-Original_Data'!P$3:P$1699,MATCH(CHP_check_original_data!$H42,'PROTRA_capacity-Original_Data'!$F$3:$F$1699,0))&lt;&gt;0,INDEX('PROTRA_capacity-Original_Data'!P$3:P$1699,MATCH(CHP_check_original_data!$I42,'PROTRA_capacity-Original_Data'!$F$3:$F$1699,0))=0),"elec 0, heat not",
IF(AND(INDEX('PROTRA_capacity-Original_Data'!P$3:P$1699,MATCH(CHP_check_original_data!$I42,'PROTRA_capacity-Original_Data'!$F$3:$F$1699,0))&lt;&gt;0,INDEX('PROTRA_capacity-Original_Data'!P$3:P$1699,MATCH(CHP_check_original_data!$H42,'PROTRA_capacity-Original_Data'!$F$3:$F$1699,0))=0),"heat 0, elec not",
IF(AND(INDEX('PROTRA_capacity-Original_Data'!P$3:P$1699,MATCH(CHP_check_original_data!$I42,'PROTRA_capacity-Original_Data'!$F$3:$F$1699,0))=0,INDEX('PROTRA_capacity-Original_Data'!P$3:P$1699,MATCH(CHP_check_original_data!$H42,'PROTRA_capacity-Original_Data'!$F$3:$F$1699,0))=0),"",
INDEX('PROTRA_capacity-Original_Data'!P$3:P$1699,MATCH(CHP_check_original_data!$H42,'PROTRA_capacity-Original_Data'!$F$3:$F$1699,0))/INDEX('PROTRA_capacity-Original_Data'!P$3:P$1699,MATCH(CHP_check_original_data!$I42,'PROTRA_capacity-Original_Data'!$F$3:$F$1699,0))
)))</f>
        <v/>
      </c>
      <c r="T42" s="16" t="str">
        <f>IF(AND(INDEX('PROTRA_capacity-Original_Data'!Q$3:Q$1699,MATCH(CHP_check_original_data!$H42,'PROTRA_capacity-Original_Data'!$F$3:$F$1699,0))&lt;&gt;0,INDEX('PROTRA_capacity-Original_Data'!Q$3:Q$1699,MATCH(CHP_check_original_data!$I42,'PROTRA_capacity-Original_Data'!$F$3:$F$1699,0))=0),"elec 0, heat not",
IF(AND(INDEX('PROTRA_capacity-Original_Data'!Q$3:Q$1699,MATCH(CHP_check_original_data!$I42,'PROTRA_capacity-Original_Data'!$F$3:$F$1699,0))&lt;&gt;0,INDEX('PROTRA_capacity-Original_Data'!Q$3:Q$1699,MATCH(CHP_check_original_data!$H42,'PROTRA_capacity-Original_Data'!$F$3:$F$1699,0))=0),"heat 0, elec not",
IF(AND(INDEX('PROTRA_capacity-Original_Data'!Q$3:Q$1699,MATCH(CHP_check_original_data!$I42,'PROTRA_capacity-Original_Data'!$F$3:$F$1699,0))=0,INDEX('PROTRA_capacity-Original_Data'!Q$3:Q$1699,MATCH(CHP_check_original_data!$H42,'PROTRA_capacity-Original_Data'!$F$3:$F$1699,0))=0),"",
INDEX('PROTRA_capacity-Original_Data'!Q$3:Q$1699,MATCH(CHP_check_original_data!$H42,'PROTRA_capacity-Original_Data'!$F$3:$F$1699,0))/INDEX('PROTRA_capacity-Original_Data'!Q$3:Q$1699,MATCH(CHP_check_original_data!$I42,'PROTRA_capacity-Original_Data'!$F$3:$F$1699,0))
)))</f>
        <v/>
      </c>
      <c r="U42" s="16" t="str">
        <f>IF(AND(INDEX('PROTRA_capacity-Original_Data'!R$3:R$1699,MATCH(CHP_check_original_data!$H42,'PROTRA_capacity-Original_Data'!$F$3:$F$1699,0))&lt;&gt;0,INDEX('PROTRA_capacity-Original_Data'!R$3:R$1699,MATCH(CHP_check_original_data!$I42,'PROTRA_capacity-Original_Data'!$F$3:$F$1699,0))=0),"elec 0, heat not",
IF(AND(INDEX('PROTRA_capacity-Original_Data'!R$3:R$1699,MATCH(CHP_check_original_data!$I42,'PROTRA_capacity-Original_Data'!$F$3:$F$1699,0))&lt;&gt;0,INDEX('PROTRA_capacity-Original_Data'!R$3:R$1699,MATCH(CHP_check_original_data!$H42,'PROTRA_capacity-Original_Data'!$F$3:$F$1699,0))=0),"heat 0, elec not",
IF(AND(INDEX('PROTRA_capacity-Original_Data'!R$3:R$1699,MATCH(CHP_check_original_data!$I42,'PROTRA_capacity-Original_Data'!$F$3:$F$1699,0))=0,INDEX('PROTRA_capacity-Original_Data'!R$3:R$1699,MATCH(CHP_check_original_data!$H42,'PROTRA_capacity-Original_Data'!$F$3:$F$1699,0))=0),"",
INDEX('PROTRA_capacity-Original_Data'!R$3:R$1699,MATCH(CHP_check_original_data!$H42,'PROTRA_capacity-Original_Data'!$F$3:$F$1699,0))/INDEX('PROTRA_capacity-Original_Data'!R$3:R$1699,MATCH(CHP_check_original_data!$I42,'PROTRA_capacity-Original_Data'!$F$3:$F$1699,0))
)))</f>
        <v/>
      </c>
      <c r="V42" s="16" t="str">
        <f>IF(AND(INDEX('PROTRA_capacity-Original_Data'!S$3:S$1699,MATCH(CHP_check_original_data!$H42,'PROTRA_capacity-Original_Data'!$F$3:$F$1699,0))&lt;&gt;0,INDEX('PROTRA_capacity-Original_Data'!S$3:S$1699,MATCH(CHP_check_original_data!$I42,'PROTRA_capacity-Original_Data'!$F$3:$F$1699,0))=0),"elec 0, heat not",
IF(AND(INDEX('PROTRA_capacity-Original_Data'!S$3:S$1699,MATCH(CHP_check_original_data!$I42,'PROTRA_capacity-Original_Data'!$F$3:$F$1699,0))&lt;&gt;0,INDEX('PROTRA_capacity-Original_Data'!S$3:S$1699,MATCH(CHP_check_original_data!$H42,'PROTRA_capacity-Original_Data'!$F$3:$F$1699,0))=0),"heat 0, elec not",
IF(AND(INDEX('PROTRA_capacity-Original_Data'!S$3:S$1699,MATCH(CHP_check_original_data!$I42,'PROTRA_capacity-Original_Data'!$F$3:$F$1699,0))=0,INDEX('PROTRA_capacity-Original_Data'!S$3:S$1699,MATCH(CHP_check_original_data!$H42,'PROTRA_capacity-Original_Data'!$F$3:$F$1699,0))=0),"",
INDEX('PROTRA_capacity-Original_Data'!S$3:S$1699,MATCH(CHP_check_original_data!$H42,'PROTRA_capacity-Original_Data'!$F$3:$F$1699,0))/INDEX('PROTRA_capacity-Original_Data'!S$3:S$1699,MATCH(CHP_check_original_data!$I42,'PROTRA_capacity-Original_Data'!$F$3:$F$1699,0))
)))</f>
        <v/>
      </c>
      <c r="W42" s="16" t="str">
        <f>IF(AND(INDEX('PROTRA_capacity-Original_Data'!T$3:T$1699,MATCH(CHP_check_original_data!$H42,'PROTRA_capacity-Original_Data'!$F$3:$F$1699,0))&lt;&gt;0,INDEX('PROTRA_capacity-Original_Data'!T$3:T$1699,MATCH(CHP_check_original_data!$I42,'PROTRA_capacity-Original_Data'!$F$3:$F$1699,0))=0),"elec 0, heat not",
IF(AND(INDEX('PROTRA_capacity-Original_Data'!T$3:T$1699,MATCH(CHP_check_original_data!$I42,'PROTRA_capacity-Original_Data'!$F$3:$F$1699,0))&lt;&gt;0,INDEX('PROTRA_capacity-Original_Data'!T$3:T$1699,MATCH(CHP_check_original_data!$H42,'PROTRA_capacity-Original_Data'!$F$3:$F$1699,0))=0),"heat 0, elec not",
IF(AND(INDEX('PROTRA_capacity-Original_Data'!T$3:T$1699,MATCH(CHP_check_original_data!$I42,'PROTRA_capacity-Original_Data'!$F$3:$F$1699,0))=0,INDEX('PROTRA_capacity-Original_Data'!T$3:T$1699,MATCH(CHP_check_original_data!$H42,'PROTRA_capacity-Original_Data'!$F$3:$F$1699,0))=0),"",
INDEX('PROTRA_capacity-Original_Data'!T$3:T$1699,MATCH(CHP_check_original_data!$H42,'PROTRA_capacity-Original_Data'!$F$3:$F$1699,0))/INDEX('PROTRA_capacity-Original_Data'!T$3:T$1699,MATCH(CHP_check_original_data!$I42,'PROTRA_capacity-Original_Data'!$F$3:$F$1699,0))
)))</f>
        <v/>
      </c>
      <c r="X42" s="16" t="str">
        <f>IF(AND(INDEX('PROTRA_capacity-Original_Data'!U$3:U$1699,MATCH(CHP_check_original_data!$H42,'PROTRA_capacity-Original_Data'!$F$3:$F$1699,0))&lt;&gt;0,INDEX('PROTRA_capacity-Original_Data'!U$3:U$1699,MATCH(CHP_check_original_data!$I42,'PROTRA_capacity-Original_Data'!$F$3:$F$1699,0))=0),"elec 0, heat not",
IF(AND(INDEX('PROTRA_capacity-Original_Data'!U$3:U$1699,MATCH(CHP_check_original_data!$I42,'PROTRA_capacity-Original_Data'!$F$3:$F$1699,0))&lt;&gt;0,INDEX('PROTRA_capacity-Original_Data'!U$3:U$1699,MATCH(CHP_check_original_data!$H42,'PROTRA_capacity-Original_Data'!$F$3:$F$1699,0))=0),"heat 0, elec not",
IF(AND(INDEX('PROTRA_capacity-Original_Data'!U$3:U$1699,MATCH(CHP_check_original_data!$I42,'PROTRA_capacity-Original_Data'!$F$3:$F$1699,0))=0,INDEX('PROTRA_capacity-Original_Data'!U$3:U$1699,MATCH(CHP_check_original_data!$H42,'PROTRA_capacity-Original_Data'!$F$3:$F$1699,0))=0),"",
INDEX('PROTRA_capacity-Original_Data'!U$3:U$1699,MATCH(CHP_check_original_data!$H42,'PROTRA_capacity-Original_Data'!$F$3:$F$1699,0))/INDEX('PROTRA_capacity-Original_Data'!U$3:U$1699,MATCH(CHP_check_original_data!$I42,'PROTRA_capacity-Original_Data'!$F$3:$F$1699,0))
)))</f>
        <v/>
      </c>
      <c r="Y42" s="16" t="str">
        <f>IF(AND(INDEX('PROTRA_capacity-Original_Data'!V$3:V$1699,MATCH(CHP_check_original_data!$H42,'PROTRA_capacity-Original_Data'!$F$3:$F$1699,0))&lt;&gt;0,INDEX('PROTRA_capacity-Original_Data'!V$3:V$1699,MATCH(CHP_check_original_data!$I42,'PROTRA_capacity-Original_Data'!$F$3:$F$1699,0))=0),"elec 0, heat not",
IF(AND(INDEX('PROTRA_capacity-Original_Data'!V$3:V$1699,MATCH(CHP_check_original_data!$I42,'PROTRA_capacity-Original_Data'!$F$3:$F$1699,0))&lt;&gt;0,INDEX('PROTRA_capacity-Original_Data'!V$3:V$1699,MATCH(CHP_check_original_data!$H42,'PROTRA_capacity-Original_Data'!$F$3:$F$1699,0))=0),"heat 0, elec not",
IF(AND(INDEX('PROTRA_capacity-Original_Data'!V$3:V$1699,MATCH(CHP_check_original_data!$I42,'PROTRA_capacity-Original_Data'!$F$3:$F$1699,0))=0,INDEX('PROTRA_capacity-Original_Data'!V$3:V$1699,MATCH(CHP_check_original_data!$H42,'PROTRA_capacity-Original_Data'!$F$3:$F$1699,0))=0),"",
INDEX('PROTRA_capacity-Original_Data'!V$3:V$1699,MATCH(CHP_check_original_data!$H42,'PROTRA_capacity-Original_Data'!$F$3:$F$1699,0))/INDEX('PROTRA_capacity-Original_Data'!V$3:V$1699,MATCH(CHP_check_original_data!$I42,'PROTRA_capacity-Original_Data'!$F$3:$F$1699,0))
)))</f>
        <v/>
      </c>
    </row>
    <row r="43" spans="1:25" x14ac:dyDescent="0.35">
      <c r="A43" t="s">
        <v>74</v>
      </c>
      <c r="B43" t="s">
        <v>41</v>
      </c>
      <c r="C43" t="str">
        <f t="shared" si="0"/>
        <v>LATAM_TO_heat</v>
      </c>
      <c r="D43" t="str">
        <f t="shared" si="1"/>
        <v>PROTRA_CHP_HP_I</v>
      </c>
      <c r="E43" t="s">
        <v>0</v>
      </c>
      <c r="F43" t="str">
        <f t="shared" si="2"/>
        <v>CHP</v>
      </c>
      <c r="G43" t="str">
        <f t="shared" si="3"/>
        <v>els</v>
      </c>
      <c r="H43" t="str">
        <f t="shared" si="4"/>
        <v>LATAMTO_heatPROTRA_CHP_gas_fuels</v>
      </c>
      <c r="I43" t="str">
        <f t="shared" si="5"/>
        <v>LATAMTO_elecPROTRA_CHP_gas_fuels</v>
      </c>
      <c r="J43" s="16" t="str">
        <f>IF(AND(INDEX('PROTRA_capacity-Original_Data'!G$3:G$1699,MATCH(CHP_check_original_data!$H43,'PROTRA_capacity-Original_Data'!$F$3:$F$1699,0))&lt;&gt;0,INDEX('PROTRA_capacity-Original_Data'!G$3:G$1699,MATCH(CHP_check_original_data!$I43,'PROTRA_capacity-Original_Data'!$F$3:$F$1699,0))=0),"elec 0, heat not",
IF(AND(INDEX('PROTRA_capacity-Original_Data'!G$3:G$1699,MATCH(CHP_check_original_data!$I43,'PROTRA_capacity-Original_Data'!$F$3:$F$1699,0))&lt;&gt;0,INDEX('PROTRA_capacity-Original_Data'!G$3:G$1699,MATCH(CHP_check_original_data!$H43,'PROTRA_capacity-Original_Data'!$F$3:$F$1699,0))=0),"heat 0, elec not",
IF(AND(INDEX('PROTRA_capacity-Original_Data'!G$3:G$1699,MATCH(CHP_check_original_data!$I43,'PROTRA_capacity-Original_Data'!$F$3:$F$1699,0))=0,INDEX('PROTRA_capacity-Original_Data'!G$3:G$1699,MATCH(CHP_check_original_data!$H43,'PROTRA_capacity-Original_Data'!$F$3:$F$1699,0))=0),"",
INDEX('PROTRA_capacity-Original_Data'!G$3:G$1699,MATCH(CHP_check_original_data!$H43,'PROTRA_capacity-Original_Data'!$F$3:$F$1699,0))/INDEX('PROTRA_capacity-Original_Data'!G$3:G$1699,MATCH(CHP_check_original_data!$I43,'PROTRA_capacity-Original_Data'!$F$3:$F$1699,0))
)))</f>
        <v/>
      </c>
      <c r="K43" s="16" t="str">
        <f>IF(AND(INDEX('PROTRA_capacity-Original_Data'!H$3:H$1699,MATCH(CHP_check_original_data!$H43,'PROTRA_capacity-Original_Data'!$F$3:$F$1699,0))&lt;&gt;0,INDEX('PROTRA_capacity-Original_Data'!H$3:H$1699,MATCH(CHP_check_original_data!$I43,'PROTRA_capacity-Original_Data'!$F$3:$F$1699,0))=0),"elec 0, heat not",
IF(AND(INDEX('PROTRA_capacity-Original_Data'!H$3:H$1699,MATCH(CHP_check_original_data!$I43,'PROTRA_capacity-Original_Data'!$F$3:$F$1699,0))&lt;&gt;0,INDEX('PROTRA_capacity-Original_Data'!H$3:H$1699,MATCH(CHP_check_original_data!$H43,'PROTRA_capacity-Original_Data'!$F$3:$F$1699,0))=0),"heat 0, elec not",
IF(AND(INDEX('PROTRA_capacity-Original_Data'!H$3:H$1699,MATCH(CHP_check_original_data!$I43,'PROTRA_capacity-Original_Data'!$F$3:$F$1699,0))=0,INDEX('PROTRA_capacity-Original_Data'!H$3:H$1699,MATCH(CHP_check_original_data!$H43,'PROTRA_capacity-Original_Data'!$F$3:$F$1699,0))=0),"",
INDEX('PROTRA_capacity-Original_Data'!H$3:H$1699,MATCH(CHP_check_original_data!$H43,'PROTRA_capacity-Original_Data'!$F$3:$F$1699,0))/INDEX('PROTRA_capacity-Original_Data'!H$3:H$1699,MATCH(CHP_check_original_data!$I43,'PROTRA_capacity-Original_Data'!$F$3:$F$1699,0))
)))</f>
        <v/>
      </c>
      <c r="L43" s="16" t="str">
        <f>IF(AND(INDEX('PROTRA_capacity-Original_Data'!I$3:I$1699,MATCH(CHP_check_original_data!$H43,'PROTRA_capacity-Original_Data'!$F$3:$F$1699,0))&lt;&gt;0,INDEX('PROTRA_capacity-Original_Data'!I$3:I$1699,MATCH(CHP_check_original_data!$I43,'PROTRA_capacity-Original_Data'!$F$3:$F$1699,0))=0),"elec 0, heat not",
IF(AND(INDEX('PROTRA_capacity-Original_Data'!I$3:I$1699,MATCH(CHP_check_original_data!$I43,'PROTRA_capacity-Original_Data'!$F$3:$F$1699,0))&lt;&gt;0,INDEX('PROTRA_capacity-Original_Data'!I$3:I$1699,MATCH(CHP_check_original_data!$H43,'PROTRA_capacity-Original_Data'!$F$3:$F$1699,0))=0),"heat 0, elec not",
IF(AND(INDEX('PROTRA_capacity-Original_Data'!I$3:I$1699,MATCH(CHP_check_original_data!$I43,'PROTRA_capacity-Original_Data'!$F$3:$F$1699,0))=0,INDEX('PROTRA_capacity-Original_Data'!I$3:I$1699,MATCH(CHP_check_original_data!$H43,'PROTRA_capacity-Original_Data'!$F$3:$F$1699,0))=0),"",
INDEX('PROTRA_capacity-Original_Data'!I$3:I$1699,MATCH(CHP_check_original_data!$H43,'PROTRA_capacity-Original_Data'!$F$3:$F$1699,0))/INDEX('PROTRA_capacity-Original_Data'!I$3:I$1699,MATCH(CHP_check_original_data!$I43,'PROTRA_capacity-Original_Data'!$F$3:$F$1699,0))
)))</f>
        <v/>
      </c>
      <c r="M43" s="16" t="str">
        <f>IF(AND(INDEX('PROTRA_capacity-Original_Data'!J$3:J$1699,MATCH(CHP_check_original_data!$H43,'PROTRA_capacity-Original_Data'!$F$3:$F$1699,0))&lt;&gt;0,INDEX('PROTRA_capacity-Original_Data'!J$3:J$1699,MATCH(CHP_check_original_data!$I43,'PROTRA_capacity-Original_Data'!$F$3:$F$1699,0))=0),"elec 0, heat not",
IF(AND(INDEX('PROTRA_capacity-Original_Data'!J$3:J$1699,MATCH(CHP_check_original_data!$I43,'PROTRA_capacity-Original_Data'!$F$3:$F$1699,0))&lt;&gt;0,INDEX('PROTRA_capacity-Original_Data'!J$3:J$1699,MATCH(CHP_check_original_data!$H43,'PROTRA_capacity-Original_Data'!$F$3:$F$1699,0))=0),"heat 0, elec not",
IF(AND(INDEX('PROTRA_capacity-Original_Data'!J$3:J$1699,MATCH(CHP_check_original_data!$I43,'PROTRA_capacity-Original_Data'!$F$3:$F$1699,0))=0,INDEX('PROTRA_capacity-Original_Data'!J$3:J$1699,MATCH(CHP_check_original_data!$H43,'PROTRA_capacity-Original_Data'!$F$3:$F$1699,0))=0),"",
INDEX('PROTRA_capacity-Original_Data'!J$3:J$1699,MATCH(CHP_check_original_data!$H43,'PROTRA_capacity-Original_Data'!$F$3:$F$1699,0))/INDEX('PROTRA_capacity-Original_Data'!J$3:J$1699,MATCH(CHP_check_original_data!$I43,'PROTRA_capacity-Original_Data'!$F$3:$F$1699,0))
)))</f>
        <v/>
      </c>
      <c r="N43" s="16" t="str">
        <f>IF(AND(INDEX('PROTRA_capacity-Original_Data'!K$3:K$1699,MATCH(CHP_check_original_data!$H43,'PROTRA_capacity-Original_Data'!$F$3:$F$1699,0))&lt;&gt;0,INDEX('PROTRA_capacity-Original_Data'!K$3:K$1699,MATCH(CHP_check_original_data!$I43,'PROTRA_capacity-Original_Data'!$F$3:$F$1699,0))=0),"elec 0, heat not",
IF(AND(INDEX('PROTRA_capacity-Original_Data'!K$3:K$1699,MATCH(CHP_check_original_data!$I43,'PROTRA_capacity-Original_Data'!$F$3:$F$1699,0))&lt;&gt;0,INDEX('PROTRA_capacity-Original_Data'!K$3:K$1699,MATCH(CHP_check_original_data!$H43,'PROTRA_capacity-Original_Data'!$F$3:$F$1699,0))=0),"heat 0, elec not",
IF(AND(INDEX('PROTRA_capacity-Original_Data'!K$3:K$1699,MATCH(CHP_check_original_data!$I43,'PROTRA_capacity-Original_Data'!$F$3:$F$1699,0))=0,INDEX('PROTRA_capacity-Original_Data'!K$3:K$1699,MATCH(CHP_check_original_data!$H43,'PROTRA_capacity-Original_Data'!$F$3:$F$1699,0))=0),"",
INDEX('PROTRA_capacity-Original_Data'!K$3:K$1699,MATCH(CHP_check_original_data!$H43,'PROTRA_capacity-Original_Data'!$F$3:$F$1699,0))/INDEX('PROTRA_capacity-Original_Data'!K$3:K$1699,MATCH(CHP_check_original_data!$I43,'PROTRA_capacity-Original_Data'!$F$3:$F$1699,0))
)))</f>
        <v/>
      </c>
      <c r="O43" s="16" t="str">
        <f>IF(AND(INDEX('PROTRA_capacity-Original_Data'!L$3:L$1699,MATCH(CHP_check_original_data!$H43,'PROTRA_capacity-Original_Data'!$F$3:$F$1699,0))&lt;&gt;0,INDEX('PROTRA_capacity-Original_Data'!L$3:L$1699,MATCH(CHP_check_original_data!$I43,'PROTRA_capacity-Original_Data'!$F$3:$F$1699,0))=0),"elec 0, heat not",
IF(AND(INDEX('PROTRA_capacity-Original_Data'!L$3:L$1699,MATCH(CHP_check_original_data!$I43,'PROTRA_capacity-Original_Data'!$F$3:$F$1699,0))&lt;&gt;0,INDEX('PROTRA_capacity-Original_Data'!L$3:L$1699,MATCH(CHP_check_original_data!$H43,'PROTRA_capacity-Original_Data'!$F$3:$F$1699,0))=0),"heat 0, elec not",
IF(AND(INDEX('PROTRA_capacity-Original_Data'!L$3:L$1699,MATCH(CHP_check_original_data!$I43,'PROTRA_capacity-Original_Data'!$F$3:$F$1699,0))=0,INDEX('PROTRA_capacity-Original_Data'!L$3:L$1699,MATCH(CHP_check_original_data!$H43,'PROTRA_capacity-Original_Data'!$F$3:$F$1699,0))=0),"",
INDEX('PROTRA_capacity-Original_Data'!L$3:L$1699,MATCH(CHP_check_original_data!$H43,'PROTRA_capacity-Original_Data'!$F$3:$F$1699,0))/INDEX('PROTRA_capacity-Original_Data'!L$3:L$1699,MATCH(CHP_check_original_data!$I43,'PROTRA_capacity-Original_Data'!$F$3:$F$1699,0))
)))</f>
        <v/>
      </c>
      <c r="P43" s="16" t="str">
        <f>IF(AND(INDEX('PROTRA_capacity-Original_Data'!M$3:M$1699,MATCH(CHP_check_original_data!$H43,'PROTRA_capacity-Original_Data'!$F$3:$F$1699,0))&lt;&gt;0,INDEX('PROTRA_capacity-Original_Data'!M$3:M$1699,MATCH(CHP_check_original_data!$I43,'PROTRA_capacity-Original_Data'!$F$3:$F$1699,0))=0),"elec 0, heat not",
IF(AND(INDEX('PROTRA_capacity-Original_Data'!M$3:M$1699,MATCH(CHP_check_original_data!$I43,'PROTRA_capacity-Original_Data'!$F$3:$F$1699,0))&lt;&gt;0,INDEX('PROTRA_capacity-Original_Data'!M$3:M$1699,MATCH(CHP_check_original_data!$H43,'PROTRA_capacity-Original_Data'!$F$3:$F$1699,0))=0),"heat 0, elec not",
IF(AND(INDEX('PROTRA_capacity-Original_Data'!M$3:M$1699,MATCH(CHP_check_original_data!$I43,'PROTRA_capacity-Original_Data'!$F$3:$F$1699,0))=0,INDEX('PROTRA_capacity-Original_Data'!M$3:M$1699,MATCH(CHP_check_original_data!$H43,'PROTRA_capacity-Original_Data'!$F$3:$F$1699,0))=0),"",
INDEX('PROTRA_capacity-Original_Data'!M$3:M$1699,MATCH(CHP_check_original_data!$H43,'PROTRA_capacity-Original_Data'!$F$3:$F$1699,0))/INDEX('PROTRA_capacity-Original_Data'!M$3:M$1699,MATCH(CHP_check_original_data!$I43,'PROTRA_capacity-Original_Data'!$F$3:$F$1699,0))
)))</f>
        <v/>
      </c>
      <c r="Q43" s="16" t="str">
        <f>IF(AND(INDEX('PROTRA_capacity-Original_Data'!N$3:N$1699,MATCH(CHP_check_original_data!$H43,'PROTRA_capacity-Original_Data'!$F$3:$F$1699,0))&lt;&gt;0,INDEX('PROTRA_capacity-Original_Data'!N$3:N$1699,MATCH(CHP_check_original_data!$I43,'PROTRA_capacity-Original_Data'!$F$3:$F$1699,0))=0),"elec 0, heat not",
IF(AND(INDEX('PROTRA_capacity-Original_Data'!N$3:N$1699,MATCH(CHP_check_original_data!$I43,'PROTRA_capacity-Original_Data'!$F$3:$F$1699,0))&lt;&gt;0,INDEX('PROTRA_capacity-Original_Data'!N$3:N$1699,MATCH(CHP_check_original_data!$H43,'PROTRA_capacity-Original_Data'!$F$3:$F$1699,0))=0),"heat 0, elec not",
IF(AND(INDEX('PROTRA_capacity-Original_Data'!N$3:N$1699,MATCH(CHP_check_original_data!$I43,'PROTRA_capacity-Original_Data'!$F$3:$F$1699,0))=0,INDEX('PROTRA_capacity-Original_Data'!N$3:N$1699,MATCH(CHP_check_original_data!$H43,'PROTRA_capacity-Original_Data'!$F$3:$F$1699,0))=0),"",
INDEX('PROTRA_capacity-Original_Data'!N$3:N$1699,MATCH(CHP_check_original_data!$H43,'PROTRA_capacity-Original_Data'!$F$3:$F$1699,0))/INDEX('PROTRA_capacity-Original_Data'!N$3:N$1699,MATCH(CHP_check_original_data!$I43,'PROTRA_capacity-Original_Data'!$F$3:$F$1699,0))
)))</f>
        <v/>
      </c>
      <c r="R43" s="16" t="str">
        <f>IF(AND(INDEX('PROTRA_capacity-Original_Data'!O$3:O$1699,MATCH(CHP_check_original_data!$H43,'PROTRA_capacity-Original_Data'!$F$3:$F$1699,0))&lt;&gt;0,INDEX('PROTRA_capacity-Original_Data'!O$3:O$1699,MATCH(CHP_check_original_data!$I43,'PROTRA_capacity-Original_Data'!$F$3:$F$1699,0))=0),"elec 0, heat not",
IF(AND(INDEX('PROTRA_capacity-Original_Data'!O$3:O$1699,MATCH(CHP_check_original_data!$I43,'PROTRA_capacity-Original_Data'!$F$3:$F$1699,0))&lt;&gt;0,INDEX('PROTRA_capacity-Original_Data'!O$3:O$1699,MATCH(CHP_check_original_data!$H43,'PROTRA_capacity-Original_Data'!$F$3:$F$1699,0))=0),"heat 0, elec not",
IF(AND(INDEX('PROTRA_capacity-Original_Data'!O$3:O$1699,MATCH(CHP_check_original_data!$I43,'PROTRA_capacity-Original_Data'!$F$3:$F$1699,0))=0,INDEX('PROTRA_capacity-Original_Data'!O$3:O$1699,MATCH(CHP_check_original_data!$H43,'PROTRA_capacity-Original_Data'!$F$3:$F$1699,0))=0),"",
INDEX('PROTRA_capacity-Original_Data'!O$3:O$1699,MATCH(CHP_check_original_data!$H43,'PROTRA_capacity-Original_Data'!$F$3:$F$1699,0))/INDEX('PROTRA_capacity-Original_Data'!O$3:O$1699,MATCH(CHP_check_original_data!$I43,'PROTRA_capacity-Original_Data'!$F$3:$F$1699,0))
)))</f>
        <v/>
      </c>
      <c r="S43" s="16" t="str">
        <f>IF(AND(INDEX('PROTRA_capacity-Original_Data'!P$3:P$1699,MATCH(CHP_check_original_data!$H43,'PROTRA_capacity-Original_Data'!$F$3:$F$1699,0))&lt;&gt;0,INDEX('PROTRA_capacity-Original_Data'!P$3:P$1699,MATCH(CHP_check_original_data!$I43,'PROTRA_capacity-Original_Data'!$F$3:$F$1699,0))=0),"elec 0, heat not",
IF(AND(INDEX('PROTRA_capacity-Original_Data'!P$3:P$1699,MATCH(CHP_check_original_data!$I43,'PROTRA_capacity-Original_Data'!$F$3:$F$1699,0))&lt;&gt;0,INDEX('PROTRA_capacity-Original_Data'!P$3:P$1699,MATCH(CHP_check_original_data!$H43,'PROTRA_capacity-Original_Data'!$F$3:$F$1699,0))=0),"heat 0, elec not",
IF(AND(INDEX('PROTRA_capacity-Original_Data'!P$3:P$1699,MATCH(CHP_check_original_data!$I43,'PROTRA_capacity-Original_Data'!$F$3:$F$1699,0))=0,INDEX('PROTRA_capacity-Original_Data'!P$3:P$1699,MATCH(CHP_check_original_data!$H43,'PROTRA_capacity-Original_Data'!$F$3:$F$1699,0))=0),"",
INDEX('PROTRA_capacity-Original_Data'!P$3:P$1699,MATCH(CHP_check_original_data!$H43,'PROTRA_capacity-Original_Data'!$F$3:$F$1699,0))/INDEX('PROTRA_capacity-Original_Data'!P$3:P$1699,MATCH(CHP_check_original_data!$I43,'PROTRA_capacity-Original_Data'!$F$3:$F$1699,0))
)))</f>
        <v/>
      </c>
      <c r="T43" s="16" t="str">
        <f>IF(AND(INDEX('PROTRA_capacity-Original_Data'!Q$3:Q$1699,MATCH(CHP_check_original_data!$H43,'PROTRA_capacity-Original_Data'!$F$3:$F$1699,0))&lt;&gt;0,INDEX('PROTRA_capacity-Original_Data'!Q$3:Q$1699,MATCH(CHP_check_original_data!$I43,'PROTRA_capacity-Original_Data'!$F$3:$F$1699,0))=0),"elec 0, heat not",
IF(AND(INDEX('PROTRA_capacity-Original_Data'!Q$3:Q$1699,MATCH(CHP_check_original_data!$I43,'PROTRA_capacity-Original_Data'!$F$3:$F$1699,0))&lt;&gt;0,INDEX('PROTRA_capacity-Original_Data'!Q$3:Q$1699,MATCH(CHP_check_original_data!$H43,'PROTRA_capacity-Original_Data'!$F$3:$F$1699,0))=0),"heat 0, elec not",
IF(AND(INDEX('PROTRA_capacity-Original_Data'!Q$3:Q$1699,MATCH(CHP_check_original_data!$I43,'PROTRA_capacity-Original_Data'!$F$3:$F$1699,0))=0,INDEX('PROTRA_capacity-Original_Data'!Q$3:Q$1699,MATCH(CHP_check_original_data!$H43,'PROTRA_capacity-Original_Data'!$F$3:$F$1699,0))=0),"",
INDEX('PROTRA_capacity-Original_Data'!Q$3:Q$1699,MATCH(CHP_check_original_data!$H43,'PROTRA_capacity-Original_Data'!$F$3:$F$1699,0))/INDEX('PROTRA_capacity-Original_Data'!Q$3:Q$1699,MATCH(CHP_check_original_data!$I43,'PROTRA_capacity-Original_Data'!$F$3:$F$1699,0))
)))</f>
        <v/>
      </c>
      <c r="U43" s="16" t="str">
        <f>IF(AND(INDEX('PROTRA_capacity-Original_Data'!R$3:R$1699,MATCH(CHP_check_original_data!$H43,'PROTRA_capacity-Original_Data'!$F$3:$F$1699,0))&lt;&gt;0,INDEX('PROTRA_capacity-Original_Data'!R$3:R$1699,MATCH(CHP_check_original_data!$I43,'PROTRA_capacity-Original_Data'!$F$3:$F$1699,0))=0),"elec 0, heat not",
IF(AND(INDEX('PROTRA_capacity-Original_Data'!R$3:R$1699,MATCH(CHP_check_original_data!$I43,'PROTRA_capacity-Original_Data'!$F$3:$F$1699,0))&lt;&gt;0,INDEX('PROTRA_capacity-Original_Data'!R$3:R$1699,MATCH(CHP_check_original_data!$H43,'PROTRA_capacity-Original_Data'!$F$3:$F$1699,0))=0),"heat 0, elec not",
IF(AND(INDEX('PROTRA_capacity-Original_Data'!R$3:R$1699,MATCH(CHP_check_original_data!$I43,'PROTRA_capacity-Original_Data'!$F$3:$F$1699,0))=0,INDEX('PROTRA_capacity-Original_Data'!R$3:R$1699,MATCH(CHP_check_original_data!$H43,'PROTRA_capacity-Original_Data'!$F$3:$F$1699,0))=0),"",
INDEX('PROTRA_capacity-Original_Data'!R$3:R$1699,MATCH(CHP_check_original_data!$H43,'PROTRA_capacity-Original_Data'!$F$3:$F$1699,0))/INDEX('PROTRA_capacity-Original_Data'!R$3:R$1699,MATCH(CHP_check_original_data!$I43,'PROTRA_capacity-Original_Data'!$F$3:$F$1699,0))
)))</f>
        <v/>
      </c>
      <c r="V43" s="16" t="str">
        <f>IF(AND(INDEX('PROTRA_capacity-Original_Data'!S$3:S$1699,MATCH(CHP_check_original_data!$H43,'PROTRA_capacity-Original_Data'!$F$3:$F$1699,0))&lt;&gt;0,INDEX('PROTRA_capacity-Original_Data'!S$3:S$1699,MATCH(CHP_check_original_data!$I43,'PROTRA_capacity-Original_Data'!$F$3:$F$1699,0))=0),"elec 0, heat not",
IF(AND(INDEX('PROTRA_capacity-Original_Data'!S$3:S$1699,MATCH(CHP_check_original_data!$I43,'PROTRA_capacity-Original_Data'!$F$3:$F$1699,0))&lt;&gt;0,INDEX('PROTRA_capacity-Original_Data'!S$3:S$1699,MATCH(CHP_check_original_data!$H43,'PROTRA_capacity-Original_Data'!$F$3:$F$1699,0))=0),"heat 0, elec not",
IF(AND(INDEX('PROTRA_capacity-Original_Data'!S$3:S$1699,MATCH(CHP_check_original_data!$I43,'PROTRA_capacity-Original_Data'!$F$3:$F$1699,0))=0,INDEX('PROTRA_capacity-Original_Data'!S$3:S$1699,MATCH(CHP_check_original_data!$H43,'PROTRA_capacity-Original_Data'!$F$3:$F$1699,0))=0),"",
INDEX('PROTRA_capacity-Original_Data'!S$3:S$1699,MATCH(CHP_check_original_data!$H43,'PROTRA_capacity-Original_Data'!$F$3:$F$1699,0))/INDEX('PROTRA_capacity-Original_Data'!S$3:S$1699,MATCH(CHP_check_original_data!$I43,'PROTRA_capacity-Original_Data'!$F$3:$F$1699,0))
)))</f>
        <v/>
      </c>
      <c r="W43" s="16" t="str">
        <f>IF(AND(INDEX('PROTRA_capacity-Original_Data'!T$3:T$1699,MATCH(CHP_check_original_data!$H43,'PROTRA_capacity-Original_Data'!$F$3:$F$1699,0))&lt;&gt;0,INDEX('PROTRA_capacity-Original_Data'!T$3:T$1699,MATCH(CHP_check_original_data!$I43,'PROTRA_capacity-Original_Data'!$F$3:$F$1699,0))=0),"elec 0, heat not",
IF(AND(INDEX('PROTRA_capacity-Original_Data'!T$3:T$1699,MATCH(CHP_check_original_data!$I43,'PROTRA_capacity-Original_Data'!$F$3:$F$1699,0))&lt;&gt;0,INDEX('PROTRA_capacity-Original_Data'!T$3:T$1699,MATCH(CHP_check_original_data!$H43,'PROTRA_capacity-Original_Data'!$F$3:$F$1699,0))=0),"heat 0, elec not",
IF(AND(INDEX('PROTRA_capacity-Original_Data'!T$3:T$1699,MATCH(CHP_check_original_data!$I43,'PROTRA_capacity-Original_Data'!$F$3:$F$1699,0))=0,INDEX('PROTRA_capacity-Original_Data'!T$3:T$1699,MATCH(CHP_check_original_data!$H43,'PROTRA_capacity-Original_Data'!$F$3:$F$1699,0))=0),"",
INDEX('PROTRA_capacity-Original_Data'!T$3:T$1699,MATCH(CHP_check_original_data!$H43,'PROTRA_capacity-Original_Data'!$F$3:$F$1699,0))/INDEX('PROTRA_capacity-Original_Data'!T$3:T$1699,MATCH(CHP_check_original_data!$I43,'PROTRA_capacity-Original_Data'!$F$3:$F$1699,0))
)))</f>
        <v/>
      </c>
      <c r="X43" s="16" t="str">
        <f>IF(AND(INDEX('PROTRA_capacity-Original_Data'!U$3:U$1699,MATCH(CHP_check_original_data!$H43,'PROTRA_capacity-Original_Data'!$F$3:$F$1699,0))&lt;&gt;0,INDEX('PROTRA_capacity-Original_Data'!U$3:U$1699,MATCH(CHP_check_original_data!$I43,'PROTRA_capacity-Original_Data'!$F$3:$F$1699,0))=0),"elec 0, heat not",
IF(AND(INDEX('PROTRA_capacity-Original_Data'!U$3:U$1699,MATCH(CHP_check_original_data!$I43,'PROTRA_capacity-Original_Data'!$F$3:$F$1699,0))&lt;&gt;0,INDEX('PROTRA_capacity-Original_Data'!U$3:U$1699,MATCH(CHP_check_original_data!$H43,'PROTRA_capacity-Original_Data'!$F$3:$F$1699,0))=0),"heat 0, elec not",
IF(AND(INDEX('PROTRA_capacity-Original_Data'!U$3:U$1699,MATCH(CHP_check_original_data!$I43,'PROTRA_capacity-Original_Data'!$F$3:$F$1699,0))=0,INDEX('PROTRA_capacity-Original_Data'!U$3:U$1699,MATCH(CHP_check_original_data!$H43,'PROTRA_capacity-Original_Data'!$F$3:$F$1699,0))=0),"",
INDEX('PROTRA_capacity-Original_Data'!U$3:U$1699,MATCH(CHP_check_original_data!$H43,'PROTRA_capacity-Original_Data'!$F$3:$F$1699,0))/INDEX('PROTRA_capacity-Original_Data'!U$3:U$1699,MATCH(CHP_check_original_data!$I43,'PROTRA_capacity-Original_Data'!$F$3:$F$1699,0))
)))</f>
        <v/>
      </c>
      <c r="Y43" s="16" t="str">
        <f>IF(AND(INDEX('PROTRA_capacity-Original_Data'!V$3:V$1699,MATCH(CHP_check_original_data!$H43,'PROTRA_capacity-Original_Data'!$F$3:$F$1699,0))&lt;&gt;0,INDEX('PROTRA_capacity-Original_Data'!V$3:V$1699,MATCH(CHP_check_original_data!$I43,'PROTRA_capacity-Original_Data'!$F$3:$F$1699,0))=0),"elec 0, heat not",
IF(AND(INDEX('PROTRA_capacity-Original_Data'!V$3:V$1699,MATCH(CHP_check_original_data!$I43,'PROTRA_capacity-Original_Data'!$F$3:$F$1699,0))&lt;&gt;0,INDEX('PROTRA_capacity-Original_Data'!V$3:V$1699,MATCH(CHP_check_original_data!$H43,'PROTRA_capacity-Original_Data'!$F$3:$F$1699,0))=0),"heat 0, elec not",
IF(AND(INDEX('PROTRA_capacity-Original_Data'!V$3:V$1699,MATCH(CHP_check_original_data!$I43,'PROTRA_capacity-Original_Data'!$F$3:$F$1699,0))=0,INDEX('PROTRA_capacity-Original_Data'!V$3:V$1699,MATCH(CHP_check_original_data!$H43,'PROTRA_capacity-Original_Data'!$F$3:$F$1699,0))=0),"",
INDEX('PROTRA_capacity-Original_Data'!V$3:V$1699,MATCH(CHP_check_original_data!$H43,'PROTRA_capacity-Original_Data'!$F$3:$F$1699,0))/INDEX('PROTRA_capacity-Original_Data'!V$3:V$1699,MATCH(CHP_check_original_data!$I43,'PROTRA_capacity-Original_Data'!$F$3:$F$1699,0))
)))</f>
        <v/>
      </c>
    </row>
    <row r="44" spans="1:25" x14ac:dyDescent="0.35">
      <c r="A44" t="s">
        <v>74</v>
      </c>
      <c r="B44" t="s">
        <v>41</v>
      </c>
      <c r="C44" t="str">
        <f t="shared" si="0"/>
        <v>LATAM_TO_heat</v>
      </c>
      <c r="D44" t="str">
        <f t="shared" si="1"/>
        <v>PROTRA_CHP_HP_I</v>
      </c>
      <c r="E44" t="s">
        <v>1</v>
      </c>
      <c r="F44" t="str">
        <f t="shared" si="2"/>
        <v>CHP</v>
      </c>
      <c r="G44" t="str">
        <f t="shared" si="3"/>
        <v>CCS</v>
      </c>
      <c r="H44" t="str">
        <f t="shared" si="4"/>
        <v>LATAMTO_heatPROTRA_CHP_gas_fuels_CCS</v>
      </c>
      <c r="I44" t="str">
        <f t="shared" si="5"/>
        <v>LATAMTO_elecPROTRA_CHP_gas_fuels_CCS</v>
      </c>
      <c r="J44" s="16" t="str">
        <f>IF(AND(INDEX('PROTRA_capacity-Original_Data'!G$3:G$1699,MATCH(CHP_check_original_data!$H44,'PROTRA_capacity-Original_Data'!$F$3:$F$1699,0))&lt;&gt;0,INDEX('PROTRA_capacity-Original_Data'!G$3:G$1699,MATCH(CHP_check_original_data!$I44,'PROTRA_capacity-Original_Data'!$F$3:$F$1699,0))=0),"elec 0, heat not",
IF(AND(INDEX('PROTRA_capacity-Original_Data'!G$3:G$1699,MATCH(CHP_check_original_data!$I44,'PROTRA_capacity-Original_Data'!$F$3:$F$1699,0))&lt;&gt;0,INDEX('PROTRA_capacity-Original_Data'!G$3:G$1699,MATCH(CHP_check_original_data!$H44,'PROTRA_capacity-Original_Data'!$F$3:$F$1699,0))=0),"heat 0, elec not",
IF(AND(INDEX('PROTRA_capacity-Original_Data'!G$3:G$1699,MATCH(CHP_check_original_data!$I44,'PROTRA_capacity-Original_Data'!$F$3:$F$1699,0))=0,INDEX('PROTRA_capacity-Original_Data'!G$3:G$1699,MATCH(CHP_check_original_data!$H44,'PROTRA_capacity-Original_Data'!$F$3:$F$1699,0))=0),"",
INDEX('PROTRA_capacity-Original_Data'!G$3:G$1699,MATCH(CHP_check_original_data!$H44,'PROTRA_capacity-Original_Data'!$F$3:$F$1699,0))/INDEX('PROTRA_capacity-Original_Data'!G$3:G$1699,MATCH(CHP_check_original_data!$I44,'PROTRA_capacity-Original_Data'!$F$3:$F$1699,0))
)))</f>
        <v/>
      </c>
      <c r="K44" s="16" t="str">
        <f>IF(AND(INDEX('PROTRA_capacity-Original_Data'!H$3:H$1699,MATCH(CHP_check_original_data!$H44,'PROTRA_capacity-Original_Data'!$F$3:$F$1699,0))&lt;&gt;0,INDEX('PROTRA_capacity-Original_Data'!H$3:H$1699,MATCH(CHP_check_original_data!$I44,'PROTRA_capacity-Original_Data'!$F$3:$F$1699,0))=0),"elec 0, heat not",
IF(AND(INDEX('PROTRA_capacity-Original_Data'!H$3:H$1699,MATCH(CHP_check_original_data!$I44,'PROTRA_capacity-Original_Data'!$F$3:$F$1699,0))&lt;&gt;0,INDEX('PROTRA_capacity-Original_Data'!H$3:H$1699,MATCH(CHP_check_original_data!$H44,'PROTRA_capacity-Original_Data'!$F$3:$F$1699,0))=0),"heat 0, elec not",
IF(AND(INDEX('PROTRA_capacity-Original_Data'!H$3:H$1699,MATCH(CHP_check_original_data!$I44,'PROTRA_capacity-Original_Data'!$F$3:$F$1699,0))=0,INDEX('PROTRA_capacity-Original_Data'!H$3:H$1699,MATCH(CHP_check_original_data!$H44,'PROTRA_capacity-Original_Data'!$F$3:$F$1699,0))=0),"",
INDEX('PROTRA_capacity-Original_Data'!H$3:H$1699,MATCH(CHP_check_original_data!$H44,'PROTRA_capacity-Original_Data'!$F$3:$F$1699,0))/INDEX('PROTRA_capacity-Original_Data'!H$3:H$1699,MATCH(CHP_check_original_data!$I44,'PROTRA_capacity-Original_Data'!$F$3:$F$1699,0))
)))</f>
        <v/>
      </c>
      <c r="L44" s="16" t="str">
        <f>IF(AND(INDEX('PROTRA_capacity-Original_Data'!I$3:I$1699,MATCH(CHP_check_original_data!$H44,'PROTRA_capacity-Original_Data'!$F$3:$F$1699,0))&lt;&gt;0,INDEX('PROTRA_capacity-Original_Data'!I$3:I$1699,MATCH(CHP_check_original_data!$I44,'PROTRA_capacity-Original_Data'!$F$3:$F$1699,0))=0),"elec 0, heat not",
IF(AND(INDEX('PROTRA_capacity-Original_Data'!I$3:I$1699,MATCH(CHP_check_original_data!$I44,'PROTRA_capacity-Original_Data'!$F$3:$F$1699,0))&lt;&gt;0,INDEX('PROTRA_capacity-Original_Data'!I$3:I$1699,MATCH(CHP_check_original_data!$H44,'PROTRA_capacity-Original_Data'!$F$3:$F$1699,0))=0),"heat 0, elec not",
IF(AND(INDEX('PROTRA_capacity-Original_Data'!I$3:I$1699,MATCH(CHP_check_original_data!$I44,'PROTRA_capacity-Original_Data'!$F$3:$F$1699,0))=0,INDEX('PROTRA_capacity-Original_Data'!I$3:I$1699,MATCH(CHP_check_original_data!$H44,'PROTRA_capacity-Original_Data'!$F$3:$F$1699,0))=0),"",
INDEX('PROTRA_capacity-Original_Data'!I$3:I$1699,MATCH(CHP_check_original_data!$H44,'PROTRA_capacity-Original_Data'!$F$3:$F$1699,0))/INDEX('PROTRA_capacity-Original_Data'!I$3:I$1699,MATCH(CHP_check_original_data!$I44,'PROTRA_capacity-Original_Data'!$F$3:$F$1699,0))
)))</f>
        <v/>
      </c>
      <c r="M44" s="16" t="str">
        <f>IF(AND(INDEX('PROTRA_capacity-Original_Data'!J$3:J$1699,MATCH(CHP_check_original_data!$H44,'PROTRA_capacity-Original_Data'!$F$3:$F$1699,0))&lt;&gt;0,INDEX('PROTRA_capacity-Original_Data'!J$3:J$1699,MATCH(CHP_check_original_data!$I44,'PROTRA_capacity-Original_Data'!$F$3:$F$1699,0))=0),"elec 0, heat not",
IF(AND(INDEX('PROTRA_capacity-Original_Data'!J$3:J$1699,MATCH(CHP_check_original_data!$I44,'PROTRA_capacity-Original_Data'!$F$3:$F$1699,0))&lt;&gt;0,INDEX('PROTRA_capacity-Original_Data'!J$3:J$1699,MATCH(CHP_check_original_data!$H44,'PROTRA_capacity-Original_Data'!$F$3:$F$1699,0))=0),"heat 0, elec not",
IF(AND(INDEX('PROTRA_capacity-Original_Data'!J$3:J$1699,MATCH(CHP_check_original_data!$I44,'PROTRA_capacity-Original_Data'!$F$3:$F$1699,0))=0,INDEX('PROTRA_capacity-Original_Data'!J$3:J$1699,MATCH(CHP_check_original_data!$H44,'PROTRA_capacity-Original_Data'!$F$3:$F$1699,0))=0),"",
INDEX('PROTRA_capacity-Original_Data'!J$3:J$1699,MATCH(CHP_check_original_data!$H44,'PROTRA_capacity-Original_Data'!$F$3:$F$1699,0))/INDEX('PROTRA_capacity-Original_Data'!J$3:J$1699,MATCH(CHP_check_original_data!$I44,'PROTRA_capacity-Original_Data'!$F$3:$F$1699,0))
)))</f>
        <v/>
      </c>
      <c r="N44" s="16" t="str">
        <f>IF(AND(INDEX('PROTRA_capacity-Original_Data'!K$3:K$1699,MATCH(CHP_check_original_data!$H44,'PROTRA_capacity-Original_Data'!$F$3:$F$1699,0))&lt;&gt;0,INDEX('PROTRA_capacity-Original_Data'!K$3:K$1699,MATCH(CHP_check_original_data!$I44,'PROTRA_capacity-Original_Data'!$F$3:$F$1699,0))=0),"elec 0, heat not",
IF(AND(INDEX('PROTRA_capacity-Original_Data'!K$3:K$1699,MATCH(CHP_check_original_data!$I44,'PROTRA_capacity-Original_Data'!$F$3:$F$1699,0))&lt;&gt;0,INDEX('PROTRA_capacity-Original_Data'!K$3:K$1699,MATCH(CHP_check_original_data!$H44,'PROTRA_capacity-Original_Data'!$F$3:$F$1699,0))=0),"heat 0, elec not",
IF(AND(INDEX('PROTRA_capacity-Original_Data'!K$3:K$1699,MATCH(CHP_check_original_data!$I44,'PROTRA_capacity-Original_Data'!$F$3:$F$1699,0))=0,INDEX('PROTRA_capacity-Original_Data'!K$3:K$1699,MATCH(CHP_check_original_data!$H44,'PROTRA_capacity-Original_Data'!$F$3:$F$1699,0))=0),"",
INDEX('PROTRA_capacity-Original_Data'!K$3:K$1699,MATCH(CHP_check_original_data!$H44,'PROTRA_capacity-Original_Data'!$F$3:$F$1699,0))/INDEX('PROTRA_capacity-Original_Data'!K$3:K$1699,MATCH(CHP_check_original_data!$I44,'PROTRA_capacity-Original_Data'!$F$3:$F$1699,0))
)))</f>
        <v/>
      </c>
      <c r="O44" s="16" t="str">
        <f>IF(AND(INDEX('PROTRA_capacity-Original_Data'!L$3:L$1699,MATCH(CHP_check_original_data!$H44,'PROTRA_capacity-Original_Data'!$F$3:$F$1699,0))&lt;&gt;0,INDEX('PROTRA_capacity-Original_Data'!L$3:L$1699,MATCH(CHP_check_original_data!$I44,'PROTRA_capacity-Original_Data'!$F$3:$F$1699,0))=0),"elec 0, heat not",
IF(AND(INDEX('PROTRA_capacity-Original_Data'!L$3:L$1699,MATCH(CHP_check_original_data!$I44,'PROTRA_capacity-Original_Data'!$F$3:$F$1699,0))&lt;&gt;0,INDEX('PROTRA_capacity-Original_Data'!L$3:L$1699,MATCH(CHP_check_original_data!$H44,'PROTRA_capacity-Original_Data'!$F$3:$F$1699,0))=0),"heat 0, elec not",
IF(AND(INDEX('PROTRA_capacity-Original_Data'!L$3:L$1699,MATCH(CHP_check_original_data!$I44,'PROTRA_capacity-Original_Data'!$F$3:$F$1699,0))=0,INDEX('PROTRA_capacity-Original_Data'!L$3:L$1699,MATCH(CHP_check_original_data!$H44,'PROTRA_capacity-Original_Data'!$F$3:$F$1699,0))=0),"",
INDEX('PROTRA_capacity-Original_Data'!L$3:L$1699,MATCH(CHP_check_original_data!$H44,'PROTRA_capacity-Original_Data'!$F$3:$F$1699,0))/INDEX('PROTRA_capacity-Original_Data'!L$3:L$1699,MATCH(CHP_check_original_data!$I44,'PROTRA_capacity-Original_Data'!$F$3:$F$1699,0))
)))</f>
        <v/>
      </c>
      <c r="P44" s="16" t="str">
        <f>IF(AND(INDEX('PROTRA_capacity-Original_Data'!M$3:M$1699,MATCH(CHP_check_original_data!$H44,'PROTRA_capacity-Original_Data'!$F$3:$F$1699,0))&lt;&gt;0,INDEX('PROTRA_capacity-Original_Data'!M$3:M$1699,MATCH(CHP_check_original_data!$I44,'PROTRA_capacity-Original_Data'!$F$3:$F$1699,0))=0),"elec 0, heat not",
IF(AND(INDEX('PROTRA_capacity-Original_Data'!M$3:M$1699,MATCH(CHP_check_original_data!$I44,'PROTRA_capacity-Original_Data'!$F$3:$F$1699,0))&lt;&gt;0,INDEX('PROTRA_capacity-Original_Data'!M$3:M$1699,MATCH(CHP_check_original_data!$H44,'PROTRA_capacity-Original_Data'!$F$3:$F$1699,0))=0),"heat 0, elec not",
IF(AND(INDEX('PROTRA_capacity-Original_Data'!M$3:M$1699,MATCH(CHP_check_original_data!$I44,'PROTRA_capacity-Original_Data'!$F$3:$F$1699,0))=0,INDEX('PROTRA_capacity-Original_Data'!M$3:M$1699,MATCH(CHP_check_original_data!$H44,'PROTRA_capacity-Original_Data'!$F$3:$F$1699,0))=0),"",
INDEX('PROTRA_capacity-Original_Data'!M$3:M$1699,MATCH(CHP_check_original_data!$H44,'PROTRA_capacity-Original_Data'!$F$3:$F$1699,0))/INDEX('PROTRA_capacity-Original_Data'!M$3:M$1699,MATCH(CHP_check_original_data!$I44,'PROTRA_capacity-Original_Data'!$F$3:$F$1699,0))
)))</f>
        <v/>
      </c>
      <c r="Q44" s="16" t="str">
        <f>IF(AND(INDEX('PROTRA_capacity-Original_Data'!N$3:N$1699,MATCH(CHP_check_original_data!$H44,'PROTRA_capacity-Original_Data'!$F$3:$F$1699,0))&lt;&gt;0,INDEX('PROTRA_capacity-Original_Data'!N$3:N$1699,MATCH(CHP_check_original_data!$I44,'PROTRA_capacity-Original_Data'!$F$3:$F$1699,0))=0),"elec 0, heat not",
IF(AND(INDEX('PROTRA_capacity-Original_Data'!N$3:N$1699,MATCH(CHP_check_original_data!$I44,'PROTRA_capacity-Original_Data'!$F$3:$F$1699,0))&lt;&gt;0,INDEX('PROTRA_capacity-Original_Data'!N$3:N$1699,MATCH(CHP_check_original_data!$H44,'PROTRA_capacity-Original_Data'!$F$3:$F$1699,0))=0),"heat 0, elec not",
IF(AND(INDEX('PROTRA_capacity-Original_Data'!N$3:N$1699,MATCH(CHP_check_original_data!$I44,'PROTRA_capacity-Original_Data'!$F$3:$F$1699,0))=0,INDEX('PROTRA_capacity-Original_Data'!N$3:N$1699,MATCH(CHP_check_original_data!$H44,'PROTRA_capacity-Original_Data'!$F$3:$F$1699,0))=0),"",
INDEX('PROTRA_capacity-Original_Data'!N$3:N$1699,MATCH(CHP_check_original_data!$H44,'PROTRA_capacity-Original_Data'!$F$3:$F$1699,0))/INDEX('PROTRA_capacity-Original_Data'!N$3:N$1699,MATCH(CHP_check_original_data!$I44,'PROTRA_capacity-Original_Data'!$F$3:$F$1699,0))
)))</f>
        <v/>
      </c>
      <c r="R44" s="16" t="str">
        <f>IF(AND(INDEX('PROTRA_capacity-Original_Data'!O$3:O$1699,MATCH(CHP_check_original_data!$H44,'PROTRA_capacity-Original_Data'!$F$3:$F$1699,0))&lt;&gt;0,INDEX('PROTRA_capacity-Original_Data'!O$3:O$1699,MATCH(CHP_check_original_data!$I44,'PROTRA_capacity-Original_Data'!$F$3:$F$1699,0))=0),"elec 0, heat not",
IF(AND(INDEX('PROTRA_capacity-Original_Data'!O$3:O$1699,MATCH(CHP_check_original_data!$I44,'PROTRA_capacity-Original_Data'!$F$3:$F$1699,0))&lt;&gt;0,INDEX('PROTRA_capacity-Original_Data'!O$3:O$1699,MATCH(CHP_check_original_data!$H44,'PROTRA_capacity-Original_Data'!$F$3:$F$1699,0))=0),"heat 0, elec not",
IF(AND(INDEX('PROTRA_capacity-Original_Data'!O$3:O$1699,MATCH(CHP_check_original_data!$I44,'PROTRA_capacity-Original_Data'!$F$3:$F$1699,0))=0,INDEX('PROTRA_capacity-Original_Data'!O$3:O$1699,MATCH(CHP_check_original_data!$H44,'PROTRA_capacity-Original_Data'!$F$3:$F$1699,0))=0),"",
INDEX('PROTRA_capacity-Original_Data'!O$3:O$1699,MATCH(CHP_check_original_data!$H44,'PROTRA_capacity-Original_Data'!$F$3:$F$1699,0))/INDEX('PROTRA_capacity-Original_Data'!O$3:O$1699,MATCH(CHP_check_original_data!$I44,'PROTRA_capacity-Original_Data'!$F$3:$F$1699,0))
)))</f>
        <v/>
      </c>
      <c r="S44" s="16" t="str">
        <f>IF(AND(INDEX('PROTRA_capacity-Original_Data'!P$3:P$1699,MATCH(CHP_check_original_data!$H44,'PROTRA_capacity-Original_Data'!$F$3:$F$1699,0))&lt;&gt;0,INDEX('PROTRA_capacity-Original_Data'!P$3:P$1699,MATCH(CHP_check_original_data!$I44,'PROTRA_capacity-Original_Data'!$F$3:$F$1699,0))=0),"elec 0, heat not",
IF(AND(INDEX('PROTRA_capacity-Original_Data'!P$3:P$1699,MATCH(CHP_check_original_data!$I44,'PROTRA_capacity-Original_Data'!$F$3:$F$1699,0))&lt;&gt;0,INDEX('PROTRA_capacity-Original_Data'!P$3:P$1699,MATCH(CHP_check_original_data!$H44,'PROTRA_capacity-Original_Data'!$F$3:$F$1699,0))=0),"heat 0, elec not",
IF(AND(INDEX('PROTRA_capacity-Original_Data'!P$3:P$1699,MATCH(CHP_check_original_data!$I44,'PROTRA_capacity-Original_Data'!$F$3:$F$1699,0))=0,INDEX('PROTRA_capacity-Original_Data'!P$3:P$1699,MATCH(CHP_check_original_data!$H44,'PROTRA_capacity-Original_Data'!$F$3:$F$1699,0))=0),"",
INDEX('PROTRA_capacity-Original_Data'!P$3:P$1699,MATCH(CHP_check_original_data!$H44,'PROTRA_capacity-Original_Data'!$F$3:$F$1699,0))/INDEX('PROTRA_capacity-Original_Data'!P$3:P$1699,MATCH(CHP_check_original_data!$I44,'PROTRA_capacity-Original_Data'!$F$3:$F$1699,0))
)))</f>
        <v/>
      </c>
      <c r="T44" s="16" t="str">
        <f>IF(AND(INDEX('PROTRA_capacity-Original_Data'!Q$3:Q$1699,MATCH(CHP_check_original_data!$H44,'PROTRA_capacity-Original_Data'!$F$3:$F$1699,0))&lt;&gt;0,INDEX('PROTRA_capacity-Original_Data'!Q$3:Q$1699,MATCH(CHP_check_original_data!$I44,'PROTRA_capacity-Original_Data'!$F$3:$F$1699,0))=0),"elec 0, heat not",
IF(AND(INDEX('PROTRA_capacity-Original_Data'!Q$3:Q$1699,MATCH(CHP_check_original_data!$I44,'PROTRA_capacity-Original_Data'!$F$3:$F$1699,0))&lt;&gt;0,INDEX('PROTRA_capacity-Original_Data'!Q$3:Q$1699,MATCH(CHP_check_original_data!$H44,'PROTRA_capacity-Original_Data'!$F$3:$F$1699,0))=0),"heat 0, elec not",
IF(AND(INDEX('PROTRA_capacity-Original_Data'!Q$3:Q$1699,MATCH(CHP_check_original_data!$I44,'PROTRA_capacity-Original_Data'!$F$3:$F$1699,0))=0,INDEX('PROTRA_capacity-Original_Data'!Q$3:Q$1699,MATCH(CHP_check_original_data!$H44,'PROTRA_capacity-Original_Data'!$F$3:$F$1699,0))=0),"",
INDEX('PROTRA_capacity-Original_Data'!Q$3:Q$1699,MATCH(CHP_check_original_data!$H44,'PROTRA_capacity-Original_Data'!$F$3:$F$1699,0))/INDEX('PROTRA_capacity-Original_Data'!Q$3:Q$1699,MATCH(CHP_check_original_data!$I44,'PROTRA_capacity-Original_Data'!$F$3:$F$1699,0))
)))</f>
        <v/>
      </c>
      <c r="U44" s="16" t="str">
        <f>IF(AND(INDEX('PROTRA_capacity-Original_Data'!R$3:R$1699,MATCH(CHP_check_original_data!$H44,'PROTRA_capacity-Original_Data'!$F$3:$F$1699,0))&lt;&gt;0,INDEX('PROTRA_capacity-Original_Data'!R$3:R$1699,MATCH(CHP_check_original_data!$I44,'PROTRA_capacity-Original_Data'!$F$3:$F$1699,0))=0),"elec 0, heat not",
IF(AND(INDEX('PROTRA_capacity-Original_Data'!R$3:R$1699,MATCH(CHP_check_original_data!$I44,'PROTRA_capacity-Original_Data'!$F$3:$F$1699,0))&lt;&gt;0,INDEX('PROTRA_capacity-Original_Data'!R$3:R$1699,MATCH(CHP_check_original_data!$H44,'PROTRA_capacity-Original_Data'!$F$3:$F$1699,0))=0),"heat 0, elec not",
IF(AND(INDEX('PROTRA_capacity-Original_Data'!R$3:R$1699,MATCH(CHP_check_original_data!$I44,'PROTRA_capacity-Original_Data'!$F$3:$F$1699,0))=0,INDEX('PROTRA_capacity-Original_Data'!R$3:R$1699,MATCH(CHP_check_original_data!$H44,'PROTRA_capacity-Original_Data'!$F$3:$F$1699,0))=0),"",
INDEX('PROTRA_capacity-Original_Data'!R$3:R$1699,MATCH(CHP_check_original_data!$H44,'PROTRA_capacity-Original_Data'!$F$3:$F$1699,0))/INDEX('PROTRA_capacity-Original_Data'!R$3:R$1699,MATCH(CHP_check_original_data!$I44,'PROTRA_capacity-Original_Data'!$F$3:$F$1699,0))
)))</f>
        <v/>
      </c>
      <c r="V44" s="16" t="str">
        <f>IF(AND(INDEX('PROTRA_capacity-Original_Data'!S$3:S$1699,MATCH(CHP_check_original_data!$H44,'PROTRA_capacity-Original_Data'!$F$3:$F$1699,0))&lt;&gt;0,INDEX('PROTRA_capacity-Original_Data'!S$3:S$1699,MATCH(CHP_check_original_data!$I44,'PROTRA_capacity-Original_Data'!$F$3:$F$1699,0))=0),"elec 0, heat not",
IF(AND(INDEX('PROTRA_capacity-Original_Data'!S$3:S$1699,MATCH(CHP_check_original_data!$I44,'PROTRA_capacity-Original_Data'!$F$3:$F$1699,0))&lt;&gt;0,INDEX('PROTRA_capacity-Original_Data'!S$3:S$1699,MATCH(CHP_check_original_data!$H44,'PROTRA_capacity-Original_Data'!$F$3:$F$1699,0))=0),"heat 0, elec not",
IF(AND(INDEX('PROTRA_capacity-Original_Data'!S$3:S$1699,MATCH(CHP_check_original_data!$I44,'PROTRA_capacity-Original_Data'!$F$3:$F$1699,0))=0,INDEX('PROTRA_capacity-Original_Data'!S$3:S$1699,MATCH(CHP_check_original_data!$H44,'PROTRA_capacity-Original_Data'!$F$3:$F$1699,0))=0),"",
INDEX('PROTRA_capacity-Original_Data'!S$3:S$1699,MATCH(CHP_check_original_data!$H44,'PROTRA_capacity-Original_Data'!$F$3:$F$1699,0))/INDEX('PROTRA_capacity-Original_Data'!S$3:S$1699,MATCH(CHP_check_original_data!$I44,'PROTRA_capacity-Original_Data'!$F$3:$F$1699,0))
)))</f>
        <v/>
      </c>
      <c r="W44" s="16" t="str">
        <f>IF(AND(INDEX('PROTRA_capacity-Original_Data'!T$3:T$1699,MATCH(CHP_check_original_data!$H44,'PROTRA_capacity-Original_Data'!$F$3:$F$1699,0))&lt;&gt;0,INDEX('PROTRA_capacity-Original_Data'!T$3:T$1699,MATCH(CHP_check_original_data!$I44,'PROTRA_capacity-Original_Data'!$F$3:$F$1699,0))=0),"elec 0, heat not",
IF(AND(INDEX('PROTRA_capacity-Original_Data'!T$3:T$1699,MATCH(CHP_check_original_data!$I44,'PROTRA_capacity-Original_Data'!$F$3:$F$1699,0))&lt;&gt;0,INDEX('PROTRA_capacity-Original_Data'!T$3:T$1699,MATCH(CHP_check_original_data!$H44,'PROTRA_capacity-Original_Data'!$F$3:$F$1699,0))=0),"heat 0, elec not",
IF(AND(INDEX('PROTRA_capacity-Original_Data'!T$3:T$1699,MATCH(CHP_check_original_data!$I44,'PROTRA_capacity-Original_Data'!$F$3:$F$1699,0))=0,INDEX('PROTRA_capacity-Original_Data'!T$3:T$1699,MATCH(CHP_check_original_data!$H44,'PROTRA_capacity-Original_Data'!$F$3:$F$1699,0))=0),"",
INDEX('PROTRA_capacity-Original_Data'!T$3:T$1699,MATCH(CHP_check_original_data!$H44,'PROTRA_capacity-Original_Data'!$F$3:$F$1699,0))/INDEX('PROTRA_capacity-Original_Data'!T$3:T$1699,MATCH(CHP_check_original_data!$I44,'PROTRA_capacity-Original_Data'!$F$3:$F$1699,0))
)))</f>
        <v/>
      </c>
      <c r="X44" s="16" t="str">
        <f>IF(AND(INDEX('PROTRA_capacity-Original_Data'!U$3:U$1699,MATCH(CHP_check_original_data!$H44,'PROTRA_capacity-Original_Data'!$F$3:$F$1699,0))&lt;&gt;0,INDEX('PROTRA_capacity-Original_Data'!U$3:U$1699,MATCH(CHP_check_original_data!$I44,'PROTRA_capacity-Original_Data'!$F$3:$F$1699,0))=0),"elec 0, heat not",
IF(AND(INDEX('PROTRA_capacity-Original_Data'!U$3:U$1699,MATCH(CHP_check_original_data!$I44,'PROTRA_capacity-Original_Data'!$F$3:$F$1699,0))&lt;&gt;0,INDEX('PROTRA_capacity-Original_Data'!U$3:U$1699,MATCH(CHP_check_original_data!$H44,'PROTRA_capacity-Original_Data'!$F$3:$F$1699,0))=0),"heat 0, elec not",
IF(AND(INDEX('PROTRA_capacity-Original_Data'!U$3:U$1699,MATCH(CHP_check_original_data!$I44,'PROTRA_capacity-Original_Data'!$F$3:$F$1699,0))=0,INDEX('PROTRA_capacity-Original_Data'!U$3:U$1699,MATCH(CHP_check_original_data!$H44,'PROTRA_capacity-Original_Data'!$F$3:$F$1699,0))=0),"",
INDEX('PROTRA_capacity-Original_Data'!U$3:U$1699,MATCH(CHP_check_original_data!$H44,'PROTRA_capacity-Original_Data'!$F$3:$F$1699,0))/INDEX('PROTRA_capacity-Original_Data'!U$3:U$1699,MATCH(CHP_check_original_data!$I44,'PROTRA_capacity-Original_Data'!$F$3:$F$1699,0))
)))</f>
        <v/>
      </c>
      <c r="Y44" s="16" t="str">
        <f>IF(AND(INDEX('PROTRA_capacity-Original_Data'!V$3:V$1699,MATCH(CHP_check_original_data!$H44,'PROTRA_capacity-Original_Data'!$F$3:$F$1699,0))&lt;&gt;0,INDEX('PROTRA_capacity-Original_Data'!V$3:V$1699,MATCH(CHP_check_original_data!$I44,'PROTRA_capacity-Original_Data'!$F$3:$F$1699,0))=0),"elec 0, heat not",
IF(AND(INDEX('PROTRA_capacity-Original_Data'!V$3:V$1699,MATCH(CHP_check_original_data!$I44,'PROTRA_capacity-Original_Data'!$F$3:$F$1699,0))&lt;&gt;0,INDEX('PROTRA_capacity-Original_Data'!V$3:V$1699,MATCH(CHP_check_original_data!$H44,'PROTRA_capacity-Original_Data'!$F$3:$F$1699,0))=0),"heat 0, elec not",
IF(AND(INDEX('PROTRA_capacity-Original_Data'!V$3:V$1699,MATCH(CHP_check_original_data!$I44,'PROTRA_capacity-Original_Data'!$F$3:$F$1699,0))=0,INDEX('PROTRA_capacity-Original_Data'!V$3:V$1699,MATCH(CHP_check_original_data!$H44,'PROTRA_capacity-Original_Data'!$F$3:$F$1699,0))=0),"",
INDEX('PROTRA_capacity-Original_Data'!V$3:V$1699,MATCH(CHP_check_original_data!$H44,'PROTRA_capacity-Original_Data'!$F$3:$F$1699,0))/INDEX('PROTRA_capacity-Original_Data'!V$3:V$1699,MATCH(CHP_check_original_data!$I44,'PROTRA_capacity-Original_Data'!$F$3:$F$1699,0))
)))</f>
        <v/>
      </c>
    </row>
    <row r="45" spans="1:25" x14ac:dyDescent="0.35">
      <c r="A45" t="s">
        <v>74</v>
      </c>
      <c r="B45" t="s">
        <v>41</v>
      </c>
      <c r="C45" t="str">
        <f t="shared" si="0"/>
        <v>LATAM_TO_heat</v>
      </c>
      <c r="D45" t="str">
        <f t="shared" si="1"/>
        <v>PROTRA_CHP_HP_I</v>
      </c>
      <c r="E45" t="s">
        <v>2</v>
      </c>
      <c r="F45" t="str">
        <f t="shared" si="2"/>
        <v>CHP</v>
      </c>
      <c r="G45" t="str">
        <f t="shared" si="3"/>
        <v>mal</v>
      </c>
      <c r="H45" t="str">
        <f t="shared" si="4"/>
        <v>LATAMTO_heatPROTRA_CHP_geothermal</v>
      </c>
      <c r="I45" t="str">
        <f t="shared" si="5"/>
        <v>LATAMTO_elecPROTRA_CHP_geothermal</v>
      </c>
      <c r="J45" s="16" t="str">
        <f>IF(AND(INDEX('PROTRA_capacity-Original_Data'!G$3:G$1699,MATCH(CHP_check_original_data!$H45,'PROTRA_capacity-Original_Data'!$F$3:$F$1699,0))&lt;&gt;0,INDEX('PROTRA_capacity-Original_Data'!G$3:G$1699,MATCH(CHP_check_original_data!$I45,'PROTRA_capacity-Original_Data'!$F$3:$F$1699,0))=0),"elec 0, heat not",
IF(AND(INDEX('PROTRA_capacity-Original_Data'!G$3:G$1699,MATCH(CHP_check_original_data!$I45,'PROTRA_capacity-Original_Data'!$F$3:$F$1699,0))&lt;&gt;0,INDEX('PROTRA_capacity-Original_Data'!G$3:G$1699,MATCH(CHP_check_original_data!$H45,'PROTRA_capacity-Original_Data'!$F$3:$F$1699,0))=0),"heat 0, elec not",
IF(AND(INDEX('PROTRA_capacity-Original_Data'!G$3:G$1699,MATCH(CHP_check_original_data!$I45,'PROTRA_capacity-Original_Data'!$F$3:$F$1699,0))=0,INDEX('PROTRA_capacity-Original_Data'!G$3:G$1699,MATCH(CHP_check_original_data!$H45,'PROTRA_capacity-Original_Data'!$F$3:$F$1699,0))=0),"",
INDEX('PROTRA_capacity-Original_Data'!G$3:G$1699,MATCH(CHP_check_original_data!$H45,'PROTRA_capacity-Original_Data'!$F$3:$F$1699,0))/INDEX('PROTRA_capacity-Original_Data'!G$3:G$1699,MATCH(CHP_check_original_data!$I45,'PROTRA_capacity-Original_Data'!$F$3:$F$1699,0))
)))</f>
        <v/>
      </c>
      <c r="K45" s="16" t="str">
        <f>IF(AND(INDEX('PROTRA_capacity-Original_Data'!H$3:H$1699,MATCH(CHP_check_original_data!$H45,'PROTRA_capacity-Original_Data'!$F$3:$F$1699,0))&lt;&gt;0,INDEX('PROTRA_capacity-Original_Data'!H$3:H$1699,MATCH(CHP_check_original_data!$I45,'PROTRA_capacity-Original_Data'!$F$3:$F$1699,0))=0),"elec 0, heat not",
IF(AND(INDEX('PROTRA_capacity-Original_Data'!H$3:H$1699,MATCH(CHP_check_original_data!$I45,'PROTRA_capacity-Original_Data'!$F$3:$F$1699,0))&lt;&gt;0,INDEX('PROTRA_capacity-Original_Data'!H$3:H$1699,MATCH(CHP_check_original_data!$H45,'PROTRA_capacity-Original_Data'!$F$3:$F$1699,0))=0),"heat 0, elec not",
IF(AND(INDEX('PROTRA_capacity-Original_Data'!H$3:H$1699,MATCH(CHP_check_original_data!$I45,'PROTRA_capacity-Original_Data'!$F$3:$F$1699,0))=0,INDEX('PROTRA_capacity-Original_Data'!H$3:H$1699,MATCH(CHP_check_original_data!$H45,'PROTRA_capacity-Original_Data'!$F$3:$F$1699,0))=0),"",
INDEX('PROTRA_capacity-Original_Data'!H$3:H$1699,MATCH(CHP_check_original_data!$H45,'PROTRA_capacity-Original_Data'!$F$3:$F$1699,0))/INDEX('PROTRA_capacity-Original_Data'!H$3:H$1699,MATCH(CHP_check_original_data!$I45,'PROTRA_capacity-Original_Data'!$F$3:$F$1699,0))
)))</f>
        <v/>
      </c>
      <c r="L45" s="16" t="str">
        <f>IF(AND(INDEX('PROTRA_capacity-Original_Data'!I$3:I$1699,MATCH(CHP_check_original_data!$H45,'PROTRA_capacity-Original_Data'!$F$3:$F$1699,0))&lt;&gt;0,INDEX('PROTRA_capacity-Original_Data'!I$3:I$1699,MATCH(CHP_check_original_data!$I45,'PROTRA_capacity-Original_Data'!$F$3:$F$1699,0))=0),"elec 0, heat not",
IF(AND(INDEX('PROTRA_capacity-Original_Data'!I$3:I$1699,MATCH(CHP_check_original_data!$I45,'PROTRA_capacity-Original_Data'!$F$3:$F$1699,0))&lt;&gt;0,INDEX('PROTRA_capacity-Original_Data'!I$3:I$1699,MATCH(CHP_check_original_data!$H45,'PROTRA_capacity-Original_Data'!$F$3:$F$1699,0))=0),"heat 0, elec not",
IF(AND(INDEX('PROTRA_capacity-Original_Data'!I$3:I$1699,MATCH(CHP_check_original_data!$I45,'PROTRA_capacity-Original_Data'!$F$3:$F$1699,0))=0,INDEX('PROTRA_capacity-Original_Data'!I$3:I$1699,MATCH(CHP_check_original_data!$H45,'PROTRA_capacity-Original_Data'!$F$3:$F$1699,0))=0),"",
INDEX('PROTRA_capacity-Original_Data'!I$3:I$1699,MATCH(CHP_check_original_data!$H45,'PROTRA_capacity-Original_Data'!$F$3:$F$1699,0))/INDEX('PROTRA_capacity-Original_Data'!I$3:I$1699,MATCH(CHP_check_original_data!$I45,'PROTRA_capacity-Original_Data'!$F$3:$F$1699,0))
)))</f>
        <v/>
      </c>
      <c r="M45" s="16" t="str">
        <f>IF(AND(INDEX('PROTRA_capacity-Original_Data'!J$3:J$1699,MATCH(CHP_check_original_data!$H45,'PROTRA_capacity-Original_Data'!$F$3:$F$1699,0))&lt;&gt;0,INDEX('PROTRA_capacity-Original_Data'!J$3:J$1699,MATCH(CHP_check_original_data!$I45,'PROTRA_capacity-Original_Data'!$F$3:$F$1699,0))=0),"elec 0, heat not",
IF(AND(INDEX('PROTRA_capacity-Original_Data'!J$3:J$1699,MATCH(CHP_check_original_data!$I45,'PROTRA_capacity-Original_Data'!$F$3:$F$1699,0))&lt;&gt;0,INDEX('PROTRA_capacity-Original_Data'!J$3:J$1699,MATCH(CHP_check_original_data!$H45,'PROTRA_capacity-Original_Data'!$F$3:$F$1699,0))=0),"heat 0, elec not",
IF(AND(INDEX('PROTRA_capacity-Original_Data'!J$3:J$1699,MATCH(CHP_check_original_data!$I45,'PROTRA_capacity-Original_Data'!$F$3:$F$1699,0))=0,INDEX('PROTRA_capacity-Original_Data'!J$3:J$1699,MATCH(CHP_check_original_data!$H45,'PROTRA_capacity-Original_Data'!$F$3:$F$1699,0))=0),"",
INDEX('PROTRA_capacity-Original_Data'!J$3:J$1699,MATCH(CHP_check_original_data!$H45,'PROTRA_capacity-Original_Data'!$F$3:$F$1699,0))/INDEX('PROTRA_capacity-Original_Data'!J$3:J$1699,MATCH(CHP_check_original_data!$I45,'PROTRA_capacity-Original_Data'!$F$3:$F$1699,0))
)))</f>
        <v/>
      </c>
      <c r="N45" s="16" t="str">
        <f>IF(AND(INDEX('PROTRA_capacity-Original_Data'!K$3:K$1699,MATCH(CHP_check_original_data!$H45,'PROTRA_capacity-Original_Data'!$F$3:$F$1699,0))&lt;&gt;0,INDEX('PROTRA_capacity-Original_Data'!K$3:K$1699,MATCH(CHP_check_original_data!$I45,'PROTRA_capacity-Original_Data'!$F$3:$F$1699,0))=0),"elec 0, heat not",
IF(AND(INDEX('PROTRA_capacity-Original_Data'!K$3:K$1699,MATCH(CHP_check_original_data!$I45,'PROTRA_capacity-Original_Data'!$F$3:$F$1699,0))&lt;&gt;0,INDEX('PROTRA_capacity-Original_Data'!K$3:K$1699,MATCH(CHP_check_original_data!$H45,'PROTRA_capacity-Original_Data'!$F$3:$F$1699,0))=0),"heat 0, elec not",
IF(AND(INDEX('PROTRA_capacity-Original_Data'!K$3:K$1699,MATCH(CHP_check_original_data!$I45,'PROTRA_capacity-Original_Data'!$F$3:$F$1699,0))=0,INDEX('PROTRA_capacity-Original_Data'!K$3:K$1699,MATCH(CHP_check_original_data!$H45,'PROTRA_capacity-Original_Data'!$F$3:$F$1699,0))=0),"",
INDEX('PROTRA_capacity-Original_Data'!K$3:K$1699,MATCH(CHP_check_original_data!$H45,'PROTRA_capacity-Original_Data'!$F$3:$F$1699,0))/INDEX('PROTRA_capacity-Original_Data'!K$3:K$1699,MATCH(CHP_check_original_data!$I45,'PROTRA_capacity-Original_Data'!$F$3:$F$1699,0))
)))</f>
        <v/>
      </c>
      <c r="O45" s="16" t="str">
        <f>IF(AND(INDEX('PROTRA_capacity-Original_Data'!L$3:L$1699,MATCH(CHP_check_original_data!$H45,'PROTRA_capacity-Original_Data'!$F$3:$F$1699,0))&lt;&gt;0,INDEX('PROTRA_capacity-Original_Data'!L$3:L$1699,MATCH(CHP_check_original_data!$I45,'PROTRA_capacity-Original_Data'!$F$3:$F$1699,0))=0),"elec 0, heat not",
IF(AND(INDEX('PROTRA_capacity-Original_Data'!L$3:L$1699,MATCH(CHP_check_original_data!$I45,'PROTRA_capacity-Original_Data'!$F$3:$F$1699,0))&lt;&gt;0,INDEX('PROTRA_capacity-Original_Data'!L$3:L$1699,MATCH(CHP_check_original_data!$H45,'PROTRA_capacity-Original_Data'!$F$3:$F$1699,0))=0),"heat 0, elec not",
IF(AND(INDEX('PROTRA_capacity-Original_Data'!L$3:L$1699,MATCH(CHP_check_original_data!$I45,'PROTRA_capacity-Original_Data'!$F$3:$F$1699,0))=0,INDEX('PROTRA_capacity-Original_Data'!L$3:L$1699,MATCH(CHP_check_original_data!$H45,'PROTRA_capacity-Original_Data'!$F$3:$F$1699,0))=0),"",
INDEX('PROTRA_capacity-Original_Data'!L$3:L$1699,MATCH(CHP_check_original_data!$H45,'PROTRA_capacity-Original_Data'!$F$3:$F$1699,0))/INDEX('PROTRA_capacity-Original_Data'!L$3:L$1699,MATCH(CHP_check_original_data!$I45,'PROTRA_capacity-Original_Data'!$F$3:$F$1699,0))
)))</f>
        <v/>
      </c>
      <c r="P45" s="16" t="str">
        <f>IF(AND(INDEX('PROTRA_capacity-Original_Data'!M$3:M$1699,MATCH(CHP_check_original_data!$H45,'PROTRA_capacity-Original_Data'!$F$3:$F$1699,0))&lt;&gt;0,INDEX('PROTRA_capacity-Original_Data'!M$3:M$1699,MATCH(CHP_check_original_data!$I45,'PROTRA_capacity-Original_Data'!$F$3:$F$1699,0))=0),"elec 0, heat not",
IF(AND(INDEX('PROTRA_capacity-Original_Data'!M$3:M$1699,MATCH(CHP_check_original_data!$I45,'PROTRA_capacity-Original_Data'!$F$3:$F$1699,0))&lt;&gt;0,INDEX('PROTRA_capacity-Original_Data'!M$3:M$1699,MATCH(CHP_check_original_data!$H45,'PROTRA_capacity-Original_Data'!$F$3:$F$1699,0))=0),"heat 0, elec not",
IF(AND(INDEX('PROTRA_capacity-Original_Data'!M$3:M$1699,MATCH(CHP_check_original_data!$I45,'PROTRA_capacity-Original_Data'!$F$3:$F$1699,0))=0,INDEX('PROTRA_capacity-Original_Data'!M$3:M$1699,MATCH(CHP_check_original_data!$H45,'PROTRA_capacity-Original_Data'!$F$3:$F$1699,0))=0),"",
INDEX('PROTRA_capacity-Original_Data'!M$3:M$1699,MATCH(CHP_check_original_data!$H45,'PROTRA_capacity-Original_Data'!$F$3:$F$1699,0))/INDEX('PROTRA_capacity-Original_Data'!M$3:M$1699,MATCH(CHP_check_original_data!$I45,'PROTRA_capacity-Original_Data'!$F$3:$F$1699,0))
)))</f>
        <v/>
      </c>
      <c r="Q45" s="16" t="str">
        <f>IF(AND(INDEX('PROTRA_capacity-Original_Data'!N$3:N$1699,MATCH(CHP_check_original_data!$H45,'PROTRA_capacity-Original_Data'!$F$3:$F$1699,0))&lt;&gt;0,INDEX('PROTRA_capacity-Original_Data'!N$3:N$1699,MATCH(CHP_check_original_data!$I45,'PROTRA_capacity-Original_Data'!$F$3:$F$1699,0))=0),"elec 0, heat not",
IF(AND(INDEX('PROTRA_capacity-Original_Data'!N$3:N$1699,MATCH(CHP_check_original_data!$I45,'PROTRA_capacity-Original_Data'!$F$3:$F$1699,0))&lt;&gt;0,INDEX('PROTRA_capacity-Original_Data'!N$3:N$1699,MATCH(CHP_check_original_data!$H45,'PROTRA_capacity-Original_Data'!$F$3:$F$1699,0))=0),"heat 0, elec not",
IF(AND(INDEX('PROTRA_capacity-Original_Data'!N$3:N$1699,MATCH(CHP_check_original_data!$I45,'PROTRA_capacity-Original_Data'!$F$3:$F$1699,0))=0,INDEX('PROTRA_capacity-Original_Data'!N$3:N$1699,MATCH(CHP_check_original_data!$H45,'PROTRA_capacity-Original_Data'!$F$3:$F$1699,0))=0),"",
INDEX('PROTRA_capacity-Original_Data'!N$3:N$1699,MATCH(CHP_check_original_data!$H45,'PROTRA_capacity-Original_Data'!$F$3:$F$1699,0))/INDEX('PROTRA_capacity-Original_Data'!N$3:N$1699,MATCH(CHP_check_original_data!$I45,'PROTRA_capacity-Original_Data'!$F$3:$F$1699,0))
)))</f>
        <v/>
      </c>
      <c r="R45" s="16" t="str">
        <f>IF(AND(INDEX('PROTRA_capacity-Original_Data'!O$3:O$1699,MATCH(CHP_check_original_data!$H45,'PROTRA_capacity-Original_Data'!$F$3:$F$1699,0))&lt;&gt;0,INDEX('PROTRA_capacity-Original_Data'!O$3:O$1699,MATCH(CHP_check_original_data!$I45,'PROTRA_capacity-Original_Data'!$F$3:$F$1699,0))=0),"elec 0, heat not",
IF(AND(INDEX('PROTRA_capacity-Original_Data'!O$3:O$1699,MATCH(CHP_check_original_data!$I45,'PROTRA_capacity-Original_Data'!$F$3:$F$1699,0))&lt;&gt;0,INDEX('PROTRA_capacity-Original_Data'!O$3:O$1699,MATCH(CHP_check_original_data!$H45,'PROTRA_capacity-Original_Data'!$F$3:$F$1699,0))=0),"heat 0, elec not",
IF(AND(INDEX('PROTRA_capacity-Original_Data'!O$3:O$1699,MATCH(CHP_check_original_data!$I45,'PROTRA_capacity-Original_Data'!$F$3:$F$1699,0))=0,INDEX('PROTRA_capacity-Original_Data'!O$3:O$1699,MATCH(CHP_check_original_data!$H45,'PROTRA_capacity-Original_Data'!$F$3:$F$1699,0))=0),"",
INDEX('PROTRA_capacity-Original_Data'!O$3:O$1699,MATCH(CHP_check_original_data!$H45,'PROTRA_capacity-Original_Data'!$F$3:$F$1699,0))/INDEX('PROTRA_capacity-Original_Data'!O$3:O$1699,MATCH(CHP_check_original_data!$I45,'PROTRA_capacity-Original_Data'!$F$3:$F$1699,0))
)))</f>
        <v/>
      </c>
      <c r="S45" s="16" t="str">
        <f>IF(AND(INDEX('PROTRA_capacity-Original_Data'!P$3:P$1699,MATCH(CHP_check_original_data!$H45,'PROTRA_capacity-Original_Data'!$F$3:$F$1699,0))&lt;&gt;0,INDEX('PROTRA_capacity-Original_Data'!P$3:P$1699,MATCH(CHP_check_original_data!$I45,'PROTRA_capacity-Original_Data'!$F$3:$F$1699,0))=0),"elec 0, heat not",
IF(AND(INDEX('PROTRA_capacity-Original_Data'!P$3:P$1699,MATCH(CHP_check_original_data!$I45,'PROTRA_capacity-Original_Data'!$F$3:$F$1699,0))&lt;&gt;0,INDEX('PROTRA_capacity-Original_Data'!P$3:P$1699,MATCH(CHP_check_original_data!$H45,'PROTRA_capacity-Original_Data'!$F$3:$F$1699,0))=0),"heat 0, elec not",
IF(AND(INDEX('PROTRA_capacity-Original_Data'!P$3:P$1699,MATCH(CHP_check_original_data!$I45,'PROTRA_capacity-Original_Data'!$F$3:$F$1699,0))=0,INDEX('PROTRA_capacity-Original_Data'!P$3:P$1699,MATCH(CHP_check_original_data!$H45,'PROTRA_capacity-Original_Data'!$F$3:$F$1699,0))=0),"",
INDEX('PROTRA_capacity-Original_Data'!P$3:P$1699,MATCH(CHP_check_original_data!$H45,'PROTRA_capacity-Original_Data'!$F$3:$F$1699,0))/INDEX('PROTRA_capacity-Original_Data'!P$3:P$1699,MATCH(CHP_check_original_data!$I45,'PROTRA_capacity-Original_Data'!$F$3:$F$1699,0))
)))</f>
        <v/>
      </c>
      <c r="T45" s="16" t="str">
        <f>IF(AND(INDEX('PROTRA_capacity-Original_Data'!Q$3:Q$1699,MATCH(CHP_check_original_data!$H45,'PROTRA_capacity-Original_Data'!$F$3:$F$1699,0))&lt;&gt;0,INDEX('PROTRA_capacity-Original_Data'!Q$3:Q$1699,MATCH(CHP_check_original_data!$I45,'PROTRA_capacity-Original_Data'!$F$3:$F$1699,0))=0),"elec 0, heat not",
IF(AND(INDEX('PROTRA_capacity-Original_Data'!Q$3:Q$1699,MATCH(CHP_check_original_data!$I45,'PROTRA_capacity-Original_Data'!$F$3:$F$1699,0))&lt;&gt;0,INDEX('PROTRA_capacity-Original_Data'!Q$3:Q$1699,MATCH(CHP_check_original_data!$H45,'PROTRA_capacity-Original_Data'!$F$3:$F$1699,0))=0),"heat 0, elec not",
IF(AND(INDEX('PROTRA_capacity-Original_Data'!Q$3:Q$1699,MATCH(CHP_check_original_data!$I45,'PROTRA_capacity-Original_Data'!$F$3:$F$1699,0))=0,INDEX('PROTRA_capacity-Original_Data'!Q$3:Q$1699,MATCH(CHP_check_original_data!$H45,'PROTRA_capacity-Original_Data'!$F$3:$F$1699,0))=0),"",
INDEX('PROTRA_capacity-Original_Data'!Q$3:Q$1699,MATCH(CHP_check_original_data!$H45,'PROTRA_capacity-Original_Data'!$F$3:$F$1699,0))/INDEX('PROTRA_capacity-Original_Data'!Q$3:Q$1699,MATCH(CHP_check_original_data!$I45,'PROTRA_capacity-Original_Data'!$F$3:$F$1699,0))
)))</f>
        <v/>
      </c>
      <c r="U45" s="16" t="str">
        <f>IF(AND(INDEX('PROTRA_capacity-Original_Data'!R$3:R$1699,MATCH(CHP_check_original_data!$H45,'PROTRA_capacity-Original_Data'!$F$3:$F$1699,0))&lt;&gt;0,INDEX('PROTRA_capacity-Original_Data'!R$3:R$1699,MATCH(CHP_check_original_data!$I45,'PROTRA_capacity-Original_Data'!$F$3:$F$1699,0))=0),"elec 0, heat not",
IF(AND(INDEX('PROTRA_capacity-Original_Data'!R$3:R$1699,MATCH(CHP_check_original_data!$I45,'PROTRA_capacity-Original_Data'!$F$3:$F$1699,0))&lt;&gt;0,INDEX('PROTRA_capacity-Original_Data'!R$3:R$1699,MATCH(CHP_check_original_data!$H45,'PROTRA_capacity-Original_Data'!$F$3:$F$1699,0))=0),"heat 0, elec not",
IF(AND(INDEX('PROTRA_capacity-Original_Data'!R$3:R$1699,MATCH(CHP_check_original_data!$I45,'PROTRA_capacity-Original_Data'!$F$3:$F$1699,0))=0,INDEX('PROTRA_capacity-Original_Data'!R$3:R$1699,MATCH(CHP_check_original_data!$H45,'PROTRA_capacity-Original_Data'!$F$3:$F$1699,0))=0),"",
INDEX('PROTRA_capacity-Original_Data'!R$3:R$1699,MATCH(CHP_check_original_data!$H45,'PROTRA_capacity-Original_Data'!$F$3:$F$1699,0))/INDEX('PROTRA_capacity-Original_Data'!R$3:R$1699,MATCH(CHP_check_original_data!$I45,'PROTRA_capacity-Original_Data'!$F$3:$F$1699,0))
)))</f>
        <v/>
      </c>
      <c r="V45" s="16" t="str">
        <f>IF(AND(INDEX('PROTRA_capacity-Original_Data'!S$3:S$1699,MATCH(CHP_check_original_data!$H45,'PROTRA_capacity-Original_Data'!$F$3:$F$1699,0))&lt;&gt;0,INDEX('PROTRA_capacity-Original_Data'!S$3:S$1699,MATCH(CHP_check_original_data!$I45,'PROTRA_capacity-Original_Data'!$F$3:$F$1699,0))=0),"elec 0, heat not",
IF(AND(INDEX('PROTRA_capacity-Original_Data'!S$3:S$1699,MATCH(CHP_check_original_data!$I45,'PROTRA_capacity-Original_Data'!$F$3:$F$1699,0))&lt;&gt;0,INDEX('PROTRA_capacity-Original_Data'!S$3:S$1699,MATCH(CHP_check_original_data!$H45,'PROTRA_capacity-Original_Data'!$F$3:$F$1699,0))=0),"heat 0, elec not",
IF(AND(INDEX('PROTRA_capacity-Original_Data'!S$3:S$1699,MATCH(CHP_check_original_data!$I45,'PROTRA_capacity-Original_Data'!$F$3:$F$1699,0))=0,INDEX('PROTRA_capacity-Original_Data'!S$3:S$1699,MATCH(CHP_check_original_data!$H45,'PROTRA_capacity-Original_Data'!$F$3:$F$1699,0))=0),"",
INDEX('PROTRA_capacity-Original_Data'!S$3:S$1699,MATCH(CHP_check_original_data!$H45,'PROTRA_capacity-Original_Data'!$F$3:$F$1699,0))/INDEX('PROTRA_capacity-Original_Data'!S$3:S$1699,MATCH(CHP_check_original_data!$I45,'PROTRA_capacity-Original_Data'!$F$3:$F$1699,0))
)))</f>
        <v/>
      </c>
      <c r="W45" s="16" t="str">
        <f>IF(AND(INDEX('PROTRA_capacity-Original_Data'!T$3:T$1699,MATCH(CHP_check_original_data!$H45,'PROTRA_capacity-Original_Data'!$F$3:$F$1699,0))&lt;&gt;0,INDEX('PROTRA_capacity-Original_Data'!T$3:T$1699,MATCH(CHP_check_original_data!$I45,'PROTRA_capacity-Original_Data'!$F$3:$F$1699,0))=0),"elec 0, heat not",
IF(AND(INDEX('PROTRA_capacity-Original_Data'!T$3:T$1699,MATCH(CHP_check_original_data!$I45,'PROTRA_capacity-Original_Data'!$F$3:$F$1699,0))&lt;&gt;0,INDEX('PROTRA_capacity-Original_Data'!T$3:T$1699,MATCH(CHP_check_original_data!$H45,'PROTRA_capacity-Original_Data'!$F$3:$F$1699,0))=0),"heat 0, elec not",
IF(AND(INDEX('PROTRA_capacity-Original_Data'!T$3:T$1699,MATCH(CHP_check_original_data!$I45,'PROTRA_capacity-Original_Data'!$F$3:$F$1699,0))=0,INDEX('PROTRA_capacity-Original_Data'!T$3:T$1699,MATCH(CHP_check_original_data!$H45,'PROTRA_capacity-Original_Data'!$F$3:$F$1699,0))=0),"",
INDEX('PROTRA_capacity-Original_Data'!T$3:T$1699,MATCH(CHP_check_original_data!$H45,'PROTRA_capacity-Original_Data'!$F$3:$F$1699,0))/INDEX('PROTRA_capacity-Original_Data'!T$3:T$1699,MATCH(CHP_check_original_data!$I45,'PROTRA_capacity-Original_Data'!$F$3:$F$1699,0))
)))</f>
        <v/>
      </c>
      <c r="X45" s="16" t="str">
        <f>IF(AND(INDEX('PROTRA_capacity-Original_Data'!U$3:U$1699,MATCH(CHP_check_original_data!$H45,'PROTRA_capacity-Original_Data'!$F$3:$F$1699,0))&lt;&gt;0,INDEX('PROTRA_capacity-Original_Data'!U$3:U$1699,MATCH(CHP_check_original_data!$I45,'PROTRA_capacity-Original_Data'!$F$3:$F$1699,0))=0),"elec 0, heat not",
IF(AND(INDEX('PROTRA_capacity-Original_Data'!U$3:U$1699,MATCH(CHP_check_original_data!$I45,'PROTRA_capacity-Original_Data'!$F$3:$F$1699,0))&lt;&gt;0,INDEX('PROTRA_capacity-Original_Data'!U$3:U$1699,MATCH(CHP_check_original_data!$H45,'PROTRA_capacity-Original_Data'!$F$3:$F$1699,0))=0),"heat 0, elec not",
IF(AND(INDEX('PROTRA_capacity-Original_Data'!U$3:U$1699,MATCH(CHP_check_original_data!$I45,'PROTRA_capacity-Original_Data'!$F$3:$F$1699,0))=0,INDEX('PROTRA_capacity-Original_Data'!U$3:U$1699,MATCH(CHP_check_original_data!$H45,'PROTRA_capacity-Original_Data'!$F$3:$F$1699,0))=0),"",
INDEX('PROTRA_capacity-Original_Data'!U$3:U$1699,MATCH(CHP_check_original_data!$H45,'PROTRA_capacity-Original_Data'!$F$3:$F$1699,0))/INDEX('PROTRA_capacity-Original_Data'!U$3:U$1699,MATCH(CHP_check_original_data!$I45,'PROTRA_capacity-Original_Data'!$F$3:$F$1699,0))
)))</f>
        <v/>
      </c>
      <c r="Y45" s="16" t="str">
        <f>IF(AND(INDEX('PROTRA_capacity-Original_Data'!V$3:V$1699,MATCH(CHP_check_original_data!$H45,'PROTRA_capacity-Original_Data'!$F$3:$F$1699,0))&lt;&gt;0,INDEX('PROTRA_capacity-Original_Data'!V$3:V$1699,MATCH(CHP_check_original_data!$I45,'PROTRA_capacity-Original_Data'!$F$3:$F$1699,0))=0),"elec 0, heat not",
IF(AND(INDEX('PROTRA_capacity-Original_Data'!V$3:V$1699,MATCH(CHP_check_original_data!$I45,'PROTRA_capacity-Original_Data'!$F$3:$F$1699,0))&lt;&gt;0,INDEX('PROTRA_capacity-Original_Data'!V$3:V$1699,MATCH(CHP_check_original_data!$H45,'PROTRA_capacity-Original_Data'!$F$3:$F$1699,0))=0),"heat 0, elec not",
IF(AND(INDEX('PROTRA_capacity-Original_Data'!V$3:V$1699,MATCH(CHP_check_original_data!$I45,'PROTRA_capacity-Original_Data'!$F$3:$F$1699,0))=0,INDEX('PROTRA_capacity-Original_Data'!V$3:V$1699,MATCH(CHP_check_original_data!$H45,'PROTRA_capacity-Original_Data'!$F$3:$F$1699,0))=0),"",
INDEX('PROTRA_capacity-Original_Data'!V$3:V$1699,MATCH(CHP_check_original_data!$H45,'PROTRA_capacity-Original_Data'!$F$3:$F$1699,0))/INDEX('PROTRA_capacity-Original_Data'!V$3:V$1699,MATCH(CHP_check_original_data!$I45,'PROTRA_capacity-Original_Data'!$F$3:$F$1699,0))
)))</f>
        <v/>
      </c>
    </row>
    <row r="46" spans="1:25" x14ac:dyDescent="0.35">
      <c r="A46" t="s">
        <v>74</v>
      </c>
      <c r="B46" t="s">
        <v>41</v>
      </c>
      <c r="C46" t="str">
        <f t="shared" si="0"/>
        <v>LATAM_TO_heat</v>
      </c>
      <c r="D46" t="str">
        <f t="shared" si="1"/>
        <v>PROTRA_CHP_HP_I</v>
      </c>
      <c r="E46" t="s">
        <v>3</v>
      </c>
      <c r="F46" t="str">
        <f t="shared" si="2"/>
        <v>CHP</v>
      </c>
      <c r="G46" t="str">
        <f t="shared" si="3"/>
        <v>els</v>
      </c>
      <c r="H46" t="str">
        <f t="shared" si="4"/>
        <v>LATAMTO_heatPROTRA_CHP_liquid_fuels</v>
      </c>
      <c r="I46" t="str">
        <f t="shared" si="5"/>
        <v>LATAMTO_elecPROTRA_CHP_liquid_fuels</v>
      </c>
      <c r="J46" s="16" t="str">
        <f>IF(AND(INDEX('PROTRA_capacity-Original_Data'!G$3:G$1699,MATCH(CHP_check_original_data!$H46,'PROTRA_capacity-Original_Data'!$F$3:$F$1699,0))&lt;&gt;0,INDEX('PROTRA_capacity-Original_Data'!G$3:G$1699,MATCH(CHP_check_original_data!$I46,'PROTRA_capacity-Original_Data'!$F$3:$F$1699,0))=0),"elec 0, heat not",
IF(AND(INDEX('PROTRA_capacity-Original_Data'!G$3:G$1699,MATCH(CHP_check_original_data!$I46,'PROTRA_capacity-Original_Data'!$F$3:$F$1699,0))&lt;&gt;0,INDEX('PROTRA_capacity-Original_Data'!G$3:G$1699,MATCH(CHP_check_original_data!$H46,'PROTRA_capacity-Original_Data'!$F$3:$F$1699,0))=0),"heat 0, elec not",
IF(AND(INDEX('PROTRA_capacity-Original_Data'!G$3:G$1699,MATCH(CHP_check_original_data!$I46,'PROTRA_capacity-Original_Data'!$F$3:$F$1699,0))=0,INDEX('PROTRA_capacity-Original_Data'!G$3:G$1699,MATCH(CHP_check_original_data!$H46,'PROTRA_capacity-Original_Data'!$F$3:$F$1699,0))=0),"",
INDEX('PROTRA_capacity-Original_Data'!G$3:G$1699,MATCH(CHP_check_original_data!$H46,'PROTRA_capacity-Original_Data'!$F$3:$F$1699,0))/INDEX('PROTRA_capacity-Original_Data'!G$3:G$1699,MATCH(CHP_check_original_data!$I46,'PROTRA_capacity-Original_Data'!$F$3:$F$1699,0))
)))</f>
        <v/>
      </c>
      <c r="K46" s="16" t="str">
        <f>IF(AND(INDEX('PROTRA_capacity-Original_Data'!H$3:H$1699,MATCH(CHP_check_original_data!$H46,'PROTRA_capacity-Original_Data'!$F$3:$F$1699,0))&lt;&gt;0,INDEX('PROTRA_capacity-Original_Data'!H$3:H$1699,MATCH(CHP_check_original_data!$I46,'PROTRA_capacity-Original_Data'!$F$3:$F$1699,0))=0),"elec 0, heat not",
IF(AND(INDEX('PROTRA_capacity-Original_Data'!H$3:H$1699,MATCH(CHP_check_original_data!$I46,'PROTRA_capacity-Original_Data'!$F$3:$F$1699,0))&lt;&gt;0,INDEX('PROTRA_capacity-Original_Data'!H$3:H$1699,MATCH(CHP_check_original_data!$H46,'PROTRA_capacity-Original_Data'!$F$3:$F$1699,0))=0),"heat 0, elec not",
IF(AND(INDEX('PROTRA_capacity-Original_Data'!H$3:H$1699,MATCH(CHP_check_original_data!$I46,'PROTRA_capacity-Original_Data'!$F$3:$F$1699,0))=0,INDEX('PROTRA_capacity-Original_Data'!H$3:H$1699,MATCH(CHP_check_original_data!$H46,'PROTRA_capacity-Original_Data'!$F$3:$F$1699,0))=0),"",
INDEX('PROTRA_capacity-Original_Data'!H$3:H$1699,MATCH(CHP_check_original_data!$H46,'PROTRA_capacity-Original_Data'!$F$3:$F$1699,0))/INDEX('PROTRA_capacity-Original_Data'!H$3:H$1699,MATCH(CHP_check_original_data!$I46,'PROTRA_capacity-Original_Data'!$F$3:$F$1699,0))
)))</f>
        <v/>
      </c>
      <c r="L46" s="16" t="str">
        <f>IF(AND(INDEX('PROTRA_capacity-Original_Data'!I$3:I$1699,MATCH(CHP_check_original_data!$H46,'PROTRA_capacity-Original_Data'!$F$3:$F$1699,0))&lt;&gt;0,INDEX('PROTRA_capacity-Original_Data'!I$3:I$1699,MATCH(CHP_check_original_data!$I46,'PROTRA_capacity-Original_Data'!$F$3:$F$1699,0))=0),"elec 0, heat not",
IF(AND(INDEX('PROTRA_capacity-Original_Data'!I$3:I$1699,MATCH(CHP_check_original_data!$I46,'PROTRA_capacity-Original_Data'!$F$3:$F$1699,0))&lt;&gt;0,INDEX('PROTRA_capacity-Original_Data'!I$3:I$1699,MATCH(CHP_check_original_data!$H46,'PROTRA_capacity-Original_Data'!$F$3:$F$1699,0))=0),"heat 0, elec not",
IF(AND(INDEX('PROTRA_capacity-Original_Data'!I$3:I$1699,MATCH(CHP_check_original_data!$I46,'PROTRA_capacity-Original_Data'!$F$3:$F$1699,0))=0,INDEX('PROTRA_capacity-Original_Data'!I$3:I$1699,MATCH(CHP_check_original_data!$H46,'PROTRA_capacity-Original_Data'!$F$3:$F$1699,0))=0),"",
INDEX('PROTRA_capacity-Original_Data'!I$3:I$1699,MATCH(CHP_check_original_data!$H46,'PROTRA_capacity-Original_Data'!$F$3:$F$1699,0))/INDEX('PROTRA_capacity-Original_Data'!I$3:I$1699,MATCH(CHP_check_original_data!$I46,'PROTRA_capacity-Original_Data'!$F$3:$F$1699,0))
)))</f>
        <v/>
      </c>
      <c r="M46" s="16" t="str">
        <f>IF(AND(INDEX('PROTRA_capacity-Original_Data'!J$3:J$1699,MATCH(CHP_check_original_data!$H46,'PROTRA_capacity-Original_Data'!$F$3:$F$1699,0))&lt;&gt;0,INDEX('PROTRA_capacity-Original_Data'!J$3:J$1699,MATCH(CHP_check_original_data!$I46,'PROTRA_capacity-Original_Data'!$F$3:$F$1699,0))=0),"elec 0, heat not",
IF(AND(INDEX('PROTRA_capacity-Original_Data'!J$3:J$1699,MATCH(CHP_check_original_data!$I46,'PROTRA_capacity-Original_Data'!$F$3:$F$1699,0))&lt;&gt;0,INDEX('PROTRA_capacity-Original_Data'!J$3:J$1699,MATCH(CHP_check_original_data!$H46,'PROTRA_capacity-Original_Data'!$F$3:$F$1699,0))=0),"heat 0, elec not",
IF(AND(INDEX('PROTRA_capacity-Original_Data'!J$3:J$1699,MATCH(CHP_check_original_data!$I46,'PROTRA_capacity-Original_Data'!$F$3:$F$1699,0))=0,INDEX('PROTRA_capacity-Original_Data'!J$3:J$1699,MATCH(CHP_check_original_data!$H46,'PROTRA_capacity-Original_Data'!$F$3:$F$1699,0))=0),"",
INDEX('PROTRA_capacity-Original_Data'!J$3:J$1699,MATCH(CHP_check_original_data!$H46,'PROTRA_capacity-Original_Data'!$F$3:$F$1699,0))/INDEX('PROTRA_capacity-Original_Data'!J$3:J$1699,MATCH(CHP_check_original_data!$I46,'PROTRA_capacity-Original_Data'!$F$3:$F$1699,0))
)))</f>
        <v/>
      </c>
      <c r="N46" s="16" t="str">
        <f>IF(AND(INDEX('PROTRA_capacity-Original_Data'!K$3:K$1699,MATCH(CHP_check_original_data!$H46,'PROTRA_capacity-Original_Data'!$F$3:$F$1699,0))&lt;&gt;0,INDEX('PROTRA_capacity-Original_Data'!K$3:K$1699,MATCH(CHP_check_original_data!$I46,'PROTRA_capacity-Original_Data'!$F$3:$F$1699,0))=0),"elec 0, heat not",
IF(AND(INDEX('PROTRA_capacity-Original_Data'!K$3:K$1699,MATCH(CHP_check_original_data!$I46,'PROTRA_capacity-Original_Data'!$F$3:$F$1699,0))&lt;&gt;0,INDEX('PROTRA_capacity-Original_Data'!K$3:K$1699,MATCH(CHP_check_original_data!$H46,'PROTRA_capacity-Original_Data'!$F$3:$F$1699,0))=0),"heat 0, elec not",
IF(AND(INDEX('PROTRA_capacity-Original_Data'!K$3:K$1699,MATCH(CHP_check_original_data!$I46,'PROTRA_capacity-Original_Data'!$F$3:$F$1699,0))=0,INDEX('PROTRA_capacity-Original_Data'!K$3:K$1699,MATCH(CHP_check_original_data!$H46,'PROTRA_capacity-Original_Data'!$F$3:$F$1699,0))=0),"",
INDEX('PROTRA_capacity-Original_Data'!K$3:K$1699,MATCH(CHP_check_original_data!$H46,'PROTRA_capacity-Original_Data'!$F$3:$F$1699,0))/INDEX('PROTRA_capacity-Original_Data'!K$3:K$1699,MATCH(CHP_check_original_data!$I46,'PROTRA_capacity-Original_Data'!$F$3:$F$1699,0))
)))</f>
        <v/>
      </c>
      <c r="O46" s="16" t="str">
        <f>IF(AND(INDEX('PROTRA_capacity-Original_Data'!L$3:L$1699,MATCH(CHP_check_original_data!$H46,'PROTRA_capacity-Original_Data'!$F$3:$F$1699,0))&lt;&gt;0,INDEX('PROTRA_capacity-Original_Data'!L$3:L$1699,MATCH(CHP_check_original_data!$I46,'PROTRA_capacity-Original_Data'!$F$3:$F$1699,0))=0),"elec 0, heat not",
IF(AND(INDEX('PROTRA_capacity-Original_Data'!L$3:L$1699,MATCH(CHP_check_original_data!$I46,'PROTRA_capacity-Original_Data'!$F$3:$F$1699,0))&lt;&gt;0,INDEX('PROTRA_capacity-Original_Data'!L$3:L$1699,MATCH(CHP_check_original_data!$H46,'PROTRA_capacity-Original_Data'!$F$3:$F$1699,0))=0),"heat 0, elec not",
IF(AND(INDEX('PROTRA_capacity-Original_Data'!L$3:L$1699,MATCH(CHP_check_original_data!$I46,'PROTRA_capacity-Original_Data'!$F$3:$F$1699,0))=0,INDEX('PROTRA_capacity-Original_Data'!L$3:L$1699,MATCH(CHP_check_original_data!$H46,'PROTRA_capacity-Original_Data'!$F$3:$F$1699,0))=0),"",
INDEX('PROTRA_capacity-Original_Data'!L$3:L$1699,MATCH(CHP_check_original_data!$H46,'PROTRA_capacity-Original_Data'!$F$3:$F$1699,0))/INDEX('PROTRA_capacity-Original_Data'!L$3:L$1699,MATCH(CHP_check_original_data!$I46,'PROTRA_capacity-Original_Data'!$F$3:$F$1699,0))
)))</f>
        <v/>
      </c>
      <c r="P46" s="16" t="str">
        <f>IF(AND(INDEX('PROTRA_capacity-Original_Data'!M$3:M$1699,MATCH(CHP_check_original_data!$H46,'PROTRA_capacity-Original_Data'!$F$3:$F$1699,0))&lt;&gt;0,INDEX('PROTRA_capacity-Original_Data'!M$3:M$1699,MATCH(CHP_check_original_data!$I46,'PROTRA_capacity-Original_Data'!$F$3:$F$1699,0))=0),"elec 0, heat not",
IF(AND(INDEX('PROTRA_capacity-Original_Data'!M$3:M$1699,MATCH(CHP_check_original_data!$I46,'PROTRA_capacity-Original_Data'!$F$3:$F$1699,0))&lt;&gt;0,INDEX('PROTRA_capacity-Original_Data'!M$3:M$1699,MATCH(CHP_check_original_data!$H46,'PROTRA_capacity-Original_Data'!$F$3:$F$1699,0))=0),"heat 0, elec not",
IF(AND(INDEX('PROTRA_capacity-Original_Data'!M$3:M$1699,MATCH(CHP_check_original_data!$I46,'PROTRA_capacity-Original_Data'!$F$3:$F$1699,0))=0,INDEX('PROTRA_capacity-Original_Data'!M$3:M$1699,MATCH(CHP_check_original_data!$H46,'PROTRA_capacity-Original_Data'!$F$3:$F$1699,0))=0),"",
INDEX('PROTRA_capacity-Original_Data'!M$3:M$1699,MATCH(CHP_check_original_data!$H46,'PROTRA_capacity-Original_Data'!$F$3:$F$1699,0))/INDEX('PROTRA_capacity-Original_Data'!M$3:M$1699,MATCH(CHP_check_original_data!$I46,'PROTRA_capacity-Original_Data'!$F$3:$F$1699,0))
)))</f>
        <v/>
      </c>
      <c r="Q46" s="16" t="str">
        <f>IF(AND(INDEX('PROTRA_capacity-Original_Data'!N$3:N$1699,MATCH(CHP_check_original_data!$H46,'PROTRA_capacity-Original_Data'!$F$3:$F$1699,0))&lt;&gt;0,INDEX('PROTRA_capacity-Original_Data'!N$3:N$1699,MATCH(CHP_check_original_data!$I46,'PROTRA_capacity-Original_Data'!$F$3:$F$1699,0))=0),"elec 0, heat not",
IF(AND(INDEX('PROTRA_capacity-Original_Data'!N$3:N$1699,MATCH(CHP_check_original_data!$I46,'PROTRA_capacity-Original_Data'!$F$3:$F$1699,0))&lt;&gt;0,INDEX('PROTRA_capacity-Original_Data'!N$3:N$1699,MATCH(CHP_check_original_data!$H46,'PROTRA_capacity-Original_Data'!$F$3:$F$1699,0))=0),"heat 0, elec not",
IF(AND(INDEX('PROTRA_capacity-Original_Data'!N$3:N$1699,MATCH(CHP_check_original_data!$I46,'PROTRA_capacity-Original_Data'!$F$3:$F$1699,0))=0,INDEX('PROTRA_capacity-Original_Data'!N$3:N$1699,MATCH(CHP_check_original_data!$H46,'PROTRA_capacity-Original_Data'!$F$3:$F$1699,0))=0),"",
INDEX('PROTRA_capacity-Original_Data'!N$3:N$1699,MATCH(CHP_check_original_data!$H46,'PROTRA_capacity-Original_Data'!$F$3:$F$1699,0))/INDEX('PROTRA_capacity-Original_Data'!N$3:N$1699,MATCH(CHP_check_original_data!$I46,'PROTRA_capacity-Original_Data'!$F$3:$F$1699,0))
)))</f>
        <v/>
      </c>
      <c r="R46" s="16" t="str">
        <f>IF(AND(INDEX('PROTRA_capacity-Original_Data'!O$3:O$1699,MATCH(CHP_check_original_data!$H46,'PROTRA_capacity-Original_Data'!$F$3:$F$1699,0))&lt;&gt;0,INDEX('PROTRA_capacity-Original_Data'!O$3:O$1699,MATCH(CHP_check_original_data!$I46,'PROTRA_capacity-Original_Data'!$F$3:$F$1699,0))=0),"elec 0, heat not",
IF(AND(INDEX('PROTRA_capacity-Original_Data'!O$3:O$1699,MATCH(CHP_check_original_data!$I46,'PROTRA_capacity-Original_Data'!$F$3:$F$1699,0))&lt;&gt;0,INDEX('PROTRA_capacity-Original_Data'!O$3:O$1699,MATCH(CHP_check_original_data!$H46,'PROTRA_capacity-Original_Data'!$F$3:$F$1699,0))=0),"heat 0, elec not",
IF(AND(INDEX('PROTRA_capacity-Original_Data'!O$3:O$1699,MATCH(CHP_check_original_data!$I46,'PROTRA_capacity-Original_Data'!$F$3:$F$1699,0))=0,INDEX('PROTRA_capacity-Original_Data'!O$3:O$1699,MATCH(CHP_check_original_data!$H46,'PROTRA_capacity-Original_Data'!$F$3:$F$1699,0))=0),"",
INDEX('PROTRA_capacity-Original_Data'!O$3:O$1699,MATCH(CHP_check_original_data!$H46,'PROTRA_capacity-Original_Data'!$F$3:$F$1699,0))/INDEX('PROTRA_capacity-Original_Data'!O$3:O$1699,MATCH(CHP_check_original_data!$I46,'PROTRA_capacity-Original_Data'!$F$3:$F$1699,0))
)))</f>
        <v/>
      </c>
      <c r="S46" s="16" t="str">
        <f>IF(AND(INDEX('PROTRA_capacity-Original_Data'!P$3:P$1699,MATCH(CHP_check_original_data!$H46,'PROTRA_capacity-Original_Data'!$F$3:$F$1699,0))&lt;&gt;0,INDEX('PROTRA_capacity-Original_Data'!P$3:P$1699,MATCH(CHP_check_original_data!$I46,'PROTRA_capacity-Original_Data'!$F$3:$F$1699,0))=0),"elec 0, heat not",
IF(AND(INDEX('PROTRA_capacity-Original_Data'!P$3:P$1699,MATCH(CHP_check_original_data!$I46,'PROTRA_capacity-Original_Data'!$F$3:$F$1699,0))&lt;&gt;0,INDEX('PROTRA_capacity-Original_Data'!P$3:P$1699,MATCH(CHP_check_original_data!$H46,'PROTRA_capacity-Original_Data'!$F$3:$F$1699,0))=0),"heat 0, elec not",
IF(AND(INDEX('PROTRA_capacity-Original_Data'!P$3:P$1699,MATCH(CHP_check_original_data!$I46,'PROTRA_capacity-Original_Data'!$F$3:$F$1699,0))=0,INDEX('PROTRA_capacity-Original_Data'!P$3:P$1699,MATCH(CHP_check_original_data!$H46,'PROTRA_capacity-Original_Data'!$F$3:$F$1699,0))=0),"",
INDEX('PROTRA_capacity-Original_Data'!P$3:P$1699,MATCH(CHP_check_original_data!$H46,'PROTRA_capacity-Original_Data'!$F$3:$F$1699,0))/INDEX('PROTRA_capacity-Original_Data'!P$3:P$1699,MATCH(CHP_check_original_data!$I46,'PROTRA_capacity-Original_Data'!$F$3:$F$1699,0))
)))</f>
        <v/>
      </c>
      <c r="T46" s="16" t="str">
        <f>IF(AND(INDEX('PROTRA_capacity-Original_Data'!Q$3:Q$1699,MATCH(CHP_check_original_data!$H46,'PROTRA_capacity-Original_Data'!$F$3:$F$1699,0))&lt;&gt;0,INDEX('PROTRA_capacity-Original_Data'!Q$3:Q$1699,MATCH(CHP_check_original_data!$I46,'PROTRA_capacity-Original_Data'!$F$3:$F$1699,0))=0),"elec 0, heat not",
IF(AND(INDEX('PROTRA_capacity-Original_Data'!Q$3:Q$1699,MATCH(CHP_check_original_data!$I46,'PROTRA_capacity-Original_Data'!$F$3:$F$1699,0))&lt;&gt;0,INDEX('PROTRA_capacity-Original_Data'!Q$3:Q$1699,MATCH(CHP_check_original_data!$H46,'PROTRA_capacity-Original_Data'!$F$3:$F$1699,0))=0),"heat 0, elec not",
IF(AND(INDEX('PROTRA_capacity-Original_Data'!Q$3:Q$1699,MATCH(CHP_check_original_data!$I46,'PROTRA_capacity-Original_Data'!$F$3:$F$1699,0))=0,INDEX('PROTRA_capacity-Original_Data'!Q$3:Q$1699,MATCH(CHP_check_original_data!$H46,'PROTRA_capacity-Original_Data'!$F$3:$F$1699,0))=0),"",
INDEX('PROTRA_capacity-Original_Data'!Q$3:Q$1699,MATCH(CHP_check_original_data!$H46,'PROTRA_capacity-Original_Data'!$F$3:$F$1699,0))/INDEX('PROTRA_capacity-Original_Data'!Q$3:Q$1699,MATCH(CHP_check_original_data!$I46,'PROTRA_capacity-Original_Data'!$F$3:$F$1699,0))
)))</f>
        <v/>
      </c>
      <c r="U46" s="16" t="str">
        <f>IF(AND(INDEX('PROTRA_capacity-Original_Data'!R$3:R$1699,MATCH(CHP_check_original_data!$H46,'PROTRA_capacity-Original_Data'!$F$3:$F$1699,0))&lt;&gt;0,INDEX('PROTRA_capacity-Original_Data'!R$3:R$1699,MATCH(CHP_check_original_data!$I46,'PROTRA_capacity-Original_Data'!$F$3:$F$1699,0))=0),"elec 0, heat not",
IF(AND(INDEX('PROTRA_capacity-Original_Data'!R$3:R$1699,MATCH(CHP_check_original_data!$I46,'PROTRA_capacity-Original_Data'!$F$3:$F$1699,0))&lt;&gt;0,INDEX('PROTRA_capacity-Original_Data'!R$3:R$1699,MATCH(CHP_check_original_data!$H46,'PROTRA_capacity-Original_Data'!$F$3:$F$1699,0))=0),"heat 0, elec not",
IF(AND(INDEX('PROTRA_capacity-Original_Data'!R$3:R$1699,MATCH(CHP_check_original_data!$I46,'PROTRA_capacity-Original_Data'!$F$3:$F$1699,0))=0,INDEX('PROTRA_capacity-Original_Data'!R$3:R$1699,MATCH(CHP_check_original_data!$H46,'PROTRA_capacity-Original_Data'!$F$3:$F$1699,0))=0),"",
INDEX('PROTRA_capacity-Original_Data'!R$3:R$1699,MATCH(CHP_check_original_data!$H46,'PROTRA_capacity-Original_Data'!$F$3:$F$1699,0))/INDEX('PROTRA_capacity-Original_Data'!R$3:R$1699,MATCH(CHP_check_original_data!$I46,'PROTRA_capacity-Original_Data'!$F$3:$F$1699,0))
)))</f>
        <v/>
      </c>
      <c r="V46" s="16" t="str">
        <f>IF(AND(INDEX('PROTRA_capacity-Original_Data'!S$3:S$1699,MATCH(CHP_check_original_data!$H46,'PROTRA_capacity-Original_Data'!$F$3:$F$1699,0))&lt;&gt;0,INDEX('PROTRA_capacity-Original_Data'!S$3:S$1699,MATCH(CHP_check_original_data!$I46,'PROTRA_capacity-Original_Data'!$F$3:$F$1699,0))=0),"elec 0, heat not",
IF(AND(INDEX('PROTRA_capacity-Original_Data'!S$3:S$1699,MATCH(CHP_check_original_data!$I46,'PROTRA_capacity-Original_Data'!$F$3:$F$1699,0))&lt;&gt;0,INDEX('PROTRA_capacity-Original_Data'!S$3:S$1699,MATCH(CHP_check_original_data!$H46,'PROTRA_capacity-Original_Data'!$F$3:$F$1699,0))=0),"heat 0, elec not",
IF(AND(INDEX('PROTRA_capacity-Original_Data'!S$3:S$1699,MATCH(CHP_check_original_data!$I46,'PROTRA_capacity-Original_Data'!$F$3:$F$1699,0))=0,INDEX('PROTRA_capacity-Original_Data'!S$3:S$1699,MATCH(CHP_check_original_data!$H46,'PROTRA_capacity-Original_Data'!$F$3:$F$1699,0))=0),"",
INDEX('PROTRA_capacity-Original_Data'!S$3:S$1699,MATCH(CHP_check_original_data!$H46,'PROTRA_capacity-Original_Data'!$F$3:$F$1699,0))/INDEX('PROTRA_capacity-Original_Data'!S$3:S$1699,MATCH(CHP_check_original_data!$I46,'PROTRA_capacity-Original_Data'!$F$3:$F$1699,0))
)))</f>
        <v/>
      </c>
      <c r="W46" s="16" t="str">
        <f>IF(AND(INDEX('PROTRA_capacity-Original_Data'!T$3:T$1699,MATCH(CHP_check_original_data!$H46,'PROTRA_capacity-Original_Data'!$F$3:$F$1699,0))&lt;&gt;0,INDEX('PROTRA_capacity-Original_Data'!T$3:T$1699,MATCH(CHP_check_original_data!$I46,'PROTRA_capacity-Original_Data'!$F$3:$F$1699,0))=0),"elec 0, heat not",
IF(AND(INDEX('PROTRA_capacity-Original_Data'!T$3:T$1699,MATCH(CHP_check_original_data!$I46,'PROTRA_capacity-Original_Data'!$F$3:$F$1699,0))&lt;&gt;0,INDEX('PROTRA_capacity-Original_Data'!T$3:T$1699,MATCH(CHP_check_original_data!$H46,'PROTRA_capacity-Original_Data'!$F$3:$F$1699,0))=0),"heat 0, elec not",
IF(AND(INDEX('PROTRA_capacity-Original_Data'!T$3:T$1699,MATCH(CHP_check_original_data!$I46,'PROTRA_capacity-Original_Data'!$F$3:$F$1699,0))=0,INDEX('PROTRA_capacity-Original_Data'!T$3:T$1699,MATCH(CHP_check_original_data!$H46,'PROTRA_capacity-Original_Data'!$F$3:$F$1699,0))=0),"",
INDEX('PROTRA_capacity-Original_Data'!T$3:T$1699,MATCH(CHP_check_original_data!$H46,'PROTRA_capacity-Original_Data'!$F$3:$F$1699,0))/INDEX('PROTRA_capacity-Original_Data'!T$3:T$1699,MATCH(CHP_check_original_data!$I46,'PROTRA_capacity-Original_Data'!$F$3:$F$1699,0))
)))</f>
        <v/>
      </c>
      <c r="X46" s="16" t="str">
        <f>IF(AND(INDEX('PROTRA_capacity-Original_Data'!U$3:U$1699,MATCH(CHP_check_original_data!$H46,'PROTRA_capacity-Original_Data'!$F$3:$F$1699,0))&lt;&gt;0,INDEX('PROTRA_capacity-Original_Data'!U$3:U$1699,MATCH(CHP_check_original_data!$I46,'PROTRA_capacity-Original_Data'!$F$3:$F$1699,0))=0),"elec 0, heat not",
IF(AND(INDEX('PROTRA_capacity-Original_Data'!U$3:U$1699,MATCH(CHP_check_original_data!$I46,'PROTRA_capacity-Original_Data'!$F$3:$F$1699,0))&lt;&gt;0,INDEX('PROTRA_capacity-Original_Data'!U$3:U$1699,MATCH(CHP_check_original_data!$H46,'PROTRA_capacity-Original_Data'!$F$3:$F$1699,0))=0),"heat 0, elec not",
IF(AND(INDEX('PROTRA_capacity-Original_Data'!U$3:U$1699,MATCH(CHP_check_original_data!$I46,'PROTRA_capacity-Original_Data'!$F$3:$F$1699,0))=0,INDEX('PROTRA_capacity-Original_Data'!U$3:U$1699,MATCH(CHP_check_original_data!$H46,'PROTRA_capacity-Original_Data'!$F$3:$F$1699,0))=0),"",
INDEX('PROTRA_capacity-Original_Data'!U$3:U$1699,MATCH(CHP_check_original_data!$H46,'PROTRA_capacity-Original_Data'!$F$3:$F$1699,0))/INDEX('PROTRA_capacity-Original_Data'!U$3:U$1699,MATCH(CHP_check_original_data!$I46,'PROTRA_capacity-Original_Data'!$F$3:$F$1699,0))
)))</f>
        <v/>
      </c>
      <c r="Y46" s="16" t="str">
        <f>IF(AND(INDEX('PROTRA_capacity-Original_Data'!V$3:V$1699,MATCH(CHP_check_original_data!$H46,'PROTRA_capacity-Original_Data'!$F$3:$F$1699,0))&lt;&gt;0,INDEX('PROTRA_capacity-Original_Data'!V$3:V$1699,MATCH(CHP_check_original_data!$I46,'PROTRA_capacity-Original_Data'!$F$3:$F$1699,0))=0),"elec 0, heat not",
IF(AND(INDEX('PROTRA_capacity-Original_Data'!V$3:V$1699,MATCH(CHP_check_original_data!$I46,'PROTRA_capacity-Original_Data'!$F$3:$F$1699,0))&lt;&gt;0,INDEX('PROTRA_capacity-Original_Data'!V$3:V$1699,MATCH(CHP_check_original_data!$H46,'PROTRA_capacity-Original_Data'!$F$3:$F$1699,0))=0),"heat 0, elec not",
IF(AND(INDEX('PROTRA_capacity-Original_Data'!V$3:V$1699,MATCH(CHP_check_original_data!$I46,'PROTRA_capacity-Original_Data'!$F$3:$F$1699,0))=0,INDEX('PROTRA_capacity-Original_Data'!V$3:V$1699,MATCH(CHP_check_original_data!$H46,'PROTRA_capacity-Original_Data'!$F$3:$F$1699,0))=0),"",
INDEX('PROTRA_capacity-Original_Data'!V$3:V$1699,MATCH(CHP_check_original_data!$H46,'PROTRA_capacity-Original_Data'!$F$3:$F$1699,0))/INDEX('PROTRA_capacity-Original_Data'!V$3:V$1699,MATCH(CHP_check_original_data!$I46,'PROTRA_capacity-Original_Data'!$F$3:$F$1699,0))
)))</f>
        <v/>
      </c>
    </row>
    <row r="47" spans="1:25" x14ac:dyDescent="0.35">
      <c r="A47" t="s">
        <v>74</v>
      </c>
      <c r="B47" t="s">
        <v>41</v>
      </c>
      <c r="C47" t="str">
        <f t="shared" si="0"/>
        <v>LATAM_TO_heat</v>
      </c>
      <c r="D47" t="str">
        <f t="shared" si="1"/>
        <v>PROTRA_CHP_HP_I</v>
      </c>
      <c r="E47" t="s">
        <v>4</v>
      </c>
      <c r="F47" t="str">
        <f t="shared" si="2"/>
        <v>CHP</v>
      </c>
      <c r="G47" t="str">
        <f t="shared" si="3"/>
        <v>CCS</v>
      </c>
      <c r="H47" t="str">
        <f t="shared" si="4"/>
        <v>LATAMTO_heatPROTRA_CHP_liquid_fuels_CCS</v>
      </c>
      <c r="I47" t="str">
        <f t="shared" si="5"/>
        <v>LATAMTO_elecPROTRA_CHP_liquid_fuels_CCS</v>
      </c>
      <c r="J47" s="16" t="str">
        <f>IF(AND(INDEX('PROTRA_capacity-Original_Data'!G$3:G$1699,MATCH(CHP_check_original_data!$H47,'PROTRA_capacity-Original_Data'!$F$3:$F$1699,0))&lt;&gt;0,INDEX('PROTRA_capacity-Original_Data'!G$3:G$1699,MATCH(CHP_check_original_data!$I47,'PROTRA_capacity-Original_Data'!$F$3:$F$1699,0))=0),"elec 0, heat not",
IF(AND(INDEX('PROTRA_capacity-Original_Data'!G$3:G$1699,MATCH(CHP_check_original_data!$I47,'PROTRA_capacity-Original_Data'!$F$3:$F$1699,0))&lt;&gt;0,INDEX('PROTRA_capacity-Original_Data'!G$3:G$1699,MATCH(CHP_check_original_data!$H47,'PROTRA_capacity-Original_Data'!$F$3:$F$1699,0))=0),"heat 0, elec not",
IF(AND(INDEX('PROTRA_capacity-Original_Data'!G$3:G$1699,MATCH(CHP_check_original_data!$I47,'PROTRA_capacity-Original_Data'!$F$3:$F$1699,0))=0,INDEX('PROTRA_capacity-Original_Data'!G$3:G$1699,MATCH(CHP_check_original_data!$H47,'PROTRA_capacity-Original_Data'!$F$3:$F$1699,0))=0),"",
INDEX('PROTRA_capacity-Original_Data'!G$3:G$1699,MATCH(CHP_check_original_data!$H47,'PROTRA_capacity-Original_Data'!$F$3:$F$1699,0))/INDEX('PROTRA_capacity-Original_Data'!G$3:G$1699,MATCH(CHP_check_original_data!$I47,'PROTRA_capacity-Original_Data'!$F$3:$F$1699,0))
)))</f>
        <v/>
      </c>
      <c r="K47" s="16" t="str">
        <f>IF(AND(INDEX('PROTRA_capacity-Original_Data'!H$3:H$1699,MATCH(CHP_check_original_data!$H47,'PROTRA_capacity-Original_Data'!$F$3:$F$1699,0))&lt;&gt;0,INDEX('PROTRA_capacity-Original_Data'!H$3:H$1699,MATCH(CHP_check_original_data!$I47,'PROTRA_capacity-Original_Data'!$F$3:$F$1699,0))=0),"elec 0, heat not",
IF(AND(INDEX('PROTRA_capacity-Original_Data'!H$3:H$1699,MATCH(CHP_check_original_data!$I47,'PROTRA_capacity-Original_Data'!$F$3:$F$1699,0))&lt;&gt;0,INDEX('PROTRA_capacity-Original_Data'!H$3:H$1699,MATCH(CHP_check_original_data!$H47,'PROTRA_capacity-Original_Data'!$F$3:$F$1699,0))=0),"heat 0, elec not",
IF(AND(INDEX('PROTRA_capacity-Original_Data'!H$3:H$1699,MATCH(CHP_check_original_data!$I47,'PROTRA_capacity-Original_Data'!$F$3:$F$1699,0))=0,INDEX('PROTRA_capacity-Original_Data'!H$3:H$1699,MATCH(CHP_check_original_data!$H47,'PROTRA_capacity-Original_Data'!$F$3:$F$1699,0))=0),"",
INDEX('PROTRA_capacity-Original_Data'!H$3:H$1699,MATCH(CHP_check_original_data!$H47,'PROTRA_capacity-Original_Data'!$F$3:$F$1699,0))/INDEX('PROTRA_capacity-Original_Data'!H$3:H$1699,MATCH(CHP_check_original_data!$I47,'PROTRA_capacity-Original_Data'!$F$3:$F$1699,0))
)))</f>
        <v/>
      </c>
      <c r="L47" s="16" t="str">
        <f>IF(AND(INDEX('PROTRA_capacity-Original_Data'!I$3:I$1699,MATCH(CHP_check_original_data!$H47,'PROTRA_capacity-Original_Data'!$F$3:$F$1699,0))&lt;&gt;0,INDEX('PROTRA_capacity-Original_Data'!I$3:I$1699,MATCH(CHP_check_original_data!$I47,'PROTRA_capacity-Original_Data'!$F$3:$F$1699,0))=0),"elec 0, heat not",
IF(AND(INDEX('PROTRA_capacity-Original_Data'!I$3:I$1699,MATCH(CHP_check_original_data!$I47,'PROTRA_capacity-Original_Data'!$F$3:$F$1699,0))&lt;&gt;0,INDEX('PROTRA_capacity-Original_Data'!I$3:I$1699,MATCH(CHP_check_original_data!$H47,'PROTRA_capacity-Original_Data'!$F$3:$F$1699,0))=0),"heat 0, elec not",
IF(AND(INDEX('PROTRA_capacity-Original_Data'!I$3:I$1699,MATCH(CHP_check_original_data!$I47,'PROTRA_capacity-Original_Data'!$F$3:$F$1699,0))=0,INDEX('PROTRA_capacity-Original_Data'!I$3:I$1699,MATCH(CHP_check_original_data!$H47,'PROTRA_capacity-Original_Data'!$F$3:$F$1699,0))=0),"",
INDEX('PROTRA_capacity-Original_Data'!I$3:I$1699,MATCH(CHP_check_original_data!$H47,'PROTRA_capacity-Original_Data'!$F$3:$F$1699,0))/INDEX('PROTRA_capacity-Original_Data'!I$3:I$1699,MATCH(CHP_check_original_data!$I47,'PROTRA_capacity-Original_Data'!$F$3:$F$1699,0))
)))</f>
        <v/>
      </c>
      <c r="M47" s="16" t="str">
        <f>IF(AND(INDEX('PROTRA_capacity-Original_Data'!J$3:J$1699,MATCH(CHP_check_original_data!$H47,'PROTRA_capacity-Original_Data'!$F$3:$F$1699,0))&lt;&gt;0,INDEX('PROTRA_capacity-Original_Data'!J$3:J$1699,MATCH(CHP_check_original_data!$I47,'PROTRA_capacity-Original_Data'!$F$3:$F$1699,0))=0),"elec 0, heat not",
IF(AND(INDEX('PROTRA_capacity-Original_Data'!J$3:J$1699,MATCH(CHP_check_original_data!$I47,'PROTRA_capacity-Original_Data'!$F$3:$F$1699,0))&lt;&gt;0,INDEX('PROTRA_capacity-Original_Data'!J$3:J$1699,MATCH(CHP_check_original_data!$H47,'PROTRA_capacity-Original_Data'!$F$3:$F$1699,0))=0),"heat 0, elec not",
IF(AND(INDEX('PROTRA_capacity-Original_Data'!J$3:J$1699,MATCH(CHP_check_original_data!$I47,'PROTRA_capacity-Original_Data'!$F$3:$F$1699,0))=0,INDEX('PROTRA_capacity-Original_Data'!J$3:J$1699,MATCH(CHP_check_original_data!$H47,'PROTRA_capacity-Original_Data'!$F$3:$F$1699,0))=0),"",
INDEX('PROTRA_capacity-Original_Data'!J$3:J$1699,MATCH(CHP_check_original_data!$H47,'PROTRA_capacity-Original_Data'!$F$3:$F$1699,0))/INDEX('PROTRA_capacity-Original_Data'!J$3:J$1699,MATCH(CHP_check_original_data!$I47,'PROTRA_capacity-Original_Data'!$F$3:$F$1699,0))
)))</f>
        <v/>
      </c>
      <c r="N47" s="16" t="str">
        <f>IF(AND(INDEX('PROTRA_capacity-Original_Data'!K$3:K$1699,MATCH(CHP_check_original_data!$H47,'PROTRA_capacity-Original_Data'!$F$3:$F$1699,0))&lt;&gt;0,INDEX('PROTRA_capacity-Original_Data'!K$3:K$1699,MATCH(CHP_check_original_data!$I47,'PROTRA_capacity-Original_Data'!$F$3:$F$1699,0))=0),"elec 0, heat not",
IF(AND(INDEX('PROTRA_capacity-Original_Data'!K$3:K$1699,MATCH(CHP_check_original_data!$I47,'PROTRA_capacity-Original_Data'!$F$3:$F$1699,0))&lt;&gt;0,INDEX('PROTRA_capacity-Original_Data'!K$3:K$1699,MATCH(CHP_check_original_data!$H47,'PROTRA_capacity-Original_Data'!$F$3:$F$1699,0))=0),"heat 0, elec not",
IF(AND(INDEX('PROTRA_capacity-Original_Data'!K$3:K$1699,MATCH(CHP_check_original_data!$I47,'PROTRA_capacity-Original_Data'!$F$3:$F$1699,0))=0,INDEX('PROTRA_capacity-Original_Data'!K$3:K$1699,MATCH(CHP_check_original_data!$H47,'PROTRA_capacity-Original_Data'!$F$3:$F$1699,0))=0),"",
INDEX('PROTRA_capacity-Original_Data'!K$3:K$1699,MATCH(CHP_check_original_data!$H47,'PROTRA_capacity-Original_Data'!$F$3:$F$1699,0))/INDEX('PROTRA_capacity-Original_Data'!K$3:K$1699,MATCH(CHP_check_original_data!$I47,'PROTRA_capacity-Original_Data'!$F$3:$F$1699,0))
)))</f>
        <v/>
      </c>
      <c r="O47" s="16" t="str">
        <f>IF(AND(INDEX('PROTRA_capacity-Original_Data'!L$3:L$1699,MATCH(CHP_check_original_data!$H47,'PROTRA_capacity-Original_Data'!$F$3:$F$1699,0))&lt;&gt;0,INDEX('PROTRA_capacity-Original_Data'!L$3:L$1699,MATCH(CHP_check_original_data!$I47,'PROTRA_capacity-Original_Data'!$F$3:$F$1699,0))=0),"elec 0, heat not",
IF(AND(INDEX('PROTRA_capacity-Original_Data'!L$3:L$1699,MATCH(CHP_check_original_data!$I47,'PROTRA_capacity-Original_Data'!$F$3:$F$1699,0))&lt;&gt;0,INDEX('PROTRA_capacity-Original_Data'!L$3:L$1699,MATCH(CHP_check_original_data!$H47,'PROTRA_capacity-Original_Data'!$F$3:$F$1699,0))=0),"heat 0, elec not",
IF(AND(INDEX('PROTRA_capacity-Original_Data'!L$3:L$1699,MATCH(CHP_check_original_data!$I47,'PROTRA_capacity-Original_Data'!$F$3:$F$1699,0))=0,INDEX('PROTRA_capacity-Original_Data'!L$3:L$1699,MATCH(CHP_check_original_data!$H47,'PROTRA_capacity-Original_Data'!$F$3:$F$1699,0))=0),"",
INDEX('PROTRA_capacity-Original_Data'!L$3:L$1699,MATCH(CHP_check_original_data!$H47,'PROTRA_capacity-Original_Data'!$F$3:$F$1699,0))/INDEX('PROTRA_capacity-Original_Data'!L$3:L$1699,MATCH(CHP_check_original_data!$I47,'PROTRA_capacity-Original_Data'!$F$3:$F$1699,0))
)))</f>
        <v/>
      </c>
      <c r="P47" s="16" t="str">
        <f>IF(AND(INDEX('PROTRA_capacity-Original_Data'!M$3:M$1699,MATCH(CHP_check_original_data!$H47,'PROTRA_capacity-Original_Data'!$F$3:$F$1699,0))&lt;&gt;0,INDEX('PROTRA_capacity-Original_Data'!M$3:M$1699,MATCH(CHP_check_original_data!$I47,'PROTRA_capacity-Original_Data'!$F$3:$F$1699,0))=0),"elec 0, heat not",
IF(AND(INDEX('PROTRA_capacity-Original_Data'!M$3:M$1699,MATCH(CHP_check_original_data!$I47,'PROTRA_capacity-Original_Data'!$F$3:$F$1699,0))&lt;&gt;0,INDEX('PROTRA_capacity-Original_Data'!M$3:M$1699,MATCH(CHP_check_original_data!$H47,'PROTRA_capacity-Original_Data'!$F$3:$F$1699,0))=0),"heat 0, elec not",
IF(AND(INDEX('PROTRA_capacity-Original_Data'!M$3:M$1699,MATCH(CHP_check_original_data!$I47,'PROTRA_capacity-Original_Data'!$F$3:$F$1699,0))=0,INDEX('PROTRA_capacity-Original_Data'!M$3:M$1699,MATCH(CHP_check_original_data!$H47,'PROTRA_capacity-Original_Data'!$F$3:$F$1699,0))=0),"",
INDEX('PROTRA_capacity-Original_Data'!M$3:M$1699,MATCH(CHP_check_original_data!$H47,'PROTRA_capacity-Original_Data'!$F$3:$F$1699,0))/INDEX('PROTRA_capacity-Original_Data'!M$3:M$1699,MATCH(CHP_check_original_data!$I47,'PROTRA_capacity-Original_Data'!$F$3:$F$1699,0))
)))</f>
        <v/>
      </c>
      <c r="Q47" s="16" t="str">
        <f>IF(AND(INDEX('PROTRA_capacity-Original_Data'!N$3:N$1699,MATCH(CHP_check_original_data!$H47,'PROTRA_capacity-Original_Data'!$F$3:$F$1699,0))&lt;&gt;0,INDEX('PROTRA_capacity-Original_Data'!N$3:N$1699,MATCH(CHP_check_original_data!$I47,'PROTRA_capacity-Original_Data'!$F$3:$F$1699,0))=0),"elec 0, heat not",
IF(AND(INDEX('PROTRA_capacity-Original_Data'!N$3:N$1699,MATCH(CHP_check_original_data!$I47,'PROTRA_capacity-Original_Data'!$F$3:$F$1699,0))&lt;&gt;0,INDEX('PROTRA_capacity-Original_Data'!N$3:N$1699,MATCH(CHP_check_original_data!$H47,'PROTRA_capacity-Original_Data'!$F$3:$F$1699,0))=0),"heat 0, elec not",
IF(AND(INDEX('PROTRA_capacity-Original_Data'!N$3:N$1699,MATCH(CHP_check_original_data!$I47,'PROTRA_capacity-Original_Data'!$F$3:$F$1699,0))=0,INDEX('PROTRA_capacity-Original_Data'!N$3:N$1699,MATCH(CHP_check_original_data!$H47,'PROTRA_capacity-Original_Data'!$F$3:$F$1699,0))=0),"",
INDEX('PROTRA_capacity-Original_Data'!N$3:N$1699,MATCH(CHP_check_original_data!$H47,'PROTRA_capacity-Original_Data'!$F$3:$F$1699,0))/INDEX('PROTRA_capacity-Original_Data'!N$3:N$1699,MATCH(CHP_check_original_data!$I47,'PROTRA_capacity-Original_Data'!$F$3:$F$1699,0))
)))</f>
        <v/>
      </c>
      <c r="R47" s="16" t="str">
        <f>IF(AND(INDEX('PROTRA_capacity-Original_Data'!O$3:O$1699,MATCH(CHP_check_original_data!$H47,'PROTRA_capacity-Original_Data'!$F$3:$F$1699,0))&lt;&gt;0,INDEX('PROTRA_capacity-Original_Data'!O$3:O$1699,MATCH(CHP_check_original_data!$I47,'PROTRA_capacity-Original_Data'!$F$3:$F$1699,0))=0),"elec 0, heat not",
IF(AND(INDEX('PROTRA_capacity-Original_Data'!O$3:O$1699,MATCH(CHP_check_original_data!$I47,'PROTRA_capacity-Original_Data'!$F$3:$F$1699,0))&lt;&gt;0,INDEX('PROTRA_capacity-Original_Data'!O$3:O$1699,MATCH(CHP_check_original_data!$H47,'PROTRA_capacity-Original_Data'!$F$3:$F$1699,0))=0),"heat 0, elec not",
IF(AND(INDEX('PROTRA_capacity-Original_Data'!O$3:O$1699,MATCH(CHP_check_original_data!$I47,'PROTRA_capacity-Original_Data'!$F$3:$F$1699,0))=0,INDEX('PROTRA_capacity-Original_Data'!O$3:O$1699,MATCH(CHP_check_original_data!$H47,'PROTRA_capacity-Original_Data'!$F$3:$F$1699,0))=0),"",
INDEX('PROTRA_capacity-Original_Data'!O$3:O$1699,MATCH(CHP_check_original_data!$H47,'PROTRA_capacity-Original_Data'!$F$3:$F$1699,0))/INDEX('PROTRA_capacity-Original_Data'!O$3:O$1699,MATCH(CHP_check_original_data!$I47,'PROTRA_capacity-Original_Data'!$F$3:$F$1699,0))
)))</f>
        <v/>
      </c>
      <c r="S47" s="16" t="str">
        <f>IF(AND(INDEX('PROTRA_capacity-Original_Data'!P$3:P$1699,MATCH(CHP_check_original_data!$H47,'PROTRA_capacity-Original_Data'!$F$3:$F$1699,0))&lt;&gt;0,INDEX('PROTRA_capacity-Original_Data'!P$3:P$1699,MATCH(CHP_check_original_data!$I47,'PROTRA_capacity-Original_Data'!$F$3:$F$1699,0))=0),"elec 0, heat not",
IF(AND(INDEX('PROTRA_capacity-Original_Data'!P$3:P$1699,MATCH(CHP_check_original_data!$I47,'PROTRA_capacity-Original_Data'!$F$3:$F$1699,0))&lt;&gt;0,INDEX('PROTRA_capacity-Original_Data'!P$3:P$1699,MATCH(CHP_check_original_data!$H47,'PROTRA_capacity-Original_Data'!$F$3:$F$1699,0))=0),"heat 0, elec not",
IF(AND(INDEX('PROTRA_capacity-Original_Data'!P$3:P$1699,MATCH(CHP_check_original_data!$I47,'PROTRA_capacity-Original_Data'!$F$3:$F$1699,0))=0,INDEX('PROTRA_capacity-Original_Data'!P$3:P$1699,MATCH(CHP_check_original_data!$H47,'PROTRA_capacity-Original_Data'!$F$3:$F$1699,0))=0),"",
INDEX('PROTRA_capacity-Original_Data'!P$3:P$1699,MATCH(CHP_check_original_data!$H47,'PROTRA_capacity-Original_Data'!$F$3:$F$1699,0))/INDEX('PROTRA_capacity-Original_Data'!P$3:P$1699,MATCH(CHP_check_original_data!$I47,'PROTRA_capacity-Original_Data'!$F$3:$F$1699,0))
)))</f>
        <v/>
      </c>
      <c r="T47" s="16" t="str">
        <f>IF(AND(INDEX('PROTRA_capacity-Original_Data'!Q$3:Q$1699,MATCH(CHP_check_original_data!$H47,'PROTRA_capacity-Original_Data'!$F$3:$F$1699,0))&lt;&gt;0,INDEX('PROTRA_capacity-Original_Data'!Q$3:Q$1699,MATCH(CHP_check_original_data!$I47,'PROTRA_capacity-Original_Data'!$F$3:$F$1699,0))=0),"elec 0, heat not",
IF(AND(INDEX('PROTRA_capacity-Original_Data'!Q$3:Q$1699,MATCH(CHP_check_original_data!$I47,'PROTRA_capacity-Original_Data'!$F$3:$F$1699,0))&lt;&gt;0,INDEX('PROTRA_capacity-Original_Data'!Q$3:Q$1699,MATCH(CHP_check_original_data!$H47,'PROTRA_capacity-Original_Data'!$F$3:$F$1699,0))=0),"heat 0, elec not",
IF(AND(INDEX('PROTRA_capacity-Original_Data'!Q$3:Q$1699,MATCH(CHP_check_original_data!$I47,'PROTRA_capacity-Original_Data'!$F$3:$F$1699,0))=0,INDEX('PROTRA_capacity-Original_Data'!Q$3:Q$1699,MATCH(CHP_check_original_data!$H47,'PROTRA_capacity-Original_Data'!$F$3:$F$1699,0))=0),"",
INDEX('PROTRA_capacity-Original_Data'!Q$3:Q$1699,MATCH(CHP_check_original_data!$H47,'PROTRA_capacity-Original_Data'!$F$3:$F$1699,0))/INDEX('PROTRA_capacity-Original_Data'!Q$3:Q$1699,MATCH(CHP_check_original_data!$I47,'PROTRA_capacity-Original_Data'!$F$3:$F$1699,0))
)))</f>
        <v/>
      </c>
      <c r="U47" s="16" t="str">
        <f>IF(AND(INDEX('PROTRA_capacity-Original_Data'!R$3:R$1699,MATCH(CHP_check_original_data!$H47,'PROTRA_capacity-Original_Data'!$F$3:$F$1699,0))&lt;&gt;0,INDEX('PROTRA_capacity-Original_Data'!R$3:R$1699,MATCH(CHP_check_original_data!$I47,'PROTRA_capacity-Original_Data'!$F$3:$F$1699,0))=0),"elec 0, heat not",
IF(AND(INDEX('PROTRA_capacity-Original_Data'!R$3:R$1699,MATCH(CHP_check_original_data!$I47,'PROTRA_capacity-Original_Data'!$F$3:$F$1699,0))&lt;&gt;0,INDEX('PROTRA_capacity-Original_Data'!R$3:R$1699,MATCH(CHP_check_original_data!$H47,'PROTRA_capacity-Original_Data'!$F$3:$F$1699,0))=0),"heat 0, elec not",
IF(AND(INDEX('PROTRA_capacity-Original_Data'!R$3:R$1699,MATCH(CHP_check_original_data!$I47,'PROTRA_capacity-Original_Data'!$F$3:$F$1699,0))=0,INDEX('PROTRA_capacity-Original_Data'!R$3:R$1699,MATCH(CHP_check_original_data!$H47,'PROTRA_capacity-Original_Data'!$F$3:$F$1699,0))=0),"",
INDEX('PROTRA_capacity-Original_Data'!R$3:R$1699,MATCH(CHP_check_original_data!$H47,'PROTRA_capacity-Original_Data'!$F$3:$F$1699,0))/INDEX('PROTRA_capacity-Original_Data'!R$3:R$1699,MATCH(CHP_check_original_data!$I47,'PROTRA_capacity-Original_Data'!$F$3:$F$1699,0))
)))</f>
        <v/>
      </c>
      <c r="V47" s="16" t="str">
        <f>IF(AND(INDEX('PROTRA_capacity-Original_Data'!S$3:S$1699,MATCH(CHP_check_original_data!$H47,'PROTRA_capacity-Original_Data'!$F$3:$F$1699,0))&lt;&gt;0,INDEX('PROTRA_capacity-Original_Data'!S$3:S$1699,MATCH(CHP_check_original_data!$I47,'PROTRA_capacity-Original_Data'!$F$3:$F$1699,0))=0),"elec 0, heat not",
IF(AND(INDEX('PROTRA_capacity-Original_Data'!S$3:S$1699,MATCH(CHP_check_original_data!$I47,'PROTRA_capacity-Original_Data'!$F$3:$F$1699,0))&lt;&gt;0,INDEX('PROTRA_capacity-Original_Data'!S$3:S$1699,MATCH(CHP_check_original_data!$H47,'PROTRA_capacity-Original_Data'!$F$3:$F$1699,0))=0),"heat 0, elec not",
IF(AND(INDEX('PROTRA_capacity-Original_Data'!S$3:S$1699,MATCH(CHP_check_original_data!$I47,'PROTRA_capacity-Original_Data'!$F$3:$F$1699,0))=0,INDEX('PROTRA_capacity-Original_Data'!S$3:S$1699,MATCH(CHP_check_original_data!$H47,'PROTRA_capacity-Original_Data'!$F$3:$F$1699,0))=0),"",
INDEX('PROTRA_capacity-Original_Data'!S$3:S$1699,MATCH(CHP_check_original_data!$H47,'PROTRA_capacity-Original_Data'!$F$3:$F$1699,0))/INDEX('PROTRA_capacity-Original_Data'!S$3:S$1699,MATCH(CHP_check_original_data!$I47,'PROTRA_capacity-Original_Data'!$F$3:$F$1699,0))
)))</f>
        <v/>
      </c>
      <c r="W47" s="16" t="str">
        <f>IF(AND(INDEX('PROTRA_capacity-Original_Data'!T$3:T$1699,MATCH(CHP_check_original_data!$H47,'PROTRA_capacity-Original_Data'!$F$3:$F$1699,0))&lt;&gt;0,INDEX('PROTRA_capacity-Original_Data'!T$3:T$1699,MATCH(CHP_check_original_data!$I47,'PROTRA_capacity-Original_Data'!$F$3:$F$1699,0))=0),"elec 0, heat not",
IF(AND(INDEX('PROTRA_capacity-Original_Data'!T$3:T$1699,MATCH(CHP_check_original_data!$I47,'PROTRA_capacity-Original_Data'!$F$3:$F$1699,0))&lt;&gt;0,INDEX('PROTRA_capacity-Original_Data'!T$3:T$1699,MATCH(CHP_check_original_data!$H47,'PROTRA_capacity-Original_Data'!$F$3:$F$1699,0))=0),"heat 0, elec not",
IF(AND(INDEX('PROTRA_capacity-Original_Data'!T$3:T$1699,MATCH(CHP_check_original_data!$I47,'PROTRA_capacity-Original_Data'!$F$3:$F$1699,0))=0,INDEX('PROTRA_capacity-Original_Data'!T$3:T$1699,MATCH(CHP_check_original_data!$H47,'PROTRA_capacity-Original_Data'!$F$3:$F$1699,0))=0),"",
INDEX('PROTRA_capacity-Original_Data'!T$3:T$1699,MATCH(CHP_check_original_data!$H47,'PROTRA_capacity-Original_Data'!$F$3:$F$1699,0))/INDEX('PROTRA_capacity-Original_Data'!T$3:T$1699,MATCH(CHP_check_original_data!$I47,'PROTRA_capacity-Original_Data'!$F$3:$F$1699,0))
)))</f>
        <v/>
      </c>
      <c r="X47" s="16" t="str">
        <f>IF(AND(INDEX('PROTRA_capacity-Original_Data'!U$3:U$1699,MATCH(CHP_check_original_data!$H47,'PROTRA_capacity-Original_Data'!$F$3:$F$1699,0))&lt;&gt;0,INDEX('PROTRA_capacity-Original_Data'!U$3:U$1699,MATCH(CHP_check_original_data!$I47,'PROTRA_capacity-Original_Data'!$F$3:$F$1699,0))=0),"elec 0, heat not",
IF(AND(INDEX('PROTRA_capacity-Original_Data'!U$3:U$1699,MATCH(CHP_check_original_data!$I47,'PROTRA_capacity-Original_Data'!$F$3:$F$1699,0))&lt;&gt;0,INDEX('PROTRA_capacity-Original_Data'!U$3:U$1699,MATCH(CHP_check_original_data!$H47,'PROTRA_capacity-Original_Data'!$F$3:$F$1699,0))=0),"heat 0, elec not",
IF(AND(INDEX('PROTRA_capacity-Original_Data'!U$3:U$1699,MATCH(CHP_check_original_data!$I47,'PROTRA_capacity-Original_Data'!$F$3:$F$1699,0))=0,INDEX('PROTRA_capacity-Original_Data'!U$3:U$1699,MATCH(CHP_check_original_data!$H47,'PROTRA_capacity-Original_Data'!$F$3:$F$1699,0))=0),"",
INDEX('PROTRA_capacity-Original_Data'!U$3:U$1699,MATCH(CHP_check_original_data!$H47,'PROTRA_capacity-Original_Data'!$F$3:$F$1699,0))/INDEX('PROTRA_capacity-Original_Data'!U$3:U$1699,MATCH(CHP_check_original_data!$I47,'PROTRA_capacity-Original_Data'!$F$3:$F$1699,0))
)))</f>
        <v/>
      </c>
      <c r="Y47" s="16" t="str">
        <f>IF(AND(INDEX('PROTRA_capacity-Original_Data'!V$3:V$1699,MATCH(CHP_check_original_data!$H47,'PROTRA_capacity-Original_Data'!$F$3:$F$1699,0))&lt;&gt;0,INDEX('PROTRA_capacity-Original_Data'!V$3:V$1699,MATCH(CHP_check_original_data!$I47,'PROTRA_capacity-Original_Data'!$F$3:$F$1699,0))=0),"elec 0, heat not",
IF(AND(INDEX('PROTRA_capacity-Original_Data'!V$3:V$1699,MATCH(CHP_check_original_data!$I47,'PROTRA_capacity-Original_Data'!$F$3:$F$1699,0))&lt;&gt;0,INDEX('PROTRA_capacity-Original_Data'!V$3:V$1699,MATCH(CHP_check_original_data!$H47,'PROTRA_capacity-Original_Data'!$F$3:$F$1699,0))=0),"heat 0, elec not",
IF(AND(INDEX('PROTRA_capacity-Original_Data'!V$3:V$1699,MATCH(CHP_check_original_data!$I47,'PROTRA_capacity-Original_Data'!$F$3:$F$1699,0))=0,INDEX('PROTRA_capacity-Original_Data'!V$3:V$1699,MATCH(CHP_check_original_data!$H47,'PROTRA_capacity-Original_Data'!$F$3:$F$1699,0))=0),"",
INDEX('PROTRA_capacity-Original_Data'!V$3:V$1699,MATCH(CHP_check_original_data!$H47,'PROTRA_capacity-Original_Data'!$F$3:$F$1699,0))/INDEX('PROTRA_capacity-Original_Data'!V$3:V$1699,MATCH(CHP_check_original_data!$I47,'PROTRA_capacity-Original_Data'!$F$3:$F$1699,0))
)))</f>
        <v/>
      </c>
    </row>
    <row r="48" spans="1:25" x14ac:dyDescent="0.35">
      <c r="A48" t="s">
        <v>74</v>
      </c>
      <c r="B48" t="s">
        <v>41</v>
      </c>
      <c r="C48" t="str">
        <f t="shared" si="0"/>
        <v>LATAM_TO_heat</v>
      </c>
      <c r="D48" t="str">
        <f t="shared" si="1"/>
        <v>PROTRA_CHP_HP_I</v>
      </c>
      <c r="E48" t="s">
        <v>5</v>
      </c>
      <c r="F48" t="str">
        <f t="shared" si="2"/>
        <v>CHP</v>
      </c>
      <c r="G48" t="str">
        <f t="shared" si="3"/>
        <v>sil</v>
      </c>
      <c r="H48" t="str">
        <f t="shared" si="4"/>
        <v>LATAMTO_heatPROTRA_CHP_solid_fossil</v>
      </c>
      <c r="I48" t="str">
        <f t="shared" si="5"/>
        <v>LATAMTO_elecPROTRA_CHP_solid_fossil</v>
      </c>
      <c r="J48" s="16" t="str">
        <f>IF(AND(INDEX('PROTRA_capacity-Original_Data'!G$3:G$1699,MATCH(CHP_check_original_data!$H48,'PROTRA_capacity-Original_Data'!$F$3:$F$1699,0))&lt;&gt;0,INDEX('PROTRA_capacity-Original_Data'!G$3:G$1699,MATCH(CHP_check_original_data!$I48,'PROTRA_capacity-Original_Data'!$F$3:$F$1699,0))=0),"elec 0, heat not",
IF(AND(INDEX('PROTRA_capacity-Original_Data'!G$3:G$1699,MATCH(CHP_check_original_data!$I48,'PROTRA_capacity-Original_Data'!$F$3:$F$1699,0))&lt;&gt;0,INDEX('PROTRA_capacity-Original_Data'!G$3:G$1699,MATCH(CHP_check_original_data!$H48,'PROTRA_capacity-Original_Data'!$F$3:$F$1699,0))=0),"heat 0, elec not",
IF(AND(INDEX('PROTRA_capacity-Original_Data'!G$3:G$1699,MATCH(CHP_check_original_data!$I48,'PROTRA_capacity-Original_Data'!$F$3:$F$1699,0))=0,INDEX('PROTRA_capacity-Original_Data'!G$3:G$1699,MATCH(CHP_check_original_data!$H48,'PROTRA_capacity-Original_Data'!$F$3:$F$1699,0))=0),"",
INDEX('PROTRA_capacity-Original_Data'!G$3:G$1699,MATCH(CHP_check_original_data!$H48,'PROTRA_capacity-Original_Data'!$F$3:$F$1699,0))/INDEX('PROTRA_capacity-Original_Data'!G$3:G$1699,MATCH(CHP_check_original_data!$I48,'PROTRA_capacity-Original_Data'!$F$3:$F$1699,0))
)))</f>
        <v/>
      </c>
      <c r="K48" s="16" t="str">
        <f>IF(AND(INDEX('PROTRA_capacity-Original_Data'!H$3:H$1699,MATCH(CHP_check_original_data!$H48,'PROTRA_capacity-Original_Data'!$F$3:$F$1699,0))&lt;&gt;0,INDEX('PROTRA_capacity-Original_Data'!H$3:H$1699,MATCH(CHP_check_original_data!$I48,'PROTRA_capacity-Original_Data'!$F$3:$F$1699,0))=0),"elec 0, heat not",
IF(AND(INDEX('PROTRA_capacity-Original_Data'!H$3:H$1699,MATCH(CHP_check_original_data!$I48,'PROTRA_capacity-Original_Data'!$F$3:$F$1699,0))&lt;&gt;0,INDEX('PROTRA_capacity-Original_Data'!H$3:H$1699,MATCH(CHP_check_original_data!$H48,'PROTRA_capacity-Original_Data'!$F$3:$F$1699,0))=0),"heat 0, elec not",
IF(AND(INDEX('PROTRA_capacity-Original_Data'!H$3:H$1699,MATCH(CHP_check_original_data!$I48,'PROTRA_capacity-Original_Data'!$F$3:$F$1699,0))=0,INDEX('PROTRA_capacity-Original_Data'!H$3:H$1699,MATCH(CHP_check_original_data!$H48,'PROTRA_capacity-Original_Data'!$F$3:$F$1699,0))=0),"",
INDEX('PROTRA_capacity-Original_Data'!H$3:H$1699,MATCH(CHP_check_original_data!$H48,'PROTRA_capacity-Original_Data'!$F$3:$F$1699,0))/INDEX('PROTRA_capacity-Original_Data'!H$3:H$1699,MATCH(CHP_check_original_data!$I48,'PROTRA_capacity-Original_Data'!$F$3:$F$1699,0))
)))</f>
        <v/>
      </c>
      <c r="L48" s="16" t="str">
        <f>IF(AND(INDEX('PROTRA_capacity-Original_Data'!I$3:I$1699,MATCH(CHP_check_original_data!$H48,'PROTRA_capacity-Original_Data'!$F$3:$F$1699,0))&lt;&gt;0,INDEX('PROTRA_capacity-Original_Data'!I$3:I$1699,MATCH(CHP_check_original_data!$I48,'PROTRA_capacity-Original_Data'!$F$3:$F$1699,0))=0),"elec 0, heat not",
IF(AND(INDEX('PROTRA_capacity-Original_Data'!I$3:I$1699,MATCH(CHP_check_original_data!$I48,'PROTRA_capacity-Original_Data'!$F$3:$F$1699,0))&lt;&gt;0,INDEX('PROTRA_capacity-Original_Data'!I$3:I$1699,MATCH(CHP_check_original_data!$H48,'PROTRA_capacity-Original_Data'!$F$3:$F$1699,0))=0),"heat 0, elec not",
IF(AND(INDEX('PROTRA_capacity-Original_Data'!I$3:I$1699,MATCH(CHP_check_original_data!$I48,'PROTRA_capacity-Original_Data'!$F$3:$F$1699,0))=0,INDEX('PROTRA_capacity-Original_Data'!I$3:I$1699,MATCH(CHP_check_original_data!$H48,'PROTRA_capacity-Original_Data'!$F$3:$F$1699,0))=0),"",
INDEX('PROTRA_capacity-Original_Data'!I$3:I$1699,MATCH(CHP_check_original_data!$H48,'PROTRA_capacity-Original_Data'!$F$3:$F$1699,0))/INDEX('PROTRA_capacity-Original_Data'!I$3:I$1699,MATCH(CHP_check_original_data!$I48,'PROTRA_capacity-Original_Data'!$F$3:$F$1699,0))
)))</f>
        <v/>
      </c>
      <c r="M48" s="16" t="str">
        <f>IF(AND(INDEX('PROTRA_capacity-Original_Data'!J$3:J$1699,MATCH(CHP_check_original_data!$H48,'PROTRA_capacity-Original_Data'!$F$3:$F$1699,0))&lt;&gt;0,INDEX('PROTRA_capacity-Original_Data'!J$3:J$1699,MATCH(CHP_check_original_data!$I48,'PROTRA_capacity-Original_Data'!$F$3:$F$1699,0))=0),"elec 0, heat not",
IF(AND(INDEX('PROTRA_capacity-Original_Data'!J$3:J$1699,MATCH(CHP_check_original_data!$I48,'PROTRA_capacity-Original_Data'!$F$3:$F$1699,0))&lt;&gt;0,INDEX('PROTRA_capacity-Original_Data'!J$3:J$1699,MATCH(CHP_check_original_data!$H48,'PROTRA_capacity-Original_Data'!$F$3:$F$1699,0))=0),"heat 0, elec not",
IF(AND(INDEX('PROTRA_capacity-Original_Data'!J$3:J$1699,MATCH(CHP_check_original_data!$I48,'PROTRA_capacity-Original_Data'!$F$3:$F$1699,0))=0,INDEX('PROTRA_capacity-Original_Data'!J$3:J$1699,MATCH(CHP_check_original_data!$H48,'PROTRA_capacity-Original_Data'!$F$3:$F$1699,0))=0),"",
INDEX('PROTRA_capacity-Original_Data'!J$3:J$1699,MATCH(CHP_check_original_data!$H48,'PROTRA_capacity-Original_Data'!$F$3:$F$1699,0))/INDEX('PROTRA_capacity-Original_Data'!J$3:J$1699,MATCH(CHP_check_original_data!$I48,'PROTRA_capacity-Original_Data'!$F$3:$F$1699,0))
)))</f>
        <v/>
      </c>
      <c r="N48" s="16" t="str">
        <f>IF(AND(INDEX('PROTRA_capacity-Original_Data'!K$3:K$1699,MATCH(CHP_check_original_data!$H48,'PROTRA_capacity-Original_Data'!$F$3:$F$1699,0))&lt;&gt;0,INDEX('PROTRA_capacity-Original_Data'!K$3:K$1699,MATCH(CHP_check_original_data!$I48,'PROTRA_capacity-Original_Data'!$F$3:$F$1699,0))=0),"elec 0, heat not",
IF(AND(INDEX('PROTRA_capacity-Original_Data'!K$3:K$1699,MATCH(CHP_check_original_data!$I48,'PROTRA_capacity-Original_Data'!$F$3:$F$1699,0))&lt;&gt;0,INDEX('PROTRA_capacity-Original_Data'!K$3:K$1699,MATCH(CHP_check_original_data!$H48,'PROTRA_capacity-Original_Data'!$F$3:$F$1699,0))=0),"heat 0, elec not",
IF(AND(INDEX('PROTRA_capacity-Original_Data'!K$3:K$1699,MATCH(CHP_check_original_data!$I48,'PROTRA_capacity-Original_Data'!$F$3:$F$1699,0))=0,INDEX('PROTRA_capacity-Original_Data'!K$3:K$1699,MATCH(CHP_check_original_data!$H48,'PROTRA_capacity-Original_Data'!$F$3:$F$1699,0))=0),"",
INDEX('PROTRA_capacity-Original_Data'!K$3:K$1699,MATCH(CHP_check_original_data!$H48,'PROTRA_capacity-Original_Data'!$F$3:$F$1699,0))/INDEX('PROTRA_capacity-Original_Data'!K$3:K$1699,MATCH(CHP_check_original_data!$I48,'PROTRA_capacity-Original_Data'!$F$3:$F$1699,0))
)))</f>
        <v/>
      </c>
      <c r="O48" s="16" t="str">
        <f>IF(AND(INDEX('PROTRA_capacity-Original_Data'!L$3:L$1699,MATCH(CHP_check_original_data!$H48,'PROTRA_capacity-Original_Data'!$F$3:$F$1699,0))&lt;&gt;0,INDEX('PROTRA_capacity-Original_Data'!L$3:L$1699,MATCH(CHP_check_original_data!$I48,'PROTRA_capacity-Original_Data'!$F$3:$F$1699,0))=0),"elec 0, heat not",
IF(AND(INDEX('PROTRA_capacity-Original_Data'!L$3:L$1699,MATCH(CHP_check_original_data!$I48,'PROTRA_capacity-Original_Data'!$F$3:$F$1699,0))&lt;&gt;0,INDEX('PROTRA_capacity-Original_Data'!L$3:L$1699,MATCH(CHP_check_original_data!$H48,'PROTRA_capacity-Original_Data'!$F$3:$F$1699,0))=0),"heat 0, elec not",
IF(AND(INDEX('PROTRA_capacity-Original_Data'!L$3:L$1699,MATCH(CHP_check_original_data!$I48,'PROTRA_capacity-Original_Data'!$F$3:$F$1699,0))=0,INDEX('PROTRA_capacity-Original_Data'!L$3:L$1699,MATCH(CHP_check_original_data!$H48,'PROTRA_capacity-Original_Data'!$F$3:$F$1699,0))=0),"",
INDEX('PROTRA_capacity-Original_Data'!L$3:L$1699,MATCH(CHP_check_original_data!$H48,'PROTRA_capacity-Original_Data'!$F$3:$F$1699,0))/INDEX('PROTRA_capacity-Original_Data'!L$3:L$1699,MATCH(CHP_check_original_data!$I48,'PROTRA_capacity-Original_Data'!$F$3:$F$1699,0))
)))</f>
        <v/>
      </c>
      <c r="P48" s="16" t="str">
        <f>IF(AND(INDEX('PROTRA_capacity-Original_Data'!M$3:M$1699,MATCH(CHP_check_original_data!$H48,'PROTRA_capacity-Original_Data'!$F$3:$F$1699,0))&lt;&gt;0,INDEX('PROTRA_capacity-Original_Data'!M$3:M$1699,MATCH(CHP_check_original_data!$I48,'PROTRA_capacity-Original_Data'!$F$3:$F$1699,0))=0),"elec 0, heat not",
IF(AND(INDEX('PROTRA_capacity-Original_Data'!M$3:M$1699,MATCH(CHP_check_original_data!$I48,'PROTRA_capacity-Original_Data'!$F$3:$F$1699,0))&lt;&gt;0,INDEX('PROTRA_capacity-Original_Data'!M$3:M$1699,MATCH(CHP_check_original_data!$H48,'PROTRA_capacity-Original_Data'!$F$3:$F$1699,0))=0),"heat 0, elec not",
IF(AND(INDEX('PROTRA_capacity-Original_Data'!M$3:M$1699,MATCH(CHP_check_original_data!$I48,'PROTRA_capacity-Original_Data'!$F$3:$F$1699,0))=0,INDEX('PROTRA_capacity-Original_Data'!M$3:M$1699,MATCH(CHP_check_original_data!$H48,'PROTRA_capacity-Original_Data'!$F$3:$F$1699,0))=0),"",
INDEX('PROTRA_capacity-Original_Data'!M$3:M$1699,MATCH(CHP_check_original_data!$H48,'PROTRA_capacity-Original_Data'!$F$3:$F$1699,0))/INDEX('PROTRA_capacity-Original_Data'!M$3:M$1699,MATCH(CHP_check_original_data!$I48,'PROTRA_capacity-Original_Data'!$F$3:$F$1699,0))
)))</f>
        <v/>
      </c>
      <c r="Q48" s="16" t="str">
        <f>IF(AND(INDEX('PROTRA_capacity-Original_Data'!N$3:N$1699,MATCH(CHP_check_original_data!$H48,'PROTRA_capacity-Original_Data'!$F$3:$F$1699,0))&lt;&gt;0,INDEX('PROTRA_capacity-Original_Data'!N$3:N$1699,MATCH(CHP_check_original_data!$I48,'PROTRA_capacity-Original_Data'!$F$3:$F$1699,0))=0),"elec 0, heat not",
IF(AND(INDEX('PROTRA_capacity-Original_Data'!N$3:N$1699,MATCH(CHP_check_original_data!$I48,'PROTRA_capacity-Original_Data'!$F$3:$F$1699,0))&lt;&gt;0,INDEX('PROTRA_capacity-Original_Data'!N$3:N$1699,MATCH(CHP_check_original_data!$H48,'PROTRA_capacity-Original_Data'!$F$3:$F$1699,0))=0),"heat 0, elec not",
IF(AND(INDEX('PROTRA_capacity-Original_Data'!N$3:N$1699,MATCH(CHP_check_original_data!$I48,'PROTRA_capacity-Original_Data'!$F$3:$F$1699,0))=0,INDEX('PROTRA_capacity-Original_Data'!N$3:N$1699,MATCH(CHP_check_original_data!$H48,'PROTRA_capacity-Original_Data'!$F$3:$F$1699,0))=0),"",
INDEX('PROTRA_capacity-Original_Data'!N$3:N$1699,MATCH(CHP_check_original_data!$H48,'PROTRA_capacity-Original_Data'!$F$3:$F$1699,0))/INDEX('PROTRA_capacity-Original_Data'!N$3:N$1699,MATCH(CHP_check_original_data!$I48,'PROTRA_capacity-Original_Data'!$F$3:$F$1699,0))
)))</f>
        <v/>
      </c>
      <c r="R48" s="16" t="str">
        <f>IF(AND(INDEX('PROTRA_capacity-Original_Data'!O$3:O$1699,MATCH(CHP_check_original_data!$H48,'PROTRA_capacity-Original_Data'!$F$3:$F$1699,0))&lt;&gt;0,INDEX('PROTRA_capacity-Original_Data'!O$3:O$1699,MATCH(CHP_check_original_data!$I48,'PROTRA_capacity-Original_Data'!$F$3:$F$1699,0))=0),"elec 0, heat not",
IF(AND(INDEX('PROTRA_capacity-Original_Data'!O$3:O$1699,MATCH(CHP_check_original_data!$I48,'PROTRA_capacity-Original_Data'!$F$3:$F$1699,0))&lt;&gt;0,INDEX('PROTRA_capacity-Original_Data'!O$3:O$1699,MATCH(CHP_check_original_data!$H48,'PROTRA_capacity-Original_Data'!$F$3:$F$1699,0))=0),"heat 0, elec not",
IF(AND(INDEX('PROTRA_capacity-Original_Data'!O$3:O$1699,MATCH(CHP_check_original_data!$I48,'PROTRA_capacity-Original_Data'!$F$3:$F$1699,0))=0,INDEX('PROTRA_capacity-Original_Data'!O$3:O$1699,MATCH(CHP_check_original_data!$H48,'PROTRA_capacity-Original_Data'!$F$3:$F$1699,0))=0),"",
INDEX('PROTRA_capacity-Original_Data'!O$3:O$1699,MATCH(CHP_check_original_data!$H48,'PROTRA_capacity-Original_Data'!$F$3:$F$1699,0))/INDEX('PROTRA_capacity-Original_Data'!O$3:O$1699,MATCH(CHP_check_original_data!$I48,'PROTRA_capacity-Original_Data'!$F$3:$F$1699,0))
)))</f>
        <v/>
      </c>
      <c r="S48" s="16" t="str">
        <f>IF(AND(INDEX('PROTRA_capacity-Original_Data'!P$3:P$1699,MATCH(CHP_check_original_data!$H48,'PROTRA_capacity-Original_Data'!$F$3:$F$1699,0))&lt;&gt;0,INDEX('PROTRA_capacity-Original_Data'!P$3:P$1699,MATCH(CHP_check_original_data!$I48,'PROTRA_capacity-Original_Data'!$F$3:$F$1699,0))=0),"elec 0, heat not",
IF(AND(INDEX('PROTRA_capacity-Original_Data'!P$3:P$1699,MATCH(CHP_check_original_data!$I48,'PROTRA_capacity-Original_Data'!$F$3:$F$1699,0))&lt;&gt;0,INDEX('PROTRA_capacity-Original_Data'!P$3:P$1699,MATCH(CHP_check_original_data!$H48,'PROTRA_capacity-Original_Data'!$F$3:$F$1699,0))=0),"heat 0, elec not",
IF(AND(INDEX('PROTRA_capacity-Original_Data'!P$3:P$1699,MATCH(CHP_check_original_data!$I48,'PROTRA_capacity-Original_Data'!$F$3:$F$1699,0))=0,INDEX('PROTRA_capacity-Original_Data'!P$3:P$1699,MATCH(CHP_check_original_data!$H48,'PROTRA_capacity-Original_Data'!$F$3:$F$1699,0))=0),"",
INDEX('PROTRA_capacity-Original_Data'!P$3:P$1699,MATCH(CHP_check_original_data!$H48,'PROTRA_capacity-Original_Data'!$F$3:$F$1699,0))/INDEX('PROTRA_capacity-Original_Data'!P$3:P$1699,MATCH(CHP_check_original_data!$I48,'PROTRA_capacity-Original_Data'!$F$3:$F$1699,0))
)))</f>
        <v/>
      </c>
      <c r="T48" s="16" t="str">
        <f>IF(AND(INDEX('PROTRA_capacity-Original_Data'!Q$3:Q$1699,MATCH(CHP_check_original_data!$H48,'PROTRA_capacity-Original_Data'!$F$3:$F$1699,0))&lt;&gt;0,INDEX('PROTRA_capacity-Original_Data'!Q$3:Q$1699,MATCH(CHP_check_original_data!$I48,'PROTRA_capacity-Original_Data'!$F$3:$F$1699,0))=0),"elec 0, heat not",
IF(AND(INDEX('PROTRA_capacity-Original_Data'!Q$3:Q$1699,MATCH(CHP_check_original_data!$I48,'PROTRA_capacity-Original_Data'!$F$3:$F$1699,0))&lt;&gt;0,INDEX('PROTRA_capacity-Original_Data'!Q$3:Q$1699,MATCH(CHP_check_original_data!$H48,'PROTRA_capacity-Original_Data'!$F$3:$F$1699,0))=0),"heat 0, elec not",
IF(AND(INDEX('PROTRA_capacity-Original_Data'!Q$3:Q$1699,MATCH(CHP_check_original_data!$I48,'PROTRA_capacity-Original_Data'!$F$3:$F$1699,0))=0,INDEX('PROTRA_capacity-Original_Data'!Q$3:Q$1699,MATCH(CHP_check_original_data!$H48,'PROTRA_capacity-Original_Data'!$F$3:$F$1699,0))=0),"",
INDEX('PROTRA_capacity-Original_Data'!Q$3:Q$1699,MATCH(CHP_check_original_data!$H48,'PROTRA_capacity-Original_Data'!$F$3:$F$1699,0))/INDEX('PROTRA_capacity-Original_Data'!Q$3:Q$1699,MATCH(CHP_check_original_data!$I48,'PROTRA_capacity-Original_Data'!$F$3:$F$1699,0))
)))</f>
        <v/>
      </c>
      <c r="U48" s="16" t="str">
        <f>IF(AND(INDEX('PROTRA_capacity-Original_Data'!R$3:R$1699,MATCH(CHP_check_original_data!$H48,'PROTRA_capacity-Original_Data'!$F$3:$F$1699,0))&lt;&gt;0,INDEX('PROTRA_capacity-Original_Data'!R$3:R$1699,MATCH(CHP_check_original_data!$I48,'PROTRA_capacity-Original_Data'!$F$3:$F$1699,0))=0),"elec 0, heat not",
IF(AND(INDEX('PROTRA_capacity-Original_Data'!R$3:R$1699,MATCH(CHP_check_original_data!$I48,'PROTRA_capacity-Original_Data'!$F$3:$F$1699,0))&lt;&gt;0,INDEX('PROTRA_capacity-Original_Data'!R$3:R$1699,MATCH(CHP_check_original_data!$H48,'PROTRA_capacity-Original_Data'!$F$3:$F$1699,0))=0),"heat 0, elec not",
IF(AND(INDEX('PROTRA_capacity-Original_Data'!R$3:R$1699,MATCH(CHP_check_original_data!$I48,'PROTRA_capacity-Original_Data'!$F$3:$F$1699,0))=0,INDEX('PROTRA_capacity-Original_Data'!R$3:R$1699,MATCH(CHP_check_original_data!$H48,'PROTRA_capacity-Original_Data'!$F$3:$F$1699,0))=0),"",
INDEX('PROTRA_capacity-Original_Data'!R$3:R$1699,MATCH(CHP_check_original_data!$H48,'PROTRA_capacity-Original_Data'!$F$3:$F$1699,0))/INDEX('PROTRA_capacity-Original_Data'!R$3:R$1699,MATCH(CHP_check_original_data!$I48,'PROTRA_capacity-Original_Data'!$F$3:$F$1699,0))
)))</f>
        <v/>
      </c>
      <c r="V48" s="16" t="str">
        <f>IF(AND(INDEX('PROTRA_capacity-Original_Data'!S$3:S$1699,MATCH(CHP_check_original_data!$H48,'PROTRA_capacity-Original_Data'!$F$3:$F$1699,0))&lt;&gt;0,INDEX('PROTRA_capacity-Original_Data'!S$3:S$1699,MATCH(CHP_check_original_data!$I48,'PROTRA_capacity-Original_Data'!$F$3:$F$1699,0))=0),"elec 0, heat not",
IF(AND(INDEX('PROTRA_capacity-Original_Data'!S$3:S$1699,MATCH(CHP_check_original_data!$I48,'PROTRA_capacity-Original_Data'!$F$3:$F$1699,0))&lt;&gt;0,INDEX('PROTRA_capacity-Original_Data'!S$3:S$1699,MATCH(CHP_check_original_data!$H48,'PROTRA_capacity-Original_Data'!$F$3:$F$1699,0))=0),"heat 0, elec not",
IF(AND(INDEX('PROTRA_capacity-Original_Data'!S$3:S$1699,MATCH(CHP_check_original_data!$I48,'PROTRA_capacity-Original_Data'!$F$3:$F$1699,0))=0,INDEX('PROTRA_capacity-Original_Data'!S$3:S$1699,MATCH(CHP_check_original_data!$H48,'PROTRA_capacity-Original_Data'!$F$3:$F$1699,0))=0),"",
INDEX('PROTRA_capacity-Original_Data'!S$3:S$1699,MATCH(CHP_check_original_data!$H48,'PROTRA_capacity-Original_Data'!$F$3:$F$1699,0))/INDEX('PROTRA_capacity-Original_Data'!S$3:S$1699,MATCH(CHP_check_original_data!$I48,'PROTRA_capacity-Original_Data'!$F$3:$F$1699,0))
)))</f>
        <v/>
      </c>
      <c r="W48" s="16" t="str">
        <f>IF(AND(INDEX('PROTRA_capacity-Original_Data'!T$3:T$1699,MATCH(CHP_check_original_data!$H48,'PROTRA_capacity-Original_Data'!$F$3:$F$1699,0))&lt;&gt;0,INDEX('PROTRA_capacity-Original_Data'!T$3:T$1699,MATCH(CHP_check_original_data!$I48,'PROTRA_capacity-Original_Data'!$F$3:$F$1699,0))=0),"elec 0, heat not",
IF(AND(INDEX('PROTRA_capacity-Original_Data'!T$3:T$1699,MATCH(CHP_check_original_data!$I48,'PROTRA_capacity-Original_Data'!$F$3:$F$1699,0))&lt;&gt;0,INDEX('PROTRA_capacity-Original_Data'!T$3:T$1699,MATCH(CHP_check_original_data!$H48,'PROTRA_capacity-Original_Data'!$F$3:$F$1699,0))=0),"heat 0, elec not",
IF(AND(INDEX('PROTRA_capacity-Original_Data'!T$3:T$1699,MATCH(CHP_check_original_data!$I48,'PROTRA_capacity-Original_Data'!$F$3:$F$1699,0))=0,INDEX('PROTRA_capacity-Original_Data'!T$3:T$1699,MATCH(CHP_check_original_data!$H48,'PROTRA_capacity-Original_Data'!$F$3:$F$1699,0))=0),"",
INDEX('PROTRA_capacity-Original_Data'!T$3:T$1699,MATCH(CHP_check_original_data!$H48,'PROTRA_capacity-Original_Data'!$F$3:$F$1699,0))/INDEX('PROTRA_capacity-Original_Data'!T$3:T$1699,MATCH(CHP_check_original_data!$I48,'PROTRA_capacity-Original_Data'!$F$3:$F$1699,0))
)))</f>
        <v/>
      </c>
      <c r="X48" s="16" t="str">
        <f>IF(AND(INDEX('PROTRA_capacity-Original_Data'!U$3:U$1699,MATCH(CHP_check_original_data!$H48,'PROTRA_capacity-Original_Data'!$F$3:$F$1699,0))&lt;&gt;0,INDEX('PROTRA_capacity-Original_Data'!U$3:U$1699,MATCH(CHP_check_original_data!$I48,'PROTRA_capacity-Original_Data'!$F$3:$F$1699,0))=0),"elec 0, heat not",
IF(AND(INDEX('PROTRA_capacity-Original_Data'!U$3:U$1699,MATCH(CHP_check_original_data!$I48,'PROTRA_capacity-Original_Data'!$F$3:$F$1699,0))&lt;&gt;0,INDEX('PROTRA_capacity-Original_Data'!U$3:U$1699,MATCH(CHP_check_original_data!$H48,'PROTRA_capacity-Original_Data'!$F$3:$F$1699,0))=0),"heat 0, elec not",
IF(AND(INDEX('PROTRA_capacity-Original_Data'!U$3:U$1699,MATCH(CHP_check_original_data!$I48,'PROTRA_capacity-Original_Data'!$F$3:$F$1699,0))=0,INDEX('PROTRA_capacity-Original_Data'!U$3:U$1699,MATCH(CHP_check_original_data!$H48,'PROTRA_capacity-Original_Data'!$F$3:$F$1699,0))=0),"",
INDEX('PROTRA_capacity-Original_Data'!U$3:U$1699,MATCH(CHP_check_original_data!$H48,'PROTRA_capacity-Original_Data'!$F$3:$F$1699,0))/INDEX('PROTRA_capacity-Original_Data'!U$3:U$1699,MATCH(CHP_check_original_data!$I48,'PROTRA_capacity-Original_Data'!$F$3:$F$1699,0))
)))</f>
        <v/>
      </c>
      <c r="Y48" s="16" t="str">
        <f>IF(AND(INDEX('PROTRA_capacity-Original_Data'!V$3:V$1699,MATCH(CHP_check_original_data!$H48,'PROTRA_capacity-Original_Data'!$F$3:$F$1699,0))&lt;&gt;0,INDEX('PROTRA_capacity-Original_Data'!V$3:V$1699,MATCH(CHP_check_original_data!$I48,'PROTRA_capacity-Original_Data'!$F$3:$F$1699,0))=0),"elec 0, heat not",
IF(AND(INDEX('PROTRA_capacity-Original_Data'!V$3:V$1699,MATCH(CHP_check_original_data!$I48,'PROTRA_capacity-Original_Data'!$F$3:$F$1699,0))&lt;&gt;0,INDEX('PROTRA_capacity-Original_Data'!V$3:V$1699,MATCH(CHP_check_original_data!$H48,'PROTRA_capacity-Original_Data'!$F$3:$F$1699,0))=0),"heat 0, elec not",
IF(AND(INDEX('PROTRA_capacity-Original_Data'!V$3:V$1699,MATCH(CHP_check_original_data!$I48,'PROTRA_capacity-Original_Data'!$F$3:$F$1699,0))=0,INDEX('PROTRA_capacity-Original_Data'!V$3:V$1699,MATCH(CHP_check_original_data!$H48,'PROTRA_capacity-Original_Data'!$F$3:$F$1699,0))=0),"",
INDEX('PROTRA_capacity-Original_Data'!V$3:V$1699,MATCH(CHP_check_original_data!$H48,'PROTRA_capacity-Original_Data'!$F$3:$F$1699,0))/INDEX('PROTRA_capacity-Original_Data'!V$3:V$1699,MATCH(CHP_check_original_data!$I48,'PROTRA_capacity-Original_Data'!$F$3:$F$1699,0))
)))</f>
        <v/>
      </c>
    </row>
    <row r="49" spans="1:25" x14ac:dyDescent="0.35">
      <c r="A49" t="s">
        <v>74</v>
      </c>
      <c r="B49" t="s">
        <v>41</v>
      </c>
      <c r="C49" t="str">
        <f t="shared" si="0"/>
        <v>LATAM_TO_heat</v>
      </c>
      <c r="D49" t="str">
        <f t="shared" si="1"/>
        <v>PROTRA_CHP_HP_I</v>
      </c>
      <c r="E49" t="s">
        <v>6</v>
      </c>
      <c r="F49" t="str">
        <f t="shared" si="2"/>
        <v>CHP</v>
      </c>
      <c r="G49" t="str">
        <f t="shared" si="3"/>
        <v>CCS</v>
      </c>
      <c r="H49" t="str">
        <f t="shared" si="4"/>
        <v>LATAMTO_heatPROTRA_CHP_solid_fossil_CCS</v>
      </c>
      <c r="I49" t="str">
        <f t="shared" si="5"/>
        <v>LATAMTO_elecPROTRA_CHP_solid_fossil_CCS</v>
      </c>
      <c r="J49" s="16" t="str">
        <f>IF(AND(INDEX('PROTRA_capacity-Original_Data'!G$3:G$1699,MATCH(CHP_check_original_data!$H49,'PROTRA_capacity-Original_Data'!$F$3:$F$1699,0))&lt;&gt;0,INDEX('PROTRA_capacity-Original_Data'!G$3:G$1699,MATCH(CHP_check_original_data!$I49,'PROTRA_capacity-Original_Data'!$F$3:$F$1699,0))=0),"elec 0, heat not",
IF(AND(INDEX('PROTRA_capacity-Original_Data'!G$3:G$1699,MATCH(CHP_check_original_data!$I49,'PROTRA_capacity-Original_Data'!$F$3:$F$1699,0))&lt;&gt;0,INDEX('PROTRA_capacity-Original_Data'!G$3:G$1699,MATCH(CHP_check_original_data!$H49,'PROTRA_capacity-Original_Data'!$F$3:$F$1699,0))=0),"heat 0, elec not",
IF(AND(INDEX('PROTRA_capacity-Original_Data'!G$3:G$1699,MATCH(CHP_check_original_data!$I49,'PROTRA_capacity-Original_Data'!$F$3:$F$1699,0))=0,INDEX('PROTRA_capacity-Original_Data'!G$3:G$1699,MATCH(CHP_check_original_data!$H49,'PROTRA_capacity-Original_Data'!$F$3:$F$1699,0))=0),"",
INDEX('PROTRA_capacity-Original_Data'!G$3:G$1699,MATCH(CHP_check_original_data!$H49,'PROTRA_capacity-Original_Data'!$F$3:$F$1699,0))/INDEX('PROTRA_capacity-Original_Data'!G$3:G$1699,MATCH(CHP_check_original_data!$I49,'PROTRA_capacity-Original_Data'!$F$3:$F$1699,0))
)))</f>
        <v/>
      </c>
      <c r="K49" s="16" t="str">
        <f>IF(AND(INDEX('PROTRA_capacity-Original_Data'!H$3:H$1699,MATCH(CHP_check_original_data!$H49,'PROTRA_capacity-Original_Data'!$F$3:$F$1699,0))&lt;&gt;0,INDEX('PROTRA_capacity-Original_Data'!H$3:H$1699,MATCH(CHP_check_original_data!$I49,'PROTRA_capacity-Original_Data'!$F$3:$F$1699,0))=0),"elec 0, heat not",
IF(AND(INDEX('PROTRA_capacity-Original_Data'!H$3:H$1699,MATCH(CHP_check_original_data!$I49,'PROTRA_capacity-Original_Data'!$F$3:$F$1699,0))&lt;&gt;0,INDEX('PROTRA_capacity-Original_Data'!H$3:H$1699,MATCH(CHP_check_original_data!$H49,'PROTRA_capacity-Original_Data'!$F$3:$F$1699,0))=0),"heat 0, elec not",
IF(AND(INDEX('PROTRA_capacity-Original_Data'!H$3:H$1699,MATCH(CHP_check_original_data!$I49,'PROTRA_capacity-Original_Data'!$F$3:$F$1699,0))=0,INDEX('PROTRA_capacity-Original_Data'!H$3:H$1699,MATCH(CHP_check_original_data!$H49,'PROTRA_capacity-Original_Data'!$F$3:$F$1699,0))=0),"",
INDEX('PROTRA_capacity-Original_Data'!H$3:H$1699,MATCH(CHP_check_original_data!$H49,'PROTRA_capacity-Original_Data'!$F$3:$F$1699,0))/INDEX('PROTRA_capacity-Original_Data'!H$3:H$1699,MATCH(CHP_check_original_data!$I49,'PROTRA_capacity-Original_Data'!$F$3:$F$1699,0))
)))</f>
        <v/>
      </c>
      <c r="L49" s="16" t="str">
        <f>IF(AND(INDEX('PROTRA_capacity-Original_Data'!I$3:I$1699,MATCH(CHP_check_original_data!$H49,'PROTRA_capacity-Original_Data'!$F$3:$F$1699,0))&lt;&gt;0,INDEX('PROTRA_capacity-Original_Data'!I$3:I$1699,MATCH(CHP_check_original_data!$I49,'PROTRA_capacity-Original_Data'!$F$3:$F$1699,0))=0),"elec 0, heat not",
IF(AND(INDEX('PROTRA_capacity-Original_Data'!I$3:I$1699,MATCH(CHP_check_original_data!$I49,'PROTRA_capacity-Original_Data'!$F$3:$F$1699,0))&lt;&gt;0,INDEX('PROTRA_capacity-Original_Data'!I$3:I$1699,MATCH(CHP_check_original_data!$H49,'PROTRA_capacity-Original_Data'!$F$3:$F$1699,0))=0),"heat 0, elec not",
IF(AND(INDEX('PROTRA_capacity-Original_Data'!I$3:I$1699,MATCH(CHP_check_original_data!$I49,'PROTRA_capacity-Original_Data'!$F$3:$F$1699,0))=0,INDEX('PROTRA_capacity-Original_Data'!I$3:I$1699,MATCH(CHP_check_original_data!$H49,'PROTRA_capacity-Original_Data'!$F$3:$F$1699,0))=0),"",
INDEX('PROTRA_capacity-Original_Data'!I$3:I$1699,MATCH(CHP_check_original_data!$H49,'PROTRA_capacity-Original_Data'!$F$3:$F$1699,0))/INDEX('PROTRA_capacity-Original_Data'!I$3:I$1699,MATCH(CHP_check_original_data!$I49,'PROTRA_capacity-Original_Data'!$F$3:$F$1699,0))
)))</f>
        <v/>
      </c>
      <c r="M49" s="16" t="str">
        <f>IF(AND(INDEX('PROTRA_capacity-Original_Data'!J$3:J$1699,MATCH(CHP_check_original_data!$H49,'PROTRA_capacity-Original_Data'!$F$3:$F$1699,0))&lt;&gt;0,INDEX('PROTRA_capacity-Original_Data'!J$3:J$1699,MATCH(CHP_check_original_data!$I49,'PROTRA_capacity-Original_Data'!$F$3:$F$1699,0))=0),"elec 0, heat not",
IF(AND(INDEX('PROTRA_capacity-Original_Data'!J$3:J$1699,MATCH(CHP_check_original_data!$I49,'PROTRA_capacity-Original_Data'!$F$3:$F$1699,0))&lt;&gt;0,INDEX('PROTRA_capacity-Original_Data'!J$3:J$1699,MATCH(CHP_check_original_data!$H49,'PROTRA_capacity-Original_Data'!$F$3:$F$1699,0))=0),"heat 0, elec not",
IF(AND(INDEX('PROTRA_capacity-Original_Data'!J$3:J$1699,MATCH(CHP_check_original_data!$I49,'PROTRA_capacity-Original_Data'!$F$3:$F$1699,0))=0,INDEX('PROTRA_capacity-Original_Data'!J$3:J$1699,MATCH(CHP_check_original_data!$H49,'PROTRA_capacity-Original_Data'!$F$3:$F$1699,0))=0),"",
INDEX('PROTRA_capacity-Original_Data'!J$3:J$1699,MATCH(CHP_check_original_data!$H49,'PROTRA_capacity-Original_Data'!$F$3:$F$1699,0))/INDEX('PROTRA_capacity-Original_Data'!J$3:J$1699,MATCH(CHP_check_original_data!$I49,'PROTRA_capacity-Original_Data'!$F$3:$F$1699,0))
)))</f>
        <v/>
      </c>
      <c r="N49" s="16" t="str">
        <f>IF(AND(INDEX('PROTRA_capacity-Original_Data'!K$3:K$1699,MATCH(CHP_check_original_data!$H49,'PROTRA_capacity-Original_Data'!$F$3:$F$1699,0))&lt;&gt;0,INDEX('PROTRA_capacity-Original_Data'!K$3:K$1699,MATCH(CHP_check_original_data!$I49,'PROTRA_capacity-Original_Data'!$F$3:$F$1699,0))=0),"elec 0, heat not",
IF(AND(INDEX('PROTRA_capacity-Original_Data'!K$3:K$1699,MATCH(CHP_check_original_data!$I49,'PROTRA_capacity-Original_Data'!$F$3:$F$1699,0))&lt;&gt;0,INDEX('PROTRA_capacity-Original_Data'!K$3:K$1699,MATCH(CHP_check_original_data!$H49,'PROTRA_capacity-Original_Data'!$F$3:$F$1699,0))=0),"heat 0, elec not",
IF(AND(INDEX('PROTRA_capacity-Original_Data'!K$3:K$1699,MATCH(CHP_check_original_data!$I49,'PROTRA_capacity-Original_Data'!$F$3:$F$1699,0))=0,INDEX('PROTRA_capacity-Original_Data'!K$3:K$1699,MATCH(CHP_check_original_data!$H49,'PROTRA_capacity-Original_Data'!$F$3:$F$1699,0))=0),"",
INDEX('PROTRA_capacity-Original_Data'!K$3:K$1699,MATCH(CHP_check_original_data!$H49,'PROTRA_capacity-Original_Data'!$F$3:$F$1699,0))/INDEX('PROTRA_capacity-Original_Data'!K$3:K$1699,MATCH(CHP_check_original_data!$I49,'PROTRA_capacity-Original_Data'!$F$3:$F$1699,0))
)))</f>
        <v/>
      </c>
      <c r="O49" s="16" t="str">
        <f>IF(AND(INDEX('PROTRA_capacity-Original_Data'!L$3:L$1699,MATCH(CHP_check_original_data!$H49,'PROTRA_capacity-Original_Data'!$F$3:$F$1699,0))&lt;&gt;0,INDEX('PROTRA_capacity-Original_Data'!L$3:L$1699,MATCH(CHP_check_original_data!$I49,'PROTRA_capacity-Original_Data'!$F$3:$F$1699,0))=0),"elec 0, heat not",
IF(AND(INDEX('PROTRA_capacity-Original_Data'!L$3:L$1699,MATCH(CHP_check_original_data!$I49,'PROTRA_capacity-Original_Data'!$F$3:$F$1699,0))&lt;&gt;0,INDEX('PROTRA_capacity-Original_Data'!L$3:L$1699,MATCH(CHP_check_original_data!$H49,'PROTRA_capacity-Original_Data'!$F$3:$F$1699,0))=0),"heat 0, elec not",
IF(AND(INDEX('PROTRA_capacity-Original_Data'!L$3:L$1699,MATCH(CHP_check_original_data!$I49,'PROTRA_capacity-Original_Data'!$F$3:$F$1699,0))=0,INDEX('PROTRA_capacity-Original_Data'!L$3:L$1699,MATCH(CHP_check_original_data!$H49,'PROTRA_capacity-Original_Data'!$F$3:$F$1699,0))=0),"",
INDEX('PROTRA_capacity-Original_Data'!L$3:L$1699,MATCH(CHP_check_original_data!$H49,'PROTRA_capacity-Original_Data'!$F$3:$F$1699,0))/INDEX('PROTRA_capacity-Original_Data'!L$3:L$1699,MATCH(CHP_check_original_data!$I49,'PROTRA_capacity-Original_Data'!$F$3:$F$1699,0))
)))</f>
        <v/>
      </c>
      <c r="P49" s="16" t="str">
        <f>IF(AND(INDEX('PROTRA_capacity-Original_Data'!M$3:M$1699,MATCH(CHP_check_original_data!$H49,'PROTRA_capacity-Original_Data'!$F$3:$F$1699,0))&lt;&gt;0,INDEX('PROTRA_capacity-Original_Data'!M$3:M$1699,MATCH(CHP_check_original_data!$I49,'PROTRA_capacity-Original_Data'!$F$3:$F$1699,0))=0),"elec 0, heat not",
IF(AND(INDEX('PROTRA_capacity-Original_Data'!M$3:M$1699,MATCH(CHP_check_original_data!$I49,'PROTRA_capacity-Original_Data'!$F$3:$F$1699,0))&lt;&gt;0,INDEX('PROTRA_capacity-Original_Data'!M$3:M$1699,MATCH(CHP_check_original_data!$H49,'PROTRA_capacity-Original_Data'!$F$3:$F$1699,0))=0),"heat 0, elec not",
IF(AND(INDEX('PROTRA_capacity-Original_Data'!M$3:M$1699,MATCH(CHP_check_original_data!$I49,'PROTRA_capacity-Original_Data'!$F$3:$F$1699,0))=0,INDEX('PROTRA_capacity-Original_Data'!M$3:M$1699,MATCH(CHP_check_original_data!$H49,'PROTRA_capacity-Original_Data'!$F$3:$F$1699,0))=0),"",
INDEX('PROTRA_capacity-Original_Data'!M$3:M$1699,MATCH(CHP_check_original_data!$H49,'PROTRA_capacity-Original_Data'!$F$3:$F$1699,0))/INDEX('PROTRA_capacity-Original_Data'!M$3:M$1699,MATCH(CHP_check_original_data!$I49,'PROTRA_capacity-Original_Data'!$F$3:$F$1699,0))
)))</f>
        <v/>
      </c>
      <c r="Q49" s="16" t="str">
        <f>IF(AND(INDEX('PROTRA_capacity-Original_Data'!N$3:N$1699,MATCH(CHP_check_original_data!$H49,'PROTRA_capacity-Original_Data'!$F$3:$F$1699,0))&lt;&gt;0,INDEX('PROTRA_capacity-Original_Data'!N$3:N$1699,MATCH(CHP_check_original_data!$I49,'PROTRA_capacity-Original_Data'!$F$3:$F$1699,0))=0),"elec 0, heat not",
IF(AND(INDEX('PROTRA_capacity-Original_Data'!N$3:N$1699,MATCH(CHP_check_original_data!$I49,'PROTRA_capacity-Original_Data'!$F$3:$F$1699,0))&lt;&gt;0,INDEX('PROTRA_capacity-Original_Data'!N$3:N$1699,MATCH(CHP_check_original_data!$H49,'PROTRA_capacity-Original_Data'!$F$3:$F$1699,0))=0),"heat 0, elec not",
IF(AND(INDEX('PROTRA_capacity-Original_Data'!N$3:N$1699,MATCH(CHP_check_original_data!$I49,'PROTRA_capacity-Original_Data'!$F$3:$F$1699,0))=0,INDEX('PROTRA_capacity-Original_Data'!N$3:N$1699,MATCH(CHP_check_original_data!$H49,'PROTRA_capacity-Original_Data'!$F$3:$F$1699,0))=0),"",
INDEX('PROTRA_capacity-Original_Data'!N$3:N$1699,MATCH(CHP_check_original_data!$H49,'PROTRA_capacity-Original_Data'!$F$3:$F$1699,0))/INDEX('PROTRA_capacity-Original_Data'!N$3:N$1699,MATCH(CHP_check_original_data!$I49,'PROTRA_capacity-Original_Data'!$F$3:$F$1699,0))
)))</f>
        <v/>
      </c>
      <c r="R49" s="16" t="str">
        <f>IF(AND(INDEX('PROTRA_capacity-Original_Data'!O$3:O$1699,MATCH(CHP_check_original_data!$H49,'PROTRA_capacity-Original_Data'!$F$3:$F$1699,0))&lt;&gt;0,INDEX('PROTRA_capacity-Original_Data'!O$3:O$1699,MATCH(CHP_check_original_data!$I49,'PROTRA_capacity-Original_Data'!$F$3:$F$1699,0))=0),"elec 0, heat not",
IF(AND(INDEX('PROTRA_capacity-Original_Data'!O$3:O$1699,MATCH(CHP_check_original_data!$I49,'PROTRA_capacity-Original_Data'!$F$3:$F$1699,0))&lt;&gt;0,INDEX('PROTRA_capacity-Original_Data'!O$3:O$1699,MATCH(CHP_check_original_data!$H49,'PROTRA_capacity-Original_Data'!$F$3:$F$1699,0))=0),"heat 0, elec not",
IF(AND(INDEX('PROTRA_capacity-Original_Data'!O$3:O$1699,MATCH(CHP_check_original_data!$I49,'PROTRA_capacity-Original_Data'!$F$3:$F$1699,0))=0,INDEX('PROTRA_capacity-Original_Data'!O$3:O$1699,MATCH(CHP_check_original_data!$H49,'PROTRA_capacity-Original_Data'!$F$3:$F$1699,0))=0),"",
INDEX('PROTRA_capacity-Original_Data'!O$3:O$1699,MATCH(CHP_check_original_data!$H49,'PROTRA_capacity-Original_Data'!$F$3:$F$1699,0))/INDEX('PROTRA_capacity-Original_Data'!O$3:O$1699,MATCH(CHP_check_original_data!$I49,'PROTRA_capacity-Original_Data'!$F$3:$F$1699,0))
)))</f>
        <v/>
      </c>
      <c r="S49" s="16" t="str">
        <f>IF(AND(INDEX('PROTRA_capacity-Original_Data'!P$3:P$1699,MATCH(CHP_check_original_data!$H49,'PROTRA_capacity-Original_Data'!$F$3:$F$1699,0))&lt;&gt;0,INDEX('PROTRA_capacity-Original_Data'!P$3:P$1699,MATCH(CHP_check_original_data!$I49,'PROTRA_capacity-Original_Data'!$F$3:$F$1699,0))=0),"elec 0, heat not",
IF(AND(INDEX('PROTRA_capacity-Original_Data'!P$3:P$1699,MATCH(CHP_check_original_data!$I49,'PROTRA_capacity-Original_Data'!$F$3:$F$1699,0))&lt;&gt;0,INDEX('PROTRA_capacity-Original_Data'!P$3:P$1699,MATCH(CHP_check_original_data!$H49,'PROTRA_capacity-Original_Data'!$F$3:$F$1699,0))=0),"heat 0, elec not",
IF(AND(INDEX('PROTRA_capacity-Original_Data'!P$3:P$1699,MATCH(CHP_check_original_data!$I49,'PROTRA_capacity-Original_Data'!$F$3:$F$1699,0))=0,INDEX('PROTRA_capacity-Original_Data'!P$3:P$1699,MATCH(CHP_check_original_data!$H49,'PROTRA_capacity-Original_Data'!$F$3:$F$1699,0))=0),"",
INDEX('PROTRA_capacity-Original_Data'!P$3:P$1699,MATCH(CHP_check_original_data!$H49,'PROTRA_capacity-Original_Data'!$F$3:$F$1699,0))/INDEX('PROTRA_capacity-Original_Data'!P$3:P$1699,MATCH(CHP_check_original_data!$I49,'PROTRA_capacity-Original_Data'!$F$3:$F$1699,0))
)))</f>
        <v/>
      </c>
      <c r="T49" s="16" t="str">
        <f>IF(AND(INDEX('PROTRA_capacity-Original_Data'!Q$3:Q$1699,MATCH(CHP_check_original_data!$H49,'PROTRA_capacity-Original_Data'!$F$3:$F$1699,0))&lt;&gt;0,INDEX('PROTRA_capacity-Original_Data'!Q$3:Q$1699,MATCH(CHP_check_original_data!$I49,'PROTRA_capacity-Original_Data'!$F$3:$F$1699,0))=0),"elec 0, heat not",
IF(AND(INDEX('PROTRA_capacity-Original_Data'!Q$3:Q$1699,MATCH(CHP_check_original_data!$I49,'PROTRA_capacity-Original_Data'!$F$3:$F$1699,0))&lt;&gt;0,INDEX('PROTRA_capacity-Original_Data'!Q$3:Q$1699,MATCH(CHP_check_original_data!$H49,'PROTRA_capacity-Original_Data'!$F$3:$F$1699,0))=0),"heat 0, elec not",
IF(AND(INDEX('PROTRA_capacity-Original_Data'!Q$3:Q$1699,MATCH(CHP_check_original_data!$I49,'PROTRA_capacity-Original_Data'!$F$3:$F$1699,0))=0,INDEX('PROTRA_capacity-Original_Data'!Q$3:Q$1699,MATCH(CHP_check_original_data!$H49,'PROTRA_capacity-Original_Data'!$F$3:$F$1699,0))=0),"",
INDEX('PROTRA_capacity-Original_Data'!Q$3:Q$1699,MATCH(CHP_check_original_data!$H49,'PROTRA_capacity-Original_Data'!$F$3:$F$1699,0))/INDEX('PROTRA_capacity-Original_Data'!Q$3:Q$1699,MATCH(CHP_check_original_data!$I49,'PROTRA_capacity-Original_Data'!$F$3:$F$1699,0))
)))</f>
        <v/>
      </c>
      <c r="U49" s="16" t="str">
        <f>IF(AND(INDEX('PROTRA_capacity-Original_Data'!R$3:R$1699,MATCH(CHP_check_original_data!$H49,'PROTRA_capacity-Original_Data'!$F$3:$F$1699,0))&lt;&gt;0,INDEX('PROTRA_capacity-Original_Data'!R$3:R$1699,MATCH(CHP_check_original_data!$I49,'PROTRA_capacity-Original_Data'!$F$3:$F$1699,0))=0),"elec 0, heat not",
IF(AND(INDEX('PROTRA_capacity-Original_Data'!R$3:R$1699,MATCH(CHP_check_original_data!$I49,'PROTRA_capacity-Original_Data'!$F$3:$F$1699,0))&lt;&gt;0,INDEX('PROTRA_capacity-Original_Data'!R$3:R$1699,MATCH(CHP_check_original_data!$H49,'PROTRA_capacity-Original_Data'!$F$3:$F$1699,0))=0),"heat 0, elec not",
IF(AND(INDEX('PROTRA_capacity-Original_Data'!R$3:R$1699,MATCH(CHP_check_original_data!$I49,'PROTRA_capacity-Original_Data'!$F$3:$F$1699,0))=0,INDEX('PROTRA_capacity-Original_Data'!R$3:R$1699,MATCH(CHP_check_original_data!$H49,'PROTRA_capacity-Original_Data'!$F$3:$F$1699,0))=0),"",
INDEX('PROTRA_capacity-Original_Data'!R$3:R$1699,MATCH(CHP_check_original_data!$H49,'PROTRA_capacity-Original_Data'!$F$3:$F$1699,0))/INDEX('PROTRA_capacity-Original_Data'!R$3:R$1699,MATCH(CHP_check_original_data!$I49,'PROTRA_capacity-Original_Data'!$F$3:$F$1699,0))
)))</f>
        <v/>
      </c>
      <c r="V49" s="16" t="str">
        <f>IF(AND(INDEX('PROTRA_capacity-Original_Data'!S$3:S$1699,MATCH(CHP_check_original_data!$H49,'PROTRA_capacity-Original_Data'!$F$3:$F$1699,0))&lt;&gt;0,INDEX('PROTRA_capacity-Original_Data'!S$3:S$1699,MATCH(CHP_check_original_data!$I49,'PROTRA_capacity-Original_Data'!$F$3:$F$1699,0))=0),"elec 0, heat not",
IF(AND(INDEX('PROTRA_capacity-Original_Data'!S$3:S$1699,MATCH(CHP_check_original_data!$I49,'PROTRA_capacity-Original_Data'!$F$3:$F$1699,0))&lt;&gt;0,INDEX('PROTRA_capacity-Original_Data'!S$3:S$1699,MATCH(CHP_check_original_data!$H49,'PROTRA_capacity-Original_Data'!$F$3:$F$1699,0))=0),"heat 0, elec not",
IF(AND(INDEX('PROTRA_capacity-Original_Data'!S$3:S$1699,MATCH(CHP_check_original_data!$I49,'PROTRA_capacity-Original_Data'!$F$3:$F$1699,0))=0,INDEX('PROTRA_capacity-Original_Data'!S$3:S$1699,MATCH(CHP_check_original_data!$H49,'PROTRA_capacity-Original_Data'!$F$3:$F$1699,0))=0),"",
INDEX('PROTRA_capacity-Original_Data'!S$3:S$1699,MATCH(CHP_check_original_data!$H49,'PROTRA_capacity-Original_Data'!$F$3:$F$1699,0))/INDEX('PROTRA_capacity-Original_Data'!S$3:S$1699,MATCH(CHP_check_original_data!$I49,'PROTRA_capacity-Original_Data'!$F$3:$F$1699,0))
)))</f>
        <v/>
      </c>
      <c r="W49" s="16" t="str">
        <f>IF(AND(INDEX('PROTRA_capacity-Original_Data'!T$3:T$1699,MATCH(CHP_check_original_data!$H49,'PROTRA_capacity-Original_Data'!$F$3:$F$1699,0))&lt;&gt;0,INDEX('PROTRA_capacity-Original_Data'!T$3:T$1699,MATCH(CHP_check_original_data!$I49,'PROTRA_capacity-Original_Data'!$F$3:$F$1699,0))=0),"elec 0, heat not",
IF(AND(INDEX('PROTRA_capacity-Original_Data'!T$3:T$1699,MATCH(CHP_check_original_data!$I49,'PROTRA_capacity-Original_Data'!$F$3:$F$1699,0))&lt;&gt;0,INDEX('PROTRA_capacity-Original_Data'!T$3:T$1699,MATCH(CHP_check_original_data!$H49,'PROTRA_capacity-Original_Data'!$F$3:$F$1699,0))=0),"heat 0, elec not",
IF(AND(INDEX('PROTRA_capacity-Original_Data'!T$3:T$1699,MATCH(CHP_check_original_data!$I49,'PROTRA_capacity-Original_Data'!$F$3:$F$1699,0))=0,INDEX('PROTRA_capacity-Original_Data'!T$3:T$1699,MATCH(CHP_check_original_data!$H49,'PROTRA_capacity-Original_Data'!$F$3:$F$1699,0))=0),"",
INDEX('PROTRA_capacity-Original_Data'!T$3:T$1699,MATCH(CHP_check_original_data!$H49,'PROTRA_capacity-Original_Data'!$F$3:$F$1699,0))/INDEX('PROTRA_capacity-Original_Data'!T$3:T$1699,MATCH(CHP_check_original_data!$I49,'PROTRA_capacity-Original_Data'!$F$3:$F$1699,0))
)))</f>
        <v/>
      </c>
      <c r="X49" s="16" t="str">
        <f>IF(AND(INDEX('PROTRA_capacity-Original_Data'!U$3:U$1699,MATCH(CHP_check_original_data!$H49,'PROTRA_capacity-Original_Data'!$F$3:$F$1699,0))&lt;&gt;0,INDEX('PROTRA_capacity-Original_Data'!U$3:U$1699,MATCH(CHP_check_original_data!$I49,'PROTRA_capacity-Original_Data'!$F$3:$F$1699,0))=0),"elec 0, heat not",
IF(AND(INDEX('PROTRA_capacity-Original_Data'!U$3:U$1699,MATCH(CHP_check_original_data!$I49,'PROTRA_capacity-Original_Data'!$F$3:$F$1699,0))&lt;&gt;0,INDEX('PROTRA_capacity-Original_Data'!U$3:U$1699,MATCH(CHP_check_original_data!$H49,'PROTRA_capacity-Original_Data'!$F$3:$F$1699,0))=0),"heat 0, elec not",
IF(AND(INDEX('PROTRA_capacity-Original_Data'!U$3:U$1699,MATCH(CHP_check_original_data!$I49,'PROTRA_capacity-Original_Data'!$F$3:$F$1699,0))=0,INDEX('PROTRA_capacity-Original_Data'!U$3:U$1699,MATCH(CHP_check_original_data!$H49,'PROTRA_capacity-Original_Data'!$F$3:$F$1699,0))=0),"",
INDEX('PROTRA_capacity-Original_Data'!U$3:U$1699,MATCH(CHP_check_original_data!$H49,'PROTRA_capacity-Original_Data'!$F$3:$F$1699,0))/INDEX('PROTRA_capacity-Original_Data'!U$3:U$1699,MATCH(CHP_check_original_data!$I49,'PROTRA_capacity-Original_Data'!$F$3:$F$1699,0))
)))</f>
        <v/>
      </c>
      <c r="Y49" s="16" t="str">
        <f>IF(AND(INDEX('PROTRA_capacity-Original_Data'!V$3:V$1699,MATCH(CHP_check_original_data!$H49,'PROTRA_capacity-Original_Data'!$F$3:$F$1699,0))&lt;&gt;0,INDEX('PROTRA_capacity-Original_Data'!V$3:V$1699,MATCH(CHP_check_original_data!$I49,'PROTRA_capacity-Original_Data'!$F$3:$F$1699,0))=0),"elec 0, heat not",
IF(AND(INDEX('PROTRA_capacity-Original_Data'!V$3:V$1699,MATCH(CHP_check_original_data!$I49,'PROTRA_capacity-Original_Data'!$F$3:$F$1699,0))&lt;&gt;0,INDEX('PROTRA_capacity-Original_Data'!V$3:V$1699,MATCH(CHP_check_original_data!$H49,'PROTRA_capacity-Original_Data'!$F$3:$F$1699,0))=0),"heat 0, elec not",
IF(AND(INDEX('PROTRA_capacity-Original_Data'!V$3:V$1699,MATCH(CHP_check_original_data!$I49,'PROTRA_capacity-Original_Data'!$F$3:$F$1699,0))=0,INDEX('PROTRA_capacity-Original_Data'!V$3:V$1699,MATCH(CHP_check_original_data!$H49,'PROTRA_capacity-Original_Data'!$F$3:$F$1699,0))=0),"",
INDEX('PROTRA_capacity-Original_Data'!V$3:V$1699,MATCH(CHP_check_original_data!$H49,'PROTRA_capacity-Original_Data'!$F$3:$F$1699,0))/INDEX('PROTRA_capacity-Original_Data'!V$3:V$1699,MATCH(CHP_check_original_data!$I49,'PROTRA_capacity-Original_Data'!$F$3:$F$1699,0))
)))</f>
        <v/>
      </c>
    </row>
    <row r="50" spans="1:25" x14ac:dyDescent="0.35">
      <c r="A50" t="s">
        <v>74</v>
      </c>
      <c r="B50" t="s">
        <v>41</v>
      </c>
      <c r="C50" t="str">
        <f t="shared" si="0"/>
        <v>LATAM_TO_heat</v>
      </c>
      <c r="D50" t="str">
        <f t="shared" si="1"/>
        <v>PROTRA_CHP_HP_I</v>
      </c>
      <c r="E50" t="s">
        <v>7</v>
      </c>
      <c r="F50" t="str">
        <f t="shared" si="2"/>
        <v>CHP</v>
      </c>
      <c r="G50" t="str">
        <f t="shared" si="3"/>
        <v>ste</v>
      </c>
      <c r="H50" t="str">
        <f t="shared" si="4"/>
        <v>LATAMTO_heatPROTRA_CHP_waste</v>
      </c>
      <c r="I50" t="str">
        <f t="shared" si="5"/>
        <v>LATAMTO_elecPROTRA_CHP_waste</v>
      </c>
      <c r="J50" s="16" t="str">
        <f>IF(AND(INDEX('PROTRA_capacity-Original_Data'!G$3:G$1699,MATCH(CHP_check_original_data!$H50,'PROTRA_capacity-Original_Data'!$F$3:$F$1699,0))&lt;&gt;0,INDEX('PROTRA_capacity-Original_Data'!G$3:G$1699,MATCH(CHP_check_original_data!$I50,'PROTRA_capacity-Original_Data'!$F$3:$F$1699,0))=0),"elec 0, heat not",
IF(AND(INDEX('PROTRA_capacity-Original_Data'!G$3:G$1699,MATCH(CHP_check_original_data!$I50,'PROTRA_capacity-Original_Data'!$F$3:$F$1699,0))&lt;&gt;0,INDEX('PROTRA_capacity-Original_Data'!G$3:G$1699,MATCH(CHP_check_original_data!$H50,'PROTRA_capacity-Original_Data'!$F$3:$F$1699,0))=0),"heat 0, elec not",
IF(AND(INDEX('PROTRA_capacity-Original_Data'!G$3:G$1699,MATCH(CHP_check_original_data!$I50,'PROTRA_capacity-Original_Data'!$F$3:$F$1699,0))=0,INDEX('PROTRA_capacity-Original_Data'!G$3:G$1699,MATCH(CHP_check_original_data!$H50,'PROTRA_capacity-Original_Data'!$F$3:$F$1699,0))=0),"",
INDEX('PROTRA_capacity-Original_Data'!G$3:G$1699,MATCH(CHP_check_original_data!$H50,'PROTRA_capacity-Original_Data'!$F$3:$F$1699,0))/INDEX('PROTRA_capacity-Original_Data'!G$3:G$1699,MATCH(CHP_check_original_data!$I50,'PROTRA_capacity-Original_Data'!$F$3:$F$1699,0))
)))</f>
        <v/>
      </c>
      <c r="K50" s="16" t="str">
        <f>IF(AND(INDEX('PROTRA_capacity-Original_Data'!H$3:H$1699,MATCH(CHP_check_original_data!$H50,'PROTRA_capacity-Original_Data'!$F$3:$F$1699,0))&lt;&gt;0,INDEX('PROTRA_capacity-Original_Data'!H$3:H$1699,MATCH(CHP_check_original_data!$I50,'PROTRA_capacity-Original_Data'!$F$3:$F$1699,0))=0),"elec 0, heat not",
IF(AND(INDEX('PROTRA_capacity-Original_Data'!H$3:H$1699,MATCH(CHP_check_original_data!$I50,'PROTRA_capacity-Original_Data'!$F$3:$F$1699,0))&lt;&gt;0,INDEX('PROTRA_capacity-Original_Data'!H$3:H$1699,MATCH(CHP_check_original_data!$H50,'PROTRA_capacity-Original_Data'!$F$3:$F$1699,0))=0),"heat 0, elec not",
IF(AND(INDEX('PROTRA_capacity-Original_Data'!H$3:H$1699,MATCH(CHP_check_original_data!$I50,'PROTRA_capacity-Original_Data'!$F$3:$F$1699,0))=0,INDEX('PROTRA_capacity-Original_Data'!H$3:H$1699,MATCH(CHP_check_original_data!$H50,'PROTRA_capacity-Original_Data'!$F$3:$F$1699,0))=0),"",
INDEX('PROTRA_capacity-Original_Data'!H$3:H$1699,MATCH(CHP_check_original_data!$H50,'PROTRA_capacity-Original_Data'!$F$3:$F$1699,0))/INDEX('PROTRA_capacity-Original_Data'!H$3:H$1699,MATCH(CHP_check_original_data!$I50,'PROTRA_capacity-Original_Data'!$F$3:$F$1699,0))
)))</f>
        <v/>
      </c>
      <c r="L50" s="16" t="str">
        <f>IF(AND(INDEX('PROTRA_capacity-Original_Data'!I$3:I$1699,MATCH(CHP_check_original_data!$H50,'PROTRA_capacity-Original_Data'!$F$3:$F$1699,0))&lt;&gt;0,INDEX('PROTRA_capacity-Original_Data'!I$3:I$1699,MATCH(CHP_check_original_data!$I50,'PROTRA_capacity-Original_Data'!$F$3:$F$1699,0))=0),"elec 0, heat not",
IF(AND(INDEX('PROTRA_capacity-Original_Data'!I$3:I$1699,MATCH(CHP_check_original_data!$I50,'PROTRA_capacity-Original_Data'!$F$3:$F$1699,0))&lt;&gt;0,INDEX('PROTRA_capacity-Original_Data'!I$3:I$1699,MATCH(CHP_check_original_data!$H50,'PROTRA_capacity-Original_Data'!$F$3:$F$1699,0))=0),"heat 0, elec not",
IF(AND(INDEX('PROTRA_capacity-Original_Data'!I$3:I$1699,MATCH(CHP_check_original_data!$I50,'PROTRA_capacity-Original_Data'!$F$3:$F$1699,0))=0,INDEX('PROTRA_capacity-Original_Data'!I$3:I$1699,MATCH(CHP_check_original_data!$H50,'PROTRA_capacity-Original_Data'!$F$3:$F$1699,0))=0),"",
INDEX('PROTRA_capacity-Original_Data'!I$3:I$1699,MATCH(CHP_check_original_data!$H50,'PROTRA_capacity-Original_Data'!$F$3:$F$1699,0))/INDEX('PROTRA_capacity-Original_Data'!I$3:I$1699,MATCH(CHP_check_original_data!$I50,'PROTRA_capacity-Original_Data'!$F$3:$F$1699,0))
)))</f>
        <v/>
      </c>
      <c r="M50" s="16" t="str">
        <f>IF(AND(INDEX('PROTRA_capacity-Original_Data'!J$3:J$1699,MATCH(CHP_check_original_data!$H50,'PROTRA_capacity-Original_Data'!$F$3:$F$1699,0))&lt;&gt;0,INDEX('PROTRA_capacity-Original_Data'!J$3:J$1699,MATCH(CHP_check_original_data!$I50,'PROTRA_capacity-Original_Data'!$F$3:$F$1699,0))=0),"elec 0, heat not",
IF(AND(INDEX('PROTRA_capacity-Original_Data'!J$3:J$1699,MATCH(CHP_check_original_data!$I50,'PROTRA_capacity-Original_Data'!$F$3:$F$1699,0))&lt;&gt;0,INDEX('PROTRA_capacity-Original_Data'!J$3:J$1699,MATCH(CHP_check_original_data!$H50,'PROTRA_capacity-Original_Data'!$F$3:$F$1699,0))=0),"heat 0, elec not",
IF(AND(INDEX('PROTRA_capacity-Original_Data'!J$3:J$1699,MATCH(CHP_check_original_data!$I50,'PROTRA_capacity-Original_Data'!$F$3:$F$1699,0))=0,INDEX('PROTRA_capacity-Original_Data'!J$3:J$1699,MATCH(CHP_check_original_data!$H50,'PROTRA_capacity-Original_Data'!$F$3:$F$1699,0))=0),"",
INDEX('PROTRA_capacity-Original_Data'!J$3:J$1699,MATCH(CHP_check_original_data!$H50,'PROTRA_capacity-Original_Data'!$F$3:$F$1699,0))/INDEX('PROTRA_capacity-Original_Data'!J$3:J$1699,MATCH(CHP_check_original_data!$I50,'PROTRA_capacity-Original_Data'!$F$3:$F$1699,0))
)))</f>
        <v/>
      </c>
      <c r="N50" s="16" t="str">
        <f>IF(AND(INDEX('PROTRA_capacity-Original_Data'!K$3:K$1699,MATCH(CHP_check_original_data!$H50,'PROTRA_capacity-Original_Data'!$F$3:$F$1699,0))&lt;&gt;0,INDEX('PROTRA_capacity-Original_Data'!K$3:K$1699,MATCH(CHP_check_original_data!$I50,'PROTRA_capacity-Original_Data'!$F$3:$F$1699,0))=0),"elec 0, heat not",
IF(AND(INDEX('PROTRA_capacity-Original_Data'!K$3:K$1699,MATCH(CHP_check_original_data!$I50,'PROTRA_capacity-Original_Data'!$F$3:$F$1699,0))&lt;&gt;0,INDEX('PROTRA_capacity-Original_Data'!K$3:K$1699,MATCH(CHP_check_original_data!$H50,'PROTRA_capacity-Original_Data'!$F$3:$F$1699,0))=0),"heat 0, elec not",
IF(AND(INDEX('PROTRA_capacity-Original_Data'!K$3:K$1699,MATCH(CHP_check_original_data!$I50,'PROTRA_capacity-Original_Data'!$F$3:$F$1699,0))=0,INDEX('PROTRA_capacity-Original_Data'!K$3:K$1699,MATCH(CHP_check_original_data!$H50,'PROTRA_capacity-Original_Data'!$F$3:$F$1699,0))=0),"",
INDEX('PROTRA_capacity-Original_Data'!K$3:K$1699,MATCH(CHP_check_original_data!$H50,'PROTRA_capacity-Original_Data'!$F$3:$F$1699,0))/INDEX('PROTRA_capacity-Original_Data'!K$3:K$1699,MATCH(CHP_check_original_data!$I50,'PROTRA_capacity-Original_Data'!$F$3:$F$1699,0))
)))</f>
        <v/>
      </c>
      <c r="O50" s="16" t="str">
        <f>IF(AND(INDEX('PROTRA_capacity-Original_Data'!L$3:L$1699,MATCH(CHP_check_original_data!$H50,'PROTRA_capacity-Original_Data'!$F$3:$F$1699,0))&lt;&gt;0,INDEX('PROTRA_capacity-Original_Data'!L$3:L$1699,MATCH(CHP_check_original_data!$I50,'PROTRA_capacity-Original_Data'!$F$3:$F$1699,0))=0),"elec 0, heat not",
IF(AND(INDEX('PROTRA_capacity-Original_Data'!L$3:L$1699,MATCH(CHP_check_original_data!$I50,'PROTRA_capacity-Original_Data'!$F$3:$F$1699,0))&lt;&gt;0,INDEX('PROTRA_capacity-Original_Data'!L$3:L$1699,MATCH(CHP_check_original_data!$H50,'PROTRA_capacity-Original_Data'!$F$3:$F$1699,0))=0),"heat 0, elec not",
IF(AND(INDEX('PROTRA_capacity-Original_Data'!L$3:L$1699,MATCH(CHP_check_original_data!$I50,'PROTRA_capacity-Original_Data'!$F$3:$F$1699,0))=0,INDEX('PROTRA_capacity-Original_Data'!L$3:L$1699,MATCH(CHP_check_original_data!$H50,'PROTRA_capacity-Original_Data'!$F$3:$F$1699,0))=0),"",
INDEX('PROTRA_capacity-Original_Data'!L$3:L$1699,MATCH(CHP_check_original_data!$H50,'PROTRA_capacity-Original_Data'!$F$3:$F$1699,0))/INDEX('PROTRA_capacity-Original_Data'!L$3:L$1699,MATCH(CHP_check_original_data!$I50,'PROTRA_capacity-Original_Data'!$F$3:$F$1699,0))
)))</f>
        <v/>
      </c>
      <c r="P50" s="16" t="str">
        <f>IF(AND(INDEX('PROTRA_capacity-Original_Data'!M$3:M$1699,MATCH(CHP_check_original_data!$H50,'PROTRA_capacity-Original_Data'!$F$3:$F$1699,0))&lt;&gt;0,INDEX('PROTRA_capacity-Original_Data'!M$3:M$1699,MATCH(CHP_check_original_data!$I50,'PROTRA_capacity-Original_Data'!$F$3:$F$1699,0))=0),"elec 0, heat not",
IF(AND(INDEX('PROTRA_capacity-Original_Data'!M$3:M$1699,MATCH(CHP_check_original_data!$I50,'PROTRA_capacity-Original_Data'!$F$3:$F$1699,0))&lt;&gt;0,INDEX('PROTRA_capacity-Original_Data'!M$3:M$1699,MATCH(CHP_check_original_data!$H50,'PROTRA_capacity-Original_Data'!$F$3:$F$1699,0))=0),"heat 0, elec not",
IF(AND(INDEX('PROTRA_capacity-Original_Data'!M$3:M$1699,MATCH(CHP_check_original_data!$I50,'PROTRA_capacity-Original_Data'!$F$3:$F$1699,0))=0,INDEX('PROTRA_capacity-Original_Data'!M$3:M$1699,MATCH(CHP_check_original_data!$H50,'PROTRA_capacity-Original_Data'!$F$3:$F$1699,0))=0),"",
INDEX('PROTRA_capacity-Original_Data'!M$3:M$1699,MATCH(CHP_check_original_data!$H50,'PROTRA_capacity-Original_Data'!$F$3:$F$1699,0))/INDEX('PROTRA_capacity-Original_Data'!M$3:M$1699,MATCH(CHP_check_original_data!$I50,'PROTRA_capacity-Original_Data'!$F$3:$F$1699,0))
)))</f>
        <v/>
      </c>
      <c r="Q50" s="16" t="str">
        <f>IF(AND(INDEX('PROTRA_capacity-Original_Data'!N$3:N$1699,MATCH(CHP_check_original_data!$H50,'PROTRA_capacity-Original_Data'!$F$3:$F$1699,0))&lt;&gt;0,INDEX('PROTRA_capacity-Original_Data'!N$3:N$1699,MATCH(CHP_check_original_data!$I50,'PROTRA_capacity-Original_Data'!$F$3:$F$1699,0))=0),"elec 0, heat not",
IF(AND(INDEX('PROTRA_capacity-Original_Data'!N$3:N$1699,MATCH(CHP_check_original_data!$I50,'PROTRA_capacity-Original_Data'!$F$3:$F$1699,0))&lt;&gt;0,INDEX('PROTRA_capacity-Original_Data'!N$3:N$1699,MATCH(CHP_check_original_data!$H50,'PROTRA_capacity-Original_Data'!$F$3:$F$1699,0))=0),"heat 0, elec not",
IF(AND(INDEX('PROTRA_capacity-Original_Data'!N$3:N$1699,MATCH(CHP_check_original_data!$I50,'PROTRA_capacity-Original_Data'!$F$3:$F$1699,0))=0,INDEX('PROTRA_capacity-Original_Data'!N$3:N$1699,MATCH(CHP_check_original_data!$H50,'PROTRA_capacity-Original_Data'!$F$3:$F$1699,0))=0),"",
INDEX('PROTRA_capacity-Original_Data'!N$3:N$1699,MATCH(CHP_check_original_data!$H50,'PROTRA_capacity-Original_Data'!$F$3:$F$1699,0))/INDEX('PROTRA_capacity-Original_Data'!N$3:N$1699,MATCH(CHP_check_original_data!$I50,'PROTRA_capacity-Original_Data'!$F$3:$F$1699,0))
)))</f>
        <v/>
      </c>
      <c r="R50" s="16" t="str">
        <f>IF(AND(INDEX('PROTRA_capacity-Original_Data'!O$3:O$1699,MATCH(CHP_check_original_data!$H50,'PROTRA_capacity-Original_Data'!$F$3:$F$1699,0))&lt;&gt;0,INDEX('PROTRA_capacity-Original_Data'!O$3:O$1699,MATCH(CHP_check_original_data!$I50,'PROTRA_capacity-Original_Data'!$F$3:$F$1699,0))=0),"elec 0, heat not",
IF(AND(INDEX('PROTRA_capacity-Original_Data'!O$3:O$1699,MATCH(CHP_check_original_data!$I50,'PROTRA_capacity-Original_Data'!$F$3:$F$1699,0))&lt;&gt;0,INDEX('PROTRA_capacity-Original_Data'!O$3:O$1699,MATCH(CHP_check_original_data!$H50,'PROTRA_capacity-Original_Data'!$F$3:$F$1699,0))=0),"heat 0, elec not",
IF(AND(INDEX('PROTRA_capacity-Original_Data'!O$3:O$1699,MATCH(CHP_check_original_data!$I50,'PROTRA_capacity-Original_Data'!$F$3:$F$1699,0))=0,INDEX('PROTRA_capacity-Original_Data'!O$3:O$1699,MATCH(CHP_check_original_data!$H50,'PROTRA_capacity-Original_Data'!$F$3:$F$1699,0))=0),"",
INDEX('PROTRA_capacity-Original_Data'!O$3:O$1699,MATCH(CHP_check_original_data!$H50,'PROTRA_capacity-Original_Data'!$F$3:$F$1699,0))/INDEX('PROTRA_capacity-Original_Data'!O$3:O$1699,MATCH(CHP_check_original_data!$I50,'PROTRA_capacity-Original_Data'!$F$3:$F$1699,0))
)))</f>
        <v/>
      </c>
      <c r="S50" s="16" t="str">
        <f>IF(AND(INDEX('PROTRA_capacity-Original_Data'!P$3:P$1699,MATCH(CHP_check_original_data!$H50,'PROTRA_capacity-Original_Data'!$F$3:$F$1699,0))&lt;&gt;0,INDEX('PROTRA_capacity-Original_Data'!P$3:P$1699,MATCH(CHP_check_original_data!$I50,'PROTRA_capacity-Original_Data'!$F$3:$F$1699,0))=0),"elec 0, heat not",
IF(AND(INDEX('PROTRA_capacity-Original_Data'!P$3:P$1699,MATCH(CHP_check_original_data!$I50,'PROTRA_capacity-Original_Data'!$F$3:$F$1699,0))&lt;&gt;0,INDEX('PROTRA_capacity-Original_Data'!P$3:P$1699,MATCH(CHP_check_original_data!$H50,'PROTRA_capacity-Original_Data'!$F$3:$F$1699,0))=0),"heat 0, elec not",
IF(AND(INDEX('PROTRA_capacity-Original_Data'!P$3:P$1699,MATCH(CHP_check_original_data!$I50,'PROTRA_capacity-Original_Data'!$F$3:$F$1699,0))=0,INDEX('PROTRA_capacity-Original_Data'!P$3:P$1699,MATCH(CHP_check_original_data!$H50,'PROTRA_capacity-Original_Data'!$F$3:$F$1699,0))=0),"",
INDEX('PROTRA_capacity-Original_Data'!P$3:P$1699,MATCH(CHP_check_original_data!$H50,'PROTRA_capacity-Original_Data'!$F$3:$F$1699,0))/INDEX('PROTRA_capacity-Original_Data'!P$3:P$1699,MATCH(CHP_check_original_data!$I50,'PROTRA_capacity-Original_Data'!$F$3:$F$1699,0))
)))</f>
        <v/>
      </c>
      <c r="T50" s="16" t="str">
        <f>IF(AND(INDEX('PROTRA_capacity-Original_Data'!Q$3:Q$1699,MATCH(CHP_check_original_data!$H50,'PROTRA_capacity-Original_Data'!$F$3:$F$1699,0))&lt;&gt;0,INDEX('PROTRA_capacity-Original_Data'!Q$3:Q$1699,MATCH(CHP_check_original_data!$I50,'PROTRA_capacity-Original_Data'!$F$3:$F$1699,0))=0),"elec 0, heat not",
IF(AND(INDEX('PROTRA_capacity-Original_Data'!Q$3:Q$1699,MATCH(CHP_check_original_data!$I50,'PROTRA_capacity-Original_Data'!$F$3:$F$1699,0))&lt;&gt;0,INDEX('PROTRA_capacity-Original_Data'!Q$3:Q$1699,MATCH(CHP_check_original_data!$H50,'PROTRA_capacity-Original_Data'!$F$3:$F$1699,0))=0),"heat 0, elec not",
IF(AND(INDEX('PROTRA_capacity-Original_Data'!Q$3:Q$1699,MATCH(CHP_check_original_data!$I50,'PROTRA_capacity-Original_Data'!$F$3:$F$1699,0))=0,INDEX('PROTRA_capacity-Original_Data'!Q$3:Q$1699,MATCH(CHP_check_original_data!$H50,'PROTRA_capacity-Original_Data'!$F$3:$F$1699,0))=0),"",
INDEX('PROTRA_capacity-Original_Data'!Q$3:Q$1699,MATCH(CHP_check_original_data!$H50,'PROTRA_capacity-Original_Data'!$F$3:$F$1699,0))/INDEX('PROTRA_capacity-Original_Data'!Q$3:Q$1699,MATCH(CHP_check_original_data!$I50,'PROTRA_capacity-Original_Data'!$F$3:$F$1699,0))
)))</f>
        <v/>
      </c>
      <c r="U50" s="16" t="str">
        <f>IF(AND(INDEX('PROTRA_capacity-Original_Data'!R$3:R$1699,MATCH(CHP_check_original_data!$H50,'PROTRA_capacity-Original_Data'!$F$3:$F$1699,0))&lt;&gt;0,INDEX('PROTRA_capacity-Original_Data'!R$3:R$1699,MATCH(CHP_check_original_data!$I50,'PROTRA_capacity-Original_Data'!$F$3:$F$1699,0))=0),"elec 0, heat not",
IF(AND(INDEX('PROTRA_capacity-Original_Data'!R$3:R$1699,MATCH(CHP_check_original_data!$I50,'PROTRA_capacity-Original_Data'!$F$3:$F$1699,0))&lt;&gt;0,INDEX('PROTRA_capacity-Original_Data'!R$3:R$1699,MATCH(CHP_check_original_data!$H50,'PROTRA_capacity-Original_Data'!$F$3:$F$1699,0))=0),"heat 0, elec not",
IF(AND(INDEX('PROTRA_capacity-Original_Data'!R$3:R$1699,MATCH(CHP_check_original_data!$I50,'PROTRA_capacity-Original_Data'!$F$3:$F$1699,0))=0,INDEX('PROTRA_capacity-Original_Data'!R$3:R$1699,MATCH(CHP_check_original_data!$H50,'PROTRA_capacity-Original_Data'!$F$3:$F$1699,0))=0),"",
INDEX('PROTRA_capacity-Original_Data'!R$3:R$1699,MATCH(CHP_check_original_data!$H50,'PROTRA_capacity-Original_Data'!$F$3:$F$1699,0))/INDEX('PROTRA_capacity-Original_Data'!R$3:R$1699,MATCH(CHP_check_original_data!$I50,'PROTRA_capacity-Original_Data'!$F$3:$F$1699,0))
)))</f>
        <v/>
      </c>
      <c r="V50" s="16" t="str">
        <f>IF(AND(INDEX('PROTRA_capacity-Original_Data'!S$3:S$1699,MATCH(CHP_check_original_data!$H50,'PROTRA_capacity-Original_Data'!$F$3:$F$1699,0))&lt;&gt;0,INDEX('PROTRA_capacity-Original_Data'!S$3:S$1699,MATCH(CHP_check_original_data!$I50,'PROTRA_capacity-Original_Data'!$F$3:$F$1699,0))=0),"elec 0, heat not",
IF(AND(INDEX('PROTRA_capacity-Original_Data'!S$3:S$1699,MATCH(CHP_check_original_data!$I50,'PROTRA_capacity-Original_Data'!$F$3:$F$1699,0))&lt;&gt;0,INDEX('PROTRA_capacity-Original_Data'!S$3:S$1699,MATCH(CHP_check_original_data!$H50,'PROTRA_capacity-Original_Data'!$F$3:$F$1699,0))=0),"heat 0, elec not",
IF(AND(INDEX('PROTRA_capacity-Original_Data'!S$3:S$1699,MATCH(CHP_check_original_data!$I50,'PROTRA_capacity-Original_Data'!$F$3:$F$1699,0))=0,INDEX('PROTRA_capacity-Original_Data'!S$3:S$1699,MATCH(CHP_check_original_data!$H50,'PROTRA_capacity-Original_Data'!$F$3:$F$1699,0))=0),"",
INDEX('PROTRA_capacity-Original_Data'!S$3:S$1699,MATCH(CHP_check_original_data!$H50,'PROTRA_capacity-Original_Data'!$F$3:$F$1699,0))/INDEX('PROTRA_capacity-Original_Data'!S$3:S$1699,MATCH(CHP_check_original_data!$I50,'PROTRA_capacity-Original_Data'!$F$3:$F$1699,0))
)))</f>
        <v/>
      </c>
      <c r="W50" s="16" t="str">
        <f>IF(AND(INDEX('PROTRA_capacity-Original_Data'!T$3:T$1699,MATCH(CHP_check_original_data!$H50,'PROTRA_capacity-Original_Data'!$F$3:$F$1699,0))&lt;&gt;0,INDEX('PROTRA_capacity-Original_Data'!T$3:T$1699,MATCH(CHP_check_original_data!$I50,'PROTRA_capacity-Original_Data'!$F$3:$F$1699,0))=0),"elec 0, heat not",
IF(AND(INDEX('PROTRA_capacity-Original_Data'!T$3:T$1699,MATCH(CHP_check_original_data!$I50,'PROTRA_capacity-Original_Data'!$F$3:$F$1699,0))&lt;&gt;0,INDEX('PROTRA_capacity-Original_Data'!T$3:T$1699,MATCH(CHP_check_original_data!$H50,'PROTRA_capacity-Original_Data'!$F$3:$F$1699,0))=0),"heat 0, elec not",
IF(AND(INDEX('PROTRA_capacity-Original_Data'!T$3:T$1699,MATCH(CHP_check_original_data!$I50,'PROTRA_capacity-Original_Data'!$F$3:$F$1699,0))=0,INDEX('PROTRA_capacity-Original_Data'!T$3:T$1699,MATCH(CHP_check_original_data!$H50,'PROTRA_capacity-Original_Data'!$F$3:$F$1699,0))=0),"",
INDEX('PROTRA_capacity-Original_Data'!T$3:T$1699,MATCH(CHP_check_original_data!$H50,'PROTRA_capacity-Original_Data'!$F$3:$F$1699,0))/INDEX('PROTRA_capacity-Original_Data'!T$3:T$1699,MATCH(CHP_check_original_data!$I50,'PROTRA_capacity-Original_Data'!$F$3:$F$1699,0))
)))</f>
        <v/>
      </c>
      <c r="X50" s="16" t="str">
        <f>IF(AND(INDEX('PROTRA_capacity-Original_Data'!U$3:U$1699,MATCH(CHP_check_original_data!$H50,'PROTRA_capacity-Original_Data'!$F$3:$F$1699,0))&lt;&gt;0,INDEX('PROTRA_capacity-Original_Data'!U$3:U$1699,MATCH(CHP_check_original_data!$I50,'PROTRA_capacity-Original_Data'!$F$3:$F$1699,0))=0),"elec 0, heat not",
IF(AND(INDEX('PROTRA_capacity-Original_Data'!U$3:U$1699,MATCH(CHP_check_original_data!$I50,'PROTRA_capacity-Original_Data'!$F$3:$F$1699,0))&lt;&gt;0,INDEX('PROTRA_capacity-Original_Data'!U$3:U$1699,MATCH(CHP_check_original_data!$H50,'PROTRA_capacity-Original_Data'!$F$3:$F$1699,0))=0),"heat 0, elec not",
IF(AND(INDEX('PROTRA_capacity-Original_Data'!U$3:U$1699,MATCH(CHP_check_original_data!$I50,'PROTRA_capacity-Original_Data'!$F$3:$F$1699,0))=0,INDEX('PROTRA_capacity-Original_Data'!U$3:U$1699,MATCH(CHP_check_original_data!$H50,'PROTRA_capacity-Original_Data'!$F$3:$F$1699,0))=0),"",
INDEX('PROTRA_capacity-Original_Data'!U$3:U$1699,MATCH(CHP_check_original_data!$H50,'PROTRA_capacity-Original_Data'!$F$3:$F$1699,0))/INDEX('PROTRA_capacity-Original_Data'!U$3:U$1699,MATCH(CHP_check_original_data!$I50,'PROTRA_capacity-Original_Data'!$F$3:$F$1699,0))
)))</f>
        <v/>
      </c>
      <c r="Y50" s="16" t="str">
        <f>IF(AND(INDEX('PROTRA_capacity-Original_Data'!V$3:V$1699,MATCH(CHP_check_original_data!$H50,'PROTRA_capacity-Original_Data'!$F$3:$F$1699,0))&lt;&gt;0,INDEX('PROTRA_capacity-Original_Data'!V$3:V$1699,MATCH(CHP_check_original_data!$I50,'PROTRA_capacity-Original_Data'!$F$3:$F$1699,0))=0),"elec 0, heat not",
IF(AND(INDEX('PROTRA_capacity-Original_Data'!V$3:V$1699,MATCH(CHP_check_original_data!$I50,'PROTRA_capacity-Original_Data'!$F$3:$F$1699,0))&lt;&gt;0,INDEX('PROTRA_capacity-Original_Data'!V$3:V$1699,MATCH(CHP_check_original_data!$H50,'PROTRA_capacity-Original_Data'!$F$3:$F$1699,0))=0),"heat 0, elec not",
IF(AND(INDEX('PROTRA_capacity-Original_Data'!V$3:V$1699,MATCH(CHP_check_original_data!$I50,'PROTRA_capacity-Original_Data'!$F$3:$F$1699,0))=0,INDEX('PROTRA_capacity-Original_Data'!V$3:V$1699,MATCH(CHP_check_original_data!$H50,'PROTRA_capacity-Original_Data'!$F$3:$F$1699,0))=0),"",
INDEX('PROTRA_capacity-Original_Data'!V$3:V$1699,MATCH(CHP_check_original_data!$H50,'PROTRA_capacity-Original_Data'!$F$3:$F$1699,0))/INDEX('PROTRA_capacity-Original_Data'!V$3:V$1699,MATCH(CHP_check_original_data!$I50,'PROTRA_capacity-Original_Data'!$F$3:$F$1699,0))
)))</f>
        <v/>
      </c>
    </row>
    <row r="51" spans="1:25" x14ac:dyDescent="0.35">
      <c r="A51" t="s">
        <v>74</v>
      </c>
      <c r="B51" t="s">
        <v>41</v>
      </c>
      <c r="C51" t="str">
        <f t="shared" si="0"/>
        <v>LATAM_TO_heat</v>
      </c>
      <c r="D51" t="str">
        <f t="shared" si="1"/>
        <v>PROTRA_CHP_HP_I</v>
      </c>
      <c r="E51" t="s">
        <v>8</v>
      </c>
      <c r="F51" t="str">
        <f t="shared" si="2"/>
        <v>CHP</v>
      </c>
      <c r="G51" t="str">
        <f t="shared" si="3"/>
        <v>bio</v>
      </c>
      <c r="H51" t="str">
        <f t="shared" si="4"/>
        <v>LATAMTO_heatPROTRA_CHP_solid_bio</v>
      </c>
      <c r="I51" t="str">
        <f t="shared" si="5"/>
        <v>LATAMTO_elecPROTRA_CHP_solid_bio</v>
      </c>
      <c r="J51" s="16" t="str">
        <f>IF(AND(INDEX('PROTRA_capacity-Original_Data'!G$3:G$1699,MATCH(CHP_check_original_data!$H51,'PROTRA_capacity-Original_Data'!$F$3:$F$1699,0))&lt;&gt;0,INDEX('PROTRA_capacity-Original_Data'!G$3:G$1699,MATCH(CHP_check_original_data!$I51,'PROTRA_capacity-Original_Data'!$F$3:$F$1699,0))=0),"elec 0, heat not",
IF(AND(INDEX('PROTRA_capacity-Original_Data'!G$3:G$1699,MATCH(CHP_check_original_data!$I51,'PROTRA_capacity-Original_Data'!$F$3:$F$1699,0))&lt;&gt;0,INDEX('PROTRA_capacity-Original_Data'!G$3:G$1699,MATCH(CHP_check_original_data!$H51,'PROTRA_capacity-Original_Data'!$F$3:$F$1699,0))=0),"heat 0, elec not",
IF(AND(INDEX('PROTRA_capacity-Original_Data'!G$3:G$1699,MATCH(CHP_check_original_data!$I51,'PROTRA_capacity-Original_Data'!$F$3:$F$1699,0))=0,INDEX('PROTRA_capacity-Original_Data'!G$3:G$1699,MATCH(CHP_check_original_data!$H51,'PROTRA_capacity-Original_Data'!$F$3:$F$1699,0))=0),"",
INDEX('PROTRA_capacity-Original_Data'!G$3:G$1699,MATCH(CHP_check_original_data!$H51,'PROTRA_capacity-Original_Data'!$F$3:$F$1699,0))/INDEX('PROTRA_capacity-Original_Data'!G$3:G$1699,MATCH(CHP_check_original_data!$I51,'PROTRA_capacity-Original_Data'!$F$3:$F$1699,0))
)))</f>
        <v/>
      </c>
      <c r="K51" s="16" t="str">
        <f>IF(AND(INDEX('PROTRA_capacity-Original_Data'!H$3:H$1699,MATCH(CHP_check_original_data!$H51,'PROTRA_capacity-Original_Data'!$F$3:$F$1699,0))&lt;&gt;0,INDEX('PROTRA_capacity-Original_Data'!H$3:H$1699,MATCH(CHP_check_original_data!$I51,'PROTRA_capacity-Original_Data'!$F$3:$F$1699,0))=0),"elec 0, heat not",
IF(AND(INDEX('PROTRA_capacity-Original_Data'!H$3:H$1699,MATCH(CHP_check_original_data!$I51,'PROTRA_capacity-Original_Data'!$F$3:$F$1699,0))&lt;&gt;0,INDEX('PROTRA_capacity-Original_Data'!H$3:H$1699,MATCH(CHP_check_original_data!$H51,'PROTRA_capacity-Original_Data'!$F$3:$F$1699,0))=0),"heat 0, elec not",
IF(AND(INDEX('PROTRA_capacity-Original_Data'!H$3:H$1699,MATCH(CHP_check_original_data!$I51,'PROTRA_capacity-Original_Data'!$F$3:$F$1699,0))=0,INDEX('PROTRA_capacity-Original_Data'!H$3:H$1699,MATCH(CHP_check_original_data!$H51,'PROTRA_capacity-Original_Data'!$F$3:$F$1699,0))=0),"",
INDEX('PROTRA_capacity-Original_Data'!H$3:H$1699,MATCH(CHP_check_original_data!$H51,'PROTRA_capacity-Original_Data'!$F$3:$F$1699,0))/INDEX('PROTRA_capacity-Original_Data'!H$3:H$1699,MATCH(CHP_check_original_data!$I51,'PROTRA_capacity-Original_Data'!$F$3:$F$1699,0))
)))</f>
        <v/>
      </c>
      <c r="L51" s="16" t="str">
        <f>IF(AND(INDEX('PROTRA_capacity-Original_Data'!I$3:I$1699,MATCH(CHP_check_original_data!$H51,'PROTRA_capacity-Original_Data'!$F$3:$F$1699,0))&lt;&gt;0,INDEX('PROTRA_capacity-Original_Data'!I$3:I$1699,MATCH(CHP_check_original_data!$I51,'PROTRA_capacity-Original_Data'!$F$3:$F$1699,0))=0),"elec 0, heat not",
IF(AND(INDEX('PROTRA_capacity-Original_Data'!I$3:I$1699,MATCH(CHP_check_original_data!$I51,'PROTRA_capacity-Original_Data'!$F$3:$F$1699,0))&lt;&gt;0,INDEX('PROTRA_capacity-Original_Data'!I$3:I$1699,MATCH(CHP_check_original_data!$H51,'PROTRA_capacity-Original_Data'!$F$3:$F$1699,0))=0),"heat 0, elec not",
IF(AND(INDEX('PROTRA_capacity-Original_Data'!I$3:I$1699,MATCH(CHP_check_original_data!$I51,'PROTRA_capacity-Original_Data'!$F$3:$F$1699,0))=0,INDEX('PROTRA_capacity-Original_Data'!I$3:I$1699,MATCH(CHP_check_original_data!$H51,'PROTRA_capacity-Original_Data'!$F$3:$F$1699,0))=0),"",
INDEX('PROTRA_capacity-Original_Data'!I$3:I$1699,MATCH(CHP_check_original_data!$H51,'PROTRA_capacity-Original_Data'!$F$3:$F$1699,0))/INDEX('PROTRA_capacity-Original_Data'!I$3:I$1699,MATCH(CHP_check_original_data!$I51,'PROTRA_capacity-Original_Data'!$F$3:$F$1699,0))
)))</f>
        <v/>
      </c>
      <c r="M51" s="16" t="str">
        <f>IF(AND(INDEX('PROTRA_capacity-Original_Data'!J$3:J$1699,MATCH(CHP_check_original_data!$H51,'PROTRA_capacity-Original_Data'!$F$3:$F$1699,0))&lt;&gt;0,INDEX('PROTRA_capacity-Original_Data'!J$3:J$1699,MATCH(CHP_check_original_data!$I51,'PROTRA_capacity-Original_Data'!$F$3:$F$1699,0))=0),"elec 0, heat not",
IF(AND(INDEX('PROTRA_capacity-Original_Data'!J$3:J$1699,MATCH(CHP_check_original_data!$I51,'PROTRA_capacity-Original_Data'!$F$3:$F$1699,0))&lt;&gt;0,INDEX('PROTRA_capacity-Original_Data'!J$3:J$1699,MATCH(CHP_check_original_data!$H51,'PROTRA_capacity-Original_Data'!$F$3:$F$1699,0))=0),"heat 0, elec not",
IF(AND(INDEX('PROTRA_capacity-Original_Data'!J$3:J$1699,MATCH(CHP_check_original_data!$I51,'PROTRA_capacity-Original_Data'!$F$3:$F$1699,0))=0,INDEX('PROTRA_capacity-Original_Data'!J$3:J$1699,MATCH(CHP_check_original_data!$H51,'PROTRA_capacity-Original_Data'!$F$3:$F$1699,0))=0),"",
INDEX('PROTRA_capacity-Original_Data'!J$3:J$1699,MATCH(CHP_check_original_data!$H51,'PROTRA_capacity-Original_Data'!$F$3:$F$1699,0))/INDEX('PROTRA_capacity-Original_Data'!J$3:J$1699,MATCH(CHP_check_original_data!$I51,'PROTRA_capacity-Original_Data'!$F$3:$F$1699,0))
)))</f>
        <v/>
      </c>
      <c r="N51" s="16" t="str">
        <f>IF(AND(INDEX('PROTRA_capacity-Original_Data'!K$3:K$1699,MATCH(CHP_check_original_data!$H51,'PROTRA_capacity-Original_Data'!$F$3:$F$1699,0))&lt;&gt;0,INDEX('PROTRA_capacity-Original_Data'!K$3:K$1699,MATCH(CHP_check_original_data!$I51,'PROTRA_capacity-Original_Data'!$F$3:$F$1699,0))=0),"elec 0, heat not",
IF(AND(INDEX('PROTRA_capacity-Original_Data'!K$3:K$1699,MATCH(CHP_check_original_data!$I51,'PROTRA_capacity-Original_Data'!$F$3:$F$1699,0))&lt;&gt;0,INDEX('PROTRA_capacity-Original_Data'!K$3:K$1699,MATCH(CHP_check_original_data!$H51,'PROTRA_capacity-Original_Data'!$F$3:$F$1699,0))=0),"heat 0, elec not",
IF(AND(INDEX('PROTRA_capacity-Original_Data'!K$3:K$1699,MATCH(CHP_check_original_data!$I51,'PROTRA_capacity-Original_Data'!$F$3:$F$1699,0))=0,INDEX('PROTRA_capacity-Original_Data'!K$3:K$1699,MATCH(CHP_check_original_data!$H51,'PROTRA_capacity-Original_Data'!$F$3:$F$1699,0))=0),"",
INDEX('PROTRA_capacity-Original_Data'!K$3:K$1699,MATCH(CHP_check_original_data!$H51,'PROTRA_capacity-Original_Data'!$F$3:$F$1699,0))/INDEX('PROTRA_capacity-Original_Data'!K$3:K$1699,MATCH(CHP_check_original_data!$I51,'PROTRA_capacity-Original_Data'!$F$3:$F$1699,0))
)))</f>
        <v/>
      </c>
      <c r="O51" s="16" t="str">
        <f>IF(AND(INDEX('PROTRA_capacity-Original_Data'!L$3:L$1699,MATCH(CHP_check_original_data!$H51,'PROTRA_capacity-Original_Data'!$F$3:$F$1699,0))&lt;&gt;0,INDEX('PROTRA_capacity-Original_Data'!L$3:L$1699,MATCH(CHP_check_original_data!$I51,'PROTRA_capacity-Original_Data'!$F$3:$F$1699,0))=0),"elec 0, heat not",
IF(AND(INDEX('PROTRA_capacity-Original_Data'!L$3:L$1699,MATCH(CHP_check_original_data!$I51,'PROTRA_capacity-Original_Data'!$F$3:$F$1699,0))&lt;&gt;0,INDEX('PROTRA_capacity-Original_Data'!L$3:L$1699,MATCH(CHP_check_original_data!$H51,'PROTRA_capacity-Original_Data'!$F$3:$F$1699,0))=0),"heat 0, elec not",
IF(AND(INDEX('PROTRA_capacity-Original_Data'!L$3:L$1699,MATCH(CHP_check_original_data!$I51,'PROTRA_capacity-Original_Data'!$F$3:$F$1699,0))=0,INDEX('PROTRA_capacity-Original_Data'!L$3:L$1699,MATCH(CHP_check_original_data!$H51,'PROTRA_capacity-Original_Data'!$F$3:$F$1699,0))=0),"",
INDEX('PROTRA_capacity-Original_Data'!L$3:L$1699,MATCH(CHP_check_original_data!$H51,'PROTRA_capacity-Original_Data'!$F$3:$F$1699,0))/INDEX('PROTRA_capacity-Original_Data'!L$3:L$1699,MATCH(CHP_check_original_data!$I51,'PROTRA_capacity-Original_Data'!$F$3:$F$1699,0))
)))</f>
        <v/>
      </c>
      <c r="P51" s="16" t="str">
        <f>IF(AND(INDEX('PROTRA_capacity-Original_Data'!M$3:M$1699,MATCH(CHP_check_original_data!$H51,'PROTRA_capacity-Original_Data'!$F$3:$F$1699,0))&lt;&gt;0,INDEX('PROTRA_capacity-Original_Data'!M$3:M$1699,MATCH(CHP_check_original_data!$I51,'PROTRA_capacity-Original_Data'!$F$3:$F$1699,0))=0),"elec 0, heat not",
IF(AND(INDEX('PROTRA_capacity-Original_Data'!M$3:M$1699,MATCH(CHP_check_original_data!$I51,'PROTRA_capacity-Original_Data'!$F$3:$F$1699,0))&lt;&gt;0,INDEX('PROTRA_capacity-Original_Data'!M$3:M$1699,MATCH(CHP_check_original_data!$H51,'PROTRA_capacity-Original_Data'!$F$3:$F$1699,0))=0),"heat 0, elec not",
IF(AND(INDEX('PROTRA_capacity-Original_Data'!M$3:M$1699,MATCH(CHP_check_original_data!$I51,'PROTRA_capacity-Original_Data'!$F$3:$F$1699,0))=0,INDEX('PROTRA_capacity-Original_Data'!M$3:M$1699,MATCH(CHP_check_original_data!$H51,'PROTRA_capacity-Original_Data'!$F$3:$F$1699,0))=0),"",
INDEX('PROTRA_capacity-Original_Data'!M$3:M$1699,MATCH(CHP_check_original_data!$H51,'PROTRA_capacity-Original_Data'!$F$3:$F$1699,0))/INDEX('PROTRA_capacity-Original_Data'!M$3:M$1699,MATCH(CHP_check_original_data!$I51,'PROTRA_capacity-Original_Data'!$F$3:$F$1699,0))
)))</f>
        <v/>
      </c>
      <c r="Q51" s="16" t="str">
        <f>IF(AND(INDEX('PROTRA_capacity-Original_Data'!N$3:N$1699,MATCH(CHP_check_original_data!$H51,'PROTRA_capacity-Original_Data'!$F$3:$F$1699,0))&lt;&gt;0,INDEX('PROTRA_capacity-Original_Data'!N$3:N$1699,MATCH(CHP_check_original_data!$I51,'PROTRA_capacity-Original_Data'!$F$3:$F$1699,0))=0),"elec 0, heat not",
IF(AND(INDEX('PROTRA_capacity-Original_Data'!N$3:N$1699,MATCH(CHP_check_original_data!$I51,'PROTRA_capacity-Original_Data'!$F$3:$F$1699,0))&lt;&gt;0,INDEX('PROTRA_capacity-Original_Data'!N$3:N$1699,MATCH(CHP_check_original_data!$H51,'PROTRA_capacity-Original_Data'!$F$3:$F$1699,0))=0),"heat 0, elec not",
IF(AND(INDEX('PROTRA_capacity-Original_Data'!N$3:N$1699,MATCH(CHP_check_original_data!$I51,'PROTRA_capacity-Original_Data'!$F$3:$F$1699,0))=0,INDEX('PROTRA_capacity-Original_Data'!N$3:N$1699,MATCH(CHP_check_original_data!$H51,'PROTRA_capacity-Original_Data'!$F$3:$F$1699,0))=0),"",
INDEX('PROTRA_capacity-Original_Data'!N$3:N$1699,MATCH(CHP_check_original_data!$H51,'PROTRA_capacity-Original_Data'!$F$3:$F$1699,0))/INDEX('PROTRA_capacity-Original_Data'!N$3:N$1699,MATCH(CHP_check_original_data!$I51,'PROTRA_capacity-Original_Data'!$F$3:$F$1699,0))
)))</f>
        <v/>
      </c>
      <c r="R51" s="16" t="str">
        <f>IF(AND(INDEX('PROTRA_capacity-Original_Data'!O$3:O$1699,MATCH(CHP_check_original_data!$H51,'PROTRA_capacity-Original_Data'!$F$3:$F$1699,0))&lt;&gt;0,INDEX('PROTRA_capacity-Original_Data'!O$3:O$1699,MATCH(CHP_check_original_data!$I51,'PROTRA_capacity-Original_Data'!$F$3:$F$1699,0))=0),"elec 0, heat not",
IF(AND(INDEX('PROTRA_capacity-Original_Data'!O$3:O$1699,MATCH(CHP_check_original_data!$I51,'PROTRA_capacity-Original_Data'!$F$3:$F$1699,0))&lt;&gt;0,INDEX('PROTRA_capacity-Original_Data'!O$3:O$1699,MATCH(CHP_check_original_data!$H51,'PROTRA_capacity-Original_Data'!$F$3:$F$1699,0))=0),"heat 0, elec not",
IF(AND(INDEX('PROTRA_capacity-Original_Data'!O$3:O$1699,MATCH(CHP_check_original_data!$I51,'PROTRA_capacity-Original_Data'!$F$3:$F$1699,0))=0,INDEX('PROTRA_capacity-Original_Data'!O$3:O$1699,MATCH(CHP_check_original_data!$H51,'PROTRA_capacity-Original_Data'!$F$3:$F$1699,0))=0),"",
INDEX('PROTRA_capacity-Original_Data'!O$3:O$1699,MATCH(CHP_check_original_data!$H51,'PROTRA_capacity-Original_Data'!$F$3:$F$1699,0))/INDEX('PROTRA_capacity-Original_Data'!O$3:O$1699,MATCH(CHP_check_original_data!$I51,'PROTRA_capacity-Original_Data'!$F$3:$F$1699,0))
)))</f>
        <v/>
      </c>
      <c r="S51" s="16" t="str">
        <f>IF(AND(INDEX('PROTRA_capacity-Original_Data'!P$3:P$1699,MATCH(CHP_check_original_data!$H51,'PROTRA_capacity-Original_Data'!$F$3:$F$1699,0))&lt;&gt;0,INDEX('PROTRA_capacity-Original_Data'!P$3:P$1699,MATCH(CHP_check_original_data!$I51,'PROTRA_capacity-Original_Data'!$F$3:$F$1699,0))=0),"elec 0, heat not",
IF(AND(INDEX('PROTRA_capacity-Original_Data'!P$3:P$1699,MATCH(CHP_check_original_data!$I51,'PROTRA_capacity-Original_Data'!$F$3:$F$1699,0))&lt;&gt;0,INDEX('PROTRA_capacity-Original_Data'!P$3:P$1699,MATCH(CHP_check_original_data!$H51,'PROTRA_capacity-Original_Data'!$F$3:$F$1699,0))=0),"heat 0, elec not",
IF(AND(INDEX('PROTRA_capacity-Original_Data'!P$3:P$1699,MATCH(CHP_check_original_data!$I51,'PROTRA_capacity-Original_Data'!$F$3:$F$1699,0))=0,INDEX('PROTRA_capacity-Original_Data'!P$3:P$1699,MATCH(CHP_check_original_data!$H51,'PROTRA_capacity-Original_Data'!$F$3:$F$1699,0))=0),"",
INDEX('PROTRA_capacity-Original_Data'!P$3:P$1699,MATCH(CHP_check_original_data!$H51,'PROTRA_capacity-Original_Data'!$F$3:$F$1699,0))/INDEX('PROTRA_capacity-Original_Data'!P$3:P$1699,MATCH(CHP_check_original_data!$I51,'PROTRA_capacity-Original_Data'!$F$3:$F$1699,0))
)))</f>
        <v/>
      </c>
      <c r="T51" s="16" t="str">
        <f>IF(AND(INDEX('PROTRA_capacity-Original_Data'!Q$3:Q$1699,MATCH(CHP_check_original_data!$H51,'PROTRA_capacity-Original_Data'!$F$3:$F$1699,0))&lt;&gt;0,INDEX('PROTRA_capacity-Original_Data'!Q$3:Q$1699,MATCH(CHP_check_original_data!$I51,'PROTRA_capacity-Original_Data'!$F$3:$F$1699,0))=0),"elec 0, heat not",
IF(AND(INDEX('PROTRA_capacity-Original_Data'!Q$3:Q$1699,MATCH(CHP_check_original_data!$I51,'PROTRA_capacity-Original_Data'!$F$3:$F$1699,0))&lt;&gt;0,INDEX('PROTRA_capacity-Original_Data'!Q$3:Q$1699,MATCH(CHP_check_original_data!$H51,'PROTRA_capacity-Original_Data'!$F$3:$F$1699,0))=0),"heat 0, elec not",
IF(AND(INDEX('PROTRA_capacity-Original_Data'!Q$3:Q$1699,MATCH(CHP_check_original_data!$I51,'PROTRA_capacity-Original_Data'!$F$3:$F$1699,0))=0,INDEX('PROTRA_capacity-Original_Data'!Q$3:Q$1699,MATCH(CHP_check_original_data!$H51,'PROTRA_capacity-Original_Data'!$F$3:$F$1699,0))=0),"",
INDEX('PROTRA_capacity-Original_Data'!Q$3:Q$1699,MATCH(CHP_check_original_data!$H51,'PROTRA_capacity-Original_Data'!$F$3:$F$1699,0))/INDEX('PROTRA_capacity-Original_Data'!Q$3:Q$1699,MATCH(CHP_check_original_data!$I51,'PROTRA_capacity-Original_Data'!$F$3:$F$1699,0))
)))</f>
        <v/>
      </c>
      <c r="U51" s="16" t="str">
        <f>IF(AND(INDEX('PROTRA_capacity-Original_Data'!R$3:R$1699,MATCH(CHP_check_original_data!$H51,'PROTRA_capacity-Original_Data'!$F$3:$F$1699,0))&lt;&gt;0,INDEX('PROTRA_capacity-Original_Data'!R$3:R$1699,MATCH(CHP_check_original_data!$I51,'PROTRA_capacity-Original_Data'!$F$3:$F$1699,0))=0),"elec 0, heat not",
IF(AND(INDEX('PROTRA_capacity-Original_Data'!R$3:R$1699,MATCH(CHP_check_original_data!$I51,'PROTRA_capacity-Original_Data'!$F$3:$F$1699,0))&lt;&gt;0,INDEX('PROTRA_capacity-Original_Data'!R$3:R$1699,MATCH(CHP_check_original_data!$H51,'PROTRA_capacity-Original_Data'!$F$3:$F$1699,0))=0),"heat 0, elec not",
IF(AND(INDEX('PROTRA_capacity-Original_Data'!R$3:R$1699,MATCH(CHP_check_original_data!$I51,'PROTRA_capacity-Original_Data'!$F$3:$F$1699,0))=0,INDEX('PROTRA_capacity-Original_Data'!R$3:R$1699,MATCH(CHP_check_original_data!$H51,'PROTRA_capacity-Original_Data'!$F$3:$F$1699,0))=0),"",
INDEX('PROTRA_capacity-Original_Data'!R$3:R$1699,MATCH(CHP_check_original_data!$H51,'PROTRA_capacity-Original_Data'!$F$3:$F$1699,0))/INDEX('PROTRA_capacity-Original_Data'!R$3:R$1699,MATCH(CHP_check_original_data!$I51,'PROTRA_capacity-Original_Data'!$F$3:$F$1699,0))
)))</f>
        <v/>
      </c>
      <c r="V51" s="16" t="str">
        <f>IF(AND(INDEX('PROTRA_capacity-Original_Data'!S$3:S$1699,MATCH(CHP_check_original_data!$H51,'PROTRA_capacity-Original_Data'!$F$3:$F$1699,0))&lt;&gt;0,INDEX('PROTRA_capacity-Original_Data'!S$3:S$1699,MATCH(CHP_check_original_data!$I51,'PROTRA_capacity-Original_Data'!$F$3:$F$1699,0))=0),"elec 0, heat not",
IF(AND(INDEX('PROTRA_capacity-Original_Data'!S$3:S$1699,MATCH(CHP_check_original_data!$I51,'PROTRA_capacity-Original_Data'!$F$3:$F$1699,0))&lt;&gt;0,INDEX('PROTRA_capacity-Original_Data'!S$3:S$1699,MATCH(CHP_check_original_data!$H51,'PROTRA_capacity-Original_Data'!$F$3:$F$1699,0))=0),"heat 0, elec not",
IF(AND(INDEX('PROTRA_capacity-Original_Data'!S$3:S$1699,MATCH(CHP_check_original_data!$I51,'PROTRA_capacity-Original_Data'!$F$3:$F$1699,0))=0,INDEX('PROTRA_capacity-Original_Data'!S$3:S$1699,MATCH(CHP_check_original_data!$H51,'PROTRA_capacity-Original_Data'!$F$3:$F$1699,0))=0),"",
INDEX('PROTRA_capacity-Original_Data'!S$3:S$1699,MATCH(CHP_check_original_data!$H51,'PROTRA_capacity-Original_Data'!$F$3:$F$1699,0))/INDEX('PROTRA_capacity-Original_Data'!S$3:S$1699,MATCH(CHP_check_original_data!$I51,'PROTRA_capacity-Original_Data'!$F$3:$F$1699,0))
)))</f>
        <v/>
      </c>
      <c r="W51" s="16" t="str">
        <f>IF(AND(INDEX('PROTRA_capacity-Original_Data'!T$3:T$1699,MATCH(CHP_check_original_data!$H51,'PROTRA_capacity-Original_Data'!$F$3:$F$1699,0))&lt;&gt;0,INDEX('PROTRA_capacity-Original_Data'!T$3:T$1699,MATCH(CHP_check_original_data!$I51,'PROTRA_capacity-Original_Data'!$F$3:$F$1699,0))=0),"elec 0, heat not",
IF(AND(INDEX('PROTRA_capacity-Original_Data'!T$3:T$1699,MATCH(CHP_check_original_data!$I51,'PROTRA_capacity-Original_Data'!$F$3:$F$1699,0))&lt;&gt;0,INDEX('PROTRA_capacity-Original_Data'!T$3:T$1699,MATCH(CHP_check_original_data!$H51,'PROTRA_capacity-Original_Data'!$F$3:$F$1699,0))=0),"heat 0, elec not",
IF(AND(INDEX('PROTRA_capacity-Original_Data'!T$3:T$1699,MATCH(CHP_check_original_data!$I51,'PROTRA_capacity-Original_Data'!$F$3:$F$1699,0))=0,INDEX('PROTRA_capacity-Original_Data'!T$3:T$1699,MATCH(CHP_check_original_data!$H51,'PROTRA_capacity-Original_Data'!$F$3:$F$1699,0))=0),"",
INDEX('PROTRA_capacity-Original_Data'!T$3:T$1699,MATCH(CHP_check_original_data!$H51,'PROTRA_capacity-Original_Data'!$F$3:$F$1699,0))/INDEX('PROTRA_capacity-Original_Data'!T$3:T$1699,MATCH(CHP_check_original_data!$I51,'PROTRA_capacity-Original_Data'!$F$3:$F$1699,0))
)))</f>
        <v/>
      </c>
      <c r="X51" s="16" t="str">
        <f>IF(AND(INDEX('PROTRA_capacity-Original_Data'!U$3:U$1699,MATCH(CHP_check_original_data!$H51,'PROTRA_capacity-Original_Data'!$F$3:$F$1699,0))&lt;&gt;0,INDEX('PROTRA_capacity-Original_Data'!U$3:U$1699,MATCH(CHP_check_original_data!$I51,'PROTRA_capacity-Original_Data'!$F$3:$F$1699,0))=0),"elec 0, heat not",
IF(AND(INDEX('PROTRA_capacity-Original_Data'!U$3:U$1699,MATCH(CHP_check_original_data!$I51,'PROTRA_capacity-Original_Data'!$F$3:$F$1699,0))&lt;&gt;0,INDEX('PROTRA_capacity-Original_Data'!U$3:U$1699,MATCH(CHP_check_original_data!$H51,'PROTRA_capacity-Original_Data'!$F$3:$F$1699,0))=0),"heat 0, elec not",
IF(AND(INDEX('PROTRA_capacity-Original_Data'!U$3:U$1699,MATCH(CHP_check_original_data!$I51,'PROTRA_capacity-Original_Data'!$F$3:$F$1699,0))=0,INDEX('PROTRA_capacity-Original_Data'!U$3:U$1699,MATCH(CHP_check_original_data!$H51,'PROTRA_capacity-Original_Data'!$F$3:$F$1699,0))=0),"",
INDEX('PROTRA_capacity-Original_Data'!U$3:U$1699,MATCH(CHP_check_original_data!$H51,'PROTRA_capacity-Original_Data'!$F$3:$F$1699,0))/INDEX('PROTRA_capacity-Original_Data'!U$3:U$1699,MATCH(CHP_check_original_data!$I51,'PROTRA_capacity-Original_Data'!$F$3:$F$1699,0))
)))</f>
        <v/>
      </c>
      <c r="Y51" s="16" t="str">
        <f>IF(AND(INDEX('PROTRA_capacity-Original_Data'!V$3:V$1699,MATCH(CHP_check_original_data!$H51,'PROTRA_capacity-Original_Data'!$F$3:$F$1699,0))&lt;&gt;0,INDEX('PROTRA_capacity-Original_Data'!V$3:V$1699,MATCH(CHP_check_original_data!$I51,'PROTRA_capacity-Original_Data'!$F$3:$F$1699,0))=0),"elec 0, heat not",
IF(AND(INDEX('PROTRA_capacity-Original_Data'!V$3:V$1699,MATCH(CHP_check_original_data!$I51,'PROTRA_capacity-Original_Data'!$F$3:$F$1699,0))&lt;&gt;0,INDEX('PROTRA_capacity-Original_Data'!V$3:V$1699,MATCH(CHP_check_original_data!$H51,'PROTRA_capacity-Original_Data'!$F$3:$F$1699,0))=0),"heat 0, elec not",
IF(AND(INDEX('PROTRA_capacity-Original_Data'!V$3:V$1699,MATCH(CHP_check_original_data!$I51,'PROTRA_capacity-Original_Data'!$F$3:$F$1699,0))=0,INDEX('PROTRA_capacity-Original_Data'!V$3:V$1699,MATCH(CHP_check_original_data!$H51,'PROTRA_capacity-Original_Data'!$F$3:$F$1699,0))=0),"",
INDEX('PROTRA_capacity-Original_Data'!V$3:V$1699,MATCH(CHP_check_original_data!$H51,'PROTRA_capacity-Original_Data'!$F$3:$F$1699,0))/INDEX('PROTRA_capacity-Original_Data'!V$3:V$1699,MATCH(CHP_check_original_data!$I51,'PROTRA_capacity-Original_Data'!$F$3:$F$1699,0))
)))</f>
        <v/>
      </c>
    </row>
    <row r="52" spans="1:25" x14ac:dyDescent="0.35">
      <c r="A52" t="s">
        <v>74</v>
      </c>
      <c r="B52" t="s">
        <v>41</v>
      </c>
      <c r="C52" t="str">
        <f t="shared" si="0"/>
        <v>LATAM_TO_heat</v>
      </c>
      <c r="D52" t="str">
        <f t="shared" si="1"/>
        <v>PROTRA_CHP_HP_I</v>
      </c>
      <c r="E52" t="s">
        <v>9</v>
      </c>
      <c r="F52" t="str">
        <f t="shared" si="2"/>
        <v>CHP</v>
      </c>
      <c r="G52" t="str">
        <f t="shared" si="3"/>
        <v>CCS</v>
      </c>
      <c r="H52" t="str">
        <f t="shared" si="4"/>
        <v>LATAMTO_heatPROTRA_CHP_solid_bio_CCS</v>
      </c>
      <c r="I52" t="str">
        <f t="shared" si="5"/>
        <v>LATAMTO_elecPROTRA_CHP_solid_bio_CCS</v>
      </c>
      <c r="J52" s="16" t="str">
        <f>IF(AND(INDEX('PROTRA_capacity-Original_Data'!G$3:G$1699,MATCH(CHP_check_original_data!$H52,'PROTRA_capacity-Original_Data'!$F$3:$F$1699,0))&lt;&gt;0,INDEX('PROTRA_capacity-Original_Data'!G$3:G$1699,MATCH(CHP_check_original_data!$I52,'PROTRA_capacity-Original_Data'!$F$3:$F$1699,0))=0),"elec 0, heat not",
IF(AND(INDEX('PROTRA_capacity-Original_Data'!G$3:G$1699,MATCH(CHP_check_original_data!$I52,'PROTRA_capacity-Original_Data'!$F$3:$F$1699,0))&lt;&gt;0,INDEX('PROTRA_capacity-Original_Data'!G$3:G$1699,MATCH(CHP_check_original_data!$H52,'PROTRA_capacity-Original_Data'!$F$3:$F$1699,0))=0),"heat 0, elec not",
IF(AND(INDEX('PROTRA_capacity-Original_Data'!G$3:G$1699,MATCH(CHP_check_original_data!$I52,'PROTRA_capacity-Original_Data'!$F$3:$F$1699,0))=0,INDEX('PROTRA_capacity-Original_Data'!G$3:G$1699,MATCH(CHP_check_original_data!$H52,'PROTRA_capacity-Original_Data'!$F$3:$F$1699,0))=0),"",
INDEX('PROTRA_capacity-Original_Data'!G$3:G$1699,MATCH(CHP_check_original_data!$H52,'PROTRA_capacity-Original_Data'!$F$3:$F$1699,0))/INDEX('PROTRA_capacity-Original_Data'!G$3:G$1699,MATCH(CHP_check_original_data!$I52,'PROTRA_capacity-Original_Data'!$F$3:$F$1699,0))
)))</f>
        <v/>
      </c>
      <c r="K52" s="16" t="str">
        <f>IF(AND(INDEX('PROTRA_capacity-Original_Data'!H$3:H$1699,MATCH(CHP_check_original_data!$H52,'PROTRA_capacity-Original_Data'!$F$3:$F$1699,0))&lt;&gt;0,INDEX('PROTRA_capacity-Original_Data'!H$3:H$1699,MATCH(CHP_check_original_data!$I52,'PROTRA_capacity-Original_Data'!$F$3:$F$1699,0))=0),"elec 0, heat not",
IF(AND(INDEX('PROTRA_capacity-Original_Data'!H$3:H$1699,MATCH(CHP_check_original_data!$I52,'PROTRA_capacity-Original_Data'!$F$3:$F$1699,0))&lt;&gt;0,INDEX('PROTRA_capacity-Original_Data'!H$3:H$1699,MATCH(CHP_check_original_data!$H52,'PROTRA_capacity-Original_Data'!$F$3:$F$1699,0))=0),"heat 0, elec not",
IF(AND(INDEX('PROTRA_capacity-Original_Data'!H$3:H$1699,MATCH(CHP_check_original_data!$I52,'PROTRA_capacity-Original_Data'!$F$3:$F$1699,0))=0,INDEX('PROTRA_capacity-Original_Data'!H$3:H$1699,MATCH(CHP_check_original_data!$H52,'PROTRA_capacity-Original_Data'!$F$3:$F$1699,0))=0),"",
INDEX('PROTRA_capacity-Original_Data'!H$3:H$1699,MATCH(CHP_check_original_data!$H52,'PROTRA_capacity-Original_Data'!$F$3:$F$1699,0))/INDEX('PROTRA_capacity-Original_Data'!H$3:H$1699,MATCH(CHP_check_original_data!$I52,'PROTRA_capacity-Original_Data'!$F$3:$F$1699,0))
)))</f>
        <v/>
      </c>
      <c r="L52" s="16" t="str">
        <f>IF(AND(INDEX('PROTRA_capacity-Original_Data'!I$3:I$1699,MATCH(CHP_check_original_data!$H52,'PROTRA_capacity-Original_Data'!$F$3:$F$1699,0))&lt;&gt;0,INDEX('PROTRA_capacity-Original_Data'!I$3:I$1699,MATCH(CHP_check_original_data!$I52,'PROTRA_capacity-Original_Data'!$F$3:$F$1699,0))=0),"elec 0, heat not",
IF(AND(INDEX('PROTRA_capacity-Original_Data'!I$3:I$1699,MATCH(CHP_check_original_data!$I52,'PROTRA_capacity-Original_Data'!$F$3:$F$1699,0))&lt;&gt;0,INDEX('PROTRA_capacity-Original_Data'!I$3:I$1699,MATCH(CHP_check_original_data!$H52,'PROTRA_capacity-Original_Data'!$F$3:$F$1699,0))=0),"heat 0, elec not",
IF(AND(INDEX('PROTRA_capacity-Original_Data'!I$3:I$1699,MATCH(CHP_check_original_data!$I52,'PROTRA_capacity-Original_Data'!$F$3:$F$1699,0))=0,INDEX('PROTRA_capacity-Original_Data'!I$3:I$1699,MATCH(CHP_check_original_data!$H52,'PROTRA_capacity-Original_Data'!$F$3:$F$1699,0))=0),"",
INDEX('PROTRA_capacity-Original_Data'!I$3:I$1699,MATCH(CHP_check_original_data!$H52,'PROTRA_capacity-Original_Data'!$F$3:$F$1699,0))/INDEX('PROTRA_capacity-Original_Data'!I$3:I$1699,MATCH(CHP_check_original_data!$I52,'PROTRA_capacity-Original_Data'!$F$3:$F$1699,0))
)))</f>
        <v/>
      </c>
      <c r="M52" s="16" t="str">
        <f>IF(AND(INDEX('PROTRA_capacity-Original_Data'!J$3:J$1699,MATCH(CHP_check_original_data!$H52,'PROTRA_capacity-Original_Data'!$F$3:$F$1699,0))&lt;&gt;0,INDEX('PROTRA_capacity-Original_Data'!J$3:J$1699,MATCH(CHP_check_original_data!$I52,'PROTRA_capacity-Original_Data'!$F$3:$F$1699,0))=0),"elec 0, heat not",
IF(AND(INDEX('PROTRA_capacity-Original_Data'!J$3:J$1699,MATCH(CHP_check_original_data!$I52,'PROTRA_capacity-Original_Data'!$F$3:$F$1699,0))&lt;&gt;0,INDEX('PROTRA_capacity-Original_Data'!J$3:J$1699,MATCH(CHP_check_original_data!$H52,'PROTRA_capacity-Original_Data'!$F$3:$F$1699,0))=0),"heat 0, elec not",
IF(AND(INDEX('PROTRA_capacity-Original_Data'!J$3:J$1699,MATCH(CHP_check_original_data!$I52,'PROTRA_capacity-Original_Data'!$F$3:$F$1699,0))=0,INDEX('PROTRA_capacity-Original_Data'!J$3:J$1699,MATCH(CHP_check_original_data!$H52,'PROTRA_capacity-Original_Data'!$F$3:$F$1699,0))=0),"",
INDEX('PROTRA_capacity-Original_Data'!J$3:J$1699,MATCH(CHP_check_original_data!$H52,'PROTRA_capacity-Original_Data'!$F$3:$F$1699,0))/INDEX('PROTRA_capacity-Original_Data'!J$3:J$1699,MATCH(CHP_check_original_data!$I52,'PROTRA_capacity-Original_Data'!$F$3:$F$1699,0))
)))</f>
        <v/>
      </c>
      <c r="N52" s="16" t="str">
        <f>IF(AND(INDEX('PROTRA_capacity-Original_Data'!K$3:K$1699,MATCH(CHP_check_original_data!$H52,'PROTRA_capacity-Original_Data'!$F$3:$F$1699,0))&lt;&gt;0,INDEX('PROTRA_capacity-Original_Data'!K$3:K$1699,MATCH(CHP_check_original_data!$I52,'PROTRA_capacity-Original_Data'!$F$3:$F$1699,0))=0),"elec 0, heat not",
IF(AND(INDEX('PROTRA_capacity-Original_Data'!K$3:K$1699,MATCH(CHP_check_original_data!$I52,'PROTRA_capacity-Original_Data'!$F$3:$F$1699,0))&lt;&gt;0,INDEX('PROTRA_capacity-Original_Data'!K$3:K$1699,MATCH(CHP_check_original_data!$H52,'PROTRA_capacity-Original_Data'!$F$3:$F$1699,0))=0),"heat 0, elec not",
IF(AND(INDEX('PROTRA_capacity-Original_Data'!K$3:K$1699,MATCH(CHP_check_original_data!$I52,'PROTRA_capacity-Original_Data'!$F$3:$F$1699,0))=0,INDEX('PROTRA_capacity-Original_Data'!K$3:K$1699,MATCH(CHP_check_original_data!$H52,'PROTRA_capacity-Original_Data'!$F$3:$F$1699,0))=0),"",
INDEX('PROTRA_capacity-Original_Data'!K$3:K$1699,MATCH(CHP_check_original_data!$H52,'PROTRA_capacity-Original_Data'!$F$3:$F$1699,0))/INDEX('PROTRA_capacity-Original_Data'!K$3:K$1699,MATCH(CHP_check_original_data!$I52,'PROTRA_capacity-Original_Data'!$F$3:$F$1699,0))
)))</f>
        <v/>
      </c>
      <c r="O52" s="16" t="str">
        <f>IF(AND(INDEX('PROTRA_capacity-Original_Data'!L$3:L$1699,MATCH(CHP_check_original_data!$H52,'PROTRA_capacity-Original_Data'!$F$3:$F$1699,0))&lt;&gt;0,INDEX('PROTRA_capacity-Original_Data'!L$3:L$1699,MATCH(CHP_check_original_data!$I52,'PROTRA_capacity-Original_Data'!$F$3:$F$1699,0))=0),"elec 0, heat not",
IF(AND(INDEX('PROTRA_capacity-Original_Data'!L$3:L$1699,MATCH(CHP_check_original_data!$I52,'PROTRA_capacity-Original_Data'!$F$3:$F$1699,0))&lt;&gt;0,INDEX('PROTRA_capacity-Original_Data'!L$3:L$1699,MATCH(CHP_check_original_data!$H52,'PROTRA_capacity-Original_Data'!$F$3:$F$1699,0))=0),"heat 0, elec not",
IF(AND(INDEX('PROTRA_capacity-Original_Data'!L$3:L$1699,MATCH(CHP_check_original_data!$I52,'PROTRA_capacity-Original_Data'!$F$3:$F$1699,0))=0,INDEX('PROTRA_capacity-Original_Data'!L$3:L$1699,MATCH(CHP_check_original_data!$H52,'PROTRA_capacity-Original_Data'!$F$3:$F$1699,0))=0),"",
INDEX('PROTRA_capacity-Original_Data'!L$3:L$1699,MATCH(CHP_check_original_data!$H52,'PROTRA_capacity-Original_Data'!$F$3:$F$1699,0))/INDEX('PROTRA_capacity-Original_Data'!L$3:L$1699,MATCH(CHP_check_original_data!$I52,'PROTRA_capacity-Original_Data'!$F$3:$F$1699,0))
)))</f>
        <v/>
      </c>
      <c r="P52" s="16" t="str">
        <f>IF(AND(INDEX('PROTRA_capacity-Original_Data'!M$3:M$1699,MATCH(CHP_check_original_data!$H52,'PROTRA_capacity-Original_Data'!$F$3:$F$1699,0))&lt;&gt;0,INDEX('PROTRA_capacity-Original_Data'!M$3:M$1699,MATCH(CHP_check_original_data!$I52,'PROTRA_capacity-Original_Data'!$F$3:$F$1699,0))=0),"elec 0, heat not",
IF(AND(INDEX('PROTRA_capacity-Original_Data'!M$3:M$1699,MATCH(CHP_check_original_data!$I52,'PROTRA_capacity-Original_Data'!$F$3:$F$1699,0))&lt;&gt;0,INDEX('PROTRA_capacity-Original_Data'!M$3:M$1699,MATCH(CHP_check_original_data!$H52,'PROTRA_capacity-Original_Data'!$F$3:$F$1699,0))=0),"heat 0, elec not",
IF(AND(INDEX('PROTRA_capacity-Original_Data'!M$3:M$1699,MATCH(CHP_check_original_data!$I52,'PROTRA_capacity-Original_Data'!$F$3:$F$1699,0))=0,INDEX('PROTRA_capacity-Original_Data'!M$3:M$1699,MATCH(CHP_check_original_data!$H52,'PROTRA_capacity-Original_Data'!$F$3:$F$1699,0))=0),"",
INDEX('PROTRA_capacity-Original_Data'!M$3:M$1699,MATCH(CHP_check_original_data!$H52,'PROTRA_capacity-Original_Data'!$F$3:$F$1699,0))/INDEX('PROTRA_capacity-Original_Data'!M$3:M$1699,MATCH(CHP_check_original_data!$I52,'PROTRA_capacity-Original_Data'!$F$3:$F$1699,0))
)))</f>
        <v/>
      </c>
      <c r="Q52" s="16" t="str">
        <f>IF(AND(INDEX('PROTRA_capacity-Original_Data'!N$3:N$1699,MATCH(CHP_check_original_data!$H52,'PROTRA_capacity-Original_Data'!$F$3:$F$1699,0))&lt;&gt;0,INDEX('PROTRA_capacity-Original_Data'!N$3:N$1699,MATCH(CHP_check_original_data!$I52,'PROTRA_capacity-Original_Data'!$F$3:$F$1699,0))=0),"elec 0, heat not",
IF(AND(INDEX('PROTRA_capacity-Original_Data'!N$3:N$1699,MATCH(CHP_check_original_data!$I52,'PROTRA_capacity-Original_Data'!$F$3:$F$1699,0))&lt;&gt;0,INDEX('PROTRA_capacity-Original_Data'!N$3:N$1699,MATCH(CHP_check_original_data!$H52,'PROTRA_capacity-Original_Data'!$F$3:$F$1699,0))=0),"heat 0, elec not",
IF(AND(INDEX('PROTRA_capacity-Original_Data'!N$3:N$1699,MATCH(CHP_check_original_data!$I52,'PROTRA_capacity-Original_Data'!$F$3:$F$1699,0))=0,INDEX('PROTRA_capacity-Original_Data'!N$3:N$1699,MATCH(CHP_check_original_data!$H52,'PROTRA_capacity-Original_Data'!$F$3:$F$1699,0))=0),"",
INDEX('PROTRA_capacity-Original_Data'!N$3:N$1699,MATCH(CHP_check_original_data!$H52,'PROTRA_capacity-Original_Data'!$F$3:$F$1699,0))/INDEX('PROTRA_capacity-Original_Data'!N$3:N$1699,MATCH(CHP_check_original_data!$I52,'PROTRA_capacity-Original_Data'!$F$3:$F$1699,0))
)))</f>
        <v/>
      </c>
      <c r="R52" s="16" t="str">
        <f>IF(AND(INDEX('PROTRA_capacity-Original_Data'!O$3:O$1699,MATCH(CHP_check_original_data!$H52,'PROTRA_capacity-Original_Data'!$F$3:$F$1699,0))&lt;&gt;0,INDEX('PROTRA_capacity-Original_Data'!O$3:O$1699,MATCH(CHP_check_original_data!$I52,'PROTRA_capacity-Original_Data'!$F$3:$F$1699,0))=0),"elec 0, heat not",
IF(AND(INDEX('PROTRA_capacity-Original_Data'!O$3:O$1699,MATCH(CHP_check_original_data!$I52,'PROTRA_capacity-Original_Data'!$F$3:$F$1699,0))&lt;&gt;0,INDEX('PROTRA_capacity-Original_Data'!O$3:O$1699,MATCH(CHP_check_original_data!$H52,'PROTRA_capacity-Original_Data'!$F$3:$F$1699,0))=0),"heat 0, elec not",
IF(AND(INDEX('PROTRA_capacity-Original_Data'!O$3:O$1699,MATCH(CHP_check_original_data!$I52,'PROTRA_capacity-Original_Data'!$F$3:$F$1699,0))=0,INDEX('PROTRA_capacity-Original_Data'!O$3:O$1699,MATCH(CHP_check_original_data!$H52,'PROTRA_capacity-Original_Data'!$F$3:$F$1699,0))=0),"",
INDEX('PROTRA_capacity-Original_Data'!O$3:O$1699,MATCH(CHP_check_original_data!$H52,'PROTRA_capacity-Original_Data'!$F$3:$F$1699,0))/INDEX('PROTRA_capacity-Original_Data'!O$3:O$1699,MATCH(CHP_check_original_data!$I52,'PROTRA_capacity-Original_Data'!$F$3:$F$1699,0))
)))</f>
        <v/>
      </c>
      <c r="S52" s="16" t="str">
        <f>IF(AND(INDEX('PROTRA_capacity-Original_Data'!P$3:P$1699,MATCH(CHP_check_original_data!$H52,'PROTRA_capacity-Original_Data'!$F$3:$F$1699,0))&lt;&gt;0,INDEX('PROTRA_capacity-Original_Data'!P$3:P$1699,MATCH(CHP_check_original_data!$I52,'PROTRA_capacity-Original_Data'!$F$3:$F$1699,0))=0),"elec 0, heat not",
IF(AND(INDEX('PROTRA_capacity-Original_Data'!P$3:P$1699,MATCH(CHP_check_original_data!$I52,'PROTRA_capacity-Original_Data'!$F$3:$F$1699,0))&lt;&gt;0,INDEX('PROTRA_capacity-Original_Data'!P$3:P$1699,MATCH(CHP_check_original_data!$H52,'PROTRA_capacity-Original_Data'!$F$3:$F$1699,0))=0),"heat 0, elec not",
IF(AND(INDEX('PROTRA_capacity-Original_Data'!P$3:P$1699,MATCH(CHP_check_original_data!$I52,'PROTRA_capacity-Original_Data'!$F$3:$F$1699,0))=0,INDEX('PROTRA_capacity-Original_Data'!P$3:P$1699,MATCH(CHP_check_original_data!$H52,'PROTRA_capacity-Original_Data'!$F$3:$F$1699,0))=0),"",
INDEX('PROTRA_capacity-Original_Data'!P$3:P$1699,MATCH(CHP_check_original_data!$H52,'PROTRA_capacity-Original_Data'!$F$3:$F$1699,0))/INDEX('PROTRA_capacity-Original_Data'!P$3:P$1699,MATCH(CHP_check_original_data!$I52,'PROTRA_capacity-Original_Data'!$F$3:$F$1699,0))
)))</f>
        <v/>
      </c>
      <c r="T52" s="16" t="str">
        <f>IF(AND(INDEX('PROTRA_capacity-Original_Data'!Q$3:Q$1699,MATCH(CHP_check_original_data!$H52,'PROTRA_capacity-Original_Data'!$F$3:$F$1699,0))&lt;&gt;0,INDEX('PROTRA_capacity-Original_Data'!Q$3:Q$1699,MATCH(CHP_check_original_data!$I52,'PROTRA_capacity-Original_Data'!$F$3:$F$1699,0))=0),"elec 0, heat not",
IF(AND(INDEX('PROTRA_capacity-Original_Data'!Q$3:Q$1699,MATCH(CHP_check_original_data!$I52,'PROTRA_capacity-Original_Data'!$F$3:$F$1699,0))&lt;&gt;0,INDEX('PROTRA_capacity-Original_Data'!Q$3:Q$1699,MATCH(CHP_check_original_data!$H52,'PROTRA_capacity-Original_Data'!$F$3:$F$1699,0))=0),"heat 0, elec not",
IF(AND(INDEX('PROTRA_capacity-Original_Data'!Q$3:Q$1699,MATCH(CHP_check_original_data!$I52,'PROTRA_capacity-Original_Data'!$F$3:$F$1699,0))=0,INDEX('PROTRA_capacity-Original_Data'!Q$3:Q$1699,MATCH(CHP_check_original_data!$H52,'PROTRA_capacity-Original_Data'!$F$3:$F$1699,0))=0),"",
INDEX('PROTRA_capacity-Original_Data'!Q$3:Q$1699,MATCH(CHP_check_original_data!$H52,'PROTRA_capacity-Original_Data'!$F$3:$F$1699,0))/INDEX('PROTRA_capacity-Original_Data'!Q$3:Q$1699,MATCH(CHP_check_original_data!$I52,'PROTRA_capacity-Original_Data'!$F$3:$F$1699,0))
)))</f>
        <v/>
      </c>
      <c r="U52" s="16" t="str">
        <f>IF(AND(INDEX('PROTRA_capacity-Original_Data'!R$3:R$1699,MATCH(CHP_check_original_data!$H52,'PROTRA_capacity-Original_Data'!$F$3:$F$1699,0))&lt;&gt;0,INDEX('PROTRA_capacity-Original_Data'!R$3:R$1699,MATCH(CHP_check_original_data!$I52,'PROTRA_capacity-Original_Data'!$F$3:$F$1699,0))=0),"elec 0, heat not",
IF(AND(INDEX('PROTRA_capacity-Original_Data'!R$3:R$1699,MATCH(CHP_check_original_data!$I52,'PROTRA_capacity-Original_Data'!$F$3:$F$1699,0))&lt;&gt;0,INDEX('PROTRA_capacity-Original_Data'!R$3:R$1699,MATCH(CHP_check_original_data!$H52,'PROTRA_capacity-Original_Data'!$F$3:$F$1699,0))=0),"heat 0, elec not",
IF(AND(INDEX('PROTRA_capacity-Original_Data'!R$3:R$1699,MATCH(CHP_check_original_data!$I52,'PROTRA_capacity-Original_Data'!$F$3:$F$1699,0))=0,INDEX('PROTRA_capacity-Original_Data'!R$3:R$1699,MATCH(CHP_check_original_data!$H52,'PROTRA_capacity-Original_Data'!$F$3:$F$1699,0))=0),"",
INDEX('PROTRA_capacity-Original_Data'!R$3:R$1699,MATCH(CHP_check_original_data!$H52,'PROTRA_capacity-Original_Data'!$F$3:$F$1699,0))/INDEX('PROTRA_capacity-Original_Data'!R$3:R$1699,MATCH(CHP_check_original_data!$I52,'PROTRA_capacity-Original_Data'!$F$3:$F$1699,0))
)))</f>
        <v/>
      </c>
      <c r="V52" s="16" t="str">
        <f>IF(AND(INDEX('PROTRA_capacity-Original_Data'!S$3:S$1699,MATCH(CHP_check_original_data!$H52,'PROTRA_capacity-Original_Data'!$F$3:$F$1699,0))&lt;&gt;0,INDEX('PROTRA_capacity-Original_Data'!S$3:S$1699,MATCH(CHP_check_original_data!$I52,'PROTRA_capacity-Original_Data'!$F$3:$F$1699,0))=0),"elec 0, heat not",
IF(AND(INDEX('PROTRA_capacity-Original_Data'!S$3:S$1699,MATCH(CHP_check_original_data!$I52,'PROTRA_capacity-Original_Data'!$F$3:$F$1699,0))&lt;&gt;0,INDEX('PROTRA_capacity-Original_Data'!S$3:S$1699,MATCH(CHP_check_original_data!$H52,'PROTRA_capacity-Original_Data'!$F$3:$F$1699,0))=0),"heat 0, elec not",
IF(AND(INDEX('PROTRA_capacity-Original_Data'!S$3:S$1699,MATCH(CHP_check_original_data!$I52,'PROTRA_capacity-Original_Data'!$F$3:$F$1699,0))=0,INDEX('PROTRA_capacity-Original_Data'!S$3:S$1699,MATCH(CHP_check_original_data!$H52,'PROTRA_capacity-Original_Data'!$F$3:$F$1699,0))=0),"",
INDEX('PROTRA_capacity-Original_Data'!S$3:S$1699,MATCH(CHP_check_original_data!$H52,'PROTRA_capacity-Original_Data'!$F$3:$F$1699,0))/INDEX('PROTRA_capacity-Original_Data'!S$3:S$1699,MATCH(CHP_check_original_data!$I52,'PROTRA_capacity-Original_Data'!$F$3:$F$1699,0))
)))</f>
        <v/>
      </c>
      <c r="W52" s="16" t="str">
        <f>IF(AND(INDEX('PROTRA_capacity-Original_Data'!T$3:T$1699,MATCH(CHP_check_original_data!$H52,'PROTRA_capacity-Original_Data'!$F$3:$F$1699,0))&lt;&gt;0,INDEX('PROTRA_capacity-Original_Data'!T$3:T$1699,MATCH(CHP_check_original_data!$I52,'PROTRA_capacity-Original_Data'!$F$3:$F$1699,0))=0),"elec 0, heat not",
IF(AND(INDEX('PROTRA_capacity-Original_Data'!T$3:T$1699,MATCH(CHP_check_original_data!$I52,'PROTRA_capacity-Original_Data'!$F$3:$F$1699,0))&lt;&gt;0,INDEX('PROTRA_capacity-Original_Data'!T$3:T$1699,MATCH(CHP_check_original_data!$H52,'PROTRA_capacity-Original_Data'!$F$3:$F$1699,0))=0),"heat 0, elec not",
IF(AND(INDEX('PROTRA_capacity-Original_Data'!T$3:T$1699,MATCH(CHP_check_original_data!$I52,'PROTRA_capacity-Original_Data'!$F$3:$F$1699,0))=0,INDEX('PROTRA_capacity-Original_Data'!T$3:T$1699,MATCH(CHP_check_original_data!$H52,'PROTRA_capacity-Original_Data'!$F$3:$F$1699,0))=0),"",
INDEX('PROTRA_capacity-Original_Data'!T$3:T$1699,MATCH(CHP_check_original_data!$H52,'PROTRA_capacity-Original_Data'!$F$3:$F$1699,0))/INDEX('PROTRA_capacity-Original_Data'!T$3:T$1699,MATCH(CHP_check_original_data!$I52,'PROTRA_capacity-Original_Data'!$F$3:$F$1699,0))
)))</f>
        <v/>
      </c>
      <c r="X52" s="16" t="str">
        <f>IF(AND(INDEX('PROTRA_capacity-Original_Data'!U$3:U$1699,MATCH(CHP_check_original_data!$H52,'PROTRA_capacity-Original_Data'!$F$3:$F$1699,0))&lt;&gt;0,INDEX('PROTRA_capacity-Original_Data'!U$3:U$1699,MATCH(CHP_check_original_data!$I52,'PROTRA_capacity-Original_Data'!$F$3:$F$1699,0))=0),"elec 0, heat not",
IF(AND(INDEX('PROTRA_capacity-Original_Data'!U$3:U$1699,MATCH(CHP_check_original_data!$I52,'PROTRA_capacity-Original_Data'!$F$3:$F$1699,0))&lt;&gt;0,INDEX('PROTRA_capacity-Original_Data'!U$3:U$1699,MATCH(CHP_check_original_data!$H52,'PROTRA_capacity-Original_Data'!$F$3:$F$1699,0))=0),"heat 0, elec not",
IF(AND(INDEX('PROTRA_capacity-Original_Data'!U$3:U$1699,MATCH(CHP_check_original_data!$I52,'PROTRA_capacity-Original_Data'!$F$3:$F$1699,0))=0,INDEX('PROTRA_capacity-Original_Data'!U$3:U$1699,MATCH(CHP_check_original_data!$H52,'PROTRA_capacity-Original_Data'!$F$3:$F$1699,0))=0),"",
INDEX('PROTRA_capacity-Original_Data'!U$3:U$1699,MATCH(CHP_check_original_data!$H52,'PROTRA_capacity-Original_Data'!$F$3:$F$1699,0))/INDEX('PROTRA_capacity-Original_Data'!U$3:U$1699,MATCH(CHP_check_original_data!$I52,'PROTRA_capacity-Original_Data'!$F$3:$F$1699,0))
)))</f>
        <v/>
      </c>
      <c r="Y52" s="16" t="str">
        <f>IF(AND(INDEX('PROTRA_capacity-Original_Data'!V$3:V$1699,MATCH(CHP_check_original_data!$H52,'PROTRA_capacity-Original_Data'!$F$3:$F$1699,0))&lt;&gt;0,INDEX('PROTRA_capacity-Original_Data'!V$3:V$1699,MATCH(CHP_check_original_data!$I52,'PROTRA_capacity-Original_Data'!$F$3:$F$1699,0))=0),"elec 0, heat not",
IF(AND(INDEX('PROTRA_capacity-Original_Data'!V$3:V$1699,MATCH(CHP_check_original_data!$I52,'PROTRA_capacity-Original_Data'!$F$3:$F$1699,0))&lt;&gt;0,INDEX('PROTRA_capacity-Original_Data'!V$3:V$1699,MATCH(CHP_check_original_data!$H52,'PROTRA_capacity-Original_Data'!$F$3:$F$1699,0))=0),"heat 0, elec not",
IF(AND(INDEX('PROTRA_capacity-Original_Data'!V$3:V$1699,MATCH(CHP_check_original_data!$I52,'PROTRA_capacity-Original_Data'!$F$3:$F$1699,0))=0,INDEX('PROTRA_capacity-Original_Data'!V$3:V$1699,MATCH(CHP_check_original_data!$H52,'PROTRA_capacity-Original_Data'!$F$3:$F$1699,0))=0),"",
INDEX('PROTRA_capacity-Original_Data'!V$3:V$1699,MATCH(CHP_check_original_data!$H52,'PROTRA_capacity-Original_Data'!$F$3:$F$1699,0))/INDEX('PROTRA_capacity-Original_Data'!V$3:V$1699,MATCH(CHP_check_original_data!$I52,'PROTRA_capacity-Original_Data'!$F$3:$F$1699,0))
)))</f>
        <v/>
      </c>
    </row>
    <row r="53" spans="1:25" x14ac:dyDescent="0.35">
      <c r="A53" t="s">
        <v>77</v>
      </c>
      <c r="B53" t="s">
        <v>41</v>
      </c>
      <c r="C53" t="str">
        <f t="shared" si="0"/>
        <v>LROW_TO_heat</v>
      </c>
      <c r="D53" t="str">
        <f t="shared" si="1"/>
        <v>PROTRA_CHP_HP_I</v>
      </c>
      <c r="E53" t="s">
        <v>0</v>
      </c>
      <c r="F53" t="str">
        <f t="shared" si="2"/>
        <v>CHP</v>
      </c>
      <c r="G53" t="str">
        <f t="shared" si="3"/>
        <v>els</v>
      </c>
      <c r="H53" t="str">
        <f t="shared" si="4"/>
        <v>LROWTO_heatPROTRA_CHP_gas_fuels</v>
      </c>
      <c r="I53" t="str">
        <f t="shared" si="5"/>
        <v>LROWTO_elecPROTRA_CHP_gas_fuels</v>
      </c>
      <c r="J53" s="16">
        <f>IF(AND(INDEX('PROTRA_capacity-Original_Data'!G$3:G$1699,MATCH(CHP_check_original_data!$H53,'PROTRA_capacity-Original_Data'!$F$3:$F$1699,0))&lt;&gt;0,INDEX('PROTRA_capacity-Original_Data'!G$3:G$1699,MATCH(CHP_check_original_data!$I53,'PROTRA_capacity-Original_Data'!$F$3:$F$1699,0))=0),"elec 0, heat not",
IF(AND(INDEX('PROTRA_capacity-Original_Data'!G$3:G$1699,MATCH(CHP_check_original_data!$I53,'PROTRA_capacity-Original_Data'!$F$3:$F$1699,0))&lt;&gt;0,INDEX('PROTRA_capacity-Original_Data'!G$3:G$1699,MATCH(CHP_check_original_data!$H53,'PROTRA_capacity-Original_Data'!$F$3:$F$1699,0))=0),"heat 0, elec not",
IF(AND(INDEX('PROTRA_capacity-Original_Data'!G$3:G$1699,MATCH(CHP_check_original_data!$I53,'PROTRA_capacity-Original_Data'!$F$3:$F$1699,0))=0,INDEX('PROTRA_capacity-Original_Data'!G$3:G$1699,MATCH(CHP_check_original_data!$H53,'PROTRA_capacity-Original_Data'!$F$3:$F$1699,0))=0),"",
INDEX('PROTRA_capacity-Original_Data'!G$3:G$1699,MATCH(CHP_check_original_data!$H53,'PROTRA_capacity-Original_Data'!$F$3:$F$1699,0))/INDEX('PROTRA_capacity-Original_Data'!G$3:G$1699,MATCH(CHP_check_original_data!$I53,'PROTRA_capacity-Original_Data'!$F$3:$F$1699,0))
)))</f>
        <v>0.83147774414348441</v>
      </c>
      <c r="K53" s="16">
        <f>IF(AND(INDEX('PROTRA_capacity-Original_Data'!H$3:H$1699,MATCH(CHP_check_original_data!$H53,'PROTRA_capacity-Original_Data'!$F$3:$F$1699,0))&lt;&gt;0,INDEX('PROTRA_capacity-Original_Data'!H$3:H$1699,MATCH(CHP_check_original_data!$I53,'PROTRA_capacity-Original_Data'!$F$3:$F$1699,0))=0),"elec 0, heat not",
IF(AND(INDEX('PROTRA_capacity-Original_Data'!H$3:H$1699,MATCH(CHP_check_original_data!$I53,'PROTRA_capacity-Original_Data'!$F$3:$F$1699,0))&lt;&gt;0,INDEX('PROTRA_capacity-Original_Data'!H$3:H$1699,MATCH(CHP_check_original_data!$H53,'PROTRA_capacity-Original_Data'!$F$3:$F$1699,0))=0),"heat 0, elec not",
IF(AND(INDEX('PROTRA_capacity-Original_Data'!H$3:H$1699,MATCH(CHP_check_original_data!$I53,'PROTRA_capacity-Original_Data'!$F$3:$F$1699,0))=0,INDEX('PROTRA_capacity-Original_Data'!H$3:H$1699,MATCH(CHP_check_original_data!$H53,'PROTRA_capacity-Original_Data'!$F$3:$F$1699,0))=0),"",
INDEX('PROTRA_capacity-Original_Data'!H$3:H$1699,MATCH(CHP_check_original_data!$H53,'PROTRA_capacity-Original_Data'!$F$3:$F$1699,0))/INDEX('PROTRA_capacity-Original_Data'!H$3:H$1699,MATCH(CHP_check_original_data!$I53,'PROTRA_capacity-Original_Data'!$F$3:$F$1699,0))
)))</f>
        <v>0.76739081543723986</v>
      </c>
      <c r="L53" s="16">
        <f>IF(AND(INDEX('PROTRA_capacity-Original_Data'!I$3:I$1699,MATCH(CHP_check_original_data!$H53,'PROTRA_capacity-Original_Data'!$F$3:$F$1699,0))&lt;&gt;0,INDEX('PROTRA_capacity-Original_Data'!I$3:I$1699,MATCH(CHP_check_original_data!$I53,'PROTRA_capacity-Original_Data'!$F$3:$F$1699,0))=0),"elec 0, heat not",
IF(AND(INDEX('PROTRA_capacity-Original_Data'!I$3:I$1699,MATCH(CHP_check_original_data!$I53,'PROTRA_capacity-Original_Data'!$F$3:$F$1699,0))&lt;&gt;0,INDEX('PROTRA_capacity-Original_Data'!I$3:I$1699,MATCH(CHP_check_original_data!$H53,'PROTRA_capacity-Original_Data'!$F$3:$F$1699,0))=0),"heat 0, elec not",
IF(AND(INDEX('PROTRA_capacity-Original_Data'!I$3:I$1699,MATCH(CHP_check_original_data!$I53,'PROTRA_capacity-Original_Data'!$F$3:$F$1699,0))=0,INDEX('PROTRA_capacity-Original_Data'!I$3:I$1699,MATCH(CHP_check_original_data!$H53,'PROTRA_capacity-Original_Data'!$F$3:$F$1699,0))=0),"",
INDEX('PROTRA_capacity-Original_Data'!I$3:I$1699,MATCH(CHP_check_original_data!$H53,'PROTRA_capacity-Original_Data'!$F$3:$F$1699,0))/INDEX('PROTRA_capacity-Original_Data'!I$3:I$1699,MATCH(CHP_check_original_data!$I53,'PROTRA_capacity-Original_Data'!$F$3:$F$1699,0))
)))</f>
        <v>7.2522772956679624E-2</v>
      </c>
      <c r="M53" s="16">
        <f>IF(AND(INDEX('PROTRA_capacity-Original_Data'!J$3:J$1699,MATCH(CHP_check_original_data!$H53,'PROTRA_capacity-Original_Data'!$F$3:$F$1699,0))&lt;&gt;0,INDEX('PROTRA_capacity-Original_Data'!J$3:J$1699,MATCH(CHP_check_original_data!$I53,'PROTRA_capacity-Original_Data'!$F$3:$F$1699,0))=0),"elec 0, heat not",
IF(AND(INDEX('PROTRA_capacity-Original_Data'!J$3:J$1699,MATCH(CHP_check_original_data!$I53,'PROTRA_capacity-Original_Data'!$F$3:$F$1699,0))&lt;&gt;0,INDEX('PROTRA_capacity-Original_Data'!J$3:J$1699,MATCH(CHP_check_original_data!$H53,'PROTRA_capacity-Original_Data'!$F$3:$F$1699,0))=0),"heat 0, elec not",
IF(AND(INDEX('PROTRA_capacity-Original_Data'!J$3:J$1699,MATCH(CHP_check_original_data!$I53,'PROTRA_capacity-Original_Data'!$F$3:$F$1699,0))=0,INDEX('PROTRA_capacity-Original_Data'!J$3:J$1699,MATCH(CHP_check_original_data!$H53,'PROTRA_capacity-Original_Data'!$F$3:$F$1699,0))=0),"",
INDEX('PROTRA_capacity-Original_Data'!J$3:J$1699,MATCH(CHP_check_original_data!$H53,'PROTRA_capacity-Original_Data'!$F$3:$F$1699,0))/INDEX('PROTRA_capacity-Original_Data'!J$3:J$1699,MATCH(CHP_check_original_data!$I53,'PROTRA_capacity-Original_Data'!$F$3:$F$1699,0))
)))</f>
        <v>6.681426314571097E-2</v>
      </c>
      <c r="N53" s="16">
        <f>IF(AND(INDEX('PROTRA_capacity-Original_Data'!K$3:K$1699,MATCH(CHP_check_original_data!$H53,'PROTRA_capacity-Original_Data'!$F$3:$F$1699,0))&lt;&gt;0,INDEX('PROTRA_capacity-Original_Data'!K$3:K$1699,MATCH(CHP_check_original_data!$I53,'PROTRA_capacity-Original_Data'!$F$3:$F$1699,0))=0),"elec 0, heat not",
IF(AND(INDEX('PROTRA_capacity-Original_Data'!K$3:K$1699,MATCH(CHP_check_original_data!$I53,'PROTRA_capacity-Original_Data'!$F$3:$F$1699,0))&lt;&gt;0,INDEX('PROTRA_capacity-Original_Data'!K$3:K$1699,MATCH(CHP_check_original_data!$H53,'PROTRA_capacity-Original_Data'!$F$3:$F$1699,0))=0),"heat 0, elec not",
IF(AND(INDEX('PROTRA_capacity-Original_Data'!K$3:K$1699,MATCH(CHP_check_original_data!$I53,'PROTRA_capacity-Original_Data'!$F$3:$F$1699,0))=0,INDEX('PROTRA_capacity-Original_Data'!K$3:K$1699,MATCH(CHP_check_original_data!$H53,'PROTRA_capacity-Original_Data'!$F$3:$F$1699,0))=0),"",
INDEX('PROTRA_capacity-Original_Data'!K$3:K$1699,MATCH(CHP_check_original_data!$H53,'PROTRA_capacity-Original_Data'!$F$3:$F$1699,0))/INDEX('PROTRA_capacity-Original_Data'!K$3:K$1699,MATCH(CHP_check_original_data!$I53,'PROTRA_capacity-Original_Data'!$F$3:$F$1699,0))
)))</f>
        <v>5.6730962921274636E-2</v>
      </c>
      <c r="O53" s="16">
        <f>IF(AND(INDEX('PROTRA_capacity-Original_Data'!L$3:L$1699,MATCH(CHP_check_original_data!$H53,'PROTRA_capacity-Original_Data'!$F$3:$F$1699,0))&lt;&gt;0,INDEX('PROTRA_capacity-Original_Data'!L$3:L$1699,MATCH(CHP_check_original_data!$I53,'PROTRA_capacity-Original_Data'!$F$3:$F$1699,0))=0),"elec 0, heat not",
IF(AND(INDEX('PROTRA_capacity-Original_Data'!L$3:L$1699,MATCH(CHP_check_original_data!$I53,'PROTRA_capacity-Original_Data'!$F$3:$F$1699,0))&lt;&gt;0,INDEX('PROTRA_capacity-Original_Data'!L$3:L$1699,MATCH(CHP_check_original_data!$H53,'PROTRA_capacity-Original_Data'!$F$3:$F$1699,0))=0),"heat 0, elec not",
IF(AND(INDEX('PROTRA_capacity-Original_Data'!L$3:L$1699,MATCH(CHP_check_original_data!$I53,'PROTRA_capacity-Original_Data'!$F$3:$F$1699,0))=0,INDEX('PROTRA_capacity-Original_Data'!L$3:L$1699,MATCH(CHP_check_original_data!$H53,'PROTRA_capacity-Original_Data'!$F$3:$F$1699,0))=0),"",
INDEX('PROTRA_capacity-Original_Data'!L$3:L$1699,MATCH(CHP_check_original_data!$H53,'PROTRA_capacity-Original_Data'!$F$3:$F$1699,0))/INDEX('PROTRA_capacity-Original_Data'!L$3:L$1699,MATCH(CHP_check_original_data!$I53,'PROTRA_capacity-Original_Data'!$F$3:$F$1699,0))
)))</f>
        <v>5.8270945245387139E-2</v>
      </c>
      <c r="P53" s="16">
        <f>IF(AND(INDEX('PROTRA_capacity-Original_Data'!M$3:M$1699,MATCH(CHP_check_original_data!$H53,'PROTRA_capacity-Original_Data'!$F$3:$F$1699,0))&lt;&gt;0,INDEX('PROTRA_capacity-Original_Data'!M$3:M$1699,MATCH(CHP_check_original_data!$I53,'PROTRA_capacity-Original_Data'!$F$3:$F$1699,0))=0),"elec 0, heat not",
IF(AND(INDEX('PROTRA_capacity-Original_Data'!M$3:M$1699,MATCH(CHP_check_original_data!$I53,'PROTRA_capacity-Original_Data'!$F$3:$F$1699,0))&lt;&gt;0,INDEX('PROTRA_capacity-Original_Data'!M$3:M$1699,MATCH(CHP_check_original_data!$H53,'PROTRA_capacity-Original_Data'!$F$3:$F$1699,0))=0),"heat 0, elec not",
IF(AND(INDEX('PROTRA_capacity-Original_Data'!M$3:M$1699,MATCH(CHP_check_original_data!$I53,'PROTRA_capacity-Original_Data'!$F$3:$F$1699,0))=0,INDEX('PROTRA_capacity-Original_Data'!M$3:M$1699,MATCH(CHP_check_original_data!$H53,'PROTRA_capacity-Original_Data'!$F$3:$F$1699,0))=0),"",
INDEX('PROTRA_capacity-Original_Data'!M$3:M$1699,MATCH(CHP_check_original_data!$H53,'PROTRA_capacity-Original_Data'!$F$3:$F$1699,0))/INDEX('PROTRA_capacity-Original_Data'!M$3:M$1699,MATCH(CHP_check_original_data!$I53,'PROTRA_capacity-Original_Data'!$F$3:$F$1699,0))
)))</f>
        <v>5.0868288501749528E-2</v>
      </c>
      <c r="Q53" s="16">
        <f>IF(AND(INDEX('PROTRA_capacity-Original_Data'!N$3:N$1699,MATCH(CHP_check_original_data!$H53,'PROTRA_capacity-Original_Data'!$F$3:$F$1699,0))&lt;&gt;0,INDEX('PROTRA_capacity-Original_Data'!N$3:N$1699,MATCH(CHP_check_original_data!$I53,'PROTRA_capacity-Original_Data'!$F$3:$F$1699,0))=0),"elec 0, heat not",
IF(AND(INDEX('PROTRA_capacity-Original_Data'!N$3:N$1699,MATCH(CHP_check_original_data!$I53,'PROTRA_capacity-Original_Data'!$F$3:$F$1699,0))&lt;&gt;0,INDEX('PROTRA_capacity-Original_Data'!N$3:N$1699,MATCH(CHP_check_original_data!$H53,'PROTRA_capacity-Original_Data'!$F$3:$F$1699,0))=0),"heat 0, elec not",
IF(AND(INDEX('PROTRA_capacity-Original_Data'!N$3:N$1699,MATCH(CHP_check_original_data!$I53,'PROTRA_capacity-Original_Data'!$F$3:$F$1699,0))=0,INDEX('PROTRA_capacity-Original_Data'!N$3:N$1699,MATCH(CHP_check_original_data!$H53,'PROTRA_capacity-Original_Data'!$F$3:$F$1699,0))=0),"",
INDEX('PROTRA_capacity-Original_Data'!N$3:N$1699,MATCH(CHP_check_original_data!$H53,'PROTRA_capacity-Original_Data'!$F$3:$F$1699,0))/INDEX('PROTRA_capacity-Original_Data'!N$3:N$1699,MATCH(CHP_check_original_data!$I53,'PROTRA_capacity-Original_Data'!$F$3:$F$1699,0))
)))</f>
        <v>4.677684747688024E-2</v>
      </c>
      <c r="R53" s="16">
        <f>IF(AND(INDEX('PROTRA_capacity-Original_Data'!O$3:O$1699,MATCH(CHP_check_original_data!$H53,'PROTRA_capacity-Original_Data'!$F$3:$F$1699,0))&lt;&gt;0,INDEX('PROTRA_capacity-Original_Data'!O$3:O$1699,MATCH(CHP_check_original_data!$I53,'PROTRA_capacity-Original_Data'!$F$3:$F$1699,0))=0),"elec 0, heat not",
IF(AND(INDEX('PROTRA_capacity-Original_Data'!O$3:O$1699,MATCH(CHP_check_original_data!$I53,'PROTRA_capacity-Original_Data'!$F$3:$F$1699,0))&lt;&gt;0,INDEX('PROTRA_capacity-Original_Data'!O$3:O$1699,MATCH(CHP_check_original_data!$H53,'PROTRA_capacity-Original_Data'!$F$3:$F$1699,0))=0),"heat 0, elec not",
IF(AND(INDEX('PROTRA_capacity-Original_Data'!O$3:O$1699,MATCH(CHP_check_original_data!$I53,'PROTRA_capacity-Original_Data'!$F$3:$F$1699,0))=0,INDEX('PROTRA_capacity-Original_Data'!O$3:O$1699,MATCH(CHP_check_original_data!$H53,'PROTRA_capacity-Original_Data'!$F$3:$F$1699,0))=0),"",
INDEX('PROTRA_capacity-Original_Data'!O$3:O$1699,MATCH(CHP_check_original_data!$H53,'PROTRA_capacity-Original_Data'!$F$3:$F$1699,0))/INDEX('PROTRA_capacity-Original_Data'!O$3:O$1699,MATCH(CHP_check_original_data!$I53,'PROTRA_capacity-Original_Data'!$F$3:$F$1699,0))
)))</f>
        <v>0.45425185663061324</v>
      </c>
      <c r="S53" s="16">
        <f>IF(AND(INDEX('PROTRA_capacity-Original_Data'!P$3:P$1699,MATCH(CHP_check_original_data!$H53,'PROTRA_capacity-Original_Data'!$F$3:$F$1699,0))&lt;&gt;0,INDEX('PROTRA_capacity-Original_Data'!P$3:P$1699,MATCH(CHP_check_original_data!$I53,'PROTRA_capacity-Original_Data'!$F$3:$F$1699,0))=0),"elec 0, heat not",
IF(AND(INDEX('PROTRA_capacity-Original_Data'!P$3:P$1699,MATCH(CHP_check_original_data!$I53,'PROTRA_capacity-Original_Data'!$F$3:$F$1699,0))&lt;&gt;0,INDEX('PROTRA_capacity-Original_Data'!P$3:P$1699,MATCH(CHP_check_original_data!$H53,'PROTRA_capacity-Original_Data'!$F$3:$F$1699,0))=0),"heat 0, elec not",
IF(AND(INDEX('PROTRA_capacity-Original_Data'!P$3:P$1699,MATCH(CHP_check_original_data!$I53,'PROTRA_capacity-Original_Data'!$F$3:$F$1699,0))=0,INDEX('PROTRA_capacity-Original_Data'!P$3:P$1699,MATCH(CHP_check_original_data!$H53,'PROTRA_capacity-Original_Data'!$F$3:$F$1699,0))=0),"",
INDEX('PROTRA_capacity-Original_Data'!P$3:P$1699,MATCH(CHP_check_original_data!$H53,'PROTRA_capacity-Original_Data'!$F$3:$F$1699,0))/INDEX('PROTRA_capacity-Original_Data'!P$3:P$1699,MATCH(CHP_check_original_data!$I53,'PROTRA_capacity-Original_Data'!$F$3:$F$1699,0))
)))</f>
        <v>0.41471889368663739</v>
      </c>
      <c r="T53" s="16">
        <f>IF(AND(INDEX('PROTRA_capacity-Original_Data'!Q$3:Q$1699,MATCH(CHP_check_original_data!$H53,'PROTRA_capacity-Original_Data'!$F$3:$F$1699,0))&lt;&gt;0,INDEX('PROTRA_capacity-Original_Data'!Q$3:Q$1699,MATCH(CHP_check_original_data!$I53,'PROTRA_capacity-Original_Data'!$F$3:$F$1699,0))=0),"elec 0, heat not",
IF(AND(INDEX('PROTRA_capacity-Original_Data'!Q$3:Q$1699,MATCH(CHP_check_original_data!$I53,'PROTRA_capacity-Original_Data'!$F$3:$F$1699,0))&lt;&gt;0,INDEX('PROTRA_capacity-Original_Data'!Q$3:Q$1699,MATCH(CHP_check_original_data!$H53,'PROTRA_capacity-Original_Data'!$F$3:$F$1699,0))=0),"heat 0, elec not",
IF(AND(INDEX('PROTRA_capacity-Original_Data'!Q$3:Q$1699,MATCH(CHP_check_original_data!$I53,'PROTRA_capacity-Original_Data'!$F$3:$F$1699,0))=0,INDEX('PROTRA_capacity-Original_Data'!Q$3:Q$1699,MATCH(CHP_check_original_data!$H53,'PROTRA_capacity-Original_Data'!$F$3:$F$1699,0))=0),"",
INDEX('PROTRA_capacity-Original_Data'!Q$3:Q$1699,MATCH(CHP_check_original_data!$H53,'PROTRA_capacity-Original_Data'!$F$3:$F$1699,0))/INDEX('PROTRA_capacity-Original_Data'!Q$3:Q$1699,MATCH(CHP_check_original_data!$I53,'PROTRA_capacity-Original_Data'!$F$3:$F$1699,0))
)))</f>
        <v>0.35485857927637743</v>
      </c>
      <c r="U53" s="16">
        <f>IF(AND(INDEX('PROTRA_capacity-Original_Data'!R$3:R$1699,MATCH(CHP_check_original_data!$H53,'PROTRA_capacity-Original_Data'!$F$3:$F$1699,0))&lt;&gt;0,INDEX('PROTRA_capacity-Original_Data'!R$3:R$1699,MATCH(CHP_check_original_data!$I53,'PROTRA_capacity-Original_Data'!$F$3:$F$1699,0))=0),"elec 0, heat not",
IF(AND(INDEX('PROTRA_capacity-Original_Data'!R$3:R$1699,MATCH(CHP_check_original_data!$I53,'PROTRA_capacity-Original_Data'!$F$3:$F$1699,0))&lt;&gt;0,INDEX('PROTRA_capacity-Original_Data'!R$3:R$1699,MATCH(CHP_check_original_data!$H53,'PROTRA_capacity-Original_Data'!$F$3:$F$1699,0))=0),"heat 0, elec not",
IF(AND(INDEX('PROTRA_capacity-Original_Data'!R$3:R$1699,MATCH(CHP_check_original_data!$I53,'PROTRA_capacity-Original_Data'!$F$3:$F$1699,0))=0,INDEX('PROTRA_capacity-Original_Data'!R$3:R$1699,MATCH(CHP_check_original_data!$H53,'PROTRA_capacity-Original_Data'!$F$3:$F$1699,0))=0),"",
INDEX('PROTRA_capacity-Original_Data'!R$3:R$1699,MATCH(CHP_check_original_data!$H53,'PROTRA_capacity-Original_Data'!$F$3:$F$1699,0))/INDEX('PROTRA_capacity-Original_Data'!R$3:R$1699,MATCH(CHP_check_original_data!$I53,'PROTRA_capacity-Original_Data'!$F$3:$F$1699,0))
)))</f>
        <v>0.32206314505918227</v>
      </c>
      <c r="V53" s="16">
        <f>IF(AND(INDEX('PROTRA_capacity-Original_Data'!S$3:S$1699,MATCH(CHP_check_original_data!$H53,'PROTRA_capacity-Original_Data'!$F$3:$F$1699,0))&lt;&gt;0,INDEX('PROTRA_capacity-Original_Data'!S$3:S$1699,MATCH(CHP_check_original_data!$I53,'PROTRA_capacity-Original_Data'!$F$3:$F$1699,0))=0),"elec 0, heat not",
IF(AND(INDEX('PROTRA_capacity-Original_Data'!S$3:S$1699,MATCH(CHP_check_original_data!$I53,'PROTRA_capacity-Original_Data'!$F$3:$F$1699,0))&lt;&gt;0,INDEX('PROTRA_capacity-Original_Data'!S$3:S$1699,MATCH(CHP_check_original_data!$H53,'PROTRA_capacity-Original_Data'!$F$3:$F$1699,0))=0),"heat 0, elec not",
IF(AND(INDEX('PROTRA_capacity-Original_Data'!S$3:S$1699,MATCH(CHP_check_original_data!$I53,'PROTRA_capacity-Original_Data'!$F$3:$F$1699,0))=0,INDEX('PROTRA_capacity-Original_Data'!S$3:S$1699,MATCH(CHP_check_original_data!$H53,'PROTRA_capacity-Original_Data'!$F$3:$F$1699,0))=0),"",
INDEX('PROTRA_capacity-Original_Data'!S$3:S$1699,MATCH(CHP_check_original_data!$H53,'PROTRA_capacity-Original_Data'!$F$3:$F$1699,0))/INDEX('PROTRA_capacity-Original_Data'!S$3:S$1699,MATCH(CHP_check_original_data!$I53,'PROTRA_capacity-Original_Data'!$F$3:$F$1699,0))
)))</f>
        <v>0.31957532984247711</v>
      </c>
      <c r="W53" s="16">
        <f>IF(AND(INDEX('PROTRA_capacity-Original_Data'!T$3:T$1699,MATCH(CHP_check_original_data!$H53,'PROTRA_capacity-Original_Data'!$F$3:$F$1699,0))&lt;&gt;0,INDEX('PROTRA_capacity-Original_Data'!T$3:T$1699,MATCH(CHP_check_original_data!$I53,'PROTRA_capacity-Original_Data'!$F$3:$F$1699,0))=0),"elec 0, heat not",
IF(AND(INDEX('PROTRA_capacity-Original_Data'!T$3:T$1699,MATCH(CHP_check_original_data!$I53,'PROTRA_capacity-Original_Data'!$F$3:$F$1699,0))&lt;&gt;0,INDEX('PROTRA_capacity-Original_Data'!T$3:T$1699,MATCH(CHP_check_original_data!$H53,'PROTRA_capacity-Original_Data'!$F$3:$F$1699,0))=0),"heat 0, elec not",
IF(AND(INDEX('PROTRA_capacity-Original_Data'!T$3:T$1699,MATCH(CHP_check_original_data!$I53,'PROTRA_capacity-Original_Data'!$F$3:$F$1699,0))=0,INDEX('PROTRA_capacity-Original_Data'!T$3:T$1699,MATCH(CHP_check_original_data!$H53,'PROTRA_capacity-Original_Data'!$F$3:$F$1699,0))=0),"",
INDEX('PROTRA_capacity-Original_Data'!T$3:T$1699,MATCH(CHP_check_original_data!$H53,'PROTRA_capacity-Original_Data'!$F$3:$F$1699,0))/INDEX('PROTRA_capacity-Original_Data'!T$3:T$1699,MATCH(CHP_check_original_data!$I53,'PROTRA_capacity-Original_Data'!$F$3:$F$1699,0))
)))</f>
        <v>0.35594420654328673</v>
      </c>
      <c r="X53" s="16">
        <f>IF(AND(INDEX('PROTRA_capacity-Original_Data'!U$3:U$1699,MATCH(CHP_check_original_data!$H53,'PROTRA_capacity-Original_Data'!$F$3:$F$1699,0))&lt;&gt;0,INDEX('PROTRA_capacity-Original_Data'!U$3:U$1699,MATCH(CHP_check_original_data!$I53,'PROTRA_capacity-Original_Data'!$F$3:$F$1699,0))=0),"elec 0, heat not",
IF(AND(INDEX('PROTRA_capacity-Original_Data'!U$3:U$1699,MATCH(CHP_check_original_data!$I53,'PROTRA_capacity-Original_Data'!$F$3:$F$1699,0))&lt;&gt;0,INDEX('PROTRA_capacity-Original_Data'!U$3:U$1699,MATCH(CHP_check_original_data!$H53,'PROTRA_capacity-Original_Data'!$F$3:$F$1699,0))=0),"heat 0, elec not",
IF(AND(INDEX('PROTRA_capacity-Original_Data'!U$3:U$1699,MATCH(CHP_check_original_data!$I53,'PROTRA_capacity-Original_Data'!$F$3:$F$1699,0))=0,INDEX('PROTRA_capacity-Original_Data'!U$3:U$1699,MATCH(CHP_check_original_data!$H53,'PROTRA_capacity-Original_Data'!$F$3:$F$1699,0))=0),"",
INDEX('PROTRA_capacity-Original_Data'!U$3:U$1699,MATCH(CHP_check_original_data!$H53,'PROTRA_capacity-Original_Data'!$F$3:$F$1699,0))/INDEX('PROTRA_capacity-Original_Data'!U$3:U$1699,MATCH(CHP_check_original_data!$I53,'PROTRA_capacity-Original_Data'!$F$3:$F$1699,0))
)))</f>
        <v>0.31321292274961438</v>
      </c>
      <c r="Y53" s="16">
        <f>IF(AND(INDEX('PROTRA_capacity-Original_Data'!V$3:V$1699,MATCH(CHP_check_original_data!$H53,'PROTRA_capacity-Original_Data'!$F$3:$F$1699,0))&lt;&gt;0,INDEX('PROTRA_capacity-Original_Data'!V$3:V$1699,MATCH(CHP_check_original_data!$I53,'PROTRA_capacity-Original_Data'!$F$3:$F$1699,0))=0),"elec 0, heat not",
IF(AND(INDEX('PROTRA_capacity-Original_Data'!V$3:V$1699,MATCH(CHP_check_original_data!$I53,'PROTRA_capacity-Original_Data'!$F$3:$F$1699,0))&lt;&gt;0,INDEX('PROTRA_capacity-Original_Data'!V$3:V$1699,MATCH(CHP_check_original_data!$H53,'PROTRA_capacity-Original_Data'!$F$3:$F$1699,0))=0),"heat 0, elec not",
IF(AND(INDEX('PROTRA_capacity-Original_Data'!V$3:V$1699,MATCH(CHP_check_original_data!$I53,'PROTRA_capacity-Original_Data'!$F$3:$F$1699,0))=0,INDEX('PROTRA_capacity-Original_Data'!V$3:V$1699,MATCH(CHP_check_original_data!$H53,'PROTRA_capacity-Original_Data'!$F$3:$F$1699,0))=0),"",
INDEX('PROTRA_capacity-Original_Data'!V$3:V$1699,MATCH(CHP_check_original_data!$H53,'PROTRA_capacity-Original_Data'!$F$3:$F$1699,0))/INDEX('PROTRA_capacity-Original_Data'!V$3:V$1699,MATCH(CHP_check_original_data!$I53,'PROTRA_capacity-Original_Data'!$F$3:$F$1699,0))
)))</f>
        <v>0.30953112879890787</v>
      </c>
    </row>
    <row r="54" spans="1:25" x14ac:dyDescent="0.35">
      <c r="A54" t="s">
        <v>77</v>
      </c>
      <c r="B54" t="s">
        <v>41</v>
      </c>
      <c r="C54" t="str">
        <f t="shared" si="0"/>
        <v>LROW_TO_heat</v>
      </c>
      <c r="D54" t="str">
        <f t="shared" si="1"/>
        <v>PROTRA_CHP_HP_I</v>
      </c>
      <c r="E54" t="s">
        <v>1</v>
      </c>
      <c r="F54" t="str">
        <f t="shared" si="2"/>
        <v>CHP</v>
      </c>
      <c r="G54" t="str">
        <f t="shared" si="3"/>
        <v>CCS</v>
      </c>
      <c r="H54" t="str">
        <f t="shared" si="4"/>
        <v>LROWTO_heatPROTRA_CHP_gas_fuels_CCS</v>
      </c>
      <c r="I54" t="str">
        <f t="shared" si="5"/>
        <v>LROWTO_elecPROTRA_CHP_gas_fuels_CCS</v>
      </c>
      <c r="J54" s="16" t="str">
        <f>IF(AND(INDEX('PROTRA_capacity-Original_Data'!G$3:G$1699,MATCH(CHP_check_original_data!$H54,'PROTRA_capacity-Original_Data'!$F$3:$F$1699,0))&lt;&gt;0,INDEX('PROTRA_capacity-Original_Data'!G$3:G$1699,MATCH(CHP_check_original_data!$I54,'PROTRA_capacity-Original_Data'!$F$3:$F$1699,0))=0),"elec 0, heat not",
IF(AND(INDEX('PROTRA_capacity-Original_Data'!G$3:G$1699,MATCH(CHP_check_original_data!$I54,'PROTRA_capacity-Original_Data'!$F$3:$F$1699,0))&lt;&gt;0,INDEX('PROTRA_capacity-Original_Data'!G$3:G$1699,MATCH(CHP_check_original_data!$H54,'PROTRA_capacity-Original_Data'!$F$3:$F$1699,0))=0),"heat 0, elec not",
IF(AND(INDEX('PROTRA_capacity-Original_Data'!G$3:G$1699,MATCH(CHP_check_original_data!$I54,'PROTRA_capacity-Original_Data'!$F$3:$F$1699,0))=0,INDEX('PROTRA_capacity-Original_Data'!G$3:G$1699,MATCH(CHP_check_original_data!$H54,'PROTRA_capacity-Original_Data'!$F$3:$F$1699,0))=0),"",
INDEX('PROTRA_capacity-Original_Data'!G$3:G$1699,MATCH(CHP_check_original_data!$H54,'PROTRA_capacity-Original_Data'!$F$3:$F$1699,0))/INDEX('PROTRA_capacity-Original_Data'!G$3:G$1699,MATCH(CHP_check_original_data!$I54,'PROTRA_capacity-Original_Data'!$F$3:$F$1699,0))
)))</f>
        <v/>
      </c>
      <c r="K54" s="16" t="str">
        <f>IF(AND(INDEX('PROTRA_capacity-Original_Data'!H$3:H$1699,MATCH(CHP_check_original_data!$H54,'PROTRA_capacity-Original_Data'!$F$3:$F$1699,0))&lt;&gt;0,INDEX('PROTRA_capacity-Original_Data'!H$3:H$1699,MATCH(CHP_check_original_data!$I54,'PROTRA_capacity-Original_Data'!$F$3:$F$1699,0))=0),"elec 0, heat not",
IF(AND(INDEX('PROTRA_capacity-Original_Data'!H$3:H$1699,MATCH(CHP_check_original_data!$I54,'PROTRA_capacity-Original_Data'!$F$3:$F$1699,0))&lt;&gt;0,INDEX('PROTRA_capacity-Original_Data'!H$3:H$1699,MATCH(CHP_check_original_data!$H54,'PROTRA_capacity-Original_Data'!$F$3:$F$1699,0))=0),"heat 0, elec not",
IF(AND(INDEX('PROTRA_capacity-Original_Data'!H$3:H$1699,MATCH(CHP_check_original_data!$I54,'PROTRA_capacity-Original_Data'!$F$3:$F$1699,0))=0,INDEX('PROTRA_capacity-Original_Data'!H$3:H$1699,MATCH(CHP_check_original_data!$H54,'PROTRA_capacity-Original_Data'!$F$3:$F$1699,0))=0),"",
INDEX('PROTRA_capacity-Original_Data'!H$3:H$1699,MATCH(CHP_check_original_data!$H54,'PROTRA_capacity-Original_Data'!$F$3:$F$1699,0))/INDEX('PROTRA_capacity-Original_Data'!H$3:H$1699,MATCH(CHP_check_original_data!$I54,'PROTRA_capacity-Original_Data'!$F$3:$F$1699,0))
)))</f>
        <v/>
      </c>
      <c r="L54" s="16" t="str">
        <f>IF(AND(INDEX('PROTRA_capacity-Original_Data'!I$3:I$1699,MATCH(CHP_check_original_data!$H54,'PROTRA_capacity-Original_Data'!$F$3:$F$1699,0))&lt;&gt;0,INDEX('PROTRA_capacity-Original_Data'!I$3:I$1699,MATCH(CHP_check_original_data!$I54,'PROTRA_capacity-Original_Data'!$F$3:$F$1699,0))=0),"elec 0, heat not",
IF(AND(INDEX('PROTRA_capacity-Original_Data'!I$3:I$1699,MATCH(CHP_check_original_data!$I54,'PROTRA_capacity-Original_Data'!$F$3:$F$1699,0))&lt;&gt;0,INDEX('PROTRA_capacity-Original_Data'!I$3:I$1699,MATCH(CHP_check_original_data!$H54,'PROTRA_capacity-Original_Data'!$F$3:$F$1699,0))=0),"heat 0, elec not",
IF(AND(INDEX('PROTRA_capacity-Original_Data'!I$3:I$1699,MATCH(CHP_check_original_data!$I54,'PROTRA_capacity-Original_Data'!$F$3:$F$1699,0))=0,INDEX('PROTRA_capacity-Original_Data'!I$3:I$1699,MATCH(CHP_check_original_data!$H54,'PROTRA_capacity-Original_Data'!$F$3:$F$1699,0))=0),"",
INDEX('PROTRA_capacity-Original_Data'!I$3:I$1699,MATCH(CHP_check_original_data!$H54,'PROTRA_capacity-Original_Data'!$F$3:$F$1699,0))/INDEX('PROTRA_capacity-Original_Data'!I$3:I$1699,MATCH(CHP_check_original_data!$I54,'PROTRA_capacity-Original_Data'!$F$3:$F$1699,0))
)))</f>
        <v/>
      </c>
      <c r="M54" s="16" t="str">
        <f>IF(AND(INDEX('PROTRA_capacity-Original_Data'!J$3:J$1699,MATCH(CHP_check_original_data!$H54,'PROTRA_capacity-Original_Data'!$F$3:$F$1699,0))&lt;&gt;0,INDEX('PROTRA_capacity-Original_Data'!J$3:J$1699,MATCH(CHP_check_original_data!$I54,'PROTRA_capacity-Original_Data'!$F$3:$F$1699,0))=0),"elec 0, heat not",
IF(AND(INDEX('PROTRA_capacity-Original_Data'!J$3:J$1699,MATCH(CHP_check_original_data!$I54,'PROTRA_capacity-Original_Data'!$F$3:$F$1699,0))&lt;&gt;0,INDEX('PROTRA_capacity-Original_Data'!J$3:J$1699,MATCH(CHP_check_original_data!$H54,'PROTRA_capacity-Original_Data'!$F$3:$F$1699,0))=0),"heat 0, elec not",
IF(AND(INDEX('PROTRA_capacity-Original_Data'!J$3:J$1699,MATCH(CHP_check_original_data!$I54,'PROTRA_capacity-Original_Data'!$F$3:$F$1699,0))=0,INDEX('PROTRA_capacity-Original_Data'!J$3:J$1699,MATCH(CHP_check_original_data!$H54,'PROTRA_capacity-Original_Data'!$F$3:$F$1699,0))=0),"",
INDEX('PROTRA_capacity-Original_Data'!J$3:J$1699,MATCH(CHP_check_original_data!$H54,'PROTRA_capacity-Original_Data'!$F$3:$F$1699,0))/INDEX('PROTRA_capacity-Original_Data'!J$3:J$1699,MATCH(CHP_check_original_data!$I54,'PROTRA_capacity-Original_Data'!$F$3:$F$1699,0))
)))</f>
        <v/>
      </c>
      <c r="N54" s="16" t="str">
        <f>IF(AND(INDEX('PROTRA_capacity-Original_Data'!K$3:K$1699,MATCH(CHP_check_original_data!$H54,'PROTRA_capacity-Original_Data'!$F$3:$F$1699,0))&lt;&gt;0,INDEX('PROTRA_capacity-Original_Data'!K$3:K$1699,MATCH(CHP_check_original_data!$I54,'PROTRA_capacity-Original_Data'!$F$3:$F$1699,0))=0),"elec 0, heat not",
IF(AND(INDEX('PROTRA_capacity-Original_Data'!K$3:K$1699,MATCH(CHP_check_original_data!$I54,'PROTRA_capacity-Original_Data'!$F$3:$F$1699,0))&lt;&gt;0,INDEX('PROTRA_capacity-Original_Data'!K$3:K$1699,MATCH(CHP_check_original_data!$H54,'PROTRA_capacity-Original_Data'!$F$3:$F$1699,0))=0),"heat 0, elec not",
IF(AND(INDEX('PROTRA_capacity-Original_Data'!K$3:K$1699,MATCH(CHP_check_original_data!$I54,'PROTRA_capacity-Original_Data'!$F$3:$F$1699,0))=0,INDEX('PROTRA_capacity-Original_Data'!K$3:K$1699,MATCH(CHP_check_original_data!$H54,'PROTRA_capacity-Original_Data'!$F$3:$F$1699,0))=0),"",
INDEX('PROTRA_capacity-Original_Data'!K$3:K$1699,MATCH(CHP_check_original_data!$H54,'PROTRA_capacity-Original_Data'!$F$3:$F$1699,0))/INDEX('PROTRA_capacity-Original_Data'!K$3:K$1699,MATCH(CHP_check_original_data!$I54,'PROTRA_capacity-Original_Data'!$F$3:$F$1699,0))
)))</f>
        <v/>
      </c>
      <c r="O54" s="16" t="str">
        <f>IF(AND(INDEX('PROTRA_capacity-Original_Data'!L$3:L$1699,MATCH(CHP_check_original_data!$H54,'PROTRA_capacity-Original_Data'!$F$3:$F$1699,0))&lt;&gt;0,INDEX('PROTRA_capacity-Original_Data'!L$3:L$1699,MATCH(CHP_check_original_data!$I54,'PROTRA_capacity-Original_Data'!$F$3:$F$1699,0))=0),"elec 0, heat not",
IF(AND(INDEX('PROTRA_capacity-Original_Data'!L$3:L$1699,MATCH(CHP_check_original_data!$I54,'PROTRA_capacity-Original_Data'!$F$3:$F$1699,0))&lt;&gt;0,INDEX('PROTRA_capacity-Original_Data'!L$3:L$1699,MATCH(CHP_check_original_data!$H54,'PROTRA_capacity-Original_Data'!$F$3:$F$1699,0))=0),"heat 0, elec not",
IF(AND(INDEX('PROTRA_capacity-Original_Data'!L$3:L$1699,MATCH(CHP_check_original_data!$I54,'PROTRA_capacity-Original_Data'!$F$3:$F$1699,0))=0,INDEX('PROTRA_capacity-Original_Data'!L$3:L$1699,MATCH(CHP_check_original_data!$H54,'PROTRA_capacity-Original_Data'!$F$3:$F$1699,0))=0),"",
INDEX('PROTRA_capacity-Original_Data'!L$3:L$1699,MATCH(CHP_check_original_data!$H54,'PROTRA_capacity-Original_Data'!$F$3:$F$1699,0))/INDEX('PROTRA_capacity-Original_Data'!L$3:L$1699,MATCH(CHP_check_original_data!$I54,'PROTRA_capacity-Original_Data'!$F$3:$F$1699,0))
)))</f>
        <v/>
      </c>
      <c r="P54" s="16" t="str">
        <f>IF(AND(INDEX('PROTRA_capacity-Original_Data'!M$3:M$1699,MATCH(CHP_check_original_data!$H54,'PROTRA_capacity-Original_Data'!$F$3:$F$1699,0))&lt;&gt;0,INDEX('PROTRA_capacity-Original_Data'!M$3:M$1699,MATCH(CHP_check_original_data!$I54,'PROTRA_capacity-Original_Data'!$F$3:$F$1699,0))=0),"elec 0, heat not",
IF(AND(INDEX('PROTRA_capacity-Original_Data'!M$3:M$1699,MATCH(CHP_check_original_data!$I54,'PROTRA_capacity-Original_Data'!$F$3:$F$1699,0))&lt;&gt;0,INDEX('PROTRA_capacity-Original_Data'!M$3:M$1699,MATCH(CHP_check_original_data!$H54,'PROTRA_capacity-Original_Data'!$F$3:$F$1699,0))=0),"heat 0, elec not",
IF(AND(INDEX('PROTRA_capacity-Original_Data'!M$3:M$1699,MATCH(CHP_check_original_data!$I54,'PROTRA_capacity-Original_Data'!$F$3:$F$1699,0))=0,INDEX('PROTRA_capacity-Original_Data'!M$3:M$1699,MATCH(CHP_check_original_data!$H54,'PROTRA_capacity-Original_Data'!$F$3:$F$1699,0))=0),"",
INDEX('PROTRA_capacity-Original_Data'!M$3:M$1699,MATCH(CHP_check_original_data!$H54,'PROTRA_capacity-Original_Data'!$F$3:$F$1699,0))/INDEX('PROTRA_capacity-Original_Data'!M$3:M$1699,MATCH(CHP_check_original_data!$I54,'PROTRA_capacity-Original_Data'!$F$3:$F$1699,0))
)))</f>
        <v/>
      </c>
      <c r="Q54" s="16" t="str">
        <f>IF(AND(INDEX('PROTRA_capacity-Original_Data'!N$3:N$1699,MATCH(CHP_check_original_data!$H54,'PROTRA_capacity-Original_Data'!$F$3:$F$1699,0))&lt;&gt;0,INDEX('PROTRA_capacity-Original_Data'!N$3:N$1699,MATCH(CHP_check_original_data!$I54,'PROTRA_capacity-Original_Data'!$F$3:$F$1699,0))=0),"elec 0, heat not",
IF(AND(INDEX('PROTRA_capacity-Original_Data'!N$3:N$1699,MATCH(CHP_check_original_data!$I54,'PROTRA_capacity-Original_Data'!$F$3:$F$1699,0))&lt;&gt;0,INDEX('PROTRA_capacity-Original_Data'!N$3:N$1699,MATCH(CHP_check_original_data!$H54,'PROTRA_capacity-Original_Data'!$F$3:$F$1699,0))=0),"heat 0, elec not",
IF(AND(INDEX('PROTRA_capacity-Original_Data'!N$3:N$1699,MATCH(CHP_check_original_data!$I54,'PROTRA_capacity-Original_Data'!$F$3:$F$1699,0))=0,INDEX('PROTRA_capacity-Original_Data'!N$3:N$1699,MATCH(CHP_check_original_data!$H54,'PROTRA_capacity-Original_Data'!$F$3:$F$1699,0))=0),"",
INDEX('PROTRA_capacity-Original_Data'!N$3:N$1699,MATCH(CHP_check_original_data!$H54,'PROTRA_capacity-Original_Data'!$F$3:$F$1699,0))/INDEX('PROTRA_capacity-Original_Data'!N$3:N$1699,MATCH(CHP_check_original_data!$I54,'PROTRA_capacity-Original_Data'!$F$3:$F$1699,0))
)))</f>
        <v/>
      </c>
      <c r="R54" s="16" t="str">
        <f>IF(AND(INDEX('PROTRA_capacity-Original_Data'!O$3:O$1699,MATCH(CHP_check_original_data!$H54,'PROTRA_capacity-Original_Data'!$F$3:$F$1699,0))&lt;&gt;0,INDEX('PROTRA_capacity-Original_Data'!O$3:O$1699,MATCH(CHP_check_original_data!$I54,'PROTRA_capacity-Original_Data'!$F$3:$F$1699,0))=0),"elec 0, heat not",
IF(AND(INDEX('PROTRA_capacity-Original_Data'!O$3:O$1699,MATCH(CHP_check_original_data!$I54,'PROTRA_capacity-Original_Data'!$F$3:$F$1699,0))&lt;&gt;0,INDEX('PROTRA_capacity-Original_Data'!O$3:O$1699,MATCH(CHP_check_original_data!$H54,'PROTRA_capacity-Original_Data'!$F$3:$F$1699,0))=0),"heat 0, elec not",
IF(AND(INDEX('PROTRA_capacity-Original_Data'!O$3:O$1699,MATCH(CHP_check_original_data!$I54,'PROTRA_capacity-Original_Data'!$F$3:$F$1699,0))=0,INDEX('PROTRA_capacity-Original_Data'!O$3:O$1699,MATCH(CHP_check_original_data!$H54,'PROTRA_capacity-Original_Data'!$F$3:$F$1699,0))=0),"",
INDEX('PROTRA_capacity-Original_Data'!O$3:O$1699,MATCH(CHP_check_original_data!$H54,'PROTRA_capacity-Original_Data'!$F$3:$F$1699,0))/INDEX('PROTRA_capacity-Original_Data'!O$3:O$1699,MATCH(CHP_check_original_data!$I54,'PROTRA_capacity-Original_Data'!$F$3:$F$1699,0))
)))</f>
        <v/>
      </c>
      <c r="S54" s="16" t="str">
        <f>IF(AND(INDEX('PROTRA_capacity-Original_Data'!P$3:P$1699,MATCH(CHP_check_original_data!$H54,'PROTRA_capacity-Original_Data'!$F$3:$F$1699,0))&lt;&gt;0,INDEX('PROTRA_capacity-Original_Data'!P$3:P$1699,MATCH(CHP_check_original_data!$I54,'PROTRA_capacity-Original_Data'!$F$3:$F$1699,0))=0),"elec 0, heat not",
IF(AND(INDEX('PROTRA_capacity-Original_Data'!P$3:P$1699,MATCH(CHP_check_original_data!$I54,'PROTRA_capacity-Original_Data'!$F$3:$F$1699,0))&lt;&gt;0,INDEX('PROTRA_capacity-Original_Data'!P$3:P$1699,MATCH(CHP_check_original_data!$H54,'PROTRA_capacity-Original_Data'!$F$3:$F$1699,0))=0),"heat 0, elec not",
IF(AND(INDEX('PROTRA_capacity-Original_Data'!P$3:P$1699,MATCH(CHP_check_original_data!$I54,'PROTRA_capacity-Original_Data'!$F$3:$F$1699,0))=0,INDEX('PROTRA_capacity-Original_Data'!P$3:P$1699,MATCH(CHP_check_original_data!$H54,'PROTRA_capacity-Original_Data'!$F$3:$F$1699,0))=0),"",
INDEX('PROTRA_capacity-Original_Data'!P$3:P$1699,MATCH(CHP_check_original_data!$H54,'PROTRA_capacity-Original_Data'!$F$3:$F$1699,0))/INDEX('PROTRA_capacity-Original_Data'!P$3:P$1699,MATCH(CHP_check_original_data!$I54,'PROTRA_capacity-Original_Data'!$F$3:$F$1699,0))
)))</f>
        <v/>
      </c>
      <c r="T54" s="16" t="str">
        <f>IF(AND(INDEX('PROTRA_capacity-Original_Data'!Q$3:Q$1699,MATCH(CHP_check_original_data!$H54,'PROTRA_capacity-Original_Data'!$F$3:$F$1699,0))&lt;&gt;0,INDEX('PROTRA_capacity-Original_Data'!Q$3:Q$1699,MATCH(CHP_check_original_data!$I54,'PROTRA_capacity-Original_Data'!$F$3:$F$1699,0))=0),"elec 0, heat not",
IF(AND(INDEX('PROTRA_capacity-Original_Data'!Q$3:Q$1699,MATCH(CHP_check_original_data!$I54,'PROTRA_capacity-Original_Data'!$F$3:$F$1699,0))&lt;&gt;0,INDEX('PROTRA_capacity-Original_Data'!Q$3:Q$1699,MATCH(CHP_check_original_data!$H54,'PROTRA_capacity-Original_Data'!$F$3:$F$1699,0))=0),"heat 0, elec not",
IF(AND(INDEX('PROTRA_capacity-Original_Data'!Q$3:Q$1699,MATCH(CHP_check_original_data!$I54,'PROTRA_capacity-Original_Data'!$F$3:$F$1699,0))=0,INDEX('PROTRA_capacity-Original_Data'!Q$3:Q$1699,MATCH(CHP_check_original_data!$H54,'PROTRA_capacity-Original_Data'!$F$3:$F$1699,0))=0),"",
INDEX('PROTRA_capacity-Original_Data'!Q$3:Q$1699,MATCH(CHP_check_original_data!$H54,'PROTRA_capacity-Original_Data'!$F$3:$F$1699,0))/INDEX('PROTRA_capacity-Original_Data'!Q$3:Q$1699,MATCH(CHP_check_original_data!$I54,'PROTRA_capacity-Original_Data'!$F$3:$F$1699,0))
)))</f>
        <v/>
      </c>
      <c r="U54" s="16" t="str">
        <f>IF(AND(INDEX('PROTRA_capacity-Original_Data'!R$3:R$1699,MATCH(CHP_check_original_data!$H54,'PROTRA_capacity-Original_Data'!$F$3:$F$1699,0))&lt;&gt;0,INDEX('PROTRA_capacity-Original_Data'!R$3:R$1699,MATCH(CHP_check_original_data!$I54,'PROTRA_capacity-Original_Data'!$F$3:$F$1699,0))=0),"elec 0, heat not",
IF(AND(INDEX('PROTRA_capacity-Original_Data'!R$3:R$1699,MATCH(CHP_check_original_data!$I54,'PROTRA_capacity-Original_Data'!$F$3:$F$1699,0))&lt;&gt;0,INDEX('PROTRA_capacity-Original_Data'!R$3:R$1699,MATCH(CHP_check_original_data!$H54,'PROTRA_capacity-Original_Data'!$F$3:$F$1699,0))=0),"heat 0, elec not",
IF(AND(INDEX('PROTRA_capacity-Original_Data'!R$3:R$1699,MATCH(CHP_check_original_data!$I54,'PROTRA_capacity-Original_Data'!$F$3:$F$1699,0))=0,INDEX('PROTRA_capacity-Original_Data'!R$3:R$1699,MATCH(CHP_check_original_data!$H54,'PROTRA_capacity-Original_Data'!$F$3:$F$1699,0))=0),"",
INDEX('PROTRA_capacity-Original_Data'!R$3:R$1699,MATCH(CHP_check_original_data!$H54,'PROTRA_capacity-Original_Data'!$F$3:$F$1699,0))/INDEX('PROTRA_capacity-Original_Data'!R$3:R$1699,MATCH(CHP_check_original_data!$I54,'PROTRA_capacity-Original_Data'!$F$3:$F$1699,0))
)))</f>
        <v/>
      </c>
      <c r="V54" s="16" t="str">
        <f>IF(AND(INDEX('PROTRA_capacity-Original_Data'!S$3:S$1699,MATCH(CHP_check_original_data!$H54,'PROTRA_capacity-Original_Data'!$F$3:$F$1699,0))&lt;&gt;0,INDEX('PROTRA_capacity-Original_Data'!S$3:S$1699,MATCH(CHP_check_original_data!$I54,'PROTRA_capacity-Original_Data'!$F$3:$F$1699,0))=0),"elec 0, heat not",
IF(AND(INDEX('PROTRA_capacity-Original_Data'!S$3:S$1699,MATCH(CHP_check_original_data!$I54,'PROTRA_capacity-Original_Data'!$F$3:$F$1699,0))&lt;&gt;0,INDEX('PROTRA_capacity-Original_Data'!S$3:S$1699,MATCH(CHP_check_original_data!$H54,'PROTRA_capacity-Original_Data'!$F$3:$F$1699,0))=0),"heat 0, elec not",
IF(AND(INDEX('PROTRA_capacity-Original_Data'!S$3:S$1699,MATCH(CHP_check_original_data!$I54,'PROTRA_capacity-Original_Data'!$F$3:$F$1699,0))=0,INDEX('PROTRA_capacity-Original_Data'!S$3:S$1699,MATCH(CHP_check_original_data!$H54,'PROTRA_capacity-Original_Data'!$F$3:$F$1699,0))=0),"",
INDEX('PROTRA_capacity-Original_Data'!S$3:S$1699,MATCH(CHP_check_original_data!$H54,'PROTRA_capacity-Original_Data'!$F$3:$F$1699,0))/INDEX('PROTRA_capacity-Original_Data'!S$3:S$1699,MATCH(CHP_check_original_data!$I54,'PROTRA_capacity-Original_Data'!$F$3:$F$1699,0))
)))</f>
        <v/>
      </c>
      <c r="W54" s="16" t="str">
        <f>IF(AND(INDEX('PROTRA_capacity-Original_Data'!T$3:T$1699,MATCH(CHP_check_original_data!$H54,'PROTRA_capacity-Original_Data'!$F$3:$F$1699,0))&lt;&gt;0,INDEX('PROTRA_capacity-Original_Data'!T$3:T$1699,MATCH(CHP_check_original_data!$I54,'PROTRA_capacity-Original_Data'!$F$3:$F$1699,0))=0),"elec 0, heat not",
IF(AND(INDEX('PROTRA_capacity-Original_Data'!T$3:T$1699,MATCH(CHP_check_original_data!$I54,'PROTRA_capacity-Original_Data'!$F$3:$F$1699,0))&lt;&gt;0,INDEX('PROTRA_capacity-Original_Data'!T$3:T$1699,MATCH(CHP_check_original_data!$H54,'PROTRA_capacity-Original_Data'!$F$3:$F$1699,0))=0),"heat 0, elec not",
IF(AND(INDEX('PROTRA_capacity-Original_Data'!T$3:T$1699,MATCH(CHP_check_original_data!$I54,'PROTRA_capacity-Original_Data'!$F$3:$F$1699,0))=0,INDEX('PROTRA_capacity-Original_Data'!T$3:T$1699,MATCH(CHP_check_original_data!$H54,'PROTRA_capacity-Original_Data'!$F$3:$F$1699,0))=0),"",
INDEX('PROTRA_capacity-Original_Data'!T$3:T$1699,MATCH(CHP_check_original_data!$H54,'PROTRA_capacity-Original_Data'!$F$3:$F$1699,0))/INDEX('PROTRA_capacity-Original_Data'!T$3:T$1699,MATCH(CHP_check_original_data!$I54,'PROTRA_capacity-Original_Data'!$F$3:$F$1699,0))
)))</f>
        <v/>
      </c>
      <c r="X54" s="16" t="str">
        <f>IF(AND(INDEX('PROTRA_capacity-Original_Data'!U$3:U$1699,MATCH(CHP_check_original_data!$H54,'PROTRA_capacity-Original_Data'!$F$3:$F$1699,0))&lt;&gt;0,INDEX('PROTRA_capacity-Original_Data'!U$3:U$1699,MATCH(CHP_check_original_data!$I54,'PROTRA_capacity-Original_Data'!$F$3:$F$1699,0))=0),"elec 0, heat not",
IF(AND(INDEX('PROTRA_capacity-Original_Data'!U$3:U$1699,MATCH(CHP_check_original_data!$I54,'PROTRA_capacity-Original_Data'!$F$3:$F$1699,0))&lt;&gt;0,INDEX('PROTRA_capacity-Original_Data'!U$3:U$1699,MATCH(CHP_check_original_data!$H54,'PROTRA_capacity-Original_Data'!$F$3:$F$1699,0))=0),"heat 0, elec not",
IF(AND(INDEX('PROTRA_capacity-Original_Data'!U$3:U$1699,MATCH(CHP_check_original_data!$I54,'PROTRA_capacity-Original_Data'!$F$3:$F$1699,0))=0,INDEX('PROTRA_capacity-Original_Data'!U$3:U$1699,MATCH(CHP_check_original_data!$H54,'PROTRA_capacity-Original_Data'!$F$3:$F$1699,0))=0),"",
INDEX('PROTRA_capacity-Original_Data'!U$3:U$1699,MATCH(CHP_check_original_data!$H54,'PROTRA_capacity-Original_Data'!$F$3:$F$1699,0))/INDEX('PROTRA_capacity-Original_Data'!U$3:U$1699,MATCH(CHP_check_original_data!$I54,'PROTRA_capacity-Original_Data'!$F$3:$F$1699,0))
)))</f>
        <v/>
      </c>
      <c r="Y54" s="16" t="str">
        <f>IF(AND(INDEX('PROTRA_capacity-Original_Data'!V$3:V$1699,MATCH(CHP_check_original_data!$H54,'PROTRA_capacity-Original_Data'!$F$3:$F$1699,0))&lt;&gt;0,INDEX('PROTRA_capacity-Original_Data'!V$3:V$1699,MATCH(CHP_check_original_data!$I54,'PROTRA_capacity-Original_Data'!$F$3:$F$1699,0))=0),"elec 0, heat not",
IF(AND(INDEX('PROTRA_capacity-Original_Data'!V$3:V$1699,MATCH(CHP_check_original_data!$I54,'PROTRA_capacity-Original_Data'!$F$3:$F$1699,0))&lt;&gt;0,INDEX('PROTRA_capacity-Original_Data'!V$3:V$1699,MATCH(CHP_check_original_data!$H54,'PROTRA_capacity-Original_Data'!$F$3:$F$1699,0))=0),"heat 0, elec not",
IF(AND(INDEX('PROTRA_capacity-Original_Data'!V$3:V$1699,MATCH(CHP_check_original_data!$I54,'PROTRA_capacity-Original_Data'!$F$3:$F$1699,0))=0,INDEX('PROTRA_capacity-Original_Data'!V$3:V$1699,MATCH(CHP_check_original_data!$H54,'PROTRA_capacity-Original_Data'!$F$3:$F$1699,0))=0),"",
INDEX('PROTRA_capacity-Original_Data'!V$3:V$1699,MATCH(CHP_check_original_data!$H54,'PROTRA_capacity-Original_Data'!$F$3:$F$1699,0))/INDEX('PROTRA_capacity-Original_Data'!V$3:V$1699,MATCH(CHP_check_original_data!$I54,'PROTRA_capacity-Original_Data'!$F$3:$F$1699,0))
)))</f>
        <v/>
      </c>
    </row>
    <row r="55" spans="1:25" x14ac:dyDescent="0.35">
      <c r="A55" t="s">
        <v>77</v>
      </c>
      <c r="B55" t="s">
        <v>41</v>
      </c>
      <c r="C55" t="str">
        <f t="shared" si="0"/>
        <v>LROW_TO_heat</v>
      </c>
      <c r="D55" t="str">
        <f t="shared" si="1"/>
        <v>PROTRA_CHP_HP_I</v>
      </c>
      <c r="E55" t="s">
        <v>2</v>
      </c>
      <c r="F55" t="str">
        <f t="shared" si="2"/>
        <v>CHP</v>
      </c>
      <c r="G55" t="str">
        <f t="shared" si="3"/>
        <v>mal</v>
      </c>
      <c r="H55" t="str">
        <f t="shared" si="4"/>
        <v>LROWTO_heatPROTRA_CHP_geothermal</v>
      </c>
      <c r="I55" t="str">
        <f t="shared" si="5"/>
        <v>LROWTO_elecPROTRA_CHP_geothermal</v>
      </c>
      <c r="J55" s="16">
        <f>IF(AND(INDEX('PROTRA_capacity-Original_Data'!G$3:G$1699,MATCH(CHP_check_original_data!$H55,'PROTRA_capacity-Original_Data'!$F$3:$F$1699,0))&lt;&gt;0,INDEX('PROTRA_capacity-Original_Data'!G$3:G$1699,MATCH(CHP_check_original_data!$I55,'PROTRA_capacity-Original_Data'!$F$3:$F$1699,0))=0),"elec 0, heat not",
IF(AND(INDEX('PROTRA_capacity-Original_Data'!G$3:G$1699,MATCH(CHP_check_original_data!$I55,'PROTRA_capacity-Original_Data'!$F$3:$F$1699,0))&lt;&gt;0,INDEX('PROTRA_capacity-Original_Data'!G$3:G$1699,MATCH(CHP_check_original_data!$H55,'PROTRA_capacity-Original_Data'!$F$3:$F$1699,0))=0),"heat 0, elec not",
IF(AND(INDEX('PROTRA_capacity-Original_Data'!G$3:G$1699,MATCH(CHP_check_original_data!$I55,'PROTRA_capacity-Original_Data'!$F$3:$F$1699,0))=0,INDEX('PROTRA_capacity-Original_Data'!G$3:G$1699,MATCH(CHP_check_original_data!$H55,'PROTRA_capacity-Original_Data'!$F$3:$F$1699,0))=0),"",
INDEX('PROTRA_capacity-Original_Data'!G$3:G$1699,MATCH(CHP_check_original_data!$H55,'PROTRA_capacity-Original_Data'!$F$3:$F$1699,0))/INDEX('PROTRA_capacity-Original_Data'!G$3:G$1699,MATCH(CHP_check_original_data!$I55,'PROTRA_capacity-Original_Data'!$F$3:$F$1699,0))
)))</f>
        <v>276.48253785056056</v>
      </c>
      <c r="K55" s="16">
        <f>IF(AND(INDEX('PROTRA_capacity-Original_Data'!H$3:H$1699,MATCH(CHP_check_original_data!$H55,'PROTRA_capacity-Original_Data'!$F$3:$F$1699,0))&lt;&gt;0,INDEX('PROTRA_capacity-Original_Data'!H$3:H$1699,MATCH(CHP_check_original_data!$I55,'PROTRA_capacity-Original_Data'!$F$3:$F$1699,0))=0),"elec 0, heat not",
IF(AND(INDEX('PROTRA_capacity-Original_Data'!H$3:H$1699,MATCH(CHP_check_original_data!$I55,'PROTRA_capacity-Original_Data'!$F$3:$F$1699,0))&lt;&gt;0,INDEX('PROTRA_capacity-Original_Data'!H$3:H$1699,MATCH(CHP_check_original_data!$H55,'PROTRA_capacity-Original_Data'!$F$3:$F$1699,0))=0),"heat 0, elec not",
IF(AND(INDEX('PROTRA_capacity-Original_Data'!H$3:H$1699,MATCH(CHP_check_original_data!$I55,'PROTRA_capacity-Original_Data'!$F$3:$F$1699,0))=0,INDEX('PROTRA_capacity-Original_Data'!H$3:H$1699,MATCH(CHP_check_original_data!$H55,'PROTRA_capacity-Original_Data'!$F$3:$F$1699,0))=0),"",
INDEX('PROTRA_capacity-Original_Data'!H$3:H$1699,MATCH(CHP_check_original_data!$H55,'PROTRA_capacity-Original_Data'!$F$3:$F$1699,0))/INDEX('PROTRA_capacity-Original_Data'!H$3:H$1699,MATCH(CHP_check_original_data!$I55,'PROTRA_capacity-Original_Data'!$F$3:$F$1699,0))
)))</f>
        <v>219.56626336909059</v>
      </c>
      <c r="L55" s="16">
        <f>IF(AND(INDEX('PROTRA_capacity-Original_Data'!I$3:I$1699,MATCH(CHP_check_original_data!$H55,'PROTRA_capacity-Original_Data'!$F$3:$F$1699,0))&lt;&gt;0,INDEX('PROTRA_capacity-Original_Data'!I$3:I$1699,MATCH(CHP_check_original_data!$I55,'PROTRA_capacity-Original_Data'!$F$3:$F$1699,0))=0),"elec 0, heat not",
IF(AND(INDEX('PROTRA_capacity-Original_Data'!I$3:I$1699,MATCH(CHP_check_original_data!$I55,'PROTRA_capacity-Original_Data'!$F$3:$F$1699,0))&lt;&gt;0,INDEX('PROTRA_capacity-Original_Data'!I$3:I$1699,MATCH(CHP_check_original_data!$H55,'PROTRA_capacity-Original_Data'!$F$3:$F$1699,0))=0),"heat 0, elec not",
IF(AND(INDEX('PROTRA_capacity-Original_Data'!I$3:I$1699,MATCH(CHP_check_original_data!$I55,'PROTRA_capacity-Original_Data'!$F$3:$F$1699,0))=0,INDEX('PROTRA_capacity-Original_Data'!I$3:I$1699,MATCH(CHP_check_original_data!$H55,'PROTRA_capacity-Original_Data'!$F$3:$F$1699,0))=0),"",
INDEX('PROTRA_capacity-Original_Data'!I$3:I$1699,MATCH(CHP_check_original_data!$H55,'PROTRA_capacity-Original_Data'!$F$3:$F$1699,0))/INDEX('PROTRA_capacity-Original_Data'!I$3:I$1699,MATCH(CHP_check_original_data!$I55,'PROTRA_capacity-Original_Data'!$F$3:$F$1699,0))
)))</f>
        <v>231.29221697631311</v>
      </c>
      <c r="M55" s="16">
        <f>IF(AND(INDEX('PROTRA_capacity-Original_Data'!J$3:J$1699,MATCH(CHP_check_original_data!$H55,'PROTRA_capacity-Original_Data'!$F$3:$F$1699,0))&lt;&gt;0,INDEX('PROTRA_capacity-Original_Data'!J$3:J$1699,MATCH(CHP_check_original_data!$I55,'PROTRA_capacity-Original_Data'!$F$3:$F$1699,0))=0),"elec 0, heat not",
IF(AND(INDEX('PROTRA_capacity-Original_Data'!J$3:J$1699,MATCH(CHP_check_original_data!$I55,'PROTRA_capacity-Original_Data'!$F$3:$F$1699,0))&lt;&gt;0,INDEX('PROTRA_capacity-Original_Data'!J$3:J$1699,MATCH(CHP_check_original_data!$H55,'PROTRA_capacity-Original_Data'!$F$3:$F$1699,0))=0),"heat 0, elec not",
IF(AND(INDEX('PROTRA_capacity-Original_Data'!J$3:J$1699,MATCH(CHP_check_original_data!$I55,'PROTRA_capacity-Original_Data'!$F$3:$F$1699,0))=0,INDEX('PROTRA_capacity-Original_Data'!J$3:J$1699,MATCH(CHP_check_original_data!$H55,'PROTRA_capacity-Original_Data'!$F$3:$F$1699,0))=0),"",
INDEX('PROTRA_capacity-Original_Data'!J$3:J$1699,MATCH(CHP_check_original_data!$H55,'PROTRA_capacity-Original_Data'!$F$3:$F$1699,0))/INDEX('PROTRA_capacity-Original_Data'!J$3:J$1699,MATCH(CHP_check_original_data!$I55,'PROTRA_capacity-Original_Data'!$F$3:$F$1699,0))
)))</f>
        <v>219.11090009662504</v>
      </c>
      <c r="N55" s="16">
        <f>IF(AND(INDEX('PROTRA_capacity-Original_Data'!K$3:K$1699,MATCH(CHP_check_original_data!$H55,'PROTRA_capacity-Original_Data'!$F$3:$F$1699,0))&lt;&gt;0,INDEX('PROTRA_capacity-Original_Data'!K$3:K$1699,MATCH(CHP_check_original_data!$I55,'PROTRA_capacity-Original_Data'!$F$3:$F$1699,0))=0),"elec 0, heat not",
IF(AND(INDEX('PROTRA_capacity-Original_Data'!K$3:K$1699,MATCH(CHP_check_original_data!$I55,'PROTRA_capacity-Original_Data'!$F$3:$F$1699,0))&lt;&gt;0,INDEX('PROTRA_capacity-Original_Data'!K$3:K$1699,MATCH(CHP_check_original_data!$H55,'PROTRA_capacity-Original_Data'!$F$3:$F$1699,0))=0),"heat 0, elec not",
IF(AND(INDEX('PROTRA_capacity-Original_Data'!K$3:K$1699,MATCH(CHP_check_original_data!$I55,'PROTRA_capacity-Original_Data'!$F$3:$F$1699,0))=0,INDEX('PROTRA_capacity-Original_Data'!K$3:K$1699,MATCH(CHP_check_original_data!$H55,'PROTRA_capacity-Original_Data'!$F$3:$F$1699,0))=0),"",
INDEX('PROTRA_capacity-Original_Data'!K$3:K$1699,MATCH(CHP_check_original_data!$H55,'PROTRA_capacity-Original_Data'!$F$3:$F$1699,0))/INDEX('PROTRA_capacity-Original_Data'!K$3:K$1699,MATCH(CHP_check_original_data!$I55,'PROTRA_capacity-Original_Data'!$F$3:$F$1699,0))
)))</f>
        <v>200.51005138626616</v>
      </c>
      <c r="O55" s="16">
        <f>IF(AND(INDEX('PROTRA_capacity-Original_Data'!L$3:L$1699,MATCH(CHP_check_original_data!$H55,'PROTRA_capacity-Original_Data'!$F$3:$F$1699,0))&lt;&gt;0,INDEX('PROTRA_capacity-Original_Data'!L$3:L$1699,MATCH(CHP_check_original_data!$I55,'PROTRA_capacity-Original_Data'!$F$3:$F$1699,0))=0),"elec 0, heat not",
IF(AND(INDEX('PROTRA_capacity-Original_Data'!L$3:L$1699,MATCH(CHP_check_original_data!$I55,'PROTRA_capacity-Original_Data'!$F$3:$F$1699,0))&lt;&gt;0,INDEX('PROTRA_capacity-Original_Data'!L$3:L$1699,MATCH(CHP_check_original_data!$H55,'PROTRA_capacity-Original_Data'!$F$3:$F$1699,0))=0),"heat 0, elec not",
IF(AND(INDEX('PROTRA_capacity-Original_Data'!L$3:L$1699,MATCH(CHP_check_original_data!$I55,'PROTRA_capacity-Original_Data'!$F$3:$F$1699,0))=0,INDEX('PROTRA_capacity-Original_Data'!L$3:L$1699,MATCH(CHP_check_original_data!$H55,'PROTRA_capacity-Original_Data'!$F$3:$F$1699,0))=0),"",
INDEX('PROTRA_capacity-Original_Data'!L$3:L$1699,MATCH(CHP_check_original_data!$H55,'PROTRA_capacity-Original_Data'!$F$3:$F$1699,0))/INDEX('PROTRA_capacity-Original_Data'!L$3:L$1699,MATCH(CHP_check_original_data!$I55,'PROTRA_capacity-Original_Data'!$F$3:$F$1699,0))
)))</f>
        <v>192.63819828376202</v>
      </c>
      <c r="P55" s="16">
        <f>IF(AND(INDEX('PROTRA_capacity-Original_Data'!M$3:M$1699,MATCH(CHP_check_original_data!$H55,'PROTRA_capacity-Original_Data'!$F$3:$F$1699,0))&lt;&gt;0,INDEX('PROTRA_capacity-Original_Data'!M$3:M$1699,MATCH(CHP_check_original_data!$I55,'PROTRA_capacity-Original_Data'!$F$3:$F$1699,0))=0),"elec 0, heat not",
IF(AND(INDEX('PROTRA_capacity-Original_Data'!M$3:M$1699,MATCH(CHP_check_original_data!$I55,'PROTRA_capacity-Original_Data'!$F$3:$F$1699,0))&lt;&gt;0,INDEX('PROTRA_capacity-Original_Data'!M$3:M$1699,MATCH(CHP_check_original_data!$H55,'PROTRA_capacity-Original_Data'!$F$3:$F$1699,0))=0),"heat 0, elec not",
IF(AND(INDEX('PROTRA_capacity-Original_Data'!M$3:M$1699,MATCH(CHP_check_original_data!$I55,'PROTRA_capacity-Original_Data'!$F$3:$F$1699,0))=0,INDEX('PROTRA_capacity-Original_Data'!M$3:M$1699,MATCH(CHP_check_original_data!$H55,'PROTRA_capacity-Original_Data'!$F$3:$F$1699,0))=0),"",
INDEX('PROTRA_capacity-Original_Data'!M$3:M$1699,MATCH(CHP_check_original_data!$H55,'PROTRA_capacity-Original_Data'!$F$3:$F$1699,0))/INDEX('PROTRA_capacity-Original_Data'!M$3:M$1699,MATCH(CHP_check_original_data!$I55,'PROTRA_capacity-Original_Data'!$F$3:$F$1699,0))
)))</f>
        <v>179.19521875172683</v>
      </c>
      <c r="Q55" s="16">
        <f>IF(AND(INDEX('PROTRA_capacity-Original_Data'!N$3:N$1699,MATCH(CHP_check_original_data!$H55,'PROTRA_capacity-Original_Data'!$F$3:$F$1699,0))&lt;&gt;0,INDEX('PROTRA_capacity-Original_Data'!N$3:N$1699,MATCH(CHP_check_original_data!$I55,'PROTRA_capacity-Original_Data'!$F$3:$F$1699,0))=0),"elec 0, heat not",
IF(AND(INDEX('PROTRA_capacity-Original_Data'!N$3:N$1699,MATCH(CHP_check_original_data!$I55,'PROTRA_capacity-Original_Data'!$F$3:$F$1699,0))&lt;&gt;0,INDEX('PROTRA_capacity-Original_Data'!N$3:N$1699,MATCH(CHP_check_original_data!$H55,'PROTRA_capacity-Original_Data'!$F$3:$F$1699,0))=0),"heat 0, elec not",
IF(AND(INDEX('PROTRA_capacity-Original_Data'!N$3:N$1699,MATCH(CHP_check_original_data!$I55,'PROTRA_capacity-Original_Data'!$F$3:$F$1699,0))=0,INDEX('PROTRA_capacity-Original_Data'!N$3:N$1699,MATCH(CHP_check_original_data!$H55,'PROTRA_capacity-Original_Data'!$F$3:$F$1699,0))=0),"",
INDEX('PROTRA_capacity-Original_Data'!N$3:N$1699,MATCH(CHP_check_original_data!$H55,'PROTRA_capacity-Original_Data'!$F$3:$F$1699,0))/INDEX('PROTRA_capacity-Original_Data'!N$3:N$1699,MATCH(CHP_check_original_data!$I55,'PROTRA_capacity-Original_Data'!$F$3:$F$1699,0))
)))</f>
        <v>173.36726591007073</v>
      </c>
      <c r="R55" s="16">
        <f>IF(AND(INDEX('PROTRA_capacity-Original_Data'!O$3:O$1699,MATCH(CHP_check_original_data!$H55,'PROTRA_capacity-Original_Data'!$F$3:$F$1699,0))&lt;&gt;0,INDEX('PROTRA_capacity-Original_Data'!O$3:O$1699,MATCH(CHP_check_original_data!$I55,'PROTRA_capacity-Original_Data'!$F$3:$F$1699,0))=0),"elec 0, heat not",
IF(AND(INDEX('PROTRA_capacity-Original_Data'!O$3:O$1699,MATCH(CHP_check_original_data!$I55,'PROTRA_capacity-Original_Data'!$F$3:$F$1699,0))&lt;&gt;0,INDEX('PROTRA_capacity-Original_Data'!O$3:O$1699,MATCH(CHP_check_original_data!$H55,'PROTRA_capacity-Original_Data'!$F$3:$F$1699,0))=0),"heat 0, elec not",
IF(AND(INDEX('PROTRA_capacity-Original_Data'!O$3:O$1699,MATCH(CHP_check_original_data!$I55,'PROTRA_capacity-Original_Data'!$F$3:$F$1699,0))=0,INDEX('PROTRA_capacity-Original_Data'!O$3:O$1699,MATCH(CHP_check_original_data!$H55,'PROTRA_capacity-Original_Data'!$F$3:$F$1699,0))=0),"",
INDEX('PROTRA_capacity-Original_Data'!O$3:O$1699,MATCH(CHP_check_original_data!$H55,'PROTRA_capacity-Original_Data'!$F$3:$F$1699,0))/INDEX('PROTRA_capacity-Original_Data'!O$3:O$1699,MATCH(CHP_check_original_data!$I55,'PROTRA_capacity-Original_Data'!$F$3:$F$1699,0))
)))</f>
        <v>154.2821532436881</v>
      </c>
      <c r="S55" s="16">
        <f>IF(AND(INDEX('PROTRA_capacity-Original_Data'!P$3:P$1699,MATCH(CHP_check_original_data!$H55,'PROTRA_capacity-Original_Data'!$F$3:$F$1699,0))&lt;&gt;0,INDEX('PROTRA_capacity-Original_Data'!P$3:P$1699,MATCH(CHP_check_original_data!$I55,'PROTRA_capacity-Original_Data'!$F$3:$F$1699,0))=0),"elec 0, heat not",
IF(AND(INDEX('PROTRA_capacity-Original_Data'!P$3:P$1699,MATCH(CHP_check_original_data!$I55,'PROTRA_capacity-Original_Data'!$F$3:$F$1699,0))&lt;&gt;0,INDEX('PROTRA_capacity-Original_Data'!P$3:P$1699,MATCH(CHP_check_original_data!$H55,'PROTRA_capacity-Original_Data'!$F$3:$F$1699,0))=0),"heat 0, elec not",
IF(AND(INDEX('PROTRA_capacity-Original_Data'!P$3:P$1699,MATCH(CHP_check_original_data!$I55,'PROTRA_capacity-Original_Data'!$F$3:$F$1699,0))=0,INDEX('PROTRA_capacity-Original_Data'!P$3:P$1699,MATCH(CHP_check_original_data!$H55,'PROTRA_capacity-Original_Data'!$F$3:$F$1699,0))=0),"",
INDEX('PROTRA_capacity-Original_Data'!P$3:P$1699,MATCH(CHP_check_original_data!$H55,'PROTRA_capacity-Original_Data'!$F$3:$F$1699,0))/INDEX('PROTRA_capacity-Original_Data'!P$3:P$1699,MATCH(CHP_check_original_data!$I55,'PROTRA_capacity-Original_Data'!$F$3:$F$1699,0))
)))</f>
        <v>134.57198596372947</v>
      </c>
      <c r="T55" s="16">
        <f>IF(AND(INDEX('PROTRA_capacity-Original_Data'!Q$3:Q$1699,MATCH(CHP_check_original_data!$H55,'PROTRA_capacity-Original_Data'!$F$3:$F$1699,0))&lt;&gt;0,INDEX('PROTRA_capacity-Original_Data'!Q$3:Q$1699,MATCH(CHP_check_original_data!$I55,'PROTRA_capacity-Original_Data'!$F$3:$F$1699,0))=0),"elec 0, heat not",
IF(AND(INDEX('PROTRA_capacity-Original_Data'!Q$3:Q$1699,MATCH(CHP_check_original_data!$I55,'PROTRA_capacity-Original_Data'!$F$3:$F$1699,0))&lt;&gt;0,INDEX('PROTRA_capacity-Original_Data'!Q$3:Q$1699,MATCH(CHP_check_original_data!$H55,'PROTRA_capacity-Original_Data'!$F$3:$F$1699,0))=0),"heat 0, elec not",
IF(AND(INDEX('PROTRA_capacity-Original_Data'!Q$3:Q$1699,MATCH(CHP_check_original_data!$I55,'PROTRA_capacity-Original_Data'!$F$3:$F$1699,0))=0,INDEX('PROTRA_capacity-Original_Data'!Q$3:Q$1699,MATCH(CHP_check_original_data!$H55,'PROTRA_capacity-Original_Data'!$F$3:$F$1699,0))=0),"",
INDEX('PROTRA_capacity-Original_Data'!Q$3:Q$1699,MATCH(CHP_check_original_data!$H55,'PROTRA_capacity-Original_Data'!$F$3:$F$1699,0))/INDEX('PROTRA_capacity-Original_Data'!Q$3:Q$1699,MATCH(CHP_check_original_data!$I55,'PROTRA_capacity-Original_Data'!$F$3:$F$1699,0))
)))</f>
        <v>129.5435101156057</v>
      </c>
      <c r="U55" s="16">
        <f>IF(AND(INDEX('PROTRA_capacity-Original_Data'!R$3:R$1699,MATCH(CHP_check_original_data!$H55,'PROTRA_capacity-Original_Data'!$F$3:$F$1699,0))&lt;&gt;0,INDEX('PROTRA_capacity-Original_Data'!R$3:R$1699,MATCH(CHP_check_original_data!$I55,'PROTRA_capacity-Original_Data'!$F$3:$F$1699,0))=0),"elec 0, heat not",
IF(AND(INDEX('PROTRA_capacity-Original_Data'!R$3:R$1699,MATCH(CHP_check_original_data!$I55,'PROTRA_capacity-Original_Data'!$F$3:$F$1699,0))&lt;&gt;0,INDEX('PROTRA_capacity-Original_Data'!R$3:R$1699,MATCH(CHP_check_original_data!$H55,'PROTRA_capacity-Original_Data'!$F$3:$F$1699,0))=0),"heat 0, elec not",
IF(AND(INDEX('PROTRA_capacity-Original_Data'!R$3:R$1699,MATCH(CHP_check_original_data!$I55,'PROTRA_capacity-Original_Data'!$F$3:$F$1699,0))=0,INDEX('PROTRA_capacity-Original_Data'!R$3:R$1699,MATCH(CHP_check_original_data!$H55,'PROTRA_capacity-Original_Data'!$F$3:$F$1699,0))=0),"",
INDEX('PROTRA_capacity-Original_Data'!R$3:R$1699,MATCH(CHP_check_original_data!$H55,'PROTRA_capacity-Original_Data'!$F$3:$F$1699,0))/INDEX('PROTRA_capacity-Original_Data'!R$3:R$1699,MATCH(CHP_check_original_data!$I55,'PROTRA_capacity-Original_Data'!$F$3:$F$1699,0))
)))</f>
        <v>126.62519440764177</v>
      </c>
      <c r="V55" s="16">
        <f>IF(AND(INDEX('PROTRA_capacity-Original_Data'!S$3:S$1699,MATCH(CHP_check_original_data!$H55,'PROTRA_capacity-Original_Data'!$F$3:$F$1699,0))&lt;&gt;0,INDEX('PROTRA_capacity-Original_Data'!S$3:S$1699,MATCH(CHP_check_original_data!$I55,'PROTRA_capacity-Original_Data'!$F$3:$F$1699,0))=0),"elec 0, heat not",
IF(AND(INDEX('PROTRA_capacity-Original_Data'!S$3:S$1699,MATCH(CHP_check_original_data!$I55,'PROTRA_capacity-Original_Data'!$F$3:$F$1699,0))&lt;&gt;0,INDEX('PROTRA_capacity-Original_Data'!S$3:S$1699,MATCH(CHP_check_original_data!$H55,'PROTRA_capacity-Original_Data'!$F$3:$F$1699,0))=0),"heat 0, elec not",
IF(AND(INDEX('PROTRA_capacity-Original_Data'!S$3:S$1699,MATCH(CHP_check_original_data!$I55,'PROTRA_capacity-Original_Data'!$F$3:$F$1699,0))=0,INDEX('PROTRA_capacity-Original_Data'!S$3:S$1699,MATCH(CHP_check_original_data!$H55,'PROTRA_capacity-Original_Data'!$F$3:$F$1699,0))=0),"",
INDEX('PROTRA_capacity-Original_Data'!S$3:S$1699,MATCH(CHP_check_original_data!$H55,'PROTRA_capacity-Original_Data'!$F$3:$F$1699,0))/INDEX('PROTRA_capacity-Original_Data'!S$3:S$1699,MATCH(CHP_check_original_data!$I55,'PROTRA_capacity-Original_Data'!$F$3:$F$1699,0))
)))</f>
        <v>111.13096812027787</v>
      </c>
      <c r="W55" s="16">
        <f>IF(AND(INDEX('PROTRA_capacity-Original_Data'!T$3:T$1699,MATCH(CHP_check_original_data!$H55,'PROTRA_capacity-Original_Data'!$F$3:$F$1699,0))&lt;&gt;0,INDEX('PROTRA_capacity-Original_Data'!T$3:T$1699,MATCH(CHP_check_original_data!$I55,'PROTRA_capacity-Original_Data'!$F$3:$F$1699,0))=0),"elec 0, heat not",
IF(AND(INDEX('PROTRA_capacity-Original_Data'!T$3:T$1699,MATCH(CHP_check_original_data!$I55,'PROTRA_capacity-Original_Data'!$F$3:$F$1699,0))&lt;&gt;0,INDEX('PROTRA_capacity-Original_Data'!T$3:T$1699,MATCH(CHP_check_original_data!$H55,'PROTRA_capacity-Original_Data'!$F$3:$F$1699,0))=0),"heat 0, elec not",
IF(AND(INDEX('PROTRA_capacity-Original_Data'!T$3:T$1699,MATCH(CHP_check_original_data!$I55,'PROTRA_capacity-Original_Data'!$F$3:$F$1699,0))=0,INDEX('PROTRA_capacity-Original_Data'!T$3:T$1699,MATCH(CHP_check_original_data!$H55,'PROTRA_capacity-Original_Data'!$F$3:$F$1699,0))=0),"",
INDEX('PROTRA_capacity-Original_Data'!T$3:T$1699,MATCH(CHP_check_original_data!$H55,'PROTRA_capacity-Original_Data'!$F$3:$F$1699,0))/INDEX('PROTRA_capacity-Original_Data'!T$3:T$1699,MATCH(CHP_check_original_data!$I55,'PROTRA_capacity-Original_Data'!$F$3:$F$1699,0))
)))</f>
        <v>114.77320586806256</v>
      </c>
      <c r="X55" s="16">
        <f>IF(AND(INDEX('PROTRA_capacity-Original_Data'!U$3:U$1699,MATCH(CHP_check_original_data!$H55,'PROTRA_capacity-Original_Data'!$F$3:$F$1699,0))&lt;&gt;0,INDEX('PROTRA_capacity-Original_Data'!U$3:U$1699,MATCH(CHP_check_original_data!$I55,'PROTRA_capacity-Original_Data'!$F$3:$F$1699,0))=0),"elec 0, heat not",
IF(AND(INDEX('PROTRA_capacity-Original_Data'!U$3:U$1699,MATCH(CHP_check_original_data!$I55,'PROTRA_capacity-Original_Data'!$F$3:$F$1699,0))&lt;&gt;0,INDEX('PROTRA_capacity-Original_Data'!U$3:U$1699,MATCH(CHP_check_original_data!$H55,'PROTRA_capacity-Original_Data'!$F$3:$F$1699,0))=0),"heat 0, elec not",
IF(AND(INDEX('PROTRA_capacity-Original_Data'!U$3:U$1699,MATCH(CHP_check_original_data!$I55,'PROTRA_capacity-Original_Data'!$F$3:$F$1699,0))=0,INDEX('PROTRA_capacity-Original_Data'!U$3:U$1699,MATCH(CHP_check_original_data!$H55,'PROTRA_capacity-Original_Data'!$F$3:$F$1699,0))=0),"",
INDEX('PROTRA_capacity-Original_Data'!U$3:U$1699,MATCH(CHP_check_original_data!$H55,'PROTRA_capacity-Original_Data'!$F$3:$F$1699,0))/INDEX('PROTRA_capacity-Original_Data'!U$3:U$1699,MATCH(CHP_check_original_data!$I55,'PROTRA_capacity-Original_Data'!$F$3:$F$1699,0))
)))</f>
        <v>100.79698480099131</v>
      </c>
      <c r="Y55" s="16">
        <f>IF(AND(INDEX('PROTRA_capacity-Original_Data'!V$3:V$1699,MATCH(CHP_check_original_data!$H55,'PROTRA_capacity-Original_Data'!$F$3:$F$1699,0))&lt;&gt;0,INDEX('PROTRA_capacity-Original_Data'!V$3:V$1699,MATCH(CHP_check_original_data!$I55,'PROTRA_capacity-Original_Data'!$F$3:$F$1699,0))=0),"elec 0, heat not",
IF(AND(INDEX('PROTRA_capacity-Original_Data'!V$3:V$1699,MATCH(CHP_check_original_data!$I55,'PROTRA_capacity-Original_Data'!$F$3:$F$1699,0))&lt;&gt;0,INDEX('PROTRA_capacity-Original_Data'!V$3:V$1699,MATCH(CHP_check_original_data!$H55,'PROTRA_capacity-Original_Data'!$F$3:$F$1699,0))=0),"heat 0, elec not",
IF(AND(INDEX('PROTRA_capacity-Original_Data'!V$3:V$1699,MATCH(CHP_check_original_data!$I55,'PROTRA_capacity-Original_Data'!$F$3:$F$1699,0))=0,INDEX('PROTRA_capacity-Original_Data'!V$3:V$1699,MATCH(CHP_check_original_data!$H55,'PROTRA_capacity-Original_Data'!$F$3:$F$1699,0))=0),"",
INDEX('PROTRA_capacity-Original_Data'!V$3:V$1699,MATCH(CHP_check_original_data!$H55,'PROTRA_capacity-Original_Data'!$F$3:$F$1699,0))/INDEX('PROTRA_capacity-Original_Data'!V$3:V$1699,MATCH(CHP_check_original_data!$I55,'PROTRA_capacity-Original_Data'!$F$3:$F$1699,0))
)))</f>
        <v>96.859418256165881</v>
      </c>
    </row>
    <row r="56" spans="1:25" x14ac:dyDescent="0.35">
      <c r="A56" t="s">
        <v>77</v>
      </c>
      <c r="B56" t="s">
        <v>41</v>
      </c>
      <c r="C56" t="str">
        <f t="shared" si="0"/>
        <v>LROW_TO_heat</v>
      </c>
      <c r="D56" t="str">
        <f t="shared" si="1"/>
        <v>PROTRA_CHP_HP_I</v>
      </c>
      <c r="E56" t="s">
        <v>3</v>
      </c>
      <c r="F56" t="str">
        <f t="shared" si="2"/>
        <v>CHP</v>
      </c>
      <c r="G56" t="str">
        <f t="shared" si="3"/>
        <v>els</v>
      </c>
      <c r="H56" t="str">
        <f t="shared" si="4"/>
        <v>LROWTO_heatPROTRA_CHP_liquid_fuels</v>
      </c>
      <c r="I56" t="str">
        <f t="shared" si="5"/>
        <v>LROWTO_elecPROTRA_CHP_liquid_fuels</v>
      </c>
      <c r="J56" s="16">
        <f>IF(AND(INDEX('PROTRA_capacity-Original_Data'!G$3:G$1699,MATCH(CHP_check_original_data!$H56,'PROTRA_capacity-Original_Data'!$F$3:$F$1699,0))&lt;&gt;0,INDEX('PROTRA_capacity-Original_Data'!G$3:G$1699,MATCH(CHP_check_original_data!$I56,'PROTRA_capacity-Original_Data'!$F$3:$F$1699,0))=0),"elec 0, heat not",
IF(AND(INDEX('PROTRA_capacity-Original_Data'!G$3:G$1699,MATCH(CHP_check_original_data!$I56,'PROTRA_capacity-Original_Data'!$F$3:$F$1699,0))&lt;&gt;0,INDEX('PROTRA_capacity-Original_Data'!G$3:G$1699,MATCH(CHP_check_original_data!$H56,'PROTRA_capacity-Original_Data'!$F$3:$F$1699,0))=0),"heat 0, elec not",
IF(AND(INDEX('PROTRA_capacity-Original_Data'!G$3:G$1699,MATCH(CHP_check_original_data!$I56,'PROTRA_capacity-Original_Data'!$F$3:$F$1699,0))=0,INDEX('PROTRA_capacity-Original_Data'!G$3:G$1699,MATCH(CHP_check_original_data!$H56,'PROTRA_capacity-Original_Data'!$F$3:$F$1699,0))=0),"",
INDEX('PROTRA_capacity-Original_Data'!G$3:G$1699,MATCH(CHP_check_original_data!$H56,'PROTRA_capacity-Original_Data'!$F$3:$F$1699,0))/INDEX('PROTRA_capacity-Original_Data'!G$3:G$1699,MATCH(CHP_check_original_data!$I56,'PROTRA_capacity-Original_Data'!$F$3:$F$1699,0))
)))</f>
        <v>4.0034152764406397</v>
      </c>
      <c r="K56" s="16">
        <f>IF(AND(INDEX('PROTRA_capacity-Original_Data'!H$3:H$1699,MATCH(CHP_check_original_data!$H56,'PROTRA_capacity-Original_Data'!$F$3:$F$1699,0))&lt;&gt;0,INDEX('PROTRA_capacity-Original_Data'!H$3:H$1699,MATCH(CHP_check_original_data!$I56,'PROTRA_capacity-Original_Data'!$F$3:$F$1699,0))=0),"elec 0, heat not",
IF(AND(INDEX('PROTRA_capacity-Original_Data'!H$3:H$1699,MATCH(CHP_check_original_data!$I56,'PROTRA_capacity-Original_Data'!$F$3:$F$1699,0))&lt;&gt;0,INDEX('PROTRA_capacity-Original_Data'!H$3:H$1699,MATCH(CHP_check_original_data!$H56,'PROTRA_capacity-Original_Data'!$F$3:$F$1699,0))=0),"heat 0, elec not",
IF(AND(INDEX('PROTRA_capacity-Original_Data'!H$3:H$1699,MATCH(CHP_check_original_data!$I56,'PROTRA_capacity-Original_Data'!$F$3:$F$1699,0))=0,INDEX('PROTRA_capacity-Original_Data'!H$3:H$1699,MATCH(CHP_check_original_data!$H56,'PROTRA_capacity-Original_Data'!$F$3:$F$1699,0))=0),"",
INDEX('PROTRA_capacity-Original_Data'!H$3:H$1699,MATCH(CHP_check_original_data!$H56,'PROTRA_capacity-Original_Data'!$F$3:$F$1699,0))/INDEX('PROTRA_capacity-Original_Data'!H$3:H$1699,MATCH(CHP_check_original_data!$I56,'PROTRA_capacity-Original_Data'!$F$3:$F$1699,0))
)))</f>
        <v>3.6675877872764309</v>
      </c>
      <c r="L56" s="16">
        <f>IF(AND(INDEX('PROTRA_capacity-Original_Data'!I$3:I$1699,MATCH(CHP_check_original_data!$H56,'PROTRA_capacity-Original_Data'!$F$3:$F$1699,0))&lt;&gt;0,INDEX('PROTRA_capacity-Original_Data'!I$3:I$1699,MATCH(CHP_check_original_data!$I56,'PROTRA_capacity-Original_Data'!$F$3:$F$1699,0))=0),"elec 0, heat not",
IF(AND(INDEX('PROTRA_capacity-Original_Data'!I$3:I$1699,MATCH(CHP_check_original_data!$I56,'PROTRA_capacity-Original_Data'!$F$3:$F$1699,0))&lt;&gt;0,INDEX('PROTRA_capacity-Original_Data'!I$3:I$1699,MATCH(CHP_check_original_data!$H56,'PROTRA_capacity-Original_Data'!$F$3:$F$1699,0))=0),"heat 0, elec not",
IF(AND(INDEX('PROTRA_capacity-Original_Data'!I$3:I$1699,MATCH(CHP_check_original_data!$I56,'PROTRA_capacity-Original_Data'!$F$3:$F$1699,0))=0,INDEX('PROTRA_capacity-Original_Data'!I$3:I$1699,MATCH(CHP_check_original_data!$H56,'PROTRA_capacity-Original_Data'!$F$3:$F$1699,0))=0),"",
INDEX('PROTRA_capacity-Original_Data'!I$3:I$1699,MATCH(CHP_check_original_data!$H56,'PROTRA_capacity-Original_Data'!$F$3:$F$1699,0))/INDEX('PROTRA_capacity-Original_Data'!I$3:I$1699,MATCH(CHP_check_original_data!$I56,'PROTRA_capacity-Original_Data'!$F$3:$F$1699,0))
)))</f>
        <v>2.4592319302522947</v>
      </c>
      <c r="M56" s="16">
        <f>IF(AND(INDEX('PROTRA_capacity-Original_Data'!J$3:J$1699,MATCH(CHP_check_original_data!$H56,'PROTRA_capacity-Original_Data'!$F$3:$F$1699,0))&lt;&gt;0,INDEX('PROTRA_capacity-Original_Data'!J$3:J$1699,MATCH(CHP_check_original_data!$I56,'PROTRA_capacity-Original_Data'!$F$3:$F$1699,0))=0),"elec 0, heat not",
IF(AND(INDEX('PROTRA_capacity-Original_Data'!J$3:J$1699,MATCH(CHP_check_original_data!$I56,'PROTRA_capacity-Original_Data'!$F$3:$F$1699,0))&lt;&gt;0,INDEX('PROTRA_capacity-Original_Data'!J$3:J$1699,MATCH(CHP_check_original_data!$H56,'PROTRA_capacity-Original_Data'!$F$3:$F$1699,0))=0),"heat 0, elec not",
IF(AND(INDEX('PROTRA_capacity-Original_Data'!J$3:J$1699,MATCH(CHP_check_original_data!$I56,'PROTRA_capacity-Original_Data'!$F$3:$F$1699,0))=0,INDEX('PROTRA_capacity-Original_Data'!J$3:J$1699,MATCH(CHP_check_original_data!$H56,'PROTRA_capacity-Original_Data'!$F$3:$F$1699,0))=0),"",
INDEX('PROTRA_capacity-Original_Data'!J$3:J$1699,MATCH(CHP_check_original_data!$H56,'PROTRA_capacity-Original_Data'!$F$3:$F$1699,0))/INDEX('PROTRA_capacity-Original_Data'!J$3:J$1699,MATCH(CHP_check_original_data!$I56,'PROTRA_capacity-Original_Data'!$F$3:$F$1699,0))
)))</f>
        <v>2.8508093904822256</v>
      </c>
      <c r="N56" s="16">
        <f>IF(AND(INDEX('PROTRA_capacity-Original_Data'!K$3:K$1699,MATCH(CHP_check_original_data!$H56,'PROTRA_capacity-Original_Data'!$F$3:$F$1699,0))&lt;&gt;0,INDEX('PROTRA_capacity-Original_Data'!K$3:K$1699,MATCH(CHP_check_original_data!$I56,'PROTRA_capacity-Original_Data'!$F$3:$F$1699,0))=0),"elec 0, heat not",
IF(AND(INDEX('PROTRA_capacity-Original_Data'!K$3:K$1699,MATCH(CHP_check_original_data!$I56,'PROTRA_capacity-Original_Data'!$F$3:$F$1699,0))&lt;&gt;0,INDEX('PROTRA_capacity-Original_Data'!K$3:K$1699,MATCH(CHP_check_original_data!$H56,'PROTRA_capacity-Original_Data'!$F$3:$F$1699,0))=0),"heat 0, elec not",
IF(AND(INDEX('PROTRA_capacity-Original_Data'!K$3:K$1699,MATCH(CHP_check_original_data!$I56,'PROTRA_capacity-Original_Data'!$F$3:$F$1699,0))=0,INDEX('PROTRA_capacity-Original_Data'!K$3:K$1699,MATCH(CHP_check_original_data!$H56,'PROTRA_capacity-Original_Data'!$F$3:$F$1699,0))=0),"",
INDEX('PROTRA_capacity-Original_Data'!K$3:K$1699,MATCH(CHP_check_original_data!$H56,'PROTRA_capacity-Original_Data'!$F$3:$F$1699,0))/INDEX('PROTRA_capacity-Original_Data'!K$3:K$1699,MATCH(CHP_check_original_data!$I56,'PROTRA_capacity-Original_Data'!$F$3:$F$1699,0))
)))</f>
        <v>5.6912025724975441</v>
      </c>
      <c r="O56" s="16">
        <f>IF(AND(INDEX('PROTRA_capacity-Original_Data'!L$3:L$1699,MATCH(CHP_check_original_data!$H56,'PROTRA_capacity-Original_Data'!$F$3:$F$1699,0))&lt;&gt;0,INDEX('PROTRA_capacity-Original_Data'!L$3:L$1699,MATCH(CHP_check_original_data!$I56,'PROTRA_capacity-Original_Data'!$F$3:$F$1699,0))=0),"elec 0, heat not",
IF(AND(INDEX('PROTRA_capacity-Original_Data'!L$3:L$1699,MATCH(CHP_check_original_data!$I56,'PROTRA_capacity-Original_Data'!$F$3:$F$1699,0))&lt;&gt;0,INDEX('PROTRA_capacity-Original_Data'!L$3:L$1699,MATCH(CHP_check_original_data!$H56,'PROTRA_capacity-Original_Data'!$F$3:$F$1699,0))=0),"heat 0, elec not",
IF(AND(INDEX('PROTRA_capacity-Original_Data'!L$3:L$1699,MATCH(CHP_check_original_data!$I56,'PROTRA_capacity-Original_Data'!$F$3:$F$1699,0))=0,INDEX('PROTRA_capacity-Original_Data'!L$3:L$1699,MATCH(CHP_check_original_data!$H56,'PROTRA_capacity-Original_Data'!$F$3:$F$1699,0))=0),"",
INDEX('PROTRA_capacity-Original_Data'!L$3:L$1699,MATCH(CHP_check_original_data!$H56,'PROTRA_capacity-Original_Data'!$F$3:$F$1699,0))/INDEX('PROTRA_capacity-Original_Data'!L$3:L$1699,MATCH(CHP_check_original_data!$I56,'PROTRA_capacity-Original_Data'!$F$3:$F$1699,0))
)))</f>
        <v>1.4424878902201101</v>
      </c>
      <c r="P56" s="16">
        <f>IF(AND(INDEX('PROTRA_capacity-Original_Data'!M$3:M$1699,MATCH(CHP_check_original_data!$H56,'PROTRA_capacity-Original_Data'!$F$3:$F$1699,0))&lt;&gt;0,INDEX('PROTRA_capacity-Original_Data'!M$3:M$1699,MATCH(CHP_check_original_data!$I56,'PROTRA_capacity-Original_Data'!$F$3:$F$1699,0))=0),"elec 0, heat not",
IF(AND(INDEX('PROTRA_capacity-Original_Data'!M$3:M$1699,MATCH(CHP_check_original_data!$I56,'PROTRA_capacity-Original_Data'!$F$3:$F$1699,0))&lt;&gt;0,INDEX('PROTRA_capacity-Original_Data'!M$3:M$1699,MATCH(CHP_check_original_data!$H56,'PROTRA_capacity-Original_Data'!$F$3:$F$1699,0))=0),"heat 0, elec not",
IF(AND(INDEX('PROTRA_capacity-Original_Data'!M$3:M$1699,MATCH(CHP_check_original_data!$I56,'PROTRA_capacity-Original_Data'!$F$3:$F$1699,0))=0,INDEX('PROTRA_capacity-Original_Data'!M$3:M$1699,MATCH(CHP_check_original_data!$H56,'PROTRA_capacity-Original_Data'!$F$3:$F$1699,0))=0),"",
INDEX('PROTRA_capacity-Original_Data'!M$3:M$1699,MATCH(CHP_check_original_data!$H56,'PROTRA_capacity-Original_Data'!$F$3:$F$1699,0))/INDEX('PROTRA_capacity-Original_Data'!M$3:M$1699,MATCH(CHP_check_original_data!$I56,'PROTRA_capacity-Original_Data'!$F$3:$F$1699,0))
)))</f>
        <v>1.0722246254987338</v>
      </c>
      <c r="Q56" s="16">
        <f>IF(AND(INDEX('PROTRA_capacity-Original_Data'!N$3:N$1699,MATCH(CHP_check_original_data!$H56,'PROTRA_capacity-Original_Data'!$F$3:$F$1699,0))&lt;&gt;0,INDEX('PROTRA_capacity-Original_Data'!N$3:N$1699,MATCH(CHP_check_original_data!$I56,'PROTRA_capacity-Original_Data'!$F$3:$F$1699,0))=0),"elec 0, heat not",
IF(AND(INDEX('PROTRA_capacity-Original_Data'!N$3:N$1699,MATCH(CHP_check_original_data!$I56,'PROTRA_capacity-Original_Data'!$F$3:$F$1699,0))&lt;&gt;0,INDEX('PROTRA_capacity-Original_Data'!N$3:N$1699,MATCH(CHP_check_original_data!$H56,'PROTRA_capacity-Original_Data'!$F$3:$F$1699,0))=0),"heat 0, elec not",
IF(AND(INDEX('PROTRA_capacity-Original_Data'!N$3:N$1699,MATCH(CHP_check_original_data!$I56,'PROTRA_capacity-Original_Data'!$F$3:$F$1699,0))=0,INDEX('PROTRA_capacity-Original_Data'!N$3:N$1699,MATCH(CHP_check_original_data!$H56,'PROTRA_capacity-Original_Data'!$F$3:$F$1699,0))=0),"",
INDEX('PROTRA_capacity-Original_Data'!N$3:N$1699,MATCH(CHP_check_original_data!$H56,'PROTRA_capacity-Original_Data'!$F$3:$F$1699,0))/INDEX('PROTRA_capacity-Original_Data'!N$3:N$1699,MATCH(CHP_check_original_data!$I56,'PROTRA_capacity-Original_Data'!$F$3:$F$1699,0))
)))</f>
        <v>1.134108339531134</v>
      </c>
      <c r="R56" s="16">
        <f>IF(AND(INDEX('PROTRA_capacity-Original_Data'!O$3:O$1699,MATCH(CHP_check_original_data!$H56,'PROTRA_capacity-Original_Data'!$F$3:$F$1699,0))&lt;&gt;0,INDEX('PROTRA_capacity-Original_Data'!O$3:O$1699,MATCH(CHP_check_original_data!$I56,'PROTRA_capacity-Original_Data'!$F$3:$F$1699,0))=0),"elec 0, heat not",
IF(AND(INDEX('PROTRA_capacity-Original_Data'!O$3:O$1699,MATCH(CHP_check_original_data!$I56,'PROTRA_capacity-Original_Data'!$F$3:$F$1699,0))&lt;&gt;0,INDEX('PROTRA_capacity-Original_Data'!O$3:O$1699,MATCH(CHP_check_original_data!$H56,'PROTRA_capacity-Original_Data'!$F$3:$F$1699,0))=0),"heat 0, elec not",
IF(AND(INDEX('PROTRA_capacity-Original_Data'!O$3:O$1699,MATCH(CHP_check_original_data!$I56,'PROTRA_capacity-Original_Data'!$F$3:$F$1699,0))=0,INDEX('PROTRA_capacity-Original_Data'!O$3:O$1699,MATCH(CHP_check_original_data!$H56,'PROTRA_capacity-Original_Data'!$F$3:$F$1699,0))=0),"",
INDEX('PROTRA_capacity-Original_Data'!O$3:O$1699,MATCH(CHP_check_original_data!$H56,'PROTRA_capacity-Original_Data'!$F$3:$F$1699,0))/INDEX('PROTRA_capacity-Original_Data'!O$3:O$1699,MATCH(CHP_check_original_data!$I56,'PROTRA_capacity-Original_Data'!$F$3:$F$1699,0))
)))</f>
        <v>0.74132256294173626</v>
      </c>
      <c r="S56" s="16">
        <f>IF(AND(INDEX('PROTRA_capacity-Original_Data'!P$3:P$1699,MATCH(CHP_check_original_data!$H56,'PROTRA_capacity-Original_Data'!$F$3:$F$1699,0))&lt;&gt;0,INDEX('PROTRA_capacity-Original_Data'!P$3:P$1699,MATCH(CHP_check_original_data!$I56,'PROTRA_capacity-Original_Data'!$F$3:$F$1699,0))=0),"elec 0, heat not",
IF(AND(INDEX('PROTRA_capacity-Original_Data'!P$3:P$1699,MATCH(CHP_check_original_data!$I56,'PROTRA_capacity-Original_Data'!$F$3:$F$1699,0))&lt;&gt;0,INDEX('PROTRA_capacity-Original_Data'!P$3:P$1699,MATCH(CHP_check_original_data!$H56,'PROTRA_capacity-Original_Data'!$F$3:$F$1699,0))=0),"heat 0, elec not",
IF(AND(INDEX('PROTRA_capacity-Original_Data'!P$3:P$1699,MATCH(CHP_check_original_data!$I56,'PROTRA_capacity-Original_Data'!$F$3:$F$1699,0))=0,INDEX('PROTRA_capacity-Original_Data'!P$3:P$1699,MATCH(CHP_check_original_data!$H56,'PROTRA_capacity-Original_Data'!$F$3:$F$1699,0))=0),"",
INDEX('PROTRA_capacity-Original_Data'!P$3:P$1699,MATCH(CHP_check_original_data!$H56,'PROTRA_capacity-Original_Data'!$F$3:$F$1699,0))/INDEX('PROTRA_capacity-Original_Data'!P$3:P$1699,MATCH(CHP_check_original_data!$I56,'PROTRA_capacity-Original_Data'!$F$3:$F$1699,0))
)))</f>
        <v>0.91384603662946384</v>
      </c>
      <c r="T56" s="16">
        <f>IF(AND(INDEX('PROTRA_capacity-Original_Data'!Q$3:Q$1699,MATCH(CHP_check_original_data!$H56,'PROTRA_capacity-Original_Data'!$F$3:$F$1699,0))&lt;&gt;0,INDEX('PROTRA_capacity-Original_Data'!Q$3:Q$1699,MATCH(CHP_check_original_data!$I56,'PROTRA_capacity-Original_Data'!$F$3:$F$1699,0))=0),"elec 0, heat not",
IF(AND(INDEX('PROTRA_capacity-Original_Data'!Q$3:Q$1699,MATCH(CHP_check_original_data!$I56,'PROTRA_capacity-Original_Data'!$F$3:$F$1699,0))&lt;&gt;0,INDEX('PROTRA_capacity-Original_Data'!Q$3:Q$1699,MATCH(CHP_check_original_data!$H56,'PROTRA_capacity-Original_Data'!$F$3:$F$1699,0))=0),"heat 0, elec not",
IF(AND(INDEX('PROTRA_capacity-Original_Data'!Q$3:Q$1699,MATCH(CHP_check_original_data!$I56,'PROTRA_capacity-Original_Data'!$F$3:$F$1699,0))=0,INDEX('PROTRA_capacity-Original_Data'!Q$3:Q$1699,MATCH(CHP_check_original_data!$H56,'PROTRA_capacity-Original_Data'!$F$3:$F$1699,0))=0),"",
INDEX('PROTRA_capacity-Original_Data'!Q$3:Q$1699,MATCH(CHP_check_original_data!$H56,'PROTRA_capacity-Original_Data'!$F$3:$F$1699,0))/INDEX('PROTRA_capacity-Original_Data'!Q$3:Q$1699,MATCH(CHP_check_original_data!$I56,'PROTRA_capacity-Original_Data'!$F$3:$F$1699,0))
)))</f>
        <v>1.2063744391100819</v>
      </c>
      <c r="U56" s="16">
        <f>IF(AND(INDEX('PROTRA_capacity-Original_Data'!R$3:R$1699,MATCH(CHP_check_original_data!$H56,'PROTRA_capacity-Original_Data'!$F$3:$F$1699,0))&lt;&gt;0,INDEX('PROTRA_capacity-Original_Data'!R$3:R$1699,MATCH(CHP_check_original_data!$I56,'PROTRA_capacity-Original_Data'!$F$3:$F$1699,0))=0),"elec 0, heat not",
IF(AND(INDEX('PROTRA_capacity-Original_Data'!R$3:R$1699,MATCH(CHP_check_original_data!$I56,'PROTRA_capacity-Original_Data'!$F$3:$F$1699,0))&lt;&gt;0,INDEX('PROTRA_capacity-Original_Data'!R$3:R$1699,MATCH(CHP_check_original_data!$H56,'PROTRA_capacity-Original_Data'!$F$3:$F$1699,0))=0),"heat 0, elec not",
IF(AND(INDEX('PROTRA_capacity-Original_Data'!R$3:R$1699,MATCH(CHP_check_original_data!$I56,'PROTRA_capacity-Original_Data'!$F$3:$F$1699,0))=0,INDEX('PROTRA_capacity-Original_Data'!R$3:R$1699,MATCH(CHP_check_original_data!$H56,'PROTRA_capacity-Original_Data'!$F$3:$F$1699,0))=0),"",
INDEX('PROTRA_capacity-Original_Data'!R$3:R$1699,MATCH(CHP_check_original_data!$H56,'PROTRA_capacity-Original_Data'!$F$3:$F$1699,0))/INDEX('PROTRA_capacity-Original_Data'!R$3:R$1699,MATCH(CHP_check_original_data!$I56,'PROTRA_capacity-Original_Data'!$F$3:$F$1699,0))
)))</f>
        <v>1.8078354089338571</v>
      </c>
      <c r="V56" s="16">
        <f>IF(AND(INDEX('PROTRA_capacity-Original_Data'!S$3:S$1699,MATCH(CHP_check_original_data!$H56,'PROTRA_capacity-Original_Data'!$F$3:$F$1699,0))&lt;&gt;0,INDEX('PROTRA_capacity-Original_Data'!S$3:S$1699,MATCH(CHP_check_original_data!$I56,'PROTRA_capacity-Original_Data'!$F$3:$F$1699,0))=0),"elec 0, heat not",
IF(AND(INDEX('PROTRA_capacity-Original_Data'!S$3:S$1699,MATCH(CHP_check_original_data!$I56,'PROTRA_capacity-Original_Data'!$F$3:$F$1699,0))&lt;&gt;0,INDEX('PROTRA_capacity-Original_Data'!S$3:S$1699,MATCH(CHP_check_original_data!$H56,'PROTRA_capacity-Original_Data'!$F$3:$F$1699,0))=0),"heat 0, elec not",
IF(AND(INDEX('PROTRA_capacity-Original_Data'!S$3:S$1699,MATCH(CHP_check_original_data!$I56,'PROTRA_capacity-Original_Data'!$F$3:$F$1699,0))=0,INDEX('PROTRA_capacity-Original_Data'!S$3:S$1699,MATCH(CHP_check_original_data!$H56,'PROTRA_capacity-Original_Data'!$F$3:$F$1699,0))=0),"",
INDEX('PROTRA_capacity-Original_Data'!S$3:S$1699,MATCH(CHP_check_original_data!$H56,'PROTRA_capacity-Original_Data'!$F$3:$F$1699,0))/INDEX('PROTRA_capacity-Original_Data'!S$3:S$1699,MATCH(CHP_check_original_data!$I56,'PROTRA_capacity-Original_Data'!$F$3:$F$1699,0))
)))</f>
        <v>1.3907180764252276</v>
      </c>
      <c r="W56" s="16">
        <f>IF(AND(INDEX('PROTRA_capacity-Original_Data'!T$3:T$1699,MATCH(CHP_check_original_data!$H56,'PROTRA_capacity-Original_Data'!$F$3:$F$1699,0))&lt;&gt;0,INDEX('PROTRA_capacity-Original_Data'!T$3:T$1699,MATCH(CHP_check_original_data!$I56,'PROTRA_capacity-Original_Data'!$F$3:$F$1699,0))=0),"elec 0, heat not",
IF(AND(INDEX('PROTRA_capacity-Original_Data'!T$3:T$1699,MATCH(CHP_check_original_data!$I56,'PROTRA_capacity-Original_Data'!$F$3:$F$1699,0))&lt;&gt;0,INDEX('PROTRA_capacity-Original_Data'!T$3:T$1699,MATCH(CHP_check_original_data!$H56,'PROTRA_capacity-Original_Data'!$F$3:$F$1699,0))=0),"heat 0, elec not",
IF(AND(INDEX('PROTRA_capacity-Original_Data'!T$3:T$1699,MATCH(CHP_check_original_data!$I56,'PROTRA_capacity-Original_Data'!$F$3:$F$1699,0))=0,INDEX('PROTRA_capacity-Original_Data'!T$3:T$1699,MATCH(CHP_check_original_data!$H56,'PROTRA_capacity-Original_Data'!$F$3:$F$1699,0))=0),"",
INDEX('PROTRA_capacity-Original_Data'!T$3:T$1699,MATCH(CHP_check_original_data!$H56,'PROTRA_capacity-Original_Data'!$F$3:$F$1699,0))/INDEX('PROTRA_capacity-Original_Data'!T$3:T$1699,MATCH(CHP_check_original_data!$I56,'PROTRA_capacity-Original_Data'!$F$3:$F$1699,0))
)))</f>
        <v>0.96083366331561826</v>
      </c>
      <c r="X56" s="16">
        <f>IF(AND(INDEX('PROTRA_capacity-Original_Data'!U$3:U$1699,MATCH(CHP_check_original_data!$H56,'PROTRA_capacity-Original_Data'!$F$3:$F$1699,0))&lt;&gt;0,INDEX('PROTRA_capacity-Original_Data'!U$3:U$1699,MATCH(CHP_check_original_data!$I56,'PROTRA_capacity-Original_Data'!$F$3:$F$1699,0))=0),"elec 0, heat not",
IF(AND(INDEX('PROTRA_capacity-Original_Data'!U$3:U$1699,MATCH(CHP_check_original_data!$I56,'PROTRA_capacity-Original_Data'!$F$3:$F$1699,0))&lt;&gt;0,INDEX('PROTRA_capacity-Original_Data'!U$3:U$1699,MATCH(CHP_check_original_data!$H56,'PROTRA_capacity-Original_Data'!$F$3:$F$1699,0))=0),"heat 0, elec not",
IF(AND(INDEX('PROTRA_capacity-Original_Data'!U$3:U$1699,MATCH(CHP_check_original_data!$I56,'PROTRA_capacity-Original_Data'!$F$3:$F$1699,0))=0,INDEX('PROTRA_capacity-Original_Data'!U$3:U$1699,MATCH(CHP_check_original_data!$H56,'PROTRA_capacity-Original_Data'!$F$3:$F$1699,0))=0),"",
INDEX('PROTRA_capacity-Original_Data'!U$3:U$1699,MATCH(CHP_check_original_data!$H56,'PROTRA_capacity-Original_Data'!$F$3:$F$1699,0))/INDEX('PROTRA_capacity-Original_Data'!U$3:U$1699,MATCH(CHP_check_original_data!$I56,'PROTRA_capacity-Original_Data'!$F$3:$F$1699,0))
)))</f>
        <v>0.68347640708358171</v>
      </c>
      <c r="Y56" s="16">
        <f>IF(AND(INDEX('PROTRA_capacity-Original_Data'!V$3:V$1699,MATCH(CHP_check_original_data!$H56,'PROTRA_capacity-Original_Data'!$F$3:$F$1699,0))&lt;&gt;0,INDEX('PROTRA_capacity-Original_Data'!V$3:V$1699,MATCH(CHP_check_original_data!$I56,'PROTRA_capacity-Original_Data'!$F$3:$F$1699,0))=0),"elec 0, heat not",
IF(AND(INDEX('PROTRA_capacity-Original_Data'!V$3:V$1699,MATCH(CHP_check_original_data!$I56,'PROTRA_capacity-Original_Data'!$F$3:$F$1699,0))&lt;&gt;0,INDEX('PROTRA_capacity-Original_Data'!V$3:V$1699,MATCH(CHP_check_original_data!$H56,'PROTRA_capacity-Original_Data'!$F$3:$F$1699,0))=0),"heat 0, elec not",
IF(AND(INDEX('PROTRA_capacity-Original_Data'!V$3:V$1699,MATCH(CHP_check_original_data!$I56,'PROTRA_capacity-Original_Data'!$F$3:$F$1699,0))=0,INDEX('PROTRA_capacity-Original_Data'!V$3:V$1699,MATCH(CHP_check_original_data!$H56,'PROTRA_capacity-Original_Data'!$F$3:$F$1699,0))=0),"",
INDEX('PROTRA_capacity-Original_Data'!V$3:V$1699,MATCH(CHP_check_original_data!$H56,'PROTRA_capacity-Original_Data'!$F$3:$F$1699,0))/INDEX('PROTRA_capacity-Original_Data'!V$3:V$1699,MATCH(CHP_check_original_data!$I56,'PROTRA_capacity-Original_Data'!$F$3:$F$1699,0))
)))</f>
        <v>0.52618061739701039</v>
      </c>
    </row>
    <row r="57" spans="1:25" x14ac:dyDescent="0.35">
      <c r="A57" t="s">
        <v>77</v>
      </c>
      <c r="B57" t="s">
        <v>41</v>
      </c>
      <c r="C57" t="str">
        <f t="shared" si="0"/>
        <v>LROW_TO_heat</v>
      </c>
      <c r="D57" t="str">
        <f t="shared" si="1"/>
        <v>PROTRA_CHP_HP_I</v>
      </c>
      <c r="E57" t="s">
        <v>4</v>
      </c>
      <c r="F57" t="str">
        <f t="shared" si="2"/>
        <v>CHP</v>
      </c>
      <c r="G57" t="str">
        <f t="shared" si="3"/>
        <v>CCS</v>
      </c>
      <c r="H57" t="str">
        <f t="shared" si="4"/>
        <v>LROWTO_heatPROTRA_CHP_liquid_fuels_CCS</v>
      </c>
      <c r="I57" t="str">
        <f t="shared" si="5"/>
        <v>LROWTO_elecPROTRA_CHP_liquid_fuels_CCS</v>
      </c>
      <c r="J57" s="16" t="str">
        <f>IF(AND(INDEX('PROTRA_capacity-Original_Data'!G$3:G$1699,MATCH(CHP_check_original_data!$H57,'PROTRA_capacity-Original_Data'!$F$3:$F$1699,0))&lt;&gt;0,INDEX('PROTRA_capacity-Original_Data'!G$3:G$1699,MATCH(CHP_check_original_data!$I57,'PROTRA_capacity-Original_Data'!$F$3:$F$1699,0))=0),"elec 0, heat not",
IF(AND(INDEX('PROTRA_capacity-Original_Data'!G$3:G$1699,MATCH(CHP_check_original_data!$I57,'PROTRA_capacity-Original_Data'!$F$3:$F$1699,0))&lt;&gt;0,INDEX('PROTRA_capacity-Original_Data'!G$3:G$1699,MATCH(CHP_check_original_data!$H57,'PROTRA_capacity-Original_Data'!$F$3:$F$1699,0))=0),"heat 0, elec not",
IF(AND(INDEX('PROTRA_capacity-Original_Data'!G$3:G$1699,MATCH(CHP_check_original_data!$I57,'PROTRA_capacity-Original_Data'!$F$3:$F$1699,0))=0,INDEX('PROTRA_capacity-Original_Data'!G$3:G$1699,MATCH(CHP_check_original_data!$H57,'PROTRA_capacity-Original_Data'!$F$3:$F$1699,0))=0),"",
INDEX('PROTRA_capacity-Original_Data'!G$3:G$1699,MATCH(CHP_check_original_data!$H57,'PROTRA_capacity-Original_Data'!$F$3:$F$1699,0))/INDEX('PROTRA_capacity-Original_Data'!G$3:G$1699,MATCH(CHP_check_original_data!$I57,'PROTRA_capacity-Original_Data'!$F$3:$F$1699,0))
)))</f>
        <v/>
      </c>
      <c r="K57" s="16" t="str">
        <f>IF(AND(INDEX('PROTRA_capacity-Original_Data'!H$3:H$1699,MATCH(CHP_check_original_data!$H57,'PROTRA_capacity-Original_Data'!$F$3:$F$1699,0))&lt;&gt;0,INDEX('PROTRA_capacity-Original_Data'!H$3:H$1699,MATCH(CHP_check_original_data!$I57,'PROTRA_capacity-Original_Data'!$F$3:$F$1699,0))=0),"elec 0, heat not",
IF(AND(INDEX('PROTRA_capacity-Original_Data'!H$3:H$1699,MATCH(CHP_check_original_data!$I57,'PROTRA_capacity-Original_Data'!$F$3:$F$1699,0))&lt;&gt;0,INDEX('PROTRA_capacity-Original_Data'!H$3:H$1699,MATCH(CHP_check_original_data!$H57,'PROTRA_capacity-Original_Data'!$F$3:$F$1699,0))=0),"heat 0, elec not",
IF(AND(INDEX('PROTRA_capacity-Original_Data'!H$3:H$1699,MATCH(CHP_check_original_data!$I57,'PROTRA_capacity-Original_Data'!$F$3:$F$1699,0))=0,INDEX('PROTRA_capacity-Original_Data'!H$3:H$1699,MATCH(CHP_check_original_data!$H57,'PROTRA_capacity-Original_Data'!$F$3:$F$1699,0))=0),"",
INDEX('PROTRA_capacity-Original_Data'!H$3:H$1699,MATCH(CHP_check_original_data!$H57,'PROTRA_capacity-Original_Data'!$F$3:$F$1699,0))/INDEX('PROTRA_capacity-Original_Data'!H$3:H$1699,MATCH(CHP_check_original_data!$I57,'PROTRA_capacity-Original_Data'!$F$3:$F$1699,0))
)))</f>
        <v/>
      </c>
      <c r="L57" s="16" t="str">
        <f>IF(AND(INDEX('PROTRA_capacity-Original_Data'!I$3:I$1699,MATCH(CHP_check_original_data!$H57,'PROTRA_capacity-Original_Data'!$F$3:$F$1699,0))&lt;&gt;0,INDEX('PROTRA_capacity-Original_Data'!I$3:I$1699,MATCH(CHP_check_original_data!$I57,'PROTRA_capacity-Original_Data'!$F$3:$F$1699,0))=0),"elec 0, heat not",
IF(AND(INDEX('PROTRA_capacity-Original_Data'!I$3:I$1699,MATCH(CHP_check_original_data!$I57,'PROTRA_capacity-Original_Data'!$F$3:$F$1699,0))&lt;&gt;0,INDEX('PROTRA_capacity-Original_Data'!I$3:I$1699,MATCH(CHP_check_original_data!$H57,'PROTRA_capacity-Original_Data'!$F$3:$F$1699,0))=0),"heat 0, elec not",
IF(AND(INDEX('PROTRA_capacity-Original_Data'!I$3:I$1699,MATCH(CHP_check_original_data!$I57,'PROTRA_capacity-Original_Data'!$F$3:$F$1699,0))=0,INDEX('PROTRA_capacity-Original_Data'!I$3:I$1699,MATCH(CHP_check_original_data!$H57,'PROTRA_capacity-Original_Data'!$F$3:$F$1699,0))=0),"",
INDEX('PROTRA_capacity-Original_Data'!I$3:I$1699,MATCH(CHP_check_original_data!$H57,'PROTRA_capacity-Original_Data'!$F$3:$F$1699,0))/INDEX('PROTRA_capacity-Original_Data'!I$3:I$1699,MATCH(CHP_check_original_data!$I57,'PROTRA_capacity-Original_Data'!$F$3:$F$1699,0))
)))</f>
        <v/>
      </c>
      <c r="M57" s="16" t="str">
        <f>IF(AND(INDEX('PROTRA_capacity-Original_Data'!J$3:J$1699,MATCH(CHP_check_original_data!$H57,'PROTRA_capacity-Original_Data'!$F$3:$F$1699,0))&lt;&gt;0,INDEX('PROTRA_capacity-Original_Data'!J$3:J$1699,MATCH(CHP_check_original_data!$I57,'PROTRA_capacity-Original_Data'!$F$3:$F$1699,0))=0),"elec 0, heat not",
IF(AND(INDEX('PROTRA_capacity-Original_Data'!J$3:J$1699,MATCH(CHP_check_original_data!$I57,'PROTRA_capacity-Original_Data'!$F$3:$F$1699,0))&lt;&gt;0,INDEX('PROTRA_capacity-Original_Data'!J$3:J$1699,MATCH(CHP_check_original_data!$H57,'PROTRA_capacity-Original_Data'!$F$3:$F$1699,0))=0),"heat 0, elec not",
IF(AND(INDEX('PROTRA_capacity-Original_Data'!J$3:J$1699,MATCH(CHP_check_original_data!$I57,'PROTRA_capacity-Original_Data'!$F$3:$F$1699,0))=0,INDEX('PROTRA_capacity-Original_Data'!J$3:J$1699,MATCH(CHP_check_original_data!$H57,'PROTRA_capacity-Original_Data'!$F$3:$F$1699,0))=0),"",
INDEX('PROTRA_capacity-Original_Data'!J$3:J$1699,MATCH(CHP_check_original_data!$H57,'PROTRA_capacity-Original_Data'!$F$3:$F$1699,0))/INDEX('PROTRA_capacity-Original_Data'!J$3:J$1699,MATCH(CHP_check_original_data!$I57,'PROTRA_capacity-Original_Data'!$F$3:$F$1699,0))
)))</f>
        <v/>
      </c>
      <c r="N57" s="16" t="str">
        <f>IF(AND(INDEX('PROTRA_capacity-Original_Data'!K$3:K$1699,MATCH(CHP_check_original_data!$H57,'PROTRA_capacity-Original_Data'!$F$3:$F$1699,0))&lt;&gt;0,INDEX('PROTRA_capacity-Original_Data'!K$3:K$1699,MATCH(CHP_check_original_data!$I57,'PROTRA_capacity-Original_Data'!$F$3:$F$1699,0))=0),"elec 0, heat not",
IF(AND(INDEX('PROTRA_capacity-Original_Data'!K$3:K$1699,MATCH(CHP_check_original_data!$I57,'PROTRA_capacity-Original_Data'!$F$3:$F$1699,0))&lt;&gt;0,INDEX('PROTRA_capacity-Original_Data'!K$3:K$1699,MATCH(CHP_check_original_data!$H57,'PROTRA_capacity-Original_Data'!$F$3:$F$1699,0))=0),"heat 0, elec not",
IF(AND(INDEX('PROTRA_capacity-Original_Data'!K$3:K$1699,MATCH(CHP_check_original_data!$I57,'PROTRA_capacity-Original_Data'!$F$3:$F$1699,0))=0,INDEX('PROTRA_capacity-Original_Data'!K$3:K$1699,MATCH(CHP_check_original_data!$H57,'PROTRA_capacity-Original_Data'!$F$3:$F$1699,0))=0),"",
INDEX('PROTRA_capacity-Original_Data'!K$3:K$1699,MATCH(CHP_check_original_data!$H57,'PROTRA_capacity-Original_Data'!$F$3:$F$1699,0))/INDEX('PROTRA_capacity-Original_Data'!K$3:K$1699,MATCH(CHP_check_original_data!$I57,'PROTRA_capacity-Original_Data'!$F$3:$F$1699,0))
)))</f>
        <v/>
      </c>
      <c r="O57" s="16" t="str">
        <f>IF(AND(INDEX('PROTRA_capacity-Original_Data'!L$3:L$1699,MATCH(CHP_check_original_data!$H57,'PROTRA_capacity-Original_Data'!$F$3:$F$1699,0))&lt;&gt;0,INDEX('PROTRA_capacity-Original_Data'!L$3:L$1699,MATCH(CHP_check_original_data!$I57,'PROTRA_capacity-Original_Data'!$F$3:$F$1699,0))=0),"elec 0, heat not",
IF(AND(INDEX('PROTRA_capacity-Original_Data'!L$3:L$1699,MATCH(CHP_check_original_data!$I57,'PROTRA_capacity-Original_Data'!$F$3:$F$1699,0))&lt;&gt;0,INDEX('PROTRA_capacity-Original_Data'!L$3:L$1699,MATCH(CHP_check_original_data!$H57,'PROTRA_capacity-Original_Data'!$F$3:$F$1699,0))=0),"heat 0, elec not",
IF(AND(INDEX('PROTRA_capacity-Original_Data'!L$3:L$1699,MATCH(CHP_check_original_data!$I57,'PROTRA_capacity-Original_Data'!$F$3:$F$1699,0))=0,INDEX('PROTRA_capacity-Original_Data'!L$3:L$1699,MATCH(CHP_check_original_data!$H57,'PROTRA_capacity-Original_Data'!$F$3:$F$1699,0))=0),"",
INDEX('PROTRA_capacity-Original_Data'!L$3:L$1699,MATCH(CHP_check_original_data!$H57,'PROTRA_capacity-Original_Data'!$F$3:$F$1699,0))/INDEX('PROTRA_capacity-Original_Data'!L$3:L$1699,MATCH(CHP_check_original_data!$I57,'PROTRA_capacity-Original_Data'!$F$3:$F$1699,0))
)))</f>
        <v/>
      </c>
      <c r="P57" s="16" t="str">
        <f>IF(AND(INDEX('PROTRA_capacity-Original_Data'!M$3:M$1699,MATCH(CHP_check_original_data!$H57,'PROTRA_capacity-Original_Data'!$F$3:$F$1699,0))&lt;&gt;0,INDEX('PROTRA_capacity-Original_Data'!M$3:M$1699,MATCH(CHP_check_original_data!$I57,'PROTRA_capacity-Original_Data'!$F$3:$F$1699,0))=0),"elec 0, heat not",
IF(AND(INDEX('PROTRA_capacity-Original_Data'!M$3:M$1699,MATCH(CHP_check_original_data!$I57,'PROTRA_capacity-Original_Data'!$F$3:$F$1699,0))&lt;&gt;0,INDEX('PROTRA_capacity-Original_Data'!M$3:M$1699,MATCH(CHP_check_original_data!$H57,'PROTRA_capacity-Original_Data'!$F$3:$F$1699,0))=0),"heat 0, elec not",
IF(AND(INDEX('PROTRA_capacity-Original_Data'!M$3:M$1699,MATCH(CHP_check_original_data!$I57,'PROTRA_capacity-Original_Data'!$F$3:$F$1699,0))=0,INDEX('PROTRA_capacity-Original_Data'!M$3:M$1699,MATCH(CHP_check_original_data!$H57,'PROTRA_capacity-Original_Data'!$F$3:$F$1699,0))=0),"",
INDEX('PROTRA_capacity-Original_Data'!M$3:M$1699,MATCH(CHP_check_original_data!$H57,'PROTRA_capacity-Original_Data'!$F$3:$F$1699,0))/INDEX('PROTRA_capacity-Original_Data'!M$3:M$1699,MATCH(CHP_check_original_data!$I57,'PROTRA_capacity-Original_Data'!$F$3:$F$1699,0))
)))</f>
        <v/>
      </c>
      <c r="Q57" s="16" t="str">
        <f>IF(AND(INDEX('PROTRA_capacity-Original_Data'!N$3:N$1699,MATCH(CHP_check_original_data!$H57,'PROTRA_capacity-Original_Data'!$F$3:$F$1699,0))&lt;&gt;0,INDEX('PROTRA_capacity-Original_Data'!N$3:N$1699,MATCH(CHP_check_original_data!$I57,'PROTRA_capacity-Original_Data'!$F$3:$F$1699,0))=0),"elec 0, heat not",
IF(AND(INDEX('PROTRA_capacity-Original_Data'!N$3:N$1699,MATCH(CHP_check_original_data!$I57,'PROTRA_capacity-Original_Data'!$F$3:$F$1699,0))&lt;&gt;0,INDEX('PROTRA_capacity-Original_Data'!N$3:N$1699,MATCH(CHP_check_original_data!$H57,'PROTRA_capacity-Original_Data'!$F$3:$F$1699,0))=0),"heat 0, elec not",
IF(AND(INDEX('PROTRA_capacity-Original_Data'!N$3:N$1699,MATCH(CHP_check_original_data!$I57,'PROTRA_capacity-Original_Data'!$F$3:$F$1699,0))=0,INDEX('PROTRA_capacity-Original_Data'!N$3:N$1699,MATCH(CHP_check_original_data!$H57,'PROTRA_capacity-Original_Data'!$F$3:$F$1699,0))=0),"",
INDEX('PROTRA_capacity-Original_Data'!N$3:N$1699,MATCH(CHP_check_original_data!$H57,'PROTRA_capacity-Original_Data'!$F$3:$F$1699,0))/INDEX('PROTRA_capacity-Original_Data'!N$3:N$1699,MATCH(CHP_check_original_data!$I57,'PROTRA_capacity-Original_Data'!$F$3:$F$1699,0))
)))</f>
        <v/>
      </c>
      <c r="R57" s="16" t="str">
        <f>IF(AND(INDEX('PROTRA_capacity-Original_Data'!O$3:O$1699,MATCH(CHP_check_original_data!$H57,'PROTRA_capacity-Original_Data'!$F$3:$F$1699,0))&lt;&gt;0,INDEX('PROTRA_capacity-Original_Data'!O$3:O$1699,MATCH(CHP_check_original_data!$I57,'PROTRA_capacity-Original_Data'!$F$3:$F$1699,0))=0),"elec 0, heat not",
IF(AND(INDEX('PROTRA_capacity-Original_Data'!O$3:O$1699,MATCH(CHP_check_original_data!$I57,'PROTRA_capacity-Original_Data'!$F$3:$F$1699,0))&lt;&gt;0,INDEX('PROTRA_capacity-Original_Data'!O$3:O$1699,MATCH(CHP_check_original_data!$H57,'PROTRA_capacity-Original_Data'!$F$3:$F$1699,0))=0),"heat 0, elec not",
IF(AND(INDEX('PROTRA_capacity-Original_Data'!O$3:O$1699,MATCH(CHP_check_original_data!$I57,'PROTRA_capacity-Original_Data'!$F$3:$F$1699,0))=0,INDEX('PROTRA_capacity-Original_Data'!O$3:O$1699,MATCH(CHP_check_original_data!$H57,'PROTRA_capacity-Original_Data'!$F$3:$F$1699,0))=0),"",
INDEX('PROTRA_capacity-Original_Data'!O$3:O$1699,MATCH(CHP_check_original_data!$H57,'PROTRA_capacity-Original_Data'!$F$3:$F$1699,0))/INDEX('PROTRA_capacity-Original_Data'!O$3:O$1699,MATCH(CHP_check_original_data!$I57,'PROTRA_capacity-Original_Data'!$F$3:$F$1699,0))
)))</f>
        <v/>
      </c>
      <c r="S57" s="16" t="str">
        <f>IF(AND(INDEX('PROTRA_capacity-Original_Data'!P$3:P$1699,MATCH(CHP_check_original_data!$H57,'PROTRA_capacity-Original_Data'!$F$3:$F$1699,0))&lt;&gt;0,INDEX('PROTRA_capacity-Original_Data'!P$3:P$1699,MATCH(CHP_check_original_data!$I57,'PROTRA_capacity-Original_Data'!$F$3:$F$1699,0))=0),"elec 0, heat not",
IF(AND(INDEX('PROTRA_capacity-Original_Data'!P$3:P$1699,MATCH(CHP_check_original_data!$I57,'PROTRA_capacity-Original_Data'!$F$3:$F$1699,0))&lt;&gt;0,INDEX('PROTRA_capacity-Original_Data'!P$3:P$1699,MATCH(CHP_check_original_data!$H57,'PROTRA_capacity-Original_Data'!$F$3:$F$1699,0))=0),"heat 0, elec not",
IF(AND(INDEX('PROTRA_capacity-Original_Data'!P$3:P$1699,MATCH(CHP_check_original_data!$I57,'PROTRA_capacity-Original_Data'!$F$3:$F$1699,0))=0,INDEX('PROTRA_capacity-Original_Data'!P$3:P$1699,MATCH(CHP_check_original_data!$H57,'PROTRA_capacity-Original_Data'!$F$3:$F$1699,0))=0),"",
INDEX('PROTRA_capacity-Original_Data'!P$3:P$1699,MATCH(CHP_check_original_data!$H57,'PROTRA_capacity-Original_Data'!$F$3:$F$1699,0))/INDEX('PROTRA_capacity-Original_Data'!P$3:P$1699,MATCH(CHP_check_original_data!$I57,'PROTRA_capacity-Original_Data'!$F$3:$F$1699,0))
)))</f>
        <v/>
      </c>
      <c r="T57" s="16" t="str">
        <f>IF(AND(INDEX('PROTRA_capacity-Original_Data'!Q$3:Q$1699,MATCH(CHP_check_original_data!$H57,'PROTRA_capacity-Original_Data'!$F$3:$F$1699,0))&lt;&gt;0,INDEX('PROTRA_capacity-Original_Data'!Q$3:Q$1699,MATCH(CHP_check_original_data!$I57,'PROTRA_capacity-Original_Data'!$F$3:$F$1699,0))=0),"elec 0, heat not",
IF(AND(INDEX('PROTRA_capacity-Original_Data'!Q$3:Q$1699,MATCH(CHP_check_original_data!$I57,'PROTRA_capacity-Original_Data'!$F$3:$F$1699,0))&lt;&gt;0,INDEX('PROTRA_capacity-Original_Data'!Q$3:Q$1699,MATCH(CHP_check_original_data!$H57,'PROTRA_capacity-Original_Data'!$F$3:$F$1699,0))=0),"heat 0, elec not",
IF(AND(INDEX('PROTRA_capacity-Original_Data'!Q$3:Q$1699,MATCH(CHP_check_original_data!$I57,'PROTRA_capacity-Original_Data'!$F$3:$F$1699,0))=0,INDEX('PROTRA_capacity-Original_Data'!Q$3:Q$1699,MATCH(CHP_check_original_data!$H57,'PROTRA_capacity-Original_Data'!$F$3:$F$1699,0))=0),"",
INDEX('PROTRA_capacity-Original_Data'!Q$3:Q$1699,MATCH(CHP_check_original_data!$H57,'PROTRA_capacity-Original_Data'!$F$3:$F$1699,0))/INDEX('PROTRA_capacity-Original_Data'!Q$3:Q$1699,MATCH(CHP_check_original_data!$I57,'PROTRA_capacity-Original_Data'!$F$3:$F$1699,0))
)))</f>
        <v/>
      </c>
      <c r="U57" s="16" t="str">
        <f>IF(AND(INDEX('PROTRA_capacity-Original_Data'!R$3:R$1699,MATCH(CHP_check_original_data!$H57,'PROTRA_capacity-Original_Data'!$F$3:$F$1699,0))&lt;&gt;0,INDEX('PROTRA_capacity-Original_Data'!R$3:R$1699,MATCH(CHP_check_original_data!$I57,'PROTRA_capacity-Original_Data'!$F$3:$F$1699,0))=0),"elec 0, heat not",
IF(AND(INDEX('PROTRA_capacity-Original_Data'!R$3:R$1699,MATCH(CHP_check_original_data!$I57,'PROTRA_capacity-Original_Data'!$F$3:$F$1699,0))&lt;&gt;0,INDEX('PROTRA_capacity-Original_Data'!R$3:R$1699,MATCH(CHP_check_original_data!$H57,'PROTRA_capacity-Original_Data'!$F$3:$F$1699,0))=0),"heat 0, elec not",
IF(AND(INDEX('PROTRA_capacity-Original_Data'!R$3:R$1699,MATCH(CHP_check_original_data!$I57,'PROTRA_capacity-Original_Data'!$F$3:$F$1699,0))=0,INDEX('PROTRA_capacity-Original_Data'!R$3:R$1699,MATCH(CHP_check_original_data!$H57,'PROTRA_capacity-Original_Data'!$F$3:$F$1699,0))=0),"",
INDEX('PROTRA_capacity-Original_Data'!R$3:R$1699,MATCH(CHP_check_original_data!$H57,'PROTRA_capacity-Original_Data'!$F$3:$F$1699,0))/INDEX('PROTRA_capacity-Original_Data'!R$3:R$1699,MATCH(CHP_check_original_data!$I57,'PROTRA_capacity-Original_Data'!$F$3:$F$1699,0))
)))</f>
        <v/>
      </c>
      <c r="V57" s="16" t="str">
        <f>IF(AND(INDEX('PROTRA_capacity-Original_Data'!S$3:S$1699,MATCH(CHP_check_original_data!$H57,'PROTRA_capacity-Original_Data'!$F$3:$F$1699,0))&lt;&gt;0,INDEX('PROTRA_capacity-Original_Data'!S$3:S$1699,MATCH(CHP_check_original_data!$I57,'PROTRA_capacity-Original_Data'!$F$3:$F$1699,0))=0),"elec 0, heat not",
IF(AND(INDEX('PROTRA_capacity-Original_Data'!S$3:S$1699,MATCH(CHP_check_original_data!$I57,'PROTRA_capacity-Original_Data'!$F$3:$F$1699,0))&lt;&gt;0,INDEX('PROTRA_capacity-Original_Data'!S$3:S$1699,MATCH(CHP_check_original_data!$H57,'PROTRA_capacity-Original_Data'!$F$3:$F$1699,0))=0),"heat 0, elec not",
IF(AND(INDEX('PROTRA_capacity-Original_Data'!S$3:S$1699,MATCH(CHP_check_original_data!$I57,'PROTRA_capacity-Original_Data'!$F$3:$F$1699,0))=0,INDEX('PROTRA_capacity-Original_Data'!S$3:S$1699,MATCH(CHP_check_original_data!$H57,'PROTRA_capacity-Original_Data'!$F$3:$F$1699,0))=0),"",
INDEX('PROTRA_capacity-Original_Data'!S$3:S$1699,MATCH(CHP_check_original_data!$H57,'PROTRA_capacity-Original_Data'!$F$3:$F$1699,0))/INDEX('PROTRA_capacity-Original_Data'!S$3:S$1699,MATCH(CHP_check_original_data!$I57,'PROTRA_capacity-Original_Data'!$F$3:$F$1699,0))
)))</f>
        <v/>
      </c>
      <c r="W57" s="16" t="str">
        <f>IF(AND(INDEX('PROTRA_capacity-Original_Data'!T$3:T$1699,MATCH(CHP_check_original_data!$H57,'PROTRA_capacity-Original_Data'!$F$3:$F$1699,0))&lt;&gt;0,INDEX('PROTRA_capacity-Original_Data'!T$3:T$1699,MATCH(CHP_check_original_data!$I57,'PROTRA_capacity-Original_Data'!$F$3:$F$1699,0))=0),"elec 0, heat not",
IF(AND(INDEX('PROTRA_capacity-Original_Data'!T$3:T$1699,MATCH(CHP_check_original_data!$I57,'PROTRA_capacity-Original_Data'!$F$3:$F$1699,0))&lt;&gt;0,INDEX('PROTRA_capacity-Original_Data'!T$3:T$1699,MATCH(CHP_check_original_data!$H57,'PROTRA_capacity-Original_Data'!$F$3:$F$1699,0))=0),"heat 0, elec not",
IF(AND(INDEX('PROTRA_capacity-Original_Data'!T$3:T$1699,MATCH(CHP_check_original_data!$I57,'PROTRA_capacity-Original_Data'!$F$3:$F$1699,0))=0,INDEX('PROTRA_capacity-Original_Data'!T$3:T$1699,MATCH(CHP_check_original_data!$H57,'PROTRA_capacity-Original_Data'!$F$3:$F$1699,0))=0),"",
INDEX('PROTRA_capacity-Original_Data'!T$3:T$1699,MATCH(CHP_check_original_data!$H57,'PROTRA_capacity-Original_Data'!$F$3:$F$1699,0))/INDEX('PROTRA_capacity-Original_Data'!T$3:T$1699,MATCH(CHP_check_original_data!$I57,'PROTRA_capacity-Original_Data'!$F$3:$F$1699,0))
)))</f>
        <v/>
      </c>
      <c r="X57" s="16" t="str">
        <f>IF(AND(INDEX('PROTRA_capacity-Original_Data'!U$3:U$1699,MATCH(CHP_check_original_data!$H57,'PROTRA_capacity-Original_Data'!$F$3:$F$1699,0))&lt;&gt;0,INDEX('PROTRA_capacity-Original_Data'!U$3:U$1699,MATCH(CHP_check_original_data!$I57,'PROTRA_capacity-Original_Data'!$F$3:$F$1699,0))=0),"elec 0, heat not",
IF(AND(INDEX('PROTRA_capacity-Original_Data'!U$3:U$1699,MATCH(CHP_check_original_data!$I57,'PROTRA_capacity-Original_Data'!$F$3:$F$1699,0))&lt;&gt;0,INDEX('PROTRA_capacity-Original_Data'!U$3:U$1699,MATCH(CHP_check_original_data!$H57,'PROTRA_capacity-Original_Data'!$F$3:$F$1699,0))=0),"heat 0, elec not",
IF(AND(INDEX('PROTRA_capacity-Original_Data'!U$3:U$1699,MATCH(CHP_check_original_data!$I57,'PROTRA_capacity-Original_Data'!$F$3:$F$1699,0))=0,INDEX('PROTRA_capacity-Original_Data'!U$3:U$1699,MATCH(CHP_check_original_data!$H57,'PROTRA_capacity-Original_Data'!$F$3:$F$1699,0))=0),"",
INDEX('PROTRA_capacity-Original_Data'!U$3:U$1699,MATCH(CHP_check_original_data!$H57,'PROTRA_capacity-Original_Data'!$F$3:$F$1699,0))/INDEX('PROTRA_capacity-Original_Data'!U$3:U$1699,MATCH(CHP_check_original_data!$I57,'PROTRA_capacity-Original_Data'!$F$3:$F$1699,0))
)))</f>
        <v/>
      </c>
      <c r="Y57" s="16" t="str">
        <f>IF(AND(INDEX('PROTRA_capacity-Original_Data'!V$3:V$1699,MATCH(CHP_check_original_data!$H57,'PROTRA_capacity-Original_Data'!$F$3:$F$1699,0))&lt;&gt;0,INDEX('PROTRA_capacity-Original_Data'!V$3:V$1699,MATCH(CHP_check_original_data!$I57,'PROTRA_capacity-Original_Data'!$F$3:$F$1699,0))=0),"elec 0, heat not",
IF(AND(INDEX('PROTRA_capacity-Original_Data'!V$3:V$1699,MATCH(CHP_check_original_data!$I57,'PROTRA_capacity-Original_Data'!$F$3:$F$1699,0))&lt;&gt;0,INDEX('PROTRA_capacity-Original_Data'!V$3:V$1699,MATCH(CHP_check_original_data!$H57,'PROTRA_capacity-Original_Data'!$F$3:$F$1699,0))=0),"heat 0, elec not",
IF(AND(INDEX('PROTRA_capacity-Original_Data'!V$3:V$1699,MATCH(CHP_check_original_data!$I57,'PROTRA_capacity-Original_Data'!$F$3:$F$1699,0))=0,INDEX('PROTRA_capacity-Original_Data'!V$3:V$1699,MATCH(CHP_check_original_data!$H57,'PROTRA_capacity-Original_Data'!$F$3:$F$1699,0))=0),"",
INDEX('PROTRA_capacity-Original_Data'!V$3:V$1699,MATCH(CHP_check_original_data!$H57,'PROTRA_capacity-Original_Data'!$F$3:$F$1699,0))/INDEX('PROTRA_capacity-Original_Data'!V$3:V$1699,MATCH(CHP_check_original_data!$I57,'PROTRA_capacity-Original_Data'!$F$3:$F$1699,0))
)))</f>
        <v/>
      </c>
    </row>
    <row r="58" spans="1:25" x14ac:dyDescent="0.35">
      <c r="A58" t="s">
        <v>77</v>
      </c>
      <c r="B58" t="s">
        <v>41</v>
      </c>
      <c r="C58" t="str">
        <f t="shared" si="0"/>
        <v>LROW_TO_heat</v>
      </c>
      <c r="D58" t="str">
        <f t="shared" si="1"/>
        <v>PROTRA_CHP_HP_I</v>
      </c>
      <c r="E58" t="s">
        <v>5</v>
      </c>
      <c r="F58" t="str">
        <f t="shared" si="2"/>
        <v>CHP</v>
      </c>
      <c r="G58" t="str">
        <f t="shared" si="3"/>
        <v>sil</v>
      </c>
      <c r="H58" t="str">
        <f t="shared" si="4"/>
        <v>LROWTO_heatPROTRA_CHP_solid_fossil</v>
      </c>
      <c r="I58" t="str">
        <f t="shared" si="5"/>
        <v>LROWTO_elecPROTRA_CHP_solid_fossil</v>
      </c>
      <c r="J58" s="16">
        <f>IF(AND(INDEX('PROTRA_capacity-Original_Data'!G$3:G$1699,MATCH(CHP_check_original_data!$H58,'PROTRA_capacity-Original_Data'!$F$3:$F$1699,0))&lt;&gt;0,INDEX('PROTRA_capacity-Original_Data'!G$3:G$1699,MATCH(CHP_check_original_data!$I58,'PROTRA_capacity-Original_Data'!$F$3:$F$1699,0))=0),"elec 0, heat not",
IF(AND(INDEX('PROTRA_capacity-Original_Data'!G$3:G$1699,MATCH(CHP_check_original_data!$I58,'PROTRA_capacity-Original_Data'!$F$3:$F$1699,0))&lt;&gt;0,INDEX('PROTRA_capacity-Original_Data'!G$3:G$1699,MATCH(CHP_check_original_data!$H58,'PROTRA_capacity-Original_Data'!$F$3:$F$1699,0))=0),"heat 0, elec not",
IF(AND(INDEX('PROTRA_capacity-Original_Data'!G$3:G$1699,MATCH(CHP_check_original_data!$I58,'PROTRA_capacity-Original_Data'!$F$3:$F$1699,0))=0,INDEX('PROTRA_capacity-Original_Data'!G$3:G$1699,MATCH(CHP_check_original_data!$H58,'PROTRA_capacity-Original_Data'!$F$3:$F$1699,0))=0),"",
INDEX('PROTRA_capacity-Original_Data'!G$3:G$1699,MATCH(CHP_check_original_data!$H58,'PROTRA_capacity-Original_Data'!$F$3:$F$1699,0))/INDEX('PROTRA_capacity-Original_Data'!G$3:G$1699,MATCH(CHP_check_original_data!$I58,'PROTRA_capacity-Original_Data'!$F$3:$F$1699,0))
)))</f>
        <v>1.4847463349781027</v>
      </c>
      <c r="K58" s="16">
        <f>IF(AND(INDEX('PROTRA_capacity-Original_Data'!H$3:H$1699,MATCH(CHP_check_original_data!$H58,'PROTRA_capacity-Original_Data'!$F$3:$F$1699,0))&lt;&gt;0,INDEX('PROTRA_capacity-Original_Data'!H$3:H$1699,MATCH(CHP_check_original_data!$I58,'PROTRA_capacity-Original_Data'!$F$3:$F$1699,0))=0),"elec 0, heat not",
IF(AND(INDEX('PROTRA_capacity-Original_Data'!H$3:H$1699,MATCH(CHP_check_original_data!$I58,'PROTRA_capacity-Original_Data'!$F$3:$F$1699,0))&lt;&gt;0,INDEX('PROTRA_capacity-Original_Data'!H$3:H$1699,MATCH(CHP_check_original_data!$H58,'PROTRA_capacity-Original_Data'!$F$3:$F$1699,0))=0),"heat 0, elec not",
IF(AND(INDEX('PROTRA_capacity-Original_Data'!H$3:H$1699,MATCH(CHP_check_original_data!$I58,'PROTRA_capacity-Original_Data'!$F$3:$F$1699,0))=0,INDEX('PROTRA_capacity-Original_Data'!H$3:H$1699,MATCH(CHP_check_original_data!$H58,'PROTRA_capacity-Original_Data'!$F$3:$F$1699,0))=0),"",
INDEX('PROTRA_capacity-Original_Data'!H$3:H$1699,MATCH(CHP_check_original_data!$H58,'PROTRA_capacity-Original_Data'!$F$3:$F$1699,0))/INDEX('PROTRA_capacity-Original_Data'!H$3:H$1699,MATCH(CHP_check_original_data!$I58,'PROTRA_capacity-Original_Data'!$F$3:$F$1699,0))
)))</f>
        <v>1.3019938718133208</v>
      </c>
      <c r="L58" s="16">
        <f>IF(AND(INDEX('PROTRA_capacity-Original_Data'!I$3:I$1699,MATCH(CHP_check_original_data!$H58,'PROTRA_capacity-Original_Data'!$F$3:$F$1699,0))&lt;&gt;0,INDEX('PROTRA_capacity-Original_Data'!I$3:I$1699,MATCH(CHP_check_original_data!$I58,'PROTRA_capacity-Original_Data'!$F$3:$F$1699,0))=0),"elec 0, heat not",
IF(AND(INDEX('PROTRA_capacity-Original_Data'!I$3:I$1699,MATCH(CHP_check_original_data!$I58,'PROTRA_capacity-Original_Data'!$F$3:$F$1699,0))&lt;&gt;0,INDEX('PROTRA_capacity-Original_Data'!I$3:I$1699,MATCH(CHP_check_original_data!$H58,'PROTRA_capacity-Original_Data'!$F$3:$F$1699,0))=0),"heat 0, elec not",
IF(AND(INDEX('PROTRA_capacity-Original_Data'!I$3:I$1699,MATCH(CHP_check_original_data!$I58,'PROTRA_capacity-Original_Data'!$F$3:$F$1699,0))=0,INDEX('PROTRA_capacity-Original_Data'!I$3:I$1699,MATCH(CHP_check_original_data!$H58,'PROTRA_capacity-Original_Data'!$F$3:$F$1699,0))=0),"",
INDEX('PROTRA_capacity-Original_Data'!I$3:I$1699,MATCH(CHP_check_original_data!$H58,'PROTRA_capacity-Original_Data'!$F$3:$F$1699,0))/INDEX('PROTRA_capacity-Original_Data'!I$3:I$1699,MATCH(CHP_check_original_data!$I58,'PROTRA_capacity-Original_Data'!$F$3:$F$1699,0))
)))</f>
        <v>1.4217466667695779</v>
      </c>
      <c r="M58" s="16">
        <f>IF(AND(INDEX('PROTRA_capacity-Original_Data'!J$3:J$1699,MATCH(CHP_check_original_data!$H58,'PROTRA_capacity-Original_Data'!$F$3:$F$1699,0))&lt;&gt;0,INDEX('PROTRA_capacity-Original_Data'!J$3:J$1699,MATCH(CHP_check_original_data!$I58,'PROTRA_capacity-Original_Data'!$F$3:$F$1699,0))=0),"elec 0, heat not",
IF(AND(INDEX('PROTRA_capacity-Original_Data'!J$3:J$1699,MATCH(CHP_check_original_data!$I58,'PROTRA_capacity-Original_Data'!$F$3:$F$1699,0))&lt;&gt;0,INDEX('PROTRA_capacity-Original_Data'!J$3:J$1699,MATCH(CHP_check_original_data!$H58,'PROTRA_capacity-Original_Data'!$F$3:$F$1699,0))=0),"heat 0, elec not",
IF(AND(INDEX('PROTRA_capacity-Original_Data'!J$3:J$1699,MATCH(CHP_check_original_data!$I58,'PROTRA_capacity-Original_Data'!$F$3:$F$1699,0))=0,INDEX('PROTRA_capacity-Original_Data'!J$3:J$1699,MATCH(CHP_check_original_data!$H58,'PROTRA_capacity-Original_Data'!$F$3:$F$1699,0))=0),"",
INDEX('PROTRA_capacity-Original_Data'!J$3:J$1699,MATCH(CHP_check_original_data!$H58,'PROTRA_capacity-Original_Data'!$F$3:$F$1699,0))/INDEX('PROTRA_capacity-Original_Data'!J$3:J$1699,MATCH(CHP_check_original_data!$I58,'PROTRA_capacity-Original_Data'!$F$3:$F$1699,0))
)))</f>
        <v>1.404322202738145</v>
      </c>
      <c r="N58" s="16">
        <f>IF(AND(INDEX('PROTRA_capacity-Original_Data'!K$3:K$1699,MATCH(CHP_check_original_data!$H58,'PROTRA_capacity-Original_Data'!$F$3:$F$1699,0))&lt;&gt;0,INDEX('PROTRA_capacity-Original_Data'!K$3:K$1699,MATCH(CHP_check_original_data!$I58,'PROTRA_capacity-Original_Data'!$F$3:$F$1699,0))=0),"elec 0, heat not",
IF(AND(INDEX('PROTRA_capacity-Original_Data'!K$3:K$1699,MATCH(CHP_check_original_data!$I58,'PROTRA_capacity-Original_Data'!$F$3:$F$1699,0))&lt;&gt;0,INDEX('PROTRA_capacity-Original_Data'!K$3:K$1699,MATCH(CHP_check_original_data!$H58,'PROTRA_capacity-Original_Data'!$F$3:$F$1699,0))=0),"heat 0, elec not",
IF(AND(INDEX('PROTRA_capacity-Original_Data'!K$3:K$1699,MATCH(CHP_check_original_data!$I58,'PROTRA_capacity-Original_Data'!$F$3:$F$1699,0))=0,INDEX('PROTRA_capacity-Original_Data'!K$3:K$1699,MATCH(CHP_check_original_data!$H58,'PROTRA_capacity-Original_Data'!$F$3:$F$1699,0))=0),"",
INDEX('PROTRA_capacity-Original_Data'!K$3:K$1699,MATCH(CHP_check_original_data!$H58,'PROTRA_capacity-Original_Data'!$F$3:$F$1699,0))/INDEX('PROTRA_capacity-Original_Data'!K$3:K$1699,MATCH(CHP_check_original_data!$I58,'PROTRA_capacity-Original_Data'!$F$3:$F$1699,0))
)))</f>
        <v>1.391934680369197</v>
      </c>
      <c r="O58" s="16">
        <f>IF(AND(INDEX('PROTRA_capacity-Original_Data'!L$3:L$1699,MATCH(CHP_check_original_data!$H58,'PROTRA_capacity-Original_Data'!$F$3:$F$1699,0))&lt;&gt;0,INDEX('PROTRA_capacity-Original_Data'!L$3:L$1699,MATCH(CHP_check_original_data!$I58,'PROTRA_capacity-Original_Data'!$F$3:$F$1699,0))=0),"elec 0, heat not",
IF(AND(INDEX('PROTRA_capacity-Original_Data'!L$3:L$1699,MATCH(CHP_check_original_data!$I58,'PROTRA_capacity-Original_Data'!$F$3:$F$1699,0))&lt;&gt;0,INDEX('PROTRA_capacity-Original_Data'!L$3:L$1699,MATCH(CHP_check_original_data!$H58,'PROTRA_capacity-Original_Data'!$F$3:$F$1699,0))=0),"heat 0, elec not",
IF(AND(INDEX('PROTRA_capacity-Original_Data'!L$3:L$1699,MATCH(CHP_check_original_data!$I58,'PROTRA_capacity-Original_Data'!$F$3:$F$1699,0))=0,INDEX('PROTRA_capacity-Original_Data'!L$3:L$1699,MATCH(CHP_check_original_data!$H58,'PROTRA_capacity-Original_Data'!$F$3:$F$1699,0))=0),"",
INDEX('PROTRA_capacity-Original_Data'!L$3:L$1699,MATCH(CHP_check_original_data!$H58,'PROTRA_capacity-Original_Data'!$F$3:$F$1699,0))/INDEX('PROTRA_capacity-Original_Data'!L$3:L$1699,MATCH(CHP_check_original_data!$I58,'PROTRA_capacity-Original_Data'!$F$3:$F$1699,0))
)))</f>
        <v>1.3698380736817592</v>
      </c>
      <c r="P58" s="16">
        <f>IF(AND(INDEX('PROTRA_capacity-Original_Data'!M$3:M$1699,MATCH(CHP_check_original_data!$H58,'PROTRA_capacity-Original_Data'!$F$3:$F$1699,0))&lt;&gt;0,INDEX('PROTRA_capacity-Original_Data'!M$3:M$1699,MATCH(CHP_check_original_data!$I58,'PROTRA_capacity-Original_Data'!$F$3:$F$1699,0))=0),"elec 0, heat not",
IF(AND(INDEX('PROTRA_capacity-Original_Data'!M$3:M$1699,MATCH(CHP_check_original_data!$I58,'PROTRA_capacity-Original_Data'!$F$3:$F$1699,0))&lt;&gt;0,INDEX('PROTRA_capacity-Original_Data'!M$3:M$1699,MATCH(CHP_check_original_data!$H58,'PROTRA_capacity-Original_Data'!$F$3:$F$1699,0))=0),"heat 0, elec not",
IF(AND(INDEX('PROTRA_capacity-Original_Data'!M$3:M$1699,MATCH(CHP_check_original_data!$I58,'PROTRA_capacity-Original_Data'!$F$3:$F$1699,0))=0,INDEX('PROTRA_capacity-Original_Data'!M$3:M$1699,MATCH(CHP_check_original_data!$H58,'PROTRA_capacity-Original_Data'!$F$3:$F$1699,0))=0),"",
INDEX('PROTRA_capacity-Original_Data'!M$3:M$1699,MATCH(CHP_check_original_data!$H58,'PROTRA_capacity-Original_Data'!$F$3:$F$1699,0))/INDEX('PROTRA_capacity-Original_Data'!M$3:M$1699,MATCH(CHP_check_original_data!$I58,'PROTRA_capacity-Original_Data'!$F$3:$F$1699,0))
)))</f>
        <v>1.3220058996709678</v>
      </c>
      <c r="Q58" s="16">
        <f>IF(AND(INDEX('PROTRA_capacity-Original_Data'!N$3:N$1699,MATCH(CHP_check_original_data!$H58,'PROTRA_capacity-Original_Data'!$F$3:$F$1699,0))&lt;&gt;0,INDEX('PROTRA_capacity-Original_Data'!N$3:N$1699,MATCH(CHP_check_original_data!$I58,'PROTRA_capacity-Original_Data'!$F$3:$F$1699,0))=0),"elec 0, heat not",
IF(AND(INDEX('PROTRA_capacity-Original_Data'!N$3:N$1699,MATCH(CHP_check_original_data!$I58,'PROTRA_capacity-Original_Data'!$F$3:$F$1699,0))&lt;&gt;0,INDEX('PROTRA_capacity-Original_Data'!N$3:N$1699,MATCH(CHP_check_original_data!$H58,'PROTRA_capacity-Original_Data'!$F$3:$F$1699,0))=0),"heat 0, elec not",
IF(AND(INDEX('PROTRA_capacity-Original_Data'!N$3:N$1699,MATCH(CHP_check_original_data!$I58,'PROTRA_capacity-Original_Data'!$F$3:$F$1699,0))=0,INDEX('PROTRA_capacity-Original_Data'!N$3:N$1699,MATCH(CHP_check_original_data!$H58,'PROTRA_capacity-Original_Data'!$F$3:$F$1699,0))=0),"",
INDEX('PROTRA_capacity-Original_Data'!N$3:N$1699,MATCH(CHP_check_original_data!$H58,'PROTRA_capacity-Original_Data'!$F$3:$F$1699,0))/INDEX('PROTRA_capacity-Original_Data'!N$3:N$1699,MATCH(CHP_check_original_data!$I58,'PROTRA_capacity-Original_Data'!$F$3:$F$1699,0))
)))</f>
        <v>1.3421170991164704</v>
      </c>
      <c r="R58" s="16">
        <f>IF(AND(INDEX('PROTRA_capacity-Original_Data'!O$3:O$1699,MATCH(CHP_check_original_data!$H58,'PROTRA_capacity-Original_Data'!$F$3:$F$1699,0))&lt;&gt;0,INDEX('PROTRA_capacity-Original_Data'!O$3:O$1699,MATCH(CHP_check_original_data!$I58,'PROTRA_capacity-Original_Data'!$F$3:$F$1699,0))=0),"elec 0, heat not",
IF(AND(INDEX('PROTRA_capacity-Original_Data'!O$3:O$1699,MATCH(CHP_check_original_data!$I58,'PROTRA_capacity-Original_Data'!$F$3:$F$1699,0))&lt;&gt;0,INDEX('PROTRA_capacity-Original_Data'!O$3:O$1699,MATCH(CHP_check_original_data!$H58,'PROTRA_capacity-Original_Data'!$F$3:$F$1699,0))=0),"heat 0, elec not",
IF(AND(INDEX('PROTRA_capacity-Original_Data'!O$3:O$1699,MATCH(CHP_check_original_data!$I58,'PROTRA_capacity-Original_Data'!$F$3:$F$1699,0))=0,INDEX('PROTRA_capacity-Original_Data'!O$3:O$1699,MATCH(CHP_check_original_data!$H58,'PROTRA_capacity-Original_Data'!$F$3:$F$1699,0))=0),"",
INDEX('PROTRA_capacity-Original_Data'!O$3:O$1699,MATCH(CHP_check_original_data!$H58,'PROTRA_capacity-Original_Data'!$F$3:$F$1699,0))/INDEX('PROTRA_capacity-Original_Data'!O$3:O$1699,MATCH(CHP_check_original_data!$I58,'PROTRA_capacity-Original_Data'!$F$3:$F$1699,0))
)))</f>
        <v>1.2151350779163499</v>
      </c>
      <c r="S58" s="16">
        <f>IF(AND(INDEX('PROTRA_capacity-Original_Data'!P$3:P$1699,MATCH(CHP_check_original_data!$H58,'PROTRA_capacity-Original_Data'!$F$3:$F$1699,0))&lt;&gt;0,INDEX('PROTRA_capacity-Original_Data'!P$3:P$1699,MATCH(CHP_check_original_data!$I58,'PROTRA_capacity-Original_Data'!$F$3:$F$1699,0))=0),"elec 0, heat not",
IF(AND(INDEX('PROTRA_capacity-Original_Data'!P$3:P$1699,MATCH(CHP_check_original_data!$I58,'PROTRA_capacity-Original_Data'!$F$3:$F$1699,0))&lt;&gt;0,INDEX('PROTRA_capacity-Original_Data'!P$3:P$1699,MATCH(CHP_check_original_data!$H58,'PROTRA_capacity-Original_Data'!$F$3:$F$1699,0))=0),"heat 0, elec not",
IF(AND(INDEX('PROTRA_capacity-Original_Data'!P$3:P$1699,MATCH(CHP_check_original_data!$I58,'PROTRA_capacity-Original_Data'!$F$3:$F$1699,0))=0,INDEX('PROTRA_capacity-Original_Data'!P$3:P$1699,MATCH(CHP_check_original_data!$H58,'PROTRA_capacity-Original_Data'!$F$3:$F$1699,0))=0),"",
INDEX('PROTRA_capacity-Original_Data'!P$3:P$1699,MATCH(CHP_check_original_data!$H58,'PROTRA_capacity-Original_Data'!$F$3:$F$1699,0))/INDEX('PROTRA_capacity-Original_Data'!P$3:P$1699,MATCH(CHP_check_original_data!$I58,'PROTRA_capacity-Original_Data'!$F$3:$F$1699,0))
)))</f>
        <v>1.1829445871116724</v>
      </c>
      <c r="T58" s="16">
        <f>IF(AND(INDEX('PROTRA_capacity-Original_Data'!Q$3:Q$1699,MATCH(CHP_check_original_data!$H58,'PROTRA_capacity-Original_Data'!$F$3:$F$1699,0))&lt;&gt;0,INDEX('PROTRA_capacity-Original_Data'!Q$3:Q$1699,MATCH(CHP_check_original_data!$I58,'PROTRA_capacity-Original_Data'!$F$3:$F$1699,0))=0),"elec 0, heat not",
IF(AND(INDEX('PROTRA_capacity-Original_Data'!Q$3:Q$1699,MATCH(CHP_check_original_data!$I58,'PROTRA_capacity-Original_Data'!$F$3:$F$1699,0))&lt;&gt;0,INDEX('PROTRA_capacity-Original_Data'!Q$3:Q$1699,MATCH(CHP_check_original_data!$H58,'PROTRA_capacity-Original_Data'!$F$3:$F$1699,0))=0),"heat 0, elec not",
IF(AND(INDEX('PROTRA_capacity-Original_Data'!Q$3:Q$1699,MATCH(CHP_check_original_data!$I58,'PROTRA_capacity-Original_Data'!$F$3:$F$1699,0))=0,INDEX('PROTRA_capacity-Original_Data'!Q$3:Q$1699,MATCH(CHP_check_original_data!$H58,'PROTRA_capacity-Original_Data'!$F$3:$F$1699,0))=0),"",
INDEX('PROTRA_capacity-Original_Data'!Q$3:Q$1699,MATCH(CHP_check_original_data!$H58,'PROTRA_capacity-Original_Data'!$F$3:$F$1699,0))/INDEX('PROTRA_capacity-Original_Data'!Q$3:Q$1699,MATCH(CHP_check_original_data!$I58,'PROTRA_capacity-Original_Data'!$F$3:$F$1699,0))
)))</f>
        <v>1.1616312959807127</v>
      </c>
      <c r="U58" s="16">
        <f>IF(AND(INDEX('PROTRA_capacity-Original_Data'!R$3:R$1699,MATCH(CHP_check_original_data!$H58,'PROTRA_capacity-Original_Data'!$F$3:$F$1699,0))&lt;&gt;0,INDEX('PROTRA_capacity-Original_Data'!R$3:R$1699,MATCH(CHP_check_original_data!$I58,'PROTRA_capacity-Original_Data'!$F$3:$F$1699,0))=0),"elec 0, heat not",
IF(AND(INDEX('PROTRA_capacity-Original_Data'!R$3:R$1699,MATCH(CHP_check_original_data!$I58,'PROTRA_capacity-Original_Data'!$F$3:$F$1699,0))&lt;&gt;0,INDEX('PROTRA_capacity-Original_Data'!R$3:R$1699,MATCH(CHP_check_original_data!$H58,'PROTRA_capacity-Original_Data'!$F$3:$F$1699,0))=0),"heat 0, elec not",
IF(AND(INDEX('PROTRA_capacity-Original_Data'!R$3:R$1699,MATCH(CHP_check_original_data!$I58,'PROTRA_capacity-Original_Data'!$F$3:$F$1699,0))=0,INDEX('PROTRA_capacity-Original_Data'!R$3:R$1699,MATCH(CHP_check_original_data!$H58,'PROTRA_capacity-Original_Data'!$F$3:$F$1699,0))=0),"",
INDEX('PROTRA_capacity-Original_Data'!R$3:R$1699,MATCH(CHP_check_original_data!$H58,'PROTRA_capacity-Original_Data'!$F$3:$F$1699,0))/INDEX('PROTRA_capacity-Original_Data'!R$3:R$1699,MATCH(CHP_check_original_data!$I58,'PROTRA_capacity-Original_Data'!$F$3:$F$1699,0))
)))</f>
        <v>0.97995502658947542</v>
      </c>
      <c r="V58" s="16">
        <f>IF(AND(INDEX('PROTRA_capacity-Original_Data'!S$3:S$1699,MATCH(CHP_check_original_data!$H58,'PROTRA_capacity-Original_Data'!$F$3:$F$1699,0))&lt;&gt;0,INDEX('PROTRA_capacity-Original_Data'!S$3:S$1699,MATCH(CHP_check_original_data!$I58,'PROTRA_capacity-Original_Data'!$F$3:$F$1699,0))=0),"elec 0, heat not",
IF(AND(INDEX('PROTRA_capacity-Original_Data'!S$3:S$1699,MATCH(CHP_check_original_data!$I58,'PROTRA_capacity-Original_Data'!$F$3:$F$1699,0))&lt;&gt;0,INDEX('PROTRA_capacity-Original_Data'!S$3:S$1699,MATCH(CHP_check_original_data!$H58,'PROTRA_capacity-Original_Data'!$F$3:$F$1699,0))=0),"heat 0, elec not",
IF(AND(INDEX('PROTRA_capacity-Original_Data'!S$3:S$1699,MATCH(CHP_check_original_data!$I58,'PROTRA_capacity-Original_Data'!$F$3:$F$1699,0))=0,INDEX('PROTRA_capacity-Original_Data'!S$3:S$1699,MATCH(CHP_check_original_data!$H58,'PROTRA_capacity-Original_Data'!$F$3:$F$1699,0))=0),"",
INDEX('PROTRA_capacity-Original_Data'!S$3:S$1699,MATCH(CHP_check_original_data!$H58,'PROTRA_capacity-Original_Data'!$F$3:$F$1699,0))/INDEX('PROTRA_capacity-Original_Data'!S$3:S$1699,MATCH(CHP_check_original_data!$I58,'PROTRA_capacity-Original_Data'!$F$3:$F$1699,0))
)))</f>
        <v>0.98580261790719048</v>
      </c>
      <c r="W58" s="16">
        <f>IF(AND(INDEX('PROTRA_capacity-Original_Data'!T$3:T$1699,MATCH(CHP_check_original_data!$H58,'PROTRA_capacity-Original_Data'!$F$3:$F$1699,0))&lt;&gt;0,INDEX('PROTRA_capacity-Original_Data'!T$3:T$1699,MATCH(CHP_check_original_data!$I58,'PROTRA_capacity-Original_Data'!$F$3:$F$1699,0))=0),"elec 0, heat not",
IF(AND(INDEX('PROTRA_capacity-Original_Data'!T$3:T$1699,MATCH(CHP_check_original_data!$I58,'PROTRA_capacity-Original_Data'!$F$3:$F$1699,0))&lt;&gt;0,INDEX('PROTRA_capacity-Original_Data'!T$3:T$1699,MATCH(CHP_check_original_data!$H58,'PROTRA_capacity-Original_Data'!$F$3:$F$1699,0))=0),"heat 0, elec not",
IF(AND(INDEX('PROTRA_capacity-Original_Data'!T$3:T$1699,MATCH(CHP_check_original_data!$I58,'PROTRA_capacity-Original_Data'!$F$3:$F$1699,0))=0,INDEX('PROTRA_capacity-Original_Data'!T$3:T$1699,MATCH(CHP_check_original_data!$H58,'PROTRA_capacity-Original_Data'!$F$3:$F$1699,0))=0),"",
INDEX('PROTRA_capacity-Original_Data'!T$3:T$1699,MATCH(CHP_check_original_data!$H58,'PROTRA_capacity-Original_Data'!$F$3:$F$1699,0))/INDEX('PROTRA_capacity-Original_Data'!T$3:T$1699,MATCH(CHP_check_original_data!$I58,'PROTRA_capacity-Original_Data'!$F$3:$F$1699,0))
)))</f>
        <v>0.99211236504241707</v>
      </c>
      <c r="X58" s="16">
        <f>IF(AND(INDEX('PROTRA_capacity-Original_Data'!U$3:U$1699,MATCH(CHP_check_original_data!$H58,'PROTRA_capacity-Original_Data'!$F$3:$F$1699,0))&lt;&gt;0,INDEX('PROTRA_capacity-Original_Data'!U$3:U$1699,MATCH(CHP_check_original_data!$I58,'PROTRA_capacity-Original_Data'!$F$3:$F$1699,0))=0),"elec 0, heat not",
IF(AND(INDEX('PROTRA_capacity-Original_Data'!U$3:U$1699,MATCH(CHP_check_original_data!$I58,'PROTRA_capacity-Original_Data'!$F$3:$F$1699,0))&lt;&gt;0,INDEX('PROTRA_capacity-Original_Data'!U$3:U$1699,MATCH(CHP_check_original_data!$H58,'PROTRA_capacity-Original_Data'!$F$3:$F$1699,0))=0),"heat 0, elec not",
IF(AND(INDEX('PROTRA_capacity-Original_Data'!U$3:U$1699,MATCH(CHP_check_original_data!$I58,'PROTRA_capacity-Original_Data'!$F$3:$F$1699,0))=0,INDEX('PROTRA_capacity-Original_Data'!U$3:U$1699,MATCH(CHP_check_original_data!$H58,'PROTRA_capacity-Original_Data'!$F$3:$F$1699,0))=0),"",
INDEX('PROTRA_capacity-Original_Data'!U$3:U$1699,MATCH(CHP_check_original_data!$H58,'PROTRA_capacity-Original_Data'!$F$3:$F$1699,0))/INDEX('PROTRA_capacity-Original_Data'!U$3:U$1699,MATCH(CHP_check_original_data!$I58,'PROTRA_capacity-Original_Data'!$F$3:$F$1699,0))
)))</f>
        <v>0.88427166901542931</v>
      </c>
      <c r="Y58" s="16">
        <f>IF(AND(INDEX('PROTRA_capacity-Original_Data'!V$3:V$1699,MATCH(CHP_check_original_data!$H58,'PROTRA_capacity-Original_Data'!$F$3:$F$1699,0))&lt;&gt;0,INDEX('PROTRA_capacity-Original_Data'!V$3:V$1699,MATCH(CHP_check_original_data!$I58,'PROTRA_capacity-Original_Data'!$F$3:$F$1699,0))=0),"elec 0, heat not",
IF(AND(INDEX('PROTRA_capacity-Original_Data'!V$3:V$1699,MATCH(CHP_check_original_data!$I58,'PROTRA_capacity-Original_Data'!$F$3:$F$1699,0))&lt;&gt;0,INDEX('PROTRA_capacity-Original_Data'!V$3:V$1699,MATCH(CHP_check_original_data!$H58,'PROTRA_capacity-Original_Data'!$F$3:$F$1699,0))=0),"heat 0, elec not",
IF(AND(INDEX('PROTRA_capacity-Original_Data'!V$3:V$1699,MATCH(CHP_check_original_data!$I58,'PROTRA_capacity-Original_Data'!$F$3:$F$1699,0))=0,INDEX('PROTRA_capacity-Original_Data'!V$3:V$1699,MATCH(CHP_check_original_data!$H58,'PROTRA_capacity-Original_Data'!$F$3:$F$1699,0))=0),"",
INDEX('PROTRA_capacity-Original_Data'!V$3:V$1699,MATCH(CHP_check_original_data!$H58,'PROTRA_capacity-Original_Data'!$F$3:$F$1699,0))/INDEX('PROTRA_capacity-Original_Data'!V$3:V$1699,MATCH(CHP_check_original_data!$I58,'PROTRA_capacity-Original_Data'!$F$3:$F$1699,0))
)))</f>
        <v>0.84050893279961592</v>
      </c>
    </row>
    <row r="59" spans="1:25" x14ac:dyDescent="0.35">
      <c r="A59" t="s">
        <v>77</v>
      </c>
      <c r="B59" t="s">
        <v>41</v>
      </c>
      <c r="C59" t="str">
        <f t="shared" si="0"/>
        <v>LROW_TO_heat</v>
      </c>
      <c r="D59" t="str">
        <f t="shared" si="1"/>
        <v>PROTRA_CHP_HP_I</v>
      </c>
      <c r="E59" t="s">
        <v>6</v>
      </c>
      <c r="F59" t="str">
        <f t="shared" si="2"/>
        <v>CHP</v>
      </c>
      <c r="G59" t="str">
        <f t="shared" si="3"/>
        <v>CCS</v>
      </c>
      <c r="H59" t="str">
        <f t="shared" si="4"/>
        <v>LROWTO_heatPROTRA_CHP_solid_fossil_CCS</v>
      </c>
      <c r="I59" t="str">
        <f t="shared" si="5"/>
        <v>LROWTO_elecPROTRA_CHP_solid_fossil_CCS</v>
      </c>
      <c r="J59" s="16" t="str">
        <f>IF(AND(INDEX('PROTRA_capacity-Original_Data'!G$3:G$1699,MATCH(CHP_check_original_data!$H59,'PROTRA_capacity-Original_Data'!$F$3:$F$1699,0))&lt;&gt;0,INDEX('PROTRA_capacity-Original_Data'!G$3:G$1699,MATCH(CHP_check_original_data!$I59,'PROTRA_capacity-Original_Data'!$F$3:$F$1699,0))=0),"elec 0, heat not",
IF(AND(INDEX('PROTRA_capacity-Original_Data'!G$3:G$1699,MATCH(CHP_check_original_data!$I59,'PROTRA_capacity-Original_Data'!$F$3:$F$1699,0))&lt;&gt;0,INDEX('PROTRA_capacity-Original_Data'!G$3:G$1699,MATCH(CHP_check_original_data!$H59,'PROTRA_capacity-Original_Data'!$F$3:$F$1699,0))=0),"heat 0, elec not",
IF(AND(INDEX('PROTRA_capacity-Original_Data'!G$3:G$1699,MATCH(CHP_check_original_data!$I59,'PROTRA_capacity-Original_Data'!$F$3:$F$1699,0))=0,INDEX('PROTRA_capacity-Original_Data'!G$3:G$1699,MATCH(CHP_check_original_data!$H59,'PROTRA_capacity-Original_Data'!$F$3:$F$1699,0))=0),"",
INDEX('PROTRA_capacity-Original_Data'!G$3:G$1699,MATCH(CHP_check_original_data!$H59,'PROTRA_capacity-Original_Data'!$F$3:$F$1699,0))/INDEX('PROTRA_capacity-Original_Data'!G$3:G$1699,MATCH(CHP_check_original_data!$I59,'PROTRA_capacity-Original_Data'!$F$3:$F$1699,0))
)))</f>
        <v/>
      </c>
      <c r="K59" s="16" t="str">
        <f>IF(AND(INDEX('PROTRA_capacity-Original_Data'!H$3:H$1699,MATCH(CHP_check_original_data!$H59,'PROTRA_capacity-Original_Data'!$F$3:$F$1699,0))&lt;&gt;0,INDEX('PROTRA_capacity-Original_Data'!H$3:H$1699,MATCH(CHP_check_original_data!$I59,'PROTRA_capacity-Original_Data'!$F$3:$F$1699,0))=0),"elec 0, heat not",
IF(AND(INDEX('PROTRA_capacity-Original_Data'!H$3:H$1699,MATCH(CHP_check_original_data!$I59,'PROTRA_capacity-Original_Data'!$F$3:$F$1699,0))&lt;&gt;0,INDEX('PROTRA_capacity-Original_Data'!H$3:H$1699,MATCH(CHP_check_original_data!$H59,'PROTRA_capacity-Original_Data'!$F$3:$F$1699,0))=0),"heat 0, elec not",
IF(AND(INDEX('PROTRA_capacity-Original_Data'!H$3:H$1699,MATCH(CHP_check_original_data!$I59,'PROTRA_capacity-Original_Data'!$F$3:$F$1699,0))=0,INDEX('PROTRA_capacity-Original_Data'!H$3:H$1699,MATCH(CHP_check_original_data!$H59,'PROTRA_capacity-Original_Data'!$F$3:$F$1699,0))=0),"",
INDEX('PROTRA_capacity-Original_Data'!H$3:H$1699,MATCH(CHP_check_original_data!$H59,'PROTRA_capacity-Original_Data'!$F$3:$F$1699,0))/INDEX('PROTRA_capacity-Original_Data'!H$3:H$1699,MATCH(CHP_check_original_data!$I59,'PROTRA_capacity-Original_Data'!$F$3:$F$1699,0))
)))</f>
        <v/>
      </c>
      <c r="L59" s="16" t="str">
        <f>IF(AND(INDEX('PROTRA_capacity-Original_Data'!I$3:I$1699,MATCH(CHP_check_original_data!$H59,'PROTRA_capacity-Original_Data'!$F$3:$F$1699,0))&lt;&gt;0,INDEX('PROTRA_capacity-Original_Data'!I$3:I$1699,MATCH(CHP_check_original_data!$I59,'PROTRA_capacity-Original_Data'!$F$3:$F$1699,0))=0),"elec 0, heat not",
IF(AND(INDEX('PROTRA_capacity-Original_Data'!I$3:I$1699,MATCH(CHP_check_original_data!$I59,'PROTRA_capacity-Original_Data'!$F$3:$F$1699,0))&lt;&gt;0,INDEX('PROTRA_capacity-Original_Data'!I$3:I$1699,MATCH(CHP_check_original_data!$H59,'PROTRA_capacity-Original_Data'!$F$3:$F$1699,0))=0),"heat 0, elec not",
IF(AND(INDEX('PROTRA_capacity-Original_Data'!I$3:I$1699,MATCH(CHP_check_original_data!$I59,'PROTRA_capacity-Original_Data'!$F$3:$F$1699,0))=0,INDEX('PROTRA_capacity-Original_Data'!I$3:I$1699,MATCH(CHP_check_original_data!$H59,'PROTRA_capacity-Original_Data'!$F$3:$F$1699,0))=0),"",
INDEX('PROTRA_capacity-Original_Data'!I$3:I$1699,MATCH(CHP_check_original_data!$H59,'PROTRA_capacity-Original_Data'!$F$3:$F$1699,0))/INDEX('PROTRA_capacity-Original_Data'!I$3:I$1699,MATCH(CHP_check_original_data!$I59,'PROTRA_capacity-Original_Data'!$F$3:$F$1699,0))
)))</f>
        <v/>
      </c>
      <c r="M59" s="16" t="str">
        <f>IF(AND(INDEX('PROTRA_capacity-Original_Data'!J$3:J$1699,MATCH(CHP_check_original_data!$H59,'PROTRA_capacity-Original_Data'!$F$3:$F$1699,0))&lt;&gt;0,INDEX('PROTRA_capacity-Original_Data'!J$3:J$1699,MATCH(CHP_check_original_data!$I59,'PROTRA_capacity-Original_Data'!$F$3:$F$1699,0))=0),"elec 0, heat not",
IF(AND(INDEX('PROTRA_capacity-Original_Data'!J$3:J$1699,MATCH(CHP_check_original_data!$I59,'PROTRA_capacity-Original_Data'!$F$3:$F$1699,0))&lt;&gt;0,INDEX('PROTRA_capacity-Original_Data'!J$3:J$1699,MATCH(CHP_check_original_data!$H59,'PROTRA_capacity-Original_Data'!$F$3:$F$1699,0))=0),"heat 0, elec not",
IF(AND(INDEX('PROTRA_capacity-Original_Data'!J$3:J$1699,MATCH(CHP_check_original_data!$I59,'PROTRA_capacity-Original_Data'!$F$3:$F$1699,0))=0,INDEX('PROTRA_capacity-Original_Data'!J$3:J$1699,MATCH(CHP_check_original_data!$H59,'PROTRA_capacity-Original_Data'!$F$3:$F$1699,0))=0),"",
INDEX('PROTRA_capacity-Original_Data'!J$3:J$1699,MATCH(CHP_check_original_data!$H59,'PROTRA_capacity-Original_Data'!$F$3:$F$1699,0))/INDEX('PROTRA_capacity-Original_Data'!J$3:J$1699,MATCH(CHP_check_original_data!$I59,'PROTRA_capacity-Original_Data'!$F$3:$F$1699,0))
)))</f>
        <v/>
      </c>
      <c r="N59" s="16" t="str">
        <f>IF(AND(INDEX('PROTRA_capacity-Original_Data'!K$3:K$1699,MATCH(CHP_check_original_data!$H59,'PROTRA_capacity-Original_Data'!$F$3:$F$1699,0))&lt;&gt;0,INDEX('PROTRA_capacity-Original_Data'!K$3:K$1699,MATCH(CHP_check_original_data!$I59,'PROTRA_capacity-Original_Data'!$F$3:$F$1699,0))=0),"elec 0, heat not",
IF(AND(INDEX('PROTRA_capacity-Original_Data'!K$3:K$1699,MATCH(CHP_check_original_data!$I59,'PROTRA_capacity-Original_Data'!$F$3:$F$1699,0))&lt;&gt;0,INDEX('PROTRA_capacity-Original_Data'!K$3:K$1699,MATCH(CHP_check_original_data!$H59,'PROTRA_capacity-Original_Data'!$F$3:$F$1699,0))=0),"heat 0, elec not",
IF(AND(INDEX('PROTRA_capacity-Original_Data'!K$3:K$1699,MATCH(CHP_check_original_data!$I59,'PROTRA_capacity-Original_Data'!$F$3:$F$1699,0))=0,INDEX('PROTRA_capacity-Original_Data'!K$3:K$1699,MATCH(CHP_check_original_data!$H59,'PROTRA_capacity-Original_Data'!$F$3:$F$1699,0))=0),"",
INDEX('PROTRA_capacity-Original_Data'!K$3:K$1699,MATCH(CHP_check_original_data!$H59,'PROTRA_capacity-Original_Data'!$F$3:$F$1699,0))/INDEX('PROTRA_capacity-Original_Data'!K$3:K$1699,MATCH(CHP_check_original_data!$I59,'PROTRA_capacity-Original_Data'!$F$3:$F$1699,0))
)))</f>
        <v/>
      </c>
      <c r="O59" s="16" t="str">
        <f>IF(AND(INDEX('PROTRA_capacity-Original_Data'!L$3:L$1699,MATCH(CHP_check_original_data!$H59,'PROTRA_capacity-Original_Data'!$F$3:$F$1699,0))&lt;&gt;0,INDEX('PROTRA_capacity-Original_Data'!L$3:L$1699,MATCH(CHP_check_original_data!$I59,'PROTRA_capacity-Original_Data'!$F$3:$F$1699,0))=0),"elec 0, heat not",
IF(AND(INDEX('PROTRA_capacity-Original_Data'!L$3:L$1699,MATCH(CHP_check_original_data!$I59,'PROTRA_capacity-Original_Data'!$F$3:$F$1699,0))&lt;&gt;0,INDEX('PROTRA_capacity-Original_Data'!L$3:L$1699,MATCH(CHP_check_original_data!$H59,'PROTRA_capacity-Original_Data'!$F$3:$F$1699,0))=0),"heat 0, elec not",
IF(AND(INDEX('PROTRA_capacity-Original_Data'!L$3:L$1699,MATCH(CHP_check_original_data!$I59,'PROTRA_capacity-Original_Data'!$F$3:$F$1699,0))=0,INDEX('PROTRA_capacity-Original_Data'!L$3:L$1699,MATCH(CHP_check_original_data!$H59,'PROTRA_capacity-Original_Data'!$F$3:$F$1699,0))=0),"",
INDEX('PROTRA_capacity-Original_Data'!L$3:L$1699,MATCH(CHP_check_original_data!$H59,'PROTRA_capacity-Original_Data'!$F$3:$F$1699,0))/INDEX('PROTRA_capacity-Original_Data'!L$3:L$1699,MATCH(CHP_check_original_data!$I59,'PROTRA_capacity-Original_Data'!$F$3:$F$1699,0))
)))</f>
        <v/>
      </c>
      <c r="P59" s="16" t="str">
        <f>IF(AND(INDEX('PROTRA_capacity-Original_Data'!M$3:M$1699,MATCH(CHP_check_original_data!$H59,'PROTRA_capacity-Original_Data'!$F$3:$F$1699,0))&lt;&gt;0,INDEX('PROTRA_capacity-Original_Data'!M$3:M$1699,MATCH(CHP_check_original_data!$I59,'PROTRA_capacity-Original_Data'!$F$3:$F$1699,0))=0),"elec 0, heat not",
IF(AND(INDEX('PROTRA_capacity-Original_Data'!M$3:M$1699,MATCH(CHP_check_original_data!$I59,'PROTRA_capacity-Original_Data'!$F$3:$F$1699,0))&lt;&gt;0,INDEX('PROTRA_capacity-Original_Data'!M$3:M$1699,MATCH(CHP_check_original_data!$H59,'PROTRA_capacity-Original_Data'!$F$3:$F$1699,0))=0),"heat 0, elec not",
IF(AND(INDEX('PROTRA_capacity-Original_Data'!M$3:M$1699,MATCH(CHP_check_original_data!$I59,'PROTRA_capacity-Original_Data'!$F$3:$F$1699,0))=0,INDEX('PROTRA_capacity-Original_Data'!M$3:M$1699,MATCH(CHP_check_original_data!$H59,'PROTRA_capacity-Original_Data'!$F$3:$F$1699,0))=0),"",
INDEX('PROTRA_capacity-Original_Data'!M$3:M$1699,MATCH(CHP_check_original_data!$H59,'PROTRA_capacity-Original_Data'!$F$3:$F$1699,0))/INDEX('PROTRA_capacity-Original_Data'!M$3:M$1699,MATCH(CHP_check_original_data!$I59,'PROTRA_capacity-Original_Data'!$F$3:$F$1699,0))
)))</f>
        <v/>
      </c>
      <c r="Q59" s="16" t="str">
        <f>IF(AND(INDEX('PROTRA_capacity-Original_Data'!N$3:N$1699,MATCH(CHP_check_original_data!$H59,'PROTRA_capacity-Original_Data'!$F$3:$F$1699,0))&lt;&gt;0,INDEX('PROTRA_capacity-Original_Data'!N$3:N$1699,MATCH(CHP_check_original_data!$I59,'PROTRA_capacity-Original_Data'!$F$3:$F$1699,0))=0),"elec 0, heat not",
IF(AND(INDEX('PROTRA_capacity-Original_Data'!N$3:N$1699,MATCH(CHP_check_original_data!$I59,'PROTRA_capacity-Original_Data'!$F$3:$F$1699,0))&lt;&gt;0,INDEX('PROTRA_capacity-Original_Data'!N$3:N$1699,MATCH(CHP_check_original_data!$H59,'PROTRA_capacity-Original_Data'!$F$3:$F$1699,0))=0),"heat 0, elec not",
IF(AND(INDEX('PROTRA_capacity-Original_Data'!N$3:N$1699,MATCH(CHP_check_original_data!$I59,'PROTRA_capacity-Original_Data'!$F$3:$F$1699,0))=0,INDEX('PROTRA_capacity-Original_Data'!N$3:N$1699,MATCH(CHP_check_original_data!$H59,'PROTRA_capacity-Original_Data'!$F$3:$F$1699,0))=0),"",
INDEX('PROTRA_capacity-Original_Data'!N$3:N$1699,MATCH(CHP_check_original_data!$H59,'PROTRA_capacity-Original_Data'!$F$3:$F$1699,0))/INDEX('PROTRA_capacity-Original_Data'!N$3:N$1699,MATCH(CHP_check_original_data!$I59,'PROTRA_capacity-Original_Data'!$F$3:$F$1699,0))
)))</f>
        <v/>
      </c>
      <c r="R59" s="16" t="str">
        <f>IF(AND(INDEX('PROTRA_capacity-Original_Data'!O$3:O$1699,MATCH(CHP_check_original_data!$H59,'PROTRA_capacity-Original_Data'!$F$3:$F$1699,0))&lt;&gt;0,INDEX('PROTRA_capacity-Original_Data'!O$3:O$1699,MATCH(CHP_check_original_data!$I59,'PROTRA_capacity-Original_Data'!$F$3:$F$1699,0))=0),"elec 0, heat not",
IF(AND(INDEX('PROTRA_capacity-Original_Data'!O$3:O$1699,MATCH(CHP_check_original_data!$I59,'PROTRA_capacity-Original_Data'!$F$3:$F$1699,0))&lt;&gt;0,INDEX('PROTRA_capacity-Original_Data'!O$3:O$1699,MATCH(CHP_check_original_data!$H59,'PROTRA_capacity-Original_Data'!$F$3:$F$1699,0))=0),"heat 0, elec not",
IF(AND(INDEX('PROTRA_capacity-Original_Data'!O$3:O$1699,MATCH(CHP_check_original_data!$I59,'PROTRA_capacity-Original_Data'!$F$3:$F$1699,0))=0,INDEX('PROTRA_capacity-Original_Data'!O$3:O$1699,MATCH(CHP_check_original_data!$H59,'PROTRA_capacity-Original_Data'!$F$3:$F$1699,0))=0),"",
INDEX('PROTRA_capacity-Original_Data'!O$3:O$1699,MATCH(CHP_check_original_data!$H59,'PROTRA_capacity-Original_Data'!$F$3:$F$1699,0))/INDEX('PROTRA_capacity-Original_Data'!O$3:O$1699,MATCH(CHP_check_original_data!$I59,'PROTRA_capacity-Original_Data'!$F$3:$F$1699,0))
)))</f>
        <v/>
      </c>
      <c r="S59" s="16" t="str">
        <f>IF(AND(INDEX('PROTRA_capacity-Original_Data'!P$3:P$1699,MATCH(CHP_check_original_data!$H59,'PROTRA_capacity-Original_Data'!$F$3:$F$1699,0))&lt;&gt;0,INDEX('PROTRA_capacity-Original_Data'!P$3:P$1699,MATCH(CHP_check_original_data!$I59,'PROTRA_capacity-Original_Data'!$F$3:$F$1699,0))=0),"elec 0, heat not",
IF(AND(INDEX('PROTRA_capacity-Original_Data'!P$3:P$1699,MATCH(CHP_check_original_data!$I59,'PROTRA_capacity-Original_Data'!$F$3:$F$1699,0))&lt;&gt;0,INDEX('PROTRA_capacity-Original_Data'!P$3:P$1699,MATCH(CHP_check_original_data!$H59,'PROTRA_capacity-Original_Data'!$F$3:$F$1699,0))=0),"heat 0, elec not",
IF(AND(INDEX('PROTRA_capacity-Original_Data'!P$3:P$1699,MATCH(CHP_check_original_data!$I59,'PROTRA_capacity-Original_Data'!$F$3:$F$1699,0))=0,INDEX('PROTRA_capacity-Original_Data'!P$3:P$1699,MATCH(CHP_check_original_data!$H59,'PROTRA_capacity-Original_Data'!$F$3:$F$1699,0))=0),"",
INDEX('PROTRA_capacity-Original_Data'!P$3:P$1699,MATCH(CHP_check_original_data!$H59,'PROTRA_capacity-Original_Data'!$F$3:$F$1699,0))/INDEX('PROTRA_capacity-Original_Data'!P$3:P$1699,MATCH(CHP_check_original_data!$I59,'PROTRA_capacity-Original_Data'!$F$3:$F$1699,0))
)))</f>
        <v/>
      </c>
      <c r="T59" s="16" t="str">
        <f>IF(AND(INDEX('PROTRA_capacity-Original_Data'!Q$3:Q$1699,MATCH(CHP_check_original_data!$H59,'PROTRA_capacity-Original_Data'!$F$3:$F$1699,0))&lt;&gt;0,INDEX('PROTRA_capacity-Original_Data'!Q$3:Q$1699,MATCH(CHP_check_original_data!$I59,'PROTRA_capacity-Original_Data'!$F$3:$F$1699,0))=0),"elec 0, heat not",
IF(AND(INDEX('PROTRA_capacity-Original_Data'!Q$3:Q$1699,MATCH(CHP_check_original_data!$I59,'PROTRA_capacity-Original_Data'!$F$3:$F$1699,0))&lt;&gt;0,INDEX('PROTRA_capacity-Original_Data'!Q$3:Q$1699,MATCH(CHP_check_original_data!$H59,'PROTRA_capacity-Original_Data'!$F$3:$F$1699,0))=0),"heat 0, elec not",
IF(AND(INDEX('PROTRA_capacity-Original_Data'!Q$3:Q$1699,MATCH(CHP_check_original_data!$I59,'PROTRA_capacity-Original_Data'!$F$3:$F$1699,0))=0,INDEX('PROTRA_capacity-Original_Data'!Q$3:Q$1699,MATCH(CHP_check_original_data!$H59,'PROTRA_capacity-Original_Data'!$F$3:$F$1699,0))=0),"",
INDEX('PROTRA_capacity-Original_Data'!Q$3:Q$1699,MATCH(CHP_check_original_data!$H59,'PROTRA_capacity-Original_Data'!$F$3:$F$1699,0))/INDEX('PROTRA_capacity-Original_Data'!Q$3:Q$1699,MATCH(CHP_check_original_data!$I59,'PROTRA_capacity-Original_Data'!$F$3:$F$1699,0))
)))</f>
        <v/>
      </c>
      <c r="U59" s="16" t="str">
        <f>IF(AND(INDEX('PROTRA_capacity-Original_Data'!R$3:R$1699,MATCH(CHP_check_original_data!$H59,'PROTRA_capacity-Original_Data'!$F$3:$F$1699,0))&lt;&gt;0,INDEX('PROTRA_capacity-Original_Data'!R$3:R$1699,MATCH(CHP_check_original_data!$I59,'PROTRA_capacity-Original_Data'!$F$3:$F$1699,0))=0),"elec 0, heat not",
IF(AND(INDEX('PROTRA_capacity-Original_Data'!R$3:R$1699,MATCH(CHP_check_original_data!$I59,'PROTRA_capacity-Original_Data'!$F$3:$F$1699,0))&lt;&gt;0,INDEX('PROTRA_capacity-Original_Data'!R$3:R$1699,MATCH(CHP_check_original_data!$H59,'PROTRA_capacity-Original_Data'!$F$3:$F$1699,0))=0),"heat 0, elec not",
IF(AND(INDEX('PROTRA_capacity-Original_Data'!R$3:R$1699,MATCH(CHP_check_original_data!$I59,'PROTRA_capacity-Original_Data'!$F$3:$F$1699,0))=0,INDEX('PROTRA_capacity-Original_Data'!R$3:R$1699,MATCH(CHP_check_original_data!$H59,'PROTRA_capacity-Original_Data'!$F$3:$F$1699,0))=0),"",
INDEX('PROTRA_capacity-Original_Data'!R$3:R$1699,MATCH(CHP_check_original_data!$H59,'PROTRA_capacity-Original_Data'!$F$3:$F$1699,0))/INDEX('PROTRA_capacity-Original_Data'!R$3:R$1699,MATCH(CHP_check_original_data!$I59,'PROTRA_capacity-Original_Data'!$F$3:$F$1699,0))
)))</f>
        <v/>
      </c>
      <c r="V59" s="16" t="str">
        <f>IF(AND(INDEX('PROTRA_capacity-Original_Data'!S$3:S$1699,MATCH(CHP_check_original_data!$H59,'PROTRA_capacity-Original_Data'!$F$3:$F$1699,0))&lt;&gt;0,INDEX('PROTRA_capacity-Original_Data'!S$3:S$1699,MATCH(CHP_check_original_data!$I59,'PROTRA_capacity-Original_Data'!$F$3:$F$1699,0))=0),"elec 0, heat not",
IF(AND(INDEX('PROTRA_capacity-Original_Data'!S$3:S$1699,MATCH(CHP_check_original_data!$I59,'PROTRA_capacity-Original_Data'!$F$3:$F$1699,0))&lt;&gt;0,INDEX('PROTRA_capacity-Original_Data'!S$3:S$1699,MATCH(CHP_check_original_data!$H59,'PROTRA_capacity-Original_Data'!$F$3:$F$1699,0))=0),"heat 0, elec not",
IF(AND(INDEX('PROTRA_capacity-Original_Data'!S$3:S$1699,MATCH(CHP_check_original_data!$I59,'PROTRA_capacity-Original_Data'!$F$3:$F$1699,0))=0,INDEX('PROTRA_capacity-Original_Data'!S$3:S$1699,MATCH(CHP_check_original_data!$H59,'PROTRA_capacity-Original_Data'!$F$3:$F$1699,0))=0),"",
INDEX('PROTRA_capacity-Original_Data'!S$3:S$1699,MATCH(CHP_check_original_data!$H59,'PROTRA_capacity-Original_Data'!$F$3:$F$1699,0))/INDEX('PROTRA_capacity-Original_Data'!S$3:S$1699,MATCH(CHP_check_original_data!$I59,'PROTRA_capacity-Original_Data'!$F$3:$F$1699,0))
)))</f>
        <v/>
      </c>
      <c r="W59" s="16" t="str">
        <f>IF(AND(INDEX('PROTRA_capacity-Original_Data'!T$3:T$1699,MATCH(CHP_check_original_data!$H59,'PROTRA_capacity-Original_Data'!$F$3:$F$1699,0))&lt;&gt;0,INDEX('PROTRA_capacity-Original_Data'!T$3:T$1699,MATCH(CHP_check_original_data!$I59,'PROTRA_capacity-Original_Data'!$F$3:$F$1699,0))=0),"elec 0, heat not",
IF(AND(INDEX('PROTRA_capacity-Original_Data'!T$3:T$1699,MATCH(CHP_check_original_data!$I59,'PROTRA_capacity-Original_Data'!$F$3:$F$1699,0))&lt;&gt;0,INDEX('PROTRA_capacity-Original_Data'!T$3:T$1699,MATCH(CHP_check_original_data!$H59,'PROTRA_capacity-Original_Data'!$F$3:$F$1699,0))=0),"heat 0, elec not",
IF(AND(INDEX('PROTRA_capacity-Original_Data'!T$3:T$1699,MATCH(CHP_check_original_data!$I59,'PROTRA_capacity-Original_Data'!$F$3:$F$1699,0))=0,INDEX('PROTRA_capacity-Original_Data'!T$3:T$1699,MATCH(CHP_check_original_data!$H59,'PROTRA_capacity-Original_Data'!$F$3:$F$1699,0))=0),"",
INDEX('PROTRA_capacity-Original_Data'!T$3:T$1699,MATCH(CHP_check_original_data!$H59,'PROTRA_capacity-Original_Data'!$F$3:$F$1699,0))/INDEX('PROTRA_capacity-Original_Data'!T$3:T$1699,MATCH(CHP_check_original_data!$I59,'PROTRA_capacity-Original_Data'!$F$3:$F$1699,0))
)))</f>
        <v/>
      </c>
      <c r="X59" s="16" t="str">
        <f>IF(AND(INDEX('PROTRA_capacity-Original_Data'!U$3:U$1699,MATCH(CHP_check_original_data!$H59,'PROTRA_capacity-Original_Data'!$F$3:$F$1699,0))&lt;&gt;0,INDEX('PROTRA_capacity-Original_Data'!U$3:U$1699,MATCH(CHP_check_original_data!$I59,'PROTRA_capacity-Original_Data'!$F$3:$F$1699,0))=0),"elec 0, heat not",
IF(AND(INDEX('PROTRA_capacity-Original_Data'!U$3:U$1699,MATCH(CHP_check_original_data!$I59,'PROTRA_capacity-Original_Data'!$F$3:$F$1699,0))&lt;&gt;0,INDEX('PROTRA_capacity-Original_Data'!U$3:U$1699,MATCH(CHP_check_original_data!$H59,'PROTRA_capacity-Original_Data'!$F$3:$F$1699,0))=0),"heat 0, elec not",
IF(AND(INDEX('PROTRA_capacity-Original_Data'!U$3:U$1699,MATCH(CHP_check_original_data!$I59,'PROTRA_capacity-Original_Data'!$F$3:$F$1699,0))=0,INDEX('PROTRA_capacity-Original_Data'!U$3:U$1699,MATCH(CHP_check_original_data!$H59,'PROTRA_capacity-Original_Data'!$F$3:$F$1699,0))=0),"",
INDEX('PROTRA_capacity-Original_Data'!U$3:U$1699,MATCH(CHP_check_original_data!$H59,'PROTRA_capacity-Original_Data'!$F$3:$F$1699,0))/INDEX('PROTRA_capacity-Original_Data'!U$3:U$1699,MATCH(CHP_check_original_data!$I59,'PROTRA_capacity-Original_Data'!$F$3:$F$1699,0))
)))</f>
        <v/>
      </c>
      <c r="Y59" s="16" t="str">
        <f>IF(AND(INDEX('PROTRA_capacity-Original_Data'!V$3:V$1699,MATCH(CHP_check_original_data!$H59,'PROTRA_capacity-Original_Data'!$F$3:$F$1699,0))&lt;&gt;0,INDEX('PROTRA_capacity-Original_Data'!V$3:V$1699,MATCH(CHP_check_original_data!$I59,'PROTRA_capacity-Original_Data'!$F$3:$F$1699,0))=0),"elec 0, heat not",
IF(AND(INDEX('PROTRA_capacity-Original_Data'!V$3:V$1699,MATCH(CHP_check_original_data!$I59,'PROTRA_capacity-Original_Data'!$F$3:$F$1699,0))&lt;&gt;0,INDEX('PROTRA_capacity-Original_Data'!V$3:V$1699,MATCH(CHP_check_original_data!$H59,'PROTRA_capacity-Original_Data'!$F$3:$F$1699,0))=0),"heat 0, elec not",
IF(AND(INDEX('PROTRA_capacity-Original_Data'!V$3:V$1699,MATCH(CHP_check_original_data!$I59,'PROTRA_capacity-Original_Data'!$F$3:$F$1699,0))=0,INDEX('PROTRA_capacity-Original_Data'!V$3:V$1699,MATCH(CHP_check_original_data!$H59,'PROTRA_capacity-Original_Data'!$F$3:$F$1699,0))=0),"",
INDEX('PROTRA_capacity-Original_Data'!V$3:V$1699,MATCH(CHP_check_original_data!$H59,'PROTRA_capacity-Original_Data'!$F$3:$F$1699,0))/INDEX('PROTRA_capacity-Original_Data'!V$3:V$1699,MATCH(CHP_check_original_data!$I59,'PROTRA_capacity-Original_Data'!$F$3:$F$1699,0))
)))</f>
        <v/>
      </c>
    </row>
    <row r="60" spans="1:25" x14ac:dyDescent="0.35">
      <c r="A60" t="s">
        <v>77</v>
      </c>
      <c r="B60" t="s">
        <v>41</v>
      </c>
      <c r="C60" t="str">
        <f t="shared" si="0"/>
        <v>LROW_TO_heat</v>
      </c>
      <c r="D60" t="str">
        <f t="shared" si="1"/>
        <v>PROTRA_CHP_HP_I</v>
      </c>
      <c r="E60" t="s">
        <v>7</v>
      </c>
      <c r="F60" t="str">
        <f t="shared" si="2"/>
        <v>CHP</v>
      </c>
      <c r="G60" t="str">
        <f t="shared" si="3"/>
        <v>ste</v>
      </c>
      <c r="H60" t="str">
        <f t="shared" si="4"/>
        <v>LROWTO_heatPROTRA_CHP_waste</v>
      </c>
      <c r="I60" t="str">
        <f t="shared" si="5"/>
        <v>LROWTO_elecPROTRA_CHP_waste</v>
      </c>
      <c r="J60" s="16">
        <f>IF(AND(INDEX('PROTRA_capacity-Original_Data'!G$3:G$1699,MATCH(CHP_check_original_data!$H60,'PROTRA_capacity-Original_Data'!$F$3:$F$1699,0))&lt;&gt;0,INDEX('PROTRA_capacity-Original_Data'!G$3:G$1699,MATCH(CHP_check_original_data!$I60,'PROTRA_capacity-Original_Data'!$F$3:$F$1699,0))=0),"elec 0, heat not",
IF(AND(INDEX('PROTRA_capacity-Original_Data'!G$3:G$1699,MATCH(CHP_check_original_data!$I60,'PROTRA_capacity-Original_Data'!$F$3:$F$1699,0))&lt;&gt;0,INDEX('PROTRA_capacity-Original_Data'!G$3:G$1699,MATCH(CHP_check_original_data!$H60,'PROTRA_capacity-Original_Data'!$F$3:$F$1699,0))=0),"heat 0, elec not",
IF(AND(INDEX('PROTRA_capacity-Original_Data'!G$3:G$1699,MATCH(CHP_check_original_data!$I60,'PROTRA_capacity-Original_Data'!$F$3:$F$1699,0))=0,INDEX('PROTRA_capacity-Original_Data'!G$3:G$1699,MATCH(CHP_check_original_data!$H60,'PROTRA_capacity-Original_Data'!$F$3:$F$1699,0))=0),"",
INDEX('PROTRA_capacity-Original_Data'!G$3:G$1699,MATCH(CHP_check_original_data!$H60,'PROTRA_capacity-Original_Data'!$F$3:$F$1699,0))/INDEX('PROTRA_capacity-Original_Data'!G$3:G$1699,MATCH(CHP_check_original_data!$I60,'PROTRA_capacity-Original_Data'!$F$3:$F$1699,0))
)))</f>
        <v>17.382042123391006</v>
      </c>
      <c r="K60" s="16">
        <f>IF(AND(INDEX('PROTRA_capacity-Original_Data'!H$3:H$1699,MATCH(CHP_check_original_data!$H60,'PROTRA_capacity-Original_Data'!$F$3:$F$1699,0))&lt;&gt;0,INDEX('PROTRA_capacity-Original_Data'!H$3:H$1699,MATCH(CHP_check_original_data!$I60,'PROTRA_capacity-Original_Data'!$F$3:$F$1699,0))=0),"elec 0, heat not",
IF(AND(INDEX('PROTRA_capacity-Original_Data'!H$3:H$1699,MATCH(CHP_check_original_data!$I60,'PROTRA_capacity-Original_Data'!$F$3:$F$1699,0))&lt;&gt;0,INDEX('PROTRA_capacity-Original_Data'!H$3:H$1699,MATCH(CHP_check_original_data!$H60,'PROTRA_capacity-Original_Data'!$F$3:$F$1699,0))=0),"heat 0, elec not",
IF(AND(INDEX('PROTRA_capacity-Original_Data'!H$3:H$1699,MATCH(CHP_check_original_data!$I60,'PROTRA_capacity-Original_Data'!$F$3:$F$1699,0))=0,INDEX('PROTRA_capacity-Original_Data'!H$3:H$1699,MATCH(CHP_check_original_data!$H60,'PROTRA_capacity-Original_Data'!$F$3:$F$1699,0))=0),"",
INDEX('PROTRA_capacity-Original_Data'!H$3:H$1699,MATCH(CHP_check_original_data!$H60,'PROTRA_capacity-Original_Data'!$F$3:$F$1699,0))/INDEX('PROTRA_capacity-Original_Data'!H$3:H$1699,MATCH(CHP_check_original_data!$I60,'PROTRA_capacity-Original_Data'!$F$3:$F$1699,0))
)))</f>
        <v>18.557905735182757</v>
      </c>
      <c r="L60" s="16">
        <f>IF(AND(INDEX('PROTRA_capacity-Original_Data'!I$3:I$1699,MATCH(CHP_check_original_data!$H60,'PROTRA_capacity-Original_Data'!$F$3:$F$1699,0))&lt;&gt;0,INDEX('PROTRA_capacity-Original_Data'!I$3:I$1699,MATCH(CHP_check_original_data!$I60,'PROTRA_capacity-Original_Data'!$F$3:$F$1699,0))=0),"elec 0, heat not",
IF(AND(INDEX('PROTRA_capacity-Original_Data'!I$3:I$1699,MATCH(CHP_check_original_data!$I60,'PROTRA_capacity-Original_Data'!$F$3:$F$1699,0))&lt;&gt;0,INDEX('PROTRA_capacity-Original_Data'!I$3:I$1699,MATCH(CHP_check_original_data!$H60,'PROTRA_capacity-Original_Data'!$F$3:$F$1699,0))=0),"heat 0, elec not",
IF(AND(INDEX('PROTRA_capacity-Original_Data'!I$3:I$1699,MATCH(CHP_check_original_data!$I60,'PROTRA_capacity-Original_Data'!$F$3:$F$1699,0))=0,INDEX('PROTRA_capacity-Original_Data'!I$3:I$1699,MATCH(CHP_check_original_data!$H60,'PROTRA_capacity-Original_Data'!$F$3:$F$1699,0))=0),"",
INDEX('PROTRA_capacity-Original_Data'!I$3:I$1699,MATCH(CHP_check_original_data!$H60,'PROTRA_capacity-Original_Data'!$F$3:$F$1699,0))/INDEX('PROTRA_capacity-Original_Data'!I$3:I$1699,MATCH(CHP_check_original_data!$I60,'PROTRA_capacity-Original_Data'!$F$3:$F$1699,0))
)))</f>
        <v>16.404936216243428</v>
      </c>
      <c r="M60" s="16">
        <f>IF(AND(INDEX('PROTRA_capacity-Original_Data'!J$3:J$1699,MATCH(CHP_check_original_data!$H60,'PROTRA_capacity-Original_Data'!$F$3:$F$1699,0))&lt;&gt;0,INDEX('PROTRA_capacity-Original_Data'!J$3:J$1699,MATCH(CHP_check_original_data!$I60,'PROTRA_capacity-Original_Data'!$F$3:$F$1699,0))=0),"elec 0, heat not",
IF(AND(INDEX('PROTRA_capacity-Original_Data'!J$3:J$1699,MATCH(CHP_check_original_data!$I60,'PROTRA_capacity-Original_Data'!$F$3:$F$1699,0))&lt;&gt;0,INDEX('PROTRA_capacity-Original_Data'!J$3:J$1699,MATCH(CHP_check_original_data!$H60,'PROTRA_capacity-Original_Data'!$F$3:$F$1699,0))=0),"heat 0, elec not",
IF(AND(INDEX('PROTRA_capacity-Original_Data'!J$3:J$1699,MATCH(CHP_check_original_data!$I60,'PROTRA_capacity-Original_Data'!$F$3:$F$1699,0))=0,INDEX('PROTRA_capacity-Original_Data'!J$3:J$1699,MATCH(CHP_check_original_data!$H60,'PROTRA_capacity-Original_Data'!$F$3:$F$1699,0))=0),"",
INDEX('PROTRA_capacity-Original_Data'!J$3:J$1699,MATCH(CHP_check_original_data!$H60,'PROTRA_capacity-Original_Data'!$F$3:$F$1699,0))/INDEX('PROTRA_capacity-Original_Data'!J$3:J$1699,MATCH(CHP_check_original_data!$I60,'PROTRA_capacity-Original_Data'!$F$3:$F$1699,0))
)))</f>
        <v>16.425735041931141</v>
      </c>
      <c r="N60" s="16">
        <f>IF(AND(INDEX('PROTRA_capacity-Original_Data'!K$3:K$1699,MATCH(CHP_check_original_data!$H60,'PROTRA_capacity-Original_Data'!$F$3:$F$1699,0))&lt;&gt;0,INDEX('PROTRA_capacity-Original_Data'!K$3:K$1699,MATCH(CHP_check_original_data!$I60,'PROTRA_capacity-Original_Data'!$F$3:$F$1699,0))=0),"elec 0, heat not",
IF(AND(INDEX('PROTRA_capacity-Original_Data'!K$3:K$1699,MATCH(CHP_check_original_data!$I60,'PROTRA_capacity-Original_Data'!$F$3:$F$1699,0))&lt;&gt;0,INDEX('PROTRA_capacity-Original_Data'!K$3:K$1699,MATCH(CHP_check_original_data!$H60,'PROTRA_capacity-Original_Data'!$F$3:$F$1699,0))=0),"heat 0, elec not",
IF(AND(INDEX('PROTRA_capacity-Original_Data'!K$3:K$1699,MATCH(CHP_check_original_data!$I60,'PROTRA_capacity-Original_Data'!$F$3:$F$1699,0))=0,INDEX('PROTRA_capacity-Original_Data'!K$3:K$1699,MATCH(CHP_check_original_data!$H60,'PROTRA_capacity-Original_Data'!$F$3:$F$1699,0))=0),"",
INDEX('PROTRA_capacity-Original_Data'!K$3:K$1699,MATCH(CHP_check_original_data!$H60,'PROTRA_capacity-Original_Data'!$F$3:$F$1699,0))/INDEX('PROTRA_capacity-Original_Data'!K$3:K$1699,MATCH(CHP_check_original_data!$I60,'PROTRA_capacity-Original_Data'!$F$3:$F$1699,0))
)))</f>
        <v>14.851955897338541</v>
      </c>
      <c r="O60" s="16">
        <f>IF(AND(INDEX('PROTRA_capacity-Original_Data'!L$3:L$1699,MATCH(CHP_check_original_data!$H60,'PROTRA_capacity-Original_Data'!$F$3:$F$1699,0))&lt;&gt;0,INDEX('PROTRA_capacity-Original_Data'!L$3:L$1699,MATCH(CHP_check_original_data!$I60,'PROTRA_capacity-Original_Data'!$F$3:$F$1699,0))=0),"elec 0, heat not",
IF(AND(INDEX('PROTRA_capacity-Original_Data'!L$3:L$1699,MATCH(CHP_check_original_data!$I60,'PROTRA_capacity-Original_Data'!$F$3:$F$1699,0))&lt;&gt;0,INDEX('PROTRA_capacity-Original_Data'!L$3:L$1699,MATCH(CHP_check_original_data!$H60,'PROTRA_capacity-Original_Data'!$F$3:$F$1699,0))=0),"heat 0, elec not",
IF(AND(INDEX('PROTRA_capacity-Original_Data'!L$3:L$1699,MATCH(CHP_check_original_data!$I60,'PROTRA_capacity-Original_Data'!$F$3:$F$1699,0))=0,INDEX('PROTRA_capacity-Original_Data'!L$3:L$1699,MATCH(CHP_check_original_data!$H60,'PROTRA_capacity-Original_Data'!$F$3:$F$1699,0))=0),"",
INDEX('PROTRA_capacity-Original_Data'!L$3:L$1699,MATCH(CHP_check_original_data!$H60,'PROTRA_capacity-Original_Data'!$F$3:$F$1699,0))/INDEX('PROTRA_capacity-Original_Data'!L$3:L$1699,MATCH(CHP_check_original_data!$I60,'PROTRA_capacity-Original_Data'!$F$3:$F$1699,0))
)))</f>
        <v>16.697331472842308</v>
      </c>
      <c r="P60" s="16">
        <f>IF(AND(INDEX('PROTRA_capacity-Original_Data'!M$3:M$1699,MATCH(CHP_check_original_data!$H60,'PROTRA_capacity-Original_Data'!$F$3:$F$1699,0))&lt;&gt;0,INDEX('PROTRA_capacity-Original_Data'!M$3:M$1699,MATCH(CHP_check_original_data!$I60,'PROTRA_capacity-Original_Data'!$F$3:$F$1699,0))=0),"elec 0, heat not",
IF(AND(INDEX('PROTRA_capacity-Original_Data'!M$3:M$1699,MATCH(CHP_check_original_data!$I60,'PROTRA_capacity-Original_Data'!$F$3:$F$1699,0))&lt;&gt;0,INDEX('PROTRA_capacity-Original_Data'!M$3:M$1699,MATCH(CHP_check_original_data!$H60,'PROTRA_capacity-Original_Data'!$F$3:$F$1699,0))=0),"heat 0, elec not",
IF(AND(INDEX('PROTRA_capacity-Original_Data'!M$3:M$1699,MATCH(CHP_check_original_data!$I60,'PROTRA_capacity-Original_Data'!$F$3:$F$1699,0))=0,INDEX('PROTRA_capacity-Original_Data'!M$3:M$1699,MATCH(CHP_check_original_data!$H60,'PROTRA_capacity-Original_Data'!$F$3:$F$1699,0))=0),"",
INDEX('PROTRA_capacity-Original_Data'!M$3:M$1699,MATCH(CHP_check_original_data!$H60,'PROTRA_capacity-Original_Data'!$F$3:$F$1699,0))/INDEX('PROTRA_capacity-Original_Data'!M$3:M$1699,MATCH(CHP_check_original_data!$I60,'PROTRA_capacity-Original_Data'!$F$3:$F$1699,0))
)))</f>
        <v>15.77826702447441</v>
      </c>
      <c r="Q60" s="16">
        <f>IF(AND(INDEX('PROTRA_capacity-Original_Data'!N$3:N$1699,MATCH(CHP_check_original_data!$H60,'PROTRA_capacity-Original_Data'!$F$3:$F$1699,0))&lt;&gt;0,INDEX('PROTRA_capacity-Original_Data'!N$3:N$1699,MATCH(CHP_check_original_data!$I60,'PROTRA_capacity-Original_Data'!$F$3:$F$1699,0))=0),"elec 0, heat not",
IF(AND(INDEX('PROTRA_capacity-Original_Data'!N$3:N$1699,MATCH(CHP_check_original_data!$I60,'PROTRA_capacity-Original_Data'!$F$3:$F$1699,0))&lt;&gt;0,INDEX('PROTRA_capacity-Original_Data'!N$3:N$1699,MATCH(CHP_check_original_data!$H60,'PROTRA_capacity-Original_Data'!$F$3:$F$1699,0))=0),"heat 0, elec not",
IF(AND(INDEX('PROTRA_capacity-Original_Data'!N$3:N$1699,MATCH(CHP_check_original_data!$I60,'PROTRA_capacity-Original_Data'!$F$3:$F$1699,0))=0,INDEX('PROTRA_capacity-Original_Data'!N$3:N$1699,MATCH(CHP_check_original_data!$H60,'PROTRA_capacity-Original_Data'!$F$3:$F$1699,0))=0),"",
INDEX('PROTRA_capacity-Original_Data'!N$3:N$1699,MATCH(CHP_check_original_data!$H60,'PROTRA_capacity-Original_Data'!$F$3:$F$1699,0))/INDEX('PROTRA_capacity-Original_Data'!N$3:N$1699,MATCH(CHP_check_original_data!$I60,'PROTRA_capacity-Original_Data'!$F$3:$F$1699,0))
)))</f>
        <v>14.388700594943883</v>
      </c>
      <c r="R60" s="16">
        <f>IF(AND(INDEX('PROTRA_capacity-Original_Data'!O$3:O$1699,MATCH(CHP_check_original_data!$H60,'PROTRA_capacity-Original_Data'!$F$3:$F$1699,0))&lt;&gt;0,INDEX('PROTRA_capacity-Original_Data'!O$3:O$1699,MATCH(CHP_check_original_data!$I60,'PROTRA_capacity-Original_Data'!$F$3:$F$1699,0))=0),"elec 0, heat not",
IF(AND(INDEX('PROTRA_capacity-Original_Data'!O$3:O$1699,MATCH(CHP_check_original_data!$I60,'PROTRA_capacity-Original_Data'!$F$3:$F$1699,0))&lt;&gt;0,INDEX('PROTRA_capacity-Original_Data'!O$3:O$1699,MATCH(CHP_check_original_data!$H60,'PROTRA_capacity-Original_Data'!$F$3:$F$1699,0))=0),"heat 0, elec not",
IF(AND(INDEX('PROTRA_capacity-Original_Data'!O$3:O$1699,MATCH(CHP_check_original_data!$I60,'PROTRA_capacity-Original_Data'!$F$3:$F$1699,0))=0,INDEX('PROTRA_capacity-Original_Data'!O$3:O$1699,MATCH(CHP_check_original_data!$H60,'PROTRA_capacity-Original_Data'!$F$3:$F$1699,0))=0),"",
INDEX('PROTRA_capacity-Original_Data'!O$3:O$1699,MATCH(CHP_check_original_data!$H60,'PROTRA_capacity-Original_Data'!$F$3:$F$1699,0))/INDEX('PROTRA_capacity-Original_Data'!O$3:O$1699,MATCH(CHP_check_original_data!$I60,'PROTRA_capacity-Original_Data'!$F$3:$F$1699,0))
)))</f>
        <v>14.435056581902142</v>
      </c>
      <c r="S60" s="16">
        <f>IF(AND(INDEX('PROTRA_capacity-Original_Data'!P$3:P$1699,MATCH(CHP_check_original_data!$H60,'PROTRA_capacity-Original_Data'!$F$3:$F$1699,0))&lt;&gt;0,INDEX('PROTRA_capacity-Original_Data'!P$3:P$1699,MATCH(CHP_check_original_data!$I60,'PROTRA_capacity-Original_Data'!$F$3:$F$1699,0))=0),"elec 0, heat not",
IF(AND(INDEX('PROTRA_capacity-Original_Data'!P$3:P$1699,MATCH(CHP_check_original_data!$I60,'PROTRA_capacity-Original_Data'!$F$3:$F$1699,0))&lt;&gt;0,INDEX('PROTRA_capacity-Original_Data'!P$3:P$1699,MATCH(CHP_check_original_data!$H60,'PROTRA_capacity-Original_Data'!$F$3:$F$1699,0))=0),"heat 0, elec not",
IF(AND(INDEX('PROTRA_capacity-Original_Data'!P$3:P$1699,MATCH(CHP_check_original_data!$I60,'PROTRA_capacity-Original_Data'!$F$3:$F$1699,0))=0,INDEX('PROTRA_capacity-Original_Data'!P$3:P$1699,MATCH(CHP_check_original_data!$H60,'PROTRA_capacity-Original_Data'!$F$3:$F$1699,0))=0),"",
INDEX('PROTRA_capacity-Original_Data'!P$3:P$1699,MATCH(CHP_check_original_data!$H60,'PROTRA_capacity-Original_Data'!$F$3:$F$1699,0))/INDEX('PROTRA_capacity-Original_Data'!P$3:P$1699,MATCH(CHP_check_original_data!$I60,'PROTRA_capacity-Original_Data'!$F$3:$F$1699,0))
)))</f>
        <v>14.028918756021085</v>
      </c>
      <c r="T60" s="16">
        <f>IF(AND(INDEX('PROTRA_capacity-Original_Data'!Q$3:Q$1699,MATCH(CHP_check_original_data!$H60,'PROTRA_capacity-Original_Data'!$F$3:$F$1699,0))&lt;&gt;0,INDEX('PROTRA_capacity-Original_Data'!Q$3:Q$1699,MATCH(CHP_check_original_data!$I60,'PROTRA_capacity-Original_Data'!$F$3:$F$1699,0))=0),"elec 0, heat not",
IF(AND(INDEX('PROTRA_capacity-Original_Data'!Q$3:Q$1699,MATCH(CHP_check_original_data!$I60,'PROTRA_capacity-Original_Data'!$F$3:$F$1699,0))&lt;&gt;0,INDEX('PROTRA_capacity-Original_Data'!Q$3:Q$1699,MATCH(CHP_check_original_data!$H60,'PROTRA_capacity-Original_Data'!$F$3:$F$1699,0))=0),"heat 0, elec not",
IF(AND(INDEX('PROTRA_capacity-Original_Data'!Q$3:Q$1699,MATCH(CHP_check_original_data!$I60,'PROTRA_capacity-Original_Data'!$F$3:$F$1699,0))=0,INDEX('PROTRA_capacity-Original_Data'!Q$3:Q$1699,MATCH(CHP_check_original_data!$H60,'PROTRA_capacity-Original_Data'!$F$3:$F$1699,0))=0),"",
INDEX('PROTRA_capacity-Original_Data'!Q$3:Q$1699,MATCH(CHP_check_original_data!$H60,'PROTRA_capacity-Original_Data'!$F$3:$F$1699,0))/INDEX('PROTRA_capacity-Original_Data'!Q$3:Q$1699,MATCH(CHP_check_original_data!$I60,'PROTRA_capacity-Original_Data'!$F$3:$F$1699,0))
)))</f>
        <v>14.125515492651282</v>
      </c>
      <c r="U60" s="16">
        <f>IF(AND(INDEX('PROTRA_capacity-Original_Data'!R$3:R$1699,MATCH(CHP_check_original_data!$H60,'PROTRA_capacity-Original_Data'!$F$3:$F$1699,0))&lt;&gt;0,INDEX('PROTRA_capacity-Original_Data'!R$3:R$1699,MATCH(CHP_check_original_data!$I60,'PROTRA_capacity-Original_Data'!$F$3:$F$1699,0))=0),"elec 0, heat not",
IF(AND(INDEX('PROTRA_capacity-Original_Data'!R$3:R$1699,MATCH(CHP_check_original_data!$I60,'PROTRA_capacity-Original_Data'!$F$3:$F$1699,0))&lt;&gt;0,INDEX('PROTRA_capacity-Original_Data'!R$3:R$1699,MATCH(CHP_check_original_data!$H60,'PROTRA_capacity-Original_Data'!$F$3:$F$1699,0))=0),"heat 0, elec not",
IF(AND(INDEX('PROTRA_capacity-Original_Data'!R$3:R$1699,MATCH(CHP_check_original_data!$I60,'PROTRA_capacity-Original_Data'!$F$3:$F$1699,0))=0,INDEX('PROTRA_capacity-Original_Data'!R$3:R$1699,MATCH(CHP_check_original_data!$H60,'PROTRA_capacity-Original_Data'!$F$3:$F$1699,0))=0),"",
INDEX('PROTRA_capacity-Original_Data'!R$3:R$1699,MATCH(CHP_check_original_data!$H60,'PROTRA_capacity-Original_Data'!$F$3:$F$1699,0))/INDEX('PROTRA_capacity-Original_Data'!R$3:R$1699,MATCH(CHP_check_original_data!$I60,'PROTRA_capacity-Original_Data'!$F$3:$F$1699,0))
)))</f>
        <v>13.899868196549336</v>
      </c>
      <c r="V60" s="16">
        <f>IF(AND(INDEX('PROTRA_capacity-Original_Data'!S$3:S$1699,MATCH(CHP_check_original_data!$H60,'PROTRA_capacity-Original_Data'!$F$3:$F$1699,0))&lt;&gt;0,INDEX('PROTRA_capacity-Original_Data'!S$3:S$1699,MATCH(CHP_check_original_data!$I60,'PROTRA_capacity-Original_Data'!$F$3:$F$1699,0))=0),"elec 0, heat not",
IF(AND(INDEX('PROTRA_capacity-Original_Data'!S$3:S$1699,MATCH(CHP_check_original_data!$I60,'PROTRA_capacity-Original_Data'!$F$3:$F$1699,0))&lt;&gt;0,INDEX('PROTRA_capacity-Original_Data'!S$3:S$1699,MATCH(CHP_check_original_data!$H60,'PROTRA_capacity-Original_Data'!$F$3:$F$1699,0))=0),"heat 0, elec not",
IF(AND(INDEX('PROTRA_capacity-Original_Data'!S$3:S$1699,MATCH(CHP_check_original_data!$I60,'PROTRA_capacity-Original_Data'!$F$3:$F$1699,0))=0,INDEX('PROTRA_capacity-Original_Data'!S$3:S$1699,MATCH(CHP_check_original_data!$H60,'PROTRA_capacity-Original_Data'!$F$3:$F$1699,0))=0),"",
INDEX('PROTRA_capacity-Original_Data'!S$3:S$1699,MATCH(CHP_check_original_data!$H60,'PROTRA_capacity-Original_Data'!$F$3:$F$1699,0))/INDEX('PROTRA_capacity-Original_Data'!S$3:S$1699,MATCH(CHP_check_original_data!$I60,'PROTRA_capacity-Original_Data'!$F$3:$F$1699,0))
)))</f>
        <v>13.612862347521032</v>
      </c>
      <c r="W60" s="16">
        <f>IF(AND(INDEX('PROTRA_capacity-Original_Data'!T$3:T$1699,MATCH(CHP_check_original_data!$H60,'PROTRA_capacity-Original_Data'!$F$3:$F$1699,0))&lt;&gt;0,INDEX('PROTRA_capacity-Original_Data'!T$3:T$1699,MATCH(CHP_check_original_data!$I60,'PROTRA_capacity-Original_Data'!$F$3:$F$1699,0))=0),"elec 0, heat not",
IF(AND(INDEX('PROTRA_capacity-Original_Data'!T$3:T$1699,MATCH(CHP_check_original_data!$I60,'PROTRA_capacity-Original_Data'!$F$3:$F$1699,0))&lt;&gt;0,INDEX('PROTRA_capacity-Original_Data'!T$3:T$1699,MATCH(CHP_check_original_data!$H60,'PROTRA_capacity-Original_Data'!$F$3:$F$1699,0))=0),"heat 0, elec not",
IF(AND(INDEX('PROTRA_capacity-Original_Data'!T$3:T$1699,MATCH(CHP_check_original_data!$I60,'PROTRA_capacity-Original_Data'!$F$3:$F$1699,0))=0,INDEX('PROTRA_capacity-Original_Data'!T$3:T$1699,MATCH(CHP_check_original_data!$H60,'PROTRA_capacity-Original_Data'!$F$3:$F$1699,0))=0),"",
INDEX('PROTRA_capacity-Original_Data'!T$3:T$1699,MATCH(CHP_check_original_data!$H60,'PROTRA_capacity-Original_Data'!$F$3:$F$1699,0))/INDEX('PROTRA_capacity-Original_Data'!T$3:T$1699,MATCH(CHP_check_original_data!$I60,'PROTRA_capacity-Original_Data'!$F$3:$F$1699,0))
)))</f>
        <v>12.942897692455224</v>
      </c>
      <c r="X60" s="16">
        <f>IF(AND(INDEX('PROTRA_capacity-Original_Data'!U$3:U$1699,MATCH(CHP_check_original_data!$H60,'PROTRA_capacity-Original_Data'!$F$3:$F$1699,0))&lt;&gt;0,INDEX('PROTRA_capacity-Original_Data'!U$3:U$1699,MATCH(CHP_check_original_data!$I60,'PROTRA_capacity-Original_Data'!$F$3:$F$1699,0))=0),"elec 0, heat not",
IF(AND(INDEX('PROTRA_capacity-Original_Data'!U$3:U$1699,MATCH(CHP_check_original_data!$I60,'PROTRA_capacity-Original_Data'!$F$3:$F$1699,0))&lt;&gt;0,INDEX('PROTRA_capacity-Original_Data'!U$3:U$1699,MATCH(CHP_check_original_data!$H60,'PROTRA_capacity-Original_Data'!$F$3:$F$1699,0))=0),"heat 0, elec not",
IF(AND(INDEX('PROTRA_capacity-Original_Data'!U$3:U$1699,MATCH(CHP_check_original_data!$I60,'PROTRA_capacity-Original_Data'!$F$3:$F$1699,0))=0,INDEX('PROTRA_capacity-Original_Data'!U$3:U$1699,MATCH(CHP_check_original_data!$H60,'PROTRA_capacity-Original_Data'!$F$3:$F$1699,0))=0),"",
INDEX('PROTRA_capacity-Original_Data'!U$3:U$1699,MATCH(CHP_check_original_data!$H60,'PROTRA_capacity-Original_Data'!$F$3:$F$1699,0))/INDEX('PROTRA_capacity-Original_Data'!U$3:U$1699,MATCH(CHP_check_original_data!$I60,'PROTRA_capacity-Original_Data'!$F$3:$F$1699,0))
)))</f>
        <v>12.24094449156433</v>
      </c>
      <c r="Y60" s="16">
        <f>IF(AND(INDEX('PROTRA_capacity-Original_Data'!V$3:V$1699,MATCH(CHP_check_original_data!$H60,'PROTRA_capacity-Original_Data'!$F$3:$F$1699,0))&lt;&gt;0,INDEX('PROTRA_capacity-Original_Data'!V$3:V$1699,MATCH(CHP_check_original_data!$I60,'PROTRA_capacity-Original_Data'!$F$3:$F$1699,0))=0),"elec 0, heat not",
IF(AND(INDEX('PROTRA_capacity-Original_Data'!V$3:V$1699,MATCH(CHP_check_original_data!$I60,'PROTRA_capacity-Original_Data'!$F$3:$F$1699,0))&lt;&gt;0,INDEX('PROTRA_capacity-Original_Data'!V$3:V$1699,MATCH(CHP_check_original_data!$H60,'PROTRA_capacity-Original_Data'!$F$3:$F$1699,0))=0),"heat 0, elec not",
IF(AND(INDEX('PROTRA_capacity-Original_Data'!V$3:V$1699,MATCH(CHP_check_original_data!$I60,'PROTRA_capacity-Original_Data'!$F$3:$F$1699,0))=0,INDEX('PROTRA_capacity-Original_Data'!V$3:V$1699,MATCH(CHP_check_original_data!$H60,'PROTRA_capacity-Original_Data'!$F$3:$F$1699,0))=0),"",
INDEX('PROTRA_capacity-Original_Data'!V$3:V$1699,MATCH(CHP_check_original_data!$H60,'PROTRA_capacity-Original_Data'!$F$3:$F$1699,0))/INDEX('PROTRA_capacity-Original_Data'!V$3:V$1699,MATCH(CHP_check_original_data!$I60,'PROTRA_capacity-Original_Data'!$F$3:$F$1699,0))
)))</f>
        <v>11.902523672956374</v>
      </c>
    </row>
    <row r="61" spans="1:25" x14ac:dyDescent="0.35">
      <c r="A61" t="s">
        <v>77</v>
      </c>
      <c r="B61" t="s">
        <v>41</v>
      </c>
      <c r="C61" t="str">
        <f t="shared" si="0"/>
        <v>LROW_TO_heat</v>
      </c>
      <c r="D61" t="str">
        <f t="shared" si="1"/>
        <v>PROTRA_CHP_HP_I</v>
      </c>
      <c r="E61" t="s">
        <v>8</v>
      </c>
      <c r="F61" t="str">
        <f t="shared" si="2"/>
        <v>CHP</v>
      </c>
      <c r="G61" t="str">
        <f t="shared" si="3"/>
        <v>bio</v>
      </c>
      <c r="H61" t="str">
        <f t="shared" si="4"/>
        <v>LROWTO_heatPROTRA_CHP_solid_bio</v>
      </c>
      <c r="I61" t="str">
        <f t="shared" si="5"/>
        <v>LROWTO_elecPROTRA_CHP_solid_bio</v>
      </c>
      <c r="J61" s="16">
        <f>IF(AND(INDEX('PROTRA_capacity-Original_Data'!G$3:G$1699,MATCH(CHP_check_original_data!$H61,'PROTRA_capacity-Original_Data'!$F$3:$F$1699,0))&lt;&gt;0,INDEX('PROTRA_capacity-Original_Data'!G$3:G$1699,MATCH(CHP_check_original_data!$I61,'PROTRA_capacity-Original_Data'!$F$3:$F$1699,0))=0),"elec 0, heat not",
IF(AND(INDEX('PROTRA_capacity-Original_Data'!G$3:G$1699,MATCH(CHP_check_original_data!$I61,'PROTRA_capacity-Original_Data'!$F$3:$F$1699,0))&lt;&gt;0,INDEX('PROTRA_capacity-Original_Data'!G$3:G$1699,MATCH(CHP_check_original_data!$H61,'PROTRA_capacity-Original_Data'!$F$3:$F$1699,0))=0),"heat 0, elec not",
IF(AND(INDEX('PROTRA_capacity-Original_Data'!G$3:G$1699,MATCH(CHP_check_original_data!$I61,'PROTRA_capacity-Original_Data'!$F$3:$F$1699,0))=0,INDEX('PROTRA_capacity-Original_Data'!G$3:G$1699,MATCH(CHP_check_original_data!$H61,'PROTRA_capacity-Original_Data'!$F$3:$F$1699,0))=0),"",
INDEX('PROTRA_capacity-Original_Data'!G$3:G$1699,MATCH(CHP_check_original_data!$H61,'PROTRA_capacity-Original_Data'!$F$3:$F$1699,0))/INDEX('PROTRA_capacity-Original_Data'!G$3:G$1699,MATCH(CHP_check_original_data!$I61,'PROTRA_capacity-Original_Data'!$F$3:$F$1699,0))
)))</f>
        <v>2.1074305835252063E-2</v>
      </c>
      <c r="K61" s="16">
        <f>IF(AND(INDEX('PROTRA_capacity-Original_Data'!H$3:H$1699,MATCH(CHP_check_original_data!$H61,'PROTRA_capacity-Original_Data'!$F$3:$F$1699,0))&lt;&gt;0,INDEX('PROTRA_capacity-Original_Data'!H$3:H$1699,MATCH(CHP_check_original_data!$I61,'PROTRA_capacity-Original_Data'!$F$3:$F$1699,0))=0),"elec 0, heat not",
IF(AND(INDEX('PROTRA_capacity-Original_Data'!H$3:H$1699,MATCH(CHP_check_original_data!$I61,'PROTRA_capacity-Original_Data'!$F$3:$F$1699,0))&lt;&gt;0,INDEX('PROTRA_capacity-Original_Data'!H$3:H$1699,MATCH(CHP_check_original_data!$H61,'PROTRA_capacity-Original_Data'!$F$3:$F$1699,0))=0),"heat 0, elec not",
IF(AND(INDEX('PROTRA_capacity-Original_Data'!H$3:H$1699,MATCH(CHP_check_original_data!$I61,'PROTRA_capacity-Original_Data'!$F$3:$F$1699,0))=0,INDEX('PROTRA_capacity-Original_Data'!H$3:H$1699,MATCH(CHP_check_original_data!$H61,'PROTRA_capacity-Original_Data'!$F$3:$F$1699,0))=0),"",
INDEX('PROTRA_capacity-Original_Data'!H$3:H$1699,MATCH(CHP_check_original_data!$H61,'PROTRA_capacity-Original_Data'!$F$3:$F$1699,0))/INDEX('PROTRA_capacity-Original_Data'!H$3:H$1699,MATCH(CHP_check_original_data!$I61,'PROTRA_capacity-Original_Data'!$F$3:$F$1699,0))
)))</f>
        <v>0.10154553548399188</v>
      </c>
      <c r="L61" s="16">
        <f>IF(AND(INDEX('PROTRA_capacity-Original_Data'!I$3:I$1699,MATCH(CHP_check_original_data!$H61,'PROTRA_capacity-Original_Data'!$F$3:$F$1699,0))&lt;&gt;0,INDEX('PROTRA_capacity-Original_Data'!I$3:I$1699,MATCH(CHP_check_original_data!$I61,'PROTRA_capacity-Original_Data'!$F$3:$F$1699,0))=0),"elec 0, heat not",
IF(AND(INDEX('PROTRA_capacity-Original_Data'!I$3:I$1699,MATCH(CHP_check_original_data!$I61,'PROTRA_capacity-Original_Data'!$F$3:$F$1699,0))&lt;&gt;0,INDEX('PROTRA_capacity-Original_Data'!I$3:I$1699,MATCH(CHP_check_original_data!$H61,'PROTRA_capacity-Original_Data'!$F$3:$F$1699,0))=0),"heat 0, elec not",
IF(AND(INDEX('PROTRA_capacity-Original_Data'!I$3:I$1699,MATCH(CHP_check_original_data!$I61,'PROTRA_capacity-Original_Data'!$F$3:$F$1699,0))=0,INDEX('PROTRA_capacity-Original_Data'!I$3:I$1699,MATCH(CHP_check_original_data!$H61,'PROTRA_capacity-Original_Data'!$F$3:$F$1699,0))=0),"",
INDEX('PROTRA_capacity-Original_Data'!I$3:I$1699,MATCH(CHP_check_original_data!$H61,'PROTRA_capacity-Original_Data'!$F$3:$F$1699,0))/INDEX('PROTRA_capacity-Original_Data'!I$3:I$1699,MATCH(CHP_check_original_data!$I61,'PROTRA_capacity-Original_Data'!$F$3:$F$1699,0))
)))</f>
        <v>0.85776976407476391</v>
      </c>
      <c r="M61" s="16">
        <f>IF(AND(INDEX('PROTRA_capacity-Original_Data'!J$3:J$1699,MATCH(CHP_check_original_data!$H61,'PROTRA_capacity-Original_Data'!$F$3:$F$1699,0))&lt;&gt;0,INDEX('PROTRA_capacity-Original_Data'!J$3:J$1699,MATCH(CHP_check_original_data!$I61,'PROTRA_capacity-Original_Data'!$F$3:$F$1699,0))=0),"elec 0, heat not",
IF(AND(INDEX('PROTRA_capacity-Original_Data'!J$3:J$1699,MATCH(CHP_check_original_data!$I61,'PROTRA_capacity-Original_Data'!$F$3:$F$1699,0))&lt;&gt;0,INDEX('PROTRA_capacity-Original_Data'!J$3:J$1699,MATCH(CHP_check_original_data!$H61,'PROTRA_capacity-Original_Data'!$F$3:$F$1699,0))=0),"heat 0, elec not",
IF(AND(INDEX('PROTRA_capacity-Original_Data'!J$3:J$1699,MATCH(CHP_check_original_data!$I61,'PROTRA_capacity-Original_Data'!$F$3:$F$1699,0))=0,INDEX('PROTRA_capacity-Original_Data'!J$3:J$1699,MATCH(CHP_check_original_data!$H61,'PROTRA_capacity-Original_Data'!$F$3:$F$1699,0))=0),"",
INDEX('PROTRA_capacity-Original_Data'!J$3:J$1699,MATCH(CHP_check_original_data!$H61,'PROTRA_capacity-Original_Data'!$F$3:$F$1699,0))/INDEX('PROTRA_capacity-Original_Data'!J$3:J$1699,MATCH(CHP_check_original_data!$I61,'PROTRA_capacity-Original_Data'!$F$3:$F$1699,0))
)))</f>
        <v>1.1369700465617449</v>
      </c>
      <c r="N61" s="16">
        <f>IF(AND(INDEX('PROTRA_capacity-Original_Data'!K$3:K$1699,MATCH(CHP_check_original_data!$H61,'PROTRA_capacity-Original_Data'!$F$3:$F$1699,0))&lt;&gt;0,INDEX('PROTRA_capacity-Original_Data'!K$3:K$1699,MATCH(CHP_check_original_data!$I61,'PROTRA_capacity-Original_Data'!$F$3:$F$1699,0))=0),"elec 0, heat not",
IF(AND(INDEX('PROTRA_capacity-Original_Data'!K$3:K$1699,MATCH(CHP_check_original_data!$I61,'PROTRA_capacity-Original_Data'!$F$3:$F$1699,0))&lt;&gt;0,INDEX('PROTRA_capacity-Original_Data'!K$3:K$1699,MATCH(CHP_check_original_data!$H61,'PROTRA_capacity-Original_Data'!$F$3:$F$1699,0))=0),"heat 0, elec not",
IF(AND(INDEX('PROTRA_capacity-Original_Data'!K$3:K$1699,MATCH(CHP_check_original_data!$I61,'PROTRA_capacity-Original_Data'!$F$3:$F$1699,0))=0,INDEX('PROTRA_capacity-Original_Data'!K$3:K$1699,MATCH(CHP_check_original_data!$H61,'PROTRA_capacity-Original_Data'!$F$3:$F$1699,0))=0),"",
INDEX('PROTRA_capacity-Original_Data'!K$3:K$1699,MATCH(CHP_check_original_data!$H61,'PROTRA_capacity-Original_Data'!$F$3:$F$1699,0))/INDEX('PROTRA_capacity-Original_Data'!K$3:K$1699,MATCH(CHP_check_original_data!$I61,'PROTRA_capacity-Original_Data'!$F$3:$F$1699,0))
)))</f>
        <v>1.2908912677352671</v>
      </c>
      <c r="O61" s="16">
        <f>IF(AND(INDEX('PROTRA_capacity-Original_Data'!L$3:L$1699,MATCH(CHP_check_original_data!$H61,'PROTRA_capacity-Original_Data'!$F$3:$F$1699,0))&lt;&gt;0,INDEX('PROTRA_capacity-Original_Data'!L$3:L$1699,MATCH(CHP_check_original_data!$I61,'PROTRA_capacity-Original_Data'!$F$3:$F$1699,0))=0),"elec 0, heat not",
IF(AND(INDEX('PROTRA_capacity-Original_Data'!L$3:L$1699,MATCH(CHP_check_original_data!$I61,'PROTRA_capacity-Original_Data'!$F$3:$F$1699,0))&lt;&gt;0,INDEX('PROTRA_capacity-Original_Data'!L$3:L$1699,MATCH(CHP_check_original_data!$H61,'PROTRA_capacity-Original_Data'!$F$3:$F$1699,0))=0),"heat 0, elec not",
IF(AND(INDEX('PROTRA_capacity-Original_Data'!L$3:L$1699,MATCH(CHP_check_original_data!$I61,'PROTRA_capacity-Original_Data'!$F$3:$F$1699,0))=0,INDEX('PROTRA_capacity-Original_Data'!L$3:L$1699,MATCH(CHP_check_original_data!$H61,'PROTRA_capacity-Original_Data'!$F$3:$F$1699,0))=0),"",
INDEX('PROTRA_capacity-Original_Data'!L$3:L$1699,MATCH(CHP_check_original_data!$H61,'PROTRA_capacity-Original_Data'!$F$3:$F$1699,0))/INDEX('PROTRA_capacity-Original_Data'!L$3:L$1699,MATCH(CHP_check_original_data!$I61,'PROTRA_capacity-Original_Data'!$F$3:$F$1699,0))
)))</f>
        <v>1.3475565841398065</v>
      </c>
      <c r="P61" s="16">
        <f>IF(AND(INDEX('PROTRA_capacity-Original_Data'!M$3:M$1699,MATCH(CHP_check_original_data!$H61,'PROTRA_capacity-Original_Data'!$F$3:$F$1699,0))&lt;&gt;0,INDEX('PROTRA_capacity-Original_Data'!M$3:M$1699,MATCH(CHP_check_original_data!$I61,'PROTRA_capacity-Original_Data'!$F$3:$F$1699,0))=0),"elec 0, heat not",
IF(AND(INDEX('PROTRA_capacity-Original_Data'!M$3:M$1699,MATCH(CHP_check_original_data!$I61,'PROTRA_capacity-Original_Data'!$F$3:$F$1699,0))&lt;&gt;0,INDEX('PROTRA_capacity-Original_Data'!M$3:M$1699,MATCH(CHP_check_original_data!$H61,'PROTRA_capacity-Original_Data'!$F$3:$F$1699,0))=0),"heat 0, elec not",
IF(AND(INDEX('PROTRA_capacity-Original_Data'!M$3:M$1699,MATCH(CHP_check_original_data!$I61,'PROTRA_capacity-Original_Data'!$F$3:$F$1699,0))=0,INDEX('PROTRA_capacity-Original_Data'!M$3:M$1699,MATCH(CHP_check_original_data!$H61,'PROTRA_capacity-Original_Data'!$F$3:$F$1699,0))=0),"",
INDEX('PROTRA_capacity-Original_Data'!M$3:M$1699,MATCH(CHP_check_original_data!$H61,'PROTRA_capacity-Original_Data'!$F$3:$F$1699,0))/INDEX('PROTRA_capacity-Original_Data'!M$3:M$1699,MATCH(CHP_check_original_data!$I61,'PROTRA_capacity-Original_Data'!$F$3:$F$1699,0))
)))</f>
        <v>1.4662046974343925</v>
      </c>
      <c r="Q61" s="16">
        <f>IF(AND(INDEX('PROTRA_capacity-Original_Data'!N$3:N$1699,MATCH(CHP_check_original_data!$H61,'PROTRA_capacity-Original_Data'!$F$3:$F$1699,0))&lt;&gt;0,INDEX('PROTRA_capacity-Original_Data'!N$3:N$1699,MATCH(CHP_check_original_data!$I61,'PROTRA_capacity-Original_Data'!$F$3:$F$1699,0))=0),"elec 0, heat not",
IF(AND(INDEX('PROTRA_capacity-Original_Data'!N$3:N$1699,MATCH(CHP_check_original_data!$I61,'PROTRA_capacity-Original_Data'!$F$3:$F$1699,0))&lt;&gt;0,INDEX('PROTRA_capacity-Original_Data'!N$3:N$1699,MATCH(CHP_check_original_data!$H61,'PROTRA_capacity-Original_Data'!$F$3:$F$1699,0))=0),"heat 0, elec not",
IF(AND(INDEX('PROTRA_capacity-Original_Data'!N$3:N$1699,MATCH(CHP_check_original_data!$I61,'PROTRA_capacity-Original_Data'!$F$3:$F$1699,0))=0,INDEX('PROTRA_capacity-Original_Data'!N$3:N$1699,MATCH(CHP_check_original_data!$H61,'PROTRA_capacity-Original_Data'!$F$3:$F$1699,0))=0),"",
INDEX('PROTRA_capacity-Original_Data'!N$3:N$1699,MATCH(CHP_check_original_data!$H61,'PROTRA_capacity-Original_Data'!$F$3:$F$1699,0))/INDEX('PROTRA_capacity-Original_Data'!N$3:N$1699,MATCH(CHP_check_original_data!$I61,'PROTRA_capacity-Original_Data'!$F$3:$F$1699,0))
)))</f>
        <v>1.4267517109750369</v>
      </c>
      <c r="R61" s="16">
        <f>IF(AND(INDEX('PROTRA_capacity-Original_Data'!O$3:O$1699,MATCH(CHP_check_original_data!$H61,'PROTRA_capacity-Original_Data'!$F$3:$F$1699,0))&lt;&gt;0,INDEX('PROTRA_capacity-Original_Data'!O$3:O$1699,MATCH(CHP_check_original_data!$I61,'PROTRA_capacity-Original_Data'!$F$3:$F$1699,0))=0),"elec 0, heat not",
IF(AND(INDEX('PROTRA_capacity-Original_Data'!O$3:O$1699,MATCH(CHP_check_original_data!$I61,'PROTRA_capacity-Original_Data'!$F$3:$F$1699,0))&lt;&gt;0,INDEX('PROTRA_capacity-Original_Data'!O$3:O$1699,MATCH(CHP_check_original_data!$H61,'PROTRA_capacity-Original_Data'!$F$3:$F$1699,0))=0),"heat 0, elec not",
IF(AND(INDEX('PROTRA_capacity-Original_Data'!O$3:O$1699,MATCH(CHP_check_original_data!$I61,'PROTRA_capacity-Original_Data'!$F$3:$F$1699,0))=0,INDEX('PROTRA_capacity-Original_Data'!O$3:O$1699,MATCH(CHP_check_original_data!$H61,'PROTRA_capacity-Original_Data'!$F$3:$F$1699,0))=0),"",
INDEX('PROTRA_capacity-Original_Data'!O$3:O$1699,MATCH(CHP_check_original_data!$H61,'PROTRA_capacity-Original_Data'!$F$3:$F$1699,0))/INDEX('PROTRA_capacity-Original_Data'!O$3:O$1699,MATCH(CHP_check_original_data!$I61,'PROTRA_capacity-Original_Data'!$F$3:$F$1699,0))
)))</f>
        <v>1.5173468996942185</v>
      </c>
      <c r="S61" s="16">
        <f>IF(AND(INDEX('PROTRA_capacity-Original_Data'!P$3:P$1699,MATCH(CHP_check_original_data!$H61,'PROTRA_capacity-Original_Data'!$F$3:$F$1699,0))&lt;&gt;0,INDEX('PROTRA_capacity-Original_Data'!P$3:P$1699,MATCH(CHP_check_original_data!$I61,'PROTRA_capacity-Original_Data'!$F$3:$F$1699,0))=0),"elec 0, heat not",
IF(AND(INDEX('PROTRA_capacity-Original_Data'!P$3:P$1699,MATCH(CHP_check_original_data!$I61,'PROTRA_capacity-Original_Data'!$F$3:$F$1699,0))&lt;&gt;0,INDEX('PROTRA_capacity-Original_Data'!P$3:P$1699,MATCH(CHP_check_original_data!$H61,'PROTRA_capacity-Original_Data'!$F$3:$F$1699,0))=0),"heat 0, elec not",
IF(AND(INDEX('PROTRA_capacity-Original_Data'!P$3:P$1699,MATCH(CHP_check_original_data!$I61,'PROTRA_capacity-Original_Data'!$F$3:$F$1699,0))=0,INDEX('PROTRA_capacity-Original_Data'!P$3:P$1699,MATCH(CHP_check_original_data!$H61,'PROTRA_capacity-Original_Data'!$F$3:$F$1699,0))=0),"",
INDEX('PROTRA_capacity-Original_Data'!P$3:P$1699,MATCH(CHP_check_original_data!$H61,'PROTRA_capacity-Original_Data'!$F$3:$F$1699,0))/INDEX('PROTRA_capacity-Original_Data'!P$3:P$1699,MATCH(CHP_check_original_data!$I61,'PROTRA_capacity-Original_Data'!$F$3:$F$1699,0))
)))</f>
        <v>1.3610673091765377</v>
      </c>
      <c r="T61" s="16">
        <f>IF(AND(INDEX('PROTRA_capacity-Original_Data'!Q$3:Q$1699,MATCH(CHP_check_original_data!$H61,'PROTRA_capacity-Original_Data'!$F$3:$F$1699,0))&lt;&gt;0,INDEX('PROTRA_capacity-Original_Data'!Q$3:Q$1699,MATCH(CHP_check_original_data!$I61,'PROTRA_capacity-Original_Data'!$F$3:$F$1699,0))=0),"elec 0, heat not",
IF(AND(INDEX('PROTRA_capacity-Original_Data'!Q$3:Q$1699,MATCH(CHP_check_original_data!$I61,'PROTRA_capacity-Original_Data'!$F$3:$F$1699,0))&lt;&gt;0,INDEX('PROTRA_capacity-Original_Data'!Q$3:Q$1699,MATCH(CHP_check_original_data!$H61,'PROTRA_capacity-Original_Data'!$F$3:$F$1699,0))=0),"heat 0, elec not",
IF(AND(INDEX('PROTRA_capacity-Original_Data'!Q$3:Q$1699,MATCH(CHP_check_original_data!$I61,'PROTRA_capacity-Original_Data'!$F$3:$F$1699,0))=0,INDEX('PROTRA_capacity-Original_Data'!Q$3:Q$1699,MATCH(CHP_check_original_data!$H61,'PROTRA_capacity-Original_Data'!$F$3:$F$1699,0))=0),"",
INDEX('PROTRA_capacity-Original_Data'!Q$3:Q$1699,MATCH(CHP_check_original_data!$H61,'PROTRA_capacity-Original_Data'!$F$3:$F$1699,0))/INDEX('PROTRA_capacity-Original_Data'!Q$3:Q$1699,MATCH(CHP_check_original_data!$I61,'PROTRA_capacity-Original_Data'!$F$3:$F$1699,0))
)))</f>
        <v>1.5177504826170316</v>
      </c>
      <c r="U61" s="16">
        <f>IF(AND(INDEX('PROTRA_capacity-Original_Data'!R$3:R$1699,MATCH(CHP_check_original_data!$H61,'PROTRA_capacity-Original_Data'!$F$3:$F$1699,0))&lt;&gt;0,INDEX('PROTRA_capacity-Original_Data'!R$3:R$1699,MATCH(CHP_check_original_data!$I61,'PROTRA_capacity-Original_Data'!$F$3:$F$1699,0))=0),"elec 0, heat not",
IF(AND(INDEX('PROTRA_capacity-Original_Data'!R$3:R$1699,MATCH(CHP_check_original_data!$I61,'PROTRA_capacity-Original_Data'!$F$3:$F$1699,0))&lt;&gt;0,INDEX('PROTRA_capacity-Original_Data'!R$3:R$1699,MATCH(CHP_check_original_data!$H61,'PROTRA_capacity-Original_Data'!$F$3:$F$1699,0))=0),"heat 0, elec not",
IF(AND(INDEX('PROTRA_capacity-Original_Data'!R$3:R$1699,MATCH(CHP_check_original_data!$I61,'PROTRA_capacity-Original_Data'!$F$3:$F$1699,0))=0,INDEX('PROTRA_capacity-Original_Data'!R$3:R$1699,MATCH(CHP_check_original_data!$H61,'PROTRA_capacity-Original_Data'!$F$3:$F$1699,0))=0),"",
INDEX('PROTRA_capacity-Original_Data'!R$3:R$1699,MATCH(CHP_check_original_data!$H61,'PROTRA_capacity-Original_Data'!$F$3:$F$1699,0))/INDEX('PROTRA_capacity-Original_Data'!R$3:R$1699,MATCH(CHP_check_original_data!$I61,'PROTRA_capacity-Original_Data'!$F$3:$F$1699,0))
)))</f>
        <v>0.9711098167795138</v>
      </c>
      <c r="V61" s="16">
        <f>IF(AND(INDEX('PROTRA_capacity-Original_Data'!S$3:S$1699,MATCH(CHP_check_original_data!$H61,'PROTRA_capacity-Original_Data'!$F$3:$F$1699,0))&lt;&gt;0,INDEX('PROTRA_capacity-Original_Data'!S$3:S$1699,MATCH(CHP_check_original_data!$I61,'PROTRA_capacity-Original_Data'!$F$3:$F$1699,0))=0),"elec 0, heat not",
IF(AND(INDEX('PROTRA_capacity-Original_Data'!S$3:S$1699,MATCH(CHP_check_original_data!$I61,'PROTRA_capacity-Original_Data'!$F$3:$F$1699,0))&lt;&gt;0,INDEX('PROTRA_capacity-Original_Data'!S$3:S$1699,MATCH(CHP_check_original_data!$H61,'PROTRA_capacity-Original_Data'!$F$3:$F$1699,0))=0),"heat 0, elec not",
IF(AND(INDEX('PROTRA_capacity-Original_Data'!S$3:S$1699,MATCH(CHP_check_original_data!$I61,'PROTRA_capacity-Original_Data'!$F$3:$F$1699,0))=0,INDEX('PROTRA_capacity-Original_Data'!S$3:S$1699,MATCH(CHP_check_original_data!$H61,'PROTRA_capacity-Original_Data'!$F$3:$F$1699,0))=0),"",
INDEX('PROTRA_capacity-Original_Data'!S$3:S$1699,MATCH(CHP_check_original_data!$H61,'PROTRA_capacity-Original_Data'!$F$3:$F$1699,0))/INDEX('PROTRA_capacity-Original_Data'!S$3:S$1699,MATCH(CHP_check_original_data!$I61,'PROTRA_capacity-Original_Data'!$F$3:$F$1699,0))
)))</f>
        <v>1.1259378237742697</v>
      </c>
      <c r="W61" s="16">
        <f>IF(AND(INDEX('PROTRA_capacity-Original_Data'!T$3:T$1699,MATCH(CHP_check_original_data!$H61,'PROTRA_capacity-Original_Data'!$F$3:$F$1699,0))&lt;&gt;0,INDEX('PROTRA_capacity-Original_Data'!T$3:T$1699,MATCH(CHP_check_original_data!$I61,'PROTRA_capacity-Original_Data'!$F$3:$F$1699,0))=0),"elec 0, heat not",
IF(AND(INDEX('PROTRA_capacity-Original_Data'!T$3:T$1699,MATCH(CHP_check_original_data!$I61,'PROTRA_capacity-Original_Data'!$F$3:$F$1699,0))&lt;&gt;0,INDEX('PROTRA_capacity-Original_Data'!T$3:T$1699,MATCH(CHP_check_original_data!$H61,'PROTRA_capacity-Original_Data'!$F$3:$F$1699,0))=0),"heat 0, elec not",
IF(AND(INDEX('PROTRA_capacity-Original_Data'!T$3:T$1699,MATCH(CHP_check_original_data!$I61,'PROTRA_capacity-Original_Data'!$F$3:$F$1699,0))=0,INDEX('PROTRA_capacity-Original_Data'!T$3:T$1699,MATCH(CHP_check_original_data!$H61,'PROTRA_capacity-Original_Data'!$F$3:$F$1699,0))=0),"",
INDEX('PROTRA_capacity-Original_Data'!T$3:T$1699,MATCH(CHP_check_original_data!$H61,'PROTRA_capacity-Original_Data'!$F$3:$F$1699,0))/INDEX('PROTRA_capacity-Original_Data'!T$3:T$1699,MATCH(CHP_check_original_data!$I61,'PROTRA_capacity-Original_Data'!$F$3:$F$1699,0))
)))</f>
        <v>0.8841909940412227</v>
      </c>
      <c r="X61" s="16">
        <f>IF(AND(INDEX('PROTRA_capacity-Original_Data'!U$3:U$1699,MATCH(CHP_check_original_data!$H61,'PROTRA_capacity-Original_Data'!$F$3:$F$1699,0))&lt;&gt;0,INDEX('PROTRA_capacity-Original_Data'!U$3:U$1699,MATCH(CHP_check_original_data!$I61,'PROTRA_capacity-Original_Data'!$F$3:$F$1699,0))=0),"elec 0, heat not",
IF(AND(INDEX('PROTRA_capacity-Original_Data'!U$3:U$1699,MATCH(CHP_check_original_data!$I61,'PROTRA_capacity-Original_Data'!$F$3:$F$1699,0))&lt;&gt;0,INDEX('PROTRA_capacity-Original_Data'!U$3:U$1699,MATCH(CHP_check_original_data!$H61,'PROTRA_capacity-Original_Data'!$F$3:$F$1699,0))=0),"heat 0, elec not",
IF(AND(INDEX('PROTRA_capacity-Original_Data'!U$3:U$1699,MATCH(CHP_check_original_data!$I61,'PROTRA_capacity-Original_Data'!$F$3:$F$1699,0))=0,INDEX('PROTRA_capacity-Original_Data'!U$3:U$1699,MATCH(CHP_check_original_data!$H61,'PROTRA_capacity-Original_Data'!$F$3:$F$1699,0))=0),"",
INDEX('PROTRA_capacity-Original_Data'!U$3:U$1699,MATCH(CHP_check_original_data!$H61,'PROTRA_capacity-Original_Data'!$F$3:$F$1699,0))/INDEX('PROTRA_capacity-Original_Data'!U$3:U$1699,MATCH(CHP_check_original_data!$I61,'PROTRA_capacity-Original_Data'!$F$3:$F$1699,0))
)))</f>
        <v>1.1285670821528075</v>
      </c>
      <c r="Y61" s="16">
        <f>IF(AND(INDEX('PROTRA_capacity-Original_Data'!V$3:V$1699,MATCH(CHP_check_original_data!$H61,'PROTRA_capacity-Original_Data'!$F$3:$F$1699,0))&lt;&gt;0,INDEX('PROTRA_capacity-Original_Data'!V$3:V$1699,MATCH(CHP_check_original_data!$I61,'PROTRA_capacity-Original_Data'!$F$3:$F$1699,0))=0),"elec 0, heat not",
IF(AND(INDEX('PROTRA_capacity-Original_Data'!V$3:V$1699,MATCH(CHP_check_original_data!$I61,'PROTRA_capacity-Original_Data'!$F$3:$F$1699,0))&lt;&gt;0,INDEX('PROTRA_capacity-Original_Data'!V$3:V$1699,MATCH(CHP_check_original_data!$H61,'PROTRA_capacity-Original_Data'!$F$3:$F$1699,0))=0),"heat 0, elec not",
IF(AND(INDEX('PROTRA_capacity-Original_Data'!V$3:V$1699,MATCH(CHP_check_original_data!$I61,'PROTRA_capacity-Original_Data'!$F$3:$F$1699,0))=0,INDEX('PROTRA_capacity-Original_Data'!V$3:V$1699,MATCH(CHP_check_original_data!$H61,'PROTRA_capacity-Original_Data'!$F$3:$F$1699,0))=0),"",
INDEX('PROTRA_capacity-Original_Data'!V$3:V$1699,MATCH(CHP_check_original_data!$H61,'PROTRA_capacity-Original_Data'!$F$3:$F$1699,0))/INDEX('PROTRA_capacity-Original_Data'!V$3:V$1699,MATCH(CHP_check_original_data!$I61,'PROTRA_capacity-Original_Data'!$F$3:$F$1699,0))
)))</f>
        <v>1.0623262831866862</v>
      </c>
    </row>
    <row r="62" spans="1:25" x14ac:dyDescent="0.35">
      <c r="A62" t="s">
        <v>77</v>
      </c>
      <c r="B62" t="s">
        <v>41</v>
      </c>
      <c r="C62" t="str">
        <f t="shared" si="0"/>
        <v>LROW_TO_heat</v>
      </c>
      <c r="D62" t="str">
        <f t="shared" si="1"/>
        <v>PROTRA_CHP_HP_I</v>
      </c>
      <c r="E62" t="s">
        <v>9</v>
      </c>
      <c r="F62" t="str">
        <f t="shared" si="2"/>
        <v>CHP</v>
      </c>
      <c r="G62" t="str">
        <f t="shared" si="3"/>
        <v>CCS</v>
      </c>
      <c r="H62" t="str">
        <f t="shared" si="4"/>
        <v>LROWTO_heatPROTRA_CHP_solid_bio_CCS</v>
      </c>
      <c r="I62" t="str">
        <f t="shared" si="5"/>
        <v>LROWTO_elecPROTRA_CHP_solid_bio_CCS</v>
      </c>
      <c r="J62" s="16" t="str">
        <f>IF(AND(INDEX('PROTRA_capacity-Original_Data'!G$3:G$1699,MATCH(CHP_check_original_data!$H62,'PROTRA_capacity-Original_Data'!$F$3:$F$1699,0))&lt;&gt;0,INDEX('PROTRA_capacity-Original_Data'!G$3:G$1699,MATCH(CHP_check_original_data!$I62,'PROTRA_capacity-Original_Data'!$F$3:$F$1699,0))=0),"elec 0, heat not",
IF(AND(INDEX('PROTRA_capacity-Original_Data'!G$3:G$1699,MATCH(CHP_check_original_data!$I62,'PROTRA_capacity-Original_Data'!$F$3:$F$1699,0))&lt;&gt;0,INDEX('PROTRA_capacity-Original_Data'!G$3:G$1699,MATCH(CHP_check_original_data!$H62,'PROTRA_capacity-Original_Data'!$F$3:$F$1699,0))=0),"heat 0, elec not",
IF(AND(INDEX('PROTRA_capacity-Original_Data'!G$3:G$1699,MATCH(CHP_check_original_data!$I62,'PROTRA_capacity-Original_Data'!$F$3:$F$1699,0))=0,INDEX('PROTRA_capacity-Original_Data'!G$3:G$1699,MATCH(CHP_check_original_data!$H62,'PROTRA_capacity-Original_Data'!$F$3:$F$1699,0))=0),"",
INDEX('PROTRA_capacity-Original_Data'!G$3:G$1699,MATCH(CHP_check_original_data!$H62,'PROTRA_capacity-Original_Data'!$F$3:$F$1699,0))/INDEX('PROTRA_capacity-Original_Data'!G$3:G$1699,MATCH(CHP_check_original_data!$I62,'PROTRA_capacity-Original_Data'!$F$3:$F$1699,0))
)))</f>
        <v/>
      </c>
      <c r="K62" s="16" t="str">
        <f>IF(AND(INDEX('PROTRA_capacity-Original_Data'!H$3:H$1699,MATCH(CHP_check_original_data!$H62,'PROTRA_capacity-Original_Data'!$F$3:$F$1699,0))&lt;&gt;0,INDEX('PROTRA_capacity-Original_Data'!H$3:H$1699,MATCH(CHP_check_original_data!$I62,'PROTRA_capacity-Original_Data'!$F$3:$F$1699,0))=0),"elec 0, heat not",
IF(AND(INDEX('PROTRA_capacity-Original_Data'!H$3:H$1699,MATCH(CHP_check_original_data!$I62,'PROTRA_capacity-Original_Data'!$F$3:$F$1699,0))&lt;&gt;0,INDEX('PROTRA_capacity-Original_Data'!H$3:H$1699,MATCH(CHP_check_original_data!$H62,'PROTRA_capacity-Original_Data'!$F$3:$F$1699,0))=0),"heat 0, elec not",
IF(AND(INDEX('PROTRA_capacity-Original_Data'!H$3:H$1699,MATCH(CHP_check_original_data!$I62,'PROTRA_capacity-Original_Data'!$F$3:$F$1699,0))=0,INDEX('PROTRA_capacity-Original_Data'!H$3:H$1699,MATCH(CHP_check_original_data!$H62,'PROTRA_capacity-Original_Data'!$F$3:$F$1699,0))=0),"",
INDEX('PROTRA_capacity-Original_Data'!H$3:H$1699,MATCH(CHP_check_original_data!$H62,'PROTRA_capacity-Original_Data'!$F$3:$F$1699,0))/INDEX('PROTRA_capacity-Original_Data'!H$3:H$1699,MATCH(CHP_check_original_data!$I62,'PROTRA_capacity-Original_Data'!$F$3:$F$1699,0))
)))</f>
        <v/>
      </c>
      <c r="L62" s="16" t="str">
        <f>IF(AND(INDEX('PROTRA_capacity-Original_Data'!I$3:I$1699,MATCH(CHP_check_original_data!$H62,'PROTRA_capacity-Original_Data'!$F$3:$F$1699,0))&lt;&gt;0,INDEX('PROTRA_capacity-Original_Data'!I$3:I$1699,MATCH(CHP_check_original_data!$I62,'PROTRA_capacity-Original_Data'!$F$3:$F$1699,0))=0),"elec 0, heat not",
IF(AND(INDEX('PROTRA_capacity-Original_Data'!I$3:I$1699,MATCH(CHP_check_original_data!$I62,'PROTRA_capacity-Original_Data'!$F$3:$F$1699,0))&lt;&gt;0,INDEX('PROTRA_capacity-Original_Data'!I$3:I$1699,MATCH(CHP_check_original_data!$H62,'PROTRA_capacity-Original_Data'!$F$3:$F$1699,0))=0),"heat 0, elec not",
IF(AND(INDEX('PROTRA_capacity-Original_Data'!I$3:I$1699,MATCH(CHP_check_original_data!$I62,'PROTRA_capacity-Original_Data'!$F$3:$F$1699,0))=0,INDEX('PROTRA_capacity-Original_Data'!I$3:I$1699,MATCH(CHP_check_original_data!$H62,'PROTRA_capacity-Original_Data'!$F$3:$F$1699,0))=0),"",
INDEX('PROTRA_capacity-Original_Data'!I$3:I$1699,MATCH(CHP_check_original_data!$H62,'PROTRA_capacity-Original_Data'!$F$3:$F$1699,0))/INDEX('PROTRA_capacity-Original_Data'!I$3:I$1699,MATCH(CHP_check_original_data!$I62,'PROTRA_capacity-Original_Data'!$F$3:$F$1699,0))
)))</f>
        <v/>
      </c>
      <c r="M62" s="16" t="str">
        <f>IF(AND(INDEX('PROTRA_capacity-Original_Data'!J$3:J$1699,MATCH(CHP_check_original_data!$H62,'PROTRA_capacity-Original_Data'!$F$3:$F$1699,0))&lt;&gt;0,INDEX('PROTRA_capacity-Original_Data'!J$3:J$1699,MATCH(CHP_check_original_data!$I62,'PROTRA_capacity-Original_Data'!$F$3:$F$1699,0))=0),"elec 0, heat not",
IF(AND(INDEX('PROTRA_capacity-Original_Data'!J$3:J$1699,MATCH(CHP_check_original_data!$I62,'PROTRA_capacity-Original_Data'!$F$3:$F$1699,0))&lt;&gt;0,INDEX('PROTRA_capacity-Original_Data'!J$3:J$1699,MATCH(CHP_check_original_data!$H62,'PROTRA_capacity-Original_Data'!$F$3:$F$1699,0))=0),"heat 0, elec not",
IF(AND(INDEX('PROTRA_capacity-Original_Data'!J$3:J$1699,MATCH(CHP_check_original_data!$I62,'PROTRA_capacity-Original_Data'!$F$3:$F$1699,0))=0,INDEX('PROTRA_capacity-Original_Data'!J$3:J$1699,MATCH(CHP_check_original_data!$H62,'PROTRA_capacity-Original_Data'!$F$3:$F$1699,0))=0),"",
INDEX('PROTRA_capacity-Original_Data'!J$3:J$1699,MATCH(CHP_check_original_data!$H62,'PROTRA_capacity-Original_Data'!$F$3:$F$1699,0))/INDEX('PROTRA_capacity-Original_Data'!J$3:J$1699,MATCH(CHP_check_original_data!$I62,'PROTRA_capacity-Original_Data'!$F$3:$F$1699,0))
)))</f>
        <v/>
      </c>
      <c r="N62" s="16" t="str">
        <f>IF(AND(INDEX('PROTRA_capacity-Original_Data'!K$3:K$1699,MATCH(CHP_check_original_data!$H62,'PROTRA_capacity-Original_Data'!$F$3:$F$1699,0))&lt;&gt;0,INDEX('PROTRA_capacity-Original_Data'!K$3:K$1699,MATCH(CHP_check_original_data!$I62,'PROTRA_capacity-Original_Data'!$F$3:$F$1699,0))=0),"elec 0, heat not",
IF(AND(INDEX('PROTRA_capacity-Original_Data'!K$3:K$1699,MATCH(CHP_check_original_data!$I62,'PROTRA_capacity-Original_Data'!$F$3:$F$1699,0))&lt;&gt;0,INDEX('PROTRA_capacity-Original_Data'!K$3:K$1699,MATCH(CHP_check_original_data!$H62,'PROTRA_capacity-Original_Data'!$F$3:$F$1699,0))=0),"heat 0, elec not",
IF(AND(INDEX('PROTRA_capacity-Original_Data'!K$3:K$1699,MATCH(CHP_check_original_data!$I62,'PROTRA_capacity-Original_Data'!$F$3:$F$1699,0))=0,INDEX('PROTRA_capacity-Original_Data'!K$3:K$1699,MATCH(CHP_check_original_data!$H62,'PROTRA_capacity-Original_Data'!$F$3:$F$1699,0))=0),"",
INDEX('PROTRA_capacity-Original_Data'!K$3:K$1699,MATCH(CHP_check_original_data!$H62,'PROTRA_capacity-Original_Data'!$F$3:$F$1699,0))/INDEX('PROTRA_capacity-Original_Data'!K$3:K$1699,MATCH(CHP_check_original_data!$I62,'PROTRA_capacity-Original_Data'!$F$3:$F$1699,0))
)))</f>
        <v/>
      </c>
      <c r="O62" s="16" t="str">
        <f>IF(AND(INDEX('PROTRA_capacity-Original_Data'!L$3:L$1699,MATCH(CHP_check_original_data!$H62,'PROTRA_capacity-Original_Data'!$F$3:$F$1699,0))&lt;&gt;0,INDEX('PROTRA_capacity-Original_Data'!L$3:L$1699,MATCH(CHP_check_original_data!$I62,'PROTRA_capacity-Original_Data'!$F$3:$F$1699,0))=0),"elec 0, heat not",
IF(AND(INDEX('PROTRA_capacity-Original_Data'!L$3:L$1699,MATCH(CHP_check_original_data!$I62,'PROTRA_capacity-Original_Data'!$F$3:$F$1699,0))&lt;&gt;0,INDEX('PROTRA_capacity-Original_Data'!L$3:L$1699,MATCH(CHP_check_original_data!$H62,'PROTRA_capacity-Original_Data'!$F$3:$F$1699,0))=0),"heat 0, elec not",
IF(AND(INDEX('PROTRA_capacity-Original_Data'!L$3:L$1699,MATCH(CHP_check_original_data!$I62,'PROTRA_capacity-Original_Data'!$F$3:$F$1699,0))=0,INDEX('PROTRA_capacity-Original_Data'!L$3:L$1699,MATCH(CHP_check_original_data!$H62,'PROTRA_capacity-Original_Data'!$F$3:$F$1699,0))=0),"",
INDEX('PROTRA_capacity-Original_Data'!L$3:L$1699,MATCH(CHP_check_original_data!$H62,'PROTRA_capacity-Original_Data'!$F$3:$F$1699,0))/INDEX('PROTRA_capacity-Original_Data'!L$3:L$1699,MATCH(CHP_check_original_data!$I62,'PROTRA_capacity-Original_Data'!$F$3:$F$1699,0))
)))</f>
        <v/>
      </c>
      <c r="P62" s="16" t="str">
        <f>IF(AND(INDEX('PROTRA_capacity-Original_Data'!M$3:M$1699,MATCH(CHP_check_original_data!$H62,'PROTRA_capacity-Original_Data'!$F$3:$F$1699,0))&lt;&gt;0,INDEX('PROTRA_capacity-Original_Data'!M$3:M$1699,MATCH(CHP_check_original_data!$I62,'PROTRA_capacity-Original_Data'!$F$3:$F$1699,0))=0),"elec 0, heat not",
IF(AND(INDEX('PROTRA_capacity-Original_Data'!M$3:M$1699,MATCH(CHP_check_original_data!$I62,'PROTRA_capacity-Original_Data'!$F$3:$F$1699,0))&lt;&gt;0,INDEX('PROTRA_capacity-Original_Data'!M$3:M$1699,MATCH(CHP_check_original_data!$H62,'PROTRA_capacity-Original_Data'!$F$3:$F$1699,0))=0),"heat 0, elec not",
IF(AND(INDEX('PROTRA_capacity-Original_Data'!M$3:M$1699,MATCH(CHP_check_original_data!$I62,'PROTRA_capacity-Original_Data'!$F$3:$F$1699,0))=0,INDEX('PROTRA_capacity-Original_Data'!M$3:M$1699,MATCH(CHP_check_original_data!$H62,'PROTRA_capacity-Original_Data'!$F$3:$F$1699,0))=0),"",
INDEX('PROTRA_capacity-Original_Data'!M$3:M$1699,MATCH(CHP_check_original_data!$H62,'PROTRA_capacity-Original_Data'!$F$3:$F$1699,0))/INDEX('PROTRA_capacity-Original_Data'!M$3:M$1699,MATCH(CHP_check_original_data!$I62,'PROTRA_capacity-Original_Data'!$F$3:$F$1699,0))
)))</f>
        <v/>
      </c>
      <c r="Q62" s="16" t="str">
        <f>IF(AND(INDEX('PROTRA_capacity-Original_Data'!N$3:N$1699,MATCH(CHP_check_original_data!$H62,'PROTRA_capacity-Original_Data'!$F$3:$F$1699,0))&lt;&gt;0,INDEX('PROTRA_capacity-Original_Data'!N$3:N$1699,MATCH(CHP_check_original_data!$I62,'PROTRA_capacity-Original_Data'!$F$3:$F$1699,0))=0),"elec 0, heat not",
IF(AND(INDEX('PROTRA_capacity-Original_Data'!N$3:N$1699,MATCH(CHP_check_original_data!$I62,'PROTRA_capacity-Original_Data'!$F$3:$F$1699,0))&lt;&gt;0,INDEX('PROTRA_capacity-Original_Data'!N$3:N$1699,MATCH(CHP_check_original_data!$H62,'PROTRA_capacity-Original_Data'!$F$3:$F$1699,0))=0),"heat 0, elec not",
IF(AND(INDEX('PROTRA_capacity-Original_Data'!N$3:N$1699,MATCH(CHP_check_original_data!$I62,'PROTRA_capacity-Original_Data'!$F$3:$F$1699,0))=0,INDEX('PROTRA_capacity-Original_Data'!N$3:N$1699,MATCH(CHP_check_original_data!$H62,'PROTRA_capacity-Original_Data'!$F$3:$F$1699,0))=0),"",
INDEX('PROTRA_capacity-Original_Data'!N$3:N$1699,MATCH(CHP_check_original_data!$H62,'PROTRA_capacity-Original_Data'!$F$3:$F$1699,0))/INDEX('PROTRA_capacity-Original_Data'!N$3:N$1699,MATCH(CHP_check_original_data!$I62,'PROTRA_capacity-Original_Data'!$F$3:$F$1699,0))
)))</f>
        <v/>
      </c>
      <c r="R62" s="16" t="str">
        <f>IF(AND(INDEX('PROTRA_capacity-Original_Data'!O$3:O$1699,MATCH(CHP_check_original_data!$H62,'PROTRA_capacity-Original_Data'!$F$3:$F$1699,0))&lt;&gt;0,INDEX('PROTRA_capacity-Original_Data'!O$3:O$1699,MATCH(CHP_check_original_data!$I62,'PROTRA_capacity-Original_Data'!$F$3:$F$1699,0))=0),"elec 0, heat not",
IF(AND(INDEX('PROTRA_capacity-Original_Data'!O$3:O$1699,MATCH(CHP_check_original_data!$I62,'PROTRA_capacity-Original_Data'!$F$3:$F$1699,0))&lt;&gt;0,INDEX('PROTRA_capacity-Original_Data'!O$3:O$1699,MATCH(CHP_check_original_data!$H62,'PROTRA_capacity-Original_Data'!$F$3:$F$1699,0))=0),"heat 0, elec not",
IF(AND(INDEX('PROTRA_capacity-Original_Data'!O$3:O$1699,MATCH(CHP_check_original_data!$I62,'PROTRA_capacity-Original_Data'!$F$3:$F$1699,0))=0,INDEX('PROTRA_capacity-Original_Data'!O$3:O$1699,MATCH(CHP_check_original_data!$H62,'PROTRA_capacity-Original_Data'!$F$3:$F$1699,0))=0),"",
INDEX('PROTRA_capacity-Original_Data'!O$3:O$1699,MATCH(CHP_check_original_data!$H62,'PROTRA_capacity-Original_Data'!$F$3:$F$1699,0))/INDEX('PROTRA_capacity-Original_Data'!O$3:O$1699,MATCH(CHP_check_original_data!$I62,'PROTRA_capacity-Original_Data'!$F$3:$F$1699,0))
)))</f>
        <v/>
      </c>
      <c r="S62" s="16" t="str">
        <f>IF(AND(INDEX('PROTRA_capacity-Original_Data'!P$3:P$1699,MATCH(CHP_check_original_data!$H62,'PROTRA_capacity-Original_Data'!$F$3:$F$1699,0))&lt;&gt;0,INDEX('PROTRA_capacity-Original_Data'!P$3:P$1699,MATCH(CHP_check_original_data!$I62,'PROTRA_capacity-Original_Data'!$F$3:$F$1699,0))=0),"elec 0, heat not",
IF(AND(INDEX('PROTRA_capacity-Original_Data'!P$3:P$1699,MATCH(CHP_check_original_data!$I62,'PROTRA_capacity-Original_Data'!$F$3:$F$1699,0))&lt;&gt;0,INDEX('PROTRA_capacity-Original_Data'!P$3:P$1699,MATCH(CHP_check_original_data!$H62,'PROTRA_capacity-Original_Data'!$F$3:$F$1699,0))=0),"heat 0, elec not",
IF(AND(INDEX('PROTRA_capacity-Original_Data'!P$3:P$1699,MATCH(CHP_check_original_data!$I62,'PROTRA_capacity-Original_Data'!$F$3:$F$1699,0))=0,INDEX('PROTRA_capacity-Original_Data'!P$3:P$1699,MATCH(CHP_check_original_data!$H62,'PROTRA_capacity-Original_Data'!$F$3:$F$1699,0))=0),"",
INDEX('PROTRA_capacity-Original_Data'!P$3:P$1699,MATCH(CHP_check_original_data!$H62,'PROTRA_capacity-Original_Data'!$F$3:$F$1699,0))/INDEX('PROTRA_capacity-Original_Data'!P$3:P$1699,MATCH(CHP_check_original_data!$I62,'PROTRA_capacity-Original_Data'!$F$3:$F$1699,0))
)))</f>
        <v/>
      </c>
      <c r="T62" s="16" t="str">
        <f>IF(AND(INDEX('PROTRA_capacity-Original_Data'!Q$3:Q$1699,MATCH(CHP_check_original_data!$H62,'PROTRA_capacity-Original_Data'!$F$3:$F$1699,0))&lt;&gt;0,INDEX('PROTRA_capacity-Original_Data'!Q$3:Q$1699,MATCH(CHP_check_original_data!$I62,'PROTRA_capacity-Original_Data'!$F$3:$F$1699,0))=0),"elec 0, heat not",
IF(AND(INDEX('PROTRA_capacity-Original_Data'!Q$3:Q$1699,MATCH(CHP_check_original_data!$I62,'PROTRA_capacity-Original_Data'!$F$3:$F$1699,0))&lt;&gt;0,INDEX('PROTRA_capacity-Original_Data'!Q$3:Q$1699,MATCH(CHP_check_original_data!$H62,'PROTRA_capacity-Original_Data'!$F$3:$F$1699,0))=0),"heat 0, elec not",
IF(AND(INDEX('PROTRA_capacity-Original_Data'!Q$3:Q$1699,MATCH(CHP_check_original_data!$I62,'PROTRA_capacity-Original_Data'!$F$3:$F$1699,0))=0,INDEX('PROTRA_capacity-Original_Data'!Q$3:Q$1699,MATCH(CHP_check_original_data!$H62,'PROTRA_capacity-Original_Data'!$F$3:$F$1699,0))=0),"",
INDEX('PROTRA_capacity-Original_Data'!Q$3:Q$1699,MATCH(CHP_check_original_data!$H62,'PROTRA_capacity-Original_Data'!$F$3:$F$1699,0))/INDEX('PROTRA_capacity-Original_Data'!Q$3:Q$1699,MATCH(CHP_check_original_data!$I62,'PROTRA_capacity-Original_Data'!$F$3:$F$1699,0))
)))</f>
        <v/>
      </c>
      <c r="U62" s="16" t="str">
        <f>IF(AND(INDEX('PROTRA_capacity-Original_Data'!R$3:R$1699,MATCH(CHP_check_original_data!$H62,'PROTRA_capacity-Original_Data'!$F$3:$F$1699,0))&lt;&gt;0,INDEX('PROTRA_capacity-Original_Data'!R$3:R$1699,MATCH(CHP_check_original_data!$I62,'PROTRA_capacity-Original_Data'!$F$3:$F$1699,0))=0),"elec 0, heat not",
IF(AND(INDEX('PROTRA_capacity-Original_Data'!R$3:R$1699,MATCH(CHP_check_original_data!$I62,'PROTRA_capacity-Original_Data'!$F$3:$F$1699,0))&lt;&gt;0,INDEX('PROTRA_capacity-Original_Data'!R$3:R$1699,MATCH(CHP_check_original_data!$H62,'PROTRA_capacity-Original_Data'!$F$3:$F$1699,0))=0),"heat 0, elec not",
IF(AND(INDEX('PROTRA_capacity-Original_Data'!R$3:R$1699,MATCH(CHP_check_original_data!$I62,'PROTRA_capacity-Original_Data'!$F$3:$F$1699,0))=0,INDEX('PROTRA_capacity-Original_Data'!R$3:R$1699,MATCH(CHP_check_original_data!$H62,'PROTRA_capacity-Original_Data'!$F$3:$F$1699,0))=0),"",
INDEX('PROTRA_capacity-Original_Data'!R$3:R$1699,MATCH(CHP_check_original_data!$H62,'PROTRA_capacity-Original_Data'!$F$3:$F$1699,0))/INDEX('PROTRA_capacity-Original_Data'!R$3:R$1699,MATCH(CHP_check_original_data!$I62,'PROTRA_capacity-Original_Data'!$F$3:$F$1699,0))
)))</f>
        <v/>
      </c>
      <c r="V62" s="16" t="str">
        <f>IF(AND(INDEX('PROTRA_capacity-Original_Data'!S$3:S$1699,MATCH(CHP_check_original_data!$H62,'PROTRA_capacity-Original_Data'!$F$3:$F$1699,0))&lt;&gt;0,INDEX('PROTRA_capacity-Original_Data'!S$3:S$1699,MATCH(CHP_check_original_data!$I62,'PROTRA_capacity-Original_Data'!$F$3:$F$1699,0))=0),"elec 0, heat not",
IF(AND(INDEX('PROTRA_capacity-Original_Data'!S$3:S$1699,MATCH(CHP_check_original_data!$I62,'PROTRA_capacity-Original_Data'!$F$3:$F$1699,0))&lt;&gt;0,INDEX('PROTRA_capacity-Original_Data'!S$3:S$1699,MATCH(CHP_check_original_data!$H62,'PROTRA_capacity-Original_Data'!$F$3:$F$1699,0))=0),"heat 0, elec not",
IF(AND(INDEX('PROTRA_capacity-Original_Data'!S$3:S$1699,MATCH(CHP_check_original_data!$I62,'PROTRA_capacity-Original_Data'!$F$3:$F$1699,0))=0,INDEX('PROTRA_capacity-Original_Data'!S$3:S$1699,MATCH(CHP_check_original_data!$H62,'PROTRA_capacity-Original_Data'!$F$3:$F$1699,0))=0),"",
INDEX('PROTRA_capacity-Original_Data'!S$3:S$1699,MATCH(CHP_check_original_data!$H62,'PROTRA_capacity-Original_Data'!$F$3:$F$1699,0))/INDEX('PROTRA_capacity-Original_Data'!S$3:S$1699,MATCH(CHP_check_original_data!$I62,'PROTRA_capacity-Original_Data'!$F$3:$F$1699,0))
)))</f>
        <v/>
      </c>
      <c r="W62" s="16" t="str">
        <f>IF(AND(INDEX('PROTRA_capacity-Original_Data'!T$3:T$1699,MATCH(CHP_check_original_data!$H62,'PROTRA_capacity-Original_Data'!$F$3:$F$1699,0))&lt;&gt;0,INDEX('PROTRA_capacity-Original_Data'!T$3:T$1699,MATCH(CHP_check_original_data!$I62,'PROTRA_capacity-Original_Data'!$F$3:$F$1699,0))=0),"elec 0, heat not",
IF(AND(INDEX('PROTRA_capacity-Original_Data'!T$3:T$1699,MATCH(CHP_check_original_data!$I62,'PROTRA_capacity-Original_Data'!$F$3:$F$1699,0))&lt;&gt;0,INDEX('PROTRA_capacity-Original_Data'!T$3:T$1699,MATCH(CHP_check_original_data!$H62,'PROTRA_capacity-Original_Data'!$F$3:$F$1699,0))=0),"heat 0, elec not",
IF(AND(INDEX('PROTRA_capacity-Original_Data'!T$3:T$1699,MATCH(CHP_check_original_data!$I62,'PROTRA_capacity-Original_Data'!$F$3:$F$1699,0))=0,INDEX('PROTRA_capacity-Original_Data'!T$3:T$1699,MATCH(CHP_check_original_data!$H62,'PROTRA_capacity-Original_Data'!$F$3:$F$1699,0))=0),"",
INDEX('PROTRA_capacity-Original_Data'!T$3:T$1699,MATCH(CHP_check_original_data!$H62,'PROTRA_capacity-Original_Data'!$F$3:$F$1699,0))/INDEX('PROTRA_capacity-Original_Data'!T$3:T$1699,MATCH(CHP_check_original_data!$I62,'PROTRA_capacity-Original_Data'!$F$3:$F$1699,0))
)))</f>
        <v/>
      </c>
      <c r="X62" s="16" t="str">
        <f>IF(AND(INDEX('PROTRA_capacity-Original_Data'!U$3:U$1699,MATCH(CHP_check_original_data!$H62,'PROTRA_capacity-Original_Data'!$F$3:$F$1699,0))&lt;&gt;0,INDEX('PROTRA_capacity-Original_Data'!U$3:U$1699,MATCH(CHP_check_original_data!$I62,'PROTRA_capacity-Original_Data'!$F$3:$F$1699,0))=0),"elec 0, heat not",
IF(AND(INDEX('PROTRA_capacity-Original_Data'!U$3:U$1699,MATCH(CHP_check_original_data!$I62,'PROTRA_capacity-Original_Data'!$F$3:$F$1699,0))&lt;&gt;0,INDEX('PROTRA_capacity-Original_Data'!U$3:U$1699,MATCH(CHP_check_original_data!$H62,'PROTRA_capacity-Original_Data'!$F$3:$F$1699,0))=0),"heat 0, elec not",
IF(AND(INDEX('PROTRA_capacity-Original_Data'!U$3:U$1699,MATCH(CHP_check_original_data!$I62,'PROTRA_capacity-Original_Data'!$F$3:$F$1699,0))=0,INDEX('PROTRA_capacity-Original_Data'!U$3:U$1699,MATCH(CHP_check_original_data!$H62,'PROTRA_capacity-Original_Data'!$F$3:$F$1699,0))=0),"",
INDEX('PROTRA_capacity-Original_Data'!U$3:U$1699,MATCH(CHP_check_original_data!$H62,'PROTRA_capacity-Original_Data'!$F$3:$F$1699,0))/INDEX('PROTRA_capacity-Original_Data'!U$3:U$1699,MATCH(CHP_check_original_data!$I62,'PROTRA_capacity-Original_Data'!$F$3:$F$1699,0))
)))</f>
        <v/>
      </c>
      <c r="Y62" s="16" t="str">
        <f>IF(AND(INDEX('PROTRA_capacity-Original_Data'!V$3:V$1699,MATCH(CHP_check_original_data!$H62,'PROTRA_capacity-Original_Data'!$F$3:$F$1699,0))&lt;&gt;0,INDEX('PROTRA_capacity-Original_Data'!V$3:V$1699,MATCH(CHP_check_original_data!$I62,'PROTRA_capacity-Original_Data'!$F$3:$F$1699,0))=0),"elec 0, heat not",
IF(AND(INDEX('PROTRA_capacity-Original_Data'!V$3:V$1699,MATCH(CHP_check_original_data!$I62,'PROTRA_capacity-Original_Data'!$F$3:$F$1699,0))&lt;&gt;0,INDEX('PROTRA_capacity-Original_Data'!V$3:V$1699,MATCH(CHP_check_original_data!$H62,'PROTRA_capacity-Original_Data'!$F$3:$F$1699,0))=0),"heat 0, elec not",
IF(AND(INDEX('PROTRA_capacity-Original_Data'!V$3:V$1699,MATCH(CHP_check_original_data!$I62,'PROTRA_capacity-Original_Data'!$F$3:$F$1699,0))=0,INDEX('PROTRA_capacity-Original_Data'!V$3:V$1699,MATCH(CHP_check_original_data!$H62,'PROTRA_capacity-Original_Data'!$F$3:$F$1699,0))=0),"",
INDEX('PROTRA_capacity-Original_Data'!V$3:V$1699,MATCH(CHP_check_original_data!$H62,'PROTRA_capacity-Original_Data'!$F$3:$F$1699,0))/INDEX('PROTRA_capacity-Original_Data'!V$3:V$1699,MATCH(CHP_check_original_data!$I62,'PROTRA_capacity-Original_Data'!$F$3:$F$1699,0))
)))</f>
        <v/>
      </c>
    </row>
    <row r="63" spans="1:25" x14ac:dyDescent="0.35">
      <c r="A63" t="s">
        <v>75</v>
      </c>
      <c r="B63" t="s">
        <v>41</v>
      </c>
      <c r="C63" t="str">
        <f t="shared" si="0"/>
        <v>RUSSIA_TO_heat</v>
      </c>
      <c r="D63" t="str">
        <f t="shared" si="1"/>
        <v>PROTRA_CHP_HP_I</v>
      </c>
      <c r="E63" t="s">
        <v>0</v>
      </c>
      <c r="F63" t="str">
        <f t="shared" si="2"/>
        <v>CHP</v>
      </c>
      <c r="G63" t="str">
        <f t="shared" si="3"/>
        <v>els</v>
      </c>
      <c r="H63" t="str">
        <f t="shared" si="4"/>
        <v>RUSSIATO_heatPROTRA_CHP_gas_fuels</v>
      </c>
      <c r="I63" t="str">
        <f t="shared" si="5"/>
        <v>RUSSIATO_elecPROTRA_CHP_gas_fuels</v>
      </c>
      <c r="J63" s="16">
        <f>IF(AND(INDEX('PROTRA_capacity-Original_Data'!G$3:G$1699,MATCH(CHP_check_original_data!$H63,'PROTRA_capacity-Original_Data'!$F$3:$F$1699,0))&lt;&gt;0,INDEX('PROTRA_capacity-Original_Data'!G$3:G$1699,MATCH(CHP_check_original_data!$I63,'PROTRA_capacity-Original_Data'!$F$3:$F$1699,0))=0),"elec 0, heat not",
IF(AND(INDEX('PROTRA_capacity-Original_Data'!G$3:G$1699,MATCH(CHP_check_original_data!$I63,'PROTRA_capacity-Original_Data'!$F$3:$F$1699,0))&lt;&gt;0,INDEX('PROTRA_capacity-Original_Data'!G$3:G$1699,MATCH(CHP_check_original_data!$H63,'PROTRA_capacity-Original_Data'!$F$3:$F$1699,0))=0),"heat 0, elec not",
IF(AND(INDEX('PROTRA_capacity-Original_Data'!G$3:G$1699,MATCH(CHP_check_original_data!$I63,'PROTRA_capacity-Original_Data'!$F$3:$F$1699,0))=0,INDEX('PROTRA_capacity-Original_Data'!G$3:G$1699,MATCH(CHP_check_original_data!$H63,'PROTRA_capacity-Original_Data'!$F$3:$F$1699,0))=0),"",
INDEX('PROTRA_capacity-Original_Data'!G$3:G$1699,MATCH(CHP_check_original_data!$H63,'PROTRA_capacity-Original_Data'!$F$3:$F$1699,0))/INDEX('PROTRA_capacity-Original_Data'!G$3:G$1699,MATCH(CHP_check_original_data!$I63,'PROTRA_capacity-Original_Data'!$F$3:$F$1699,0))
)))</f>
        <v>9.6399975151791324</v>
      </c>
      <c r="K63" s="16">
        <f>IF(AND(INDEX('PROTRA_capacity-Original_Data'!H$3:H$1699,MATCH(CHP_check_original_data!$H63,'PROTRA_capacity-Original_Data'!$F$3:$F$1699,0))&lt;&gt;0,INDEX('PROTRA_capacity-Original_Data'!H$3:H$1699,MATCH(CHP_check_original_data!$I63,'PROTRA_capacity-Original_Data'!$F$3:$F$1699,0))=0),"elec 0, heat not",
IF(AND(INDEX('PROTRA_capacity-Original_Data'!H$3:H$1699,MATCH(CHP_check_original_data!$I63,'PROTRA_capacity-Original_Data'!$F$3:$F$1699,0))&lt;&gt;0,INDEX('PROTRA_capacity-Original_Data'!H$3:H$1699,MATCH(CHP_check_original_data!$H63,'PROTRA_capacity-Original_Data'!$F$3:$F$1699,0))=0),"heat 0, elec not",
IF(AND(INDEX('PROTRA_capacity-Original_Data'!H$3:H$1699,MATCH(CHP_check_original_data!$I63,'PROTRA_capacity-Original_Data'!$F$3:$F$1699,0))=0,INDEX('PROTRA_capacity-Original_Data'!H$3:H$1699,MATCH(CHP_check_original_data!$H63,'PROTRA_capacity-Original_Data'!$F$3:$F$1699,0))=0),"",
INDEX('PROTRA_capacity-Original_Data'!H$3:H$1699,MATCH(CHP_check_original_data!$H63,'PROTRA_capacity-Original_Data'!$F$3:$F$1699,0))/INDEX('PROTRA_capacity-Original_Data'!H$3:H$1699,MATCH(CHP_check_original_data!$I63,'PROTRA_capacity-Original_Data'!$F$3:$F$1699,0))
)))</f>
        <v>9.7360321896118656</v>
      </c>
      <c r="L63" s="16">
        <f>IF(AND(INDEX('PROTRA_capacity-Original_Data'!I$3:I$1699,MATCH(CHP_check_original_data!$H63,'PROTRA_capacity-Original_Data'!$F$3:$F$1699,0))&lt;&gt;0,INDEX('PROTRA_capacity-Original_Data'!I$3:I$1699,MATCH(CHP_check_original_data!$I63,'PROTRA_capacity-Original_Data'!$F$3:$F$1699,0))=0),"elec 0, heat not",
IF(AND(INDEX('PROTRA_capacity-Original_Data'!I$3:I$1699,MATCH(CHP_check_original_data!$I63,'PROTRA_capacity-Original_Data'!$F$3:$F$1699,0))&lt;&gt;0,INDEX('PROTRA_capacity-Original_Data'!I$3:I$1699,MATCH(CHP_check_original_data!$H63,'PROTRA_capacity-Original_Data'!$F$3:$F$1699,0))=0),"heat 0, elec not",
IF(AND(INDEX('PROTRA_capacity-Original_Data'!I$3:I$1699,MATCH(CHP_check_original_data!$I63,'PROTRA_capacity-Original_Data'!$F$3:$F$1699,0))=0,INDEX('PROTRA_capacity-Original_Data'!I$3:I$1699,MATCH(CHP_check_original_data!$H63,'PROTRA_capacity-Original_Data'!$F$3:$F$1699,0))=0),"",
INDEX('PROTRA_capacity-Original_Data'!I$3:I$1699,MATCH(CHP_check_original_data!$H63,'PROTRA_capacity-Original_Data'!$F$3:$F$1699,0))/INDEX('PROTRA_capacity-Original_Data'!I$3:I$1699,MATCH(CHP_check_original_data!$I63,'PROTRA_capacity-Original_Data'!$F$3:$F$1699,0))
)))</f>
        <v>9.5115857380290336</v>
      </c>
      <c r="M63" s="16">
        <f>IF(AND(INDEX('PROTRA_capacity-Original_Data'!J$3:J$1699,MATCH(CHP_check_original_data!$H63,'PROTRA_capacity-Original_Data'!$F$3:$F$1699,0))&lt;&gt;0,INDEX('PROTRA_capacity-Original_Data'!J$3:J$1699,MATCH(CHP_check_original_data!$I63,'PROTRA_capacity-Original_Data'!$F$3:$F$1699,0))=0),"elec 0, heat not",
IF(AND(INDEX('PROTRA_capacity-Original_Data'!J$3:J$1699,MATCH(CHP_check_original_data!$I63,'PROTRA_capacity-Original_Data'!$F$3:$F$1699,0))&lt;&gt;0,INDEX('PROTRA_capacity-Original_Data'!J$3:J$1699,MATCH(CHP_check_original_data!$H63,'PROTRA_capacity-Original_Data'!$F$3:$F$1699,0))=0),"heat 0, elec not",
IF(AND(INDEX('PROTRA_capacity-Original_Data'!J$3:J$1699,MATCH(CHP_check_original_data!$I63,'PROTRA_capacity-Original_Data'!$F$3:$F$1699,0))=0,INDEX('PROTRA_capacity-Original_Data'!J$3:J$1699,MATCH(CHP_check_original_data!$H63,'PROTRA_capacity-Original_Data'!$F$3:$F$1699,0))=0),"",
INDEX('PROTRA_capacity-Original_Data'!J$3:J$1699,MATCH(CHP_check_original_data!$H63,'PROTRA_capacity-Original_Data'!$F$3:$F$1699,0))/INDEX('PROTRA_capacity-Original_Data'!J$3:J$1699,MATCH(CHP_check_original_data!$I63,'PROTRA_capacity-Original_Data'!$F$3:$F$1699,0))
)))</f>
        <v>8.9320743649449721</v>
      </c>
      <c r="N63" s="16">
        <f>IF(AND(INDEX('PROTRA_capacity-Original_Data'!K$3:K$1699,MATCH(CHP_check_original_data!$H63,'PROTRA_capacity-Original_Data'!$F$3:$F$1699,0))&lt;&gt;0,INDEX('PROTRA_capacity-Original_Data'!K$3:K$1699,MATCH(CHP_check_original_data!$I63,'PROTRA_capacity-Original_Data'!$F$3:$F$1699,0))=0),"elec 0, heat not",
IF(AND(INDEX('PROTRA_capacity-Original_Data'!K$3:K$1699,MATCH(CHP_check_original_data!$I63,'PROTRA_capacity-Original_Data'!$F$3:$F$1699,0))&lt;&gt;0,INDEX('PROTRA_capacity-Original_Data'!K$3:K$1699,MATCH(CHP_check_original_data!$H63,'PROTRA_capacity-Original_Data'!$F$3:$F$1699,0))=0),"heat 0, elec not",
IF(AND(INDEX('PROTRA_capacity-Original_Data'!K$3:K$1699,MATCH(CHP_check_original_data!$I63,'PROTRA_capacity-Original_Data'!$F$3:$F$1699,0))=0,INDEX('PROTRA_capacity-Original_Data'!K$3:K$1699,MATCH(CHP_check_original_data!$H63,'PROTRA_capacity-Original_Data'!$F$3:$F$1699,0))=0),"",
INDEX('PROTRA_capacity-Original_Data'!K$3:K$1699,MATCH(CHP_check_original_data!$H63,'PROTRA_capacity-Original_Data'!$F$3:$F$1699,0))/INDEX('PROTRA_capacity-Original_Data'!K$3:K$1699,MATCH(CHP_check_original_data!$I63,'PROTRA_capacity-Original_Data'!$F$3:$F$1699,0))
)))</f>
        <v>8.6073005446980897</v>
      </c>
      <c r="O63" s="16">
        <f>IF(AND(INDEX('PROTRA_capacity-Original_Data'!L$3:L$1699,MATCH(CHP_check_original_data!$H63,'PROTRA_capacity-Original_Data'!$F$3:$F$1699,0))&lt;&gt;0,INDEX('PROTRA_capacity-Original_Data'!L$3:L$1699,MATCH(CHP_check_original_data!$I63,'PROTRA_capacity-Original_Data'!$F$3:$F$1699,0))=0),"elec 0, heat not",
IF(AND(INDEX('PROTRA_capacity-Original_Data'!L$3:L$1699,MATCH(CHP_check_original_data!$I63,'PROTRA_capacity-Original_Data'!$F$3:$F$1699,0))&lt;&gt;0,INDEX('PROTRA_capacity-Original_Data'!L$3:L$1699,MATCH(CHP_check_original_data!$H63,'PROTRA_capacity-Original_Data'!$F$3:$F$1699,0))=0),"heat 0, elec not",
IF(AND(INDEX('PROTRA_capacity-Original_Data'!L$3:L$1699,MATCH(CHP_check_original_data!$I63,'PROTRA_capacity-Original_Data'!$F$3:$F$1699,0))=0,INDEX('PROTRA_capacity-Original_Data'!L$3:L$1699,MATCH(CHP_check_original_data!$H63,'PROTRA_capacity-Original_Data'!$F$3:$F$1699,0))=0),"",
INDEX('PROTRA_capacity-Original_Data'!L$3:L$1699,MATCH(CHP_check_original_data!$H63,'PROTRA_capacity-Original_Data'!$F$3:$F$1699,0))/INDEX('PROTRA_capacity-Original_Data'!L$3:L$1699,MATCH(CHP_check_original_data!$I63,'PROTRA_capacity-Original_Data'!$F$3:$F$1699,0))
)))</f>
        <v>8.9565720633116612</v>
      </c>
      <c r="P63" s="16">
        <f>IF(AND(INDEX('PROTRA_capacity-Original_Data'!M$3:M$1699,MATCH(CHP_check_original_data!$H63,'PROTRA_capacity-Original_Data'!$F$3:$F$1699,0))&lt;&gt;0,INDEX('PROTRA_capacity-Original_Data'!M$3:M$1699,MATCH(CHP_check_original_data!$I63,'PROTRA_capacity-Original_Data'!$F$3:$F$1699,0))=0),"elec 0, heat not",
IF(AND(INDEX('PROTRA_capacity-Original_Data'!M$3:M$1699,MATCH(CHP_check_original_data!$I63,'PROTRA_capacity-Original_Data'!$F$3:$F$1699,0))&lt;&gt;0,INDEX('PROTRA_capacity-Original_Data'!M$3:M$1699,MATCH(CHP_check_original_data!$H63,'PROTRA_capacity-Original_Data'!$F$3:$F$1699,0))=0),"heat 0, elec not",
IF(AND(INDEX('PROTRA_capacity-Original_Data'!M$3:M$1699,MATCH(CHP_check_original_data!$I63,'PROTRA_capacity-Original_Data'!$F$3:$F$1699,0))=0,INDEX('PROTRA_capacity-Original_Data'!M$3:M$1699,MATCH(CHP_check_original_data!$H63,'PROTRA_capacity-Original_Data'!$F$3:$F$1699,0))=0),"",
INDEX('PROTRA_capacity-Original_Data'!M$3:M$1699,MATCH(CHP_check_original_data!$H63,'PROTRA_capacity-Original_Data'!$F$3:$F$1699,0))/INDEX('PROTRA_capacity-Original_Data'!M$3:M$1699,MATCH(CHP_check_original_data!$I63,'PROTRA_capacity-Original_Data'!$F$3:$F$1699,0))
)))</f>
        <v>9.3520130168792956</v>
      </c>
      <c r="Q63" s="16">
        <f>IF(AND(INDEX('PROTRA_capacity-Original_Data'!N$3:N$1699,MATCH(CHP_check_original_data!$H63,'PROTRA_capacity-Original_Data'!$F$3:$F$1699,0))&lt;&gt;0,INDEX('PROTRA_capacity-Original_Data'!N$3:N$1699,MATCH(CHP_check_original_data!$I63,'PROTRA_capacity-Original_Data'!$F$3:$F$1699,0))=0),"elec 0, heat not",
IF(AND(INDEX('PROTRA_capacity-Original_Data'!N$3:N$1699,MATCH(CHP_check_original_data!$I63,'PROTRA_capacity-Original_Data'!$F$3:$F$1699,0))&lt;&gt;0,INDEX('PROTRA_capacity-Original_Data'!N$3:N$1699,MATCH(CHP_check_original_data!$H63,'PROTRA_capacity-Original_Data'!$F$3:$F$1699,0))=0),"heat 0, elec not",
IF(AND(INDEX('PROTRA_capacity-Original_Data'!N$3:N$1699,MATCH(CHP_check_original_data!$I63,'PROTRA_capacity-Original_Data'!$F$3:$F$1699,0))=0,INDEX('PROTRA_capacity-Original_Data'!N$3:N$1699,MATCH(CHP_check_original_data!$H63,'PROTRA_capacity-Original_Data'!$F$3:$F$1699,0))=0),"",
INDEX('PROTRA_capacity-Original_Data'!N$3:N$1699,MATCH(CHP_check_original_data!$H63,'PROTRA_capacity-Original_Data'!$F$3:$F$1699,0))/INDEX('PROTRA_capacity-Original_Data'!N$3:N$1699,MATCH(CHP_check_original_data!$I63,'PROTRA_capacity-Original_Data'!$F$3:$F$1699,0))
)))</f>
        <v>9.3121788188473271</v>
      </c>
      <c r="R63" s="16">
        <f>IF(AND(INDEX('PROTRA_capacity-Original_Data'!O$3:O$1699,MATCH(CHP_check_original_data!$H63,'PROTRA_capacity-Original_Data'!$F$3:$F$1699,0))&lt;&gt;0,INDEX('PROTRA_capacity-Original_Data'!O$3:O$1699,MATCH(CHP_check_original_data!$I63,'PROTRA_capacity-Original_Data'!$F$3:$F$1699,0))=0),"elec 0, heat not",
IF(AND(INDEX('PROTRA_capacity-Original_Data'!O$3:O$1699,MATCH(CHP_check_original_data!$I63,'PROTRA_capacity-Original_Data'!$F$3:$F$1699,0))&lt;&gt;0,INDEX('PROTRA_capacity-Original_Data'!O$3:O$1699,MATCH(CHP_check_original_data!$H63,'PROTRA_capacity-Original_Data'!$F$3:$F$1699,0))=0),"heat 0, elec not",
IF(AND(INDEX('PROTRA_capacity-Original_Data'!O$3:O$1699,MATCH(CHP_check_original_data!$I63,'PROTRA_capacity-Original_Data'!$F$3:$F$1699,0))=0,INDEX('PROTRA_capacity-Original_Data'!O$3:O$1699,MATCH(CHP_check_original_data!$H63,'PROTRA_capacity-Original_Data'!$F$3:$F$1699,0))=0),"",
INDEX('PROTRA_capacity-Original_Data'!O$3:O$1699,MATCH(CHP_check_original_data!$H63,'PROTRA_capacity-Original_Data'!$F$3:$F$1699,0))/INDEX('PROTRA_capacity-Original_Data'!O$3:O$1699,MATCH(CHP_check_original_data!$I63,'PROTRA_capacity-Original_Data'!$F$3:$F$1699,0))
)))</f>
        <v>9.3982300907150726</v>
      </c>
      <c r="S63" s="16">
        <f>IF(AND(INDEX('PROTRA_capacity-Original_Data'!P$3:P$1699,MATCH(CHP_check_original_data!$H63,'PROTRA_capacity-Original_Data'!$F$3:$F$1699,0))&lt;&gt;0,INDEX('PROTRA_capacity-Original_Data'!P$3:P$1699,MATCH(CHP_check_original_data!$I63,'PROTRA_capacity-Original_Data'!$F$3:$F$1699,0))=0),"elec 0, heat not",
IF(AND(INDEX('PROTRA_capacity-Original_Data'!P$3:P$1699,MATCH(CHP_check_original_data!$I63,'PROTRA_capacity-Original_Data'!$F$3:$F$1699,0))&lt;&gt;0,INDEX('PROTRA_capacity-Original_Data'!P$3:P$1699,MATCH(CHP_check_original_data!$H63,'PROTRA_capacity-Original_Data'!$F$3:$F$1699,0))=0),"heat 0, elec not",
IF(AND(INDEX('PROTRA_capacity-Original_Data'!P$3:P$1699,MATCH(CHP_check_original_data!$I63,'PROTRA_capacity-Original_Data'!$F$3:$F$1699,0))=0,INDEX('PROTRA_capacity-Original_Data'!P$3:P$1699,MATCH(CHP_check_original_data!$H63,'PROTRA_capacity-Original_Data'!$F$3:$F$1699,0))=0),"",
INDEX('PROTRA_capacity-Original_Data'!P$3:P$1699,MATCH(CHP_check_original_data!$H63,'PROTRA_capacity-Original_Data'!$F$3:$F$1699,0))/INDEX('PROTRA_capacity-Original_Data'!P$3:P$1699,MATCH(CHP_check_original_data!$I63,'PROTRA_capacity-Original_Data'!$F$3:$F$1699,0))
)))</f>
        <v>9.0587797540347346</v>
      </c>
      <c r="T63" s="16">
        <f>IF(AND(INDEX('PROTRA_capacity-Original_Data'!Q$3:Q$1699,MATCH(CHP_check_original_data!$H63,'PROTRA_capacity-Original_Data'!$F$3:$F$1699,0))&lt;&gt;0,INDEX('PROTRA_capacity-Original_Data'!Q$3:Q$1699,MATCH(CHP_check_original_data!$I63,'PROTRA_capacity-Original_Data'!$F$3:$F$1699,0))=0),"elec 0, heat not",
IF(AND(INDEX('PROTRA_capacity-Original_Data'!Q$3:Q$1699,MATCH(CHP_check_original_data!$I63,'PROTRA_capacity-Original_Data'!$F$3:$F$1699,0))&lt;&gt;0,INDEX('PROTRA_capacity-Original_Data'!Q$3:Q$1699,MATCH(CHP_check_original_data!$H63,'PROTRA_capacity-Original_Data'!$F$3:$F$1699,0))=0),"heat 0, elec not",
IF(AND(INDEX('PROTRA_capacity-Original_Data'!Q$3:Q$1699,MATCH(CHP_check_original_data!$I63,'PROTRA_capacity-Original_Data'!$F$3:$F$1699,0))=0,INDEX('PROTRA_capacity-Original_Data'!Q$3:Q$1699,MATCH(CHP_check_original_data!$H63,'PROTRA_capacity-Original_Data'!$F$3:$F$1699,0))=0),"",
INDEX('PROTRA_capacity-Original_Data'!Q$3:Q$1699,MATCH(CHP_check_original_data!$H63,'PROTRA_capacity-Original_Data'!$F$3:$F$1699,0))/INDEX('PROTRA_capacity-Original_Data'!Q$3:Q$1699,MATCH(CHP_check_original_data!$I63,'PROTRA_capacity-Original_Data'!$F$3:$F$1699,0))
)))</f>
        <v>7.5255632180514906</v>
      </c>
      <c r="U63" s="16">
        <f>IF(AND(INDEX('PROTRA_capacity-Original_Data'!R$3:R$1699,MATCH(CHP_check_original_data!$H63,'PROTRA_capacity-Original_Data'!$F$3:$F$1699,0))&lt;&gt;0,INDEX('PROTRA_capacity-Original_Data'!R$3:R$1699,MATCH(CHP_check_original_data!$I63,'PROTRA_capacity-Original_Data'!$F$3:$F$1699,0))=0),"elec 0, heat not",
IF(AND(INDEX('PROTRA_capacity-Original_Data'!R$3:R$1699,MATCH(CHP_check_original_data!$I63,'PROTRA_capacity-Original_Data'!$F$3:$F$1699,0))&lt;&gt;0,INDEX('PROTRA_capacity-Original_Data'!R$3:R$1699,MATCH(CHP_check_original_data!$H63,'PROTRA_capacity-Original_Data'!$F$3:$F$1699,0))=0),"heat 0, elec not",
IF(AND(INDEX('PROTRA_capacity-Original_Data'!R$3:R$1699,MATCH(CHP_check_original_data!$I63,'PROTRA_capacity-Original_Data'!$F$3:$F$1699,0))=0,INDEX('PROTRA_capacity-Original_Data'!R$3:R$1699,MATCH(CHP_check_original_data!$H63,'PROTRA_capacity-Original_Data'!$F$3:$F$1699,0))=0),"",
INDEX('PROTRA_capacity-Original_Data'!R$3:R$1699,MATCH(CHP_check_original_data!$H63,'PROTRA_capacity-Original_Data'!$F$3:$F$1699,0))/INDEX('PROTRA_capacity-Original_Data'!R$3:R$1699,MATCH(CHP_check_original_data!$I63,'PROTRA_capacity-Original_Data'!$F$3:$F$1699,0))
)))</f>
        <v>7.8670136068395777</v>
      </c>
      <c r="V63" s="16">
        <f>IF(AND(INDEX('PROTRA_capacity-Original_Data'!S$3:S$1699,MATCH(CHP_check_original_data!$H63,'PROTRA_capacity-Original_Data'!$F$3:$F$1699,0))&lt;&gt;0,INDEX('PROTRA_capacity-Original_Data'!S$3:S$1699,MATCH(CHP_check_original_data!$I63,'PROTRA_capacity-Original_Data'!$F$3:$F$1699,0))=0),"elec 0, heat not",
IF(AND(INDEX('PROTRA_capacity-Original_Data'!S$3:S$1699,MATCH(CHP_check_original_data!$I63,'PROTRA_capacity-Original_Data'!$F$3:$F$1699,0))&lt;&gt;0,INDEX('PROTRA_capacity-Original_Data'!S$3:S$1699,MATCH(CHP_check_original_data!$H63,'PROTRA_capacity-Original_Data'!$F$3:$F$1699,0))=0),"heat 0, elec not",
IF(AND(INDEX('PROTRA_capacity-Original_Data'!S$3:S$1699,MATCH(CHP_check_original_data!$I63,'PROTRA_capacity-Original_Data'!$F$3:$F$1699,0))=0,INDEX('PROTRA_capacity-Original_Data'!S$3:S$1699,MATCH(CHP_check_original_data!$H63,'PROTRA_capacity-Original_Data'!$F$3:$F$1699,0))=0),"",
INDEX('PROTRA_capacity-Original_Data'!S$3:S$1699,MATCH(CHP_check_original_data!$H63,'PROTRA_capacity-Original_Data'!$F$3:$F$1699,0))/INDEX('PROTRA_capacity-Original_Data'!S$3:S$1699,MATCH(CHP_check_original_data!$I63,'PROTRA_capacity-Original_Data'!$F$3:$F$1699,0))
)))</f>
        <v>7.3327685534124107</v>
      </c>
      <c r="W63" s="16">
        <f>IF(AND(INDEX('PROTRA_capacity-Original_Data'!T$3:T$1699,MATCH(CHP_check_original_data!$H63,'PROTRA_capacity-Original_Data'!$F$3:$F$1699,0))&lt;&gt;0,INDEX('PROTRA_capacity-Original_Data'!T$3:T$1699,MATCH(CHP_check_original_data!$I63,'PROTRA_capacity-Original_Data'!$F$3:$F$1699,0))=0),"elec 0, heat not",
IF(AND(INDEX('PROTRA_capacity-Original_Data'!T$3:T$1699,MATCH(CHP_check_original_data!$I63,'PROTRA_capacity-Original_Data'!$F$3:$F$1699,0))&lt;&gt;0,INDEX('PROTRA_capacity-Original_Data'!T$3:T$1699,MATCH(CHP_check_original_data!$H63,'PROTRA_capacity-Original_Data'!$F$3:$F$1699,0))=0),"heat 0, elec not",
IF(AND(INDEX('PROTRA_capacity-Original_Data'!T$3:T$1699,MATCH(CHP_check_original_data!$I63,'PROTRA_capacity-Original_Data'!$F$3:$F$1699,0))=0,INDEX('PROTRA_capacity-Original_Data'!T$3:T$1699,MATCH(CHP_check_original_data!$H63,'PROTRA_capacity-Original_Data'!$F$3:$F$1699,0))=0),"",
INDEX('PROTRA_capacity-Original_Data'!T$3:T$1699,MATCH(CHP_check_original_data!$H63,'PROTRA_capacity-Original_Data'!$F$3:$F$1699,0))/INDEX('PROTRA_capacity-Original_Data'!T$3:T$1699,MATCH(CHP_check_original_data!$I63,'PROTRA_capacity-Original_Data'!$F$3:$F$1699,0))
)))</f>
        <v>7.4470764451894613</v>
      </c>
      <c r="X63" s="16">
        <f>IF(AND(INDEX('PROTRA_capacity-Original_Data'!U$3:U$1699,MATCH(CHP_check_original_data!$H63,'PROTRA_capacity-Original_Data'!$F$3:$F$1699,0))&lt;&gt;0,INDEX('PROTRA_capacity-Original_Data'!U$3:U$1699,MATCH(CHP_check_original_data!$I63,'PROTRA_capacity-Original_Data'!$F$3:$F$1699,0))=0),"elec 0, heat not",
IF(AND(INDEX('PROTRA_capacity-Original_Data'!U$3:U$1699,MATCH(CHP_check_original_data!$I63,'PROTRA_capacity-Original_Data'!$F$3:$F$1699,0))&lt;&gt;0,INDEX('PROTRA_capacity-Original_Data'!U$3:U$1699,MATCH(CHP_check_original_data!$H63,'PROTRA_capacity-Original_Data'!$F$3:$F$1699,0))=0),"heat 0, elec not",
IF(AND(INDEX('PROTRA_capacity-Original_Data'!U$3:U$1699,MATCH(CHP_check_original_data!$I63,'PROTRA_capacity-Original_Data'!$F$3:$F$1699,0))=0,INDEX('PROTRA_capacity-Original_Data'!U$3:U$1699,MATCH(CHP_check_original_data!$H63,'PROTRA_capacity-Original_Data'!$F$3:$F$1699,0))=0),"",
INDEX('PROTRA_capacity-Original_Data'!U$3:U$1699,MATCH(CHP_check_original_data!$H63,'PROTRA_capacity-Original_Data'!$F$3:$F$1699,0))/INDEX('PROTRA_capacity-Original_Data'!U$3:U$1699,MATCH(CHP_check_original_data!$I63,'PROTRA_capacity-Original_Data'!$F$3:$F$1699,0))
)))</f>
        <v>7.3455293966073612</v>
      </c>
      <c r="Y63" s="16">
        <f>IF(AND(INDEX('PROTRA_capacity-Original_Data'!V$3:V$1699,MATCH(CHP_check_original_data!$H63,'PROTRA_capacity-Original_Data'!$F$3:$F$1699,0))&lt;&gt;0,INDEX('PROTRA_capacity-Original_Data'!V$3:V$1699,MATCH(CHP_check_original_data!$I63,'PROTRA_capacity-Original_Data'!$F$3:$F$1699,0))=0),"elec 0, heat not",
IF(AND(INDEX('PROTRA_capacity-Original_Data'!V$3:V$1699,MATCH(CHP_check_original_data!$I63,'PROTRA_capacity-Original_Data'!$F$3:$F$1699,0))&lt;&gt;0,INDEX('PROTRA_capacity-Original_Data'!V$3:V$1699,MATCH(CHP_check_original_data!$H63,'PROTRA_capacity-Original_Data'!$F$3:$F$1699,0))=0),"heat 0, elec not",
IF(AND(INDEX('PROTRA_capacity-Original_Data'!V$3:V$1699,MATCH(CHP_check_original_data!$I63,'PROTRA_capacity-Original_Data'!$F$3:$F$1699,0))=0,INDEX('PROTRA_capacity-Original_Data'!V$3:V$1699,MATCH(CHP_check_original_data!$H63,'PROTRA_capacity-Original_Data'!$F$3:$F$1699,0))=0),"",
INDEX('PROTRA_capacity-Original_Data'!V$3:V$1699,MATCH(CHP_check_original_data!$H63,'PROTRA_capacity-Original_Data'!$F$3:$F$1699,0))/INDEX('PROTRA_capacity-Original_Data'!V$3:V$1699,MATCH(CHP_check_original_data!$I63,'PROTRA_capacity-Original_Data'!$F$3:$F$1699,0))
)))</f>
        <v>7.1965778744408198</v>
      </c>
    </row>
    <row r="64" spans="1:25" x14ac:dyDescent="0.35">
      <c r="A64" t="s">
        <v>75</v>
      </c>
      <c r="B64" t="s">
        <v>41</v>
      </c>
      <c r="C64" t="str">
        <f t="shared" si="0"/>
        <v>RUSSIA_TO_heat</v>
      </c>
      <c r="D64" t="str">
        <f t="shared" si="1"/>
        <v>PROTRA_CHP_HP_I</v>
      </c>
      <c r="E64" t="s">
        <v>1</v>
      </c>
      <c r="F64" t="str">
        <f t="shared" si="2"/>
        <v>CHP</v>
      </c>
      <c r="G64" t="str">
        <f t="shared" si="3"/>
        <v>CCS</v>
      </c>
      <c r="H64" t="str">
        <f t="shared" si="4"/>
        <v>RUSSIATO_heatPROTRA_CHP_gas_fuels_CCS</v>
      </c>
      <c r="I64" t="str">
        <f t="shared" si="5"/>
        <v>RUSSIATO_elecPROTRA_CHP_gas_fuels_CCS</v>
      </c>
      <c r="J64" s="16" t="str">
        <f>IF(AND(INDEX('PROTRA_capacity-Original_Data'!G$3:G$1699,MATCH(CHP_check_original_data!$H64,'PROTRA_capacity-Original_Data'!$F$3:$F$1699,0))&lt;&gt;0,INDEX('PROTRA_capacity-Original_Data'!G$3:G$1699,MATCH(CHP_check_original_data!$I64,'PROTRA_capacity-Original_Data'!$F$3:$F$1699,0))=0),"elec 0, heat not",
IF(AND(INDEX('PROTRA_capacity-Original_Data'!G$3:G$1699,MATCH(CHP_check_original_data!$I64,'PROTRA_capacity-Original_Data'!$F$3:$F$1699,0))&lt;&gt;0,INDEX('PROTRA_capacity-Original_Data'!G$3:G$1699,MATCH(CHP_check_original_data!$H64,'PROTRA_capacity-Original_Data'!$F$3:$F$1699,0))=0),"heat 0, elec not",
IF(AND(INDEX('PROTRA_capacity-Original_Data'!G$3:G$1699,MATCH(CHP_check_original_data!$I64,'PROTRA_capacity-Original_Data'!$F$3:$F$1699,0))=0,INDEX('PROTRA_capacity-Original_Data'!G$3:G$1699,MATCH(CHP_check_original_data!$H64,'PROTRA_capacity-Original_Data'!$F$3:$F$1699,0))=0),"",
INDEX('PROTRA_capacity-Original_Data'!G$3:G$1699,MATCH(CHP_check_original_data!$H64,'PROTRA_capacity-Original_Data'!$F$3:$F$1699,0))/INDEX('PROTRA_capacity-Original_Data'!G$3:G$1699,MATCH(CHP_check_original_data!$I64,'PROTRA_capacity-Original_Data'!$F$3:$F$1699,0))
)))</f>
        <v/>
      </c>
      <c r="K64" s="16" t="str">
        <f>IF(AND(INDEX('PROTRA_capacity-Original_Data'!H$3:H$1699,MATCH(CHP_check_original_data!$H64,'PROTRA_capacity-Original_Data'!$F$3:$F$1699,0))&lt;&gt;0,INDEX('PROTRA_capacity-Original_Data'!H$3:H$1699,MATCH(CHP_check_original_data!$I64,'PROTRA_capacity-Original_Data'!$F$3:$F$1699,0))=0),"elec 0, heat not",
IF(AND(INDEX('PROTRA_capacity-Original_Data'!H$3:H$1699,MATCH(CHP_check_original_data!$I64,'PROTRA_capacity-Original_Data'!$F$3:$F$1699,0))&lt;&gt;0,INDEX('PROTRA_capacity-Original_Data'!H$3:H$1699,MATCH(CHP_check_original_data!$H64,'PROTRA_capacity-Original_Data'!$F$3:$F$1699,0))=0),"heat 0, elec not",
IF(AND(INDEX('PROTRA_capacity-Original_Data'!H$3:H$1699,MATCH(CHP_check_original_data!$I64,'PROTRA_capacity-Original_Data'!$F$3:$F$1699,0))=0,INDEX('PROTRA_capacity-Original_Data'!H$3:H$1699,MATCH(CHP_check_original_data!$H64,'PROTRA_capacity-Original_Data'!$F$3:$F$1699,0))=0),"",
INDEX('PROTRA_capacity-Original_Data'!H$3:H$1699,MATCH(CHP_check_original_data!$H64,'PROTRA_capacity-Original_Data'!$F$3:$F$1699,0))/INDEX('PROTRA_capacity-Original_Data'!H$3:H$1699,MATCH(CHP_check_original_data!$I64,'PROTRA_capacity-Original_Data'!$F$3:$F$1699,0))
)))</f>
        <v/>
      </c>
      <c r="L64" s="16" t="str">
        <f>IF(AND(INDEX('PROTRA_capacity-Original_Data'!I$3:I$1699,MATCH(CHP_check_original_data!$H64,'PROTRA_capacity-Original_Data'!$F$3:$F$1699,0))&lt;&gt;0,INDEX('PROTRA_capacity-Original_Data'!I$3:I$1699,MATCH(CHP_check_original_data!$I64,'PROTRA_capacity-Original_Data'!$F$3:$F$1699,0))=0),"elec 0, heat not",
IF(AND(INDEX('PROTRA_capacity-Original_Data'!I$3:I$1699,MATCH(CHP_check_original_data!$I64,'PROTRA_capacity-Original_Data'!$F$3:$F$1699,0))&lt;&gt;0,INDEX('PROTRA_capacity-Original_Data'!I$3:I$1699,MATCH(CHP_check_original_data!$H64,'PROTRA_capacity-Original_Data'!$F$3:$F$1699,0))=0),"heat 0, elec not",
IF(AND(INDEX('PROTRA_capacity-Original_Data'!I$3:I$1699,MATCH(CHP_check_original_data!$I64,'PROTRA_capacity-Original_Data'!$F$3:$F$1699,0))=0,INDEX('PROTRA_capacity-Original_Data'!I$3:I$1699,MATCH(CHP_check_original_data!$H64,'PROTRA_capacity-Original_Data'!$F$3:$F$1699,0))=0),"",
INDEX('PROTRA_capacity-Original_Data'!I$3:I$1699,MATCH(CHP_check_original_data!$H64,'PROTRA_capacity-Original_Data'!$F$3:$F$1699,0))/INDEX('PROTRA_capacity-Original_Data'!I$3:I$1699,MATCH(CHP_check_original_data!$I64,'PROTRA_capacity-Original_Data'!$F$3:$F$1699,0))
)))</f>
        <v/>
      </c>
      <c r="M64" s="16" t="str">
        <f>IF(AND(INDEX('PROTRA_capacity-Original_Data'!J$3:J$1699,MATCH(CHP_check_original_data!$H64,'PROTRA_capacity-Original_Data'!$F$3:$F$1699,0))&lt;&gt;0,INDEX('PROTRA_capacity-Original_Data'!J$3:J$1699,MATCH(CHP_check_original_data!$I64,'PROTRA_capacity-Original_Data'!$F$3:$F$1699,0))=0),"elec 0, heat not",
IF(AND(INDEX('PROTRA_capacity-Original_Data'!J$3:J$1699,MATCH(CHP_check_original_data!$I64,'PROTRA_capacity-Original_Data'!$F$3:$F$1699,0))&lt;&gt;0,INDEX('PROTRA_capacity-Original_Data'!J$3:J$1699,MATCH(CHP_check_original_data!$H64,'PROTRA_capacity-Original_Data'!$F$3:$F$1699,0))=0),"heat 0, elec not",
IF(AND(INDEX('PROTRA_capacity-Original_Data'!J$3:J$1699,MATCH(CHP_check_original_data!$I64,'PROTRA_capacity-Original_Data'!$F$3:$F$1699,0))=0,INDEX('PROTRA_capacity-Original_Data'!J$3:J$1699,MATCH(CHP_check_original_data!$H64,'PROTRA_capacity-Original_Data'!$F$3:$F$1699,0))=0),"",
INDEX('PROTRA_capacity-Original_Data'!J$3:J$1699,MATCH(CHP_check_original_data!$H64,'PROTRA_capacity-Original_Data'!$F$3:$F$1699,0))/INDEX('PROTRA_capacity-Original_Data'!J$3:J$1699,MATCH(CHP_check_original_data!$I64,'PROTRA_capacity-Original_Data'!$F$3:$F$1699,0))
)))</f>
        <v/>
      </c>
      <c r="N64" s="16" t="str">
        <f>IF(AND(INDEX('PROTRA_capacity-Original_Data'!K$3:K$1699,MATCH(CHP_check_original_data!$H64,'PROTRA_capacity-Original_Data'!$F$3:$F$1699,0))&lt;&gt;0,INDEX('PROTRA_capacity-Original_Data'!K$3:K$1699,MATCH(CHP_check_original_data!$I64,'PROTRA_capacity-Original_Data'!$F$3:$F$1699,0))=0),"elec 0, heat not",
IF(AND(INDEX('PROTRA_capacity-Original_Data'!K$3:K$1699,MATCH(CHP_check_original_data!$I64,'PROTRA_capacity-Original_Data'!$F$3:$F$1699,0))&lt;&gt;0,INDEX('PROTRA_capacity-Original_Data'!K$3:K$1699,MATCH(CHP_check_original_data!$H64,'PROTRA_capacity-Original_Data'!$F$3:$F$1699,0))=0),"heat 0, elec not",
IF(AND(INDEX('PROTRA_capacity-Original_Data'!K$3:K$1699,MATCH(CHP_check_original_data!$I64,'PROTRA_capacity-Original_Data'!$F$3:$F$1699,0))=0,INDEX('PROTRA_capacity-Original_Data'!K$3:K$1699,MATCH(CHP_check_original_data!$H64,'PROTRA_capacity-Original_Data'!$F$3:$F$1699,0))=0),"",
INDEX('PROTRA_capacity-Original_Data'!K$3:K$1699,MATCH(CHP_check_original_data!$H64,'PROTRA_capacity-Original_Data'!$F$3:$F$1699,0))/INDEX('PROTRA_capacity-Original_Data'!K$3:K$1699,MATCH(CHP_check_original_data!$I64,'PROTRA_capacity-Original_Data'!$F$3:$F$1699,0))
)))</f>
        <v/>
      </c>
      <c r="O64" s="16" t="str">
        <f>IF(AND(INDEX('PROTRA_capacity-Original_Data'!L$3:L$1699,MATCH(CHP_check_original_data!$H64,'PROTRA_capacity-Original_Data'!$F$3:$F$1699,0))&lt;&gt;0,INDEX('PROTRA_capacity-Original_Data'!L$3:L$1699,MATCH(CHP_check_original_data!$I64,'PROTRA_capacity-Original_Data'!$F$3:$F$1699,0))=0),"elec 0, heat not",
IF(AND(INDEX('PROTRA_capacity-Original_Data'!L$3:L$1699,MATCH(CHP_check_original_data!$I64,'PROTRA_capacity-Original_Data'!$F$3:$F$1699,0))&lt;&gt;0,INDEX('PROTRA_capacity-Original_Data'!L$3:L$1699,MATCH(CHP_check_original_data!$H64,'PROTRA_capacity-Original_Data'!$F$3:$F$1699,0))=0),"heat 0, elec not",
IF(AND(INDEX('PROTRA_capacity-Original_Data'!L$3:L$1699,MATCH(CHP_check_original_data!$I64,'PROTRA_capacity-Original_Data'!$F$3:$F$1699,0))=0,INDEX('PROTRA_capacity-Original_Data'!L$3:L$1699,MATCH(CHP_check_original_data!$H64,'PROTRA_capacity-Original_Data'!$F$3:$F$1699,0))=0),"",
INDEX('PROTRA_capacity-Original_Data'!L$3:L$1699,MATCH(CHP_check_original_data!$H64,'PROTRA_capacity-Original_Data'!$F$3:$F$1699,0))/INDEX('PROTRA_capacity-Original_Data'!L$3:L$1699,MATCH(CHP_check_original_data!$I64,'PROTRA_capacity-Original_Data'!$F$3:$F$1699,0))
)))</f>
        <v/>
      </c>
      <c r="P64" s="16" t="str">
        <f>IF(AND(INDEX('PROTRA_capacity-Original_Data'!M$3:M$1699,MATCH(CHP_check_original_data!$H64,'PROTRA_capacity-Original_Data'!$F$3:$F$1699,0))&lt;&gt;0,INDEX('PROTRA_capacity-Original_Data'!M$3:M$1699,MATCH(CHP_check_original_data!$I64,'PROTRA_capacity-Original_Data'!$F$3:$F$1699,0))=0),"elec 0, heat not",
IF(AND(INDEX('PROTRA_capacity-Original_Data'!M$3:M$1699,MATCH(CHP_check_original_data!$I64,'PROTRA_capacity-Original_Data'!$F$3:$F$1699,0))&lt;&gt;0,INDEX('PROTRA_capacity-Original_Data'!M$3:M$1699,MATCH(CHP_check_original_data!$H64,'PROTRA_capacity-Original_Data'!$F$3:$F$1699,0))=0),"heat 0, elec not",
IF(AND(INDEX('PROTRA_capacity-Original_Data'!M$3:M$1699,MATCH(CHP_check_original_data!$I64,'PROTRA_capacity-Original_Data'!$F$3:$F$1699,0))=0,INDEX('PROTRA_capacity-Original_Data'!M$3:M$1699,MATCH(CHP_check_original_data!$H64,'PROTRA_capacity-Original_Data'!$F$3:$F$1699,0))=0),"",
INDEX('PROTRA_capacity-Original_Data'!M$3:M$1699,MATCH(CHP_check_original_data!$H64,'PROTRA_capacity-Original_Data'!$F$3:$F$1699,0))/INDEX('PROTRA_capacity-Original_Data'!M$3:M$1699,MATCH(CHP_check_original_data!$I64,'PROTRA_capacity-Original_Data'!$F$3:$F$1699,0))
)))</f>
        <v/>
      </c>
      <c r="Q64" s="16" t="str">
        <f>IF(AND(INDEX('PROTRA_capacity-Original_Data'!N$3:N$1699,MATCH(CHP_check_original_data!$H64,'PROTRA_capacity-Original_Data'!$F$3:$F$1699,0))&lt;&gt;0,INDEX('PROTRA_capacity-Original_Data'!N$3:N$1699,MATCH(CHP_check_original_data!$I64,'PROTRA_capacity-Original_Data'!$F$3:$F$1699,0))=0),"elec 0, heat not",
IF(AND(INDEX('PROTRA_capacity-Original_Data'!N$3:N$1699,MATCH(CHP_check_original_data!$I64,'PROTRA_capacity-Original_Data'!$F$3:$F$1699,0))&lt;&gt;0,INDEX('PROTRA_capacity-Original_Data'!N$3:N$1699,MATCH(CHP_check_original_data!$H64,'PROTRA_capacity-Original_Data'!$F$3:$F$1699,0))=0),"heat 0, elec not",
IF(AND(INDEX('PROTRA_capacity-Original_Data'!N$3:N$1699,MATCH(CHP_check_original_data!$I64,'PROTRA_capacity-Original_Data'!$F$3:$F$1699,0))=0,INDEX('PROTRA_capacity-Original_Data'!N$3:N$1699,MATCH(CHP_check_original_data!$H64,'PROTRA_capacity-Original_Data'!$F$3:$F$1699,0))=0),"",
INDEX('PROTRA_capacity-Original_Data'!N$3:N$1699,MATCH(CHP_check_original_data!$H64,'PROTRA_capacity-Original_Data'!$F$3:$F$1699,0))/INDEX('PROTRA_capacity-Original_Data'!N$3:N$1699,MATCH(CHP_check_original_data!$I64,'PROTRA_capacity-Original_Data'!$F$3:$F$1699,0))
)))</f>
        <v/>
      </c>
      <c r="R64" s="16" t="str">
        <f>IF(AND(INDEX('PROTRA_capacity-Original_Data'!O$3:O$1699,MATCH(CHP_check_original_data!$H64,'PROTRA_capacity-Original_Data'!$F$3:$F$1699,0))&lt;&gt;0,INDEX('PROTRA_capacity-Original_Data'!O$3:O$1699,MATCH(CHP_check_original_data!$I64,'PROTRA_capacity-Original_Data'!$F$3:$F$1699,0))=0),"elec 0, heat not",
IF(AND(INDEX('PROTRA_capacity-Original_Data'!O$3:O$1699,MATCH(CHP_check_original_data!$I64,'PROTRA_capacity-Original_Data'!$F$3:$F$1699,0))&lt;&gt;0,INDEX('PROTRA_capacity-Original_Data'!O$3:O$1699,MATCH(CHP_check_original_data!$H64,'PROTRA_capacity-Original_Data'!$F$3:$F$1699,0))=0),"heat 0, elec not",
IF(AND(INDEX('PROTRA_capacity-Original_Data'!O$3:O$1699,MATCH(CHP_check_original_data!$I64,'PROTRA_capacity-Original_Data'!$F$3:$F$1699,0))=0,INDEX('PROTRA_capacity-Original_Data'!O$3:O$1699,MATCH(CHP_check_original_data!$H64,'PROTRA_capacity-Original_Data'!$F$3:$F$1699,0))=0),"",
INDEX('PROTRA_capacity-Original_Data'!O$3:O$1699,MATCH(CHP_check_original_data!$H64,'PROTRA_capacity-Original_Data'!$F$3:$F$1699,0))/INDEX('PROTRA_capacity-Original_Data'!O$3:O$1699,MATCH(CHP_check_original_data!$I64,'PROTRA_capacity-Original_Data'!$F$3:$F$1699,0))
)))</f>
        <v/>
      </c>
      <c r="S64" s="16" t="str">
        <f>IF(AND(INDEX('PROTRA_capacity-Original_Data'!P$3:P$1699,MATCH(CHP_check_original_data!$H64,'PROTRA_capacity-Original_Data'!$F$3:$F$1699,0))&lt;&gt;0,INDEX('PROTRA_capacity-Original_Data'!P$3:P$1699,MATCH(CHP_check_original_data!$I64,'PROTRA_capacity-Original_Data'!$F$3:$F$1699,0))=0),"elec 0, heat not",
IF(AND(INDEX('PROTRA_capacity-Original_Data'!P$3:P$1699,MATCH(CHP_check_original_data!$I64,'PROTRA_capacity-Original_Data'!$F$3:$F$1699,0))&lt;&gt;0,INDEX('PROTRA_capacity-Original_Data'!P$3:P$1699,MATCH(CHP_check_original_data!$H64,'PROTRA_capacity-Original_Data'!$F$3:$F$1699,0))=0),"heat 0, elec not",
IF(AND(INDEX('PROTRA_capacity-Original_Data'!P$3:P$1699,MATCH(CHP_check_original_data!$I64,'PROTRA_capacity-Original_Data'!$F$3:$F$1699,0))=0,INDEX('PROTRA_capacity-Original_Data'!P$3:P$1699,MATCH(CHP_check_original_data!$H64,'PROTRA_capacity-Original_Data'!$F$3:$F$1699,0))=0),"",
INDEX('PROTRA_capacity-Original_Data'!P$3:P$1699,MATCH(CHP_check_original_data!$H64,'PROTRA_capacity-Original_Data'!$F$3:$F$1699,0))/INDEX('PROTRA_capacity-Original_Data'!P$3:P$1699,MATCH(CHP_check_original_data!$I64,'PROTRA_capacity-Original_Data'!$F$3:$F$1699,0))
)))</f>
        <v/>
      </c>
      <c r="T64" s="16" t="str">
        <f>IF(AND(INDEX('PROTRA_capacity-Original_Data'!Q$3:Q$1699,MATCH(CHP_check_original_data!$H64,'PROTRA_capacity-Original_Data'!$F$3:$F$1699,0))&lt;&gt;0,INDEX('PROTRA_capacity-Original_Data'!Q$3:Q$1699,MATCH(CHP_check_original_data!$I64,'PROTRA_capacity-Original_Data'!$F$3:$F$1699,0))=0),"elec 0, heat not",
IF(AND(INDEX('PROTRA_capacity-Original_Data'!Q$3:Q$1699,MATCH(CHP_check_original_data!$I64,'PROTRA_capacity-Original_Data'!$F$3:$F$1699,0))&lt;&gt;0,INDEX('PROTRA_capacity-Original_Data'!Q$3:Q$1699,MATCH(CHP_check_original_data!$H64,'PROTRA_capacity-Original_Data'!$F$3:$F$1699,0))=0),"heat 0, elec not",
IF(AND(INDEX('PROTRA_capacity-Original_Data'!Q$3:Q$1699,MATCH(CHP_check_original_data!$I64,'PROTRA_capacity-Original_Data'!$F$3:$F$1699,0))=0,INDEX('PROTRA_capacity-Original_Data'!Q$3:Q$1699,MATCH(CHP_check_original_data!$H64,'PROTRA_capacity-Original_Data'!$F$3:$F$1699,0))=0),"",
INDEX('PROTRA_capacity-Original_Data'!Q$3:Q$1699,MATCH(CHP_check_original_data!$H64,'PROTRA_capacity-Original_Data'!$F$3:$F$1699,0))/INDEX('PROTRA_capacity-Original_Data'!Q$3:Q$1699,MATCH(CHP_check_original_data!$I64,'PROTRA_capacity-Original_Data'!$F$3:$F$1699,0))
)))</f>
        <v/>
      </c>
      <c r="U64" s="16" t="str">
        <f>IF(AND(INDEX('PROTRA_capacity-Original_Data'!R$3:R$1699,MATCH(CHP_check_original_data!$H64,'PROTRA_capacity-Original_Data'!$F$3:$F$1699,0))&lt;&gt;0,INDEX('PROTRA_capacity-Original_Data'!R$3:R$1699,MATCH(CHP_check_original_data!$I64,'PROTRA_capacity-Original_Data'!$F$3:$F$1699,0))=0),"elec 0, heat not",
IF(AND(INDEX('PROTRA_capacity-Original_Data'!R$3:R$1699,MATCH(CHP_check_original_data!$I64,'PROTRA_capacity-Original_Data'!$F$3:$F$1699,0))&lt;&gt;0,INDEX('PROTRA_capacity-Original_Data'!R$3:R$1699,MATCH(CHP_check_original_data!$H64,'PROTRA_capacity-Original_Data'!$F$3:$F$1699,0))=0),"heat 0, elec not",
IF(AND(INDEX('PROTRA_capacity-Original_Data'!R$3:R$1699,MATCH(CHP_check_original_data!$I64,'PROTRA_capacity-Original_Data'!$F$3:$F$1699,0))=0,INDEX('PROTRA_capacity-Original_Data'!R$3:R$1699,MATCH(CHP_check_original_data!$H64,'PROTRA_capacity-Original_Data'!$F$3:$F$1699,0))=0),"",
INDEX('PROTRA_capacity-Original_Data'!R$3:R$1699,MATCH(CHP_check_original_data!$H64,'PROTRA_capacity-Original_Data'!$F$3:$F$1699,0))/INDEX('PROTRA_capacity-Original_Data'!R$3:R$1699,MATCH(CHP_check_original_data!$I64,'PROTRA_capacity-Original_Data'!$F$3:$F$1699,0))
)))</f>
        <v/>
      </c>
      <c r="V64" s="16" t="str">
        <f>IF(AND(INDEX('PROTRA_capacity-Original_Data'!S$3:S$1699,MATCH(CHP_check_original_data!$H64,'PROTRA_capacity-Original_Data'!$F$3:$F$1699,0))&lt;&gt;0,INDEX('PROTRA_capacity-Original_Data'!S$3:S$1699,MATCH(CHP_check_original_data!$I64,'PROTRA_capacity-Original_Data'!$F$3:$F$1699,0))=0),"elec 0, heat not",
IF(AND(INDEX('PROTRA_capacity-Original_Data'!S$3:S$1699,MATCH(CHP_check_original_data!$I64,'PROTRA_capacity-Original_Data'!$F$3:$F$1699,0))&lt;&gt;0,INDEX('PROTRA_capacity-Original_Data'!S$3:S$1699,MATCH(CHP_check_original_data!$H64,'PROTRA_capacity-Original_Data'!$F$3:$F$1699,0))=0),"heat 0, elec not",
IF(AND(INDEX('PROTRA_capacity-Original_Data'!S$3:S$1699,MATCH(CHP_check_original_data!$I64,'PROTRA_capacity-Original_Data'!$F$3:$F$1699,0))=0,INDEX('PROTRA_capacity-Original_Data'!S$3:S$1699,MATCH(CHP_check_original_data!$H64,'PROTRA_capacity-Original_Data'!$F$3:$F$1699,0))=0),"",
INDEX('PROTRA_capacity-Original_Data'!S$3:S$1699,MATCH(CHP_check_original_data!$H64,'PROTRA_capacity-Original_Data'!$F$3:$F$1699,0))/INDEX('PROTRA_capacity-Original_Data'!S$3:S$1699,MATCH(CHP_check_original_data!$I64,'PROTRA_capacity-Original_Data'!$F$3:$F$1699,0))
)))</f>
        <v/>
      </c>
      <c r="W64" s="16" t="str">
        <f>IF(AND(INDEX('PROTRA_capacity-Original_Data'!T$3:T$1699,MATCH(CHP_check_original_data!$H64,'PROTRA_capacity-Original_Data'!$F$3:$F$1699,0))&lt;&gt;0,INDEX('PROTRA_capacity-Original_Data'!T$3:T$1699,MATCH(CHP_check_original_data!$I64,'PROTRA_capacity-Original_Data'!$F$3:$F$1699,0))=0),"elec 0, heat not",
IF(AND(INDEX('PROTRA_capacity-Original_Data'!T$3:T$1699,MATCH(CHP_check_original_data!$I64,'PROTRA_capacity-Original_Data'!$F$3:$F$1699,0))&lt;&gt;0,INDEX('PROTRA_capacity-Original_Data'!T$3:T$1699,MATCH(CHP_check_original_data!$H64,'PROTRA_capacity-Original_Data'!$F$3:$F$1699,0))=0),"heat 0, elec not",
IF(AND(INDEX('PROTRA_capacity-Original_Data'!T$3:T$1699,MATCH(CHP_check_original_data!$I64,'PROTRA_capacity-Original_Data'!$F$3:$F$1699,0))=0,INDEX('PROTRA_capacity-Original_Data'!T$3:T$1699,MATCH(CHP_check_original_data!$H64,'PROTRA_capacity-Original_Data'!$F$3:$F$1699,0))=0),"",
INDEX('PROTRA_capacity-Original_Data'!T$3:T$1699,MATCH(CHP_check_original_data!$H64,'PROTRA_capacity-Original_Data'!$F$3:$F$1699,0))/INDEX('PROTRA_capacity-Original_Data'!T$3:T$1699,MATCH(CHP_check_original_data!$I64,'PROTRA_capacity-Original_Data'!$F$3:$F$1699,0))
)))</f>
        <v/>
      </c>
      <c r="X64" s="16" t="str">
        <f>IF(AND(INDEX('PROTRA_capacity-Original_Data'!U$3:U$1699,MATCH(CHP_check_original_data!$H64,'PROTRA_capacity-Original_Data'!$F$3:$F$1699,0))&lt;&gt;0,INDEX('PROTRA_capacity-Original_Data'!U$3:U$1699,MATCH(CHP_check_original_data!$I64,'PROTRA_capacity-Original_Data'!$F$3:$F$1699,0))=0),"elec 0, heat not",
IF(AND(INDEX('PROTRA_capacity-Original_Data'!U$3:U$1699,MATCH(CHP_check_original_data!$I64,'PROTRA_capacity-Original_Data'!$F$3:$F$1699,0))&lt;&gt;0,INDEX('PROTRA_capacity-Original_Data'!U$3:U$1699,MATCH(CHP_check_original_data!$H64,'PROTRA_capacity-Original_Data'!$F$3:$F$1699,0))=0),"heat 0, elec not",
IF(AND(INDEX('PROTRA_capacity-Original_Data'!U$3:U$1699,MATCH(CHP_check_original_data!$I64,'PROTRA_capacity-Original_Data'!$F$3:$F$1699,0))=0,INDEX('PROTRA_capacity-Original_Data'!U$3:U$1699,MATCH(CHP_check_original_data!$H64,'PROTRA_capacity-Original_Data'!$F$3:$F$1699,0))=0),"",
INDEX('PROTRA_capacity-Original_Data'!U$3:U$1699,MATCH(CHP_check_original_data!$H64,'PROTRA_capacity-Original_Data'!$F$3:$F$1699,0))/INDEX('PROTRA_capacity-Original_Data'!U$3:U$1699,MATCH(CHP_check_original_data!$I64,'PROTRA_capacity-Original_Data'!$F$3:$F$1699,0))
)))</f>
        <v/>
      </c>
      <c r="Y64" s="16" t="str">
        <f>IF(AND(INDEX('PROTRA_capacity-Original_Data'!V$3:V$1699,MATCH(CHP_check_original_data!$H64,'PROTRA_capacity-Original_Data'!$F$3:$F$1699,0))&lt;&gt;0,INDEX('PROTRA_capacity-Original_Data'!V$3:V$1699,MATCH(CHP_check_original_data!$I64,'PROTRA_capacity-Original_Data'!$F$3:$F$1699,0))=0),"elec 0, heat not",
IF(AND(INDEX('PROTRA_capacity-Original_Data'!V$3:V$1699,MATCH(CHP_check_original_data!$I64,'PROTRA_capacity-Original_Data'!$F$3:$F$1699,0))&lt;&gt;0,INDEX('PROTRA_capacity-Original_Data'!V$3:V$1699,MATCH(CHP_check_original_data!$H64,'PROTRA_capacity-Original_Data'!$F$3:$F$1699,0))=0),"heat 0, elec not",
IF(AND(INDEX('PROTRA_capacity-Original_Data'!V$3:V$1699,MATCH(CHP_check_original_data!$I64,'PROTRA_capacity-Original_Data'!$F$3:$F$1699,0))=0,INDEX('PROTRA_capacity-Original_Data'!V$3:V$1699,MATCH(CHP_check_original_data!$H64,'PROTRA_capacity-Original_Data'!$F$3:$F$1699,0))=0),"",
INDEX('PROTRA_capacity-Original_Data'!V$3:V$1699,MATCH(CHP_check_original_data!$H64,'PROTRA_capacity-Original_Data'!$F$3:$F$1699,0))/INDEX('PROTRA_capacity-Original_Data'!V$3:V$1699,MATCH(CHP_check_original_data!$I64,'PROTRA_capacity-Original_Data'!$F$3:$F$1699,0))
)))</f>
        <v/>
      </c>
    </row>
    <row r="65" spans="1:25" x14ac:dyDescent="0.35">
      <c r="A65" t="s">
        <v>75</v>
      </c>
      <c r="B65" t="s">
        <v>41</v>
      </c>
      <c r="C65" t="str">
        <f t="shared" si="0"/>
        <v>RUSSIA_TO_heat</v>
      </c>
      <c r="D65" t="str">
        <f t="shared" si="1"/>
        <v>PROTRA_CHP_HP_I</v>
      </c>
      <c r="E65" t="s">
        <v>2</v>
      </c>
      <c r="F65" t="str">
        <f t="shared" si="2"/>
        <v>CHP</v>
      </c>
      <c r="G65" t="str">
        <f t="shared" si="3"/>
        <v>mal</v>
      </c>
      <c r="H65" t="str">
        <f t="shared" si="4"/>
        <v>RUSSIATO_heatPROTRA_CHP_geothermal</v>
      </c>
      <c r="I65" t="str">
        <f t="shared" si="5"/>
        <v>RUSSIATO_elecPROTRA_CHP_geothermal</v>
      </c>
      <c r="J65" s="16" t="str">
        <f>IF(AND(INDEX('PROTRA_capacity-Original_Data'!G$3:G$1699,MATCH(CHP_check_original_data!$H65,'PROTRA_capacity-Original_Data'!$F$3:$F$1699,0))&lt;&gt;0,INDEX('PROTRA_capacity-Original_Data'!G$3:G$1699,MATCH(CHP_check_original_data!$I65,'PROTRA_capacity-Original_Data'!$F$3:$F$1699,0))=0),"elec 0, heat not",
IF(AND(INDEX('PROTRA_capacity-Original_Data'!G$3:G$1699,MATCH(CHP_check_original_data!$I65,'PROTRA_capacity-Original_Data'!$F$3:$F$1699,0))&lt;&gt;0,INDEX('PROTRA_capacity-Original_Data'!G$3:G$1699,MATCH(CHP_check_original_data!$H65,'PROTRA_capacity-Original_Data'!$F$3:$F$1699,0))=0),"heat 0, elec not",
IF(AND(INDEX('PROTRA_capacity-Original_Data'!G$3:G$1699,MATCH(CHP_check_original_data!$I65,'PROTRA_capacity-Original_Data'!$F$3:$F$1699,0))=0,INDEX('PROTRA_capacity-Original_Data'!G$3:G$1699,MATCH(CHP_check_original_data!$H65,'PROTRA_capacity-Original_Data'!$F$3:$F$1699,0))=0),"",
INDEX('PROTRA_capacity-Original_Data'!G$3:G$1699,MATCH(CHP_check_original_data!$H65,'PROTRA_capacity-Original_Data'!$F$3:$F$1699,0))/INDEX('PROTRA_capacity-Original_Data'!G$3:G$1699,MATCH(CHP_check_original_data!$I65,'PROTRA_capacity-Original_Data'!$F$3:$F$1699,0))
)))</f>
        <v/>
      </c>
      <c r="K65" s="16" t="str">
        <f>IF(AND(INDEX('PROTRA_capacity-Original_Data'!H$3:H$1699,MATCH(CHP_check_original_data!$H65,'PROTRA_capacity-Original_Data'!$F$3:$F$1699,0))&lt;&gt;0,INDEX('PROTRA_capacity-Original_Data'!H$3:H$1699,MATCH(CHP_check_original_data!$I65,'PROTRA_capacity-Original_Data'!$F$3:$F$1699,0))=0),"elec 0, heat not",
IF(AND(INDEX('PROTRA_capacity-Original_Data'!H$3:H$1699,MATCH(CHP_check_original_data!$I65,'PROTRA_capacity-Original_Data'!$F$3:$F$1699,0))&lt;&gt;0,INDEX('PROTRA_capacity-Original_Data'!H$3:H$1699,MATCH(CHP_check_original_data!$H65,'PROTRA_capacity-Original_Data'!$F$3:$F$1699,0))=0),"heat 0, elec not",
IF(AND(INDEX('PROTRA_capacity-Original_Data'!H$3:H$1699,MATCH(CHP_check_original_data!$I65,'PROTRA_capacity-Original_Data'!$F$3:$F$1699,0))=0,INDEX('PROTRA_capacity-Original_Data'!H$3:H$1699,MATCH(CHP_check_original_data!$H65,'PROTRA_capacity-Original_Data'!$F$3:$F$1699,0))=0),"",
INDEX('PROTRA_capacity-Original_Data'!H$3:H$1699,MATCH(CHP_check_original_data!$H65,'PROTRA_capacity-Original_Data'!$F$3:$F$1699,0))/INDEX('PROTRA_capacity-Original_Data'!H$3:H$1699,MATCH(CHP_check_original_data!$I65,'PROTRA_capacity-Original_Data'!$F$3:$F$1699,0))
)))</f>
        <v/>
      </c>
      <c r="L65" s="16" t="str">
        <f>IF(AND(INDEX('PROTRA_capacity-Original_Data'!I$3:I$1699,MATCH(CHP_check_original_data!$H65,'PROTRA_capacity-Original_Data'!$F$3:$F$1699,0))&lt;&gt;0,INDEX('PROTRA_capacity-Original_Data'!I$3:I$1699,MATCH(CHP_check_original_data!$I65,'PROTRA_capacity-Original_Data'!$F$3:$F$1699,0))=0),"elec 0, heat not",
IF(AND(INDEX('PROTRA_capacity-Original_Data'!I$3:I$1699,MATCH(CHP_check_original_data!$I65,'PROTRA_capacity-Original_Data'!$F$3:$F$1699,0))&lt;&gt;0,INDEX('PROTRA_capacity-Original_Data'!I$3:I$1699,MATCH(CHP_check_original_data!$H65,'PROTRA_capacity-Original_Data'!$F$3:$F$1699,0))=0),"heat 0, elec not",
IF(AND(INDEX('PROTRA_capacity-Original_Data'!I$3:I$1699,MATCH(CHP_check_original_data!$I65,'PROTRA_capacity-Original_Data'!$F$3:$F$1699,0))=0,INDEX('PROTRA_capacity-Original_Data'!I$3:I$1699,MATCH(CHP_check_original_data!$H65,'PROTRA_capacity-Original_Data'!$F$3:$F$1699,0))=0),"",
INDEX('PROTRA_capacity-Original_Data'!I$3:I$1699,MATCH(CHP_check_original_data!$H65,'PROTRA_capacity-Original_Data'!$F$3:$F$1699,0))/INDEX('PROTRA_capacity-Original_Data'!I$3:I$1699,MATCH(CHP_check_original_data!$I65,'PROTRA_capacity-Original_Data'!$F$3:$F$1699,0))
)))</f>
        <v/>
      </c>
      <c r="M65" s="16" t="str">
        <f>IF(AND(INDEX('PROTRA_capacity-Original_Data'!J$3:J$1699,MATCH(CHP_check_original_data!$H65,'PROTRA_capacity-Original_Data'!$F$3:$F$1699,0))&lt;&gt;0,INDEX('PROTRA_capacity-Original_Data'!J$3:J$1699,MATCH(CHP_check_original_data!$I65,'PROTRA_capacity-Original_Data'!$F$3:$F$1699,0))=0),"elec 0, heat not",
IF(AND(INDEX('PROTRA_capacity-Original_Data'!J$3:J$1699,MATCH(CHP_check_original_data!$I65,'PROTRA_capacity-Original_Data'!$F$3:$F$1699,0))&lt;&gt;0,INDEX('PROTRA_capacity-Original_Data'!J$3:J$1699,MATCH(CHP_check_original_data!$H65,'PROTRA_capacity-Original_Data'!$F$3:$F$1699,0))=0),"heat 0, elec not",
IF(AND(INDEX('PROTRA_capacity-Original_Data'!J$3:J$1699,MATCH(CHP_check_original_data!$I65,'PROTRA_capacity-Original_Data'!$F$3:$F$1699,0))=0,INDEX('PROTRA_capacity-Original_Data'!J$3:J$1699,MATCH(CHP_check_original_data!$H65,'PROTRA_capacity-Original_Data'!$F$3:$F$1699,0))=0),"",
INDEX('PROTRA_capacity-Original_Data'!J$3:J$1699,MATCH(CHP_check_original_data!$H65,'PROTRA_capacity-Original_Data'!$F$3:$F$1699,0))/INDEX('PROTRA_capacity-Original_Data'!J$3:J$1699,MATCH(CHP_check_original_data!$I65,'PROTRA_capacity-Original_Data'!$F$3:$F$1699,0))
)))</f>
        <v/>
      </c>
      <c r="N65" s="16" t="str">
        <f>IF(AND(INDEX('PROTRA_capacity-Original_Data'!K$3:K$1699,MATCH(CHP_check_original_data!$H65,'PROTRA_capacity-Original_Data'!$F$3:$F$1699,0))&lt;&gt;0,INDEX('PROTRA_capacity-Original_Data'!K$3:K$1699,MATCH(CHP_check_original_data!$I65,'PROTRA_capacity-Original_Data'!$F$3:$F$1699,0))=0),"elec 0, heat not",
IF(AND(INDEX('PROTRA_capacity-Original_Data'!K$3:K$1699,MATCH(CHP_check_original_data!$I65,'PROTRA_capacity-Original_Data'!$F$3:$F$1699,0))&lt;&gt;0,INDEX('PROTRA_capacity-Original_Data'!K$3:K$1699,MATCH(CHP_check_original_data!$H65,'PROTRA_capacity-Original_Data'!$F$3:$F$1699,0))=0),"heat 0, elec not",
IF(AND(INDEX('PROTRA_capacity-Original_Data'!K$3:K$1699,MATCH(CHP_check_original_data!$I65,'PROTRA_capacity-Original_Data'!$F$3:$F$1699,0))=0,INDEX('PROTRA_capacity-Original_Data'!K$3:K$1699,MATCH(CHP_check_original_data!$H65,'PROTRA_capacity-Original_Data'!$F$3:$F$1699,0))=0),"",
INDEX('PROTRA_capacity-Original_Data'!K$3:K$1699,MATCH(CHP_check_original_data!$H65,'PROTRA_capacity-Original_Data'!$F$3:$F$1699,0))/INDEX('PROTRA_capacity-Original_Data'!K$3:K$1699,MATCH(CHP_check_original_data!$I65,'PROTRA_capacity-Original_Data'!$F$3:$F$1699,0))
)))</f>
        <v/>
      </c>
      <c r="O65" s="16" t="str">
        <f>IF(AND(INDEX('PROTRA_capacity-Original_Data'!L$3:L$1699,MATCH(CHP_check_original_data!$H65,'PROTRA_capacity-Original_Data'!$F$3:$F$1699,0))&lt;&gt;0,INDEX('PROTRA_capacity-Original_Data'!L$3:L$1699,MATCH(CHP_check_original_data!$I65,'PROTRA_capacity-Original_Data'!$F$3:$F$1699,0))=0),"elec 0, heat not",
IF(AND(INDEX('PROTRA_capacity-Original_Data'!L$3:L$1699,MATCH(CHP_check_original_data!$I65,'PROTRA_capacity-Original_Data'!$F$3:$F$1699,0))&lt;&gt;0,INDEX('PROTRA_capacity-Original_Data'!L$3:L$1699,MATCH(CHP_check_original_data!$H65,'PROTRA_capacity-Original_Data'!$F$3:$F$1699,0))=0),"heat 0, elec not",
IF(AND(INDEX('PROTRA_capacity-Original_Data'!L$3:L$1699,MATCH(CHP_check_original_data!$I65,'PROTRA_capacity-Original_Data'!$F$3:$F$1699,0))=0,INDEX('PROTRA_capacity-Original_Data'!L$3:L$1699,MATCH(CHP_check_original_data!$H65,'PROTRA_capacity-Original_Data'!$F$3:$F$1699,0))=0),"",
INDEX('PROTRA_capacity-Original_Data'!L$3:L$1699,MATCH(CHP_check_original_data!$H65,'PROTRA_capacity-Original_Data'!$F$3:$F$1699,0))/INDEX('PROTRA_capacity-Original_Data'!L$3:L$1699,MATCH(CHP_check_original_data!$I65,'PROTRA_capacity-Original_Data'!$F$3:$F$1699,0))
)))</f>
        <v/>
      </c>
      <c r="P65" s="16" t="str">
        <f>IF(AND(INDEX('PROTRA_capacity-Original_Data'!M$3:M$1699,MATCH(CHP_check_original_data!$H65,'PROTRA_capacity-Original_Data'!$F$3:$F$1699,0))&lt;&gt;0,INDEX('PROTRA_capacity-Original_Data'!M$3:M$1699,MATCH(CHP_check_original_data!$I65,'PROTRA_capacity-Original_Data'!$F$3:$F$1699,0))=0),"elec 0, heat not",
IF(AND(INDEX('PROTRA_capacity-Original_Data'!M$3:M$1699,MATCH(CHP_check_original_data!$I65,'PROTRA_capacity-Original_Data'!$F$3:$F$1699,0))&lt;&gt;0,INDEX('PROTRA_capacity-Original_Data'!M$3:M$1699,MATCH(CHP_check_original_data!$H65,'PROTRA_capacity-Original_Data'!$F$3:$F$1699,0))=0),"heat 0, elec not",
IF(AND(INDEX('PROTRA_capacity-Original_Data'!M$3:M$1699,MATCH(CHP_check_original_data!$I65,'PROTRA_capacity-Original_Data'!$F$3:$F$1699,0))=0,INDEX('PROTRA_capacity-Original_Data'!M$3:M$1699,MATCH(CHP_check_original_data!$H65,'PROTRA_capacity-Original_Data'!$F$3:$F$1699,0))=0),"",
INDEX('PROTRA_capacity-Original_Data'!M$3:M$1699,MATCH(CHP_check_original_data!$H65,'PROTRA_capacity-Original_Data'!$F$3:$F$1699,0))/INDEX('PROTRA_capacity-Original_Data'!M$3:M$1699,MATCH(CHP_check_original_data!$I65,'PROTRA_capacity-Original_Data'!$F$3:$F$1699,0))
)))</f>
        <v/>
      </c>
      <c r="Q65" s="16" t="str">
        <f>IF(AND(INDEX('PROTRA_capacity-Original_Data'!N$3:N$1699,MATCH(CHP_check_original_data!$H65,'PROTRA_capacity-Original_Data'!$F$3:$F$1699,0))&lt;&gt;0,INDEX('PROTRA_capacity-Original_Data'!N$3:N$1699,MATCH(CHP_check_original_data!$I65,'PROTRA_capacity-Original_Data'!$F$3:$F$1699,0))=0),"elec 0, heat not",
IF(AND(INDEX('PROTRA_capacity-Original_Data'!N$3:N$1699,MATCH(CHP_check_original_data!$I65,'PROTRA_capacity-Original_Data'!$F$3:$F$1699,0))&lt;&gt;0,INDEX('PROTRA_capacity-Original_Data'!N$3:N$1699,MATCH(CHP_check_original_data!$H65,'PROTRA_capacity-Original_Data'!$F$3:$F$1699,0))=0),"heat 0, elec not",
IF(AND(INDEX('PROTRA_capacity-Original_Data'!N$3:N$1699,MATCH(CHP_check_original_data!$I65,'PROTRA_capacity-Original_Data'!$F$3:$F$1699,0))=0,INDEX('PROTRA_capacity-Original_Data'!N$3:N$1699,MATCH(CHP_check_original_data!$H65,'PROTRA_capacity-Original_Data'!$F$3:$F$1699,0))=0),"",
INDEX('PROTRA_capacity-Original_Data'!N$3:N$1699,MATCH(CHP_check_original_data!$H65,'PROTRA_capacity-Original_Data'!$F$3:$F$1699,0))/INDEX('PROTRA_capacity-Original_Data'!N$3:N$1699,MATCH(CHP_check_original_data!$I65,'PROTRA_capacity-Original_Data'!$F$3:$F$1699,0))
)))</f>
        <v/>
      </c>
      <c r="R65" s="16" t="str">
        <f>IF(AND(INDEX('PROTRA_capacity-Original_Data'!O$3:O$1699,MATCH(CHP_check_original_data!$H65,'PROTRA_capacity-Original_Data'!$F$3:$F$1699,0))&lt;&gt;0,INDEX('PROTRA_capacity-Original_Data'!O$3:O$1699,MATCH(CHP_check_original_data!$I65,'PROTRA_capacity-Original_Data'!$F$3:$F$1699,0))=0),"elec 0, heat not",
IF(AND(INDEX('PROTRA_capacity-Original_Data'!O$3:O$1699,MATCH(CHP_check_original_data!$I65,'PROTRA_capacity-Original_Data'!$F$3:$F$1699,0))&lt;&gt;0,INDEX('PROTRA_capacity-Original_Data'!O$3:O$1699,MATCH(CHP_check_original_data!$H65,'PROTRA_capacity-Original_Data'!$F$3:$F$1699,0))=0),"heat 0, elec not",
IF(AND(INDEX('PROTRA_capacity-Original_Data'!O$3:O$1699,MATCH(CHP_check_original_data!$I65,'PROTRA_capacity-Original_Data'!$F$3:$F$1699,0))=0,INDEX('PROTRA_capacity-Original_Data'!O$3:O$1699,MATCH(CHP_check_original_data!$H65,'PROTRA_capacity-Original_Data'!$F$3:$F$1699,0))=0),"",
INDEX('PROTRA_capacity-Original_Data'!O$3:O$1699,MATCH(CHP_check_original_data!$H65,'PROTRA_capacity-Original_Data'!$F$3:$F$1699,0))/INDEX('PROTRA_capacity-Original_Data'!O$3:O$1699,MATCH(CHP_check_original_data!$I65,'PROTRA_capacity-Original_Data'!$F$3:$F$1699,0))
)))</f>
        <v/>
      </c>
      <c r="S65" s="16" t="str">
        <f>IF(AND(INDEX('PROTRA_capacity-Original_Data'!P$3:P$1699,MATCH(CHP_check_original_data!$H65,'PROTRA_capacity-Original_Data'!$F$3:$F$1699,0))&lt;&gt;0,INDEX('PROTRA_capacity-Original_Data'!P$3:P$1699,MATCH(CHP_check_original_data!$I65,'PROTRA_capacity-Original_Data'!$F$3:$F$1699,0))=0),"elec 0, heat not",
IF(AND(INDEX('PROTRA_capacity-Original_Data'!P$3:P$1699,MATCH(CHP_check_original_data!$I65,'PROTRA_capacity-Original_Data'!$F$3:$F$1699,0))&lt;&gt;0,INDEX('PROTRA_capacity-Original_Data'!P$3:P$1699,MATCH(CHP_check_original_data!$H65,'PROTRA_capacity-Original_Data'!$F$3:$F$1699,0))=0),"heat 0, elec not",
IF(AND(INDEX('PROTRA_capacity-Original_Data'!P$3:P$1699,MATCH(CHP_check_original_data!$I65,'PROTRA_capacity-Original_Data'!$F$3:$F$1699,0))=0,INDEX('PROTRA_capacity-Original_Data'!P$3:P$1699,MATCH(CHP_check_original_data!$H65,'PROTRA_capacity-Original_Data'!$F$3:$F$1699,0))=0),"",
INDEX('PROTRA_capacity-Original_Data'!P$3:P$1699,MATCH(CHP_check_original_data!$H65,'PROTRA_capacity-Original_Data'!$F$3:$F$1699,0))/INDEX('PROTRA_capacity-Original_Data'!P$3:P$1699,MATCH(CHP_check_original_data!$I65,'PROTRA_capacity-Original_Data'!$F$3:$F$1699,0))
)))</f>
        <v/>
      </c>
      <c r="T65" s="16" t="str">
        <f>IF(AND(INDEX('PROTRA_capacity-Original_Data'!Q$3:Q$1699,MATCH(CHP_check_original_data!$H65,'PROTRA_capacity-Original_Data'!$F$3:$F$1699,0))&lt;&gt;0,INDEX('PROTRA_capacity-Original_Data'!Q$3:Q$1699,MATCH(CHP_check_original_data!$I65,'PROTRA_capacity-Original_Data'!$F$3:$F$1699,0))=0),"elec 0, heat not",
IF(AND(INDEX('PROTRA_capacity-Original_Data'!Q$3:Q$1699,MATCH(CHP_check_original_data!$I65,'PROTRA_capacity-Original_Data'!$F$3:$F$1699,0))&lt;&gt;0,INDEX('PROTRA_capacity-Original_Data'!Q$3:Q$1699,MATCH(CHP_check_original_data!$H65,'PROTRA_capacity-Original_Data'!$F$3:$F$1699,0))=0),"heat 0, elec not",
IF(AND(INDEX('PROTRA_capacity-Original_Data'!Q$3:Q$1699,MATCH(CHP_check_original_data!$I65,'PROTRA_capacity-Original_Data'!$F$3:$F$1699,0))=0,INDEX('PROTRA_capacity-Original_Data'!Q$3:Q$1699,MATCH(CHP_check_original_data!$H65,'PROTRA_capacity-Original_Data'!$F$3:$F$1699,0))=0),"",
INDEX('PROTRA_capacity-Original_Data'!Q$3:Q$1699,MATCH(CHP_check_original_data!$H65,'PROTRA_capacity-Original_Data'!$F$3:$F$1699,0))/INDEX('PROTRA_capacity-Original_Data'!Q$3:Q$1699,MATCH(CHP_check_original_data!$I65,'PROTRA_capacity-Original_Data'!$F$3:$F$1699,0))
)))</f>
        <v/>
      </c>
      <c r="U65" s="16" t="str">
        <f>IF(AND(INDEX('PROTRA_capacity-Original_Data'!R$3:R$1699,MATCH(CHP_check_original_data!$H65,'PROTRA_capacity-Original_Data'!$F$3:$F$1699,0))&lt;&gt;0,INDEX('PROTRA_capacity-Original_Data'!R$3:R$1699,MATCH(CHP_check_original_data!$I65,'PROTRA_capacity-Original_Data'!$F$3:$F$1699,0))=0),"elec 0, heat not",
IF(AND(INDEX('PROTRA_capacity-Original_Data'!R$3:R$1699,MATCH(CHP_check_original_data!$I65,'PROTRA_capacity-Original_Data'!$F$3:$F$1699,0))&lt;&gt;0,INDEX('PROTRA_capacity-Original_Data'!R$3:R$1699,MATCH(CHP_check_original_data!$H65,'PROTRA_capacity-Original_Data'!$F$3:$F$1699,0))=0),"heat 0, elec not",
IF(AND(INDEX('PROTRA_capacity-Original_Data'!R$3:R$1699,MATCH(CHP_check_original_data!$I65,'PROTRA_capacity-Original_Data'!$F$3:$F$1699,0))=0,INDEX('PROTRA_capacity-Original_Data'!R$3:R$1699,MATCH(CHP_check_original_data!$H65,'PROTRA_capacity-Original_Data'!$F$3:$F$1699,0))=0),"",
INDEX('PROTRA_capacity-Original_Data'!R$3:R$1699,MATCH(CHP_check_original_data!$H65,'PROTRA_capacity-Original_Data'!$F$3:$F$1699,0))/INDEX('PROTRA_capacity-Original_Data'!R$3:R$1699,MATCH(CHP_check_original_data!$I65,'PROTRA_capacity-Original_Data'!$F$3:$F$1699,0))
)))</f>
        <v/>
      </c>
      <c r="V65" s="16" t="str">
        <f>IF(AND(INDEX('PROTRA_capacity-Original_Data'!S$3:S$1699,MATCH(CHP_check_original_data!$H65,'PROTRA_capacity-Original_Data'!$F$3:$F$1699,0))&lt;&gt;0,INDEX('PROTRA_capacity-Original_Data'!S$3:S$1699,MATCH(CHP_check_original_data!$I65,'PROTRA_capacity-Original_Data'!$F$3:$F$1699,0))=0),"elec 0, heat not",
IF(AND(INDEX('PROTRA_capacity-Original_Data'!S$3:S$1699,MATCH(CHP_check_original_data!$I65,'PROTRA_capacity-Original_Data'!$F$3:$F$1699,0))&lt;&gt;0,INDEX('PROTRA_capacity-Original_Data'!S$3:S$1699,MATCH(CHP_check_original_data!$H65,'PROTRA_capacity-Original_Data'!$F$3:$F$1699,0))=0),"heat 0, elec not",
IF(AND(INDEX('PROTRA_capacity-Original_Data'!S$3:S$1699,MATCH(CHP_check_original_data!$I65,'PROTRA_capacity-Original_Data'!$F$3:$F$1699,0))=0,INDEX('PROTRA_capacity-Original_Data'!S$3:S$1699,MATCH(CHP_check_original_data!$H65,'PROTRA_capacity-Original_Data'!$F$3:$F$1699,0))=0),"",
INDEX('PROTRA_capacity-Original_Data'!S$3:S$1699,MATCH(CHP_check_original_data!$H65,'PROTRA_capacity-Original_Data'!$F$3:$F$1699,0))/INDEX('PROTRA_capacity-Original_Data'!S$3:S$1699,MATCH(CHP_check_original_data!$I65,'PROTRA_capacity-Original_Data'!$F$3:$F$1699,0))
)))</f>
        <v/>
      </c>
      <c r="W65" s="16" t="str">
        <f>IF(AND(INDEX('PROTRA_capacity-Original_Data'!T$3:T$1699,MATCH(CHP_check_original_data!$H65,'PROTRA_capacity-Original_Data'!$F$3:$F$1699,0))&lt;&gt;0,INDEX('PROTRA_capacity-Original_Data'!T$3:T$1699,MATCH(CHP_check_original_data!$I65,'PROTRA_capacity-Original_Data'!$F$3:$F$1699,0))=0),"elec 0, heat not",
IF(AND(INDEX('PROTRA_capacity-Original_Data'!T$3:T$1699,MATCH(CHP_check_original_data!$I65,'PROTRA_capacity-Original_Data'!$F$3:$F$1699,0))&lt;&gt;0,INDEX('PROTRA_capacity-Original_Data'!T$3:T$1699,MATCH(CHP_check_original_data!$H65,'PROTRA_capacity-Original_Data'!$F$3:$F$1699,0))=0),"heat 0, elec not",
IF(AND(INDEX('PROTRA_capacity-Original_Data'!T$3:T$1699,MATCH(CHP_check_original_data!$I65,'PROTRA_capacity-Original_Data'!$F$3:$F$1699,0))=0,INDEX('PROTRA_capacity-Original_Data'!T$3:T$1699,MATCH(CHP_check_original_data!$H65,'PROTRA_capacity-Original_Data'!$F$3:$F$1699,0))=0),"",
INDEX('PROTRA_capacity-Original_Data'!T$3:T$1699,MATCH(CHP_check_original_data!$H65,'PROTRA_capacity-Original_Data'!$F$3:$F$1699,0))/INDEX('PROTRA_capacity-Original_Data'!T$3:T$1699,MATCH(CHP_check_original_data!$I65,'PROTRA_capacity-Original_Data'!$F$3:$F$1699,0))
)))</f>
        <v/>
      </c>
      <c r="X65" s="16" t="str">
        <f>IF(AND(INDEX('PROTRA_capacity-Original_Data'!U$3:U$1699,MATCH(CHP_check_original_data!$H65,'PROTRA_capacity-Original_Data'!$F$3:$F$1699,0))&lt;&gt;0,INDEX('PROTRA_capacity-Original_Data'!U$3:U$1699,MATCH(CHP_check_original_data!$I65,'PROTRA_capacity-Original_Data'!$F$3:$F$1699,0))=0),"elec 0, heat not",
IF(AND(INDEX('PROTRA_capacity-Original_Data'!U$3:U$1699,MATCH(CHP_check_original_data!$I65,'PROTRA_capacity-Original_Data'!$F$3:$F$1699,0))&lt;&gt;0,INDEX('PROTRA_capacity-Original_Data'!U$3:U$1699,MATCH(CHP_check_original_data!$H65,'PROTRA_capacity-Original_Data'!$F$3:$F$1699,0))=0),"heat 0, elec not",
IF(AND(INDEX('PROTRA_capacity-Original_Data'!U$3:U$1699,MATCH(CHP_check_original_data!$I65,'PROTRA_capacity-Original_Data'!$F$3:$F$1699,0))=0,INDEX('PROTRA_capacity-Original_Data'!U$3:U$1699,MATCH(CHP_check_original_data!$H65,'PROTRA_capacity-Original_Data'!$F$3:$F$1699,0))=0),"",
INDEX('PROTRA_capacity-Original_Data'!U$3:U$1699,MATCH(CHP_check_original_data!$H65,'PROTRA_capacity-Original_Data'!$F$3:$F$1699,0))/INDEX('PROTRA_capacity-Original_Data'!U$3:U$1699,MATCH(CHP_check_original_data!$I65,'PROTRA_capacity-Original_Data'!$F$3:$F$1699,0))
)))</f>
        <v/>
      </c>
      <c r="Y65" s="16" t="str">
        <f>IF(AND(INDEX('PROTRA_capacity-Original_Data'!V$3:V$1699,MATCH(CHP_check_original_data!$H65,'PROTRA_capacity-Original_Data'!$F$3:$F$1699,0))&lt;&gt;0,INDEX('PROTRA_capacity-Original_Data'!V$3:V$1699,MATCH(CHP_check_original_data!$I65,'PROTRA_capacity-Original_Data'!$F$3:$F$1699,0))=0),"elec 0, heat not",
IF(AND(INDEX('PROTRA_capacity-Original_Data'!V$3:V$1699,MATCH(CHP_check_original_data!$I65,'PROTRA_capacity-Original_Data'!$F$3:$F$1699,0))&lt;&gt;0,INDEX('PROTRA_capacity-Original_Data'!V$3:V$1699,MATCH(CHP_check_original_data!$H65,'PROTRA_capacity-Original_Data'!$F$3:$F$1699,0))=0),"heat 0, elec not",
IF(AND(INDEX('PROTRA_capacity-Original_Data'!V$3:V$1699,MATCH(CHP_check_original_data!$I65,'PROTRA_capacity-Original_Data'!$F$3:$F$1699,0))=0,INDEX('PROTRA_capacity-Original_Data'!V$3:V$1699,MATCH(CHP_check_original_data!$H65,'PROTRA_capacity-Original_Data'!$F$3:$F$1699,0))=0),"",
INDEX('PROTRA_capacity-Original_Data'!V$3:V$1699,MATCH(CHP_check_original_data!$H65,'PROTRA_capacity-Original_Data'!$F$3:$F$1699,0))/INDEX('PROTRA_capacity-Original_Data'!V$3:V$1699,MATCH(CHP_check_original_data!$I65,'PROTRA_capacity-Original_Data'!$F$3:$F$1699,0))
)))</f>
        <v/>
      </c>
    </row>
    <row r="66" spans="1:25" x14ac:dyDescent="0.35">
      <c r="A66" t="s">
        <v>75</v>
      </c>
      <c r="B66" t="s">
        <v>41</v>
      </c>
      <c r="C66" t="str">
        <f t="shared" si="0"/>
        <v>RUSSIA_TO_heat</v>
      </c>
      <c r="D66" t="str">
        <f t="shared" si="1"/>
        <v>PROTRA_CHP_HP_I</v>
      </c>
      <c r="E66" t="s">
        <v>3</v>
      </c>
      <c r="F66" t="str">
        <f t="shared" si="2"/>
        <v>CHP</v>
      </c>
      <c r="G66" t="str">
        <f t="shared" si="3"/>
        <v>els</v>
      </c>
      <c r="H66" t="str">
        <f t="shared" si="4"/>
        <v>RUSSIATO_heatPROTRA_CHP_liquid_fuels</v>
      </c>
      <c r="I66" t="str">
        <f t="shared" si="5"/>
        <v>RUSSIATO_elecPROTRA_CHP_liquid_fuels</v>
      </c>
      <c r="J66" s="16" t="str">
        <f>IF(AND(INDEX('PROTRA_capacity-Original_Data'!G$3:G$1699,MATCH(CHP_check_original_data!$H66,'PROTRA_capacity-Original_Data'!$F$3:$F$1699,0))&lt;&gt;0,INDEX('PROTRA_capacity-Original_Data'!G$3:G$1699,MATCH(CHP_check_original_data!$I66,'PROTRA_capacity-Original_Data'!$F$3:$F$1699,0))=0),"elec 0, heat not",
IF(AND(INDEX('PROTRA_capacity-Original_Data'!G$3:G$1699,MATCH(CHP_check_original_data!$I66,'PROTRA_capacity-Original_Data'!$F$3:$F$1699,0))&lt;&gt;0,INDEX('PROTRA_capacity-Original_Data'!G$3:G$1699,MATCH(CHP_check_original_data!$H66,'PROTRA_capacity-Original_Data'!$F$3:$F$1699,0))=0),"heat 0, elec not",
IF(AND(INDEX('PROTRA_capacity-Original_Data'!G$3:G$1699,MATCH(CHP_check_original_data!$I66,'PROTRA_capacity-Original_Data'!$F$3:$F$1699,0))=0,INDEX('PROTRA_capacity-Original_Data'!G$3:G$1699,MATCH(CHP_check_original_data!$H66,'PROTRA_capacity-Original_Data'!$F$3:$F$1699,0))=0),"",
INDEX('PROTRA_capacity-Original_Data'!G$3:G$1699,MATCH(CHP_check_original_data!$H66,'PROTRA_capacity-Original_Data'!$F$3:$F$1699,0))/INDEX('PROTRA_capacity-Original_Data'!G$3:G$1699,MATCH(CHP_check_original_data!$I66,'PROTRA_capacity-Original_Data'!$F$3:$F$1699,0))
)))</f>
        <v>elec 0, heat not</v>
      </c>
      <c r="K66" s="16" t="str">
        <f>IF(AND(INDEX('PROTRA_capacity-Original_Data'!H$3:H$1699,MATCH(CHP_check_original_data!$H66,'PROTRA_capacity-Original_Data'!$F$3:$F$1699,0))&lt;&gt;0,INDEX('PROTRA_capacity-Original_Data'!H$3:H$1699,MATCH(CHP_check_original_data!$I66,'PROTRA_capacity-Original_Data'!$F$3:$F$1699,0))=0),"elec 0, heat not",
IF(AND(INDEX('PROTRA_capacity-Original_Data'!H$3:H$1699,MATCH(CHP_check_original_data!$I66,'PROTRA_capacity-Original_Data'!$F$3:$F$1699,0))&lt;&gt;0,INDEX('PROTRA_capacity-Original_Data'!H$3:H$1699,MATCH(CHP_check_original_data!$H66,'PROTRA_capacity-Original_Data'!$F$3:$F$1699,0))=0),"heat 0, elec not",
IF(AND(INDEX('PROTRA_capacity-Original_Data'!H$3:H$1699,MATCH(CHP_check_original_data!$I66,'PROTRA_capacity-Original_Data'!$F$3:$F$1699,0))=0,INDEX('PROTRA_capacity-Original_Data'!H$3:H$1699,MATCH(CHP_check_original_data!$H66,'PROTRA_capacity-Original_Data'!$F$3:$F$1699,0))=0),"",
INDEX('PROTRA_capacity-Original_Data'!H$3:H$1699,MATCH(CHP_check_original_data!$H66,'PROTRA_capacity-Original_Data'!$F$3:$F$1699,0))/INDEX('PROTRA_capacity-Original_Data'!H$3:H$1699,MATCH(CHP_check_original_data!$I66,'PROTRA_capacity-Original_Data'!$F$3:$F$1699,0))
)))</f>
        <v>elec 0, heat not</v>
      </c>
      <c r="L66" s="16" t="str">
        <f>IF(AND(INDEX('PROTRA_capacity-Original_Data'!I$3:I$1699,MATCH(CHP_check_original_data!$H66,'PROTRA_capacity-Original_Data'!$F$3:$F$1699,0))&lt;&gt;0,INDEX('PROTRA_capacity-Original_Data'!I$3:I$1699,MATCH(CHP_check_original_data!$I66,'PROTRA_capacity-Original_Data'!$F$3:$F$1699,0))=0),"elec 0, heat not",
IF(AND(INDEX('PROTRA_capacity-Original_Data'!I$3:I$1699,MATCH(CHP_check_original_data!$I66,'PROTRA_capacity-Original_Data'!$F$3:$F$1699,0))&lt;&gt;0,INDEX('PROTRA_capacity-Original_Data'!I$3:I$1699,MATCH(CHP_check_original_data!$H66,'PROTRA_capacity-Original_Data'!$F$3:$F$1699,0))=0),"heat 0, elec not",
IF(AND(INDEX('PROTRA_capacity-Original_Data'!I$3:I$1699,MATCH(CHP_check_original_data!$I66,'PROTRA_capacity-Original_Data'!$F$3:$F$1699,0))=0,INDEX('PROTRA_capacity-Original_Data'!I$3:I$1699,MATCH(CHP_check_original_data!$H66,'PROTRA_capacity-Original_Data'!$F$3:$F$1699,0))=0),"",
INDEX('PROTRA_capacity-Original_Data'!I$3:I$1699,MATCH(CHP_check_original_data!$H66,'PROTRA_capacity-Original_Data'!$F$3:$F$1699,0))/INDEX('PROTRA_capacity-Original_Data'!I$3:I$1699,MATCH(CHP_check_original_data!$I66,'PROTRA_capacity-Original_Data'!$F$3:$F$1699,0))
)))</f>
        <v>elec 0, heat not</v>
      </c>
      <c r="M66" s="16" t="str">
        <f>IF(AND(INDEX('PROTRA_capacity-Original_Data'!J$3:J$1699,MATCH(CHP_check_original_data!$H66,'PROTRA_capacity-Original_Data'!$F$3:$F$1699,0))&lt;&gt;0,INDEX('PROTRA_capacity-Original_Data'!J$3:J$1699,MATCH(CHP_check_original_data!$I66,'PROTRA_capacity-Original_Data'!$F$3:$F$1699,0))=0),"elec 0, heat not",
IF(AND(INDEX('PROTRA_capacity-Original_Data'!J$3:J$1699,MATCH(CHP_check_original_data!$I66,'PROTRA_capacity-Original_Data'!$F$3:$F$1699,0))&lt;&gt;0,INDEX('PROTRA_capacity-Original_Data'!J$3:J$1699,MATCH(CHP_check_original_data!$H66,'PROTRA_capacity-Original_Data'!$F$3:$F$1699,0))=0),"heat 0, elec not",
IF(AND(INDEX('PROTRA_capacity-Original_Data'!J$3:J$1699,MATCH(CHP_check_original_data!$I66,'PROTRA_capacity-Original_Data'!$F$3:$F$1699,0))=0,INDEX('PROTRA_capacity-Original_Data'!J$3:J$1699,MATCH(CHP_check_original_data!$H66,'PROTRA_capacity-Original_Data'!$F$3:$F$1699,0))=0),"",
INDEX('PROTRA_capacity-Original_Data'!J$3:J$1699,MATCH(CHP_check_original_data!$H66,'PROTRA_capacity-Original_Data'!$F$3:$F$1699,0))/INDEX('PROTRA_capacity-Original_Data'!J$3:J$1699,MATCH(CHP_check_original_data!$I66,'PROTRA_capacity-Original_Data'!$F$3:$F$1699,0))
)))</f>
        <v>elec 0, heat not</v>
      </c>
      <c r="N66" s="16" t="str">
        <f>IF(AND(INDEX('PROTRA_capacity-Original_Data'!K$3:K$1699,MATCH(CHP_check_original_data!$H66,'PROTRA_capacity-Original_Data'!$F$3:$F$1699,0))&lt;&gt;0,INDEX('PROTRA_capacity-Original_Data'!K$3:K$1699,MATCH(CHP_check_original_data!$I66,'PROTRA_capacity-Original_Data'!$F$3:$F$1699,0))=0),"elec 0, heat not",
IF(AND(INDEX('PROTRA_capacity-Original_Data'!K$3:K$1699,MATCH(CHP_check_original_data!$I66,'PROTRA_capacity-Original_Data'!$F$3:$F$1699,0))&lt;&gt;0,INDEX('PROTRA_capacity-Original_Data'!K$3:K$1699,MATCH(CHP_check_original_data!$H66,'PROTRA_capacity-Original_Data'!$F$3:$F$1699,0))=0),"heat 0, elec not",
IF(AND(INDEX('PROTRA_capacity-Original_Data'!K$3:K$1699,MATCH(CHP_check_original_data!$I66,'PROTRA_capacity-Original_Data'!$F$3:$F$1699,0))=0,INDEX('PROTRA_capacity-Original_Data'!K$3:K$1699,MATCH(CHP_check_original_data!$H66,'PROTRA_capacity-Original_Data'!$F$3:$F$1699,0))=0),"",
INDEX('PROTRA_capacity-Original_Data'!K$3:K$1699,MATCH(CHP_check_original_data!$H66,'PROTRA_capacity-Original_Data'!$F$3:$F$1699,0))/INDEX('PROTRA_capacity-Original_Data'!K$3:K$1699,MATCH(CHP_check_original_data!$I66,'PROTRA_capacity-Original_Data'!$F$3:$F$1699,0))
)))</f>
        <v>elec 0, heat not</v>
      </c>
      <c r="O66" s="16" t="str">
        <f>IF(AND(INDEX('PROTRA_capacity-Original_Data'!L$3:L$1699,MATCH(CHP_check_original_data!$H66,'PROTRA_capacity-Original_Data'!$F$3:$F$1699,0))&lt;&gt;0,INDEX('PROTRA_capacity-Original_Data'!L$3:L$1699,MATCH(CHP_check_original_data!$I66,'PROTRA_capacity-Original_Data'!$F$3:$F$1699,0))=0),"elec 0, heat not",
IF(AND(INDEX('PROTRA_capacity-Original_Data'!L$3:L$1699,MATCH(CHP_check_original_data!$I66,'PROTRA_capacity-Original_Data'!$F$3:$F$1699,0))&lt;&gt;0,INDEX('PROTRA_capacity-Original_Data'!L$3:L$1699,MATCH(CHP_check_original_data!$H66,'PROTRA_capacity-Original_Data'!$F$3:$F$1699,0))=0),"heat 0, elec not",
IF(AND(INDEX('PROTRA_capacity-Original_Data'!L$3:L$1699,MATCH(CHP_check_original_data!$I66,'PROTRA_capacity-Original_Data'!$F$3:$F$1699,0))=0,INDEX('PROTRA_capacity-Original_Data'!L$3:L$1699,MATCH(CHP_check_original_data!$H66,'PROTRA_capacity-Original_Data'!$F$3:$F$1699,0))=0),"",
INDEX('PROTRA_capacity-Original_Data'!L$3:L$1699,MATCH(CHP_check_original_data!$H66,'PROTRA_capacity-Original_Data'!$F$3:$F$1699,0))/INDEX('PROTRA_capacity-Original_Data'!L$3:L$1699,MATCH(CHP_check_original_data!$I66,'PROTRA_capacity-Original_Data'!$F$3:$F$1699,0))
)))</f>
        <v>elec 0, heat not</v>
      </c>
      <c r="P66" s="16" t="str">
        <f>IF(AND(INDEX('PROTRA_capacity-Original_Data'!M$3:M$1699,MATCH(CHP_check_original_data!$H66,'PROTRA_capacity-Original_Data'!$F$3:$F$1699,0))&lt;&gt;0,INDEX('PROTRA_capacity-Original_Data'!M$3:M$1699,MATCH(CHP_check_original_data!$I66,'PROTRA_capacity-Original_Data'!$F$3:$F$1699,0))=0),"elec 0, heat not",
IF(AND(INDEX('PROTRA_capacity-Original_Data'!M$3:M$1699,MATCH(CHP_check_original_data!$I66,'PROTRA_capacity-Original_Data'!$F$3:$F$1699,0))&lt;&gt;0,INDEX('PROTRA_capacity-Original_Data'!M$3:M$1699,MATCH(CHP_check_original_data!$H66,'PROTRA_capacity-Original_Data'!$F$3:$F$1699,0))=0),"heat 0, elec not",
IF(AND(INDEX('PROTRA_capacity-Original_Data'!M$3:M$1699,MATCH(CHP_check_original_data!$I66,'PROTRA_capacity-Original_Data'!$F$3:$F$1699,0))=0,INDEX('PROTRA_capacity-Original_Data'!M$3:M$1699,MATCH(CHP_check_original_data!$H66,'PROTRA_capacity-Original_Data'!$F$3:$F$1699,0))=0),"",
INDEX('PROTRA_capacity-Original_Data'!M$3:M$1699,MATCH(CHP_check_original_data!$H66,'PROTRA_capacity-Original_Data'!$F$3:$F$1699,0))/INDEX('PROTRA_capacity-Original_Data'!M$3:M$1699,MATCH(CHP_check_original_data!$I66,'PROTRA_capacity-Original_Data'!$F$3:$F$1699,0))
)))</f>
        <v>elec 0, heat not</v>
      </c>
      <c r="Q66" s="16" t="str">
        <f>IF(AND(INDEX('PROTRA_capacity-Original_Data'!N$3:N$1699,MATCH(CHP_check_original_data!$H66,'PROTRA_capacity-Original_Data'!$F$3:$F$1699,0))&lt;&gt;0,INDEX('PROTRA_capacity-Original_Data'!N$3:N$1699,MATCH(CHP_check_original_data!$I66,'PROTRA_capacity-Original_Data'!$F$3:$F$1699,0))=0),"elec 0, heat not",
IF(AND(INDEX('PROTRA_capacity-Original_Data'!N$3:N$1699,MATCH(CHP_check_original_data!$I66,'PROTRA_capacity-Original_Data'!$F$3:$F$1699,0))&lt;&gt;0,INDEX('PROTRA_capacity-Original_Data'!N$3:N$1699,MATCH(CHP_check_original_data!$H66,'PROTRA_capacity-Original_Data'!$F$3:$F$1699,0))=0),"heat 0, elec not",
IF(AND(INDEX('PROTRA_capacity-Original_Data'!N$3:N$1699,MATCH(CHP_check_original_data!$I66,'PROTRA_capacity-Original_Data'!$F$3:$F$1699,0))=0,INDEX('PROTRA_capacity-Original_Data'!N$3:N$1699,MATCH(CHP_check_original_data!$H66,'PROTRA_capacity-Original_Data'!$F$3:$F$1699,0))=0),"",
INDEX('PROTRA_capacity-Original_Data'!N$3:N$1699,MATCH(CHP_check_original_data!$H66,'PROTRA_capacity-Original_Data'!$F$3:$F$1699,0))/INDEX('PROTRA_capacity-Original_Data'!N$3:N$1699,MATCH(CHP_check_original_data!$I66,'PROTRA_capacity-Original_Data'!$F$3:$F$1699,0))
)))</f>
        <v>elec 0, heat not</v>
      </c>
      <c r="R66" s="16" t="str">
        <f>IF(AND(INDEX('PROTRA_capacity-Original_Data'!O$3:O$1699,MATCH(CHP_check_original_data!$H66,'PROTRA_capacity-Original_Data'!$F$3:$F$1699,0))&lt;&gt;0,INDEX('PROTRA_capacity-Original_Data'!O$3:O$1699,MATCH(CHP_check_original_data!$I66,'PROTRA_capacity-Original_Data'!$F$3:$F$1699,0))=0),"elec 0, heat not",
IF(AND(INDEX('PROTRA_capacity-Original_Data'!O$3:O$1699,MATCH(CHP_check_original_data!$I66,'PROTRA_capacity-Original_Data'!$F$3:$F$1699,0))&lt;&gt;0,INDEX('PROTRA_capacity-Original_Data'!O$3:O$1699,MATCH(CHP_check_original_data!$H66,'PROTRA_capacity-Original_Data'!$F$3:$F$1699,0))=0),"heat 0, elec not",
IF(AND(INDEX('PROTRA_capacity-Original_Data'!O$3:O$1699,MATCH(CHP_check_original_data!$I66,'PROTRA_capacity-Original_Data'!$F$3:$F$1699,0))=0,INDEX('PROTRA_capacity-Original_Data'!O$3:O$1699,MATCH(CHP_check_original_data!$H66,'PROTRA_capacity-Original_Data'!$F$3:$F$1699,0))=0),"",
INDEX('PROTRA_capacity-Original_Data'!O$3:O$1699,MATCH(CHP_check_original_data!$H66,'PROTRA_capacity-Original_Data'!$F$3:$F$1699,0))/INDEX('PROTRA_capacity-Original_Data'!O$3:O$1699,MATCH(CHP_check_original_data!$I66,'PROTRA_capacity-Original_Data'!$F$3:$F$1699,0))
)))</f>
        <v>elec 0, heat not</v>
      </c>
      <c r="S66" s="16" t="str">
        <f>IF(AND(INDEX('PROTRA_capacity-Original_Data'!P$3:P$1699,MATCH(CHP_check_original_data!$H66,'PROTRA_capacity-Original_Data'!$F$3:$F$1699,0))&lt;&gt;0,INDEX('PROTRA_capacity-Original_Data'!P$3:P$1699,MATCH(CHP_check_original_data!$I66,'PROTRA_capacity-Original_Data'!$F$3:$F$1699,0))=0),"elec 0, heat not",
IF(AND(INDEX('PROTRA_capacity-Original_Data'!P$3:P$1699,MATCH(CHP_check_original_data!$I66,'PROTRA_capacity-Original_Data'!$F$3:$F$1699,0))&lt;&gt;0,INDEX('PROTRA_capacity-Original_Data'!P$3:P$1699,MATCH(CHP_check_original_data!$H66,'PROTRA_capacity-Original_Data'!$F$3:$F$1699,0))=0),"heat 0, elec not",
IF(AND(INDEX('PROTRA_capacity-Original_Data'!P$3:P$1699,MATCH(CHP_check_original_data!$I66,'PROTRA_capacity-Original_Data'!$F$3:$F$1699,0))=0,INDEX('PROTRA_capacity-Original_Data'!P$3:P$1699,MATCH(CHP_check_original_data!$H66,'PROTRA_capacity-Original_Data'!$F$3:$F$1699,0))=0),"",
INDEX('PROTRA_capacity-Original_Data'!P$3:P$1699,MATCH(CHP_check_original_data!$H66,'PROTRA_capacity-Original_Data'!$F$3:$F$1699,0))/INDEX('PROTRA_capacity-Original_Data'!P$3:P$1699,MATCH(CHP_check_original_data!$I66,'PROTRA_capacity-Original_Data'!$F$3:$F$1699,0))
)))</f>
        <v>elec 0, heat not</v>
      </c>
      <c r="T66" s="16" t="str">
        <f>IF(AND(INDEX('PROTRA_capacity-Original_Data'!Q$3:Q$1699,MATCH(CHP_check_original_data!$H66,'PROTRA_capacity-Original_Data'!$F$3:$F$1699,0))&lt;&gt;0,INDEX('PROTRA_capacity-Original_Data'!Q$3:Q$1699,MATCH(CHP_check_original_data!$I66,'PROTRA_capacity-Original_Data'!$F$3:$F$1699,0))=0),"elec 0, heat not",
IF(AND(INDEX('PROTRA_capacity-Original_Data'!Q$3:Q$1699,MATCH(CHP_check_original_data!$I66,'PROTRA_capacity-Original_Data'!$F$3:$F$1699,0))&lt;&gt;0,INDEX('PROTRA_capacity-Original_Data'!Q$3:Q$1699,MATCH(CHP_check_original_data!$H66,'PROTRA_capacity-Original_Data'!$F$3:$F$1699,0))=0),"heat 0, elec not",
IF(AND(INDEX('PROTRA_capacity-Original_Data'!Q$3:Q$1699,MATCH(CHP_check_original_data!$I66,'PROTRA_capacity-Original_Data'!$F$3:$F$1699,0))=0,INDEX('PROTRA_capacity-Original_Data'!Q$3:Q$1699,MATCH(CHP_check_original_data!$H66,'PROTRA_capacity-Original_Data'!$F$3:$F$1699,0))=0),"",
INDEX('PROTRA_capacity-Original_Data'!Q$3:Q$1699,MATCH(CHP_check_original_data!$H66,'PROTRA_capacity-Original_Data'!$F$3:$F$1699,0))/INDEX('PROTRA_capacity-Original_Data'!Q$3:Q$1699,MATCH(CHP_check_original_data!$I66,'PROTRA_capacity-Original_Data'!$F$3:$F$1699,0))
)))</f>
        <v>elec 0, heat not</v>
      </c>
      <c r="U66" s="16" t="str">
        <f>IF(AND(INDEX('PROTRA_capacity-Original_Data'!R$3:R$1699,MATCH(CHP_check_original_data!$H66,'PROTRA_capacity-Original_Data'!$F$3:$F$1699,0))&lt;&gt;0,INDEX('PROTRA_capacity-Original_Data'!R$3:R$1699,MATCH(CHP_check_original_data!$I66,'PROTRA_capacity-Original_Data'!$F$3:$F$1699,0))=0),"elec 0, heat not",
IF(AND(INDEX('PROTRA_capacity-Original_Data'!R$3:R$1699,MATCH(CHP_check_original_data!$I66,'PROTRA_capacity-Original_Data'!$F$3:$F$1699,0))&lt;&gt;0,INDEX('PROTRA_capacity-Original_Data'!R$3:R$1699,MATCH(CHP_check_original_data!$H66,'PROTRA_capacity-Original_Data'!$F$3:$F$1699,0))=0),"heat 0, elec not",
IF(AND(INDEX('PROTRA_capacity-Original_Data'!R$3:R$1699,MATCH(CHP_check_original_data!$I66,'PROTRA_capacity-Original_Data'!$F$3:$F$1699,0))=0,INDEX('PROTRA_capacity-Original_Data'!R$3:R$1699,MATCH(CHP_check_original_data!$H66,'PROTRA_capacity-Original_Data'!$F$3:$F$1699,0))=0),"",
INDEX('PROTRA_capacity-Original_Data'!R$3:R$1699,MATCH(CHP_check_original_data!$H66,'PROTRA_capacity-Original_Data'!$F$3:$F$1699,0))/INDEX('PROTRA_capacity-Original_Data'!R$3:R$1699,MATCH(CHP_check_original_data!$I66,'PROTRA_capacity-Original_Data'!$F$3:$F$1699,0))
)))</f>
        <v>elec 0, heat not</v>
      </c>
      <c r="V66" s="16" t="str">
        <f>IF(AND(INDEX('PROTRA_capacity-Original_Data'!S$3:S$1699,MATCH(CHP_check_original_data!$H66,'PROTRA_capacity-Original_Data'!$F$3:$F$1699,0))&lt;&gt;0,INDEX('PROTRA_capacity-Original_Data'!S$3:S$1699,MATCH(CHP_check_original_data!$I66,'PROTRA_capacity-Original_Data'!$F$3:$F$1699,0))=0),"elec 0, heat not",
IF(AND(INDEX('PROTRA_capacity-Original_Data'!S$3:S$1699,MATCH(CHP_check_original_data!$I66,'PROTRA_capacity-Original_Data'!$F$3:$F$1699,0))&lt;&gt;0,INDEX('PROTRA_capacity-Original_Data'!S$3:S$1699,MATCH(CHP_check_original_data!$H66,'PROTRA_capacity-Original_Data'!$F$3:$F$1699,0))=0),"heat 0, elec not",
IF(AND(INDEX('PROTRA_capacity-Original_Data'!S$3:S$1699,MATCH(CHP_check_original_data!$I66,'PROTRA_capacity-Original_Data'!$F$3:$F$1699,0))=0,INDEX('PROTRA_capacity-Original_Data'!S$3:S$1699,MATCH(CHP_check_original_data!$H66,'PROTRA_capacity-Original_Data'!$F$3:$F$1699,0))=0),"",
INDEX('PROTRA_capacity-Original_Data'!S$3:S$1699,MATCH(CHP_check_original_data!$H66,'PROTRA_capacity-Original_Data'!$F$3:$F$1699,0))/INDEX('PROTRA_capacity-Original_Data'!S$3:S$1699,MATCH(CHP_check_original_data!$I66,'PROTRA_capacity-Original_Data'!$F$3:$F$1699,0))
)))</f>
        <v>elec 0, heat not</v>
      </c>
      <c r="W66" s="16" t="str">
        <f>IF(AND(INDEX('PROTRA_capacity-Original_Data'!T$3:T$1699,MATCH(CHP_check_original_data!$H66,'PROTRA_capacity-Original_Data'!$F$3:$F$1699,0))&lt;&gt;0,INDEX('PROTRA_capacity-Original_Data'!T$3:T$1699,MATCH(CHP_check_original_data!$I66,'PROTRA_capacity-Original_Data'!$F$3:$F$1699,0))=0),"elec 0, heat not",
IF(AND(INDEX('PROTRA_capacity-Original_Data'!T$3:T$1699,MATCH(CHP_check_original_data!$I66,'PROTRA_capacity-Original_Data'!$F$3:$F$1699,0))&lt;&gt;0,INDEX('PROTRA_capacity-Original_Data'!T$3:T$1699,MATCH(CHP_check_original_data!$H66,'PROTRA_capacity-Original_Data'!$F$3:$F$1699,0))=0),"heat 0, elec not",
IF(AND(INDEX('PROTRA_capacity-Original_Data'!T$3:T$1699,MATCH(CHP_check_original_data!$I66,'PROTRA_capacity-Original_Data'!$F$3:$F$1699,0))=0,INDEX('PROTRA_capacity-Original_Data'!T$3:T$1699,MATCH(CHP_check_original_data!$H66,'PROTRA_capacity-Original_Data'!$F$3:$F$1699,0))=0),"",
INDEX('PROTRA_capacity-Original_Data'!T$3:T$1699,MATCH(CHP_check_original_data!$H66,'PROTRA_capacity-Original_Data'!$F$3:$F$1699,0))/INDEX('PROTRA_capacity-Original_Data'!T$3:T$1699,MATCH(CHP_check_original_data!$I66,'PROTRA_capacity-Original_Data'!$F$3:$F$1699,0))
)))</f>
        <v>elec 0, heat not</v>
      </c>
      <c r="X66" s="16" t="str">
        <f>IF(AND(INDEX('PROTRA_capacity-Original_Data'!U$3:U$1699,MATCH(CHP_check_original_data!$H66,'PROTRA_capacity-Original_Data'!$F$3:$F$1699,0))&lt;&gt;0,INDEX('PROTRA_capacity-Original_Data'!U$3:U$1699,MATCH(CHP_check_original_data!$I66,'PROTRA_capacity-Original_Data'!$F$3:$F$1699,0))=0),"elec 0, heat not",
IF(AND(INDEX('PROTRA_capacity-Original_Data'!U$3:U$1699,MATCH(CHP_check_original_data!$I66,'PROTRA_capacity-Original_Data'!$F$3:$F$1699,0))&lt;&gt;0,INDEX('PROTRA_capacity-Original_Data'!U$3:U$1699,MATCH(CHP_check_original_data!$H66,'PROTRA_capacity-Original_Data'!$F$3:$F$1699,0))=0),"heat 0, elec not",
IF(AND(INDEX('PROTRA_capacity-Original_Data'!U$3:U$1699,MATCH(CHP_check_original_data!$I66,'PROTRA_capacity-Original_Data'!$F$3:$F$1699,0))=0,INDEX('PROTRA_capacity-Original_Data'!U$3:U$1699,MATCH(CHP_check_original_data!$H66,'PROTRA_capacity-Original_Data'!$F$3:$F$1699,0))=0),"",
INDEX('PROTRA_capacity-Original_Data'!U$3:U$1699,MATCH(CHP_check_original_data!$H66,'PROTRA_capacity-Original_Data'!$F$3:$F$1699,0))/INDEX('PROTRA_capacity-Original_Data'!U$3:U$1699,MATCH(CHP_check_original_data!$I66,'PROTRA_capacity-Original_Data'!$F$3:$F$1699,0))
)))</f>
        <v>elec 0, heat not</v>
      </c>
      <c r="Y66" s="16" t="str">
        <f>IF(AND(INDEX('PROTRA_capacity-Original_Data'!V$3:V$1699,MATCH(CHP_check_original_data!$H66,'PROTRA_capacity-Original_Data'!$F$3:$F$1699,0))&lt;&gt;0,INDEX('PROTRA_capacity-Original_Data'!V$3:V$1699,MATCH(CHP_check_original_data!$I66,'PROTRA_capacity-Original_Data'!$F$3:$F$1699,0))=0),"elec 0, heat not",
IF(AND(INDEX('PROTRA_capacity-Original_Data'!V$3:V$1699,MATCH(CHP_check_original_data!$I66,'PROTRA_capacity-Original_Data'!$F$3:$F$1699,0))&lt;&gt;0,INDEX('PROTRA_capacity-Original_Data'!V$3:V$1699,MATCH(CHP_check_original_data!$H66,'PROTRA_capacity-Original_Data'!$F$3:$F$1699,0))=0),"heat 0, elec not",
IF(AND(INDEX('PROTRA_capacity-Original_Data'!V$3:V$1699,MATCH(CHP_check_original_data!$I66,'PROTRA_capacity-Original_Data'!$F$3:$F$1699,0))=0,INDEX('PROTRA_capacity-Original_Data'!V$3:V$1699,MATCH(CHP_check_original_data!$H66,'PROTRA_capacity-Original_Data'!$F$3:$F$1699,0))=0),"",
INDEX('PROTRA_capacity-Original_Data'!V$3:V$1699,MATCH(CHP_check_original_data!$H66,'PROTRA_capacity-Original_Data'!$F$3:$F$1699,0))/INDEX('PROTRA_capacity-Original_Data'!V$3:V$1699,MATCH(CHP_check_original_data!$I66,'PROTRA_capacity-Original_Data'!$F$3:$F$1699,0))
)))</f>
        <v>elec 0, heat not</v>
      </c>
    </row>
    <row r="67" spans="1:25" x14ac:dyDescent="0.35">
      <c r="A67" t="s">
        <v>75</v>
      </c>
      <c r="B67" t="s">
        <v>41</v>
      </c>
      <c r="C67" t="str">
        <f t="shared" ref="C67:C92" si="6">A67&amp;"_"&amp;B67</f>
        <v>RUSSIA_TO_heat</v>
      </c>
      <c r="D67" t="str">
        <f t="shared" ref="D67:D92" si="7">IF(B67="TO_heat","PROTRA_CHP_HP_I","PROTRA_CHP_PP_I")</f>
        <v>PROTRA_CHP_HP_I</v>
      </c>
      <c r="E67" t="s">
        <v>4</v>
      </c>
      <c r="F67" t="str">
        <f t="shared" ref="F67:F92" si="8">MID(E67,8,3)</f>
        <v>CHP</v>
      </c>
      <c r="G67" t="str">
        <f t="shared" ref="G67:G92" si="9">RIGHT(E67,3)</f>
        <v>CCS</v>
      </c>
      <c r="H67" t="str">
        <f t="shared" ref="H67:H92" si="10">A67&amp;"TO_heat"&amp;E67</f>
        <v>RUSSIATO_heatPROTRA_CHP_liquid_fuels_CCS</v>
      </c>
      <c r="I67" t="str">
        <f t="shared" ref="I67:I92" si="11">A67&amp;"TO_elec"&amp;E67</f>
        <v>RUSSIATO_elecPROTRA_CHP_liquid_fuels_CCS</v>
      </c>
      <c r="J67" s="16" t="str">
        <f>IF(AND(INDEX('PROTRA_capacity-Original_Data'!G$3:G$1699,MATCH(CHP_check_original_data!$H67,'PROTRA_capacity-Original_Data'!$F$3:$F$1699,0))&lt;&gt;0,INDEX('PROTRA_capacity-Original_Data'!G$3:G$1699,MATCH(CHP_check_original_data!$I67,'PROTRA_capacity-Original_Data'!$F$3:$F$1699,0))=0),"elec 0, heat not",
IF(AND(INDEX('PROTRA_capacity-Original_Data'!G$3:G$1699,MATCH(CHP_check_original_data!$I67,'PROTRA_capacity-Original_Data'!$F$3:$F$1699,0))&lt;&gt;0,INDEX('PROTRA_capacity-Original_Data'!G$3:G$1699,MATCH(CHP_check_original_data!$H67,'PROTRA_capacity-Original_Data'!$F$3:$F$1699,0))=0),"heat 0, elec not",
IF(AND(INDEX('PROTRA_capacity-Original_Data'!G$3:G$1699,MATCH(CHP_check_original_data!$I67,'PROTRA_capacity-Original_Data'!$F$3:$F$1699,0))=0,INDEX('PROTRA_capacity-Original_Data'!G$3:G$1699,MATCH(CHP_check_original_data!$H67,'PROTRA_capacity-Original_Data'!$F$3:$F$1699,0))=0),"",
INDEX('PROTRA_capacity-Original_Data'!G$3:G$1699,MATCH(CHP_check_original_data!$H67,'PROTRA_capacity-Original_Data'!$F$3:$F$1699,0))/INDEX('PROTRA_capacity-Original_Data'!G$3:G$1699,MATCH(CHP_check_original_data!$I67,'PROTRA_capacity-Original_Data'!$F$3:$F$1699,0))
)))</f>
        <v/>
      </c>
      <c r="K67" s="16" t="str">
        <f>IF(AND(INDEX('PROTRA_capacity-Original_Data'!H$3:H$1699,MATCH(CHP_check_original_data!$H67,'PROTRA_capacity-Original_Data'!$F$3:$F$1699,0))&lt;&gt;0,INDEX('PROTRA_capacity-Original_Data'!H$3:H$1699,MATCH(CHP_check_original_data!$I67,'PROTRA_capacity-Original_Data'!$F$3:$F$1699,0))=0),"elec 0, heat not",
IF(AND(INDEX('PROTRA_capacity-Original_Data'!H$3:H$1699,MATCH(CHP_check_original_data!$I67,'PROTRA_capacity-Original_Data'!$F$3:$F$1699,0))&lt;&gt;0,INDEX('PROTRA_capacity-Original_Data'!H$3:H$1699,MATCH(CHP_check_original_data!$H67,'PROTRA_capacity-Original_Data'!$F$3:$F$1699,0))=0),"heat 0, elec not",
IF(AND(INDEX('PROTRA_capacity-Original_Data'!H$3:H$1699,MATCH(CHP_check_original_data!$I67,'PROTRA_capacity-Original_Data'!$F$3:$F$1699,0))=0,INDEX('PROTRA_capacity-Original_Data'!H$3:H$1699,MATCH(CHP_check_original_data!$H67,'PROTRA_capacity-Original_Data'!$F$3:$F$1699,0))=0),"",
INDEX('PROTRA_capacity-Original_Data'!H$3:H$1699,MATCH(CHP_check_original_data!$H67,'PROTRA_capacity-Original_Data'!$F$3:$F$1699,0))/INDEX('PROTRA_capacity-Original_Data'!H$3:H$1699,MATCH(CHP_check_original_data!$I67,'PROTRA_capacity-Original_Data'!$F$3:$F$1699,0))
)))</f>
        <v/>
      </c>
      <c r="L67" s="16" t="str">
        <f>IF(AND(INDEX('PROTRA_capacity-Original_Data'!I$3:I$1699,MATCH(CHP_check_original_data!$H67,'PROTRA_capacity-Original_Data'!$F$3:$F$1699,0))&lt;&gt;0,INDEX('PROTRA_capacity-Original_Data'!I$3:I$1699,MATCH(CHP_check_original_data!$I67,'PROTRA_capacity-Original_Data'!$F$3:$F$1699,0))=0),"elec 0, heat not",
IF(AND(INDEX('PROTRA_capacity-Original_Data'!I$3:I$1699,MATCH(CHP_check_original_data!$I67,'PROTRA_capacity-Original_Data'!$F$3:$F$1699,0))&lt;&gt;0,INDEX('PROTRA_capacity-Original_Data'!I$3:I$1699,MATCH(CHP_check_original_data!$H67,'PROTRA_capacity-Original_Data'!$F$3:$F$1699,0))=0),"heat 0, elec not",
IF(AND(INDEX('PROTRA_capacity-Original_Data'!I$3:I$1699,MATCH(CHP_check_original_data!$I67,'PROTRA_capacity-Original_Data'!$F$3:$F$1699,0))=0,INDEX('PROTRA_capacity-Original_Data'!I$3:I$1699,MATCH(CHP_check_original_data!$H67,'PROTRA_capacity-Original_Data'!$F$3:$F$1699,0))=0),"",
INDEX('PROTRA_capacity-Original_Data'!I$3:I$1699,MATCH(CHP_check_original_data!$H67,'PROTRA_capacity-Original_Data'!$F$3:$F$1699,0))/INDEX('PROTRA_capacity-Original_Data'!I$3:I$1699,MATCH(CHP_check_original_data!$I67,'PROTRA_capacity-Original_Data'!$F$3:$F$1699,0))
)))</f>
        <v/>
      </c>
      <c r="M67" s="16" t="str">
        <f>IF(AND(INDEX('PROTRA_capacity-Original_Data'!J$3:J$1699,MATCH(CHP_check_original_data!$H67,'PROTRA_capacity-Original_Data'!$F$3:$F$1699,0))&lt;&gt;0,INDEX('PROTRA_capacity-Original_Data'!J$3:J$1699,MATCH(CHP_check_original_data!$I67,'PROTRA_capacity-Original_Data'!$F$3:$F$1699,0))=0),"elec 0, heat not",
IF(AND(INDEX('PROTRA_capacity-Original_Data'!J$3:J$1699,MATCH(CHP_check_original_data!$I67,'PROTRA_capacity-Original_Data'!$F$3:$F$1699,0))&lt;&gt;0,INDEX('PROTRA_capacity-Original_Data'!J$3:J$1699,MATCH(CHP_check_original_data!$H67,'PROTRA_capacity-Original_Data'!$F$3:$F$1699,0))=0),"heat 0, elec not",
IF(AND(INDEX('PROTRA_capacity-Original_Data'!J$3:J$1699,MATCH(CHP_check_original_data!$I67,'PROTRA_capacity-Original_Data'!$F$3:$F$1699,0))=0,INDEX('PROTRA_capacity-Original_Data'!J$3:J$1699,MATCH(CHP_check_original_data!$H67,'PROTRA_capacity-Original_Data'!$F$3:$F$1699,0))=0),"",
INDEX('PROTRA_capacity-Original_Data'!J$3:J$1699,MATCH(CHP_check_original_data!$H67,'PROTRA_capacity-Original_Data'!$F$3:$F$1699,0))/INDEX('PROTRA_capacity-Original_Data'!J$3:J$1699,MATCH(CHP_check_original_data!$I67,'PROTRA_capacity-Original_Data'!$F$3:$F$1699,0))
)))</f>
        <v/>
      </c>
      <c r="N67" s="16" t="str">
        <f>IF(AND(INDEX('PROTRA_capacity-Original_Data'!K$3:K$1699,MATCH(CHP_check_original_data!$H67,'PROTRA_capacity-Original_Data'!$F$3:$F$1699,0))&lt;&gt;0,INDEX('PROTRA_capacity-Original_Data'!K$3:K$1699,MATCH(CHP_check_original_data!$I67,'PROTRA_capacity-Original_Data'!$F$3:$F$1699,0))=0),"elec 0, heat not",
IF(AND(INDEX('PROTRA_capacity-Original_Data'!K$3:K$1699,MATCH(CHP_check_original_data!$I67,'PROTRA_capacity-Original_Data'!$F$3:$F$1699,0))&lt;&gt;0,INDEX('PROTRA_capacity-Original_Data'!K$3:K$1699,MATCH(CHP_check_original_data!$H67,'PROTRA_capacity-Original_Data'!$F$3:$F$1699,0))=0),"heat 0, elec not",
IF(AND(INDEX('PROTRA_capacity-Original_Data'!K$3:K$1699,MATCH(CHP_check_original_data!$I67,'PROTRA_capacity-Original_Data'!$F$3:$F$1699,0))=0,INDEX('PROTRA_capacity-Original_Data'!K$3:K$1699,MATCH(CHP_check_original_data!$H67,'PROTRA_capacity-Original_Data'!$F$3:$F$1699,0))=0),"",
INDEX('PROTRA_capacity-Original_Data'!K$3:K$1699,MATCH(CHP_check_original_data!$H67,'PROTRA_capacity-Original_Data'!$F$3:$F$1699,0))/INDEX('PROTRA_capacity-Original_Data'!K$3:K$1699,MATCH(CHP_check_original_data!$I67,'PROTRA_capacity-Original_Data'!$F$3:$F$1699,0))
)))</f>
        <v/>
      </c>
      <c r="O67" s="16" t="str">
        <f>IF(AND(INDEX('PROTRA_capacity-Original_Data'!L$3:L$1699,MATCH(CHP_check_original_data!$H67,'PROTRA_capacity-Original_Data'!$F$3:$F$1699,0))&lt;&gt;0,INDEX('PROTRA_capacity-Original_Data'!L$3:L$1699,MATCH(CHP_check_original_data!$I67,'PROTRA_capacity-Original_Data'!$F$3:$F$1699,0))=0),"elec 0, heat not",
IF(AND(INDEX('PROTRA_capacity-Original_Data'!L$3:L$1699,MATCH(CHP_check_original_data!$I67,'PROTRA_capacity-Original_Data'!$F$3:$F$1699,0))&lt;&gt;0,INDEX('PROTRA_capacity-Original_Data'!L$3:L$1699,MATCH(CHP_check_original_data!$H67,'PROTRA_capacity-Original_Data'!$F$3:$F$1699,0))=0),"heat 0, elec not",
IF(AND(INDEX('PROTRA_capacity-Original_Data'!L$3:L$1699,MATCH(CHP_check_original_data!$I67,'PROTRA_capacity-Original_Data'!$F$3:$F$1699,0))=0,INDEX('PROTRA_capacity-Original_Data'!L$3:L$1699,MATCH(CHP_check_original_data!$H67,'PROTRA_capacity-Original_Data'!$F$3:$F$1699,0))=0),"",
INDEX('PROTRA_capacity-Original_Data'!L$3:L$1699,MATCH(CHP_check_original_data!$H67,'PROTRA_capacity-Original_Data'!$F$3:$F$1699,0))/INDEX('PROTRA_capacity-Original_Data'!L$3:L$1699,MATCH(CHP_check_original_data!$I67,'PROTRA_capacity-Original_Data'!$F$3:$F$1699,0))
)))</f>
        <v/>
      </c>
      <c r="P67" s="16" t="str">
        <f>IF(AND(INDEX('PROTRA_capacity-Original_Data'!M$3:M$1699,MATCH(CHP_check_original_data!$H67,'PROTRA_capacity-Original_Data'!$F$3:$F$1699,0))&lt;&gt;0,INDEX('PROTRA_capacity-Original_Data'!M$3:M$1699,MATCH(CHP_check_original_data!$I67,'PROTRA_capacity-Original_Data'!$F$3:$F$1699,0))=0),"elec 0, heat not",
IF(AND(INDEX('PROTRA_capacity-Original_Data'!M$3:M$1699,MATCH(CHP_check_original_data!$I67,'PROTRA_capacity-Original_Data'!$F$3:$F$1699,0))&lt;&gt;0,INDEX('PROTRA_capacity-Original_Data'!M$3:M$1699,MATCH(CHP_check_original_data!$H67,'PROTRA_capacity-Original_Data'!$F$3:$F$1699,0))=0),"heat 0, elec not",
IF(AND(INDEX('PROTRA_capacity-Original_Data'!M$3:M$1699,MATCH(CHP_check_original_data!$I67,'PROTRA_capacity-Original_Data'!$F$3:$F$1699,0))=0,INDEX('PROTRA_capacity-Original_Data'!M$3:M$1699,MATCH(CHP_check_original_data!$H67,'PROTRA_capacity-Original_Data'!$F$3:$F$1699,0))=0),"",
INDEX('PROTRA_capacity-Original_Data'!M$3:M$1699,MATCH(CHP_check_original_data!$H67,'PROTRA_capacity-Original_Data'!$F$3:$F$1699,0))/INDEX('PROTRA_capacity-Original_Data'!M$3:M$1699,MATCH(CHP_check_original_data!$I67,'PROTRA_capacity-Original_Data'!$F$3:$F$1699,0))
)))</f>
        <v/>
      </c>
      <c r="Q67" s="16" t="str">
        <f>IF(AND(INDEX('PROTRA_capacity-Original_Data'!N$3:N$1699,MATCH(CHP_check_original_data!$H67,'PROTRA_capacity-Original_Data'!$F$3:$F$1699,0))&lt;&gt;0,INDEX('PROTRA_capacity-Original_Data'!N$3:N$1699,MATCH(CHP_check_original_data!$I67,'PROTRA_capacity-Original_Data'!$F$3:$F$1699,0))=0),"elec 0, heat not",
IF(AND(INDEX('PROTRA_capacity-Original_Data'!N$3:N$1699,MATCH(CHP_check_original_data!$I67,'PROTRA_capacity-Original_Data'!$F$3:$F$1699,0))&lt;&gt;0,INDEX('PROTRA_capacity-Original_Data'!N$3:N$1699,MATCH(CHP_check_original_data!$H67,'PROTRA_capacity-Original_Data'!$F$3:$F$1699,0))=0),"heat 0, elec not",
IF(AND(INDEX('PROTRA_capacity-Original_Data'!N$3:N$1699,MATCH(CHP_check_original_data!$I67,'PROTRA_capacity-Original_Data'!$F$3:$F$1699,0))=0,INDEX('PROTRA_capacity-Original_Data'!N$3:N$1699,MATCH(CHP_check_original_data!$H67,'PROTRA_capacity-Original_Data'!$F$3:$F$1699,0))=0),"",
INDEX('PROTRA_capacity-Original_Data'!N$3:N$1699,MATCH(CHP_check_original_data!$H67,'PROTRA_capacity-Original_Data'!$F$3:$F$1699,0))/INDEX('PROTRA_capacity-Original_Data'!N$3:N$1699,MATCH(CHP_check_original_data!$I67,'PROTRA_capacity-Original_Data'!$F$3:$F$1699,0))
)))</f>
        <v/>
      </c>
      <c r="R67" s="16" t="str">
        <f>IF(AND(INDEX('PROTRA_capacity-Original_Data'!O$3:O$1699,MATCH(CHP_check_original_data!$H67,'PROTRA_capacity-Original_Data'!$F$3:$F$1699,0))&lt;&gt;0,INDEX('PROTRA_capacity-Original_Data'!O$3:O$1699,MATCH(CHP_check_original_data!$I67,'PROTRA_capacity-Original_Data'!$F$3:$F$1699,0))=0),"elec 0, heat not",
IF(AND(INDEX('PROTRA_capacity-Original_Data'!O$3:O$1699,MATCH(CHP_check_original_data!$I67,'PROTRA_capacity-Original_Data'!$F$3:$F$1699,0))&lt;&gt;0,INDEX('PROTRA_capacity-Original_Data'!O$3:O$1699,MATCH(CHP_check_original_data!$H67,'PROTRA_capacity-Original_Data'!$F$3:$F$1699,0))=0),"heat 0, elec not",
IF(AND(INDEX('PROTRA_capacity-Original_Data'!O$3:O$1699,MATCH(CHP_check_original_data!$I67,'PROTRA_capacity-Original_Data'!$F$3:$F$1699,0))=0,INDEX('PROTRA_capacity-Original_Data'!O$3:O$1699,MATCH(CHP_check_original_data!$H67,'PROTRA_capacity-Original_Data'!$F$3:$F$1699,0))=0),"",
INDEX('PROTRA_capacity-Original_Data'!O$3:O$1699,MATCH(CHP_check_original_data!$H67,'PROTRA_capacity-Original_Data'!$F$3:$F$1699,0))/INDEX('PROTRA_capacity-Original_Data'!O$3:O$1699,MATCH(CHP_check_original_data!$I67,'PROTRA_capacity-Original_Data'!$F$3:$F$1699,0))
)))</f>
        <v/>
      </c>
      <c r="S67" s="16" t="str">
        <f>IF(AND(INDEX('PROTRA_capacity-Original_Data'!P$3:P$1699,MATCH(CHP_check_original_data!$H67,'PROTRA_capacity-Original_Data'!$F$3:$F$1699,0))&lt;&gt;0,INDEX('PROTRA_capacity-Original_Data'!P$3:P$1699,MATCH(CHP_check_original_data!$I67,'PROTRA_capacity-Original_Data'!$F$3:$F$1699,0))=0),"elec 0, heat not",
IF(AND(INDEX('PROTRA_capacity-Original_Data'!P$3:P$1699,MATCH(CHP_check_original_data!$I67,'PROTRA_capacity-Original_Data'!$F$3:$F$1699,0))&lt;&gt;0,INDEX('PROTRA_capacity-Original_Data'!P$3:P$1699,MATCH(CHP_check_original_data!$H67,'PROTRA_capacity-Original_Data'!$F$3:$F$1699,0))=0),"heat 0, elec not",
IF(AND(INDEX('PROTRA_capacity-Original_Data'!P$3:P$1699,MATCH(CHP_check_original_data!$I67,'PROTRA_capacity-Original_Data'!$F$3:$F$1699,0))=0,INDEX('PROTRA_capacity-Original_Data'!P$3:P$1699,MATCH(CHP_check_original_data!$H67,'PROTRA_capacity-Original_Data'!$F$3:$F$1699,0))=0),"",
INDEX('PROTRA_capacity-Original_Data'!P$3:P$1699,MATCH(CHP_check_original_data!$H67,'PROTRA_capacity-Original_Data'!$F$3:$F$1699,0))/INDEX('PROTRA_capacity-Original_Data'!P$3:P$1699,MATCH(CHP_check_original_data!$I67,'PROTRA_capacity-Original_Data'!$F$3:$F$1699,0))
)))</f>
        <v/>
      </c>
      <c r="T67" s="16" t="str">
        <f>IF(AND(INDEX('PROTRA_capacity-Original_Data'!Q$3:Q$1699,MATCH(CHP_check_original_data!$H67,'PROTRA_capacity-Original_Data'!$F$3:$F$1699,0))&lt;&gt;0,INDEX('PROTRA_capacity-Original_Data'!Q$3:Q$1699,MATCH(CHP_check_original_data!$I67,'PROTRA_capacity-Original_Data'!$F$3:$F$1699,0))=0),"elec 0, heat not",
IF(AND(INDEX('PROTRA_capacity-Original_Data'!Q$3:Q$1699,MATCH(CHP_check_original_data!$I67,'PROTRA_capacity-Original_Data'!$F$3:$F$1699,0))&lt;&gt;0,INDEX('PROTRA_capacity-Original_Data'!Q$3:Q$1699,MATCH(CHP_check_original_data!$H67,'PROTRA_capacity-Original_Data'!$F$3:$F$1699,0))=0),"heat 0, elec not",
IF(AND(INDEX('PROTRA_capacity-Original_Data'!Q$3:Q$1699,MATCH(CHP_check_original_data!$I67,'PROTRA_capacity-Original_Data'!$F$3:$F$1699,0))=0,INDEX('PROTRA_capacity-Original_Data'!Q$3:Q$1699,MATCH(CHP_check_original_data!$H67,'PROTRA_capacity-Original_Data'!$F$3:$F$1699,0))=0),"",
INDEX('PROTRA_capacity-Original_Data'!Q$3:Q$1699,MATCH(CHP_check_original_data!$H67,'PROTRA_capacity-Original_Data'!$F$3:$F$1699,0))/INDEX('PROTRA_capacity-Original_Data'!Q$3:Q$1699,MATCH(CHP_check_original_data!$I67,'PROTRA_capacity-Original_Data'!$F$3:$F$1699,0))
)))</f>
        <v/>
      </c>
      <c r="U67" s="16" t="str">
        <f>IF(AND(INDEX('PROTRA_capacity-Original_Data'!R$3:R$1699,MATCH(CHP_check_original_data!$H67,'PROTRA_capacity-Original_Data'!$F$3:$F$1699,0))&lt;&gt;0,INDEX('PROTRA_capacity-Original_Data'!R$3:R$1699,MATCH(CHP_check_original_data!$I67,'PROTRA_capacity-Original_Data'!$F$3:$F$1699,0))=0),"elec 0, heat not",
IF(AND(INDEX('PROTRA_capacity-Original_Data'!R$3:R$1699,MATCH(CHP_check_original_data!$I67,'PROTRA_capacity-Original_Data'!$F$3:$F$1699,0))&lt;&gt;0,INDEX('PROTRA_capacity-Original_Data'!R$3:R$1699,MATCH(CHP_check_original_data!$H67,'PROTRA_capacity-Original_Data'!$F$3:$F$1699,0))=0),"heat 0, elec not",
IF(AND(INDEX('PROTRA_capacity-Original_Data'!R$3:R$1699,MATCH(CHP_check_original_data!$I67,'PROTRA_capacity-Original_Data'!$F$3:$F$1699,0))=0,INDEX('PROTRA_capacity-Original_Data'!R$3:R$1699,MATCH(CHP_check_original_data!$H67,'PROTRA_capacity-Original_Data'!$F$3:$F$1699,0))=0),"",
INDEX('PROTRA_capacity-Original_Data'!R$3:R$1699,MATCH(CHP_check_original_data!$H67,'PROTRA_capacity-Original_Data'!$F$3:$F$1699,0))/INDEX('PROTRA_capacity-Original_Data'!R$3:R$1699,MATCH(CHP_check_original_data!$I67,'PROTRA_capacity-Original_Data'!$F$3:$F$1699,0))
)))</f>
        <v/>
      </c>
      <c r="V67" s="16" t="str">
        <f>IF(AND(INDEX('PROTRA_capacity-Original_Data'!S$3:S$1699,MATCH(CHP_check_original_data!$H67,'PROTRA_capacity-Original_Data'!$F$3:$F$1699,0))&lt;&gt;0,INDEX('PROTRA_capacity-Original_Data'!S$3:S$1699,MATCH(CHP_check_original_data!$I67,'PROTRA_capacity-Original_Data'!$F$3:$F$1699,0))=0),"elec 0, heat not",
IF(AND(INDEX('PROTRA_capacity-Original_Data'!S$3:S$1699,MATCH(CHP_check_original_data!$I67,'PROTRA_capacity-Original_Data'!$F$3:$F$1699,0))&lt;&gt;0,INDEX('PROTRA_capacity-Original_Data'!S$3:S$1699,MATCH(CHP_check_original_data!$H67,'PROTRA_capacity-Original_Data'!$F$3:$F$1699,0))=0),"heat 0, elec not",
IF(AND(INDEX('PROTRA_capacity-Original_Data'!S$3:S$1699,MATCH(CHP_check_original_data!$I67,'PROTRA_capacity-Original_Data'!$F$3:$F$1699,0))=0,INDEX('PROTRA_capacity-Original_Data'!S$3:S$1699,MATCH(CHP_check_original_data!$H67,'PROTRA_capacity-Original_Data'!$F$3:$F$1699,0))=0),"",
INDEX('PROTRA_capacity-Original_Data'!S$3:S$1699,MATCH(CHP_check_original_data!$H67,'PROTRA_capacity-Original_Data'!$F$3:$F$1699,0))/INDEX('PROTRA_capacity-Original_Data'!S$3:S$1699,MATCH(CHP_check_original_data!$I67,'PROTRA_capacity-Original_Data'!$F$3:$F$1699,0))
)))</f>
        <v/>
      </c>
      <c r="W67" s="16" t="str">
        <f>IF(AND(INDEX('PROTRA_capacity-Original_Data'!T$3:T$1699,MATCH(CHP_check_original_data!$H67,'PROTRA_capacity-Original_Data'!$F$3:$F$1699,0))&lt;&gt;0,INDEX('PROTRA_capacity-Original_Data'!T$3:T$1699,MATCH(CHP_check_original_data!$I67,'PROTRA_capacity-Original_Data'!$F$3:$F$1699,0))=0),"elec 0, heat not",
IF(AND(INDEX('PROTRA_capacity-Original_Data'!T$3:T$1699,MATCH(CHP_check_original_data!$I67,'PROTRA_capacity-Original_Data'!$F$3:$F$1699,0))&lt;&gt;0,INDEX('PROTRA_capacity-Original_Data'!T$3:T$1699,MATCH(CHP_check_original_data!$H67,'PROTRA_capacity-Original_Data'!$F$3:$F$1699,0))=0),"heat 0, elec not",
IF(AND(INDEX('PROTRA_capacity-Original_Data'!T$3:T$1699,MATCH(CHP_check_original_data!$I67,'PROTRA_capacity-Original_Data'!$F$3:$F$1699,0))=0,INDEX('PROTRA_capacity-Original_Data'!T$3:T$1699,MATCH(CHP_check_original_data!$H67,'PROTRA_capacity-Original_Data'!$F$3:$F$1699,0))=0),"",
INDEX('PROTRA_capacity-Original_Data'!T$3:T$1699,MATCH(CHP_check_original_data!$H67,'PROTRA_capacity-Original_Data'!$F$3:$F$1699,0))/INDEX('PROTRA_capacity-Original_Data'!T$3:T$1699,MATCH(CHP_check_original_data!$I67,'PROTRA_capacity-Original_Data'!$F$3:$F$1699,0))
)))</f>
        <v/>
      </c>
      <c r="X67" s="16" t="str">
        <f>IF(AND(INDEX('PROTRA_capacity-Original_Data'!U$3:U$1699,MATCH(CHP_check_original_data!$H67,'PROTRA_capacity-Original_Data'!$F$3:$F$1699,0))&lt;&gt;0,INDEX('PROTRA_capacity-Original_Data'!U$3:U$1699,MATCH(CHP_check_original_data!$I67,'PROTRA_capacity-Original_Data'!$F$3:$F$1699,0))=0),"elec 0, heat not",
IF(AND(INDEX('PROTRA_capacity-Original_Data'!U$3:U$1699,MATCH(CHP_check_original_data!$I67,'PROTRA_capacity-Original_Data'!$F$3:$F$1699,0))&lt;&gt;0,INDEX('PROTRA_capacity-Original_Data'!U$3:U$1699,MATCH(CHP_check_original_data!$H67,'PROTRA_capacity-Original_Data'!$F$3:$F$1699,0))=0),"heat 0, elec not",
IF(AND(INDEX('PROTRA_capacity-Original_Data'!U$3:U$1699,MATCH(CHP_check_original_data!$I67,'PROTRA_capacity-Original_Data'!$F$3:$F$1699,0))=0,INDEX('PROTRA_capacity-Original_Data'!U$3:U$1699,MATCH(CHP_check_original_data!$H67,'PROTRA_capacity-Original_Data'!$F$3:$F$1699,0))=0),"",
INDEX('PROTRA_capacity-Original_Data'!U$3:U$1699,MATCH(CHP_check_original_data!$H67,'PROTRA_capacity-Original_Data'!$F$3:$F$1699,0))/INDEX('PROTRA_capacity-Original_Data'!U$3:U$1699,MATCH(CHP_check_original_data!$I67,'PROTRA_capacity-Original_Data'!$F$3:$F$1699,0))
)))</f>
        <v/>
      </c>
      <c r="Y67" s="16" t="str">
        <f>IF(AND(INDEX('PROTRA_capacity-Original_Data'!V$3:V$1699,MATCH(CHP_check_original_data!$H67,'PROTRA_capacity-Original_Data'!$F$3:$F$1699,0))&lt;&gt;0,INDEX('PROTRA_capacity-Original_Data'!V$3:V$1699,MATCH(CHP_check_original_data!$I67,'PROTRA_capacity-Original_Data'!$F$3:$F$1699,0))=0),"elec 0, heat not",
IF(AND(INDEX('PROTRA_capacity-Original_Data'!V$3:V$1699,MATCH(CHP_check_original_data!$I67,'PROTRA_capacity-Original_Data'!$F$3:$F$1699,0))&lt;&gt;0,INDEX('PROTRA_capacity-Original_Data'!V$3:V$1699,MATCH(CHP_check_original_data!$H67,'PROTRA_capacity-Original_Data'!$F$3:$F$1699,0))=0),"heat 0, elec not",
IF(AND(INDEX('PROTRA_capacity-Original_Data'!V$3:V$1699,MATCH(CHP_check_original_data!$I67,'PROTRA_capacity-Original_Data'!$F$3:$F$1699,0))=0,INDEX('PROTRA_capacity-Original_Data'!V$3:V$1699,MATCH(CHP_check_original_data!$H67,'PROTRA_capacity-Original_Data'!$F$3:$F$1699,0))=0),"",
INDEX('PROTRA_capacity-Original_Data'!V$3:V$1699,MATCH(CHP_check_original_data!$H67,'PROTRA_capacity-Original_Data'!$F$3:$F$1699,0))/INDEX('PROTRA_capacity-Original_Data'!V$3:V$1699,MATCH(CHP_check_original_data!$I67,'PROTRA_capacity-Original_Data'!$F$3:$F$1699,0))
)))</f>
        <v/>
      </c>
    </row>
    <row r="68" spans="1:25" x14ac:dyDescent="0.35">
      <c r="A68" t="s">
        <v>75</v>
      </c>
      <c r="B68" t="s">
        <v>41</v>
      </c>
      <c r="C68" t="str">
        <f t="shared" si="6"/>
        <v>RUSSIA_TO_heat</v>
      </c>
      <c r="D68" t="str">
        <f t="shared" si="7"/>
        <v>PROTRA_CHP_HP_I</v>
      </c>
      <c r="E68" t="s">
        <v>5</v>
      </c>
      <c r="F68" t="str">
        <f t="shared" si="8"/>
        <v>CHP</v>
      </c>
      <c r="G68" t="str">
        <f t="shared" si="9"/>
        <v>sil</v>
      </c>
      <c r="H68" t="str">
        <f t="shared" si="10"/>
        <v>RUSSIATO_heatPROTRA_CHP_solid_fossil</v>
      </c>
      <c r="I68" t="str">
        <f t="shared" si="11"/>
        <v>RUSSIATO_elecPROTRA_CHP_solid_fossil</v>
      </c>
      <c r="J68" s="16">
        <f>IF(AND(INDEX('PROTRA_capacity-Original_Data'!G$3:G$1699,MATCH(CHP_check_original_data!$H68,'PROTRA_capacity-Original_Data'!$F$3:$F$1699,0))&lt;&gt;0,INDEX('PROTRA_capacity-Original_Data'!G$3:G$1699,MATCH(CHP_check_original_data!$I68,'PROTRA_capacity-Original_Data'!$F$3:$F$1699,0))=0),"elec 0, heat not",
IF(AND(INDEX('PROTRA_capacity-Original_Data'!G$3:G$1699,MATCH(CHP_check_original_data!$I68,'PROTRA_capacity-Original_Data'!$F$3:$F$1699,0))&lt;&gt;0,INDEX('PROTRA_capacity-Original_Data'!G$3:G$1699,MATCH(CHP_check_original_data!$H68,'PROTRA_capacity-Original_Data'!$F$3:$F$1699,0))=0),"heat 0, elec not",
IF(AND(INDEX('PROTRA_capacity-Original_Data'!G$3:G$1699,MATCH(CHP_check_original_data!$I68,'PROTRA_capacity-Original_Data'!$F$3:$F$1699,0))=0,INDEX('PROTRA_capacity-Original_Data'!G$3:G$1699,MATCH(CHP_check_original_data!$H68,'PROTRA_capacity-Original_Data'!$F$3:$F$1699,0))=0),"",
INDEX('PROTRA_capacity-Original_Data'!G$3:G$1699,MATCH(CHP_check_original_data!$H68,'PROTRA_capacity-Original_Data'!$F$3:$F$1699,0))/INDEX('PROTRA_capacity-Original_Data'!G$3:G$1699,MATCH(CHP_check_original_data!$I68,'PROTRA_capacity-Original_Data'!$F$3:$F$1699,0))
)))</f>
        <v>5.8781098487793715</v>
      </c>
      <c r="K68" s="16">
        <f>IF(AND(INDEX('PROTRA_capacity-Original_Data'!H$3:H$1699,MATCH(CHP_check_original_data!$H68,'PROTRA_capacity-Original_Data'!$F$3:$F$1699,0))&lt;&gt;0,INDEX('PROTRA_capacity-Original_Data'!H$3:H$1699,MATCH(CHP_check_original_data!$I68,'PROTRA_capacity-Original_Data'!$F$3:$F$1699,0))=0),"elec 0, heat not",
IF(AND(INDEX('PROTRA_capacity-Original_Data'!H$3:H$1699,MATCH(CHP_check_original_data!$I68,'PROTRA_capacity-Original_Data'!$F$3:$F$1699,0))&lt;&gt;0,INDEX('PROTRA_capacity-Original_Data'!H$3:H$1699,MATCH(CHP_check_original_data!$H68,'PROTRA_capacity-Original_Data'!$F$3:$F$1699,0))=0),"heat 0, elec not",
IF(AND(INDEX('PROTRA_capacity-Original_Data'!H$3:H$1699,MATCH(CHP_check_original_data!$I68,'PROTRA_capacity-Original_Data'!$F$3:$F$1699,0))=0,INDEX('PROTRA_capacity-Original_Data'!H$3:H$1699,MATCH(CHP_check_original_data!$H68,'PROTRA_capacity-Original_Data'!$F$3:$F$1699,0))=0),"",
INDEX('PROTRA_capacity-Original_Data'!H$3:H$1699,MATCH(CHP_check_original_data!$H68,'PROTRA_capacity-Original_Data'!$F$3:$F$1699,0))/INDEX('PROTRA_capacity-Original_Data'!H$3:H$1699,MATCH(CHP_check_original_data!$I68,'PROTRA_capacity-Original_Data'!$F$3:$F$1699,0))
)))</f>
        <v>5.9224148900420612</v>
      </c>
      <c r="L68" s="16">
        <f>IF(AND(INDEX('PROTRA_capacity-Original_Data'!I$3:I$1699,MATCH(CHP_check_original_data!$H68,'PROTRA_capacity-Original_Data'!$F$3:$F$1699,0))&lt;&gt;0,INDEX('PROTRA_capacity-Original_Data'!I$3:I$1699,MATCH(CHP_check_original_data!$I68,'PROTRA_capacity-Original_Data'!$F$3:$F$1699,0))=0),"elec 0, heat not",
IF(AND(INDEX('PROTRA_capacity-Original_Data'!I$3:I$1699,MATCH(CHP_check_original_data!$I68,'PROTRA_capacity-Original_Data'!$F$3:$F$1699,0))&lt;&gt;0,INDEX('PROTRA_capacity-Original_Data'!I$3:I$1699,MATCH(CHP_check_original_data!$H68,'PROTRA_capacity-Original_Data'!$F$3:$F$1699,0))=0),"heat 0, elec not",
IF(AND(INDEX('PROTRA_capacity-Original_Data'!I$3:I$1699,MATCH(CHP_check_original_data!$I68,'PROTRA_capacity-Original_Data'!$F$3:$F$1699,0))=0,INDEX('PROTRA_capacity-Original_Data'!I$3:I$1699,MATCH(CHP_check_original_data!$H68,'PROTRA_capacity-Original_Data'!$F$3:$F$1699,0))=0),"",
INDEX('PROTRA_capacity-Original_Data'!I$3:I$1699,MATCH(CHP_check_original_data!$H68,'PROTRA_capacity-Original_Data'!$F$3:$F$1699,0))/INDEX('PROTRA_capacity-Original_Data'!I$3:I$1699,MATCH(CHP_check_original_data!$I68,'PROTRA_capacity-Original_Data'!$F$3:$F$1699,0))
)))</f>
        <v>5.2562045219463895</v>
      </c>
      <c r="M68" s="16">
        <f>IF(AND(INDEX('PROTRA_capacity-Original_Data'!J$3:J$1699,MATCH(CHP_check_original_data!$H68,'PROTRA_capacity-Original_Data'!$F$3:$F$1699,0))&lt;&gt;0,INDEX('PROTRA_capacity-Original_Data'!J$3:J$1699,MATCH(CHP_check_original_data!$I68,'PROTRA_capacity-Original_Data'!$F$3:$F$1699,0))=0),"elec 0, heat not",
IF(AND(INDEX('PROTRA_capacity-Original_Data'!J$3:J$1699,MATCH(CHP_check_original_data!$I68,'PROTRA_capacity-Original_Data'!$F$3:$F$1699,0))&lt;&gt;0,INDEX('PROTRA_capacity-Original_Data'!J$3:J$1699,MATCH(CHP_check_original_data!$H68,'PROTRA_capacity-Original_Data'!$F$3:$F$1699,0))=0),"heat 0, elec not",
IF(AND(INDEX('PROTRA_capacity-Original_Data'!J$3:J$1699,MATCH(CHP_check_original_data!$I68,'PROTRA_capacity-Original_Data'!$F$3:$F$1699,0))=0,INDEX('PROTRA_capacity-Original_Data'!J$3:J$1699,MATCH(CHP_check_original_data!$H68,'PROTRA_capacity-Original_Data'!$F$3:$F$1699,0))=0),"",
INDEX('PROTRA_capacity-Original_Data'!J$3:J$1699,MATCH(CHP_check_original_data!$H68,'PROTRA_capacity-Original_Data'!$F$3:$F$1699,0))/INDEX('PROTRA_capacity-Original_Data'!J$3:J$1699,MATCH(CHP_check_original_data!$I68,'PROTRA_capacity-Original_Data'!$F$3:$F$1699,0))
)))</f>
        <v>5.5423904898220657</v>
      </c>
      <c r="N68" s="16">
        <f>IF(AND(INDEX('PROTRA_capacity-Original_Data'!K$3:K$1699,MATCH(CHP_check_original_data!$H68,'PROTRA_capacity-Original_Data'!$F$3:$F$1699,0))&lt;&gt;0,INDEX('PROTRA_capacity-Original_Data'!K$3:K$1699,MATCH(CHP_check_original_data!$I68,'PROTRA_capacity-Original_Data'!$F$3:$F$1699,0))=0),"elec 0, heat not",
IF(AND(INDEX('PROTRA_capacity-Original_Data'!K$3:K$1699,MATCH(CHP_check_original_data!$I68,'PROTRA_capacity-Original_Data'!$F$3:$F$1699,0))&lt;&gt;0,INDEX('PROTRA_capacity-Original_Data'!K$3:K$1699,MATCH(CHP_check_original_data!$H68,'PROTRA_capacity-Original_Data'!$F$3:$F$1699,0))=0),"heat 0, elec not",
IF(AND(INDEX('PROTRA_capacity-Original_Data'!K$3:K$1699,MATCH(CHP_check_original_data!$I68,'PROTRA_capacity-Original_Data'!$F$3:$F$1699,0))=0,INDEX('PROTRA_capacity-Original_Data'!K$3:K$1699,MATCH(CHP_check_original_data!$H68,'PROTRA_capacity-Original_Data'!$F$3:$F$1699,0))=0),"",
INDEX('PROTRA_capacity-Original_Data'!K$3:K$1699,MATCH(CHP_check_original_data!$H68,'PROTRA_capacity-Original_Data'!$F$3:$F$1699,0))/INDEX('PROTRA_capacity-Original_Data'!K$3:K$1699,MATCH(CHP_check_original_data!$I68,'PROTRA_capacity-Original_Data'!$F$3:$F$1699,0))
)))</f>
        <v>4.7479853017141442</v>
      </c>
      <c r="O68" s="16">
        <f>IF(AND(INDEX('PROTRA_capacity-Original_Data'!L$3:L$1699,MATCH(CHP_check_original_data!$H68,'PROTRA_capacity-Original_Data'!$F$3:$F$1699,0))&lt;&gt;0,INDEX('PROTRA_capacity-Original_Data'!L$3:L$1699,MATCH(CHP_check_original_data!$I68,'PROTRA_capacity-Original_Data'!$F$3:$F$1699,0))=0),"elec 0, heat not",
IF(AND(INDEX('PROTRA_capacity-Original_Data'!L$3:L$1699,MATCH(CHP_check_original_data!$I68,'PROTRA_capacity-Original_Data'!$F$3:$F$1699,0))&lt;&gt;0,INDEX('PROTRA_capacity-Original_Data'!L$3:L$1699,MATCH(CHP_check_original_data!$H68,'PROTRA_capacity-Original_Data'!$F$3:$F$1699,0))=0),"heat 0, elec not",
IF(AND(INDEX('PROTRA_capacity-Original_Data'!L$3:L$1699,MATCH(CHP_check_original_data!$I68,'PROTRA_capacity-Original_Data'!$F$3:$F$1699,0))=0,INDEX('PROTRA_capacity-Original_Data'!L$3:L$1699,MATCH(CHP_check_original_data!$H68,'PROTRA_capacity-Original_Data'!$F$3:$F$1699,0))=0),"",
INDEX('PROTRA_capacity-Original_Data'!L$3:L$1699,MATCH(CHP_check_original_data!$H68,'PROTRA_capacity-Original_Data'!$F$3:$F$1699,0))/INDEX('PROTRA_capacity-Original_Data'!L$3:L$1699,MATCH(CHP_check_original_data!$I68,'PROTRA_capacity-Original_Data'!$F$3:$F$1699,0))
)))</f>
        <v>5.3909034466038355</v>
      </c>
      <c r="P68" s="16">
        <f>IF(AND(INDEX('PROTRA_capacity-Original_Data'!M$3:M$1699,MATCH(CHP_check_original_data!$H68,'PROTRA_capacity-Original_Data'!$F$3:$F$1699,0))&lt;&gt;0,INDEX('PROTRA_capacity-Original_Data'!M$3:M$1699,MATCH(CHP_check_original_data!$I68,'PROTRA_capacity-Original_Data'!$F$3:$F$1699,0))=0),"elec 0, heat not",
IF(AND(INDEX('PROTRA_capacity-Original_Data'!M$3:M$1699,MATCH(CHP_check_original_data!$I68,'PROTRA_capacity-Original_Data'!$F$3:$F$1699,0))&lt;&gt;0,INDEX('PROTRA_capacity-Original_Data'!M$3:M$1699,MATCH(CHP_check_original_data!$H68,'PROTRA_capacity-Original_Data'!$F$3:$F$1699,0))=0),"heat 0, elec not",
IF(AND(INDEX('PROTRA_capacity-Original_Data'!M$3:M$1699,MATCH(CHP_check_original_data!$I68,'PROTRA_capacity-Original_Data'!$F$3:$F$1699,0))=0,INDEX('PROTRA_capacity-Original_Data'!M$3:M$1699,MATCH(CHP_check_original_data!$H68,'PROTRA_capacity-Original_Data'!$F$3:$F$1699,0))=0),"",
INDEX('PROTRA_capacity-Original_Data'!M$3:M$1699,MATCH(CHP_check_original_data!$H68,'PROTRA_capacity-Original_Data'!$F$3:$F$1699,0))/INDEX('PROTRA_capacity-Original_Data'!M$3:M$1699,MATCH(CHP_check_original_data!$I68,'PROTRA_capacity-Original_Data'!$F$3:$F$1699,0))
)))</f>
        <v>5.3853550665113694</v>
      </c>
      <c r="Q68" s="16">
        <f>IF(AND(INDEX('PROTRA_capacity-Original_Data'!N$3:N$1699,MATCH(CHP_check_original_data!$H68,'PROTRA_capacity-Original_Data'!$F$3:$F$1699,0))&lt;&gt;0,INDEX('PROTRA_capacity-Original_Data'!N$3:N$1699,MATCH(CHP_check_original_data!$I68,'PROTRA_capacity-Original_Data'!$F$3:$F$1699,0))=0),"elec 0, heat not",
IF(AND(INDEX('PROTRA_capacity-Original_Data'!N$3:N$1699,MATCH(CHP_check_original_data!$I68,'PROTRA_capacity-Original_Data'!$F$3:$F$1699,0))&lt;&gt;0,INDEX('PROTRA_capacity-Original_Data'!N$3:N$1699,MATCH(CHP_check_original_data!$H68,'PROTRA_capacity-Original_Data'!$F$3:$F$1699,0))=0),"heat 0, elec not",
IF(AND(INDEX('PROTRA_capacity-Original_Data'!N$3:N$1699,MATCH(CHP_check_original_data!$I68,'PROTRA_capacity-Original_Data'!$F$3:$F$1699,0))=0,INDEX('PROTRA_capacity-Original_Data'!N$3:N$1699,MATCH(CHP_check_original_data!$H68,'PROTRA_capacity-Original_Data'!$F$3:$F$1699,0))=0),"",
INDEX('PROTRA_capacity-Original_Data'!N$3:N$1699,MATCH(CHP_check_original_data!$H68,'PROTRA_capacity-Original_Data'!$F$3:$F$1699,0))/INDEX('PROTRA_capacity-Original_Data'!N$3:N$1699,MATCH(CHP_check_original_data!$I68,'PROTRA_capacity-Original_Data'!$F$3:$F$1699,0))
)))</f>
        <v>5.3045342860040607</v>
      </c>
      <c r="R68" s="16">
        <f>IF(AND(INDEX('PROTRA_capacity-Original_Data'!O$3:O$1699,MATCH(CHP_check_original_data!$H68,'PROTRA_capacity-Original_Data'!$F$3:$F$1699,0))&lt;&gt;0,INDEX('PROTRA_capacity-Original_Data'!O$3:O$1699,MATCH(CHP_check_original_data!$I68,'PROTRA_capacity-Original_Data'!$F$3:$F$1699,0))=0),"elec 0, heat not",
IF(AND(INDEX('PROTRA_capacity-Original_Data'!O$3:O$1699,MATCH(CHP_check_original_data!$I68,'PROTRA_capacity-Original_Data'!$F$3:$F$1699,0))&lt;&gt;0,INDEX('PROTRA_capacity-Original_Data'!O$3:O$1699,MATCH(CHP_check_original_data!$H68,'PROTRA_capacity-Original_Data'!$F$3:$F$1699,0))=0),"heat 0, elec not",
IF(AND(INDEX('PROTRA_capacity-Original_Data'!O$3:O$1699,MATCH(CHP_check_original_data!$I68,'PROTRA_capacity-Original_Data'!$F$3:$F$1699,0))=0,INDEX('PROTRA_capacity-Original_Data'!O$3:O$1699,MATCH(CHP_check_original_data!$H68,'PROTRA_capacity-Original_Data'!$F$3:$F$1699,0))=0),"",
INDEX('PROTRA_capacity-Original_Data'!O$3:O$1699,MATCH(CHP_check_original_data!$H68,'PROTRA_capacity-Original_Data'!$F$3:$F$1699,0))/INDEX('PROTRA_capacity-Original_Data'!O$3:O$1699,MATCH(CHP_check_original_data!$I68,'PROTRA_capacity-Original_Data'!$F$3:$F$1699,0))
)))</f>
        <v>4.2737003727213123</v>
      </c>
      <c r="S68" s="16">
        <f>IF(AND(INDEX('PROTRA_capacity-Original_Data'!P$3:P$1699,MATCH(CHP_check_original_data!$H68,'PROTRA_capacity-Original_Data'!$F$3:$F$1699,0))&lt;&gt;0,INDEX('PROTRA_capacity-Original_Data'!P$3:P$1699,MATCH(CHP_check_original_data!$I68,'PROTRA_capacity-Original_Data'!$F$3:$F$1699,0))=0),"elec 0, heat not",
IF(AND(INDEX('PROTRA_capacity-Original_Data'!P$3:P$1699,MATCH(CHP_check_original_data!$I68,'PROTRA_capacity-Original_Data'!$F$3:$F$1699,0))&lt;&gt;0,INDEX('PROTRA_capacity-Original_Data'!P$3:P$1699,MATCH(CHP_check_original_data!$H68,'PROTRA_capacity-Original_Data'!$F$3:$F$1699,0))=0),"heat 0, elec not",
IF(AND(INDEX('PROTRA_capacity-Original_Data'!P$3:P$1699,MATCH(CHP_check_original_data!$I68,'PROTRA_capacity-Original_Data'!$F$3:$F$1699,0))=0,INDEX('PROTRA_capacity-Original_Data'!P$3:P$1699,MATCH(CHP_check_original_data!$H68,'PROTRA_capacity-Original_Data'!$F$3:$F$1699,0))=0),"",
INDEX('PROTRA_capacity-Original_Data'!P$3:P$1699,MATCH(CHP_check_original_data!$H68,'PROTRA_capacity-Original_Data'!$F$3:$F$1699,0))/INDEX('PROTRA_capacity-Original_Data'!P$3:P$1699,MATCH(CHP_check_original_data!$I68,'PROTRA_capacity-Original_Data'!$F$3:$F$1699,0))
)))</f>
        <v>3.8900642973952935</v>
      </c>
      <c r="T68" s="16">
        <f>IF(AND(INDEX('PROTRA_capacity-Original_Data'!Q$3:Q$1699,MATCH(CHP_check_original_data!$H68,'PROTRA_capacity-Original_Data'!$F$3:$F$1699,0))&lt;&gt;0,INDEX('PROTRA_capacity-Original_Data'!Q$3:Q$1699,MATCH(CHP_check_original_data!$I68,'PROTRA_capacity-Original_Data'!$F$3:$F$1699,0))=0),"elec 0, heat not",
IF(AND(INDEX('PROTRA_capacity-Original_Data'!Q$3:Q$1699,MATCH(CHP_check_original_data!$I68,'PROTRA_capacity-Original_Data'!$F$3:$F$1699,0))&lt;&gt;0,INDEX('PROTRA_capacity-Original_Data'!Q$3:Q$1699,MATCH(CHP_check_original_data!$H68,'PROTRA_capacity-Original_Data'!$F$3:$F$1699,0))=0),"heat 0, elec not",
IF(AND(INDEX('PROTRA_capacity-Original_Data'!Q$3:Q$1699,MATCH(CHP_check_original_data!$I68,'PROTRA_capacity-Original_Data'!$F$3:$F$1699,0))=0,INDEX('PROTRA_capacity-Original_Data'!Q$3:Q$1699,MATCH(CHP_check_original_data!$H68,'PROTRA_capacity-Original_Data'!$F$3:$F$1699,0))=0),"",
INDEX('PROTRA_capacity-Original_Data'!Q$3:Q$1699,MATCH(CHP_check_original_data!$H68,'PROTRA_capacity-Original_Data'!$F$3:$F$1699,0))/INDEX('PROTRA_capacity-Original_Data'!Q$3:Q$1699,MATCH(CHP_check_original_data!$I68,'PROTRA_capacity-Original_Data'!$F$3:$F$1699,0))
)))</f>
        <v>3.7782556307836428</v>
      </c>
      <c r="U68" s="16">
        <f>IF(AND(INDEX('PROTRA_capacity-Original_Data'!R$3:R$1699,MATCH(CHP_check_original_data!$H68,'PROTRA_capacity-Original_Data'!$F$3:$F$1699,0))&lt;&gt;0,INDEX('PROTRA_capacity-Original_Data'!R$3:R$1699,MATCH(CHP_check_original_data!$I68,'PROTRA_capacity-Original_Data'!$F$3:$F$1699,0))=0),"elec 0, heat not",
IF(AND(INDEX('PROTRA_capacity-Original_Data'!R$3:R$1699,MATCH(CHP_check_original_data!$I68,'PROTRA_capacity-Original_Data'!$F$3:$F$1699,0))&lt;&gt;0,INDEX('PROTRA_capacity-Original_Data'!R$3:R$1699,MATCH(CHP_check_original_data!$H68,'PROTRA_capacity-Original_Data'!$F$3:$F$1699,0))=0),"heat 0, elec not",
IF(AND(INDEX('PROTRA_capacity-Original_Data'!R$3:R$1699,MATCH(CHP_check_original_data!$I68,'PROTRA_capacity-Original_Data'!$F$3:$F$1699,0))=0,INDEX('PROTRA_capacity-Original_Data'!R$3:R$1699,MATCH(CHP_check_original_data!$H68,'PROTRA_capacity-Original_Data'!$F$3:$F$1699,0))=0),"",
INDEX('PROTRA_capacity-Original_Data'!R$3:R$1699,MATCH(CHP_check_original_data!$H68,'PROTRA_capacity-Original_Data'!$F$3:$F$1699,0))/INDEX('PROTRA_capacity-Original_Data'!R$3:R$1699,MATCH(CHP_check_original_data!$I68,'PROTRA_capacity-Original_Data'!$F$3:$F$1699,0))
)))</f>
        <v>3.8100448623141019</v>
      </c>
      <c r="V68" s="16">
        <f>IF(AND(INDEX('PROTRA_capacity-Original_Data'!S$3:S$1699,MATCH(CHP_check_original_data!$H68,'PROTRA_capacity-Original_Data'!$F$3:$F$1699,0))&lt;&gt;0,INDEX('PROTRA_capacity-Original_Data'!S$3:S$1699,MATCH(CHP_check_original_data!$I68,'PROTRA_capacity-Original_Data'!$F$3:$F$1699,0))=0),"elec 0, heat not",
IF(AND(INDEX('PROTRA_capacity-Original_Data'!S$3:S$1699,MATCH(CHP_check_original_data!$I68,'PROTRA_capacity-Original_Data'!$F$3:$F$1699,0))&lt;&gt;0,INDEX('PROTRA_capacity-Original_Data'!S$3:S$1699,MATCH(CHP_check_original_data!$H68,'PROTRA_capacity-Original_Data'!$F$3:$F$1699,0))=0),"heat 0, elec not",
IF(AND(INDEX('PROTRA_capacity-Original_Data'!S$3:S$1699,MATCH(CHP_check_original_data!$I68,'PROTRA_capacity-Original_Data'!$F$3:$F$1699,0))=0,INDEX('PROTRA_capacity-Original_Data'!S$3:S$1699,MATCH(CHP_check_original_data!$H68,'PROTRA_capacity-Original_Data'!$F$3:$F$1699,0))=0),"",
INDEX('PROTRA_capacity-Original_Data'!S$3:S$1699,MATCH(CHP_check_original_data!$H68,'PROTRA_capacity-Original_Data'!$F$3:$F$1699,0))/INDEX('PROTRA_capacity-Original_Data'!S$3:S$1699,MATCH(CHP_check_original_data!$I68,'PROTRA_capacity-Original_Data'!$F$3:$F$1699,0))
)))</f>
        <v>3.8011605827587132</v>
      </c>
      <c r="W68" s="16">
        <f>IF(AND(INDEX('PROTRA_capacity-Original_Data'!T$3:T$1699,MATCH(CHP_check_original_data!$H68,'PROTRA_capacity-Original_Data'!$F$3:$F$1699,0))&lt;&gt;0,INDEX('PROTRA_capacity-Original_Data'!T$3:T$1699,MATCH(CHP_check_original_data!$I68,'PROTRA_capacity-Original_Data'!$F$3:$F$1699,0))=0),"elec 0, heat not",
IF(AND(INDEX('PROTRA_capacity-Original_Data'!T$3:T$1699,MATCH(CHP_check_original_data!$I68,'PROTRA_capacity-Original_Data'!$F$3:$F$1699,0))&lt;&gt;0,INDEX('PROTRA_capacity-Original_Data'!T$3:T$1699,MATCH(CHP_check_original_data!$H68,'PROTRA_capacity-Original_Data'!$F$3:$F$1699,0))=0),"heat 0, elec not",
IF(AND(INDEX('PROTRA_capacity-Original_Data'!T$3:T$1699,MATCH(CHP_check_original_data!$I68,'PROTRA_capacity-Original_Data'!$F$3:$F$1699,0))=0,INDEX('PROTRA_capacity-Original_Data'!T$3:T$1699,MATCH(CHP_check_original_data!$H68,'PROTRA_capacity-Original_Data'!$F$3:$F$1699,0))=0),"",
INDEX('PROTRA_capacity-Original_Data'!T$3:T$1699,MATCH(CHP_check_original_data!$H68,'PROTRA_capacity-Original_Data'!$F$3:$F$1699,0))/INDEX('PROTRA_capacity-Original_Data'!T$3:T$1699,MATCH(CHP_check_original_data!$I68,'PROTRA_capacity-Original_Data'!$F$3:$F$1699,0))
)))</f>
        <v>4.1180174200430475</v>
      </c>
      <c r="X68" s="16">
        <f>IF(AND(INDEX('PROTRA_capacity-Original_Data'!U$3:U$1699,MATCH(CHP_check_original_data!$H68,'PROTRA_capacity-Original_Data'!$F$3:$F$1699,0))&lt;&gt;0,INDEX('PROTRA_capacity-Original_Data'!U$3:U$1699,MATCH(CHP_check_original_data!$I68,'PROTRA_capacity-Original_Data'!$F$3:$F$1699,0))=0),"elec 0, heat not",
IF(AND(INDEX('PROTRA_capacity-Original_Data'!U$3:U$1699,MATCH(CHP_check_original_data!$I68,'PROTRA_capacity-Original_Data'!$F$3:$F$1699,0))&lt;&gt;0,INDEX('PROTRA_capacity-Original_Data'!U$3:U$1699,MATCH(CHP_check_original_data!$H68,'PROTRA_capacity-Original_Data'!$F$3:$F$1699,0))=0),"heat 0, elec not",
IF(AND(INDEX('PROTRA_capacity-Original_Data'!U$3:U$1699,MATCH(CHP_check_original_data!$I68,'PROTRA_capacity-Original_Data'!$F$3:$F$1699,0))=0,INDEX('PROTRA_capacity-Original_Data'!U$3:U$1699,MATCH(CHP_check_original_data!$H68,'PROTRA_capacity-Original_Data'!$F$3:$F$1699,0))=0),"",
INDEX('PROTRA_capacity-Original_Data'!U$3:U$1699,MATCH(CHP_check_original_data!$H68,'PROTRA_capacity-Original_Data'!$F$3:$F$1699,0))/INDEX('PROTRA_capacity-Original_Data'!U$3:U$1699,MATCH(CHP_check_original_data!$I68,'PROTRA_capacity-Original_Data'!$F$3:$F$1699,0))
)))</f>
        <v>3.0670640417792008</v>
      </c>
      <c r="Y68" s="16">
        <f>IF(AND(INDEX('PROTRA_capacity-Original_Data'!V$3:V$1699,MATCH(CHP_check_original_data!$H68,'PROTRA_capacity-Original_Data'!$F$3:$F$1699,0))&lt;&gt;0,INDEX('PROTRA_capacity-Original_Data'!V$3:V$1699,MATCH(CHP_check_original_data!$I68,'PROTRA_capacity-Original_Data'!$F$3:$F$1699,0))=0),"elec 0, heat not",
IF(AND(INDEX('PROTRA_capacity-Original_Data'!V$3:V$1699,MATCH(CHP_check_original_data!$I68,'PROTRA_capacity-Original_Data'!$F$3:$F$1699,0))&lt;&gt;0,INDEX('PROTRA_capacity-Original_Data'!V$3:V$1699,MATCH(CHP_check_original_data!$H68,'PROTRA_capacity-Original_Data'!$F$3:$F$1699,0))=0),"heat 0, elec not",
IF(AND(INDEX('PROTRA_capacity-Original_Data'!V$3:V$1699,MATCH(CHP_check_original_data!$I68,'PROTRA_capacity-Original_Data'!$F$3:$F$1699,0))=0,INDEX('PROTRA_capacity-Original_Data'!V$3:V$1699,MATCH(CHP_check_original_data!$H68,'PROTRA_capacity-Original_Data'!$F$3:$F$1699,0))=0),"",
INDEX('PROTRA_capacity-Original_Data'!V$3:V$1699,MATCH(CHP_check_original_data!$H68,'PROTRA_capacity-Original_Data'!$F$3:$F$1699,0))/INDEX('PROTRA_capacity-Original_Data'!V$3:V$1699,MATCH(CHP_check_original_data!$I68,'PROTRA_capacity-Original_Data'!$F$3:$F$1699,0))
)))</f>
        <v>2.9368760451609379</v>
      </c>
    </row>
    <row r="69" spans="1:25" x14ac:dyDescent="0.35">
      <c r="A69" t="s">
        <v>75</v>
      </c>
      <c r="B69" t="s">
        <v>41</v>
      </c>
      <c r="C69" t="str">
        <f t="shared" si="6"/>
        <v>RUSSIA_TO_heat</v>
      </c>
      <c r="D69" t="str">
        <f t="shared" si="7"/>
        <v>PROTRA_CHP_HP_I</v>
      </c>
      <c r="E69" t="s">
        <v>6</v>
      </c>
      <c r="F69" t="str">
        <f t="shared" si="8"/>
        <v>CHP</v>
      </c>
      <c r="G69" t="str">
        <f t="shared" si="9"/>
        <v>CCS</v>
      </c>
      <c r="H69" t="str">
        <f t="shared" si="10"/>
        <v>RUSSIATO_heatPROTRA_CHP_solid_fossil_CCS</v>
      </c>
      <c r="I69" t="str">
        <f t="shared" si="11"/>
        <v>RUSSIATO_elecPROTRA_CHP_solid_fossil_CCS</v>
      </c>
      <c r="J69" s="16" t="str">
        <f>IF(AND(INDEX('PROTRA_capacity-Original_Data'!G$3:G$1699,MATCH(CHP_check_original_data!$H69,'PROTRA_capacity-Original_Data'!$F$3:$F$1699,0))&lt;&gt;0,INDEX('PROTRA_capacity-Original_Data'!G$3:G$1699,MATCH(CHP_check_original_data!$I69,'PROTRA_capacity-Original_Data'!$F$3:$F$1699,0))=0),"elec 0, heat not",
IF(AND(INDEX('PROTRA_capacity-Original_Data'!G$3:G$1699,MATCH(CHP_check_original_data!$I69,'PROTRA_capacity-Original_Data'!$F$3:$F$1699,0))&lt;&gt;0,INDEX('PROTRA_capacity-Original_Data'!G$3:G$1699,MATCH(CHP_check_original_data!$H69,'PROTRA_capacity-Original_Data'!$F$3:$F$1699,0))=0),"heat 0, elec not",
IF(AND(INDEX('PROTRA_capacity-Original_Data'!G$3:G$1699,MATCH(CHP_check_original_data!$I69,'PROTRA_capacity-Original_Data'!$F$3:$F$1699,0))=0,INDEX('PROTRA_capacity-Original_Data'!G$3:G$1699,MATCH(CHP_check_original_data!$H69,'PROTRA_capacity-Original_Data'!$F$3:$F$1699,0))=0),"",
INDEX('PROTRA_capacity-Original_Data'!G$3:G$1699,MATCH(CHP_check_original_data!$H69,'PROTRA_capacity-Original_Data'!$F$3:$F$1699,0))/INDEX('PROTRA_capacity-Original_Data'!G$3:G$1699,MATCH(CHP_check_original_data!$I69,'PROTRA_capacity-Original_Data'!$F$3:$F$1699,0))
)))</f>
        <v/>
      </c>
      <c r="K69" s="16" t="str">
        <f>IF(AND(INDEX('PROTRA_capacity-Original_Data'!H$3:H$1699,MATCH(CHP_check_original_data!$H69,'PROTRA_capacity-Original_Data'!$F$3:$F$1699,0))&lt;&gt;0,INDEX('PROTRA_capacity-Original_Data'!H$3:H$1699,MATCH(CHP_check_original_data!$I69,'PROTRA_capacity-Original_Data'!$F$3:$F$1699,0))=0),"elec 0, heat not",
IF(AND(INDEX('PROTRA_capacity-Original_Data'!H$3:H$1699,MATCH(CHP_check_original_data!$I69,'PROTRA_capacity-Original_Data'!$F$3:$F$1699,0))&lt;&gt;0,INDEX('PROTRA_capacity-Original_Data'!H$3:H$1699,MATCH(CHP_check_original_data!$H69,'PROTRA_capacity-Original_Data'!$F$3:$F$1699,0))=0),"heat 0, elec not",
IF(AND(INDEX('PROTRA_capacity-Original_Data'!H$3:H$1699,MATCH(CHP_check_original_data!$I69,'PROTRA_capacity-Original_Data'!$F$3:$F$1699,0))=0,INDEX('PROTRA_capacity-Original_Data'!H$3:H$1699,MATCH(CHP_check_original_data!$H69,'PROTRA_capacity-Original_Data'!$F$3:$F$1699,0))=0),"",
INDEX('PROTRA_capacity-Original_Data'!H$3:H$1699,MATCH(CHP_check_original_data!$H69,'PROTRA_capacity-Original_Data'!$F$3:$F$1699,0))/INDEX('PROTRA_capacity-Original_Data'!H$3:H$1699,MATCH(CHP_check_original_data!$I69,'PROTRA_capacity-Original_Data'!$F$3:$F$1699,0))
)))</f>
        <v/>
      </c>
      <c r="L69" s="16" t="str">
        <f>IF(AND(INDEX('PROTRA_capacity-Original_Data'!I$3:I$1699,MATCH(CHP_check_original_data!$H69,'PROTRA_capacity-Original_Data'!$F$3:$F$1699,0))&lt;&gt;0,INDEX('PROTRA_capacity-Original_Data'!I$3:I$1699,MATCH(CHP_check_original_data!$I69,'PROTRA_capacity-Original_Data'!$F$3:$F$1699,0))=0),"elec 0, heat not",
IF(AND(INDEX('PROTRA_capacity-Original_Data'!I$3:I$1699,MATCH(CHP_check_original_data!$I69,'PROTRA_capacity-Original_Data'!$F$3:$F$1699,0))&lt;&gt;0,INDEX('PROTRA_capacity-Original_Data'!I$3:I$1699,MATCH(CHP_check_original_data!$H69,'PROTRA_capacity-Original_Data'!$F$3:$F$1699,0))=0),"heat 0, elec not",
IF(AND(INDEX('PROTRA_capacity-Original_Data'!I$3:I$1699,MATCH(CHP_check_original_data!$I69,'PROTRA_capacity-Original_Data'!$F$3:$F$1699,0))=0,INDEX('PROTRA_capacity-Original_Data'!I$3:I$1699,MATCH(CHP_check_original_data!$H69,'PROTRA_capacity-Original_Data'!$F$3:$F$1699,0))=0),"",
INDEX('PROTRA_capacity-Original_Data'!I$3:I$1699,MATCH(CHP_check_original_data!$H69,'PROTRA_capacity-Original_Data'!$F$3:$F$1699,0))/INDEX('PROTRA_capacity-Original_Data'!I$3:I$1699,MATCH(CHP_check_original_data!$I69,'PROTRA_capacity-Original_Data'!$F$3:$F$1699,0))
)))</f>
        <v/>
      </c>
      <c r="M69" s="16" t="str">
        <f>IF(AND(INDEX('PROTRA_capacity-Original_Data'!J$3:J$1699,MATCH(CHP_check_original_data!$H69,'PROTRA_capacity-Original_Data'!$F$3:$F$1699,0))&lt;&gt;0,INDEX('PROTRA_capacity-Original_Data'!J$3:J$1699,MATCH(CHP_check_original_data!$I69,'PROTRA_capacity-Original_Data'!$F$3:$F$1699,0))=0),"elec 0, heat not",
IF(AND(INDEX('PROTRA_capacity-Original_Data'!J$3:J$1699,MATCH(CHP_check_original_data!$I69,'PROTRA_capacity-Original_Data'!$F$3:$F$1699,0))&lt;&gt;0,INDEX('PROTRA_capacity-Original_Data'!J$3:J$1699,MATCH(CHP_check_original_data!$H69,'PROTRA_capacity-Original_Data'!$F$3:$F$1699,0))=0),"heat 0, elec not",
IF(AND(INDEX('PROTRA_capacity-Original_Data'!J$3:J$1699,MATCH(CHP_check_original_data!$I69,'PROTRA_capacity-Original_Data'!$F$3:$F$1699,0))=0,INDEX('PROTRA_capacity-Original_Data'!J$3:J$1699,MATCH(CHP_check_original_data!$H69,'PROTRA_capacity-Original_Data'!$F$3:$F$1699,0))=0),"",
INDEX('PROTRA_capacity-Original_Data'!J$3:J$1699,MATCH(CHP_check_original_data!$H69,'PROTRA_capacity-Original_Data'!$F$3:$F$1699,0))/INDEX('PROTRA_capacity-Original_Data'!J$3:J$1699,MATCH(CHP_check_original_data!$I69,'PROTRA_capacity-Original_Data'!$F$3:$F$1699,0))
)))</f>
        <v/>
      </c>
      <c r="N69" s="16" t="str">
        <f>IF(AND(INDEX('PROTRA_capacity-Original_Data'!K$3:K$1699,MATCH(CHP_check_original_data!$H69,'PROTRA_capacity-Original_Data'!$F$3:$F$1699,0))&lt;&gt;0,INDEX('PROTRA_capacity-Original_Data'!K$3:K$1699,MATCH(CHP_check_original_data!$I69,'PROTRA_capacity-Original_Data'!$F$3:$F$1699,0))=0),"elec 0, heat not",
IF(AND(INDEX('PROTRA_capacity-Original_Data'!K$3:K$1699,MATCH(CHP_check_original_data!$I69,'PROTRA_capacity-Original_Data'!$F$3:$F$1699,0))&lt;&gt;0,INDEX('PROTRA_capacity-Original_Data'!K$3:K$1699,MATCH(CHP_check_original_data!$H69,'PROTRA_capacity-Original_Data'!$F$3:$F$1699,0))=0),"heat 0, elec not",
IF(AND(INDEX('PROTRA_capacity-Original_Data'!K$3:K$1699,MATCH(CHP_check_original_data!$I69,'PROTRA_capacity-Original_Data'!$F$3:$F$1699,0))=0,INDEX('PROTRA_capacity-Original_Data'!K$3:K$1699,MATCH(CHP_check_original_data!$H69,'PROTRA_capacity-Original_Data'!$F$3:$F$1699,0))=0),"",
INDEX('PROTRA_capacity-Original_Data'!K$3:K$1699,MATCH(CHP_check_original_data!$H69,'PROTRA_capacity-Original_Data'!$F$3:$F$1699,0))/INDEX('PROTRA_capacity-Original_Data'!K$3:K$1699,MATCH(CHP_check_original_data!$I69,'PROTRA_capacity-Original_Data'!$F$3:$F$1699,0))
)))</f>
        <v/>
      </c>
      <c r="O69" s="16" t="str">
        <f>IF(AND(INDEX('PROTRA_capacity-Original_Data'!L$3:L$1699,MATCH(CHP_check_original_data!$H69,'PROTRA_capacity-Original_Data'!$F$3:$F$1699,0))&lt;&gt;0,INDEX('PROTRA_capacity-Original_Data'!L$3:L$1699,MATCH(CHP_check_original_data!$I69,'PROTRA_capacity-Original_Data'!$F$3:$F$1699,0))=0),"elec 0, heat not",
IF(AND(INDEX('PROTRA_capacity-Original_Data'!L$3:L$1699,MATCH(CHP_check_original_data!$I69,'PROTRA_capacity-Original_Data'!$F$3:$F$1699,0))&lt;&gt;0,INDEX('PROTRA_capacity-Original_Data'!L$3:L$1699,MATCH(CHP_check_original_data!$H69,'PROTRA_capacity-Original_Data'!$F$3:$F$1699,0))=0),"heat 0, elec not",
IF(AND(INDEX('PROTRA_capacity-Original_Data'!L$3:L$1699,MATCH(CHP_check_original_data!$I69,'PROTRA_capacity-Original_Data'!$F$3:$F$1699,0))=0,INDEX('PROTRA_capacity-Original_Data'!L$3:L$1699,MATCH(CHP_check_original_data!$H69,'PROTRA_capacity-Original_Data'!$F$3:$F$1699,0))=0),"",
INDEX('PROTRA_capacity-Original_Data'!L$3:L$1699,MATCH(CHP_check_original_data!$H69,'PROTRA_capacity-Original_Data'!$F$3:$F$1699,0))/INDEX('PROTRA_capacity-Original_Data'!L$3:L$1699,MATCH(CHP_check_original_data!$I69,'PROTRA_capacity-Original_Data'!$F$3:$F$1699,0))
)))</f>
        <v/>
      </c>
      <c r="P69" s="16" t="str">
        <f>IF(AND(INDEX('PROTRA_capacity-Original_Data'!M$3:M$1699,MATCH(CHP_check_original_data!$H69,'PROTRA_capacity-Original_Data'!$F$3:$F$1699,0))&lt;&gt;0,INDEX('PROTRA_capacity-Original_Data'!M$3:M$1699,MATCH(CHP_check_original_data!$I69,'PROTRA_capacity-Original_Data'!$F$3:$F$1699,0))=0),"elec 0, heat not",
IF(AND(INDEX('PROTRA_capacity-Original_Data'!M$3:M$1699,MATCH(CHP_check_original_data!$I69,'PROTRA_capacity-Original_Data'!$F$3:$F$1699,0))&lt;&gt;0,INDEX('PROTRA_capacity-Original_Data'!M$3:M$1699,MATCH(CHP_check_original_data!$H69,'PROTRA_capacity-Original_Data'!$F$3:$F$1699,0))=0),"heat 0, elec not",
IF(AND(INDEX('PROTRA_capacity-Original_Data'!M$3:M$1699,MATCH(CHP_check_original_data!$I69,'PROTRA_capacity-Original_Data'!$F$3:$F$1699,0))=0,INDEX('PROTRA_capacity-Original_Data'!M$3:M$1699,MATCH(CHP_check_original_data!$H69,'PROTRA_capacity-Original_Data'!$F$3:$F$1699,0))=0),"",
INDEX('PROTRA_capacity-Original_Data'!M$3:M$1699,MATCH(CHP_check_original_data!$H69,'PROTRA_capacity-Original_Data'!$F$3:$F$1699,0))/INDEX('PROTRA_capacity-Original_Data'!M$3:M$1699,MATCH(CHP_check_original_data!$I69,'PROTRA_capacity-Original_Data'!$F$3:$F$1699,0))
)))</f>
        <v/>
      </c>
      <c r="Q69" s="16" t="str">
        <f>IF(AND(INDEX('PROTRA_capacity-Original_Data'!N$3:N$1699,MATCH(CHP_check_original_data!$H69,'PROTRA_capacity-Original_Data'!$F$3:$F$1699,0))&lt;&gt;0,INDEX('PROTRA_capacity-Original_Data'!N$3:N$1699,MATCH(CHP_check_original_data!$I69,'PROTRA_capacity-Original_Data'!$F$3:$F$1699,0))=0),"elec 0, heat not",
IF(AND(INDEX('PROTRA_capacity-Original_Data'!N$3:N$1699,MATCH(CHP_check_original_data!$I69,'PROTRA_capacity-Original_Data'!$F$3:$F$1699,0))&lt;&gt;0,INDEX('PROTRA_capacity-Original_Data'!N$3:N$1699,MATCH(CHP_check_original_data!$H69,'PROTRA_capacity-Original_Data'!$F$3:$F$1699,0))=0),"heat 0, elec not",
IF(AND(INDEX('PROTRA_capacity-Original_Data'!N$3:N$1699,MATCH(CHP_check_original_data!$I69,'PROTRA_capacity-Original_Data'!$F$3:$F$1699,0))=0,INDEX('PROTRA_capacity-Original_Data'!N$3:N$1699,MATCH(CHP_check_original_data!$H69,'PROTRA_capacity-Original_Data'!$F$3:$F$1699,0))=0),"",
INDEX('PROTRA_capacity-Original_Data'!N$3:N$1699,MATCH(CHP_check_original_data!$H69,'PROTRA_capacity-Original_Data'!$F$3:$F$1699,0))/INDEX('PROTRA_capacity-Original_Data'!N$3:N$1699,MATCH(CHP_check_original_data!$I69,'PROTRA_capacity-Original_Data'!$F$3:$F$1699,0))
)))</f>
        <v/>
      </c>
      <c r="R69" s="16" t="str">
        <f>IF(AND(INDEX('PROTRA_capacity-Original_Data'!O$3:O$1699,MATCH(CHP_check_original_data!$H69,'PROTRA_capacity-Original_Data'!$F$3:$F$1699,0))&lt;&gt;0,INDEX('PROTRA_capacity-Original_Data'!O$3:O$1699,MATCH(CHP_check_original_data!$I69,'PROTRA_capacity-Original_Data'!$F$3:$F$1699,0))=0),"elec 0, heat not",
IF(AND(INDEX('PROTRA_capacity-Original_Data'!O$3:O$1699,MATCH(CHP_check_original_data!$I69,'PROTRA_capacity-Original_Data'!$F$3:$F$1699,0))&lt;&gt;0,INDEX('PROTRA_capacity-Original_Data'!O$3:O$1699,MATCH(CHP_check_original_data!$H69,'PROTRA_capacity-Original_Data'!$F$3:$F$1699,0))=0),"heat 0, elec not",
IF(AND(INDEX('PROTRA_capacity-Original_Data'!O$3:O$1699,MATCH(CHP_check_original_data!$I69,'PROTRA_capacity-Original_Data'!$F$3:$F$1699,0))=0,INDEX('PROTRA_capacity-Original_Data'!O$3:O$1699,MATCH(CHP_check_original_data!$H69,'PROTRA_capacity-Original_Data'!$F$3:$F$1699,0))=0),"",
INDEX('PROTRA_capacity-Original_Data'!O$3:O$1699,MATCH(CHP_check_original_data!$H69,'PROTRA_capacity-Original_Data'!$F$3:$F$1699,0))/INDEX('PROTRA_capacity-Original_Data'!O$3:O$1699,MATCH(CHP_check_original_data!$I69,'PROTRA_capacity-Original_Data'!$F$3:$F$1699,0))
)))</f>
        <v/>
      </c>
      <c r="S69" s="16" t="str">
        <f>IF(AND(INDEX('PROTRA_capacity-Original_Data'!P$3:P$1699,MATCH(CHP_check_original_data!$H69,'PROTRA_capacity-Original_Data'!$F$3:$F$1699,0))&lt;&gt;0,INDEX('PROTRA_capacity-Original_Data'!P$3:P$1699,MATCH(CHP_check_original_data!$I69,'PROTRA_capacity-Original_Data'!$F$3:$F$1699,0))=0),"elec 0, heat not",
IF(AND(INDEX('PROTRA_capacity-Original_Data'!P$3:P$1699,MATCH(CHP_check_original_data!$I69,'PROTRA_capacity-Original_Data'!$F$3:$F$1699,0))&lt;&gt;0,INDEX('PROTRA_capacity-Original_Data'!P$3:P$1699,MATCH(CHP_check_original_data!$H69,'PROTRA_capacity-Original_Data'!$F$3:$F$1699,0))=0),"heat 0, elec not",
IF(AND(INDEX('PROTRA_capacity-Original_Data'!P$3:P$1699,MATCH(CHP_check_original_data!$I69,'PROTRA_capacity-Original_Data'!$F$3:$F$1699,0))=0,INDEX('PROTRA_capacity-Original_Data'!P$3:P$1699,MATCH(CHP_check_original_data!$H69,'PROTRA_capacity-Original_Data'!$F$3:$F$1699,0))=0),"",
INDEX('PROTRA_capacity-Original_Data'!P$3:P$1699,MATCH(CHP_check_original_data!$H69,'PROTRA_capacity-Original_Data'!$F$3:$F$1699,0))/INDEX('PROTRA_capacity-Original_Data'!P$3:P$1699,MATCH(CHP_check_original_data!$I69,'PROTRA_capacity-Original_Data'!$F$3:$F$1699,0))
)))</f>
        <v/>
      </c>
      <c r="T69" s="16" t="str">
        <f>IF(AND(INDEX('PROTRA_capacity-Original_Data'!Q$3:Q$1699,MATCH(CHP_check_original_data!$H69,'PROTRA_capacity-Original_Data'!$F$3:$F$1699,0))&lt;&gt;0,INDEX('PROTRA_capacity-Original_Data'!Q$3:Q$1699,MATCH(CHP_check_original_data!$I69,'PROTRA_capacity-Original_Data'!$F$3:$F$1699,0))=0),"elec 0, heat not",
IF(AND(INDEX('PROTRA_capacity-Original_Data'!Q$3:Q$1699,MATCH(CHP_check_original_data!$I69,'PROTRA_capacity-Original_Data'!$F$3:$F$1699,0))&lt;&gt;0,INDEX('PROTRA_capacity-Original_Data'!Q$3:Q$1699,MATCH(CHP_check_original_data!$H69,'PROTRA_capacity-Original_Data'!$F$3:$F$1699,0))=0),"heat 0, elec not",
IF(AND(INDEX('PROTRA_capacity-Original_Data'!Q$3:Q$1699,MATCH(CHP_check_original_data!$I69,'PROTRA_capacity-Original_Data'!$F$3:$F$1699,0))=0,INDEX('PROTRA_capacity-Original_Data'!Q$3:Q$1699,MATCH(CHP_check_original_data!$H69,'PROTRA_capacity-Original_Data'!$F$3:$F$1699,0))=0),"",
INDEX('PROTRA_capacity-Original_Data'!Q$3:Q$1699,MATCH(CHP_check_original_data!$H69,'PROTRA_capacity-Original_Data'!$F$3:$F$1699,0))/INDEX('PROTRA_capacity-Original_Data'!Q$3:Q$1699,MATCH(CHP_check_original_data!$I69,'PROTRA_capacity-Original_Data'!$F$3:$F$1699,0))
)))</f>
        <v/>
      </c>
      <c r="U69" s="16" t="str">
        <f>IF(AND(INDEX('PROTRA_capacity-Original_Data'!R$3:R$1699,MATCH(CHP_check_original_data!$H69,'PROTRA_capacity-Original_Data'!$F$3:$F$1699,0))&lt;&gt;0,INDEX('PROTRA_capacity-Original_Data'!R$3:R$1699,MATCH(CHP_check_original_data!$I69,'PROTRA_capacity-Original_Data'!$F$3:$F$1699,0))=0),"elec 0, heat not",
IF(AND(INDEX('PROTRA_capacity-Original_Data'!R$3:R$1699,MATCH(CHP_check_original_data!$I69,'PROTRA_capacity-Original_Data'!$F$3:$F$1699,0))&lt;&gt;0,INDEX('PROTRA_capacity-Original_Data'!R$3:R$1699,MATCH(CHP_check_original_data!$H69,'PROTRA_capacity-Original_Data'!$F$3:$F$1699,0))=0),"heat 0, elec not",
IF(AND(INDEX('PROTRA_capacity-Original_Data'!R$3:R$1699,MATCH(CHP_check_original_data!$I69,'PROTRA_capacity-Original_Data'!$F$3:$F$1699,0))=0,INDEX('PROTRA_capacity-Original_Data'!R$3:R$1699,MATCH(CHP_check_original_data!$H69,'PROTRA_capacity-Original_Data'!$F$3:$F$1699,0))=0),"",
INDEX('PROTRA_capacity-Original_Data'!R$3:R$1699,MATCH(CHP_check_original_data!$H69,'PROTRA_capacity-Original_Data'!$F$3:$F$1699,0))/INDEX('PROTRA_capacity-Original_Data'!R$3:R$1699,MATCH(CHP_check_original_data!$I69,'PROTRA_capacity-Original_Data'!$F$3:$F$1699,0))
)))</f>
        <v/>
      </c>
      <c r="V69" s="16" t="str">
        <f>IF(AND(INDEX('PROTRA_capacity-Original_Data'!S$3:S$1699,MATCH(CHP_check_original_data!$H69,'PROTRA_capacity-Original_Data'!$F$3:$F$1699,0))&lt;&gt;0,INDEX('PROTRA_capacity-Original_Data'!S$3:S$1699,MATCH(CHP_check_original_data!$I69,'PROTRA_capacity-Original_Data'!$F$3:$F$1699,0))=0),"elec 0, heat not",
IF(AND(INDEX('PROTRA_capacity-Original_Data'!S$3:S$1699,MATCH(CHP_check_original_data!$I69,'PROTRA_capacity-Original_Data'!$F$3:$F$1699,0))&lt;&gt;0,INDEX('PROTRA_capacity-Original_Data'!S$3:S$1699,MATCH(CHP_check_original_data!$H69,'PROTRA_capacity-Original_Data'!$F$3:$F$1699,0))=0),"heat 0, elec not",
IF(AND(INDEX('PROTRA_capacity-Original_Data'!S$3:S$1699,MATCH(CHP_check_original_data!$I69,'PROTRA_capacity-Original_Data'!$F$3:$F$1699,0))=0,INDEX('PROTRA_capacity-Original_Data'!S$3:S$1699,MATCH(CHP_check_original_data!$H69,'PROTRA_capacity-Original_Data'!$F$3:$F$1699,0))=0),"",
INDEX('PROTRA_capacity-Original_Data'!S$3:S$1699,MATCH(CHP_check_original_data!$H69,'PROTRA_capacity-Original_Data'!$F$3:$F$1699,0))/INDEX('PROTRA_capacity-Original_Data'!S$3:S$1699,MATCH(CHP_check_original_data!$I69,'PROTRA_capacity-Original_Data'!$F$3:$F$1699,0))
)))</f>
        <v/>
      </c>
      <c r="W69" s="16" t="str">
        <f>IF(AND(INDEX('PROTRA_capacity-Original_Data'!T$3:T$1699,MATCH(CHP_check_original_data!$H69,'PROTRA_capacity-Original_Data'!$F$3:$F$1699,0))&lt;&gt;0,INDEX('PROTRA_capacity-Original_Data'!T$3:T$1699,MATCH(CHP_check_original_data!$I69,'PROTRA_capacity-Original_Data'!$F$3:$F$1699,0))=0),"elec 0, heat not",
IF(AND(INDEX('PROTRA_capacity-Original_Data'!T$3:T$1699,MATCH(CHP_check_original_data!$I69,'PROTRA_capacity-Original_Data'!$F$3:$F$1699,0))&lt;&gt;0,INDEX('PROTRA_capacity-Original_Data'!T$3:T$1699,MATCH(CHP_check_original_data!$H69,'PROTRA_capacity-Original_Data'!$F$3:$F$1699,0))=0),"heat 0, elec not",
IF(AND(INDEX('PROTRA_capacity-Original_Data'!T$3:T$1699,MATCH(CHP_check_original_data!$I69,'PROTRA_capacity-Original_Data'!$F$3:$F$1699,0))=0,INDEX('PROTRA_capacity-Original_Data'!T$3:T$1699,MATCH(CHP_check_original_data!$H69,'PROTRA_capacity-Original_Data'!$F$3:$F$1699,0))=0),"",
INDEX('PROTRA_capacity-Original_Data'!T$3:T$1699,MATCH(CHP_check_original_data!$H69,'PROTRA_capacity-Original_Data'!$F$3:$F$1699,0))/INDEX('PROTRA_capacity-Original_Data'!T$3:T$1699,MATCH(CHP_check_original_data!$I69,'PROTRA_capacity-Original_Data'!$F$3:$F$1699,0))
)))</f>
        <v/>
      </c>
      <c r="X69" s="16" t="str">
        <f>IF(AND(INDEX('PROTRA_capacity-Original_Data'!U$3:U$1699,MATCH(CHP_check_original_data!$H69,'PROTRA_capacity-Original_Data'!$F$3:$F$1699,0))&lt;&gt;0,INDEX('PROTRA_capacity-Original_Data'!U$3:U$1699,MATCH(CHP_check_original_data!$I69,'PROTRA_capacity-Original_Data'!$F$3:$F$1699,0))=0),"elec 0, heat not",
IF(AND(INDEX('PROTRA_capacity-Original_Data'!U$3:U$1699,MATCH(CHP_check_original_data!$I69,'PROTRA_capacity-Original_Data'!$F$3:$F$1699,0))&lt;&gt;0,INDEX('PROTRA_capacity-Original_Data'!U$3:U$1699,MATCH(CHP_check_original_data!$H69,'PROTRA_capacity-Original_Data'!$F$3:$F$1699,0))=0),"heat 0, elec not",
IF(AND(INDEX('PROTRA_capacity-Original_Data'!U$3:U$1699,MATCH(CHP_check_original_data!$I69,'PROTRA_capacity-Original_Data'!$F$3:$F$1699,0))=0,INDEX('PROTRA_capacity-Original_Data'!U$3:U$1699,MATCH(CHP_check_original_data!$H69,'PROTRA_capacity-Original_Data'!$F$3:$F$1699,0))=0),"",
INDEX('PROTRA_capacity-Original_Data'!U$3:U$1699,MATCH(CHP_check_original_data!$H69,'PROTRA_capacity-Original_Data'!$F$3:$F$1699,0))/INDEX('PROTRA_capacity-Original_Data'!U$3:U$1699,MATCH(CHP_check_original_data!$I69,'PROTRA_capacity-Original_Data'!$F$3:$F$1699,0))
)))</f>
        <v/>
      </c>
      <c r="Y69" s="16" t="str">
        <f>IF(AND(INDEX('PROTRA_capacity-Original_Data'!V$3:V$1699,MATCH(CHP_check_original_data!$H69,'PROTRA_capacity-Original_Data'!$F$3:$F$1699,0))&lt;&gt;0,INDEX('PROTRA_capacity-Original_Data'!V$3:V$1699,MATCH(CHP_check_original_data!$I69,'PROTRA_capacity-Original_Data'!$F$3:$F$1699,0))=0),"elec 0, heat not",
IF(AND(INDEX('PROTRA_capacity-Original_Data'!V$3:V$1699,MATCH(CHP_check_original_data!$I69,'PROTRA_capacity-Original_Data'!$F$3:$F$1699,0))&lt;&gt;0,INDEX('PROTRA_capacity-Original_Data'!V$3:V$1699,MATCH(CHP_check_original_data!$H69,'PROTRA_capacity-Original_Data'!$F$3:$F$1699,0))=0),"heat 0, elec not",
IF(AND(INDEX('PROTRA_capacity-Original_Data'!V$3:V$1699,MATCH(CHP_check_original_data!$I69,'PROTRA_capacity-Original_Data'!$F$3:$F$1699,0))=0,INDEX('PROTRA_capacity-Original_Data'!V$3:V$1699,MATCH(CHP_check_original_data!$H69,'PROTRA_capacity-Original_Data'!$F$3:$F$1699,0))=0),"",
INDEX('PROTRA_capacity-Original_Data'!V$3:V$1699,MATCH(CHP_check_original_data!$H69,'PROTRA_capacity-Original_Data'!$F$3:$F$1699,0))/INDEX('PROTRA_capacity-Original_Data'!V$3:V$1699,MATCH(CHP_check_original_data!$I69,'PROTRA_capacity-Original_Data'!$F$3:$F$1699,0))
)))</f>
        <v/>
      </c>
    </row>
    <row r="70" spans="1:25" x14ac:dyDescent="0.35">
      <c r="A70" t="s">
        <v>75</v>
      </c>
      <c r="B70" t="s">
        <v>41</v>
      </c>
      <c r="C70" t="str">
        <f t="shared" si="6"/>
        <v>RUSSIA_TO_heat</v>
      </c>
      <c r="D70" t="str">
        <f t="shared" si="7"/>
        <v>PROTRA_CHP_HP_I</v>
      </c>
      <c r="E70" t="s">
        <v>7</v>
      </c>
      <c r="F70" t="str">
        <f t="shared" si="8"/>
        <v>CHP</v>
      </c>
      <c r="G70" t="str">
        <f t="shared" si="9"/>
        <v>ste</v>
      </c>
      <c r="H70" t="str">
        <f t="shared" si="10"/>
        <v>RUSSIATO_heatPROTRA_CHP_waste</v>
      </c>
      <c r="I70" t="str">
        <f t="shared" si="11"/>
        <v>RUSSIATO_elecPROTRA_CHP_waste</v>
      </c>
      <c r="J70" s="16" t="str">
        <f>IF(AND(INDEX('PROTRA_capacity-Original_Data'!G$3:G$1699,MATCH(CHP_check_original_data!$H70,'PROTRA_capacity-Original_Data'!$F$3:$F$1699,0))&lt;&gt;0,INDEX('PROTRA_capacity-Original_Data'!G$3:G$1699,MATCH(CHP_check_original_data!$I70,'PROTRA_capacity-Original_Data'!$F$3:$F$1699,0))=0),"elec 0, heat not",
IF(AND(INDEX('PROTRA_capacity-Original_Data'!G$3:G$1699,MATCH(CHP_check_original_data!$I70,'PROTRA_capacity-Original_Data'!$F$3:$F$1699,0))&lt;&gt;0,INDEX('PROTRA_capacity-Original_Data'!G$3:G$1699,MATCH(CHP_check_original_data!$H70,'PROTRA_capacity-Original_Data'!$F$3:$F$1699,0))=0),"heat 0, elec not",
IF(AND(INDEX('PROTRA_capacity-Original_Data'!G$3:G$1699,MATCH(CHP_check_original_data!$I70,'PROTRA_capacity-Original_Data'!$F$3:$F$1699,0))=0,INDEX('PROTRA_capacity-Original_Data'!G$3:G$1699,MATCH(CHP_check_original_data!$H70,'PROTRA_capacity-Original_Data'!$F$3:$F$1699,0))=0),"",
INDEX('PROTRA_capacity-Original_Data'!G$3:G$1699,MATCH(CHP_check_original_data!$H70,'PROTRA_capacity-Original_Data'!$F$3:$F$1699,0))/INDEX('PROTRA_capacity-Original_Data'!G$3:G$1699,MATCH(CHP_check_original_data!$I70,'PROTRA_capacity-Original_Data'!$F$3:$F$1699,0))
)))</f>
        <v>elec 0, heat not</v>
      </c>
      <c r="K70" s="16" t="str">
        <f>IF(AND(INDEX('PROTRA_capacity-Original_Data'!H$3:H$1699,MATCH(CHP_check_original_data!$H70,'PROTRA_capacity-Original_Data'!$F$3:$F$1699,0))&lt;&gt;0,INDEX('PROTRA_capacity-Original_Data'!H$3:H$1699,MATCH(CHP_check_original_data!$I70,'PROTRA_capacity-Original_Data'!$F$3:$F$1699,0))=0),"elec 0, heat not",
IF(AND(INDEX('PROTRA_capacity-Original_Data'!H$3:H$1699,MATCH(CHP_check_original_data!$I70,'PROTRA_capacity-Original_Data'!$F$3:$F$1699,0))&lt;&gt;0,INDEX('PROTRA_capacity-Original_Data'!H$3:H$1699,MATCH(CHP_check_original_data!$H70,'PROTRA_capacity-Original_Data'!$F$3:$F$1699,0))=0),"heat 0, elec not",
IF(AND(INDEX('PROTRA_capacity-Original_Data'!H$3:H$1699,MATCH(CHP_check_original_data!$I70,'PROTRA_capacity-Original_Data'!$F$3:$F$1699,0))=0,INDEX('PROTRA_capacity-Original_Data'!H$3:H$1699,MATCH(CHP_check_original_data!$H70,'PROTRA_capacity-Original_Data'!$F$3:$F$1699,0))=0),"",
INDEX('PROTRA_capacity-Original_Data'!H$3:H$1699,MATCH(CHP_check_original_data!$H70,'PROTRA_capacity-Original_Data'!$F$3:$F$1699,0))/INDEX('PROTRA_capacity-Original_Data'!H$3:H$1699,MATCH(CHP_check_original_data!$I70,'PROTRA_capacity-Original_Data'!$F$3:$F$1699,0))
)))</f>
        <v>elec 0, heat not</v>
      </c>
      <c r="L70" s="16" t="str">
        <f>IF(AND(INDEX('PROTRA_capacity-Original_Data'!I$3:I$1699,MATCH(CHP_check_original_data!$H70,'PROTRA_capacity-Original_Data'!$F$3:$F$1699,0))&lt;&gt;0,INDEX('PROTRA_capacity-Original_Data'!I$3:I$1699,MATCH(CHP_check_original_data!$I70,'PROTRA_capacity-Original_Data'!$F$3:$F$1699,0))=0),"elec 0, heat not",
IF(AND(INDEX('PROTRA_capacity-Original_Data'!I$3:I$1699,MATCH(CHP_check_original_data!$I70,'PROTRA_capacity-Original_Data'!$F$3:$F$1699,0))&lt;&gt;0,INDEX('PROTRA_capacity-Original_Data'!I$3:I$1699,MATCH(CHP_check_original_data!$H70,'PROTRA_capacity-Original_Data'!$F$3:$F$1699,0))=0),"heat 0, elec not",
IF(AND(INDEX('PROTRA_capacity-Original_Data'!I$3:I$1699,MATCH(CHP_check_original_data!$I70,'PROTRA_capacity-Original_Data'!$F$3:$F$1699,0))=0,INDEX('PROTRA_capacity-Original_Data'!I$3:I$1699,MATCH(CHP_check_original_data!$H70,'PROTRA_capacity-Original_Data'!$F$3:$F$1699,0))=0),"",
INDEX('PROTRA_capacity-Original_Data'!I$3:I$1699,MATCH(CHP_check_original_data!$H70,'PROTRA_capacity-Original_Data'!$F$3:$F$1699,0))/INDEX('PROTRA_capacity-Original_Data'!I$3:I$1699,MATCH(CHP_check_original_data!$I70,'PROTRA_capacity-Original_Data'!$F$3:$F$1699,0))
)))</f>
        <v>elec 0, heat not</v>
      </c>
      <c r="M70" s="16" t="str">
        <f>IF(AND(INDEX('PROTRA_capacity-Original_Data'!J$3:J$1699,MATCH(CHP_check_original_data!$H70,'PROTRA_capacity-Original_Data'!$F$3:$F$1699,0))&lt;&gt;0,INDEX('PROTRA_capacity-Original_Data'!J$3:J$1699,MATCH(CHP_check_original_data!$I70,'PROTRA_capacity-Original_Data'!$F$3:$F$1699,0))=0),"elec 0, heat not",
IF(AND(INDEX('PROTRA_capacity-Original_Data'!J$3:J$1699,MATCH(CHP_check_original_data!$I70,'PROTRA_capacity-Original_Data'!$F$3:$F$1699,0))&lt;&gt;0,INDEX('PROTRA_capacity-Original_Data'!J$3:J$1699,MATCH(CHP_check_original_data!$H70,'PROTRA_capacity-Original_Data'!$F$3:$F$1699,0))=0),"heat 0, elec not",
IF(AND(INDEX('PROTRA_capacity-Original_Data'!J$3:J$1699,MATCH(CHP_check_original_data!$I70,'PROTRA_capacity-Original_Data'!$F$3:$F$1699,0))=0,INDEX('PROTRA_capacity-Original_Data'!J$3:J$1699,MATCH(CHP_check_original_data!$H70,'PROTRA_capacity-Original_Data'!$F$3:$F$1699,0))=0),"",
INDEX('PROTRA_capacity-Original_Data'!J$3:J$1699,MATCH(CHP_check_original_data!$H70,'PROTRA_capacity-Original_Data'!$F$3:$F$1699,0))/INDEX('PROTRA_capacity-Original_Data'!J$3:J$1699,MATCH(CHP_check_original_data!$I70,'PROTRA_capacity-Original_Data'!$F$3:$F$1699,0))
)))</f>
        <v>elec 0, heat not</v>
      </c>
      <c r="N70" s="16" t="str">
        <f>IF(AND(INDEX('PROTRA_capacity-Original_Data'!K$3:K$1699,MATCH(CHP_check_original_data!$H70,'PROTRA_capacity-Original_Data'!$F$3:$F$1699,0))&lt;&gt;0,INDEX('PROTRA_capacity-Original_Data'!K$3:K$1699,MATCH(CHP_check_original_data!$I70,'PROTRA_capacity-Original_Data'!$F$3:$F$1699,0))=0),"elec 0, heat not",
IF(AND(INDEX('PROTRA_capacity-Original_Data'!K$3:K$1699,MATCH(CHP_check_original_data!$I70,'PROTRA_capacity-Original_Data'!$F$3:$F$1699,0))&lt;&gt;0,INDEX('PROTRA_capacity-Original_Data'!K$3:K$1699,MATCH(CHP_check_original_data!$H70,'PROTRA_capacity-Original_Data'!$F$3:$F$1699,0))=0),"heat 0, elec not",
IF(AND(INDEX('PROTRA_capacity-Original_Data'!K$3:K$1699,MATCH(CHP_check_original_data!$I70,'PROTRA_capacity-Original_Data'!$F$3:$F$1699,0))=0,INDEX('PROTRA_capacity-Original_Data'!K$3:K$1699,MATCH(CHP_check_original_data!$H70,'PROTRA_capacity-Original_Data'!$F$3:$F$1699,0))=0),"",
INDEX('PROTRA_capacity-Original_Data'!K$3:K$1699,MATCH(CHP_check_original_data!$H70,'PROTRA_capacity-Original_Data'!$F$3:$F$1699,0))/INDEX('PROTRA_capacity-Original_Data'!K$3:K$1699,MATCH(CHP_check_original_data!$I70,'PROTRA_capacity-Original_Data'!$F$3:$F$1699,0))
)))</f>
        <v>elec 0, heat not</v>
      </c>
      <c r="O70" s="16" t="str">
        <f>IF(AND(INDEX('PROTRA_capacity-Original_Data'!L$3:L$1699,MATCH(CHP_check_original_data!$H70,'PROTRA_capacity-Original_Data'!$F$3:$F$1699,0))&lt;&gt;0,INDEX('PROTRA_capacity-Original_Data'!L$3:L$1699,MATCH(CHP_check_original_data!$I70,'PROTRA_capacity-Original_Data'!$F$3:$F$1699,0))=0),"elec 0, heat not",
IF(AND(INDEX('PROTRA_capacity-Original_Data'!L$3:L$1699,MATCH(CHP_check_original_data!$I70,'PROTRA_capacity-Original_Data'!$F$3:$F$1699,0))&lt;&gt;0,INDEX('PROTRA_capacity-Original_Data'!L$3:L$1699,MATCH(CHP_check_original_data!$H70,'PROTRA_capacity-Original_Data'!$F$3:$F$1699,0))=0),"heat 0, elec not",
IF(AND(INDEX('PROTRA_capacity-Original_Data'!L$3:L$1699,MATCH(CHP_check_original_data!$I70,'PROTRA_capacity-Original_Data'!$F$3:$F$1699,0))=0,INDEX('PROTRA_capacity-Original_Data'!L$3:L$1699,MATCH(CHP_check_original_data!$H70,'PROTRA_capacity-Original_Data'!$F$3:$F$1699,0))=0),"",
INDEX('PROTRA_capacity-Original_Data'!L$3:L$1699,MATCH(CHP_check_original_data!$H70,'PROTRA_capacity-Original_Data'!$F$3:$F$1699,0))/INDEX('PROTRA_capacity-Original_Data'!L$3:L$1699,MATCH(CHP_check_original_data!$I70,'PROTRA_capacity-Original_Data'!$F$3:$F$1699,0))
)))</f>
        <v>elec 0, heat not</v>
      </c>
      <c r="P70" s="16" t="str">
        <f>IF(AND(INDEX('PROTRA_capacity-Original_Data'!M$3:M$1699,MATCH(CHP_check_original_data!$H70,'PROTRA_capacity-Original_Data'!$F$3:$F$1699,0))&lt;&gt;0,INDEX('PROTRA_capacity-Original_Data'!M$3:M$1699,MATCH(CHP_check_original_data!$I70,'PROTRA_capacity-Original_Data'!$F$3:$F$1699,0))=0),"elec 0, heat not",
IF(AND(INDEX('PROTRA_capacity-Original_Data'!M$3:M$1699,MATCH(CHP_check_original_data!$I70,'PROTRA_capacity-Original_Data'!$F$3:$F$1699,0))&lt;&gt;0,INDEX('PROTRA_capacity-Original_Data'!M$3:M$1699,MATCH(CHP_check_original_data!$H70,'PROTRA_capacity-Original_Data'!$F$3:$F$1699,0))=0),"heat 0, elec not",
IF(AND(INDEX('PROTRA_capacity-Original_Data'!M$3:M$1699,MATCH(CHP_check_original_data!$I70,'PROTRA_capacity-Original_Data'!$F$3:$F$1699,0))=0,INDEX('PROTRA_capacity-Original_Data'!M$3:M$1699,MATCH(CHP_check_original_data!$H70,'PROTRA_capacity-Original_Data'!$F$3:$F$1699,0))=0),"",
INDEX('PROTRA_capacity-Original_Data'!M$3:M$1699,MATCH(CHP_check_original_data!$H70,'PROTRA_capacity-Original_Data'!$F$3:$F$1699,0))/INDEX('PROTRA_capacity-Original_Data'!M$3:M$1699,MATCH(CHP_check_original_data!$I70,'PROTRA_capacity-Original_Data'!$F$3:$F$1699,0))
)))</f>
        <v>elec 0, heat not</v>
      </c>
      <c r="Q70" s="16" t="str">
        <f>IF(AND(INDEX('PROTRA_capacity-Original_Data'!N$3:N$1699,MATCH(CHP_check_original_data!$H70,'PROTRA_capacity-Original_Data'!$F$3:$F$1699,0))&lt;&gt;0,INDEX('PROTRA_capacity-Original_Data'!N$3:N$1699,MATCH(CHP_check_original_data!$I70,'PROTRA_capacity-Original_Data'!$F$3:$F$1699,0))=0),"elec 0, heat not",
IF(AND(INDEX('PROTRA_capacity-Original_Data'!N$3:N$1699,MATCH(CHP_check_original_data!$I70,'PROTRA_capacity-Original_Data'!$F$3:$F$1699,0))&lt;&gt;0,INDEX('PROTRA_capacity-Original_Data'!N$3:N$1699,MATCH(CHP_check_original_data!$H70,'PROTRA_capacity-Original_Data'!$F$3:$F$1699,0))=0),"heat 0, elec not",
IF(AND(INDEX('PROTRA_capacity-Original_Data'!N$3:N$1699,MATCH(CHP_check_original_data!$I70,'PROTRA_capacity-Original_Data'!$F$3:$F$1699,0))=0,INDEX('PROTRA_capacity-Original_Data'!N$3:N$1699,MATCH(CHP_check_original_data!$H70,'PROTRA_capacity-Original_Data'!$F$3:$F$1699,0))=0),"",
INDEX('PROTRA_capacity-Original_Data'!N$3:N$1699,MATCH(CHP_check_original_data!$H70,'PROTRA_capacity-Original_Data'!$F$3:$F$1699,0))/INDEX('PROTRA_capacity-Original_Data'!N$3:N$1699,MATCH(CHP_check_original_data!$I70,'PROTRA_capacity-Original_Data'!$F$3:$F$1699,0))
)))</f>
        <v>elec 0, heat not</v>
      </c>
      <c r="R70" s="16" t="str">
        <f>IF(AND(INDEX('PROTRA_capacity-Original_Data'!O$3:O$1699,MATCH(CHP_check_original_data!$H70,'PROTRA_capacity-Original_Data'!$F$3:$F$1699,0))&lt;&gt;0,INDEX('PROTRA_capacity-Original_Data'!O$3:O$1699,MATCH(CHP_check_original_data!$I70,'PROTRA_capacity-Original_Data'!$F$3:$F$1699,0))=0),"elec 0, heat not",
IF(AND(INDEX('PROTRA_capacity-Original_Data'!O$3:O$1699,MATCH(CHP_check_original_data!$I70,'PROTRA_capacity-Original_Data'!$F$3:$F$1699,0))&lt;&gt;0,INDEX('PROTRA_capacity-Original_Data'!O$3:O$1699,MATCH(CHP_check_original_data!$H70,'PROTRA_capacity-Original_Data'!$F$3:$F$1699,0))=0),"heat 0, elec not",
IF(AND(INDEX('PROTRA_capacity-Original_Data'!O$3:O$1699,MATCH(CHP_check_original_data!$I70,'PROTRA_capacity-Original_Data'!$F$3:$F$1699,0))=0,INDEX('PROTRA_capacity-Original_Data'!O$3:O$1699,MATCH(CHP_check_original_data!$H70,'PROTRA_capacity-Original_Data'!$F$3:$F$1699,0))=0),"",
INDEX('PROTRA_capacity-Original_Data'!O$3:O$1699,MATCH(CHP_check_original_data!$H70,'PROTRA_capacity-Original_Data'!$F$3:$F$1699,0))/INDEX('PROTRA_capacity-Original_Data'!O$3:O$1699,MATCH(CHP_check_original_data!$I70,'PROTRA_capacity-Original_Data'!$F$3:$F$1699,0))
)))</f>
        <v>elec 0, heat not</v>
      </c>
      <c r="S70" s="16" t="str">
        <f>IF(AND(INDEX('PROTRA_capacity-Original_Data'!P$3:P$1699,MATCH(CHP_check_original_data!$H70,'PROTRA_capacity-Original_Data'!$F$3:$F$1699,0))&lt;&gt;0,INDEX('PROTRA_capacity-Original_Data'!P$3:P$1699,MATCH(CHP_check_original_data!$I70,'PROTRA_capacity-Original_Data'!$F$3:$F$1699,0))=0),"elec 0, heat not",
IF(AND(INDEX('PROTRA_capacity-Original_Data'!P$3:P$1699,MATCH(CHP_check_original_data!$I70,'PROTRA_capacity-Original_Data'!$F$3:$F$1699,0))&lt;&gt;0,INDEX('PROTRA_capacity-Original_Data'!P$3:P$1699,MATCH(CHP_check_original_data!$H70,'PROTRA_capacity-Original_Data'!$F$3:$F$1699,0))=0),"heat 0, elec not",
IF(AND(INDEX('PROTRA_capacity-Original_Data'!P$3:P$1699,MATCH(CHP_check_original_data!$I70,'PROTRA_capacity-Original_Data'!$F$3:$F$1699,0))=0,INDEX('PROTRA_capacity-Original_Data'!P$3:P$1699,MATCH(CHP_check_original_data!$H70,'PROTRA_capacity-Original_Data'!$F$3:$F$1699,0))=0),"",
INDEX('PROTRA_capacity-Original_Data'!P$3:P$1699,MATCH(CHP_check_original_data!$H70,'PROTRA_capacity-Original_Data'!$F$3:$F$1699,0))/INDEX('PROTRA_capacity-Original_Data'!P$3:P$1699,MATCH(CHP_check_original_data!$I70,'PROTRA_capacity-Original_Data'!$F$3:$F$1699,0))
)))</f>
        <v>elec 0, heat not</v>
      </c>
      <c r="T70" s="16" t="str">
        <f>IF(AND(INDEX('PROTRA_capacity-Original_Data'!Q$3:Q$1699,MATCH(CHP_check_original_data!$H70,'PROTRA_capacity-Original_Data'!$F$3:$F$1699,0))&lt;&gt;0,INDEX('PROTRA_capacity-Original_Data'!Q$3:Q$1699,MATCH(CHP_check_original_data!$I70,'PROTRA_capacity-Original_Data'!$F$3:$F$1699,0))=0),"elec 0, heat not",
IF(AND(INDEX('PROTRA_capacity-Original_Data'!Q$3:Q$1699,MATCH(CHP_check_original_data!$I70,'PROTRA_capacity-Original_Data'!$F$3:$F$1699,0))&lt;&gt;0,INDEX('PROTRA_capacity-Original_Data'!Q$3:Q$1699,MATCH(CHP_check_original_data!$H70,'PROTRA_capacity-Original_Data'!$F$3:$F$1699,0))=0),"heat 0, elec not",
IF(AND(INDEX('PROTRA_capacity-Original_Data'!Q$3:Q$1699,MATCH(CHP_check_original_data!$I70,'PROTRA_capacity-Original_Data'!$F$3:$F$1699,0))=0,INDEX('PROTRA_capacity-Original_Data'!Q$3:Q$1699,MATCH(CHP_check_original_data!$H70,'PROTRA_capacity-Original_Data'!$F$3:$F$1699,0))=0),"",
INDEX('PROTRA_capacity-Original_Data'!Q$3:Q$1699,MATCH(CHP_check_original_data!$H70,'PROTRA_capacity-Original_Data'!$F$3:$F$1699,0))/INDEX('PROTRA_capacity-Original_Data'!Q$3:Q$1699,MATCH(CHP_check_original_data!$I70,'PROTRA_capacity-Original_Data'!$F$3:$F$1699,0))
)))</f>
        <v>elec 0, heat not</v>
      </c>
      <c r="U70" s="16" t="str">
        <f>IF(AND(INDEX('PROTRA_capacity-Original_Data'!R$3:R$1699,MATCH(CHP_check_original_data!$H70,'PROTRA_capacity-Original_Data'!$F$3:$F$1699,0))&lt;&gt;0,INDEX('PROTRA_capacity-Original_Data'!R$3:R$1699,MATCH(CHP_check_original_data!$I70,'PROTRA_capacity-Original_Data'!$F$3:$F$1699,0))=0),"elec 0, heat not",
IF(AND(INDEX('PROTRA_capacity-Original_Data'!R$3:R$1699,MATCH(CHP_check_original_data!$I70,'PROTRA_capacity-Original_Data'!$F$3:$F$1699,0))&lt;&gt;0,INDEX('PROTRA_capacity-Original_Data'!R$3:R$1699,MATCH(CHP_check_original_data!$H70,'PROTRA_capacity-Original_Data'!$F$3:$F$1699,0))=0),"heat 0, elec not",
IF(AND(INDEX('PROTRA_capacity-Original_Data'!R$3:R$1699,MATCH(CHP_check_original_data!$I70,'PROTRA_capacity-Original_Data'!$F$3:$F$1699,0))=0,INDEX('PROTRA_capacity-Original_Data'!R$3:R$1699,MATCH(CHP_check_original_data!$H70,'PROTRA_capacity-Original_Data'!$F$3:$F$1699,0))=0),"",
INDEX('PROTRA_capacity-Original_Data'!R$3:R$1699,MATCH(CHP_check_original_data!$H70,'PROTRA_capacity-Original_Data'!$F$3:$F$1699,0))/INDEX('PROTRA_capacity-Original_Data'!R$3:R$1699,MATCH(CHP_check_original_data!$I70,'PROTRA_capacity-Original_Data'!$F$3:$F$1699,0))
)))</f>
        <v>elec 0, heat not</v>
      </c>
      <c r="V70" s="16" t="str">
        <f>IF(AND(INDEX('PROTRA_capacity-Original_Data'!S$3:S$1699,MATCH(CHP_check_original_data!$H70,'PROTRA_capacity-Original_Data'!$F$3:$F$1699,0))&lt;&gt;0,INDEX('PROTRA_capacity-Original_Data'!S$3:S$1699,MATCH(CHP_check_original_data!$I70,'PROTRA_capacity-Original_Data'!$F$3:$F$1699,0))=0),"elec 0, heat not",
IF(AND(INDEX('PROTRA_capacity-Original_Data'!S$3:S$1699,MATCH(CHP_check_original_data!$I70,'PROTRA_capacity-Original_Data'!$F$3:$F$1699,0))&lt;&gt;0,INDEX('PROTRA_capacity-Original_Data'!S$3:S$1699,MATCH(CHP_check_original_data!$H70,'PROTRA_capacity-Original_Data'!$F$3:$F$1699,0))=0),"heat 0, elec not",
IF(AND(INDEX('PROTRA_capacity-Original_Data'!S$3:S$1699,MATCH(CHP_check_original_data!$I70,'PROTRA_capacity-Original_Data'!$F$3:$F$1699,0))=0,INDEX('PROTRA_capacity-Original_Data'!S$3:S$1699,MATCH(CHP_check_original_data!$H70,'PROTRA_capacity-Original_Data'!$F$3:$F$1699,0))=0),"",
INDEX('PROTRA_capacity-Original_Data'!S$3:S$1699,MATCH(CHP_check_original_data!$H70,'PROTRA_capacity-Original_Data'!$F$3:$F$1699,0))/INDEX('PROTRA_capacity-Original_Data'!S$3:S$1699,MATCH(CHP_check_original_data!$I70,'PROTRA_capacity-Original_Data'!$F$3:$F$1699,0))
)))</f>
        <v>elec 0, heat not</v>
      </c>
      <c r="W70" s="16" t="str">
        <f>IF(AND(INDEX('PROTRA_capacity-Original_Data'!T$3:T$1699,MATCH(CHP_check_original_data!$H70,'PROTRA_capacity-Original_Data'!$F$3:$F$1699,0))&lt;&gt;0,INDEX('PROTRA_capacity-Original_Data'!T$3:T$1699,MATCH(CHP_check_original_data!$I70,'PROTRA_capacity-Original_Data'!$F$3:$F$1699,0))=0),"elec 0, heat not",
IF(AND(INDEX('PROTRA_capacity-Original_Data'!T$3:T$1699,MATCH(CHP_check_original_data!$I70,'PROTRA_capacity-Original_Data'!$F$3:$F$1699,0))&lt;&gt;0,INDEX('PROTRA_capacity-Original_Data'!T$3:T$1699,MATCH(CHP_check_original_data!$H70,'PROTRA_capacity-Original_Data'!$F$3:$F$1699,0))=0),"heat 0, elec not",
IF(AND(INDEX('PROTRA_capacity-Original_Data'!T$3:T$1699,MATCH(CHP_check_original_data!$I70,'PROTRA_capacity-Original_Data'!$F$3:$F$1699,0))=0,INDEX('PROTRA_capacity-Original_Data'!T$3:T$1699,MATCH(CHP_check_original_data!$H70,'PROTRA_capacity-Original_Data'!$F$3:$F$1699,0))=0),"",
INDEX('PROTRA_capacity-Original_Data'!T$3:T$1699,MATCH(CHP_check_original_data!$H70,'PROTRA_capacity-Original_Data'!$F$3:$F$1699,0))/INDEX('PROTRA_capacity-Original_Data'!T$3:T$1699,MATCH(CHP_check_original_data!$I70,'PROTRA_capacity-Original_Data'!$F$3:$F$1699,0))
)))</f>
        <v>elec 0, heat not</v>
      </c>
      <c r="X70" s="16" t="str">
        <f>IF(AND(INDEX('PROTRA_capacity-Original_Data'!U$3:U$1699,MATCH(CHP_check_original_data!$H70,'PROTRA_capacity-Original_Data'!$F$3:$F$1699,0))&lt;&gt;0,INDEX('PROTRA_capacity-Original_Data'!U$3:U$1699,MATCH(CHP_check_original_data!$I70,'PROTRA_capacity-Original_Data'!$F$3:$F$1699,0))=0),"elec 0, heat not",
IF(AND(INDEX('PROTRA_capacity-Original_Data'!U$3:U$1699,MATCH(CHP_check_original_data!$I70,'PROTRA_capacity-Original_Data'!$F$3:$F$1699,0))&lt;&gt;0,INDEX('PROTRA_capacity-Original_Data'!U$3:U$1699,MATCH(CHP_check_original_data!$H70,'PROTRA_capacity-Original_Data'!$F$3:$F$1699,0))=0),"heat 0, elec not",
IF(AND(INDEX('PROTRA_capacity-Original_Data'!U$3:U$1699,MATCH(CHP_check_original_data!$I70,'PROTRA_capacity-Original_Data'!$F$3:$F$1699,0))=0,INDEX('PROTRA_capacity-Original_Data'!U$3:U$1699,MATCH(CHP_check_original_data!$H70,'PROTRA_capacity-Original_Data'!$F$3:$F$1699,0))=0),"",
INDEX('PROTRA_capacity-Original_Data'!U$3:U$1699,MATCH(CHP_check_original_data!$H70,'PROTRA_capacity-Original_Data'!$F$3:$F$1699,0))/INDEX('PROTRA_capacity-Original_Data'!U$3:U$1699,MATCH(CHP_check_original_data!$I70,'PROTRA_capacity-Original_Data'!$F$3:$F$1699,0))
)))</f>
        <v>elec 0, heat not</v>
      </c>
      <c r="Y70" s="16" t="str">
        <f>IF(AND(INDEX('PROTRA_capacity-Original_Data'!V$3:V$1699,MATCH(CHP_check_original_data!$H70,'PROTRA_capacity-Original_Data'!$F$3:$F$1699,0))&lt;&gt;0,INDEX('PROTRA_capacity-Original_Data'!V$3:V$1699,MATCH(CHP_check_original_data!$I70,'PROTRA_capacity-Original_Data'!$F$3:$F$1699,0))=0),"elec 0, heat not",
IF(AND(INDEX('PROTRA_capacity-Original_Data'!V$3:V$1699,MATCH(CHP_check_original_data!$I70,'PROTRA_capacity-Original_Data'!$F$3:$F$1699,0))&lt;&gt;0,INDEX('PROTRA_capacity-Original_Data'!V$3:V$1699,MATCH(CHP_check_original_data!$H70,'PROTRA_capacity-Original_Data'!$F$3:$F$1699,0))=0),"heat 0, elec not",
IF(AND(INDEX('PROTRA_capacity-Original_Data'!V$3:V$1699,MATCH(CHP_check_original_data!$I70,'PROTRA_capacity-Original_Data'!$F$3:$F$1699,0))=0,INDEX('PROTRA_capacity-Original_Data'!V$3:V$1699,MATCH(CHP_check_original_data!$H70,'PROTRA_capacity-Original_Data'!$F$3:$F$1699,0))=0),"",
INDEX('PROTRA_capacity-Original_Data'!V$3:V$1699,MATCH(CHP_check_original_data!$H70,'PROTRA_capacity-Original_Data'!$F$3:$F$1699,0))/INDEX('PROTRA_capacity-Original_Data'!V$3:V$1699,MATCH(CHP_check_original_data!$I70,'PROTRA_capacity-Original_Data'!$F$3:$F$1699,0))
)))</f>
        <v>elec 0, heat not</v>
      </c>
    </row>
    <row r="71" spans="1:25" x14ac:dyDescent="0.35">
      <c r="A71" t="s">
        <v>75</v>
      </c>
      <c r="B71" t="s">
        <v>41</v>
      </c>
      <c r="C71" t="str">
        <f t="shared" si="6"/>
        <v>RUSSIA_TO_heat</v>
      </c>
      <c r="D71" t="str">
        <f t="shared" si="7"/>
        <v>PROTRA_CHP_HP_I</v>
      </c>
      <c r="E71" t="s">
        <v>8</v>
      </c>
      <c r="F71" t="str">
        <f t="shared" si="8"/>
        <v>CHP</v>
      </c>
      <c r="G71" t="str">
        <f t="shared" si="9"/>
        <v>bio</v>
      </c>
      <c r="H71" t="str">
        <f t="shared" si="10"/>
        <v>RUSSIATO_heatPROTRA_CHP_solid_bio</v>
      </c>
      <c r="I71" t="str">
        <f t="shared" si="11"/>
        <v>RUSSIATO_elecPROTRA_CHP_solid_bio</v>
      </c>
      <c r="J71" s="16" t="str">
        <f>IF(AND(INDEX('PROTRA_capacity-Original_Data'!G$3:G$1699,MATCH(CHP_check_original_data!$H71,'PROTRA_capacity-Original_Data'!$F$3:$F$1699,0))&lt;&gt;0,INDEX('PROTRA_capacity-Original_Data'!G$3:G$1699,MATCH(CHP_check_original_data!$I71,'PROTRA_capacity-Original_Data'!$F$3:$F$1699,0))=0),"elec 0, heat not",
IF(AND(INDEX('PROTRA_capacity-Original_Data'!G$3:G$1699,MATCH(CHP_check_original_data!$I71,'PROTRA_capacity-Original_Data'!$F$3:$F$1699,0))&lt;&gt;0,INDEX('PROTRA_capacity-Original_Data'!G$3:G$1699,MATCH(CHP_check_original_data!$H71,'PROTRA_capacity-Original_Data'!$F$3:$F$1699,0))=0),"heat 0, elec not",
IF(AND(INDEX('PROTRA_capacity-Original_Data'!G$3:G$1699,MATCH(CHP_check_original_data!$I71,'PROTRA_capacity-Original_Data'!$F$3:$F$1699,0))=0,INDEX('PROTRA_capacity-Original_Data'!G$3:G$1699,MATCH(CHP_check_original_data!$H71,'PROTRA_capacity-Original_Data'!$F$3:$F$1699,0))=0),"",
INDEX('PROTRA_capacity-Original_Data'!G$3:G$1699,MATCH(CHP_check_original_data!$H71,'PROTRA_capacity-Original_Data'!$F$3:$F$1699,0))/INDEX('PROTRA_capacity-Original_Data'!G$3:G$1699,MATCH(CHP_check_original_data!$I71,'PROTRA_capacity-Original_Data'!$F$3:$F$1699,0))
)))</f>
        <v>elec 0, heat not</v>
      </c>
      <c r="K71" s="16" t="str">
        <f>IF(AND(INDEX('PROTRA_capacity-Original_Data'!H$3:H$1699,MATCH(CHP_check_original_data!$H71,'PROTRA_capacity-Original_Data'!$F$3:$F$1699,0))&lt;&gt;0,INDEX('PROTRA_capacity-Original_Data'!H$3:H$1699,MATCH(CHP_check_original_data!$I71,'PROTRA_capacity-Original_Data'!$F$3:$F$1699,0))=0),"elec 0, heat not",
IF(AND(INDEX('PROTRA_capacity-Original_Data'!H$3:H$1699,MATCH(CHP_check_original_data!$I71,'PROTRA_capacity-Original_Data'!$F$3:$F$1699,0))&lt;&gt;0,INDEX('PROTRA_capacity-Original_Data'!H$3:H$1699,MATCH(CHP_check_original_data!$H71,'PROTRA_capacity-Original_Data'!$F$3:$F$1699,0))=0),"heat 0, elec not",
IF(AND(INDEX('PROTRA_capacity-Original_Data'!H$3:H$1699,MATCH(CHP_check_original_data!$I71,'PROTRA_capacity-Original_Data'!$F$3:$F$1699,0))=0,INDEX('PROTRA_capacity-Original_Data'!H$3:H$1699,MATCH(CHP_check_original_data!$H71,'PROTRA_capacity-Original_Data'!$F$3:$F$1699,0))=0),"",
INDEX('PROTRA_capacity-Original_Data'!H$3:H$1699,MATCH(CHP_check_original_data!$H71,'PROTRA_capacity-Original_Data'!$F$3:$F$1699,0))/INDEX('PROTRA_capacity-Original_Data'!H$3:H$1699,MATCH(CHP_check_original_data!$I71,'PROTRA_capacity-Original_Data'!$F$3:$F$1699,0))
)))</f>
        <v>elec 0, heat not</v>
      </c>
      <c r="L71" s="16" t="str">
        <f>IF(AND(INDEX('PROTRA_capacity-Original_Data'!I$3:I$1699,MATCH(CHP_check_original_data!$H71,'PROTRA_capacity-Original_Data'!$F$3:$F$1699,0))&lt;&gt;0,INDEX('PROTRA_capacity-Original_Data'!I$3:I$1699,MATCH(CHP_check_original_data!$I71,'PROTRA_capacity-Original_Data'!$F$3:$F$1699,0))=0),"elec 0, heat not",
IF(AND(INDEX('PROTRA_capacity-Original_Data'!I$3:I$1699,MATCH(CHP_check_original_data!$I71,'PROTRA_capacity-Original_Data'!$F$3:$F$1699,0))&lt;&gt;0,INDEX('PROTRA_capacity-Original_Data'!I$3:I$1699,MATCH(CHP_check_original_data!$H71,'PROTRA_capacity-Original_Data'!$F$3:$F$1699,0))=0),"heat 0, elec not",
IF(AND(INDEX('PROTRA_capacity-Original_Data'!I$3:I$1699,MATCH(CHP_check_original_data!$I71,'PROTRA_capacity-Original_Data'!$F$3:$F$1699,0))=0,INDEX('PROTRA_capacity-Original_Data'!I$3:I$1699,MATCH(CHP_check_original_data!$H71,'PROTRA_capacity-Original_Data'!$F$3:$F$1699,0))=0),"",
INDEX('PROTRA_capacity-Original_Data'!I$3:I$1699,MATCH(CHP_check_original_data!$H71,'PROTRA_capacity-Original_Data'!$F$3:$F$1699,0))/INDEX('PROTRA_capacity-Original_Data'!I$3:I$1699,MATCH(CHP_check_original_data!$I71,'PROTRA_capacity-Original_Data'!$F$3:$F$1699,0))
)))</f>
        <v>elec 0, heat not</v>
      </c>
      <c r="M71" s="16" t="str">
        <f>IF(AND(INDEX('PROTRA_capacity-Original_Data'!J$3:J$1699,MATCH(CHP_check_original_data!$H71,'PROTRA_capacity-Original_Data'!$F$3:$F$1699,0))&lt;&gt;0,INDEX('PROTRA_capacity-Original_Data'!J$3:J$1699,MATCH(CHP_check_original_data!$I71,'PROTRA_capacity-Original_Data'!$F$3:$F$1699,0))=0),"elec 0, heat not",
IF(AND(INDEX('PROTRA_capacity-Original_Data'!J$3:J$1699,MATCH(CHP_check_original_data!$I71,'PROTRA_capacity-Original_Data'!$F$3:$F$1699,0))&lt;&gt;0,INDEX('PROTRA_capacity-Original_Data'!J$3:J$1699,MATCH(CHP_check_original_data!$H71,'PROTRA_capacity-Original_Data'!$F$3:$F$1699,0))=0),"heat 0, elec not",
IF(AND(INDEX('PROTRA_capacity-Original_Data'!J$3:J$1699,MATCH(CHP_check_original_data!$I71,'PROTRA_capacity-Original_Data'!$F$3:$F$1699,0))=0,INDEX('PROTRA_capacity-Original_Data'!J$3:J$1699,MATCH(CHP_check_original_data!$H71,'PROTRA_capacity-Original_Data'!$F$3:$F$1699,0))=0),"",
INDEX('PROTRA_capacity-Original_Data'!J$3:J$1699,MATCH(CHP_check_original_data!$H71,'PROTRA_capacity-Original_Data'!$F$3:$F$1699,0))/INDEX('PROTRA_capacity-Original_Data'!J$3:J$1699,MATCH(CHP_check_original_data!$I71,'PROTRA_capacity-Original_Data'!$F$3:$F$1699,0))
)))</f>
        <v>elec 0, heat not</v>
      </c>
      <c r="N71" s="16" t="str">
        <f>IF(AND(INDEX('PROTRA_capacity-Original_Data'!K$3:K$1699,MATCH(CHP_check_original_data!$H71,'PROTRA_capacity-Original_Data'!$F$3:$F$1699,0))&lt;&gt;0,INDEX('PROTRA_capacity-Original_Data'!K$3:K$1699,MATCH(CHP_check_original_data!$I71,'PROTRA_capacity-Original_Data'!$F$3:$F$1699,0))=0),"elec 0, heat not",
IF(AND(INDEX('PROTRA_capacity-Original_Data'!K$3:K$1699,MATCH(CHP_check_original_data!$I71,'PROTRA_capacity-Original_Data'!$F$3:$F$1699,0))&lt;&gt;0,INDEX('PROTRA_capacity-Original_Data'!K$3:K$1699,MATCH(CHP_check_original_data!$H71,'PROTRA_capacity-Original_Data'!$F$3:$F$1699,0))=0),"heat 0, elec not",
IF(AND(INDEX('PROTRA_capacity-Original_Data'!K$3:K$1699,MATCH(CHP_check_original_data!$I71,'PROTRA_capacity-Original_Data'!$F$3:$F$1699,0))=0,INDEX('PROTRA_capacity-Original_Data'!K$3:K$1699,MATCH(CHP_check_original_data!$H71,'PROTRA_capacity-Original_Data'!$F$3:$F$1699,0))=0),"",
INDEX('PROTRA_capacity-Original_Data'!K$3:K$1699,MATCH(CHP_check_original_data!$H71,'PROTRA_capacity-Original_Data'!$F$3:$F$1699,0))/INDEX('PROTRA_capacity-Original_Data'!K$3:K$1699,MATCH(CHP_check_original_data!$I71,'PROTRA_capacity-Original_Data'!$F$3:$F$1699,0))
)))</f>
        <v>elec 0, heat not</v>
      </c>
      <c r="O71" s="16" t="str">
        <f>IF(AND(INDEX('PROTRA_capacity-Original_Data'!L$3:L$1699,MATCH(CHP_check_original_data!$H71,'PROTRA_capacity-Original_Data'!$F$3:$F$1699,0))&lt;&gt;0,INDEX('PROTRA_capacity-Original_Data'!L$3:L$1699,MATCH(CHP_check_original_data!$I71,'PROTRA_capacity-Original_Data'!$F$3:$F$1699,0))=0),"elec 0, heat not",
IF(AND(INDEX('PROTRA_capacity-Original_Data'!L$3:L$1699,MATCH(CHP_check_original_data!$I71,'PROTRA_capacity-Original_Data'!$F$3:$F$1699,0))&lt;&gt;0,INDEX('PROTRA_capacity-Original_Data'!L$3:L$1699,MATCH(CHP_check_original_data!$H71,'PROTRA_capacity-Original_Data'!$F$3:$F$1699,0))=0),"heat 0, elec not",
IF(AND(INDEX('PROTRA_capacity-Original_Data'!L$3:L$1699,MATCH(CHP_check_original_data!$I71,'PROTRA_capacity-Original_Data'!$F$3:$F$1699,0))=0,INDEX('PROTRA_capacity-Original_Data'!L$3:L$1699,MATCH(CHP_check_original_data!$H71,'PROTRA_capacity-Original_Data'!$F$3:$F$1699,0))=0),"",
INDEX('PROTRA_capacity-Original_Data'!L$3:L$1699,MATCH(CHP_check_original_data!$H71,'PROTRA_capacity-Original_Data'!$F$3:$F$1699,0))/INDEX('PROTRA_capacity-Original_Data'!L$3:L$1699,MATCH(CHP_check_original_data!$I71,'PROTRA_capacity-Original_Data'!$F$3:$F$1699,0))
)))</f>
        <v>elec 0, heat not</v>
      </c>
      <c r="P71" s="16" t="str">
        <f>IF(AND(INDEX('PROTRA_capacity-Original_Data'!M$3:M$1699,MATCH(CHP_check_original_data!$H71,'PROTRA_capacity-Original_Data'!$F$3:$F$1699,0))&lt;&gt;0,INDEX('PROTRA_capacity-Original_Data'!M$3:M$1699,MATCH(CHP_check_original_data!$I71,'PROTRA_capacity-Original_Data'!$F$3:$F$1699,0))=0),"elec 0, heat not",
IF(AND(INDEX('PROTRA_capacity-Original_Data'!M$3:M$1699,MATCH(CHP_check_original_data!$I71,'PROTRA_capacity-Original_Data'!$F$3:$F$1699,0))&lt;&gt;0,INDEX('PROTRA_capacity-Original_Data'!M$3:M$1699,MATCH(CHP_check_original_data!$H71,'PROTRA_capacity-Original_Data'!$F$3:$F$1699,0))=0),"heat 0, elec not",
IF(AND(INDEX('PROTRA_capacity-Original_Data'!M$3:M$1699,MATCH(CHP_check_original_data!$I71,'PROTRA_capacity-Original_Data'!$F$3:$F$1699,0))=0,INDEX('PROTRA_capacity-Original_Data'!M$3:M$1699,MATCH(CHP_check_original_data!$H71,'PROTRA_capacity-Original_Data'!$F$3:$F$1699,0))=0),"",
INDEX('PROTRA_capacity-Original_Data'!M$3:M$1699,MATCH(CHP_check_original_data!$H71,'PROTRA_capacity-Original_Data'!$F$3:$F$1699,0))/INDEX('PROTRA_capacity-Original_Data'!M$3:M$1699,MATCH(CHP_check_original_data!$I71,'PROTRA_capacity-Original_Data'!$F$3:$F$1699,0))
)))</f>
        <v>elec 0, heat not</v>
      </c>
      <c r="Q71" s="16" t="str">
        <f>IF(AND(INDEX('PROTRA_capacity-Original_Data'!N$3:N$1699,MATCH(CHP_check_original_data!$H71,'PROTRA_capacity-Original_Data'!$F$3:$F$1699,0))&lt;&gt;0,INDEX('PROTRA_capacity-Original_Data'!N$3:N$1699,MATCH(CHP_check_original_data!$I71,'PROTRA_capacity-Original_Data'!$F$3:$F$1699,0))=0),"elec 0, heat not",
IF(AND(INDEX('PROTRA_capacity-Original_Data'!N$3:N$1699,MATCH(CHP_check_original_data!$I71,'PROTRA_capacity-Original_Data'!$F$3:$F$1699,0))&lt;&gt;0,INDEX('PROTRA_capacity-Original_Data'!N$3:N$1699,MATCH(CHP_check_original_data!$H71,'PROTRA_capacity-Original_Data'!$F$3:$F$1699,0))=0),"heat 0, elec not",
IF(AND(INDEX('PROTRA_capacity-Original_Data'!N$3:N$1699,MATCH(CHP_check_original_data!$I71,'PROTRA_capacity-Original_Data'!$F$3:$F$1699,0))=0,INDEX('PROTRA_capacity-Original_Data'!N$3:N$1699,MATCH(CHP_check_original_data!$H71,'PROTRA_capacity-Original_Data'!$F$3:$F$1699,0))=0),"",
INDEX('PROTRA_capacity-Original_Data'!N$3:N$1699,MATCH(CHP_check_original_data!$H71,'PROTRA_capacity-Original_Data'!$F$3:$F$1699,0))/INDEX('PROTRA_capacity-Original_Data'!N$3:N$1699,MATCH(CHP_check_original_data!$I71,'PROTRA_capacity-Original_Data'!$F$3:$F$1699,0))
)))</f>
        <v>elec 0, heat not</v>
      </c>
      <c r="R71" s="16" t="str">
        <f>IF(AND(INDEX('PROTRA_capacity-Original_Data'!O$3:O$1699,MATCH(CHP_check_original_data!$H71,'PROTRA_capacity-Original_Data'!$F$3:$F$1699,0))&lt;&gt;0,INDEX('PROTRA_capacity-Original_Data'!O$3:O$1699,MATCH(CHP_check_original_data!$I71,'PROTRA_capacity-Original_Data'!$F$3:$F$1699,0))=0),"elec 0, heat not",
IF(AND(INDEX('PROTRA_capacity-Original_Data'!O$3:O$1699,MATCH(CHP_check_original_data!$I71,'PROTRA_capacity-Original_Data'!$F$3:$F$1699,0))&lt;&gt;0,INDEX('PROTRA_capacity-Original_Data'!O$3:O$1699,MATCH(CHP_check_original_data!$H71,'PROTRA_capacity-Original_Data'!$F$3:$F$1699,0))=0),"heat 0, elec not",
IF(AND(INDEX('PROTRA_capacity-Original_Data'!O$3:O$1699,MATCH(CHP_check_original_data!$I71,'PROTRA_capacity-Original_Data'!$F$3:$F$1699,0))=0,INDEX('PROTRA_capacity-Original_Data'!O$3:O$1699,MATCH(CHP_check_original_data!$H71,'PROTRA_capacity-Original_Data'!$F$3:$F$1699,0))=0),"",
INDEX('PROTRA_capacity-Original_Data'!O$3:O$1699,MATCH(CHP_check_original_data!$H71,'PROTRA_capacity-Original_Data'!$F$3:$F$1699,0))/INDEX('PROTRA_capacity-Original_Data'!O$3:O$1699,MATCH(CHP_check_original_data!$I71,'PROTRA_capacity-Original_Data'!$F$3:$F$1699,0))
)))</f>
        <v>elec 0, heat not</v>
      </c>
      <c r="S71" s="16" t="str">
        <f>IF(AND(INDEX('PROTRA_capacity-Original_Data'!P$3:P$1699,MATCH(CHP_check_original_data!$H71,'PROTRA_capacity-Original_Data'!$F$3:$F$1699,0))&lt;&gt;0,INDEX('PROTRA_capacity-Original_Data'!P$3:P$1699,MATCH(CHP_check_original_data!$I71,'PROTRA_capacity-Original_Data'!$F$3:$F$1699,0))=0),"elec 0, heat not",
IF(AND(INDEX('PROTRA_capacity-Original_Data'!P$3:P$1699,MATCH(CHP_check_original_data!$I71,'PROTRA_capacity-Original_Data'!$F$3:$F$1699,0))&lt;&gt;0,INDEX('PROTRA_capacity-Original_Data'!P$3:P$1699,MATCH(CHP_check_original_data!$H71,'PROTRA_capacity-Original_Data'!$F$3:$F$1699,0))=0),"heat 0, elec not",
IF(AND(INDEX('PROTRA_capacity-Original_Data'!P$3:P$1699,MATCH(CHP_check_original_data!$I71,'PROTRA_capacity-Original_Data'!$F$3:$F$1699,0))=0,INDEX('PROTRA_capacity-Original_Data'!P$3:P$1699,MATCH(CHP_check_original_data!$H71,'PROTRA_capacity-Original_Data'!$F$3:$F$1699,0))=0),"",
INDEX('PROTRA_capacity-Original_Data'!P$3:P$1699,MATCH(CHP_check_original_data!$H71,'PROTRA_capacity-Original_Data'!$F$3:$F$1699,0))/INDEX('PROTRA_capacity-Original_Data'!P$3:P$1699,MATCH(CHP_check_original_data!$I71,'PROTRA_capacity-Original_Data'!$F$3:$F$1699,0))
)))</f>
        <v>elec 0, heat not</v>
      </c>
      <c r="T71" s="16" t="str">
        <f>IF(AND(INDEX('PROTRA_capacity-Original_Data'!Q$3:Q$1699,MATCH(CHP_check_original_data!$H71,'PROTRA_capacity-Original_Data'!$F$3:$F$1699,0))&lt;&gt;0,INDEX('PROTRA_capacity-Original_Data'!Q$3:Q$1699,MATCH(CHP_check_original_data!$I71,'PROTRA_capacity-Original_Data'!$F$3:$F$1699,0))=0),"elec 0, heat not",
IF(AND(INDEX('PROTRA_capacity-Original_Data'!Q$3:Q$1699,MATCH(CHP_check_original_data!$I71,'PROTRA_capacity-Original_Data'!$F$3:$F$1699,0))&lt;&gt;0,INDEX('PROTRA_capacity-Original_Data'!Q$3:Q$1699,MATCH(CHP_check_original_data!$H71,'PROTRA_capacity-Original_Data'!$F$3:$F$1699,0))=0),"heat 0, elec not",
IF(AND(INDEX('PROTRA_capacity-Original_Data'!Q$3:Q$1699,MATCH(CHP_check_original_data!$I71,'PROTRA_capacity-Original_Data'!$F$3:$F$1699,0))=0,INDEX('PROTRA_capacity-Original_Data'!Q$3:Q$1699,MATCH(CHP_check_original_data!$H71,'PROTRA_capacity-Original_Data'!$F$3:$F$1699,0))=0),"",
INDEX('PROTRA_capacity-Original_Data'!Q$3:Q$1699,MATCH(CHP_check_original_data!$H71,'PROTRA_capacity-Original_Data'!$F$3:$F$1699,0))/INDEX('PROTRA_capacity-Original_Data'!Q$3:Q$1699,MATCH(CHP_check_original_data!$I71,'PROTRA_capacity-Original_Data'!$F$3:$F$1699,0))
)))</f>
        <v>elec 0, heat not</v>
      </c>
      <c r="U71" s="16" t="str">
        <f>IF(AND(INDEX('PROTRA_capacity-Original_Data'!R$3:R$1699,MATCH(CHP_check_original_data!$H71,'PROTRA_capacity-Original_Data'!$F$3:$F$1699,0))&lt;&gt;0,INDEX('PROTRA_capacity-Original_Data'!R$3:R$1699,MATCH(CHP_check_original_data!$I71,'PROTRA_capacity-Original_Data'!$F$3:$F$1699,0))=0),"elec 0, heat not",
IF(AND(INDEX('PROTRA_capacity-Original_Data'!R$3:R$1699,MATCH(CHP_check_original_data!$I71,'PROTRA_capacity-Original_Data'!$F$3:$F$1699,0))&lt;&gt;0,INDEX('PROTRA_capacity-Original_Data'!R$3:R$1699,MATCH(CHP_check_original_data!$H71,'PROTRA_capacity-Original_Data'!$F$3:$F$1699,0))=0),"heat 0, elec not",
IF(AND(INDEX('PROTRA_capacity-Original_Data'!R$3:R$1699,MATCH(CHP_check_original_data!$I71,'PROTRA_capacity-Original_Data'!$F$3:$F$1699,0))=0,INDEX('PROTRA_capacity-Original_Data'!R$3:R$1699,MATCH(CHP_check_original_data!$H71,'PROTRA_capacity-Original_Data'!$F$3:$F$1699,0))=0),"",
INDEX('PROTRA_capacity-Original_Data'!R$3:R$1699,MATCH(CHP_check_original_data!$H71,'PROTRA_capacity-Original_Data'!$F$3:$F$1699,0))/INDEX('PROTRA_capacity-Original_Data'!R$3:R$1699,MATCH(CHP_check_original_data!$I71,'PROTRA_capacity-Original_Data'!$F$3:$F$1699,0))
)))</f>
        <v>elec 0, heat not</v>
      </c>
      <c r="V71" s="16" t="str">
        <f>IF(AND(INDEX('PROTRA_capacity-Original_Data'!S$3:S$1699,MATCH(CHP_check_original_data!$H71,'PROTRA_capacity-Original_Data'!$F$3:$F$1699,0))&lt;&gt;0,INDEX('PROTRA_capacity-Original_Data'!S$3:S$1699,MATCH(CHP_check_original_data!$I71,'PROTRA_capacity-Original_Data'!$F$3:$F$1699,0))=0),"elec 0, heat not",
IF(AND(INDEX('PROTRA_capacity-Original_Data'!S$3:S$1699,MATCH(CHP_check_original_data!$I71,'PROTRA_capacity-Original_Data'!$F$3:$F$1699,0))&lt;&gt;0,INDEX('PROTRA_capacity-Original_Data'!S$3:S$1699,MATCH(CHP_check_original_data!$H71,'PROTRA_capacity-Original_Data'!$F$3:$F$1699,0))=0),"heat 0, elec not",
IF(AND(INDEX('PROTRA_capacity-Original_Data'!S$3:S$1699,MATCH(CHP_check_original_data!$I71,'PROTRA_capacity-Original_Data'!$F$3:$F$1699,0))=0,INDEX('PROTRA_capacity-Original_Data'!S$3:S$1699,MATCH(CHP_check_original_data!$H71,'PROTRA_capacity-Original_Data'!$F$3:$F$1699,0))=0),"",
INDEX('PROTRA_capacity-Original_Data'!S$3:S$1699,MATCH(CHP_check_original_data!$H71,'PROTRA_capacity-Original_Data'!$F$3:$F$1699,0))/INDEX('PROTRA_capacity-Original_Data'!S$3:S$1699,MATCH(CHP_check_original_data!$I71,'PROTRA_capacity-Original_Data'!$F$3:$F$1699,0))
)))</f>
        <v>elec 0, heat not</v>
      </c>
      <c r="W71" s="16" t="str">
        <f>IF(AND(INDEX('PROTRA_capacity-Original_Data'!T$3:T$1699,MATCH(CHP_check_original_data!$H71,'PROTRA_capacity-Original_Data'!$F$3:$F$1699,0))&lt;&gt;0,INDEX('PROTRA_capacity-Original_Data'!T$3:T$1699,MATCH(CHP_check_original_data!$I71,'PROTRA_capacity-Original_Data'!$F$3:$F$1699,0))=0),"elec 0, heat not",
IF(AND(INDEX('PROTRA_capacity-Original_Data'!T$3:T$1699,MATCH(CHP_check_original_data!$I71,'PROTRA_capacity-Original_Data'!$F$3:$F$1699,0))&lt;&gt;0,INDEX('PROTRA_capacity-Original_Data'!T$3:T$1699,MATCH(CHP_check_original_data!$H71,'PROTRA_capacity-Original_Data'!$F$3:$F$1699,0))=0),"heat 0, elec not",
IF(AND(INDEX('PROTRA_capacity-Original_Data'!T$3:T$1699,MATCH(CHP_check_original_data!$I71,'PROTRA_capacity-Original_Data'!$F$3:$F$1699,0))=0,INDEX('PROTRA_capacity-Original_Data'!T$3:T$1699,MATCH(CHP_check_original_data!$H71,'PROTRA_capacity-Original_Data'!$F$3:$F$1699,0))=0),"",
INDEX('PROTRA_capacity-Original_Data'!T$3:T$1699,MATCH(CHP_check_original_data!$H71,'PROTRA_capacity-Original_Data'!$F$3:$F$1699,0))/INDEX('PROTRA_capacity-Original_Data'!T$3:T$1699,MATCH(CHP_check_original_data!$I71,'PROTRA_capacity-Original_Data'!$F$3:$F$1699,0))
)))</f>
        <v>elec 0, heat not</v>
      </c>
      <c r="X71" s="16" t="str">
        <f>IF(AND(INDEX('PROTRA_capacity-Original_Data'!U$3:U$1699,MATCH(CHP_check_original_data!$H71,'PROTRA_capacity-Original_Data'!$F$3:$F$1699,0))&lt;&gt;0,INDEX('PROTRA_capacity-Original_Data'!U$3:U$1699,MATCH(CHP_check_original_data!$I71,'PROTRA_capacity-Original_Data'!$F$3:$F$1699,0))=0),"elec 0, heat not",
IF(AND(INDEX('PROTRA_capacity-Original_Data'!U$3:U$1699,MATCH(CHP_check_original_data!$I71,'PROTRA_capacity-Original_Data'!$F$3:$F$1699,0))&lt;&gt;0,INDEX('PROTRA_capacity-Original_Data'!U$3:U$1699,MATCH(CHP_check_original_data!$H71,'PROTRA_capacity-Original_Data'!$F$3:$F$1699,0))=0),"heat 0, elec not",
IF(AND(INDEX('PROTRA_capacity-Original_Data'!U$3:U$1699,MATCH(CHP_check_original_data!$I71,'PROTRA_capacity-Original_Data'!$F$3:$F$1699,0))=0,INDEX('PROTRA_capacity-Original_Data'!U$3:U$1699,MATCH(CHP_check_original_data!$H71,'PROTRA_capacity-Original_Data'!$F$3:$F$1699,0))=0),"",
INDEX('PROTRA_capacity-Original_Data'!U$3:U$1699,MATCH(CHP_check_original_data!$H71,'PROTRA_capacity-Original_Data'!$F$3:$F$1699,0))/INDEX('PROTRA_capacity-Original_Data'!U$3:U$1699,MATCH(CHP_check_original_data!$I71,'PROTRA_capacity-Original_Data'!$F$3:$F$1699,0))
)))</f>
        <v>elec 0, heat not</v>
      </c>
      <c r="Y71" s="16" t="str">
        <f>IF(AND(INDEX('PROTRA_capacity-Original_Data'!V$3:V$1699,MATCH(CHP_check_original_data!$H71,'PROTRA_capacity-Original_Data'!$F$3:$F$1699,0))&lt;&gt;0,INDEX('PROTRA_capacity-Original_Data'!V$3:V$1699,MATCH(CHP_check_original_data!$I71,'PROTRA_capacity-Original_Data'!$F$3:$F$1699,0))=0),"elec 0, heat not",
IF(AND(INDEX('PROTRA_capacity-Original_Data'!V$3:V$1699,MATCH(CHP_check_original_data!$I71,'PROTRA_capacity-Original_Data'!$F$3:$F$1699,0))&lt;&gt;0,INDEX('PROTRA_capacity-Original_Data'!V$3:V$1699,MATCH(CHP_check_original_data!$H71,'PROTRA_capacity-Original_Data'!$F$3:$F$1699,0))=0),"heat 0, elec not",
IF(AND(INDEX('PROTRA_capacity-Original_Data'!V$3:V$1699,MATCH(CHP_check_original_data!$I71,'PROTRA_capacity-Original_Data'!$F$3:$F$1699,0))=0,INDEX('PROTRA_capacity-Original_Data'!V$3:V$1699,MATCH(CHP_check_original_data!$H71,'PROTRA_capacity-Original_Data'!$F$3:$F$1699,0))=0),"",
INDEX('PROTRA_capacity-Original_Data'!V$3:V$1699,MATCH(CHP_check_original_data!$H71,'PROTRA_capacity-Original_Data'!$F$3:$F$1699,0))/INDEX('PROTRA_capacity-Original_Data'!V$3:V$1699,MATCH(CHP_check_original_data!$I71,'PROTRA_capacity-Original_Data'!$F$3:$F$1699,0))
)))</f>
        <v>elec 0, heat not</v>
      </c>
    </row>
    <row r="72" spans="1:25" x14ac:dyDescent="0.35">
      <c r="A72" t="s">
        <v>75</v>
      </c>
      <c r="B72" t="s">
        <v>41</v>
      </c>
      <c r="C72" t="str">
        <f t="shared" si="6"/>
        <v>RUSSIA_TO_heat</v>
      </c>
      <c r="D72" t="str">
        <f t="shared" si="7"/>
        <v>PROTRA_CHP_HP_I</v>
      </c>
      <c r="E72" t="s">
        <v>9</v>
      </c>
      <c r="F72" t="str">
        <f t="shared" si="8"/>
        <v>CHP</v>
      </c>
      <c r="G72" t="str">
        <f t="shared" si="9"/>
        <v>CCS</v>
      </c>
      <c r="H72" t="str">
        <f t="shared" si="10"/>
        <v>RUSSIATO_heatPROTRA_CHP_solid_bio_CCS</v>
      </c>
      <c r="I72" t="str">
        <f t="shared" si="11"/>
        <v>RUSSIATO_elecPROTRA_CHP_solid_bio_CCS</v>
      </c>
      <c r="J72" s="16" t="str">
        <f>IF(AND(INDEX('PROTRA_capacity-Original_Data'!G$3:G$1699,MATCH(CHP_check_original_data!$H72,'PROTRA_capacity-Original_Data'!$F$3:$F$1699,0))&lt;&gt;0,INDEX('PROTRA_capacity-Original_Data'!G$3:G$1699,MATCH(CHP_check_original_data!$I72,'PROTRA_capacity-Original_Data'!$F$3:$F$1699,0))=0),"elec 0, heat not",
IF(AND(INDEX('PROTRA_capacity-Original_Data'!G$3:G$1699,MATCH(CHP_check_original_data!$I72,'PROTRA_capacity-Original_Data'!$F$3:$F$1699,0))&lt;&gt;0,INDEX('PROTRA_capacity-Original_Data'!G$3:G$1699,MATCH(CHP_check_original_data!$H72,'PROTRA_capacity-Original_Data'!$F$3:$F$1699,0))=0),"heat 0, elec not",
IF(AND(INDEX('PROTRA_capacity-Original_Data'!G$3:G$1699,MATCH(CHP_check_original_data!$I72,'PROTRA_capacity-Original_Data'!$F$3:$F$1699,0))=0,INDEX('PROTRA_capacity-Original_Data'!G$3:G$1699,MATCH(CHP_check_original_data!$H72,'PROTRA_capacity-Original_Data'!$F$3:$F$1699,0))=0),"",
INDEX('PROTRA_capacity-Original_Data'!G$3:G$1699,MATCH(CHP_check_original_data!$H72,'PROTRA_capacity-Original_Data'!$F$3:$F$1699,0))/INDEX('PROTRA_capacity-Original_Data'!G$3:G$1699,MATCH(CHP_check_original_data!$I72,'PROTRA_capacity-Original_Data'!$F$3:$F$1699,0))
)))</f>
        <v/>
      </c>
      <c r="K72" s="16" t="str">
        <f>IF(AND(INDEX('PROTRA_capacity-Original_Data'!H$3:H$1699,MATCH(CHP_check_original_data!$H72,'PROTRA_capacity-Original_Data'!$F$3:$F$1699,0))&lt;&gt;0,INDEX('PROTRA_capacity-Original_Data'!H$3:H$1699,MATCH(CHP_check_original_data!$I72,'PROTRA_capacity-Original_Data'!$F$3:$F$1699,0))=0),"elec 0, heat not",
IF(AND(INDEX('PROTRA_capacity-Original_Data'!H$3:H$1699,MATCH(CHP_check_original_data!$I72,'PROTRA_capacity-Original_Data'!$F$3:$F$1699,0))&lt;&gt;0,INDEX('PROTRA_capacity-Original_Data'!H$3:H$1699,MATCH(CHP_check_original_data!$H72,'PROTRA_capacity-Original_Data'!$F$3:$F$1699,0))=0),"heat 0, elec not",
IF(AND(INDEX('PROTRA_capacity-Original_Data'!H$3:H$1699,MATCH(CHP_check_original_data!$I72,'PROTRA_capacity-Original_Data'!$F$3:$F$1699,0))=0,INDEX('PROTRA_capacity-Original_Data'!H$3:H$1699,MATCH(CHP_check_original_data!$H72,'PROTRA_capacity-Original_Data'!$F$3:$F$1699,0))=0),"",
INDEX('PROTRA_capacity-Original_Data'!H$3:H$1699,MATCH(CHP_check_original_data!$H72,'PROTRA_capacity-Original_Data'!$F$3:$F$1699,0))/INDEX('PROTRA_capacity-Original_Data'!H$3:H$1699,MATCH(CHP_check_original_data!$I72,'PROTRA_capacity-Original_Data'!$F$3:$F$1699,0))
)))</f>
        <v/>
      </c>
      <c r="L72" s="16" t="str">
        <f>IF(AND(INDEX('PROTRA_capacity-Original_Data'!I$3:I$1699,MATCH(CHP_check_original_data!$H72,'PROTRA_capacity-Original_Data'!$F$3:$F$1699,0))&lt;&gt;0,INDEX('PROTRA_capacity-Original_Data'!I$3:I$1699,MATCH(CHP_check_original_data!$I72,'PROTRA_capacity-Original_Data'!$F$3:$F$1699,0))=0),"elec 0, heat not",
IF(AND(INDEX('PROTRA_capacity-Original_Data'!I$3:I$1699,MATCH(CHP_check_original_data!$I72,'PROTRA_capacity-Original_Data'!$F$3:$F$1699,0))&lt;&gt;0,INDEX('PROTRA_capacity-Original_Data'!I$3:I$1699,MATCH(CHP_check_original_data!$H72,'PROTRA_capacity-Original_Data'!$F$3:$F$1699,0))=0),"heat 0, elec not",
IF(AND(INDEX('PROTRA_capacity-Original_Data'!I$3:I$1699,MATCH(CHP_check_original_data!$I72,'PROTRA_capacity-Original_Data'!$F$3:$F$1699,0))=0,INDEX('PROTRA_capacity-Original_Data'!I$3:I$1699,MATCH(CHP_check_original_data!$H72,'PROTRA_capacity-Original_Data'!$F$3:$F$1699,0))=0),"",
INDEX('PROTRA_capacity-Original_Data'!I$3:I$1699,MATCH(CHP_check_original_data!$H72,'PROTRA_capacity-Original_Data'!$F$3:$F$1699,0))/INDEX('PROTRA_capacity-Original_Data'!I$3:I$1699,MATCH(CHP_check_original_data!$I72,'PROTRA_capacity-Original_Data'!$F$3:$F$1699,0))
)))</f>
        <v/>
      </c>
      <c r="M72" s="16" t="str">
        <f>IF(AND(INDEX('PROTRA_capacity-Original_Data'!J$3:J$1699,MATCH(CHP_check_original_data!$H72,'PROTRA_capacity-Original_Data'!$F$3:$F$1699,0))&lt;&gt;0,INDEX('PROTRA_capacity-Original_Data'!J$3:J$1699,MATCH(CHP_check_original_data!$I72,'PROTRA_capacity-Original_Data'!$F$3:$F$1699,0))=0),"elec 0, heat not",
IF(AND(INDEX('PROTRA_capacity-Original_Data'!J$3:J$1699,MATCH(CHP_check_original_data!$I72,'PROTRA_capacity-Original_Data'!$F$3:$F$1699,0))&lt;&gt;0,INDEX('PROTRA_capacity-Original_Data'!J$3:J$1699,MATCH(CHP_check_original_data!$H72,'PROTRA_capacity-Original_Data'!$F$3:$F$1699,0))=0),"heat 0, elec not",
IF(AND(INDEX('PROTRA_capacity-Original_Data'!J$3:J$1699,MATCH(CHP_check_original_data!$I72,'PROTRA_capacity-Original_Data'!$F$3:$F$1699,0))=0,INDEX('PROTRA_capacity-Original_Data'!J$3:J$1699,MATCH(CHP_check_original_data!$H72,'PROTRA_capacity-Original_Data'!$F$3:$F$1699,0))=0),"",
INDEX('PROTRA_capacity-Original_Data'!J$3:J$1699,MATCH(CHP_check_original_data!$H72,'PROTRA_capacity-Original_Data'!$F$3:$F$1699,0))/INDEX('PROTRA_capacity-Original_Data'!J$3:J$1699,MATCH(CHP_check_original_data!$I72,'PROTRA_capacity-Original_Data'!$F$3:$F$1699,0))
)))</f>
        <v/>
      </c>
      <c r="N72" s="16" t="str">
        <f>IF(AND(INDEX('PROTRA_capacity-Original_Data'!K$3:K$1699,MATCH(CHP_check_original_data!$H72,'PROTRA_capacity-Original_Data'!$F$3:$F$1699,0))&lt;&gt;0,INDEX('PROTRA_capacity-Original_Data'!K$3:K$1699,MATCH(CHP_check_original_data!$I72,'PROTRA_capacity-Original_Data'!$F$3:$F$1699,0))=0),"elec 0, heat not",
IF(AND(INDEX('PROTRA_capacity-Original_Data'!K$3:K$1699,MATCH(CHP_check_original_data!$I72,'PROTRA_capacity-Original_Data'!$F$3:$F$1699,0))&lt;&gt;0,INDEX('PROTRA_capacity-Original_Data'!K$3:K$1699,MATCH(CHP_check_original_data!$H72,'PROTRA_capacity-Original_Data'!$F$3:$F$1699,0))=0),"heat 0, elec not",
IF(AND(INDEX('PROTRA_capacity-Original_Data'!K$3:K$1699,MATCH(CHP_check_original_data!$I72,'PROTRA_capacity-Original_Data'!$F$3:$F$1699,0))=0,INDEX('PROTRA_capacity-Original_Data'!K$3:K$1699,MATCH(CHP_check_original_data!$H72,'PROTRA_capacity-Original_Data'!$F$3:$F$1699,0))=0),"",
INDEX('PROTRA_capacity-Original_Data'!K$3:K$1699,MATCH(CHP_check_original_data!$H72,'PROTRA_capacity-Original_Data'!$F$3:$F$1699,0))/INDEX('PROTRA_capacity-Original_Data'!K$3:K$1699,MATCH(CHP_check_original_data!$I72,'PROTRA_capacity-Original_Data'!$F$3:$F$1699,0))
)))</f>
        <v/>
      </c>
      <c r="O72" s="16" t="str">
        <f>IF(AND(INDEX('PROTRA_capacity-Original_Data'!L$3:L$1699,MATCH(CHP_check_original_data!$H72,'PROTRA_capacity-Original_Data'!$F$3:$F$1699,0))&lt;&gt;0,INDEX('PROTRA_capacity-Original_Data'!L$3:L$1699,MATCH(CHP_check_original_data!$I72,'PROTRA_capacity-Original_Data'!$F$3:$F$1699,0))=0),"elec 0, heat not",
IF(AND(INDEX('PROTRA_capacity-Original_Data'!L$3:L$1699,MATCH(CHP_check_original_data!$I72,'PROTRA_capacity-Original_Data'!$F$3:$F$1699,0))&lt;&gt;0,INDEX('PROTRA_capacity-Original_Data'!L$3:L$1699,MATCH(CHP_check_original_data!$H72,'PROTRA_capacity-Original_Data'!$F$3:$F$1699,0))=0),"heat 0, elec not",
IF(AND(INDEX('PROTRA_capacity-Original_Data'!L$3:L$1699,MATCH(CHP_check_original_data!$I72,'PROTRA_capacity-Original_Data'!$F$3:$F$1699,0))=0,INDEX('PROTRA_capacity-Original_Data'!L$3:L$1699,MATCH(CHP_check_original_data!$H72,'PROTRA_capacity-Original_Data'!$F$3:$F$1699,0))=0),"",
INDEX('PROTRA_capacity-Original_Data'!L$3:L$1699,MATCH(CHP_check_original_data!$H72,'PROTRA_capacity-Original_Data'!$F$3:$F$1699,0))/INDEX('PROTRA_capacity-Original_Data'!L$3:L$1699,MATCH(CHP_check_original_data!$I72,'PROTRA_capacity-Original_Data'!$F$3:$F$1699,0))
)))</f>
        <v/>
      </c>
      <c r="P72" s="16" t="str">
        <f>IF(AND(INDEX('PROTRA_capacity-Original_Data'!M$3:M$1699,MATCH(CHP_check_original_data!$H72,'PROTRA_capacity-Original_Data'!$F$3:$F$1699,0))&lt;&gt;0,INDEX('PROTRA_capacity-Original_Data'!M$3:M$1699,MATCH(CHP_check_original_data!$I72,'PROTRA_capacity-Original_Data'!$F$3:$F$1699,0))=0),"elec 0, heat not",
IF(AND(INDEX('PROTRA_capacity-Original_Data'!M$3:M$1699,MATCH(CHP_check_original_data!$I72,'PROTRA_capacity-Original_Data'!$F$3:$F$1699,0))&lt;&gt;0,INDEX('PROTRA_capacity-Original_Data'!M$3:M$1699,MATCH(CHP_check_original_data!$H72,'PROTRA_capacity-Original_Data'!$F$3:$F$1699,0))=0),"heat 0, elec not",
IF(AND(INDEX('PROTRA_capacity-Original_Data'!M$3:M$1699,MATCH(CHP_check_original_data!$I72,'PROTRA_capacity-Original_Data'!$F$3:$F$1699,0))=0,INDEX('PROTRA_capacity-Original_Data'!M$3:M$1699,MATCH(CHP_check_original_data!$H72,'PROTRA_capacity-Original_Data'!$F$3:$F$1699,0))=0),"",
INDEX('PROTRA_capacity-Original_Data'!M$3:M$1699,MATCH(CHP_check_original_data!$H72,'PROTRA_capacity-Original_Data'!$F$3:$F$1699,0))/INDEX('PROTRA_capacity-Original_Data'!M$3:M$1699,MATCH(CHP_check_original_data!$I72,'PROTRA_capacity-Original_Data'!$F$3:$F$1699,0))
)))</f>
        <v/>
      </c>
      <c r="Q72" s="16" t="str">
        <f>IF(AND(INDEX('PROTRA_capacity-Original_Data'!N$3:N$1699,MATCH(CHP_check_original_data!$H72,'PROTRA_capacity-Original_Data'!$F$3:$F$1699,0))&lt;&gt;0,INDEX('PROTRA_capacity-Original_Data'!N$3:N$1699,MATCH(CHP_check_original_data!$I72,'PROTRA_capacity-Original_Data'!$F$3:$F$1699,0))=0),"elec 0, heat not",
IF(AND(INDEX('PROTRA_capacity-Original_Data'!N$3:N$1699,MATCH(CHP_check_original_data!$I72,'PROTRA_capacity-Original_Data'!$F$3:$F$1699,0))&lt;&gt;0,INDEX('PROTRA_capacity-Original_Data'!N$3:N$1699,MATCH(CHP_check_original_data!$H72,'PROTRA_capacity-Original_Data'!$F$3:$F$1699,0))=0),"heat 0, elec not",
IF(AND(INDEX('PROTRA_capacity-Original_Data'!N$3:N$1699,MATCH(CHP_check_original_data!$I72,'PROTRA_capacity-Original_Data'!$F$3:$F$1699,0))=0,INDEX('PROTRA_capacity-Original_Data'!N$3:N$1699,MATCH(CHP_check_original_data!$H72,'PROTRA_capacity-Original_Data'!$F$3:$F$1699,0))=0),"",
INDEX('PROTRA_capacity-Original_Data'!N$3:N$1699,MATCH(CHP_check_original_data!$H72,'PROTRA_capacity-Original_Data'!$F$3:$F$1699,0))/INDEX('PROTRA_capacity-Original_Data'!N$3:N$1699,MATCH(CHP_check_original_data!$I72,'PROTRA_capacity-Original_Data'!$F$3:$F$1699,0))
)))</f>
        <v/>
      </c>
      <c r="R72" s="16" t="str">
        <f>IF(AND(INDEX('PROTRA_capacity-Original_Data'!O$3:O$1699,MATCH(CHP_check_original_data!$H72,'PROTRA_capacity-Original_Data'!$F$3:$F$1699,0))&lt;&gt;0,INDEX('PROTRA_capacity-Original_Data'!O$3:O$1699,MATCH(CHP_check_original_data!$I72,'PROTRA_capacity-Original_Data'!$F$3:$F$1699,0))=0),"elec 0, heat not",
IF(AND(INDEX('PROTRA_capacity-Original_Data'!O$3:O$1699,MATCH(CHP_check_original_data!$I72,'PROTRA_capacity-Original_Data'!$F$3:$F$1699,0))&lt;&gt;0,INDEX('PROTRA_capacity-Original_Data'!O$3:O$1699,MATCH(CHP_check_original_data!$H72,'PROTRA_capacity-Original_Data'!$F$3:$F$1699,0))=0),"heat 0, elec not",
IF(AND(INDEX('PROTRA_capacity-Original_Data'!O$3:O$1699,MATCH(CHP_check_original_data!$I72,'PROTRA_capacity-Original_Data'!$F$3:$F$1699,0))=0,INDEX('PROTRA_capacity-Original_Data'!O$3:O$1699,MATCH(CHP_check_original_data!$H72,'PROTRA_capacity-Original_Data'!$F$3:$F$1699,0))=0),"",
INDEX('PROTRA_capacity-Original_Data'!O$3:O$1699,MATCH(CHP_check_original_data!$H72,'PROTRA_capacity-Original_Data'!$F$3:$F$1699,0))/INDEX('PROTRA_capacity-Original_Data'!O$3:O$1699,MATCH(CHP_check_original_data!$I72,'PROTRA_capacity-Original_Data'!$F$3:$F$1699,0))
)))</f>
        <v/>
      </c>
      <c r="S72" s="16" t="str">
        <f>IF(AND(INDEX('PROTRA_capacity-Original_Data'!P$3:P$1699,MATCH(CHP_check_original_data!$H72,'PROTRA_capacity-Original_Data'!$F$3:$F$1699,0))&lt;&gt;0,INDEX('PROTRA_capacity-Original_Data'!P$3:P$1699,MATCH(CHP_check_original_data!$I72,'PROTRA_capacity-Original_Data'!$F$3:$F$1699,0))=0),"elec 0, heat not",
IF(AND(INDEX('PROTRA_capacity-Original_Data'!P$3:P$1699,MATCH(CHP_check_original_data!$I72,'PROTRA_capacity-Original_Data'!$F$3:$F$1699,0))&lt;&gt;0,INDEX('PROTRA_capacity-Original_Data'!P$3:P$1699,MATCH(CHP_check_original_data!$H72,'PROTRA_capacity-Original_Data'!$F$3:$F$1699,0))=0),"heat 0, elec not",
IF(AND(INDEX('PROTRA_capacity-Original_Data'!P$3:P$1699,MATCH(CHP_check_original_data!$I72,'PROTRA_capacity-Original_Data'!$F$3:$F$1699,0))=0,INDEX('PROTRA_capacity-Original_Data'!P$3:P$1699,MATCH(CHP_check_original_data!$H72,'PROTRA_capacity-Original_Data'!$F$3:$F$1699,0))=0),"",
INDEX('PROTRA_capacity-Original_Data'!P$3:P$1699,MATCH(CHP_check_original_data!$H72,'PROTRA_capacity-Original_Data'!$F$3:$F$1699,0))/INDEX('PROTRA_capacity-Original_Data'!P$3:P$1699,MATCH(CHP_check_original_data!$I72,'PROTRA_capacity-Original_Data'!$F$3:$F$1699,0))
)))</f>
        <v/>
      </c>
      <c r="T72" s="16" t="str">
        <f>IF(AND(INDEX('PROTRA_capacity-Original_Data'!Q$3:Q$1699,MATCH(CHP_check_original_data!$H72,'PROTRA_capacity-Original_Data'!$F$3:$F$1699,0))&lt;&gt;0,INDEX('PROTRA_capacity-Original_Data'!Q$3:Q$1699,MATCH(CHP_check_original_data!$I72,'PROTRA_capacity-Original_Data'!$F$3:$F$1699,0))=0),"elec 0, heat not",
IF(AND(INDEX('PROTRA_capacity-Original_Data'!Q$3:Q$1699,MATCH(CHP_check_original_data!$I72,'PROTRA_capacity-Original_Data'!$F$3:$F$1699,0))&lt;&gt;0,INDEX('PROTRA_capacity-Original_Data'!Q$3:Q$1699,MATCH(CHP_check_original_data!$H72,'PROTRA_capacity-Original_Data'!$F$3:$F$1699,0))=0),"heat 0, elec not",
IF(AND(INDEX('PROTRA_capacity-Original_Data'!Q$3:Q$1699,MATCH(CHP_check_original_data!$I72,'PROTRA_capacity-Original_Data'!$F$3:$F$1699,0))=0,INDEX('PROTRA_capacity-Original_Data'!Q$3:Q$1699,MATCH(CHP_check_original_data!$H72,'PROTRA_capacity-Original_Data'!$F$3:$F$1699,0))=0),"",
INDEX('PROTRA_capacity-Original_Data'!Q$3:Q$1699,MATCH(CHP_check_original_data!$H72,'PROTRA_capacity-Original_Data'!$F$3:$F$1699,0))/INDEX('PROTRA_capacity-Original_Data'!Q$3:Q$1699,MATCH(CHP_check_original_data!$I72,'PROTRA_capacity-Original_Data'!$F$3:$F$1699,0))
)))</f>
        <v/>
      </c>
      <c r="U72" s="16" t="str">
        <f>IF(AND(INDEX('PROTRA_capacity-Original_Data'!R$3:R$1699,MATCH(CHP_check_original_data!$H72,'PROTRA_capacity-Original_Data'!$F$3:$F$1699,0))&lt;&gt;0,INDEX('PROTRA_capacity-Original_Data'!R$3:R$1699,MATCH(CHP_check_original_data!$I72,'PROTRA_capacity-Original_Data'!$F$3:$F$1699,0))=0),"elec 0, heat not",
IF(AND(INDEX('PROTRA_capacity-Original_Data'!R$3:R$1699,MATCH(CHP_check_original_data!$I72,'PROTRA_capacity-Original_Data'!$F$3:$F$1699,0))&lt;&gt;0,INDEX('PROTRA_capacity-Original_Data'!R$3:R$1699,MATCH(CHP_check_original_data!$H72,'PROTRA_capacity-Original_Data'!$F$3:$F$1699,0))=0),"heat 0, elec not",
IF(AND(INDEX('PROTRA_capacity-Original_Data'!R$3:R$1699,MATCH(CHP_check_original_data!$I72,'PROTRA_capacity-Original_Data'!$F$3:$F$1699,0))=0,INDEX('PROTRA_capacity-Original_Data'!R$3:R$1699,MATCH(CHP_check_original_data!$H72,'PROTRA_capacity-Original_Data'!$F$3:$F$1699,0))=0),"",
INDEX('PROTRA_capacity-Original_Data'!R$3:R$1699,MATCH(CHP_check_original_data!$H72,'PROTRA_capacity-Original_Data'!$F$3:$F$1699,0))/INDEX('PROTRA_capacity-Original_Data'!R$3:R$1699,MATCH(CHP_check_original_data!$I72,'PROTRA_capacity-Original_Data'!$F$3:$F$1699,0))
)))</f>
        <v/>
      </c>
      <c r="V72" s="16" t="str">
        <f>IF(AND(INDEX('PROTRA_capacity-Original_Data'!S$3:S$1699,MATCH(CHP_check_original_data!$H72,'PROTRA_capacity-Original_Data'!$F$3:$F$1699,0))&lt;&gt;0,INDEX('PROTRA_capacity-Original_Data'!S$3:S$1699,MATCH(CHP_check_original_data!$I72,'PROTRA_capacity-Original_Data'!$F$3:$F$1699,0))=0),"elec 0, heat not",
IF(AND(INDEX('PROTRA_capacity-Original_Data'!S$3:S$1699,MATCH(CHP_check_original_data!$I72,'PROTRA_capacity-Original_Data'!$F$3:$F$1699,0))&lt;&gt;0,INDEX('PROTRA_capacity-Original_Data'!S$3:S$1699,MATCH(CHP_check_original_data!$H72,'PROTRA_capacity-Original_Data'!$F$3:$F$1699,0))=0),"heat 0, elec not",
IF(AND(INDEX('PROTRA_capacity-Original_Data'!S$3:S$1699,MATCH(CHP_check_original_data!$I72,'PROTRA_capacity-Original_Data'!$F$3:$F$1699,0))=0,INDEX('PROTRA_capacity-Original_Data'!S$3:S$1699,MATCH(CHP_check_original_data!$H72,'PROTRA_capacity-Original_Data'!$F$3:$F$1699,0))=0),"",
INDEX('PROTRA_capacity-Original_Data'!S$3:S$1699,MATCH(CHP_check_original_data!$H72,'PROTRA_capacity-Original_Data'!$F$3:$F$1699,0))/INDEX('PROTRA_capacity-Original_Data'!S$3:S$1699,MATCH(CHP_check_original_data!$I72,'PROTRA_capacity-Original_Data'!$F$3:$F$1699,0))
)))</f>
        <v/>
      </c>
      <c r="W72" s="16" t="str">
        <f>IF(AND(INDEX('PROTRA_capacity-Original_Data'!T$3:T$1699,MATCH(CHP_check_original_data!$H72,'PROTRA_capacity-Original_Data'!$F$3:$F$1699,0))&lt;&gt;0,INDEX('PROTRA_capacity-Original_Data'!T$3:T$1699,MATCH(CHP_check_original_data!$I72,'PROTRA_capacity-Original_Data'!$F$3:$F$1699,0))=0),"elec 0, heat not",
IF(AND(INDEX('PROTRA_capacity-Original_Data'!T$3:T$1699,MATCH(CHP_check_original_data!$I72,'PROTRA_capacity-Original_Data'!$F$3:$F$1699,0))&lt;&gt;0,INDEX('PROTRA_capacity-Original_Data'!T$3:T$1699,MATCH(CHP_check_original_data!$H72,'PROTRA_capacity-Original_Data'!$F$3:$F$1699,0))=0),"heat 0, elec not",
IF(AND(INDEX('PROTRA_capacity-Original_Data'!T$3:T$1699,MATCH(CHP_check_original_data!$I72,'PROTRA_capacity-Original_Data'!$F$3:$F$1699,0))=0,INDEX('PROTRA_capacity-Original_Data'!T$3:T$1699,MATCH(CHP_check_original_data!$H72,'PROTRA_capacity-Original_Data'!$F$3:$F$1699,0))=0),"",
INDEX('PROTRA_capacity-Original_Data'!T$3:T$1699,MATCH(CHP_check_original_data!$H72,'PROTRA_capacity-Original_Data'!$F$3:$F$1699,0))/INDEX('PROTRA_capacity-Original_Data'!T$3:T$1699,MATCH(CHP_check_original_data!$I72,'PROTRA_capacity-Original_Data'!$F$3:$F$1699,0))
)))</f>
        <v/>
      </c>
      <c r="X72" s="16" t="str">
        <f>IF(AND(INDEX('PROTRA_capacity-Original_Data'!U$3:U$1699,MATCH(CHP_check_original_data!$H72,'PROTRA_capacity-Original_Data'!$F$3:$F$1699,0))&lt;&gt;0,INDEX('PROTRA_capacity-Original_Data'!U$3:U$1699,MATCH(CHP_check_original_data!$I72,'PROTRA_capacity-Original_Data'!$F$3:$F$1699,0))=0),"elec 0, heat not",
IF(AND(INDEX('PROTRA_capacity-Original_Data'!U$3:U$1699,MATCH(CHP_check_original_data!$I72,'PROTRA_capacity-Original_Data'!$F$3:$F$1699,0))&lt;&gt;0,INDEX('PROTRA_capacity-Original_Data'!U$3:U$1699,MATCH(CHP_check_original_data!$H72,'PROTRA_capacity-Original_Data'!$F$3:$F$1699,0))=0),"heat 0, elec not",
IF(AND(INDEX('PROTRA_capacity-Original_Data'!U$3:U$1699,MATCH(CHP_check_original_data!$I72,'PROTRA_capacity-Original_Data'!$F$3:$F$1699,0))=0,INDEX('PROTRA_capacity-Original_Data'!U$3:U$1699,MATCH(CHP_check_original_data!$H72,'PROTRA_capacity-Original_Data'!$F$3:$F$1699,0))=0),"",
INDEX('PROTRA_capacity-Original_Data'!U$3:U$1699,MATCH(CHP_check_original_data!$H72,'PROTRA_capacity-Original_Data'!$F$3:$F$1699,0))/INDEX('PROTRA_capacity-Original_Data'!U$3:U$1699,MATCH(CHP_check_original_data!$I72,'PROTRA_capacity-Original_Data'!$F$3:$F$1699,0))
)))</f>
        <v/>
      </c>
      <c r="Y72" s="16" t="str">
        <f>IF(AND(INDEX('PROTRA_capacity-Original_Data'!V$3:V$1699,MATCH(CHP_check_original_data!$H72,'PROTRA_capacity-Original_Data'!$F$3:$F$1699,0))&lt;&gt;0,INDEX('PROTRA_capacity-Original_Data'!V$3:V$1699,MATCH(CHP_check_original_data!$I72,'PROTRA_capacity-Original_Data'!$F$3:$F$1699,0))=0),"elec 0, heat not",
IF(AND(INDEX('PROTRA_capacity-Original_Data'!V$3:V$1699,MATCH(CHP_check_original_data!$I72,'PROTRA_capacity-Original_Data'!$F$3:$F$1699,0))&lt;&gt;0,INDEX('PROTRA_capacity-Original_Data'!V$3:V$1699,MATCH(CHP_check_original_data!$H72,'PROTRA_capacity-Original_Data'!$F$3:$F$1699,0))=0),"heat 0, elec not",
IF(AND(INDEX('PROTRA_capacity-Original_Data'!V$3:V$1699,MATCH(CHP_check_original_data!$I72,'PROTRA_capacity-Original_Data'!$F$3:$F$1699,0))=0,INDEX('PROTRA_capacity-Original_Data'!V$3:V$1699,MATCH(CHP_check_original_data!$H72,'PROTRA_capacity-Original_Data'!$F$3:$F$1699,0))=0),"",
INDEX('PROTRA_capacity-Original_Data'!V$3:V$1699,MATCH(CHP_check_original_data!$H72,'PROTRA_capacity-Original_Data'!$F$3:$F$1699,0))/INDEX('PROTRA_capacity-Original_Data'!V$3:V$1699,MATCH(CHP_check_original_data!$I72,'PROTRA_capacity-Original_Data'!$F$3:$F$1699,0))
)))</f>
        <v/>
      </c>
    </row>
    <row r="73" spans="1:25" x14ac:dyDescent="0.35">
      <c r="A73" t="s">
        <v>70</v>
      </c>
      <c r="B73" t="s">
        <v>41</v>
      </c>
      <c r="C73" t="str">
        <f t="shared" si="6"/>
        <v>UK_TO_heat</v>
      </c>
      <c r="D73" t="str">
        <f t="shared" si="7"/>
        <v>PROTRA_CHP_HP_I</v>
      </c>
      <c r="E73" t="s">
        <v>0</v>
      </c>
      <c r="F73" t="str">
        <f t="shared" si="8"/>
        <v>CHP</v>
      </c>
      <c r="G73" t="str">
        <f t="shared" si="9"/>
        <v>els</v>
      </c>
      <c r="H73" t="str">
        <f t="shared" si="10"/>
        <v>UKTO_heatPROTRA_CHP_gas_fuels</v>
      </c>
      <c r="I73" t="str">
        <f t="shared" si="11"/>
        <v>UKTO_elecPROTRA_CHP_gas_fuels</v>
      </c>
      <c r="J73" s="16" t="str">
        <f>IF(AND(INDEX('PROTRA_capacity-Original_Data'!G$3:G$1699,MATCH(CHP_check_original_data!$H73,'PROTRA_capacity-Original_Data'!$F$3:$F$1699,0))&lt;&gt;0,INDEX('PROTRA_capacity-Original_Data'!G$3:G$1699,MATCH(CHP_check_original_data!$I73,'PROTRA_capacity-Original_Data'!$F$3:$F$1699,0))=0),"elec 0, heat not",
IF(AND(INDEX('PROTRA_capacity-Original_Data'!G$3:G$1699,MATCH(CHP_check_original_data!$I73,'PROTRA_capacity-Original_Data'!$F$3:$F$1699,0))&lt;&gt;0,INDEX('PROTRA_capacity-Original_Data'!G$3:G$1699,MATCH(CHP_check_original_data!$H73,'PROTRA_capacity-Original_Data'!$F$3:$F$1699,0))=0),"heat 0, elec not",
IF(AND(INDEX('PROTRA_capacity-Original_Data'!G$3:G$1699,MATCH(CHP_check_original_data!$I73,'PROTRA_capacity-Original_Data'!$F$3:$F$1699,0))=0,INDEX('PROTRA_capacity-Original_Data'!G$3:G$1699,MATCH(CHP_check_original_data!$H73,'PROTRA_capacity-Original_Data'!$F$3:$F$1699,0))=0),"",
INDEX('PROTRA_capacity-Original_Data'!G$3:G$1699,MATCH(CHP_check_original_data!$H73,'PROTRA_capacity-Original_Data'!$F$3:$F$1699,0))/INDEX('PROTRA_capacity-Original_Data'!G$3:G$1699,MATCH(CHP_check_original_data!$I73,'PROTRA_capacity-Original_Data'!$F$3:$F$1699,0))
)))</f>
        <v>heat 0, elec not</v>
      </c>
      <c r="K73" s="16" t="str">
        <f>IF(AND(INDEX('PROTRA_capacity-Original_Data'!H$3:H$1699,MATCH(CHP_check_original_data!$H73,'PROTRA_capacity-Original_Data'!$F$3:$F$1699,0))&lt;&gt;0,INDEX('PROTRA_capacity-Original_Data'!H$3:H$1699,MATCH(CHP_check_original_data!$I73,'PROTRA_capacity-Original_Data'!$F$3:$F$1699,0))=0),"elec 0, heat not",
IF(AND(INDEX('PROTRA_capacity-Original_Data'!H$3:H$1699,MATCH(CHP_check_original_data!$I73,'PROTRA_capacity-Original_Data'!$F$3:$F$1699,0))&lt;&gt;0,INDEX('PROTRA_capacity-Original_Data'!H$3:H$1699,MATCH(CHP_check_original_data!$H73,'PROTRA_capacity-Original_Data'!$F$3:$F$1699,0))=0),"heat 0, elec not",
IF(AND(INDEX('PROTRA_capacity-Original_Data'!H$3:H$1699,MATCH(CHP_check_original_data!$I73,'PROTRA_capacity-Original_Data'!$F$3:$F$1699,0))=0,INDEX('PROTRA_capacity-Original_Data'!H$3:H$1699,MATCH(CHP_check_original_data!$H73,'PROTRA_capacity-Original_Data'!$F$3:$F$1699,0))=0),"",
INDEX('PROTRA_capacity-Original_Data'!H$3:H$1699,MATCH(CHP_check_original_data!$H73,'PROTRA_capacity-Original_Data'!$F$3:$F$1699,0))/INDEX('PROTRA_capacity-Original_Data'!H$3:H$1699,MATCH(CHP_check_original_data!$I73,'PROTRA_capacity-Original_Data'!$F$3:$F$1699,0))
)))</f>
        <v>heat 0, elec not</v>
      </c>
      <c r="L73" s="16" t="str">
        <f>IF(AND(INDEX('PROTRA_capacity-Original_Data'!I$3:I$1699,MATCH(CHP_check_original_data!$H73,'PROTRA_capacity-Original_Data'!$F$3:$F$1699,0))&lt;&gt;0,INDEX('PROTRA_capacity-Original_Data'!I$3:I$1699,MATCH(CHP_check_original_data!$I73,'PROTRA_capacity-Original_Data'!$F$3:$F$1699,0))=0),"elec 0, heat not",
IF(AND(INDEX('PROTRA_capacity-Original_Data'!I$3:I$1699,MATCH(CHP_check_original_data!$I73,'PROTRA_capacity-Original_Data'!$F$3:$F$1699,0))&lt;&gt;0,INDEX('PROTRA_capacity-Original_Data'!I$3:I$1699,MATCH(CHP_check_original_data!$H73,'PROTRA_capacity-Original_Data'!$F$3:$F$1699,0))=0),"heat 0, elec not",
IF(AND(INDEX('PROTRA_capacity-Original_Data'!I$3:I$1699,MATCH(CHP_check_original_data!$I73,'PROTRA_capacity-Original_Data'!$F$3:$F$1699,0))=0,INDEX('PROTRA_capacity-Original_Data'!I$3:I$1699,MATCH(CHP_check_original_data!$H73,'PROTRA_capacity-Original_Data'!$F$3:$F$1699,0))=0),"",
INDEX('PROTRA_capacity-Original_Data'!I$3:I$1699,MATCH(CHP_check_original_data!$H73,'PROTRA_capacity-Original_Data'!$F$3:$F$1699,0))/INDEX('PROTRA_capacity-Original_Data'!I$3:I$1699,MATCH(CHP_check_original_data!$I73,'PROTRA_capacity-Original_Data'!$F$3:$F$1699,0))
)))</f>
        <v>heat 0, elec not</v>
      </c>
      <c r="M73" s="16" t="str">
        <f>IF(AND(INDEX('PROTRA_capacity-Original_Data'!J$3:J$1699,MATCH(CHP_check_original_data!$H73,'PROTRA_capacity-Original_Data'!$F$3:$F$1699,0))&lt;&gt;0,INDEX('PROTRA_capacity-Original_Data'!J$3:J$1699,MATCH(CHP_check_original_data!$I73,'PROTRA_capacity-Original_Data'!$F$3:$F$1699,0))=0),"elec 0, heat not",
IF(AND(INDEX('PROTRA_capacity-Original_Data'!J$3:J$1699,MATCH(CHP_check_original_data!$I73,'PROTRA_capacity-Original_Data'!$F$3:$F$1699,0))&lt;&gt;0,INDEX('PROTRA_capacity-Original_Data'!J$3:J$1699,MATCH(CHP_check_original_data!$H73,'PROTRA_capacity-Original_Data'!$F$3:$F$1699,0))=0),"heat 0, elec not",
IF(AND(INDEX('PROTRA_capacity-Original_Data'!J$3:J$1699,MATCH(CHP_check_original_data!$I73,'PROTRA_capacity-Original_Data'!$F$3:$F$1699,0))=0,INDEX('PROTRA_capacity-Original_Data'!J$3:J$1699,MATCH(CHP_check_original_data!$H73,'PROTRA_capacity-Original_Data'!$F$3:$F$1699,0))=0),"",
INDEX('PROTRA_capacity-Original_Data'!J$3:J$1699,MATCH(CHP_check_original_data!$H73,'PROTRA_capacity-Original_Data'!$F$3:$F$1699,0))/INDEX('PROTRA_capacity-Original_Data'!J$3:J$1699,MATCH(CHP_check_original_data!$I73,'PROTRA_capacity-Original_Data'!$F$3:$F$1699,0))
)))</f>
        <v>heat 0, elec not</v>
      </c>
      <c r="N73" s="16" t="str">
        <f>IF(AND(INDEX('PROTRA_capacity-Original_Data'!K$3:K$1699,MATCH(CHP_check_original_data!$H73,'PROTRA_capacity-Original_Data'!$F$3:$F$1699,0))&lt;&gt;0,INDEX('PROTRA_capacity-Original_Data'!K$3:K$1699,MATCH(CHP_check_original_data!$I73,'PROTRA_capacity-Original_Data'!$F$3:$F$1699,0))=0),"elec 0, heat not",
IF(AND(INDEX('PROTRA_capacity-Original_Data'!K$3:K$1699,MATCH(CHP_check_original_data!$I73,'PROTRA_capacity-Original_Data'!$F$3:$F$1699,0))&lt;&gt;0,INDEX('PROTRA_capacity-Original_Data'!K$3:K$1699,MATCH(CHP_check_original_data!$H73,'PROTRA_capacity-Original_Data'!$F$3:$F$1699,0))=0),"heat 0, elec not",
IF(AND(INDEX('PROTRA_capacity-Original_Data'!K$3:K$1699,MATCH(CHP_check_original_data!$I73,'PROTRA_capacity-Original_Data'!$F$3:$F$1699,0))=0,INDEX('PROTRA_capacity-Original_Data'!K$3:K$1699,MATCH(CHP_check_original_data!$H73,'PROTRA_capacity-Original_Data'!$F$3:$F$1699,0))=0),"",
INDEX('PROTRA_capacity-Original_Data'!K$3:K$1699,MATCH(CHP_check_original_data!$H73,'PROTRA_capacity-Original_Data'!$F$3:$F$1699,0))/INDEX('PROTRA_capacity-Original_Data'!K$3:K$1699,MATCH(CHP_check_original_data!$I73,'PROTRA_capacity-Original_Data'!$F$3:$F$1699,0))
)))</f>
        <v>heat 0, elec not</v>
      </c>
      <c r="O73" s="16" t="str">
        <f>IF(AND(INDEX('PROTRA_capacity-Original_Data'!L$3:L$1699,MATCH(CHP_check_original_data!$H73,'PROTRA_capacity-Original_Data'!$F$3:$F$1699,0))&lt;&gt;0,INDEX('PROTRA_capacity-Original_Data'!L$3:L$1699,MATCH(CHP_check_original_data!$I73,'PROTRA_capacity-Original_Data'!$F$3:$F$1699,0))=0),"elec 0, heat not",
IF(AND(INDEX('PROTRA_capacity-Original_Data'!L$3:L$1699,MATCH(CHP_check_original_data!$I73,'PROTRA_capacity-Original_Data'!$F$3:$F$1699,0))&lt;&gt;0,INDEX('PROTRA_capacity-Original_Data'!L$3:L$1699,MATCH(CHP_check_original_data!$H73,'PROTRA_capacity-Original_Data'!$F$3:$F$1699,0))=0),"heat 0, elec not",
IF(AND(INDEX('PROTRA_capacity-Original_Data'!L$3:L$1699,MATCH(CHP_check_original_data!$I73,'PROTRA_capacity-Original_Data'!$F$3:$F$1699,0))=0,INDEX('PROTRA_capacity-Original_Data'!L$3:L$1699,MATCH(CHP_check_original_data!$H73,'PROTRA_capacity-Original_Data'!$F$3:$F$1699,0))=0),"",
INDEX('PROTRA_capacity-Original_Data'!L$3:L$1699,MATCH(CHP_check_original_data!$H73,'PROTRA_capacity-Original_Data'!$F$3:$F$1699,0))/INDEX('PROTRA_capacity-Original_Data'!L$3:L$1699,MATCH(CHP_check_original_data!$I73,'PROTRA_capacity-Original_Data'!$F$3:$F$1699,0))
)))</f>
        <v>heat 0, elec not</v>
      </c>
      <c r="P73" s="16" t="str">
        <f>IF(AND(INDEX('PROTRA_capacity-Original_Data'!M$3:M$1699,MATCH(CHP_check_original_data!$H73,'PROTRA_capacity-Original_Data'!$F$3:$F$1699,0))&lt;&gt;0,INDEX('PROTRA_capacity-Original_Data'!M$3:M$1699,MATCH(CHP_check_original_data!$I73,'PROTRA_capacity-Original_Data'!$F$3:$F$1699,0))=0),"elec 0, heat not",
IF(AND(INDEX('PROTRA_capacity-Original_Data'!M$3:M$1699,MATCH(CHP_check_original_data!$I73,'PROTRA_capacity-Original_Data'!$F$3:$F$1699,0))&lt;&gt;0,INDEX('PROTRA_capacity-Original_Data'!M$3:M$1699,MATCH(CHP_check_original_data!$H73,'PROTRA_capacity-Original_Data'!$F$3:$F$1699,0))=0),"heat 0, elec not",
IF(AND(INDEX('PROTRA_capacity-Original_Data'!M$3:M$1699,MATCH(CHP_check_original_data!$I73,'PROTRA_capacity-Original_Data'!$F$3:$F$1699,0))=0,INDEX('PROTRA_capacity-Original_Data'!M$3:M$1699,MATCH(CHP_check_original_data!$H73,'PROTRA_capacity-Original_Data'!$F$3:$F$1699,0))=0),"",
INDEX('PROTRA_capacity-Original_Data'!M$3:M$1699,MATCH(CHP_check_original_data!$H73,'PROTRA_capacity-Original_Data'!$F$3:$F$1699,0))/INDEX('PROTRA_capacity-Original_Data'!M$3:M$1699,MATCH(CHP_check_original_data!$I73,'PROTRA_capacity-Original_Data'!$F$3:$F$1699,0))
)))</f>
        <v>heat 0, elec not</v>
      </c>
      <c r="Q73" s="16" t="str">
        <f>IF(AND(INDEX('PROTRA_capacity-Original_Data'!N$3:N$1699,MATCH(CHP_check_original_data!$H73,'PROTRA_capacity-Original_Data'!$F$3:$F$1699,0))&lt;&gt;0,INDEX('PROTRA_capacity-Original_Data'!N$3:N$1699,MATCH(CHP_check_original_data!$I73,'PROTRA_capacity-Original_Data'!$F$3:$F$1699,0))=0),"elec 0, heat not",
IF(AND(INDEX('PROTRA_capacity-Original_Data'!N$3:N$1699,MATCH(CHP_check_original_data!$I73,'PROTRA_capacity-Original_Data'!$F$3:$F$1699,0))&lt;&gt;0,INDEX('PROTRA_capacity-Original_Data'!N$3:N$1699,MATCH(CHP_check_original_data!$H73,'PROTRA_capacity-Original_Data'!$F$3:$F$1699,0))=0),"heat 0, elec not",
IF(AND(INDEX('PROTRA_capacity-Original_Data'!N$3:N$1699,MATCH(CHP_check_original_data!$I73,'PROTRA_capacity-Original_Data'!$F$3:$F$1699,0))=0,INDEX('PROTRA_capacity-Original_Data'!N$3:N$1699,MATCH(CHP_check_original_data!$H73,'PROTRA_capacity-Original_Data'!$F$3:$F$1699,0))=0),"",
INDEX('PROTRA_capacity-Original_Data'!N$3:N$1699,MATCH(CHP_check_original_data!$H73,'PROTRA_capacity-Original_Data'!$F$3:$F$1699,0))/INDEX('PROTRA_capacity-Original_Data'!N$3:N$1699,MATCH(CHP_check_original_data!$I73,'PROTRA_capacity-Original_Data'!$F$3:$F$1699,0))
)))</f>
        <v>heat 0, elec not</v>
      </c>
      <c r="R73" s="16" t="str">
        <f>IF(AND(INDEX('PROTRA_capacity-Original_Data'!O$3:O$1699,MATCH(CHP_check_original_data!$H73,'PROTRA_capacity-Original_Data'!$F$3:$F$1699,0))&lt;&gt;0,INDEX('PROTRA_capacity-Original_Data'!O$3:O$1699,MATCH(CHP_check_original_data!$I73,'PROTRA_capacity-Original_Data'!$F$3:$F$1699,0))=0),"elec 0, heat not",
IF(AND(INDEX('PROTRA_capacity-Original_Data'!O$3:O$1699,MATCH(CHP_check_original_data!$I73,'PROTRA_capacity-Original_Data'!$F$3:$F$1699,0))&lt;&gt;0,INDEX('PROTRA_capacity-Original_Data'!O$3:O$1699,MATCH(CHP_check_original_data!$H73,'PROTRA_capacity-Original_Data'!$F$3:$F$1699,0))=0),"heat 0, elec not",
IF(AND(INDEX('PROTRA_capacity-Original_Data'!O$3:O$1699,MATCH(CHP_check_original_data!$I73,'PROTRA_capacity-Original_Data'!$F$3:$F$1699,0))=0,INDEX('PROTRA_capacity-Original_Data'!O$3:O$1699,MATCH(CHP_check_original_data!$H73,'PROTRA_capacity-Original_Data'!$F$3:$F$1699,0))=0),"",
INDEX('PROTRA_capacity-Original_Data'!O$3:O$1699,MATCH(CHP_check_original_data!$H73,'PROTRA_capacity-Original_Data'!$F$3:$F$1699,0))/INDEX('PROTRA_capacity-Original_Data'!O$3:O$1699,MATCH(CHP_check_original_data!$I73,'PROTRA_capacity-Original_Data'!$F$3:$F$1699,0))
)))</f>
        <v>heat 0, elec not</v>
      </c>
      <c r="S73" s="16" t="str">
        <f>IF(AND(INDEX('PROTRA_capacity-Original_Data'!P$3:P$1699,MATCH(CHP_check_original_data!$H73,'PROTRA_capacity-Original_Data'!$F$3:$F$1699,0))&lt;&gt;0,INDEX('PROTRA_capacity-Original_Data'!P$3:P$1699,MATCH(CHP_check_original_data!$I73,'PROTRA_capacity-Original_Data'!$F$3:$F$1699,0))=0),"elec 0, heat not",
IF(AND(INDEX('PROTRA_capacity-Original_Data'!P$3:P$1699,MATCH(CHP_check_original_data!$I73,'PROTRA_capacity-Original_Data'!$F$3:$F$1699,0))&lt;&gt;0,INDEX('PROTRA_capacity-Original_Data'!P$3:P$1699,MATCH(CHP_check_original_data!$H73,'PROTRA_capacity-Original_Data'!$F$3:$F$1699,0))=0),"heat 0, elec not",
IF(AND(INDEX('PROTRA_capacity-Original_Data'!P$3:P$1699,MATCH(CHP_check_original_data!$I73,'PROTRA_capacity-Original_Data'!$F$3:$F$1699,0))=0,INDEX('PROTRA_capacity-Original_Data'!P$3:P$1699,MATCH(CHP_check_original_data!$H73,'PROTRA_capacity-Original_Data'!$F$3:$F$1699,0))=0),"",
INDEX('PROTRA_capacity-Original_Data'!P$3:P$1699,MATCH(CHP_check_original_data!$H73,'PROTRA_capacity-Original_Data'!$F$3:$F$1699,0))/INDEX('PROTRA_capacity-Original_Data'!P$3:P$1699,MATCH(CHP_check_original_data!$I73,'PROTRA_capacity-Original_Data'!$F$3:$F$1699,0))
)))</f>
        <v>heat 0, elec not</v>
      </c>
      <c r="T73" s="16" t="str">
        <f>IF(AND(INDEX('PROTRA_capacity-Original_Data'!Q$3:Q$1699,MATCH(CHP_check_original_data!$H73,'PROTRA_capacity-Original_Data'!$F$3:$F$1699,0))&lt;&gt;0,INDEX('PROTRA_capacity-Original_Data'!Q$3:Q$1699,MATCH(CHP_check_original_data!$I73,'PROTRA_capacity-Original_Data'!$F$3:$F$1699,0))=0),"elec 0, heat not",
IF(AND(INDEX('PROTRA_capacity-Original_Data'!Q$3:Q$1699,MATCH(CHP_check_original_data!$I73,'PROTRA_capacity-Original_Data'!$F$3:$F$1699,0))&lt;&gt;0,INDEX('PROTRA_capacity-Original_Data'!Q$3:Q$1699,MATCH(CHP_check_original_data!$H73,'PROTRA_capacity-Original_Data'!$F$3:$F$1699,0))=0),"heat 0, elec not",
IF(AND(INDEX('PROTRA_capacity-Original_Data'!Q$3:Q$1699,MATCH(CHP_check_original_data!$I73,'PROTRA_capacity-Original_Data'!$F$3:$F$1699,0))=0,INDEX('PROTRA_capacity-Original_Data'!Q$3:Q$1699,MATCH(CHP_check_original_data!$H73,'PROTRA_capacity-Original_Data'!$F$3:$F$1699,0))=0),"",
INDEX('PROTRA_capacity-Original_Data'!Q$3:Q$1699,MATCH(CHP_check_original_data!$H73,'PROTRA_capacity-Original_Data'!$F$3:$F$1699,0))/INDEX('PROTRA_capacity-Original_Data'!Q$3:Q$1699,MATCH(CHP_check_original_data!$I73,'PROTRA_capacity-Original_Data'!$F$3:$F$1699,0))
)))</f>
        <v>heat 0, elec not</v>
      </c>
      <c r="U73" s="16" t="str">
        <f>IF(AND(INDEX('PROTRA_capacity-Original_Data'!R$3:R$1699,MATCH(CHP_check_original_data!$H73,'PROTRA_capacity-Original_Data'!$F$3:$F$1699,0))&lt;&gt;0,INDEX('PROTRA_capacity-Original_Data'!R$3:R$1699,MATCH(CHP_check_original_data!$I73,'PROTRA_capacity-Original_Data'!$F$3:$F$1699,0))=0),"elec 0, heat not",
IF(AND(INDEX('PROTRA_capacity-Original_Data'!R$3:R$1699,MATCH(CHP_check_original_data!$I73,'PROTRA_capacity-Original_Data'!$F$3:$F$1699,0))&lt;&gt;0,INDEX('PROTRA_capacity-Original_Data'!R$3:R$1699,MATCH(CHP_check_original_data!$H73,'PROTRA_capacity-Original_Data'!$F$3:$F$1699,0))=0),"heat 0, elec not",
IF(AND(INDEX('PROTRA_capacity-Original_Data'!R$3:R$1699,MATCH(CHP_check_original_data!$I73,'PROTRA_capacity-Original_Data'!$F$3:$F$1699,0))=0,INDEX('PROTRA_capacity-Original_Data'!R$3:R$1699,MATCH(CHP_check_original_data!$H73,'PROTRA_capacity-Original_Data'!$F$3:$F$1699,0))=0),"",
INDEX('PROTRA_capacity-Original_Data'!R$3:R$1699,MATCH(CHP_check_original_data!$H73,'PROTRA_capacity-Original_Data'!$F$3:$F$1699,0))/INDEX('PROTRA_capacity-Original_Data'!R$3:R$1699,MATCH(CHP_check_original_data!$I73,'PROTRA_capacity-Original_Data'!$F$3:$F$1699,0))
)))</f>
        <v>heat 0, elec not</v>
      </c>
      <c r="V73" s="16" t="str">
        <f>IF(AND(INDEX('PROTRA_capacity-Original_Data'!S$3:S$1699,MATCH(CHP_check_original_data!$H73,'PROTRA_capacity-Original_Data'!$F$3:$F$1699,0))&lt;&gt;0,INDEX('PROTRA_capacity-Original_Data'!S$3:S$1699,MATCH(CHP_check_original_data!$I73,'PROTRA_capacity-Original_Data'!$F$3:$F$1699,0))=0),"elec 0, heat not",
IF(AND(INDEX('PROTRA_capacity-Original_Data'!S$3:S$1699,MATCH(CHP_check_original_data!$I73,'PROTRA_capacity-Original_Data'!$F$3:$F$1699,0))&lt;&gt;0,INDEX('PROTRA_capacity-Original_Data'!S$3:S$1699,MATCH(CHP_check_original_data!$H73,'PROTRA_capacity-Original_Data'!$F$3:$F$1699,0))=0),"heat 0, elec not",
IF(AND(INDEX('PROTRA_capacity-Original_Data'!S$3:S$1699,MATCH(CHP_check_original_data!$I73,'PROTRA_capacity-Original_Data'!$F$3:$F$1699,0))=0,INDEX('PROTRA_capacity-Original_Data'!S$3:S$1699,MATCH(CHP_check_original_data!$H73,'PROTRA_capacity-Original_Data'!$F$3:$F$1699,0))=0),"",
INDEX('PROTRA_capacity-Original_Data'!S$3:S$1699,MATCH(CHP_check_original_data!$H73,'PROTRA_capacity-Original_Data'!$F$3:$F$1699,0))/INDEX('PROTRA_capacity-Original_Data'!S$3:S$1699,MATCH(CHP_check_original_data!$I73,'PROTRA_capacity-Original_Data'!$F$3:$F$1699,0))
)))</f>
        <v>heat 0, elec not</v>
      </c>
      <c r="W73" s="16" t="str">
        <f>IF(AND(INDEX('PROTRA_capacity-Original_Data'!T$3:T$1699,MATCH(CHP_check_original_data!$H73,'PROTRA_capacity-Original_Data'!$F$3:$F$1699,0))&lt;&gt;0,INDEX('PROTRA_capacity-Original_Data'!T$3:T$1699,MATCH(CHP_check_original_data!$I73,'PROTRA_capacity-Original_Data'!$F$3:$F$1699,0))=0),"elec 0, heat not",
IF(AND(INDEX('PROTRA_capacity-Original_Data'!T$3:T$1699,MATCH(CHP_check_original_data!$I73,'PROTRA_capacity-Original_Data'!$F$3:$F$1699,0))&lt;&gt;0,INDEX('PROTRA_capacity-Original_Data'!T$3:T$1699,MATCH(CHP_check_original_data!$H73,'PROTRA_capacity-Original_Data'!$F$3:$F$1699,0))=0),"heat 0, elec not",
IF(AND(INDEX('PROTRA_capacity-Original_Data'!T$3:T$1699,MATCH(CHP_check_original_data!$I73,'PROTRA_capacity-Original_Data'!$F$3:$F$1699,0))=0,INDEX('PROTRA_capacity-Original_Data'!T$3:T$1699,MATCH(CHP_check_original_data!$H73,'PROTRA_capacity-Original_Data'!$F$3:$F$1699,0))=0),"",
INDEX('PROTRA_capacity-Original_Data'!T$3:T$1699,MATCH(CHP_check_original_data!$H73,'PROTRA_capacity-Original_Data'!$F$3:$F$1699,0))/INDEX('PROTRA_capacity-Original_Data'!T$3:T$1699,MATCH(CHP_check_original_data!$I73,'PROTRA_capacity-Original_Data'!$F$3:$F$1699,0))
)))</f>
        <v>heat 0, elec not</v>
      </c>
      <c r="X73" s="16" t="str">
        <f>IF(AND(INDEX('PROTRA_capacity-Original_Data'!U$3:U$1699,MATCH(CHP_check_original_data!$H73,'PROTRA_capacity-Original_Data'!$F$3:$F$1699,0))&lt;&gt;0,INDEX('PROTRA_capacity-Original_Data'!U$3:U$1699,MATCH(CHP_check_original_data!$I73,'PROTRA_capacity-Original_Data'!$F$3:$F$1699,0))=0),"elec 0, heat not",
IF(AND(INDEX('PROTRA_capacity-Original_Data'!U$3:U$1699,MATCH(CHP_check_original_data!$I73,'PROTRA_capacity-Original_Data'!$F$3:$F$1699,0))&lt;&gt;0,INDEX('PROTRA_capacity-Original_Data'!U$3:U$1699,MATCH(CHP_check_original_data!$H73,'PROTRA_capacity-Original_Data'!$F$3:$F$1699,0))=0),"heat 0, elec not",
IF(AND(INDEX('PROTRA_capacity-Original_Data'!U$3:U$1699,MATCH(CHP_check_original_data!$I73,'PROTRA_capacity-Original_Data'!$F$3:$F$1699,0))=0,INDEX('PROTRA_capacity-Original_Data'!U$3:U$1699,MATCH(CHP_check_original_data!$H73,'PROTRA_capacity-Original_Data'!$F$3:$F$1699,0))=0),"",
INDEX('PROTRA_capacity-Original_Data'!U$3:U$1699,MATCH(CHP_check_original_data!$H73,'PROTRA_capacity-Original_Data'!$F$3:$F$1699,0))/INDEX('PROTRA_capacity-Original_Data'!U$3:U$1699,MATCH(CHP_check_original_data!$I73,'PROTRA_capacity-Original_Data'!$F$3:$F$1699,0))
)))</f>
        <v>heat 0, elec not</v>
      </c>
      <c r="Y73" s="16" t="str">
        <f>IF(AND(INDEX('PROTRA_capacity-Original_Data'!V$3:V$1699,MATCH(CHP_check_original_data!$H73,'PROTRA_capacity-Original_Data'!$F$3:$F$1699,0))&lt;&gt;0,INDEX('PROTRA_capacity-Original_Data'!V$3:V$1699,MATCH(CHP_check_original_data!$I73,'PROTRA_capacity-Original_Data'!$F$3:$F$1699,0))=0),"elec 0, heat not",
IF(AND(INDEX('PROTRA_capacity-Original_Data'!V$3:V$1699,MATCH(CHP_check_original_data!$I73,'PROTRA_capacity-Original_Data'!$F$3:$F$1699,0))&lt;&gt;0,INDEX('PROTRA_capacity-Original_Data'!V$3:V$1699,MATCH(CHP_check_original_data!$H73,'PROTRA_capacity-Original_Data'!$F$3:$F$1699,0))=0),"heat 0, elec not",
IF(AND(INDEX('PROTRA_capacity-Original_Data'!V$3:V$1699,MATCH(CHP_check_original_data!$I73,'PROTRA_capacity-Original_Data'!$F$3:$F$1699,0))=0,INDEX('PROTRA_capacity-Original_Data'!V$3:V$1699,MATCH(CHP_check_original_data!$H73,'PROTRA_capacity-Original_Data'!$F$3:$F$1699,0))=0),"",
INDEX('PROTRA_capacity-Original_Data'!V$3:V$1699,MATCH(CHP_check_original_data!$H73,'PROTRA_capacity-Original_Data'!$F$3:$F$1699,0))/INDEX('PROTRA_capacity-Original_Data'!V$3:V$1699,MATCH(CHP_check_original_data!$I73,'PROTRA_capacity-Original_Data'!$F$3:$F$1699,0))
)))</f>
        <v>heat 0, elec not</v>
      </c>
    </row>
    <row r="74" spans="1:25" x14ac:dyDescent="0.35">
      <c r="A74" t="s">
        <v>70</v>
      </c>
      <c r="B74" t="s">
        <v>41</v>
      </c>
      <c r="C74" t="str">
        <f t="shared" si="6"/>
        <v>UK_TO_heat</v>
      </c>
      <c r="D74" t="str">
        <f t="shared" si="7"/>
        <v>PROTRA_CHP_HP_I</v>
      </c>
      <c r="E74" t="s">
        <v>1</v>
      </c>
      <c r="F74" t="str">
        <f t="shared" si="8"/>
        <v>CHP</v>
      </c>
      <c r="G74" t="str">
        <f t="shared" si="9"/>
        <v>CCS</v>
      </c>
      <c r="H74" t="str">
        <f t="shared" si="10"/>
        <v>UKTO_heatPROTRA_CHP_gas_fuels_CCS</v>
      </c>
      <c r="I74" t="str">
        <f t="shared" si="11"/>
        <v>UKTO_elecPROTRA_CHP_gas_fuels_CCS</v>
      </c>
      <c r="J74" s="16" t="str">
        <f>IF(AND(INDEX('PROTRA_capacity-Original_Data'!G$3:G$1699,MATCH(CHP_check_original_data!$H74,'PROTRA_capacity-Original_Data'!$F$3:$F$1699,0))&lt;&gt;0,INDEX('PROTRA_capacity-Original_Data'!G$3:G$1699,MATCH(CHP_check_original_data!$I74,'PROTRA_capacity-Original_Data'!$F$3:$F$1699,0))=0),"elec 0, heat not",
IF(AND(INDEX('PROTRA_capacity-Original_Data'!G$3:G$1699,MATCH(CHP_check_original_data!$I74,'PROTRA_capacity-Original_Data'!$F$3:$F$1699,0))&lt;&gt;0,INDEX('PROTRA_capacity-Original_Data'!G$3:G$1699,MATCH(CHP_check_original_data!$H74,'PROTRA_capacity-Original_Data'!$F$3:$F$1699,0))=0),"heat 0, elec not",
IF(AND(INDEX('PROTRA_capacity-Original_Data'!G$3:G$1699,MATCH(CHP_check_original_data!$I74,'PROTRA_capacity-Original_Data'!$F$3:$F$1699,0))=0,INDEX('PROTRA_capacity-Original_Data'!G$3:G$1699,MATCH(CHP_check_original_data!$H74,'PROTRA_capacity-Original_Data'!$F$3:$F$1699,0))=0),"",
INDEX('PROTRA_capacity-Original_Data'!G$3:G$1699,MATCH(CHP_check_original_data!$H74,'PROTRA_capacity-Original_Data'!$F$3:$F$1699,0))/INDEX('PROTRA_capacity-Original_Data'!G$3:G$1699,MATCH(CHP_check_original_data!$I74,'PROTRA_capacity-Original_Data'!$F$3:$F$1699,0))
)))</f>
        <v/>
      </c>
      <c r="K74" s="16" t="str">
        <f>IF(AND(INDEX('PROTRA_capacity-Original_Data'!H$3:H$1699,MATCH(CHP_check_original_data!$H74,'PROTRA_capacity-Original_Data'!$F$3:$F$1699,0))&lt;&gt;0,INDEX('PROTRA_capacity-Original_Data'!H$3:H$1699,MATCH(CHP_check_original_data!$I74,'PROTRA_capacity-Original_Data'!$F$3:$F$1699,0))=0),"elec 0, heat not",
IF(AND(INDEX('PROTRA_capacity-Original_Data'!H$3:H$1699,MATCH(CHP_check_original_data!$I74,'PROTRA_capacity-Original_Data'!$F$3:$F$1699,0))&lt;&gt;0,INDEX('PROTRA_capacity-Original_Data'!H$3:H$1699,MATCH(CHP_check_original_data!$H74,'PROTRA_capacity-Original_Data'!$F$3:$F$1699,0))=0),"heat 0, elec not",
IF(AND(INDEX('PROTRA_capacity-Original_Data'!H$3:H$1699,MATCH(CHP_check_original_data!$I74,'PROTRA_capacity-Original_Data'!$F$3:$F$1699,0))=0,INDEX('PROTRA_capacity-Original_Data'!H$3:H$1699,MATCH(CHP_check_original_data!$H74,'PROTRA_capacity-Original_Data'!$F$3:$F$1699,0))=0),"",
INDEX('PROTRA_capacity-Original_Data'!H$3:H$1699,MATCH(CHP_check_original_data!$H74,'PROTRA_capacity-Original_Data'!$F$3:$F$1699,0))/INDEX('PROTRA_capacity-Original_Data'!H$3:H$1699,MATCH(CHP_check_original_data!$I74,'PROTRA_capacity-Original_Data'!$F$3:$F$1699,0))
)))</f>
        <v/>
      </c>
      <c r="L74" s="16" t="str">
        <f>IF(AND(INDEX('PROTRA_capacity-Original_Data'!I$3:I$1699,MATCH(CHP_check_original_data!$H74,'PROTRA_capacity-Original_Data'!$F$3:$F$1699,0))&lt;&gt;0,INDEX('PROTRA_capacity-Original_Data'!I$3:I$1699,MATCH(CHP_check_original_data!$I74,'PROTRA_capacity-Original_Data'!$F$3:$F$1699,0))=0),"elec 0, heat not",
IF(AND(INDEX('PROTRA_capacity-Original_Data'!I$3:I$1699,MATCH(CHP_check_original_data!$I74,'PROTRA_capacity-Original_Data'!$F$3:$F$1699,0))&lt;&gt;0,INDEX('PROTRA_capacity-Original_Data'!I$3:I$1699,MATCH(CHP_check_original_data!$H74,'PROTRA_capacity-Original_Data'!$F$3:$F$1699,0))=0),"heat 0, elec not",
IF(AND(INDEX('PROTRA_capacity-Original_Data'!I$3:I$1699,MATCH(CHP_check_original_data!$I74,'PROTRA_capacity-Original_Data'!$F$3:$F$1699,0))=0,INDEX('PROTRA_capacity-Original_Data'!I$3:I$1699,MATCH(CHP_check_original_data!$H74,'PROTRA_capacity-Original_Data'!$F$3:$F$1699,0))=0),"",
INDEX('PROTRA_capacity-Original_Data'!I$3:I$1699,MATCH(CHP_check_original_data!$H74,'PROTRA_capacity-Original_Data'!$F$3:$F$1699,0))/INDEX('PROTRA_capacity-Original_Data'!I$3:I$1699,MATCH(CHP_check_original_data!$I74,'PROTRA_capacity-Original_Data'!$F$3:$F$1699,0))
)))</f>
        <v/>
      </c>
      <c r="M74" s="16" t="str">
        <f>IF(AND(INDEX('PROTRA_capacity-Original_Data'!J$3:J$1699,MATCH(CHP_check_original_data!$H74,'PROTRA_capacity-Original_Data'!$F$3:$F$1699,0))&lt;&gt;0,INDEX('PROTRA_capacity-Original_Data'!J$3:J$1699,MATCH(CHP_check_original_data!$I74,'PROTRA_capacity-Original_Data'!$F$3:$F$1699,0))=0),"elec 0, heat not",
IF(AND(INDEX('PROTRA_capacity-Original_Data'!J$3:J$1699,MATCH(CHP_check_original_data!$I74,'PROTRA_capacity-Original_Data'!$F$3:$F$1699,0))&lt;&gt;0,INDEX('PROTRA_capacity-Original_Data'!J$3:J$1699,MATCH(CHP_check_original_data!$H74,'PROTRA_capacity-Original_Data'!$F$3:$F$1699,0))=0),"heat 0, elec not",
IF(AND(INDEX('PROTRA_capacity-Original_Data'!J$3:J$1699,MATCH(CHP_check_original_data!$I74,'PROTRA_capacity-Original_Data'!$F$3:$F$1699,0))=0,INDEX('PROTRA_capacity-Original_Data'!J$3:J$1699,MATCH(CHP_check_original_data!$H74,'PROTRA_capacity-Original_Data'!$F$3:$F$1699,0))=0),"",
INDEX('PROTRA_capacity-Original_Data'!J$3:J$1699,MATCH(CHP_check_original_data!$H74,'PROTRA_capacity-Original_Data'!$F$3:$F$1699,0))/INDEX('PROTRA_capacity-Original_Data'!J$3:J$1699,MATCH(CHP_check_original_data!$I74,'PROTRA_capacity-Original_Data'!$F$3:$F$1699,0))
)))</f>
        <v/>
      </c>
      <c r="N74" s="16" t="str">
        <f>IF(AND(INDEX('PROTRA_capacity-Original_Data'!K$3:K$1699,MATCH(CHP_check_original_data!$H74,'PROTRA_capacity-Original_Data'!$F$3:$F$1699,0))&lt;&gt;0,INDEX('PROTRA_capacity-Original_Data'!K$3:K$1699,MATCH(CHP_check_original_data!$I74,'PROTRA_capacity-Original_Data'!$F$3:$F$1699,0))=0),"elec 0, heat not",
IF(AND(INDEX('PROTRA_capacity-Original_Data'!K$3:K$1699,MATCH(CHP_check_original_data!$I74,'PROTRA_capacity-Original_Data'!$F$3:$F$1699,0))&lt;&gt;0,INDEX('PROTRA_capacity-Original_Data'!K$3:K$1699,MATCH(CHP_check_original_data!$H74,'PROTRA_capacity-Original_Data'!$F$3:$F$1699,0))=0),"heat 0, elec not",
IF(AND(INDEX('PROTRA_capacity-Original_Data'!K$3:K$1699,MATCH(CHP_check_original_data!$I74,'PROTRA_capacity-Original_Data'!$F$3:$F$1699,0))=0,INDEX('PROTRA_capacity-Original_Data'!K$3:K$1699,MATCH(CHP_check_original_data!$H74,'PROTRA_capacity-Original_Data'!$F$3:$F$1699,0))=0),"",
INDEX('PROTRA_capacity-Original_Data'!K$3:K$1699,MATCH(CHP_check_original_data!$H74,'PROTRA_capacity-Original_Data'!$F$3:$F$1699,0))/INDEX('PROTRA_capacity-Original_Data'!K$3:K$1699,MATCH(CHP_check_original_data!$I74,'PROTRA_capacity-Original_Data'!$F$3:$F$1699,0))
)))</f>
        <v/>
      </c>
      <c r="O74" s="16" t="str">
        <f>IF(AND(INDEX('PROTRA_capacity-Original_Data'!L$3:L$1699,MATCH(CHP_check_original_data!$H74,'PROTRA_capacity-Original_Data'!$F$3:$F$1699,0))&lt;&gt;0,INDEX('PROTRA_capacity-Original_Data'!L$3:L$1699,MATCH(CHP_check_original_data!$I74,'PROTRA_capacity-Original_Data'!$F$3:$F$1699,0))=0),"elec 0, heat not",
IF(AND(INDEX('PROTRA_capacity-Original_Data'!L$3:L$1699,MATCH(CHP_check_original_data!$I74,'PROTRA_capacity-Original_Data'!$F$3:$F$1699,0))&lt;&gt;0,INDEX('PROTRA_capacity-Original_Data'!L$3:L$1699,MATCH(CHP_check_original_data!$H74,'PROTRA_capacity-Original_Data'!$F$3:$F$1699,0))=0),"heat 0, elec not",
IF(AND(INDEX('PROTRA_capacity-Original_Data'!L$3:L$1699,MATCH(CHP_check_original_data!$I74,'PROTRA_capacity-Original_Data'!$F$3:$F$1699,0))=0,INDEX('PROTRA_capacity-Original_Data'!L$3:L$1699,MATCH(CHP_check_original_data!$H74,'PROTRA_capacity-Original_Data'!$F$3:$F$1699,0))=0),"",
INDEX('PROTRA_capacity-Original_Data'!L$3:L$1699,MATCH(CHP_check_original_data!$H74,'PROTRA_capacity-Original_Data'!$F$3:$F$1699,0))/INDEX('PROTRA_capacity-Original_Data'!L$3:L$1699,MATCH(CHP_check_original_data!$I74,'PROTRA_capacity-Original_Data'!$F$3:$F$1699,0))
)))</f>
        <v/>
      </c>
      <c r="P74" s="16" t="str">
        <f>IF(AND(INDEX('PROTRA_capacity-Original_Data'!M$3:M$1699,MATCH(CHP_check_original_data!$H74,'PROTRA_capacity-Original_Data'!$F$3:$F$1699,0))&lt;&gt;0,INDEX('PROTRA_capacity-Original_Data'!M$3:M$1699,MATCH(CHP_check_original_data!$I74,'PROTRA_capacity-Original_Data'!$F$3:$F$1699,0))=0),"elec 0, heat not",
IF(AND(INDEX('PROTRA_capacity-Original_Data'!M$3:M$1699,MATCH(CHP_check_original_data!$I74,'PROTRA_capacity-Original_Data'!$F$3:$F$1699,0))&lt;&gt;0,INDEX('PROTRA_capacity-Original_Data'!M$3:M$1699,MATCH(CHP_check_original_data!$H74,'PROTRA_capacity-Original_Data'!$F$3:$F$1699,0))=0),"heat 0, elec not",
IF(AND(INDEX('PROTRA_capacity-Original_Data'!M$3:M$1699,MATCH(CHP_check_original_data!$I74,'PROTRA_capacity-Original_Data'!$F$3:$F$1699,0))=0,INDEX('PROTRA_capacity-Original_Data'!M$3:M$1699,MATCH(CHP_check_original_data!$H74,'PROTRA_capacity-Original_Data'!$F$3:$F$1699,0))=0),"",
INDEX('PROTRA_capacity-Original_Data'!M$3:M$1699,MATCH(CHP_check_original_data!$H74,'PROTRA_capacity-Original_Data'!$F$3:$F$1699,0))/INDEX('PROTRA_capacity-Original_Data'!M$3:M$1699,MATCH(CHP_check_original_data!$I74,'PROTRA_capacity-Original_Data'!$F$3:$F$1699,0))
)))</f>
        <v/>
      </c>
      <c r="Q74" s="16" t="str">
        <f>IF(AND(INDEX('PROTRA_capacity-Original_Data'!N$3:N$1699,MATCH(CHP_check_original_data!$H74,'PROTRA_capacity-Original_Data'!$F$3:$F$1699,0))&lt;&gt;0,INDEX('PROTRA_capacity-Original_Data'!N$3:N$1699,MATCH(CHP_check_original_data!$I74,'PROTRA_capacity-Original_Data'!$F$3:$F$1699,0))=0),"elec 0, heat not",
IF(AND(INDEX('PROTRA_capacity-Original_Data'!N$3:N$1699,MATCH(CHP_check_original_data!$I74,'PROTRA_capacity-Original_Data'!$F$3:$F$1699,0))&lt;&gt;0,INDEX('PROTRA_capacity-Original_Data'!N$3:N$1699,MATCH(CHP_check_original_data!$H74,'PROTRA_capacity-Original_Data'!$F$3:$F$1699,0))=0),"heat 0, elec not",
IF(AND(INDEX('PROTRA_capacity-Original_Data'!N$3:N$1699,MATCH(CHP_check_original_data!$I74,'PROTRA_capacity-Original_Data'!$F$3:$F$1699,0))=0,INDEX('PROTRA_capacity-Original_Data'!N$3:N$1699,MATCH(CHP_check_original_data!$H74,'PROTRA_capacity-Original_Data'!$F$3:$F$1699,0))=0),"",
INDEX('PROTRA_capacity-Original_Data'!N$3:N$1699,MATCH(CHP_check_original_data!$H74,'PROTRA_capacity-Original_Data'!$F$3:$F$1699,0))/INDEX('PROTRA_capacity-Original_Data'!N$3:N$1699,MATCH(CHP_check_original_data!$I74,'PROTRA_capacity-Original_Data'!$F$3:$F$1699,0))
)))</f>
        <v/>
      </c>
      <c r="R74" s="16" t="str">
        <f>IF(AND(INDEX('PROTRA_capacity-Original_Data'!O$3:O$1699,MATCH(CHP_check_original_data!$H74,'PROTRA_capacity-Original_Data'!$F$3:$F$1699,0))&lt;&gt;0,INDEX('PROTRA_capacity-Original_Data'!O$3:O$1699,MATCH(CHP_check_original_data!$I74,'PROTRA_capacity-Original_Data'!$F$3:$F$1699,0))=0),"elec 0, heat not",
IF(AND(INDEX('PROTRA_capacity-Original_Data'!O$3:O$1699,MATCH(CHP_check_original_data!$I74,'PROTRA_capacity-Original_Data'!$F$3:$F$1699,0))&lt;&gt;0,INDEX('PROTRA_capacity-Original_Data'!O$3:O$1699,MATCH(CHP_check_original_data!$H74,'PROTRA_capacity-Original_Data'!$F$3:$F$1699,0))=0),"heat 0, elec not",
IF(AND(INDEX('PROTRA_capacity-Original_Data'!O$3:O$1699,MATCH(CHP_check_original_data!$I74,'PROTRA_capacity-Original_Data'!$F$3:$F$1699,0))=0,INDEX('PROTRA_capacity-Original_Data'!O$3:O$1699,MATCH(CHP_check_original_data!$H74,'PROTRA_capacity-Original_Data'!$F$3:$F$1699,0))=0),"",
INDEX('PROTRA_capacity-Original_Data'!O$3:O$1699,MATCH(CHP_check_original_data!$H74,'PROTRA_capacity-Original_Data'!$F$3:$F$1699,0))/INDEX('PROTRA_capacity-Original_Data'!O$3:O$1699,MATCH(CHP_check_original_data!$I74,'PROTRA_capacity-Original_Data'!$F$3:$F$1699,0))
)))</f>
        <v/>
      </c>
      <c r="S74" s="16" t="str">
        <f>IF(AND(INDEX('PROTRA_capacity-Original_Data'!P$3:P$1699,MATCH(CHP_check_original_data!$H74,'PROTRA_capacity-Original_Data'!$F$3:$F$1699,0))&lt;&gt;0,INDEX('PROTRA_capacity-Original_Data'!P$3:P$1699,MATCH(CHP_check_original_data!$I74,'PROTRA_capacity-Original_Data'!$F$3:$F$1699,0))=0),"elec 0, heat not",
IF(AND(INDEX('PROTRA_capacity-Original_Data'!P$3:P$1699,MATCH(CHP_check_original_data!$I74,'PROTRA_capacity-Original_Data'!$F$3:$F$1699,0))&lt;&gt;0,INDEX('PROTRA_capacity-Original_Data'!P$3:P$1699,MATCH(CHP_check_original_data!$H74,'PROTRA_capacity-Original_Data'!$F$3:$F$1699,0))=0),"heat 0, elec not",
IF(AND(INDEX('PROTRA_capacity-Original_Data'!P$3:P$1699,MATCH(CHP_check_original_data!$I74,'PROTRA_capacity-Original_Data'!$F$3:$F$1699,0))=0,INDEX('PROTRA_capacity-Original_Data'!P$3:P$1699,MATCH(CHP_check_original_data!$H74,'PROTRA_capacity-Original_Data'!$F$3:$F$1699,0))=0),"",
INDEX('PROTRA_capacity-Original_Data'!P$3:P$1699,MATCH(CHP_check_original_data!$H74,'PROTRA_capacity-Original_Data'!$F$3:$F$1699,0))/INDEX('PROTRA_capacity-Original_Data'!P$3:P$1699,MATCH(CHP_check_original_data!$I74,'PROTRA_capacity-Original_Data'!$F$3:$F$1699,0))
)))</f>
        <v/>
      </c>
      <c r="T74" s="16" t="str">
        <f>IF(AND(INDEX('PROTRA_capacity-Original_Data'!Q$3:Q$1699,MATCH(CHP_check_original_data!$H74,'PROTRA_capacity-Original_Data'!$F$3:$F$1699,0))&lt;&gt;0,INDEX('PROTRA_capacity-Original_Data'!Q$3:Q$1699,MATCH(CHP_check_original_data!$I74,'PROTRA_capacity-Original_Data'!$F$3:$F$1699,0))=0),"elec 0, heat not",
IF(AND(INDEX('PROTRA_capacity-Original_Data'!Q$3:Q$1699,MATCH(CHP_check_original_data!$I74,'PROTRA_capacity-Original_Data'!$F$3:$F$1699,0))&lt;&gt;0,INDEX('PROTRA_capacity-Original_Data'!Q$3:Q$1699,MATCH(CHP_check_original_data!$H74,'PROTRA_capacity-Original_Data'!$F$3:$F$1699,0))=0),"heat 0, elec not",
IF(AND(INDEX('PROTRA_capacity-Original_Data'!Q$3:Q$1699,MATCH(CHP_check_original_data!$I74,'PROTRA_capacity-Original_Data'!$F$3:$F$1699,0))=0,INDEX('PROTRA_capacity-Original_Data'!Q$3:Q$1699,MATCH(CHP_check_original_data!$H74,'PROTRA_capacity-Original_Data'!$F$3:$F$1699,0))=0),"",
INDEX('PROTRA_capacity-Original_Data'!Q$3:Q$1699,MATCH(CHP_check_original_data!$H74,'PROTRA_capacity-Original_Data'!$F$3:$F$1699,0))/INDEX('PROTRA_capacity-Original_Data'!Q$3:Q$1699,MATCH(CHP_check_original_data!$I74,'PROTRA_capacity-Original_Data'!$F$3:$F$1699,0))
)))</f>
        <v/>
      </c>
      <c r="U74" s="16" t="str">
        <f>IF(AND(INDEX('PROTRA_capacity-Original_Data'!R$3:R$1699,MATCH(CHP_check_original_data!$H74,'PROTRA_capacity-Original_Data'!$F$3:$F$1699,0))&lt;&gt;0,INDEX('PROTRA_capacity-Original_Data'!R$3:R$1699,MATCH(CHP_check_original_data!$I74,'PROTRA_capacity-Original_Data'!$F$3:$F$1699,0))=0),"elec 0, heat not",
IF(AND(INDEX('PROTRA_capacity-Original_Data'!R$3:R$1699,MATCH(CHP_check_original_data!$I74,'PROTRA_capacity-Original_Data'!$F$3:$F$1699,0))&lt;&gt;0,INDEX('PROTRA_capacity-Original_Data'!R$3:R$1699,MATCH(CHP_check_original_data!$H74,'PROTRA_capacity-Original_Data'!$F$3:$F$1699,0))=0),"heat 0, elec not",
IF(AND(INDEX('PROTRA_capacity-Original_Data'!R$3:R$1699,MATCH(CHP_check_original_data!$I74,'PROTRA_capacity-Original_Data'!$F$3:$F$1699,0))=0,INDEX('PROTRA_capacity-Original_Data'!R$3:R$1699,MATCH(CHP_check_original_data!$H74,'PROTRA_capacity-Original_Data'!$F$3:$F$1699,0))=0),"",
INDEX('PROTRA_capacity-Original_Data'!R$3:R$1699,MATCH(CHP_check_original_data!$H74,'PROTRA_capacity-Original_Data'!$F$3:$F$1699,0))/INDEX('PROTRA_capacity-Original_Data'!R$3:R$1699,MATCH(CHP_check_original_data!$I74,'PROTRA_capacity-Original_Data'!$F$3:$F$1699,0))
)))</f>
        <v/>
      </c>
      <c r="V74" s="16" t="str">
        <f>IF(AND(INDEX('PROTRA_capacity-Original_Data'!S$3:S$1699,MATCH(CHP_check_original_data!$H74,'PROTRA_capacity-Original_Data'!$F$3:$F$1699,0))&lt;&gt;0,INDEX('PROTRA_capacity-Original_Data'!S$3:S$1699,MATCH(CHP_check_original_data!$I74,'PROTRA_capacity-Original_Data'!$F$3:$F$1699,0))=0),"elec 0, heat not",
IF(AND(INDEX('PROTRA_capacity-Original_Data'!S$3:S$1699,MATCH(CHP_check_original_data!$I74,'PROTRA_capacity-Original_Data'!$F$3:$F$1699,0))&lt;&gt;0,INDEX('PROTRA_capacity-Original_Data'!S$3:S$1699,MATCH(CHP_check_original_data!$H74,'PROTRA_capacity-Original_Data'!$F$3:$F$1699,0))=0),"heat 0, elec not",
IF(AND(INDEX('PROTRA_capacity-Original_Data'!S$3:S$1699,MATCH(CHP_check_original_data!$I74,'PROTRA_capacity-Original_Data'!$F$3:$F$1699,0))=0,INDEX('PROTRA_capacity-Original_Data'!S$3:S$1699,MATCH(CHP_check_original_data!$H74,'PROTRA_capacity-Original_Data'!$F$3:$F$1699,0))=0),"",
INDEX('PROTRA_capacity-Original_Data'!S$3:S$1699,MATCH(CHP_check_original_data!$H74,'PROTRA_capacity-Original_Data'!$F$3:$F$1699,0))/INDEX('PROTRA_capacity-Original_Data'!S$3:S$1699,MATCH(CHP_check_original_data!$I74,'PROTRA_capacity-Original_Data'!$F$3:$F$1699,0))
)))</f>
        <v/>
      </c>
      <c r="W74" s="16" t="str">
        <f>IF(AND(INDEX('PROTRA_capacity-Original_Data'!T$3:T$1699,MATCH(CHP_check_original_data!$H74,'PROTRA_capacity-Original_Data'!$F$3:$F$1699,0))&lt;&gt;0,INDEX('PROTRA_capacity-Original_Data'!T$3:T$1699,MATCH(CHP_check_original_data!$I74,'PROTRA_capacity-Original_Data'!$F$3:$F$1699,0))=0),"elec 0, heat not",
IF(AND(INDEX('PROTRA_capacity-Original_Data'!T$3:T$1699,MATCH(CHP_check_original_data!$I74,'PROTRA_capacity-Original_Data'!$F$3:$F$1699,0))&lt;&gt;0,INDEX('PROTRA_capacity-Original_Data'!T$3:T$1699,MATCH(CHP_check_original_data!$H74,'PROTRA_capacity-Original_Data'!$F$3:$F$1699,0))=0),"heat 0, elec not",
IF(AND(INDEX('PROTRA_capacity-Original_Data'!T$3:T$1699,MATCH(CHP_check_original_data!$I74,'PROTRA_capacity-Original_Data'!$F$3:$F$1699,0))=0,INDEX('PROTRA_capacity-Original_Data'!T$3:T$1699,MATCH(CHP_check_original_data!$H74,'PROTRA_capacity-Original_Data'!$F$3:$F$1699,0))=0),"",
INDEX('PROTRA_capacity-Original_Data'!T$3:T$1699,MATCH(CHP_check_original_data!$H74,'PROTRA_capacity-Original_Data'!$F$3:$F$1699,0))/INDEX('PROTRA_capacity-Original_Data'!T$3:T$1699,MATCH(CHP_check_original_data!$I74,'PROTRA_capacity-Original_Data'!$F$3:$F$1699,0))
)))</f>
        <v/>
      </c>
      <c r="X74" s="16" t="str">
        <f>IF(AND(INDEX('PROTRA_capacity-Original_Data'!U$3:U$1699,MATCH(CHP_check_original_data!$H74,'PROTRA_capacity-Original_Data'!$F$3:$F$1699,0))&lt;&gt;0,INDEX('PROTRA_capacity-Original_Data'!U$3:U$1699,MATCH(CHP_check_original_data!$I74,'PROTRA_capacity-Original_Data'!$F$3:$F$1699,0))=0),"elec 0, heat not",
IF(AND(INDEX('PROTRA_capacity-Original_Data'!U$3:U$1699,MATCH(CHP_check_original_data!$I74,'PROTRA_capacity-Original_Data'!$F$3:$F$1699,0))&lt;&gt;0,INDEX('PROTRA_capacity-Original_Data'!U$3:U$1699,MATCH(CHP_check_original_data!$H74,'PROTRA_capacity-Original_Data'!$F$3:$F$1699,0))=0),"heat 0, elec not",
IF(AND(INDEX('PROTRA_capacity-Original_Data'!U$3:U$1699,MATCH(CHP_check_original_data!$I74,'PROTRA_capacity-Original_Data'!$F$3:$F$1699,0))=0,INDEX('PROTRA_capacity-Original_Data'!U$3:U$1699,MATCH(CHP_check_original_data!$H74,'PROTRA_capacity-Original_Data'!$F$3:$F$1699,0))=0),"",
INDEX('PROTRA_capacity-Original_Data'!U$3:U$1699,MATCH(CHP_check_original_data!$H74,'PROTRA_capacity-Original_Data'!$F$3:$F$1699,0))/INDEX('PROTRA_capacity-Original_Data'!U$3:U$1699,MATCH(CHP_check_original_data!$I74,'PROTRA_capacity-Original_Data'!$F$3:$F$1699,0))
)))</f>
        <v/>
      </c>
      <c r="Y74" s="16" t="str">
        <f>IF(AND(INDEX('PROTRA_capacity-Original_Data'!V$3:V$1699,MATCH(CHP_check_original_data!$H74,'PROTRA_capacity-Original_Data'!$F$3:$F$1699,0))&lt;&gt;0,INDEX('PROTRA_capacity-Original_Data'!V$3:V$1699,MATCH(CHP_check_original_data!$I74,'PROTRA_capacity-Original_Data'!$F$3:$F$1699,0))=0),"elec 0, heat not",
IF(AND(INDEX('PROTRA_capacity-Original_Data'!V$3:V$1699,MATCH(CHP_check_original_data!$I74,'PROTRA_capacity-Original_Data'!$F$3:$F$1699,0))&lt;&gt;0,INDEX('PROTRA_capacity-Original_Data'!V$3:V$1699,MATCH(CHP_check_original_data!$H74,'PROTRA_capacity-Original_Data'!$F$3:$F$1699,0))=0),"heat 0, elec not",
IF(AND(INDEX('PROTRA_capacity-Original_Data'!V$3:V$1699,MATCH(CHP_check_original_data!$I74,'PROTRA_capacity-Original_Data'!$F$3:$F$1699,0))=0,INDEX('PROTRA_capacity-Original_Data'!V$3:V$1699,MATCH(CHP_check_original_data!$H74,'PROTRA_capacity-Original_Data'!$F$3:$F$1699,0))=0),"",
INDEX('PROTRA_capacity-Original_Data'!V$3:V$1699,MATCH(CHP_check_original_data!$H74,'PROTRA_capacity-Original_Data'!$F$3:$F$1699,0))/INDEX('PROTRA_capacity-Original_Data'!V$3:V$1699,MATCH(CHP_check_original_data!$I74,'PROTRA_capacity-Original_Data'!$F$3:$F$1699,0))
)))</f>
        <v/>
      </c>
    </row>
    <row r="75" spans="1:25" x14ac:dyDescent="0.35">
      <c r="A75" t="s">
        <v>70</v>
      </c>
      <c r="B75" t="s">
        <v>41</v>
      </c>
      <c r="C75" t="str">
        <f t="shared" si="6"/>
        <v>UK_TO_heat</v>
      </c>
      <c r="D75" t="str">
        <f t="shared" si="7"/>
        <v>PROTRA_CHP_HP_I</v>
      </c>
      <c r="E75" t="s">
        <v>2</v>
      </c>
      <c r="F75" t="str">
        <f t="shared" si="8"/>
        <v>CHP</v>
      </c>
      <c r="G75" t="str">
        <f t="shared" si="9"/>
        <v>mal</v>
      </c>
      <c r="H75" t="str">
        <f t="shared" si="10"/>
        <v>UKTO_heatPROTRA_CHP_geothermal</v>
      </c>
      <c r="I75" t="str">
        <f t="shared" si="11"/>
        <v>UKTO_elecPROTRA_CHP_geothermal</v>
      </c>
      <c r="J75" s="16" t="str">
        <f>IF(AND(INDEX('PROTRA_capacity-Original_Data'!G$3:G$1699,MATCH(CHP_check_original_data!$H75,'PROTRA_capacity-Original_Data'!$F$3:$F$1699,0))&lt;&gt;0,INDEX('PROTRA_capacity-Original_Data'!G$3:G$1699,MATCH(CHP_check_original_data!$I75,'PROTRA_capacity-Original_Data'!$F$3:$F$1699,0))=0),"elec 0, heat not",
IF(AND(INDEX('PROTRA_capacity-Original_Data'!G$3:G$1699,MATCH(CHP_check_original_data!$I75,'PROTRA_capacity-Original_Data'!$F$3:$F$1699,0))&lt;&gt;0,INDEX('PROTRA_capacity-Original_Data'!G$3:G$1699,MATCH(CHP_check_original_data!$H75,'PROTRA_capacity-Original_Data'!$F$3:$F$1699,0))=0),"heat 0, elec not",
IF(AND(INDEX('PROTRA_capacity-Original_Data'!G$3:G$1699,MATCH(CHP_check_original_data!$I75,'PROTRA_capacity-Original_Data'!$F$3:$F$1699,0))=0,INDEX('PROTRA_capacity-Original_Data'!G$3:G$1699,MATCH(CHP_check_original_data!$H75,'PROTRA_capacity-Original_Data'!$F$3:$F$1699,0))=0),"",
INDEX('PROTRA_capacity-Original_Data'!G$3:G$1699,MATCH(CHP_check_original_data!$H75,'PROTRA_capacity-Original_Data'!$F$3:$F$1699,0))/INDEX('PROTRA_capacity-Original_Data'!G$3:G$1699,MATCH(CHP_check_original_data!$I75,'PROTRA_capacity-Original_Data'!$F$3:$F$1699,0))
)))</f>
        <v/>
      </c>
      <c r="K75" s="16" t="str">
        <f>IF(AND(INDEX('PROTRA_capacity-Original_Data'!H$3:H$1699,MATCH(CHP_check_original_data!$H75,'PROTRA_capacity-Original_Data'!$F$3:$F$1699,0))&lt;&gt;0,INDEX('PROTRA_capacity-Original_Data'!H$3:H$1699,MATCH(CHP_check_original_data!$I75,'PROTRA_capacity-Original_Data'!$F$3:$F$1699,0))=0),"elec 0, heat not",
IF(AND(INDEX('PROTRA_capacity-Original_Data'!H$3:H$1699,MATCH(CHP_check_original_data!$I75,'PROTRA_capacity-Original_Data'!$F$3:$F$1699,0))&lt;&gt;0,INDEX('PROTRA_capacity-Original_Data'!H$3:H$1699,MATCH(CHP_check_original_data!$H75,'PROTRA_capacity-Original_Data'!$F$3:$F$1699,0))=0),"heat 0, elec not",
IF(AND(INDEX('PROTRA_capacity-Original_Data'!H$3:H$1699,MATCH(CHP_check_original_data!$I75,'PROTRA_capacity-Original_Data'!$F$3:$F$1699,0))=0,INDEX('PROTRA_capacity-Original_Data'!H$3:H$1699,MATCH(CHP_check_original_data!$H75,'PROTRA_capacity-Original_Data'!$F$3:$F$1699,0))=0),"",
INDEX('PROTRA_capacity-Original_Data'!H$3:H$1699,MATCH(CHP_check_original_data!$H75,'PROTRA_capacity-Original_Data'!$F$3:$F$1699,0))/INDEX('PROTRA_capacity-Original_Data'!H$3:H$1699,MATCH(CHP_check_original_data!$I75,'PROTRA_capacity-Original_Data'!$F$3:$F$1699,0))
)))</f>
        <v>heat 0, elec not</v>
      </c>
      <c r="L75" s="16" t="str">
        <f>IF(AND(INDEX('PROTRA_capacity-Original_Data'!I$3:I$1699,MATCH(CHP_check_original_data!$H75,'PROTRA_capacity-Original_Data'!$F$3:$F$1699,0))&lt;&gt;0,INDEX('PROTRA_capacity-Original_Data'!I$3:I$1699,MATCH(CHP_check_original_data!$I75,'PROTRA_capacity-Original_Data'!$F$3:$F$1699,0))=0),"elec 0, heat not",
IF(AND(INDEX('PROTRA_capacity-Original_Data'!I$3:I$1699,MATCH(CHP_check_original_data!$I75,'PROTRA_capacity-Original_Data'!$F$3:$F$1699,0))&lt;&gt;0,INDEX('PROTRA_capacity-Original_Data'!I$3:I$1699,MATCH(CHP_check_original_data!$H75,'PROTRA_capacity-Original_Data'!$F$3:$F$1699,0))=0),"heat 0, elec not",
IF(AND(INDEX('PROTRA_capacity-Original_Data'!I$3:I$1699,MATCH(CHP_check_original_data!$I75,'PROTRA_capacity-Original_Data'!$F$3:$F$1699,0))=0,INDEX('PROTRA_capacity-Original_Data'!I$3:I$1699,MATCH(CHP_check_original_data!$H75,'PROTRA_capacity-Original_Data'!$F$3:$F$1699,0))=0),"",
INDEX('PROTRA_capacity-Original_Data'!I$3:I$1699,MATCH(CHP_check_original_data!$H75,'PROTRA_capacity-Original_Data'!$F$3:$F$1699,0))/INDEX('PROTRA_capacity-Original_Data'!I$3:I$1699,MATCH(CHP_check_original_data!$I75,'PROTRA_capacity-Original_Data'!$F$3:$F$1699,0))
)))</f>
        <v>heat 0, elec not</v>
      </c>
      <c r="M75" s="16" t="str">
        <f>IF(AND(INDEX('PROTRA_capacity-Original_Data'!J$3:J$1699,MATCH(CHP_check_original_data!$H75,'PROTRA_capacity-Original_Data'!$F$3:$F$1699,0))&lt;&gt;0,INDEX('PROTRA_capacity-Original_Data'!J$3:J$1699,MATCH(CHP_check_original_data!$I75,'PROTRA_capacity-Original_Data'!$F$3:$F$1699,0))=0),"elec 0, heat not",
IF(AND(INDEX('PROTRA_capacity-Original_Data'!J$3:J$1699,MATCH(CHP_check_original_data!$I75,'PROTRA_capacity-Original_Data'!$F$3:$F$1699,0))&lt;&gt;0,INDEX('PROTRA_capacity-Original_Data'!J$3:J$1699,MATCH(CHP_check_original_data!$H75,'PROTRA_capacity-Original_Data'!$F$3:$F$1699,0))=0),"heat 0, elec not",
IF(AND(INDEX('PROTRA_capacity-Original_Data'!J$3:J$1699,MATCH(CHP_check_original_data!$I75,'PROTRA_capacity-Original_Data'!$F$3:$F$1699,0))=0,INDEX('PROTRA_capacity-Original_Data'!J$3:J$1699,MATCH(CHP_check_original_data!$H75,'PROTRA_capacity-Original_Data'!$F$3:$F$1699,0))=0),"",
INDEX('PROTRA_capacity-Original_Data'!J$3:J$1699,MATCH(CHP_check_original_data!$H75,'PROTRA_capacity-Original_Data'!$F$3:$F$1699,0))/INDEX('PROTRA_capacity-Original_Data'!J$3:J$1699,MATCH(CHP_check_original_data!$I75,'PROTRA_capacity-Original_Data'!$F$3:$F$1699,0))
)))</f>
        <v>heat 0, elec not</v>
      </c>
      <c r="N75" s="16" t="str">
        <f>IF(AND(INDEX('PROTRA_capacity-Original_Data'!K$3:K$1699,MATCH(CHP_check_original_data!$H75,'PROTRA_capacity-Original_Data'!$F$3:$F$1699,0))&lt;&gt;0,INDEX('PROTRA_capacity-Original_Data'!K$3:K$1699,MATCH(CHP_check_original_data!$I75,'PROTRA_capacity-Original_Data'!$F$3:$F$1699,0))=0),"elec 0, heat not",
IF(AND(INDEX('PROTRA_capacity-Original_Data'!K$3:K$1699,MATCH(CHP_check_original_data!$I75,'PROTRA_capacity-Original_Data'!$F$3:$F$1699,0))&lt;&gt;0,INDEX('PROTRA_capacity-Original_Data'!K$3:K$1699,MATCH(CHP_check_original_data!$H75,'PROTRA_capacity-Original_Data'!$F$3:$F$1699,0))=0),"heat 0, elec not",
IF(AND(INDEX('PROTRA_capacity-Original_Data'!K$3:K$1699,MATCH(CHP_check_original_data!$I75,'PROTRA_capacity-Original_Data'!$F$3:$F$1699,0))=0,INDEX('PROTRA_capacity-Original_Data'!K$3:K$1699,MATCH(CHP_check_original_data!$H75,'PROTRA_capacity-Original_Data'!$F$3:$F$1699,0))=0),"",
INDEX('PROTRA_capacity-Original_Data'!K$3:K$1699,MATCH(CHP_check_original_data!$H75,'PROTRA_capacity-Original_Data'!$F$3:$F$1699,0))/INDEX('PROTRA_capacity-Original_Data'!K$3:K$1699,MATCH(CHP_check_original_data!$I75,'PROTRA_capacity-Original_Data'!$F$3:$F$1699,0))
)))</f>
        <v>heat 0, elec not</v>
      </c>
      <c r="O75" s="16" t="str">
        <f>IF(AND(INDEX('PROTRA_capacity-Original_Data'!L$3:L$1699,MATCH(CHP_check_original_data!$H75,'PROTRA_capacity-Original_Data'!$F$3:$F$1699,0))&lt;&gt;0,INDEX('PROTRA_capacity-Original_Data'!L$3:L$1699,MATCH(CHP_check_original_data!$I75,'PROTRA_capacity-Original_Data'!$F$3:$F$1699,0))=0),"elec 0, heat not",
IF(AND(INDEX('PROTRA_capacity-Original_Data'!L$3:L$1699,MATCH(CHP_check_original_data!$I75,'PROTRA_capacity-Original_Data'!$F$3:$F$1699,0))&lt;&gt;0,INDEX('PROTRA_capacity-Original_Data'!L$3:L$1699,MATCH(CHP_check_original_data!$H75,'PROTRA_capacity-Original_Data'!$F$3:$F$1699,0))=0),"heat 0, elec not",
IF(AND(INDEX('PROTRA_capacity-Original_Data'!L$3:L$1699,MATCH(CHP_check_original_data!$I75,'PROTRA_capacity-Original_Data'!$F$3:$F$1699,0))=0,INDEX('PROTRA_capacity-Original_Data'!L$3:L$1699,MATCH(CHP_check_original_data!$H75,'PROTRA_capacity-Original_Data'!$F$3:$F$1699,0))=0),"",
INDEX('PROTRA_capacity-Original_Data'!L$3:L$1699,MATCH(CHP_check_original_data!$H75,'PROTRA_capacity-Original_Data'!$F$3:$F$1699,0))/INDEX('PROTRA_capacity-Original_Data'!L$3:L$1699,MATCH(CHP_check_original_data!$I75,'PROTRA_capacity-Original_Data'!$F$3:$F$1699,0))
)))</f>
        <v>heat 0, elec not</v>
      </c>
      <c r="P75" s="16" t="str">
        <f>IF(AND(INDEX('PROTRA_capacity-Original_Data'!M$3:M$1699,MATCH(CHP_check_original_data!$H75,'PROTRA_capacity-Original_Data'!$F$3:$F$1699,0))&lt;&gt;0,INDEX('PROTRA_capacity-Original_Data'!M$3:M$1699,MATCH(CHP_check_original_data!$I75,'PROTRA_capacity-Original_Data'!$F$3:$F$1699,0))=0),"elec 0, heat not",
IF(AND(INDEX('PROTRA_capacity-Original_Data'!M$3:M$1699,MATCH(CHP_check_original_data!$I75,'PROTRA_capacity-Original_Data'!$F$3:$F$1699,0))&lt;&gt;0,INDEX('PROTRA_capacity-Original_Data'!M$3:M$1699,MATCH(CHP_check_original_data!$H75,'PROTRA_capacity-Original_Data'!$F$3:$F$1699,0))=0),"heat 0, elec not",
IF(AND(INDEX('PROTRA_capacity-Original_Data'!M$3:M$1699,MATCH(CHP_check_original_data!$I75,'PROTRA_capacity-Original_Data'!$F$3:$F$1699,0))=0,INDEX('PROTRA_capacity-Original_Data'!M$3:M$1699,MATCH(CHP_check_original_data!$H75,'PROTRA_capacity-Original_Data'!$F$3:$F$1699,0))=0),"",
INDEX('PROTRA_capacity-Original_Data'!M$3:M$1699,MATCH(CHP_check_original_data!$H75,'PROTRA_capacity-Original_Data'!$F$3:$F$1699,0))/INDEX('PROTRA_capacity-Original_Data'!M$3:M$1699,MATCH(CHP_check_original_data!$I75,'PROTRA_capacity-Original_Data'!$F$3:$F$1699,0))
)))</f>
        <v>heat 0, elec not</v>
      </c>
      <c r="Q75" s="16" t="str">
        <f>IF(AND(INDEX('PROTRA_capacity-Original_Data'!N$3:N$1699,MATCH(CHP_check_original_data!$H75,'PROTRA_capacity-Original_Data'!$F$3:$F$1699,0))&lt;&gt;0,INDEX('PROTRA_capacity-Original_Data'!N$3:N$1699,MATCH(CHP_check_original_data!$I75,'PROTRA_capacity-Original_Data'!$F$3:$F$1699,0))=0),"elec 0, heat not",
IF(AND(INDEX('PROTRA_capacity-Original_Data'!N$3:N$1699,MATCH(CHP_check_original_data!$I75,'PROTRA_capacity-Original_Data'!$F$3:$F$1699,0))&lt;&gt;0,INDEX('PROTRA_capacity-Original_Data'!N$3:N$1699,MATCH(CHP_check_original_data!$H75,'PROTRA_capacity-Original_Data'!$F$3:$F$1699,0))=0),"heat 0, elec not",
IF(AND(INDEX('PROTRA_capacity-Original_Data'!N$3:N$1699,MATCH(CHP_check_original_data!$I75,'PROTRA_capacity-Original_Data'!$F$3:$F$1699,0))=0,INDEX('PROTRA_capacity-Original_Data'!N$3:N$1699,MATCH(CHP_check_original_data!$H75,'PROTRA_capacity-Original_Data'!$F$3:$F$1699,0))=0),"",
INDEX('PROTRA_capacity-Original_Data'!N$3:N$1699,MATCH(CHP_check_original_data!$H75,'PROTRA_capacity-Original_Data'!$F$3:$F$1699,0))/INDEX('PROTRA_capacity-Original_Data'!N$3:N$1699,MATCH(CHP_check_original_data!$I75,'PROTRA_capacity-Original_Data'!$F$3:$F$1699,0))
)))</f>
        <v>heat 0, elec not</v>
      </c>
      <c r="R75" s="16" t="str">
        <f>IF(AND(INDEX('PROTRA_capacity-Original_Data'!O$3:O$1699,MATCH(CHP_check_original_data!$H75,'PROTRA_capacity-Original_Data'!$F$3:$F$1699,0))&lt;&gt;0,INDEX('PROTRA_capacity-Original_Data'!O$3:O$1699,MATCH(CHP_check_original_data!$I75,'PROTRA_capacity-Original_Data'!$F$3:$F$1699,0))=0),"elec 0, heat not",
IF(AND(INDEX('PROTRA_capacity-Original_Data'!O$3:O$1699,MATCH(CHP_check_original_data!$I75,'PROTRA_capacity-Original_Data'!$F$3:$F$1699,0))&lt;&gt;0,INDEX('PROTRA_capacity-Original_Data'!O$3:O$1699,MATCH(CHP_check_original_data!$H75,'PROTRA_capacity-Original_Data'!$F$3:$F$1699,0))=0),"heat 0, elec not",
IF(AND(INDEX('PROTRA_capacity-Original_Data'!O$3:O$1699,MATCH(CHP_check_original_data!$I75,'PROTRA_capacity-Original_Data'!$F$3:$F$1699,0))=0,INDEX('PROTRA_capacity-Original_Data'!O$3:O$1699,MATCH(CHP_check_original_data!$H75,'PROTRA_capacity-Original_Data'!$F$3:$F$1699,0))=0),"",
INDEX('PROTRA_capacity-Original_Data'!O$3:O$1699,MATCH(CHP_check_original_data!$H75,'PROTRA_capacity-Original_Data'!$F$3:$F$1699,0))/INDEX('PROTRA_capacity-Original_Data'!O$3:O$1699,MATCH(CHP_check_original_data!$I75,'PROTRA_capacity-Original_Data'!$F$3:$F$1699,0))
)))</f>
        <v>heat 0, elec not</v>
      </c>
      <c r="S75" s="16" t="str">
        <f>IF(AND(INDEX('PROTRA_capacity-Original_Data'!P$3:P$1699,MATCH(CHP_check_original_data!$H75,'PROTRA_capacity-Original_Data'!$F$3:$F$1699,0))&lt;&gt;0,INDEX('PROTRA_capacity-Original_Data'!P$3:P$1699,MATCH(CHP_check_original_data!$I75,'PROTRA_capacity-Original_Data'!$F$3:$F$1699,0))=0),"elec 0, heat not",
IF(AND(INDEX('PROTRA_capacity-Original_Data'!P$3:P$1699,MATCH(CHP_check_original_data!$I75,'PROTRA_capacity-Original_Data'!$F$3:$F$1699,0))&lt;&gt;0,INDEX('PROTRA_capacity-Original_Data'!P$3:P$1699,MATCH(CHP_check_original_data!$H75,'PROTRA_capacity-Original_Data'!$F$3:$F$1699,0))=0),"heat 0, elec not",
IF(AND(INDEX('PROTRA_capacity-Original_Data'!P$3:P$1699,MATCH(CHP_check_original_data!$I75,'PROTRA_capacity-Original_Data'!$F$3:$F$1699,0))=0,INDEX('PROTRA_capacity-Original_Data'!P$3:P$1699,MATCH(CHP_check_original_data!$H75,'PROTRA_capacity-Original_Data'!$F$3:$F$1699,0))=0),"",
INDEX('PROTRA_capacity-Original_Data'!P$3:P$1699,MATCH(CHP_check_original_data!$H75,'PROTRA_capacity-Original_Data'!$F$3:$F$1699,0))/INDEX('PROTRA_capacity-Original_Data'!P$3:P$1699,MATCH(CHP_check_original_data!$I75,'PROTRA_capacity-Original_Data'!$F$3:$F$1699,0))
)))</f>
        <v>heat 0, elec not</v>
      </c>
      <c r="T75" s="16" t="str">
        <f>IF(AND(INDEX('PROTRA_capacity-Original_Data'!Q$3:Q$1699,MATCH(CHP_check_original_data!$H75,'PROTRA_capacity-Original_Data'!$F$3:$F$1699,0))&lt;&gt;0,INDEX('PROTRA_capacity-Original_Data'!Q$3:Q$1699,MATCH(CHP_check_original_data!$I75,'PROTRA_capacity-Original_Data'!$F$3:$F$1699,0))=0),"elec 0, heat not",
IF(AND(INDEX('PROTRA_capacity-Original_Data'!Q$3:Q$1699,MATCH(CHP_check_original_data!$I75,'PROTRA_capacity-Original_Data'!$F$3:$F$1699,0))&lt;&gt;0,INDEX('PROTRA_capacity-Original_Data'!Q$3:Q$1699,MATCH(CHP_check_original_data!$H75,'PROTRA_capacity-Original_Data'!$F$3:$F$1699,0))=0),"heat 0, elec not",
IF(AND(INDEX('PROTRA_capacity-Original_Data'!Q$3:Q$1699,MATCH(CHP_check_original_data!$I75,'PROTRA_capacity-Original_Data'!$F$3:$F$1699,0))=0,INDEX('PROTRA_capacity-Original_Data'!Q$3:Q$1699,MATCH(CHP_check_original_data!$H75,'PROTRA_capacity-Original_Data'!$F$3:$F$1699,0))=0),"",
INDEX('PROTRA_capacity-Original_Data'!Q$3:Q$1699,MATCH(CHP_check_original_data!$H75,'PROTRA_capacity-Original_Data'!$F$3:$F$1699,0))/INDEX('PROTRA_capacity-Original_Data'!Q$3:Q$1699,MATCH(CHP_check_original_data!$I75,'PROTRA_capacity-Original_Data'!$F$3:$F$1699,0))
)))</f>
        <v>heat 0, elec not</v>
      </c>
      <c r="U75" s="16" t="str">
        <f>IF(AND(INDEX('PROTRA_capacity-Original_Data'!R$3:R$1699,MATCH(CHP_check_original_data!$H75,'PROTRA_capacity-Original_Data'!$F$3:$F$1699,0))&lt;&gt;0,INDEX('PROTRA_capacity-Original_Data'!R$3:R$1699,MATCH(CHP_check_original_data!$I75,'PROTRA_capacity-Original_Data'!$F$3:$F$1699,0))=0),"elec 0, heat not",
IF(AND(INDEX('PROTRA_capacity-Original_Data'!R$3:R$1699,MATCH(CHP_check_original_data!$I75,'PROTRA_capacity-Original_Data'!$F$3:$F$1699,0))&lt;&gt;0,INDEX('PROTRA_capacity-Original_Data'!R$3:R$1699,MATCH(CHP_check_original_data!$H75,'PROTRA_capacity-Original_Data'!$F$3:$F$1699,0))=0),"heat 0, elec not",
IF(AND(INDEX('PROTRA_capacity-Original_Data'!R$3:R$1699,MATCH(CHP_check_original_data!$I75,'PROTRA_capacity-Original_Data'!$F$3:$F$1699,0))=0,INDEX('PROTRA_capacity-Original_Data'!R$3:R$1699,MATCH(CHP_check_original_data!$H75,'PROTRA_capacity-Original_Data'!$F$3:$F$1699,0))=0),"",
INDEX('PROTRA_capacity-Original_Data'!R$3:R$1699,MATCH(CHP_check_original_data!$H75,'PROTRA_capacity-Original_Data'!$F$3:$F$1699,0))/INDEX('PROTRA_capacity-Original_Data'!R$3:R$1699,MATCH(CHP_check_original_data!$I75,'PROTRA_capacity-Original_Data'!$F$3:$F$1699,0))
)))</f>
        <v>heat 0, elec not</v>
      </c>
      <c r="V75" s="16" t="str">
        <f>IF(AND(INDEX('PROTRA_capacity-Original_Data'!S$3:S$1699,MATCH(CHP_check_original_data!$H75,'PROTRA_capacity-Original_Data'!$F$3:$F$1699,0))&lt;&gt;0,INDEX('PROTRA_capacity-Original_Data'!S$3:S$1699,MATCH(CHP_check_original_data!$I75,'PROTRA_capacity-Original_Data'!$F$3:$F$1699,0))=0),"elec 0, heat not",
IF(AND(INDEX('PROTRA_capacity-Original_Data'!S$3:S$1699,MATCH(CHP_check_original_data!$I75,'PROTRA_capacity-Original_Data'!$F$3:$F$1699,0))&lt;&gt;0,INDEX('PROTRA_capacity-Original_Data'!S$3:S$1699,MATCH(CHP_check_original_data!$H75,'PROTRA_capacity-Original_Data'!$F$3:$F$1699,0))=0),"heat 0, elec not",
IF(AND(INDEX('PROTRA_capacity-Original_Data'!S$3:S$1699,MATCH(CHP_check_original_data!$I75,'PROTRA_capacity-Original_Data'!$F$3:$F$1699,0))=0,INDEX('PROTRA_capacity-Original_Data'!S$3:S$1699,MATCH(CHP_check_original_data!$H75,'PROTRA_capacity-Original_Data'!$F$3:$F$1699,0))=0),"",
INDEX('PROTRA_capacity-Original_Data'!S$3:S$1699,MATCH(CHP_check_original_data!$H75,'PROTRA_capacity-Original_Data'!$F$3:$F$1699,0))/INDEX('PROTRA_capacity-Original_Data'!S$3:S$1699,MATCH(CHP_check_original_data!$I75,'PROTRA_capacity-Original_Data'!$F$3:$F$1699,0))
)))</f>
        <v>heat 0, elec not</v>
      </c>
      <c r="W75" s="16" t="str">
        <f>IF(AND(INDEX('PROTRA_capacity-Original_Data'!T$3:T$1699,MATCH(CHP_check_original_data!$H75,'PROTRA_capacity-Original_Data'!$F$3:$F$1699,0))&lt;&gt;0,INDEX('PROTRA_capacity-Original_Data'!T$3:T$1699,MATCH(CHP_check_original_data!$I75,'PROTRA_capacity-Original_Data'!$F$3:$F$1699,0))=0),"elec 0, heat not",
IF(AND(INDEX('PROTRA_capacity-Original_Data'!T$3:T$1699,MATCH(CHP_check_original_data!$I75,'PROTRA_capacity-Original_Data'!$F$3:$F$1699,0))&lt;&gt;0,INDEX('PROTRA_capacity-Original_Data'!T$3:T$1699,MATCH(CHP_check_original_data!$H75,'PROTRA_capacity-Original_Data'!$F$3:$F$1699,0))=0),"heat 0, elec not",
IF(AND(INDEX('PROTRA_capacity-Original_Data'!T$3:T$1699,MATCH(CHP_check_original_data!$I75,'PROTRA_capacity-Original_Data'!$F$3:$F$1699,0))=0,INDEX('PROTRA_capacity-Original_Data'!T$3:T$1699,MATCH(CHP_check_original_data!$H75,'PROTRA_capacity-Original_Data'!$F$3:$F$1699,0))=0),"",
INDEX('PROTRA_capacity-Original_Data'!T$3:T$1699,MATCH(CHP_check_original_data!$H75,'PROTRA_capacity-Original_Data'!$F$3:$F$1699,0))/INDEX('PROTRA_capacity-Original_Data'!T$3:T$1699,MATCH(CHP_check_original_data!$I75,'PROTRA_capacity-Original_Data'!$F$3:$F$1699,0))
)))</f>
        <v>heat 0, elec not</v>
      </c>
      <c r="X75" s="16" t="str">
        <f>IF(AND(INDEX('PROTRA_capacity-Original_Data'!U$3:U$1699,MATCH(CHP_check_original_data!$H75,'PROTRA_capacity-Original_Data'!$F$3:$F$1699,0))&lt;&gt;0,INDEX('PROTRA_capacity-Original_Data'!U$3:U$1699,MATCH(CHP_check_original_data!$I75,'PROTRA_capacity-Original_Data'!$F$3:$F$1699,0))=0),"elec 0, heat not",
IF(AND(INDEX('PROTRA_capacity-Original_Data'!U$3:U$1699,MATCH(CHP_check_original_data!$I75,'PROTRA_capacity-Original_Data'!$F$3:$F$1699,0))&lt;&gt;0,INDEX('PROTRA_capacity-Original_Data'!U$3:U$1699,MATCH(CHP_check_original_data!$H75,'PROTRA_capacity-Original_Data'!$F$3:$F$1699,0))=0),"heat 0, elec not",
IF(AND(INDEX('PROTRA_capacity-Original_Data'!U$3:U$1699,MATCH(CHP_check_original_data!$I75,'PROTRA_capacity-Original_Data'!$F$3:$F$1699,0))=0,INDEX('PROTRA_capacity-Original_Data'!U$3:U$1699,MATCH(CHP_check_original_data!$H75,'PROTRA_capacity-Original_Data'!$F$3:$F$1699,0))=0),"",
INDEX('PROTRA_capacity-Original_Data'!U$3:U$1699,MATCH(CHP_check_original_data!$H75,'PROTRA_capacity-Original_Data'!$F$3:$F$1699,0))/INDEX('PROTRA_capacity-Original_Data'!U$3:U$1699,MATCH(CHP_check_original_data!$I75,'PROTRA_capacity-Original_Data'!$F$3:$F$1699,0))
)))</f>
        <v>heat 0, elec not</v>
      </c>
      <c r="Y75" s="16" t="str">
        <f>IF(AND(INDEX('PROTRA_capacity-Original_Data'!V$3:V$1699,MATCH(CHP_check_original_data!$H75,'PROTRA_capacity-Original_Data'!$F$3:$F$1699,0))&lt;&gt;0,INDEX('PROTRA_capacity-Original_Data'!V$3:V$1699,MATCH(CHP_check_original_data!$I75,'PROTRA_capacity-Original_Data'!$F$3:$F$1699,0))=0),"elec 0, heat not",
IF(AND(INDEX('PROTRA_capacity-Original_Data'!V$3:V$1699,MATCH(CHP_check_original_data!$I75,'PROTRA_capacity-Original_Data'!$F$3:$F$1699,0))&lt;&gt;0,INDEX('PROTRA_capacity-Original_Data'!V$3:V$1699,MATCH(CHP_check_original_data!$H75,'PROTRA_capacity-Original_Data'!$F$3:$F$1699,0))=0),"heat 0, elec not",
IF(AND(INDEX('PROTRA_capacity-Original_Data'!V$3:V$1699,MATCH(CHP_check_original_data!$I75,'PROTRA_capacity-Original_Data'!$F$3:$F$1699,0))=0,INDEX('PROTRA_capacity-Original_Data'!V$3:V$1699,MATCH(CHP_check_original_data!$H75,'PROTRA_capacity-Original_Data'!$F$3:$F$1699,0))=0),"",
INDEX('PROTRA_capacity-Original_Data'!V$3:V$1699,MATCH(CHP_check_original_data!$H75,'PROTRA_capacity-Original_Data'!$F$3:$F$1699,0))/INDEX('PROTRA_capacity-Original_Data'!V$3:V$1699,MATCH(CHP_check_original_data!$I75,'PROTRA_capacity-Original_Data'!$F$3:$F$1699,0))
)))</f>
        <v>heat 0, elec not</v>
      </c>
    </row>
    <row r="76" spans="1:25" x14ac:dyDescent="0.35">
      <c r="A76" t="s">
        <v>70</v>
      </c>
      <c r="B76" t="s">
        <v>41</v>
      </c>
      <c r="C76" t="str">
        <f t="shared" si="6"/>
        <v>UK_TO_heat</v>
      </c>
      <c r="D76" t="str">
        <f t="shared" si="7"/>
        <v>PROTRA_CHP_HP_I</v>
      </c>
      <c r="E76" t="s">
        <v>3</v>
      </c>
      <c r="F76" t="str">
        <f t="shared" si="8"/>
        <v>CHP</v>
      </c>
      <c r="G76" t="str">
        <f t="shared" si="9"/>
        <v>els</v>
      </c>
      <c r="H76" t="str">
        <f t="shared" si="10"/>
        <v>UKTO_heatPROTRA_CHP_liquid_fuels</v>
      </c>
      <c r="I76" t="str">
        <f t="shared" si="11"/>
        <v>UKTO_elecPROTRA_CHP_liquid_fuels</v>
      </c>
      <c r="J76" s="16" t="str">
        <f>IF(AND(INDEX('PROTRA_capacity-Original_Data'!G$3:G$1699,MATCH(CHP_check_original_data!$H76,'PROTRA_capacity-Original_Data'!$F$3:$F$1699,0))&lt;&gt;0,INDEX('PROTRA_capacity-Original_Data'!G$3:G$1699,MATCH(CHP_check_original_data!$I76,'PROTRA_capacity-Original_Data'!$F$3:$F$1699,0))=0),"elec 0, heat not",
IF(AND(INDEX('PROTRA_capacity-Original_Data'!G$3:G$1699,MATCH(CHP_check_original_data!$I76,'PROTRA_capacity-Original_Data'!$F$3:$F$1699,0))&lt;&gt;0,INDEX('PROTRA_capacity-Original_Data'!G$3:G$1699,MATCH(CHP_check_original_data!$H76,'PROTRA_capacity-Original_Data'!$F$3:$F$1699,0))=0),"heat 0, elec not",
IF(AND(INDEX('PROTRA_capacity-Original_Data'!G$3:G$1699,MATCH(CHP_check_original_data!$I76,'PROTRA_capacity-Original_Data'!$F$3:$F$1699,0))=0,INDEX('PROTRA_capacity-Original_Data'!G$3:G$1699,MATCH(CHP_check_original_data!$H76,'PROTRA_capacity-Original_Data'!$F$3:$F$1699,0))=0),"",
INDEX('PROTRA_capacity-Original_Data'!G$3:G$1699,MATCH(CHP_check_original_data!$H76,'PROTRA_capacity-Original_Data'!$F$3:$F$1699,0))/INDEX('PROTRA_capacity-Original_Data'!G$3:G$1699,MATCH(CHP_check_original_data!$I76,'PROTRA_capacity-Original_Data'!$F$3:$F$1699,0))
)))</f>
        <v>heat 0, elec not</v>
      </c>
      <c r="K76" s="16" t="str">
        <f>IF(AND(INDEX('PROTRA_capacity-Original_Data'!H$3:H$1699,MATCH(CHP_check_original_data!$H76,'PROTRA_capacity-Original_Data'!$F$3:$F$1699,0))&lt;&gt;0,INDEX('PROTRA_capacity-Original_Data'!H$3:H$1699,MATCH(CHP_check_original_data!$I76,'PROTRA_capacity-Original_Data'!$F$3:$F$1699,0))=0),"elec 0, heat not",
IF(AND(INDEX('PROTRA_capacity-Original_Data'!H$3:H$1699,MATCH(CHP_check_original_data!$I76,'PROTRA_capacity-Original_Data'!$F$3:$F$1699,0))&lt;&gt;0,INDEX('PROTRA_capacity-Original_Data'!H$3:H$1699,MATCH(CHP_check_original_data!$H76,'PROTRA_capacity-Original_Data'!$F$3:$F$1699,0))=0),"heat 0, elec not",
IF(AND(INDEX('PROTRA_capacity-Original_Data'!H$3:H$1699,MATCH(CHP_check_original_data!$I76,'PROTRA_capacity-Original_Data'!$F$3:$F$1699,0))=0,INDEX('PROTRA_capacity-Original_Data'!H$3:H$1699,MATCH(CHP_check_original_data!$H76,'PROTRA_capacity-Original_Data'!$F$3:$F$1699,0))=0),"",
INDEX('PROTRA_capacity-Original_Data'!H$3:H$1699,MATCH(CHP_check_original_data!$H76,'PROTRA_capacity-Original_Data'!$F$3:$F$1699,0))/INDEX('PROTRA_capacity-Original_Data'!H$3:H$1699,MATCH(CHP_check_original_data!$I76,'PROTRA_capacity-Original_Data'!$F$3:$F$1699,0))
)))</f>
        <v>heat 0, elec not</v>
      </c>
      <c r="L76" s="16" t="str">
        <f>IF(AND(INDEX('PROTRA_capacity-Original_Data'!I$3:I$1699,MATCH(CHP_check_original_data!$H76,'PROTRA_capacity-Original_Data'!$F$3:$F$1699,0))&lt;&gt;0,INDEX('PROTRA_capacity-Original_Data'!I$3:I$1699,MATCH(CHP_check_original_data!$I76,'PROTRA_capacity-Original_Data'!$F$3:$F$1699,0))=0),"elec 0, heat not",
IF(AND(INDEX('PROTRA_capacity-Original_Data'!I$3:I$1699,MATCH(CHP_check_original_data!$I76,'PROTRA_capacity-Original_Data'!$F$3:$F$1699,0))&lt;&gt;0,INDEX('PROTRA_capacity-Original_Data'!I$3:I$1699,MATCH(CHP_check_original_data!$H76,'PROTRA_capacity-Original_Data'!$F$3:$F$1699,0))=0),"heat 0, elec not",
IF(AND(INDEX('PROTRA_capacity-Original_Data'!I$3:I$1699,MATCH(CHP_check_original_data!$I76,'PROTRA_capacity-Original_Data'!$F$3:$F$1699,0))=0,INDEX('PROTRA_capacity-Original_Data'!I$3:I$1699,MATCH(CHP_check_original_data!$H76,'PROTRA_capacity-Original_Data'!$F$3:$F$1699,0))=0),"",
INDEX('PROTRA_capacity-Original_Data'!I$3:I$1699,MATCH(CHP_check_original_data!$H76,'PROTRA_capacity-Original_Data'!$F$3:$F$1699,0))/INDEX('PROTRA_capacity-Original_Data'!I$3:I$1699,MATCH(CHP_check_original_data!$I76,'PROTRA_capacity-Original_Data'!$F$3:$F$1699,0))
)))</f>
        <v>heat 0, elec not</v>
      </c>
      <c r="M76" s="16" t="str">
        <f>IF(AND(INDEX('PROTRA_capacity-Original_Data'!J$3:J$1699,MATCH(CHP_check_original_data!$H76,'PROTRA_capacity-Original_Data'!$F$3:$F$1699,0))&lt;&gt;0,INDEX('PROTRA_capacity-Original_Data'!J$3:J$1699,MATCH(CHP_check_original_data!$I76,'PROTRA_capacity-Original_Data'!$F$3:$F$1699,0))=0),"elec 0, heat not",
IF(AND(INDEX('PROTRA_capacity-Original_Data'!J$3:J$1699,MATCH(CHP_check_original_data!$I76,'PROTRA_capacity-Original_Data'!$F$3:$F$1699,0))&lt;&gt;0,INDEX('PROTRA_capacity-Original_Data'!J$3:J$1699,MATCH(CHP_check_original_data!$H76,'PROTRA_capacity-Original_Data'!$F$3:$F$1699,0))=0),"heat 0, elec not",
IF(AND(INDEX('PROTRA_capacity-Original_Data'!J$3:J$1699,MATCH(CHP_check_original_data!$I76,'PROTRA_capacity-Original_Data'!$F$3:$F$1699,0))=0,INDEX('PROTRA_capacity-Original_Data'!J$3:J$1699,MATCH(CHP_check_original_data!$H76,'PROTRA_capacity-Original_Data'!$F$3:$F$1699,0))=0),"",
INDEX('PROTRA_capacity-Original_Data'!J$3:J$1699,MATCH(CHP_check_original_data!$H76,'PROTRA_capacity-Original_Data'!$F$3:$F$1699,0))/INDEX('PROTRA_capacity-Original_Data'!J$3:J$1699,MATCH(CHP_check_original_data!$I76,'PROTRA_capacity-Original_Data'!$F$3:$F$1699,0))
)))</f>
        <v>heat 0, elec not</v>
      </c>
      <c r="N76" s="16" t="str">
        <f>IF(AND(INDEX('PROTRA_capacity-Original_Data'!K$3:K$1699,MATCH(CHP_check_original_data!$H76,'PROTRA_capacity-Original_Data'!$F$3:$F$1699,0))&lt;&gt;0,INDEX('PROTRA_capacity-Original_Data'!K$3:K$1699,MATCH(CHP_check_original_data!$I76,'PROTRA_capacity-Original_Data'!$F$3:$F$1699,0))=0),"elec 0, heat not",
IF(AND(INDEX('PROTRA_capacity-Original_Data'!K$3:K$1699,MATCH(CHP_check_original_data!$I76,'PROTRA_capacity-Original_Data'!$F$3:$F$1699,0))&lt;&gt;0,INDEX('PROTRA_capacity-Original_Data'!K$3:K$1699,MATCH(CHP_check_original_data!$H76,'PROTRA_capacity-Original_Data'!$F$3:$F$1699,0))=0),"heat 0, elec not",
IF(AND(INDEX('PROTRA_capacity-Original_Data'!K$3:K$1699,MATCH(CHP_check_original_data!$I76,'PROTRA_capacity-Original_Data'!$F$3:$F$1699,0))=0,INDEX('PROTRA_capacity-Original_Data'!K$3:K$1699,MATCH(CHP_check_original_data!$H76,'PROTRA_capacity-Original_Data'!$F$3:$F$1699,0))=0),"",
INDEX('PROTRA_capacity-Original_Data'!K$3:K$1699,MATCH(CHP_check_original_data!$H76,'PROTRA_capacity-Original_Data'!$F$3:$F$1699,0))/INDEX('PROTRA_capacity-Original_Data'!K$3:K$1699,MATCH(CHP_check_original_data!$I76,'PROTRA_capacity-Original_Data'!$F$3:$F$1699,0))
)))</f>
        <v>heat 0, elec not</v>
      </c>
      <c r="O76" s="16" t="str">
        <f>IF(AND(INDEX('PROTRA_capacity-Original_Data'!L$3:L$1699,MATCH(CHP_check_original_data!$H76,'PROTRA_capacity-Original_Data'!$F$3:$F$1699,0))&lt;&gt;0,INDEX('PROTRA_capacity-Original_Data'!L$3:L$1699,MATCH(CHP_check_original_data!$I76,'PROTRA_capacity-Original_Data'!$F$3:$F$1699,0))=0),"elec 0, heat not",
IF(AND(INDEX('PROTRA_capacity-Original_Data'!L$3:L$1699,MATCH(CHP_check_original_data!$I76,'PROTRA_capacity-Original_Data'!$F$3:$F$1699,0))&lt;&gt;0,INDEX('PROTRA_capacity-Original_Data'!L$3:L$1699,MATCH(CHP_check_original_data!$H76,'PROTRA_capacity-Original_Data'!$F$3:$F$1699,0))=0),"heat 0, elec not",
IF(AND(INDEX('PROTRA_capacity-Original_Data'!L$3:L$1699,MATCH(CHP_check_original_data!$I76,'PROTRA_capacity-Original_Data'!$F$3:$F$1699,0))=0,INDEX('PROTRA_capacity-Original_Data'!L$3:L$1699,MATCH(CHP_check_original_data!$H76,'PROTRA_capacity-Original_Data'!$F$3:$F$1699,0))=0),"",
INDEX('PROTRA_capacity-Original_Data'!L$3:L$1699,MATCH(CHP_check_original_data!$H76,'PROTRA_capacity-Original_Data'!$F$3:$F$1699,0))/INDEX('PROTRA_capacity-Original_Data'!L$3:L$1699,MATCH(CHP_check_original_data!$I76,'PROTRA_capacity-Original_Data'!$F$3:$F$1699,0))
)))</f>
        <v>heat 0, elec not</v>
      </c>
      <c r="P76" s="16" t="str">
        <f>IF(AND(INDEX('PROTRA_capacity-Original_Data'!M$3:M$1699,MATCH(CHP_check_original_data!$H76,'PROTRA_capacity-Original_Data'!$F$3:$F$1699,0))&lt;&gt;0,INDEX('PROTRA_capacity-Original_Data'!M$3:M$1699,MATCH(CHP_check_original_data!$I76,'PROTRA_capacity-Original_Data'!$F$3:$F$1699,0))=0),"elec 0, heat not",
IF(AND(INDEX('PROTRA_capacity-Original_Data'!M$3:M$1699,MATCH(CHP_check_original_data!$I76,'PROTRA_capacity-Original_Data'!$F$3:$F$1699,0))&lt;&gt;0,INDEX('PROTRA_capacity-Original_Data'!M$3:M$1699,MATCH(CHP_check_original_data!$H76,'PROTRA_capacity-Original_Data'!$F$3:$F$1699,0))=0),"heat 0, elec not",
IF(AND(INDEX('PROTRA_capacity-Original_Data'!M$3:M$1699,MATCH(CHP_check_original_data!$I76,'PROTRA_capacity-Original_Data'!$F$3:$F$1699,0))=0,INDEX('PROTRA_capacity-Original_Data'!M$3:M$1699,MATCH(CHP_check_original_data!$H76,'PROTRA_capacity-Original_Data'!$F$3:$F$1699,0))=0),"",
INDEX('PROTRA_capacity-Original_Data'!M$3:M$1699,MATCH(CHP_check_original_data!$H76,'PROTRA_capacity-Original_Data'!$F$3:$F$1699,0))/INDEX('PROTRA_capacity-Original_Data'!M$3:M$1699,MATCH(CHP_check_original_data!$I76,'PROTRA_capacity-Original_Data'!$F$3:$F$1699,0))
)))</f>
        <v>heat 0, elec not</v>
      </c>
      <c r="Q76" s="16" t="str">
        <f>IF(AND(INDEX('PROTRA_capacity-Original_Data'!N$3:N$1699,MATCH(CHP_check_original_data!$H76,'PROTRA_capacity-Original_Data'!$F$3:$F$1699,0))&lt;&gt;0,INDEX('PROTRA_capacity-Original_Data'!N$3:N$1699,MATCH(CHP_check_original_data!$I76,'PROTRA_capacity-Original_Data'!$F$3:$F$1699,0))=0),"elec 0, heat not",
IF(AND(INDEX('PROTRA_capacity-Original_Data'!N$3:N$1699,MATCH(CHP_check_original_data!$I76,'PROTRA_capacity-Original_Data'!$F$3:$F$1699,0))&lt;&gt;0,INDEX('PROTRA_capacity-Original_Data'!N$3:N$1699,MATCH(CHP_check_original_data!$H76,'PROTRA_capacity-Original_Data'!$F$3:$F$1699,0))=0),"heat 0, elec not",
IF(AND(INDEX('PROTRA_capacity-Original_Data'!N$3:N$1699,MATCH(CHP_check_original_data!$I76,'PROTRA_capacity-Original_Data'!$F$3:$F$1699,0))=0,INDEX('PROTRA_capacity-Original_Data'!N$3:N$1699,MATCH(CHP_check_original_data!$H76,'PROTRA_capacity-Original_Data'!$F$3:$F$1699,0))=0),"",
INDEX('PROTRA_capacity-Original_Data'!N$3:N$1699,MATCH(CHP_check_original_data!$H76,'PROTRA_capacity-Original_Data'!$F$3:$F$1699,0))/INDEX('PROTRA_capacity-Original_Data'!N$3:N$1699,MATCH(CHP_check_original_data!$I76,'PROTRA_capacity-Original_Data'!$F$3:$F$1699,0))
)))</f>
        <v>heat 0, elec not</v>
      </c>
      <c r="R76" s="16" t="str">
        <f>IF(AND(INDEX('PROTRA_capacity-Original_Data'!O$3:O$1699,MATCH(CHP_check_original_data!$H76,'PROTRA_capacity-Original_Data'!$F$3:$F$1699,0))&lt;&gt;0,INDEX('PROTRA_capacity-Original_Data'!O$3:O$1699,MATCH(CHP_check_original_data!$I76,'PROTRA_capacity-Original_Data'!$F$3:$F$1699,0))=0),"elec 0, heat not",
IF(AND(INDEX('PROTRA_capacity-Original_Data'!O$3:O$1699,MATCH(CHP_check_original_data!$I76,'PROTRA_capacity-Original_Data'!$F$3:$F$1699,0))&lt;&gt;0,INDEX('PROTRA_capacity-Original_Data'!O$3:O$1699,MATCH(CHP_check_original_data!$H76,'PROTRA_capacity-Original_Data'!$F$3:$F$1699,0))=0),"heat 0, elec not",
IF(AND(INDEX('PROTRA_capacity-Original_Data'!O$3:O$1699,MATCH(CHP_check_original_data!$I76,'PROTRA_capacity-Original_Data'!$F$3:$F$1699,0))=0,INDEX('PROTRA_capacity-Original_Data'!O$3:O$1699,MATCH(CHP_check_original_data!$H76,'PROTRA_capacity-Original_Data'!$F$3:$F$1699,0))=0),"",
INDEX('PROTRA_capacity-Original_Data'!O$3:O$1699,MATCH(CHP_check_original_data!$H76,'PROTRA_capacity-Original_Data'!$F$3:$F$1699,0))/INDEX('PROTRA_capacity-Original_Data'!O$3:O$1699,MATCH(CHP_check_original_data!$I76,'PROTRA_capacity-Original_Data'!$F$3:$F$1699,0))
)))</f>
        <v>heat 0, elec not</v>
      </c>
      <c r="S76" s="16" t="str">
        <f>IF(AND(INDEX('PROTRA_capacity-Original_Data'!P$3:P$1699,MATCH(CHP_check_original_data!$H76,'PROTRA_capacity-Original_Data'!$F$3:$F$1699,0))&lt;&gt;0,INDEX('PROTRA_capacity-Original_Data'!P$3:P$1699,MATCH(CHP_check_original_data!$I76,'PROTRA_capacity-Original_Data'!$F$3:$F$1699,0))=0),"elec 0, heat not",
IF(AND(INDEX('PROTRA_capacity-Original_Data'!P$3:P$1699,MATCH(CHP_check_original_data!$I76,'PROTRA_capacity-Original_Data'!$F$3:$F$1699,0))&lt;&gt;0,INDEX('PROTRA_capacity-Original_Data'!P$3:P$1699,MATCH(CHP_check_original_data!$H76,'PROTRA_capacity-Original_Data'!$F$3:$F$1699,0))=0),"heat 0, elec not",
IF(AND(INDEX('PROTRA_capacity-Original_Data'!P$3:P$1699,MATCH(CHP_check_original_data!$I76,'PROTRA_capacity-Original_Data'!$F$3:$F$1699,0))=0,INDEX('PROTRA_capacity-Original_Data'!P$3:P$1699,MATCH(CHP_check_original_data!$H76,'PROTRA_capacity-Original_Data'!$F$3:$F$1699,0))=0),"",
INDEX('PROTRA_capacity-Original_Data'!P$3:P$1699,MATCH(CHP_check_original_data!$H76,'PROTRA_capacity-Original_Data'!$F$3:$F$1699,0))/INDEX('PROTRA_capacity-Original_Data'!P$3:P$1699,MATCH(CHP_check_original_data!$I76,'PROTRA_capacity-Original_Data'!$F$3:$F$1699,0))
)))</f>
        <v>heat 0, elec not</v>
      </c>
      <c r="T76" s="16" t="str">
        <f>IF(AND(INDEX('PROTRA_capacity-Original_Data'!Q$3:Q$1699,MATCH(CHP_check_original_data!$H76,'PROTRA_capacity-Original_Data'!$F$3:$F$1699,0))&lt;&gt;0,INDEX('PROTRA_capacity-Original_Data'!Q$3:Q$1699,MATCH(CHP_check_original_data!$I76,'PROTRA_capacity-Original_Data'!$F$3:$F$1699,0))=0),"elec 0, heat not",
IF(AND(INDEX('PROTRA_capacity-Original_Data'!Q$3:Q$1699,MATCH(CHP_check_original_data!$I76,'PROTRA_capacity-Original_Data'!$F$3:$F$1699,0))&lt;&gt;0,INDEX('PROTRA_capacity-Original_Data'!Q$3:Q$1699,MATCH(CHP_check_original_data!$H76,'PROTRA_capacity-Original_Data'!$F$3:$F$1699,0))=0),"heat 0, elec not",
IF(AND(INDEX('PROTRA_capacity-Original_Data'!Q$3:Q$1699,MATCH(CHP_check_original_data!$I76,'PROTRA_capacity-Original_Data'!$F$3:$F$1699,0))=0,INDEX('PROTRA_capacity-Original_Data'!Q$3:Q$1699,MATCH(CHP_check_original_data!$H76,'PROTRA_capacity-Original_Data'!$F$3:$F$1699,0))=0),"",
INDEX('PROTRA_capacity-Original_Data'!Q$3:Q$1699,MATCH(CHP_check_original_data!$H76,'PROTRA_capacity-Original_Data'!$F$3:$F$1699,0))/INDEX('PROTRA_capacity-Original_Data'!Q$3:Q$1699,MATCH(CHP_check_original_data!$I76,'PROTRA_capacity-Original_Data'!$F$3:$F$1699,0))
)))</f>
        <v>heat 0, elec not</v>
      </c>
      <c r="U76" s="16" t="str">
        <f>IF(AND(INDEX('PROTRA_capacity-Original_Data'!R$3:R$1699,MATCH(CHP_check_original_data!$H76,'PROTRA_capacity-Original_Data'!$F$3:$F$1699,0))&lt;&gt;0,INDEX('PROTRA_capacity-Original_Data'!R$3:R$1699,MATCH(CHP_check_original_data!$I76,'PROTRA_capacity-Original_Data'!$F$3:$F$1699,0))=0),"elec 0, heat not",
IF(AND(INDEX('PROTRA_capacity-Original_Data'!R$3:R$1699,MATCH(CHP_check_original_data!$I76,'PROTRA_capacity-Original_Data'!$F$3:$F$1699,0))&lt;&gt;0,INDEX('PROTRA_capacity-Original_Data'!R$3:R$1699,MATCH(CHP_check_original_data!$H76,'PROTRA_capacity-Original_Data'!$F$3:$F$1699,0))=0),"heat 0, elec not",
IF(AND(INDEX('PROTRA_capacity-Original_Data'!R$3:R$1699,MATCH(CHP_check_original_data!$I76,'PROTRA_capacity-Original_Data'!$F$3:$F$1699,0))=0,INDEX('PROTRA_capacity-Original_Data'!R$3:R$1699,MATCH(CHP_check_original_data!$H76,'PROTRA_capacity-Original_Data'!$F$3:$F$1699,0))=0),"",
INDEX('PROTRA_capacity-Original_Data'!R$3:R$1699,MATCH(CHP_check_original_data!$H76,'PROTRA_capacity-Original_Data'!$F$3:$F$1699,0))/INDEX('PROTRA_capacity-Original_Data'!R$3:R$1699,MATCH(CHP_check_original_data!$I76,'PROTRA_capacity-Original_Data'!$F$3:$F$1699,0))
)))</f>
        <v>heat 0, elec not</v>
      </c>
      <c r="V76" s="16" t="str">
        <f>IF(AND(INDEX('PROTRA_capacity-Original_Data'!S$3:S$1699,MATCH(CHP_check_original_data!$H76,'PROTRA_capacity-Original_Data'!$F$3:$F$1699,0))&lt;&gt;0,INDEX('PROTRA_capacity-Original_Data'!S$3:S$1699,MATCH(CHP_check_original_data!$I76,'PROTRA_capacity-Original_Data'!$F$3:$F$1699,0))=0),"elec 0, heat not",
IF(AND(INDEX('PROTRA_capacity-Original_Data'!S$3:S$1699,MATCH(CHP_check_original_data!$I76,'PROTRA_capacity-Original_Data'!$F$3:$F$1699,0))&lt;&gt;0,INDEX('PROTRA_capacity-Original_Data'!S$3:S$1699,MATCH(CHP_check_original_data!$H76,'PROTRA_capacity-Original_Data'!$F$3:$F$1699,0))=0),"heat 0, elec not",
IF(AND(INDEX('PROTRA_capacity-Original_Data'!S$3:S$1699,MATCH(CHP_check_original_data!$I76,'PROTRA_capacity-Original_Data'!$F$3:$F$1699,0))=0,INDEX('PROTRA_capacity-Original_Data'!S$3:S$1699,MATCH(CHP_check_original_data!$H76,'PROTRA_capacity-Original_Data'!$F$3:$F$1699,0))=0),"",
INDEX('PROTRA_capacity-Original_Data'!S$3:S$1699,MATCH(CHP_check_original_data!$H76,'PROTRA_capacity-Original_Data'!$F$3:$F$1699,0))/INDEX('PROTRA_capacity-Original_Data'!S$3:S$1699,MATCH(CHP_check_original_data!$I76,'PROTRA_capacity-Original_Data'!$F$3:$F$1699,0))
)))</f>
        <v>heat 0, elec not</v>
      </c>
      <c r="W76" s="16" t="str">
        <f>IF(AND(INDEX('PROTRA_capacity-Original_Data'!T$3:T$1699,MATCH(CHP_check_original_data!$H76,'PROTRA_capacity-Original_Data'!$F$3:$F$1699,0))&lt;&gt;0,INDEX('PROTRA_capacity-Original_Data'!T$3:T$1699,MATCH(CHP_check_original_data!$I76,'PROTRA_capacity-Original_Data'!$F$3:$F$1699,0))=0),"elec 0, heat not",
IF(AND(INDEX('PROTRA_capacity-Original_Data'!T$3:T$1699,MATCH(CHP_check_original_data!$I76,'PROTRA_capacity-Original_Data'!$F$3:$F$1699,0))&lt;&gt;0,INDEX('PROTRA_capacity-Original_Data'!T$3:T$1699,MATCH(CHP_check_original_data!$H76,'PROTRA_capacity-Original_Data'!$F$3:$F$1699,0))=0),"heat 0, elec not",
IF(AND(INDEX('PROTRA_capacity-Original_Data'!T$3:T$1699,MATCH(CHP_check_original_data!$I76,'PROTRA_capacity-Original_Data'!$F$3:$F$1699,0))=0,INDEX('PROTRA_capacity-Original_Data'!T$3:T$1699,MATCH(CHP_check_original_data!$H76,'PROTRA_capacity-Original_Data'!$F$3:$F$1699,0))=0),"",
INDEX('PROTRA_capacity-Original_Data'!T$3:T$1699,MATCH(CHP_check_original_data!$H76,'PROTRA_capacity-Original_Data'!$F$3:$F$1699,0))/INDEX('PROTRA_capacity-Original_Data'!T$3:T$1699,MATCH(CHP_check_original_data!$I76,'PROTRA_capacity-Original_Data'!$F$3:$F$1699,0))
)))</f>
        <v>heat 0, elec not</v>
      </c>
      <c r="X76" s="16" t="str">
        <f>IF(AND(INDEX('PROTRA_capacity-Original_Data'!U$3:U$1699,MATCH(CHP_check_original_data!$H76,'PROTRA_capacity-Original_Data'!$F$3:$F$1699,0))&lt;&gt;0,INDEX('PROTRA_capacity-Original_Data'!U$3:U$1699,MATCH(CHP_check_original_data!$I76,'PROTRA_capacity-Original_Data'!$F$3:$F$1699,0))=0),"elec 0, heat not",
IF(AND(INDEX('PROTRA_capacity-Original_Data'!U$3:U$1699,MATCH(CHP_check_original_data!$I76,'PROTRA_capacity-Original_Data'!$F$3:$F$1699,0))&lt;&gt;0,INDEX('PROTRA_capacity-Original_Data'!U$3:U$1699,MATCH(CHP_check_original_data!$H76,'PROTRA_capacity-Original_Data'!$F$3:$F$1699,0))=0),"heat 0, elec not",
IF(AND(INDEX('PROTRA_capacity-Original_Data'!U$3:U$1699,MATCH(CHP_check_original_data!$I76,'PROTRA_capacity-Original_Data'!$F$3:$F$1699,0))=0,INDEX('PROTRA_capacity-Original_Data'!U$3:U$1699,MATCH(CHP_check_original_data!$H76,'PROTRA_capacity-Original_Data'!$F$3:$F$1699,0))=0),"",
INDEX('PROTRA_capacity-Original_Data'!U$3:U$1699,MATCH(CHP_check_original_data!$H76,'PROTRA_capacity-Original_Data'!$F$3:$F$1699,0))/INDEX('PROTRA_capacity-Original_Data'!U$3:U$1699,MATCH(CHP_check_original_data!$I76,'PROTRA_capacity-Original_Data'!$F$3:$F$1699,0))
)))</f>
        <v>heat 0, elec not</v>
      </c>
      <c r="Y76" s="16" t="str">
        <f>IF(AND(INDEX('PROTRA_capacity-Original_Data'!V$3:V$1699,MATCH(CHP_check_original_data!$H76,'PROTRA_capacity-Original_Data'!$F$3:$F$1699,0))&lt;&gt;0,INDEX('PROTRA_capacity-Original_Data'!V$3:V$1699,MATCH(CHP_check_original_data!$I76,'PROTRA_capacity-Original_Data'!$F$3:$F$1699,0))=0),"elec 0, heat not",
IF(AND(INDEX('PROTRA_capacity-Original_Data'!V$3:V$1699,MATCH(CHP_check_original_data!$I76,'PROTRA_capacity-Original_Data'!$F$3:$F$1699,0))&lt;&gt;0,INDEX('PROTRA_capacity-Original_Data'!V$3:V$1699,MATCH(CHP_check_original_data!$H76,'PROTRA_capacity-Original_Data'!$F$3:$F$1699,0))=0),"heat 0, elec not",
IF(AND(INDEX('PROTRA_capacity-Original_Data'!V$3:V$1699,MATCH(CHP_check_original_data!$I76,'PROTRA_capacity-Original_Data'!$F$3:$F$1699,0))=0,INDEX('PROTRA_capacity-Original_Data'!V$3:V$1699,MATCH(CHP_check_original_data!$H76,'PROTRA_capacity-Original_Data'!$F$3:$F$1699,0))=0),"",
INDEX('PROTRA_capacity-Original_Data'!V$3:V$1699,MATCH(CHP_check_original_data!$H76,'PROTRA_capacity-Original_Data'!$F$3:$F$1699,0))/INDEX('PROTRA_capacity-Original_Data'!V$3:V$1699,MATCH(CHP_check_original_data!$I76,'PROTRA_capacity-Original_Data'!$F$3:$F$1699,0))
)))</f>
        <v>heat 0, elec not</v>
      </c>
    </row>
    <row r="77" spans="1:25" x14ac:dyDescent="0.35">
      <c r="A77" t="s">
        <v>70</v>
      </c>
      <c r="B77" t="s">
        <v>41</v>
      </c>
      <c r="C77" t="str">
        <f t="shared" si="6"/>
        <v>UK_TO_heat</v>
      </c>
      <c r="D77" t="str">
        <f t="shared" si="7"/>
        <v>PROTRA_CHP_HP_I</v>
      </c>
      <c r="E77" t="s">
        <v>4</v>
      </c>
      <c r="F77" t="str">
        <f t="shared" si="8"/>
        <v>CHP</v>
      </c>
      <c r="G77" t="str">
        <f t="shared" si="9"/>
        <v>CCS</v>
      </c>
      <c r="H77" t="str">
        <f t="shared" si="10"/>
        <v>UKTO_heatPROTRA_CHP_liquid_fuels_CCS</v>
      </c>
      <c r="I77" t="str">
        <f t="shared" si="11"/>
        <v>UKTO_elecPROTRA_CHP_liquid_fuels_CCS</v>
      </c>
      <c r="J77" s="16" t="str">
        <f>IF(AND(INDEX('PROTRA_capacity-Original_Data'!G$3:G$1699,MATCH(CHP_check_original_data!$H77,'PROTRA_capacity-Original_Data'!$F$3:$F$1699,0))&lt;&gt;0,INDEX('PROTRA_capacity-Original_Data'!G$3:G$1699,MATCH(CHP_check_original_data!$I77,'PROTRA_capacity-Original_Data'!$F$3:$F$1699,0))=0),"elec 0, heat not",
IF(AND(INDEX('PROTRA_capacity-Original_Data'!G$3:G$1699,MATCH(CHP_check_original_data!$I77,'PROTRA_capacity-Original_Data'!$F$3:$F$1699,0))&lt;&gt;0,INDEX('PROTRA_capacity-Original_Data'!G$3:G$1699,MATCH(CHP_check_original_data!$H77,'PROTRA_capacity-Original_Data'!$F$3:$F$1699,0))=0),"heat 0, elec not",
IF(AND(INDEX('PROTRA_capacity-Original_Data'!G$3:G$1699,MATCH(CHP_check_original_data!$I77,'PROTRA_capacity-Original_Data'!$F$3:$F$1699,0))=0,INDEX('PROTRA_capacity-Original_Data'!G$3:G$1699,MATCH(CHP_check_original_data!$H77,'PROTRA_capacity-Original_Data'!$F$3:$F$1699,0))=0),"",
INDEX('PROTRA_capacity-Original_Data'!G$3:G$1699,MATCH(CHP_check_original_data!$H77,'PROTRA_capacity-Original_Data'!$F$3:$F$1699,0))/INDEX('PROTRA_capacity-Original_Data'!G$3:G$1699,MATCH(CHP_check_original_data!$I77,'PROTRA_capacity-Original_Data'!$F$3:$F$1699,0))
)))</f>
        <v/>
      </c>
      <c r="K77" s="16" t="str">
        <f>IF(AND(INDEX('PROTRA_capacity-Original_Data'!H$3:H$1699,MATCH(CHP_check_original_data!$H77,'PROTRA_capacity-Original_Data'!$F$3:$F$1699,0))&lt;&gt;0,INDEX('PROTRA_capacity-Original_Data'!H$3:H$1699,MATCH(CHP_check_original_data!$I77,'PROTRA_capacity-Original_Data'!$F$3:$F$1699,0))=0),"elec 0, heat not",
IF(AND(INDEX('PROTRA_capacity-Original_Data'!H$3:H$1699,MATCH(CHP_check_original_data!$I77,'PROTRA_capacity-Original_Data'!$F$3:$F$1699,0))&lt;&gt;0,INDEX('PROTRA_capacity-Original_Data'!H$3:H$1699,MATCH(CHP_check_original_data!$H77,'PROTRA_capacity-Original_Data'!$F$3:$F$1699,0))=0),"heat 0, elec not",
IF(AND(INDEX('PROTRA_capacity-Original_Data'!H$3:H$1699,MATCH(CHP_check_original_data!$I77,'PROTRA_capacity-Original_Data'!$F$3:$F$1699,0))=0,INDEX('PROTRA_capacity-Original_Data'!H$3:H$1699,MATCH(CHP_check_original_data!$H77,'PROTRA_capacity-Original_Data'!$F$3:$F$1699,0))=0),"",
INDEX('PROTRA_capacity-Original_Data'!H$3:H$1699,MATCH(CHP_check_original_data!$H77,'PROTRA_capacity-Original_Data'!$F$3:$F$1699,0))/INDEX('PROTRA_capacity-Original_Data'!H$3:H$1699,MATCH(CHP_check_original_data!$I77,'PROTRA_capacity-Original_Data'!$F$3:$F$1699,0))
)))</f>
        <v/>
      </c>
      <c r="L77" s="16" t="str">
        <f>IF(AND(INDEX('PROTRA_capacity-Original_Data'!I$3:I$1699,MATCH(CHP_check_original_data!$H77,'PROTRA_capacity-Original_Data'!$F$3:$F$1699,0))&lt;&gt;0,INDEX('PROTRA_capacity-Original_Data'!I$3:I$1699,MATCH(CHP_check_original_data!$I77,'PROTRA_capacity-Original_Data'!$F$3:$F$1699,0))=0),"elec 0, heat not",
IF(AND(INDEX('PROTRA_capacity-Original_Data'!I$3:I$1699,MATCH(CHP_check_original_data!$I77,'PROTRA_capacity-Original_Data'!$F$3:$F$1699,0))&lt;&gt;0,INDEX('PROTRA_capacity-Original_Data'!I$3:I$1699,MATCH(CHP_check_original_data!$H77,'PROTRA_capacity-Original_Data'!$F$3:$F$1699,0))=0),"heat 0, elec not",
IF(AND(INDEX('PROTRA_capacity-Original_Data'!I$3:I$1699,MATCH(CHP_check_original_data!$I77,'PROTRA_capacity-Original_Data'!$F$3:$F$1699,0))=0,INDEX('PROTRA_capacity-Original_Data'!I$3:I$1699,MATCH(CHP_check_original_data!$H77,'PROTRA_capacity-Original_Data'!$F$3:$F$1699,0))=0),"",
INDEX('PROTRA_capacity-Original_Data'!I$3:I$1699,MATCH(CHP_check_original_data!$H77,'PROTRA_capacity-Original_Data'!$F$3:$F$1699,0))/INDEX('PROTRA_capacity-Original_Data'!I$3:I$1699,MATCH(CHP_check_original_data!$I77,'PROTRA_capacity-Original_Data'!$F$3:$F$1699,0))
)))</f>
        <v/>
      </c>
      <c r="M77" s="16" t="str">
        <f>IF(AND(INDEX('PROTRA_capacity-Original_Data'!J$3:J$1699,MATCH(CHP_check_original_data!$H77,'PROTRA_capacity-Original_Data'!$F$3:$F$1699,0))&lt;&gt;0,INDEX('PROTRA_capacity-Original_Data'!J$3:J$1699,MATCH(CHP_check_original_data!$I77,'PROTRA_capacity-Original_Data'!$F$3:$F$1699,0))=0),"elec 0, heat not",
IF(AND(INDEX('PROTRA_capacity-Original_Data'!J$3:J$1699,MATCH(CHP_check_original_data!$I77,'PROTRA_capacity-Original_Data'!$F$3:$F$1699,0))&lt;&gt;0,INDEX('PROTRA_capacity-Original_Data'!J$3:J$1699,MATCH(CHP_check_original_data!$H77,'PROTRA_capacity-Original_Data'!$F$3:$F$1699,0))=0),"heat 0, elec not",
IF(AND(INDEX('PROTRA_capacity-Original_Data'!J$3:J$1699,MATCH(CHP_check_original_data!$I77,'PROTRA_capacity-Original_Data'!$F$3:$F$1699,0))=0,INDEX('PROTRA_capacity-Original_Data'!J$3:J$1699,MATCH(CHP_check_original_data!$H77,'PROTRA_capacity-Original_Data'!$F$3:$F$1699,0))=0),"",
INDEX('PROTRA_capacity-Original_Data'!J$3:J$1699,MATCH(CHP_check_original_data!$H77,'PROTRA_capacity-Original_Data'!$F$3:$F$1699,0))/INDEX('PROTRA_capacity-Original_Data'!J$3:J$1699,MATCH(CHP_check_original_data!$I77,'PROTRA_capacity-Original_Data'!$F$3:$F$1699,0))
)))</f>
        <v/>
      </c>
      <c r="N77" s="16" t="str">
        <f>IF(AND(INDEX('PROTRA_capacity-Original_Data'!K$3:K$1699,MATCH(CHP_check_original_data!$H77,'PROTRA_capacity-Original_Data'!$F$3:$F$1699,0))&lt;&gt;0,INDEX('PROTRA_capacity-Original_Data'!K$3:K$1699,MATCH(CHP_check_original_data!$I77,'PROTRA_capacity-Original_Data'!$F$3:$F$1699,0))=0),"elec 0, heat not",
IF(AND(INDEX('PROTRA_capacity-Original_Data'!K$3:K$1699,MATCH(CHP_check_original_data!$I77,'PROTRA_capacity-Original_Data'!$F$3:$F$1699,0))&lt;&gt;0,INDEX('PROTRA_capacity-Original_Data'!K$3:K$1699,MATCH(CHP_check_original_data!$H77,'PROTRA_capacity-Original_Data'!$F$3:$F$1699,0))=0),"heat 0, elec not",
IF(AND(INDEX('PROTRA_capacity-Original_Data'!K$3:K$1699,MATCH(CHP_check_original_data!$I77,'PROTRA_capacity-Original_Data'!$F$3:$F$1699,0))=0,INDEX('PROTRA_capacity-Original_Data'!K$3:K$1699,MATCH(CHP_check_original_data!$H77,'PROTRA_capacity-Original_Data'!$F$3:$F$1699,0))=0),"",
INDEX('PROTRA_capacity-Original_Data'!K$3:K$1699,MATCH(CHP_check_original_data!$H77,'PROTRA_capacity-Original_Data'!$F$3:$F$1699,0))/INDEX('PROTRA_capacity-Original_Data'!K$3:K$1699,MATCH(CHP_check_original_data!$I77,'PROTRA_capacity-Original_Data'!$F$3:$F$1699,0))
)))</f>
        <v/>
      </c>
      <c r="O77" s="16" t="str">
        <f>IF(AND(INDEX('PROTRA_capacity-Original_Data'!L$3:L$1699,MATCH(CHP_check_original_data!$H77,'PROTRA_capacity-Original_Data'!$F$3:$F$1699,0))&lt;&gt;0,INDEX('PROTRA_capacity-Original_Data'!L$3:L$1699,MATCH(CHP_check_original_data!$I77,'PROTRA_capacity-Original_Data'!$F$3:$F$1699,0))=0),"elec 0, heat not",
IF(AND(INDEX('PROTRA_capacity-Original_Data'!L$3:L$1699,MATCH(CHP_check_original_data!$I77,'PROTRA_capacity-Original_Data'!$F$3:$F$1699,0))&lt;&gt;0,INDEX('PROTRA_capacity-Original_Data'!L$3:L$1699,MATCH(CHP_check_original_data!$H77,'PROTRA_capacity-Original_Data'!$F$3:$F$1699,0))=0),"heat 0, elec not",
IF(AND(INDEX('PROTRA_capacity-Original_Data'!L$3:L$1699,MATCH(CHP_check_original_data!$I77,'PROTRA_capacity-Original_Data'!$F$3:$F$1699,0))=0,INDEX('PROTRA_capacity-Original_Data'!L$3:L$1699,MATCH(CHP_check_original_data!$H77,'PROTRA_capacity-Original_Data'!$F$3:$F$1699,0))=0),"",
INDEX('PROTRA_capacity-Original_Data'!L$3:L$1699,MATCH(CHP_check_original_data!$H77,'PROTRA_capacity-Original_Data'!$F$3:$F$1699,0))/INDEX('PROTRA_capacity-Original_Data'!L$3:L$1699,MATCH(CHP_check_original_data!$I77,'PROTRA_capacity-Original_Data'!$F$3:$F$1699,0))
)))</f>
        <v/>
      </c>
      <c r="P77" s="16" t="str">
        <f>IF(AND(INDEX('PROTRA_capacity-Original_Data'!M$3:M$1699,MATCH(CHP_check_original_data!$H77,'PROTRA_capacity-Original_Data'!$F$3:$F$1699,0))&lt;&gt;0,INDEX('PROTRA_capacity-Original_Data'!M$3:M$1699,MATCH(CHP_check_original_data!$I77,'PROTRA_capacity-Original_Data'!$F$3:$F$1699,0))=0),"elec 0, heat not",
IF(AND(INDEX('PROTRA_capacity-Original_Data'!M$3:M$1699,MATCH(CHP_check_original_data!$I77,'PROTRA_capacity-Original_Data'!$F$3:$F$1699,0))&lt;&gt;0,INDEX('PROTRA_capacity-Original_Data'!M$3:M$1699,MATCH(CHP_check_original_data!$H77,'PROTRA_capacity-Original_Data'!$F$3:$F$1699,0))=0),"heat 0, elec not",
IF(AND(INDEX('PROTRA_capacity-Original_Data'!M$3:M$1699,MATCH(CHP_check_original_data!$I77,'PROTRA_capacity-Original_Data'!$F$3:$F$1699,0))=0,INDEX('PROTRA_capacity-Original_Data'!M$3:M$1699,MATCH(CHP_check_original_data!$H77,'PROTRA_capacity-Original_Data'!$F$3:$F$1699,0))=0),"",
INDEX('PROTRA_capacity-Original_Data'!M$3:M$1699,MATCH(CHP_check_original_data!$H77,'PROTRA_capacity-Original_Data'!$F$3:$F$1699,0))/INDEX('PROTRA_capacity-Original_Data'!M$3:M$1699,MATCH(CHP_check_original_data!$I77,'PROTRA_capacity-Original_Data'!$F$3:$F$1699,0))
)))</f>
        <v/>
      </c>
      <c r="Q77" s="16" t="str">
        <f>IF(AND(INDEX('PROTRA_capacity-Original_Data'!N$3:N$1699,MATCH(CHP_check_original_data!$H77,'PROTRA_capacity-Original_Data'!$F$3:$F$1699,0))&lt;&gt;0,INDEX('PROTRA_capacity-Original_Data'!N$3:N$1699,MATCH(CHP_check_original_data!$I77,'PROTRA_capacity-Original_Data'!$F$3:$F$1699,0))=0),"elec 0, heat not",
IF(AND(INDEX('PROTRA_capacity-Original_Data'!N$3:N$1699,MATCH(CHP_check_original_data!$I77,'PROTRA_capacity-Original_Data'!$F$3:$F$1699,0))&lt;&gt;0,INDEX('PROTRA_capacity-Original_Data'!N$3:N$1699,MATCH(CHP_check_original_data!$H77,'PROTRA_capacity-Original_Data'!$F$3:$F$1699,0))=0),"heat 0, elec not",
IF(AND(INDEX('PROTRA_capacity-Original_Data'!N$3:N$1699,MATCH(CHP_check_original_data!$I77,'PROTRA_capacity-Original_Data'!$F$3:$F$1699,0))=0,INDEX('PROTRA_capacity-Original_Data'!N$3:N$1699,MATCH(CHP_check_original_data!$H77,'PROTRA_capacity-Original_Data'!$F$3:$F$1699,0))=0),"",
INDEX('PROTRA_capacity-Original_Data'!N$3:N$1699,MATCH(CHP_check_original_data!$H77,'PROTRA_capacity-Original_Data'!$F$3:$F$1699,0))/INDEX('PROTRA_capacity-Original_Data'!N$3:N$1699,MATCH(CHP_check_original_data!$I77,'PROTRA_capacity-Original_Data'!$F$3:$F$1699,0))
)))</f>
        <v/>
      </c>
      <c r="R77" s="16" t="str">
        <f>IF(AND(INDEX('PROTRA_capacity-Original_Data'!O$3:O$1699,MATCH(CHP_check_original_data!$H77,'PROTRA_capacity-Original_Data'!$F$3:$F$1699,0))&lt;&gt;0,INDEX('PROTRA_capacity-Original_Data'!O$3:O$1699,MATCH(CHP_check_original_data!$I77,'PROTRA_capacity-Original_Data'!$F$3:$F$1699,0))=0),"elec 0, heat not",
IF(AND(INDEX('PROTRA_capacity-Original_Data'!O$3:O$1699,MATCH(CHP_check_original_data!$I77,'PROTRA_capacity-Original_Data'!$F$3:$F$1699,0))&lt;&gt;0,INDEX('PROTRA_capacity-Original_Data'!O$3:O$1699,MATCH(CHP_check_original_data!$H77,'PROTRA_capacity-Original_Data'!$F$3:$F$1699,0))=0),"heat 0, elec not",
IF(AND(INDEX('PROTRA_capacity-Original_Data'!O$3:O$1699,MATCH(CHP_check_original_data!$I77,'PROTRA_capacity-Original_Data'!$F$3:$F$1699,0))=0,INDEX('PROTRA_capacity-Original_Data'!O$3:O$1699,MATCH(CHP_check_original_data!$H77,'PROTRA_capacity-Original_Data'!$F$3:$F$1699,0))=0),"",
INDEX('PROTRA_capacity-Original_Data'!O$3:O$1699,MATCH(CHP_check_original_data!$H77,'PROTRA_capacity-Original_Data'!$F$3:$F$1699,0))/INDEX('PROTRA_capacity-Original_Data'!O$3:O$1699,MATCH(CHP_check_original_data!$I77,'PROTRA_capacity-Original_Data'!$F$3:$F$1699,0))
)))</f>
        <v/>
      </c>
      <c r="S77" s="16" t="str">
        <f>IF(AND(INDEX('PROTRA_capacity-Original_Data'!P$3:P$1699,MATCH(CHP_check_original_data!$H77,'PROTRA_capacity-Original_Data'!$F$3:$F$1699,0))&lt;&gt;0,INDEX('PROTRA_capacity-Original_Data'!P$3:P$1699,MATCH(CHP_check_original_data!$I77,'PROTRA_capacity-Original_Data'!$F$3:$F$1699,0))=0),"elec 0, heat not",
IF(AND(INDEX('PROTRA_capacity-Original_Data'!P$3:P$1699,MATCH(CHP_check_original_data!$I77,'PROTRA_capacity-Original_Data'!$F$3:$F$1699,0))&lt;&gt;0,INDEX('PROTRA_capacity-Original_Data'!P$3:P$1699,MATCH(CHP_check_original_data!$H77,'PROTRA_capacity-Original_Data'!$F$3:$F$1699,0))=0),"heat 0, elec not",
IF(AND(INDEX('PROTRA_capacity-Original_Data'!P$3:P$1699,MATCH(CHP_check_original_data!$I77,'PROTRA_capacity-Original_Data'!$F$3:$F$1699,0))=0,INDEX('PROTRA_capacity-Original_Data'!P$3:P$1699,MATCH(CHP_check_original_data!$H77,'PROTRA_capacity-Original_Data'!$F$3:$F$1699,0))=0),"",
INDEX('PROTRA_capacity-Original_Data'!P$3:P$1699,MATCH(CHP_check_original_data!$H77,'PROTRA_capacity-Original_Data'!$F$3:$F$1699,0))/INDEX('PROTRA_capacity-Original_Data'!P$3:P$1699,MATCH(CHP_check_original_data!$I77,'PROTRA_capacity-Original_Data'!$F$3:$F$1699,0))
)))</f>
        <v/>
      </c>
      <c r="T77" s="16" t="str">
        <f>IF(AND(INDEX('PROTRA_capacity-Original_Data'!Q$3:Q$1699,MATCH(CHP_check_original_data!$H77,'PROTRA_capacity-Original_Data'!$F$3:$F$1699,0))&lt;&gt;0,INDEX('PROTRA_capacity-Original_Data'!Q$3:Q$1699,MATCH(CHP_check_original_data!$I77,'PROTRA_capacity-Original_Data'!$F$3:$F$1699,0))=0),"elec 0, heat not",
IF(AND(INDEX('PROTRA_capacity-Original_Data'!Q$3:Q$1699,MATCH(CHP_check_original_data!$I77,'PROTRA_capacity-Original_Data'!$F$3:$F$1699,0))&lt;&gt;0,INDEX('PROTRA_capacity-Original_Data'!Q$3:Q$1699,MATCH(CHP_check_original_data!$H77,'PROTRA_capacity-Original_Data'!$F$3:$F$1699,0))=0),"heat 0, elec not",
IF(AND(INDEX('PROTRA_capacity-Original_Data'!Q$3:Q$1699,MATCH(CHP_check_original_data!$I77,'PROTRA_capacity-Original_Data'!$F$3:$F$1699,0))=0,INDEX('PROTRA_capacity-Original_Data'!Q$3:Q$1699,MATCH(CHP_check_original_data!$H77,'PROTRA_capacity-Original_Data'!$F$3:$F$1699,0))=0),"",
INDEX('PROTRA_capacity-Original_Data'!Q$3:Q$1699,MATCH(CHP_check_original_data!$H77,'PROTRA_capacity-Original_Data'!$F$3:$F$1699,0))/INDEX('PROTRA_capacity-Original_Data'!Q$3:Q$1699,MATCH(CHP_check_original_data!$I77,'PROTRA_capacity-Original_Data'!$F$3:$F$1699,0))
)))</f>
        <v/>
      </c>
      <c r="U77" s="16" t="str">
        <f>IF(AND(INDEX('PROTRA_capacity-Original_Data'!R$3:R$1699,MATCH(CHP_check_original_data!$H77,'PROTRA_capacity-Original_Data'!$F$3:$F$1699,0))&lt;&gt;0,INDEX('PROTRA_capacity-Original_Data'!R$3:R$1699,MATCH(CHP_check_original_data!$I77,'PROTRA_capacity-Original_Data'!$F$3:$F$1699,0))=0),"elec 0, heat not",
IF(AND(INDEX('PROTRA_capacity-Original_Data'!R$3:R$1699,MATCH(CHP_check_original_data!$I77,'PROTRA_capacity-Original_Data'!$F$3:$F$1699,0))&lt;&gt;0,INDEX('PROTRA_capacity-Original_Data'!R$3:R$1699,MATCH(CHP_check_original_data!$H77,'PROTRA_capacity-Original_Data'!$F$3:$F$1699,0))=0),"heat 0, elec not",
IF(AND(INDEX('PROTRA_capacity-Original_Data'!R$3:R$1699,MATCH(CHP_check_original_data!$I77,'PROTRA_capacity-Original_Data'!$F$3:$F$1699,0))=0,INDEX('PROTRA_capacity-Original_Data'!R$3:R$1699,MATCH(CHP_check_original_data!$H77,'PROTRA_capacity-Original_Data'!$F$3:$F$1699,0))=0),"",
INDEX('PROTRA_capacity-Original_Data'!R$3:R$1699,MATCH(CHP_check_original_data!$H77,'PROTRA_capacity-Original_Data'!$F$3:$F$1699,0))/INDEX('PROTRA_capacity-Original_Data'!R$3:R$1699,MATCH(CHP_check_original_data!$I77,'PROTRA_capacity-Original_Data'!$F$3:$F$1699,0))
)))</f>
        <v/>
      </c>
      <c r="V77" s="16" t="str">
        <f>IF(AND(INDEX('PROTRA_capacity-Original_Data'!S$3:S$1699,MATCH(CHP_check_original_data!$H77,'PROTRA_capacity-Original_Data'!$F$3:$F$1699,0))&lt;&gt;0,INDEX('PROTRA_capacity-Original_Data'!S$3:S$1699,MATCH(CHP_check_original_data!$I77,'PROTRA_capacity-Original_Data'!$F$3:$F$1699,0))=0),"elec 0, heat not",
IF(AND(INDEX('PROTRA_capacity-Original_Data'!S$3:S$1699,MATCH(CHP_check_original_data!$I77,'PROTRA_capacity-Original_Data'!$F$3:$F$1699,0))&lt;&gt;0,INDEX('PROTRA_capacity-Original_Data'!S$3:S$1699,MATCH(CHP_check_original_data!$H77,'PROTRA_capacity-Original_Data'!$F$3:$F$1699,0))=0),"heat 0, elec not",
IF(AND(INDEX('PROTRA_capacity-Original_Data'!S$3:S$1699,MATCH(CHP_check_original_data!$I77,'PROTRA_capacity-Original_Data'!$F$3:$F$1699,0))=0,INDEX('PROTRA_capacity-Original_Data'!S$3:S$1699,MATCH(CHP_check_original_data!$H77,'PROTRA_capacity-Original_Data'!$F$3:$F$1699,0))=0),"",
INDEX('PROTRA_capacity-Original_Data'!S$3:S$1699,MATCH(CHP_check_original_data!$H77,'PROTRA_capacity-Original_Data'!$F$3:$F$1699,0))/INDEX('PROTRA_capacity-Original_Data'!S$3:S$1699,MATCH(CHP_check_original_data!$I77,'PROTRA_capacity-Original_Data'!$F$3:$F$1699,0))
)))</f>
        <v/>
      </c>
      <c r="W77" s="16" t="str">
        <f>IF(AND(INDEX('PROTRA_capacity-Original_Data'!T$3:T$1699,MATCH(CHP_check_original_data!$H77,'PROTRA_capacity-Original_Data'!$F$3:$F$1699,0))&lt;&gt;0,INDEX('PROTRA_capacity-Original_Data'!T$3:T$1699,MATCH(CHP_check_original_data!$I77,'PROTRA_capacity-Original_Data'!$F$3:$F$1699,0))=0),"elec 0, heat not",
IF(AND(INDEX('PROTRA_capacity-Original_Data'!T$3:T$1699,MATCH(CHP_check_original_data!$I77,'PROTRA_capacity-Original_Data'!$F$3:$F$1699,0))&lt;&gt;0,INDEX('PROTRA_capacity-Original_Data'!T$3:T$1699,MATCH(CHP_check_original_data!$H77,'PROTRA_capacity-Original_Data'!$F$3:$F$1699,0))=0),"heat 0, elec not",
IF(AND(INDEX('PROTRA_capacity-Original_Data'!T$3:T$1699,MATCH(CHP_check_original_data!$I77,'PROTRA_capacity-Original_Data'!$F$3:$F$1699,0))=0,INDEX('PROTRA_capacity-Original_Data'!T$3:T$1699,MATCH(CHP_check_original_data!$H77,'PROTRA_capacity-Original_Data'!$F$3:$F$1699,0))=0),"",
INDEX('PROTRA_capacity-Original_Data'!T$3:T$1699,MATCH(CHP_check_original_data!$H77,'PROTRA_capacity-Original_Data'!$F$3:$F$1699,0))/INDEX('PROTRA_capacity-Original_Data'!T$3:T$1699,MATCH(CHP_check_original_data!$I77,'PROTRA_capacity-Original_Data'!$F$3:$F$1699,0))
)))</f>
        <v/>
      </c>
      <c r="X77" s="16" t="str">
        <f>IF(AND(INDEX('PROTRA_capacity-Original_Data'!U$3:U$1699,MATCH(CHP_check_original_data!$H77,'PROTRA_capacity-Original_Data'!$F$3:$F$1699,0))&lt;&gt;0,INDEX('PROTRA_capacity-Original_Data'!U$3:U$1699,MATCH(CHP_check_original_data!$I77,'PROTRA_capacity-Original_Data'!$F$3:$F$1699,0))=0),"elec 0, heat not",
IF(AND(INDEX('PROTRA_capacity-Original_Data'!U$3:U$1699,MATCH(CHP_check_original_data!$I77,'PROTRA_capacity-Original_Data'!$F$3:$F$1699,0))&lt;&gt;0,INDEX('PROTRA_capacity-Original_Data'!U$3:U$1699,MATCH(CHP_check_original_data!$H77,'PROTRA_capacity-Original_Data'!$F$3:$F$1699,0))=0),"heat 0, elec not",
IF(AND(INDEX('PROTRA_capacity-Original_Data'!U$3:U$1699,MATCH(CHP_check_original_data!$I77,'PROTRA_capacity-Original_Data'!$F$3:$F$1699,0))=0,INDEX('PROTRA_capacity-Original_Data'!U$3:U$1699,MATCH(CHP_check_original_data!$H77,'PROTRA_capacity-Original_Data'!$F$3:$F$1699,0))=0),"",
INDEX('PROTRA_capacity-Original_Data'!U$3:U$1699,MATCH(CHP_check_original_data!$H77,'PROTRA_capacity-Original_Data'!$F$3:$F$1699,0))/INDEX('PROTRA_capacity-Original_Data'!U$3:U$1699,MATCH(CHP_check_original_data!$I77,'PROTRA_capacity-Original_Data'!$F$3:$F$1699,0))
)))</f>
        <v/>
      </c>
      <c r="Y77" s="16" t="str">
        <f>IF(AND(INDEX('PROTRA_capacity-Original_Data'!V$3:V$1699,MATCH(CHP_check_original_data!$H77,'PROTRA_capacity-Original_Data'!$F$3:$F$1699,0))&lt;&gt;0,INDEX('PROTRA_capacity-Original_Data'!V$3:V$1699,MATCH(CHP_check_original_data!$I77,'PROTRA_capacity-Original_Data'!$F$3:$F$1699,0))=0),"elec 0, heat not",
IF(AND(INDEX('PROTRA_capacity-Original_Data'!V$3:V$1699,MATCH(CHP_check_original_data!$I77,'PROTRA_capacity-Original_Data'!$F$3:$F$1699,0))&lt;&gt;0,INDEX('PROTRA_capacity-Original_Data'!V$3:V$1699,MATCH(CHP_check_original_data!$H77,'PROTRA_capacity-Original_Data'!$F$3:$F$1699,0))=0),"heat 0, elec not",
IF(AND(INDEX('PROTRA_capacity-Original_Data'!V$3:V$1699,MATCH(CHP_check_original_data!$I77,'PROTRA_capacity-Original_Data'!$F$3:$F$1699,0))=0,INDEX('PROTRA_capacity-Original_Data'!V$3:V$1699,MATCH(CHP_check_original_data!$H77,'PROTRA_capacity-Original_Data'!$F$3:$F$1699,0))=0),"",
INDEX('PROTRA_capacity-Original_Data'!V$3:V$1699,MATCH(CHP_check_original_data!$H77,'PROTRA_capacity-Original_Data'!$F$3:$F$1699,0))/INDEX('PROTRA_capacity-Original_Data'!V$3:V$1699,MATCH(CHP_check_original_data!$I77,'PROTRA_capacity-Original_Data'!$F$3:$F$1699,0))
)))</f>
        <v/>
      </c>
    </row>
    <row r="78" spans="1:25" x14ac:dyDescent="0.35">
      <c r="A78" t="s">
        <v>70</v>
      </c>
      <c r="B78" t="s">
        <v>41</v>
      </c>
      <c r="C78" t="str">
        <f t="shared" si="6"/>
        <v>UK_TO_heat</v>
      </c>
      <c r="D78" t="str">
        <f t="shared" si="7"/>
        <v>PROTRA_CHP_HP_I</v>
      </c>
      <c r="E78" t="s">
        <v>5</v>
      </c>
      <c r="F78" t="str">
        <f t="shared" si="8"/>
        <v>CHP</v>
      </c>
      <c r="G78" t="str">
        <f t="shared" si="9"/>
        <v>sil</v>
      </c>
      <c r="H78" t="str">
        <f t="shared" si="10"/>
        <v>UKTO_heatPROTRA_CHP_solid_fossil</v>
      </c>
      <c r="I78" t="str">
        <f t="shared" si="11"/>
        <v>UKTO_elecPROTRA_CHP_solid_fossil</v>
      </c>
      <c r="J78" s="16" t="str">
        <f>IF(AND(INDEX('PROTRA_capacity-Original_Data'!G$3:G$1699,MATCH(CHP_check_original_data!$H78,'PROTRA_capacity-Original_Data'!$F$3:$F$1699,0))&lt;&gt;0,INDEX('PROTRA_capacity-Original_Data'!G$3:G$1699,MATCH(CHP_check_original_data!$I78,'PROTRA_capacity-Original_Data'!$F$3:$F$1699,0))=0),"elec 0, heat not",
IF(AND(INDEX('PROTRA_capacity-Original_Data'!G$3:G$1699,MATCH(CHP_check_original_data!$I78,'PROTRA_capacity-Original_Data'!$F$3:$F$1699,0))&lt;&gt;0,INDEX('PROTRA_capacity-Original_Data'!G$3:G$1699,MATCH(CHP_check_original_data!$H78,'PROTRA_capacity-Original_Data'!$F$3:$F$1699,0))=0),"heat 0, elec not",
IF(AND(INDEX('PROTRA_capacity-Original_Data'!G$3:G$1699,MATCH(CHP_check_original_data!$I78,'PROTRA_capacity-Original_Data'!$F$3:$F$1699,0))=0,INDEX('PROTRA_capacity-Original_Data'!G$3:G$1699,MATCH(CHP_check_original_data!$H78,'PROTRA_capacity-Original_Data'!$F$3:$F$1699,0))=0),"",
INDEX('PROTRA_capacity-Original_Data'!G$3:G$1699,MATCH(CHP_check_original_data!$H78,'PROTRA_capacity-Original_Data'!$F$3:$F$1699,0))/INDEX('PROTRA_capacity-Original_Data'!G$3:G$1699,MATCH(CHP_check_original_data!$I78,'PROTRA_capacity-Original_Data'!$F$3:$F$1699,0))
)))</f>
        <v>heat 0, elec not</v>
      </c>
      <c r="K78" s="16" t="str">
        <f>IF(AND(INDEX('PROTRA_capacity-Original_Data'!H$3:H$1699,MATCH(CHP_check_original_data!$H78,'PROTRA_capacity-Original_Data'!$F$3:$F$1699,0))&lt;&gt;0,INDEX('PROTRA_capacity-Original_Data'!H$3:H$1699,MATCH(CHP_check_original_data!$I78,'PROTRA_capacity-Original_Data'!$F$3:$F$1699,0))=0),"elec 0, heat not",
IF(AND(INDEX('PROTRA_capacity-Original_Data'!H$3:H$1699,MATCH(CHP_check_original_data!$I78,'PROTRA_capacity-Original_Data'!$F$3:$F$1699,0))&lt;&gt;0,INDEX('PROTRA_capacity-Original_Data'!H$3:H$1699,MATCH(CHP_check_original_data!$H78,'PROTRA_capacity-Original_Data'!$F$3:$F$1699,0))=0),"heat 0, elec not",
IF(AND(INDEX('PROTRA_capacity-Original_Data'!H$3:H$1699,MATCH(CHP_check_original_data!$I78,'PROTRA_capacity-Original_Data'!$F$3:$F$1699,0))=0,INDEX('PROTRA_capacity-Original_Data'!H$3:H$1699,MATCH(CHP_check_original_data!$H78,'PROTRA_capacity-Original_Data'!$F$3:$F$1699,0))=0),"",
INDEX('PROTRA_capacity-Original_Data'!H$3:H$1699,MATCH(CHP_check_original_data!$H78,'PROTRA_capacity-Original_Data'!$F$3:$F$1699,0))/INDEX('PROTRA_capacity-Original_Data'!H$3:H$1699,MATCH(CHP_check_original_data!$I78,'PROTRA_capacity-Original_Data'!$F$3:$F$1699,0))
)))</f>
        <v>heat 0, elec not</v>
      </c>
      <c r="L78" s="16" t="str">
        <f>IF(AND(INDEX('PROTRA_capacity-Original_Data'!I$3:I$1699,MATCH(CHP_check_original_data!$H78,'PROTRA_capacity-Original_Data'!$F$3:$F$1699,0))&lt;&gt;0,INDEX('PROTRA_capacity-Original_Data'!I$3:I$1699,MATCH(CHP_check_original_data!$I78,'PROTRA_capacity-Original_Data'!$F$3:$F$1699,0))=0),"elec 0, heat not",
IF(AND(INDEX('PROTRA_capacity-Original_Data'!I$3:I$1699,MATCH(CHP_check_original_data!$I78,'PROTRA_capacity-Original_Data'!$F$3:$F$1699,0))&lt;&gt;0,INDEX('PROTRA_capacity-Original_Data'!I$3:I$1699,MATCH(CHP_check_original_data!$H78,'PROTRA_capacity-Original_Data'!$F$3:$F$1699,0))=0),"heat 0, elec not",
IF(AND(INDEX('PROTRA_capacity-Original_Data'!I$3:I$1699,MATCH(CHP_check_original_data!$I78,'PROTRA_capacity-Original_Data'!$F$3:$F$1699,0))=0,INDEX('PROTRA_capacity-Original_Data'!I$3:I$1699,MATCH(CHP_check_original_data!$H78,'PROTRA_capacity-Original_Data'!$F$3:$F$1699,0))=0),"",
INDEX('PROTRA_capacity-Original_Data'!I$3:I$1699,MATCH(CHP_check_original_data!$H78,'PROTRA_capacity-Original_Data'!$F$3:$F$1699,0))/INDEX('PROTRA_capacity-Original_Data'!I$3:I$1699,MATCH(CHP_check_original_data!$I78,'PROTRA_capacity-Original_Data'!$F$3:$F$1699,0))
)))</f>
        <v>heat 0, elec not</v>
      </c>
      <c r="M78" s="16" t="str">
        <f>IF(AND(INDEX('PROTRA_capacity-Original_Data'!J$3:J$1699,MATCH(CHP_check_original_data!$H78,'PROTRA_capacity-Original_Data'!$F$3:$F$1699,0))&lt;&gt;0,INDEX('PROTRA_capacity-Original_Data'!J$3:J$1699,MATCH(CHP_check_original_data!$I78,'PROTRA_capacity-Original_Data'!$F$3:$F$1699,0))=0),"elec 0, heat not",
IF(AND(INDEX('PROTRA_capacity-Original_Data'!J$3:J$1699,MATCH(CHP_check_original_data!$I78,'PROTRA_capacity-Original_Data'!$F$3:$F$1699,0))&lt;&gt;0,INDEX('PROTRA_capacity-Original_Data'!J$3:J$1699,MATCH(CHP_check_original_data!$H78,'PROTRA_capacity-Original_Data'!$F$3:$F$1699,0))=0),"heat 0, elec not",
IF(AND(INDEX('PROTRA_capacity-Original_Data'!J$3:J$1699,MATCH(CHP_check_original_data!$I78,'PROTRA_capacity-Original_Data'!$F$3:$F$1699,0))=0,INDEX('PROTRA_capacity-Original_Data'!J$3:J$1699,MATCH(CHP_check_original_data!$H78,'PROTRA_capacity-Original_Data'!$F$3:$F$1699,0))=0),"",
INDEX('PROTRA_capacity-Original_Data'!J$3:J$1699,MATCH(CHP_check_original_data!$H78,'PROTRA_capacity-Original_Data'!$F$3:$F$1699,0))/INDEX('PROTRA_capacity-Original_Data'!J$3:J$1699,MATCH(CHP_check_original_data!$I78,'PROTRA_capacity-Original_Data'!$F$3:$F$1699,0))
)))</f>
        <v>heat 0, elec not</v>
      </c>
      <c r="N78" s="16" t="str">
        <f>IF(AND(INDEX('PROTRA_capacity-Original_Data'!K$3:K$1699,MATCH(CHP_check_original_data!$H78,'PROTRA_capacity-Original_Data'!$F$3:$F$1699,0))&lt;&gt;0,INDEX('PROTRA_capacity-Original_Data'!K$3:K$1699,MATCH(CHP_check_original_data!$I78,'PROTRA_capacity-Original_Data'!$F$3:$F$1699,0))=0),"elec 0, heat not",
IF(AND(INDEX('PROTRA_capacity-Original_Data'!K$3:K$1699,MATCH(CHP_check_original_data!$I78,'PROTRA_capacity-Original_Data'!$F$3:$F$1699,0))&lt;&gt;0,INDEX('PROTRA_capacity-Original_Data'!K$3:K$1699,MATCH(CHP_check_original_data!$H78,'PROTRA_capacity-Original_Data'!$F$3:$F$1699,0))=0),"heat 0, elec not",
IF(AND(INDEX('PROTRA_capacity-Original_Data'!K$3:K$1699,MATCH(CHP_check_original_data!$I78,'PROTRA_capacity-Original_Data'!$F$3:$F$1699,0))=0,INDEX('PROTRA_capacity-Original_Data'!K$3:K$1699,MATCH(CHP_check_original_data!$H78,'PROTRA_capacity-Original_Data'!$F$3:$F$1699,0))=0),"",
INDEX('PROTRA_capacity-Original_Data'!K$3:K$1699,MATCH(CHP_check_original_data!$H78,'PROTRA_capacity-Original_Data'!$F$3:$F$1699,0))/INDEX('PROTRA_capacity-Original_Data'!K$3:K$1699,MATCH(CHP_check_original_data!$I78,'PROTRA_capacity-Original_Data'!$F$3:$F$1699,0))
)))</f>
        <v>heat 0, elec not</v>
      </c>
      <c r="O78" s="16" t="str">
        <f>IF(AND(INDEX('PROTRA_capacity-Original_Data'!L$3:L$1699,MATCH(CHP_check_original_data!$H78,'PROTRA_capacity-Original_Data'!$F$3:$F$1699,0))&lt;&gt;0,INDEX('PROTRA_capacity-Original_Data'!L$3:L$1699,MATCH(CHP_check_original_data!$I78,'PROTRA_capacity-Original_Data'!$F$3:$F$1699,0))=0),"elec 0, heat not",
IF(AND(INDEX('PROTRA_capacity-Original_Data'!L$3:L$1699,MATCH(CHP_check_original_data!$I78,'PROTRA_capacity-Original_Data'!$F$3:$F$1699,0))&lt;&gt;0,INDEX('PROTRA_capacity-Original_Data'!L$3:L$1699,MATCH(CHP_check_original_data!$H78,'PROTRA_capacity-Original_Data'!$F$3:$F$1699,0))=0),"heat 0, elec not",
IF(AND(INDEX('PROTRA_capacity-Original_Data'!L$3:L$1699,MATCH(CHP_check_original_data!$I78,'PROTRA_capacity-Original_Data'!$F$3:$F$1699,0))=0,INDEX('PROTRA_capacity-Original_Data'!L$3:L$1699,MATCH(CHP_check_original_data!$H78,'PROTRA_capacity-Original_Data'!$F$3:$F$1699,0))=0),"",
INDEX('PROTRA_capacity-Original_Data'!L$3:L$1699,MATCH(CHP_check_original_data!$H78,'PROTRA_capacity-Original_Data'!$F$3:$F$1699,0))/INDEX('PROTRA_capacity-Original_Data'!L$3:L$1699,MATCH(CHP_check_original_data!$I78,'PROTRA_capacity-Original_Data'!$F$3:$F$1699,0))
)))</f>
        <v>heat 0, elec not</v>
      </c>
      <c r="P78" s="16" t="str">
        <f>IF(AND(INDEX('PROTRA_capacity-Original_Data'!M$3:M$1699,MATCH(CHP_check_original_data!$H78,'PROTRA_capacity-Original_Data'!$F$3:$F$1699,0))&lt;&gt;0,INDEX('PROTRA_capacity-Original_Data'!M$3:M$1699,MATCH(CHP_check_original_data!$I78,'PROTRA_capacity-Original_Data'!$F$3:$F$1699,0))=0),"elec 0, heat not",
IF(AND(INDEX('PROTRA_capacity-Original_Data'!M$3:M$1699,MATCH(CHP_check_original_data!$I78,'PROTRA_capacity-Original_Data'!$F$3:$F$1699,0))&lt;&gt;0,INDEX('PROTRA_capacity-Original_Data'!M$3:M$1699,MATCH(CHP_check_original_data!$H78,'PROTRA_capacity-Original_Data'!$F$3:$F$1699,0))=0),"heat 0, elec not",
IF(AND(INDEX('PROTRA_capacity-Original_Data'!M$3:M$1699,MATCH(CHP_check_original_data!$I78,'PROTRA_capacity-Original_Data'!$F$3:$F$1699,0))=0,INDEX('PROTRA_capacity-Original_Data'!M$3:M$1699,MATCH(CHP_check_original_data!$H78,'PROTRA_capacity-Original_Data'!$F$3:$F$1699,0))=0),"",
INDEX('PROTRA_capacity-Original_Data'!M$3:M$1699,MATCH(CHP_check_original_data!$H78,'PROTRA_capacity-Original_Data'!$F$3:$F$1699,0))/INDEX('PROTRA_capacity-Original_Data'!M$3:M$1699,MATCH(CHP_check_original_data!$I78,'PROTRA_capacity-Original_Data'!$F$3:$F$1699,0))
)))</f>
        <v>heat 0, elec not</v>
      </c>
      <c r="Q78" s="16" t="str">
        <f>IF(AND(INDEX('PROTRA_capacity-Original_Data'!N$3:N$1699,MATCH(CHP_check_original_data!$H78,'PROTRA_capacity-Original_Data'!$F$3:$F$1699,0))&lt;&gt;0,INDEX('PROTRA_capacity-Original_Data'!N$3:N$1699,MATCH(CHP_check_original_data!$I78,'PROTRA_capacity-Original_Data'!$F$3:$F$1699,0))=0),"elec 0, heat not",
IF(AND(INDEX('PROTRA_capacity-Original_Data'!N$3:N$1699,MATCH(CHP_check_original_data!$I78,'PROTRA_capacity-Original_Data'!$F$3:$F$1699,0))&lt;&gt;0,INDEX('PROTRA_capacity-Original_Data'!N$3:N$1699,MATCH(CHP_check_original_data!$H78,'PROTRA_capacity-Original_Data'!$F$3:$F$1699,0))=0),"heat 0, elec not",
IF(AND(INDEX('PROTRA_capacity-Original_Data'!N$3:N$1699,MATCH(CHP_check_original_data!$I78,'PROTRA_capacity-Original_Data'!$F$3:$F$1699,0))=0,INDEX('PROTRA_capacity-Original_Data'!N$3:N$1699,MATCH(CHP_check_original_data!$H78,'PROTRA_capacity-Original_Data'!$F$3:$F$1699,0))=0),"",
INDEX('PROTRA_capacity-Original_Data'!N$3:N$1699,MATCH(CHP_check_original_data!$H78,'PROTRA_capacity-Original_Data'!$F$3:$F$1699,0))/INDEX('PROTRA_capacity-Original_Data'!N$3:N$1699,MATCH(CHP_check_original_data!$I78,'PROTRA_capacity-Original_Data'!$F$3:$F$1699,0))
)))</f>
        <v>heat 0, elec not</v>
      </c>
      <c r="R78" s="16" t="str">
        <f>IF(AND(INDEX('PROTRA_capacity-Original_Data'!O$3:O$1699,MATCH(CHP_check_original_data!$H78,'PROTRA_capacity-Original_Data'!$F$3:$F$1699,0))&lt;&gt;0,INDEX('PROTRA_capacity-Original_Data'!O$3:O$1699,MATCH(CHP_check_original_data!$I78,'PROTRA_capacity-Original_Data'!$F$3:$F$1699,0))=0),"elec 0, heat not",
IF(AND(INDEX('PROTRA_capacity-Original_Data'!O$3:O$1699,MATCH(CHP_check_original_data!$I78,'PROTRA_capacity-Original_Data'!$F$3:$F$1699,0))&lt;&gt;0,INDEX('PROTRA_capacity-Original_Data'!O$3:O$1699,MATCH(CHP_check_original_data!$H78,'PROTRA_capacity-Original_Data'!$F$3:$F$1699,0))=0),"heat 0, elec not",
IF(AND(INDEX('PROTRA_capacity-Original_Data'!O$3:O$1699,MATCH(CHP_check_original_data!$I78,'PROTRA_capacity-Original_Data'!$F$3:$F$1699,0))=0,INDEX('PROTRA_capacity-Original_Data'!O$3:O$1699,MATCH(CHP_check_original_data!$H78,'PROTRA_capacity-Original_Data'!$F$3:$F$1699,0))=0),"",
INDEX('PROTRA_capacity-Original_Data'!O$3:O$1699,MATCH(CHP_check_original_data!$H78,'PROTRA_capacity-Original_Data'!$F$3:$F$1699,0))/INDEX('PROTRA_capacity-Original_Data'!O$3:O$1699,MATCH(CHP_check_original_data!$I78,'PROTRA_capacity-Original_Data'!$F$3:$F$1699,0))
)))</f>
        <v>heat 0, elec not</v>
      </c>
      <c r="S78" s="16" t="str">
        <f>IF(AND(INDEX('PROTRA_capacity-Original_Data'!P$3:P$1699,MATCH(CHP_check_original_data!$H78,'PROTRA_capacity-Original_Data'!$F$3:$F$1699,0))&lt;&gt;0,INDEX('PROTRA_capacity-Original_Data'!P$3:P$1699,MATCH(CHP_check_original_data!$I78,'PROTRA_capacity-Original_Data'!$F$3:$F$1699,0))=0),"elec 0, heat not",
IF(AND(INDEX('PROTRA_capacity-Original_Data'!P$3:P$1699,MATCH(CHP_check_original_data!$I78,'PROTRA_capacity-Original_Data'!$F$3:$F$1699,0))&lt;&gt;0,INDEX('PROTRA_capacity-Original_Data'!P$3:P$1699,MATCH(CHP_check_original_data!$H78,'PROTRA_capacity-Original_Data'!$F$3:$F$1699,0))=0),"heat 0, elec not",
IF(AND(INDEX('PROTRA_capacity-Original_Data'!P$3:P$1699,MATCH(CHP_check_original_data!$I78,'PROTRA_capacity-Original_Data'!$F$3:$F$1699,0))=0,INDEX('PROTRA_capacity-Original_Data'!P$3:P$1699,MATCH(CHP_check_original_data!$H78,'PROTRA_capacity-Original_Data'!$F$3:$F$1699,0))=0),"",
INDEX('PROTRA_capacity-Original_Data'!P$3:P$1699,MATCH(CHP_check_original_data!$H78,'PROTRA_capacity-Original_Data'!$F$3:$F$1699,0))/INDEX('PROTRA_capacity-Original_Data'!P$3:P$1699,MATCH(CHP_check_original_data!$I78,'PROTRA_capacity-Original_Data'!$F$3:$F$1699,0))
)))</f>
        <v>heat 0, elec not</v>
      </c>
      <c r="T78" s="16" t="str">
        <f>IF(AND(INDEX('PROTRA_capacity-Original_Data'!Q$3:Q$1699,MATCH(CHP_check_original_data!$H78,'PROTRA_capacity-Original_Data'!$F$3:$F$1699,0))&lt;&gt;0,INDEX('PROTRA_capacity-Original_Data'!Q$3:Q$1699,MATCH(CHP_check_original_data!$I78,'PROTRA_capacity-Original_Data'!$F$3:$F$1699,0))=0),"elec 0, heat not",
IF(AND(INDEX('PROTRA_capacity-Original_Data'!Q$3:Q$1699,MATCH(CHP_check_original_data!$I78,'PROTRA_capacity-Original_Data'!$F$3:$F$1699,0))&lt;&gt;0,INDEX('PROTRA_capacity-Original_Data'!Q$3:Q$1699,MATCH(CHP_check_original_data!$H78,'PROTRA_capacity-Original_Data'!$F$3:$F$1699,0))=0),"heat 0, elec not",
IF(AND(INDEX('PROTRA_capacity-Original_Data'!Q$3:Q$1699,MATCH(CHP_check_original_data!$I78,'PROTRA_capacity-Original_Data'!$F$3:$F$1699,0))=0,INDEX('PROTRA_capacity-Original_Data'!Q$3:Q$1699,MATCH(CHP_check_original_data!$H78,'PROTRA_capacity-Original_Data'!$F$3:$F$1699,0))=0),"",
INDEX('PROTRA_capacity-Original_Data'!Q$3:Q$1699,MATCH(CHP_check_original_data!$H78,'PROTRA_capacity-Original_Data'!$F$3:$F$1699,0))/INDEX('PROTRA_capacity-Original_Data'!Q$3:Q$1699,MATCH(CHP_check_original_data!$I78,'PROTRA_capacity-Original_Data'!$F$3:$F$1699,0))
)))</f>
        <v>heat 0, elec not</v>
      </c>
      <c r="U78" s="16" t="str">
        <f>IF(AND(INDEX('PROTRA_capacity-Original_Data'!R$3:R$1699,MATCH(CHP_check_original_data!$H78,'PROTRA_capacity-Original_Data'!$F$3:$F$1699,0))&lt;&gt;0,INDEX('PROTRA_capacity-Original_Data'!R$3:R$1699,MATCH(CHP_check_original_data!$I78,'PROTRA_capacity-Original_Data'!$F$3:$F$1699,0))=0),"elec 0, heat not",
IF(AND(INDEX('PROTRA_capacity-Original_Data'!R$3:R$1699,MATCH(CHP_check_original_data!$I78,'PROTRA_capacity-Original_Data'!$F$3:$F$1699,0))&lt;&gt;0,INDEX('PROTRA_capacity-Original_Data'!R$3:R$1699,MATCH(CHP_check_original_data!$H78,'PROTRA_capacity-Original_Data'!$F$3:$F$1699,0))=0),"heat 0, elec not",
IF(AND(INDEX('PROTRA_capacity-Original_Data'!R$3:R$1699,MATCH(CHP_check_original_data!$I78,'PROTRA_capacity-Original_Data'!$F$3:$F$1699,0))=0,INDEX('PROTRA_capacity-Original_Data'!R$3:R$1699,MATCH(CHP_check_original_data!$H78,'PROTRA_capacity-Original_Data'!$F$3:$F$1699,0))=0),"",
INDEX('PROTRA_capacity-Original_Data'!R$3:R$1699,MATCH(CHP_check_original_data!$H78,'PROTRA_capacity-Original_Data'!$F$3:$F$1699,0))/INDEX('PROTRA_capacity-Original_Data'!R$3:R$1699,MATCH(CHP_check_original_data!$I78,'PROTRA_capacity-Original_Data'!$F$3:$F$1699,0))
)))</f>
        <v>heat 0, elec not</v>
      </c>
      <c r="V78" s="16" t="str">
        <f>IF(AND(INDEX('PROTRA_capacity-Original_Data'!S$3:S$1699,MATCH(CHP_check_original_data!$H78,'PROTRA_capacity-Original_Data'!$F$3:$F$1699,0))&lt;&gt;0,INDEX('PROTRA_capacity-Original_Data'!S$3:S$1699,MATCH(CHP_check_original_data!$I78,'PROTRA_capacity-Original_Data'!$F$3:$F$1699,0))=0),"elec 0, heat not",
IF(AND(INDEX('PROTRA_capacity-Original_Data'!S$3:S$1699,MATCH(CHP_check_original_data!$I78,'PROTRA_capacity-Original_Data'!$F$3:$F$1699,0))&lt;&gt;0,INDEX('PROTRA_capacity-Original_Data'!S$3:S$1699,MATCH(CHP_check_original_data!$H78,'PROTRA_capacity-Original_Data'!$F$3:$F$1699,0))=0),"heat 0, elec not",
IF(AND(INDEX('PROTRA_capacity-Original_Data'!S$3:S$1699,MATCH(CHP_check_original_data!$I78,'PROTRA_capacity-Original_Data'!$F$3:$F$1699,0))=0,INDEX('PROTRA_capacity-Original_Data'!S$3:S$1699,MATCH(CHP_check_original_data!$H78,'PROTRA_capacity-Original_Data'!$F$3:$F$1699,0))=0),"",
INDEX('PROTRA_capacity-Original_Data'!S$3:S$1699,MATCH(CHP_check_original_data!$H78,'PROTRA_capacity-Original_Data'!$F$3:$F$1699,0))/INDEX('PROTRA_capacity-Original_Data'!S$3:S$1699,MATCH(CHP_check_original_data!$I78,'PROTRA_capacity-Original_Data'!$F$3:$F$1699,0))
)))</f>
        <v>heat 0, elec not</v>
      </c>
      <c r="W78" s="16" t="str">
        <f>IF(AND(INDEX('PROTRA_capacity-Original_Data'!T$3:T$1699,MATCH(CHP_check_original_data!$H78,'PROTRA_capacity-Original_Data'!$F$3:$F$1699,0))&lt;&gt;0,INDEX('PROTRA_capacity-Original_Data'!T$3:T$1699,MATCH(CHP_check_original_data!$I78,'PROTRA_capacity-Original_Data'!$F$3:$F$1699,0))=0),"elec 0, heat not",
IF(AND(INDEX('PROTRA_capacity-Original_Data'!T$3:T$1699,MATCH(CHP_check_original_data!$I78,'PROTRA_capacity-Original_Data'!$F$3:$F$1699,0))&lt;&gt;0,INDEX('PROTRA_capacity-Original_Data'!T$3:T$1699,MATCH(CHP_check_original_data!$H78,'PROTRA_capacity-Original_Data'!$F$3:$F$1699,0))=0),"heat 0, elec not",
IF(AND(INDEX('PROTRA_capacity-Original_Data'!T$3:T$1699,MATCH(CHP_check_original_data!$I78,'PROTRA_capacity-Original_Data'!$F$3:$F$1699,0))=0,INDEX('PROTRA_capacity-Original_Data'!T$3:T$1699,MATCH(CHP_check_original_data!$H78,'PROTRA_capacity-Original_Data'!$F$3:$F$1699,0))=0),"",
INDEX('PROTRA_capacity-Original_Data'!T$3:T$1699,MATCH(CHP_check_original_data!$H78,'PROTRA_capacity-Original_Data'!$F$3:$F$1699,0))/INDEX('PROTRA_capacity-Original_Data'!T$3:T$1699,MATCH(CHP_check_original_data!$I78,'PROTRA_capacity-Original_Data'!$F$3:$F$1699,0))
)))</f>
        <v>heat 0, elec not</v>
      </c>
      <c r="X78" s="16" t="str">
        <f>IF(AND(INDEX('PROTRA_capacity-Original_Data'!U$3:U$1699,MATCH(CHP_check_original_data!$H78,'PROTRA_capacity-Original_Data'!$F$3:$F$1699,0))&lt;&gt;0,INDEX('PROTRA_capacity-Original_Data'!U$3:U$1699,MATCH(CHP_check_original_data!$I78,'PROTRA_capacity-Original_Data'!$F$3:$F$1699,0))=0),"elec 0, heat not",
IF(AND(INDEX('PROTRA_capacity-Original_Data'!U$3:U$1699,MATCH(CHP_check_original_data!$I78,'PROTRA_capacity-Original_Data'!$F$3:$F$1699,0))&lt;&gt;0,INDEX('PROTRA_capacity-Original_Data'!U$3:U$1699,MATCH(CHP_check_original_data!$H78,'PROTRA_capacity-Original_Data'!$F$3:$F$1699,0))=0),"heat 0, elec not",
IF(AND(INDEX('PROTRA_capacity-Original_Data'!U$3:U$1699,MATCH(CHP_check_original_data!$I78,'PROTRA_capacity-Original_Data'!$F$3:$F$1699,0))=0,INDEX('PROTRA_capacity-Original_Data'!U$3:U$1699,MATCH(CHP_check_original_data!$H78,'PROTRA_capacity-Original_Data'!$F$3:$F$1699,0))=0),"",
INDEX('PROTRA_capacity-Original_Data'!U$3:U$1699,MATCH(CHP_check_original_data!$H78,'PROTRA_capacity-Original_Data'!$F$3:$F$1699,0))/INDEX('PROTRA_capacity-Original_Data'!U$3:U$1699,MATCH(CHP_check_original_data!$I78,'PROTRA_capacity-Original_Data'!$F$3:$F$1699,0))
)))</f>
        <v>heat 0, elec not</v>
      </c>
      <c r="Y78" s="16" t="str">
        <f>IF(AND(INDEX('PROTRA_capacity-Original_Data'!V$3:V$1699,MATCH(CHP_check_original_data!$H78,'PROTRA_capacity-Original_Data'!$F$3:$F$1699,0))&lt;&gt;0,INDEX('PROTRA_capacity-Original_Data'!V$3:V$1699,MATCH(CHP_check_original_data!$I78,'PROTRA_capacity-Original_Data'!$F$3:$F$1699,0))=0),"elec 0, heat not",
IF(AND(INDEX('PROTRA_capacity-Original_Data'!V$3:V$1699,MATCH(CHP_check_original_data!$I78,'PROTRA_capacity-Original_Data'!$F$3:$F$1699,0))&lt;&gt;0,INDEX('PROTRA_capacity-Original_Data'!V$3:V$1699,MATCH(CHP_check_original_data!$H78,'PROTRA_capacity-Original_Data'!$F$3:$F$1699,0))=0),"heat 0, elec not",
IF(AND(INDEX('PROTRA_capacity-Original_Data'!V$3:V$1699,MATCH(CHP_check_original_data!$I78,'PROTRA_capacity-Original_Data'!$F$3:$F$1699,0))=0,INDEX('PROTRA_capacity-Original_Data'!V$3:V$1699,MATCH(CHP_check_original_data!$H78,'PROTRA_capacity-Original_Data'!$F$3:$F$1699,0))=0),"",
INDEX('PROTRA_capacity-Original_Data'!V$3:V$1699,MATCH(CHP_check_original_data!$H78,'PROTRA_capacity-Original_Data'!$F$3:$F$1699,0))/INDEX('PROTRA_capacity-Original_Data'!V$3:V$1699,MATCH(CHP_check_original_data!$I78,'PROTRA_capacity-Original_Data'!$F$3:$F$1699,0))
)))</f>
        <v>heat 0, elec not</v>
      </c>
    </row>
    <row r="79" spans="1:25" x14ac:dyDescent="0.35">
      <c r="A79" t="s">
        <v>70</v>
      </c>
      <c r="B79" t="s">
        <v>41</v>
      </c>
      <c r="C79" t="str">
        <f t="shared" si="6"/>
        <v>UK_TO_heat</v>
      </c>
      <c r="D79" t="str">
        <f t="shared" si="7"/>
        <v>PROTRA_CHP_HP_I</v>
      </c>
      <c r="E79" t="s">
        <v>6</v>
      </c>
      <c r="F79" t="str">
        <f t="shared" si="8"/>
        <v>CHP</v>
      </c>
      <c r="G79" t="str">
        <f t="shared" si="9"/>
        <v>CCS</v>
      </c>
      <c r="H79" t="str">
        <f t="shared" si="10"/>
        <v>UKTO_heatPROTRA_CHP_solid_fossil_CCS</v>
      </c>
      <c r="I79" t="str">
        <f t="shared" si="11"/>
        <v>UKTO_elecPROTRA_CHP_solid_fossil_CCS</v>
      </c>
      <c r="J79" s="16" t="str">
        <f>IF(AND(INDEX('PROTRA_capacity-Original_Data'!G$3:G$1699,MATCH(CHP_check_original_data!$H79,'PROTRA_capacity-Original_Data'!$F$3:$F$1699,0))&lt;&gt;0,INDEX('PROTRA_capacity-Original_Data'!G$3:G$1699,MATCH(CHP_check_original_data!$I79,'PROTRA_capacity-Original_Data'!$F$3:$F$1699,0))=0),"elec 0, heat not",
IF(AND(INDEX('PROTRA_capacity-Original_Data'!G$3:G$1699,MATCH(CHP_check_original_data!$I79,'PROTRA_capacity-Original_Data'!$F$3:$F$1699,0))&lt;&gt;0,INDEX('PROTRA_capacity-Original_Data'!G$3:G$1699,MATCH(CHP_check_original_data!$H79,'PROTRA_capacity-Original_Data'!$F$3:$F$1699,0))=0),"heat 0, elec not",
IF(AND(INDEX('PROTRA_capacity-Original_Data'!G$3:G$1699,MATCH(CHP_check_original_data!$I79,'PROTRA_capacity-Original_Data'!$F$3:$F$1699,0))=0,INDEX('PROTRA_capacity-Original_Data'!G$3:G$1699,MATCH(CHP_check_original_data!$H79,'PROTRA_capacity-Original_Data'!$F$3:$F$1699,0))=0),"",
INDEX('PROTRA_capacity-Original_Data'!G$3:G$1699,MATCH(CHP_check_original_data!$H79,'PROTRA_capacity-Original_Data'!$F$3:$F$1699,0))/INDEX('PROTRA_capacity-Original_Data'!G$3:G$1699,MATCH(CHP_check_original_data!$I79,'PROTRA_capacity-Original_Data'!$F$3:$F$1699,0))
)))</f>
        <v/>
      </c>
      <c r="K79" s="16" t="str">
        <f>IF(AND(INDEX('PROTRA_capacity-Original_Data'!H$3:H$1699,MATCH(CHP_check_original_data!$H79,'PROTRA_capacity-Original_Data'!$F$3:$F$1699,0))&lt;&gt;0,INDEX('PROTRA_capacity-Original_Data'!H$3:H$1699,MATCH(CHP_check_original_data!$I79,'PROTRA_capacity-Original_Data'!$F$3:$F$1699,0))=0),"elec 0, heat not",
IF(AND(INDEX('PROTRA_capacity-Original_Data'!H$3:H$1699,MATCH(CHP_check_original_data!$I79,'PROTRA_capacity-Original_Data'!$F$3:$F$1699,0))&lt;&gt;0,INDEX('PROTRA_capacity-Original_Data'!H$3:H$1699,MATCH(CHP_check_original_data!$H79,'PROTRA_capacity-Original_Data'!$F$3:$F$1699,0))=0),"heat 0, elec not",
IF(AND(INDEX('PROTRA_capacity-Original_Data'!H$3:H$1699,MATCH(CHP_check_original_data!$I79,'PROTRA_capacity-Original_Data'!$F$3:$F$1699,0))=0,INDEX('PROTRA_capacity-Original_Data'!H$3:H$1699,MATCH(CHP_check_original_data!$H79,'PROTRA_capacity-Original_Data'!$F$3:$F$1699,0))=0),"",
INDEX('PROTRA_capacity-Original_Data'!H$3:H$1699,MATCH(CHP_check_original_data!$H79,'PROTRA_capacity-Original_Data'!$F$3:$F$1699,0))/INDEX('PROTRA_capacity-Original_Data'!H$3:H$1699,MATCH(CHP_check_original_data!$I79,'PROTRA_capacity-Original_Data'!$F$3:$F$1699,0))
)))</f>
        <v/>
      </c>
      <c r="L79" s="16" t="str">
        <f>IF(AND(INDEX('PROTRA_capacity-Original_Data'!I$3:I$1699,MATCH(CHP_check_original_data!$H79,'PROTRA_capacity-Original_Data'!$F$3:$F$1699,0))&lt;&gt;0,INDEX('PROTRA_capacity-Original_Data'!I$3:I$1699,MATCH(CHP_check_original_data!$I79,'PROTRA_capacity-Original_Data'!$F$3:$F$1699,0))=0),"elec 0, heat not",
IF(AND(INDEX('PROTRA_capacity-Original_Data'!I$3:I$1699,MATCH(CHP_check_original_data!$I79,'PROTRA_capacity-Original_Data'!$F$3:$F$1699,0))&lt;&gt;0,INDEX('PROTRA_capacity-Original_Data'!I$3:I$1699,MATCH(CHP_check_original_data!$H79,'PROTRA_capacity-Original_Data'!$F$3:$F$1699,0))=0),"heat 0, elec not",
IF(AND(INDEX('PROTRA_capacity-Original_Data'!I$3:I$1699,MATCH(CHP_check_original_data!$I79,'PROTRA_capacity-Original_Data'!$F$3:$F$1699,0))=0,INDEX('PROTRA_capacity-Original_Data'!I$3:I$1699,MATCH(CHP_check_original_data!$H79,'PROTRA_capacity-Original_Data'!$F$3:$F$1699,0))=0),"",
INDEX('PROTRA_capacity-Original_Data'!I$3:I$1699,MATCH(CHP_check_original_data!$H79,'PROTRA_capacity-Original_Data'!$F$3:$F$1699,0))/INDEX('PROTRA_capacity-Original_Data'!I$3:I$1699,MATCH(CHP_check_original_data!$I79,'PROTRA_capacity-Original_Data'!$F$3:$F$1699,0))
)))</f>
        <v/>
      </c>
      <c r="M79" s="16" t="str">
        <f>IF(AND(INDEX('PROTRA_capacity-Original_Data'!J$3:J$1699,MATCH(CHP_check_original_data!$H79,'PROTRA_capacity-Original_Data'!$F$3:$F$1699,0))&lt;&gt;0,INDEX('PROTRA_capacity-Original_Data'!J$3:J$1699,MATCH(CHP_check_original_data!$I79,'PROTRA_capacity-Original_Data'!$F$3:$F$1699,0))=0),"elec 0, heat not",
IF(AND(INDEX('PROTRA_capacity-Original_Data'!J$3:J$1699,MATCH(CHP_check_original_data!$I79,'PROTRA_capacity-Original_Data'!$F$3:$F$1699,0))&lt;&gt;0,INDEX('PROTRA_capacity-Original_Data'!J$3:J$1699,MATCH(CHP_check_original_data!$H79,'PROTRA_capacity-Original_Data'!$F$3:$F$1699,0))=0),"heat 0, elec not",
IF(AND(INDEX('PROTRA_capacity-Original_Data'!J$3:J$1699,MATCH(CHP_check_original_data!$I79,'PROTRA_capacity-Original_Data'!$F$3:$F$1699,0))=0,INDEX('PROTRA_capacity-Original_Data'!J$3:J$1699,MATCH(CHP_check_original_data!$H79,'PROTRA_capacity-Original_Data'!$F$3:$F$1699,0))=0),"",
INDEX('PROTRA_capacity-Original_Data'!J$3:J$1699,MATCH(CHP_check_original_data!$H79,'PROTRA_capacity-Original_Data'!$F$3:$F$1699,0))/INDEX('PROTRA_capacity-Original_Data'!J$3:J$1699,MATCH(CHP_check_original_data!$I79,'PROTRA_capacity-Original_Data'!$F$3:$F$1699,0))
)))</f>
        <v/>
      </c>
      <c r="N79" s="16" t="str">
        <f>IF(AND(INDEX('PROTRA_capacity-Original_Data'!K$3:K$1699,MATCH(CHP_check_original_data!$H79,'PROTRA_capacity-Original_Data'!$F$3:$F$1699,0))&lt;&gt;0,INDEX('PROTRA_capacity-Original_Data'!K$3:K$1699,MATCH(CHP_check_original_data!$I79,'PROTRA_capacity-Original_Data'!$F$3:$F$1699,0))=0),"elec 0, heat not",
IF(AND(INDEX('PROTRA_capacity-Original_Data'!K$3:K$1699,MATCH(CHP_check_original_data!$I79,'PROTRA_capacity-Original_Data'!$F$3:$F$1699,0))&lt;&gt;0,INDEX('PROTRA_capacity-Original_Data'!K$3:K$1699,MATCH(CHP_check_original_data!$H79,'PROTRA_capacity-Original_Data'!$F$3:$F$1699,0))=0),"heat 0, elec not",
IF(AND(INDEX('PROTRA_capacity-Original_Data'!K$3:K$1699,MATCH(CHP_check_original_data!$I79,'PROTRA_capacity-Original_Data'!$F$3:$F$1699,0))=0,INDEX('PROTRA_capacity-Original_Data'!K$3:K$1699,MATCH(CHP_check_original_data!$H79,'PROTRA_capacity-Original_Data'!$F$3:$F$1699,0))=0),"",
INDEX('PROTRA_capacity-Original_Data'!K$3:K$1699,MATCH(CHP_check_original_data!$H79,'PROTRA_capacity-Original_Data'!$F$3:$F$1699,0))/INDEX('PROTRA_capacity-Original_Data'!K$3:K$1699,MATCH(CHP_check_original_data!$I79,'PROTRA_capacity-Original_Data'!$F$3:$F$1699,0))
)))</f>
        <v/>
      </c>
      <c r="O79" s="16" t="str">
        <f>IF(AND(INDEX('PROTRA_capacity-Original_Data'!L$3:L$1699,MATCH(CHP_check_original_data!$H79,'PROTRA_capacity-Original_Data'!$F$3:$F$1699,0))&lt;&gt;0,INDEX('PROTRA_capacity-Original_Data'!L$3:L$1699,MATCH(CHP_check_original_data!$I79,'PROTRA_capacity-Original_Data'!$F$3:$F$1699,0))=0),"elec 0, heat not",
IF(AND(INDEX('PROTRA_capacity-Original_Data'!L$3:L$1699,MATCH(CHP_check_original_data!$I79,'PROTRA_capacity-Original_Data'!$F$3:$F$1699,0))&lt;&gt;0,INDEX('PROTRA_capacity-Original_Data'!L$3:L$1699,MATCH(CHP_check_original_data!$H79,'PROTRA_capacity-Original_Data'!$F$3:$F$1699,0))=0),"heat 0, elec not",
IF(AND(INDEX('PROTRA_capacity-Original_Data'!L$3:L$1699,MATCH(CHP_check_original_data!$I79,'PROTRA_capacity-Original_Data'!$F$3:$F$1699,0))=0,INDEX('PROTRA_capacity-Original_Data'!L$3:L$1699,MATCH(CHP_check_original_data!$H79,'PROTRA_capacity-Original_Data'!$F$3:$F$1699,0))=0),"",
INDEX('PROTRA_capacity-Original_Data'!L$3:L$1699,MATCH(CHP_check_original_data!$H79,'PROTRA_capacity-Original_Data'!$F$3:$F$1699,0))/INDEX('PROTRA_capacity-Original_Data'!L$3:L$1699,MATCH(CHP_check_original_data!$I79,'PROTRA_capacity-Original_Data'!$F$3:$F$1699,0))
)))</f>
        <v/>
      </c>
      <c r="P79" s="16" t="str">
        <f>IF(AND(INDEX('PROTRA_capacity-Original_Data'!M$3:M$1699,MATCH(CHP_check_original_data!$H79,'PROTRA_capacity-Original_Data'!$F$3:$F$1699,0))&lt;&gt;0,INDEX('PROTRA_capacity-Original_Data'!M$3:M$1699,MATCH(CHP_check_original_data!$I79,'PROTRA_capacity-Original_Data'!$F$3:$F$1699,0))=0),"elec 0, heat not",
IF(AND(INDEX('PROTRA_capacity-Original_Data'!M$3:M$1699,MATCH(CHP_check_original_data!$I79,'PROTRA_capacity-Original_Data'!$F$3:$F$1699,0))&lt;&gt;0,INDEX('PROTRA_capacity-Original_Data'!M$3:M$1699,MATCH(CHP_check_original_data!$H79,'PROTRA_capacity-Original_Data'!$F$3:$F$1699,0))=0),"heat 0, elec not",
IF(AND(INDEX('PROTRA_capacity-Original_Data'!M$3:M$1699,MATCH(CHP_check_original_data!$I79,'PROTRA_capacity-Original_Data'!$F$3:$F$1699,0))=0,INDEX('PROTRA_capacity-Original_Data'!M$3:M$1699,MATCH(CHP_check_original_data!$H79,'PROTRA_capacity-Original_Data'!$F$3:$F$1699,0))=0),"",
INDEX('PROTRA_capacity-Original_Data'!M$3:M$1699,MATCH(CHP_check_original_data!$H79,'PROTRA_capacity-Original_Data'!$F$3:$F$1699,0))/INDEX('PROTRA_capacity-Original_Data'!M$3:M$1699,MATCH(CHP_check_original_data!$I79,'PROTRA_capacity-Original_Data'!$F$3:$F$1699,0))
)))</f>
        <v/>
      </c>
      <c r="Q79" s="16" t="str">
        <f>IF(AND(INDEX('PROTRA_capacity-Original_Data'!N$3:N$1699,MATCH(CHP_check_original_data!$H79,'PROTRA_capacity-Original_Data'!$F$3:$F$1699,0))&lt;&gt;0,INDEX('PROTRA_capacity-Original_Data'!N$3:N$1699,MATCH(CHP_check_original_data!$I79,'PROTRA_capacity-Original_Data'!$F$3:$F$1699,0))=0),"elec 0, heat not",
IF(AND(INDEX('PROTRA_capacity-Original_Data'!N$3:N$1699,MATCH(CHP_check_original_data!$I79,'PROTRA_capacity-Original_Data'!$F$3:$F$1699,0))&lt;&gt;0,INDEX('PROTRA_capacity-Original_Data'!N$3:N$1699,MATCH(CHP_check_original_data!$H79,'PROTRA_capacity-Original_Data'!$F$3:$F$1699,0))=0),"heat 0, elec not",
IF(AND(INDEX('PROTRA_capacity-Original_Data'!N$3:N$1699,MATCH(CHP_check_original_data!$I79,'PROTRA_capacity-Original_Data'!$F$3:$F$1699,0))=0,INDEX('PROTRA_capacity-Original_Data'!N$3:N$1699,MATCH(CHP_check_original_data!$H79,'PROTRA_capacity-Original_Data'!$F$3:$F$1699,0))=0),"",
INDEX('PROTRA_capacity-Original_Data'!N$3:N$1699,MATCH(CHP_check_original_data!$H79,'PROTRA_capacity-Original_Data'!$F$3:$F$1699,0))/INDEX('PROTRA_capacity-Original_Data'!N$3:N$1699,MATCH(CHP_check_original_data!$I79,'PROTRA_capacity-Original_Data'!$F$3:$F$1699,0))
)))</f>
        <v/>
      </c>
      <c r="R79" s="16" t="str">
        <f>IF(AND(INDEX('PROTRA_capacity-Original_Data'!O$3:O$1699,MATCH(CHP_check_original_data!$H79,'PROTRA_capacity-Original_Data'!$F$3:$F$1699,0))&lt;&gt;0,INDEX('PROTRA_capacity-Original_Data'!O$3:O$1699,MATCH(CHP_check_original_data!$I79,'PROTRA_capacity-Original_Data'!$F$3:$F$1699,0))=0),"elec 0, heat not",
IF(AND(INDEX('PROTRA_capacity-Original_Data'!O$3:O$1699,MATCH(CHP_check_original_data!$I79,'PROTRA_capacity-Original_Data'!$F$3:$F$1699,0))&lt;&gt;0,INDEX('PROTRA_capacity-Original_Data'!O$3:O$1699,MATCH(CHP_check_original_data!$H79,'PROTRA_capacity-Original_Data'!$F$3:$F$1699,0))=0),"heat 0, elec not",
IF(AND(INDEX('PROTRA_capacity-Original_Data'!O$3:O$1699,MATCH(CHP_check_original_data!$I79,'PROTRA_capacity-Original_Data'!$F$3:$F$1699,0))=0,INDEX('PROTRA_capacity-Original_Data'!O$3:O$1699,MATCH(CHP_check_original_data!$H79,'PROTRA_capacity-Original_Data'!$F$3:$F$1699,0))=0),"",
INDEX('PROTRA_capacity-Original_Data'!O$3:O$1699,MATCH(CHP_check_original_data!$H79,'PROTRA_capacity-Original_Data'!$F$3:$F$1699,0))/INDEX('PROTRA_capacity-Original_Data'!O$3:O$1699,MATCH(CHP_check_original_data!$I79,'PROTRA_capacity-Original_Data'!$F$3:$F$1699,0))
)))</f>
        <v/>
      </c>
      <c r="S79" s="16" t="str">
        <f>IF(AND(INDEX('PROTRA_capacity-Original_Data'!P$3:P$1699,MATCH(CHP_check_original_data!$H79,'PROTRA_capacity-Original_Data'!$F$3:$F$1699,0))&lt;&gt;0,INDEX('PROTRA_capacity-Original_Data'!P$3:P$1699,MATCH(CHP_check_original_data!$I79,'PROTRA_capacity-Original_Data'!$F$3:$F$1699,0))=0),"elec 0, heat not",
IF(AND(INDEX('PROTRA_capacity-Original_Data'!P$3:P$1699,MATCH(CHP_check_original_data!$I79,'PROTRA_capacity-Original_Data'!$F$3:$F$1699,0))&lt;&gt;0,INDEX('PROTRA_capacity-Original_Data'!P$3:P$1699,MATCH(CHP_check_original_data!$H79,'PROTRA_capacity-Original_Data'!$F$3:$F$1699,0))=0),"heat 0, elec not",
IF(AND(INDEX('PROTRA_capacity-Original_Data'!P$3:P$1699,MATCH(CHP_check_original_data!$I79,'PROTRA_capacity-Original_Data'!$F$3:$F$1699,0))=0,INDEX('PROTRA_capacity-Original_Data'!P$3:P$1699,MATCH(CHP_check_original_data!$H79,'PROTRA_capacity-Original_Data'!$F$3:$F$1699,0))=0),"",
INDEX('PROTRA_capacity-Original_Data'!P$3:P$1699,MATCH(CHP_check_original_data!$H79,'PROTRA_capacity-Original_Data'!$F$3:$F$1699,0))/INDEX('PROTRA_capacity-Original_Data'!P$3:P$1699,MATCH(CHP_check_original_data!$I79,'PROTRA_capacity-Original_Data'!$F$3:$F$1699,0))
)))</f>
        <v/>
      </c>
      <c r="T79" s="16" t="str">
        <f>IF(AND(INDEX('PROTRA_capacity-Original_Data'!Q$3:Q$1699,MATCH(CHP_check_original_data!$H79,'PROTRA_capacity-Original_Data'!$F$3:$F$1699,0))&lt;&gt;0,INDEX('PROTRA_capacity-Original_Data'!Q$3:Q$1699,MATCH(CHP_check_original_data!$I79,'PROTRA_capacity-Original_Data'!$F$3:$F$1699,0))=0),"elec 0, heat not",
IF(AND(INDEX('PROTRA_capacity-Original_Data'!Q$3:Q$1699,MATCH(CHP_check_original_data!$I79,'PROTRA_capacity-Original_Data'!$F$3:$F$1699,0))&lt;&gt;0,INDEX('PROTRA_capacity-Original_Data'!Q$3:Q$1699,MATCH(CHP_check_original_data!$H79,'PROTRA_capacity-Original_Data'!$F$3:$F$1699,0))=0),"heat 0, elec not",
IF(AND(INDEX('PROTRA_capacity-Original_Data'!Q$3:Q$1699,MATCH(CHP_check_original_data!$I79,'PROTRA_capacity-Original_Data'!$F$3:$F$1699,0))=0,INDEX('PROTRA_capacity-Original_Data'!Q$3:Q$1699,MATCH(CHP_check_original_data!$H79,'PROTRA_capacity-Original_Data'!$F$3:$F$1699,0))=0),"",
INDEX('PROTRA_capacity-Original_Data'!Q$3:Q$1699,MATCH(CHP_check_original_data!$H79,'PROTRA_capacity-Original_Data'!$F$3:$F$1699,0))/INDEX('PROTRA_capacity-Original_Data'!Q$3:Q$1699,MATCH(CHP_check_original_data!$I79,'PROTRA_capacity-Original_Data'!$F$3:$F$1699,0))
)))</f>
        <v/>
      </c>
      <c r="U79" s="16" t="str">
        <f>IF(AND(INDEX('PROTRA_capacity-Original_Data'!R$3:R$1699,MATCH(CHP_check_original_data!$H79,'PROTRA_capacity-Original_Data'!$F$3:$F$1699,0))&lt;&gt;0,INDEX('PROTRA_capacity-Original_Data'!R$3:R$1699,MATCH(CHP_check_original_data!$I79,'PROTRA_capacity-Original_Data'!$F$3:$F$1699,0))=0),"elec 0, heat not",
IF(AND(INDEX('PROTRA_capacity-Original_Data'!R$3:R$1699,MATCH(CHP_check_original_data!$I79,'PROTRA_capacity-Original_Data'!$F$3:$F$1699,0))&lt;&gt;0,INDEX('PROTRA_capacity-Original_Data'!R$3:R$1699,MATCH(CHP_check_original_data!$H79,'PROTRA_capacity-Original_Data'!$F$3:$F$1699,0))=0),"heat 0, elec not",
IF(AND(INDEX('PROTRA_capacity-Original_Data'!R$3:R$1699,MATCH(CHP_check_original_data!$I79,'PROTRA_capacity-Original_Data'!$F$3:$F$1699,0))=0,INDEX('PROTRA_capacity-Original_Data'!R$3:R$1699,MATCH(CHP_check_original_data!$H79,'PROTRA_capacity-Original_Data'!$F$3:$F$1699,0))=0),"",
INDEX('PROTRA_capacity-Original_Data'!R$3:R$1699,MATCH(CHP_check_original_data!$H79,'PROTRA_capacity-Original_Data'!$F$3:$F$1699,0))/INDEX('PROTRA_capacity-Original_Data'!R$3:R$1699,MATCH(CHP_check_original_data!$I79,'PROTRA_capacity-Original_Data'!$F$3:$F$1699,0))
)))</f>
        <v/>
      </c>
      <c r="V79" s="16" t="str">
        <f>IF(AND(INDEX('PROTRA_capacity-Original_Data'!S$3:S$1699,MATCH(CHP_check_original_data!$H79,'PROTRA_capacity-Original_Data'!$F$3:$F$1699,0))&lt;&gt;0,INDEX('PROTRA_capacity-Original_Data'!S$3:S$1699,MATCH(CHP_check_original_data!$I79,'PROTRA_capacity-Original_Data'!$F$3:$F$1699,0))=0),"elec 0, heat not",
IF(AND(INDEX('PROTRA_capacity-Original_Data'!S$3:S$1699,MATCH(CHP_check_original_data!$I79,'PROTRA_capacity-Original_Data'!$F$3:$F$1699,0))&lt;&gt;0,INDEX('PROTRA_capacity-Original_Data'!S$3:S$1699,MATCH(CHP_check_original_data!$H79,'PROTRA_capacity-Original_Data'!$F$3:$F$1699,0))=0),"heat 0, elec not",
IF(AND(INDEX('PROTRA_capacity-Original_Data'!S$3:S$1699,MATCH(CHP_check_original_data!$I79,'PROTRA_capacity-Original_Data'!$F$3:$F$1699,0))=0,INDEX('PROTRA_capacity-Original_Data'!S$3:S$1699,MATCH(CHP_check_original_data!$H79,'PROTRA_capacity-Original_Data'!$F$3:$F$1699,0))=0),"",
INDEX('PROTRA_capacity-Original_Data'!S$3:S$1699,MATCH(CHP_check_original_data!$H79,'PROTRA_capacity-Original_Data'!$F$3:$F$1699,0))/INDEX('PROTRA_capacity-Original_Data'!S$3:S$1699,MATCH(CHP_check_original_data!$I79,'PROTRA_capacity-Original_Data'!$F$3:$F$1699,0))
)))</f>
        <v/>
      </c>
      <c r="W79" s="16" t="str">
        <f>IF(AND(INDEX('PROTRA_capacity-Original_Data'!T$3:T$1699,MATCH(CHP_check_original_data!$H79,'PROTRA_capacity-Original_Data'!$F$3:$F$1699,0))&lt;&gt;0,INDEX('PROTRA_capacity-Original_Data'!T$3:T$1699,MATCH(CHP_check_original_data!$I79,'PROTRA_capacity-Original_Data'!$F$3:$F$1699,0))=0),"elec 0, heat not",
IF(AND(INDEX('PROTRA_capacity-Original_Data'!T$3:T$1699,MATCH(CHP_check_original_data!$I79,'PROTRA_capacity-Original_Data'!$F$3:$F$1699,0))&lt;&gt;0,INDEX('PROTRA_capacity-Original_Data'!T$3:T$1699,MATCH(CHP_check_original_data!$H79,'PROTRA_capacity-Original_Data'!$F$3:$F$1699,0))=0),"heat 0, elec not",
IF(AND(INDEX('PROTRA_capacity-Original_Data'!T$3:T$1699,MATCH(CHP_check_original_data!$I79,'PROTRA_capacity-Original_Data'!$F$3:$F$1699,0))=0,INDEX('PROTRA_capacity-Original_Data'!T$3:T$1699,MATCH(CHP_check_original_data!$H79,'PROTRA_capacity-Original_Data'!$F$3:$F$1699,0))=0),"",
INDEX('PROTRA_capacity-Original_Data'!T$3:T$1699,MATCH(CHP_check_original_data!$H79,'PROTRA_capacity-Original_Data'!$F$3:$F$1699,0))/INDEX('PROTRA_capacity-Original_Data'!T$3:T$1699,MATCH(CHP_check_original_data!$I79,'PROTRA_capacity-Original_Data'!$F$3:$F$1699,0))
)))</f>
        <v/>
      </c>
      <c r="X79" s="16" t="str">
        <f>IF(AND(INDEX('PROTRA_capacity-Original_Data'!U$3:U$1699,MATCH(CHP_check_original_data!$H79,'PROTRA_capacity-Original_Data'!$F$3:$F$1699,0))&lt;&gt;0,INDEX('PROTRA_capacity-Original_Data'!U$3:U$1699,MATCH(CHP_check_original_data!$I79,'PROTRA_capacity-Original_Data'!$F$3:$F$1699,0))=0),"elec 0, heat not",
IF(AND(INDEX('PROTRA_capacity-Original_Data'!U$3:U$1699,MATCH(CHP_check_original_data!$I79,'PROTRA_capacity-Original_Data'!$F$3:$F$1699,0))&lt;&gt;0,INDEX('PROTRA_capacity-Original_Data'!U$3:U$1699,MATCH(CHP_check_original_data!$H79,'PROTRA_capacity-Original_Data'!$F$3:$F$1699,0))=0),"heat 0, elec not",
IF(AND(INDEX('PROTRA_capacity-Original_Data'!U$3:U$1699,MATCH(CHP_check_original_data!$I79,'PROTRA_capacity-Original_Data'!$F$3:$F$1699,0))=0,INDEX('PROTRA_capacity-Original_Data'!U$3:U$1699,MATCH(CHP_check_original_data!$H79,'PROTRA_capacity-Original_Data'!$F$3:$F$1699,0))=0),"",
INDEX('PROTRA_capacity-Original_Data'!U$3:U$1699,MATCH(CHP_check_original_data!$H79,'PROTRA_capacity-Original_Data'!$F$3:$F$1699,0))/INDEX('PROTRA_capacity-Original_Data'!U$3:U$1699,MATCH(CHP_check_original_data!$I79,'PROTRA_capacity-Original_Data'!$F$3:$F$1699,0))
)))</f>
        <v/>
      </c>
      <c r="Y79" s="16" t="str">
        <f>IF(AND(INDEX('PROTRA_capacity-Original_Data'!V$3:V$1699,MATCH(CHP_check_original_data!$H79,'PROTRA_capacity-Original_Data'!$F$3:$F$1699,0))&lt;&gt;0,INDEX('PROTRA_capacity-Original_Data'!V$3:V$1699,MATCH(CHP_check_original_data!$I79,'PROTRA_capacity-Original_Data'!$F$3:$F$1699,0))=0),"elec 0, heat not",
IF(AND(INDEX('PROTRA_capacity-Original_Data'!V$3:V$1699,MATCH(CHP_check_original_data!$I79,'PROTRA_capacity-Original_Data'!$F$3:$F$1699,0))&lt;&gt;0,INDEX('PROTRA_capacity-Original_Data'!V$3:V$1699,MATCH(CHP_check_original_data!$H79,'PROTRA_capacity-Original_Data'!$F$3:$F$1699,0))=0),"heat 0, elec not",
IF(AND(INDEX('PROTRA_capacity-Original_Data'!V$3:V$1699,MATCH(CHP_check_original_data!$I79,'PROTRA_capacity-Original_Data'!$F$3:$F$1699,0))=0,INDEX('PROTRA_capacity-Original_Data'!V$3:V$1699,MATCH(CHP_check_original_data!$H79,'PROTRA_capacity-Original_Data'!$F$3:$F$1699,0))=0),"",
INDEX('PROTRA_capacity-Original_Data'!V$3:V$1699,MATCH(CHP_check_original_data!$H79,'PROTRA_capacity-Original_Data'!$F$3:$F$1699,0))/INDEX('PROTRA_capacity-Original_Data'!V$3:V$1699,MATCH(CHP_check_original_data!$I79,'PROTRA_capacity-Original_Data'!$F$3:$F$1699,0))
)))</f>
        <v/>
      </c>
    </row>
    <row r="80" spans="1:25" x14ac:dyDescent="0.35">
      <c r="A80" t="s">
        <v>70</v>
      </c>
      <c r="B80" t="s">
        <v>41</v>
      </c>
      <c r="C80" t="str">
        <f t="shared" si="6"/>
        <v>UK_TO_heat</v>
      </c>
      <c r="D80" t="str">
        <f t="shared" si="7"/>
        <v>PROTRA_CHP_HP_I</v>
      </c>
      <c r="E80" t="s">
        <v>7</v>
      </c>
      <c r="F80" t="str">
        <f t="shared" si="8"/>
        <v>CHP</v>
      </c>
      <c r="G80" t="str">
        <f t="shared" si="9"/>
        <v>ste</v>
      </c>
      <c r="H80" t="str">
        <f t="shared" si="10"/>
        <v>UKTO_heatPROTRA_CHP_waste</v>
      </c>
      <c r="I80" t="str">
        <f t="shared" si="11"/>
        <v>UKTO_elecPROTRA_CHP_waste</v>
      </c>
      <c r="J80" s="16" t="str">
        <f>IF(AND(INDEX('PROTRA_capacity-Original_Data'!G$3:G$1699,MATCH(CHP_check_original_data!$H80,'PROTRA_capacity-Original_Data'!$F$3:$F$1699,0))&lt;&gt;0,INDEX('PROTRA_capacity-Original_Data'!G$3:G$1699,MATCH(CHP_check_original_data!$I80,'PROTRA_capacity-Original_Data'!$F$3:$F$1699,0))=0),"elec 0, heat not",
IF(AND(INDEX('PROTRA_capacity-Original_Data'!G$3:G$1699,MATCH(CHP_check_original_data!$I80,'PROTRA_capacity-Original_Data'!$F$3:$F$1699,0))&lt;&gt;0,INDEX('PROTRA_capacity-Original_Data'!G$3:G$1699,MATCH(CHP_check_original_data!$H80,'PROTRA_capacity-Original_Data'!$F$3:$F$1699,0))=0),"heat 0, elec not",
IF(AND(INDEX('PROTRA_capacity-Original_Data'!G$3:G$1699,MATCH(CHP_check_original_data!$I80,'PROTRA_capacity-Original_Data'!$F$3:$F$1699,0))=0,INDEX('PROTRA_capacity-Original_Data'!G$3:G$1699,MATCH(CHP_check_original_data!$H80,'PROTRA_capacity-Original_Data'!$F$3:$F$1699,0))=0),"",
INDEX('PROTRA_capacity-Original_Data'!G$3:G$1699,MATCH(CHP_check_original_data!$H80,'PROTRA_capacity-Original_Data'!$F$3:$F$1699,0))/INDEX('PROTRA_capacity-Original_Data'!G$3:G$1699,MATCH(CHP_check_original_data!$I80,'PROTRA_capacity-Original_Data'!$F$3:$F$1699,0))
)))</f>
        <v>heat 0, elec not</v>
      </c>
      <c r="K80" s="16" t="str">
        <f>IF(AND(INDEX('PROTRA_capacity-Original_Data'!H$3:H$1699,MATCH(CHP_check_original_data!$H80,'PROTRA_capacity-Original_Data'!$F$3:$F$1699,0))&lt;&gt;0,INDEX('PROTRA_capacity-Original_Data'!H$3:H$1699,MATCH(CHP_check_original_data!$I80,'PROTRA_capacity-Original_Data'!$F$3:$F$1699,0))=0),"elec 0, heat not",
IF(AND(INDEX('PROTRA_capacity-Original_Data'!H$3:H$1699,MATCH(CHP_check_original_data!$I80,'PROTRA_capacity-Original_Data'!$F$3:$F$1699,0))&lt;&gt;0,INDEX('PROTRA_capacity-Original_Data'!H$3:H$1699,MATCH(CHP_check_original_data!$H80,'PROTRA_capacity-Original_Data'!$F$3:$F$1699,0))=0),"heat 0, elec not",
IF(AND(INDEX('PROTRA_capacity-Original_Data'!H$3:H$1699,MATCH(CHP_check_original_data!$I80,'PROTRA_capacity-Original_Data'!$F$3:$F$1699,0))=0,INDEX('PROTRA_capacity-Original_Data'!H$3:H$1699,MATCH(CHP_check_original_data!$H80,'PROTRA_capacity-Original_Data'!$F$3:$F$1699,0))=0),"",
INDEX('PROTRA_capacity-Original_Data'!H$3:H$1699,MATCH(CHP_check_original_data!$H80,'PROTRA_capacity-Original_Data'!$F$3:$F$1699,0))/INDEX('PROTRA_capacity-Original_Data'!H$3:H$1699,MATCH(CHP_check_original_data!$I80,'PROTRA_capacity-Original_Data'!$F$3:$F$1699,0))
)))</f>
        <v>heat 0, elec not</v>
      </c>
      <c r="L80" s="16" t="str">
        <f>IF(AND(INDEX('PROTRA_capacity-Original_Data'!I$3:I$1699,MATCH(CHP_check_original_data!$H80,'PROTRA_capacity-Original_Data'!$F$3:$F$1699,0))&lt;&gt;0,INDEX('PROTRA_capacity-Original_Data'!I$3:I$1699,MATCH(CHP_check_original_data!$I80,'PROTRA_capacity-Original_Data'!$F$3:$F$1699,0))=0),"elec 0, heat not",
IF(AND(INDEX('PROTRA_capacity-Original_Data'!I$3:I$1699,MATCH(CHP_check_original_data!$I80,'PROTRA_capacity-Original_Data'!$F$3:$F$1699,0))&lt;&gt;0,INDEX('PROTRA_capacity-Original_Data'!I$3:I$1699,MATCH(CHP_check_original_data!$H80,'PROTRA_capacity-Original_Data'!$F$3:$F$1699,0))=0),"heat 0, elec not",
IF(AND(INDEX('PROTRA_capacity-Original_Data'!I$3:I$1699,MATCH(CHP_check_original_data!$I80,'PROTRA_capacity-Original_Data'!$F$3:$F$1699,0))=0,INDEX('PROTRA_capacity-Original_Data'!I$3:I$1699,MATCH(CHP_check_original_data!$H80,'PROTRA_capacity-Original_Data'!$F$3:$F$1699,0))=0),"",
INDEX('PROTRA_capacity-Original_Data'!I$3:I$1699,MATCH(CHP_check_original_data!$H80,'PROTRA_capacity-Original_Data'!$F$3:$F$1699,0))/INDEX('PROTRA_capacity-Original_Data'!I$3:I$1699,MATCH(CHP_check_original_data!$I80,'PROTRA_capacity-Original_Data'!$F$3:$F$1699,0))
)))</f>
        <v>heat 0, elec not</v>
      </c>
      <c r="M80" s="16" t="str">
        <f>IF(AND(INDEX('PROTRA_capacity-Original_Data'!J$3:J$1699,MATCH(CHP_check_original_data!$H80,'PROTRA_capacity-Original_Data'!$F$3:$F$1699,0))&lt;&gt;0,INDEX('PROTRA_capacity-Original_Data'!J$3:J$1699,MATCH(CHP_check_original_data!$I80,'PROTRA_capacity-Original_Data'!$F$3:$F$1699,0))=0),"elec 0, heat not",
IF(AND(INDEX('PROTRA_capacity-Original_Data'!J$3:J$1699,MATCH(CHP_check_original_data!$I80,'PROTRA_capacity-Original_Data'!$F$3:$F$1699,0))&lt;&gt;0,INDEX('PROTRA_capacity-Original_Data'!J$3:J$1699,MATCH(CHP_check_original_data!$H80,'PROTRA_capacity-Original_Data'!$F$3:$F$1699,0))=0),"heat 0, elec not",
IF(AND(INDEX('PROTRA_capacity-Original_Data'!J$3:J$1699,MATCH(CHP_check_original_data!$I80,'PROTRA_capacity-Original_Data'!$F$3:$F$1699,0))=0,INDEX('PROTRA_capacity-Original_Data'!J$3:J$1699,MATCH(CHP_check_original_data!$H80,'PROTRA_capacity-Original_Data'!$F$3:$F$1699,0))=0),"",
INDEX('PROTRA_capacity-Original_Data'!J$3:J$1699,MATCH(CHP_check_original_data!$H80,'PROTRA_capacity-Original_Data'!$F$3:$F$1699,0))/INDEX('PROTRA_capacity-Original_Data'!J$3:J$1699,MATCH(CHP_check_original_data!$I80,'PROTRA_capacity-Original_Data'!$F$3:$F$1699,0))
)))</f>
        <v>heat 0, elec not</v>
      </c>
      <c r="N80" s="16" t="str">
        <f>IF(AND(INDEX('PROTRA_capacity-Original_Data'!K$3:K$1699,MATCH(CHP_check_original_data!$H80,'PROTRA_capacity-Original_Data'!$F$3:$F$1699,0))&lt;&gt;0,INDEX('PROTRA_capacity-Original_Data'!K$3:K$1699,MATCH(CHP_check_original_data!$I80,'PROTRA_capacity-Original_Data'!$F$3:$F$1699,0))=0),"elec 0, heat not",
IF(AND(INDEX('PROTRA_capacity-Original_Data'!K$3:K$1699,MATCH(CHP_check_original_data!$I80,'PROTRA_capacity-Original_Data'!$F$3:$F$1699,0))&lt;&gt;0,INDEX('PROTRA_capacity-Original_Data'!K$3:K$1699,MATCH(CHP_check_original_data!$H80,'PROTRA_capacity-Original_Data'!$F$3:$F$1699,0))=0),"heat 0, elec not",
IF(AND(INDEX('PROTRA_capacity-Original_Data'!K$3:K$1699,MATCH(CHP_check_original_data!$I80,'PROTRA_capacity-Original_Data'!$F$3:$F$1699,0))=0,INDEX('PROTRA_capacity-Original_Data'!K$3:K$1699,MATCH(CHP_check_original_data!$H80,'PROTRA_capacity-Original_Data'!$F$3:$F$1699,0))=0),"",
INDEX('PROTRA_capacity-Original_Data'!K$3:K$1699,MATCH(CHP_check_original_data!$H80,'PROTRA_capacity-Original_Data'!$F$3:$F$1699,0))/INDEX('PROTRA_capacity-Original_Data'!K$3:K$1699,MATCH(CHP_check_original_data!$I80,'PROTRA_capacity-Original_Data'!$F$3:$F$1699,0))
)))</f>
        <v>heat 0, elec not</v>
      </c>
      <c r="O80" s="16" t="str">
        <f>IF(AND(INDEX('PROTRA_capacity-Original_Data'!L$3:L$1699,MATCH(CHP_check_original_data!$H80,'PROTRA_capacity-Original_Data'!$F$3:$F$1699,0))&lt;&gt;0,INDEX('PROTRA_capacity-Original_Data'!L$3:L$1699,MATCH(CHP_check_original_data!$I80,'PROTRA_capacity-Original_Data'!$F$3:$F$1699,0))=0),"elec 0, heat not",
IF(AND(INDEX('PROTRA_capacity-Original_Data'!L$3:L$1699,MATCH(CHP_check_original_data!$I80,'PROTRA_capacity-Original_Data'!$F$3:$F$1699,0))&lt;&gt;0,INDEX('PROTRA_capacity-Original_Data'!L$3:L$1699,MATCH(CHP_check_original_data!$H80,'PROTRA_capacity-Original_Data'!$F$3:$F$1699,0))=0),"heat 0, elec not",
IF(AND(INDEX('PROTRA_capacity-Original_Data'!L$3:L$1699,MATCH(CHP_check_original_data!$I80,'PROTRA_capacity-Original_Data'!$F$3:$F$1699,0))=0,INDEX('PROTRA_capacity-Original_Data'!L$3:L$1699,MATCH(CHP_check_original_data!$H80,'PROTRA_capacity-Original_Data'!$F$3:$F$1699,0))=0),"",
INDEX('PROTRA_capacity-Original_Data'!L$3:L$1699,MATCH(CHP_check_original_data!$H80,'PROTRA_capacity-Original_Data'!$F$3:$F$1699,0))/INDEX('PROTRA_capacity-Original_Data'!L$3:L$1699,MATCH(CHP_check_original_data!$I80,'PROTRA_capacity-Original_Data'!$F$3:$F$1699,0))
)))</f>
        <v>heat 0, elec not</v>
      </c>
      <c r="P80" s="16" t="str">
        <f>IF(AND(INDEX('PROTRA_capacity-Original_Data'!M$3:M$1699,MATCH(CHP_check_original_data!$H80,'PROTRA_capacity-Original_Data'!$F$3:$F$1699,0))&lt;&gt;0,INDEX('PROTRA_capacity-Original_Data'!M$3:M$1699,MATCH(CHP_check_original_data!$I80,'PROTRA_capacity-Original_Data'!$F$3:$F$1699,0))=0),"elec 0, heat not",
IF(AND(INDEX('PROTRA_capacity-Original_Data'!M$3:M$1699,MATCH(CHP_check_original_data!$I80,'PROTRA_capacity-Original_Data'!$F$3:$F$1699,0))&lt;&gt;0,INDEX('PROTRA_capacity-Original_Data'!M$3:M$1699,MATCH(CHP_check_original_data!$H80,'PROTRA_capacity-Original_Data'!$F$3:$F$1699,0))=0),"heat 0, elec not",
IF(AND(INDEX('PROTRA_capacity-Original_Data'!M$3:M$1699,MATCH(CHP_check_original_data!$I80,'PROTRA_capacity-Original_Data'!$F$3:$F$1699,0))=0,INDEX('PROTRA_capacity-Original_Data'!M$3:M$1699,MATCH(CHP_check_original_data!$H80,'PROTRA_capacity-Original_Data'!$F$3:$F$1699,0))=0),"",
INDEX('PROTRA_capacity-Original_Data'!M$3:M$1699,MATCH(CHP_check_original_data!$H80,'PROTRA_capacity-Original_Data'!$F$3:$F$1699,0))/INDEX('PROTRA_capacity-Original_Data'!M$3:M$1699,MATCH(CHP_check_original_data!$I80,'PROTRA_capacity-Original_Data'!$F$3:$F$1699,0))
)))</f>
        <v>heat 0, elec not</v>
      </c>
      <c r="Q80" s="16" t="str">
        <f>IF(AND(INDEX('PROTRA_capacity-Original_Data'!N$3:N$1699,MATCH(CHP_check_original_data!$H80,'PROTRA_capacity-Original_Data'!$F$3:$F$1699,0))&lt;&gt;0,INDEX('PROTRA_capacity-Original_Data'!N$3:N$1699,MATCH(CHP_check_original_data!$I80,'PROTRA_capacity-Original_Data'!$F$3:$F$1699,0))=0),"elec 0, heat not",
IF(AND(INDEX('PROTRA_capacity-Original_Data'!N$3:N$1699,MATCH(CHP_check_original_data!$I80,'PROTRA_capacity-Original_Data'!$F$3:$F$1699,0))&lt;&gt;0,INDEX('PROTRA_capacity-Original_Data'!N$3:N$1699,MATCH(CHP_check_original_data!$H80,'PROTRA_capacity-Original_Data'!$F$3:$F$1699,0))=0),"heat 0, elec not",
IF(AND(INDEX('PROTRA_capacity-Original_Data'!N$3:N$1699,MATCH(CHP_check_original_data!$I80,'PROTRA_capacity-Original_Data'!$F$3:$F$1699,0))=0,INDEX('PROTRA_capacity-Original_Data'!N$3:N$1699,MATCH(CHP_check_original_data!$H80,'PROTRA_capacity-Original_Data'!$F$3:$F$1699,0))=0),"",
INDEX('PROTRA_capacity-Original_Data'!N$3:N$1699,MATCH(CHP_check_original_data!$H80,'PROTRA_capacity-Original_Data'!$F$3:$F$1699,0))/INDEX('PROTRA_capacity-Original_Data'!N$3:N$1699,MATCH(CHP_check_original_data!$I80,'PROTRA_capacity-Original_Data'!$F$3:$F$1699,0))
)))</f>
        <v>heat 0, elec not</v>
      </c>
      <c r="R80" s="16" t="str">
        <f>IF(AND(INDEX('PROTRA_capacity-Original_Data'!O$3:O$1699,MATCH(CHP_check_original_data!$H80,'PROTRA_capacity-Original_Data'!$F$3:$F$1699,0))&lt;&gt;0,INDEX('PROTRA_capacity-Original_Data'!O$3:O$1699,MATCH(CHP_check_original_data!$I80,'PROTRA_capacity-Original_Data'!$F$3:$F$1699,0))=0),"elec 0, heat not",
IF(AND(INDEX('PROTRA_capacity-Original_Data'!O$3:O$1699,MATCH(CHP_check_original_data!$I80,'PROTRA_capacity-Original_Data'!$F$3:$F$1699,0))&lt;&gt;0,INDEX('PROTRA_capacity-Original_Data'!O$3:O$1699,MATCH(CHP_check_original_data!$H80,'PROTRA_capacity-Original_Data'!$F$3:$F$1699,0))=0),"heat 0, elec not",
IF(AND(INDEX('PROTRA_capacity-Original_Data'!O$3:O$1699,MATCH(CHP_check_original_data!$I80,'PROTRA_capacity-Original_Data'!$F$3:$F$1699,0))=0,INDEX('PROTRA_capacity-Original_Data'!O$3:O$1699,MATCH(CHP_check_original_data!$H80,'PROTRA_capacity-Original_Data'!$F$3:$F$1699,0))=0),"",
INDEX('PROTRA_capacity-Original_Data'!O$3:O$1699,MATCH(CHP_check_original_data!$H80,'PROTRA_capacity-Original_Data'!$F$3:$F$1699,0))/INDEX('PROTRA_capacity-Original_Data'!O$3:O$1699,MATCH(CHP_check_original_data!$I80,'PROTRA_capacity-Original_Data'!$F$3:$F$1699,0))
)))</f>
        <v>heat 0, elec not</v>
      </c>
      <c r="S80" s="16" t="str">
        <f>IF(AND(INDEX('PROTRA_capacity-Original_Data'!P$3:P$1699,MATCH(CHP_check_original_data!$H80,'PROTRA_capacity-Original_Data'!$F$3:$F$1699,0))&lt;&gt;0,INDEX('PROTRA_capacity-Original_Data'!P$3:P$1699,MATCH(CHP_check_original_data!$I80,'PROTRA_capacity-Original_Data'!$F$3:$F$1699,0))=0),"elec 0, heat not",
IF(AND(INDEX('PROTRA_capacity-Original_Data'!P$3:P$1699,MATCH(CHP_check_original_data!$I80,'PROTRA_capacity-Original_Data'!$F$3:$F$1699,0))&lt;&gt;0,INDEX('PROTRA_capacity-Original_Data'!P$3:P$1699,MATCH(CHP_check_original_data!$H80,'PROTRA_capacity-Original_Data'!$F$3:$F$1699,0))=0),"heat 0, elec not",
IF(AND(INDEX('PROTRA_capacity-Original_Data'!P$3:P$1699,MATCH(CHP_check_original_data!$I80,'PROTRA_capacity-Original_Data'!$F$3:$F$1699,0))=0,INDEX('PROTRA_capacity-Original_Data'!P$3:P$1699,MATCH(CHP_check_original_data!$H80,'PROTRA_capacity-Original_Data'!$F$3:$F$1699,0))=0),"",
INDEX('PROTRA_capacity-Original_Data'!P$3:P$1699,MATCH(CHP_check_original_data!$H80,'PROTRA_capacity-Original_Data'!$F$3:$F$1699,0))/INDEX('PROTRA_capacity-Original_Data'!P$3:P$1699,MATCH(CHP_check_original_data!$I80,'PROTRA_capacity-Original_Data'!$F$3:$F$1699,0))
)))</f>
        <v>heat 0, elec not</v>
      </c>
      <c r="T80" s="16" t="str">
        <f>IF(AND(INDEX('PROTRA_capacity-Original_Data'!Q$3:Q$1699,MATCH(CHP_check_original_data!$H80,'PROTRA_capacity-Original_Data'!$F$3:$F$1699,0))&lt;&gt;0,INDEX('PROTRA_capacity-Original_Data'!Q$3:Q$1699,MATCH(CHP_check_original_data!$I80,'PROTRA_capacity-Original_Data'!$F$3:$F$1699,0))=0),"elec 0, heat not",
IF(AND(INDEX('PROTRA_capacity-Original_Data'!Q$3:Q$1699,MATCH(CHP_check_original_data!$I80,'PROTRA_capacity-Original_Data'!$F$3:$F$1699,0))&lt;&gt;0,INDEX('PROTRA_capacity-Original_Data'!Q$3:Q$1699,MATCH(CHP_check_original_data!$H80,'PROTRA_capacity-Original_Data'!$F$3:$F$1699,0))=0),"heat 0, elec not",
IF(AND(INDEX('PROTRA_capacity-Original_Data'!Q$3:Q$1699,MATCH(CHP_check_original_data!$I80,'PROTRA_capacity-Original_Data'!$F$3:$F$1699,0))=0,INDEX('PROTRA_capacity-Original_Data'!Q$3:Q$1699,MATCH(CHP_check_original_data!$H80,'PROTRA_capacity-Original_Data'!$F$3:$F$1699,0))=0),"",
INDEX('PROTRA_capacity-Original_Data'!Q$3:Q$1699,MATCH(CHP_check_original_data!$H80,'PROTRA_capacity-Original_Data'!$F$3:$F$1699,0))/INDEX('PROTRA_capacity-Original_Data'!Q$3:Q$1699,MATCH(CHP_check_original_data!$I80,'PROTRA_capacity-Original_Data'!$F$3:$F$1699,0))
)))</f>
        <v>heat 0, elec not</v>
      </c>
      <c r="U80" s="16" t="str">
        <f>IF(AND(INDEX('PROTRA_capacity-Original_Data'!R$3:R$1699,MATCH(CHP_check_original_data!$H80,'PROTRA_capacity-Original_Data'!$F$3:$F$1699,0))&lt;&gt;0,INDEX('PROTRA_capacity-Original_Data'!R$3:R$1699,MATCH(CHP_check_original_data!$I80,'PROTRA_capacity-Original_Data'!$F$3:$F$1699,0))=0),"elec 0, heat not",
IF(AND(INDEX('PROTRA_capacity-Original_Data'!R$3:R$1699,MATCH(CHP_check_original_data!$I80,'PROTRA_capacity-Original_Data'!$F$3:$F$1699,0))&lt;&gt;0,INDEX('PROTRA_capacity-Original_Data'!R$3:R$1699,MATCH(CHP_check_original_data!$H80,'PROTRA_capacity-Original_Data'!$F$3:$F$1699,0))=0),"heat 0, elec not",
IF(AND(INDEX('PROTRA_capacity-Original_Data'!R$3:R$1699,MATCH(CHP_check_original_data!$I80,'PROTRA_capacity-Original_Data'!$F$3:$F$1699,0))=0,INDEX('PROTRA_capacity-Original_Data'!R$3:R$1699,MATCH(CHP_check_original_data!$H80,'PROTRA_capacity-Original_Data'!$F$3:$F$1699,0))=0),"",
INDEX('PROTRA_capacity-Original_Data'!R$3:R$1699,MATCH(CHP_check_original_data!$H80,'PROTRA_capacity-Original_Data'!$F$3:$F$1699,0))/INDEX('PROTRA_capacity-Original_Data'!R$3:R$1699,MATCH(CHP_check_original_data!$I80,'PROTRA_capacity-Original_Data'!$F$3:$F$1699,0))
)))</f>
        <v>heat 0, elec not</v>
      </c>
      <c r="V80" s="16" t="str">
        <f>IF(AND(INDEX('PROTRA_capacity-Original_Data'!S$3:S$1699,MATCH(CHP_check_original_data!$H80,'PROTRA_capacity-Original_Data'!$F$3:$F$1699,0))&lt;&gt;0,INDEX('PROTRA_capacity-Original_Data'!S$3:S$1699,MATCH(CHP_check_original_data!$I80,'PROTRA_capacity-Original_Data'!$F$3:$F$1699,0))=0),"elec 0, heat not",
IF(AND(INDEX('PROTRA_capacity-Original_Data'!S$3:S$1699,MATCH(CHP_check_original_data!$I80,'PROTRA_capacity-Original_Data'!$F$3:$F$1699,0))&lt;&gt;0,INDEX('PROTRA_capacity-Original_Data'!S$3:S$1699,MATCH(CHP_check_original_data!$H80,'PROTRA_capacity-Original_Data'!$F$3:$F$1699,0))=0),"heat 0, elec not",
IF(AND(INDEX('PROTRA_capacity-Original_Data'!S$3:S$1699,MATCH(CHP_check_original_data!$I80,'PROTRA_capacity-Original_Data'!$F$3:$F$1699,0))=0,INDEX('PROTRA_capacity-Original_Data'!S$3:S$1699,MATCH(CHP_check_original_data!$H80,'PROTRA_capacity-Original_Data'!$F$3:$F$1699,0))=0),"",
INDEX('PROTRA_capacity-Original_Data'!S$3:S$1699,MATCH(CHP_check_original_data!$H80,'PROTRA_capacity-Original_Data'!$F$3:$F$1699,0))/INDEX('PROTRA_capacity-Original_Data'!S$3:S$1699,MATCH(CHP_check_original_data!$I80,'PROTRA_capacity-Original_Data'!$F$3:$F$1699,0))
)))</f>
        <v>heat 0, elec not</v>
      </c>
      <c r="W80" s="16" t="str">
        <f>IF(AND(INDEX('PROTRA_capacity-Original_Data'!T$3:T$1699,MATCH(CHP_check_original_data!$H80,'PROTRA_capacity-Original_Data'!$F$3:$F$1699,0))&lt;&gt;0,INDEX('PROTRA_capacity-Original_Data'!T$3:T$1699,MATCH(CHP_check_original_data!$I80,'PROTRA_capacity-Original_Data'!$F$3:$F$1699,0))=0),"elec 0, heat not",
IF(AND(INDEX('PROTRA_capacity-Original_Data'!T$3:T$1699,MATCH(CHP_check_original_data!$I80,'PROTRA_capacity-Original_Data'!$F$3:$F$1699,0))&lt;&gt;0,INDEX('PROTRA_capacity-Original_Data'!T$3:T$1699,MATCH(CHP_check_original_data!$H80,'PROTRA_capacity-Original_Data'!$F$3:$F$1699,0))=0),"heat 0, elec not",
IF(AND(INDEX('PROTRA_capacity-Original_Data'!T$3:T$1699,MATCH(CHP_check_original_data!$I80,'PROTRA_capacity-Original_Data'!$F$3:$F$1699,0))=0,INDEX('PROTRA_capacity-Original_Data'!T$3:T$1699,MATCH(CHP_check_original_data!$H80,'PROTRA_capacity-Original_Data'!$F$3:$F$1699,0))=0),"",
INDEX('PROTRA_capacity-Original_Data'!T$3:T$1699,MATCH(CHP_check_original_data!$H80,'PROTRA_capacity-Original_Data'!$F$3:$F$1699,0))/INDEX('PROTRA_capacity-Original_Data'!T$3:T$1699,MATCH(CHP_check_original_data!$I80,'PROTRA_capacity-Original_Data'!$F$3:$F$1699,0))
)))</f>
        <v>heat 0, elec not</v>
      </c>
      <c r="X80" s="16" t="str">
        <f>IF(AND(INDEX('PROTRA_capacity-Original_Data'!U$3:U$1699,MATCH(CHP_check_original_data!$H80,'PROTRA_capacity-Original_Data'!$F$3:$F$1699,0))&lt;&gt;0,INDEX('PROTRA_capacity-Original_Data'!U$3:U$1699,MATCH(CHP_check_original_data!$I80,'PROTRA_capacity-Original_Data'!$F$3:$F$1699,0))=0),"elec 0, heat not",
IF(AND(INDEX('PROTRA_capacity-Original_Data'!U$3:U$1699,MATCH(CHP_check_original_data!$I80,'PROTRA_capacity-Original_Data'!$F$3:$F$1699,0))&lt;&gt;0,INDEX('PROTRA_capacity-Original_Data'!U$3:U$1699,MATCH(CHP_check_original_data!$H80,'PROTRA_capacity-Original_Data'!$F$3:$F$1699,0))=0),"heat 0, elec not",
IF(AND(INDEX('PROTRA_capacity-Original_Data'!U$3:U$1699,MATCH(CHP_check_original_data!$I80,'PROTRA_capacity-Original_Data'!$F$3:$F$1699,0))=0,INDEX('PROTRA_capacity-Original_Data'!U$3:U$1699,MATCH(CHP_check_original_data!$H80,'PROTRA_capacity-Original_Data'!$F$3:$F$1699,0))=0),"",
INDEX('PROTRA_capacity-Original_Data'!U$3:U$1699,MATCH(CHP_check_original_data!$H80,'PROTRA_capacity-Original_Data'!$F$3:$F$1699,0))/INDEX('PROTRA_capacity-Original_Data'!U$3:U$1699,MATCH(CHP_check_original_data!$I80,'PROTRA_capacity-Original_Data'!$F$3:$F$1699,0))
)))</f>
        <v>heat 0, elec not</v>
      </c>
      <c r="Y80" s="16" t="str">
        <f>IF(AND(INDEX('PROTRA_capacity-Original_Data'!V$3:V$1699,MATCH(CHP_check_original_data!$H80,'PROTRA_capacity-Original_Data'!$F$3:$F$1699,0))&lt;&gt;0,INDEX('PROTRA_capacity-Original_Data'!V$3:V$1699,MATCH(CHP_check_original_data!$I80,'PROTRA_capacity-Original_Data'!$F$3:$F$1699,0))=0),"elec 0, heat not",
IF(AND(INDEX('PROTRA_capacity-Original_Data'!V$3:V$1699,MATCH(CHP_check_original_data!$I80,'PROTRA_capacity-Original_Data'!$F$3:$F$1699,0))&lt;&gt;0,INDEX('PROTRA_capacity-Original_Data'!V$3:V$1699,MATCH(CHP_check_original_data!$H80,'PROTRA_capacity-Original_Data'!$F$3:$F$1699,0))=0),"heat 0, elec not",
IF(AND(INDEX('PROTRA_capacity-Original_Data'!V$3:V$1699,MATCH(CHP_check_original_data!$I80,'PROTRA_capacity-Original_Data'!$F$3:$F$1699,0))=0,INDEX('PROTRA_capacity-Original_Data'!V$3:V$1699,MATCH(CHP_check_original_data!$H80,'PROTRA_capacity-Original_Data'!$F$3:$F$1699,0))=0),"",
INDEX('PROTRA_capacity-Original_Data'!V$3:V$1699,MATCH(CHP_check_original_data!$H80,'PROTRA_capacity-Original_Data'!$F$3:$F$1699,0))/INDEX('PROTRA_capacity-Original_Data'!V$3:V$1699,MATCH(CHP_check_original_data!$I80,'PROTRA_capacity-Original_Data'!$F$3:$F$1699,0))
)))</f>
        <v>heat 0, elec not</v>
      </c>
    </row>
    <row r="81" spans="1:25" x14ac:dyDescent="0.35">
      <c r="A81" t="s">
        <v>70</v>
      </c>
      <c r="B81" t="s">
        <v>41</v>
      </c>
      <c r="C81" t="str">
        <f t="shared" si="6"/>
        <v>UK_TO_heat</v>
      </c>
      <c r="D81" t="str">
        <f t="shared" si="7"/>
        <v>PROTRA_CHP_HP_I</v>
      </c>
      <c r="E81" t="s">
        <v>8</v>
      </c>
      <c r="F81" t="str">
        <f t="shared" si="8"/>
        <v>CHP</v>
      </c>
      <c r="G81" t="str">
        <f t="shared" si="9"/>
        <v>bio</v>
      </c>
      <c r="H81" t="str">
        <f t="shared" si="10"/>
        <v>UKTO_heatPROTRA_CHP_solid_bio</v>
      </c>
      <c r="I81" t="str">
        <f t="shared" si="11"/>
        <v>UKTO_elecPROTRA_CHP_solid_bio</v>
      </c>
      <c r="J81" s="16" t="str">
        <f>IF(AND(INDEX('PROTRA_capacity-Original_Data'!G$3:G$1699,MATCH(CHP_check_original_data!$H81,'PROTRA_capacity-Original_Data'!$F$3:$F$1699,0))&lt;&gt;0,INDEX('PROTRA_capacity-Original_Data'!G$3:G$1699,MATCH(CHP_check_original_data!$I81,'PROTRA_capacity-Original_Data'!$F$3:$F$1699,0))=0),"elec 0, heat not",
IF(AND(INDEX('PROTRA_capacity-Original_Data'!G$3:G$1699,MATCH(CHP_check_original_data!$I81,'PROTRA_capacity-Original_Data'!$F$3:$F$1699,0))&lt;&gt;0,INDEX('PROTRA_capacity-Original_Data'!G$3:G$1699,MATCH(CHP_check_original_data!$H81,'PROTRA_capacity-Original_Data'!$F$3:$F$1699,0))=0),"heat 0, elec not",
IF(AND(INDEX('PROTRA_capacity-Original_Data'!G$3:G$1699,MATCH(CHP_check_original_data!$I81,'PROTRA_capacity-Original_Data'!$F$3:$F$1699,0))=0,INDEX('PROTRA_capacity-Original_Data'!G$3:G$1699,MATCH(CHP_check_original_data!$H81,'PROTRA_capacity-Original_Data'!$F$3:$F$1699,0))=0),"",
INDEX('PROTRA_capacity-Original_Data'!G$3:G$1699,MATCH(CHP_check_original_data!$H81,'PROTRA_capacity-Original_Data'!$F$3:$F$1699,0))/INDEX('PROTRA_capacity-Original_Data'!G$3:G$1699,MATCH(CHP_check_original_data!$I81,'PROTRA_capacity-Original_Data'!$F$3:$F$1699,0))
)))</f>
        <v>heat 0, elec not</v>
      </c>
      <c r="K81" s="16" t="str">
        <f>IF(AND(INDEX('PROTRA_capacity-Original_Data'!H$3:H$1699,MATCH(CHP_check_original_data!$H81,'PROTRA_capacity-Original_Data'!$F$3:$F$1699,0))&lt;&gt;0,INDEX('PROTRA_capacity-Original_Data'!H$3:H$1699,MATCH(CHP_check_original_data!$I81,'PROTRA_capacity-Original_Data'!$F$3:$F$1699,0))=0),"elec 0, heat not",
IF(AND(INDEX('PROTRA_capacity-Original_Data'!H$3:H$1699,MATCH(CHP_check_original_data!$I81,'PROTRA_capacity-Original_Data'!$F$3:$F$1699,0))&lt;&gt;0,INDEX('PROTRA_capacity-Original_Data'!H$3:H$1699,MATCH(CHP_check_original_data!$H81,'PROTRA_capacity-Original_Data'!$F$3:$F$1699,0))=0),"heat 0, elec not",
IF(AND(INDEX('PROTRA_capacity-Original_Data'!H$3:H$1699,MATCH(CHP_check_original_data!$I81,'PROTRA_capacity-Original_Data'!$F$3:$F$1699,0))=0,INDEX('PROTRA_capacity-Original_Data'!H$3:H$1699,MATCH(CHP_check_original_data!$H81,'PROTRA_capacity-Original_Data'!$F$3:$F$1699,0))=0),"",
INDEX('PROTRA_capacity-Original_Data'!H$3:H$1699,MATCH(CHP_check_original_data!$H81,'PROTRA_capacity-Original_Data'!$F$3:$F$1699,0))/INDEX('PROTRA_capacity-Original_Data'!H$3:H$1699,MATCH(CHP_check_original_data!$I81,'PROTRA_capacity-Original_Data'!$F$3:$F$1699,0))
)))</f>
        <v>heat 0, elec not</v>
      </c>
      <c r="L81" s="16" t="str">
        <f>IF(AND(INDEX('PROTRA_capacity-Original_Data'!I$3:I$1699,MATCH(CHP_check_original_data!$H81,'PROTRA_capacity-Original_Data'!$F$3:$F$1699,0))&lt;&gt;0,INDEX('PROTRA_capacity-Original_Data'!I$3:I$1699,MATCH(CHP_check_original_data!$I81,'PROTRA_capacity-Original_Data'!$F$3:$F$1699,0))=0),"elec 0, heat not",
IF(AND(INDEX('PROTRA_capacity-Original_Data'!I$3:I$1699,MATCH(CHP_check_original_data!$I81,'PROTRA_capacity-Original_Data'!$F$3:$F$1699,0))&lt;&gt;0,INDEX('PROTRA_capacity-Original_Data'!I$3:I$1699,MATCH(CHP_check_original_data!$H81,'PROTRA_capacity-Original_Data'!$F$3:$F$1699,0))=0),"heat 0, elec not",
IF(AND(INDEX('PROTRA_capacity-Original_Data'!I$3:I$1699,MATCH(CHP_check_original_data!$I81,'PROTRA_capacity-Original_Data'!$F$3:$F$1699,0))=0,INDEX('PROTRA_capacity-Original_Data'!I$3:I$1699,MATCH(CHP_check_original_data!$H81,'PROTRA_capacity-Original_Data'!$F$3:$F$1699,0))=0),"",
INDEX('PROTRA_capacity-Original_Data'!I$3:I$1699,MATCH(CHP_check_original_data!$H81,'PROTRA_capacity-Original_Data'!$F$3:$F$1699,0))/INDEX('PROTRA_capacity-Original_Data'!I$3:I$1699,MATCH(CHP_check_original_data!$I81,'PROTRA_capacity-Original_Data'!$F$3:$F$1699,0))
)))</f>
        <v>heat 0, elec not</v>
      </c>
      <c r="M81" s="16" t="str">
        <f>IF(AND(INDEX('PROTRA_capacity-Original_Data'!J$3:J$1699,MATCH(CHP_check_original_data!$H81,'PROTRA_capacity-Original_Data'!$F$3:$F$1699,0))&lt;&gt;0,INDEX('PROTRA_capacity-Original_Data'!J$3:J$1699,MATCH(CHP_check_original_data!$I81,'PROTRA_capacity-Original_Data'!$F$3:$F$1699,0))=0),"elec 0, heat not",
IF(AND(INDEX('PROTRA_capacity-Original_Data'!J$3:J$1699,MATCH(CHP_check_original_data!$I81,'PROTRA_capacity-Original_Data'!$F$3:$F$1699,0))&lt;&gt;0,INDEX('PROTRA_capacity-Original_Data'!J$3:J$1699,MATCH(CHP_check_original_data!$H81,'PROTRA_capacity-Original_Data'!$F$3:$F$1699,0))=0),"heat 0, elec not",
IF(AND(INDEX('PROTRA_capacity-Original_Data'!J$3:J$1699,MATCH(CHP_check_original_data!$I81,'PROTRA_capacity-Original_Data'!$F$3:$F$1699,0))=0,INDEX('PROTRA_capacity-Original_Data'!J$3:J$1699,MATCH(CHP_check_original_data!$H81,'PROTRA_capacity-Original_Data'!$F$3:$F$1699,0))=0),"",
INDEX('PROTRA_capacity-Original_Data'!J$3:J$1699,MATCH(CHP_check_original_data!$H81,'PROTRA_capacity-Original_Data'!$F$3:$F$1699,0))/INDEX('PROTRA_capacity-Original_Data'!J$3:J$1699,MATCH(CHP_check_original_data!$I81,'PROTRA_capacity-Original_Data'!$F$3:$F$1699,0))
)))</f>
        <v>heat 0, elec not</v>
      </c>
      <c r="N81" s="16" t="str">
        <f>IF(AND(INDEX('PROTRA_capacity-Original_Data'!K$3:K$1699,MATCH(CHP_check_original_data!$H81,'PROTRA_capacity-Original_Data'!$F$3:$F$1699,0))&lt;&gt;0,INDEX('PROTRA_capacity-Original_Data'!K$3:K$1699,MATCH(CHP_check_original_data!$I81,'PROTRA_capacity-Original_Data'!$F$3:$F$1699,0))=0),"elec 0, heat not",
IF(AND(INDEX('PROTRA_capacity-Original_Data'!K$3:K$1699,MATCH(CHP_check_original_data!$I81,'PROTRA_capacity-Original_Data'!$F$3:$F$1699,0))&lt;&gt;0,INDEX('PROTRA_capacity-Original_Data'!K$3:K$1699,MATCH(CHP_check_original_data!$H81,'PROTRA_capacity-Original_Data'!$F$3:$F$1699,0))=0),"heat 0, elec not",
IF(AND(INDEX('PROTRA_capacity-Original_Data'!K$3:K$1699,MATCH(CHP_check_original_data!$I81,'PROTRA_capacity-Original_Data'!$F$3:$F$1699,0))=0,INDEX('PROTRA_capacity-Original_Data'!K$3:K$1699,MATCH(CHP_check_original_data!$H81,'PROTRA_capacity-Original_Data'!$F$3:$F$1699,0))=0),"",
INDEX('PROTRA_capacity-Original_Data'!K$3:K$1699,MATCH(CHP_check_original_data!$H81,'PROTRA_capacity-Original_Data'!$F$3:$F$1699,0))/INDEX('PROTRA_capacity-Original_Data'!K$3:K$1699,MATCH(CHP_check_original_data!$I81,'PROTRA_capacity-Original_Data'!$F$3:$F$1699,0))
)))</f>
        <v>heat 0, elec not</v>
      </c>
      <c r="O81" s="16" t="str">
        <f>IF(AND(INDEX('PROTRA_capacity-Original_Data'!L$3:L$1699,MATCH(CHP_check_original_data!$H81,'PROTRA_capacity-Original_Data'!$F$3:$F$1699,0))&lt;&gt;0,INDEX('PROTRA_capacity-Original_Data'!L$3:L$1699,MATCH(CHP_check_original_data!$I81,'PROTRA_capacity-Original_Data'!$F$3:$F$1699,0))=0),"elec 0, heat not",
IF(AND(INDEX('PROTRA_capacity-Original_Data'!L$3:L$1699,MATCH(CHP_check_original_data!$I81,'PROTRA_capacity-Original_Data'!$F$3:$F$1699,0))&lt;&gt;0,INDEX('PROTRA_capacity-Original_Data'!L$3:L$1699,MATCH(CHP_check_original_data!$H81,'PROTRA_capacity-Original_Data'!$F$3:$F$1699,0))=0),"heat 0, elec not",
IF(AND(INDEX('PROTRA_capacity-Original_Data'!L$3:L$1699,MATCH(CHP_check_original_data!$I81,'PROTRA_capacity-Original_Data'!$F$3:$F$1699,0))=0,INDEX('PROTRA_capacity-Original_Data'!L$3:L$1699,MATCH(CHP_check_original_data!$H81,'PROTRA_capacity-Original_Data'!$F$3:$F$1699,0))=0),"",
INDEX('PROTRA_capacity-Original_Data'!L$3:L$1699,MATCH(CHP_check_original_data!$H81,'PROTRA_capacity-Original_Data'!$F$3:$F$1699,0))/INDEX('PROTRA_capacity-Original_Data'!L$3:L$1699,MATCH(CHP_check_original_data!$I81,'PROTRA_capacity-Original_Data'!$F$3:$F$1699,0))
)))</f>
        <v>heat 0, elec not</v>
      </c>
      <c r="P81" s="16" t="str">
        <f>IF(AND(INDEX('PROTRA_capacity-Original_Data'!M$3:M$1699,MATCH(CHP_check_original_data!$H81,'PROTRA_capacity-Original_Data'!$F$3:$F$1699,0))&lt;&gt;0,INDEX('PROTRA_capacity-Original_Data'!M$3:M$1699,MATCH(CHP_check_original_data!$I81,'PROTRA_capacity-Original_Data'!$F$3:$F$1699,0))=0),"elec 0, heat not",
IF(AND(INDEX('PROTRA_capacity-Original_Data'!M$3:M$1699,MATCH(CHP_check_original_data!$I81,'PROTRA_capacity-Original_Data'!$F$3:$F$1699,0))&lt;&gt;0,INDEX('PROTRA_capacity-Original_Data'!M$3:M$1699,MATCH(CHP_check_original_data!$H81,'PROTRA_capacity-Original_Data'!$F$3:$F$1699,0))=0),"heat 0, elec not",
IF(AND(INDEX('PROTRA_capacity-Original_Data'!M$3:M$1699,MATCH(CHP_check_original_data!$I81,'PROTRA_capacity-Original_Data'!$F$3:$F$1699,0))=0,INDEX('PROTRA_capacity-Original_Data'!M$3:M$1699,MATCH(CHP_check_original_data!$H81,'PROTRA_capacity-Original_Data'!$F$3:$F$1699,0))=0),"",
INDEX('PROTRA_capacity-Original_Data'!M$3:M$1699,MATCH(CHP_check_original_data!$H81,'PROTRA_capacity-Original_Data'!$F$3:$F$1699,0))/INDEX('PROTRA_capacity-Original_Data'!M$3:M$1699,MATCH(CHP_check_original_data!$I81,'PROTRA_capacity-Original_Data'!$F$3:$F$1699,0))
)))</f>
        <v>heat 0, elec not</v>
      </c>
      <c r="Q81" s="16" t="str">
        <f>IF(AND(INDEX('PROTRA_capacity-Original_Data'!N$3:N$1699,MATCH(CHP_check_original_data!$H81,'PROTRA_capacity-Original_Data'!$F$3:$F$1699,0))&lt;&gt;0,INDEX('PROTRA_capacity-Original_Data'!N$3:N$1699,MATCH(CHP_check_original_data!$I81,'PROTRA_capacity-Original_Data'!$F$3:$F$1699,0))=0),"elec 0, heat not",
IF(AND(INDEX('PROTRA_capacity-Original_Data'!N$3:N$1699,MATCH(CHP_check_original_data!$I81,'PROTRA_capacity-Original_Data'!$F$3:$F$1699,0))&lt;&gt;0,INDEX('PROTRA_capacity-Original_Data'!N$3:N$1699,MATCH(CHP_check_original_data!$H81,'PROTRA_capacity-Original_Data'!$F$3:$F$1699,0))=0),"heat 0, elec not",
IF(AND(INDEX('PROTRA_capacity-Original_Data'!N$3:N$1699,MATCH(CHP_check_original_data!$I81,'PROTRA_capacity-Original_Data'!$F$3:$F$1699,0))=0,INDEX('PROTRA_capacity-Original_Data'!N$3:N$1699,MATCH(CHP_check_original_data!$H81,'PROTRA_capacity-Original_Data'!$F$3:$F$1699,0))=0),"",
INDEX('PROTRA_capacity-Original_Data'!N$3:N$1699,MATCH(CHP_check_original_data!$H81,'PROTRA_capacity-Original_Data'!$F$3:$F$1699,0))/INDEX('PROTRA_capacity-Original_Data'!N$3:N$1699,MATCH(CHP_check_original_data!$I81,'PROTRA_capacity-Original_Data'!$F$3:$F$1699,0))
)))</f>
        <v>heat 0, elec not</v>
      </c>
      <c r="R81" s="16" t="str">
        <f>IF(AND(INDEX('PROTRA_capacity-Original_Data'!O$3:O$1699,MATCH(CHP_check_original_data!$H81,'PROTRA_capacity-Original_Data'!$F$3:$F$1699,0))&lt;&gt;0,INDEX('PROTRA_capacity-Original_Data'!O$3:O$1699,MATCH(CHP_check_original_data!$I81,'PROTRA_capacity-Original_Data'!$F$3:$F$1699,0))=0),"elec 0, heat not",
IF(AND(INDEX('PROTRA_capacity-Original_Data'!O$3:O$1699,MATCH(CHP_check_original_data!$I81,'PROTRA_capacity-Original_Data'!$F$3:$F$1699,0))&lt;&gt;0,INDEX('PROTRA_capacity-Original_Data'!O$3:O$1699,MATCH(CHP_check_original_data!$H81,'PROTRA_capacity-Original_Data'!$F$3:$F$1699,0))=0),"heat 0, elec not",
IF(AND(INDEX('PROTRA_capacity-Original_Data'!O$3:O$1699,MATCH(CHP_check_original_data!$I81,'PROTRA_capacity-Original_Data'!$F$3:$F$1699,0))=0,INDEX('PROTRA_capacity-Original_Data'!O$3:O$1699,MATCH(CHP_check_original_data!$H81,'PROTRA_capacity-Original_Data'!$F$3:$F$1699,0))=0),"",
INDEX('PROTRA_capacity-Original_Data'!O$3:O$1699,MATCH(CHP_check_original_data!$H81,'PROTRA_capacity-Original_Data'!$F$3:$F$1699,0))/INDEX('PROTRA_capacity-Original_Data'!O$3:O$1699,MATCH(CHP_check_original_data!$I81,'PROTRA_capacity-Original_Data'!$F$3:$F$1699,0))
)))</f>
        <v>heat 0, elec not</v>
      </c>
      <c r="S81" s="16" t="str">
        <f>IF(AND(INDEX('PROTRA_capacity-Original_Data'!P$3:P$1699,MATCH(CHP_check_original_data!$H81,'PROTRA_capacity-Original_Data'!$F$3:$F$1699,0))&lt;&gt;0,INDEX('PROTRA_capacity-Original_Data'!P$3:P$1699,MATCH(CHP_check_original_data!$I81,'PROTRA_capacity-Original_Data'!$F$3:$F$1699,0))=0),"elec 0, heat not",
IF(AND(INDEX('PROTRA_capacity-Original_Data'!P$3:P$1699,MATCH(CHP_check_original_data!$I81,'PROTRA_capacity-Original_Data'!$F$3:$F$1699,0))&lt;&gt;0,INDEX('PROTRA_capacity-Original_Data'!P$3:P$1699,MATCH(CHP_check_original_data!$H81,'PROTRA_capacity-Original_Data'!$F$3:$F$1699,0))=0),"heat 0, elec not",
IF(AND(INDEX('PROTRA_capacity-Original_Data'!P$3:P$1699,MATCH(CHP_check_original_data!$I81,'PROTRA_capacity-Original_Data'!$F$3:$F$1699,0))=0,INDEX('PROTRA_capacity-Original_Data'!P$3:P$1699,MATCH(CHP_check_original_data!$H81,'PROTRA_capacity-Original_Data'!$F$3:$F$1699,0))=0),"",
INDEX('PROTRA_capacity-Original_Data'!P$3:P$1699,MATCH(CHP_check_original_data!$H81,'PROTRA_capacity-Original_Data'!$F$3:$F$1699,0))/INDEX('PROTRA_capacity-Original_Data'!P$3:P$1699,MATCH(CHP_check_original_data!$I81,'PROTRA_capacity-Original_Data'!$F$3:$F$1699,0))
)))</f>
        <v>heat 0, elec not</v>
      </c>
      <c r="T81" s="16" t="str">
        <f>IF(AND(INDEX('PROTRA_capacity-Original_Data'!Q$3:Q$1699,MATCH(CHP_check_original_data!$H81,'PROTRA_capacity-Original_Data'!$F$3:$F$1699,0))&lt;&gt;0,INDEX('PROTRA_capacity-Original_Data'!Q$3:Q$1699,MATCH(CHP_check_original_data!$I81,'PROTRA_capacity-Original_Data'!$F$3:$F$1699,0))=0),"elec 0, heat not",
IF(AND(INDEX('PROTRA_capacity-Original_Data'!Q$3:Q$1699,MATCH(CHP_check_original_data!$I81,'PROTRA_capacity-Original_Data'!$F$3:$F$1699,0))&lt;&gt;0,INDEX('PROTRA_capacity-Original_Data'!Q$3:Q$1699,MATCH(CHP_check_original_data!$H81,'PROTRA_capacity-Original_Data'!$F$3:$F$1699,0))=0),"heat 0, elec not",
IF(AND(INDEX('PROTRA_capacity-Original_Data'!Q$3:Q$1699,MATCH(CHP_check_original_data!$I81,'PROTRA_capacity-Original_Data'!$F$3:$F$1699,0))=0,INDEX('PROTRA_capacity-Original_Data'!Q$3:Q$1699,MATCH(CHP_check_original_data!$H81,'PROTRA_capacity-Original_Data'!$F$3:$F$1699,0))=0),"",
INDEX('PROTRA_capacity-Original_Data'!Q$3:Q$1699,MATCH(CHP_check_original_data!$H81,'PROTRA_capacity-Original_Data'!$F$3:$F$1699,0))/INDEX('PROTRA_capacity-Original_Data'!Q$3:Q$1699,MATCH(CHP_check_original_data!$I81,'PROTRA_capacity-Original_Data'!$F$3:$F$1699,0))
)))</f>
        <v>heat 0, elec not</v>
      </c>
      <c r="U81" s="16" t="str">
        <f>IF(AND(INDEX('PROTRA_capacity-Original_Data'!R$3:R$1699,MATCH(CHP_check_original_data!$H81,'PROTRA_capacity-Original_Data'!$F$3:$F$1699,0))&lt;&gt;0,INDEX('PROTRA_capacity-Original_Data'!R$3:R$1699,MATCH(CHP_check_original_data!$I81,'PROTRA_capacity-Original_Data'!$F$3:$F$1699,0))=0),"elec 0, heat not",
IF(AND(INDEX('PROTRA_capacity-Original_Data'!R$3:R$1699,MATCH(CHP_check_original_data!$I81,'PROTRA_capacity-Original_Data'!$F$3:$F$1699,0))&lt;&gt;0,INDEX('PROTRA_capacity-Original_Data'!R$3:R$1699,MATCH(CHP_check_original_data!$H81,'PROTRA_capacity-Original_Data'!$F$3:$F$1699,0))=0),"heat 0, elec not",
IF(AND(INDEX('PROTRA_capacity-Original_Data'!R$3:R$1699,MATCH(CHP_check_original_data!$I81,'PROTRA_capacity-Original_Data'!$F$3:$F$1699,0))=0,INDEX('PROTRA_capacity-Original_Data'!R$3:R$1699,MATCH(CHP_check_original_data!$H81,'PROTRA_capacity-Original_Data'!$F$3:$F$1699,0))=0),"",
INDEX('PROTRA_capacity-Original_Data'!R$3:R$1699,MATCH(CHP_check_original_data!$H81,'PROTRA_capacity-Original_Data'!$F$3:$F$1699,0))/INDEX('PROTRA_capacity-Original_Data'!R$3:R$1699,MATCH(CHP_check_original_data!$I81,'PROTRA_capacity-Original_Data'!$F$3:$F$1699,0))
)))</f>
        <v>heat 0, elec not</v>
      </c>
      <c r="V81" s="16" t="str">
        <f>IF(AND(INDEX('PROTRA_capacity-Original_Data'!S$3:S$1699,MATCH(CHP_check_original_data!$H81,'PROTRA_capacity-Original_Data'!$F$3:$F$1699,0))&lt;&gt;0,INDEX('PROTRA_capacity-Original_Data'!S$3:S$1699,MATCH(CHP_check_original_data!$I81,'PROTRA_capacity-Original_Data'!$F$3:$F$1699,0))=0),"elec 0, heat not",
IF(AND(INDEX('PROTRA_capacity-Original_Data'!S$3:S$1699,MATCH(CHP_check_original_data!$I81,'PROTRA_capacity-Original_Data'!$F$3:$F$1699,0))&lt;&gt;0,INDEX('PROTRA_capacity-Original_Data'!S$3:S$1699,MATCH(CHP_check_original_data!$H81,'PROTRA_capacity-Original_Data'!$F$3:$F$1699,0))=0),"heat 0, elec not",
IF(AND(INDEX('PROTRA_capacity-Original_Data'!S$3:S$1699,MATCH(CHP_check_original_data!$I81,'PROTRA_capacity-Original_Data'!$F$3:$F$1699,0))=0,INDEX('PROTRA_capacity-Original_Data'!S$3:S$1699,MATCH(CHP_check_original_data!$H81,'PROTRA_capacity-Original_Data'!$F$3:$F$1699,0))=0),"",
INDEX('PROTRA_capacity-Original_Data'!S$3:S$1699,MATCH(CHP_check_original_data!$H81,'PROTRA_capacity-Original_Data'!$F$3:$F$1699,0))/INDEX('PROTRA_capacity-Original_Data'!S$3:S$1699,MATCH(CHP_check_original_data!$I81,'PROTRA_capacity-Original_Data'!$F$3:$F$1699,0))
)))</f>
        <v>heat 0, elec not</v>
      </c>
      <c r="W81" s="16" t="str">
        <f>IF(AND(INDEX('PROTRA_capacity-Original_Data'!T$3:T$1699,MATCH(CHP_check_original_data!$H81,'PROTRA_capacity-Original_Data'!$F$3:$F$1699,0))&lt;&gt;0,INDEX('PROTRA_capacity-Original_Data'!T$3:T$1699,MATCH(CHP_check_original_data!$I81,'PROTRA_capacity-Original_Data'!$F$3:$F$1699,0))=0),"elec 0, heat not",
IF(AND(INDEX('PROTRA_capacity-Original_Data'!T$3:T$1699,MATCH(CHP_check_original_data!$I81,'PROTRA_capacity-Original_Data'!$F$3:$F$1699,0))&lt;&gt;0,INDEX('PROTRA_capacity-Original_Data'!T$3:T$1699,MATCH(CHP_check_original_data!$H81,'PROTRA_capacity-Original_Data'!$F$3:$F$1699,0))=0),"heat 0, elec not",
IF(AND(INDEX('PROTRA_capacity-Original_Data'!T$3:T$1699,MATCH(CHP_check_original_data!$I81,'PROTRA_capacity-Original_Data'!$F$3:$F$1699,0))=0,INDEX('PROTRA_capacity-Original_Data'!T$3:T$1699,MATCH(CHP_check_original_data!$H81,'PROTRA_capacity-Original_Data'!$F$3:$F$1699,0))=0),"",
INDEX('PROTRA_capacity-Original_Data'!T$3:T$1699,MATCH(CHP_check_original_data!$H81,'PROTRA_capacity-Original_Data'!$F$3:$F$1699,0))/INDEX('PROTRA_capacity-Original_Data'!T$3:T$1699,MATCH(CHP_check_original_data!$I81,'PROTRA_capacity-Original_Data'!$F$3:$F$1699,0))
)))</f>
        <v>heat 0, elec not</v>
      </c>
      <c r="X81" s="16" t="str">
        <f>IF(AND(INDEX('PROTRA_capacity-Original_Data'!U$3:U$1699,MATCH(CHP_check_original_data!$H81,'PROTRA_capacity-Original_Data'!$F$3:$F$1699,0))&lt;&gt;0,INDEX('PROTRA_capacity-Original_Data'!U$3:U$1699,MATCH(CHP_check_original_data!$I81,'PROTRA_capacity-Original_Data'!$F$3:$F$1699,0))=0),"elec 0, heat not",
IF(AND(INDEX('PROTRA_capacity-Original_Data'!U$3:U$1699,MATCH(CHP_check_original_data!$I81,'PROTRA_capacity-Original_Data'!$F$3:$F$1699,0))&lt;&gt;0,INDEX('PROTRA_capacity-Original_Data'!U$3:U$1699,MATCH(CHP_check_original_data!$H81,'PROTRA_capacity-Original_Data'!$F$3:$F$1699,0))=0),"heat 0, elec not",
IF(AND(INDEX('PROTRA_capacity-Original_Data'!U$3:U$1699,MATCH(CHP_check_original_data!$I81,'PROTRA_capacity-Original_Data'!$F$3:$F$1699,0))=0,INDEX('PROTRA_capacity-Original_Data'!U$3:U$1699,MATCH(CHP_check_original_data!$H81,'PROTRA_capacity-Original_Data'!$F$3:$F$1699,0))=0),"",
INDEX('PROTRA_capacity-Original_Data'!U$3:U$1699,MATCH(CHP_check_original_data!$H81,'PROTRA_capacity-Original_Data'!$F$3:$F$1699,0))/INDEX('PROTRA_capacity-Original_Data'!U$3:U$1699,MATCH(CHP_check_original_data!$I81,'PROTRA_capacity-Original_Data'!$F$3:$F$1699,0))
)))</f>
        <v>heat 0, elec not</v>
      </c>
      <c r="Y81" s="16" t="str">
        <f>IF(AND(INDEX('PROTRA_capacity-Original_Data'!V$3:V$1699,MATCH(CHP_check_original_data!$H81,'PROTRA_capacity-Original_Data'!$F$3:$F$1699,0))&lt;&gt;0,INDEX('PROTRA_capacity-Original_Data'!V$3:V$1699,MATCH(CHP_check_original_data!$I81,'PROTRA_capacity-Original_Data'!$F$3:$F$1699,0))=0),"elec 0, heat not",
IF(AND(INDEX('PROTRA_capacity-Original_Data'!V$3:V$1699,MATCH(CHP_check_original_data!$I81,'PROTRA_capacity-Original_Data'!$F$3:$F$1699,0))&lt;&gt;0,INDEX('PROTRA_capacity-Original_Data'!V$3:V$1699,MATCH(CHP_check_original_data!$H81,'PROTRA_capacity-Original_Data'!$F$3:$F$1699,0))=0),"heat 0, elec not",
IF(AND(INDEX('PROTRA_capacity-Original_Data'!V$3:V$1699,MATCH(CHP_check_original_data!$I81,'PROTRA_capacity-Original_Data'!$F$3:$F$1699,0))=0,INDEX('PROTRA_capacity-Original_Data'!V$3:V$1699,MATCH(CHP_check_original_data!$H81,'PROTRA_capacity-Original_Data'!$F$3:$F$1699,0))=0),"",
INDEX('PROTRA_capacity-Original_Data'!V$3:V$1699,MATCH(CHP_check_original_data!$H81,'PROTRA_capacity-Original_Data'!$F$3:$F$1699,0))/INDEX('PROTRA_capacity-Original_Data'!V$3:V$1699,MATCH(CHP_check_original_data!$I81,'PROTRA_capacity-Original_Data'!$F$3:$F$1699,0))
)))</f>
        <v>heat 0, elec not</v>
      </c>
    </row>
    <row r="82" spans="1:25" x14ac:dyDescent="0.35">
      <c r="A82" t="s">
        <v>70</v>
      </c>
      <c r="B82" t="s">
        <v>41</v>
      </c>
      <c r="C82" t="str">
        <f t="shared" si="6"/>
        <v>UK_TO_heat</v>
      </c>
      <c r="D82" t="str">
        <f t="shared" si="7"/>
        <v>PROTRA_CHP_HP_I</v>
      </c>
      <c r="E82" t="s">
        <v>9</v>
      </c>
      <c r="F82" t="str">
        <f t="shared" si="8"/>
        <v>CHP</v>
      </c>
      <c r="G82" t="str">
        <f t="shared" si="9"/>
        <v>CCS</v>
      </c>
      <c r="H82" t="str">
        <f t="shared" si="10"/>
        <v>UKTO_heatPROTRA_CHP_solid_bio_CCS</v>
      </c>
      <c r="I82" t="str">
        <f t="shared" si="11"/>
        <v>UKTO_elecPROTRA_CHP_solid_bio_CCS</v>
      </c>
      <c r="J82" s="16" t="str">
        <f>IF(AND(INDEX('PROTRA_capacity-Original_Data'!G$3:G$1699,MATCH(CHP_check_original_data!$H82,'PROTRA_capacity-Original_Data'!$F$3:$F$1699,0))&lt;&gt;0,INDEX('PROTRA_capacity-Original_Data'!G$3:G$1699,MATCH(CHP_check_original_data!$I82,'PROTRA_capacity-Original_Data'!$F$3:$F$1699,0))=0),"elec 0, heat not",
IF(AND(INDEX('PROTRA_capacity-Original_Data'!G$3:G$1699,MATCH(CHP_check_original_data!$I82,'PROTRA_capacity-Original_Data'!$F$3:$F$1699,0))&lt;&gt;0,INDEX('PROTRA_capacity-Original_Data'!G$3:G$1699,MATCH(CHP_check_original_data!$H82,'PROTRA_capacity-Original_Data'!$F$3:$F$1699,0))=0),"heat 0, elec not",
IF(AND(INDEX('PROTRA_capacity-Original_Data'!G$3:G$1699,MATCH(CHP_check_original_data!$I82,'PROTRA_capacity-Original_Data'!$F$3:$F$1699,0))=0,INDEX('PROTRA_capacity-Original_Data'!G$3:G$1699,MATCH(CHP_check_original_data!$H82,'PROTRA_capacity-Original_Data'!$F$3:$F$1699,0))=0),"",
INDEX('PROTRA_capacity-Original_Data'!G$3:G$1699,MATCH(CHP_check_original_data!$H82,'PROTRA_capacity-Original_Data'!$F$3:$F$1699,0))/INDEX('PROTRA_capacity-Original_Data'!G$3:G$1699,MATCH(CHP_check_original_data!$I82,'PROTRA_capacity-Original_Data'!$F$3:$F$1699,0))
)))</f>
        <v/>
      </c>
      <c r="K82" s="16" t="str">
        <f>IF(AND(INDEX('PROTRA_capacity-Original_Data'!H$3:H$1699,MATCH(CHP_check_original_data!$H82,'PROTRA_capacity-Original_Data'!$F$3:$F$1699,0))&lt;&gt;0,INDEX('PROTRA_capacity-Original_Data'!H$3:H$1699,MATCH(CHP_check_original_data!$I82,'PROTRA_capacity-Original_Data'!$F$3:$F$1699,0))=0),"elec 0, heat not",
IF(AND(INDEX('PROTRA_capacity-Original_Data'!H$3:H$1699,MATCH(CHP_check_original_data!$I82,'PROTRA_capacity-Original_Data'!$F$3:$F$1699,0))&lt;&gt;0,INDEX('PROTRA_capacity-Original_Data'!H$3:H$1699,MATCH(CHP_check_original_data!$H82,'PROTRA_capacity-Original_Data'!$F$3:$F$1699,0))=0),"heat 0, elec not",
IF(AND(INDEX('PROTRA_capacity-Original_Data'!H$3:H$1699,MATCH(CHP_check_original_data!$I82,'PROTRA_capacity-Original_Data'!$F$3:$F$1699,0))=0,INDEX('PROTRA_capacity-Original_Data'!H$3:H$1699,MATCH(CHP_check_original_data!$H82,'PROTRA_capacity-Original_Data'!$F$3:$F$1699,0))=0),"",
INDEX('PROTRA_capacity-Original_Data'!H$3:H$1699,MATCH(CHP_check_original_data!$H82,'PROTRA_capacity-Original_Data'!$F$3:$F$1699,0))/INDEX('PROTRA_capacity-Original_Data'!H$3:H$1699,MATCH(CHP_check_original_data!$I82,'PROTRA_capacity-Original_Data'!$F$3:$F$1699,0))
)))</f>
        <v/>
      </c>
      <c r="L82" s="16" t="str">
        <f>IF(AND(INDEX('PROTRA_capacity-Original_Data'!I$3:I$1699,MATCH(CHP_check_original_data!$H82,'PROTRA_capacity-Original_Data'!$F$3:$F$1699,0))&lt;&gt;0,INDEX('PROTRA_capacity-Original_Data'!I$3:I$1699,MATCH(CHP_check_original_data!$I82,'PROTRA_capacity-Original_Data'!$F$3:$F$1699,0))=0),"elec 0, heat not",
IF(AND(INDEX('PROTRA_capacity-Original_Data'!I$3:I$1699,MATCH(CHP_check_original_data!$I82,'PROTRA_capacity-Original_Data'!$F$3:$F$1699,0))&lt;&gt;0,INDEX('PROTRA_capacity-Original_Data'!I$3:I$1699,MATCH(CHP_check_original_data!$H82,'PROTRA_capacity-Original_Data'!$F$3:$F$1699,0))=0),"heat 0, elec not",
IF(AND(INDEX('PROTRA_capacity-Original_Data'!I$3:I$1699,MATCH(CHP_check_original_data!$I82,'PROTRA_capacity-Original_Data'!$F$3:$F$1699,0))=0,INDEX('PROTRA_capacity-Original_Data'!I$3:I$1699,MATCH(CHP_check_original_data!$H82,'PROTRA_capacity-Original_Data'!$F$3:$F$1699,0))=0),"",
INDEX('PROTRA_capacity-Original_Data'!I$3:I$1699,MATCH(CHP_check_original_data!$H82,'PROTRA_capacity-Original_Data'!$F$3:$F$1699,0))/INDEX('PROTRA_capacity-Original_Data'!I$3:I$1699,MATCH(CHP_check_original_data!$I82,'PROTRA_capacity-Original_Data'!$F$3:$F$1699,0))
)))</f>
        <v/>
      </c>
      <c r="M82" s="16" t="str">
        <f>IF(AND(INDEX('PROTRA_capacity-Original_Data'!J$3:J$1699,MATCH(CHP_check_original_data!$H82,'PROTRA_capacity-Original_Data'!$F$3:$F$1699,0))&lt;&gt;0,INDEX('PROTRA_capacity-Original_Data'!J$3:J$1699,MATCH(CHP_check_original_data!$I82,'PROTRA_capacity-Original_Data'!$F$3:$F$1699,0))=0),"elec 0, heat not",
IF(AND(INDEX('PROTRA_capacity-Original_Data'!J$3:J$1699,MATCH(CHP_check_original_data!$I82,'PROTRA_capacity-Original_Data'!$F$3:$F$1699,0))&lt;&gt;0,INDEX('PROTRA_capacity-Original_Data'!J$3:J$1699,MATCH(CHP_check_original_data!$H82,'PROTRA_capacity-Original_Data'!$F$3:$F$1699,0))=0),"heat 0, elec not",
IF(AND(INDEX('PROTRA_capacity-Original_Data'!J$3:J$1699,MATCH(CHP_check_original_data!$I82,'PROTRA_capacity-Original_Data'!$F$3:$F$1699,0))=0,INDEX('PROTRA_capacity-Original_Data'!J$3:J$1699,MATCH(CHP_check_original_data!$H82,'PROTRA_capacity-Original_Data'!$F$3:$F$1699,0))=0),"",
INDEX('PROTRA_capacity-Original_Data'!J$3:J$1699,MATCH(CHP_check_original_data!$H82,'PROTRA_capacity-Original_Data'!$F$3:$F$1699,0))/INDEX('PROTRA_capacity-Original_Data'!J$3:J$1699,MATCH(CHP_check_original_data!$I82,'PROTRA_capacity-Original_Data'!$F$3:$F$1699,0))
)))</f>
        <v/>
      </c>
      <c r="N82" s="16" t="str">
        <f>IF(AND(INDEX('PROTRA_capacity-Original_Data'!K$3:K$1699,MATCH(CHP_check_original_data!$H82,'PROTRA_capacity-Original_Data'!$F$3:$F$1699,0))&lt;&gt;0,INDEX('PROTRA_capacity-Original_Data'!K$3:K$1699,MATCH(CHP_check_original_data!$I82,'PROTRA_capacity-Original_Data'!$F$3:$F$1699,0))=0),"elec 0, heat not",
IF(AND(INDEX('PROTRA_capacity-Original_Data'!K$3:K$1699,MATCH(CHP_check_original_data!$I82,'PROTRA_capacity-Original_Data'!$F$3:$F$1699,0))&lt;&gt;0,INDEX('PROTRA_capacity-Original_Data'!K$3:K$1699,MATCH(CHP_check_original_data!$H82,'PROTRA_capacity-Original_Data'!$F$3:$F$1699,0))=0),"heat 0, elec not",
IF(AND(INDEX('PROTRA_capacity-Original_Data'!K$3:K$1699,MATCH(CHP_check_original_data!$I82,'PROTRA_capacity-Original_Data'!$F$3:$F$1699,0))=0,INDEX('PROTRA_capacity-Original_Data'!K$3:K$1699,MATCH(CHP_check_original_data!$H82,'PROTRA_capacity-Original_Data'!$F$3:$F$1699,0))=0),"",
INDEX('PROTRA_capacity-Original_Data'!K$3:K$1699,MATCH(CHP_check_original_data!$H82,'PROTRA_capacity-Original_Data'!$F$3:$F$1699,0))/INDEX('PROTRA_capacity-Original_Data'!K$3:K$1699,MATCH(CHP_check_original_data!$I82,'PROTRA_capacity-Original_Data'!$F$3:$F$1699,0))
)))</f>
        <v/>
      </c>
      <c r="O82" s="16" t="str">
        <f>IF(AND(INDEX('PROTRA_capacity-Original_Data'!L$3:L$1699,MATCH(CHP_check_original_data!$H82,'PROTRA_capacity-Original_Data'!$F$3:$F$1699,0))&lt;&gt;0,INDEX('PROTRA_capacity-Original_Data'!L$3:L$1699,MATCH(CHP_check_original_data!$I82,'PROTRA_capacity-Original_Data'!$F$3:$F$1699,0))=0),"elec 0, heat not",
IF(AND(INDEX('PROTRA_capacity-Original_Data'!L$3:L$1699,MATCH(CHP_check_original_data!$I82,'PROTRA_capacity-Original_Data'!$F$3:$F$1699,0))&lt;&gt;0,INDEX('PROTRA_capacity-Original_Data'!L$3:L$1699,MATCH(CHP_check_original_data!$H82,'PROTRA_capacity-Original_Data'!$F$3:$F$1699,0))=0),"heat 0, elec not",
IF(AND(INDEX('PROTRA_capacity-Original_Data'!L$3:L$1699,MATCH(CHP_check_original_data!$I82,'PROTRA_capacity-Original_Data'!$F$3:$F$1699,0))=0,INDEX('PROTRA_capacity-Original_Data'!L$3:L$1699,MATCH(CHP_check_original_data!$H82,'PROTRA_capacity-Original_Data'!$F$3:$F$1699,0))=0),"",
INDEX('PROTRA_capacity-Original_Data'!L$3:L$1699,MATCH(CHP_check_original_data!$H82,'PROTRA_capacity-Original_Data'!$F$3:$F$1699,0))/INDEX('PROTRA_capacity-Original_Data'!L$3:L$1699,MATCH(CHP_check_original_data!$I82,'PROTRA_capacity-Original_Data'!$F$3:$F$1699,0))
)))</f>
        <v/>
      </c>
      <c r="P82" s="16" t="str">
        <f>IF(AND(INDEX('PROTRA_capacity-Original_Data'!M$3:M$1699,MATCH(CHP_check_original_data!$H82,'PROTRA_capacity-Original_Data'!$F$3:$F$1699,0))&lt;&gt;0,INDEX('PROTRA_capacity-Original_Data'!M$3:M$1699,MATCH(CHP_check_original_data!$I82,'PROTRA_capacity-Original_Data'!$F$3:$F$1699,0))=0),"elec 0, heat not",
IF(AND(INDEX('PROTRA_capacity-Original_Data'!M$3:M$1699,MATCH(CHP_check_original_data!$I82,'PROTRA_capacity-Original_Data'!$F$3:$F$1699,0))&lt;&gt;0,INDEX('PROTRA_capacity-Original_Data'!M$3:M$1699,MATCH(CHP_check_original_data!$H82,'PROTRA_capacity-Original_Data'!$F$3:$F$1699,0))=0),"heat 0, elec not",
IF(AND(INDEX('PROTRA_capacity-Original_Data'!M$3:M$1699,MATCH(CHP_check_original_data!$I82,'PROTRA_capacity-Original_Data'!$F$3:$F$1699,0))=0,INDEX('PROTRA_capacity-Original_Data'!M$3:M$1699,MATCH(CHP_check_original_data!$H82,'PROTRA_capacity-Original_Data'!$F$3:$F$1699,0))=0),"",
INDEX('PROTRA_capacity-Original_Data'!M$3:M$1699,MATCH(CHP_check_original_data!$H82,'PROTRA_capacity-Original_Data'!$F$3:$F$1699,0))/INDEX('PROTRA_capacity-Original_Data'!M$3:M$1699,MATCH(CHP_check_original_data!$I82,'PROTRA_capacity-Original_Data'!$F$3:$F$1699,0))
)))</f>
        <v/>
      </c>
      <c r="Q82" s="16" t="str">
        <f>IF(AND(INDEX('PROTRA_capacity-Original_Data'!N$3:N$1699,MATCH(CHP_check_original_data!$H82,'PROTRA_capacity-Original_Data'!$F$3:$F$1699,0))&lt;&gt;0,INDEX('PROTRA_capacity-Original_Data'!N$3:N$1699,MATCH(CHP_check_original_data!$I82,'PROTRA_capacity-Original_Data'!$F$3:$F$1699,0))=0),"elec 0, heat not",
IF(AND(INDEX('PROTRA_capacity-Original_Data'!N$3:N$1699,MATCH(CHP_check_original_data!$I82,'PROTRA_capacity-Original_Data'!$F$3:$F$1699,0))&lt;&gt;0,INDEX('PROTRA_capacity-Original_Data'!N$3:N$1699,MATCH(CHP_check_original_data!$H82,'PROTRA_capacity-Original_Data'!$F$3:$F$1699,0))=0),"heat 0, elec not",
IF(AND(INDEX('PROTRA_capacity-Original_Data'!N$3:N$1699,MATCH(CHP_check_original_data!$I82,'PROTRA_capacity-Original_Data'!$F$3:$F$1699,0))=0,INDEX('PROTRA_capacity-Original_Data'!N$3:N$1699,MATCH(CHP_check_original_data!$H82,'PROTRA_capacity-Original_Data'!$F$3:$F$1699,0))=0),"",
INDEX('PROTRA_capacity-Original_Data'!N$3:N$1699,MATCH(CHP_check_original_data!$H82,'PROTRA_capacity-Original_Data'!$F$3:$F$1699,0))/INDEX('PROTRA_capacity-Original_Data'!N$3:N$1699,MATCH(CHP_check_original_data!$I82,'PROTRA_capacity-Original_Data'!$F$3:$F$1699,0))
)))</f>
        <v/>
      </c>
      <c r="R82" s="16" t="str">
        <f>IF(AND(INDEX('PROTRA_capacity-Original_Data'!O$3:O$1699,MATCH(CHP_check_original_data!$H82,'PROTRA_capacity-Original_Data'!$F$3:$F$1699,0))&lt;&gt;0,INDEX('PROTRA_capacity-Original_Data'!O$3:O$1699,MATCH(CHP_check_original_data!$I82,'PROTRA_capacity-Original_Data'!$F$3:$F$1699,0))=0),"elec 0, heat not",
IF(AND(INDEX('PROTRA_capacity-Original_Data'!O$3:O$1699,MATCH(CHP_check_original_data!$I82,'PROTRA_capacity-Original_Data'!$F$3:$F$1699,0))&lt;&gt;0,INDEX('PROTRA_capacity-Original_Data'!O$3:O$1699,MATCH(CHP_check_original_data!$H82,'PROTRA_capacity-Original_Data'!$F$3:$F$1699,0))=0),"heat 0, elec not",
IF(AND(INDEX('PROTRA_capacity-Original_Data'!O$3:O$1699,MATCH(CHP_check_original_data!$I82,'PROTRA_capacity-Original_Data'!$F$3:$F$1699,0))=0,INDEX('PROTRA_capacity-Original_Data'!O$3:O$1699,MATCH(CHP_check_original_data!$H82,'PROTRA_capacity-Original_Data'!$F$3:$F$1699,0))=0),"",
INDEX('PROTRA_capacity-Original_Data'!O$3:O$1699,MATCH(CHP_check_original_data!$H82,'PROTRA_capacity-Original_Data'!$F$3:$F$1699,0))/INDEX('PROTRA_capacity-Original_Data'!O$3:O$1699,MATCH(CHP_check_original_data!$I82,'PROTRA_capacity-Original_Data'!$F$3:$F$1699,0))
)))</f>
        <v/>
      </c>
      <c r="S82" s="16" t="str">
        <f>IF(AND(INDEX('PROTRA_capacity-Original_Data'!P$3:P$1699,MATCH(CHP_check_original_data!$H82,'PROTRA_capacity-Original_Data'!$F$3:$F$1699,0))&lt;&gt;0,INDEX('PROTRA_capacity-Original_Data'!P$3:P$1699,MATCH(CHP_check_original_data!$I82,'PROTRA_capacity-Original_Data'!$F$3:$F$1699,0))=0),"elec 0, heat not",
IF(AND(INDEX('PROTRA_capacity-Original_Data'!P$3:P$1699,MATCH(CHP_check_original_data!$I82,'PROTRA_capacity-Original_Data'!$F$3:$F$1699,0))&lt;&gt;0,INDEX('PROTRA_capacity-Original_Data'!P$3:P$1699,MATCH(CHP_check_original_data!$H82,'PROTRA_capacity-Original_Data'!$F$3:$F$1699,0))=0),"heat 0, elec not",
IF(AND(INDEX('PROTRA_capacity-Original_Data'!P$3:P$1699,MATCH(CHP_check_original_data!$I82,'PROTRA_capacity-Original_Data'!$F$3:$F$1699,0))=0,INDEX('PROTRA_capacity-Original_Data'!P$3:P$1699,MATCH(CHP_check_original_data!$H82,'PROTRA_capacity-Original_Data'!$F$3:$F$1699,0))=0),"",
INDEX('PROTRA_capacity-Original_Data'!P$3:P$1699,MATCH(CHP_check_original_data!$H82,'PROTRA_capacity-Original_Data'!$F$3:$F$1699,0))/INDEX('PROTRA_capacity-Original_Data'!P$3:P$1699,MATCH(CHP_check_original_data!$I82,'PROTRA_capacity-Original_Data'!$F$3:$F$1699,0))
)))</f>
        <v/>
      </c>
      <c r="T82" s="16" t="str">
        <f>IF(AND(INDEX('PROTRA_capacity-Original_Data'!Q$3:Q$1699,MATCH(CHP_check_original_data!$H82,'PROTRA_capacity-Original_Data'!$F$3:$F$1699,0))&lt;&gt;0,INDEX('PROTRA_capacity-Original_Data'!Q$3:Q$1699,MATCH(CHP_check_original_data!$I82,'PROTRA_capacity-Original_Data'!$F$3:$F$1699,0))=0),"elec 0, heat not",
IF(AND(INDEX('PROTRA_capacity-Original_Data'!Q$3:Q$1699,MATCH(CHP_check_original_data!$I82,'PROTRA_capacity-Original_Data'!$F$3:$F$1699,0))&lt;&gt;0,INDEX('PROTRA_capacity-Original_Data'!Q$3:Q$1699,MATCH(CHP_check_original_data!$H82,'PROTRA_capacity-Original_Data'!$F$3:$F$1699,0))=0),"heat 0, elec not",
IF(AND(INDEX('PROTRA_capacity-Original_Data'!Q$3:Q$1699,MATCH(CHP_check_original_data!$I82,'PROTRA_capacity-Original_Data'!$F$3:$F$1699,0))=0,INDEX('PROTRA_capacity-Original_Data'!Q$3:Q$1699,MATCH(CHP_check_original_data!$H82,'PROTRA_capacity-Original_Data'!$F$3:$F$1699,0))=0),"",
INDEX('PROTRA_capacity-Original_Data'!Q$3:Q$1699,MATCH(CHP_check_original_data!$H82,'PROTRA_capacity-Original_Data'!$F$3:$F$1699,0))/INDEX('PROTRA_capacity-Original_Data'!Q$3:Q$1699,MATCH(CHP_check_original_data!$I82,'PROTRA_capacity-Original_Data'!$F$3:$F$1699,0))
)))</f>
        <v/>
      </c>
      <c r="U82" s="16" t="str">
        <f>IF(AND(INDEX('PROTRA_capacity-Original_Data'!R$3:R$1699,MATCH(CHP_check_original_data!$H82,'PROTRA_capacity-Original_Data'!$F$3:$F$1699,0))&lt;&gt;0,INDEX('PROTRA_capacity-Original_Data'!R$3:R$1699,MATCH(CHP_check_original_data!$I82,'PROTRA_capacity-Original_Data'!$F$3:$F$1699,0))=0),"elec 0, heat not",
IF(AND(INDEX('PROTRA_capacity-Original_Data'!R$3:R$1699,MATCH(CHP_check_original_data!$I82,'PROTRA_capacity-Original_Data'!$F$3:$F$1699,0))&lt;&gt;0,INDEX('PROTRA_capacity-Original_Data'!R$3:R$1699,MATCH(CHP_check_original_data!$H82,'PROTRA_capacity-Original_Data'!$F$3:$F$1699,0))=0),"heat 0, elec not",
IF(AND(INDEX('PROTRA_capacity-Original_Data'!R$3:R$1699,MATCH(CHP_check_original_data!$I82,'PROTRA_capacity-Original_Data'!$F$3:$F$1699,0))=0,INDEX('PROTRA_capacity-Original_Data'!R$3:R$1699,MATCH(CHP_check_original_data!$H82,'PROTRA_capacity-Original_Data'!$F$3:$F$1699,0))=0),"",
INDEX('PROTRA_capacity-Original_Data'!R$3:R$1699,MATCH(CHP_check_original_data!$H82,'PROTRA_capacity-Original_Data'!$F$3:$F$1699,0))/INDEX('PROTRA_capacity-Original_Data'!R$3:R$1699,MATCH(CHP_check_original_data!$I82,'PROTRA_capacity-Original_Data'!$F$3:$F$1699,0))
)))</f>
        <v/>
      </c>
      <c r="V82" s="16" t="str">
        <f>IF(AND(INDEX('PROTRA_capacity-Original_Data'!S$3:S$1699,MATCH(CHP_check_original_data!$H82,'PROTRA_capacity-Original_Data'!$F$3:$F$1699,0))&lt;&gt;0,INDEX('PROTRA_capacity-Original_Data'!S$3:S$1699,MATCH(CHP_check_original_data!$I82,'PROTRA_capacity-Original_Data'!$F$3:$F$1699,0))=0),"elec 0, heat not",
IF(AND(INDEX('PROTRA_capacity-Original_Data'!S$3:S$1699,MATCH(CHP_check_original_data!$I82,'PROTRA_capacity-Original_Data'!$F$3:$F$1699,0))&lt;&gt;0,INDEX('PROTRA_capacity-Original_Data'!S$3:S$1699,MATCH(CHP_check_original_data!$H82,'PROTRA_capacity-Original_Data'!$F$3:$F$1699,0))=0),"heat 0, elec not",
IF(AND(INDEX('PROTRA_capacity-Original_Data'!S$3:S$1699,MATCH(CHP_check_original_data!$I82,'PROTRA_capacity-Original_Data'!$F$3:$F$1699,0))=0,INDEX('PROTRA_capacity-Original_Data'!S$3:S$1699,MATCH(CHP_check_original_data!$H82,'PROTRA_capacity-Original_Data'!$F$3:$F$1699,0))=0),"",
INDEX('PROTRA_capacity-Original_Data'!S$3:S$1699,MATCH(CHP_check_original_data!$H82,'PROTRA_capacity-Original_Data'!$F$3:$F$1699,0))/INDEX('PROTRA_capacity-Original_Data'!S$3:S$1699,MATCH(CHP_check_original_data!$I82,'PROTRA_capacity-Original_Data'!$F$3:$F$1699,0))
)))</f>
        <v/>
      </c>
      <c r="W82" s="16" t="str">
        <f>IF(AND(INDEX('PROTRA_capacity-Original_Data'!T$3:T$1699,MATCH(CHP_check_original_data!$H82,'PROTRA_capacity-Original_Data'!$F$3:$F$1699,0))&lt;&gt;0,INDEX('PROTRA_capacity-Original_Data'!T$3:T$1699,MATCH(CHP_check_original_data!$I82,'PROTRA_capacity-Original_Data'!$F$3:$F$1699,0))=0),"elec 0, heat not",
IF(AND(INDEX('PROTRA_capacity-Original_Data'!T$3:T$1699,MATCH(CHP_check_original_data!$I82,'PROTRA_capacity-Original_Data'!$F$3:$F$1699,0))&lt;&gt;0,INDEX('PROTRA_capacity-Original_Data'!T$3:T$1699,MATCH(CHP_check_original_data!$H82,'PROTRA_capacity-Original_Data'!$F$3:$F$1699,0))=0),"heat 0, elec not",
IF(AND(INDEX('PROTRA_capacity-Original_Data'!T$3:T$1699,MATCH(CHP_check_original_data!$I82,'PROTRA_capacity-Original_Data'!$F$3:$F$1699,0))=0,INDEX('PROTRA_capacity-Original_Data'!T$3:T$1699,MATCH(CHP_check_original_data!$H82,'PROTRA_capacity-Original_Data'!$F$3:$F$1699,0))=0),"",
INDEX('PROTRA_capacity-Original_Data'!T$3:T$1699,MATCH(CHP_check_original_data!$H82,'PROTRA_capacity-Original_Data'!$F$3:$F$1699,0))/INDEX('PROTRA_capacity-Original_Data'!T$3:T$1699,MATCH(CHP_check_original_data!$I82,'PROTRA_capacity-Original_Data'!$F$3:$F$1699,0))
)))</f>
        <v/>
      </c>
      <c r="X82" s="16" t="str">
        <f>IF(AND(INDEX('PROTRA_capacity-Original_Data'!U$3:U$1699,MATCH(CHP_check_original_data!$H82,'PROTRA_capacity-Original_Data'!$F$3:$F$1699,0))&lt;&gt;0,INDEX('PROTRA_capacity-Original_Data'!U$3:U$1699,MATCH(CHP_check_original_data!$I82,'PROTRA_capacity-Original_Data'!$F$3:$F$1699,0))=0),"elec 0, heat not",
IF(AND(INDEX('PROTRA_capacity-Original_Data'!U$3:U$1699,MATCH(CHP_check_original_data!$I82,'PROTRA_capacity-Original_Data'!$F$3:$F$1699,0))&lt;&gt;0,INDEX('PROTRA_capacity-Original_Data'!U$3:U$1699,MATCH(CHP_check_original_data!$H82,'PROTRA_capacity-Original_Data'!$F$3:$F$1699,0))=0),"heat 0, elec not",
IF(AND(INDEX('PROTRA_capacity-Original_Data'!U$3:U$1699,MATCH(CHP_check_original_data!$I82,'PROTRA_capacity-Original_Data'!$F$3:$F$1699,0))=0,INDEX('PROTRA_capacity-Original_Data'!U$3:U$1699,MATCH(CHP_check_original_data!$H82,'PROTRA_capacity-Original_Data'!$F$3:$F$1699,0))=0),"",
INDEX('PROTRA_capacity-Original_Data'!U$3:U$1699,MATCH(CHP_check_original_data!$H82,'PROTRA_capacity-Original_Data'!$F$3:$F$1699,0))/INDEX('PROTRA_capacity-Original_Data'!U$3:U$1699,MATCH(CHP_check_original_data!$I82,'PROTRA_capacity-Original_Data'!$F$3:$F$1699,0))
)))</f>
        <v/>
      </c>
      <c r="Y82" s="16" t="str">
        <f>IF(AND(INDEX('PROTRA_capacity-Original_Data'!V$3:V$1699,MATCH(CHP_check_original_data!$H82,'PROTRA_capacity-Original_Data'!$F$3:$F$1699,0))&lt;&gt;0,INDEX('PROTRA_capacity-Original_Data'!V$3:V$1699,MATCH(CHP_check_original_data!$I82,'PROTRA_capacity-Original_Data'!$F$3:$F$1699,0))=0),"elec 0, heat not",
IF(AND(INDEX('PROTRA_capacity-Original_Data'!V$3:V$1699,MATCH(CHP_check_original_data!$I82,'PROTRA_capacity-Original_Data'!$F$3:$F$1699,0))&lt;&gt;0,INDEX('PROTRA_capacity-Original_Data'!V$3:V$1699,MATCH(CHP_check_original_data!$H82,'PROTRA_capacity-Original_Data'!$F$3:$F$1699,0))=0),"heat 0, elec not",
IF(AND(INDEX('PROTRA_capacity-Original_Data'!V$3:V$1699,MATCH(CHP_check_original_data!$I82,'PROTRA_capacity-Original_Data'!$F$3:$F$1699,0))=0,INDEX('PROTRA_capacity-Original_Data'!V$3:V$1699,MATCH(CHP_check_original_data!$H82,'PROTRA_capacity-Original_Data'!$F$3:$F$1699,0))=0),"",
INDEX('PROTRA_capacity-Original_Data'!V$3:V$1699,MATCH(CHP_check_original_data!$H82,'PROTRA_capacity-Original_Data'!$F$3:$F$1699,0))/INDEX('PROTRA_capacity-Original_Data'!V$3:V$1699,MATCH(CHP_check_original_data!$I82,'PROTRA_capacity-Original_Data'!$F$3:$F$1699,0))
)))</f>
        <v/>
      </c>
    </row>
    <row r="83" spans="1:25" x14ac:dyDescent="0.35">
      <c r="A83" t="s">
        <v>76</v>
      </c>
      <c r="B83" t="s">
        <v>41</v>
      </c>
      <c r="C83" t="str">
        <f t="shared" si="6"/>
        <v>USMCA_TO_heat</v>
      </c>
      <c r="D83" t="str">
        <f t="shared" si="7"/>
        <v>PROTRA_CHP_HP_I</v>
      </c>
      <c r="E83" t="s">
        <v>0</v>
      </c>
      <c r="F83" t="str">
        <f t="shared" si="8"/>
        <v>CHP</v>
      </c>
      <c r="G83" t="str">
        <f t="shared" si="9"/>
        <v>els</v>
      </c>
      <c r="H83" t="str">
        <f t="shared" si="10"/>
        <v>USMCATO_heatPROTRA_CHP_gas_fuels</v>
      </c>
      <c r="I83" t="str">
        <f t="shared" si="11"/>
        <v>USMCATO_elecPROTRA_CHP_gas_fuels</v>
      </c>
      <c r="J83" s="16">
        <f>IF(AND(INDEX('PROTRA_capacity-Original_Data'!G$3:G$1699,MATCH(CHP_check_original_data!$H83,'PROTRA_capacity-Original_Data'!$F$3:$F$1699,0))&lt;&gt;0,INDEX('PROTRA_capacity-Original_Data'!G$3:G$1699,MATCH(CHP_check_original_data!$I83,'PROTRA_capacity-Original_Data'!$F$3:$F$1699,0))=0),"elec 0, heat not",
IF(AND(INDEX('PROTRA_capacity-Original_Data'!G$3:G$1699,MATCH(CHP_check_original_data!$I83,'PROTRA_capacity-Original_Data'!$F$3:$F$1699,0))&lt;&gt;0,INDEX('PROTRA_capacity-Original_Data'!G$3:G$1699,MATCH(CHP_check_original_data!$H83,'PROTRA_capacity-Original_Data'!$F$3:$F$1699,0))=0),"heat 0, elec not",
IF(AND(INDEX('PROTRA_capacity-Original_Data'!G$3:G$1699,MATCH(CHP_check_original_data!$I83,'PROTRA_capacity-Original_Data'!$F$3:$F$1699,0))=0,INDEX('PROTRA_capacity-Original_Data'!G$3:G$1699,MATCH(CHP_check_original_data!$H83,'PROTRA_capacity-Original_Data'!$F$3:$F$1699,0))=0),"",
INDEX('PROTRA_capacity-Original_Data'!G$3:G$1699,MATCH(CHP_check_original_data!$H83,'PROTRA_capacity-Original_Data'!$F$3:$F$1699,0))/INDEX('PROTRA_capacity-Original_Data'!G$3:G$1699,MATCH(CHP_check_original_data!$I83,'PROTRA_capacity-Original_Data'!$F$3:$F$1699,0))
)))</f>
        <v>0.28249499614938478</v>
      </c>
      <c r="K83" s="16">
        <f>IF(AND(INDEX('PROTRA_capacity-Original_Data'!H$3:H$1699,MATCH(CHP_check_original_data!$H83,'PROTRA_capacity-Original_Data'!$F$3:$F$1699,0))&lt;&gt;0,INDEX('PROTRA_capacity-Original_Data'!H$3:H$1699,MATCH(CHP_check_original_data!$I83,'PROTRA_capacity-Original_Data'!$F$3:$F$1699,0))=0),"elec 0, heat not",
IF(AND(INDEX('PROTRA_capacity-Original_Data'!H$3:H$1699,MATCH(CHP_check_original_data!$I83,'PROTRA_capacity-Original_Data'!$F$3:$F$1699,0))&lt;&gt;0,INDEX('PROTRA_capacity-Original_Data'!H$3:H$1699,MATCH(CHP_check_original_data!$H83,'PROTRA_capacity-Original_Data'!$F$3:$F$1699,0))=0),"heat 0, elec not",
IF(AND(INDEX('PROTRA_capacity-Original_Data'!H$3:H$1699,MATCH(CHP_check_original_data!$I83,'PROTRA_capacity-Original_Data'!$F$3:$F$1699,0))=0,INDEX('PROTRA_capacity-Original_Data'!H$3:H$1699,MATCH(CHP_check_original_data!$H83,'PROTRA_capacity-Original_Data'!$F$3:$F$1699,0))=0),"",
INDEX('PROTRA_capacity-Original_Data'!H$3:H$1699,MATCH(CHP_check_original_data!$H83,'PROTRA_capacity-Original_Data'!$F$3:$F$1699,0))/INDEX('PROTRA_capacity-Original_Data'!H$3:H$1699,MATCH(CHP_check_original_data!$I83,'PROTRA_capacity-Original_Data'!$F$3:$F$1699,0))
)))</f>
        <v>0.53482597371644081</v>
      </c>
      <c r="L83" s="16">
        <f>IF(AND(INDEX('PROTRA_capacity-Original_Data'!I$3:I$1699,MATCH(CHP_check_original_data!$H83,'PROTRA_capacity-Original_Data'!$F$3:$F$1699,0))&lt;&gt;0,INDEX('PROTRA_capacity-Original_Data'!I$3:I$1699,MATCH(CHP_check_original_data!$I83,'PROTRA_capacity-Original_Data'!$F$3:$F$1699,0))=0),"elec 0, heat not",
IF(AND(INDEX('PROTRA_capacity-Original_Data'!I$3:I$1699,MATCH(CHP_check_original_data!$I83,'PROTRA_capacity-Original_Data'!$F$3:$F$1699,0))&lt;&gt;0,INDEX('PROTRA_capacity-Original_Data'!I$3:I$1699,MATCH(CHP_check_original_data!$H83,'PROTRA_capacity-Original_Data'!$F$3:$F$1699,0))=0),"heat 0, elec not",
IF(AND(INDEX('PROTRA_capacity-Original_Data'!I$3:I$1699,MATCH(CHP_check_original_data!$I83,'PROTRA_capacity-Original_Data'!$F$3:$F$1699,0))=0,INDEX('PROTRA_capacity-Original_Data'!I$3:I$1699,MATCH(CHP_check_original_data!$H83,'PROTRA_capacity-Original_Data'!$F$3:$F$1699,0))=0),"",
INDEX('PROTRA_capacity-Original_Data'!I$3:I$1699,MATCH(CHP_check_original_data!$H83,'PROTRA_capacity-Original_Data'!$F$3:$F$1699,0))/INDEX('PROTRA_capacity-Original_Data'!I$3:I$1699,MATCH(CHP_check_original_data!$I83,'PROTRA_capacity-Original_Data'!$F$3:$F$1699,0))
)))</f>
        <v>0.53662562693256777</v>
      </c>
      <c r="M83" s="16">
        <f>IF(AND(INDEX('PROTRA_capacity-Original_Data'!J$3:J$1699,MATCH(CHP_check_original_data!$H83,'PROTRA_capacity-Original_Data'!$F$3:$F$1699,0))&lt;&gt;0,INDEX('PROTRA_capacity-Original_Data'!J$3:J$1699,MATCH(CHP_check_original_data!$I83,'PROTRA_capacity-Original_Data'!$F$3:$F$1699,0))=0),"elec 0, heat not",
IF(AND(INDEX('PROTRA_capacity-Original_Data'!J$3:J$1699,MATCH(CHP_check_original_data!$I83,'PROTRA_capacity-Original_Data'!$F$3:$F$1699,0))&lt;&gt;0,INDEX('PROTRA_capacity-Original_Data'!J$3:J$1699,MATCH(CHP_check_original_data!$H83,'PROTRA_capacity-Original_Data'!$F$3:$F$1699,0))=0),"heat 0, elec not",
IF(AND(INDEX('PROTRA_capacity-Original_Data'!J$3:J$1699,MATCH(CHP_check_original_data!$I83,'PROTRA_capacity-Original_Data'!$F$3:$F$1699,0))=0,INDEX('PROTRA_capacity-Original_Data'!J$3:J$1699,MATCH(CHP_check_original_data!$H83,'PROTRA_capacity-Original_Data'!$F$3:$F$1699,0))=0),"",
INDEX('PROTRA_capacity-Original_Data'!J$3:J$1699,MATCH(CHP_check_original_data!$H83,'PROTRA_capacity-Original_Data'!$F$3:$F$1699,0))/INDEX('PROTRA_capacity-Original_Data'!J$3:J$1699,MATCH(CHP_check_original_data!$I83,'PROTRA_capacity-Original_Data'!$F$3:$F$1699,0))
)))</f>
        <v>0.51397493648744585</v>
      </c>
      <c r="N83" s="16">
        <f>IF(AND(INDEX('PROTRA_capacity-Original_Data'!K$3:K$1699,MATCH(CHP_check_original_data!$H83,'PROTRA_capacity-Original_Data'!$F$3:$F$1699,0))&lt;&gt;0,INDEX('PROTRA_capacity-Original_Data'!K$3:K$1699,MATCH(CHP_check_original_data!$I83,'PROTRA_capacity-Original_Data'!$F$3:$F$1699,0))=0),"elec 0, heat not",
IF(AND(INDEX('PROTRA_capacity-Original_Data'!K$3:K$1699,MATCH(CHP_check_original_data!$I83,'PROTRA_capacity-Original_Data'!$F$3:$F$1699,0))&lt;&gt;0,INDEX('PROTRA_capacity-Original_Data'!K$3:K$1699,MATCH(CHP_check_original_data!$H83,'PROTRA_capacity-Original_Data'!$F$3:$F$1699,0))=0),"heat 0, elec not",
IF(AND(INDEX('PROTRA_capacity-Original_Data'!K$3:K$1699,MATCH(CHP_check_original_data!$I83,'PROTRA_capacity-Original_Data'!$F$3:$F$1699,0))=0,INDEX('PROTRA_capacity-Original_Data'!K$3:K$1699,MATCH(CHP_check_original_data!$H83,'PROTRA_capacity-Original_Data'!$F$3:$F$1699,0))=0),"",
INDEX('PROTRA_capacity-Original_Data'!K$3:K$1699,MATCH(CHP_check_original_data!$H83,'PROTRA_capacity-Original_Data'!$F$3:$F$1699,0))/INDEX('PROTRA_capacity-Original_Data'!K$3:K$1699,MATCH(CHP_check_original_data!$I83,'PROTRA_capacity-Original_Data'!$F$3:$F$1699,0))
)))</f>
        <v>0.47494978626135448</v>
      </c>
      <c r="O83" s="16">
        <f>IF(AND(INDEX('PROTRA_capacity-Original_Data'!L$3:L$1699,MATCH(CHP_check_original_data!$H83,'PROTRA_capacity-Original_Data'!$F$3:$F$1699,0))&lt;&gt;0,INDEX('PROTRA_capacity-Original_Data'!L$3:L$1699,MATCH(CHP_check_original_data!$I83,'PROTRA_capacity-Original_Data'!$F$3:$F$1699,0))=0),"elec 0, heat not",
IF(AND(INDEX('PROTRA_capacity-Original_Data'!L$3:L$1699,MATCH(CHP_check_original_data!$I83,'PROTRA_capacity-Original_Data'!$F$3:$F$1699,0))&lt;&gt;0,INDEX('PROTRA_capacity-Original_Data'!L$3:L$1699,MATCH(CHP_check_original_data!$H83,'PROTRA_capacity-Original_Data'!$F$3:$F$1699,0))=0),"heat 0, elec not",
IF(AND(INDEX('PROTRA_capacity-Original_Data'!L$3:L$1699,MATCH(CHP_check_original_data!$I83,'PROTRA_capacity-Original_Data'!$F$3:$F$1699,0))=0,INDEX('PROTRA_capacity-Original_Data'!L$3:L$1699,MATCH(CHP_check_original_data!$H83,'PROTRA_capacity-Original_Data'!$F$3:$F$1699,0))=0),"",
INDEX('PROTRA_capacity-Original_Data'!L$3:L$1699,MATCH(CHP_check_original_data!$H83,'PROTRA_capacity-Original_Data'!$F$3:$F$1699,0))/INDEX('PROTRA_capacity-Original_Data'!L$3:L$1699,MATCH(CHP_check_original_data!$I83,'PROTRA_capacity-Original_Data'!$F$3:$F$1699,0))
)))</f>
        <v>0.46036737962454993</v>
      </c>
      <c r="P83" s="16">
        <f>IF(AND(INDEX('PROTRA_capacity-Original_Data'!M$3:M$1699,MATCH(CHP_check_original_data!$H83,'PROTRA_capacity-Original_Data'!$F$3:$F$1699,0))&lt;&gt;0,INDEX('PROTRA_capacity-Original_Data'!M$3:M$1699,MATCH(CHP_check_original_data!$I83,'PROTRA_capacity-Original_Data'!$F$3:$F$1699,0))=0),"elec 0, heat not",
IF(AND(INDEX('PROTRA_capacity-Original_Data'!M$3:M$1699,MATCH(CHP_check_original_data!$I83,'PROTRA_capacity-Original_Data'!$F$3:$F$1699,0))&lt;&gt;0,INDEX('PROTRA_capacity-Original_Data'!M$3:M$1699,MATCH(CHP_check_original_data!$H83,'PROTRA_capacity-Original_Data'!$F$3:$F$1699,0))=0),"heat 0, elec not",
IF(AND(INDEX('PROTRA_capacity-Original_Data'!M$3:M$1699,MATCH(CHP_check_original_data!$I83,'PROTRA_capacity-Original_Data'!$F$3:$F$1699,0))=0,INDEX('PROTRA_capacity-Original_Data'!M$3:M$1699,MATCH(CHP_check_original_data!$H83,'PROTRA_capacity-Original_Data'!$F$3:$F$1699,0))=0),"",
INDEX('PROTRA_capacity-Original_Data'!M$3:M$1699,MATCH(CHP_check_original_data!$H83,'PROTRA_capacity-Original_Data'!$F$3:$F$1699,0))/INDEX('PROTRA_capacity-Original_Data'!M$3:M$1699,MATCH(CHP_check_original_data!$I83,'PROTRA_capacity-Original_Data'!$F$3:$F$1699,0))
)))</f>
        <v>0.46417010104988304</v>
      </c>
      <c r="Q83" s="16">
        <f>IF(AND(INDEX('PROTRA_capacity-Original_Data'!N$3:N$1699,MATCH(CHP_check_original_data!$H83,'PROTRA_capacity-Original_Data'!$F$3:$F$1699,0))&lt;&gt;0,INDEX('PROTRA_capacity-Original_Data'!N$3:N$1699,MATCH(CHP_check_original_data!$I83,'PROTRA_capacity-Original_Data'!$F$3:$F$1699,0))=0),"elec 0, heat not",
IF(AND(INDEX('PROTRA_capacity-Original_Data'!N$3:N$1699,MATCH(CHP_check_original_data!$I83,'PROTRA_capacity-Original_Data'!$F$3:$F$1699,0))&lt;&gt;0,INDEX('PROTRA_capacity-Original_Data'!N$3:N$1699,MATCH(CHP_check_original_data!$H83,'PROTRA_capacity-Original_Data'!$F$3:$F$1699,0))=0),"heat 0, elec not",
IF(AND(INDEX('PROTRA_capacity-Original_Data'!N$3:N$1699,MATCH(CHP_check_original_data!$I83,'PROTRA_capacity-Original_Data'!$F$3:$F$1699,0))=0,INDEX('PROTRA_capacity-Original_Data'!N$3:N$1699,MATCH(CHP_check_original_data!$H83,'PROTRA_capacity-Original_Data'!$F$3:$F$1699,0))=0),"",
INDEX('PROTRA_capacity-Original_Data'!N$3:N$1699,MATCH(CHP_check_original_data!$H83,'PROTRA_capacity-Original_Data'!$F$3:$F$1699,0))/INDEX('PROTRA_capacity-Original_Data'!N$3:N$1699,MATCH(CHP_check_original_data!$I83,'PROTRA_capacity-Original_Data'!$F$3:$F$1699,0))
)))</f>
        <v>0.48270855983896904</v>
      </c>
      <c r="R83" s="16">
        <f>IF(AND(INDEX('PROTRA_capacity-Original_Data'!O$3:O$1699,MATCH(CHP_check_original_data!$H83,'PROTRA_capacity-Original_Data'!$F$3:$F$1699,0))&lt;&gt;0,INDEX('PROTRA_capacity-Original_Data'!O$3:O$1699,MATCH(CHP_check_original_data!$I83,'PROTRA_capacity-Original_Data'!$F$3:$F$1699,0))=0),"elec 0, heat not",
IF(AND(INDEX('PROTRA_capacity-Original_Data'!O$3:O$1699,MATCH(CHP_check_original_data!$I83,'PROTRA_capacity-Original_Data'!$F$3:$F$1699,0))&lt;&gt;0,INDEX('PROTRA_capacity-Original_Data'!O$3:O$1699,MATCH(CHP_check_original_data!$H83,'PROTRA_capacity-Original_Data'!$F$3:$F$1699,0))=0),"heat 0, elec not",
IF(AND(INDEX('PROTRA_capacity-Original_Data'!O$3:O$1699,MATCH(CHP_check_original_data!$I83,'PROTRA_capacity-Original_Data'!$F$3:$F$1699,0))=0,INDEX('PROTRA_capacity-Original_Data'!O$3:O$1699,MATCH(CHP_check_original_data!$H83,'PROTRA_capacity-Original_Data'!$F$3:$F$1699,0))=0),"",
INDEX('PROTRA_capacity-Original_Data'!O$3:O$1699,MATCH(CHP_check_original_data!$H83,'PROTRA_capacity-Original_Data'!$F$3:$F$1699,0))/INDEX('PROTRA_capacity-Original_Data'!O$3:O$1699,MATCH(CHP_check_original_data!$I83,'PROTRA_capacity-Original_Data'!$F$3:$F$1699,0))
)))</f>
        <v>0.43167436032392797</v>
      </c>
      <c r="S83" s="16">
        <f>IF(AND(INDEX('PROTRA_capacity-Original_Data'!P$3:P$1699,MATCH(CHP_check_original_data!$H83,'PROTRA_capacity-Original_Data'!$F$3:$F$1699,0))&lt;&gt;0,INDEX('PROTRA_capacity-Original_Data'!P$3:P$1699,MATCH(CHP_check_original_data!$I83,'PROTRA_capacity-Original_Data'!$F$3:$F$1699,0))=0),"elec 0, heat not",
IF(AND(INDEX('PROTRA_capacity-Original_Data'!P$3:P$1699,MATCH(CHP_check_original_data!$I83,'PROTRA_capacity-Original_Data'!$F$3:$F$1699,0))&lt;&gt;0,INDEX('PROTRA_capacity-Original_Data'!P$3:P$1699,MATCH(CHP_check_original_data!$H83,'PROTRA_capacity-Original_Data'!$F$3:$F$1699,0))=0),"heat 0, elec not",
IF(AND(INDEX('PROTRA_capacity-Original_Data'!P$3:P$1699,MATCH(CHP_check_original_data!$I83,'PROTRA_capacity-Original_Data'!$F$3:$F$1699,0))=0,INDEX('PROTRA_capacity-Original_Data'!P$3:P$1699,MATCH(CHP_check_original_data!$H83,'PROTRA_capacity-Original_Data'!$F$3:$F$1699,0))=0),"",
INDEX('PROTRA_capacity-Original_Data'!P$3:P$1699,MATCH(CHP_check_original_data!$H83,'PROTRA_capacity-Original_Data'!$F$3:$F$1699,0))/INDEX('PROTRA_capacity-Original_Data'!P$3:P$1699,MATCH(CHP_check_original_data!$I83,'PROTRA_capacity-Original_Data'!$F$3:$F$1699,0))
)))</f>
        <v>0.38317178420185649</v>
      </c>
      <c r="T83" s="16">
        <f>IF(AND(INDEX('PROTRA_capacity-Original_Data'!Q$3:Q$1699,MATCH(CHP_check_original_data!$H83,'PROTRA_capacity-Original_Data'!$F$3:$F$1699,0))&lt;&gt;0,INDEX('PROTRA_capacity-Original_Data'!Q$3:Q$1699,MATCH(CHP_check_original_data!$I83,'PROTRA_capacity-Original_Data'!$F$3:$F$1699,0))=0),"elec 0, heat not",
IF(AND(INDEX('PROTRA_capacity-Original_Data'!Q$3:Q$1699,MATCH(CHP_check_original_data!$I83,'PROTRA_capacity-Original_Data'!$F$3:$F$1699,0))&lt;&gt;0,INDEX('PROTRA_capacity-Original_Data'!Q$3:Q$1699,MATCH(CHP_check_original_data!$H83,'PROTRA_capacity-Original_Data'!$F$3:$F$1699,0))=0),"heat 0, elec not",
IF(AND(INDEX('PROTRA_capacity-Original_Data'!Q$3:Q$1699,MATCH(CHP_check_original_data!$I83,'PROTRA_capacity-Original_Data'!$F$3:$F$1699,0))=0,INDEX('PROTRA_capacity-Original_Data'!Q$3:Q$1699,MATCH(CHP_check_original_data!$H83,'PROTRA_capacity-Original_Data'!$F$3:$F$1699,0))=0),"",
INDEX('PROTRA_capacity-Original_Data'!Q$3:Q$1699,MATCH(CHP_check_original_data!$H83,'PROTRA_capacity-Original_Data'!$F$3:$F$1699,0))/INDEX('PROTRA_capacity-Original_Data'!Q$3:Q$1699,MATCH(CHP_check_original_data!$I83,'PROTRA_capacity-Original_Data'!$F$3:$F$1699,0))
)))</f>
        <v>0.3607584127340186</v>
      </c>
      <c r="U83" s="16">
        <f>IF(AND(INDEX('PROTRA_capacity-Original_Data'!R$3:R$1699,MATCH(CHP_check_original_data!$H83,'PROTRA_capacity-Original_Data'!$F$3:$F$1699,0))&lt;&gt;0,INDEX('PROTRA_capacity-Original_Data'!R$3:R$1699,MATCH(CHP_check_original_data!$I83,'PROTRA_capacity-Original_Data'!$F$3:$F$1699,0))=0),"elec 0, heat not",
IF(AND(INDEX('PROTRA_capacity-Original_Data'!R$3:R$1699,MATCH(CHP_check_original_data!$I83,'PROTRA_capacity-Original_Data'!$F$3:$F$1699,0))&lt;&gt;0,INDEX('PROTRA_capacity-Original_Data'!R$3:R$1699,MATCH(CHP_check_original_data!$H83,'PROTRA_capacity-Original_Data'!$F$3:$F$1699,0))=0),"heat 0, elec not",
IF(AND(INDEX('PROTRA_capacity-Original_Data'!R$3:R$1699,MATCH(CHP_check_original_data!$I83,'PROTRA_capacity-Original_Data'!$F$3:$F$1699,0))=0,INDEX('PROTRA_capacity-Original_Data'!R$3:R$1699,MATCH(CHP_check_original_data!$H83,'PROTRA_capacity-Original_Data'!$F$3:$F$1699,0))=0),"",
INDEX('PROTRA_capacity-Original_Data'!R$3:R$1699,MATCH(CHP_check_original_data!$H83,'PROTRA_capacity-Original_Data'!$F$3:$F$1699,0))/INDEX('PROTRA_capacity-Original_Data'!R$3:R$1699,MATCH(CHP_check_original_data!$I83,'PROTRA_capacity-Original_Data'!$F$3:$F$1699,0))
)))</f>
        <v>0.44736360200144554</v>
      </c>
      <c r="V83" s="16">
        <f>IF(AND(INDEX('PROTRA_capacity-Original_Data'!S$3:S$1699,MATCH(CHP_check_original_data!$H83,'PROTRA_capacity-Original_Data'!$F$3:$F$1699,0))&lt;&gt;0,INDEX('PROTRA_capacity-Original_Data'!S$3:S$1699,MATCH(CHP_check_original_data!$I83,'PROTRA_capacity-Original_Data'!$F$3:$F$1699,0))=0),"elec 0, heat not",
IF(AND(INDEX('PROTRA_capacity-Original_Data'!S$3:S$1699,MATCH(CHP_check_original_data!$I83,'PROTRA_capacity-Original_Data'!$F$3:$F$1699,0))&lt;&gt;0,INDEX('PROTRA_capacity-Original_Data'!S$3:S$1699,MATCH(CHP_check_original_data!$H83,'PROTRA_capacity-Original_Data'!$F$3:$F$1699,0))=0),"heat 0, elec not",
IF(AND(INDEX('PROTRA_capacity-Original_Data'!S$3:S$1699,MATCH(CHP_check_original_data!$I83,'PROTRA_capacity-Original_Data'!$F$3:$F$1699,0))=0,INDEX('PROTRA_capacity-Original_Data'!S$3:S$1699,MATCH(CHP_check_original_data!$H83,'PROTRA_capacity-Original_Data'!$F$3:$F$1699,0))=0),"",
INDEX('PROTRA_capacity-Original_Data'!S$3:S$1699,MATCH(CHP_check_original_data!$H83,'PROTRA_capacity-Original_Data'!$F$3:$F$1699,0))/INDEX('PROTRA_capacity-Original_Data'!S$3:S$1699,MATCH(CHP_check_original_data!$I83,'PROTRA_capacity-Original_Data'!$F$3:$F$1699,0))
)))</f>
        <v>0.38950565183069447</v>
      </c>
      <c r="W83" s="16">
        <f>IF(AND(INDEX('PROTRA_capacity-Original_Data'!T$3:T$1699,MATCH(CHP_check_original_data!$H83,'PROTRA_capacity-Original_Data'!$F$3:$F$1699,0))&lt;&gt;0,INDEX('PROTRA_capacity-Original_Data'!T$3:T$1699,MATCH(CHP_check_original_data!$I83,'PROTRA_capacity-Original_Data'!$F$3:$F$1699,0))=0),"elec 0, heat not",
IF(AND(INDEX('PROTRA_capacity-Original_Data'!T$3:T$1699,MATCH(CHP_check_original_data!$I83,'PROTRA_capacity-Original_Data'!$F$3:$F$1699,0))&lt;&gt;0,INDEX('PROTRA_capacity-Original_Data'!T$3:T$1699,MATCH(CHP_check_original_data!$H83,'PROTRA_capacity-Original_Data'!$F$3:$F$1699,0))=0),"heat 0, elec not",
IF(AND(INDEX('PROTRA_capacity-Original_Data'!T$3:T$1699,MATCH(CHP_check_original_data!$I83,'PROTRA_capacity-Original_Data'!$F$3:$F$1699,0))=0,INDEX('PROTRA_capacity-Original_Data'!T$3:T$1699,MATCH(CHP_check_original_data!$H83,'PROTRA_capacity-Original_Data'!$F$3:$F$1699,0))=0),"",
INDEX('PROTRA_capacity-Original_Data'!T$3:T$1699,MATCH(CHP_check_original_data!$H83,'PROTRA_capacity-Original_Data'!$F$3:$F$1699,0))/INDEX('PROTRA_capacity-Original_Data'!T$3:T$1699,MATCH(CHP_check_original_data!$I83,'PROTRA_capacity-Original_Data'!$F$3:$F$1699,0))
)))</f>
        <v>0.41924018934042595</v>
      </c>
      <c r="X83" s="16">
        <f>IF(AND(INDEX('PROTRA_capacity-Original_Data'!U$3:U$1699,MATCH(CHP_check_original_data!$H83,'PROTRA_capacity-Original_Data'!$F$3:$F$1699,0))&lt;&gt;0,INDEX('PROTRA_capacity-Original_Data'!U$3:U$1699,MATCH(CHP_check_original_data!$I83,'PROTRA_capacity-Original_Data'!$F$3:$F$1699,0))=0),"elec 0, heat not",
IF(AND(INDEX('PROTRA_capacity-Original_Data'!U$3:U$1699,MATCH(CHP_check_original_data!$I83,'PROTRA_capacity-Original_Data'!$F$3:$F$1699,0))&lt;&gt;0,INDEX('PROTRA_capacity-Original_Data'!U$3:U$1699,MATCH(CHP_check_original_data!$H83,'PROTRA_capacity-Original_Data'!$F$3:$F$1699,0))=0),"heat 0, elec not",
IF(AND(INDEX('PROTRA_capacity-Original_Data'!U$3:U$1699,MATCH(CHP_check_original_data!$I83,'PROTRA_capacity-Original_Data'!$F$3:$F$1699,0))=0,INDEX('PROTRA_capacity-Original_Data'!U$3:U$1699,MATCH(CHP_check_original_data!$H83,'PROTRA_capacity-Original_Data'!$F$3:$F$1699,0))=0),"",
INDEX('PROTRA_capacity-Original_Data'!U$3:U$1699,MATCH(CHP_check_original_data!$H83,'PROTRA_capacity-Original_Data'!$F$3:$F$1699,0))/INDEX('PROTRA_capacity-Original_Data'!U$3:U$1699,MATCH(CHP_check_original_data!$I83,'PROTRA_capacity-Original_Data'!$F$3:$F$1699,0))
)))</f>
        <v>0.39879193321376272</v>
      </c>
      <c r="Y83" s="16">
        <f>IF(AND(INDEX('PROTRA_capacity-Original_Data'!V$3:V$1699,MATCH(CHP_check_original_data!$H83,'PROTRA_capacity-Original_Data'!$F$3:$F$1699,0))&lt;&gt;0,INDEX('PROTRA_capacity-Original_Data'!V$3:V$1699,MATCH(CHP_check_original_data!$I83,'PROTRA_capacity-Original_Data'!$F$3:$F$1699,0))=0),"elec 0, heat not",
IF(AND(INDEX('PROTRA_capacity-Original_Data'!V$3:V$1699,MATCH(CHP_check_original_data!$I83,'PROTRA_capacity-Original_Data'!$F$3:$F$1699,0))&lt;&gt;0,INDEX('PROTRA_capacity-Original_Data'!V$3:V$1699,MATCH(CHP_check_original_data!$H83,'PROTRA_capacity-Original_Data'!$F$3:$F$1699,0))=0),"heat 0, elec not",
IF(AND(INDEX('PROTRA_capacity-Original_Data'!V$3:V$1699,MATCH(CHP_check_original_data!$I83,'PROTRA_capacity-Original_Data'!$F$3:$F$1699,0))=0,INDEX('PROTRA_capacity-Original_Data'!V$3:V$1699,MATCH(CHP_check_original_data!$H83,'PROTRA_capacity-Original_Data'!$F$3:$F$1699,0))=0),"",
INDEX('PROTRA_capacity-Original_Data'!V$3:V$1699,MATCH(CHP_check_original_data!$H83,'PROTRA_capacity-Original_Data'!$F$3:$F$1699,0))/INDEX('PROTRA_capacity-Original_Data'!V$3:V$1699,MATCH(CHP_check_original_data!$I83,'PROTRA_capacity-Original_Data'!$F$3:$F$1699,0))
)))</f>
        <v>0.40292825646019625</v>
      </c>
    </row>
    <row r="84" spans="1:25" x14ac:dyDescent="0.35">
      <c r="A84" t="s">
        <v>76</v>
      </c>
      <c r="B84" t="s">
        <v>41</v>
      </c>
      <c r="C84" t="str">
        <f t="shared" si="6"/>
        <v>USMCA_TO_heat</v>
      </c>
      <c r="D84" t="str">
        <f t="shared" si="7"/>
        <v>PROTRA_CHP_HP_I</v>
      </c>
      <c r="E84" t="s">
        <v>1</v>
      </c>
      <c r="F84" t="str">
        <f t="shared" si="8"/>
        <v>CHP</v>
      </c>
      <c r="G84" t="str">
        <f t="shared" si="9"/>
        <v>CCS</v>
      </c>
      <c r="H84" t="str">
        <f t="shared" si="10"/>
        <v>USMCATO_heatPROTRA_CHP_gas_fuels_CCS</v>
      </c>
      <c r="I84" t="str">
        <f t="shared" si="11"/>
        <v>USMCATO_elecPROTRA_CHP_gas_fuels_CCS</v>
      </c>
      <c r="J84" s="16" t="str">
        <f>IF(AND(INDEX('PROTRA_capacity-Original_Data'!G$3:G$1699,MATCH(CHP_check_original_data!$H84,'PROTRA_capacity-Original_Data'!$F$3:$F$1699,0))&lt;&gt;0,INDEX('PROTRA_capacity-Original_Data'!G$3:G$1699,MATCH(CHP_check_original_data!$I84,'PROTRA_capacity-Original_Data'!$F$3:$F$1699,0))=0),"elec 0, heat not",
IF(AND(INDEX('PROTRA_capacity-Original_Data'!G$3:G$1699,MATCH(CHP_check_original_data!$I84,'PROTRA_capacity-Original_Data'!$F$3:$F$1699,0))&lt;&gt;0,INDEX('PROTRA_capacity-Original_Data'!G$3:G$1699,MATCH(CHP_check_original_data!$H84,'PROTRA_capacity-Original_Data'!$F$3:$F$1699,0))=0),"heat 0, elec not",
IF(AND(INDEX('PROTRA_capacity-Original_Data'!G$3:G$1699,MATCH(CHP_check_original_data!$I84,'PROTRA_capacity-Original_Data'!$F$3:$F$1699,0))=0,INDEX('PROTRA_capacity-Original_Data'!G$3:G$1699,MATCH(CHP_check_original_data!$H84,'PROTRA_capacity-Original_Data'!$F$3:$F$1699,0))=0),"",
INDEX('PROTRA_capacity-Original_Data'!G$3:G$1699,MATCH(CHP_check_original_data!$H84,'PROTRA_capacity-Original_Data'!$F$3:$F$1699,0))/INDEX('PROTRA_capacity-Original_Data'!G$3:G$1699,MATCH(CHP_check_original_data!$I84,'PROTRA_capacity-Original_Data'!$F$3:$F$1699,0))
)))</f>
        <v/>
      </c>
      <c r="K84" s="16" t="str">
        <f>IF(AND(INDEX('PROTRA_capacity-Original_Data'!H$3:H$1699,MATCH(CHP_check_original_data!$H84,'PROTRA_capacity-Original_Data'!$F$3:$F$1699,0))&lt;&gt;0,INDEX('PROTRA_capacity-Original_Data'!H$3:H$1699,MATCH(CHP_check_original_data!$I84,'PROTRA_capacity-Original_Data'!$F$3:$F$1699,0))=0),"elec 0, heat not",
IF(AND(INDEX('PROTRA_capacity-Original_Data'!H$3:H$1699,MATCH(CHP_check_original_data!$I84,'PROTRA_capacity-Original_Data'!$F$3:$F$1699,0))&lt;&gt;0,INDEX('PROTRA_capacity-Original_Data'!H$3:H$1699,MATCH(CHP_check_original_data!$H84,'PROTRA_capacity-Original_Data'!$F$3:$F$1699,0))=0),"heat 0, elec not",
IF(AND(INDEX('PROTRA_capacity-Original_Data'!H$3:H$1699,MATCH(CHP_check_original_data!$I84,'PROTRA_capacity-Original_Data'!$F$3:$F$1699,0))=0,INDEX('PROTRA_capacity-Original_Data'!H$3:H$1699,MATCH(CHP_check_original_data!$H84,'PROTRA_capacity-Original_Data'!$F$3:$F$1699,0))=0),"",
INDEX('PROTRA_capacity-Original_Data'!H$3:H$1699,MATCH(CHP_check_original_data!$H84,'PROTRA_capacity-Original_Data'!$F$3:$F$1699,0))/INDEX('PROTRA_capacity-Original_Data'!H$3:H$1699,MATCH(CHP_check_original_data!$I84,'PROTRA_capacity-Original_Data'!$F$3:$F$1699,0))
)))</f>
        <v/>
      </c>
      <c r="L84" s="16" t="str">
        <f>IF(AND(INDEX('PROTRA_capacity-Original_Data'!I$3:I$1699,MATCH(CHP_check_original_data!$H84,'PROTRA_capacity-Original_Data'!$F$3:$F$1699,0))&lt;&gt;0,INDEX('PROTRA_capacity-Original_Data'!I$3:I$1699,MATCH(CHP_check_original_data!$I84,'PROTRA_capacity-Original_Data'!$F$3:$F$1699,0))=0),"elec 0, heat not",
IF(AND(INDEX('PROTRA_capacity-Original_Data'!I$3:I$1699,MATCH(CHP_check_original_data!$I84,'PROTRA_capacity-Original_Data'!$F$3:$F$1699,0))&lt;&gt;0,INDEX('PROTRA_capacity-Original_Data'!I$3:I$1699,MATCH(CHP_check_original_data!$H84,'PROTRA_capacity-Original_Data'!$F$3:$F$1699,0))=0),"heat 0, elec not",
IF(AND(INDEX('PROTRA_capacity-Original_Data'!I$3:I$1699,MATCH(CHP_check_original_data!$I84,'PROTRA_capacity-Original_Data'!$F$3:$F$1699,0))=0,INDEX('PROTRA_capacity-Original_Data'!I$3:I$1699,MATCH(CHP_check_original_data!$H84,'PROTRA_capacity-Original_Data'!$F$3:$F$1699,0))=0),"",
INDEX('PROTRA_capacity-Original_Data'!I$3:I$1699,MATCH(CHP_check_original_data!$H84,'PROTRA_capacity-Original_Data'!$F$3:$F$1699,0))/INDEX('PROTRA_capacity-Original_Data'!I$3:I$1699,MATCH(CHP_check_original_data!$I84,'PROTRA_capacity-Original_Data'!$F$3:$F$1699,0))
)))</f>
        <v/>
      </c>
      <c r="M84" s="16" t="str">
        <f>IF(AND(INDEX('PROTRA_capacity-Original_Data'!J$3:J$1699,MATCH(CHP_check_original_data!$H84,'PROTRA_capacity-Original_Data'!$F$3:$F$1699,0))&lt;&gt;0,INDEX('PROTRA_capacity-Original_Data'!J$3:J$1699,MATCH(CHP_check_original_data!$I84,'PROTRA_capacity-Original_Data'!$F$3:$F$1699,0))=0),"elec 0, heat not",
IF(AND(INDEX('PROTRA_capacity-Original_Data'!J$3:J$1699,MATCH(CHP_check_original_data!$I84,'PROTRA_capacity-Original_Data'!$F$3:$F$1699,0))&lt;&gt;0,INDEX('PROTRA_capacity-Original_Data'!J$3:J$1699,MATCH(CHP_check_original_data!$H84,'PROTRA_capacity-Original_Data'!$F$3:$F$1699,0))=0),"heat 0, elec not",
IF(AND(INDEX('PROTRA_capacity-Original_Data'!J$3:J$1699,MATCH(CHP_check_original_data!$I84,'PROTRA_capacity-Original_Data'!$F$3:$F$1699,0))=0,INDEX('PROTRA_capacity-Original_Data'!J$3:J$1699,MATCH(CHP_check_original_data!$H84,'PROTRA_capacity-Original_Data'!$F$3:$F$1699,0))=0),"",
INDEX('PROTRA_capacity-Original_Data'!J$3:J$1699,MATCH(CHP_check_original_data!$H84,'PROTRA_capacity-Original_Data'!$F$3:$F$1699,0))/INDEX('PROTRA_capacity-Original_Data'!J$3:J$1699,MATCH(CHP_check_original_data!$I84,'PROTRA_capacity-Original_Data'!$F$3:$F$1699,0))
)))</f>
        <v/>
      </c>
      <c r="N84" s="16" t="str">
        <f>IF(AND(INDEX('PROTRA_capacity-Original_Data'!K$3:K$1699,MATCH(CHP_check_original_data!$H84,'PROTRA_capacity-Original_Data'!$F$3:$F$1699,0))&lt;&gt;0,INDEX('PROTRA_capacity-Original_Data'!K$3:K$1699,MATCH(CHP_check_original_data!$I84,'PROTRA_capacity-Original_Data'!$F$3:$F$1699,0))=0),"elec 0, heat not",
IF(AND(INDEX('PROTRA_capacity-Original_Data'!K$3:K$1699,MATCH(CHP_check_original_data!$I84,'PROTRA_capacity-Original_Data'!$F$3:$F$1699,0))&lt;&gt;0,INDEX('PROTRA_capacity-Original_Data'!K$3:K$1699,MATCH(CHP_check_original_data!$H84,'PROTRA_capacity-Original_Data'!$F$3:$F$1699,0))=0),"heat 0, elec not",
IF(AND(INDEX('PROTRA_capacity-Original_Data'!K$3:K$1699,MATCH(CHP_check_original_data!$I84,'PROTRA_capacity-Original_Data'!$F$3:$F$1699,0))=0,INDEX('PROTRA_capacity-Original_Data'!K$3:K$1699,MATCH(CHP_check_original_data!$H84,'PROTRA_capacity-Original_Data'!$F$3:$F$1699,0))=0),"",
INDEX('PROTRA_capacity-Original_Data'!K$3:K$1699,MATCH(CHP_check_original_data!$H84,'PROTRA_capacity-Original_Data'!$F$3:$F$1699,0))/INDEX('PROTRA_capacity-Original_Data'!K$3:K$1699,MATCH(CHP_check_original_data!$I84,'PROTRA_capacity-Original_Data'!$F$3:$F$1699,0))
)))</f>
        <v/>
      </c>
      <c r="O84" s="16" t="str">
        <f>IF(AND(INDEX('PROTRA_capacity-Original_Data'!L$3:L$1699,MATCH(CHP_check_original_data!$H84,'PROTRA_capacity-Original_Data'!$F$3:$F$1699,0))&lt;&gt;0,INDEX('PROTRA_capacity-Original_Data'!L$3:L$1699,MATCH(CHP_check_original_data!$I84,'PROTRA_capacity-Original_Data'!$F$3:$F$1699,0))=0),"elec 0, heat not",
IF(AND(INDEX('PROTRA_capacity-Original_Data'!L$3:L$1699,MATCH(CHP_check_original_data!$I84,'PROTRA_capacity-Original_Data'!$F$3:$F$1699,0))&lt;&gt;0,INDEX('PROTRA_capacity-Original_Data'!L$3:L$1699,MATCH(CHP_check_original_data!$H84,'PROTRA_capacity-Original_Data'!$F$3:$F$1699,0))=0),"heat 0, elec not",
IF(AND(INDEX('PROTRA_capacity-Original_Data'!L$3:L$1699,MATCH(CHP_check_original_data!$I84,'PROTRA_capacity-Original_Data'!$F$3:$F$1699,0))=0,INDEX('PROTRA_capacity-Original_Data'!L$3:L$1699,MATCH(CHP_check_original_data!$H84,'PROTRA_capacity-Original_Data'!$F$3:$F$1699,0))=0),"",
INDEX('PROTRA_capacity-Original_Data'!L$3:L$1699,MATCH(CHP_check_original_data!$H84,'PROTRA_capacity-Original_Data'!$F$3:$F$1699,0))/INDEX('PROTRA_capacity-Original_Data'!L$3:L$1699,MATCH(CHP_check_original_data!$I84,'PROTRA_capacity-Original_Data'!$F$3:$F$1699,0))
)))</f>
        <v/>
      </c>
      <c r="P84" s="16" t="str">
        <f>IF(AND(INDEX('PROTRA_capacity-Original_Data'!M$3:M$1699,MATCH(CHP_check_original_data!$H84,'PROTRA_capacity-Original_Data'!$F$3:$F$1699,0))&lt;&gt;0,INDEX('PROTRA_capacity-Original_Data'!M$3:M$1699,MATCH(CHP_check_original_data!$I84,'PROTRA_capacity-Original_Data'!$F$3:$F$1699,0))=0),"elec 0, heat not",
IF(AND(INDEX('PROTRA_capacity-Original_Data'!M$3:M$1699,MATCH(CHP_check_original_data!$I84,'PROTRA_capacity-Original_Data'!$F$3:$F$1699,0))&lt;&gt;0,INDEX('PROTRA_capacity-Original_Data'!M$3:M$1699,MATCH(CHP_check_original_data!$H84,'PROTRA_capacity-Original_Data'!$F$3:$F$1699,0))=0),"heat 0, elec not",
IF(AND(INDEX('PROTRA_capacity-Original_Data'!M$3:M$1699,MATCH(CHP_check_original_data!$I84,'PROTRA_capacity-Original_Data'!$F$3:$F$1699,0))=0,INDEX('PROTRA_capacity-Original_Data'!M$3:M$1699,MATCH(CHP_check_original_data!$H84,'PROTRA_capacity-Original_Data'!$F$3:$F$1699,0))=0),"",
INDEX('PROTRA_capacity-Original_Data'!M$3:M$1699,MATCH(CHP_check_original_data!$H84,'PROTRA_capacity-Original_Data'!$F$3:$F$1699,0))/INDEX('PROTRA_capacity-Original_Data'!M$3:M$1699,MATCH(CHP_check_original_data!$I84,'PROTRA_capacity-Original_Data'!$F$3:$F$1699,0))
)))</f>
        <v/>
      </c>
      <c r="Q84" s="16" t="str">
        <f>IF(AND(INDEX('PROTRA_capacity-Original_Data'!N$3:N$1699,MATCH(CHP_check_original_data!$H84,'PROTRA_capacity-Original_Data'!$F$3:$F$1699,0))&lt;&gt;0,INDEX('PROTRA_capacity-Original_Data'!N$3:N$1699,MATCH(CHP_check_original_data!$I84,'PROTRA_capacity-Original_Data'!$F$3:$F$1699,0))=0),"elec 0, heat not",
IF(AND(INDEX('PROTRA_capacity-Original_Data'!N$3:N$1699,MATCH(CHP_check_original_data!$I84,'PROTRA_capacity-Original_Data'!$F$3:$F$1699,0))&lt;&gt;0,INDEX('PROTRA_capacity-Original_Data'!N$3:N$1699,MATCH(CHP_check_original_data!$H84,'PROTRA_capacity-Original_Data'!$F$3:$F$1699,0))=0),"heat 0, elec not",
IF(AND(INDEX('PROTRA_capacity-Original_Data'!N$3:N$1699,MATCH(CHP_check_original_data!$I84,'PROTRA_capacity-Original_Data'!$F$3:$F$1699,0))=0,INDEX('PROTRA_capacity-Original_Data'!N$3:N$1699,MATCH(CHP_check_original_data!$H84,'PROTRA_capacity-Original_Data'!$F$3:$F$1699,0))=0),"",
INDEX('PROTRA_capacity-Original_Data'!N$3:N$1699,MATCH(CHP_check_original_data!$H84,'PROTRA_capacity-Original_Data'!$F$3:$F$1699,0))/INDEX('PROTRA_capacity-Original_Data'!N$3:N$1699,MATCH(CHP_check_original_data!$I84,'PROTRA_capacity-Original_Data'!$F$3:$F$1699,0))
)))</f>
        <v/>
      </c>
      <c r="R84" s="16" t="str">
        <f>IF(AND(INDEX('PROTRA_capacity-Original_Data'!O$3:O$1699,MATCH(CHP_check_original_data!$H84,'PROTRA_capacity-Original_Data'!$F$3:$F$1699,0))&lt;&gt;0,INDEX('PROTRA_capacity-Original_Data'!O$3:O$1699,MATCH(CHP_check_original_data!$I84,'PROTRA_capacity-Original_Data'!$F$3:$F$1699,0))=0),"elec 0, heat not",
IF(AND(INDEX('PROTRA_capacity-Original_Data'!O$3:O$1699,MATCH(CHP_check_original_data!$I84,'PROTRA_capacity-Original_Data'!$F$3:$F$1699,0))&lt;&gt;0,INDEX('PROTRA_capacity-Original_Data'!O$3:O$1699,MATCH(CHP_check_original_data!$H84,'PROTRA_capacity-Original_Data'!$F$3:$F$1699,0))=0),"heat 0, elec not",
IF(AND(INDEX('PROTRA_capacity-Original_Data'!O$3:O$1699,MATCH(CHP_check_original_data!$I84,'PROTRA_capacity-Original_Data'!$F$3:$F$1699,0))=0,INDEX('PROTRA_capacity-Original_Data'!O$3:O$1699,MATCH(CHP_check_original_data!$H84,'PROTRA_capacity-Original_Data'!$F$3:$F$1699,0))=0),"",
INDEX('PROTRA_capacity-Original_Data'!O$3:O$1699,MATCH(CHP_check_original_data!$H84,'PROTRA_capacity-Original_Data'!$F$3:$F$1699,0))/INDEX('PROTRA_capacity-Original_Data'!O$3:O$1699,MATCH(CHP_check_original_data!$I84,'PROTRA_capacity-Original_Data'!$F$3:$F$1699,0))
)))</f>
        <v/>
      </c>
      <c r="S84" s="16" t="str">
        <f>IF(AND(INDEX('PROTRA_capacity-Original_Data'!P$3:P$1699,MATCH(CHP_check_original_data!$H84,'PROTRA_capacity-Original_Data'!$F$3:$F$1699,0))&lt;&gt;0,INDEX('PROTRA_capacity-Original_Data'!P$3:P$1699,MATCH(CHP_check_original_data!$I84,'PROTRA_capacity-Original_Data'!$F$3:$F$1699,0))=0),"elec 0, heat not",
IF(AND(INDEX('PROTRA_capacity-Original_Data'!P$3:P$1699,MATCH(CHP_check_original_data!$I84,'PROTRA_capacity-Original_Data'!$F$3:$F$1699,0))&lt;&gt;0,INDEX('PROTRA_capacity-Original_Data'!P$3:P$1699,MATCH(CHP_check_original_data!$H84,'PROTRA_capacity-Original_Data'!$F$3:$F$1699,0))=0),"heat 0, elec not",
IF(AND(INDEX('PROTRA_capacity-Original_Data'!P$3:P$1699,MATCH(CHP_check_original_data!$I84,'PROTRA_capacity-Original_Data'!$F$3:$F$1699,0))=0,INDEX('PROTRA_capacity-Original_Data'!P$3:P$1699,MATCH(CHP_check_original_data!$H84,'PROTRA_capacity-Original_Data'!$F$3:$F$1699,0))=0),"",
INDEX('PROTRA_capacity-Original_Data'!P$3:P$1699,MATCH(CHP_check_original_data!$H84,'PROTRA_capacity-Original_Data'!$F$3:$F$1699,0))/INDEX('PROTRA_capacity-Original_Data'!P$3:P$1699,MATCH(CHP_check_original_data!$I84,'PROTRA_capacity-Original_Data'!$F$3:$F$1699,0))
)))</f>
        <v/>
      </c>
      <c r="T84" s="16" t="str">
        <f>IF(AND(INDEX('PROTRA_capacity-Original_Data'!Q$3:Q$1699,MATCH(CHP_check_original_data!$H84,'PROTRA_capacity-Original_Data'!$F$3:$F$1699,0))&lt;&gt;0,INDEX('PROTRA_capacity-Original_Data'!Q$3:Q$1699,MATCH(CHP_check_original_data!$I84,'PROTRA_capacity-Original_Data'!$F$3:$F$1699,0))=0),"elec 0, heat not",
IF(AND(INDEX('PROTRA_capacity-Original_Data'!Q$3:Q$1699,MATCH(CHP_check_original_data!$I84,'PROTRA_capacity-Original_Data'!$F$3:$F$1699,0))&lt;&gt;0,INDEX('PROTRA_capacity-Original_Data'!Q$3:Q$1699,MATCH(CHP_check_original_data!$H84,'PROTRA_capacity-Original_Data'!$F$3:$F$1699,0))=0),"heat 0, elec not",
IF(AND(INDEX('PROTRA_capacity-Original_Data'!Q$3:Q$1699,MATCH(CHP_check_original_data!$I84,'PROTRA_capacity-Original_Data'!$F$3:$F$1699,0))=0,INDEX('PROTRA_capacity-Original_Data'!Q$3:Q$1699,MATCH(CHP_check_original_data!$H84,'PROTRA_capacity-Original_Data'!$F$3:$F$1699,0))=0),"",
INDEX('PROTRA_capacity-Original_Data'!Q$3:Q$1699,MATCH(CHP_check_original_data!$H84,'PROTRA_capacity-Original_Data'!$F$3:$F$1699,0))/INDEX('PROTRA_capacity-Original_Data'!Q$3:Q$1699,MATCH(CHP_check_original_data!$I84,'PROTRA_capacity-Original_Data'!$F$3:$F$1699,0))
)))</f>
        <v/>
      </c>
      <c r="U84" s="16" t="str">
        <f>IF(AND(INDEX('PROTRA_capacity-Original_Data'!R$3:R$1699,MATCH(CHP_check_original_data!$H84,'PROTRA_capacity-Original_Data'!$F$3:$F$1699,0))&lt;&gt;0,INDEX('PROTRA_capacity-Original_Data'!R$3:R$1699,MATCH(CHP_check_original_data!$I84,'PROTRA_capacity-Original_Data'!$F$3:$F$1699,0))=0),"elec 0, heat not",
IF(AND(INDEX('PROTRA_capacity-Original_Data'!R$3:R$1699,MATCH(CHP_check_original_data!$I84,'PROTRA_capacity-Original_Data'!$F$3:$F$1699,0))&lt;&gt;0,INDEX('PROTRA_capacity-Original_Data'!R$3:R$1699,MATCH(CHP_check_original_data!$H84,'PROTRA_capacity-Original_Data'!$F$3:$F$1699,0))=0),"heat 0, elec not",
IF(AND(INDEX('PROTRA_capacity-Original_Data'!R$3:R$1699,MATCH(CHP_check_original_data!$I84,'PROTRA_capacity-Original_Data'!$F$3:$F$1699,0))=0,INDEX('PROTRA_capacity-Original_Data'!R$3:R$1699,MATCH(CHP_check_original_data!$H84,'PROTRA_capacity-Original_Data'!$F$3:$F$1699,0))=0),"",
INDEX('PROTRA_capacity-Original_Data'!R$3:R$1699,MATCH(CHP_check_original_data!$H84,'PROTRA_capacity-Original_Data'!$F$3:$F$1699,0))/INDEX('PROTRA_capacity-Original_Data'!R$3:R$1699,MATCH(CHP_check_original_data!$I84,'PROTRA_capacity-Original_Data'!$F$3:$F$1699,0))
)))</f>
        <v/>
      </c>
      <c r="V84" s="16" t="str">
        <f>IF(AND(INDEX('PROTRA_capacity-Original_Data'!S$3:S$1699,MATCH(CHP_check_original_data!$H84,'PROTRA_capacity-Original_Data'!$F$3:$F$1699,0))&lt;&gt;0,INDEX('PROTRA_capacity-Original_Data'!S$3:S$1699,MATCH(CHP_check_original_data!$I84,'PROTRA_capacity-Original_Data'!$F$3:$F$1699,0))=0),"elec 0, heat not",
IF(AND(INDEX('PROTRA_capacity-Original_Data'!S$3:S$1699,MATCH(CHP_check_original_data!$I84,'PROTRA_capacity-Original_Data'!$F$3:$F$1699,0))&lt;&gt;0,INDEX('PROTRA_capacity-Original_Data'!S$3:S$1699,MATCH(CHP_check_original_data!$H84,'PROTRA_capacity-Original_Data'!$F$3:$F$1699,0))=0),"heat 0, elec not",
IF(AND(INDEX('PROTRA_capacity-Original_Data'!S$3:S$1699,MATCH(CHP_check_original_data!$I84,'PROTRA_capacity-Original_Data'!$F$3:$F$1699,0))=0,INDEX('PROTRA_capacity-Original_Data'!S$3:S$1699,MATCH(CHP_check_original_data!$H84,'PROTRA_capacity-Original_Data'!$F$3:$F$1699,0))=0),"",
INDEX('PROTRA_capacity-Original_Data'!S$3:S$1699,MATCH(CHP_check_original_data!$H84,'PROTRA_capacity-Original_Data'!$F$3:$F$1699,0))/INDEX('PROTRA_capacity-Original_Data'!S$3:S$1699,MATCH(CHP_check_original_data!$I84,'PROTRA_capacity-Original_Data'!$F$3:$F$1699,0))
)))</f>
        <v/>
      </c>
      <c r="W84" s="16" t="str">
        <f>IF(AND(INDEX('PROTRA_capacity-Original_Data'!T$3:T$1699,MATCH(CHP_check_original_data!$H84,'PROTRA_capacity-Original_Data'!$F$3:$F$1699,0))&lt;&gt;0,INDEX('PROTRA_capacity-Original_Data'!T$3:T$1699,MATCH(CHP_check_original_data!$I84,'PROTRA_capacity-Original_Data'!$F$3:$F$1699,0))=0),"elec 0, heat not",
IF(AND(INDEX('PROTRA_capacity-Original_Data'!T$3:T$1699,MATCH(CHP_check_original_data!$I84,'PROTRA_capacity-Original_Data'!$F$3:$F$1699,0))&lt;&gt;0,INDEX('PROTRA_capacity-Original_Data'!T$3:T$1699,MATCH(CHP_check_original_data!$H84,'PROTRA_capacity-Original_Data'!$F$3:$F$1699,0))=0),"heat 0, elec not",
IF(AND(INDEX('PROTRA_capacity-Original_Data'!T$3:T$1699,MATCH(CHP_check_original_data!$I84,'PROTRA_capacity-Original_Data'!$F$3:$F$1699,0))=0,INDEX('PROTRA_capacity-Original_Data'!T$3:T$1699,MATCH(CHP_check_original_data!$H84,'PROTRA_capacity-Original_Data'!$F$3:$F$1699,0))=0),"",
INDEX('PROTRA_capacity-Original_Data'!T$3:T$1699,MATCH(CHP_check_original_data!$H84,'PROTRA_capacity-Original_Data'!$F$3:$F$1699,0))/INDEX('PROTRA_capacity-Original_Data'!T$3:T$1699,MATCH(CHP_check_original_data!$I84,'PROTRA_capacity-Original_Data'!$F$3:$F$1699,0))
)))</f>
        <v/>
      </c>
      <c r="X84" s="16" t="str">
        <f>IF(AND(INDEX('PROTRA_capacity-Original_Data'!U$3:U$1699,MATCH(CHP_check_original_data!$H84,'PROTRA_capacity-Original_Data'!$F$3:$F$1699,0))&lt;&gt;0,INDEX('PROTRA_capacity-Original_Data'!U$3:U$1699,MATCH(CHP_check_original_data!$I84,'PROTRA_capacity-Original_Data'!$F$3:$F$1699,0))=0),"elec 0, heat not",
IF(AND(INDEX('PROTRA_capacity-Original_Data'!U$3:U$1699,MATCH(CHP_check_original_data!$I84,'PROTRA_capacity-Original_Data'!$F$3:$F$1699,0))&lt;&gt;0,INDEX('PROTRA_capacity-Original_Data'!U$3:U$1699,MATCH(CHP_check_original_data!$H84,'PROTRA_capacity-Original_Data'!$F$3:$F$1699,0))=0),"heat 0, elec not",
IF(AND(INDEX('PROTRA_capacity-Original_Data'!U$3:U$1699,MATCH(CHP_check_original_data!$I84,'PROTRA_capacity-Original_Data'!$F$3:$F$1699,0))=0,INDEX('PROTRA_capacity-Original_Data'!U$3:U$1699,MATCH(CHP_check_original_data!$H84,'PROTRA_capacity-Original_Data'!$F$3:$F$1699,0))=0),"",
INDEX('PROTRA_capacity-Original_Data'!U$3:U$1699,MATCH(CHP_check_original_data!$H84,'PROTRA_capacity-Original_Data'!$F$3:$F$1699,0))/INDEX('PROTRA_capacity-Original_Data'!U$3:U$1699,MATCH(CHP_check_original_data!$I84,'PROTRA_capacity-Original_Data'!$F$3:$F$1699,0))
)))</f>
        <v/>
      </c>
      <c r="Y84" s="16" t="str">
        <f>IF(AND(INDEX('PROTRA_capacity-Original_Data'!V$3:V$1699,MATCH(CHP_check_original_data!$H84,'PROTRA_capacity-Original_Data'!$F$3:$F$1699,0))&lt;&gt;0,INDEX('PROTRA_capacity-Original_Data'!V$3:V$1699,MATCH(CHP_check_original_data!$I84,'PROTRA_capacity-Original_Data'!$F$3:$F$1699,0))=0),"elec 0, heat not",
IF(AND(INDEX('PROTRA_capacity-Original_Data'!V$3:V$1699,MATCH(CHP_check_original_data!$I84,'PROTRA_capacity-Original_Data'!$F$3:$F$1699,0))&lt;&gt;0,INDEX('PROTRA_capacity-Original_Data'!V$3:V$1699,MATCH(CHP_check_original_data!$H84,'PROTRA_capacity-Original_Data'!$F$3:$F$1699,0))=0),"heat 0, elec not",
IF(AND(INDEX('PROTRA_capacity-Original_Data'!V$3:V$1699,MATCH(CHP_check_original_data!$I84,'PROTRA_capacity-Original_Data'!$F$3:$F$1699,0))=0,INDEX('PROTRA_capacity-Original_Data'!V$3:V$1699,MATCH(CHP_check_original_data!$H84,'PROTRA_capacity-Original_Data'!$F$3:$F$1699,0))=0),"",
INDEX('PROTRA_capacity-Original_Data'!V$3:V$1699,MATCH(CHP_check_original_data!$H84,'PROTRA_capacity-Original_Data'!$F$3:$F$1699,0))/INDEX('PROTRA_capacity-Original_Data'!V$3:V$1699,MATCH(CHP_check_original_data!$I84,'PROTRA_capacity-Original_Data'!$F$3:$F$1699,0))
)))</f>
        <v/>
      </c>
    </row>
    <row r="85" spans="1:25" x14ac:dyDescent="0.35">
      <c r="A85" t="s">
        <v>76</v>
      </c>
      <c r="B85" t="s">
        <v>41</v>
      </c>
      <c r="C85" t="str">
        <f t="shared" si="6"/>
        <v>USMCA_TO_heat</v>
      </c>
      <c r="D85" t="str">
        <f t="shared" si="7"/>
        <v>PROTRA_CHP_HP_I</v>
      </c>
      <c r="E85" t="s">
        <v>2</v>
      </c>
      <c r="F85" t="str">
        <f t="shared" si="8"/>
        <v>CHP</v>
      </c>
      <c r="G85" t="str">
        <f t="shared" si="9"/>
        <v>mal</v>
      </c>
      <c r="H85" t="str">
        <f t="shared" si="10"/>
        <v>USMCATO_heatPROTRA_CHP_geothermal</v>
      </c>
      <c r="I85" t="str">
        <f t="shared" si="11"/>
        <v>USMCATO_elecPROTRA_CHP_geothermal</v>
      </c>
      <c r="J85" s="16" t="str">
        <f>IF(AND(INDEX('PROTRA_capacity-Original_Data'!G$3:G$1699,MATCH(CHP_check_original_data!$H85,'PROTRA_capacity-Original_Data'!$F$3:$F$1699,0))&lt;&gt;0,INDEX('PROTRA_capacity-Original_Data'!G$3:G$1699,MATCH(CHP_check_original_data!$I85,'PROTRA_capacity-Original_Data'!$F$3:$F$1699,0))=0),"elec 0, heat not",
IF(AND(INDEX('PROTRA_capacity-Original_Data'!G$3:G$1699,MATCH(CHP_check_original_data!$I85,'PROTRA_capacity-Original_Data'!$F$3:$F$1699,0))&lt;&gt;0,INDEX('PROTRA_capacity-Original_Data'!G$3:G$1699,MATCH(CHP_check_original_data!$H85,'PROTRA_capacity-Original_Data'!$F$3:$F$1699,0))=0),"heat 0, elec not",
IF(AND(INDEX('PROTRA_capacity-Original_Data'!G$3:G$1699,MATCH(CHP_check_original_data!$I85,'PROTRA_capacity-Original_Data'!$F$3:$F$1699,0))=0,INDEX('PROTRA_capacity-Original_Data'!G$3:G$1699,MATCH(CHP_check_original_data!$H85,'PROTRA_capacity-Original_Data'!$F$3:$F$1699,0))=0),"",
INDEX('PROTRA_capacity-Original_Data'!G$3:G$1699,MATCH(CHP_check_original_data!$H85,'PROTRA_capacity-Original_Data'!$F$3:$F$1699,0))/INDEX('PROTRA_capacity-Original_Data'!G$3:G$1699,MATCH(CHP_check_original_data!$I85,'PROTRA_capacity-Original_Data'!$F$3:$F$1699,0))
)))</f>
        <v>heat 0, elec not</v>
      </c>
      <c r="K85" s="16" t="str">
        <f>IF(AND(INDEX('PROTRA_capacity-Original_Data'!H$3:H$1699,MATCH(CHP_check_original_data!$H85,'PROTRA_capacity-Original_Data'!$F$3:$F$1699,0))&lt;&gt;0,INDEX('PROTRA_capacity-Original_Data'!H$3:H$1699,MATCH(CHP_check_original_data!$I85,'PROTRA_capacity-Original_Data'!$F$3:$F$1699,0))=0),"elec 0, heat not",
IF(AND(INDEX('PROTRA_capacity-Original_Data'!H$3:H$1699,MATCH(CHP_check_original_data!$I85,'PROTRA_capacity-Original_Data'!$F$3:$F$1699,0))&lt;&gt;0,INDEX('PROTRA_capacity-Original_Data'!H$3:H$1699,MATCH(CHP_check_original_data!$H85,'PROTRA_capacity-Original_Data'!$F$3:$F$1699,0))=0),"heat 0, elec not",
IF(AND(INDEX('PROTRA_capacity-Original_Data'!H$3:H$1699,MATCH(CHP_check_original_data!$I85,'PROTRA_capacity-Original_Data'!$F$3:$F$1699,0))=0,INDEX('PROTRA_capacity-Original_Data'!H$3:H$1699,MATCH(CHP_check_original_data!$H85,'PROTRA_capacity-Original_Data'!$F$3:$F$1699,0))=0),"",
INDEX('PROTRA_capacity-Original_Data'!H$3:H$1699,MATCH(CHP_check_original_data!$H85,'PROTRA_capacity-Original_Data'!$F$3:$F$1699,0))/INDEX('PROTRA_capacity-Original_Data'!H$3:H$1699,MATCH(CHP_check_original_data!$I85,'PROTRA_capacity-Original_Data'!$F$3:$F$1699,0))
)))</f>
        <v>heat 0, elec not</v>
      </c>
      <c r="L85" s="16" t="str">
        <f>IF(AND(INDEX('PROTRA_capacity-Original_Data'!I$3:I$1699,MATCH(CHP_check_original_data!$H85,'PROTRA_capacity-Original_Data'!$F$3:$F$1699,0))&lt;&gt;0,INDEX('PROTRA_capacity-Original_Data'!I$3:I$1699,MATCH(CHP_check_original_data!$I85,'PROTRA_capacity-Original_Data'!$F$3:$F$1699,0))=0),"elec 0, heat not",
IF(AND(INDEX('PROTRA_capacity-Original_Data'!I$3:I$1699,MATCH(CHP_check_original_data!$I85,'PROTRA_capacity-Original_Data'!$F$3:$F$1699,0))&lt;&gt;0,INDEX('PROTRA_capacity-Original_Data'!I$3:I$1699,MATCH(CHP_check_original_data!$H85,'PROTRA_capacity-Original_Data'!$F$3:$F$1699,0))=0),"heat 0, elec not",
IF(AND(INDEX('PROTRA_capacity-Original_Data'!I$3:I$1699,MATCH(CHP_check_original_data!$I85,'PROTRA_capacity-Original_Data'!$F$3:$F$1699,0))=0,INDEX('PROTRA_capacity-Original_Data'!I$3:I$1699,MATCH(CHP_check_original_data!$H85,'PROTRA_capacity-Original_Data'!$F$3:$F$1699,0))=0),"",
INDEX('PROTRA_capacity-Original_Data'!I$3:I$1699,MATCH(CHP_check_original_data!$H85,'PROTRA_capacity-Original_Data'!$F$3:$F$1699,0))/INDEX('PROTRA_capacity-Original_Data'!I$3:I$1699,MATCH(CHP_check_original_data!$I85,'PROTRA_capacity-Original_Data'!$F$3:$F$1699,0))
)))</f>
        <v>heat 0, elec not</v>
      </c>
      <c r="M85" s="16" t="str">
        <f>IF(AND(INDEX('PROTRA_capacity-Original_Data'!J$3:J$1699,MATCH(CHP_check_original_data!$H85,'PROTRA_capacity-Original_Data'!$F$3:$F$1699,0))&lt;&gt;0,INDEX('PROTRA_capacity-Original_Data'!J$3:J$1699,MATCH(CHP_check_original_data!$I85,'PROTRA_capacity-Original_Data'!$F$3:$F$1699,0))=0),"elec 0, heat not",
IF(AND(INDEX('PROTRA_capacity-Original_Data'!J$3:J$1699,MATCH(CHP_check_original_data!$I85,'PROTRA_capacity-Original_Data'!$F$3:$F$1699,0))&lt;&gt;0,INDEX('PROTRA_capacity-Original_Data'!J$3:J$1699,MATCH(CHP_check_original_data!$H85,'PROTRA_capacity-Original_Data'!$F$3:$F$1699,0))=0),"heat 0, elec not",
IF(AND(INDEX('PROTRA_capacity-Original_Data'!J$3:J$1699,MATCH(CHP_check_original_data!$I85,'PROTRA_capacity-Original_Data'!$F$3:$F$1699,0))=0,INDEX('PROTRA_capacity-Original_Data'!J$3:J$1699,MATCH(CHP_check_original_data!$H85,'PROTRA_capacity-Original_Data'!$F$3:$F$1699,0))=0),"",
INDEX('PROTRA_capacity-Original_Data'!J$3:J$1699,MATCH(CHP_check_original_data!$H85,'PROTRA_capacity-Original_Data'!$F$3:$F$1699,0))/INDEX('PROTRA_capacity-Original_Data'!J$3:J$1699,MATCH(CHP_check_original_data!$I85,'PROTRA_capacity-Original_Data'!$F$3:$F$1699,0))
)))</f>
        <v>heat 0, elec not</v>
      </c>
      <c r="N85" s="16" t="str">
        <f>IF(AND(INDEX('PROTRA_capacity-Original_Data'!K$3:K$1699,MATCH(CHP_check_original_data!$H85,'PROTRA_capacity-Original_Data'!$F$3:$F$1699,0))&lt;&gt;0,INDEX('PROTRA_capacity-Original_Data'!K$3:K$1699,MATCH(CHP_check_original_data!$I85,'PROTRA_capacity-Original_Data'!$F$3:$F$1699,0))=0),"elec 0, heat not",
IF(AND(INDEX('PROTRA_capacity-Original_Data'!K$3:K$1699,MATCH(CHP_check_original_data!$I85,'PROTRA_capacity-Original_Data'!$F$3:$F$1699,0))&lt;&gt;0,INDEX('PROTRA_capacity-Original_Data'!K$3:K$1699,MATCH(CHP_check_original_data!$H85,'PROTRA_capacity-Original_Data'!$F$3:$F$1699,0))=0),"heat 0, elec not",
IF(AND(INDEX('PROTRA_capacity-Original_Data'!K$3:K$1699,MATCH(CHP_check_original_data!$I85,'PROTRA_capacity-Original_Data'!$F$3:$F$1699,0))=0,INDEX('PROTRA_capacity-Original_Data'!K$3:K$1699,MATCH(CHP_check_original_data!$H85,'PROTRA_capacity-Original_Data'!$F$3:$F$1699,0))=0),"",
INDEX('PROTRA_capacity-Original_Data'!K$3:K$1699,MATCH(CHP_check_original_data!$H85,'PROTRA_capacity-Original_Data'!$F$3:$F$1699,0))/INDEX('PROTRA_capacity-Original_Data'!K$3:K$1699,MATCH(CHP_check_original_data!$I85,'PROTRA_capacity-Original_Data'!$F$3:$F$1699,0))
)))</f>
        <v>heat 0, elec not</v>
      </c>
      <c r="O85" s="16" t="str">
        <f>IF(AND(INDEX('PROTRA_capacity-Original_Data'!L$3:L$1699,MATCH(CHP_check_original_data!$H85,'PROTRA_capacity-Original_Data'!$F$3:$F$1699,0))&lt;&gt;0,INDEX('PROTRA_capacity-Original_Data'!L$3:L$1699,MATCH(CHP_check_original_data!$I85,'PROTRA_capacity-Original_Data'!$F$3:$F$1699,0))=0),"elec 0, heat not",
IF(AND(INDEX('PROTRA_capacity-Original_Data'!L$3:L$1699,MATCH(CHP_check_original_data!$I85,'PROTRA_capacity-Original_Data'!$F$3:$F$1699,0))&lt;&gt;0,INDEX('PROTRA_capacity-Original_Data'!L$3:L$1699,MATCH(CHP_check_original_data!$H85,'PROTRA_capacity-Original_Data'!$F$3:$F$1699,0))=0),"heat 0, elec not",
IF(AND(INDEX('PROTRA_capacity-Original_Data'!L$3:L$1699,MATCH(CHP_check_original_data!$I85,'PROTRA_capacity-Original_Data'!$F$3:$F$1699,0))=0,INDEX('PROTRA_capacity-Original_Data'!L$3:L$1699,MATCH(CHP_check_original_data!$H85,'PROTRA_capacity-Original_Data'!$F$3:$F$1699,0))=0),"",
INDEX('PROTRA_capacity-Original_Data'!L$3:L$1699,MATCH(CHP_check_original_data!$H85,'PROTRA_capacity-Original_Data'!$F$3:$F$1699,0))/INDEX('PROTRA_capacity-Original_Data'!L$3:L$1699,MATCH(CHP_check_original_data!$I85,'PROTRA_capacity-Original_Data'!$F$3:$F$1699,0))
)))</f>
        <v>heat 0, elec not</v>
      </c>
      <c r="P85" s="16" t="str">
        <f>IF(AND(INDEX('PROTRA_capacity-Original_Data'!M$3:M$1699,MATCH(CHP_check_original_data!$H85,'PROTRA_capacity-Original_Data'!$F$3:$F$1699,0))&lt;&gt;0,INDEX('PROTRA_capacity-Original_Data'!M$3:M$1699,MATCH(CHP_check_original_data!$I85,'PROTRA_capacity-Original_Data'!$F$3:$F$1699,0))=0),"elec 0, heat not",
IF(AND(INDEX('PROTRA_capacity-Original_Data'!M$3:M$1699,MATCH(CHP_check_original_data!$I85,'PROTRA_capacity-Original_Data'!$F$3:$F$1699,0))&lt;&gt;0,INDEX('PROTRA_capacity-Original_Data'!M$3:M$1699,MATCH(CHP_check_original_data!$H85,'PROTRA_capacity-Original_Data'!$F$3:$F$1699,0))=0),"heat 0, elec not",
IF(AND(INDEX('PROTRA_capacity-Original_Data'!M$3:M$1699,MATCH(CHP_check_original_data!$I85,'PROTRA_capacity-Original_Data'!$F$3:$F$1699,0))=0,INDEX('PROTRA_capacity-Original_Data'!M$3:M$1699,MATCH(CHP_check_original_data!$H85,'PROTRA_capacity-Original_Data'!$F$3:$F$1699,0))=0),"",
INDEX('PROTRA_capacity-Original_Data'!M$3:M$1699,MATCH(CHP_check_original_data!$H85,'PROTRA_capacity-Original_Data'!$F$3:$F$1699,0))/INDEX('PROTRA_capacity-Original_Data'!M$3:M$1699,MATCH(CHP_check_original_data!$I85,'PROTRA_capacity-Original_Data'!$F$3:$F$1699,0))
)))</f>
        <v>heat 0, elec not</v>
      </c>
      <c r="Q85" s="16" t="str">
        <f>IF(AND(INDEX('PROTRA_capacity-Original_Data'!N$3:N$1699,MATCH(CHP_check_original_data!$H85,'PROTRA_capacity-Original_Data'!$F$3:$F$1699,0))&lt;&gt;0,INDEX('PROTRA_capacity-Original_Data'!N$3:N$1699,MATCH(CHP_check_original_data!$I85,'PROTRA_capacity-Original_Data'!$F$3:$F$1699,0))=0),"elec 0, heat not",
IF(AND(INDEX('PROTRA_capacity-Original_Data'!N$3:N$1699,MATCH(CHP_check_original_data!$I85,'PROTRA_capacity-Original_Data'!$F$3:$F$1699,0))&lt;&gt;0,INDEX('PROTRA_capacity-Original_Data'!N$3:N$1699,MATCH(CHP_check_original_data!$H85,'PROTRA_capacity-Original_Data'!$F$3:$F$1699,0))=0),"heat 0, elec not",
IF(AND(INDEX('PROTRA_capacity-Original_Data'!N$3:N$1699,MATCH(CHP_check_original_data!$I85,'PROTRA_capacity-Original_Data'!$F$3:$F$1699,0))=0,INDEX('PROTRA_capacity-Original_Data'!N$3:N$1699,MATCH(CHP_check_original_data!$H85,'PROTRA_capacity-Original_Data'!$F$3:$F$1699,0))=0),"",
INDEX('PROTRA_capacity-Original_Data'!N$3:N$1699,MATCH(CHP_check_original_data!$H85,'PROTRA_capacity-Original_Data'!$F$3:$F$1699,0))/INDEX('PROTRA_capacity-Original_Data'!N$3:N$1699,MATCH(CHP_check_original_data!$I85,'PROTRA_capacity-Original_Data'!$F$3:$F$1699,0))
)))</f>
        <v>heat 0, elec not</v>
      </c>
      <c r="R85" s="16" t="str">
        <f>IF(AND(INDEX('PROTRA_capacity-Original_Data'!O$3:O$1699,MATCH(CHP_check_original_data!$H85,'PROTRA_capacity-Original_Data'!$F$3:$F$1699,0))&lt;&gt;0,INDEX('PROTRA_capacity-Original_Data'!O$3:O$1699,MATCH(CHP_check_original_data!$I85,'PROTRA_capacity-Original_Data'!$F$3:$F$1699,0))=0),"elec 0, heat not",
IF(AND(INDEX('PROTRA_capacity-Original_Data'!O$3:O$1699,MATCH(CHP_check_original_data!$I85,'PROTRA_capacity-Original_Data'!$F$3:$F$1699,0))&lt;&gt;0,INDEX('PROTRA_capacity-Original_Data'!O$3:O$1699,MATCH(CHP_check_original_data!$H85,'PROTRA_capacity-Original_Data'!$F$3:$F$1699,0))=0),"heat 0, elec not",
IF(AND(INDEX('PROTRA_capacity-Original_Data'!O$3:O$1699,MATCH(CHP_check_original_data!$I85,'PROTRA_capacity-Original_Data'!$F$3:$F$1699,0))=0,INDEX('PROTRA_capacity-Original_Data'!O$3:O$1699,MATCH(CHP_check_original_data!$H85,'PROTRA_capacity-Original_Data'!$F$3:$F$1699,0))=0),"",
INDEX('PROTRA_capacity-Original_Data'!O$3:O$1699,MATCH(CHP_check_original_data!$H85,'PROTRA_capacity-Original_Data'!$F$3:$F$1699,0))/INDEX('PROTRA_capacity-Original_Data'!O$3:O$1699,MATCH(CHP_check_original_data!$I85,'PROTRA_capacity-Original_Data'!$F$3:$F$1699,0))
)))</f>
        <v>heat 0, elec not</v>
      </c>
      <c r="S85" s="16" t="str">
        <f>IF(AND(INDEX('PROTRA_capacity-Original_Data'!P$3:P$1699,MATCH(CHP_check_original_data!$H85,'PROTRA_capacity-Original_Data'!$F$3:$F$1699,0))&lt;&gt;0,INDEX('PROTRA_capacity-Original_Data'!P$3:P$1699,MATCH(CHP_check_original_data!$I85,'PROTRA_capacity-Original_Data'!$F$3:$F$1699,0))=0),"elec 0, heat not",
IF(AND(INDEX('PROTRA_capacity-Original_Data'!P$3:P$1699,MATCH(CHP_check_original_data!$I85,'PROTRA_capacity-Original_Data'!$F$3:$F$1699,0))&lt;&gt;0,INDEX('PROTRA_capacity-Original_Data'!P$3:P$1699,MATCH(CHP_check_original_data!$H85,'PROTRA_capacity-Original_Data'!$F$3:$F$1699,0))=0),"heat 0, elec not",
IF(AND(INDEX('PROTRA_capacity-Original_Data'!P$3:P$1699,MATCH(CHP_check_original_data!$I85,'PROTRA_capacity-Original_Data'!$F$3:$F$1699,0))=0,INDEX('PROTRA_capacity-Original_Data'!P$3:P$1699,MATCH(CHP_check_original_data!$H85,'PROTRA_capacity-Original_Data'!$F$3:$F$1699,0))=0),"",
INDEX('PROTRA_capacity-Original_Data'!P$3:P$1699,MATCH(CHP_check_original_data!$H85,'PROTRA_capacity-Original_Data'!$F$3:$F$1699,0))/INDEX('PROTRA_capacity-Original_Data'!P$3:P$1699,MATCH(CHP_check_original_data!$I85,'PROTRA_capacity-Original_Data'!$F$3:$F$1699,0))
)))</f>
        <v>heat 0, elec not</v>
      </c>
      <c r="T85" s="16" t="str">
        <f>IF(AND(INDEX('PROTRA_capacity-Original_Data'!Q$3:Q$1699,MATCH(CHP_check_original_data!$H85,'PROTRA_capacity-Original_Data'!$F$3:$F$1699,0))&lt;&gt;0,INDEX('PROTRA_capacity-Original_Data'!Q$3:Q$1699,MATCH(CHP_check_original_data!$I85,'PROTRA_capacity-Original_Data'!$F$3:$F$1699,0))=0),"elec 0, heat not",
IF(AND(INDEX('PROTRA_capacity-Original_Data'!Q$3:Q$1699,MATCH(CHP_check_original_data!$I85,'PROTRA_capacity-Original_Data'!$F$3:$F$1699,0))&lt;&gt;0,INDEX('PROTRA_capacity-Original_Data'!Q$3:Q$1699,MATCH(CHP_check_original_data!$H85,'PROTRA_capacity-Original_Data'!$F$3:$F$1699,0))=0),"heat 0, elec not",
IF(AND(INDEX('PROTRA_capacity-Original_Data'!Q$3:Q$1699,MATCH(CHP_check_original_data!$I85,'PROTRA_capacity-Original_Data'!$F$3:$F$1699,0))=0,INDEX('PROTRA_capacity-Original_Data'!Q$3:Q$1699,MATCH(CHP_check_original_data!$H85,'PROTRA_capacity-Original_Data'!$F$3:$F$1699,0))=0),"",
INDEX('PROTRA_capacity-Original_Data'!Q$3:Q$1699,MATCH(CHP_check_original_data!$H85,'PROTRA_capacity-Original_Data'!$F$3:$F$1699,0))/INDEX('PROTRA_capacity-Original_Data'!Q$3:Q$1699,MATCH(CHP_check_original_data!$I85,'PROTRA_capacity-Original_Data'!$F$3:$F$1699,0))
)))</f>
        <v>heat 0, elec not</v>
      </c>
      <c r="U85" s="16" t="str">
        <f>IF(AND(INDEX('PROTRA_capacity-Original_Data'!R$3:R$1699,MATCH(CHP_check_original_data!$H85,'PROTRA_capacity-Original_Data'!$F$3:$F$1699,0))&lt;&gt;0,INDEX('PROTRA_capacity-Original_Data'!R$3:R$1699,MATCH(CHP_check_original_data!$I85,'PROTRA_capacity-Original_Data'!$F$3:$F$1699,0))=0),"elec 0, heat not",
IF(AND(INDEX('PROTRA_capacity-Original_Data'!R$3:R$1699,MATCH(CHP_check_original_data!$I85,'PROTRA_capacity-Original_Data'!$F$3:$F$1699,0))&lt;&gt;0,INDEX('PROTRA_capacity-Original_Data'!R$3:R$1699,MATCH(CHP_check_original_data!$H85,'PROTRA_capacity-Original_Data'!$F$3:$F$1699,0))=0),"heat 0, elec not",
IF(AND(INDEX('PROTRA_capacity-Original_Data'!R$3:R$1699,MATCH(CHP_check_original_data!$I85,'PROTRA_capacity-Original_Data'!$F$3:$F$1699,0))=0,INDEX('PROTRA_capacity-Original_Data'!R$3:R$1699,MATCH(CHP_check_original_data!$H85,'PROTRA_capacity-Original_Data'!$F$3:$F$1699,0))=0),"",
INDEX('PROTRA_capacity-Original_Data'!R$3:R$1699,MATCH(CHP_check_original_data!$H85,'PROTRA_capacity-Original_Data'!$F$3:$F$1699,0))/INDEX('PROTRA_capacity-Original_Data'!R$3:R$1699,MATCH(CHP_check_original_data!$I85,'PROTRA_capacity-Original_Data'!$F$3:$F$1699,0))
)))</f>
        <v>heat 0, elec not</v>
      </c>
      <c r="V85" s="16" t="str">
        <f>IF(AND(INDEX('PROTRA_capacity-Original_Data'!S$3:S$1699,MATCH(CHP_check_original_data!$H85,'PROTRA_capacity-Original_Data'!$F$3:$F$1699,0))&lt;&gt;0,INDEX('PROTRA_capacity-Original_Data'!S$3:S$1699,MATCH(CHP_check_original_data!$I85,'PROTRA_capacity-Original_Data'!$F$3:$F$1699,0))=0),"elec 0, heat not",
IF(AND(INDEX('PROTRA_capacity-Original_Data'!S$3:S$1699,MATCH(CHP_check_original_data!$I85,'PROTRA_capacity-Original_Data'!$F$3:$F$1699,0))&lt;&gt;0,INDEX('PROTRA_capacity-Original_Data'!S$3:S$1699,MATCH(CHP_check_original_data!$H85,'PROTRA_capacity-Original_Data'!$F$3:$F$1699,0))=0),"heat 0, elec not",
IF(AND(INDEX('PROTRA_capacity-Original_Data'!S$3:S$1699,MATCH(CHP_check_original_data!$I85,'PROTRA_capacity-Original_Data'!$F$3:$F$1699,0))=0,INDEX('PROTRA_capacity-Original_Data'!S$3:S$1699,MATCH(CHP_check_original_data!$H85,'PROTRA_capacity-Original_Data'!$F$3:$F$1699,0))=0),"",
INDEX('PROTRA_capacity-Original_Data'!S$3:S$1699,MATCH(CHP_check_original_data!$H85,'PROTRA_capacity-Original_Data'!$F$3:$F$1699,0))/INDEX('PROTRA_capacity-Original_Data'!S$3:S$1699,MATCH(CHP_check_original_data!$I85,'PROTRA_capacity-Original_Data'!$F$3:$F$1699,0))
)))</f>
        <v>heat 0, elec not</v>
      </c>
      <c r="W85" s="16" t="str">
        <f>IF(AND(INDEX('PROTRA_capacity-Original_Data'!T$3:T$1699,MATCH(CHP_check_original_data!$H85,'PROTRA_capacity-Original_Data'!$F$3:$F$1699,0))&lt;&gt;0,INDEX('PROTRA_capacity-Original_Data'!T$3:T$1699,MATCH(CHP_check_original_data!$I85,'PROTRA_capacity-Original_Data'!$F$3:$F$1699,0))=0),"elec 0, heat not",
IF(AND(INDEX('PROTRA_capacity-Original_Data'!T$3:T$1699,MATCH(CHP_check_original_data!$I85,'PROTRA_capacity-Original_Data'!$F$3:$F$1699,0))&lt;&gt;0,INDEX('PROTRA_capacity-Original_Data'!T$3:T$1699,MATCH(CHP_check_original_data!$H85,'PROTRA_capacity-Original_Data'!$F$3:$F$1699,0))=0),"heat 0, elec not",
IF(AND(INDEX('PROTRA_capacity-Original_Data'!T$3:T$1699,MATCH(CHP_check_original_data!$I85,'PROTRA_capacity-Original_Data'!$F$3:$F$1699,0))=0,INDEX('PROTRA_capacity-Original_Data'!T$3:T$1699,MATCH(CHP_check_original_data!$H85,'PROTRA_capacity-Original_Data'!$F$3:$F$1699,0))=0),"",
INDEX('PROTRA_capacity-Original_Data'!T$3:T$1699,MATCH(CHP_check_original_data!$H85,'PROTRA_capacity-Original_Data'!$F$3:$F$1699,0))/INDEX('PROTRA_capacity-Original_Data'!T$3:T$1699,MATCH(CHP_check_original_data!$I85,'PROTRA_capacity-Original_Data'!$F$3:$F$1699,0))
)))</f>
        <v>heat 0, elec not</v>
      </c>
      <c r="X85" s="16" t="str">
        <f>IF(AND(INDEX('PROTRA_capacity-Original_Data'!U$3:U$1699,MATCH(CHP_check_original_data!$H85,'PROTRA_capacity-Original_Data'!$F$3:$F$1699,0))&lt;&gt;0,INDEX('PROTRA_capacity-Original_Data'!U$3:U$1699,MATCH(CHP_check_original_data!$I85,'PROTRA_capacity-Original_Data'!$F$3:$F$1699,0))=0),"elec 0, heat not",
IF(AND(INDEX('PROTRA_capacity-Original_Data'!U$3:U$1699,MATCH(CHP_check_original_data!$I85,'PROTRA_capacity-Original_Data'!$F$3:$F$1699,0))&lt;&gt;0,INDEX('PROTRA_capacity-Original_Data'!U$3:U$1699,MATCH(CHP_check_original_data!$H85,'PROTRA_capacity-Original_Data'!$F$3:$F$1699,0))=0),"heat 0, elec not",
IF(AND(INDEX('PROTRA_capacity-Original_Data'!U$3:U$1699,MATCH(CHP_check_original_data!$I85,'PROTRA_capacity-Original_Data'!$F$3:$F$1699,0))=0,INDEX('PROTRA_capacity-Original_Data'!U$3:U$1699,MATCH(CHP_check_original_data!$H85,'PROTRA_capacity-Original_Data'!$F$3:$F$1699,0))=0),"",
INDEX('PROTRA_capacity-Original_Data'!U$3:U$1699,MATCH(CHP_check_original_data!$H85,'PROTRA_capacity-Original_Data'!$F$3:$F$1699,0))/INDEX('PROTRA_capacity-Original_Data'!U$3:U$1699,MATCH(CHP_check_original_data!$I85,'PROTRA_capacity-Original_Data'!$F$3:$F$1699,0))
)))</f>
        <v>heat 0, elec not</v>
      </c>
      <c r="Y85" s="16" t="str">
        <f>IF(AND(INDEX('PROTRA_capacity-Original_Data'!V$3:V$1699,MATCH(CHP_check_original_data!$H85,'PROTRA_capacity-Original_Data'!$F$3:$F$1699,0))&lt;&gt;0,INDEX('PROTRA_capacity-Original_Data'!V$3:V$1699,MATCH(CHP_check_original_data!$I85,'PROTRA_capacity-Original_Data'!$F$3:$F$1699,0))=0),"elec 0, heat not",
IF(AND(INDEX('PROTRA_capacity-Original_Data'!V$3:V$1699,MATCH(CHP_check_original_data!$I85,'PROTRA_capacity-Original_Data'!$F$3:$F$1699,0))&lt;&gt;0,INDEX('PROTRA_capacity-Original_Data'!V$3:V$1699,MATCH(CHP_check_original_data!$H85,'PROTRA_capacity-Original_Data'!$F$3:$F$1699,0))=0),"heat 0, elec not",
IF(AND(INDEX('PROTRA_capacity-Original_Data'!V$3:V$1699,MATCH(CHP_check_original_data!$I85,'PROTRA_capacity-Original_Data'!$F$3:$F$1699,0))=0,INDEX('PROTRA_capacity-Original_Data'!V$3:V$1699,MATCH(CHP_check_original_data!$H85,'PROTRA_capacity-Original_Data'!$F$3:$F$1699,0))=0),"",
INDEX('PROTRA_capacity-Original_Data'!V$3:V$1699,MATCH(CHP_check_original_data!$H85,'PROTRA_capacity-Original_Data'!$F$3:$F$1699,0))/INDEX('PROTRA_capacity-Original_Data'!V$3:V$1699,MATCH(CHP_check_original_data!$I85,'PROTRA_capacity-Original_Data'!$F$3:$F$1699,0))
)))</f>
        <v>heat 0, elec not</v>
      </c>
    </row>
    <row r="86" spans="1:25" x14ac:dyDescent="0.35">
      <c r="A86" t="s">
        <v>76</v>
      </c>
      <c r="B86" t="s">
        <v>41</v>
      </c>
      <c r="C86" t="str">
        <f t="shared" si="6"/>
        <v>USMCA_TO_heat</v>
      </c>
      <c r="D86" t="str">
        <f t="shared" si="7"/>
        <v>PROTRA_CHP_HP_I</v>
      </c>
      <c r="E86" t="s">
        <v>3</v>
      </c>
      <c r="F86" t="str">
        <f t="shared" si="8"/>
        <v>CHP</v>
      </c>
      <c r="G86" t="str">
        <f t="shared" si="9"/>
        <v>els</v>
      </c>
      <c r="H86" t="str">
        <f t="shared" si="10"/>
        <v>USMCATO_heatPROTRA_CHP_liquid_fuels</v>
      </c>
      <c r="I86" t="str">
        <f t="shared" si="11"/>
        <v>USMCATO_elecPROTRA_CHP_liquid_fuels</v>
      </c>
      <c r="J86" s="16">
        <f>IF(AND(INDEX('PROTRA_capacity-Original_Data'!G$3:G$1699,MATCH(CHP_check_original_data!$H86,'PROTRA_capacity-Original_Data'!$F$3:$F$1699,0))&lt;&gt;0,INDEX('PROTRA_capacity-Original_Data'!G$3:G$1699,MATCH(CHP_check_original_data!$I86,'PROTRA_capacity-Original_Data'!$F$3:$F$1699,0))=0),"elec 0, heat not",
IF(AND(INDEX('PROTRA_capacity-Original_Data'!G$3:G$1699,MATCH(CHP_check_original_data!$I86,'PROTRA_capacity-Original_Data'!$F$3:$F$1699,0))&lt;&gt;0,INDEX('PROTRA_capacity-Original_Data'!G$3:G$1699,MATCH(CHP_check_original_data!$H86,'PROTRA_capacity-Original_Data'!$F$3:$F$1699,0))=0),"heat 0, elec not",
IF(AND(INDEX('PROTRA_capacity-Original_Data'!G$3:G$1699,MATCH(CHP_check_original_data!$I86,'PROTRA_capacity-Original_Data'!$F$3:$F$1699,0))=0,INDEX('PROTRA_capacity-Original_Data'!G$3:G$1699,MATCH(CHP_check_original_data!$H86,'PROTRA_capacity-Original_Data'!$F$3:$F$1699,0))=0),"",
INDEX('PROTRA_capacity-Original_Data'!G$3:G$1699,MATCH(CHP_check_original_data!$H86,'PROTRA_capacity-Original_Data'!$F$3:$F$1699,0))/INDEX('PROTRA_capacity-Original_Data'!G$3:G$1699,MATCH(CHP_check_original_data!$I86,'PROTRA_capacity-Original_Data'!$F$3:$F$1699,0))
)))</f>
        <v>0.25148471560620239</v>
      </c>
      <c r="K86" s="16">
        <f>IF(AND(INDEX('PROTRA_capacity-Original_Data'!H$3:H$1699,MATCH(CHP_check_original_data!$H86,'PROTRA_capacity-Original_Data'!$F$3:$F$1699,0))&lt;&gt;0,INDEX('PROTRA_capacity-Original_Data'!H$3:H$1699,MATCH(CHP_check_original_data!$I86,'PROTRA_capacity-Original_Data'!$F$3:$F$1699,0))=0),"elec 0, heat not",
IF(AND(INDEX('PROTRA_capacity-Original_Data'!H$3:H$1699,MATCH(CHP_check_original_data!$I86,'PROTRA_capacity-Original_Data'!$F$3:$F$1699,0))&lt;&gt;0,INDEX('PROTRA_capacity-Original_Data'!H$3:H$1699,MATCH(CHP_check_original_data!$H86,'PROTRA_capacity-Original_Data'!$F$3:$F$1699,0))=0),"heat 0, elec not",
IF(AND(INDEX('PROTRA_capacity-Original_Data'!H$3:H$1699,MATCH(CHP_check_original_data!$I86,'PROTRA_capacity-Original_Data'!$F$3:$F$1699,0))=0,INDEX('PROTRA_capacity-Original_Data'!H$3:H$1699,MATCH(CHP_check_original_data!$H86,'PROTRA_capacity-Original_Data'!$F$3:$F$1699,0))=0),"",
INDEX('PROTRA_capacity-Original_Data'!H$3:H$1699,MATCH(CHP_check_original_data!$H86,'PROTRA_capacity-Original_Data'!$F$3:$F$1699,0))/INDEX('PROTRA_capacity-Original_Data'!H$3:H$1699,MATCH(CHP_check_original_data!$I86,'PROTRA_capacity-Original_Data'!$F$3:$F$1699,0))
)))</f>
        <v>0.640622307181406</v>
      </c>
      <c r="L86" s="16">
        <f>IF(AND(INDEX('PROTRA_capacity-Original_Data'!I$3:I$1699,MATCH(CHP_check_original_data!$H86,'PROTRA_capacity-Original_Data'!$F$3:$F$1699,0))&lt;&gt;0,INDEX('PROTRA_capacity-Original_Data'!I$3:I$1699,MATCH(CHP_check_original_data!$I86,'PROTRA_capacity-Original_Data'!$F$3:$F$1699,0))=0),"elec 0, heat not",
IF(AND(INDEX('PROTRA_capacity-Original_Data'!I$3:I$1699,MATCH(CHP_check_original_data!$I86,'PROTRA_capacity-Original_Data'!$F$3:$F$1699,0))&lt;&gt;0,INDEX('PROTRA_capacity-Original_Data'!I$3:I$1699,MATCH(CHP_check_original_data!$H86,'PROTRA_capacity-Original_Data'!$F$3:$F$1699,0))=0),"heat 0, elec not",
IF(AND(INDEX('PROTRA_capacity-Original_Data'!I$3:I$1699,MATCH(CHP_check_original_data!$I86,'PROTRA_capacity-Original_Data'!$F$3:$F$1699,0))=0,INDEX('PROTRA_capacity-Original_Data'!I$3:I$1699,MATCH(CHP_check_original_data!$H86,'PROTRA_capacity-Original_Data'!$F$3:$F$1699,0))=0),"",
INDEX('PROTRA_capacity-Original_Data'!I$3:I$1699,MATCH(CHP_check_original_data!$H86,'PROTRA_capacity-Original_Data'!$F$3:$F$1699,0))/INDEX('PROTRA_capacity-Original_Data'!I$3:I$1699,MATCH(CHP_check_original_data!$I86,'PROTRA_capacity-Original_Data'!$F$3:$F$1699,0))
)))</f>
        <v>0.62259852029376361</v>
      </c>
      <c r="M86" s="16">
        <f>IF(AND(INDEX('PROTRA_capacity-Original_Data'!J$3:J$1699,MATCH(CHP_check_original_data!$H86,'PROTRA_capacity-Original_Data'!$F$3:$F$1699,0))&lt;&gt;0,INDEX('PROTRA_capacity-Original_Data'!J$3:J$1699,MATCH(CHP_check_original_data!$I86,'PROTRA_capacity-Original_Data'!$F$3:$F$1699,0))=0),"elec 0, heat not",
IF(AND(INDEX('PROTRA_capacity-Original_Data'!J$3:J$1699,MATCH(CHP_check_original_data!$I86,'PROTRA_capacity-Original_Data'!$F$3:$F$1699,0))&lt;&gt;0,INDEX('PROTRA_capacity-Original_Data'!J$3:J$1699,MATCH(CHP_check_original_data!$H86,'PROTRA_capacity-Original_Data'!$F$3:$F$1699,0))=0),"heat 0, elec not",
IF(AND(INDEX('PROTRA_capacity-Original_Data'!J$3:J$1699,MATCH(CHP_check_original_data!$I86,'PROTRA_capacity-Original_Data'!$F$3:$F$1699,0))=0,INDEX('PROTRA_capacity-Original_Data'!J$3:J$1699,MATCH(CHP_check_original_data!$H86,'PROTRA_capacity-Original_Data'!$F$3:$F$1699,0))=0),"",
INDEX('PROTRA_capacity-Original_Data'!J$3:J$1699,MATCH(CHP_check_original_data!$H86,'PROTRA_capacity-Original_Data'!$F$3:$F$1699,0))/INDEX('PROTRA_capacity-Original_Data'!J$3:J$1699,MATCH(CHP_check_original_data!$I86,'PROTRA_capacity-Original_Data'!$F$3:$F$1699,0))
)))</f>
        <v>0.55565870624922076</v>
      </c>
      <c r="N86" s="16">
        <f>IF(AND(INDEX('PROTRA_capacity-Original_Data'!K$3:K$1699,MATCH(CHP_check_original_data!$H86,'PROTRA_capacity-Original_Data'!$F$3:$F$1699,0))&lt;&gt;0,INDEX('PROTRA_capacity-Original_Data'!K$3:K$1699,MATCH(CHP_check_original_data!$I86,'PROTRA_capacity-Original_Data'!$F$3:$F$1699,0))=0),"elec 0, heat not",
IF(AND(INDEX('PROTRA_capacity-Original_Data'!K$3:K$1699,MATCH(CHP_check_original_data!$I86,'PROTRA_capacity-Original_Data'!$F$3:$F$1699,0))&lt;&gt;0,INDEX('PROTRA_capacity-Original_Data'!K$3:K$1699,MATCH(CHP_check_original_data!$H86,'PROTRA_capacity-Original_Data'!$F$3:$F$1699,0))=0),"heat 0, elec not",
IF(AND(INDEX('PROTRA_capacity-Original_Data'!K$3:K$1699,MATCH(CHP_check_original_data!$I86,'PROTRA_capacity-Original_Data'!$F$3:$F$1699,0))=0,INDEX('PROTRA_capacity-Original_Data'!K$3:K$1699,MATCH(CHP_check_original_data!$H86,'PROTRA_capacity-Original_Data'!$F$3:$F$1699,0))=0),"",
INDEX('PROTRA_capacity-Original_Data'!K$3:K$1699,MATCH(CHP_check_original_data!$H86,'PROTRA_capacity-Original_Data'!$F$3:$F$1699,0))/INDEX('PROTRA_capacity-Original_Data'!K$3:K$1699,MATCH(CHP_check_original_data!$I86,'PROTRA_capacity-Original_Data'!$F$3:$F$1699,0))
)))</f>
        <v>0.5809462510289003</v>
      </c>
      <c r="O86" s="16">
        <f>IF(AND(INDEX('PROTRA_capacity-Original_Data'!L$3:L$1699,MATCH(CHP_check_original_data!$H86,'PROTRA_capacity-Original_Data'!$F$3:$F$1699,0))&lt;&gt;0,INDEX('PROTRA_capacity-Original_Data'!L$3:L$1699,MATCH(CHP_check_original_data!$I86,'PROTRA_capacity-Original_Data'!$F$3:$F$1699,0))=0),"elec 0, heat not",
IF(AND(INDEX('PROTRA_capacity-Original_Data'!L$3:L$1699,MATCH(CHP_check_original_data!$I86,'PROTRA_capacity-Original_Data'!$F$3:$F$1699,0))&lt;&gt;0,INDEX('PROTRA_capacity-Original_Data'!L$3:L$1699,MATCH(CHP_check_original_data!$H86,'PROTRA_capacity-Original_Data'!$F$3:$F$1699,0))=0),"heat 0, elec not",
IF(AND(INDEX('PROTRA_capacity-Original_Data'!L$3:L$1699,MATCH(CHP_check_original_data!$I86,'PROTRA_capacity-Original_Data'!$F$3:$F$1699,0))=0,INDEX('PROTRA_capacity-Original_Data'!L$3:L$1699,MATCH(CHP_check_original_data!$H86,'PROTRA_capacity-Original_Data'!$F$3:$F$1699,0))=0),"",
INDEX('PROTRA_capacity-Original_Data'!L$3:L$1699,MATCH(CHP_check_original_data!$H86,'PROTRA_capacity-Original_Data'!$F$3:$F$1699,0))/INDEX('PROTRA_capacity-Original_Data'!L$3:L$1699,MATCH(CHP_check_original_data!$I86,'PROTRA_capacity-Original_Data'!$F$3:$F$1699,0))
)))</f>
        <v>0.47686520292948786</v>
      </c>
      <c r="P86" s="16">
        <f>IF(AND(INDEX('PROTRA_capacity-Original_Data'!M$3:M$1699,MATCH(CHP_check_original_data!$H86,'PROTRA_capacity-Original_Data'!$F$3:$F$1699,0))&lt;&gt;0,INDEX('PROTRA_capacity-Original_Data'!M$3:M$1699,MATCH(CHP_check_original_data!$I86,'PROTRA_capacity-Original_Data'!$F$3:$F$1699,0))=0),"elec 0, heat not",
IF(AND(INDEX('PROTRA_capacity-Original_Data'!M$3:M$1699,MATCH(CHP_check_original_data!$I86,'PROTRA_capacity-Original_Data'!$F$3:$F$1699,0))&lt;&gt;0,INDEX('PROTRA_capacity-Original_Data'!M$3:M$1699,MATCH(CHP_check_original_data!$H86,'PROTRA_capacity-Original_Data'!$F$3:$F$1699,0))=0),"heat 0, elec not",
IF(AND(INDEX('PROTRA_capacity-Original_Data'!M$3:M$1699,MATCH(CHP_check_original_data!$I86,'PROTRA_capacity-Original_Data'!$F$3:$F$1699,0))=0,INDEX('PROTRA_capacity-Original_Data'!M$3:M$1699,MATCH(CHP_check_original_data!$H86,'PROTRA_capacity-Original_Data'!$F$3:$F$1699,0))=0),"",
INDEX('PROTRA_capacity-Original_Data'!M$3:M$1699,MATCH(CHP_check_original_data!$H86,'PROTRA_capacity-Original_Data'!$F$3:$F$1699,0))/INDEX('PROTRA_capacity-Original_Data'!M$3:M$1699,MATCH(CHP_check_original_data!$I86,'PROTRA_capacity-Original_Data'!$F$3:$F$1699,0))
)))</f>
        <v>0.38617487791103361</v>
      </c>
      <c r="Q86" s="16">
        <f>IF(AND(INDEX('PROTRA_capacity-Original_Data'!N$3:N$1699,MATCH(CHP_check_original_data!$H86,'PROTRA_capacity-Original_Data'!$F$3:$F$1699,0))&lt;&gt;0,INDEX('PROTRA_capacity-Original_Data'!N$3:N$1699,MATCH(CHP_check_original_data!$I86,'PROTRA_capacity-Original_Data'!$F$3:$F$1699,0))=0),"elec 0, heat not",
IF(AND(INDEX('PROTRA_capacity-Original_Data'!N$3:N$1699,MATCH(CHP_check_original_data!$I86,'PROTRA_capacity-Original_Data'!$F$3:$F$1699,0))&lt;&gt;0,INDEX('PROTRA_capacity-Original_Data'!N$3:N$1699,MATCH(CHP_check_original_data!$H86,'PROTRA_capacity-Original_Data'!$F$3:$F$1699,0))=0),"heat 0, elec not",
IF(AND(INDEX('PROTRA_capacity-Original_Data'!N$3:N$1699,MATCH(CHP_check_original_data!$I86,'PROTRA_capacity-Original_Data'!$F$3:$F$1699,0))=0,INDEX('PROTRA_capacity-Original_Data'!N$3:N$1699,MATCH(CHP_check_original_data!$H86,'PROTRA_capacity-Original_Data'!$F$3:$F$1699,0))=0),"",
INDEX('PROTRA_capacity-Original_Data'!N$3:N$1699,MATCH(CHP_check_original_data!$H86,'PROTRA_capacity-Original_Data'!$F$3:$F$1699,0))/INDEX('PROTRA_capacity-Original_Data'!N$3:N$1699,MATCH(CHP_check_original_data!$I86,'PROTRA_capacity-Original_Data'!$F$3:$F$1699,0))
)))</f>
        <v>0.3556120506805216</v>
      </c>
      <c r="R86" s="16">
        <f>IF(AND(INDEX('PROTRA_capacity-Original_Data'!O$3:O$1699,MATCH(CHP_check_original_data!$H86,'PROTRA_capacity-Original_Data'!$F$3:$F$1699,0))&lt;&gt;0,INDEX('PROTRA_capacity-Original_Data'!O$3:O$1699,MATCH(CHP_check_original_data!$I86,'PROTRA_capacity-Original_Data'!$F$3:$F$1699,0))=0),"elec 0, heat not",
IF(AND(INDEX('PROTRA_capacity-Original_Data'!O$3:O$1699,MATCH(CHP_check_original_data!$I86,'PROTRA_capacity-Original_Data'!$F$3:$F$1699,0))&lt;&gt;0,INDEX('PROTRA_capacity-Original_Data'!O$3:O$1699,MATCH(CHP_check_original_data!$H86,'PROTRA_capacity-Original_Data'!$F$3:$F$1699,0))=0),"heat 0, elec not",
IF(AND(INDEX('PROTRA_capacity-Original_Data'!O$3:O$1699,MATCH(CHP_check_original_data!$I86,'PROTRA_capacity-Original_Data'!$F$3:$F$1699,0))=0,INDEX('PROTRA_capacity-Original_Data'!O$3:O$1699,MATCH(CHP_check_original_data!$H86,'PROTRA_capacity-Original_Data'!$F$3:$F$1699,0))=0),"",
INDEX('PROTRA_capacity-Original_Data'!O$3:O$1699,MATCH(CHP_check_original_data!$H86,'PROTRA_capacity-Original_Data'!$F$3:$F$1699,0))/INDEX('PROTRA_capacity-Original_Data'!O$3:O$1699,MATCH(CHP_check_original_data!$I86,'PROTRA_capacity-Original_Data'!$F$3:$F$1699,0))
)))</f>
        <v>0.36006972596702025</v>
      </c>
      <c r="S86" s="16">
        <f>IF(AND(INDEX('PROTRA_capacity-Original_Data'!P$3:P$1699,MATCH(CHP_check_original_data!$H86,'PROTRA_capacity-Original_Data'!$F$3:$F$1699,0))&lt;&gt;0,INDEX('PROTRA_capacity-Original_Data'!P$3:P$1699,MATCH(CHP_check_original_data!$I86,'PROTRA_capacity-Original_Data'!$F$3:$F$1699,0))=0),"elec 0, heat not",
IF(AND(INDEX('PROTRA_capacity-Original_Data'!P$3:P$1699,MATCH(CHP_check_original_data!$I86,'PROTRA_capacity-Original_Data'!$F$3:$F$1699,0))&lt;&gt;0,INDEX('PROTRA_capacity-Original_Data'!P$3:P$1699,MATCH(CHP_check_original_data!$H86,'PROTRA_capacity-Original_Data'!$F$3:$F$1699,0))=0),"heat 0, elec not",
IF(AND(INDEX('PROTRA_capacity-Original_Data'!P$3:P$1699,MATCH(CHP_check_original_data!$I86,'PROTRA_capacity-Original_Data'!$F$3:$F$1699,0))=0,INDEX('PROTRA_capacity-Original_Data'!P$3:P$1699,MATCH(CHP_check_original_data!$H86,'PROTRA_capacity-Original_Data'!$F$3:$F$1699,0))=0),"",
INDEX('PROTRA_capacity-Original_Data'!P$3:P$1699,MATCH(CHP_check_original_data!$H86,'PROTRA_capacity-Original_Data'!$F$3:$F$1699,0))/INDEX('PROTRA_capacity-Original_Data'!P$3:P$1699,MATCH(CHP_check_original_data!$I86,'PROTRA_capacity-Original_Data'!$F$3:$F$1699,0))
)))</f>
        <v>0.37359820439019747</v>
      </c>
      <c r="T86" s="16">
        <f>IF(AND(INDEX('PROTRA_capacity-Original_Data'!Q$3:Q$1699,MATCH(CHP_check_original_data!$H86,'PROTRA_capacity-Original_Data'!$F$3:$F$1699,0))&lt;&gt;0,INDEX('PROTRA_capacity-Original_Data'!Q$3:Q$1699,MATCH(CHP_check_original_data!$I86,'PROTRA_capacity-Original_Data'!$F$3:$F$1699,0))=0),"elec 0, heat not",
IF(AND(INDEX('PROTRA_capacity-Original_Data'!Q$3:Q$1699,MATCH(CHP_check_original_data!$I86,'PROTRA_capacity-Original_Data'!$F$3:$F$1699,0))&lt;&gt;0,INDEX('PROTRA_capacity-Original_Data'!Q$3:Q$1699,MATCH(CHP_check_original_data!$H86,'PROTRA_capacity-Original_Data'!$F$3:$F$1699,0))=0),"heat 0, elec not",
IF(AND(INDEX('PROTRA_capacity-Original_Data'!Q$3:Q$1699,MATCH(CHP_check_original_data!$I86,'PROTRA_capacity-Original_Data'!$F$3:$F$1699,0))=0,INDEX('PROTRA_capacity-Original_Data'!Q$3:Q$1699,MATCH(CHP_check_original_data!$H86,'PROTRA_capacity-Original_Data'!$F$3:$F$1699,0))=0),"",
INDEX('PROTRA_capacity-Original_Data'!Q$3:Q$1699,MATCH(CHP_check_original_data!$H86,'PROTRA_capacity-Original_Data'!$F$3:$F$1699,0))/INDEX('PROTRA_capacity-Original_Data'!Q$3:Q$1699,MATCH(CHP_check_original_data!$I86,'PROTRA_capacity-Original_Data'!$F$3:$F$1699,0))
)))</f>
        <v>0.36771415610545921</v>
      </c>
      <c r="U86" s="16">
        <f>IF(AND(INDEX('PROTRA_capacity-Original_Data'!R$3:R$1699,MATCH(CHP_check_original_data!$H86,'PROTRA_capacity-Original_Data'!$F$3:$F$1699,0))&lt;&gt;0,INDEX('PROTRA_capacity-Original_Data'!R$3:R$1699,MATCH(CHP_check_original_data!$I86,'PROTRA_capacity-Original_Data'!$F$3:$F$1699,0))=0),"elec 0, heat not",
IF(AND(INDEX('PROTRA_capacity-Original_Data'!R$3:R$1699,MATCH(CHP_check_original_data!$I86,'PROTRA_capacity-Original_Data'!$F$3:$F$1699,0))&lt;&gt;0,INDEX('PROTRA_capacity-Original_Data'!R$3:R$1699,MATCH(CHP_check_original_data!$H86,'PROTRA_capacity-Original_Data'!$F$3:$F$1699,0))=0),"heat 0, elec not",
IF(AND(INDEX('PROTRA_capacity-Original_Data'!R$3:R$1699,MATCH(CHP_check_original_data!$I86,'PROTRA_capacity-Original_Data'!$F$3:$F$1699,0))=0,INDEX('PROTRA_capacity-Original_Data'!R$3:R$1699,MATCH(CHP_check_original_data!$H86,'PROTRA_capacity-Original_Data'!$F$3:$F$1699,0))=0),"",
INDEX('PROTRA_capacity-Original_Data'!R$3:R$1699,MATCH(CHP_check_original_data!$H86,'PROTRA_capacity-Original_Data'!$F$3:$F$1699,0))/INDEX('PROTRA_capacity-Original_Data'!R$3:R$1699,MATCH(CHP_check_original_data!$I86,'PROTRA_capacity-Original_Data'!$F$3:$F$1699,0))
)))</f>
        <v>8.4341131850862047E-2</v>
      </c>
      <c r="V86" s="16">
        <f>IF(AND(INDEX('PROTRA_capacity-Original_Data'!S$3:S$1699,MATCH(CHP_check_original_data!$H86,'PROTRA_capacity-Original_Data'!$F$3:$F$1699,0))&lt;&gt;0,INDEX('PROTRA_capacity-Original_Data'!S$3:S$1699,MATCH(CHP_check_original_data!$I86,'PROTRA_capacity-Original_Data'!$F$3:$F$1699,0))=0),"elec 0, heat not",
IF(AND(INDEX('PROTRA_capacity-Original_Data'!S$3:S$1699,MATCH(CHP_check_original_data!$I86,'PROTRA_capacity-Original_Data'!$F$3:$F$1699,0))&lt;&gt;0,INDEX('PROTRA_capacity-Original_Data'!S$3:S$1699,MATCH(CHP_check_original_data!$H86,'PROTRA_capacity-Original_Data'!$F$3:$F$1699,0))=0),"heat 0, elec not",
IF(AND(INDEX('PROTRA_capacity-Original_Data'!S$3:S$1699,MATCH(CHP_check_original_data!$I86,'PROTRA_capacity-Original_Data'!$F$3:$F$1699,0))=0,INDEX('PROTRA_capacity-Original_Data'!S$3:S$1699,MATCH(CHP_check_original_data!$H86,'PROTRA_capacity-Original_Data'!$F$3:$F$1699,0))=0),"",
INDEX('PROTRA_capacity-Original_Data'!S$3:S$1699,MATCH(CHP_check_original_data!$H86,'PROTRA_capacity-Original_Data'!$F$3:$F$1699,0))/INDEX('PROTRA_capacity-Original_Data'!S$3:S$1699,MATCH(CHP_check_original_data!$I86,'PROTRA_capacity-Original_Data'!$F$3:$F$1699,0))
)))</f>
        <v>6.7729340337563254E-2</v>
      </c>
      <c r="W86" s="16">
        <f>IF(AND(INDEX('PROTRA_capacity-Original_Data'!T$3:T$1699,MATCH(CHP_check_original_data!$H86,'PROTRA_capacity-Original_Data'!$F$3:$F$1699,0))&lt;&gt;0,INDEX('PROTRA_capacity-Original_Data'!T$3:T$1699,MATCH(CHP_check_original_data!$I86,'PROTRA_capacity-Original_Data'!$F$3:$F$1699,0))=0),"elec 0, heat not",
IF(AND(INDEX('PROTRA_capacity-Original_Data'!T$3:T$1699,MATCH(CHP_check_original_data!$I86,'PROTRA_capacity-Original_Data'!$F$3:$F$1699,0))&lt;&gt;0,INDEX('PROTRA_capacity-Original_Data'!T$3:T$1699,MATCH(CHP_check_original_data!$H86,'PROTRA_capacity-Original_Data'!$F$3:$F$1699,0))=0),"heat 0, elec not",
IF(AND(INDEX('PROTRA_capacity-Original_Data'!T$3:T$1699,MATCH(CHP_check_original_data!$I86,'PROTRA_capacity-Original_Data'!$F$3:$F$1699,0))=0,INDEX('PROTRA_capacity-Original_Data'!T$3:T$1699,MATCH(CHP_check_original_data!$H86,'PROTRA_capacity-Original_Data'!$F$3:$F$1699,0))=0),"",
INDEX('PROTRA_capacity-Original_Data'!T$3:T$1699,MATCH(CHP_check_original_data!$H86,'PROTRA_capacity-Original_Data'!$F$3:$F$1699,0))/INDEX('PROTRA_capacity-Original_Data'!T$3:T$1699,MATCH(CHP_check_original_data!$I86,'PROTRA_capacity-Original_Data'!$F$3:$F$1699,0))
)))</f>
        <v>0.10498083156556351</v>
      </c>
      <c r="X86" s="16">
        <f>IF(AND(INDEX('PROTRA_capacity-Original_Data'!U$3:U$1699,MATCH(CHP_check_original_data!$H86,'PROTRA_capacity-Original_Data'!$F$3:$F$1699,0))&lt;&gt;0,INDEX('PROTRA_capacity-Original_Data'!U$3:U$1699,MATCH(CHP_check_original_data!$I86,'PROTRA_capacity-Original_Data'!$F$3:$F$1699,0))=0),"elec 0, heat not",
IF(AND(INDEX('PROTRA_capacity-Original_Data'!U$3:U$1699,MATCH(CHP_check_original_data!$I86,'PROTRA_capacity-Original_Data'!$F$3:$F$1699,0))&lt;&gt;0,INDEX('PROTRA_capacity-Original_Data'!U$3:U$1699,MATCH(CHP_check_original_data!$H86,'PROTRA_capacity-Original_Data'!$F$3:$F$1699,0))=0),"heat 0, elec not",
IF(AND(INDEX('PROTRA_capacity-Original_Data'!U$3:U$1699,MATCH(CHP_check_original_data!$I86,'PROTRA_capacity-Original_Data'!$F$3:$F$1699,0))=0,INDEX('PROTRA_capacity-Original_Data'!U$3:U$1699,MATCH(CHP_check_original_data!$H86,'PROTRA_capacity-Original_Data'!$F$3:$F$1699,0))=0),"",
INDEX('PROTRA_capacity-Original_Data'!U$3:U$1699,MATCH(CHP_check_original_data!$H86,'PROTRA_capacity-Original_Data'!$F$3:$F$1699,0))/INDEX('PROTRA_capacity-Original_Data'!U$3:U$1699,MATCH(CHP_check_original_data!$I86,'PROTRA_capacity-Original_Data'!$F$3:$F$1699,0))
)))</f>
        <v>7.3393143209232251E-2</v>
      </c>
      <c r="Y86" s="16">
        <f>IF(AND(INDEX('PROTRA_capacity-Original_Data'!V$3:V$1699,MATCH(CHP_check_original_data!$H86,'PROTRA_capacity-Original_Data'!$F$3:$F$1699,0))&lt;&gt;0,INDEX('PROTRA_capacity-Original_Data'!V$3:V$1699,MATCH(CHP_check_original_data!$I86,'PROTRA_capacity-Original_Data'!$F$3:$F$1699,0))=0),"elec 0, heat not",
IF(AND(INDEX('PROTRA_capacity-Original_Data'!V$3:V$1699,MATCH(CHP_check_original_data!$I86,'PROTRA_capacity-Original_Data'!$F$3:$F$1699,0))&lt;&gt;0,INDEX('PROTRA_capacity-Original_Data'!V$3:V$1699,MATCH(CHP_check_original_data!$H86,'PROTRA_capacity-Original_Data'!$F$3:$F$1699,0))=0),"heat 0, elec not",
IF(AND(INDEX('PROTRA_capacity-Original_Data'!V$3:V$1699,MATCH(CHP_check_original_data!$I86,'PROTRA_capacity-Original_Data'!$F$3:$F$1699,0))=0,INDEX('PROTRA_capacity-Original_Data'!V$3:V$1699,MATCH(CHP_check_original_data!$H86,'PROTRA_capacity-Original_Data'!$F$3:$F$1699,0))=0),"",
INDEX('PROTRA_capacity-Original_Data'!V$3:V$1699,MATCH(CHP_check_original_data!$H86,'PROTRA_capacity-Original_Data'!$F$3:$F$1699,0))/INDEX('PROTRA_capacity-Original_Data'!V$3:V$1699,MATCH(CHP_check_original_data!$I86,'PROTRA_capacity-Original_Data'!$F$3:$F$1699,0))
)))</f>
        <v>1.9024226791510498E-2</v>
      </c>
    </row>
    <row r="87" spans="1:25" x14ac:dyDescent="0.35">
      <c r="A87" t="s">
        <v>76</v>
      </c>
      <c r="B87" t="s">
        <v>41</v>
      </c>
      <c r="C87" t="str">
        <f t="shared" si="6"/>
        <v>USMCA_TO_heat</v>
      </c>
      <c r="D87" t="str">
        <f t="shared" si="7"/>
        <v>PROTRA_CHP_HP_I</v>
      </c>
      <c r="E87" t="s">
        <v>4</v>
      </c>
      <c r="F87" t="str">
        <f t="shared" si="8"/>
        <v>CHP</v>
      </c>
      <c r="G87" t="str">
        <f t="shared" si="9"/>
        <v>CCS</v>
      </c>
      <c r="H87" t="str">
        <f t="shared" si="10"/>
        <v>USMCATO_heatPROTRA_CHP_liquid_fuels_CCS</v>
      </c>
      <c r="I87" t="str">
        <f t="shared" si="11"/>
        <v>USMCATO_elecPROTRA_CHP_liquid_fuels_CCS</v>
      </c>
      <c r="J87" s="16" t="str">
        <f>IF(AND(INDEX('PROTRA_capacity-Original_Data'!G$3:G$1699,MATCH(CHP_check_original_data!$H87,'PROTRA_capacity-Original_Data'!$F$3:$F$1699,0))&lt;&gt;0,INDEX('PROTRA_capacity-Original_Data'!G$3:G$1699,MATCH(CHP_check_original_data!$I87,'PROTRA_capacity-Original_Data'!$F$3:$F$1699,0))=0),"elec 0, heat not",
IF(AND(INDEX('PROTRA_capacity-Original_Data'!G$3:G$1699,MATCH(CHP_check_original_data!$I87,'PROTRA_capacity-Original_Data'!$F$3:$F$1699,0))&lt;&gt;0,INDEX('PROTRA_capacity-Original_Data'!G$3:G$1699,MATCH(CHP_check_original_data!$H87,'PROTRA_capacity-Original_Data'!$F$3:$F$1699,0))=0),"heat 0, elec not",
IF(AND(INDEX('PROTRA_capacity-Original_Data'!G$3:G$1699,MATCH(CHP_check_original_data!$I87,'PROTRA_capacity-Original_Data'!$F$3:$F$1699,0))=0,INDEX('PROTRA_capacity-Original_Data'!G$3:G$1699,MATCH(CHP_check_original_data!$H87,'PROTRA_capacity-Original_Data'!$F$3:$F$1699,0))=0),"",
INDEX('PROTRA_capacity-Original_Data'!G$3:G$1699,MATCH(CHP_check_original_data!$H87,'PROTRA_capacity-Original_Data'!$F$3:$F$1699,0))/INDEX('PROTRA_capacity-Original_Data'!G$3:G$1699,MATCH(CHP_check_original_data!$I87,'PROTRA_capacity-Original_Data'!$F$3:$F$1699,0))
)))</f>
        <v/>
      </c>
      <c r="K87" s="16" t="str">
        <f>IF(AND(INDEX('PROTRA_capacity-Original_Data'!H$3:H$1699,MATCH(CHP_check_original_data!$H87,'PROTRA_capacity-Original_Data'!$F$3:$F$1699,0))&lt;&gt;0,INDEX('PROTRA_capacity-Original_Data'!H$3:H$1699,MATCH(CHP_check_original_data!$I87,'PROTRA_capacity-Original_Data'!$F$3:$F$1699,0))=0),"elec 0, heat not",
IF(AND(INDEX('PROTRA_capacity-Original_Data'!H$3:H$1699,MATCH(CHP_check_original_data!$I87,'PROTRA_capacity-Original_Data'!$F$3:$F$1699,0))&lt;&gt;0,INDEX('PROTRA_capacity-Original_Data'!H$3:H$1699,MATCH(CHP_check_original_data!$H87,'PROTRA_capacity-Original_Data'!$F$3:$F$1699,0))=0),"heat 0, elec not",
IF(AND(INDEX('PROTRA_capacity-Original_Data'!H$3:H$1699,MATCH(CHP_check_original_data!$I87,'PROTRA_capacity-Original_Data'!$F$3:$F$1699,0))=0,INDEX('PROTRA_capacity-Original_Data'!H$3:H$1699,MATCH(CHP_check_original_data!$H87,'PROTRA_capacity-Original_Data'!$F$3:$F$1699,0))=0),"",
INDEX('PROTRA_capacity-Original_Data'!H$3:H$1699,MATCH(CHP_check_original_data!$H87,'PROTRA_capacity-Original_Data'!$F$3:$F$1699,0))/INDEX('PROTRA_capacity-Original_Data'!H$3:H$1699,MATCH(CHP_check_original_data!$I87,'PROTRA_capacity-Original_Data'!$F$3:$F$1699,0))
)))</f>
        <v/>
      </c>
      <c r="L87" s="16" t="str">
        <f>IF(AND(INDEX('PROTRA_capacity-Original_Data'!I$3:I$1699,MATCH(CHP_check_original_data!$H87,'PROTRA_capacity-Original_Data'!$F$3:$F$1699,0))&lt;&gt;0,INDEX('PROTRA_capacity-Original_Data'!I$3:I$1699,MATCH(CHP_check_original_data!$I87,'PROTRA_capacity-Original_Data'!$F$3:$F$1699,0))=0),"elec 0, heat not",
IF(AND(INDEX('PROTRA_capacity-Original_Data'!I$3:I$1699,MATCH(CHP_check_original_data!$I87,'PROTRA_capacity-Original_Data'!$F$3:$F$1699,0))&lt;&gt;0,INDEX('PROTRA_capacity-Original_Data'!I$3:I$1699,MATCH(CHP_check_original_data!$H87,'PROTRA_capacity-Original_Data'!$F$3:$F$1699,0))=0),"heat 0, elec not",
IF(AND(INDEX('PROTRA_capacity-Original_Data'!I$3:I$1699,MATCH(CHP_check_original_data!$I87,'PROTRA_capacity-Original_Data'!$F$3:$F$1699,0))=0,INDEX('PROTRA_capacity-Original_Data'!I$3:I$1699,MATCH(CHP_check_original_data!$H87,'PROTRA_capacity-Original_Data'!$F$3:$F$1699,0))=0),"",
INDEX('PROTRA_capacity-Original_Data'!I$3:I$1699,MATCH(CHP_check_original_data!$H87,'PROTRA_capacity-Original_Data'!$F$3:$F$1699,0))/INDEX('PROTRA_capacity-Original_Data'!I$3:I$1699,MATCH(CHP_check_original_data!$I87,'PROTRA_capacity-Original_Data'!$F$3:$F$1699,0))
)))</f>
        <v/>
      </c>
      <c r="M87" s="16" t="str">
        <f>IF(AND(INDEX('PROTRA_capacity-Original_Data'!J$3:J$1699,MATCH(CHP_check_original_data!$H87,'PROTRA_capacity-Original_Data'!$F$3:$F$1699,0))&lt;&gt;0,INDEX('PROTRA_capacity-Original_Data'!J$3:J$1699,MATCH(CHP_check_original_data!$I87,'PROTRA_capacity-Original_Data'!$F$3:$F$1699,0))=0),"elec 0, heat not",
IF(AND(INDEX('PROTRA_capacity-Original_Data'!J$3:J$1699,MATCH(CHP_check_original_data!$I87,'PROTRA_capacity-Original_Data'!$F$3:$F$1699,0))&lt;&gt;0,INDEX('PROTRA_capacity-Original_Data'!J$3:J$1699,MATCH(CHP_check_original_data!$H87,'PROTRA_capacity-Original_Data'!$F$3:$F$1699,0))=0),"heat 0, elec not",
IF(AND(INDEX('PROTRA_capacity-Original_Data'!J$3:J$1699,MATCH(CHP_check_original_data!$I87,'PROTRA_capacity-Original_Data'!$F$3:$F$1699,0))=0,INDEX('PROTRA_capacity-Original_Data'!J$3:J$1699,MATCH(CHP_check_original_data!$H87,'PROTRA_capacity-Original_Data'!$F$3:$F$1699,0))=0),"",
INDEX('PROTRA_capacity-Original_Data'!J$3:J$1699,MATCH(CHP_check_original_data!$H87,'PROTRA_capacity-Original_Data'!$F$3:$F$1699,0))/INDEX('PROTRA_capacity-Original_Data'!J$3:J$1699,MATCH(CHP_check_original_data!$I87,'PROTRA_capacity-Original_Data'!$F$3:$F$1699,0))
)))</f>
        <v/>
      </c>
      <c r="N87" s="16" t="str">
        <f>IF(AND(INDEX('PROTRA_capacity-Original_Data'!K$3:K$1699,MATCH(CHP_check_original_data!$H87,'PROTRA_capacity-Original_Data'!$F$3:$F$1699,0))&lt;&gt;0,INDEX('PROTRA_capacity-Original_Data'!K$3:K$1699,MATCH(CHP_check_original_data!$I87,'PROTRA_capacity-Original_Data'!$F$3:$F$1699,0))=0),"elec 0, heat not",
IF(AND(INDEX('PROTRA_capacity-Original_Data'!K$3:K$1699,MATCH(CHP_check_original_data!$I87,'PROTRA_capacity-Original_Data'!$F$3:$F$1699,0))&lt;&gt;0,INDEX('PROTRA_capacity-Original_Data'!K$3:K$1699,MATCH(CHP_check_original_data!$H87,'PROTRA_capacity-Original_Data'!$F$3:$F$1699,0))=0),"heat 0, elec not",
IF(AND(INDEX('PROTRA_capacity-Original_Data'!K$3:K$1699,MATCH(CHP_check_original_data!$I87,'PROTRA_capacity-Original_Data'!$F$3:$F$1699,0))=0,INDEX('PROTRA_capacity-Original_Data'!K$3:K$1699,MATCH(CHP_check_original_data!$H87,'PROTRA_capacity-Original_Data'!$F$3:$F$1699,0))=0),"",
INDEX('PROTRA_capacity-Original_Data'!K$3:K$1699,MATCH(CHP_check_original_data!$H87,'PROTRA_capacity-Original_Data'!$F$3:$F$1699,0))/INDEX('PROTRA_capacity-Original_Data'!K$3:K$1699,MATCH(CHP_check_original_data!$I87,'PROTRA_capacity-Original_Data'!$F$3:$F$1699,0))
)))</f>
        <v/>
      </c>
      <c r="O87" s="16" t="str">
        <f>IF(AND(INDEX('PROTRA_capacity-Original_Data'!L$3:L$1699,MATCH(CHP_check_original_data!$H87,'PROTRA_capacity-Original_Data'!$F$3:$F$1699,0))&lt;&gt;0,INDEX('PROTRA_capacity-Original_Data'!L$3:L$1699,MATCH(CHP_check_original_data!$I87,'PROTRA_capacity-Original_Data'!$F$3:$F$1699,0))=0),"elec 0, heat not",
IF(AND(INDEX('PROTRA_capacity-Original_Data'!L$3:L$1699,MATCH(CHP_check_original_data!$I87,'PROTRA_capacity-Original_Data'!$F$3:$F$1699,0))&lt;&gt;0,INDEX('PROTRA_capacity-Original_Data'!L$3:L$1699,MATCH(CHP_check_original_data!$H87,'PROTRA_capacity-Original_Data'!$F$3:$F$1699,0))=0),"heat 0, elec not",
IF(AND(INDEX('PROTRA_capacity-Original_Data'!L$3:L$1699,MATCH(CHP_check_original_data!$I87,'PROTRA_capacity-Original_Data'!$F$3:$F$1699,0))=0,INDEX('PROTRA_capacity-Original_Data'!L$3:L$1699,MATCH(CHP_check_original_data!$H87,'PROTRA_capacity-Original_Data'!$F$3:$F$1699,0))=0),"",
INDEX('PROTRA_capacity-Original_Data'!L$3:L$1699,MATCH(CHP_check_original_data!$H87,'PROTRA_capacity-Original_Data'!$F$3:$F$1699,0))/INDEX('PROTRA_capacity-Original_Data'!L$3:L$1699,MATCH(CHP_check_original_data!$I87,'PROTRA_capacity-Original_Data'!$F$3:$F$1699,0))
)))</f>
        <v/>
      </c>
      <c r="P87" s="16" t="str">
        <f>IF(AND(INDEX('PROTRA_capacity-Original_Data'!M$3:M$1699,MATCH(CHP_check_original_data!$H87,'PROTRA_capacity-Original_Data'!$F$3:$F$1699,0))&lt;&gt;0,INDEX('PROTRA_capacity-Original_Data'!M$3:M$1699,MATCH(CHP_check_original_data!$I87,'PROTRA_capacity-Original_Data'!$F$3:$F$1699,0))=0),"elec 0, heat not",
IF(AND(INDEX('PROTRA_capacity-Original_Data'!M$3:M$1699,MATCH(CHP_check_original_data!$I87,'PROTRA_capacity-Original_Data'!$F$3:$F$1699,0))&lt;&gt;0,INDEX('PROTRA_capacity-Original_Data'!M$3:M$1699,MATCH(CHP_check_original_data!$H87,'PROTRA_capacity-Original_Data'!$F$3:$F$1699,0))=0),"heat 0, elec not",
IF(AND(INDEX('PROTRA_capacity-Original_Data'!M$3:M$1699,MATCH(CHP_check_original_data!$I87,'PROTRA_capacity-Original_Data'!$F$3:$F$1699,0))=0,INDEX('PROTRA_capacity-Original_Data'!M$3:M$1699,MATCH(CHP_check_original_data!$H87,'PROTRA_capacity-Original_Data'!$F$3:$F$1699,0))=0),"",
INDEX('PROTRA_capacity-Original_Data'!M$3:M$1699,MATCH(CHP_check_original_data!$H87,'PROTRA_capacity-Original_Data'!$F$3:$F$1699,0))/INDEX('PROTRA_capacity-Original_Data'!M$3:M$1699,MATCH(CHP_check_original_data!$I87,'PROTRA_capacity-Original_Data'!$F$3:$F$1699,0))
)))</f>
        <v/>
      </c>
      <c r="Q87" s="16" t="str">
        <f>IF(AND(INDEX('PROTRA_capacity-Original_Data'!N$3:N$1699,MATCH(CHP_check_original_data!$H87,'PROTRA_capacity-Original_Data'!$F$3:$F$1699,0))&lt;&gt;0,INDEX('PROTRA_capacity-Original_Data'!N$3:N$1699,MATCH(CHP_check_original_data!$I87,'PROTRA_capacity-Original_Data'!$F$3:$F$1699,0))=0),"elec 0, heat not",
IF(AND(INDEX('PROTRA_capacity-Original_Data'!N$3:N$1699,MATCH(CHP_check_original_data!$I87,'PROTRA_capacity-Original_Data'!$F$3:$F$1699,0))&lt;&gt;0,INDEX('PROTRA_capacity-Original_Data'!N$3:N$1699,MATCH(CHP_check_original_data!$H87,'PROTRA_capacity-Original_Data'!$F$3:$F$1699,0))=0),"heat 0, elec not",
IF(AND(INDEX('PROTRA_capacity-Original_Data'!N$3:N$1699,MATCH(CHP_check_original_data!$I87,'PROTRA_capacity-Original_Data'!$F$3:$F$1699,0))=0,INDEX('PROTRA_capacity-Original_Data'!N$3:N$1699,MATCH(CHP_check_original_data!$H87,'PROTRA_capacity-Original_Data'!$F$3:$F$1699,0))=0),"",
INDEX('PROTRA_capacity-Original_Data'!N$3:N$1699,MATCH(CHP_check_original_data!$H87,'PROTRA_capacity-Original_Data'!$F$3:$F$1699,0))/INDEX('PROTRA_capacity-Original_Data'!N$3:N$1699,MATCH(CHP_check_original_data!$I87,'PROTRA_capacity-Original_Data'!$F$3:$F$1699,0))
)))</f>
        <v/>
      </c>
      <c r="R87" s="16" t="str">
        <f>IF(AND(INDEX('PROTRA_capacity-Original_Data'!O$3:O$1699,MATCH(CHP_check_original_data!$H87,'PROTRA_capacity-Original_Data'!$F$3:$F$1699,0))&lt;&gt;0,INDEX('PROTRA_capacity-Original_Data'!O$3:O$1699,MATCH(CHP_check_original_data!$I87,'PROTRA_capacity-Original_Data'!$F$3:$F$1699,0))=0),"elec 0, heat not",
IF(AND(INDEX('PROTRA_capacity-Original_Data'!O$3:O$1699,MATCH(CHP_check_original_data!$I87,'PROTRA_capacity-Original_Data'!$F$3:$F$1699,0))&lt;&gt;0,INDEX('PROTRA_capacity-Original_Data'!O$3:O$1699,MATCH(CHP_check_original_data!$H87,'PROTRA_capacity-Original_Data'!$F$3:$F$1699,0))=0),"heat 0, elec not",
IF(AND(INDEX('PROTRA_capacity-Original_Data'!O$3:O$1699,MATCH(CHP_check_original_data!$I87,'PROTRA_capacity-Original_Data'!$F$3:$F$1699,0))=0,INDEX('PROTRA_capacity-Original_Data'!O$3:O$1699,MATCH(CHP_check_original_data!$H87,'PROTRA_capacity-Original_Data'!$F$3:$F$1699,0))=0),"",
INDEX('PROTRA_capacity-Original_Data'!O$3:O$1699,MATCH(CHP_check_original_data!$H87,'PROTRA_capacity-Original_Data'!$F$3:$F$1699,0))/INDEX('PROTRA_capacity-Original_Data'!O$3:O$1699,MATCH(CHP_check_original_data!$I87,'PROTRA_capacity-Original_Data'!$F$3:$F$1699,0))
)))</f>
        <v/>
      </c>
      <c r="S87" s="16" t="str">
        <f>IF(AND(INDEX('PROTRA_capacity-Original_Data'!P$3:P$1699,MATCH(CHP_check_original_data!$H87,'PROTRA_capacity-Original_Data'!$F$3:$F$1699,0))&lt;&gt;0,INDEX('PROTRA_capacity-Original_Data'!P$3:P$1699,MATCH(CHP_check_original_data!$I87,'PROTRA_capacity-Original_Data'!$F$3:$F$1699,0))=0),"elec 0, heat not",
IF(AND(INDEX('PROTRA_capacity-Original_Data'!P$3:P$1699,MATCH(CHP_check_original_data!$I87,'PROTRA_capacity-Original_Data'!$F$3:$F$1699,0))&lt;&gt;0,INDEX('PROTRA_capacity-Original_Data'!P$3:P$1699,MATCH(CHP_check_original_data!$H87,'PROTRA_capacity-Original_Data'!$F$3:$F$1699,0))=0),"heat 0, elec not",
IF(AND(INDEX('PROTRA_capacity-Original_Data'!P$3:P$1699,MATCH(CHP_check_original_data!$I87,'PROTRA_capacity-Original_Data'!$F$3:$F$1699,0))=0,INDEX('PROTRA_capacity-Original_Data'!P$3:P$1699,MATCH(CHP_check_original_data!$H87,'PROTRA_capacity-Original_Data'!$F$3:$F$1699,0))=0),"",
INDEX('PROTRA_capacity-Original_Data'!P$3:P$1699,MATCH(CHP_check_original_data!$H87,'PROTRA_capacity-Original_Data'!$F$3:$F$1699,0))/INDEX('PROTRA_capacity-Original_Data'!P$3:P$1699,MATCH(CHP_check_original_data!$I87,'PROTRA_capacity-Original_Data'!$F$3:$F$1699,0))
)))</f>
        <v/>
      </c>
      <c r="T87" s="16" t="str">
        <f>IF(AND(INDEX('PROTRA_capacity-Original_Data'!Q$3:Q$1699,MATCH(CHP_check_original_data!$H87,'PROTRA_capacity-Original_Data'!$F$3:$F$1699,0))&lt;&gt;0,INDEX('PROTRA_capacity-Original_Data'!Q$3:Q$1699,MATCH(CHP_check_original_data!$I87,'PROTRA_capacity-Original_Data'!$F$3:$F$1699,0))=0),"elec 0, heat not",
IF(AND(INDEX('PROTRA_capacity-Original_Data'!Q$3:Q$1699,MATCH(CHP_check_original_data!$I87,'PROTRA_capacity-Original_Data'!$F$3:$F$1699,0))&lt;&gt;0,INDEX('PROTRA_capacity-Original_Data'!Q$3:Q$1699,MATCH(CHP_check_original_data!$H87,'PROTRA_capacity-Original_Data'!$F$3:$F$1699,0))=0),"heat 0, elec not",
IF(AND(INDEX('PROTRA_capacity-Original_Data'!Q$3:Q$1699,MATCH(CHP_check_original_data!$I87,'PROTRA_capacity-Original_Data'!$F$3:$F$1699,0))=0,INDEX('PROTRA_capacity-Original_Data'!Q$3:Q$1699,MATCH(CHP_check_original_data!$H87,'PROTRA_capacity-Original_Data'!$F$3:$F$1699,0))=0),"",
INDEX('PROTRA_capacity-Original_Data'!Q$3:Q$1699,MATCH(CHP_check_original_data!$H87,'PROTRA_capacity-Original_Data'!$F$3:$F$1699,0))/INDEX('PROTRA_capacity-Original_Data'!Q$3:Q$1699,MATCH(CHP_check_original_data!$I87,'PROTRA_capacity-Original_Data'!$F$3:$F$1699,0))
)))</f>
        <v/>
      </c>
      <c r="U87" s="16" t="str">
        <f>IF(AND(INDEX('PROTRA_capacity-Original_Data'!R$3:R$1699,MATCH(CHP_check_original_data!$H87,'PROTRA_capacity-Original_Data'!$F$3:$F$1699,0))&lt;&gt;0,INDEX('PROTRA_capacity-Original_Data'!R$3:R$1699,MATCH(CHP_check_original_data!$I87,'PROTRA_capacity-Original_Data'!$F$3:$F$1699,0))=0),"elec 0, heat not",
IF(AND(INDEX('PROTRA_capacity-Original_Data'!R$3:R$1699,MATCH(CHP_check_original_data!$I87,'PROTRA_capacity-Original_Data'!$F$3:$F$1699,0))&lt;&gt;0,INDEX('PROTRA_capacity-Original_Data'!R$3:R$1699,MATCH(CHP_check_original_data!$H87,'PROTRA_capacity-Original_Data'!$F$3:$F$1699,0))=0),"heat 0, elec not",
IF(AND(INDEX('PROTRA_capacity-Original_Data'!R$3:R$1699,MATCH(CHP_check_original_data!$I87,'PROTRA_capacity-Original_Data'!$F$3:$F$1699,0))=0,INDEX('PROTRA_capacity-Original_Data'!R$3:R$1699,MATCH(CHP_check_original_data!$H87,'PROTRA_capacity-Original_Data'!$F$3:$F$1699,0))=0),"",
INDEX('PROTRA_capacity-Original_Data'!R$3:R$1699,MATCH(CHP_check_original_data!$H87,'PROTRA_capacity-Original_Data'!$F$3:$F$1699,0))/INDEX('PROTRA_capacity-Original_Data'!R$3:R$1699,MATCH(CHP_check_original_data!$I87,'PROTRA_capacity-Original_Data'!$F$3:$F$1699,0))
)))</f>
        <v/>
      </c>
      <c r="V87" s="16" t="str">
        <f>IF(AND(INDEX('PROTRA_capacity-Original_Data'!S$3:S$1699,MATCH(CHP_check_original_data!$H87,'PROTRA_capacity-Original_Data'!$F$3:$F$1699,0))&lt;&gt;0,INDEX('PROTRA_capacity-Original_Data'!S$3:S$1699,MATCH(CHP_check_original_data!$I87,'PROTRA_capacity-Original_Data'!$F$3:$F$1699,0))=0),"elec 0, heat not",
IF(AND(INDEX('PROTRA_capacity-Original_Data'!S$3:S$1699,MATCH(CHP_check_original_data!$I87,'PROTRA_capacity-Original_Data'!$F$3:$F$1699,0))&lt;&gt;0,INDEX('PROTRA_capacity-Original_Data'!S$3:S$1699,MATCH(CHP_check_original_data!$H87,'PROTRA_capacity-Original_Data'!$F$3:$F$1699,0))=0),"heat 0, elec not",
IF(AND(INDEX('PROTRA_capacity-Original_Data'!S$3:S$1699,MATCH(CHP_check_original_data!$I87,'PROTRA_capacity-Original_Data'!$F$3:$F$1699,0))=0,INDEX('PROTRA_capacity-Original_Data'!S$3:S$1699,MATCH(CHP_check_original_data!$H87,'PROTRA_capacity-Original_Data'!$F$3:$F$1699,0))=0),"",
INDEX('PROTRA_capacity-Original_Data'!S$3:S$1699,MATCH(CHP_check_original_data!$H87,'PROTRA_capacity-Original_Data'!$F$3:$F$1699,0))/INDEX('PROTRA_capacity-Original_Data'!S$3:S$1699,MATCH(CHP_check_original_data!$I87,'PROTRA_capacity-Original_Data'!$F$3:$F$1699,0))
)))</f>
        <v/>
      </c>
      <c r="W87" s="16" t="str">
        <f>IF(AND(INDEX('PROTRA_capacity-Original_Data'!T$3:T$1699,MATCH(CHP_check_original_data!$H87,'PROTRA_capacity-Original_Data'!$F$3:$F$1699,0))&lt;&gt;0,INDEX('PROTRA_capacity-Original_Data'!T$3:T$1699,MATCH(CHP_check_original_data!$I87,'PROTRA_capacity-Original_Data'!$F$3:$F$1699,0))=0),"elec 0, heat not",
IF(AND(INDEX('PROTRA_capacity-Original_Data'!T$3:T$1699,MATCH(CHP_check_original_data!$I87,'PROTRA_capacity-Original_Data'!$F$3:$F$1699,0))&lt;&gt;0,INDEX('PROTRA_capacity-Original_Data'!T$3:T$1699,MATCH(CHP_check_original_data!$H87,'PROTRA_capacity-Original_Data'!$F$3:$F$1699,0))=0),"heat 0, elec not",
IF(AND(INDEX('PROTRA_capacity-Original_Data'!T$3:T$1699,MATCH(CHP_check_original_data!$I87,'PROTRA_capacity-Original_Data'!$F$3:$F$1699,0))=0,INDEX('PROTRA_capacity-Original_Data'!T$3:T$1699,MATCH(CHP_check_original_data!$H87,'PROTRA_capacity-Original_Data'!$F$3:$F$1699,0))=0),"",
INDEX('PROTRA_capacity-Original_Data'!T$3:T$1699,MATCH(CHP_check_original_data!$H87,'PROTRA_capacity-Original_Data'!$F$3:$F$1699,0))/INDEX('PROTRA_capacity-Original_Data'!T$3:T$1699,MATCH(CHP_check_original_data!$I87,'PROTRA_capacity-Original_Data'!$F$3:$F$1699,0))
)))</f>
        <v/>
      </c>
      <c r="X87" s="16" t="str">
        <f>IF(AND(INDEX('PROTRA_capacity-Original_Data'!U$3:U$1699,MATCH(CHP_check_original_data!$H87,'PROTRA_capacity-Original_Data'!$F$3:$F$1699,0))&lt;&gt;0,INDEX('PROTRA_capacity-Original_Data'!U$3:U$1699,MATCH(CHP_check_original_data!$I87,'PROTRA_capacity-Original_Data'!$F$3:$F$1699,0))=0),"elec 0, heat not",
IF(AND(INDEX('PROTRA_capacity-Original_Data'!U$3:U$1699,MATCH(CHP_check_original_data!$I87,'PROTRA_capacity-Original_Data'!$F$3:$F$1699,0))&lt;&gt;0,INDEX('PROTRA_capacity-Original_Data'!U$3:U$1699,MATCH(CHP_check_original_data!$H87,'PROTRA_capacity-Original_Data'!$F$3:$F$1699,0))=0),"heat 0, elec not",
IF(AND(INDEX('PROTRA_capacity-Original_Data'!U$3:U$1699,MATCH(CHP_check_original_data!$I87,'PROTRA_capacity-Original_Data'!$F$3:$F$1699,0))=0,INDEX('PROTRA_capacity-Original_Data'!U$3:U$1699,MATCH(CHP_check_original_data!$H87,'PROTRA_capacity-Original_Data'!$F$3:$F$1699,0))=0),"",
INDEX('PROTRA_capacity-Original_Data'!U$3:U$1699,MATCH(CHP_check_original_data!$H87,'PROTRA_capacity-Original_Data'!$F$3:$F$1699,0))/INDEX('PROTRA_capacity-Original_Data'!U$3:U$1699,MATCH(CHP_check_original_data!$I87,'PROTRA_capacity-Original_Data'!$F$3:$F$1699,0))
)))</f>
        <v/>
      </c>
      <c r="Y87" s="16" t="str">
        <f>IF(AND(INDEX('PROTRA_capacity-Original_Data'!V$3:V$1699,MATCH(CHP_check_original_data!$H87,'PROTRA_capacity-Original_Data'!$F$3:$F$1699,0))&lt;&gt;0,INDEX('PROTRA_capacity-Original_Data'!V$3:V$1699,MATCH(CHP_check_original_data!$I87,'PROTRA_capacity-Original_Data'!$F$3:$F$1699,0))=0),"elec 0, heat not",
IF(AND(INDEX('PROTRA_capacity-Original_Data'!V$3:V$1699,MATCH(CHP_check_original_data!$I87,'PROTRA_capacity-Original_Data'!$F$3:$F$1699,0))&lt;&gt;0,INDEX('PROTRA_capacity-Original_Data'!V$3:V$1699,MATCH(CHP_check_original_data!$H87,'PROTRA_capacity-Original_Data'!$F$3:$F$1699,0))=0),"heat 0, elec not",
IF(AND(INDEX('PROTRA_capacity-Original_Data'!V$3:V$1699,MATCH(CHP_check_original_data!$I87,'PROTRA_capacity-Original_Data'!$F$3:$F$1699,0))=0,INDEX('PROTRA_capacity-Original_Data'!V$3:V$1699,MATCH(CHP_check_original_data!$H87,'PROTRA_capacity-Original_Data'!$F$3:$F$1699,0))=0),"",
INDEX('PROTRA_capacity-Original_Data'!V$3:V$1699,MATCH(CHP_check_original_data!$H87,'PROTRA_capacity-Original_Data'!$F$3:$F$1699,0))/INDEX('PROTRA_capacity-Original_Data'!V$3:V$1699,MATCH(CHP_check_original_data!$I87,'PROTRA_capacity-Original_Data'!$F$3:$F$1699,0))
)))</f>
        <v/>
      </c>
    </row>
    <row r="88" spans="1:25" x14ac:dyDescent="0.35">
      <c r="A88" t="s">
        <v>76</v>
      </c>
      <c r="B88" t="s">
        <v>41</v>
      </c>
      <c r="C88" t="str">
        <f t="shared" si="6"/>
        <v>USMCA_TO_heat</v>
      </c>
      <c r="D88" t="str">
        <f t="shared" si="7"/>
        <v>PROTRA_CHP_HP_I</v>
      </c>
      <c r="E88" t="s">
        <v>5</v>
      </c>
      <c r="F88" t="str">
        <f t="shared" si="8"/>
        <v>CHP</v>
      </c>
      <c r="G88" t="str">
        <f t="shared" si="9"/>
        <v>sil</v>
      </c>
      <c r="H88" t="str">
        <f t="shared" si="10"/>
        <v>USMCATO_heatPROTRA_CHP_solid_fossil</v>
      </c>
      <c r="I88" t="str">
        <f t="shared" si="11"/>
        <v>USMCATO_elecPROTRA_CHP_solid_fossil</v>
      </c>
      <c r="J88" s="16">
        <f>IF(AND(INDEX('PROTRA_capacity-Original_Data'!G$3:G$1699,MATCH(CHP_check_original_data!$H88,'PROTRA_capacity-Original_Data'!$F$3:$F$1699,0))&lt;&gt;0,INDEX('PROTRA_capacity-Original_Data'!G$3:G$1699,MATCH(CHP_check_original_data!$I88,'PROTRA_capacity-Original_Data'!$F$3:$F$1699,0))=0),"elec 0, heat not",
IF(AND(INDEX('PROTRA_capacity-Original_Data'!G$3:G$1699,MATCH(CHP_check_original_data!$I88,'PROTRA_capacity-Original_Data'!$F$3:$F$1699,0))&lt;&gt;0,INDEX('PROTRA_capacity-Original_Data'!G$3:G$1699,MATCH(CHP_check_original_data!$H88,'PROTRA_capacity-Original_Data'!$F$3:$F$1699,0))=0),"heat 0, elec not",
IF(AND(INDEX('PROTRA_capacity-Original_Data'!G$3:G$1699,MATCH(CHP_check_original_data!$I88,'PROTRA_capacity-Original_Data'!$F$3:$F$1699,0))=0,INDEX('PROTRA_capacity-Original_Data'!G$3:G$1699,MATCH(CHP_check_original_data!$H88,'PROTRA_capacity-Original_Data'!$F$3:$F$1699,0))=0),"",
INDEX('PROTRA_capacity-Original_Data'!G$3:G$1699,MATCH(CHP_check_original_data!$H88,'PROTRA_capacity-Original_Data'!$F$3:$F$1699,0))/INDEX('PROTRA_capacity-Original_Data'!G$3:G$1699,MATCH(CHP_check_original_data!$I88,'PROTRA_capacity-Original_Data'!$F$3:$F$1699,0))
)))</f>
        <v>0.20048689910659104</v>
      </c>
      <c r="K88" s="16">
        <f>IF(AND(INDEX('PROTRA_capacity-Original_Data'!H$3:H$1699,MATCH(CHP_check_original_data!$H88,'PROTRA_capacity-Original_Data'!$F$3:$F$1699,0))&lt;&gt;0,INDEX('PROTRA_capacity-Original_Data'!H$3:H$1699,MATCH(CHP_check_original_data!$I88,'PROTRA_capacity-Original_Data'!$F$3:$F$1699,0))=0),"elec 0, heat not",
IF(AND(INDEX('PROTRA_capacity-Original_Data'!H$3:H$1699,MATCH(CHP_check_original_data!$I88,'PROTRA_capacity-Original_Data'!$F$3:$F$1699,0))&lt;&gt;0,INDEX('PROTRA_capacity-Original_Data'!H$3:H$1699,MATCH(CHP_check_original_data!$H88,'PROTRA_capacity-Original_Data'!$F$3:$F$1699,0))=0),"heat 0, elec not",
IF(AND(INDEX('PROTRA_capacity-Original_Data'!H$3:H$1699,MATCH(CHP_check_original_data!$I88,'PROTRA_capacity-Original_Data'!$F$3:$F$1699,0))=0,INDEX('PROTRA_capacity-Original_Data'!H$3:H$1699,MATCH(CHP_check_original_data!$H88,'PROTRA_capacity-Original_Data'!$F$3:$F$1699,0))=0),"",
INDEX('PROTRA_capacity-Original_Data'!H$3:H$1699,MATCH(CHP_check_original_data!$H88,'PROTRA_capacity-Original_Data'!$F$3:$F$1699,0))/INDEX('PROTRA_capacity-Original_Data'!H$3:H$1699,MATCH(CHP_check_original_data!$I88,'PROTRA_capacity-Original_Data'!$F$3:$F$1699,0))
)))</f>
        <v>0.555688469753717</v>
      </c>
      <c r="L88" s="16">
        <f>IF(AND(INDEX('PROTRA_capacity-Original_Data'!I$3:I$1699,MATCH(CHP_check_original_data!$H88,'PROTRA_capacity-Original_Data'!$F$3:$F$1699,0))&lt;&gt;0,INDEX('PROTRA_capacity-Original_Data'!I$3:I$1699,MATCH(CHP_check_original_data!$I88,'PROTRA_capacity-Original_Data'!$F$3:$F$1699,0))=0),"elec 0, heat not",
IF(AND(INDEX('PROTRA_capacity-Original_Data'!I$3:I$1699,MATCH(CHP_check_original_data!$I88,'PROTRA_capacity-Original_Data'!$F$3:$F$1699,0))&lt;&gt;0,INDEX('PROTRA_capacity-Original_Data'!I$3:I$1699,MATCH(CHP_check_original_data!$H88,'PROTRA_capacity-Original_Data'!$F$3:$F$1699,0))=0),"heat 0, elec not",
IF(AND(INDEX('PROTRA_capacity-Original_Data'!I$3:I$1699,MATCH(CHP_check_original_data!$I88,'PROTRA_capacity-Original_Data'!$F$3:$F$1699,0))=0,INDEX('PROTRA_capacity-Original_Data'!I$3:I$1699,MATCH(CHP_check_original_data!$H88,'PROTRA_capacity-Original_Data'!$F$3:$F$1699,0))=0),"",
INDEX('PROTRA_capacity-Original_Data'!I$3:I$1699,MATCH(CHP_check_original_data!$H88,'PROTRA_capacity-Original_Data'!$F$3:$F$1699,0))/INDEX('PROTRA_capacity-Original_Data'!I$3:I$1699,MATCH(CHP_check_original_data!$I88,'PROTRA_capacity-Original_Data'!$F$3:$F$1699,0))
)))</f>
        <v>0.53955315146488847</v>
      </c>
      <c r="M88" s="16">
        <f>IF(AND(INDEX('PROTRA_capacity-Original_Data'!J$3:J$1699,MATCH(CHP_check_original_data!$H88,'PROTRA_capacity-Original_Data'!$F$3:$F$1699,0))&lt;&gt;0,INDEX('PROTRA_capacity-Original_Data'!J$3:J$1699,MATCH(CHP_check_original_data!$I88,'PROTRA_capacity-Original_Data'!$F$3:$F$1699,0))=0),"elec 0, heat not",
IF(AND(INDEX('PROTRA_capacity-Original_Data'!J$3:J$1699,MATCH(CHP_check_original_data!$I88,'PROTRA_capacity-Original_Data'!$F$3:$F$1699,0))&lt;&gt;0,INDEX('PROTRA_capacity-Original_Data'!J$3:J$1699,MATCH(CHP_check_original_data!$H88,'PROTRA_capacity-Original_Data'!$F$3:$F$1699,0))=0),"heat 0, elec not",
IF(AND(INDEX('PROTRA_capacity-Original_Data'!J$3:J$1699,MATCH(CHP_check_original_data!$I88,'PROTRA_capacity-Original_Data'!$F$3:$F$1699,0))=0,INDEX('PROTRA_capacity-Original_Data'!J$3:J$1699,MATCH(CHP_check_original_data!$H88,'PROTRA_capacity-Original_Data'!$F$3:$F$1699,0))=0),"",
INDEX('PROTRA_capacity-Original_Data'!J$3:J$1699,MATCH(CHP_check_original_data!$H88,'PROTRA_capacity-Original_Data'!$F$3:$F$1699,0))/INDEX('PROTRA_capacity-Original_Data'!J$3:J$1699,MATCH(CHP_check_original_data!$I88,'PROTRA_capacity-Original_Data'!$F$3:$F$1699,0))
)))</f>
        <v>0.5103218953961649</v>
      </c>
      <c r="N88" s="16">
        <f>IF(AND(INDEX('PROTRA_capacity-Original_Data'!K$3:K$1699,MATCH(CHP_check_original_data!$H88,'PROTRA_capacity-Original_Data'!$F$3:$F$1699,0))&lt;&gt;0,INDEX('PROTRA_capacity-Original_Data'!K$3:K$1699,MATCH(CHP_check_original_data!$I88,'PROTRA_capacity-Original_Data'!$F$3:$F$1699,0))=0),"elec 0, heat not",
IF(AND(INDEX('PROTRA_capacity-Original_Data'!K$3:K$1699,MATCH(CHP_check_original_data!$I88,'PROTRA_capacity-Original_Data'!$F$3:$F$1699,0))&lt;&gt;0,INDEX('PROTRA_capacity-Original_Data'!K$3:K$1699,MATCH(CHP_check_original_data!$H88,'PROTRA_capacity-Original_Data'!$F$3:$F$1699,0))=0),"heat 0, elec not",
IF(AND(INDEX('PROTRA_capacity-Original_Data'!K$3:K$1699,MATCH(CHP_check_original_data!$I88,'PROTRA_capacity-Original_Data'!$F$3:$F$1699,0))=0,INDEX('PROTRA_capacity-Original_Data'!K$3:K$1699,MATCH(CHP_check_original_data!$H88,'PROTRA_capacity-Original_Data'!$F$3:$F$1699,0))=0),"",
INDEX('PROTRA_capacity-Original_Data'!K$3:K$1699,MATCH(CHP_check_original_data!$H88,'PROTRA_capacity-Original_Data'!$F$3:$F$1699,0))/INDEX('PROTRA_capacity-Original_Data'!K$3:K$1699,MATCH(CHP_check_original_data!$I88,'PROTRA_capacity-Original_Data'!$F$3:$F$1699,0))
)))</f>
        <v>0.55965300461812961</v>
      </c>
      <c r="O88" s="16">
        <f>IF(AND(INDEX('PROTRA_capacity-Original_Data'!L$3:L$1699,MATCH(CHP_check_original_data!$H88,'PROTRA_capacity-Original_Data'!$F$3:$F$1699,0))&lt;&gt;0,INDEX('PROTRA_capacity-Original_Data'!L$3:L$1699,MATCH(CHP_check_original_data!$I88,'PROTRA_capacity-Original_Data'!$F$3:$F$1699,0))=0),"elec 0, heat not",
IF(AND(INDEX('PROTRA_capacity-Original_Data'!L$3:L$1699,MATCH(CHP_check_original_data!$I88,'PROTRA_capacity-Original_Data'!$F$3:$F$1699,0))&lt;&gt;0,INDEX('PROTRA_capacity-Original_Data'!L$3:L$1699,MATCH(CHP_check_original_data!$H88,'PROTRA_capacity-Original_Data'!$F$3:$F$1699,0))=0),"heat 0, elec not",
IF(AND(INDEX('PROTRA_capacity-Original_Data'!L$3:L$1699,MATCH(CHP_check_original_data!$I88,'PROTRA_capacity-Original_Data'!$F$3:$F$1699,0))=0,INDEX('PROTRA_capacity-Original_Data'!L$3:L$1699,MATCH(CHP_check_original_data!$H88,'PROTRA_capacity-Original_Data'!$F$3:$F$1699,0))=0),"",
INDEX('PROTRA_capacity-Original_Data'!L$3:L$1699,MATCH(CHP_check_original_data!$H88,'PROTRA_capacity-Original_Data'!$F$3:$F$1699,0))/INDEX('PROTRA_capacity-Original_Data'!L$3:L$1699,MATCH(CHP_check_original_data!$I88,'PROTRA_capacity-Original_Data'!$F$3:$F$1699,0))
)))</f>
        <v>0.54138262285924033</v>
      </c>
      <c r="P88" s="16">
        <f>IF(AND(INDEX('PROTRA_capacity-Original_Data'!M$3:M$1699,MATCH(CHP_check_original_data!$H88,'PROTRA_capacity-Original_Data'!$F$3:$F$1699,0))&lt;&gt;0,INDEX('PROTRA_capacity-Original_Data'!M$3:M$1699,MATCH(CHP_check_original_data!$I88,'PROTRA_capacity-Original_Data'!$F$3:$F$1699,0))=0),"elec 0, heat not",
IF(AND(INDEX('PROTRA_capacity-Original_Data'!M$3:M$1699,MATCH(CHP_check_original_data!$I88,'PROTRA_capacity-Original_Data'!$F$3:$F$1699,0))&lt;&gt;0,INDEX('PROTRA_capacity-Original_Data'!M$3:M$1699,MATCH(CHP_check_original_data!$H88,'PROTRA_capacity-Original_Data'!$F$3:$F$1699,0))=0),"heat 0, elec not",
IF(AND(INDEX('PROTRA_capacity-Original_Data'!M$3:M$1699,MATCH(CHP_check_original_data!$I88,'PROTRA_capacity-Original_Data'!$F$3:$F$1699,0))=0,INDEX('PROTRA_capacity-Original_Data'!M$3:M$1699,MATCH(CHP_check_original_data!$H88,'PROTRA_capacity-Original_Data'!$F$3:$F$1699,0))=0),"",
INDEX('PROTRA_capacity-Original_Data'!M$3:M$1699,MATCH(CHP_check_original_data!$H88,'PROTRA_capacity-Original_Data'!$F$3:$F$1699,0))/INDEX('PROTRA_capacity-Original_Data'!M$3:M$1699,MATCH(CHP_check_original_data!$I88,'PROTRA_capacity-Original_Data'!$F$3:$F$1699,0))
)))</f>
        <v>0.50231346416864675</v>
      </c>
      <c r="Q88" s="16">
        <f>IF(AND(INDEX('PROTRA_capacity-Original_Data'!N$3:N$1699,MATCH(CHP_check_original_data!$H88,'PROTRA_capacity-Original_Data'!$F$3:$F$1699,0))&lt;&gt;0,INDEX('PROTRA_capacity-Original_Data'!N$3:N$1699,MATCH(CHP_check_original_data!$I88,'PROTRA_capacity-Original_Data'!$F$3:$F$1699,0))=0),"elec 0, heat not",
IF(AND(INDEX('PROTRA_capacity-Original_Data'!N$3:N$1699,MATCH(CHP_check_original_data!$I88,'PROTRA_capacity-Original_Data'!$F$3:$F$1699,0))&lt;&gt;0,INDEX('PROTRA_capacity-Original_Data'!N$3:N$1699,MATCH(CHP_check_original_data!$H88,'PROTRA_capacity-Original_Data'!$F$3:$F$1699,0))=0),"heat 0, elec not",
IF(AND(INDEX('PROTRA_capacity-Original_Data'!N$3:N$1699,MATCH(CHP_check_original_data!$I88,'PROTRA_capacity-Original_Data'!$F$3:$F$1699,0))=0,INDEX('PROTRA_capacity-Original_Data'!N$3:N$1699,MATCH(CHP_check_original_data!$H88,'PROTRA_capacity-Original_Data'!$F$3:$F$1699,0))=0),"",
INDEX('PROTRA_capacity-Original_Data'!N$3:N$1699,MATCH(CHP_check_original_data!$H88,'PROTRA_capacity-Original_Data'!$F$3:$F$1699,0))/INDEX('PROTRA_capacity-Original_Data'!N$3:N$1699,MATCH(CHP_check_original_data!$I88,'PROTRA_capacity-Original_Data'!$F$3:$F$1699,0))
)))</f>
        <v>0.34162212335112746</v>
      </c>
      <c r="R88" s="16">
        <f>IF(AND(INDEX('PROTRA_capacity-Original_Data'!O$3:O$1699,MATCH(CHP_check_original_data!$H88,'PROTRA_capacity-Original_Data'!$F$3:$F$1699,0))&lt;&gt;0,INDEX('PROTRA_capacity-Original_Data'!O$3:O$1699,MATCH(CHP_check_original_data!$I88,'PROTRA_capacity-Original_Data'!$F$3:$F$1699,0))=0),"elec 0, heat not",
IF(AND(INDEX('PROTRA_capacity-Original_Data'!O$3:O$1699,MATCH(CHP_check_original_data!$I88,'PROTRA_capacity-Original_Data'!$F$3:$F$1699,0))&lt;&gt;0,INDEX('PROTRA_capacity-Original_Data'!O$3:O$1699,MATCH(CHP_check_original_data!$H88,'PROTRA_capacity-Original_Data'!$F$3:$F$1699,0))=0),"heat 0, elec not",
IF(AND(INDEX('PROTRA_capacity-Original_Data'!O$3:O$1699,MATCH(CHP_check_original_data!$I88,'PROTRA_capacity-Original_Data'!$F$3:$F$1699,0))=0,INDEX('PROTRA_capacity-Original_Data'!O$3:O$1699,MATCH(CHP_check_original_data!$H88,'PROTRA_capacity-Original_Data'!$F$3:$F$1699,0))=0),"",
INDEX('PROTRA_capacity-Original_Data'!O$3:O$1699,MATCH(CHP_check_original_data!$H88,'PROTRA_capacity-Original_Data'!$F$3:$F$1699,0))/INDEX('PROTRA_capacity-Original_Data'!O$3:O$1699,MATCH(CHP_check_original_data!$I88,'PROTRA_capacity-Original_Data'!$F$3:$F$1699,0))
)))</f>
        <v>0.27177193833848712</v>
      </c>
      <c r="S88" s="16">
        <f>IF(AND(INDEX('PROTRA_capacity-Original_Data'!P$3:P$1699,MATCH(CHP_check_original_data!$H88,'PROTRA_capacity-Original_Data'!$F$3:$F$1699,0))&lt;&gt;0,INDEX('PROTRA_capacity-Original_Data'!P$3:P$1699,MATCH(CHP_check_original_data!$I88,'PROTRA_capacity-Original_Data'!$F$3:$F$1699,0))=0),"elec 0, heat not",
IF(AND(INDEX('PROTRA_capacity-Original_Data'!P$3:P$1699,MATCH(CHP_check_original_data!$I88,'PROTRA_capacity-Original_Data'!$F$3:$F$1699,0))&lt;&gt;0,INDEX('PROTRA_capacity-Original_Data'!P$3:P$1699,MATCH(CHP_check_original_data!$H88,'PROTRA_capacity-Original_Data'!$F$3:$F$1699,0))=0),"heat 0, elec not",
IF(AND(INDEX('PROTRA_capacity-Original_Data'!P$3:P$1699,MATCH(CHP_check_original_data!$I88,'PROTRA_capacity-Original_Data'!$F$3:$F$1699,0))=0,INDEX('PROTRA_capacity-Original_Data'!P$3:P$1699,MATCH(CHP_check_original_data!$H88,'PROTRA_capacity-Original_Data'!$F$3:$F$1699,0))=0),"",
INDEX('PROTRA_capacity-Original_Data'!P$3:P$1699,MATCH(CHP_check_original_data!$H88,'PROTRA_capacity-Original_Data'!$F$3:$F$1699,0))/INDEX('PROTRA_capacity-Original_Data'!P$3:P$1699,MATCH(CHP_check_original_data!$I88,'PROTRA_capacity-Original_Data'!$F$3:$F$1699,0))
)))</f>
        <v>0.20239173165732485</v>
      </c>
      <c r="T88" s="16">
        <f>IF(AND(INDEX('PROTRA_capacity-Original_Data'!Q$3:Q$1699,MATCH(CHP_check_original_data!$H88,'PROTRA_capacity-Original_Data'!$F$3:$F$1699,0))&lt;&gt;0,INDEX('PROTRA_capacity-Original_Data'!Q$3:Q$1699,MATCH(CHP_check_original_data!$I88,'PROTRA_capacity-Original_Data'!$F$3:$F$1699,0))=0),"elec 0, heat not",
IF(AND(INDEX('PROTRA_capacity-Original_Data'!Q$3:Q$1699,MATCH(CHP_check_original_data!$I88,'PROTRA_capacity-Original_Data'!$F$3:$F$1699,0))&lt;&gt;0,INDEX('PROTRA_capacity-Original_Data'!Q$3:Q$1699,MATCH(CHP_check_original_data!$H88,'PROTRA_capacity-Original_Data'!$F$3:$F$1699,0))=0),"heat 0, elec not",
IF(AND(INDEX('PROTRA_capacity-Original_Data'!Q$3:Q$1699,MATCH(CHP_check_original_data!$I88,'PROTRA_capacity-Original_Data'!$F$3:$F$1699,0))=0,INDEX('PROTRA_capacity-Original_Data'!Q$3:Q$1699,MATCH(CHP_check_original_data!$H88,'PROTRA_capacity-Original_Data'!$F$3:$F$1699,0))=0),"",
INDEX('PROTRA_capacity-Original_Data'!Q$3:Q$1699,MATCH(CHP_check_original_data!$H88,'PROTRA_capacity-Original_Data'!$F$3:$F$1699,0))/INDEX('PROTRA_capacity-Original_Data'!Q$3:Q$1699,MATCH(CHP_check_original_data!$I88,'PROTRA_capacity-Original_Data'!$F$3:$F$1699,0))
)))</f>
        <v>0.20613897939927081</v>
      </c>
      <c r="U88" s="16">
        <f>IF(AND(INDEX('PROTRA_capacity-Original_Data'!R$3:R$1699,MATCH(CHP_check_original_data!$H88,'PROTRA_capacity-Original_Data'!$F$3:$F$1699,0))&lt;&gt;0,INDEX('PROTRA_capacity-Original_Data'!R$3:R$1699,MATCH(CHP_check_original_data!$I88,'PROTRA_capacity-Original_Data'!$F$3:$F$1699,0))=0),"elec 0, heat not",
IF(AND(INDEX('PROTRA_capacity-Original_Data'!R$3:R$1699,MATCH(CHP_check_original_data!$I88,'PROTRA_capacity-Original_Data'!$F$3:$F$1699,0))&lt;&gt;0,INDEX('PROTRA_capacity-Original_Data'!R$3:R$1699,MATCH(CHP_check_original_data!$H88,'PROTRA_capacity-Original_Data'!$F$3:$F$1699,0))=0),"heat 0, elec not",
IF(AND(INDEX('PROTRA_capacity-Original_Data'!R$3:R$1699,MATCH(CHP_check_original_data!$I88,'PROTRA_capacity-Original_Data'!$F$3:$F$1699,0))=0,INDEX('PROTRA_capacity-Original_Data'!R$3:R$1699,MATCH(CHP_check_original_data!$H88,'PROTRA_capacity-Original_Data'!$F$3:$F$1699,0))=0),"",
INDEX('PROTRA_capacity-Original_Data'!R$3:R$1699,MATCH(CHP_check_original_data!$H88,'PROTRA_capacity-Original_Data'!$F$3:$F$1699,0))/INDEX('PROTRA_capacity-Original_Data'!R$3:R$1699,MATCH(CHP_check_original_data!$I88,'PROTRA_capacity-Original_Data'!$F$3:$F$1699,0))
)))</f>
        <v>0.16216255966664497</v>
      </c>
      <c r="V88" s="16">
        <f>IF(AND(INDEX('PROTRA_capacity-Original_Data'!S$3:S$1699,MATCH(CHP_check_original_data!$H88,'PROTRA_capacity-Original_Data'!$F$3:$F$1699,0))&lt;&gt;0,INDEX('PROTRA_capacity-Original_Data'!S$3:S$1699,MATCH(CHP_check_original_data!$I88,'PROTRA_capacity-Original_Data'!$F$3:$F$1699,0))=0),"elec 0, heat not",
IF(AND(INDEX('PROTRA_capacity-Original_Data'!S$3:S$1699,MATCH(CHP_check_original_data!$I88,'PROTRA_capacity-Original_Data'!$F$3:$F$1699,0))&lt;&gt;0,INDEX('PROTRA_capacity-Original_Data'!S$3:S$1699,MATCH(CHP_check_original_data!$H88,'PROTRA_capacity-Original_Data'!$F$3:$F$1699,0))=0),"heat 0, elec not",
IF(AND(INDEX('PROTRA_capacity-Original_Data'!S$3:S$1699,MATCH(CHP_check_original_data!$I88,'PROTRA_capacity-Original_Data'!$F$3:$F$1699,0))=0,INDEX('PROTRA_capacity-Original_Data'!S$3:S$1699,MATCH(CHP_check_original_data!$H88,'PROTRA_capacity-Original_Data'!$F$3:$F$1699,0))=0),"",
INDEX('PROTRA_capacity-Original_Data'!S$3:S$1699,MATCH(CHP_check_original_data!$H88,'PROTRA_capacity-Original_Data'!$F$3:$F$1699,0))/INDEX('PROTRA_capacity-Original_Data'!S$3:S$1699,MATCH(CHP_check_original_data!$I88,'PROTRA_capacity-Original_Data'!$F$3:$F$1699,0))
)))</f>
        <v>0.14369352395961529</v>
      </c>
      <c r="W88" s="16">
        <f>IF(AND(INDEX('PROTRA_capacity-Original_Data'!T$3:T$1699,MATCH(CHP_check_original_data!$H88,'PROTRA_capacity-Original_Data'!$F$3:$F$1699,0))&lt;&gt;0,INDEX('PROTRA_capacity-Original_Data'!T$3:T$1699,MATCH(CHP_check_original_data!$I88,'PROTRA_capacity-Original_Data'!$F$3:$F$1699,0))=0),"elec 0, heat not",
IF(AND(INDEX('PROTRA_capacity-Original_Data'!T$3:T$1699,MATCH(CHP_check_original_data!$I88,'PROTRA_capacity-Original_Data'!$F$3:$F$1699,0))&lt;&gt;0,INDEX('PROTRA_capacity-Original_Data'!T$3:T$1699,MATCH(CHP_check_original_data!$H88,'PROTRA_capacity-Original_Data'!$F$3:$F$1699,0))=0),"heat 0, elec not",
IF(AND(INDEX('PROTRA_capacity-Original_Data'!T$3:T$1699,MATCH(CHP_check_original_data!$I88,'PROTRA_capacity-Original_Data'!$F$3:$F$1699,0))=0,INDEX('PROTRA_capacity-Original_Data'!T$3:T$1699,MATCH(CHP_check_original_data!$H88,'PROTRA_capacity-Original_Data'!$F$3:$F$1699,0))=0),"",
INDEX('PROTRA_capacity-Original_Data'!T$3:T$1699,MATCH(CHP_check_original_data!$H88,'PROTRA_capacity-Original_Data'!$F$3:$F$1699,0))/INDEX('PROTRA_capacity-Original_Data'!T$3:T$1699,MATCH(CHP_check_original_data!$I88,'PROTRA_capacity-Original_Data'!$F$3:$F$1699,0))
)))</f>
        <v>0.15888266999075878</v>
      </c>
      <c r="X88" s="16">
        <f>IF(AND(INDEX('PROTRA_capacity-Original_Data'!U$3:U$1699,MATCH(CHP_check_original_data!$H88,'PROTRA_capacity-Original_Data'!$F$3:$F$1699,0))&lt;&gt;0,INDEX('PROTRA_capacity-Original_Data'!U$3:U$1699,MATCH(CHP_check_original_data!$I88,'PROTRA_capacity-Original_Data'!$F$3:$F$1699,0))=0),"elec 0, heat not",
IF(AND(INDEX('PROTRA_capacity-Original_Data'!U$3:U$1699,MATCH(CHP_check_original_data!$I88,'PROTRA_capacity-Original_Data'!$F$3:$F$1699,0))&lt;&gt;0,INDEX('PROTRA_capacity-Original_Data'!U$3:U$1699,MATCH(CHP_check_original_data!$H88,'PROTRA_capacity-Original_Data'!$F$3:$F$1699,0))=0),"heat 0, elec not",
IF(AND(INDEX('PROTRA_capacity-Original_Data'!U$3:U$1699,MATCH(CHP_check_original_data!$I88,'PROTRA_capacity-Original_Data'!$F$3:$F$1699,0))=0,INDEX('PROTRA_capacity-Original_Data'!U$3:U$1699,MATCH(CHP_check_original_data!$H88,'PROTRA_capacity-Original_Data'!$F$3:$F$1699,0))=0),"",
INDEX('PROTRA_capacity-Original_Data'!U$3:U$1699,MATCH(CHP_check_original_data!$H88,'PROTRA_capacity-Original_Data'!$F$3:$F$1699,0))/INDEX('PROTRA_capacity-Original_Data'!U$3:U$1699,MATCH(CHP_check_original_data!$I88,'PROTRA_capacity-Original_Data'!$F$3:$F$1699,0))
)))</f>
        <v>0.13834202865318754</v>
      </c>
      <c r="Y88" s="16">
        <f>IF(AND(INDEX('PROTRA_capacity-Original_Data'!V$3:V$1699,MATCH(CHP_check_original_data!$H88,'PROTRA_capacity-Original_Data'!$F$3:$F$1699,0))&lt;&gt;0,INDEX('PROTRA_capacity-Original_Data'!V$3:V$1699,MATCH(CHP_check_original_data!$I88,'PROTRA_capacity-Original_Data'!$F$3:$F$1699,0))=0),"elec 0, heat not",
IF(AND(INDEX('PROTRA_capacity-Original_Data'!V$3:V$1699,MATCH(CHP_check_original_data!$I88,'PROTRA_capacity-Original_Data'!$F$3:$F$1699,0))&lt;&gt;0,INDEX('PROTRA_capacity-Original_Data'!V$3:V$1699,MATCH(CHP_check_original_data!$H88,'PROTRA_capacity-Original_Data'!$F$3:$F$1699,0))=0),"heat 0, elec not",
IF(AND(INDEX('PROTRA_capacity-Original_Data'!V$3:V$1699,MATCH(CHP_check_original_data!$I88,'PROTRA_capacity-Original_Data'!$F$3:$F$1699,0))=0,INDEX('PROTRA_capacity-Original_Data'!V$3:V$1699,MATCH(CHP_check_original_data!$H88,'PROTRA_capacity-Original_Data'!$F$3:$F$1699,0))=0),"",
INDEX('PROTRA_capacity-Original_Data'!V$3:V$1699,MATCH(CHP_check_original_data!$H88,'PROTRA_capacity-Original_Data'!$F$3:$F$1699,0))/INDEX('PROTRA_capacity-Original_Data'!V$3:V$1699,MATCH(CHP_check_original_data!$I88,'PROTRA_capacity-Original_Data'!$F$3:$F$1699,0))
)))</f>
        <v>0.12492242581923754</v>
      </c>
    </row>
    <row r="89" spans="1:25" x14ac:dyDescent="0.35">
      <c r="A89" t="s">
        <v>76</v>
      </c>
      <c r="B89" t="s">
        <v>41</v>
      </c>
      <c r="C89" t="str">
        <f t="shared" si="6"/>
        <v>USMCA_TO_heat</v>
      </c>
      <c r="D89" t="str">
        <f t="shared" si="7"/>
        <v>PROTRA_CHP_HP_I</v>
      </c>
      <c r="E89" t="s">
        <v>6</v>
      </c>
      <c r="F89" t="str">
        <f t="shared" si="8"/>
        <v>CHP</v>
      </c>
      <c r="G89" t="str">
        <f t="shared" si="9"/>
        <v>CCS</v>
      </c>
      <c r="H89" t="str">
        <f t="shared" si="10"/>
        <v>USMCATO_heatPROTRA_CHP_solid_fossil_CCS</v>
      </c>
      <c r="I89" t="str">
        <f t="shared" si="11"/>
        <v>USMCATO_elecPROTRA_CHP_solid_fossil_CCS</v>
      </c>
      <c r="J89" s="16" t="str">
        <f>IF(AND(INDEX('PROTRA_capacity-Original_Data'!G$3:G$1699,MATCH(CHP_check_original_data!$H89,'PROTRA_capacity-Original_Data'!$F$3:$F$1699,0))&lt;&gt;0,INDEX('PROTRA_capacity-Original_Data'!G$3:G$1699,MATCH(CHP_check_original_data!$I89,'PROTRA_capacity-Original_Data'!$F$3:$F$1699,0))=0),"elec 0, heat not",
IF(AND(INDEX('PROTRA_capacity-Original_Data'!G$3:G$1699,MATCH(CHP_check_original_data!$I89,'PROTRA_capacity-Original_Data'!$F$3:$F$1699,0))&lt;&gt;0,INDEX('PROTRA_capacity-Original_Data'!G$3:G$1699,MATCH(CHP_check_original_data!$H89,'PROTRA_capacity-Original_Data'!$F$3:$F$1699,0))=0),"heat 0, elec not",
IF(AND(INDEX('PROTRA_capacity-Original_Data'!G$3:G$1699,MATCH(CHP_check_original_data!$I89,'PROTRA_capacity-Original_Data'!$F$3:$F$1699,0))=0,INDEX('PROTRA_capacity-Original_Data'!G$3:G$1699,MATCH(CHP_check_original_data!$H89,'PROTRA_capacity-Original_Data'!$F$3:$F$1699,0))=0),"",
INDEX('PROTRA_capacity-Original_Data'!G$3:G$1699,MATCH(CHP_check_original_data!$H89,'PROTRA_capacity-Original_Data'!$F$3:$F$1699,0))/INDEX('PROTRA_capacity-Original_Data'!G$3:G$1699,MATCH(CHP_check_original_data!$I89,'PROTRA_capacity-Original_Data'!$F$3:$F$1699,0))
)))</f>
        <v/>
      </c>
      <c r="K89" s="16" t="str">
        <f>IF(AND(INDEX('PROTRA_capacity-Original_Data'!H$3:H$1699,MATCH(CHP_check_original_data!$H89,'PROTRA_capacity-Original_Data'!$F$3:$F$1699,0))&lt;&gt;0,INDEX('PROTRA_capacity-Original_Data'!H$3:H$1699,MATCH(CHP_check_original_data!$I89,'PROTRA_capacity-Original_Data'!$F$3:$F$1699,0))=0),"elec 0, heat not",
IF(AND(INDEX('PROTRA_capacity-Original_Data'!H$3:H$1699,MATCH(CHP_check_original_data!$I89,'PROTRA_capacity-Original_Data'!$F$3:$F$1699,0))&lt;&gt;0,INDEX('PROTRA_capacity-Original_Data'!H$3:H$1699,MATCH(CHP_check_original_data!$H89,'PROTRA_capacity-Original_Data'!$F$3:$F$1699,0))=0),"heat 0, elec not",
IF(AND(INDEX('PROTRA_capacity-Original_Data'!H$3:H$1699,MATCH(CHP_check_original_data!$I89,'PROTRA_capacity-Original_Data'!$F$3:$F$1699,0))=0,INDEX('PROTRA_capacity-Original_Data'!H$3:H$1699,MATCH(CHP_check_original_data!$H89,'PROTRA_capacity-Original_Data'!$F$3:$F$1699,0))=0),"",
INDEX('PROTRA_capacity-Original_Data'!H$3:H$1699,MATCH(CHP_check_original_data!$H89,'PROTRA_capacity-Original_Data'!$F$3:$F$1699,0))/INDEX('PROTRA_capacity-Original_Data'!H$3:H$1699,MATCH(CHP_check_original_data!$I89,'PROTRA_capacity-Original_Data'!$F$3:$F$1699,0))
)))</f>
        <v/>
      </c>
      <c r="L89" s="16" t="str">
        <f>IF(AND(INDEX('PROTRA_capacity-Original_Data'!I$3:I$1699,MATCH(CHP_check_original_data!$H89,'PROTRA_capacity-Original_Data'!$F$3:$F$1699,0))&lt;&gt;0,INDEX('PROTRA_capacity-Original_Data'!I$3:I$1699,MATCH(CHP_check_original_data!$I89,'PROTRA_capacity-Original_Data'!$F$3:$F$1699,0))=0),"elec 0, heat not",
IF(AND(INDEX('PROTRA_capacity-Original_Data'!I$3:I$1699,MATCH(CHP_check_original_data!$I89,'PROTRA_capacity-Original_Data'!$F$3:$F$1699,0))&lt;&gt;0,INDEX('PROTRA_capacity-Original_Data'!I$3:I$1699,MATCH(CHP_check_original_data!$H89,'PROTRA_capacity-Original_Data'!$F$3:$F$1699,0))=0),"heat 0, elec not",
IF(AND(INDEX('PROTRA_capacity-Original_Data'!I$3:I$1699,MATCH(CHP_check_original_data!$I89,'PROTRA_capacity-Original_Data'!$F$3:$F$1699,0))=0,INDEX('PROTRA_capacity-Original_Data'!I$3:I$1699,MATCH(CHP_check_original_data!$H89,'PROTRA_capacity-Original_Data'!$F$3:$F$1699,0))=0),"",
INDEX('PROTRA_capacity-Original_Data'!I$3:I$1699,MATCH(CHP_check_original_data!$H89,'PROTRA_capacity-Original_Data'!$F$3:$F$1699,0))/INDEX('PROTRA_capacity-Original_Data'!I$3:I$1699,MATCH(CHP_check_original_data!$I89,'PROTRA_capacity-Original_Data'!$F$3:$F$1699,0))
)))</f>
        <v/>
      </c>
      <c r="M89" s="16" t="str">
        <f>IF(AND(INDEX('PROTRA_capacity-Original_Data'!J$3:J$1699,MATCH(CHP_check_original_data!$H89,'PROTRA_capacity-Original_Data'!$F$3:$F$1699,0))&lt;&gt;0,INDEX('PROTRA_capacity-Original_Data'!J$3:J$1699,MATCH(CHP_check_original_data!$I89,'PROTRA_capacity-Original_Data'!$F$3:$F$1699,0))=0),"elec 0, heat not",
IF(AND(INDEX('PROTRA_capacity-Original_Data'!J$3:J$1699,MATCH(CHP_check_original_data!$I89,'PROTRA_capacity-Original_Data'!$F$3:$F$1699,0))&lt;&gt;0,INDEX('PROTRA_capacity-Original_Data'!J$3:J$1699,MATCH(CHP_check_original_data!$H89,'PROTRA_capacity-Original_Data'!$F$3:$F$1699,0))=0),"heat 0, elec not",
IF(AND(INDEX('PROTRA_capacity-Original_Data'!J$3:J$1699,MATCH(CHP_check_original_data!$I89,'PROTRA_capacity-Original_Data'!$F$3:$F$1699,0))=0,INDEX('PROTRA_capacity-Original_Data'!J$3:J$1699,MATCH(CHP_check_original_data!$H89,'PROTRA_capacity-Original_Data'!$F$3:$F$1699,0))=0),"",
INDEX('PROTRA_capacity-Original_Data'!J$3:J$1699,MATCH(CHP_check_original_data!$H89,'PROTRA_capacity-Original_Data'!$F$3:$F$1699,0))/INDEX('PROTRA_capacity-Original_Data'!J$3:J$1699,MATCH(CHP_check_original_data!$I89,'PROTRA_capacity-Original_Data'!$F$3:$F$1699,0))
)))</f>
        <v/>
      </c>
      <c r="N89" s="16" t="str">
        <f>IF(AND(INDEX('PROTRA_capacity-Original_Data'!K$3:K$1699,MATCH(CHP_check_original_data!$H89,'PROTRA_capacity-Original_Data'!$F$3:$F$1699,0))&lt;&gt;0,INDEX('PROTRA_capacity-Original_Data'!K$3:K$1699,MATCH(CHP_check_original_data!$I89,'PROTRA_capacity-Original_Data'!$F$3:$F$1699,0))=0),"elec 0, heat not",
IF(AND(INDEX('PROTRA_capacity-Original_Data'!K$3:K$1699,MATCH(CHP_check_original_data!$I89,'PROTRA_capacity-Original_Data'!$F$3:$F$1699,0))&lt;&gt;0,INDEX('PROTRA_capacity-Original_Data'!K$3:K$1699,MATCH(CHP_check_original_data!$H89,'PROTRA_capacity-Original_Data'!$F$3:$F$1699,0))=0),"heat 0, elec not",
IF(AND(INDEX('PROTRA_capacity-Original_Data'!K$3:K$1699,MATCH(CHP_check_original_data!$I89,'PROTRA_capacity-Original_Data'!$F$3:$F$1699,0))=0,INDEX('PROTRA_capacity-Original_Data'!K$3:K$1699,MATCH(CHP_check_original_data!$H89,'PROTRA_capacity-Original_Data'!$F$3:$F$1699,0))=0),"",
INDEX('PROTRA_capacity-Original_Data'!K$3:K$1699,MATCH(CHP_check_original_data!$H89,'PROTRA_capacity-Original_Data'!$F$3:$F$1699,0))/INDEX('PROTRA_capacity-Original_Data'!K$3:K$1699,MATCH(CHP_check_original_data!$I89,'PROTRA_capacity-Original_Data'!$F$3:$F$1699,0))
)))</f>
        <v/>
      </c>
      <c r="O89" s="16" t="str">
        <f>IF(AND(INDEX('PROTRA_capacity-Original_Data'!L$3:L$1699,MATCH(CHP_check_original_data!$H89,'PROTRA_capacity-Original_Data'!$F$3:$F$1699,0))&lt;&gt;0,INDEX('PROTRA_capacity-Original_Data'!L$3:L$1699,MATCH(CHP_check_original_data!$I89,'PROTRA_capacity-Original_Data'!$F$3:$F$1699,0))=0),"elec 0, heat not",
IF(AND(INDEX('PROTRA_capacity-Original_Data'!L$3:L$1699,MATCH(CHP_check_original_data!$I89,'PROTRA_capacity-Original_Data'!$F$3:$F$1699,0))&lt;&gt;0,INDEX('PROTRA_capacity-Original_Data'!L$3:L$1699,MATCH(CHP_check_original_data!$H89,'PROTRA_capacity-Original_Data'!$F$3:$F$1699,0))=0),"heat 0, elec not",
IF(AND(INDEX('PROTRA_capacity-Original_Data'!L$3:L$1699,MATCH(CHP_check_original_data!$I89,'PROTRA_capacity-Original_Data'!$F$3:$F$1699,0))=0,INDEX('PROTRA_capacity-Original_Data'!L$3:L$1699,MATCH(CHP_check_original_data!$H89,'PROTRA_capacity-Original_Data'!$F$3:$F$1699,0))=0),"",
INDEX('PROTRA_capacity-Original_Data'!L$3:L$1699,MATCH(CHP_check_original_data!$H89,'PROTRA_capacity-Original_Data'!$F$3:$F$1699,0))/INDEX('PROTRA_capacity-Original_Data'!L$3:L$1699,MATCH(CHP_check_original_data!$I89,'PROTRA_capacity-Original_Data'!$F$3:$F$1699,0))
)))</f>
        <v/>
      </c>
      <c r="P89" s="16" t="str">
        <f>IF(AND(INDEX('PROTRA_capacity-Original_Data'!M$3:M$1699,MATCH(CHP_check_original_data!$H89,'PROTRA_capacity-Original_Data'!$F$3:$F$1699,0))&lt;&gt;0,INDEX('PROTRA_capacity-Original_Data'!M$3:M$1699,MATCH(CHP_check_original_data!$I89,'PROTRA_capacity-Original_Data'!$F$3:$F$1699,0))=0),"elec 0, heat not",
IF(AND(INDEX('PROTRA_capacity-Original_Data'!M$3:M$1699,MATCH(CHP_check_original_data!$I89,'PROTRA_capacity-Original_Data'!$F$3:$F$1699,0))&lt;&gt;0,INDEX('PROTRA_capacity-Original_Data'!M$3:M$1699,MATCH(CHP_check_original_data!$H89,'PROTRA_capacity-Original_Data'!$F$3:$F$1699,0))=0),"heat 0, elec not",
IF(AND(INDEX('PROTRA_capacity-Original_Data'!M$3:M$1699,MATCH(CHP_check_original_data!$I89,'PROTRA_capacity-Original_Data'!$F$3:$F$1699,0))=0,INDEX('PROTRA_capacity-Original_Data'!M$3:M$1699,MATCH(CHP_check_original_data!$H89,'PROTRA_capacity-Original_Data'!$F$3:$F$1699,0))=0),"",
INDEX('PROTRA_capacity-Original_Data'!M$3:M$1699,MATCH(CHP_check_original_data!$H89,'PROTRA_capacity-Original_Data'!$F$3:$F$1699,0))/INDEX('PROTRA_capacity-Original_Data'!M$3:M$1699,MATCH(CHP_check_original_data!$I89,'PROTRA_capacity-Original_Data'!$F$3:$F$1699,0))
)))</f>
        <v/>
      </c>
      <c r="Q89" s="16" t="str">
        <f>IF(AND(INDEX('PROTRA_capacity-Original_Data'!N$3:N$1699,MATCH(CHP_check_original_data!$H89,'PROTRA_capacity-Original_Data'!$F$3:$F$1699,0))&lt;&gt;0,INDEX('PROTRA_capacity-Original_Data'!N$3:N$1699,MATCH(CHP_check_original_data!$I89,'PROTRA_capacity-Original_Data'!$F$3:$F$1699,0))=0),"elec 0, heat not",
IF(AND(INDEX('PROTRA_capacity-Original_Data'!N$3:N$1699,MATCH(CHP_check_original_data!$I89,'PROTRA_capacity-Original_Data'!$F$3:$F$1699,0))&lt;&gt;0,INDEX('PROTRA_capacity-Original_Data'!N$3:N$1699,MATCH(CHP_check_original_data!$H89,'PROTRA_capacity-Original_Data'!$F$3:$F$1699,0))=0),"heat 0, elec not",
IF(AND(INDEX('PROTRA_capacity-Original_Data'!N$3:N$1699,MATCH(CHP_check_original_data!$I89,'PROTRA_capacity-Original_Data'!$F$3:$F$1699,0))=0,INDEX('PROTRA_capacity-Original_Data'!N$3:N$1699,MATCH(CHP_check_original_data!$H89,'PROTRA_capacity-Original_Data'!$F$3:$F$1699,0))=0),"",
INDEX('PROTRA_capacity-Original_Data'!N$3:N$1699,MATCH(CHP_check_original_data!$H89,'PROTRA_capacity-Original_Data'!$F$3:$F$1699,0))/INDEX('PROTRA_capacity-Original_Data'!N$3:N$1699,MATCH(CHP_check_original_data!$I89,'PROTRA_capacity-Original_Data'!$F$3:$F$1699,0))
)))</f>
        <v/>
      </c>
      <c r="R89" s="16" t="str">
        <f>IF(AND(INDEX('PROTRA_capacity-Original_Data'!O$3:O$1699,MATCH(CHP_check_original_data!$H89,'PROTRA_capacity-Original_Data'!$F$3:$F$1699,0))&lt;&gt;0,INDEX('PROTRA_capacity-Original_Data'!O$3:O$1699,MATCH(CHP_check_original_data!$I89,'PROTRA_capacity-Original_Data'!$F$3:$F$1699,0))=0),"elec 0, heat not",
IF(AND(INDEX('PROTRA_capacity-Original_Data'!O$3:O$1699,MATCH(CHP_check_original_data!$I89,'PROTRA_capacity-Original_Data'!$F$3:$F$1699,0))&lt;&gt;0,INDEX('PROTRA_capacity-Original_Data'!O$3:O$1699,MATCH(CHP_check_original_data!$H89,'PROTRA_capacity-Original_Data'!$F$3:$F$1699,0))=0),"heat 0, elec not",
IF(AND(INDEX('PROTRA_capacity-Original_Data'!O$3:O$1699,MATCH(CHP_check_original_data!$I89,'PROTRA_capacity-Original_Data'!$F$3:$F$1699,0))=0,INDEX('PROTRA_capacity-Original_Data'!O$3:O$1699,MATCH(CHP_check_original_data!$H89,'PROTRA_capacity-Original_Data'!$F$3:$F$1699,0))=0),"",
INDEX('PROTRA_capacity-Original_Data'!O$3:O$1699,MATCH(CHP_check_original_data!$H89,'PROTRA_capacity-Original_Data'!$F$3:$F$1699,0))/INDEX('PROTRA_capacity-Original_Data'!O$3:O$1699,MATCH(CHP_check_original_data!$I89,'PROTRA_capacity-Original_Data'!$F$3:$F$1699,0))
)))</f>
        <v/>
      </c>
      <c r="S89" s="16" t="str">
        <f>IF(AND(INDEX('PROTRA_capacity-Original_Data'!P$3:P$1699,MATCH(CHP_check_original_data!$H89,'PROTRA_capacity-Original_Data'!$F$3:$F$1699,0))&lt;&gt;0,INDEX('PROTRA_capacity-Original_Data'!P$3:P$1699,MATCH(CHP_check_original_data!$I89,'PROTRA_capacity-Original_Data'!$F$3:$F$1699,0))=0),"elec 0, heat not",
IF(AND(INDEX('PROTRA_capacity-Original_Data'!P$3:P$1699,MATCH(CHP_check_original_data!$I89,'PROTRA_capacity-Original_Data'!$F$3:$F$1699,0))&lt;&gt;0,INDEX('PROTRA_capacity-Original_Data'!P$3:P$1699,MATCH(CHP_check_original_data!$H89,'PROTRA_capacity-Original_Data'!$F$3:$F$1699,0))=0),"heat 0, elec not",
IF(AND(INDEX('PROTRA_capacity-Original_Data'!P$3:P$1699,MATCH(CHP_check_original_data!$I89,'PROTRA_capacity-Original_Data'!$F$3:$F$1699,0))=0,INDEX('PROTRA_capacity-Original_Data'!P$3:P$1699,MATCH(CHP_check_original_data!$H89,'PROTRA_capacity-Original_Data'!$F$3:$F$1699,0))=0),"",
INDEX('PROTRA_capacity-Original_Data'!P$3:P$1699,MATCH(CHP_check_original_data!$H89,'PROTRA_capacity-Original_Data'!$F$3:$F$1699,0))/INDEX('PROTRA_capacity-Original_Data'!P$3:P$1699,MATCH(CHP_check_original_data!$I89,'PROTRA_capacity-Original_Data'!$F$3:$F$1699,0))
)))</f>
        <v/>
      </c>
      <c r="T89" s="16" t="str">
        <f>IF(AND(INDEX('PROTRA_capacity-Original_Data'!Q$3:Q$1699,MATCH(CHP_check_original_data!$H89,'PROTRA_capacity-Original_Data'!$F$3:$F$1699,0))&lt;&gt;0,INDEX('PROTRA_capacity-Original_Data'!Q$3:Q$1699,MATCH(CHP_check_original_data!$I89,'PROTRA_capacity-Original_Data'!$F$3:$F$1699,0))=0),"elec 0, heat not",
IF(AND(INDEX('PROTRA_capacity-Original_Data'!Q$3:Q$1699,MATCH(CHP_check_original_data!$I89,'PROTRA_capacity-Original_Data'!$F$3:$F$1699,0))&lt;&gt;0,INDEX('PROTRA_capacity-Original_Data'!Q$3:Q$1699,MATCH(CHP_check_original_data!$H89,'PROTRA_capacity-Original_Data'!$F$3:$F$1699,0))=0),"heat 0, elec not",
IF(AND(INDEX('PROTRA_capacity-Original_Data'!Q$3:Q$1699,MATCH(CHP_check_original_data!$I89,'PROTRA_capacity-Original_Data'!$F$3:$F$1699,0))=0,INDEX('PROTRA_capacity-Original_Data'!Q$3:Q$1699,MATCH(CHP_check_original_data!$H89,'PROTRA_capacity-Original_Data'!$F$3:$F$1699,0))=0),"",
INDEX('PROTRA_capacity-Original_Data'!Q$3:Q$1699,MATCH(CHP_check_original_data!$H89,'PROTRA_capacity-Original_Data'!$F$3:$F$1699,0))/INDEX('PROTRA_capacity-Original_Data'!Q$3:Q$1699,MATCH(CHP_check_original_data!$I89,'PROTRA_capacity-Original_Data'!$F$3:$F$1699,0))
)))</f>
        <v/>
      </c>
      <c r="U89" s="16" t="str">
        <f>IF(AND(INDEX('PROTRA_capacity-Original_Data'!R$3:R$1699,MATCH(CHP_check_original_data!$H89,'PROTRA_capacity-Original_Data'!$F$3:$F$1699,0))&lt;&gt;0,INDEX('PROTRA_capacity-Original_Data'!R$3:R$1699,MATCH(CHP_check_original_data!$I89,'PROTRA_capacity-Original_Data'!$F$3:$F$1699,0))=0),"elec 0, heat not",
IF(AND(INDEX('PROTRA_capacity-Original_Data'!R$3:R$1699,MATCH(CHP_check_original_data!$I89,'PROTRA_capacity-Original_Data'!$F$3:$F$1699,0))&lt;&gt;0,INDEX('PROTRA_capacity-Original_Data'!R$3:R$1699,MATCH(CHP_check_original_data!$H89,'PROTRA_capacity-Original_Data'!$F$3:$F$1699,0))=0),"heat 0, elec not",
IF(AND(INDEX('PROTRA_capacity-Original_Data'!R$3:R$1699,MATCH(CHP_check_original_data!$I89,'PROTRA_capacity-Original_Data'!$F$3:$F$1699,0))=0,INDEX('PROTRA_capacity-Original_Data'!R$3:R$1699,MATCH(CHP_check_original_data!$H89,'PROTRA_capacity-Original_Data'!$F$3:$F$1699,0))=0),"",
INDEX('PROTRA_capacity-Original_Data'!R$3:R$1699,MATCH(CHP_check_original_data!$H89,'PROTRA_capacity-Original_Data'!$F$3:$F$1699,0))/INDEX('PROTRA_capacity-Original_Data'!R$3:R$1699,MATCH(CHP_check_original_data!$I89,'PROTRA_capacity-Original_Data'!$F$3:$F$1699,0))
)))</f>
        <v/>
      </c>
      <c r="V89" s="16" t="str">
        <f>IF(AND(INDEX('PROTRA_capacity-Original_Data'!S$3:S$1699,MATCH(CHP_check_original_data!$H89,'PROTRA_capacity-Original_Data'!$F$3:$F$1699,0))&lt;&gt;0,INDEX('PROTRA_capacity-Original_Data'!S$3:S$1699,MATCH(CHP_check_original_data!$I89,'PROTRA_capacity-Original_Data'!$F$3:$F$1699,0))=0),"elec 0, heat not",
IF(AND(INDEX('PROTRA_capacity-Original_Data'!S$3:S$1699,MATCH(CHP_check_original_data!$I89,'PROTRA_capacity-Original_Data'!$F$3:$F$1699,0))&lt;&gt;0,INDEX('PROTRA_capacity-Original_Data'!S$3:S$1699,MATCH(CHP_check_original_data!$H89,'PROTRA_capacity-Original_Data'!$F$3:$F$1699,0))=0),"heat 0, elec not",
IF(AND(INDEX('PROTRA_capacity-Original_Data'!S$3:S$1699,MATCH(CHP_check_original_data!$I89,'PROTRA_capacity-Original_Data'!$F$3:$F$1699,0))=0,INDEX('PROTRA_capacity-Original_Data'!S$3:S$1699,MATCH(CHP_check_original_data!$H89,'PROTRA_capacity-Original_Data'!$F$3:$F$1699,0))=0),"",
INDEX('PROTRA_capacity-Original_Data'!S$3:S$1699,MATCH(CHP_check_original_data!$H89,'PROTRA_capacity-Original_Data'!$F$3:$F$1699,0))/INDEX('PROTRA_capacity-Original_Data'!S$3:S$1699,MATCH(CHP_check_original_data!$I89,'PROTRA_capacity-Original_Data'!$F$3:$F$1699,0))
)))</f>
        <v/>
      </c>
      <c r="W89" s="16" t="str">
        <f>IF(AND(INDEX('PROTRA_capacity-Original_Data'!T$3:T$1699,MATCH(CHP_check_original_data!$H89,'PROTRA_capacity-Original_Data'!$F$3:$F$1699,0))&lt;&gt;0,INDEX('PROTRA_capacity-Original_Data'!T$3:T$1699,MATCH(CHP_check_original_data!$I89,'PROTRA_capacity-Original_Data'!$F$3:$F$1699,0))=0),"elec 0, heat not",
IF(AND(INDEX('PROTRA_capacity-Original_Data'!T$3:T$1699,MATCH(CHP_check_original_data!$I89,'PROTRA_capacity-Original_Data'!$F$3:$F$1699,0))&lt;&gt;0,INDEX('PROTRA_capacity-Original_Data'!T$3:T$1699,MATCH(CHP_check_original_data!$H89,'PROTRA_capacity-Original_Data'!$F$3:$F$1699,0))=0),"heat 0, elec not",
IF(AND(INDEX('PROTRA_capacity-Original_Data'!T$3:T$1699,MATCH(CHP_check_original_data!$I89,'PROTRA_capacity-Original_Data'!$F$3:$F$1699,0))=0,INDEX('PROTRA_capacity-Original_Data'!T$3:T$1699,MATCH(CHP_check_original_data!$H89,'PROTRA_capacity-Original_Data'!$F$3:$F$1699,0))=0),"",
INDEX('PROTRA_capacity-Original_Data'!T$3:T$1699,MATCH(CHP_check_original_data!$H89,'PROTRA_capacity-Original_Data'!$F$3:$F$1699,0))/INDEX('PROTRA_capacity-Original_Data'!T$3:T$1699,MATCH(CHP_check_original_data!$I89,'PROTRA_capacity-Original_Data'!$F$3:$F$1699,0))
)))</f>
        <v/>
      </c>
      <c r="X89" s="16" t="str">
        <f>IF(AND(INDEX('PROTRA_capacity-Original_Data'!U$3:U$1699,MATCH(CHP_check_original_data!$H89,'PROTRA_capacity-Original_Data'!$F$3:$F$1699,0))&lt;&gt;0,INDEX('PROTRA_capacity-Original_Data'!U$3:U$1699,MATCH(CHP_check_original_data!$I89,'PROTRA_capacity-Original_Data'!$F$3:$F$1699,0))=0),"elec 0, heat not",
IF(AND(INDEX('PROTRA_capacity-Original_Data'!U$3:U$1699,MATCH(CHP_check_original_data!$I89,'PROTRA_capacity-Original_Data'!$F$3:$F$1699,0))&lt;&gt;0,INDEX('PROTRA_capacity-Original_Data'!U$3:U$1699,MATCH(CHP_check_original_data!$H89,'PROTRA_capacity-Original_Data'!$F$3:$F$1699,0))=0),"heat 0, elec not",
IF(AND(INDEX('PROTRA_capacity-Original_Data'!U$3:U$1699,MATCH(CHP_check_original_data!$I89,'PROTRA_capacity-Original_Data'!$F$3:$F$1699,0))=0,INDEX('PROTRA_capacity-Original_Data'!U$3:U$1699,MATCH(CHP_check_original_data!$H89,'PROTRA_capacity-Original_Data'!$F$3:$F$1699,0))=0),"",
INDEX('PROTRA_capacity-Original_Data'!U$3:U$1699,MATCH(CHP_check_original_data!$H89,'PROTRA_capacity-Original_Data'!$F$3:$F$1699,0))/INDEX('PROTRA_capacity-Original_Data'!U$3:U$1699,MATCH(CHP_check_original_data!$I89,'PROTRA_capacity-Original_Data'!$F$3:$F$1699,0))
)))</f>
        <v/>
      </c>
      <c r="Y89" s="16" t="str">
        <f>IF(AND(INDEX('PROTRA_capacity-Original_Data'!V$3:V$1699,MATCH(CHP_check_original_data!$H89,'PROTRA_capacity-Original_Data'!$F$3:$F$1699,0))&lt;&gt;0,INDEX('PROTRA_capacity-Original_Data'!V$3:V$1699,MATCH(CHP_check_original_data!$I89,'PROTRA_capacity-Original_Data'!$F$3:$F$1699,0))=0),"elec 0, heat not",
IF(AND(INDEX('PROTRA_capacity-Original_Data'!V$3:V$1699,MATCH(CHP_check_original_data!$I89,'PROTRA_capacity-Original_Data'!$F$3:$F$1699,0))&lt;&gt;0,INDEX('PROTRA_capacity-Original_Data'!V$3:V$1699,MATCH(CHP_check_original_data!$H89,'PROTRA_capacity-Original_Data'!$F$3:$F$1699,0))=0),"heat 0, elec not",
IF(AND(INDEX('PROTRA_capacity-Original_Data'!V$3:V$1699,MATCH(CHP_check_original_data!$I89,'PROTRA_capacity-Original_Data'!$F$3:$F$1699,0))=0,INDEX('PROTRA_capacity-Original_Data'!V$3:V$1699,MATCH(CHP_check_original_data!$H89,'PROTRA_capacity-Original_Data'!$F$3:$F$1699,0))=0),"",
INDEX('PROTRA_capacity-Original_Data'!V$3:V$1699,MATCH(CHP_check_original_data!$H89,'PROTRA_capacity-Original_Data'!$F$3:$F$1699,0))/INDEX('PROTRA_capacity-Original_Data'!V$3:V$1699,MATCH(CHP_check_original_data!$I89,'PROTRA_capacity-Original_Data'!$F$3:$F$1699,0))
)))</f>
        <v/>
      </c>
    </row>
    <row r="90" spans="1:25" x14ac:dyDescent="0.35">
      <c r="A90" t="s">
        <v>76</v>
      </c>
      <c r="B90" t="s">
        <v>41</v>
      </c>
      <c r="C90" t="str">
        <f t="shared" si="6"/>
        <v>USMCA_TO_heat</v>
      </c>
      <c r="D90" t="str">
        <f t="shared" si="7"/>
        <v>PROTRA_CHP_HP_I</v>
      </c>
      <c r="E90" t="s">
        <v>7</v>
      </c>
      <c r="F90" t="str">
        <f t="shared" si="8"/>
        <v>CHP</v>
      </c>
      <c r="G90" t="str">
        <f t="shared" si="9"/>
        <v>ste</v>
      </c>
      <c r="H90" t="str">
        <f t="shared" si="10"/>
        <v>USMCATO_heatPROTRA_CHP_waste</v>
      </c>
      <c r="I90" t="str">
        <f t="shared" si="11"/>
        <v>USMCATO_elecPROTRA_CHP_waste</v>
      </c>
      <c r="J90" s="16">
        <f>IF(AND(INDEX('PROTRA_capacity-Original_Data'!G$3:G$1699,MATCH(CHP_check_original_data!$H90,'PROTRA_capacity-Original_Data'!$F$3:$F$1699,0))&lt;&gt;0,INDEX('PROTRA_capacity-Original_Data'!G$3:G$1699,MATCH(CHP_check_original_data!$I90,'PROTRA_capacity-Original_Data'!$F$3:$F$1699,0))=0),"elec 0, heat not",
IF(AND(INDEX('PROTRA_capacity-Original_Data'!G$3:G$1699,MATCH(CHP_check_original_data!$I90,'PROTRA_capacity-Original_Data'!$F$3:$F$1699,0))&lt;&gt;0,INDEX('PROTRA_capacity-Original_Data'!G$3:G$1699,MATCH(CHP_check_original_data!$H90,'PROTRA_capacity-Original_Data'!$F$3:$F$1699,0))=0),"heat 0, elec not",
IF(AND(INDEX('PROTRA_capacity-Original_Data'!G$3:G$1699,MATCH(CHP_check_original_data!$I90,'PROTRA_capacity-Original_Data'!$F$3:$F$1699,0))=0,INDEX('PROTRA_capacity-Original_Data'!G$3:G$1699,MATCH(CHP_check_original_data!$H90,'PROTRA_capacity-Original_Data'!$F$3:$F$1699,0))=0),"",
INDEX('PROTRA_capacity-Original_Data'!G$3:G$1699,MATCH(CHP_check_original_data!$H90,'PROTRA_capacity-Original_Data'!$F$3:$F$1699,0))/INDEX('PROTRA_capacity-Original_Data'!G$3:G$1699,MATCH(CHP_check_original_data!$I90,'PROTRA_capacity-Original_Data'!$F$3:$F$1699,0))
)))</f>
        <v>0.25088098374473577</v>
      </c>
      <c r="K90" s="16">
        <f>IF(AND(INDEX('PROTRA_capacity-Original_Data'!H$3:H$1699,MATCH(CHP_check_original_data!$H90,'PROTRA_capacity-Original_Data'!$F$3:$F$1699,0))&lt;&gt;0,INDEX('PROTRA_capacity-Original_Data'!H$3:H$1699,MATCH(CHP_check_original_data!$I90,'PROTRA_capacity-Original_Data'!$F$3:$F$1699,0))=0),"elec 0, heat not",
IF(AND(INDEX('PROTRA_capacity-Original_Data'!H$3:H$1699,MATCH(CHP_check_original_data!$I90,'PROTRA_capacity-Original_Data'!$F$3:$F$1699,0))&lt;&gt;0,INDEX('PROTRA_capacity-Original_Data'!H$3:H$1699,MATCH(CHP_check_original_data!$H90,'PROTRA_capacity-Original_Data'!$F$3:$F$1699,0))=0),"heat 0, elec not",
IF(AND(INDEX('PROTRA_capacity-Original_Data'!H$3:H$1699,MATCH(CHP_check_original_data!$I90,'PROTRA_capacity-Original_Data'!$F$3:$F$1699,0))=0,INDEX('PROTRA_capacity-Original_Data'!H$3:H$1699,MATCH(CHP_check_original_data!$H90,'PROTRA_capacity-Original_Data'!$F$3:$F$1699,0))=0),"",
INDEX('PROTRA_capacity-Original_Data'!H$3:H$1699,MATCH(CHP_check_original_data!$H90,'PROTRA_capacity-Original_Data'!$F$3:$F$1699,0))/INDEX('PROTRA_capacity-Original_Data'!H$3:H$1699,MATCH(CHP_check_original_data!$I90,'PROTRA_capacity-Original_Data'!$F$3:$F$1699,0))
)))</f>
        <v>0.63281418942198775</v>
      </c>
      <c r="L90" s="16">
        <f>IF(AND(INDEX('PROTRA_capacity-Original_Data'!I$3:I$1699,MATCH(CHP_check_original_data!$H90,'PROTRA_capacity-Original_Data'!$F$3:$F$1699,0))&lt;&gt;0,INDEX('PROTRA_capacity-Original_Data'!I$3:I$1699,MATCH(CHP_check_original_data!$I90,'PROTRA_capacity-Original_Data'!$F$3:$F$1699,0))=0),"elec 0, heat not",
IF(AND(INDEX('PROTRA_capacity-Original_Data'!I$3:I$1699,MATCH(CHP_check_original_data!$I90,'PROTRA_capacity-Original_Data'!$F$3:$F$1699,0))&lt;&gt;0,INDEX('PROTRA_capacity-Original_Data'!I$3:I$1699,MATCH(CHP_check_original_data!$H90,'PROTRA_capacity-Original_Data'!$F$3:$F$1699,0))=0),"heat 0, elec not",
IF(AND(INDEX('PROTRA_capacity-Original_Data'!I$3:I$1699,MATCH(CHP_check_original_data!$I90,'PROTRA_capacity-Original_Data'!$F$3:$F$1699,0))=0,INDEX('PROTRA_capacity-Original_Data'!I$3:I$1699,MATCH(CHP_check_original_data!$H90,'PROTRA_capacity-Original_Data'!$F$3:$F$1699,0))=0),"",
INDEX('PROTRA_capacity-Original_Data'!I$3:I$1699,MATCH(CHP_check_original_data!$H90,'PROTRA_capacity-Original_Data'!$F$3:$F$1699,0))/INDEX('PROTRA_capacity-Original_Data'!I$3:I$1699,MATCH(CHP_check_original_data!$I90,'PROTRA_capacity-Original_Data'!$F$3:$F$1699,0))
)))</f>
        <v>0.63558292598662525</v>
      </c>
      <c r="M90" s="16">
        <f>IF(AND(INDEX('PROTRA_capacity-Original_Data'!J$3:J$1699,MATCH(CHP_check_original_data!$H90,'PROTRA_capacity-Original_Data'!$F$3:$F$1699,0))&lt;&gt;0,INDEX('PROTRA_capacity-Original_Data'!J$3:J$1699,MATCH(CHP_check_original_data!$I90,'PROTRA_capacity-Original_Data'!$F$3:$F$1699,0))=0),"elec 0, heat not",
IF(AND(INDEX('PROTRA_capacity-Original_Data'!J$3:J$1699,MATCH(CHP_check_original_data!$I90,'PROTRA_capacity-Original_Data'!$F$3:$F$1699,0))&lt;&gt;0,INDEX('PROTRA_capacity-Original_Data'!J$3:J$1699,MATCH(CHP_check_original_data!$H90,'PROTRA_capacity-Original_Data'!$F$3:$F$1699,0))=0),"heat 0, elec not",
IF(AND(INDEX('PROTRA_capacity-Original_Data'!J$3:J$1699,MATCH(CHP_check_original_data!$I90,'PROTRA_capacity-Original_Data'!$F$3:$F$1699,0))=0,INDEX('PROTRA_capacity-Original_Data'!J$3:J$1699,MATCH(CHP_check_original_data!$H90,'PROTRA_capacity-Original_Data'!$F$3:$F$1699,0))=0),"",
INDEX('PROTRA_capacity-Original_Data'!J$3:J$1699,MATCH(CHP_check_original_data!$H90,'PROTRA_capacity-Original_Data'!$F$3:$F$1699,0))/INDEX('PROTRA_capacity-Original_Data'!J$3:J$1699,MATCH(CHP_check_original_data!$I90,'PROTRA_capacity-Original_Data'!$F$3:$F$1699,0))
)))</f>
        <v>0.66703841162834809</v>
      </c>
      <c r="N90" s="16">
        <f>IF(AND(INDEX('PROTRA_capacity-Original_Data'!K$3:K$1699,MATCH(CHP_check_original_data!$H90,'PROTRA_capacity-Original_Data'!$F$3:$F$1699,0))&lt;&gt;0,INDEX('PROTRA_capacity-Original_Data'!K$3:K$1699,MATCH(CHP_check_original_data!$I90,'PROTRA_capacity-Original_Data'!$F$3:$F$1699,0))=0),"elec 0, heat not",
IF(AND(INDEX('PROTRA_capacity-Original_Data'!K$3:K$1699,MATCH(CHP_check_original_data!$I90,'PROTRA_capacity-Original_Data'!$F$3:$F$1699,0))&lt;&gt;0,INDEX('PROTRA_capacity-Original_Data'!K$3:K$1699,MATCH(CHP_check_original_data!$H90,'PROTRA_capacity-Original_Data'!$F$3:$F$1699,0))=0),"heat 0, elec not",
IF(AND(INDEX('PROTRA_capacity-Original_Data'!K$3:K$1699,MATCH(CHP_check_original_data!$I90,'PROTRA_capacity-Original_Data'!$F$3:$F$1699,0))=0,INDEX('PROTRA_capacity-Original_Data'!K$3:K$1699,MATCH(CHP_check_original_data!$H90,'PROTRA_capacity-Original_Data'!$F$3:$F$1699,0))=0),"",
INDEX('PROTRA_capacity-Original_Data'!K$3:K$1699,MATCH(CHP_check_original_data!$H90,'PROTRA_capacity-Original_Data'!$F$3:$F$1699,0))/INDEX('PROTRA_capacity-Original_Data'!K$3:K$1699,MATCH(CHP_check_original_data!$I90,'PROTRA_capacity-Original_Data'!$F$3:$F$1699,0))
)))</f>
        <v>0.67436510216262602</v>
      </c>
      <c r="O90" s="16">
        <f>IF(AND(INDEX('PROTRA_capacity-Original_Data'!L$3:L$1699,MATCH(CHP_check_original_data!$H90,'PROTRA_capacity-Original_Data'!$F$3:$F$1699,0))&lt;&gt;0,INDEX('PROTRA_capacity-Original_Data'!L$3:L$1699,MATCH(CHP_check_original_data!$I90,'PROTRA_capacity-Original_Data'!$F$3:$F$1699,0))=0),"elec 0, heat not",
IF(AND(INDEX('PROTRA_capacity-Original_Data'!L$3:L$1699,MATCH(CHP_check_original_data!$I90,'PROTRA_capacity-Original_Data'!$F$3:$F$1699,0))&lt;&gt;0,INDEX('PROTRA_capacity-Original_Data'!L$3:L$1699,MATCH(CHP_check_original_data!$H90,'PROTRA_capacity-Original_Data'!$F$3:$F$1699,0))=0),"heat 0, elec not",
IF(AND(INDEX('PROTRA_capacity-Original_Data'!L$3:L$1699,MATCH(CHP_check_original_data!$I90,'PROTRA_capacity-Original_Data'!$F$3:$F$1699,0))=0,INDEX('PROTRA_capacity-Original_Data'!L$3:L$1699,MATCH(CHP_check_original_data!$H90,'PROTRA_capacity-Original_Data'!$F$3:$F$1699,0))=0),"",
INDEX('PROTRA_capacity-Original_Data'!L$3:L$1699,MATCH(CHP_check_original_data!$H90,'PROTRA_capacity-Original_Data'!$F$3:$F$1699,0))/INDEX('PROTRA_capacity-Original_Data'!L$3:L$1699,MATCH(CHP_check_original_data!$I90,'PROTRA_capacity-Original_Data'!$F$3:$F$1699,0))
)))</f>
        <v>0.647033659559202</v>
      </c>
      <c r="P90" s="16">
        <f>IF(AND(INDEX('PROTRA_capacity-Original_Data'!M$3:M$1699,MATCH(CHP_check_original_data!$H90,'PROTRA_capacity-Original_Data'!$F$3:$F$1699,0))&lt;&gt;0,INDEX('PROTRA_capacity-Original_Data'!M$3:M$1699,MATCH(CHP_check_original_data!$I90,'PROTRA_capacity-Original_Data'!$F$3:$F$1699,0))=0),"elec 0, heat not",
IF(AND(INDEX('PROTRA_capacity-Original_Data'!M$3:M$1699,MATCH(CHP_check_original_data!$I90,'PROTRA_capacity-Original_Data'!$F$3:$F$1699,0))&lt;&gt;0,INDEX('PROTRA_capacity-Original_Data'!M$3:M$1699,MATCH(CHP_check_original_data!$H90,'PROTRA_capacity-Original_Data'!$F$3:$F$1699,0))=0),"heat 0, elec not",
IF(AND(INDEX('PROTRA_capacity-Original_Data'!M$3:M$1699,MATCH(CHP_check_original_data!$I90,'PROTRA_capacity-Original_Data'!$F$3:$F$1699,0))=0,INDEX('PROTRA_capacity-Original_Data'!M$3:M$1699,MATCH(CHP_check_original_data!$H90,'PROTRA_capacity-Original_Data'!$F$3:$F$1699,0))=0),"",
INDEX('PROTRA_capacity-Original_Data'!M$3:M$1699,MATCH(CHP_check_original_data!$H90,'PROTRA_capacity-Original_Data'!$F$3:$F$1699,0))/INDEX('PROTRA_capacity-Original_Data'!M$3:M$1699,MATCH(CHP_check_original_data!$I90,'PROTRA_capacity-Original_Data'!$F$3:$F$1699,0))
)))</f>
        <v>0.70477936483829173</v>
      </c>
      <c r="Q90" s="16">
        <f>IF(AND(INDEX('PROTRA_capacity-Original_Data'!N$3:N$1699,MATCH(CHP_check_original_data!$H90,'PROTRA_capacity-Original_Data'!$F$3:$F$1699,0))&lt;&gt;0,INDEX('PROTRA_capacity-Original_Data'!N$3:N$1699,MATCH(CHP_check_original_data!$I90,'PROTRA_capacity-Original_Data'!$F$3:$F$1699,0))=0),"elec 0, heat not",
IF(AND(INDEX('PROTRA_capacity-Original_Data'!N$3:N$1699,MATCH(CHP_check_original_data!$I90,'PROTRA_capacity-Original_Data'!$F$3:$F$1699,0))&lt;&gt;0,INDEX('PROTRA_capacity-Original_Data'!N$3:N$1699,MATCH(CHP_check_original_data!$H90,'PROTRA_capacity-Original_Data'!$F$3:$F$1699,0))=0),"heat 0, elec not",
IF(AND(INDEX('PROTRA_capacity-Original_Data'!N$3:N$1699,MATCH(CHP_check_original_data!$I90,'PROTRA_capacity-Original_Data'!$F$3:$F$1699,0))=0,INDEX('PROTRA_capacity-Original_Data'!N$3:N$1699,MATCH(CHP_check_original_data!$H90,'PROTRA_capacity-Original_Data'!$F$3:$F$1699,0))=0),"",
INDEX('PROTRA_capacity-Original_Data'!N$3:N$1699,MATCH(CHP_check_original_data!$H90,'PROTRA_capacity-Original_Data'!$F$3:$F$1699,0))/INDEX('PROTRA_capacity-Original_Data'!N$3:N$1699,MATCH(CHP_check_original_data!$I90,'PROTRA_capacity-Original_Data'!$F$3:$F$1699,0))
)))</f>
        <v>0.64133439938672498</v>
      </c>
      <c r="R90" s="16">
        <f>IF(AND(INDEX('PROTRA_capacity-Original_Data'!O$3:O$1699,MATCH(CHP_check_original_data!$H90,'PROTRA_capacity-Original_Data'!$F$3:$F$1699,0))&lt;&gt;0,INDEX('PROTRA_capacity-Original_Data'!O$3:O$1699,MATCH(CHP_check_original_data!$I90,'PROTRA_capacity-Original_Data'!$F$3:$F$1699,0))=0),"elec 0, heat not",
IF(AND(INDEX('PROTRA_capacity-Original_Data'!O$3:O$1699,MATCH(CHP_check_original_data!$I90,'PROTRA_capacity-Original_Data'!$F$3:$F$1699,0))&lt;&gt;0,INDEX('PROTRA_capacity-Original_Data'!O$3:O$1699,MATCH(CHP_check_original_data!$H90,'PROTRA_capacity-Original_Data'!$F$3:$F$1699,0))=0),"heat 0, elec not",
IF(AND(INDEX('PROTRA_capacity-Original_Data'!O$3:O$1699,MATCH(CHP_check_original_data!$I90,'PROTRA_capacity-Original_Data'!$F$3:$F$1699,0))=0,INDEX('PROTRA_capacity-Original_Data'!O$3:O$1699,MATCH(CHP_check_original_data!$H90,'PROTRA_capacity-Original_Data'!$F$3:$F$1699,0))=0),"",
INDEX('PROTRA_capacity-Original_Data'!O$3:O$1699,MATCH(CHP_check_original_data!$H90,'PROTRA_capacity-Original_Data'!$F$3:$F$1699,0))/INDEX('PROTRA_capacity-Original_Data'!O$3:O$1699,MATCH(CHP_check_original_data!$I90,'PROTRA_capacity-Original_Data'!$F$3:$F$1699,0))
)))</f>
        <v>0.53552585015338927</v>
      </c>
      <c r="S90" s="16">
        <f>IF(AND(INDEX('PROTRA_capacity-Original_Data'!P$3:P$1699,MATCH(CHP_check_original_data!$H90,'PROTRA_capacity-Original_Data'!$F$3:$F$1699,0))&lt;&gt;0,INDEX('PROTRA_capacity-Original_Data'!P$3:P$1699,MATCH(CHP_check_original_data!$I90,'PROTRA_capacity-Original_Data'!$F$3:$F$1699,0))=0),"elec 0, heat not",
IF(AND(INDEX('PROTRA_capacity-Original_Data'!P$3:P$1699,MATCH(CHP_check_original_data!$I90,'PROTRA_capacity-Original_Data'!$F$3:$F$1699,0))&lt;&gt;0,INDEX('PROTRA_capacity-Original_Data'!P$3:P$1699,MATCH(CHP_check_original_data!$H90,'PROTRA_capacity-Original_Data'!$F$3:$F$1699,0))=0),"heat 0, elec not",
IF(AND(INDEX('PROTRA_capacity-Original_Data'!P$3:P$1699,MATCH(CHP_check_original_data!$I90,'PROTRA_capacity-Original_Data'!$F$3:$F$1699,0))=0,INDEX('PROTRA_capacity-Original_Data'!P$3:P$1699,MATCH(CHP_check_original_data!$H90,'PROTRA_capacity-Original_Data'!$F$3:$F$1699,0))=0),"",
INDEX('PROTRA_capacity-Original_Data'!P$3:P$1699,MATCH(CHP_check_original_data!$H90,'PROTRA_capacity-Original_Data'!$F$3:$F$1699,0))/INDEX('PROTRA_capacity-Original_Data'!P$3:P$1699,MATCH(CHP_check_original_data!$I90,'PROTRA_capacity-Original_Data'!$F$3:$F$1699,0))
)))</f>
        <v>0.58099054370179237</v>
      </c>
      <c r="T90" s="16">
        <f>IF(AND(INDEX('PROTRA_capacity-Original_Data'!Q$3:Q$1699,MATCH(CHP_check_original_data!$H90,'PROTRA_capacity-Original_Data'!$F$3:$F$1699,0))&lt;&gt;0,INDEX('PROTRA_capacity-Original_Data'!Q$3:Q$1699,MATCH(CHP_check_original_data!$I90,'PROTRA_capacity-Original_Data'!$F$3:$F$1699,0))=0),"elec 0, heat not",
IF(AND(INDEX('PROTRA_capacity-Original_Data'!Q$3:Q$1699,MATCH(CHP_check_original_data!$I90,'PROTRA_capacity-Original_Data'!$F$3:$F$1699,0))&lt;&gt;0,INDEX('PROTRA_capacity-Original_Data'!Q$3:Q$1699,MATCH(CHP_check_original_data!$H90,'PROTRA_capacity-Original_Data'!$F$3:$F$1699,0))=0),"heat 0, elec not",
IF(AND(INDEX('PROTRA_capacity-Original_Data'!Q$3:Q$1699,MATCH(CHP_check_original_data!$I90,'PROTRA_capacity-Original_Data'!$F$3:$F$1699,0))=0,INDEX('PROTRA_capacity-Original_Data'!Q$3:Q$1699,MATCH(CHP_check_original_data!$H90,'PROTRA_capacity-Original_Data'!$F$3:$F$1699,0))=0),"",
INDEX('PROTRA_capacity-Original_Data'!Q$3:Q$1699,MATCH(CHP_check_original_data!$H90,'PROTRA_capacity-Original_Data'!$F$3:$F$1699,0))/INDEX('PROTRA_capacity-Original_Data'!Q$3:Q$1699,MATCH(CHP_check_original_data!$I90,'PROTRA_capacity-Original_Data'!$F$3:$F$1699,0))
)))</f>
        <v>0.55528387440529048</v>
      </c>
      <c r="U90" s="16">
        <f>IF(AND(INDEX('PROTRA_capacity-Original_Data'!R$3:R$1699,MATCH(CHP_check_original_data!$H90,'PROTRA_capacity-Original_Data'!$F$3:$F$1699,0))&lt;&gt;0,INDEX('PROTRA_capacity-Original_Data'!R$3:R$1699,MATCH(CHP_check_original_data!$I90,'PROTRA_capacity-Original_Data'!$F$3:$F$1699,0))=0),"elec 0, heat not",
IF(AND(INDEX('PROTRA_capacity-Original_Data'!R$3:R$1699,MATCH(CHP_check_original_data!$I90,'PROTRA_capacity-Original_Data'!$F$3:$F$1699,0))&lt;&gt;0,INDEX('PROTRA_capacity-Original_Data'!R$3:R$1699,MATCH(CHP_check_original_data!$H90,'PROTRA_capacity-Original_Data'!$F$3:$F$1699,0))=0),"heat 0, elec not",
IF(AND(INDEX('PROTRA_capacity-Original_Data'!R$3:R$1699,MATCH(CHP_check_original_data!$I90,'PROTRA_capacity-Original_Data'!$F$3:$F$1699,0))=0,INDEX('PROTRA_capacity-Original_Data'!R$3:R$1699,MATCH(CHP_check_original_data!$H90,'PROTRA_capacity-Original_Data'!$F$3:$F$1699,0))=0),"",
INDEX('PROTRA_capacity-Original_Data'!R$3:R$1699,MATCH(CHP_check_original_data!$H90,'PROTRA_capacity-Original_Data'!$F$3:$F$1699,0))/INDEX('PROTRA_capacity-Original_Data'!R$3:R$1699,MATCH(CHP_check_original_data!$I90,'PROTRA_capacity-Original_Data'!$F$3:$F$1699,0))
)))</f>
        <v>0.75841786804122147</v>
      </c>
      <c r="V90" s="16">
        <f>IF(AND(INDEX('PROTRA_capacity-Original_Data'!S$3:S$1699,MATCH(CHP_check_original_data!$H90,'PROTRA_capacity-Original_Data'!$F$3:$F$1699,0))&lt;&gt;0,INDEX('PROTRA_capacity-Original_Data'!S$3:S$1699,MATCH(CHP_check_original_data!$I90,'PROTRA_capacity-Original_Data'!$F$3:$F$1699,0))=0),"elec 0, heat not",
IF(AND(INDEX('PROTRA_capacity-Original_Data'!S$3:S$1699,MATCH(CHP_check_original_data!$I90,'PROTRA_capacity-Original_Data'!$F$3:$F$1699,0))&lt;&gt;0,INDEX('PROTRA_capacity-Original_Data'!S$3:S$1699,MATCH(CHP_check_original_data!$H90,'PROTRA_capacity-Original_Data'!$F$3:$F$1699,0))=0),"heat 0, elec not",
IF(AND(INDEX('PROTRA_capacity-Original_Data'!S$3:S$1699,MATCH(CHP_check_original_data!$I90,'PROTRA_capacity-Original_Data'!$F$3:$F$1699,0))=0,INDEX('PROTRA_capacity-Original_Data'!S$3:S$1699,MATCH(CHP_check_original_data!$H90,'PROTRA_capacity-Original_Data'!$F$3:$F$1699,0))=0),"",
INDEX('PROTRA_capacity-Original_Data'!S$3:S$1699,MATCH(CHP_check_original_data!$H90,'PROTRA_capacity-Original_Data'!$F$3:$F$1699,0))/INDEX('PROTRA_capacity-Original_Data'!S$3:S$1699,MATCH(CHP_check_original_data!$I90,'PROTRA_capacity-Original_Data'!$F$3:$F$1699,0))
)))</f>
        <v>0.69546577002826571</v>
      </c>
      <c r="W90" s="16">
        <f>IF(AND(INDEX('PROTRA_capacity-Original_Data'!T$3:T$1699,MATCH(CHP_check_original_data!$H90,'PROTRA_capacity-Original_Data'!$F$3:$F$1699,0))&lt;&gt;0,INDEX('PROTRA_capacity-Original_Data'!T$3:T$1699,MATCH(CHP_check_original_data!$I90,'PROTRA_capacity-Original_Data'!$F$3:$F$1699,0))=0),"elec 0, heat not",
IF(AND(INDEX('PROTRA_capacity-Original_Data'!T$3:T$1699,MATCH(CHP_check_original_data!$I90,'PROTRA_capacity-Original_Data'!$F$3:$F$1699,0))&lt;&gt;0,INDEX('PROTRA_capacity-Original_Data'!T$3:T$1699,MATCH(CHP_check_original_data!$H90,'PROTRA_capacity-Original_Data'!$F$3:$F$1699,0))=0),"heat 0, elec not",
IF(AND(INDEX('PROTRA_capacity-Original_Data'!T$3:T$1699,MATCH(CHP_check_original_data!$I90,'PROTRA_capacity-Original_Data'!$F$3:$F$1699,0))=0,INDEX('PROTRA_capacity-Original_Data'!T$3:T$1699,MATCH(CHP_check_original_data!$H90,'PROTRA_capacity-Original_Data'!$F$3:$F$1699,0))=0),"",
INDEX('PROTRA_capacity-Original_Data'!T$3:T$1699,MATCH(CHP_check_original_data!$H90,'PROTRA_capacity-Original_Data'!$F$3:$F$1699,0))/INDEX('PROTRA_capacity-Original_Data'!T$3:T$1699,MATCH(CHP_check_original_data!$I90,'PROTRA_capacity-Original_Data'!$F$3:$F$1699,0))
)))</f>
        <v>0.6604794921160746</v>
      </c>
      <c r="X90" s="16">
        <f>IF(AND(INDEX('PROTRA_capacity-Original_Data'!U$3:U$1699,MATCH(CHP_check_original_data!$H90,'PROTRA_capacity-Original_Data'!$F$3:$F$1699,0))&lt;&gt;0,INDEX('PROTRA_capacity-Original_Data'!U$3:U$1699,MATCH(CHP_check_original_data!$I90,'PROTRA_capacity-Original_Data'!$F$3:$F$1699,0))=0),"elec 0, heat not",
IF(AND(INDEX('PROTRA_capacity-Original_Data'!U$3:U$1699,MATCH(CHP_check_original_data!$I90,'PROTRA_capacity-Original_Data'!$F$3:$F$1699,0))&lt;&gt;0,INDEX('PROTRA_capacity-Original_Data'!U$3:U$1699,MATCH(CHP_check_original_data!$H90,'PROTRA_capacity-Original_Data'!$F$3:$F$1699,0))=0),"heat 0, elec not",
IF(AND(INDEX('PROTRA_capacity-Original_Data'!U$3:U$1699,MATCH(CHP_check_original_data!$I90,'PROTRA_capacity-Original_Data'!$F$3:$F$1699,0))=0,INDEX('PROTRA_capacity-Original_Data'!U$3:U$1699,MATCH(CHP_check_original_data!$H90,'PROTRA_capacity-Original_Data'!$F$3:$F$1699,0))=0),"",
INDEX('PROTRA_capacity-Original_Data'!U$3:U$1699,MATCH(CHP_check_original_data!$H90,'PROTRA_capacity-Original_Data'!$F$3:$F$1699,0))/INDEX('PROTRA_capacity-Original_Data'!U$3:U$1699,MATCH(CHP_check_original_data!$I90,'PROTRA_capacity-Original_Data'!$F$3:$F$1699,0))
)))</f>
        <v>0.65876822282856529</v>
      </c>
      <c r="Y90" s="16">
        <f>IF(AND(INDEX('PROTRA_capacity-Original_Data'!V$3:V$1699,MATCH(CHP_check_original_data!$H90,'PROTRA_capacity-Original_Data'!$F$3:$F$1699,0))&lt;&gt;0,INDEX('PROTRA_capacity-Original_Data'!V$3:V$1699,MATCH(CHP_check_original_data!$I90,'PROTRA_capacity-Original_Data'!$F$3:$F$1699,0))=0),"elec 0, heat not",
IF(AND(INDEX('PROTRA_capacity-Original_Data'!V$3:V$1699,MATCH(CHP_check_original_data!$I90,'PROTRA_capacity-Original_Data'!$F$3:$F$1699,0))&lt;&gt;0,INDEX('PROTRA_capacity-Original_Data'!V$3:V$1699,MATCH(CHP_check_original_data!$H90,'PROTRA_capacity-Original_Data'!$F$3:$F$1699,0))=0),"heat 0, elec not",
IF(AND(INDEX('PROTRA_capacity-Original_Data'!V$3:V$1699,MATCH(CHP_check_original_data!$I90,'PROTRA_capacity-Original_Data'!$F$3:$F$1699,0))=0,INDEX('PROTRA_capacity-Original_Data'!V$3:V$1699,MATCH(CHP_check_original_data!$H90,'PROTRA_capacity-Original_Data'!$F$3:$F$1699,0))=0),"",
INDEX('PROTRA_capacity-Original_Data'!V$3:V$1699,MATCH(CHP_check_original_data!$H90,'PROTRA_capacity-Original_Data'!$F$3:$F$1699,0))/INDEX('PROTRA_capacity-Original_Data'!V$3:V$1699,MATCH(CHP_check_original_data!$I90,'PROTRA_capacity-Original_Data'!$F$3:$F$1699,0))
)))</f>
        <v>0.66835718561941126</v>
      </c>
    </row>
    <row r="91" spans="1:25" x14ac:dyDescent="0.35">
      <c r="A91" t="s">
        <v>76</v>
      </c>
      <c r="B91" t="s">
        <v>41</v>
      </c>
      <c r="C91" t="str">
        <f t="shared" si="6"/>
        <v>USMCA_TO_heat</v>
      </c>
      <c r="D91" t="str">
        <f t="shared" si="7"/>
        <v>PROTRA_CHP_HP_I</v>
      </c>
      <c r="E91" t="s">
        <v>8</v>
      </c>
      <c r="F91" t="str">
        <f t="shared" si="8"/>
        <v>CHP</v>
      </c>
      <c r="G91" t="str">
        <f t="shared" si="9"/>
        <v>bio</v>
      </c>
      <c r="H91" t="str">
        <f t="shared" si="10"/>
        <v>USMCATO_heatPROTRA_CHP_solid_bio</v>
      </c>
      <c r="I91" t="str">
        <f t="shared" si="11"/>
        <v>USMCATO_elecPROTRA_CHP_solid_bio</v>
      </c>
      <c r="J91" s="16">
        <f>IF(AND(INDEX('PROTRA_capacity-Original_Data'!G$3:G$1699,MATCH(CHP_check_original_data!$H91,'PROTRA_capacity-Original_Data'!$F$3:$F$1699,0))&lt;&gt;0,INDEX('PROTRA_capacity-Original_Data'!G$3:G$1699,MATCH(CHP_check_original_data!$I91,'PROTRA_capacity-Original_Data'!$F$3:$F$1699,0))=0),"elec 0, heat not",
IF(AND(INDEX('PROTRA_capacity-Original_Data'!G$3:G$1699,MATCH(CHP_check_original_data!$I91,'PROTRA_capacity-Original_Data'!$F$3:$F$1699,0))&lt;&gt;0,INDEX('PROTRA_capacity-Original_Data'!G$3:G$1699,MATCH(CHP_check_original_data!$H91,'PROTRA_capacity-Original_Data'!$F$3:$F$1699,0))=0),"heat 0, elec not",
IF(AND(INDEX('PROTRA_capacity-Original_Data'!G$3:G$1699,MATCH(CHP_check_original_data!$I91,'PROTRA_capacity-Original_Data'!$F$3:$F$1699,0))=0,INDEX('PROTRA_capacity-Original_Data'!G$3:G$1699,MATCH(CHP_check_original_data!$H91,'PROTRA_capacity-Original_Data'!$F$3:$F$1699,0))=0),"",
INDEX('PROTRA_capacity-Original_Data'!G$3:G$1699,MATCH(CHP_check_original_data!$H91,'PROTRA_capacity-Original_Data'!$F$3:$F$1699,0))/INDEX('PROTRA_capacity-Original_Data'!G$3:G$1699,MATCH(CHP_check_original_data!$I91,'PROTRA_capacity-Original_Data'!$F$3:$F$1699,0))
)))</f>
        <v>0.1134709774146262</v>
      </c>
      <c r="K91" s="16">
        <f>IF(AND(INDEX('PROTRA_capacity-Original_Data'!H$3:H$1699,MATCH(CHP_check_original_data!$H91,'PROTRA_capacity-Original_Data'!$F$3:$F$1699,0))&lt;&gt;0,INDEX('PROTRA_capacity-Original_Data'!H$3:H$1699,MATCH(CHP_check_original_data!$I91,'PROTRA_capacity-Original_Data'!$F$3:$F$1699,0))=0),"elec 0, heat not",
IF(AND(INDEX('PROTRA_capacity-Original_Data'!H$3:H$1699,MATCH(CHP_check_original_data!$I91,'PROTRA_capacity-Original_Data'!$F$3:$F$1699,0))&lt;&gt;0,INDEX('PROTRA_capacity-Original_Data'!H$3:H$1699,MATCH(CHP_check_original_data!$H91,'PROTRA_capacity-Original_Data'!$F$3:$F$1699,0))=0),"heat 0, elec not",
IF(AND(INDEX('PROTRA_capacity-Original_Data'!H$3:H$1699,MATCH(CHP_check_original_data!$I91,'PROTRA_capacity-Original_Data'!$F$3:$F$1699,0))=0,INDEX('PROTRA_capacity-Original_Data'!H$3:H$1699,MATCH(CHP_check_original_data!$H91,'PROTRA_capacity-Original_Data'!$F$3:$F$1699,0))=0),"",
INDEX('PROTRA_capacity-Original_Data'!H$3:H$1699,MATCH(CHP_check_original_data!$H91,'PROTRA_capacity-Original_Data'!$F$3:$F$1699,0))/INDEX('PROTRA_capacity-Original_Data'!H$3:H$1699,MATCH(CHP_check_original_data!$I91,'PROTRA_capacity-Original_Data'!$F$3:$F$1699,0))
)))</f>
        <v>0.27227120967620588</v>
      </c>
      <c r="L91" s="16">
        <f>IF(AND(INDEX('PROTRA_capacity-Original_Data'!I$3:I$1699,MATCH(CHP_check_original_data!$H91,'PROTRA_capacity-Original_Data'!$F$3:$F$1699,0))&lt;&gt;0,INDEX('PROTRA_capacity-Original_Data'!I$3:I$1699,MATCH(CHP_check_original_data!$I91,'PROTRA_capacity-Original_Data'!$F$3:$F$1699,0))=0),"elec 0, heat not",
IF(AND(INDEX('PROTRA_capacity-Original_Data'!I$3:I$1699,MATCH(CHP_check_original_data!$I91,'PROTRA_capacity-Original_Data'!$F$3:$F$1699,0))&lt;&gt;0,INDEX('PROTRA_capacity-Original_Data'!I$3:I$1699,MATCH(CHP_check_original_data!$H91,'PROTRA_capacity-Original_Data'!$F$3:$F$1699,0))=0),"heat 0, elec not",
IF(AND(INDEX('PROTRA_capacity-Original_Data'!I$3:I$1699,MATCH(CHP_check_original_data!$I91,'PROTRA_capacity-Original_Data'!$F$3:$F$1699,0))=0,INDEX('PROTRA_capacity-Original_Data'!I$3:I$1699,MATCH(CHP_check_original_data!$H91,'PROTRA_capacity-Original_Data'!$F$3:$F$1699,0))=0),"",
INDEX('PROTRA_capacity-Original_Data'!I$3:I$1699,MATCH(CHP_check_original_data!$H91,'PROTRA_capacity-Original_Data'!$F$3:$F$1699,0))/INDEX('PROTRA_capacity-Original_Data'!I$3:I$1699,MATCH(CHP_check_original_data!$I91,'PROTRA_capacity-Original_Data'!$F$3:$F$1699,0))
)))</f>
        <v>0.30975928994858909</v>
      </c>
      <c r="M91" s="16">
        <f>IF(AND(INDEX('PROTRA_capacity-Original_Data'!J$3:J$1699,MATCH(CHP_check_original_data!$H91,'PROTRA_capacity-Original_Data'!$F$3:$F$1699,0))&lt;&gt;0,INDEX('PROTRA_capacity-Original_Data'!J$3:J$1699,MATCH(CHP_check_original_data!$I91,'PROTRA_capacity-Original_Data'!$F$3:$F$1699,0))=0),"elec 0, heat not",
IF(AND(INDEX('PROTRA_capacity-Original_Data'!J$3:J$1699,MATCH(CHP_check_original_data!$I91,'PROTRA_capacity-Original_Data'!$F$3:$F$1699,0))&lt;&gt;0,INDEX('PROTRA_capacity-Original_Data'!J$3:J$1699,MATCH(CHP_check_original_data!$H91,'PROTRA_capacity-Original_Data'!$F$3:$F$1699,0))=0),"heat 0, elec not",
IF(AND(INDEX('PROTRA_capacity-Original_Data'!J$3:J$1699,MATCH(CHP_check_original_data!$I91,'PROTRA_capacity-Original_Data'!$F$3:$F$1699,0))=0,INDEX('PROTRA_capacity-Original_Data'!J$3:J$1699,MATCH(CHP_check_original_data!$H91,'PROTRA_capacity-Original_Data'!$F$3:$F$1699,0))=0),"",
INDEX('PROTRA_capacity-Original_Data'!J$3:J$1699,MATCH(CHP_check_original_data!$H91,'PROTRA_capacity-Original_Data'!$F$3:$F$1699,0))/INDEX('PROTRA_capacity-Original_Data'!J$3:J$1699,MATCH(CHP_check_original_data!$I91,'PROTRA_capacity-Original_Data'!$F$3:$F$1699,0))
)))</f>
        <v>0.26954717216256036</v>
      </c>
      <c r="N91" s="16">
        <f>IF(AND(INDEX('PROTRA_capacity-Original_Data'!K$3:K$1699,MATCH(CHP_check_original_data!$H91,'PROTRA_capacity-Original_Data'!$F$3:$F$1699,0))&lt;&gt;0,INDEX('PROTRA_capacity-Original_Data'!K$3:K$1699,MATCH(CHP_check_original_data!$I91,'PROTRA_capacity-Original_Data'!$F$3:$F$1699,0))=0),"elec 0, heat not",
IF(AND(INDEX('PROTRA_capacity-Original_Data'!K$3:K$1699,MATCH(CHP_check_original_data!$I91,'PROTRA_capacity-Original_Data'!$F$3:$F$1699,0))&lt;&gt;0,INDEX('PROTRA_capacity-Original_Data'!K$3:K$1699,MATCH(CHP_check_original_data!$H91,'PROTRA_capacity-Original_Data'!$F$3:$F$1699,0))=0),"heat 0, elec not",
IF(AND(INDEX('PROTRA_capacity-Original_Data'!K$3:K$1699,MATCH(CHP_check_original_data!$I91,'PROTRA_capacity-Original_Data'!$F$3:$F$1699,0))=0,INDEX('PROTRA_capacity-Original_Data'!K$3:K$1699,MATCH(CHP_check_original_data!$H91,'PROTRA_capacity-Original_Data'!$F$3:$F$1699,0))=0),"",
INDEX('PROTRA_capacity-Original_Data'!K$3:K$1699,MATCH(CHP_check_original_data!$H91,'PROTRA_capacity-Original_Data'!$F$3:$F$1699,0))/INDEX('PROTRA_capacity-Original_Data'!K$3:K$1699,MATCH(CHP_check_original_data!$I91,'PROTRA_capacity-Original_Data'!$F$3:$F$1699,0))
)))</f>
        <v>0.28860088198081479</v>
      </c>
      <c r="O91" s="16">
        <f>IF(AND(INDEX('PROTRA_capacity-Original_Data'!L$3:L$1699,MATCH(CHP_check_original_data!$H91,'PROTRA_capacity-Original_Data'!$F$3:$F$1699,0))&lt;&gt;0,INDEX('PROTRA_capacity-Original_Data'!L$3:L$1699,MATCH(CHP_check_original_data!$I91,'PROTRA_capacity-Original_Data'!$F$3:$F$1699,0))=0),"elec 0, heat not",
IF(AND(INDEX('PROTRA_capacity-Original_Data'!L$3:L$1699,MATCH(CHP_check_original_data!$I91,'PROTRA_capacity-Original_Data'!$F$3:$F$1699,0))&lt;&gt;0,INDEX('PROTRA_capacity-Original_Data'!L$3:L$1699,MATCH(CHP_check_original_data!$H91,'PROTRA_capacity-Original_Data'!$F$3:$F$1699,0))=0),"heat 0, elec not",
IF(AND(INDEX('PROTRA_capacity-Original_Data'!L$3:L$1699,MATCH(CHP_check_original_data!$I91,'PROTRA_capacity-Original_Data'!$F$3:$F$1699,0))=0,INDEX('PROTRA_capacity-Original_Data'!L$3:L$1699,MATCH(CHP_check_original_data!$H91,'PROTRA_capacity-Original_Data'!$F$3:$F$1699,0))=0),"",
INDEX('PROTRA_capacity-Original_Data'!L$3:L$1699,MATCH(CHP_check_original_data!$H91,'PROTRA_capacity-Original_Data'!$F$3:$F$1699,0))/INDEX('PROTRA_capacity-Original_Data'!L$3:L$1699,MATCH(CHP_check_original_data!$I91,'PROTRA_capacity-Original_Data'!$F$3:$F$1699,0))
)))</f>
        <v>0.24789195020316571</v>
      </c>
      <c r="P91" s="16">
        <f>IF(AND(INDEX('PROTRA_capacity-Original_Data'!M$3:M$1699,MATCH(CHP_check_original_data!$H91,'PROTRA_capacity-Original_Data'!$F$3:$F$1699,0))&lt;&gt;0,INDEX('PROTRA_capacity-Original_Data'!M$3:M$1699,MATCH(CHP_check_original_data!$I91,'PROTRA_capacity-Original_Data'!$F$3:$F$1699,0))=0),"elec 0, heat not",
IF(AND(INDEX('PROTRA_capacity-Original_Data'!M$3:M$1699,MATCH(CHP_check_original_data!$I91,'PROTRA_capacity-Original_Data'!$F$3:$F$1699,0))&lt;&gt;0,INDEX('PROTRA_capacity-Original_Data'!M$3:M$1699,MATCH(CHP_check_original_data!$H91,'PROTRA_capacity-Original_Data'!$F$3:$F$1699,0))=0),"heat 0, elec not",
IF(AND(INDEX('PROTRA_capacity-Original_Data'!M$3:M$1699,MATCH(CHP_check_original_data!$I91,'PROTRA_capacity-Original_Data'!$F$3:$F$1699,0))=0,INDEX('PROTRA_capacity-Original_Data'!M$3:M$1699,MATCH(CHP_check_original_data!$H91,'PROTRA_capacity-Original_Data'!$F$3:$F$1699,0))=0),"",
INDEX('PROTRA_capacity-Original_Data'!M$3:M$1699,MATCH(CHP_check_original_data!$H91,'PROTRA_capacity-Original_Data'!$F$3:$F$1699,0))/INDEX('PROTRA_capacity-Original_Data'!M$3:M$1699,MATCH(CHP_check_original_data!$I91,'PROTRA_capacity-Original_Data'!$F$3:$F$1699,0))
)))</f>
        <v>0.20751564090579078</v>
      </c>
      <c r="Q91" s="16">
        <f>IF(AND(INDEX('PROTRA_capacity-Original_Data'!N$3:N$1699,MATCH(CHP_check_original_data!$H91,'PROTRA_capacity-Original_Data'!$F$3:$F$1699,0))&lt;&gt;0,INDEX('PROTRA_capacity-Original_Data'!N$3:N$1699,MATCH(CHP_check_original_data!$I91,'PROTRA_capacity-Original_Data'!$F$3:$F$1699,0))=0),"elec 0, heat not",
IF(AND(INDEX('PROTRA_capacity-Original_Data'!N$3:N$1699,MATCH(CHP_check_original_data!$I91,'PROTRA_capacity-Original_Data'!$F$3:$F$1699,0))&lt;&gt;0,INDEX('PROTRA_capacity-Original_Data'!N$3:N$1699,MATCH(CHP_check_original_data!$H91,'PROTRA_capacity-Original_Data'!$F$3:$F$1699,0))=0),"heat 0, elec not",
IF(AND(INDEX('PROTRA_capacity-Original_Data'!N$3:N$1699,MATCH(CHP_check_original_data!$I91,'PROTRA_capacity-Original_Data'!$F$3:$F$1699,0))=0,INDEX('PROTRA_capacity-Original_Data'!N$3:N$1699,MATCH(CHP_check_original_data!$H91,'PROTRA_capacity-Original_Data'!$F$3:$F$1699,0))=0),"",
INDEX('PROTRA_capacity-Original_Data'!N$3:N$1699,MATCH(CHP_check_original_data!$H91,'PROTRA_capacity-Original_Data'!$F$3:$F$1699,0))/INDEX('PROTRA_capacity-Original_Data'!N$3:N$1699,MATCH(CHP_check_original_data!$I91,'PROTRA_capacity-Original_Data'!$F$3:$F$1699,0))
)))</f>
        <v>0.22883980114848854</v>
      </c>
      <c r="R91" s="16">
        <f>IF(AND(INDEX('PROTRA_capacity-Original_Data'!O$3:O$1699,MATCH(CHP_check_original_data!$H91,'PROTRA_capacity-Original_Data'!$F$3:$F$1699,0))&lt;&gt;0,INDEX('PROTRA_capacity-Original_Data'!O$3:O$1699,MATCH(CHP_check_original_data!$I91,'PROTRA_capacity-Original_Data'!$F$3:$F$1699,0))=0),"elec 0, heat not",
IF(AND(INDEX('PROTRA_capacity-Original_Data'!O$3:O$1699,MATCH(CHP_check_original_data!$I91,'PROTRA_capacity-Original_Data'!$F$3:$F$1699,0))&lt;&gt;0,INDEX('PROTRA_capacity-Original_Data'!O$3:O$1699,MATCH(CHP_check_original_data!$H91,'PROTRA_capacity-Original_Data'!$F$3:$F$1699,0))=0),"heat 0, elec not",
IF(AND(INDEX('PROTRA_capacity-Original_Data'!O$3:O$1699,MATCH(CHP_check_original_data!$I91,'PROTRA_capacity-Original_Data'!$F$3:$F$1699,0))=0,INDEX('PROTRA_capacity-Original_Data'!O$3:O$1699,MATCH(CHP_check_original_data!$H91,'PROTRA_capacity-Original_Data'!$F$3:$F$1699,0))=0),"",
INDEX('PROTRA_capacity-Original_Data'!O$3:O$1699,MATCH(CHP_check_original_data!$H91,'PROTRA_capacity-Original_Data'!$F$3:$F$1699,0))/INDEX('PROTRA_capacity-Original_Data'!O$3:O$1699,MATCH(CHP_check_original_data!$I91,'PROTRA_capacity-Original_Data'!$F$3:$F$1699,0))
)))</f>
        <v>0.23410842972562254</v>
      </c>
      <c r="S91" s="16">
        <f>IF(AND(INDEX('PROTRA_capacity-Original_Data'!P$3:P$1699,MATCH(CHP_check_original_data!$H91,'PROTRA_capacity-Original_Data'!$F$3:$F$1699,0))&lt;&gt;0,INDEX('PROTRA_capacity-Original_Data'!P$3:P$1699,MATCH(CHP_check_original_data!$I91,'PROTRA_capacity-Original_Data'!$F$3:$F$1699,0))=0),"elec 0, heat not",
IF(AND(INDEX('PROTRA_capacity-Original_Data'!P$3:P$1699,MATCH(CHP_check_original_data!$I91,'PROTRA_capacity-Original_Data'!$F$3:$F$1699,0))&lt;&gt;0,INDEX('PROTRA_capacity-Original_Data'!P$3:P$1699,MATCH(CHP_check_original_data!$H91,'PROTRA_capacity-Original_Data'!$F$3:$F$1699,0))=0),"heat 0, elec not",
IF(AND(INDEX('PROTRA_capacity-Original_Data'!P$3:P$1699,MATCH(CHP_check_original_data!$I91,'PROTRA_capacity-Original_Data'!$F$3:$F$1699,0))=0,INDEX('PROTRA_capacity-Original_Data'!P$3:P$1699,MATCH(CHP_check_original_data!$H91,'PROTRA_capacity-Original_Data'!$F$3:$F$1699,0))=0),"",
INDEX('PROTRA_capacity-Original_Data'!P$3:P$1699,MATCH(CHP_check_original_data!$H91,'PROTRA_capacity-Original_Data'!$F$3:$F$1699,0))/INDEX('PROTRA_capacity-Original_Data'!P$3:P$1699,MATCH(CHP_check_original_data!$I91,'PROTRA_capacity-Original_Data'!$F$3:$F$1699,0))
)))</f>
        <v>0.2413998166692064</v>
      </c>
      <c r="T91" s="16">
        <f>IF(AND(INDEX('PROTRA_capacity-Original_Data'!Q$3:Q$1699,MATCH(CHP_check_original_data!$H91,'PROTRA_capacity-Original_Data'!$F$3:$F$1699,0))&lt;&gt;0,INDEX('PROTRA_capacity-Original_Data'!Q$3:Q$1699,MATCH(CHP_check_original_data!$I91,'PROTRA_capacity-Original_Data'!$F$3:$F$1699,0))=0),"elec 0, heat not",
IF(AND(INDEX('PROTRA_capacity-Original_Data'!Q$3:Q$1699,MATCH(CHP_check_original_data!$I91,'PROTRA_capacity-Original_Data'!$F$3:$F$1699,0))&lt;&gt;0,INDEX('PROTRA_capacity-Original_Data'!Q$3:Q$1699,MATCH(CHP_check_original_data!$H91,'PROTRA_capacity-Original_Data'!$F$3:$F$1699,0))=0),"heat 0, elec not",
IF(AND(INDEX('PROTRA_capacity-Original_Data'!Q$3:Q$1699,MATCH(CHP_check_original_data!$I91,'PROTRA_capacity-Original_Data'!$F$3:$F$1699,0))=0,INDEX('PROTRA_capacity-Original_Data'!Q$3:Q$1699,MATCH(CHP_check_original_data!$H91,'PROTRA_capacity-Original_Data'!$F$3:$F$1699,0))=0),"",
INDEX('PROTRA_capacity-Original_Data'!Q$3:Q$1699,MATCH(CHP_check_original_data!$H91,'PROTRA_capacity-Original_Data'!$F$3:$F$1699,0))/INDEX('PROTRA_capacity-Original_Data'!Q$3:Q$1699,MATCH(CHP_check_original_data!$I91,'PROTRA_capacity-Original_Data'!$F$3:$F$1699,0))
)))</f>
        <v>0.21782559316505887</v>
      </c>
      <c r="U91" s="16">
        <f>IF(AND(INDEX('PROTRA_capacity-Original_Data'!R$3:R$1699,MATCH(CHP_check_original_data!$H91,'PROTRA_capacity-Original_Data'!$F$3:$F$1699,0))&lt;&gt;0,INDEX('PROTRA_capacity-Original_Data'!R$3:R$1699,MATCH(CHP_check_original_data!$I91,'PROTRA_capacity-Original_Data'!$F$3:$F$1699,0))=0),"elec 0, heat not",
IF(AND(INDEX('PROTRA_capacity-Original_Data'!R$3:R$1699,MATCH(CHP_check_original_data!$I91,'PROTRA_capacity-Original_Data'!$F$3:$F$1699,0))&lt;&gt;0,INDEX('PROTRA_capacity-Original_Data'!R$3:R$1699,MATCH(CHP_check_original_data!$H91,'PROTRA_capacity-Original_Data'!$F$3:$F$1699,0))=0),"heat 0, elec not",
IF(AND(INDEX('PROTRA_capacity-Original_Data'!R$3:R$1699,MATCH(CHP_check_original_data!$I91,'PROTRA_capacity-Original_Data'!$F$3:$F$1699,0))=0,INDEX('PROTRA_capacity-Original_Data'!R$3:R$1699,MATCH(CHP_check_original_data!$H91,'PROTRA_capacity-Original_Data'!$F$3:$F$1699,0))=0),"",
INDEX('PROTRA_capacity-Original_Data'!R$3:R$1699,MATCH(CHP_check_original_data!$H91,'PROTRA_capacity-Original_Data'!$F$3:$F$1699,0))/INDEX('PROTRA_capacity-Original_Data'!R$3:R$1699,MATCH(CHP_check_original_data!$I91,'PROTRA_capacity-Original_Data'!$F$3:$F$1699,0))
)))</f>
        <v>0.26989194793696075</v>
      </c>
      <c r="V91" s="16">
        <f>IF(AND(INDEX('PROTRA_capacity-Original_Data'!S$3:S$1699,MATCH(CHP_check_original_data!$H91,'PROTRA_capacity-Original_Data'!$F$3:$F$1699,0))&lt;&gt;0,INDEX('PROTRA_capacity-Original_Data'!S$3:S$1699,MATCH(CHP_check_original_data!$I91,'PROTRA_capacity-Original_Data'!$F$3:$F$1699,0))=0),"elec 0, heat not",
IF(AND(INDEX('PROTRA_capacity-Original_Data'!S$3:S$1699,MATCH(CHP_check_original_data!$I91,'PROTRA_capacity-Original_Data'!$F$3:$F$1699,0))&lt;&gt;0,INDEX('PROTRA_capacity-Original_Data'!S$3:S$1699,MATCH(CHP_check_original_data!$H91,'PROTRA_capacity-Original_Data'!$F$3:$F$1699,0))=0),"heat 0, elec not",
IF(AND(INDEX('PROTRA_capacity-Original_Data'!S$3:S$1699,MATCH(CHP_check_original_data!$I91,'PROTRA_capacity-Original_Data'!$F$3:$F$1699,0))=0,INDEX('PROTRA_capacity-Original_Data'!S$3:S$1699,MATCH(CHP_check_original_data!$H91,'PROTRA_capacity-Original_Data'!$F$3:$F$1699,0))=0),"",
INDEX('PROTRA_capacity-Original_Data'!S$3:S$1699,MATCH(CHP_check_original_data!$H91,'PROTRA_capacity-Original_Data'!$F$3:$F$1699,0))/INDEX('PROTRA_capacity-Original_Data'!S$3:S$1699,MATCH(CHP_check_original_data!$I91,'PROTRA_capacity-Original_Data'!$F$3:$F$1699,0))
)))</f>
        <v>0.26232812979390918</v>
      </c>
      <c r="W91" s="16">
        <f>IF(AND(INDEX('PROTRA_capacity-Original_Data'!T$3:T$1699,MATCH(CHP_check_original_data!$H91,'PROTRA_capacity-Original_Data'!$F$3:$F$1699,0))&lt;&gt;0,INDEX('PROTRA_capacity-Original_Data'!T$3:T$1699,MATCH(CHP_check_original_data!$I91,'PROTRA_capacity-Original_Data'!$F$3:$F$1699,0))=0),"elec 0, heat not",
IF(AND(INDEX('PROTRA_capacity-Original_Data'!T$3:T$1699,MATCH(CHP_check_original_data!$I91,'PROTRA_capacity-Original_Data'!$F$3:$F$1699,0))&lt;&gt;0,INDEX('PROTRA_capacity-Original_Data'!T$3:T$1699,MATCH(CHP_check_original_data!$H91,'PROTRA_capacity-Original_Data'!$F$3:$F$1699,0))=0),"heat 0, elec not",
IF(AND(INDEX('PROTRA_capacity-Original_Data'!T$3:T$1699,MATCH(CHP_check_original_data!$I91,'PROTRA_capacity-Original_Data'!$F$3:$F$1699,0))=0,INDEX('PROTRA_capacity-Original_Data'!T$3:T$1699,MATCH(CHP_check_original_data!$H91,'PROTRA_capacity-Original_Data'!$F$3:$F$1699,0))=0),"",
INDEX('PROTRA_capacity-Original_Data'!T$3:T$1699,MATCH(CHP_check_original_data!$H91,'PROTRA_capacity-Original_Data'!$F$3:$F$1699,0))/INDEX('PROTRA_capacity-Original_Data'!T$3:T$1699,MATCH(CHP_check_original_data!$I91,'PROTRA_capacity-Original_Data'!$F$3:$F$1699,0))
)))</f>
        <v>0.25110419703056375</v>
      </c>
      <c r="X91" s="16">
        <f>IF(AND(INDEX('PROTRA_capacity-Original_Data'!U$3:U$1699,MATCH(CHP_check_original_data!$H91,'PROTRA_capacity-Original_Data'!$F$3:$F$1699,0))&lt;&gt;0,INDEX('PROTRA_capacity-Original_Data'!U$3:U$1699,MATCH(CHP_check_original_data!$I91,'PROTRA_capacity-Original_Data'!$F$3:$F$1699,0))=0),"elec 0, heat not",
IF(AND(INDEX('PROTRA_capacity-Original_Data'!U$3:U$1699,MATCH(CHP_check_original_data!$I91,'PROTRA_capacity-Original_Data'!$F$3:$F$1699,0))&lt;&gt;0,INDEX('PROTRA_capacity-Original_Data'!U$3:U$1699,MATCH(CHP_check_original_data!$H91,'PROTRA_capacity-Original_Data'!$F$3:$F$1699,0))=0),"heat 0, elec not",
IF(AND(INDEX('PROTRA_capacity-Original_Data'!U$3:U$1699,MATCH(CHP_check_original_data!$I91,'PROTRA_capacity-Original_Data'!$F$3:$F$1699,0))=0,INDEX('PROTRA_capacity-Original_Data'!U$3:U$1699,MATCH(CHP_check_original_data!$H91,'PROTRA_capacity-Original_Data'!$F$3:$F$1699,0))=0),"",
INDEX('PROTRA_capacity-Original_Data'!U$3:U$1699,MATCH(CHP_check_original_data!$H91,'PROTRA_capacity-Original_Data'!$F$3:$F$1699,0))/INDEX('PROTRA_capacity-Original_Data'!U$3:U$1699,MATCH(CHP_check_original_data!$I91,'PROTRA_capacity-Original_Data'!$F$3:$F$1699,0))
)))</f>
        <v>0.2827235280326062</v>
      </c>
      <c r="Y91" s="16">
        <f>IF(AND(INDEX('PROTRA_capacity-Original_Data'!V$3:V$1699,MATCH(CHP_check_original_data!$H91,'PROTRA_capacity-Original_Data'!$F$3:$F$1699,0))&lt;&gt;0,INDEX('PROTRA_capacity-Original_Data'!V$3:V$1699,MATCH(CHP_check_original_data!$I91,'PROTRA_capacity-Original_Data'!$F$3:$F$1699,0))=0),"elec 0, heat not",
IF(AND(INDEX('PROTRA_capacity-Original_Data'!V$3:V$1699,MATCH(CHP_check_original_data!$I91,'PROTRA_capacity-Original_Data'!$F$3:$F$1699,0))&lt;&gt;0,INDEX('PROTRA_capacity-Original_Data'!V$3:V$1699,MATCH(CHP_check_original_data!$H91,'PROTRA_capacity-Original_Data'!$F$3:$F$1699,0))=0),"heat 0, elec not",
IF(AND(INDEX('PROTRA_capacity-Original_Data'!V$3:V$1699,MATCH(CHP_check_original_data!$I91,'PROTRA_capacity-Original_Data'!$F$3:$F$1699,0))=0,INDEX('PROTRA_capacity-Original_Data'!V$3:V$1699,MATCH(CHP_check_original_data!$H91,'PROTRA_capacity-Original_Data'!$F$3:$F$1699,0))=0),"",
INDEX('PROTRA_capacity-Original_Data'!V$3:V$1699,MATCH(CHP_check_original_data!$H91,'PROTRA_capacity-Original_Data'!$F$3:$F$1699,0))/INDEX('PROTRA_capacity-Original_Data'!V$3:V$1699,MATCH(CHP_check_original_data!$I91,'PROTRA_capacity-Original_Data'!$F$3:$F$1699,0))
)))</f>
        <v>0.29296151877738141</v>
      </c>
    </row>
    <row r="92" spans="1:25" x14ac:dyDescent="0.35">
      <c r="A92" t="s">
        <v>76</v>
      </c>
      <c r="B92" t="s">
        <v>41</v>
      </c>
      <c r="C92" t="str">
        <f t="shared" si="6"/>
        <v>USMCA_TO_heat</v>
      </c>
      <c r="D92" t="str">
        <f t="shared" si="7"/>
        <v>PROTRA_CHP_HP_I</v>
      </c>
      <c r="E92" t="s">
        <v>9</v>
      </c>
      <c r="F92" t="str">
        <f t="shared" si="8"/>
        <v>CHP</v>
      </c>
      <c r="G92" t="str">
        <f t="shared" si="9"/>
        <v>CCS</v>
      </c>
      <c r="H92" t="str">
        <f t="shared" si="10"/>
        <v>USMCATO_heatPROTRA_CHP_solid_bio_CCS</v>
      </c>
      <c r="I92" t="str">
        <f t="shared" si="11"/>
        <v>USMCATO_elecPROTRA_CHP_solid_bio_CCS</v>
      </c>
      <c r="J92" s="16" t="str">
        <f>IF(AND(INDEX('PROTRA_capacity-Original_Data'!G$3:G$1699,MATCH(CHP_check_original_data!$H92,'PROTRA_capacity-Original_Data'!$F$3:$F$1699,0))&lt;&gt;0,INDEX('PROTRA_capacity-Original_Data'!G$3:G$1699,MATCH(CHP_check_original_data!$I92,'PROTRA_capacity-Original_Data'!$F$3:$F$1699,0))=0),"elec 0, heat not",
IF(AND(INDEX('PROTRA_capacity-Original_Data'!G$3:G$1699,MATCH(CHP_check_original_data!$I92,'PROTRA_capacity-Original_Data'!$F$3:$F$1699,0))&lt;&gt;0,INDEX('PROTRA_capacity-Original_Data'!G$3:G$1699,MATCH(CHP_check_original_data!$H92,'PROTRA_capacity-Original_Data'!$F$3:$F$1699,0))=0),"heat 0, elec not",
IF(AND(INDEX('PROTRA_capacity-Original_Data'!G$3:G$1699,MATCH(CHP_check_original_data!$I92,'PROTRA_capacity-Original_Data'!$F$3:$F$1699,0))=0,INDEX('PROTRA_capacity-Original_Data'!G$3:G$1699,MATCH(CHP_check_original_data!$H92,'PROTRA_capacity-Original_Data'!$F$3:$F$1699,0))=0),"",
INDEX('PROTRA_capacity-Original_Data'!G$3:G$1699,MATCH(CHP_check_original_data!$H92,'PROTRA_capacity-Original_Data'!$F$3:$F$1699,0))/INDEX('PROTRA_capacity-Original_Data'!G$3:G$1699,MATCH(CHP_check_original_data!$I92,'PROTRA_capacity-Original_Data'!$F$3:$F$1699,0))
)))</f>
        <v/>
      </c>
      <c r="K92" s="16" t="str">
        <f>IF(AND(INDEX('PROTRA_capacity-Original_Data'!H$3:H$1699,MATCH(CHP_check_original_data!$H92,'PROTRA_capacity-Original_Data'!$F$3:$F$1699,0))&lt;&gt;0,INDEX('PROTRA_capacity-Original_Data'!H$3:H$1699,MATCH(CHP_check_original_data!$I92,'PROTRA_capacity-Original_Data'!$F$3:$F$1699,0))=0),"elec 0, heat not",
IF(AND(INDEX('PROTRA_capacity-Original_Data'!H$3:H$1699,MATCH(CHP_check_original_data!$I92,'PROTRA_capacity-Original_Data'!$F$3:$F$1699,0))&lt;&gt;0,INDEX('PROTRA_capacity-Original_Data'!H$3:H$1699,MATCH(CHP_check_original_data!$H92,'PROTRA_capacity-Original_Data'!$F$3:$F$1699,0))=0),"heat 0, elec not",
IF(AND(INDEX('PROTRA_capacity-Original_Data'!H$3:H$1699,MATCH(CHP_check_original_data!$I92,'PROTRA_capacity-Original_Data'!$F$3:$F$1699,0))=0,INDEX('PROTRA_capacity-Original_Data'!H$3:H$1699,MATCH(CHP_check_original_data!$H92,'PROTRA_capacity-Original_Data'!$F$3:$F$1699,0))=0),"",
INDEX('PROTRA_capacity-Original_Data'!H$3:H$1699,MATCH(CHP_check_original_data!$H92,'PROTRA_capacity-Original_Data'!$F$3:$F$1699,0))/INDEX('PROTRA_capacity-Original_Data'!H$3:H$1699,MATCH(CHP_check_original_data!$I92,'PROTRA_capacity-Original_Data'!$F$3:$F$1699,0))
)))</f>
        <v/>
      </c>
      <c r="L92" s="16" t="str">
        <f>IF(AND(INDEX('PROTRA_capacity-Original_Data'!I$3:I$1699,MATCH(CHP_check_original_data!$H92,'PROTRA_capacity-Original_Data'!$F$3:$F$1699,0))&lt;&gt;0,INDEX('PROTRA_capacity-Original_Data'!I$3:I$1699,MATCH(CHP_check_original_data!$I92,'PROTRA_capacity-Original_Data'!$F$3:$F$1699,0))=0),"elec 0, heat not",
IF(AND(INDEX('PROTRA_capacity-Original_Data'!I$3:I$1699,MATCH(CHP_check_original_data!$I92,'PROTRA_capacity-Original_Data'!$F$3:$F$1699,0))&lt;&gt;0,INDEX('PROTRA_capacity-Original_Data'!I$3:I$1699,MATCH(CHP_check_original_data!$H92,'PROTRA_capacity-Original_Data'!$F$3:$F$1699,0))=0),"heat 0, elec not",
IF(AND(INDEX('PROTRA_capacity-Original_Data'!I$3:I$1699,MATCH(CHP_check_original_data!$I92,'PROTRA_capacity-Original_Data'!$F$3:$F$1699,0))=0,INDEX('PROTRA_capacity-Original_Data'!I$3:I$1699,MATCH(CHP_check_original_data!$H92,'PROTRA_capacity-Original_Data'!$F$3:$F$1699,0))=0),"",
INDEX('PROTRA_capacity-Original_Data'!I$3:I$1699,MATCH(CHP_check_original_data!$H92,'PROTRA_capacity-Original_Data'!$F$3:$F$1699,0))/INDEX('PROTRA_capacity-Original_Data'!I$3:I$1699,MATCH(CHP_check_original_data!$I92,'PROTRA_capacity-Original_Data'!$F$3:$F$1699,0))
)))</f>
        <v/>
      </c>
      <c r="M92" s="16" t="str">
        <f>IF(AND(INDEX('PROTRA_capacity-Original_Data'!J$3:J$1699,MATCH(CHP_check_original_data!$H92,'PROTRA_capacity-Original_Data'!$F$3:$F$1699,0))&lt;&gt;0,INDEX('PROTRA_capacity-Original_Data'!J$3:J$1699,MATCH(CHP_check_original_data!$I92,'PROTRA_capacity-Original_Data'!$F$3:$F$1699,0))=0),"elec 0, heat not",
IF(AND(INDEX('PROTRA_capacity-Original_Data'!J$3:J$1699,MATCH(CHP_check_original_data!$I92,'PROTRA_capacity-Original_Data'!$F$3:$F$1699,0))&lt;&gt;0,INDEX('PROTRA_capacity-Original_Data'!J$3:J$1699,MATCH(CHP_check_original_data!$H92,'PROTRA_capacity-Original_Data'!$F$3:$F$1699,0))=0),"heat 0, elec not",
IF(AND(INDEX('PROTRA_capacity-Original_Data'!J$3:J$1699,MATCH(CHP_check_original_data!$I92,'PROTRA_capacity-Original_Data'!$F$3:$F$1699,0))=0,INDEX('PROTRA_capacity-Original_Data'!J$3:J$1699,MATCH(CHP_check_original_data!$H92,'PROTRA_capacity-Original_Data'!$F$3:$F$1699,0))=0),"",
INDEX('PROTRA_capacity-Original_Data'!J$3:J$1699,MATCH(CHP_check_original_data!$H92,'PROTRA_capacity-Original_Data'!$F$3:$F$1699,0))/INDEX('PROTRA_capacity-Original_Data'!J$3:J$1699,MATCH(CHP_check_original_data!$I92,'PROTRA_capacity-Original_Data'!$F$3:$F$1699,0))
)))</f>
        <v/>
      </c>
      <c r="N92" s="16" t="str">
        <f>IF(AND(INDEX('PROTRA_capacity-Original_Data'!K$3:K$1699,MATCH(CHP_check_original_data!$H92,'PROTRA_capacity-Original_Data'!$F$3:$F$1699,0))&lt;&gt;0,INDEX('PROTRA_capacity-Original_Data'!K$3:K$1699,MATCH(CHP_check_original_data!$I92,'PROTRA_capacity-Original_Data'!$F$3:$F$1699,0))=0),"elec 0, heat not",
IF(AND(INDEX('PROTRA_capacity-Original_Data'!K$3:K$1699,MATCH(CHP_check_original_data!$I92,'PROTRA_capacity-Original_Data'!$F$3:$F$1699,0))&lt;&gt;0,INDEX('PROTRA_capacity-Original_Data'!K$3:K$1699,MATCH(CHP_check_original_data!$H92,'PROTRA_capacity-Original_Data'!$F$3:$F$1699,0))=0),"heat 0, elec not",
IF(AND(INDEX('PROTRA_capacity-Original_Data'!K$3:K$1699,MATCH(CHP_check_original_data!$I92,'PROTRA_capacity-Original_Data'!$F$3:$F$1699,0))=0,INDEX('PROTRA_capacity-Original_Data'!K$3:K$1699,MATCH(CHP_check_original_data!$H92,'PROTRA_capacity-Original_Data'!$F$3:$F$1699,0))=0),"",
INDEX('PROTRA_capacity-Original_Data'!K$3:K$1699,MATCH(CHP_check_original_data!$H92,'PROTRA_capacity-Original_Data'!$F$3:$F$1699,0))/INDEX('PROTRA_capacity-Original_Data'!K$3:K$1699,MATCH(CHP_check_original_data!$I92,'PROTRA_capacity-Original_Data'!$F$3:$F$1699,0))
)))</f>
        <v/>
      </c>
      <c r="O92" s="16" t="str">
        <f>IF(AND(INDEX('PROTRA_capacity-Original_Data'!L$3:L$1699,MATCH(CHP_check_original_data!$H92,'PROTRA_capacity-Original_Data'!$F$3:$F$1699,0))&lt;&gt;0,INDEX('PROTRA_capacity-Original_Data'!L$3:L$1699,MATCH(CHP_check_original_data!$I92,'PROTRA_capacity-Original_Data'!$F$3:$F$1699,0))=0),"elec 0, heat not",
IF(AND(INDEX('PROTRA_capacity-Original_Data'!L$3:L$1699,MATCH(CHP_check_original_data!$I92,'PROTRA_capacity-Original_Data'!$F$3:$F$1699,0))&lt;&gt;0,INDEX('PROTRA_capacity-Original_Data'!L$3:L$1699,MATCH(CHP_check_original_data!$H92,'PROTRA_capacity-Original_Data'!$F$3:$F$1699,0))=0),"heat 0, elec not",
IF(AND(INDEX('PROTRA_capacity-Original_Data'!L$3:L$1699,MATCH(CHP_check_original_data!$I92,'PROTRA_capacity-Original_Data'!$F$3:$F$1699,0))=0,INDEX('PROTRA_capacity-Original_Data'!L$3:L$1699,MATCH(CHP_check_original_data!$H92,'PROTRA_capacity-Original_Data'!$F$3:$F$1699,0))=0),"",
INDEX('PROTRA_capacity-Original_Data'!L$3:L$1699,MATCH(CHP_check_original_data!$H92,'PROTRA_capacity-Original_Data'!$F$3:$F$1699,0))/INDEX('PROTRA_capacity-Original_Data'!L$3:L$1699,MATCH(CHP_check_original_data!$I92,'PROTRA_capacity-Original_Data'!$F$3:$F$1699,0))
)))</f>
        <v/>
      </c>
      <c r="P92" s="16" t="str">
        <f>IF(AND(INDEX('PROTRA_capacity-Original_Data'!M$3:M$1699,MATCH(CHP_check_original_data!$H92,'PROTRA_capacity-Original_Data'!$F$3:$F$1699,0))&lt;&gt;0,INDEX('PROTRA_capacity-Original_Data'!M$3:M$1699,MATCH(CHP_check_original_data!$I92,'PROTRA_capacity-Original_Data'!$F$3:$F$1699,0))=0),"elec 0, heat not",
IF(AND(INDEX('PROTRA_capacity-Original_Data'!M$3:M$1699,MATCH(CHP_check_original_data!$I92,'PROTRA_capacity-Original_Data'!$F$3:$F$1699,0))&lt;&gt;0,INDEX('PROTRA_capacity-Original_Data'!M$3:M$1699,MATCH(CHP_check_original_data!$H92,'PROTRA_capacity-Original_Data'!$F$3:$F$1699,0))=0),"heat 0, elec not",
IF(AND(INDEX('PROTRA_capacity-Original_Data'!M$3:M$1699,MATCH(CHP_check_original_data!$I92,'PROTRA_capacity-Original_Data'!$F$3:$F$1699,0))=0,INDEX('PROTRA_capacity-Original_Data'!M$3:M$1699,MATCH(CHP_check_original_data!$H92,'PROTRA_capacity-Original_Data'!$F$3:$F$1699,0))=0),"",
INDEX('PROTRA_capacity-Original_Data'!M$3:M$1699,MATCH(CHP_check_original_data!$H92,'PROTRA_capacity-Original_Data'!$F$3:$F$1699,0))/INDEX('PROTRA_capacity-Original_Data'!M$3:M$1699,MATCH(CHP_check_original_data!$I92,'PROTRA_capacity-Original_Data'!$F$3:$F$1699,0))
)))</f>
        <v/>
      </c>
      <c r="Q92" s="16" t="str">
        <f>IF(AND(INDEX('PROTRA_capacity-Original_Data'!N$3:N$1699,MATCH(CHP_check_original_data!$H92,'PROTRA_capacity-Original_Data'!$F$3:$F$1699,0))&lt;&gt;0,INDEX('PROTRA_capacity-Original_Data'!N$3:N$1699,MATCH(CHP_check_original_data!$I92,'PROTRA_capacity-Original_Data'!$F$3:$F$1699,0))=0),"elec 0, heat not",
IF(AND(INDEX('PROTRA_capacity-Original_Data'!N$3:N$1699,MATCH(CHP_check_original_data!$I92,'PROTRA_capacity-Original_Data'!$F$3:$F$1699,0))&lt;&gt;0,INDEX('PROTRA_capacity-Original_Data'!N$3:N$1699,MATCH(CHP_check_original_data!$H92,'PROTRA_capacity-Original_Data'!$F$3:$F$1699,0))=0),"heat 0, elec not",
IF(AND(INDEX('PROTRA_capacity-Original_Data'!N$3:N$1699,MATCH(CHP_check_original_data!$I92,'PROTRA_capacity-Original_Data'!$F$3:$F$1699,0))=0,INDEX('PROTRA_capacity-Original_Data'!N$3:N$1699,MATCH(CHP_check_original_data!$H92,'PROTRA_capacity-Original_Data'!$F$3:$F$1699,0))=0),"",
INDEX('PROTRA_capacity-Original_Data'!N$3:N$1699,MATCH(CHP_check_original_data!$H92,'PROTRA_capacity-Original_Data'!$F$3:$F$1699,0))/INDEX('PROTRA_capacity-Original_Data'!N$3:N$1699,MATCH(CHP_check_original_data!$I92,'PROTRA_capacity-Original_Data'!$F$3:$F$1699,0))
)))</f>
        <v/>
      </c>
      <c r="R92" s="16" t="str">
        <f>IF(AND(INDEX('PROTRA_capacity-Original_Data'!O$3:O$1699,MATCH(CHP_check_original_data!$H92,'PROTRA_capacity-Original_Data'!$F$3:$F$1699,0))&lt;&gt;0,INDEX('PROTRA_capacity-Original_Data'!O$3:O$1699,MATCH(CHP_check_original_data!$I92,'PROTRA_capacity-Original_Data'!$F$3:$F$1699,0))=0),"elec 0, heat not",
IF(AND(INDEX('PROTRA_capacity-Original_Data'!O$3:O$1699,MATCH(CHP_check_original_data!$I92,'PROTRA_capacity-Original_Data'!$F$3:$F$1699,0))&lt;&gt;0,INDEX('PROTRA_capacity-Original_Data'!O$3:O$1699,MATCH(CHP_check_original_data!$H92,'PROTRA_capacity-Original_Data'!$F$3:$F$1699,0))=0),"heat 0, elec not",
IF(AND(INDEX('PROTRA_capacity-Original_Data'!O$3:O$1699,MATCH(CHP_check_original_data!$I92,'PROTRA_capacity-Original_Data'!$F$3:$F$1699,0))=0,INDEX('PROTRA_capacity-Original_Data'!O$3:O$1699,MATCH(CHP_check_original_data!$H92,'PROTRA_capacity-Original_Data'!$F$3:$F$1699,0))=0),"",
INDEX('PROTRA_capacity-Original_Data'!O$3:O$1699,MATCH(CHP_check_original_data!$H92,'PROTRA_capacity-Original_Data'!$F$3:$F$1699,0))/INDEX('PROTRA_capacity-Original_Data'!O$3:O$1699,MATCH(CHP_check_original_data!$I92,'PROTRA_capacity-Original_Data'!$F$3:$F$1699,0))
)))</f>
        <v/>
      </c>
      <c r="S92" s="16" t="str">
        <f>IF(AND(INDEX('PROTRA_capacity-Original_Data'!P$3:P$1699,MATCH(CHP_check_original_data!$H92,'PROTRA_capacity-Original_Data'!$F$3:$F$1699,0))&lt;&gt;0,INDEX('PROTRA_capacity-Original_Data'!P$3:P$1699,MATCH(CHP_check_original_data!$I92,'PROTRA_capacity-Original_Data'!$F$3:$F$1699,0))=0),"elec 0, heat not",
IF(AND(INDEX('PROTRA_capacity-Original_Data'!P$3:P$1699,MATCH(CHP_check_original_data!$I92,'PROTRA_capacity-Original_Data'!$F$3:$F$1699,0))&lt;&gt;0,INDEX('PROTRA_capacity-Original_Data'!P$3:P$1699,MATCH(CHP_check_original_data!$H92,'PROTRA_capacity-Original_Data'!$F$3:$F$1699,0))=0),"heat 0, elec not",
IF(AND(INDEX('PROTRA_capacity-Original_Data'!P$3:P$1699,MATCH(CHP_check_original_data!$I92,'PROTRA_capacity-Original_Data'!$F$3:$F$1699,0))=0,INDEX('PROTRA_capacity-Original_Data'!P$3:P$1699,MATCH(CHP_check_original_data!$H92,'PROTRA_capacity-Original_Data'!$F$3:$F$1699,0))=0),"",
INDEX('PROTRA_capacity-Original_Data'!P$3:P$1699,MATCH(CHP_check_original_data!$H92,'PROTRA_capacity-Original_Data'!$F$3:$F$1699,0))/INDEX('PROTRA_capacity-Original_Data'!P$3:P$1699,MATCH(CHP_check_original_data!$I92,'PROTRA_capacity-Original_Data'!$F$3:$F$1699,0))
)))</f>
        <v/>
      </c>
      <c r="T92" s="16" t="str">
        <f>IF(AND(INDEX('PROTRA_capacity-Original_Data'!Q$3:Q$1699,MATCH(CHP_check_original_data!$H92,'PROTRA_capacity-Original_Data'!$F$3:$F$1699,0))&lt;&gt;0,INDEX('PROTRA_capacity-Original_Data'!Q$3:Q$1699,MATCH(CHP_check_original_data!$I92,'PROTRA_capacity-Original_Data'!$F$3:$F$1699,0))=0),"elec 0, heat not",
IF(AND(INDEX('PROTRA_capacity-Original_Data'!Q$3:Q$1699,MATCH(CHP_check_original_data!$I92,'PROTRA_capacity-Original_Data'!$F$3:$F$1699,0))&lt;&gt;0,INDEX('PROTRA_capacity-Original_Data'!Q$3:Q$1699,MATCH(CHP_check_original_data!$H92,'PROTRA_capacity-Original_Data'!$F$3:$F$1699,0))=0),"heat 0, elec not",
IF(AND(INDEX('PROTRA_capacity-Original_Data'!Q$3:Q$1699,MATCH(CHP_check_original_data!$I92,'PROTRA_capacity-Original_Data'!$F$3:$F$1699,0))=0,INDEX('PROTRA_capacity-Original_Data'!Q$3:Q$1699,MATCH(CHP_check_original_data!$H92,'PROTRA_capacity-Original_Data'!$F$3:$F$1699,0))=0),"",
INDEX('PROTRA_capacity-Original_Data'!Q$3:Q$1699,MATCH(CHP_check_original_data!$H92,'PROTRA_capacity-Original_Data'!$F$3:$F$1699,0))/INDEX('PROTRA_capacity-Original_Data'!Q$3:Q$1699,MATCH(CHP_check_original_data!$I92,'PROTRA_capacity-Original_Data'!$F$3:$F$1699,0))
)))</f>
        <v/>
      </c>
      <c r="U92" s="16" t="str">
        <f>IF(AND(INDEX('PROTRA_capacity-Original_Data'!R$3:R$1699,MATCH(CHP_check_original_data!$H92,'PROTRA_capacity-Original_Data'!$F$3:$F$1699,0))&lt;&gt;0,INDEX('PROTRA_capacity-Original_Data'!R$3:R$1699,MATCH(CHP_check_original_data!$I92,'PROTRA_capacity-Original_Data'!$F$3:$F$1699,0))=0),"elec 0, heat not",
IF(AND(INDEX('PROTRA_capacity-Original_Data'!R$3:R$1699,MATCH(CHP_check_original_data!$I92,'PROTRA_capacity-Original_Data'!$F$3:$F$1699,0))&lt;&gt;0,INDEX('PROTRA_capacity-Original_Data'!R$3:R$1699,MATCH(CHP_check_original_data!$H92,'PROTRA_capacity-Original_Data'!$F$3:$F$1699,0))=0),"heat 0, elec not",
IF(AND(INDEX('PROTRA_capacity-Original_Data'!R$3:R$1699,MATCH(CHP_check_original_data!$I92,'PROTRA_capacity-Original_Data'!$F$3:$F$1699,0))=0,INDEX('PROTRA_capacity-Original_Data'!R$3:R$1699,MATCH(CHP_check_original_data!$H92,'PROTRA_capacity-Original_Data'!$F$3:$F$1699,0))=0),"",
INDEX('PROTRA_capacity-Original_Data'!R$3:R$1699,MATCH(CHP_check_original_data!$H92,'PROTRA_capacity-Original_Data'!$F$3:$F$1699,0))/INDEX('PROTRA_capacity-Original_Data'!R$3:R$1699,MATCH(CHP_check_original_data!$I92,'PROTRA_capacity-Original_Data'!$F$3:$F$1699,0))
)))</f>
        <v/>
      </c>
      <c r="V92" s="16" t="str">
        <f>IF(AND(INDEX('PROTRA_capacity-Original_Data'!S$3:S$1699,MATCH(CHP_check_original_data!$H92,'PROTRA_capacity-Original_Data'!$F$3:$F$1699,0))&lt;&gt;0,INDEX('PROTRA_capacity-Original_Data'!S$3:S$1699,MATCH(CHP_check_original_data!$I92,'PROTRA_capacity-Original_Data'!$F$3:$F$1699,0))=0),"elec 0, heat not",
IF(AND(INDEX('PROTRA_capacity-Original_Data'!S$3:S$1699,MATCH(CHP_check_original_data!$I92,'PROTRA_capacity-Original_Data'!$F$3:$F$1699,0))&lt;&gt;0,INDEX('PROTRA_capacity-Original_Data'!S$3:S$1699,MATCH(CHP_check_original_data!$H92,'PROTRA_capacity-Original_Data'!$F$3:$F$1699,0))=0),"heat 0, elec not",
IF(AND(INDEX('PROTRA_capacity-Original_Data'!S$3:S$1699,MATCH(CHP_check_original_data!$I92,'PROTRA_capacity-Original_Data'!$F$3:$F$1699,0))=0,INDEX('PROTRA_capacity-Original_Data'!S$3:S$1699,MATCH(CHP_check_original_data!$H92,'PROTRA_capacity-Original_Data'!$F$3:$F$1699,0))=0),"",
INDEX('PROTRA_capacity-Original_Data'!S$3:S$1699,MATCH(CHP_check_original_data!$H92,'PROTRA_capacity-Original_Data'!$F$3:$F$1699,0))/INDEX('PROTRA_capacity-Original_Data'!S$3:S$1699,MATCH(CHP_check_original_data!$I92,'PROTRA_capacity-Original_Data'!$F$3:$F$1699,0))
)))</f>
        <v/>
      </c>
      <c r="W92" s="16" t="str">
        <f>IF(AND(INDEX('PROTRA_capacity-Original_Data'!T$3:T$1699,MATCH(CHP_check_original_data!$H92,'PROTRA_capacity-Original_Data'!$F$3:$F$1699,0))&lt;&gt;0,INDEX('PROTRA_capacity-Original_Data'!T$3:T$1699,MATCH(CHP_check_original_data!$I92,'PROTRA_capacity-Original_Data'!$F$3:$F$1699,0))=0),"elec 0, heat not",
IF(AND(INDEX('PROTRA_capacity-Original_Data'!T$3:T$1699,MATCH(CHP_check_original_data!$I92,'PROTRA_capacity-Original_Data'!$F$3:$F$1699,0))&lt;&gt;0,INDEX('PROTRA_capacity-Original_Data'!T$3:T$1699,MATCH(CHP_check_original_data!$H92,'PROTRA_capacity-Original_Data'!$F$3:$F$1699,0))=0),"heat 0, elec not",
IF(AND(INDEX('PROTRA_capacity-Original_Data'!T$3:T$1699,MATCH(CHP_check_original_data!$I92,'PROTRA_capacity-Original_Data'!$F$3:$F$1699,0))=0,INDEX('PROTRA_capacity-Original_Data'!T$3:T$1699,MATCH(CHP_check_original_data!$H92,'PROTRA_capacity-Original_Data'!$F$3:$F$1699,0))=0),"",
INDEX('PROTRA_capacity-Original_Data'!T$3:T$1699,MATCH(CHP_check_original_data!$H92,'PROTRA_capacity-Original_Data'!$F$3:$F$1699,0))/INDEX('PROTRA_capacity-Original_Data'!T$3:T$1699,MATCH(CHP_check_original_data!$I92,'PROTRA_capacity-Original_Data'!$F$3:$F$1699,0))
)))</f>
        <v/>
      </c>
      <c r="X92" s="16" t="str">
        <f>IF(AND(INDEX('PROTRA_capacity-Original_Data'!U$3:U$1699,MATCH(CHP_check_original_data!$H92,'PROTRA_capacity-Original_Data'!$F$3:$F$1699,0))&lt;&gt;0,INDEX('PROTRA_capacity-Original_Data'!U$3:U$1699,MATCH(CHP_check_original_data!$I92,'PROTRA_capacity-Original_Data'!$F$3:$F$1699,0))=0),"elec 0, heat not",
IF(AND(INDEX('PROTRA_capacity-Original_Data'!U$3:U$1699,MATCH(CHP_check_original_data!$I92,'PROTRA_capacity-Original_Data'!$F$3:$F$1699,0))&lt;&gt;0,INDEX('PROTRA_capacity-Original_Data'!U$3:U$1699,MATCH(CHP_check_original_data!$H92,'PROTRA_capacity-Original_Data'!$F$3:$F$1699,0))=0),"heat 0, elec not",
IF(AND(INDEX('PROTRA_capacity-Original_Data'!U$3:U$1699,MATCH(CHP_check_original_data!$I92,'PROTRA_capacity-Original_Data'!$F$3:$F$1699,0))=0,INDEX('PROTRA_capacity-Original_Data'!U$3:U$1699,MATCH(CHP_check_original_data!$H92,'PROTRA_capacity-Original_Data'!$F$3:$F$1699,0))=0),"",
INDEX('PROTRA_capacity-Original_Data'!U$3:U$1699,MATCH(CHP_check_original_data!$H92,'PROTRA_capacity-Original_Data'!$F$3:$F$1699,0))/INDEX('PROTRA_capacity-Original_Data'!U$3:U$1699,MATCH(CHP_check_original_data!$I92,'PROTRA_capacity-Original_Data'!$F$3:$F$1699,0))
)))</f>
        <v/>
      </c>
      <c r="Y92" s="16" t="str">
        <f>IF(AND(INDEX('PROTRA_capacity-Original_Data'!V$3:V$1699,MATCH(CHP_check_original_data!$H92,'PROTRA_capacity-Original_Data'!$F$3:$F$1699,0))&lt;&gt;0,INDEX('PROTRA_capacity-Original_Data'!V$3:V$1699,MATCH(CHP_check_original_data!$I92,'PROTRA_capacity-Original_Data'!$F$3:$F$1699,0))=0),"elec 0, heat not",
IF(AND(INDEX('PROTRA_capacity-Original_Data'!V$3:V$1699,MATCH(CHP_check_original_data!$I92,'PROTRA_capacity-Original_Data'!$F$3:$F$1699,0))&lt;&gt;0,INDEX('PROTRA_capacity-Original_Data'!V$3:V$1699,MATCH(CHP_check_original_data!$H92,'PROTRA_capacity-Original_Data'!$F$3:$F$1699,0))=0),"heat 0, elec not",
IF(AND(INDEX('PROTRA_capacity-Original_Data'!V$3:V$1699,MATCH(CHP_check_original_data!$I92,'PROTRA_capacity-Original_Data'!$F$3:$F$1699,0))=0,INDEX('PROTRA_capacity-Original_Data'!V$3:V$1699,MATCH(CHP_check_original_data!$H92,'PROTRA_capacity-Original_Data'!$F$3:$F$1699,0))=0),"",
INDEX('PROTRA_capacity-Original_Data'!V$3:V$1699,MATCH(CHP_check_original_data!$H92,'PROTRA_capacity-Original_Data'!$F$3:$F$1699,0))/INDEX('PROTRA_capacity-Original_Data'!V$3:V$1699,MATCH(CHP_check_original_data!$I92,'PROTRA_capacity-Original_Data'!$F$3:$F$1699,0))
)))</f>
        <v/>
      </c>
    </row>
    <row r="94" spans="1:25" ht="15" thickBot="1" x14ac:dyDescent="0.4"/>
    <row r="95" spans="1:25" x14ac:dyDescent="0.35">
      <c r="A95" s="13"/>
      <c r="E95" s="13"/>
      <c r="G95" s="13"/>
      <c r="H95" s="13"/>
      <c r="I95" s="13" t="s">
        <v>187</v>
      </c>
      <c r="J95" s="18">
        <v>2005</v>
      </c>
      <c r="K95" s="18">
        <v>2006</v>
      </c>
      <c r="L95" s="18">
        <v>2007</v>
      </c>
      <c r="M95" s="18">
        <v>2008</v>
      </c>
      <c r="N95" s="18">
        <v>2009</v>
      </c>
      <c r="O95" s="18">
        <v>2010</v>
      </c>
      <c r="P95" s="18">
        <v>2011</v>
      </c>
      <c r="Q95" s="18">
        <v>2012</v>
      </c>
      <c r="R95" s="18">
        <v>2013</v>
      </c>
      <c r="S95" s="18">
        <v>2014</v>
      </c>
      <c r="T95" s="19">
        <v>2015</v>
      </c>
      <c r="U95" s="18">
        <v>2016</v>
      </c>
      <c r="V95" s="18">
        <v>2017</v>
      </c>
      <c r="W95" s="18">
        <v>2018</v>
      </c>
      <c r="X95" s="18">
        <v>2019</v>
      </c>
      <c r="Y95" s="18">
        <v>2020</v>
      </c>
    </row>
    <row r="96" spans="1:25" x14ac:dyDescent="0.35">
      <c r="I96" s="2" t="s">
        <v>0</v>
      </c>
      <c r="J96" s="16">
        <f t="shared" ref="J96:Y105" si="12">AVERAGEIF($E$3:$E$92,$I96,J$3:J$92)</f>
        <v>2.2847811293772504</v>
      </c>
      <c r="K96" s="16">
        <f t="shared" si="12"/>
        <v>2.385817681137977</v>
      </c>
      <c r="L96" s="16">
        <f t="shared" si="12"/>
        <v>2.1827984546346908</v>
      </c>
      <c r="M96" s="16">
        <f t="shared" si="12"/>
        <v>2.0584298241110219</v>
      </c>
      <c r="N96" s="16">
        <f t="shared" si="12"/>
        <v>2.0144425119582388</v>
      </c>
      <c r="O96" s="16">
        <f t="shared" si="12"/>
        <v>2.3325877724692714</v>
      </c>
      <c r="P96" s="16">
        <f t="shared" si="12"/>
        <v>2.1749272842504568</v>
      </c>
      <c r="Q96" s="16">
        <f t="shared" si="12"/>
        <v>2.1390532589574618</v>
      </c>
      <c r="R96" s="16">
        <f t="shared" si="12"/>
        <v>2.2549385230540664</v>
      </c>
      <c r="S96" s="16">
        <f t="shared" si="12"/>
        <v>2.276682381529636</v>
      </c>
      <c r="T96" s="20">
        <f t="shared" si="12"/>
        <v>2.0616748346636449</v>
      </c>
      <c r="U96" s="16">
        <f t="shared" si="12"/>
        <v>2.1222953155369617</v>
      </c>
      <c r="V96" s="16">
        <f t="shared" si="12"/>
        <v>2.0448893438996243</v>
      </c>
      <c r="W96" s="16">
        <f t="shared" si="12"/>
        <v>2.1566642865414014</v>
      </c>
      <c r="X96" s="16">
        <f t="shared" si="12"/>
        <v>2.1122817044618296</v>
      </c>
      <c r="Y96" s="16">
        <f t="shared" si="12"/>
        <v>2.1077653670242213</v>
      </c>
    </row>
    <row r="97" spans="9:25" hidden="1" x14ac:dyDescent="0.35">
      <c r="I97" s="2" t="s">
        <v>1</v>
      </c>
      <c r="J97" s="16" t="e">
        <f t="shared" si="12"/>
        <v>#DIV/0!</v>
      </c>
      <c r="K97" s="16" t="e">
        <f t="shared" si="12"/>
        <v>#DIV/0!</v>
      </c>
      <c r="L97" s="16" t="e">
        <f t="shared" si="12"/>
        <v>#DIV/0!</v>
      </c>
      <c r="M97" s="16" t="e">
        <f t="shared" si="12"/>
        <v>#DIV/0!</v>
      </c>
      <c r="N97" s="16" t="e">
        <f t="shared" si="12"/>
        <v>#DIV/0!</v>
      </c>
      <c r="O97" s="16" t="e">
        <f t="shared" si="12"/>
        <v>#DIV/0!</v>
      </c>
      <c r="P97" s="16" t="e">
        <f t="shared" si="12"/>
        <v>#DIV/0!</v>
      </c>
      <c r="Q97" s="16" t="e">
        <f t="shared" si="12"/>
        <v>#DIV/0!</v>
      </c>
      <c r="R97" s="16" t="e">
        <f t="shared" si="12"/>
        <v>#DIV/0!</v>
      </c>
      <c r="S97" s="16" t="e">
        <f t="shared" si="12"/>
        <v>#DIV/0!</v>
      </c>
      <c r="T97" s="20" t="e">
        <f t="shared" si="12"/>
        <v>#DIV/0!</v>
      </c>
      <c r="U97" s="16" t="e">
        <f t="shared" si="12"/>
        <v>#DIV/0!</v>
      </c>
      <c r="V97" s="16" t="e">
        <f t="shared" si="12"/>
        <v>#DIV/0!</v>
      </c>
      <c r="W97" s="16" t="e">
        <f t="shared" si="12"/>
        <v>#DIV/0!</v>
      </c>
      <c r="X97" s="16" t="e">
        <f t="shared" si="12"/>
        <v>#DIV/0!</v>
      </c>
      <c r="Y97" s="16" t="e">
        <f t="shared" si="12"/>
        <v>#DIV/0!</v>
      </c>
    </row>
    <row r="98" spans="9:25" x14ac:dyDescent="0.35">
      <c r="I98" s="2" t="s">
        <v>2</v>
      </c>
      <c r="J98" s="16">
        <f t="shared" si="12"/>
        <v>276.48253785056056</v>
      </c>
      <c r="K98" s="16">
        <f t="shared" si="12"/>
        <v>219.56626336909059</v>
      </c>
      <c r="L98" s="16">
        <f t="shared" si="12"/>
        <v>231.29221697631311</v>
      </c>
      <c r="M98" s="16">
        <f t="shared" si="12"/>
        <v>219.11090009662504</v>
      </c>
      <c r="N98" s="16">
        <f t="shared" si="12"/>
        <v>200.51005138626616</v>
      </c>
      <c r="O98" s="16">
        <f t="shared" si="12"/>
        <v>192.63819828376202</v>
      </c>
      <c r="P98" s="16">
        <f t="shared" si="12"/>
        <v>179.19521875172683</v>
      </c>
      <c r="Q98" s="16">
        <f t="shared" si="12"/>
        <v>173.36726591007073</v>
      </c>
      <c r="R98" s="16">
        <f t="shared" si="12"/>
        <v>154.2821532436881</v>
      </c>
      <c r="S98" s="16">
        <f t="shared" si="12"/>
        <v>134.57198596372947</v>
      </c>
      <c r="T98" s="20">
        <f t="shared" si="12"/>
        <v>129.5435101156057</v>
      </c>
      <c r="U98" s="16">
        <f t="shared" si="12"/>
        <v>126.62519440764177</v>
      </c>
      <c r="V98" s="16">
        <f t="shared" si="12"/>
        <v>111.13096812027787</v>
      </c>
      <c r="W98" s="16">
        <f t="shared" si="12"/>
        <v>114.77320586806256</v>
      </c>
      <c r="X98" s="16">
        <f t="shared" si="12"/>
        <v>100.79698480099131</v>
      </c>
      <c r="Y98" s="16">
        <f t="shared" si="12"/>
        <v>96.859418256165881</v>
      </c>
    </row>
    <row r="99" spans="9:25" x14ac:dyDescent="0.35">
      <c r="I99" s="2" t="s">
        <v>3</v>
      </c>
      <c r="J99" s="16">
        <f t="shared" si="12"/>
        <v>1.7453511531688259</v>
      </c>
      <c r="K99" s="16">
        <f t="shared" si="12"/>
        <v>1.7413819261945731</v>
      </c>
      <c r="L99" s="16">
        <f t="shared" si="12"/>
        <v>1.4077551553712446</v>
      </c>
      <c r="M99" s="16">
        <f t="shared" si="12"/>
        <v>1.3751529069923885</v>
      </c>
      <c r="N99" s="16">
        <f t="shared" si="12"/>
        <v>2.0129665806509429</v>
      </c>
      <c r="O99" s="16">
        <f t="shared" si="12"/>
        <v>0.8330170987986748</v>
      </c>
      <c r="P99" s="16">
        <f t="shared" si="12"/>
        <v>0.66419571609871475</v>
      </c>
      <c r="Q99" s="16">
        <f t="shared" si="12"/>
        <v>0.6426608309873012</v>
      </c>
      <c r="R99" s="16">
        <f t="shared" si="12"/>
        <v>0.46081120351381216</v>
      </c>
      <c r="S99" s="16">
        <f t="shared" si="12"/>
        <v>0.48900261526859251</v>
      </c>
      <c r="T99" s="20">
        <f t="shared" si="12"/>
        <v>0.56923117909108389</v>
      </c>
      <c r="U99" s="16">
        <f t="shared" si="12"/>
        <v>0.66161360412696235</v>
      </c>
      <c r="V99" s="16">
        <f t="shared" si="12"/>
        <v>0.56047237490340285</v>
      </c>
      <c r="W99" s="16">
        <f t="shared" si="12"/>
        <v>0.44793268073283493</v>
      </c>
      <c r="X99" s="16">
        <f t="shared" si="12"/>
        <v>0.33611447741511502</v>
      </c>
      <c r="Y99" s="16">
        <f t="shared" si="12"/>
        <v>0.27518136617309852</v>
      </c>
    </row>
    <row r="100" spans="9:25" hidden="1" x14ac:dyDescent="0.35">
      <c r="I100" s="2" t="s">
        <v>4</v>
      </c>
      <c r="J100" s="16" t="e">
        <f t="shared" si="12"/>
        <v>#DIV/0!</v>
      </c>
      <c r="K100" s="16" t="e">
        <f t="shared" si="12"/>
        <v>#DIV/0!</v>
      </c>
      <c r="L100" s="16" t="e">
        <f t="shared" si="12"/>
        <v>#DIV/0!</v>
      </c>
      <c r="M100" s="16" t="e">
        <f t="shared" si="12"/>
        <v>#DIV/0!</v>
      </c>
      <c r="N100" s="16" t="e">
        <f t="shared" si="12"/>
        <v>#DIV/0!</v>
      </c>
      <c r="O100" s="16" t="e">
        <f t="shared" si="12"/>
        <v>#DIV/0!</v>
      </c>
      <c r="P100" s="16" t="e">
        <f t="shared" si="12"/>
        <v>#DIV/0!</v>
      </c>
      <c r="Q100" s="16" t="e">
        <f t="shared" si="12"/>
        <v>#DIV/0!</v>
      </c>
      <c r="R100" s="16" t="e">
        <f t="shared" si="12"/>
        <v>#DIV/0!</v>
      </c>
      <c r="S100" s="16" t="e">
        <f t="shared" si="12"/>
        <v>#DIV/0!</v>
      </c>
      <c r="T100" s="20" t="e">
        <f t="shared" si="12"/>
        <v>#DIV/0!</v>
      </c>
      <c r="U100" s="16" t="e">
        <f t="shared" si="12"/>
        <v>#DIV/0!</v>
      </c>
      <c r="V100" s="16" t="e">
        <f t="shared" si="12"/>
        <v>#DIV/0!</v>
      </c>
      <c r="W100" s="16" t="e">
        <f t="shared" si="12"/>
        <v>#DIV/0!</v>
      </c>
      <c r="X100" s="16" t="e">
        <f t="shared" si="12"/>
        <v>#DIV/0!</v>
      </c>
      <c r="Y100" s="16" t="e">
        <f t="shared" si="12"/>
        <v>#DIV/0!</v>
      </c>
    </row>
    <row r="101" spans="9:25" x14ac:dyDescent="0.35">
      <c r="I101" s="2" t="s">
        <v>5</v>
      </c>
      <c r="J101" s="16">
        <f t="shared" si="12"/>
        <v>2.4663898578225725</v>
      </c>
      <c r="K101" s="16">
        <f t="shared" si="12"/>
        <v>2.3896642636055234</v>
      </c>
      <c r="L101" s="16">
        <f t="shared" si="12"/>
        <v>2.1845727446749259</v>
      </c>
      <c r="M101" s="16">
        <f t="shared" si="12"/>
        <v>2.0733101870336261</v>
      </c>
      <c r="N101" s="16">
        <f t="shared" si="12"/>
        <v>1.8711821179066204</v>
      </c>
      <c r="O101" s="16">
        <f t="shared" si="12"/>
        <v>1.9312930732986464</v>
      </c>
      <c r="P101" s="16">
        <f t="shared" si="12"/>
        <v>1.8808424225710574</v>
      </c>
      <c r="Q101" s="16">
        <f t="shared" si="12"/>
        <v>1.823668394849487</v>
      </c>
      <c r="R101" s="16">
        <f t="shared" si="12"/>
        <v>1.5887929802436238</v>
      </c>
      <c r="S101" s="16">
        <f t="shared" si="12"/>
        <v>1.4608777644438471</v>
      </c>
      <c r="T101" s="20">
        <f t="shared" si="12"/>
        <v>1.4375991372098895</v>
      </c>
      <c r="U101" s="16">
        <f t="shared" si="12"/>
        <v>1.4076962993395057</v>
      </c>
      <c r="V101" s="16">
        <f t="shared" si="12"/>
        <v>1.3825725599283014</v>
      </c>
      <c r="W101" s="16">
        <f t="shared" si="12"/>
        <v>1.4554084735849859</v>
      </c>
      <c r="X101" s="16">
        <f t="shared" si="12"/>
        <v>1.2439743891605626</v>
      </c>
      <c r="Y101" s="16">
        <f t="shared" si="12"/>
        <v>1.2114897680924706</v>
      </c>
    </row>
    <row r="102" spans="9:25" hidden="1" x14ac:dyDescent="0.35">
      <c r="I102" s="2" t="s">
        <v>6</v>
      </c>
      <c r="J102" s="16" t="e">
        <f t="shared" si="12"/>
        <v>#DIV/0!</v>
      </c>
      <c r="K102" s="16" t="e">
        <f t="shared" si="12"/>
        <v>#DIV/0!</v>
      </c>
      <c r="L102" s="16" t="e">
        <f t="shared" si="12"/>
        <v>#DIV/0!</v>
      </c>
      <c r="M102" s="16" t="e">
        <f t="shared" si="12"/>
        <v>#DIV/0!</v>
      </c>
      <c r="N102" s="16" t="e">
        <f t="shared" si="12"/>
        <v>#DIV/0!</v>
      </c>
      <c r="O102" s="16" t="e">
        <f t="shared" si="12"/>
        <v>#DIV/0!</v>
      </c>
      <c r="P102" s="16" t="e">
        <f t="shared" si="12"/>
        <v>#DIV/0!</v>
      </c>
      <c r="Q102" s="16" t="e">
        <f t="shared" si="12"/>
        <v>#DIV/0!</v>
      </c>
      <c r="R102" s="16" t="e">
        <f t="shared" si="12"/>
        <v>#DIV/0!</v>
      </c>
      <c r="S102" s="16" t="e">
        <f t="shared" si="12"/>
        <v>#DIV/0!</v>
      </c>
      <c r="T102" s="20" t="e">
        <f t="shared" si="12"/>
        <v>#DIV/0!</v>
      </c>
      <c r="U102" s="16" t="e">
        <f t="shared" si="12"/>
        <v>#DIV/0!</v>
      </c>
      <c r="V102" s="16" t="e">
        <f t="shared" si="12"/>
        <v>#DIV/0!</v>
      </c>
      <c r="W102" s="16" t="e">
        <f t="shared" si="12"/>
        <v>#DIV/0!</v>
      </c>
      <c r="X102" s="16" t="e">
        <f t="shared" si="12"/>
        <v>#DIV/0!</v>
      </c>
      <c r="Y102" s="16" t="e">
        <f t="shared" si="12"/>
        <v>#DIV/0!</v>
      </c>
    </row>
    <row r="103" spans="9:25" x14ac:dyDescent="0.35">
      <c r="I103" s="2" t="s">
        <v>7</v>
      </c>
      <c r="J103" s="16">
        <f t="shared" si="12"/>
        <v>5.9956339420338782</v>
      </c>
      <c r="K103" s="16">
        <f t="shared" si="12"/>
        <v>6.3230949505805834</v>
      </c>
      <c r="L103" s="16">
        <f t="shared" si="12"/>
        <v>5.9077194029490947</v>
      </c>
      <c r="M103" s="16">
        <f t="shared" si="12"/>
        <v>6.1822302136702376</v>
      </c>
      <c r="N103" s="16">
        <f t="shared" si="12"/>
        <v>5.3944588122275832</v>
      </c>
      <c r="O103" s="16">
        <f t="shared" si="12"/>
        <v>5.7017054564768594</v>
      </c>
      <c r="P103" s="16">
        <f t="shared" si="12"/>
        <v>5.8787718225528094</v>
      </c>
      <c r="Q103" s="16">
        <f t="shared" si="12"/>
        <v>5.6587188585542121</v>
      </c>
      <c r="R103" s="16">
        <f t="shared" si="12"/>
        <v>5.341256151430871</v>
      </c>
      <c r="S103" s="16">
        <f t="shared" si="12"/>
        <v>5.3051024206814184</v>
      </c>
      <c r="T103" s="20">
        <f t="shared" si="12"/>
        <v>5.2799892202277672</v>
      </c>
      <c r="U103" s="16">
        <f t="shared" si="12"/>
        <v>5.2573135500773125</v>
      </c>
      <c r="V103" s="16">
        <f t="shared" si="12"/>
        <v>5.6185576264390749</v>
      </c>
      <c r="W103" s="16">
        <f t="shared" si="12"/>
        <v>5.4271697318473358</v>
      </c>
      <c r="X103" s="16">
        <f t="shared" si="12"/>
        <v>5.2227126914174091</v>
      </c>
      <c r="Y103" s="16">
        <f t="shared" si="12"/>
        <v>5.2685195369497047</v>
      </c>
    </row>
    <row r="104" spans="9:25" x14ac:dyDescent="0.35">
      <c r="I104" s="2" t="s">
        <v>8</v>
      </c>
      <c r="J104" s="16">
        <f t="shared" si="12"/>
        <v>0.53316975533893263</v>
      </c>
      <c r="K104" s="16">
        <f t="shared" si="12"/>
        <v>0.60246432834240127</v>
      </c>
      <c r="L104" s="16">
        <f t="shared" si="12"/>
        <v>0.88794355012272241</v>
      </c>
      <c r="M104" s="16">
        <f t="shared" si="12"/>
        <v>0.757630521724168</v>
      </c>
      <c r="N104" s="16">
        <f t="shared" si="12"/>
        <v>0.8168008737948721</v>
      </c>
      <c r="O104" s="16">
        <f t="shared" si="12"/>
        <v>0.88387461198879513</v>
      </c>
      <c r="P104" s="16">
        <f t="shared" si="12"/>
        <v>0.8812531990933643</v>
      </c>
      <c r="Q104" s="16">
        <f t="shared" si="12"/>
        <v>0.96911112019508494</v>
      </c>
      <c r="R104" s="16">
        <f t="shared" si="12"/>
        <v>1.006422632343849</v>
      </c>
      <c r="S104" s="16">
        <f t="shared" si="12"/>
        <v>0.95566359329230277</v>
      </c>
      <c r="T104" s="20">
        <f t="shared" si="12"/>
        <v>1.0010643761794378</v>
      </c>
      <c r="U104" s="16">
        <f t="shared" si="12"/>
        <v>0.85957873698028486</v>
      </c>
      <c r="V104" s="16">
        <f t="shared" si="12"/>
        <v>0.84316813924811496</v>
      </c>
      <c r="W104" s="16">
        <f t="shared" si="12"/>
        <v>0.76658328012020049</v>
      </c>
      <c r="X104" s="16">
        <f t="shared" si="12"/>
        <v>0.85250598349534357</v>
      </c>
      <c r="Y104" s="16">
        <f t="shared" si="12"/>
        <v>0.83742572744461108</v>
      </c>
    </row>
    <row r="105" spans="9:25" ht="15" hidden="1" thickBot="1" x14ac:dyDescent="0.4">
      <c r="I105" s="2" t="s">
        <v>9</v>
      </c>
      <c r="J105" s="16" t="e">
        <f t="shared" si="12"/>
        <v>#DIV/0!</v>
      </c>
      <c r="K105" s="16" t="e">
        <f t="shared" si="12"/>
        <v>#DIV/0!</v>
      </c>
      <c r="L105" s="16" t="e">
        <f t="shared" si="12"/>
        <v>#DIV/0!</v>
      </c>
      <c r="M105" s="16" t="e">
        <f t="shared" si="12"/>
        <v>#DIV/0!</v>
      </c>
      <c r="N105" s="16" t="e">
        <f t="shared" si="12"/>
        <v>#DIV/0!</v>
      </c>
      <c r="O105" s="16" t="e">
        <f t="shared" si="12"/>
        <v>#DIV/0!</v>
      </c>
      <c r="P105" s="16" t="e">
        <f t="shared" si="12"/>
        <v>#DIV/0!</v>
      </c>
      <c r="Q105" s="16" t="e">
        <f t="shared" si="12"/>
        <v>#DIV/0!</v>
      </c>
      <c r="R105" s="16" t="e">
        <f t="shared" si="12"/>
        <v>#DIV/0!</v>
      </c>
      <c r="S105" s="16" t="e">
        <f t="shared" si="12"/>
        <v>#DIV/0!</v>
      </c>
      <c r="T105" s="21" t="e">
        <f t="shared" si="12"/>
        <v>#DIV/0!</v>
      </c>
      <c r="U105" s="16" t="e">
        <f t="shared" si="12"/>
        <v>#DIV/0!</v>
      </c>
      <c r="V105" s="16" t="e">
        <f t="shared" si="12"/>
        <v>#DIV/0!</v>
      </c>
      <c r="W105" s="16" t="e">
        <f t="shared" si="12"/>
        <v>#DIV/0!</v>
      </c>
      <c r="X105" s="16" t="e">
        <f t="shared" si="12"/>
        <v>#DIV/0!</v>
      </c>
      <c r="Y105" s="16" t="e">
        <f t="shared" si="12"/>
        <v>#DIV/0!</v>
      </c>
    </row>
    <row r="107" spans="9:25" x14ac:dyDescent="0.35">
      <c r="J107" s="13" t="s">
        <v>188</v>
      </c>
      <c r="K107" s="17"/>
      <c r="L107" s="17"/>
    </row>
  </sheetData>
  <conditionalFormatting sqref="J3:Y92">
    <cfRule type="colorScale" priority="2">
      <colorScale>
        <cfvo type="min"/>
        <cfvo type="percentile" val="50"/>
        <cfvo type="max"/>
        <color rgb="FFF8696B"/>
        <color rgb="FFFFEB84"/>
        <color rgb="FF63BE7B"/>
      </colorScale>
    </cfRule>
  </conditionalFormatting>
  <conditionalFormatting sqref="J96:Y105">
    <cfRule type="colorScale" priority="1">
      <colorScale>
        <cfvo type="num" val="0"/>
        <cfvo type="num" val="1"/>
        <cfvo type="num" val="5"/>
        <color rgb="FFF8696B"/>
        <color rgb="FFFFEB84"/>
        <color rgb="FF63BE7B"/>
      </colorScale>
    </cfRule>
  </conditionalFormatting>
  <pageMargins left="0.7" right="0.7" top="0.78740157499999996" bottom="0.78740157499999996"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high="1" low="1" xr2:uid="{00000000-0003-0000-0400-000001000000}">
          <x14:colorSeries rgb="FF376092"/>
          <x14:colorNegative rgb="FFD00000"/>
          <x14:colorAxis rgb="FF000000"/>
          <x14:colorMarkers rgb="FFD00000"/>
          <x14:colorFirst rgb="FFD00000"/>
          <x14:colorLast rgb="FFD00000"/>
          <x14:colorHigh rgb="FFD00000"/>
          <x14:colorLow rgb="FFD00000"/>
          <x14:sparklines>
            <x14:sparkline>
              <xm:f>CHP_check_original_data!J3:Y3</xm:f>
              <xm:sqref>Z3</xm:sqref>
            </x14:sparkline>
            <x14:sparkline>
              <xm:f>CHP_check_original_data!J4:Y4</xm:f>
              <xm:sqref>Z4</xm:sqref>
            </x14:sparkline>
            <x14:sparkline>
              <xm:f>CHP_check_original_data!J5:Y5</xm:f>
              <xm:sqref>Z5</xm:sqref>
            </x14:sparkline>
            <x14:sparkline>
              <xm:f>CHP_check_original_data!J6:Y6</xm:f>
              <xm:sqref>Z6</xm:sqref>
            </x14:sparkline>
            <x14:sparkline>
              <xm:f>CHP_check_original_data!J7:Y7</xm:f>
              <xm:sqref>Z7</xm:sqref>
            </x14:sparkline>
            <x14:sparkline>
              <xm:f>CHP_check_original_data!J8:Y8</xm:f>
              <xm:sqref>Z8</xm:sqref>
            </x14:sparkline>
            <x14:sparkline>
              <xm:f>CHP_check_original_data!J9:Y9</xm:f>
              <xm:sqref>Z9</xm:sqref>
            </x14:sparkline>
            <x14:sparkline>
              <xm:f>CHP_check_original_data!J10:Y10</xm:f>
              <xm:sqref>Z10</xm:sqref>
            </x14:sparkline>
            <x14:sparkline>
              <xm:f>CHP_check_original_data!J11:Y11</xm:f>
              <xm:sqref>Z11</xm:sqref>
            </x14:sparkline>
            <x14:sparkline>
              <xm:f>CHP_check_original_data!J12:Y12</xm:f>
              <xm:sqref>Z12</xm:sqref>
            </x14:sparkline>
            <x14:sparkline>
              <xm:f>CHP_check_original_data!J13:Y13</xm:f>
              <xm:sqref>Z13</xm:sqref>
            </x14:sparkline>
            <x14:sparkline>
              <xm:f>CHP_check_original_data!J14:Y14</xm:f>
              <xm:sqref>Z14</xm:sqref>
            </x14:sparkline>
            <x14:sparkline>
              <xm:f>CHP_check_original_data!J15:Y15</xm:f>
              <xm:sqref>Z15</xm:sqref>
            </x14:sparkline>
            <x14:sparkline>
              <xm:f>CHP_check_original_data!J16:Y16</xm:f>
              <xm:sqref>Z16</xm:sqref>
            </x14:sparkline>
            <x14:sparkline>
              <xm:f>CHP_check_original_data!J17:Y17</xm:f>
              <xm:sqref>Z17</xm:sqref>
            </x14:sparkline>
            <x14:sparkline>
              <xm:f>CHP_check_original_data!J18:Y18</xm:f>
              <xm:sqref>Z18</xm:sqref>
            </x14:sparkline>
            <x14:sparkline>
              <xm:f>CHP_check_original_data!J19:Y19</xm:f>
              <xm:sqref>Z19</xm:sqref>
            </x14:sparkline>
            <x14:sparkline>
              <xm:f>CHP_check_original_data!J20:Y20</xm:f>
              <xm:sqref>Z20</xm:sqref>
            </x14:sparkline>
            <x14:sparkline>
              <xm:f>CHP_check_original_data!J21:Y21</xm:f>
              <xm:sqref>Z21</xm:sqref>
            </x14:sparkline>
            <x14:sparkline>
              <xm:f>CHP_check_original_data!J22:Y22</xm:f>
              <xm:sqref>Z22</xm:sqref>
            </x14:sparkline>
            <x14:sparkline>
              <xm:f>CHP_check_original_data!J23:Y23</xm:f>
              <xm:sqref>Z23</xm:sqref>
            </x14:sparkline>
            <x14:sparkline>
              <xm:f>CHP_check_original_data!J24:Y24</xm:f>
              <xm:sqref>Z24</xm:sqref>
            </x14:sparkline>
            <x14:sparkline>
              <xm:f>CHP_check_original_data!J25:Y25</xm:f>
              <xm:sqref>Z25</xm:sqref>
            </x14:sparkline>
            <x14:sparkline>
              <xm:f>CHP_check_original_data!J26:Y26</xm:f>
              <xm:sqref>Z26</xm:sqref>
            </x14:sparkline>
            <x14:sparkline>
              <xm:f>CHP_check_original_data!J27:Y27</xm:f>
              <xm:sqref>Z27</xm:sqref>
            </x14:sparkline>
            <x14:sparkline>
              <xm:f>CHP_check_original_data!J28:Y28</xm:f>
              <xm:sqref>Z28</xm:sqref>
            </x14:sparkline>
            <x14:sparkline>
              <xm:f>CHP_check_original_data!J29:Y29</xm:f>
              <xm:sqref>Z29</xm:sqref>
            </x14:sparkline>
            <x14:sparkline>
              <xm:f>CHP_check_original_data!J30:Y30</xm:f>
              <xm:sqref>Z30</xm:sqref>
            </x14:sparkline>
            <x14:sparkline>
              <xm:f>CHP_check_original_data!J31:Y31</xm:f>
              <xm:sqref>Z31</xm:sqref>
            </x14:sparkline>
            <x14:sparkline>
              <xm:f>CHP_check_original_data!J32:Y32</xm:f>
              <xm:sqref>Z32</xm:sqref>
            </x14:sparkline>
            <x14:sparkline>
              <xm:f>CHP_check_original_data!J33:Y33</xm:f>
              <xm:sqref>Z33</xm:sqref>
            </x14:sparkline>
            <x14:sparkline>
              <xm:f>CHP_check_original_data!J34:Y34</xm:f>
              <xm:sqref>Z34</xm:sqref>
            </x14:sparkline>
            <x14:sparkline>
              <xm:f>CHP_check_original_data!J35:Y35</xm:f>
              <xm:sqref>Z35</xm:sqref>
            </x14:sparkline>
            <x14:sparkline>
              <xm:f>CHP_check_original_data!J36:Y36</xm:f>
              <xm:sqref>Z36</xm:sqref>
            </x14:sparkline>
            <x14:sparkline>
              <xm:f>CHP_check_original_data!J37:Y37</xm:f>
              <xm:sqref>Z37</xm:sqref>
            </x14:sparkline>
            <x14:sparkline>
              <xm:f>CHP_check_original_data!J38:Y38</xm:f>
              <xm:sqref>Z38</xm:sqref>
            </x14:sparkline>
            <x14:sparkline>
              <xm:f>CHP_check_original_data!J39:Y39</xm:f>
              <xm:sqref>Z39</xm:sqref>
            </x14:sparkline>
            <x14:sparkline>
              <xm:f>CHP_check_original_data!J40:Y40</xm:f>
              <xm:sqref>Z40</xm:sqref>
            </x14:sparkline>
            <x14:sparkline>
              <xm:f>CHP_check_original_data!J41:Y41</xm:f>
              <xm:sqref>Z41</xm:sqref>
            </x14:sparkline>
            <x14:sparkline>
              <xm:f>CHP_check_original_data!J42:Y42</xm:f>
              <xm:sqref>Z42</xm:sqref>
            </x14:sparkline>
            <x14:sparkline>
              <xm:f>CHP_check_original_data!J43:Y43</xm:f>
              <xm:sqref>Z43</xm:sqref>
            </x14:sparkline>
            <x14:sparkline>
              <xm:f>CHP_check_original_data!J44:Y44</xm:f>
              <xm:sqref>Z44</xm:sqref>
            </x14:sparkline>
            <x14:sparkline>
              <xm:f>CHP_check_original_data!J45:Y45</xm:f>
              <xm:sqref>Z45</xm:sqref>
            </x14:sparkline>
            <x14:sparkline>
              <xm:f>CHP_check_original_data!J46:Y46</xm:f>
              <xm:sqref>Z46</xm:sqref>
            </x14:sparkline>
            <x14:sparkline>
              <xm:f>CHP_check_original_data!J47:Y47</xm:f>
              <xm:sqref>Z47</xm:sqref>
            </x14:sparkline>
            <x14:sparkline>
              <xm:f>CHP_check_original_data!J48:Y48</xm:f>
              <xm:sqref>Z48</xm:sqref>
            </x14:sparkline>
            <x14:sparkline>
              <xm:f>CHP_check_original_data!J49:Y49</xm:f>
              <xm:sqref>Z49</xm:sqref>
            </x14:sparkline>
            <x14:sparkline>
              <xm:f>CHP_check_original_data!J50:Y50</xm:f>
              <xm:sqref>Z50</xm:sqref>
            </x14:sparkline>
            <x14:sparkline>
              <xm:f>CHP_check_original_data!J51:Y51</xm:f>
              <xm:sqref>Z51</xm:sqref>
            </x14:sparkline>
            <x14:sparkline>
              <xm:f>CHP_check_original_data!J52:Y52</xm:f>
              <xm:sqref>Z52</xm:sqref>
            </x14:sparkline>
            <x14:sparkline>
              <xm:f>CHP_check_original_data!J53:Y53</xm:f>
              <xm:sqref>Z53</xm:sqref>
            </x14:sparkline>
            <x14:sparkline>
              <xm:f>CHP_check_original_data!J54:Y54</xm:f>
              <xm:sqref>Z54</xm:sqref>
            </x14:sparkline>
            <x14:sparkline>
              <xm:f>CHP_check_original_data!J55:Y55</xm:f>
              <xm:sqref>Z55</xm:sqref>
            </x14:sparkline>
            <x14:sparkline>
              <xm:f>CHP_check_original_data!J56:Y56</xm:f>
              <xm:sqref>Z56</xm:sqref>
            </x14:sparkline>
            <x14:sparkline>
              <xm:f>CHP_check_original_data!J57:Y57</xm:f>
              <xm:sqref>Z57</xm:sqref>
            </x14:sparkline>
            <x14:sparkline>
              <xm:f>CHP_check_original_data!J58:Y58</xm:f>
              <xm:sqref>Z58</xm:sqref>
            </x14:sparkline>
            <x14:sparkline>
              <xm:f>CHP_check_original_data!J59:Y59</xm:f>
              <xm:sqref>Z59</xm:sqref>
            </x14:sparkline>
            <x14:sparkline>
              <xm:f>CHP_check_original_data!J60:Y60</xm:f>
              <xm:sqref>Z60</xm:sqref>
            </x14:sparkline>
            <x14:sparkline>
              <xm:f>CHP_check_original_data!J61:Y61</xm:f>
              <xm:sqref>Z61</xm:sqref>
            </x14:sparkline>
            <x14:sparkline>
              <xm:f>CHP_check_original_data!J62:Y62</xm:f>
              <xm:sqref>Z62</xm:sqref>
            </x14:sparkline>
            <x14:sparkline>
              <xm:f>CHP_check_original_data!J63:Y63</xm:f>
              <xm:sqref>Z63</xm:sqref>
            </x14:sparkline>
            <x14:sparkline>
              <xm:f>CHP_check_original_data!J64:Y64</xm:f>
              <xm:sqref>Z64</xm:sqref>
            </x14:sparkline>
            <x14:sparkline>
              <xm:f>CHP_check_original_data!J65:Y65</xm:f>
              <xm:sqref>Z65</xm:sqref>
            </x14:sparkline>
            <x14:sparkline>
              <xm:f>CHP_check_original_data!J66:Y66</xm:f>
              <xm:sqref>Z66</xm:sqref>
            </x14:sparkline>
            <x14:sparkline>
              <xm:f>CHP_check_original_data!J67:Y67</xm:f>
              <xm:sqref>Z67</xm:sqref>
            </x14:sparkline>
            <x14:sparkline>
              <xm:f>CHP_check_original_data!J68:Y68</xm:f>
              <xm:sqref>Z68</xm:sqref>
            </x14:sparkline>
            <x14:sparkline>
              <xm:f>CHP_check_original_data!J69:Y69</xm:f>
              <xm:sqref>Z69</xm:sqref>
            </x14:sparkline>
            <x14:sparkline>
              <xm:f>CHP_check_original_data!J70:Y70</xm:f>
              <xm:sqref>Z70</xm:sqref>
            </x14:sparkline>
            <x14:sparkline>
              <xm:f>CHP_check_original_data!J71:Y71</xm:f>
              <xm:sqref>Z71</xm:sqref>
            </x14:sparkline>
            <x14:sparkline>
              <xm:f>CHP_check_original_data!J72:Y72</xm:f>
              <xm:sqref>Z72</xm:sqref>
            </x14:sparkline>
            <x14:sparkline>
              <xm:f>CHP_check_original_data!J73:Y73</xm:f>
              <xm:sqref>Z73</xm:sqref>
            </x14:sparkline>
            <x14:sparkline>
              <xm:f>CHP_check_original_data!J74:Y74</xm:f>
              <xm:sqref>Z74</xm:sqref>
            </x14:sparkline>
            <x14:sparkline>
              <xm:f>CHP_check_original_data!J75:Y75</xm:f>
              <xm:sqref>Z75</xm:sqref>
            </x14:sparkline>
            <x14:sparkline>
              <xm:f>CHP_check_original_data!J76:Y76</xm:f>
              <xm:sqref>Z76</xm:sqref>
            </x14:sparkline>
            <x14:sparkline>
              <xm:f>CHP_check_original_data!J77:Y77</xm:f>
              <xm:sqref>Z77</xm:sqref>
            </x14:sparkline>
            <x14:sparkline>
              <xm:f>CHP_check_original_data!J78:Y78</xm:f>
              <xm:sqref>Z78</xm:sqref>
            </x14:sparkline>
            <x14:sparkline>
              <xm:f>CHP_check_original_data!J79:Y79</xm:f>
              <xm:sqref>Z79</xm:sqref>
            </x14:sparkline>
            <x14:sparkline>
              <xm:f>CHP_check_original_data!J80:Y80</xm:f>
              <xm:sqref>Z80</xm:sqref>
            </x14:sparkline>
            <x14:sparkline>
              <xm:f>CHP_check_original_data!J81:Y81</xm:f>
              <xm:sqref>Z81</xm:sqref>
            </x14:sparkline>
            <x14:sparkline>
              <xm:f>CHP_check_original_data!J82:Y82</xm:f>
              <xm:sqref>Z82</xm:sqref>
            </x14:sparkline>
            <x14:sparkline>
              <xm:f>CHP_check_original_data!J83:Y83</xm:f>
              <xm:sqref>Z83</xm:sqref>
            </x14:sparkline>
            <x14:sparkline>
              <xm:f>CHP_check_original_data!J84:Y84</xm:f>
              <xm:sqref>Z84</xm:sqref>
            </x14:sparkline>
            <x14:sparkline>
              <xm:f>CHP_check_original_data!J85:Y85</xm:f>
              <xm:sqref>Z85</xm:sqref>
            </x14:sparkline>
            <x14:sparkline>
              <xm:f>CHP_check_original_data!J86:Y86</xm:f>
              <xm:sqref>Z86</xm:sqref>
            </x14:sparkline>
            <x14:sparkline>
              <xm:f>CHP_check_original_data!J87:Y87</xm:f>
              <xm:sqref>Z87</xm:sqref>
            </x14:sparkline>
            <x14:sparkline>
              <xm:f>CHP_check_original_data!J88:Y88</xm:f>
              <xm:sqref>Z88</xm:sqref>
            </x14:sparkline>
            <x14:sparkline>
              <xm:f>CHP_check_original_data!J89:Y89</xm:f>
              <xm:sqref>Z89</xm:sqref>
            </x14:sparkline>
            <x14:sparkline>
              <xm:f>CHP_check_original_data!J90:Y90</xm:f>
              <xm:sqref>Z90</xm:sqref>
            </x14:sparkline>
            <x14:sparkline>
              <xm:f>CHP_check_original_data!J91:Y91</xm:f>
              <xm:sqref>Z91</xm:sqref>
            </x14:sparkline>
            <x14:sparkline>
              <xm:f>CHP_check_original_data!J92:Y92</xm:f>
              <xm:sqref>Z92</xm:sqref>
            </x14:sparkline>
            <x14:sparkline>
              <xm:f>CHP_check_original_data!J93:Y93</xm:f>
              <xm:sqref>Z93</xm:sqref>
            </x14:sparkline>
            <x14:sparkline>
              <xm:f>CHP_check_original_data!J94:Y94</xm:f>
              <xm:sqref>Z94</xm:sqref>
            </x14:sparkline>
            <x14:sparkline>
              <xm:f>CHP_check_original_data!J95:Y95</xm:f>
              <xm:sqref>Z95</xm:sqref>
            </x14:sparkline>
            <x14:sparkline>
              <xm:f>CHP_check_original_data!J96:Y96</xm:f>
              <xm:sqref>Z96</xm:sqref>
            </x14:sparkline>
            <x14:sparkline>
              <xm:f>CHP_check_original_data!J97:Y97</xm:f>
              <xm:sqref>Z97</xm:sqref>
            </x14:sparkline>
            <x14:sparkline>
              <xm:f>CHP_check_original_data!J98:Y98</xm:f>
              <xm:sqref>Z98</xm:sqref>
            </x14:sparkline>
            <x14:sparkline>
              <xm:f>CHP_check_original_data!J99:Y99</xm:f>
              <xm:sqref>Z99</xm:sqref>
            </x14:sparkline>
            <x14:sparkline>
              <xm:f>CHP_check_original_data!J100:Y100</xm:f>
              <xm:sqref>Z100</xm:sqref>
            </x14:sparkline>
            <x14:sparkline>
              <xm:f>CHP_check_original_data!J101:Y101</xm:f>
              <xm:sqref>Z101</xm:sqref>
            </x14:sparkline>
            <x14:sparkline>
              <xm:f>CHP_check_original_data!J102:Y102</xm:f>
              <xm:sqref>Z102</xm:sqref>
            </x14:sparkline>
            <x14:sparkline>
              <xm:f>CHP_check_original_data!J103:Y103</xm:f>
              <xm:sqref>Z103</xm:sqref>
            </x14:sparkline>
            <x14:sparkline>
              <xm:f>CHP_check_original_data!J104:Y104</xm:f>
              <xm:sqref>Z104</xm:sqref>
            </x14:sparkline>
            <x14:sparkline>
              <xm:f>CHP_check_original_data!J105:Y105</xm:f>
              <xm:sqref>Z105</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sheetPr>
  <dimension ref="A1:AC1785"/>
  <sheetViews>
    <sheetView topLeftCell="F592" zoomScale="70" zoomScaleNormal="70" workbookViewId="0">
      <selection activeCell="W643" sqref="W643"/>
    </sheetView>
  </sheetViews>
  <sheetFormatPr baseColWidth="10" defaultRowHeight="14.5" x14ac:dyDescent="0.35"/>
  <cols>
    <col min="1" max="1" width="15.26953125" bestFit="1" customWidth="1"/>
    <col min="2" max="2" width="20.7265625" bestFit="1" customWidth="1"/>
    <col min="3" max="3" width="43.453125" bestFit="1" customWidth="1"/>
    <col min="4" max="4" width="43.453125" customWidth="1"/>
    <col min="5" max="5" width="40.81640625" bestFit="1" customWidth="1"/>
    <col min="6" max="6" width="40.81640625" customWidth="1"/>
    <col min="23" max="23" width="224.453125" bestFit="1" customWidth="1"/>
    <col min="24" max="24" width="28.81640625" style="7" customWidth="1"/>
    <col min="25" max="25" width="10.81640625" style="7"/>
    <col min="26" max="26" width="9.81640625" style="7" bestFit="1" customWidth="1"/>
    <col min="27" max="27" width="39.7265625" style="7" bestFit="1" customWidth="1"/>
    <col min="28" max="28" width="91.81640625" style="7" bestFit="1" customWidth="1"/>
    <col min="29" max="29" width="27.81640625" style="7" bestFit="1" customWidth="1"/>
  </cols>
  <sheetData>
    <row r="1" spans="1:29" x14ac:dyDescent="0.35">
      <c r="G1" s="2" t="s">
        <v>95</v>
      </c>
      <c r="X1" s="8" t="s">
        <v>79</v>
      </c>
      <c r="Y1" s="8" t="s">
        <v>89</v>
      </c>
      <c r="Z1" s="8" t="s">
        <v>80</v>
      </c>
      <c r="AA1" s="8" t="s">
        <v>81</v>
      </c>
      <c r="AB1" s="9" t="s">
        <v>82</v>
      </c>
      <c r="AC1" s="8"/>
    </row>
    <row r="2" spans="1:29" s="22" customFormat="1" x14ac:dyDescent="0.35">
      <c r="A2" s="22" t="s">
        <v>38</v>
      </c>
      <c r="B2" s="22" t="s">
        <v>39</v>
      </c>
      <c r="C2" s="22" t="s">
        <v>40</v>
      </c>
      <c r="D2" s="22" t="s">
        <v>96</v>
      </c>
      <c r="E2" s="22" t="s">
        <v>37</v>
      </c>
      <c r="F2" s="22" t="s">
        <v>183</v>
      </c>
      <c r="G2" s="22">
        <v>2005</v>
      </c>
      <c r="H2" s="22">
        <v>2006</v>
      </c>
      <c r="I2" s="22">
        <v>2007</v>
      </c>
      <c r="J2" s="22">
        <v>2008</v>
      </c>
      <c r="K2" s="22">
        <v>2009</v>
      </c>
      <c r="L2" s="22">
        <v>2010</v>
      </c>
      <c r="M2" s="22">
        <v>2011</v>
      </c>
      <c r="N2" s="22">
        <v>2012</v>
      </c>
      <c r="O2" s="22">
        <v>2013</v>
      </c>
      <c r="P2" s="22">
        <v>2014</v>
      </c>
      <c r="Q2" s="22">
        <v>2015</v>
      </c>
      <c r="R2" s="22">
        <v>2016</v>
      </c>
      <c r="S2" s="22">
        <v>2017</v>
      </c>
      <c r="T2" s="22">
        <v>2018</v>
      </c>
      <c r="U2" s="22">
        <v>2019</v>
      </c>
      <c r="V2" s="22">
        <v>2020</v>
      </c>
      <c r="W2" s="22" t="s">
        <v>83</v>
      </c>
      <c r="X2" s="23">
        <v>1</v>
      </c>
      <c r="Y2" s="23">
        <v>2</v>
      </c>
      <c r="Z2" s="23">
        <v>3</v>
      </c>
      <c r="AA2" s="23">
        <v>4</v>
      </c>
      <c r="AB2" s="23">
        <v>5</v>
      </c>
      <c r="AC2" s="23">
        <v>6</v>
      </c>
    </row>
    <row r="3" spans="1:29" x14ac:dyDescent="0.35">
      <c r="A3" t="s">
        <v>43</v>
      </c>
      <c r="B3" t="s">
        <v>41</v>
      </c>
      <c r="C3" t="str">
        <f>A3&amp;"_"&amp;B3</f>
        <v>AUSTRIA_TO_heat</v>
      </c>
      <c r="D3" t="str">
        <f>IF(B3="TO_heat","PROTRA_CHP_HP_I","PROTRA_CHP_PP_I")</f>
        <v>PROTRA_CHP_HP_I</v>
      </c>
      <c r="E3" s="1" t="s">
        <v>0</v>
      </c>
      <c r="F3" s="1" t="str">
        <f>A3&amp;B3&amp;E3</f>
        <v>AUSTRIATO_heatPROTRA_CHP_gas_fuels</v>
      </c>
      <c r="G3" s="3">
        <v>1.8179636334417411</v>
      </c>
      <c r="H3" s="3">
        <v>1.7247932205563117</v>
      </c>
      <c r="I3" s="3">
        <v>1.6146044193326388</v>
      </c>
      <c r="J3" s="3">
        <v>1.6128958640877371</v>
      </c>
      <c r="K3" s="3">
        <v>1.6284220715843571</v>
      </c>
      <c r="L3" s="3">
        <v>1.7410274562137502</v>
      </c>
      <c r="M3" s="3">
        <v>1.7819137255238033</v>
      </c>
      <c r="N3" s="3">
        <v>1.8608465935902589</v>
      </c>
      <c r="O3" s="3">
        <v>1.7743124935157928</v>
      </c>
      <c r="P3" s="3">
        <v>1.4922402140739939</v>
      </c>
      <c r="Q3" s="3">
        <v>1.5549513131393042</v>
      </c>
      <c r="R3" s="3">
        <v>1.8281481903833852</v>
      </c>
      <c r="S3" s="3">
        <v>1.888266224939833</v>
      </c>
      <c r="T3" s="3">
        <v>1.8539664018155719</v>
      </c>
      <c r="U3" s="3">
        <v>1.87900840806034</v>
      </c>
      <c r="V3" s="3">
        <v>1.9464016481877657</v>
      </c>
      <c r="W3" t="str">
        <f t="shared" ref="W3:W66" si="0">IF(E3="PROTRA_CHP_gas_fuels",CONCATENATE(X3,Y3,Z3,AA3,AB3,AC3),"")</f>
        <v>PROTRA_CAPACITY_EMPIRICAL[AUSTRIA,TO_heat,PROTRA_CHP_HP_I]=GET_DIRECT_DATA('model_parameters/energy/PROTRA_capacity_vensim_import.xlsx','PROTRA_capacity','PROTRA_CAP_TIME','AUSTRIA_TO_heat')~~|</v>
      </c>
      <c r="X3" s="7" t="str">
        <f>$X$1</f>
        <v>PROTRA_CAPACITY_EMPIRICAL[</v>
      </c>
      <c r="Y3" s="7" t="str">
        <f>A3&amp;","</f>
        <v>AUSTRIA,</v>
      </c>
      <c r="Z3" s="7" t="str">
        <f>B3&amp;","</f>
        <v>TO_heat,</v>
      </c>
      <c r="AA3" s="7" t="str">
        <f>D3&amp;"]=GET_DIRECT_DATA("</f>
        <v>PROTRA_CHP_HP_I]=GET_DIRECT_DATA(</v>
      </c>
      <c r="AB3" s="7" t="str">
        <f>$AB$1</f>
        <v>'model_parameters/energy/PROTRA_capacity_vensim_import.xlsx','PROTRA_capacity','PROTRA_CAP_TIME',</v>
      </c>
      <c r="AC3" s="7" t="str">
        <f>"'"&amp;C3&amp;"')~~|"</f>
        <v>'AUSTRIA_TO_heat')~~|</v>
      </c>
    </row>
    <row r="4" spans="1:29" x14ac:dyDescent="0.35">
      <c r="A4" t="s">
        <v>43</v>
      </c>
      <c r="B4" t="s">
        <v>41</v>
      </c>
      <c r="C4" t="str">
        <f t="shared" ref="C4:C67" si="1">A4&amp;"_"&amp;B4</f>
        <v>AUSTRIA_TO_heat</v>
      </c>
      <c r="D4" t="str">
        <f t="shared" ref="D4:D67" si="2">IF(B4="TO_heat","PROTRA_CHP_HP_I","PROTRA_CHP_PP_I")</f>
        <v>PROTRA_CHP_HP_I</v>
      </c>
      <c r="E4" s="1" t="s">
        <v>1</v>
      </c>
      <c r="F4" s="1" t="str">
        <f t="shared" ref="F4:F67" si="3">A4&amp;B4&amp;E4</f>
        <v>AUSTRIATO_heatPROTRA_CHP_gas_fuels_CCS</v>
      </c>
      <c r="G4" s="3">
        <v>0</v>
      </c>
      <c r="H4" s="3">
        <v>0</v>
      </c>
      <c r="I4" s="3">
        <v>0</v>
      </c>
      <c r="J4" s="3">
        <v>0</v>
      </c>
      <c r="K4" s="3">
        <v>0</v>
      </c>
      <c r="L4" s="3">
        <v>0</v>
      </c>
      <c r="M4" s="3">
        <v>0</v>
      </c>
      <c r="N4" s="3">
        <v>0</v>
      </c>
      <c r="O4" s="3">
        <v>0</v>
      </c>
      <c r="P4" s="3">
        <v>0</v>
      </c>
      <c r="Q4" s="3">
        <v>0</v>
      </c>
      <c r="R4" s="3">
        <v>0</v>
      </c>
      <c r="S4" s="3">
        <v>0</v>
      </c>
      <c r="T4" s="3">
        <v>0</v>
      </c>
      <c r="U4" s="3">
        <v>0</v>
      </c>
      <c r="V4" s="3">
        <v>0</v>
      </c>
      <c r="W4" t="str">
        <f t="shared" si="0"/>
        <v/>
      </c>
      <c r="X4" s="7" t="str">
        <f t="shared" ref="X4:X67" si="4">$X$1</f>
        <v>PROTRA_CAPACITY_EMPIRICAL[</v>
      </c>
      <c r="Y4" s="7" t="str">
        <f t="shared" ref="Y4:Y22" si="5">A4&amp;","</f>
        <v>AUSTRIA,</v>
      </c>
      <c r="Z4" s="7" t="str">
        <f t="shared" ref="Z4:Z22" si="6">B4&amp;","</f>
        <v>TO_heat,</v>
      </c>
      <c r="AA4" s="7" t="str">
        <f t="shared" ref="AA4:AA67" si="7">D4&amp;"]=GET_DIRECT_DATA("</f>
        <v>PROTRA_CHP_HP_I]=GET_DIRECT_DATA(</v>
      </c>
      <c r="AB4" s="7" t="str">
        <f t="shared" ref="AB4:AB67" si="8">$AB$1</f>
        <v>'model_parameters/energy/PROTRA_capacity_vensim_import.xlsx','PROTRA_capacity','PROTRA_CAP_TIME',</v>
      </c>
      <c r="AC4" s="7" t="str">
        <f t="shared" ref="AC4:AC22" si="9">"'"&amp;C4&amp;"')~~|"</f>
        <v>'AUSTRIA_TO_heat')~~|</v>
      </c>
    </row>
    <row r="5" spans="1:29" x14ac:dyDescent="0.35">
      <c r="A5" t="s">
        <v>43</v>
      </c>
      <c r="B5" t="s">
        <v>41</v>
      </c>
      <c r="C5" t="str">
        <f t="shared" si="1"/>
        <v>AUSTRIA_TO_heat</v>
      </c>
      <c r="D5" t="str">
        <f t="shared" si="2"/>
        <v>PROTRA_CHP_HP_I</v>
      </c>
      <c r="E5" s="1" t="s">
        <v>2</v>
      </c>
      <c r="F5" s="1" t="str">
        <f t="shared" si="3"/>
        <v>AUSTRIATO_heatPROTRA_CHP_geothermal</v>
      </c>
      <c r="G5" s="3">
        <v>0</v>
      </c>
      <c r="H5" s="3">
        <v>0</v>
      </c>
      <c r="I5" s="3">
        <v>0</v>
      </c>
      <c r="J5" s="3">
        <v>0</v>
      </c>
      <c r="K5" s="3">
        <v>0</v>
      </c>
      <c r="L5" s="3">
        <v>0</v>
      </c>
      <c r="M5" s="3">
        <v>0</v>
      </c>
      <c r="N5" s="3">
        <v>0</v>
      </c>
      <c r="O5" s="3">
        <v>0</v>
      </c>
      <c r="P5" s="3">
        <v>0</v>
      </c>
      <c r="Q5" s="3">
        <v>0</v>
      </c>
      <c r="R5" s="3">
        <v>0</v>
      </c>
      <c r="S5" s="3">
        <v>0</v>
      </c>
      <c r="T5" s="3">
        <v>0</v>
      </c>
      <c r="U5" s="3">
        <v>0</v>
      </c>
      <c r="V5" s="3">
        <v>0</v>
      </c>
      <c r="W5" t="str">
        <f t="shared" si="0"/>
        <v/>
      </c>
      <c r="X5" s="7" t="str">
        <f t="shared" si="4"/>
        <v>PROTRA_CAPACITY_EMPIRICAL[</v>
      </c>
      <c r="Y5" s="7" t="str">
        <f t="shared" si="5"/>
        <v>AUSTRIA,</v>
      </c>
      <c r="Z5" s="7" t="str">
        <f t="shared" si="6"/>
        <v>TO_heat,</v>
      </c>
      <c r="AA5" s="7" t="str">
        <f t="shared" si="7"/>
        <v>PROTRA_CHP_HP_I]=GET_DIRECT_DATA(</v>
      </c>
      <c r="AB5" s="7" t="str">
        <f t="shared" si="8"/>
        <v>'model_parameters/energy/PROTRA_capacity_vensim_import.xlsx','PROTRA_capacity','PROTRA_CAP_TIME',</v>
      </c>
      <c r="AC5" s="7" t="str">
        <f t="shared" si="9"/>
        <v>'AUSTRIA_TO_heat')~~|</v>
      </c>
    </row>
    <row r="6" spans="1:29" x14ac:dyDescent="0.35">
      <c r="A6" t="s">
        <v>43</v>
      </c>
      <c r="B6" t="s">
        <v>41</v>
      </c>
      <c r="C6" t="str">
        <f t="shared" si="1"/>
        <v>AUSTRIA_TO_heat</v>
      </c>
      <c r="D6" t="str">
        <f t="shared" si="2"/>
        <v>PROTRA_CHP_HP_I</v>
      </c>
      <c r="E6" s="1" t="s">
        <v>3</v>
      </c>
      <c r="F6" s="1" t="str">
        <f t="shared" si="3"/>
        <v>AUSTRIATO_heatPROTRA_CHP_liquid_fuels</v>
      </c>
      <c r="G6" s="3">
        <v>0.48915668628433562</v>
      </c>
      <c r="H6" s="3">
        <v>0.51620878502308298</v>
      </c>
      <c r="I6" s="3">
        <v>0.42638208518853515</v>
      </c>
      <c r="J6" s="3">
        <v>0.32618749064823926</v>
      </c>
      <c r="K6" s="3">
        <v>0.38345494632677996</v>
      </c>
      <c r="L6" s="3">
        <v>0.45586938940084004</v>
      </c>
      <c r="M6" s="3">
        <v>0.28713553397843972</v>
      </c>
      <c r="N6" s="3">
        <v>0.26659079607462832</v>
      </c>
      <c r="O6" s="3">
        <v>0.23326726797128236</v>
      </c>
      <c r="P6" s="3">
        <v>0.16112062425770793</v>
      </c>
      <c r="Q6" s="3">
        <v>0.27274815553414944</v>
      </c>
      <c r="R6" s="3">
        <v>0.20328651791959565</v>
      </c>
      <c r="S6" s="3">
        <v>0.17896492857533666</v>
      </c>
      <c r="T6" s="3">
        <v>8.7480786786686415E-2</v>
      </c>
      <c r="U6" s="3">
        <v>0.11694720934970118</v>
      </c>
      <c r="V6" s="3">
        <v>7.4206446999520601E-2</v>
      </c>
      <c r="W6" t="str">
        <f t="shared" si="0"/>
        <v/>
      </c>
      <c r="X6" s="7" t="str">
        <f t="shared" si="4"/>
        <v>PROTRA_CAPACITY_EMPIRICAL[</v>
      </c>
      <c r="Y6" s="7" t="str">
        <f t="shared" si="5"/>
        <v>AUSTRIA,</v>
      </c>
      <c r="Z6" s="7" t="str">
        <f t="shared" si="6"/>
        <v>TO_heat,</v>
      </c>
      <c r="AA6" s="7" t="str">
        <f t="shared" si="7"/>
        <v>PROTRA_CHP_HP_I]=GET_DIRECT_DATA(</v>
      </c>
      <c r="AB6" s="7" t="str">
        <f t="shared" si="8"/>
        <v>'model_parameters/energy/PROTRA_capacity_vensim_import.xlsx','PROTRA_capacity','PROTRA_CAP_TIME',</v>
      </c>
      <c r="AC6" s="7" t="str">
        <f t="shared" si="9"/>
        <v>'AUSTRIA_TO_heat')~~|</v>
      </c>
    </row>
    <row r="7" spans="1:29" x14ac:dyDescent="0.35">
      <c r="A7" t="s">
        <v>43</v>
      </c>
      <c r="B7" t="s">
        <v>41</v>
      </c>
      <c r="C7" t="str">
        <f t="shared" si="1"/>
        <v>AUSTRIA_TO_heat</v>
      </c>
      <c r="D7" t="str">
        <f t="shared" si="2"/>
        <v>PROTRA_CHP_HP_I</v>
      </c>
      <c r="E7" s="1" t="s">
        <v>4</v>
      </c>
      <c r="F7" s="1" t="str">
        <f t="shared" si="3"/>
        <v>AUSTRIATO_heatPROTRA_CHP_liquid_fuels_CCS</v>
      </c>
      <c r="G7" s="3">
        <v>0</v>
      </c>
      <c r="H7" s="3">
        <v>0</v>
      </c>
      <c r="I7" s="3">
        <v>0</v>
      </c>
      <c r="J7" s="3">
        <v>0</v>
      </c>
      <c r="K7" s="3">
        <v>0</v>
      </c>
      <c r="L7" s="3">
        <v>0</v>
      </c>
      <c r="M7" s="3">
        <v>0</v>
      </c>
      <c r="N7" s="3">
        <v>0</v>
      </c>
      <c r="O7" s="3">
        <v>0</v>
      </c>
      <c r="P7" s="3">
        <v>0</v>
      </c>
      <c r="Q7" s="3">
        <v>0</v>
      </c>
      <c r="R7" s="3">
        <v>0</v>
      </c>
      <c r="S7" s="3">
        <v>0</v>
      </c>
      <c r="T7" s="3">
        <v>0</v>
      </c>
      <c r="U7" s="3">
        <v>0</v>
      </c>
      <c r="V7" s="3">
        <v>0</v>
      </c>
      <c r="W7" t="str">
        <f t="shared" si="0"/>
        <v/>
      </c>
      <c r="X7" s="7" t="str">
        <f t="shared" si="4"/>
        <v>PROTRA_CAPACITY_EMPIRICAL[</v>
      </c>
      <c r="Y7" s="7" t="str">
        <f t="shared" si="5"/>
        <v>AUSTRIA,</v>
      </c>
      <c r="Z7" s="7" t="str">
        <f t="shared" si="6"/>
        <v>TO_heat,</v>
      </c>
      <c r="AA7" s="7" t="str">
        <f t="shared" si="7"/>
        <v>PROTRA_CHP_HP_I]=GET_DIRECT_DATA(</v>
      </c>
      <c r="AB7" s="7" t="str">
        <f t="shared" si="8"/>
        <v>'model_parameters/energy/PROTRA_capacity_vensim_import.xlsx','PROTRA_capacity','PROTRA_CAP_TIME',</v>
      </c>
      <c r="AC7" s="7" t="str">
        <f t="shared" si="9"/>
        <v>'AUSTRIA_TO_heat')~~|</v>
      </c>
    </row>
    <row r="8" spans="1:29" x14ac:dyDescent="0.35">
      <c r="A8" t="s">
        <v>43</v>
      </c>
      <c r="B8" t="s">
        <v>41</v>
      </c>
      <c r="C8" t="str">
        <f t="shared" si="1"/>
        <v>AUSTRIA_TO_heat</v>
      </c>
      <c r="D8" t="str">
        <f t="shared" si="2"/>
        <v>PROTRA_CHP_HP_I</v>
      </c>
      <c r="E8" s="1" t="s">
        <v>5</v>
      </c>
      <c r="F8" s="1" t="str">
        <f t="shared" si="3"/>
        <v>AUSTRIATO_heatPROTRA_CHP_solid_fossil</v>
      </c>
      <c r="G8" s="3">
        <v>0.23841217910663998</v>
      </c>
      <c r="H8" s="3">
        <v>0.2287854271174877</v>
      </c>
      <c r="I8" s="3">
        <v>0.21228027543549061</v>
      </c>
      <c r="J8" s="3">
        <v>0.23176293213977364</v>
      </c>
      <c r="K8" s="3">
        <v>0.20481952706057732</v>
      </c>
      <c r="L8" s="3">
        <v>0.20096779776577228</v>
      </c>
      <c r="M8" s="3">
        <v>0.21059984808384885</v>
      </c>
      <c r="N8" s="3">
        <v>0.19924365920050452</v>
      </c>
      <c r="O8" s="3">
        <v>0.21312590431513864</v>
      </c>
      <c r="P8" s="3">
        <v>0.23534319999380712</v>
      </c>
      <c r="Q8" s="3">
        <v>0.26790002873515767</v>
      </c>
      <c r="R8" s="3">
        <v>0.25072861219092252</v>
      </c>
      <c r="S8" s="3">
        <v>0.23852593734531002</v>
      </c>
      <c r="T8" s="3">
        <v>0.22581298667432079</v>
      </c>
      <c r="U8" s="3">
        <v>0.34955343287106794</v>
      </c>
      <c r="V8" s="3">
        <v>0.3633925511465898</v>
      </c>
      <c r="W8" t="str">
        <f t="shared" si="0"/>
        <v/>
      </c>
      <c r="X8" s="7" t="str">
        <f t="shared" si="4"/>
        <v>PROTRA_CAPACITY_EMPIRICAL[</v>
      </c>
      <c r="Y8" s="7" t="str">
        <f t="shared" si="5"/>
        <v>AUSTRIA,</v>
      </c>
      <c r="Z8" s="7" t="str">
        <f t="shared" si="6"/>
        <v>TO_heat,</v>
      </c>
      <c r="AA8" s="7" t="str">
        <f t="shared" si="7"/>
        <v>PROTRA_CHP_HP_I]=GET_DIRECT_DATA(</v>
      </c>
      <c r="AB8" s="7" t="str">
        <f t="shared" si="8"/>
        <v>'model_parameters/energy/PROTRA_capacity_vensim_import.xlsx','PROTRA_capacity','PROTRA_CAP_TIME',</v>
      </c>
      <c r="AC8" s="7" t="str">
        <f t="shared" si="9"/>
        <v>'AUSTRIA_TO_heat')~~|</v>
      </c>
    </row>
    <row r="9" spans="1:29" x14ac:dyDescent="0.35">
      <c r="A9" t="s">
        <v>43</v>
      </c>
      <c r="B9" t="s">
        <v>41</v>
      </c>
      <c r="C9" t="str">
        <f t="shared" si="1"/>
        <v>AUSTRIA_TO_heat</v>
      </c>
      <c r="D9" t="str">
        <f t="shared" si="2"/>
        <v>PROTRA_CHP_HP_I</v>
      </c>
      <c r="E9" s="1" t="s">
        <v>6</v>
      </c>
      <c r="F9" s="1" t="str">
        <f t="shared" si="3"/>
        <v>AUSTRIATO_heatPROTRA_CHP_solid_fossil_CCS</v>
      </c>
      <c r="G9" s="3">
        <v>0</v>
      </c>
      <c r="H9" s="3">
        <v>0</v>
      </c>
      <c r="I9" s="3">
        <v>0</v>
      </c>
      <c r="J9" s="3">
        <v>0</v>
      </c>
      <c r="K9" s="3">
        <v>0</v>
      </c>
      <c r="L9" s="3">
        <v>0</v>
      </c>
      <c r="M9" s="3">
        <v>0</v>
      </c>
      <c r="N9" s="3">
        <v>0</v>
      </c>
      <c r="O9" s="3">
        <v>0</v>
      </c>
      <c r="P9" s="3">
        <v>0</v>
      </c>
      <c r="Q9" s="3">
        <v>0</v>
      </c>
      <c r="R9" s="3">
        <v>0</v>
      </c>
      <c r="S9" s="3">
        <v>0</v>
      </c>
      <c r="T9" s="3">
        <v>0</v>
      </c>
      <c r="U9" s="3">
        <v>0</v>
      </c>
      <c r="V9" s="3">
        <v>0</v>
      </c>
      <c r="W9" t="str">
        <f t="shared" si="0"/>
        <v/>
      </c>
      <c r="X9" s="7" t="str">
        <f t="shared" si="4"/>
        <v>PROTRA_CAPACITY_EMPIRICAL[</v>
      </c>
      <c r="Y9" s="7" t="str">
        <f t="shared" si="5"/>
        <v>AUSTRIA,</v>
      </c>
      <c r="Z9" s="7" t="str">
        <f t="shared" si="6"/>
        <v>TO_heat,</v>
      </c>
      <c r="AA9" s="7" t="str">
        <f t="shared" si="7"/>
        <v>PROTRA_CHP_HP_I]=GET_DIRECT_DATA(</v>
      </c>
      <c r="AB9" s="7" t="str">
        <f t="shared" si="8"/>
        <v>'model_parameters/energy/PROTRA_capacity_vensim_import.xlsx','PROTRA_capacity','PROTRA_CAP_TIME',</v>
      </c>
      <c r="AC9" s="7" t="str">
        <f t="shared" si="9"/>
        <v>'AUSTRIA_TO_heat')~~|</v>
      </c>
    </row>
    <row r="10" spans="1:29" x14ac:dyDescent="0.35">
      <c r="A10" t="s">
        <v>43</v>
      </c>
      <c r="B10" t="s">
        <v>41</v>
      </c>
      <c r="C10" t="str">
        <f t="shared" si="1"/>
        <v>AUSTRIA_TO_heat</v>
      </c>
      <c r="D10" t="str">
        <f t="shared" si="2"/>
        <v>PROTRA_CHP_HP_I</v>
      </c>
      <c r="E10" s="1" t="s">
        <v>7</v>
      </c>
      <c r="F10" s="1" t="str">
        <f t="shared" si="3"/>
        <v>AUSTRIATO_heatPROTRA_CHP_waste</v>
      </c>
      <c r="G10" s="3">
        <v>0.22219446176878935</v>
      </c>
      <c r="H10" s="3">
        <v>0.22851521234234551</v>
      </c>
      <c r="I10" s="3">
        <v>0.22371095259018342</v>
      </c>
      <c r="J10" s="3">
        <v>0.25030988837269458</v>
      </c>
      <c r="K10" s="3">
        <v>0.30915725898651786</v>
      </c>
      <c r="L10" s="3">
        <v>0.35296649169757688</v>
      </c>
      <c r="M10" s="3">
        <v>0.38408521371897331</v>
      </c>
      <c r="N10" s="3">
        <v>0.35944891921992778</v>
      </c>
      <c r="O10" s="3">
        <v>0.41980257358030554</v>
      </c>
      <c r="P10" s="3">
        <v>0.44210955126767898</v>
      </c>
      <c r="Q10" s="3">
        <v>0.50976383538621195</v>
      </c>
      <c r="R10" s="3">
        <v>0.53838112282249628</v>
      </c>
      <c r="S10" s="3">
        <v>0.56057465393760697</v>
      </c>
      <c r="T10" s="3">
        <v>0.53578572081557885</v>
      </c>
      <c r="U10" s="3">
        <v>0.57855406564280698</v>
      </c>
      <c r="V10" s="3">
        <v>0.59205257149343427</v>
      </c>
      <c r="W10" t="str">
        <f t="shared" si="0"/>
        <v/>
      </c>
      <c r="X10" s="7" t="str">
        <f t="shared" si="4"/>
        <v>PROTRA_CAPACITY_EMPIRICAL[</v>
      </c>
      <c r="Y10" s="7" t="str">
        <f t="shared" si="5"/>
        <v>AUSTRIA,</v>
      </c>
      <c r="Z10" s="7" t="str">
        <f t="shared" si="6"/>
        <v>TO_heat,</v>
      </c>
      <c r="AA10" s="7" t="str">
        <f t="shared" si="7"/>
        <v>PROTRA_CHP_HP_I]=GET_DIRECT_DATA(</v>
      </c>
      <c r="AB10" s="7" t="str">
        <f t="shared" si="8"/>
        <v>'model_parameters/energy/PROTRA_capacity_vensim_import.xlsx','PROTRA_capacity','PROTRA_CAP_TIME',</v>
      </c>
      <c r="AC10" s="7" t="str">
        <f t="shared" si="9"/>
        <v>'AUSTRIA_TO_heat')~~|</v>
      </c>
    </row>
    <row r="11" spans="1:29" x14ac:dyDescent="0.35">
      <c r="A11" t="s">
        <v>43</v>
      </c>
      <c r="B11" t="s">
        <v>41</v>
      </c>
      <c r="C11" t="str">
        <f t="shared" si="1"/>
        <v>AUSTRIA_TO_heat</v>
      </c>
      <c r="D11" t="str">
        <f t="shared" si="2"/>
        <v>PROTRA_CHP_HP_I</v>
      </c>
      <c r="E11" s="1" t="s">
        <v>8</v>
      </c>
      <c r="F11" s="1" t="str">
        <f t="shared" si="3"/>
        <v>AUSTRIATO_heatPROTRA_CHP_solid_bio</v>
      </c>
      <c r="G11" s="4">
        <v>0.27167384142813394</v>
      </c>
      <c r="H11" s="4">
        <v>0.47200202180949363</v>
      </c>
      <c r="I11" s="4">
        <v>0.69592280380840188</v>
      </c>
      <c r="J11" s="4">
        <v>0.96401029988755949</v>
      </c>
      <c r="K11" s="4">
        <v>0.94709320313169365</v>
      </c>
      <c r="L11" s="4">
        <v>1.0426520715295831</v>
      </c>
      <c r="M11" s="4">
        <v>1.2266511917490788</v>
      </c>
      <c r="N11" s="4">
        <v>1.3080784819064817</v>
      </c>
      <c r="O11" s="4">
        <v>1.2581069809899863</v>
      </c>
      <c r="P11" s="4">
        <v>1.0814297617609452</v>
      </c>
      <c r="Q11" s="4">
        <v>1.1810924196605559</v>
      </c>
      <c r="R11" s="4">
        <v>1.1366978774365588</v>
      </c>
      <c r="S11" s="4">
        <v>1.2134841431226311</v>
      </c>
      <c r="T11" s="4">
        <v>1.151954103907842</v>
      </c>
      <c r="U11" s="4">
        <v>1.1658715673265025</v>
      </c>
      <c r="V11" s="4">
        <v>1.1643530195068201</v>
      </c>
      <c r="W11" t="str">
        <f t="shared" si="0"/>
        <v/>
      </c>
      <c r="X11" s="7" t="str">
        <f t="shared" si="4"/>
        <v>PROTRA_CAPACITY_EMPIRICAL[</v>
      </c>
      <c r="Y11" s="7" t="str">
        <f t="shared" si="5"/>
        <v>AUSTRIA,</v>
      </c>
      <c r="Z11" s="7" t="str">
        <f t="shared" si="6"/>
        <v>TO_heat,</v>
      </c>
      <c r="AA11" s="7" t="str">
        <f t="shared" si="7"/>
        <v>PROTRA_CHP_HP_I]=GET_DIRECT_DATA(</v>
      </c>
      <c r="AB11" s="7" t="str">
        <f t="shared" si="8"/>
        <v>'model_parameters/energy/PROTRA_capacity_vensim_import.xlsx','PROTRA_capacity','PROTRA_CAP_TIME',</v>
      </c>
      <c r="AC11" s="7" t="str">
        <f t="shared" si="9"/>
        <v>'AUSTRIA_TO_heat')~~|</v>
      </c>
    </row>
    <row r="12" spans="1:29" x14ac:dyDescent="0.35">
      <c r="A12" t="s">
        <v>43</v>
      </c>
      <c r="B12" t="s">
        <v>41</v>
      </c>
      <c r="C12" t="str">
        <f t="shared" si="1"/>
        <v>AUSTRIA_TO_heat</v>
      </c>
      <c r="D12" t="str">
        <f t="shared" si="2"/>
        <v>PROTRA_CHP_HP_I</v>
      </c>
      <c r="E12" s="1" t="s">
        <v>9</v>
      </c>
      <c r="F12" s="1" t="str">
        <f t="shared" si="3"/>
        <v>AUSTRIATO_heatPROTRA_CHP_solid_bio_CCS</v>
      </c>
      <c r="G12" s="3">
        <v>0</v>
      </c>
      <c r="H12" s="3">
        <v>0</v>
      </c>
      <c r="I12" s="3">
        <v>0</v>
      </c>
      <c r="J12" s="3">
        <v>0</v>
      </c>
      <c r="K12" s="3">
        <v>0</v>
      </c>
      <c r="L12" s="3">
        <v>0</v>
      </c>
      <c r="M12" s="3">
        <v>0</v>
      </c>
      <c r="N12" s="3">
        <v>0</v>
      </c>
      <c r="O12" s="3">
        <v>0</v>
      </c>
      <c r="P12" s="3">
        <v>0</v>
      </c>
      <c r="Q12" s="3">
        <v>0</v>
      </c>
      <c r="R12" s="3">
        <v>0</v>
      </c>
      <c r="S12" s="3">
        <v>0</v>
      </c>
      <c r="T12" s="3">
        <v>0</v>
      </c>
      <c r="U12" s="3">
        <v>0</v>
      </c>
      <c r="V12" s="3">
        <v>0</v>
      </c>
      <c r="W12" t="str">
        <f t="shared" si="0"/>
        <v/>
      </c>
      <c r="X12" s="7" t="str">
        <f t="shared" si="4"/>
        <v>PROTRA_CAPACITY_EMPIRICAL[</v>
      </c>
      <c r="Y12" s="7" t="str">
        <f t="shared" si="5"/>
        <v>AUSTRIA,</v>
      </c>
      <c r="Z12" s="7" t="str">
        <f t="shared" si="6"/>
        <v>TO_heat,</v>
      </c>
      <c r="AA12" s="7" t="str">
        <f t="shared" si="7"/>
        <v>PROTRA_CHP_HP_I]=GET_DIRECT_DATA(</v>
      </c>
      <c r="AB12" s="7" t="str">
        <f t="shared" si="8"/>
        <v>'model_parameters/energy/PROTRA_capacity_vensim_import.xlsx','PROTRA_capacity','PROTRA_CAP_TIME',</v>
      </c>
      <c r="AC12" s="7" t="str">
        <f t="shared" si="9"/>
        <v>'AUSTRIA_TO_heat')~~|</v>
      </c>
    </row>
    <row r="13" spans="1:29" x14ac:dyDescent="0.35">
      <c r="A13" t="s">
        <v>43</v>
      </c>
      <c r="B13" t="s">
        <v>41</v>
      </c>
      <c r="C13" t="str">
        <f t="shared" si="1"/>
        <v>AUSTRIA_TO_heat</v>
      </c>
      <c r="D13" t="str">
        <f t="shared" si="2"/>
        <v>PROTRA_CHP_HP_I</v>
      </c>
      <c r="E13" s="1" t="s">
        <v>10</v>
      </c>
      <c r="F13" s="1" t="str">
        <f t="shared" si="3"/>
        <v>AUSTRIATO_heatPROTRA_HP_gas_fuels</v>
      </c>
      <c r="G13" s="4">
        <v>1.7121167054132695</v>
      </c>
      <c r="H13" s="4">
        <v>1.65999787574118</v>
      </c>
      <c r="I13" s="4">
        <v>1.7117254080666293</v>
      </c>
      <c r="J13" s="4">
        <v>2.0353727939965478</v>
      </c>
      <c r="K13" s="4">
        <v>2.0258853912239743</v>
      </c>
      <c r="L13" s="4">
        <v>1.9481532385838389</v>
      </c>
      <c r="M13" s="4">
        <v>1.9259369610595227</v>
      </c>
      <c r="N13" s="4">
        <v>2.2209240188729287</v>
      </c>
      <c r="O13" s="4">
        <v>2.7128178751928882</v>
      </c>
      <c r="P13" s="4">
        <v>2.4426372641604708</v>
      </c>
      <c r="Q13" s="4">
        <v>2.2258490793808869</v>
      </c>
      <c r="R13" s="4">
        <v>2.165529980986951</v>
      </c>
      <c r="S13" s="4">
        <v>2.2805492682101365</v>
      </c>
      <c r="T13" s="4">
        <v>1.8445829979978496</v>
      </c>
      <c r="U13" s="4">
        <v>1.497862391205669</v>
      </c>
      <c r="V13" s="4">
        <v>1.3201703552717152</v>
      </c>
      <c r="W13" t="str">
        <f t="shared" si="0"/>
        <v/>
      </c>
      <c r="X13" s="7" t="str">
        <f t="shared" si="4"/>
        <v>PROTRA_CAPACITY_EMPIRICAL[</v>
      </c>
      <c r="Y13" s="7" t="str">
        <f t="shared" si="5"/>
        <v>AUSTRIA,</v>
      </c>
      <c r="Z13" s="7" t="str">
        <f t="shared" si="6"/>
        <v>TO_heat,</v>
      </c>
      <c r="AA13" s="7" t="str">
        <f t="shared" si="7"/>
        <v>PROTRA_CHP_HP_I]=GET_DIRECT_DATA(</v>
      </c>
      <c r="AB13" s="7" t="str">
        <f t="shared" si="8"/>
        <v>'model_parameters/energy/PROTRA_capacity_vensim_import.xlsx','PROTRA_capacity','PROTRA_CAP_TIME',</v>
      </c>
      <c r="AC13" s="7" t="str">
        <f t="shared" si="9"/>
        <v>'AUSTRIA_TO_heat')~~|</v>
      </c>
    </row>
    <row r="14" spans="1:29" x14ac:dyDescent="0.35">
      <c r="A14" t="s">
        <v>43</v>
      </c>
      <c r="B14" t="s">
        <v>41</v>
      </c>
      <c r="C14" t="str">
        <f t="shared" si="1"/>
        <v>AUSTRIA_TO_heat</v>
      </c>
      <c r="D14" t="str">
        <f t="shared" si="2"/>
        <v>PROTRA_CHP_HP_I</v>
      </c>
      <c r="E14" s="1" t="s">
        <v>11</v>
      </c>
      <c r="F14" s="1" t="str">
        <f t="shared" si="3"/>
        <v>AUSTRIATO_heatPROTRA_HP_solid_bio</v>
      </c>
      <c r="G14" s="4">
        <v>1.6244145284516565</v>
      </c>
      <c r="H14" s="4">
        <v>1.7151708016174412</v>
      </c>
      <c r="I14" s="4">
        <v>1.7487112802224463</v>
      </c>
      <c r="J14" s="4">
        <v>2.1146606812823046</v>
      </c>
      <c r="K14" s="4">
        <v>2.6102962513293613</v>
      </c>
      <c r="L14" s="4">
        <v>3.6270264302098174</v>
      </c>
      <c r="M14" s="4">
        <v>3.4865657243993167</v>
      </c>
      <c r="N14" s="4">
        <v>3.9402970230773531</v>
      </c>
      <c r="O14" s="4">
        <v>4.0593502614748784</v>
      </c>
      <c r="P14" s="4">
        <v>4.2604833291817172</v>
      </c>
      <c r="Q14" s="4">
        <v>4.3554746816472987</v>
      </c>
      <c r="R14" s="4">
        <v>4.4887450569727516</v>
      </c>
      <c r="S14" s="4">
        <v>4.769545705766288</v>
      </c>
      <c r="T14" s="4">
        <v>4.8644515358024556</v>
      </c>
      <c r="U14" s="4">
        <v>4.8194179600626921</v>
      </c>
      <c r="V14" s="4">
        <v>4.9497772636287412</v>
      </c>
      <c r="W14" t="str">
        <f t="shared" si="0"/>
        <v/>
      </c>
      <c r="X14" s="7" t="str">
        <f t="shared" si="4"/>
        <v>PROTRA_CAPACITY_EMPIRICAL[</v>
      </c>
      <c r="Y14" s="7" t="str">
        <f t="shared" si="5"/>
        <v>AUSTRIA,</v>
      </c>
      <c r="Z14" s="7" t="str">
        <f t="shared" si="6"/>
        <v>TO_heat,</v>
      </c>
      <c r="AA14" s="7" t="str">
        <f t="shared" si="7"/>
        <v>PROTRA_CHP_HP_I]=GET_DIRECT_DATA(</v>
      </c>
      <c r="AB14" s="7" t="str">
        <f t="shared" si="8"/>
        <v>'model_parameters/energy/PROTRA_capacity_vensim_import.xlsx','PROTRA_capacity','PROTRA_CAP_TIME',</v>
      </c>
      <c r="AC14" s="7" t="str">
        <f t="shared" si="9"/>
        <v>'AUSTRIA_TO_heat')~~|</v>
      </c>
    </row>
    <row r="15" spans="1:29" x14ac:dyDescent="0.35">
      <c r="A15" t="s">
        <v>43</v>
      </c>
      <c r="B15" t="s">
        <v>41</v>
      </c>
      <c r="C15" t="str">
        <f t="shared" si="1"/>
        <v>AUSTRIA_TO_heat</v>
      </c>
      <c r="D15" t="str">
        <f t="shared" si="2"/>
        <v>PROTRA_CHP_HP_I</v>
      </c>
      <c r="E15" s="1" t="s">
        <v>12</v>
      </c>
      <c r="F15" s="1" t="str">
        <f t="shared" si="3"/>
        <v>AUSTRIATO_heatPROTRA_HP_geothermal</v>
      </c>
      <c r="G15" s="4">
        <v>5.9211729440260319E-2</v>
      </c>
      <c r="H15" s="4">
        <v>7.345625437037788E-2</v>
      </c>
      <c r="I15" s="4">
        <v>6.6943290151239038E-2</v>
      </c>
      <c r="J15" s="4">
        <v>7.1057494555010509E-2</v>
      </c>
      <c r="K15" s="4">
        <v>7.0880834508939547E-2</v>
      </c>
      <c r="L15" s="4">
        <v>7.1242238819243797E-2</v>
      </c>
      <c r="M15" s="4">
        <v>6.9388964937580969E-2</v>
      </c>
      <c r="N15" s="4">
        <v>7.6593858714511673E-2</v>
      </c>
      <c r="O15" s="4">
        <v>7.8652286198063359E-2</v>
      </c>
      <c r="P15" s="4">
        <v>6.8794045997736544E-2</v>
      </c>
      <c r="Q15" s="4">
        <v>7.6605786249505203E-2</v>
      </c>
      <c r="R15" s="4">
        <v>7.774022735555737E-2</v>
      </c>
      <c r="S15" s="4">
        <v>7.8321098309742737E-2</v>
      </c>
      <c r="T15" s="4">
        <v>7.5999999999999998E-2</v>
      </c>
      <c r="U15" s="4">
        <v>6.2272599975935684E-2</v>
      </c>
      <c r="V15" s="4">
        <v>5.9231939985666046E-2</v>
      </c>
      <c r="W15" t="str">
        <f t="shared" si="0"/>
        <v/>
      </c>
      <c r="X15" s="7" t="str">
        <f t="shared" si="4"/>
        <v>PROTRA_CAPACITY_EMPIRICAL[</v>
      </c>
      <c r="Y15" s="7" t="str">
        <f t="shared" si="5"/>
        <v>AUSTRIA,</v>
      </c>
      <c r="Z15" s="7" t="str">
        <f t="shared" si="6"/>
        <v>TO_heat,</v>
      </c>
      <c r="AA15" s="7" t="str">
        <f t="shared" si="7"/>
        <v>PROTRA_CHP_HP_I]=GET_DIRECT_DATA(</v>
      </c>
      <c r="AB15" s="7" t="str">
        <f t="shared" si="8"/>
        <v>'model_parameters/energy/PROTRA_capacity_vensim_import.xlsx','PROTRA_capacity','PROTRA_CAP_TIME',</v>
      </c>
      <c r="AC15" s="7" t="str">
        <f t="shared" si="9"/>
        <v>'AUSTRIA_TO_heat')~~|</v>
      </c>
    </row>
    <row r="16" spans="1:29" x14ac:dyDescent="0.35">
      <c r="A16" t="s">
        <v>43</v>
      </c>
      <c r="B16" t="s">
        <v>41</v>
      </c>
      <c r="C16" t="str">
        <f t="shared" si="1"/>
        <v>AUSTRIA_TO_heat</v>
      </c>
      <c r="D16" t="str">
        <f t="shared" si="2"/>
        <v>PROTRA_CHP_HP_I</v>
      </c>
      <c r="E16" s="1" t="s">
        <v>13</v>
      </c>
      <c r="F16" s="1" t="str">
        <f t="shared" si="3"/>
        <v>AUSTRIATO_heatPROTRA_HP_liquid_fuels</v>
      </c>
      <c r="G16" s="4">
        <v>0.58197024765995142</v>
      </c>
      <c r="H16" s="4">
        <v>0.41272264913262491</v>
      </c>
      <c r="I16" s="4">
        <v>0.32839968253524182</v>
      </c>
      <c r="J16" s="4">
        <v>0.33822767086213945</v>
      </c>
      <c r="K16" s="4">
        <v>0.3704144024688838</v>
      </c>
      <c r="L16" s="4">
        <v>0.29717905354820873</v>
      </c>
      <c r="M16" s="4">
        <v>0.22500865226616543</v>
      </c>
      <c r="N16" s="4">
        <v>0.29352715986004319</v>
      </c>
      <c r="O16" s="4">
        <v>0.28046973286062787</v>
      </c>
      <c r="P16" s="4">
        <v>0.30023443903523578</v>
      </c>
      <c r="Q16" s="4">
        <v>0.24777008155787575</v>
      </c>
      <c r="R16" s="4">
        <v>0.24725200473044612</v>
      </c>
      <c r="S16" s="4">
        <v>0.21299296581398314</v>
      </c>
      <c r="T16" s="4">
        <v>0.19636014257582782</v>
      </c>
      <c r="U16" s="4">
        <v>7.5993339829036638E-2</v>
      </c>
      <c r="V16" s="4">
        <v>3.6548805267806989E-2</v>
      </c>
      <c r="W16" t="str">
        <f t="shared" si="0"/>
        <v/>
      </c>
      <c r="X16" s="7" t="str">
        <f t="shared" si="4"/>
        <v>PROTRA_CAPACITY_EMPIRICAL[</v>
      </c>
      <c r="Y16" s="7" t="str">
        <f t="shared" si="5"/>
        <v>AUSTRIA,</v>
      </c>
      <c r="Z16" s="7" t="str">
        <f t="shared" si="6"/>
        <v>TO_heat,</v>
      </c>
      <c r="AA16" s="7" t="str">
        <f t="shared" si="7"/>
        <v>PROTRA_CHP_HP_I]=GET_DIRECT_DATA(</v>
      </c>
      <c r="AB16" s="7" t="str">
        <f t="shared" si="8"/>
        <v>'model_parameters/energy/PROTRA_capacity_vensim_import.xlsx','PROTRA_capacity','PROTRA_CAP_TIME',</v>
      </c>
      <c r="AC16" s="7" t="str">
        <f t="shared" si="9"/>
        <v>'AUSTRIA_TO_heat')~~|</v>
      </c>
    </row>
    <row r="17" spans="1:29" x14ac:dyDescent="0.35">
      <c r="A17" t="s">
        <v>43</v>
      </c>
      <c r="B17" t="s">
        <v>41</v>
      </c>
      <c r="C17" t="str">
        <f t="shared" si="1"/>
        <v>AUSTRIA_TO_heat</v>
      </c>
      <c r="D17" t="str">
        <f t="shared" si="2"/>
        <v>PROTRA_CHP_HP_I</v>
      </c>
      <c r="E17" s="1" t="s">
        <v>14</v>
      </c>
      <c r="F17" s="1" t="str">
        <f t="shared" si="3"/>
        <v>AUSTRIATO_heatPROTRA_HP_solar</v>
      </c>
      <c r="G17" s="4">
        <v>0</v>
      </c>
      <c r="H17" s="4">
        <v>0</v>
      </c>
      <c r="I17" s="4">
        <v>0</v>
      </c>
      <c r="J17" s="4">
        <v>0</v>
      </c>
      <c r="K17" s="4">
        <v>1.8052551555774461E-2</v>
      </c>
      <c r="L17" s="4">
        <v>1.8405572092425632E-2</v>
      </c>
      <c r="M17" s="4">
        <v>2.3376448165835065E-2</v>
      </c>
      <c r="N17" s="4">
        <v>2.9098336081546997E-2</v>
      </c>
      <c r="O17" s="4">
        <v>2.7797074758549794E-2</v>
      </c>
      <c r="P17" s="4">
        <v>2.5585155363299569E-2</v>
      </c>
      <c r="Q17" s="4">
        <v>3.0192410647364921E-2</v>
      </c>
      <c r="R17" s="4">
        <v>2.8988800137053766E-2</v>
      </c>
      <c r="S17" s="4">
        <v>2.976807931987065E-2</v>
      </c>
      <c r="T17" s="4">
        <v>0.03</v>
      </c>
      <c r="U17" s="4">
        <v>2.9271152322418999E-2</v>
      </c>
      <c r="V17" s="4">
        <v>2.9188020643724437E-2</v>
      </c>
      <c r="W17" t="str">
        <f t="shared" si="0"/>
        <v/>
      </c>
      <c r="X17" s="7" t="str">
        <f t="shared" si="4"/>
        <v>PROTRA_CAPACITY_EMPIRICAL[</v>
      </c>
      <c r="Y17" s="7" t="str">
        <f t="shared" si="5"/>
        <v>AUSTRIA,</v>
      </c>
      <c r="Z17" s="7" t="str">
        <f t="shared" si="6"/>
        <v>TO_heat,</v>
      </c>
      <c r="AA17" s="7" t="str">
        <f t="shared" si="7"/>
        <v>PROTRA_CHP_HP_I]=GET_DIRECT_DATA(</v>
      </c>
      <c r="AB17" s="7" t="str">
        <f t="shared" si="8"/>
        <v>'model_parameters/energy/PROTRA_capacity_vensim_import.xlsx','PROTRA_capacity','PROTRA_CAP_TIME',</v>
      </c>
      <c r="AC17" s="7" t="str">
        <f t="shared" si="9"/>
        <v>'AUSTRIA_TO_heat')~~|</v>
      </c>
    </row>
    <row r="18" spans="1:29" x14ac:dyDescent="0.35">
      <c r="A18" t="s">
        <v>43</v>
      </c>
      <c r="B18" t="s">
        <v>41</v>
      </c>
      <c r="C18" t="str">
        <f t="shared" si="1"/>
        <v>AUSTRIA_TO_heat</v>
      </c>
      <c r="D18" t="str">
        <f t="shared" si="2"/>
        <v>PROTRA_CHP_HP_I</v>
      </c>
      <c r="E18" s="1" t="s">
        <v>15</v>
      </c>
      <c r="F18" s="1" t="str">
        <f t="shared" si="3"/>
        <v>AUSTRIATO_heatPROTRA_HP_solid_fossil</v>
      </c>
      <c r="G18" s="4">
        <v>0</v>
      </c>
      <c r="H18" s="4">
        <v>0</v>
      </c>
      <c r="I18" s="4">
        <v>0</v>
      </c>
      <c r="J18" s="4">
        <v>0</v>
      </c>
      <c r="K18" s="4">
        <v>0</v>
      </c>
      <c r="L18" s="4">
        <v>0</v>
      </c>
      <c r="M18" s="4">
        <v>0</v>
      </c>
      <c r="N18" s="4">
        <v>0</v>
      </c>
      <c r="O18" s="4">
        <v>0</v>
      </c>
      <c r="P18" s="4">
        <v>0</v>
      </c>
      <c r="Q18" s="4">
        <v>0</v>
      </c>
      <c r="R18" s="4">
        <v>0</v>
      </c>
      <c r="S18" s="4">
        <v>0</v>
      </c>
      <c r="T18" s="4">
        <v>0</v>
      </c>
      <c r="U18" s="4">
        <v>0</v>
      </c>
      <c r="V18" s="4">
        <v>0</v>
      </c>
      <c r="W18" t="str">
        <f t="shared" si="0"/>
        <v/>
      </c>
      <c r="X18" s="7" t="str">
        <f t="shared" si="4"/>
        <v>PROTRA_CAPACITY_EMPIRICAL[</v>
      </c>
      <c r="Y18" s="7" t="str">
        <f t="shared" si="5"/>
        <v>AUSTRIA,</v>
      </c>
      <c r="Z18" s="7" t="str">
        <f t="shared" si="6"/>
        <v>TO_heat,</v>
      </c>
      <c r="AA18" s="7" t="str">
        <f t="shared" si="7"/>
        <v>PROTRA_CHP_HP_I]=GET_DIRECT_DATA(</v>
      </c>
      <c r="AB18" s="7" t="str">
        <f t="shared" si="8"/>
        <v>'model_parameters/energy/PROTRA_capacity_vensim_import.xlsx','PROTRA_capacity','PROTRA_CAP_TIME',</v>
      </c>
      <c r="AC18" s="7" t="str">
        <f t="shared" si="9"/>
        <v>'AUSTRIA_TO_heat')~~|</v>
      </c>
    </row>
    <row r="19" spans="1:29" x14ac:dyDescent="0.35">
      <c r="A19" t="s">
        <v>43</v>
      </c>
      <c r="B19" t="s">
        <v>41</v>
      </c>
      <c r="C19" t="str">
        <f t="shared" si="1"/>
        <v>AUSTRIA_TO_heat</v>
      </c>
      <c r="D19" t="str">
        <f t="shared" si="2"/>
        <v>PROTRA_CHP_HP_I</v>
      </c>
      <c r="E19" s="1" t="s">
        <v>16</v>
      </c>
      <c r="F19" s="1" t="str">
        <f t="shared" si="3"/>
        <v>AUSTRIATO_heatPROTRA_HP_waste</v>
      </c>
      <c r="G19" s="4">
        <v>0.29425173682482658</v>
      </c>
      <c r="H19" s="4">
        <v>0.31203653429435907</v>
      </c>
      <c r="I19" s="4">
        <v>0.36012936336971618</v>
      </c>
      <c r="J19" s="4">
        <v>0.36943734094490094</v>
      </c>
      <c r="K19" s="4">
        <v>0.33589514329608838</v>
      </c>
      <c r="L19" s="4">
        <v>0.34503938194862638</v>
      </c>
      <c r="M19" s="4">
        <v>0.36335235562795654</v>
      </c>
      <c r="N19" s="4">
        <v>0.36293419822182704</v>
      </c>
      <c r="O19" s="4">
        <v>0.36593887191653834</v>
      </c>
      <c r="P19" s="4">
        <v>0.36914467373670545</v>
      </c>
      <c r="Q19" s="4">
        <v>0.34829310211492248</v>
      </c>
      <c r="R19" s="4">
        <v>0.34821209217550281</v>
      </c>
      <c r="S19" s="4">
        <v>0.37057148009677721</v>
      </c>
      <c r="T19" s="4">
        <v>0.36060532362386666</v>
      </c>
      <c r="U19" s="4">
        <v>0.36383712598161944</v>
      </c>
      <c r="V19" s="4">
        <v>0.36818525389979523</v>
      </c>
      <c r="W19" t="str">
        <f t="shared" si="0"/>
        <v/>
      </c>
      <c r="X19" s="7" t="str">
        <f t="shared" si="4"/>
        <v>PROTRA_CAPACITY_EMPIRICAL[</v>
      </c>
      <c r="Y19" s="7" t="str">
        <f t="shared" si="5"/>
        <v>AUSTRIA,</v>
      </c>
      <c r="Z19" s="7" t="str">
        <f t="shared" si="6"/>
        <v>TO_heat,</v>
      </c>
      <c r="AA19" s="7" t="str">
        <f t="shared" si="7"/>
        <v>PROTRA_CHP_HP_I]=GET_DIRECT_DATA(</v>
      </c>
      <c r="AB19" s="7" t="str">
        <f t="shared" si="8"/>
        <v>'model_parameters/energy/PROTRA_capacity_vensim_import.xlsx','PROTRA_capacity','PROTRA_CAP_TIME',</v>
      </c>
      <c r="AC19" s="7" t="str">
        <f t="shared" si="9"/>
        <v>'AUSTRIA_TO_heat')~~|</v>
      </c>
    </row>
    <row r="20" spans="1:29" x14ac:dyDescent="0.35">
      <c r="A20" t="s">
        <v>43</v>
      </c>
      <c r="B20" t="s">
        <v>42</v>
      </c>
      <c r="C20" t="str">
        <f t="shared" si="1"/>
        <v>AUSTRIA_TO_elec</v>
      </c>
      <c r="D20" t="str">
        <f t="shared" si="2"/>
        <v>PROTRA_CHP_PP_I</v>
      </c>
      <c r="E20" s="1" t="s">
        <v>0</v>
      </c>
      <c r="F20" s="1" t="str">
        <f t="shared" si="3"/>
        <v>AUSTRIATO_elecPROTRA_CHP_gas_fuels</v>
      </c>
      <c r="G20" s="5">
        <v>1.9255070000000001</v>
      </c>
      <c r="H20" s="5">
        <v>2.2210069999999997</v>
      </c>
      <c r="I20" s="5">
        <v>2.224707</v>
      </c>
      <c r="J20" s="5">
        <v>2.951689</v>
      </c>
      <c r="K20" s="5">
        <v>2.9513889999999998</v>
      </c>
      <c r="L20" s="5">
        <v>3.0741890000000005</v>
      </c>
      <c r="M20" s="5">
        <v>3.9241890000000001</v>
      </c>
      <c r="N20" s="5">
        <v>3.9199890000000002</v>
      </c>
      <c r="O20" s="5">
        <v>3.9162490000000001</v>
      </c>
      <c r="P20" s="5">
        <v>3.5186130000000002</v>
      </c>
      <c r="Q20" s="5">
        <v>3.5185029999999999</v>
      </c>
      <c r="R20" s="5">
        <v>3.4911429455676517</v>
      </c>
      <c r="S20" s="5">
        <v>3.4911429455676517</v>
      </c>
      <c r="T20" s="5">
        <v>3.4927063772495002</v>
      </c>
      <c r="U20" s="5">
        <v>3.488797798044879</v>
      </c>
      <c r="V20" s="5">
        <v>3.1385891013108198</v>
      </c>
      <c r="W20" t="str">
        <f t="shared" si="0"/>
        <v>PROTRA_CAPACITY_EMPIRICAL[AUSTRIA,TO_elec,PROTRA_CHP_PP_I]=GET_DIRECT_DATA('model_parameters/energy/PROTRA_capacity_vensim_import.xlsx','PROTRA_capacity','PROTRA_CAP_TIME','AUSTRIA_TO_elec')~~|</v>
      </c>
      <c r="X20" s="7" t="str">
        <f t="shared" si="4"/>
        <v>PROTRA_CAPACITY_EMPIRICAL[</v>
      </c>
      <c r="Y20" s="7" t="str">
        <f t="shared" si="5"/>
        <v>AUSTRIA,</v>
      </c>
      <c r="Z20" s="7" t="str">
        <f t="shared" si="6"/>
        <v>TO_elec,</v>
      </c>
      <c r="AA20" s="7" t="str">
        <f t="shared" si="7"/>
        <v>PROTRA_CHP_PP_I]=GET_DIRECT_DATA(</v>
      </c>
      <c r="AB20" s="7" t="str">
        <f t="shared" si="8"/>
        <v>'model_parameters/energy/PROTRA_capacity_vensim_import.xlsx','PROTRA_capacity','PROTRA_CAP_TIME',</v>
      </c>
      <c r="AC20" s="7" t="str">
        <f t="shared" si="9"/>
        <v>'AUSTRIA_TO_elec')~~|</v>
      </c>
    </row>
    <row r="21" spans="1:29" x14ac:dyDescent="0.35">
      <c r="A21" t="s">
        <v>43</v>
      </c>
      <c r="B21" t="s">
        <v>42</v>
      </c>
      <c r="C21" t="str">
        <f t="shared" si="1"/>
        <v>AUSTRIA_TO_elec</v>
      </c>
      <c r="D21" t="str">
        <f t="shared" si="2"/>
        <v>PROTRA_CHP_PP_I</v>
      </c>
      <c r="E21" s="1" t="s">
        <v>1</v>
      </c>
      <c r="F21" s="1" t="str">
        <f t="shared" si="3"/>
        <v>AUSTRIATO_elecPROTRA_CHP_gas_fuels_CCS</v>
      </c>
      <c r="G21" s="5">
        <v>0</v>
      </c>
      <c r="H21" s="5">
        <v>0</v>
      </c>
      <c r="I21" s="5">
        <v>0</v>
      </c>
      <c r="J21" s="5">
        <v>0</v>
      </c>
      <c r="K21" s="5">
        <v>0</v>
      </c>
      <c r="L21" s="5">
        <v>0</v>
      </c>
      <c r="M21" s="5">
        <v>0</v>
      </c>
      <c r="N21" s="5">
        <v>0</v>
      </c>
      <c r="O21" s="5">
        <v>0</v>
      </c>
      <c r="P21" s="5">
        <v>0</v>
      </c>
      <c r="Q21" s="5">
        <v>0</v>
      </c>
      <c r="R21" s="5">
        <v>0</v>
      </c>
      <c r="S21" s="5">
        <v>0</v>
      </c>
      <c r="T21" s="5">
        <v>0</v>
      </c>
      <c r="U21" s="5">
        <v>0</v>
      </c>
      <c r="V21" s="5">
        <v>0</v>
      </c>
      <c r="W21" t="str">
        <f t="shared" si="0"/>
        <v/>
      </c>
      <c r="X21" s="7" t="str">
        <f t="shared" si="4"/>
        <v>PROTRA_CAPACITY_EMPIRICAL[</v>
      </c>
      <c r="Y21" s="7" t="str">
        <f t="shared" si="5"/>
        <v>AUSTRIA,</v>
      </c>
      <c r="Z21" s="7" t="str">
        <f t="shared" si="6"/>
        <v>TO_elec,</v>
      </c>
      <c r="AA21" s="7" t="str">
        <f t="shared" si="7"/>
        <v>PROTRA_CHP_PP_I]=GET_DIRECT_DATA(</v>
      </c>
      <c r="AB21" s="7" t="str">
        <f t="shared" si="8"/>
        <v>'model_parameters/energy/PROTRA_capacity_vensim_import.xlsx','PROTRA_capacity','PROTRA_CAP_TIME',</v>
      </c>
      <c r="AC21" s="7" t="str">
        <f t="shared" si="9"/>
        <v>'AUSTRIA_TO_elec')~~|</v>
      </c>
    </row>
    <row r="22" spans="1:29" x14ac:dyDescent="0.35">
      <c r="A22" t="s">
        <v>43</v>
      </c>
      <c r="B22" t="s">
        <v>42</v>
      </c>
      <c r="C22" t="str">
        <f t="shared" si="1"/>
        <v>AUSTRIA_TO_elec</v>
      </c>
      <c r="D22" t="str">
        <f t="shared" si="2"/>
        <v>PROTRA_CHP_PP_I</v>
      </c>
      <c r="E22" s="1" t="s">
        <v>2</v>
      </c>
      <c r="F22" s="1" t="str">
        <f t="shared" si="3"/>
        <v>AUSTRIATO_elecPROTRA_CHP_geothermal</v>
      </c>
      <c r="G22" s="5">
        <v>6.5708103924076201E-3</v>
      </c>
      <c r="H22" s="5">
        <v>1.1008632641041882E-2</v>
      </c>
      <c r="I22" s="5">
        <v>1.0385438932782168E-2</v>
      </c>
      <c r="J22" s="5">
        <v>1.230891789178918E-2</v>
      </c>
      <c r="K22" s="5">
        <v>9.8094058294718369E-3</v>
      </c>
      <c r="L22" s="5">
        <v>1.0634716416086055E-2</v>
      </c>
      <c r="M22" s="5">
        <v>7.8195599999999997E-3</v>
      </c>
      <c r="N22" s="5">
        <v>9.4747531480090016E-3</v>
      </c>
      <c r="O22" s="5">
        <v>1.1914175930663405E-2</v>
      </c>
      <c r="P22" s="5">
        <v>8.5413735444327885E-3</v>
      </c>
      <c r="Q22" s="5">
        <v>6.0069799999999994E-3</v>
      </c>
      <c r="R22" s="5">
        <v>6.0069799999999994E-3</v>
      </c>
      <c r="S22" s="5">
        <v>6.0069799999999994E-3</v>
      </c>
      <c r="T22" s="5">
        <v>6.0069799999999994E-3</v>
      </c>
      <c r="U22" s="5">
        <v>6.0069799999999994E-3</v>
      </c>
      <c r="V22" s="5">
        <v>0</v>
      </c>
      <c r="W22" t="str">
        <f t="shared" si="0"/>
        <v/>
      </c>
      <c r="X22" s="7" t="str">
        <f t="shared" si="4"/>
        <v>PROTRA_CAPACITY_EMPIRICAL[</v>
      </c>
      <c r="Y22" s="7" t="str">
        <f t="shared" si="5"/>
        <v>AUSTRIA,</v>
      </c>
      <c r="Z22" s="7" t="str">
        <f t="shared" si="6"/>
        <v>TO_elec,</v>
      </c>
      <c r="AA22" s="7" t="str">
        <f t="shared" si="7"/>
        <v>PROTRA_CHP_PP_I]=GET_DIRECT_DATA(</v>
      </c>
      <c r="AB22" s="7" t="str">
        <f t="shared" si="8"/>
        <v>'model_parameters/energy/PROTRA_capacity_vensim_import.xlsx','PROTRA_capacity','PROTRA_CAP_TIME',</v>
      </c>
      <c r="AC22" s="7" t="str">
        <f t="shared" si="9"/>
        <v>'AUSTRIA_TO_elec')~~|</v>
      </c>
    </row>
    <row r="23" spans="1:29" x14ac:dyDescent="0.35">
      <c r="A23" t="s">
        <v>43</v>
      </c>
      <c r="B23" t="s">
        <v>42</v>
      </c>
      <c r="C23" t="str">
        <f t="shared" si="1"/>
        <v>AUSTRIA_TO_elec</v>
      </c>
      <c r="D23" t="str">
        <f t="shared" si="2"/>
        <v>PROTRA_CHP_PP_I</v>
      </c>
      <c r="E23" s="1" t="s">
        <v>3</v>
      </c>
      <c r="F23" s="1" t="str">
        <f t="shared" si="3"/>
        <v>AUSTRIATO_elecPROTRA_CHP_liquid_fuels</v>
      </c>
      <c r="G23" s="5">
        <v>0.29645399999999994</v>
      </c>
      <c r="H23" s="5">
        <v>0.29595399999999994</v>
      </c>
      <c r="I23" s="5">
        <v>0.28665400000000002</v>
      </c>
      <c r="J23" s="5">
        <v>0.28665400000000002</v>
      </c>
      <c r="K23" s="5">
        <v>0.28015400000000001</v>
      </c>
      <c r="L23" s="5">
        <v>0.24215400000000001</v>
      </c>
      <c r="M23" s="5">
        <v>0.23991399999999999</v>
      </c>
      <c r="N23" s="5">
        <v>0.201514</v>
      </c>
      <c r="O23" s="5">
        <v>0.199214</v>
      </c>
      <c r="P23" s="5">
        <v>0.199214</v>
      </c>
      <c r="Q23" s="5">
        <v>0.199214</v>
      </c>
      <c r="R23" s="5">
        <v>0.199214</v>
      </c>
      <c r="S23" s="5">
        <v>0.199214</v>
      </c>
      <c r="T23" s="5">
        <v>0.199214</v>
      </c>
      <c r="U23" s="5">
        <v>0.199214</v>
      </c>
      <c r="V23" s="5">
        <v>0.199214</v>
      </c>
      <c r="W23" t="str">
        <f t="shared" si="0"/>
        <v/>
      </c>
      <c r="X23" s="7" t="str">
        <f t="shared" si="4"/>
        <v>PROTRA_CAPACITY_EMPIRICAL[</v>
      </c>
      <c r="Y23" s="7" t="str">
        <f t="shared" ref="Y23:Y86" si="10">A23&amp;","</f>
        <v>AUSTRIA,</v>
      </c>
      <c r="Z23" s="7" t="str">
        <f t="shared" ref="Z23:Z86" si="11">B23&amp;","</f>
        <v>TO_elec,</v>
      </c>
      <c r="AA23" s="7" t="str">
        <f t="shared" si="7"/>
        <v>PROTRA_CHP_PP_I]=GET_DIRECT_DATA(</v>
      </c>
      <c r="AB23" s="7" t="str">
        <f t="shared" si="8"/>
        <v>'model_parameters/energy/PROTRA_capacity_vensim_import.xlsx','PROTRA_capacity','PROTRA_CAP_TIME',</v>
      </c>
      <c r="AC23" s="7" t="str">
        <f t="shared" ref="AC23:AC86" si="12">"'"&amp;C23&amp;"')~~|"</f>
        <v>'AUSTRIA_TO_elec')~~|</v>
      </c>
    </row>
    <row r="24" spans="1:29" x14ac:dyDescent="0.35">
      <c r="A24" t="s">
        <v>43</v>
      </c>
      <c r="B24" t="s">
        <v>42</v>
      </c>
      <c r="C24" t="str">
        <f t="shared" si="1"/>
        <v>AUSTRIA_TO_elec</v>
      </c>
      <c r="D24" t="str">
        <f t="shared" si="2"/>
        <v>PROTRA_CHP_PP_I</v>
      </c>
      <c r="E24" s="1" t="s">
        <v>4</v>
      </c>
      <c r="F24" s="1" t="str">
        <f t="shared" si="3"/>
        <v>AUSTRIATO_elecPROTRA_CHP_liquid_fuels_CCS</v>
      </c>
      <c r="G24" s="5">
        <v>0</v>
      </c>
      <c r="H24" s="5">
        <v>0</v>
      </c>
      <c r="I24" s="5">
        <v>0</v>
      </c>
      <c r="J24" s="5">
        <v>0</v>
      </c>
      <c r="K24" s="5">
        <v>0</v>
      </c>
      <c r="L24" s="5">
        <v>0</v>
      </c>
      <c r="M24" s="5">
        <v>0</v>
      </c>
      <c r="N24" s="5">
        <v>0</v>
      </c>
      <c r="O24" s="5">
        <v>0</v>
      </c>
      <c r="P24" s="5">
        <v>0</v>
      </c>
      <c r="Q24" s="5">
        <v>0</v>
      </c>
      <c r="R24" s="5">
        <v>0</v>
      </c>
      <c r="S24" s="5">
        <v>0</v>
      </c>
      <c r="T24" s="5">
        <v>0</v>
      </c>
      <c r="U24" s="5">
        <v>0</v>
      </c>
      <c r="V24" s="5">
        <v>0</v>
      </c>
      <c r="W24" t="str">
        <f t="shared" si="0"/>
        <v/>
      </c>
      <c r="X24" s="7" t="str">
        <f t="shared" si="4"/>
        <v>PROTRA_CAPACITY_EMPIRICAL[</v>
      </c>
      <c r="Y24" s="7" t="str">
        <f t="shared" si="10"/>
        <v>AUSTRIA,</v>
      </c>
      <c r="Z24" s="7" t="str">
        <f t="shared" si="11"/>
        <v>TO_elec,</v>
      </c>
      <c r="AA24" s="7" t="str">
        <f t="shared" si="7"/>
        <v>PROTRA_CHP_PP_I]=GET_DIRECT_DATA(</v>
      </c>
      <c r="AB24" s="7" t="str">
        <f t="shared" si="8"/>
        <v>'model_parameters/energy/PROTRA_capacity_vensim_import.xlsx','PROTRA_capacity','PROTRA_CAP_TIME',</v>
      </c>
      <c r="AC24" s="7" t="str">
        <f t="shared" si="12"/>
        <v>'AUSTRIA_TO_elec')~~|</v>
      </c>
    </row>
    <row r="25" spans="1:29" x14ac:dyDescent="0.35">
      <c r="A25" t="s">
        <v>43</v>
      </c>
      <c r="B25" t="s">
        <v>42</v>
      </c>
      <c r="C25" t="str">
        <f t="shared" si="1"/>
        <v>AUSTRIA_TO_elec</v>
      </c>
      <c r="D25" t="str">
        <f t="shared" si="2"/>
        <v>PROTRA_CHP_PP_I</v>
      </c>
      <c r="E25" s="1" t="s">
        <v>5</v>
      </c>
      <c r="F25" s="1" t="str">
        <f t="shared" si="3"/>
        <v>AUSTRIATO_elecPROTRA_CHP_solid_fossil</v>
      </c>
      <c r="G25" s="5">
        <v>0.20250000000000001</v>
      </c>
      <c r="H25" s="5">
        <v>0.20250000000000001</v>
      </c>
      <c r="I25" s="5">
        <v>0.20250000000000001</v>
      </c>
      <c r="J25" s="5">
        <v>0.20250000000000001</v>
      </c>
      <c r="K25" s="5">
        <v>0.20250000000000001</v>
      </c>
      <c r="L25" s="5">
        <v>0.17499999999999999</v>
      </c>
      <c r="M25" s="5">
        <v>0.17499999999999999</v>
      </c>
      <c r="N25" s="5">
        <v>0.17499999999999999</v>
      </c>
      <c r="O25" s="5">
        <v>0.17499999999999999</v>
      </c>
      <c r="P25" s="5">
        <v>0.17499999999999999</v>
      </c>
      <c r="Q25" s="5">
        <v>0.17499999999999999</v>
      </c>
      <c r="R25" s="5">
        <v>0.11447480785653287</v>
      </c>
      <c r="S25" s="5">
        <v>8.9368061485909464E-2</v>
      </c>
      <c r="T25" s="5">
        <v>8.9368061485909464E-2</v>
      </c>
      <c r="U25" s="5">
        <v>8.9368061485909464E-2</v>
      </c>
      <c r="V25" s="5">
        <v>3.6763450042698542E-2</v>
      </c>
      <c r="W25" t="str">
        <f t="shared" si="0"/>
        <v/>
      </c>
      <c r="X25" s="7" t="str">
        <f t="shared" si="4"/>
        <v>PROTRA_CAPACITY_EMPIRICAL[</v>
      </c>
      <c r="Y25" s="7" t="str">
        <f t="shared" si="10"/>
        <v>AUSTRIA,</v>
      </c>
      <c r="Z25" s="7" t="str">
        <f t="shared" si="11"/>
        <v>TO_elec,</v>
      </c>
      <c r="AA25" s="7" t="str">
        <f t="shared" si="7"/>
        <v>PROTRA_CHP_PP_I]=GET_DIRECT_DATA(</v>
      </c>
      <c r="AB25" s="7" t="str">
        <f t="shared" si="8"/>
        <v>'model_parameters/energy/PROTRA_capacity_vensim_import.xlsx','PROTRA_capacity','PROTRA_CAP_TIME',</v>
      </c>
      <c r="AC25" s="7" t="str">
        <f t="shared" si="12"/>
        <v>'AUSTRIA_TO_elec')~~|</v>
      </c>
    </row>
    <row r="26" spans="1:29" x14ac:dyDescent="0.35">
      <c r="A26" t="s">
        <v>43</v>
      </c>
      <c r="B26" t="s">
        <v>42</v>
      </c>
      <c r="C26" t="str">
        <f t="shared" si="1"/>
        <v>AUSTRIA_TO_elec</v>
      </c>
      <c r="D26" t="str">
        <f t="shared" si="2"/>
        <v>PROTRA_CHP_PP_I</v>
      </c>
      <c r="E26" s="1" t="s">
        <v>6</v>
      </c>
      <c r="F26" s="1" t="str">
        <f t="shared" si="3"/>
        <v>AUSTRIATO_elecPROTRA_CHP_solid_fossil_CCS</v>
      </c>
      <c r="G26" s="5">
        <v>0</v>
      </c>
      <c r="H26" s="5">
        <v>0</v>
      </c>
      <c r="I26" s="5">
        <v>0</v>
      </c>
      <c r="J26" s="5">
        <v>0</v>
      </c>
      <c r="K26" s="5">
        <v>0</v>
      </c>
      <c r="L26" s="5">
        <v>0</v>
      </c>
      <c r="M26" s="5">
        <v>0</v>
      </c>
      <c r="N26" s="5">
        <v>0</v>
      </c>
      <c r="O26" s="5">
        <v>0</v>
      </c>
      <c r="P26" s="5">
        <v>0</v>
      </c>
      <c r="Q26" s="5">
        <v>0</v>
      </c>
      <c r="R26" s="5">
        <v>0</v>
      </c>
      <c r="S26" s="5">
        <v>0</v>
      </c>
      <c r="T26" s="5">
        <v>0</v>
      </c>
      <c r="U26" s="5">
        <v>0</v>
      </c>
      <c r="V26" s="5">
        <v>0</v>
      </c>
      <c r="W26" t="str">
        <f t="shared" si="0"/>
        <v/>
      </c>
      <c r="X26" s="7" t="str">
        <f t="shared" si="4"/>
        <v>PROTRA_CAPACITY_EMPIRICAL[</v>
      </c>
      <c r="Y26" s="7" t="str">
        <f t="shared" si="10"/>
        <v>AUSTRIA,</v>
      </c>
      <c r="Z26" s="7" t="str">
        <f t="shared" si="11"/>
        <v>TO_elec,</v>
      </c>
      <c r="AA26" s="7" t="str">
        <f t="shared" si="7"/>
        <v>PROTRA_CHP_PP_I]=GET_DIRECT_DATA(</v>
      </c>
      <c r="AB26" s="7" t="str">
        <f t="shared" si="8"/>
        <v>'model_parameters/energy/PROTRA_capacity_vensim_import.xlsx','PROTRA_capacity','PROTRA_CAP_TIME',</v>
      </c>
      <c r="AC26" s="7" t="str">
        <f t="shared" si="12"/>
        <v>'AUSTRIA_TO_elec')~~|</v>
      </c>
    </row>
    <row r="27" spans="1:29" x14ac:dyDescent="0.35">
      <c r="A27" t="s">
        <v>43</v>
      </c>
      <c r="B27" t="s">
        <v>42</v>
      </c>
      <c r="C27" t="str">
        <f t="shared" si="1"/>
        <v>AUSTRIA_TO_elec</v>
      </c>
      <c r="D27" t="str">
        <f t="shared" si="2"/>
        <v>PROTRA_CHP_PP_I</v>
      </c>
      <c r="E27" s="1" t="s">
        <v>7</v>
      </c>
      <c r="F27" s="1" t="str">
        <f t="shared" si="3"/>
        <v>AUSTRIATO_elecPROTRA_CHP_waste</v>
      </c>
      <c r="G27" s="5">
        <v>4.7409033338781194E-2</v>
      </c>
      <c r="H27" s="5">
        <v>6.2279851054952262E-2</v>
      </c>
      <c r="I27" s="5">
        <v>6.6634359213069483E-2</v>
      </c>
      <c r="J27" s="5">
        <v>7.8537761064572983E-2</v>
      </c>
      <c r="K27" s="5">
        <v>7.9048645279090335E-2</v>
      </c>
      <c r="L27" s="5">
        <v>8.2920609852274466E-2</v>
      </c>
      <c r="M27" s="5">
        <v>9.2116525713586792E-2</v>
      </c>
      <c r="N27" s="5">
        <v>9.51818310006909E-2</v>
      </c>
      <c r="O27" s="5">
        <v>9.6346647009790454E-2</v>
      </c>
      <c r="P27" s="5">
        <v>0.10022936704012234</v>
      </c>
      <c r="Q27" s="5">
        <v>9.5631409109466159E-2</v>
      </c>
      <c r="R27" s="5">
        <v>9.5631409109466159E-2</v>
      </c>
      <c r="S27" s="5">
        <v>9.5631409109466159E-2</v>
      </c>
      <c r="T27" s="5">
        <v>9.9616051155693927E-2</v>
      </c>
      <c r="U27" s="5">
        <v>9.9616051155693927E-2</v>
      </c>
      <c r="V27" s="5">
        <v>9.9616051155693927E-2</v>
      </c>
      <c r="W27" t="str">
        <f t="shared" si="0"/>
        <v/>
      </c>
      <c r="X27" s="7" t="str">
        <f t="shared" si="4"/>
        <v>PROTRA_CAPACITY_EMPIRICAL[</v>
      </c>
      <c r="Y27" s="7" t="str">
        <f t="shared" si="10"/>
        <v>AUSTRIA,</v>
      </c>
      <c r="Z27" s="7" t="str">
        <f t="shared" si="11"/>
        <v>TO_elec,</v>
      </c>
      <c r="AA27" s="7" t="str">
        <f t="shared" si="7"/>
        <v>PROTRA_CHP_PP_I]=GET_DIRECT_DATA(</v>
      </c>
      <c r="AB27" s="7" t="str">
        <f t="shared" si="8"/>
        <v>'model_parameters/energy/PROTRA_capacity_vensim_import.xlsx','PROTRA_capacity','PROTRA_CAP_TIME',</v>
      </c>
      <c r="AC27" s="7" t="str">
        <f t="shared" si="12"/>
        <v>'AUSTRIA_TO_elec')~~|</v>
      </c>
    </row>
    <row r="28" spans="1:29" x14ac:dyDescent="0.35">
      <c r="A28" t="s">
        <v>43</v>
      </c>
      <c r="B28" t="s">
        <v>42</v>
      </c>
      <c r="C28" t="str">
        <f t="shared" si="1"/>
        <v>AUSTRIA_TO_elec</v>
      </c>
      <c r="D28" t="str">
        <f t="shared" si="2"/>
        <v>PROTRA_CHP_PP_I</v>
      </c>
      <c r="E28" s="1" t="s">
        <v>8</v>
      </c>
      <c r="F28" s="1" t="str">
        <f t="shared" si="3"/>
        <v>AUSTRIATO_elecPROTRA_CHP_solid_bio</v>
      </c>
      <c r="G28" s="5">
        <v>0.18458596666121879</v>
      </c>
      <c r="H28" s="5">
        <v>0.24248514894504772</v>
      </c>
      <c r="I28" s="5">
        <v>0.25943932499745687</v>
      </c>
      <c r="J28" s="5">
        <v>0.30578494275379647</v>
      </c>
      <c r="K28" s="5">
        <v>0.30777405853927914</v>
      </c>
      <c r="L28" s="5">
        <v>0.32284946238714757</v>
      </c>
      <c r="M28" s="5">
        <v>0.35865354652583525</v>
      </c>
      <c r="N28" s="5">
        <v>0.37058824123873113</v>
      </c>
      <c r="O28" s="5">
        <v>0.37512342522963155</v>
      </c>
      <c r="P28" s="5">
        <v>0.39024070519929971</v>
      </c>
      <c r="Q28" s="5">
        <v>0.37233866312995584</v>
      </c>
      <c r="R28" s="5">
        <v>0.38036320328361867</v>
      </c>
      <c r="S28" s="5">
        <v>0.38036320328361867</v>
      </c>
      <c r="T28" s="5">
        <v>0.39400492154484545</v>
      </c>
      <c r="U28" s="5">
        <v>0.40122700768314212</v>
      </c>
      <c r="V28" s="5">
        <v>0.3988196456370432</v>
      </c>
      <c r="W28" t="str">
        <f t="shared" si="0"/>
        <v/>
      </c>
      <c r="X28" s="7" t="str">
        <f t="shared" si="4"/>
        <v>PROTRA_CAPACITY_EMPIRICAL[</v>
      </c>
      <c r="Y28" s="7" t="str">
        <f t="shared" si="10"/>
        <v>AUSTRIA,</v>
      </c>
      <c r="Z28" s="7" t="str">
        <f t="shared" si="11"/>
        <v>TO_elec,</v>
      </c>
      <c r="AA28" s="7" t="str">
        <f t="shared" si="7"/>
        <v>PROTRA_CHP_PP_I]=GET_DIRECT_DATA(</v>
      </c>
      <c r="AB28" s="7" t="str">
        <f t="shared" si="8"/>
        <v>'model_parameters/energy/PROTRA_capacity_vensim_import.xlsx','PROTRA_capacity','PROTRA_CAP_TIME',</v>
      </c>
      <c r="AC28" s="7" t="str">
        <f t="shared" si="12"/>
        <v>'AUSTRIA_TO_elec')~~|</v>
      </c>
    </row>
    <row r="29" spans="1:29" x14ac:dyDescent="0.35">
      <c r="A29" t="s">
        <v>43</v>
      </c>
      <c r="B29" t="s">
        <v>42</v>
      </c>
      <c r="C29" t="str">
        <f t="shared" si="1"/>
        <v>AUSTRIA_TO_elec</v>
      </c>
      <c r="D29" t="str">
        <f t="shared" si="2"/>
        <v>PROTRA_CHP_PP_I</v>
      </c>
      <c r="E29" s="1" t="s">
        <v>9</v>
      </c>
      <c r="F29" s="1" t="str">
        <f t="shared" si="3"/>
        <v>AUSTRIATO_elecPROTRA_CHP_solid_bio_CCS</v>
      </c>
      <c r="G29" s="5">
        <v>0</v>
      </c>
      <c r="H29" s="5">
        <v>0</v>
      </c>
      <c r="I29" s="5">
        <v>0</v>
      </c>
      <c r="J29" s="5">
        <v>0</v>
      </c>
      <c r="K29" s="5">
        <v>0</v>
      </c>
      <c r="L29" s="5">
        <v>0</v>
      </c>
      <c r="M29" s="5">
        <v>0</v>
      </c>
      <c r="N29" s="5">
        <v>0</v>
      </c>
      <c r="O29" s="5">
        <v>0</v>
      </c>
      <c r="P29" s="5">
        <v>0</v>
      </c>
      <c r="Q29" s="5">
        <v>0</v>
      </c>
      <c r="R29" s="5">
        <v>0</v>
      </c>
      <c r="S29" s="5">
        <v>0</v>
      </c>
      <c r="T29" s="5">
        <v>0</v>
      </c>
      <c r="U29" s="5">
        <v>0</v>
      </c>
      <c r="V29" s="5">
        <v>0</v>
      </c>
      <c r="W29" t="str">
        <f t="shared" si="0"/>
        <v/>
      </c>
      <c r="X29" s="7" t="str">
        <f t="shared" si="4"/>
        <v>PROTRA_CAPACITY_EMPIRICAL[</v>
      </c>
      <c r="Y29" s="7" t="str">
        <f t="shared" si="10"/>
        <v>AUSTRIA,</v>
      </c>
      <c r="Z29" s="7" t="str">
        <f t="shared" si="11"/>
        <v>TO_elec,</v>
      </c>
      <c r="AA29" s="7" t="str">
        <f t="shared" si="7"/>
        <v>PROTRA_CHP_PP_I]=GET_DIRECT_DATA(</v>
      </c>
      <c r="AB29" s="7" t="str">
        <f t="shared" si="8"/>
        <v>'model_parameters/energy/PROTRA_capacity_vensim_import.xlsx','PROTRA_capacity','PROTRA_CAP_TIME',</v>
      </c>
      <c r="AC29" s="7" t="str">
        <f t="shared" si="12"/>
        <v>'AUSTRIA_TO_elec')~~|</v>
      </c>
    </row>
    <row r="30" spans="1:29" x14ac:dyDescent="0.35">
      <c r="A30" t="s">
        <v>43</v>
      </c>
      <c r="B30" t="s">
        <v>42</v>
      </c>
      <c r="C30" t="str">
        <f t="shared" si="1"/>
        <v>AUSTRIA_TO_elec</v>
      </c>
      <c r="D30" t="str">
        <f t="shared" si="2"/>
        <v>PROTRA_CHP_PP_I</v>
      </c>
      <c r="E30" s="1" t="s">
        <v>17</v>
      </c>
      <c r="F30" s="1" t="str">
        <f t="shared" si="3"/>
        <v>AUSTRIATO_elecPROTRA_PP_solid_bio</v>
      </c>
      <c r="G30" s="5">
        <v>0.13705007761975446</v>
      </c>
      <c r="H30" s="5">
        <v>0.15574776600329138</v>
      </c>
      <c r="I30" s="5">
        <v>0.15654341231748442</v>
      </c>
      <c r="J30" s="5">
        <v>0.25777893676810126</v>
      </c>
      <c r="K30" s="5">
        <v>0.25777893676810126</v>
      </c>
      <c r="L30" s="5">
        <v>0.23987689469875745</v>
      </c>
      <c r="M30" s="5">
        <v>0.23987689469875745</v>
      </c>
      <c r="N30" s="5">
        <v>0.23987689469875745</v>
      </c>
      <c r="O30" s="5">
        <v>0.23987689469875745</v>
      </c>
      <c r="P30" s="5">
        <v>0.23987689469875745</v>
      </c>
      <c r="Q30" s="5">
        <v>0.23987689469875745</v>
      </c>
      <c r="R30" s="5">
        <v>0.2450466553603686</v>
      </c>
      <c r="S30" s="5">
        <v>0.2450466553603686</v>
      </c>
      <c r="T30" s="5">
        <v>0.25383524848510752</v>
      </c>
      <c r="U30" s="5">
        <v>0.25848803308055762</v>
      </c>
      <c r="V30" s="5">
        <v>0.25693710488207422</v>
      </c>
      <c r="W30" t="str">
        <f t="shared" si="0"/>
        <v/>
      </c>
      <c r="X30" s="7" t="str">
        <f t="shared" si="4"/>
        <v>PROTRA_CAPACITY_EMPIRICAL[</v>
      </c>
      <c r="Y30" s="7" t="str">
        <f t="shared" si="10"/>
        <v>AUSTRIA,</v>
      </c>
      <c r="Z30" s="7" t="str">
        <f t="shared" si="11"/>
        <v>TO_elec,</v>
      </c>
      <c r="AA30" s="7" t="str">
        <f t="shared" si="7"/>
        <v>PROTRA_CHP_PP_I]=GET_DIRECT_DATA(</v>
      </c>
      <c r="AB30" s="7" t="str">
        <f t="shared" si="8"/>
        <v>'model_parameters/energy/PROTRA_capacity_vensim_import.xlsx','PROTRA_capacity','PROTRA_CAP_TIME',</v>
      </c>
      <c r="AC30" s="7" t="str">
        <f t="shared" si="12"/>
        <v>'AUSTRIA_TO_elec')~~|</v>
      </c>
    </row>
    <row r="31" spans="1:29" x14ac:dyDescent="0.35">
      <c r="A31" t="s">
        <v>43</v>
      </c>
      <c r="B31" t="s">
        <v>42</v>
      </c>
      <c r="C31" t="str">
        <f t="shared" si="1"/>
        <v>AUSTRIA_TO_elec</v>
      </c>
      <c r="D31" t="str">
        <f t="shared" si="2"/>
        <v>PROTRA_CHP_PP_I</v>
      </c>
      <c r="E31" s="1" t="s">
        <v>18</v>
      </c>
      <c r="F31" s="1" t="str">
        <f t="shared" si="3"/>
        <v>AUSTRIATO_elecPROTRA_PP_solid_bio_CCS</v>
      </c>
      <c r="G31" s="5">
        <v>0</v>
      </c>
      <c r="H31" s="5">
        <v>0</v>
      </c>
      <c r="I31" s="5">
        <v>0</v>
      </c>
      <c r="J31" s="5">
        <v>0</v>
      </c>
      <c r="K31" s="5">
        <v>0</v>
      </c>
      <c r="L31" s="5">
        <v>0</v>
      </c>
      <c r="M31" s="5">
        <v>0</v>
      </c>
      <c r="N31" s="5">
        <v>0</v>
      </c>
      <c r="O31" s="5">
        <v>0</v>
      </c>
      <c r="P31" s="5">
        <v>0</v>
      </c>
      <c r="Q31" s="5">
        <v>0</v>
      </c>
      <c r="R31" s="5">
        <v>0</v>
      </c>
      <c r="S31" s="5">
        <v>0</v>
      </c>
      <c r="T31" s="5">
        <v>0</v>
      </c>
      <c r="U31" s="5">
        <v>0</v>
      </c>
      <c r="V31" s="5">
        <v>0</v>
      </c>
      <c r="W31" t="str">
        <f t="shared" si="0"/>
        <v/>
      </c>
      <c r="X31" s="7" t="str">
        <f t="shared" si="4"/>
        <v>PROTRA_CAPACITY_EMPIRICAL[</v>
      </c>
      <c r="Y31" s="7" t="str">
        <f t="shared" si="10"/>
        <v>AUSTRIA,</v>
      </c>
      <c r="Z31" s="7" t="str">
        <f t="shared" si="11"/>
        <v>TO_elec,</v>
      </c>
      <c r="AA31" s="7" t="str">
        <f t="shared" si="7"/>
        <v>PROTRA_CHP_PP_I]=GET_DIRECT_DATA(</v>
      </c>
      <c r="AB31" s="7" t="str">
        <f t="shared" si="8"/>
        <v>'model_parameters/energy/PROTRA_capacity_vensim_import.xlsx','PROTRA_capacity','PROTRA_CAP_TIME',</v>
      </c>
      <c r="AC31" s="7" t="str">
        <f t="shared" si="12"/>
        <v>'AUSTRIA_TO_elec')~~|</v>
      </c>
    </row>
    <row r="32" spans="1:29" x14ac:dyDescent="0.35">
      <c r="A32" t="s">
        <v>43</v>
      </c>
      <c r="B32" t="s">
        <v>42</v>
      </c>
      <c r="C32" t="str">
        <f t="shared" si="1"/>
        <v>AUSTRIA_TO_elec</v>
      </c>
      <c r="D32" t="str">
        <f t="shared" si="2"/>
        <v>PROTRA_CHP_PP_I</v>
      </c>
      <c r="E32" s="1" t="s">
        <v>19</v>
      </c>
      <c r="F32" s="1" t="str">
        <f t="shared" si="3"/>
        <v>AUSTRIATO_elecPROTRA_PP_gas_fuels</v>
      </c>
      <c r="G32" s="5">
        <v>2.1384949999999998</v>
      </c>
      <c r="H32" s="5">
        <v>2.068495</v>
      </c>
      <c r="I32" s="5">
        <v>2.0714950000000001</v>
      </c>
      <c r="J32" s="5">
        <v>2.1489949999999998</v>
      </c>
      <c r="K32" s="5">
        <v>2.1489949999999998</v>
      </c>
      <c r="L32" s="5">
        <v>2.1852150000000004</v>
      </c>
      <c r="M32" s="5">
        <v>2.184015</v>
      </c>
      <c r="N32" s="5">
        <v>2.184015</v>
      </c>
      <c r="O32" s="5">
        <v>2.1813050000000005</v>
      </c>
      <c r="P32" s="5">
        <v>2.1803250000000003</v>
      </c>
      <c r="Q32" s="5">
        <v>2.0653050000000004</v>
      </c>
      <c r="R32" s="5">
        <v>2.0492450855365476</v>
      </c>
      <c r="S32" s="5">
        <v>2.0492450855365476</v>
      </c>
      <c r="T32" s="5">
        <v>2.0501627949344594</v>
      </c>
      <c r="U32" s="5">
        <v>2.0478685214396806</v>
      </c>
      <c r="V32" s="5">
        <v>1.8423016163074875</v>
      </c>
      <c r="W32" t="str">
        <f t="shared" si="0"/>
        <v/>
      </c>
      <c r="X32" s="7" t="str">
        <f t="shared" si="4"/>
        <v>PROTRA_CAPACITY_EMPIRICAL[</v>
      </c>
      <c r="Y32" s="7" t="str">
        <f t="shared" si="10"/>
        <v>AUSTRIA,</v>
      </c>
      <c r="Z32" s="7" t="str">
        <f t="shared" si="11"/>
        <v>TO_elec,</v>
      </c>
      <c r="AA32" s="7" t="str">
        <f t="shared" si="7"/>
        <v>PROTRA_CHP_PP_I]=GET_DIRECT_DATA(</v>
      </c>
      <c r="AB32" s="7" t="str">
        <f t="shared" si="8"/>
        <v>'model_parameters/energy/PROTRA_capacity_vensim_import.xlsx','PROTRA_capacity','PROTRA_CAP_TIME',</v>
      </c>
      <c r="AC32" s="7" t="str">
        <f t="shared" si="12"/>
        <v>'AUSTRIA_TO_elec')~~|</v>
      </c>
    </row>
    <row r="33" spans="1:29" x14ac:dyDescent="0.35">
      <c r="A33" t="s">
        <v>43</v>
      </c>
      <c r="B33" t="s">
        <v>42</v>
      </c>
      <c r="C33" t="str">
        <f t="shared" si="1"/>
        <v>AUSTRIA_TO_elec</v>
      </c>
      <c r="D33" t="str">
        <f t="shared" si="2"/>
        <v>PROTRA_CHP_PP_I</v>
      </c>
      <c r="E33" s="1" t="s">
        <v>20</v>
      </c>
      <c r="F33" s="1" t="str">
        <f t="shared" si="3"/>
        <v>AUSTRIATO_elecPROTRA_PP_gas_fuels_CCS</v>
      </c>
      <c r="G33" s="6">
        <v>0</v>
      </c>
      <c r="H33" s="6">
        <v>0</v>
      </c>
      <c r="I33" s="6">
        <v>0</v>
      </c>
      <c r="J33" s="6">
        <v>0</v>
      </c>
      <c r="K33" s="6">
        <v>0</v>
      </c>
      <c r="L33" s="6">
        <v>0</v>
      </c>
      <c r="M33" s="6">
        <v>0</v>
      </c>
      <c r="N33" s="6">
        <v>0</v>
      </c>
      <c r="O33" s="6">
        <v>0</v>
      </c>
      <c r="P33" s="6">
        <v>0</v>
      </c>
      <c r="Q33" s="6">
        <v>0</v>
      </c>
      <c r="R33" s="6">
        <v>0</v>
      </c>
      <c r="S33" s="6">
        <v>0</v>
      </c>
      <c r="T33" s="6">
        <v>0</v>
      </c>
      <c r="U33" s="6">
        <v>0</v>
      </c>
      <c r="V33" s="6">
        <v>0</v>
      </c>
      <c r="W33" t="str">
        <f t="shared" si="0"/>
        <v/>
      </c>
      <c r="X33" s="7" t="str">
        <f t="shared" si="4"/>
        <v>PROTRA_CAPACITY_EMPIRICAL[</v>
      </c>
      <c r="Y33" s="7" t="str">
        <f t="shared" si="10"/>
        <v>AUSTRIA,</v>
      </c>
      <c r="Z33" s="7" t="str">
        <f t="shared" si="11"/>
        <v>TO_elec,</v>
      </c>
      <c r="AA33" s="7" t="str">
        <f t="shared" si="7"/>
        <v>PROTRA_CHP_PP_I]=GET_DIRECT_DATA(</v>
      </c>
      <c r="AB33" s="7" t="str">
        <f t="shared" si="8"/>
        <v>'model_parameters/energy/PROTRA_capacity_vensim_import.xlsx','PROTRA_capacity','PROTRA_CAP_TIME',</v>
      </c>
      <c r="AC33" s="7" t="str">
        <f t="shared" si="12"/>
        <v>'AUSTRIA_TO_elec')~~|</v>
      </c>
    </row>
    <row r="34" spans="1:29" x14ac:dyDescent="0.35">
      <c r="A34" t="s">
        <v>43</v>
      </c>
      <c r="B34" t="s">
        <v>42</v>
      </c>
      <c r="C34" t="str">
        <f t="shared" si="1"/>
        <v>AUSTRIA_TO_elec</v>
      </c>
      <c r="D34" t="str">
        <f t="shared" si="2"/>
        <v>PROTRA_CHP_PP_I</v>
      </c>
      <c r="E34" s="1" t="s">
        <v>21</v>
      </c>
      <c r="F34" s="1" t="str">
        <f t="shared" si="3"/>
        <v>AUSTRIATO_elecPROTRA_PP_geothermal</v>
      </c>
      <c r="G34" s="5">
        <v>2E-3</v>
      </c>
      <c r="H34" s="5">
        <v>2E-3</v>
      </c>
      <c r="I34" s="5">
        <v>2E-3</v>
      </c>
      <c r="J34" s="5">
        <v>1E-3</v>
      </c>
      <c r="K34" s="5">
        <v>1E-3</v>
      </c>
      <c r="L34" s="5">
        <v>1E-3</v>
      </c>
      <c r="M34" s="5">
        <v>1E-3</v>
      </c>
      <c r="N34" s="5">
        <v>1E-3</v>
      </c>
      <c r="O34" s="5">
        <v>1E-3</v>
      </c>
      <c r="P34" s="5">
        <v>1E-3</v>
      </c>
      <c r="Q34" s="5">
        <v>1E-3</v>
      </c>
      <c r="R34" s="5">
        <v>1E-3</v>
      </c>
      <c r="S34" s="5">
        <v>1E-3</v>
      </c>
      <c r="T34" s="5">
        <v>1E-3</v>
      </c>
      <c r="U34" s="5">
        <v>1E-3</v>
      </c>
      <c r="V34" s="5">
        <v>0</v>
      </c>
      <c r="W34" t="str">
        <f t="shared" si="0"/>
        <v/>
      </c>
      <c r="X34" s="7" t="str">
        <f t="shared" si="4"/>
        <v>PROTRA_CAPACITY_EMPIRICAL[</v>
      </c>
      <c r="Y34" s="7" t="str">
        <f t="shared" si="10"/>
        <v>AUSTRIA,</v>
      </c>
      <c r="Z34" s="7" t="str">
        <f t="shared" si="11"/>
        <v>TO_elec,</v>
      </c>
      <c r="AA34" s="7" t="str">
        <f t="shared" si="7"/>
        <v>PROTRA_CHP_PP_I]=GET_DIRECT_DATA(</v>
      </c>
      <c r="AB34" s="7" t="str">
        <f t="shared" si="8"/>
        <v>'model_parameters/energy/PROTRA_capacity_vensim_import.xlsx','PROTRA_capacity','PROTRA_CAP_TIME',</v>
      </c>
      <c r="AC34" s="7" t="str">
        <f t="shared" si="12"/>
        <v>'AUSTRIA_TO_elec')~~|</v>
      </c>
    </row>
    <row r="35" spans="1:29" x14ac:dyDescent="0.35">
      <c r="A35" t="s">
        <v>43</v>
      </c>
      <c r="B35" t="s">
        <v>42</v>
      </c>
      <c r="C35" t="str">
        <f t="shared" si="1"/>
        <v>AUSTRIA_TO_elec</v>
      </c>
      <c r="D35" t="str">
        <f t="shared" si="2"/>
        <v>PROTRA_CHP_PP_I</v>
      </c>
      <c r="E35" s="1" t="s">
        <v>22</v>
      </c>
      <c r="F35" s="1" t="str">
        <f t="shared" si="3"/>
        <v>AUSTRIATO_elecPROTRA_PP_hydropower_dammed</v>
      </c>
      <c r="G35" s="5">
        <v>6.7628999999999992</v>
      </c>
      <c r="H35" s="5">
        <v>6.7628999999999992</v>
      </c>
      <c r="I35" s="5">
        <v>6.7628999999999992</v>
      </c>
      <c r="J35" s="5">
        <v>7.2128999999999994</v>
      </c>
      <c r="K35" s="5">
        <v>7.4169</v>
      </c>
      <c r="L35" s="5">
        <v>7.5908999999999995</v>
      </c>
      <c r="M35" s="5">
        <v>7.8308999999999997</v>
      </c>
      <c r="N35" s="5">
        <v>7.9058999999999999</v>
      </c>
      <c r="O35" s="5">
        <v>7.9058999999999999</v>
      </c>
      <c r="P35" s="5">
        <v>8.030899999999999</v>
      </c>
      <c r="Q35" s="5">
        <v>8.030899999999999</v>
      </c>
      <c r="R35" s="5">
        <v>8.030899999999999</v>
      </c>
      <c r="S35" s="5">
        <v>8.6126532008086247</v>
      </c>
      <c r="T35" s="5">
        <v>8.6397114892183282</v>
      </c>
      <c r="U35" s="5">
        <v>7.5222041778975726</v>
      </c>
      <c r="V35" s="5">
        <v>7.5167925202156329</v>
      </c>
      <c r="W35" t="str">
        <f t="shared" si="0"/>
        <v/>
      </c>
      <c r="X35" s="7" t="str">
        <f t="shared" si="4"/>
        <v>PROTRA_CAPACITY_EMPIRICAL[</v>
      </c>
      <c r="Y35" s="7" t="str">
        <f t="shared" si="10"/>
        <v>AUSTRIA,</v>
      </c>
      <c r="Z35" s="7" t="str">
        <f t="shared" si="11"/>
        <v>TO_elec,</v>
      </c>
      <c r="AA35" s="7" t="str">
        <f t="shared" si="7"/>
        <v>PROTRA_CHP_PP_I]=GET_DIRECT_DATA(</v>
      </c>
      <c r="AB35" s="7" t="str">
        <f t="shared" si="8"/>
        <v>'model_parameters/energy/PROTRA_capacity_vensim_import.xlsx','PROTRA_capacity','PROTRA_CAP_TIME',</v>
      </c>
      <c r="AC35" s="7" t="str">
        <f t="shared" si="12"/>
        <v>'AUSTRIA_TO_elec')~~|</v>
      </c>
    </row>
    <row r="36" spans="1:29" x14ac:dyDescent="0.35">
      <c r="A36" t="s">
        <v>43</v>
      </c>
      <c r="B36" t="s">
        <v>42</v>
      </c>
      <c r="C36" t="str">
        <f t="shared" si="1"/>
        <v>AUSTRIA_TO_elec</v>
      </c>
      <c r="D36" t="str">
        <f t="shared" si="2"/>
        <v>PROTRA_CHP_PP_I</v>
      </c>
      <c r="E36" s="1" t="s">
        <v>23</v>
      </c>
      <c r="F36" s="1" t="str">
        <f t="shared" si="3"/>
        <v>AUSTRIATO_elecPROTRA_PP_hydropower_run_of_river</v>
      </c>
      <c r="G36" s="5">
        <v>4.8883360000000016</v>
      </c>
      <c r="H36" s="5">
        <v>4.890562000000001</v>
      </c>
      <c r="I36" s="5">
        <v>5.0519280000000002</v>
      </c>
      <c r="J36" s="5">
        <v>5.0578409999999998</v>
      </c>
      <c r="K36" s="5">
        <v>5.0666709999999995</v>
      </c>
      <c r="L36" s="5">
        <v>5.4460790000000001</v>
      </c>
      <c r="M36" s="5">
        <v>5.4448989999999995</v>
      </c>
      <c r="N36" s="5">
        <v>5.4598989999999992</v>
      </c>
      <c r="O36" s="5">
        <v>5.5197359999999991</v>
      </c>
      <c r="P36" s="5">
        <v>5.5197359999999991</v>
      </c>
      <c r="Q36" s="5">
        <v>5.5207059999999988</v>
      </c>
      <c r="R36" s="5">
        <v>5.5525772956882538</v>
      </c>
      <c r="S36" s="5">
        <v>5.558553163629802</v>
      </c>
      <c r="T36" s="5">
        <v>5.5824566353959932</v>
      </c>
      <c r="U36" s="5">
        <v>5.535645669853869</v>
      </c>
      <c r="V36" s="5">
        <v>5.7009780162366939</v>
      </c>
      <c r="W36" t="str">
        <f t="shared" si="0"/>
        <v/>
      </c>
      <c r="X36" s="7" t="str">
        <f t="shared" si="4"/>
        <v>PROTRA_CAPACITY_EMPIRICAL[</v>
      </c>
      <c r="Y36" s="7" t="str">
        <f t="shared" si="10"/>
        <v>AUSTRIA,</v>
      </c>
      <c r="Z36" s="7" t="str">
        <f t="shared" si="11"/>
        <v>TO_elec,</v>
      </c>
      <c r="AA36" s="7" t="str">
        <f t="shared" si="7"/>
        <v>PROTRA_CHP_PP_I]=GET_DIRECT_DATA(</v>
      </c>
      <c r="AB36" s="7" t="str">
        <f t="shared" si="8"/>
        <v>'model_parameters/energy/PROTRA_capacity_vensim_import.xlsx','PROTRA_capacity','PROTRA_CAP_TIME',</v>
      </c>
      <c r="AC36" s="7" t="str">
        <f t="shared" si="12"/>
        <v>'AUSTRIA_TO_elec')~~|</v>
      </c>
    </row>
    <row r="37" spans="1:29" x14ac:dyDescent="0.35">
      <c r="A37" t="s">
        <v>43</v>
      </c>
      <c r="B37" t="s">
        <v>42</v>
      </c>
      <c r="C37" t="str">
        <f t="shared" si="1"/>
        <v>AUSTRIA_TO_elec</v>
      </c>
      <c r="D37" t="str">
        <f t="shared" si="2"/>
        <v>PROTRA_CHP_PP_I</v>
      </c>
      <c r="E37" s="1" t="s">
        <v>24</v>
      </c>
      <c r="F37" s="1" t="str">
        <f t="shared" si="3"/>
        <v>AUSTRIATO_elecPROTRA_PP_liquid_fuels</v>
      </c>
      <c r="G37" s="5">
        <v>0.18259999999999998</v>
      </c>
      <c r="H37" s="5">
        <v>0.18259999999999998</v>
      </c>
      <c r="I37" s="5">
        <v>0.17560000000000001</v>
      </c>
      <c r="J37" s="5">
        <v>0.17560000000000001</v>
      </c>
      <c r="K37" s="5">
        <v>0.17560000000000001</v>
      </c>
      <c r="L37" s="5">
        <v>0.17560000000000001</v>
      </c>
      <c r="M37" s="5">
        <v>0.17560000000000001</v>
      </c>
      <c r="N37" s="5">
        <v>0.17560000000000001</v>
      </c>
      <c r="O37" s="5">
        <v>0.17530000000000001</v>
      </c>
      <c r="P37" s="5">
        <v>0.17530000000000001</v>
      </c>
      <c r="Q37" s="5">
        <v>0.16400000000000001</v>
      </c>
      <c r="R37" s="5">
        <v>0.16400000000000001</v>
      </c>
      <c r="S37" s="5">
        <v>0.16400000000000001</v>
      </c>
      <c r="T37" s="5">
        <v>0.16400000000000001</v>
      </c>
      <c r="U37" s="5">
        <v>0.16400000000000001</v>
      </c>
      <c r="V37" s="5">
        <v>0.16400000000000001</v>
      </c>
      <c r="W37" t="str">
        <f t="shared" si="0"/>
        <v/>
      </c>
      <c r="X37" s="7" t="str">
        <f t="shared" si="4"/>
        <v>PROTRA_CAPACITY_EMPIRICAL[</v>
      </c>
      <c r="Y37" s="7" t="str">
        <f t="shared" si="10"/>
        <v>AUSTRIA,</v>
      </c>
      <c r="Z37" s="7" t="str">
        <f t="shared" si="11"/>
        <v>TO_elec,</v>
      </c>
      <c r="AA37" s="7" t="str">
        <f t="shared" si="7"/>
        <v>PROTRA_CHP_PP_I]=GET_DIRECT_DATA(</v>
      </c>
      <c r="AB37" s="7" t="str">
        <f t="shared" si="8"/>
        <v>'model_parameters/energy/PROTRA_capacity_vensim_import.xlsx','PROTRA_capacity','PROTRA_CAP_TIME',</v>
      </c>
      <c r="AC37" s="7" t="str">
        <f t="shared" si="12"/>
        <v>'AUSTRIA_TO_elec')~~|</v>
      </c>
    </row>
    <row r="38" spans="1:29" x14ac:dyDescent="0.35">
      <c r="A38" t="s">
        <v>43</v>
      </c>
      <c r="B38" t="s">
        <v>42</v>
      </c>
      <c r="C38" t="str">
        <f t="shared" si="1"/>
        <v>AUSTRIA_TO_elec</v>
      </c>
      <c r="D38" t="str">
        <f t="shared" si="2"/>
        <v>PROTRA_CHP_PP_I</v>
      </c>
      <c r="E38" s="1" t="s">
        <v>25</v>
      </c>
      <c r="F38" s="1" t="str">
        <f t="shared" si="3"/>
        <v>AUSTRIATO_elecPROTRA_PP_liquid_fuels_CCS</v>
      </c>
      <c r="G38" s="5">
        <v>0</v>
      </c>
      <c r="H38" s="5">
        <v>0</v>
      </c>
      <c r="I38" s="5">
        <v>0</v>
      </c>
      <c r="J38" s="5">
        <v>0</v>
      </c>
      <c r="K38" s="5">
        <v>0</v>
      </c>
      <c r="L38" s="5">
        <v>0</v>
      </c>
      <c r="M38" s="5">
        <v>0</v>
      </c>
      <c r="N38" s="5">
        <v>0</v>
      </c>
      <c r="O38" s="5">
        <v>0</v>
      </c>
      <c r="P38" s="5">
        <v>0</v>
      </c>
      <c r="Q38" s="5">
        <v>0</v>
      </c>
      <c r="R38" s="5">
        <v>0</v>
      </c>
      <c r="S38" s="5">
        <v>0</v>
      </c>
      <c r="T38" s="5">
        <v>0</v>
      </c>
      <c r="U38" s="5">
        <v>0</v>
      </c>
      <c r="V38" s="5">
        <v>0</v>
      </c>
      <c r="W38" t="str">
        <f t="shared" si="0"/>
        <v/>
      </c>
      <c r="X38" s="7" t="str">
        <f t="shared" si="4"/>
        <v>PROTRA_CAPACITY_EMPIRICAL[</v>
      </c>
      <c r="Y38" s="7" t="str">
        <f t="shared" si="10"/>
        <v>AUSTRIA,</v>
      </c>
      <c r="Z38" s="7" t="str">
        <f t="shared" si="11"/>
        <v>TO_elec,</v>
      </c>
      <c r="AA38" s="7" t="str">
        <f t="shared" si="7"/>
        <v>PROTRA_CHP_PP_I]=GET_DIRECT_DATA(</v>
      </c>
      <c r="AB38" s="7" t="str">
        <f t="shared" si="8"/>
        <v>'model_parameters/energy/PROTRA_capacity_vensim_import.xlsx','PROTRA_capacity','PROTRA_CAP_TIME',</v>
      </c>
      <c r="AC38" s="7" t="str">
        <f t="shared" si="12"/>
        <v>'AUSTRIA_TO_elec')~~|</v>
      </c>
    </row>
    <row r="39" spans="1:29" x14ac:dyDescent="0.35">
      <c r="A39" t="s">
        <v>43</v>
      </c>
      <c r="B39" t="s">
        <v>42</v>
      </c>
      <c r="C39" t="str">
        <f t="shared" si="1"/>
        <v>AUSTRIA_TO_elec</v>
      </c>
      <c r="D39" t="str">
        <f t="shared" si="2"/>
        <v>PROTRA_CHP_PP_I</v>
      </c>
      <c r="E39" s="1" t="s">
        <v>26</v>
      </c>
      <c r="F39" s="1" t="str">
        <f t="shared" si="3"/>
        <v>AUSTRIATO_elecPROTRA_PP_nuclear</v>
      </c>
      <c r="G39" s="5">
        <v>0</v>
      </c>
      <c r="H39" s="5">
        <v>0</v>
      </c>
      <c r="I39" s="5">
        <v>0</v>
      </c>
      <c r="J39" s="5">
        <v>0</v>
      </c>
      <c r="K39" s="5">
        <v>0</v>
      </c>
      <c r="L39" s="5">
        <v>0</v>
      </c>
      <c r="M39" s="5">
        <v>0</v>
      </c>
      <c r="N39" s="5">
        <v>0</v>
      </c>
      <c r="O39" s="5">
        <v>0</v>
      </c>
      <c r="P39" s="5">
        <v>0</v>
      </c>
      <c r="Q39" s="5">
        <v>0</v>
      </c>
      <c r="R39" s="5">
        <v>0</v>
      </c>
      <c r="S39" s="5">
        <v>0</v>
      </c>
      <c r="T39" s="5">
        <v>0</v>
      </c>
      <c r="U39" s="5">
        <v>0</v>
      </c>
      <c r="V39" s="5">
        <v>0</v>
      </c>
      <c r="W39" t="str">
        <f t="shared" si="0"/>
        <v/>
      </c>
      <c r="X39" s="7" t="str">
        <f t="shared" si="4"/>
        <v>PROTRA_CAPACITY_EMPIRICAL[</v>
      </c>
      <c r="Y39" s="7" t="str">
        <f t="shared" si="10"/>
        <v>AUSTRIA,</v>
      </c>
      <c r="Z39" s="7" t="str">
        <f t="shared" si="11"/>
        <v>TO_elec,</v>
      </c>
      <c r="AA39" s="7" t="str">
        <f t="shared" si="7"/>
        <v>PROTRA_CHP_PP_I]=GET_DIRECT_DATA(</v>
      </c>
      <c r="AB39" s="7" t="str">
        <f t="shared" si="8"/>
        <v>'model_parameters/energy/PROTRA_capacity_vensim_import.xlsx','PROTRA_capacity','PROTRA_CAP_TIME',</v>
      </c>
      <c r="AC39" s="7" t="str">
        <f t="shared" si="12"/>
        <v>'AUSTRIA_TO_elec')~~|</v>
      </c>
    </row>
    <row r="40" spans="1:29" x14ac:dyDescent="0.35">
      <c r="A40" t="s">
        <v>43</v>
      </c>
      <c r="B40" t="s">
        <v>42</v>
      </c>
      <c r="C40" t="str">
        <f t="shared" si="1"/>
        <v>AUSTRIA_TO_elec</v>
      </c>
      <c r="D40" t="str">
        <f t="shared" si="2"/>
        <v>PROTRA_CHP_PP_I</v>
      </c>
      <c r="E40" s="1" t="s">
        <v>27</v>
      </c>
      <c r="F40" s="1" t="str">
        <f t="shared" si="3"/>
        <v>AUSTRIATO_elecPROTRA_PP_oceanic</v>
      </c>
      <c r="G40" s="5">
        <v>0</v>
      </c>
      <c r="H40" s="5">
        <v>0</v>
      </c>
      <c r="I40" s="5">
        <v>0</v>
      </c>
      <c r="J40" s="5">
        <v>0</v>
      </c>
      <c r="K40" s="5">
        <v>0</v>
      </c>
      <c r="L40" s="5">
        <v>0</v>
      </c>
      <c r="M40" s="5">
        <v>0</v>
      </c>
      <c r="N40" s="5">
        <v>0</v>
      </c>
      <c r="O40" s="5">
        <v>0</v>
      </c>
      <c r="P40" s="5">
        <v>0</v>
      </c>
      <c r="Q40" s="5">
        <v>0</v>
      </c>
      <c r="R40" s="5">
        <v>0</v>
      </c>
      <c r="S40" s="5">
        <v>0</v>
      </c>
      <c r="T40" s="5">
        <v>0</v>
      </c>
      <c r="U40" s="5">
        <v>0</v>
      </c>
      <c r="V40" s="5">
        <v>0</v>
      </c>
      <c r="W40" t="str">
        <f t="shared" si="0"/>
        <v/>
      </c>
      <c r="X40" s="7" t="str">
        <f t="shared" si="4"/>
        <v>PROTRA_CAPACITY_EMPIRICAL[</v>
      </c>
      <c r="Y40" s="7" t="str">
        <f t="shared" si="10"/>
        <v>AUSTRIA,</v>
      </c>
      <c r="Z40" s="7" t="str">
        <f t="shared" si="11"/>
        <v>TO_elec,</v>
      </c>
      <c r="AA40" s="7" t="str">
        <f t="shared" si="7"/>
        <v>PROTRA_CHP_PP_I]=GET_DIRECT_DATA(</v>
      </c>
      <c r="AB40" s="7" t="str">
        <f t="shared" si="8"/>
        <v>'model_parameters/energy/PROTRA_capacity_vensim_import.xlsx','PROTRA_capacity','PROTRA_CAP_TIME',</v>
      </c>
      <c r="AC40" s="7" t="str">
        <f t="shared" si="12"/>
        <v>'AUSTRIA_TO_elec')~~|</v>
      </c>
    </row>
    <row r="41" spans="1:29" x14ac:dyDescent="0.35">
      <c r="A41" t="s">
        <v>43</v>
      </c>
      <c r="B41" t="s">
        <v>42</v>
      </c>
      <c r="C41" t="str">
        <f t="shared" si="1"/>
        <v>AUSTRIA_TO_elec</v>
      </c>
      <c r="D41" t="str">
        <f t="shared" si="2"/>
        <v>PROTRA_CHP_PP_I</v>
      </c>
      <c r="E41" s="1" t="s">
        <v>28</v>
      </c>
      <c r="F41" s="1" t="str">
        <f t="shared" si="3"/>
        <v>AUSTRIATO_elecPROTRA_PP_solar_CSP</v>
      </c>
      <c r="G41" s="5">
        <v>0</v>
      </c>
      <c r="H41" s="5">
        <v>0</v>
      </c>
      <c r="I41" s="5">
        <v>0</v>
      </c>
      <c r="J41" s="5">
        <v>0</v>
      </c>
      <c r="K41" s="5">
        <v>0</v>
      </c>
      <c r="L41" s="5">
        <v>0</v>
      </c>
      <c r="M41" s="5">
        <v>0</v>
      </c>
      <c r="N41" s="5">
        <v>0</v>
      </c>
      <c r="O41" s="5">
        <v>0</v>
      </c>
      <c r="P41" s="5">
        <v>0</v>
      </c>
      <c r="Q41" s="5">
        <v>0</v>
      </c>
      <c r="R41" s="5">
        <v>0</v>
      </c>
      <c r="S41" s="5">
        <v>0</v>
      </c>
      <c r="T41" s="5">
        <v>0</v>
      </c>
      <c r="U41" s="5">
        <v>0</v>
      </c>
      <c r="V41" s="5">
        <v>0</v>
      </c>
      <c r="W41" t="str">
        <f t="shared" si="0"/>
        <v/>
      </c>
      <c r="X41" s="7" t="str">
        <f t="shared" si="4"/>
        <v>PROTRA_CAPACITY_EMPIRICAL[</v>
      </c>
      <c r="Y41" s="7" t="str">
        <f t="shared" si="10"/>
        <v>AUSTRIA,</v>
      </c>
      <c r="Z41" s="7" t="str">
        <f t="shared" si="11"/>
        <v>TO_elec,</v>
      </c>
      <c r="AA41" s="7" t="str">
        <f t="shared" si="7"/>
        <v>PROTRA_CHP_PP_I]=GET_DIRECT_DATA(</v>
      </c>
      <c r="AB41" s="7" t="str">
        <f t="shared" si="8"/>
        <v>'model_parameters/energy/PROTRA_capacity_vensim_import.xlsx','PROTRA_capacity','PROTRA_CAP_TIME',</v>
      </c>
      <c r="AC41" s="7" t="str">
        <f t="shared" si="12"/>
        <v>'AUSTRIA_TO_elec')~~|</v>
      </c>
    </row>
    <row r="42" spans="1:29" x14ac:dyDescent="0.35">
      <c r="A42" t="s">
        <v>43</v>
      </c>
      <c r="B42" t="s">
        <v>42</v>
      </c>
      <c r="C42" t="str">
        <f t="shared" si="1"/>
        <v>AUSTRIA_TO_elec</v>
      </c>
      <c r="D42" t="str">
        <f t="shared" si="2"/>
        <v>PROTRA_CHP_PP_I</v>
      </c>
      <c r="E42" s="1" t="s">
        <v>29</v>
      </c>
      <c r="F42" s="1" t="str">
        <f t="shared" si="3"/>
        <v>AUSTRIATO_elecPROTRA_PP_solar_PV</v>
      </c>
      <c r="G42" s="5">
        <v>8.4072000000000075E-4</v>
      </c>
      <c r="H42" s="5">
        <v>8.954800000000008E-4</v>
      </c>
      <c r="I42" s="5">
        <v>9.6952000000000095E-4</v>
      </c>
      <c r="J42" s="5">
        <v>1.2048000000000011E-3</v>
      </c>
      <c r="K42" s="5">
        <v>1.9566000000000015E-3</v>
      </c>
      <c r="L42" s="5">
        <v>3.5525200000000035E-3</v>
      </c>
      <c r="M42" s="5">
        <v>6.9628000000000068E-3</v>
      </c>
      <c r="N42" s="5">
        <v>1.3499320000000011E-2</v>
      </c>
      <c r="O42" s="5">
        <v>2.5038960000000023E-2</v>
      </c>
      <c r="P42" s="5">
        <v>3.1409840000000029E-2</v>
      </c>
      <c r="Q42" s="5">
        <v>3.7483920000000032E-2</v>
      </c>
      <c r="R42" s="5">
        <v>4.6168439795570733E-2</v>
      </c>
      <c r="S42" s="5">
        <v>6.5836322862010271E-2</v>
      </c>
      <c r="T42" s="5">
        <v>7.6181118500851852E-2</v>
      </c>
      <c r="U42" s="5">
        <v>7.6181118500851852E-2</v>
      </c>
      <c r="V42" s="5">
        <v>8.5121065349233457E-2</v>
      </c>
      <c r="W42" t="str">
        <f t="shared" si="0"/>
        <v/>
      </c>
      <c r="X42" s="7" t="str">
        <f t="shared" si="4"/>
        <v>PROTRA_CAPACITY_EMPIRICAL[</v>
      </c>
      <c r="Y42" s="7" t="str">
        <f t="shared" si="10"/>
        <v>AUSTRIA,</v>
      </c>
      <c r="Z42" s="7" t="str">
        <f t="shared" si="11"/>
        <v>TO_elec,</v>
      </c>
      <c r="AA42" s="7" t="str">
        <f t="shared" si="7"/>
        <v>PROTRA_CHP_PP_I]=GET_DIRECT_DATA(</v>
      </c>
      <c r="AB42" s="7" t="str">
        <f t="shared" si="8"/>
        <v>'model_parameters/energy/PROTRA_capacity_vensim_import.xlsx','PROTRA_capacity','PROTRA_CAP_TIME',</v>
      </c>
      <c r="AC42" s="7" t="str">
        <f t="shared" si="12"/>
        <v>'AUSTRIA_TO_elec')~~|</v>
      </c>
    </row>
    <row r="43" spans="1:29" x14ac:dyDescent="0.35">
      <c r="A43" t="s">
        <v>43</v>
      </c>
      <c r="B43" t="s">
        <v>42</v>
      </c>
      <c r="C43" t="str">
        <f t="shared" si="1"/>
        <v>AUSTRIA_TO_elec</v>
      </c>
      <c r="D43" t="str">
        <f t="shared" si="2"/>
        <v>PROTRA_CHP_PP_I</v>
      </c>
      <c r="E43" s="1" t="s">
        <v>30</v>
      </c>
      <c r="F43" s="1" t="str">
        <f t="shared" si="3"/>
        <v>AUSTRIATO_elecPROTRA_PP_solar_urban_PV</v>
      </c>
      <c r="G43" s="5">
        <v>2.0177279999999999E-2</v>
      </c>
      <c r="H43" s="5">
        <v>2.149152E-2</v>
      </c>
      <c r="I43" s="5">
        <v>2.3268480000000005E-2</v>
      </c>
      <c r="J43" s="5">
        <v>2.8915199999999999E-2</v>
      </c>
      <c r="K43" s="5">
        <v>4.6958399999999997E-2</v>
      </c>
      <c r="L43" s="5">
        <v>8.526048E-2</v>
      </c>
      <c r="M43" s="5">
        <v>0.16710720000000001</v>
      </c>
      <c r="N43" s="5">
        <v>0.32398368</v>
      </c>
      <c r="O43" s="5">
        <v>0.60093504000000009</v>
      </c>
      <c r="P43" s="5">
        <v>0.75383615999999998</v>
      </c>
      <c r="Q43" s="5">
        <v>0.89961407999999998</v>
      </c>
      <c r="R43" s="5">
        <v>1.1080425550936968</v>
      </c>
      <c r="S43" s="5">
        <v>1.5800717486882452</v>
      </c>
      <c r="T43" s="5">
        <v>1.8283468440204431</v>
      </c>
      <c r="U43" s="5">
        <v>1.8283468440204431</v>
      </c>
      <c r="V43" s="5">
        <v>2.0429055683816011</v>
      </c>
      <c r="W43" t="str">
        <f t="shared" si="0"/>
        <v/>
      </c>
      <c r="X43" s="7" t="str">
        <f t="shared" si="4"/>
        <v>PROTRA_CAPACITY_EMPIRICAL[</v>
      </c>
      <c r="Y43" s="7" t="str">
        <f t="shared" si="10"/>
        <v>AUSTRIA,</v>
      </c>
      <c r="Z43" s="7" t="str">
        <f t="shared" si="11"/>
        <v>TO_elec,</v>
      </c>
      <c r="AA43" s="7" t="str">
        <f t="shared" si="7"/>
        <v>PROTRA_CHP_PP_I]=GET_DIRECT_DATA(</v>
      </c>
      <c r="AB43" s="7" t="str">
        <f t="shared" si="8"/>
        <v>'model_parameters/energy/PROTRA_capacity_vensim_import.xlsx','PROTRA_capacity','PROTRA_CAP_TIME',</v>
      </c>
      <c r="AC43" s="7" t="str">
        <f t="shared" si="12"/>
        <v>'AUSTRIA_TO_elec')~~|</v>
      </c>
    </row>
    <row r="44" spans="1:29" x14ac:dyDescent="0.35">
      <c r="A44" t="s">
        <v>43</v>
      </c>
      <c r="B44" t="s">
        <v>42</v>
      </c>
      <c r="C44" t="str">
        <f t="shared" si="1"/>
        <v>AUSTRIA_TO_elec</v>
      </c>
      <c r="D44" t="str">
        <f t="shared" si="2"/>
        <v>PROTRA_CHP_PP_I</v>
      </c>
      <c r="E44" s="1" t="s">
        <v>31</v>
      </c>
      <c r="F44" s="1" t="str">
        <f t="shared" si="3"/>
        <v>AUSTRIATO_elecPROTRA_PP_solid_fossil</v>
      </c>
      <c r="G44" s="5">
        <v>1.2385999999999999</v>
      </c>
      <c r="H44" s="5">
        <v>1.2385999999999999</v>
      </c>
      <c r="I44" s="5">
        <v>1.2302</v>
      </c>
      <c r="J44" s="5">
        <v>1.2302</v>
      </c>
      <c r="K44" s="5">
        <v>1.2302</v>
      </c>
      <c r="L44" s="5">
        <v>1.2302</v>
      </c>
      <c r="M44" s="5">
        <v>1.2302</v>
      </c>
      <c r="N44" s="5">
        <v>1.2302</v>
      </c>
      <c r="O44" s="5">
        <v>1.2302</v>
      </c>
      <c r="P44" s="5">
        <v>1.2302</v>
      </c>
      <c r="Q44" s="5">
        <v>1.2302</v>
      </c>
      <c r="R44" s="5">
        <v>0.80472519214346716</v>
      </c>
      <c r="S44" s="5">
        <v>0.62823193851409043</v>
      </c>
      <c r="T44" s="5">
        <v>0.62823193851409043</v>
      </c>
      <c r="U44" s="5">
        <v>0.62823193851409043</v>
      </c>
      <c r="V44" s="5">
        <v>0.25843654995730142</v>
      </c>
      <c r="W44" t="str">
        <f t="shared" si="0"/>
        <v/>
      </c>
      <c r="X44" s="7" t="str">
        <f t="shared" si="4"/>
        <v>PROTRA_CAPACITY_EMPIRICAL[</v>
      </c>
      <c r="Y44" s="7" t="str">
        <f t="shared" si="10"/>
        <v>AUSTRIA,</v>
      </c>
      <c r="Z44" s="7" t="str">
        <f t="shared" si="11"/>
        <v>TO_elec,</v>
      </c>
      <c r="AA44" s="7" t="str">
        <f t="shared" si="7"/>
        <v>PROTRA_CHP_PP_I]=GET_DIRECT_DATA(</v>
      </c>
      <c r="AB44" s="7" t="str">
        <f t="shared" si="8"/>
        <v>'model_parameters/energy/PROTRA_capacity_vensim_import.xlsx','PROTRA_capacity','PROTRA_CAP_TIME',</v>
      </c>
      <c r="AC44" s="7" t="str">
        <f t="shared" si="12"/>
        <v>'AUSTRIA_TO_elec')~~|</v>
      </c>
    </row>
    <row r="45" spans="1:29" x14ac:dyDescent="0.35">
      <c r="A45" t="s">
        <v>43</v>
      </c>
      <c r="B45" t="s">
        <v>42</v>
      </c>
      <c r="C45" t="str">
        <f t="shared" si="1"/>
        <v>AUSTRIA_TO_elec</v>
      </c>
      <c r="D45" t="str">
        <f t="shared" si="2"/>
        <v>PROTRA_CHP_PP_I</v>
      </c>
      <c r="E45" s="1" t="s">
        <v>32</v>
      </c>
      <c r="F45" s="1" t="str">
        <f t="shared" si="3"/>
        <v>AUSTRIATO_elecPROTRA_PP_solid_fossil_CCS</v>
      </c>
      <c r="G45" s="5">
        <v>0</v>
      </c>
      <c r="H45" s="5">
        <v>0</v>
      </c>
      <c r="I45" s="5">
        <v>0</v>
      </c>
      <c r="J45" s="5">
        <v>0</v>
      </c>
      <c r="K45" s="5">
        <v>0</v>
      </c>
      <c r="L45" s="5">
        <v>0</v>
      </c>
      <c r="M45" s="5">
        <v>0</v>
      </c>
      <c r="N45" s="5">
        <v>0</v>
      </c>
      <c r="O45" s="5">
        <v>0</v>
      </c>
      <c r="P45" s="5">
        <v>0</v>
      </c>
      <c r="Q45" s="5">
        <v>0</v>
      </c>
      <c r="R45" s="5">
        <v>0</v>
      </c>
      <c r="S45" s="5">
        <v>0</v>
      </c>
      <c r="T45" s="5">
        <v>0</v>
      </c>
      <c r="U45" s="5">
        <v>0</v>
      </c>
      <c r="V45" s="5">
        <v>0</v>
      </c>
      <c r="W45" t="str">
        <f t="shared" si="0"/>
        <v/>
      </c>
      <c r="X45" s="7" t="str">
        <f t="shared" si="4"/>
        <v>PROTRA_CAPACITY_EMPIRICAL[</v>
      </c>
      <c r="Y45" s="7" t="str">
        <f t="shared" si="10"/>
        <v>AUSTRIA,</v>
      </c>
      <c r="Z45" s="7" t="str">
        <f t="shared" si="11"/>
        <v>TO_elec,</v>
      </c>
      <c r="AA45" s="7" t="str">
        <f t="shared" si="7"/>
        <v>PROTRA_CHP_PP_I]=GET_DIRECT_DATA(</v>
      </c>
      <c r="AB45" s="7" t="str">
        <f t="shared" si="8"/>
        <v>'model_parameters/energy/PROTRA_capacity_vensim_import.xlsx','PROTRA_capacity','PROTRA_CAP_TIME',</v>
      </c>
      <c r="AC45" s="7" t="str">
        <f t="shared" si="12"/>
        <v>'AUSTRIA_TO_elec')~~|</v>
      </c>
    </row>
    <row r="46" spans="1:29" x14ac:dyDescent="0.35">
      <c r="A46" t="s">
        <v>43</v>
      </c>
      <c r="B46" t="s">
        <v>42</v>
      </c>
      <c r="C46" t="str">
        <f t="shared" si="1"/>
        <v>AUSTRIA_TO_elec</v>
      </c>
      <c r="D46" t="str">
        <f t="shared" si="2"/>
        <v>PROTRA_CHP_PP_I</v>
      </c>
      <c r="E46" s="1" t="s">
        <v>33</v>
      </c>
      <c r="F46" s="1" t="str">
        <f t="shared" si="3"/>
        <v>AUSTRIATO_elecPROTRA_PP_waste</v>
      </c>
      <c r="G46" s="5">
        <v>3.5199922380245524E-2</v>
      </c>
      <c r="H46" s="5">
        <v>4.000223399670863E-2</v>
      </c>
      <c r="I46" s="5">
        <v>4.0206587682515574E-2</v>
      </c>
      <c r="J46" s="5">
        <v>6.6207905337161824E-2</v>
      </c>
      <c r="K46" s="5">
        <v>6.6207905337161824E-2</v>
      </c>
      <c r="L46" s="5">
        <v>6.1609947406505654E-2</v>
      </c>
      <c r="M46" s="5">
        <v>6.1609947406505654E-2</v>
      </c>
      <c r="N46" s="5">
        <v>6.1609947406505654E-2</v>
      </c>
      <c r="O46" s="5">
        <v>6.1609947406505654E-2</v>
      </c>
      <c r="P46" s="5">
        <v>6.1609947406505654E-2</v>
      </c>
      <c r="Q46" s="5">
        <v>6.1609947406505654E-2</v>
      </c>
      <c r="R46" s="5">
        <v>6.1609947406505654E-2</v>
      </c>
      <c r="S46" s="5">
        <v>6.1609947406505654E-2</v>
      </c>
      <c r="T46" s="5">
        <v>6.4177028548443399E-2</v>
      </c>
      <c r="U46" s="5">
        <v>6.4177028548443399E-2</v>
      </c>
      <c r="V46" s="5">
        <v>6.4177028548443399E-2</v>
      </c>
      <c r="W46" t="str">
        <f t="shared" si="0"/>
        <v/>
      </c>
      <c r="X46" s="7" t="str">
        <f t="shared" si="4"/>
        <v>PROTRA_CAPACITY_EMPIRICAL[</v>
      </c>
      <c r="Y46" s="7" t="str">
        <f t="shared" si="10"/>
        <v>AUSTRIA,</v>
      </c>
      <c r="Z46" s="7" t="str">
        <f t="shared" si="11"/>
        <v>TO_elec,</v>
      </c>
      <c r="AA46" s="7" t="str">
        <f t="shared" si="7"/>
        <v>PROTRA_CHP_PP_I]=GET_DIRECT_DATA(</v>
      </c>
      <c r="AB46" s="7" t="str">
        <f t="shared" si="8"/>
        <v>'model_parameters/energy/PROTRA_capacity_vensim_import.xlsx','PROTRA_capacity','PROTRA_CAP_TIME',</v>
      </c>
      <c r="AC46" s="7" t="str">
        <f t="shared" si="12"/>
        <v>'AUSTRIA_TO_elec')~~|</v>
      </c>
    </row>
    <row r="47" spans="1:29" x14ac:dyDescent="0.35">
      <c r="A47" t="s">
        <v>43</v>
      </c>
      <c r="B47" t="s">
        <v>42</v>
      </c>
      <c r="C47" t="str">
        <f t="shared" si="1"/>
        <v>AUSTRIA_TO_elec</v>
      </c>
      <c r="D47" t="str">
        <f t="shared" si="2"/>
        <v>PROTRA_CHP_PP_I</v>
      </c>
      <c r="E47" s="1" t="s">
        <v>34</v>
      </c>
      <c r="F47" s="1" t="str">
        <f t="shared" si="3"/>
        <v>AUSTRIATO_elecPROTRA_PP_waste_CCS</v>
      </c>
      <c r="G47" s="5">
        <v>0</v>
      </c>
      <c r="H47" s="5">
        <v>0</v>
      </c>
      <c r="I47" s="5">
        <v>0</v>
      </c>
      <c r="J47" s="5">
        <v>0</v>
      </c>
      <c r="K47" s="5">
        <v>0</v>
      </c>
      <c r="L47" s="5">
        <v>0</v>
      </c>
      <c r="M47" s="5">
        <v>0</v>
      </c>
      <c r="N47" s="5">
        <v>0</v>
      </c>
      <c r="O47" s="5">
        <v>0</v>
      </c>
      <c r="P47" s="5">
        <v>0</v>
      </c>
      <c r="Q47" s="5">
        <v>0</v>
      </c>
      <c r="R47" s="5">
        <v>0</v>
      </c>
      <c r="S47" s="5">
        <v>0</v>
      </c>
      <c r="T47" s="5">
        <v>0</v>
      </c>
      <c r="U47" s="5">
        <v>0</v>
      </c>
      <c r="V47" s="5">
        <v>0</v>
      </c>
      <c r="W47" t="str">
        <f t="shared" si="0"/>
        <v/>
      </c>
      <c r="X47" s="7" t="str">
        <f t="shared" si="4"/>
        <v>PROTRA_CAPACITY_EMPIRICAL[</v>
      </c>
      <c r="Y47" s="7" t="str">
        <f t="shared" si="10"/>
        <v>AUSTRIA,</v>
      </c>
      <c r="Z47" s="7" t="str">
        <f t="shared" si="11"/>
        <v>TO_elec,</v>
      </c>
      <c r="AA47" s="7" t="str">
        <f t="shared" si="7"/>
        <v>PROTRA_CHP_PP_I]=GET_DIRECT_DATA(</v>
      </c>
      <c r="AB47" s="7" t="str">
        <f t="shared" si="8"/>
        <v>'model_parameters/energy/PROTRA_capacity_vensim_import.xlsx','PROTRA_capacity','PROTRA_CAP_TIME',</v>
      </c>
      <c r="AC47" s="7" t="str">
        <f t="shared" si="12"/>
        <v>'AUSTRIA_TO_elec')~~|</v>
      </c>
    </row>
    <row r="48" spans="1:29" x14ac:dyDescent="0.35">
      <c r="A48" t="s">
        <v>43</v>
      </c>
      <c r="B48" t="s">
        <v>42</v>
      </c>
      <c r="C48" t="str">
        <f t="shared" si="1"/>
        <v>AUSTRIA_TO_elec</v>
      </c>
      <c r="D48" t="str">
        <f t="shared" si="2"/>
        <v>PROTRA_CHP_PP_I</v>
      </c>
      <c r="E48" s="1" t="s">
        <v>35</v>
      </c>
      <c r="F48" s="1" t="str">
        <f t="shared" si="3"/>
        <v>AUSTRIATO_elecPROTRA_PP_wind_offshore</v>
      </c>
      <c r="G48" s="5">
        <v>0</v>
      </c>
      <c r="H48" s="5">
        <v>0</v>
      </c>
      <c r="I48" s="5">
        <v>0</v>
      </c>
      <c r="J48" s="5">
        <v>0</v>
      </c>
      <c r="K48" s="5">
        <v>0</v>
      </c>
      <c r="L48" s="5">
        <v>0</v>
      </c>
      <c r="M48" s="5">
        <v>0</v>
      </c>
      <c r="N48" s="5">
        <v>0</v>
      </c>
      <c r="O48" s="5">
        <v>0</v>
      </c>
      <c r="P48" s="5">
        <v>0</v>
      </c>
      <c r="Q48" s="5">
        <v>0</v>
      </c>
      <c r="R48" s="5">
        <v>0</v>
      </c>
      <c r="S48" s="5">
        <v>0</v>
      </c>
      <c r="T48" s="5">
        <v>0</v>
      </c>
      <c r="U48" s="5">
        <v>0</v>
      </c>
      <c r="V48" s="5">
        <v>0</v>
      </c>
      <c r="W48" t="str">
        <f t="shared" si="0"/>
        <v/>
      </c>
      <c r="X48" s="7" t="str">
        <f t="shared" si="4"/>
        <v>PROTRA_CAPACITY_EMPIRICAL[</v>
      </c>
      <c r="Y48" s="7" t="str">
        <f t="shared" si="10"/>
        <v>AUSTRIA,</v>
      </c>
      <c r="Z48" s="7" t="str">
        <f t="shared" si="11"/>
        <v>TO_elec,</v>
      </c>
      <c r="AA48" s="7" t="str">
        <f t="shared" si="7"/>
        <v>PROTRA_CHP_PP_I]=GET_DIRECT_DATA(</v>
      </c>
      <c r="AB48" s="7" t="str">
        <f t="shared" si="8"/>
        <v>'model_parameters/energy/PROTRA_capacity_vensim_import.xlsx','PROTRA_capacity','PROTRA_CAP_TIME',</v>
      </c>
      <c r="AC48" s="7" t="str">
        <f t="shared" si="12"/>
        <v>'AUSTRIA_TO_elec')~~|</v>
      </c>
    </row>
    <row r="49" spans="1:29" x14ac:dyDescent="0.35">
      <c r="A49" t="s">
        <v>43</v>
      </c>
      <c r="B49" t="s">
        <v>42</v>
      </c>
      <c r="C49" t="str">
        <f t="shared" si="1"/>
        <v>AUSTRIA_TO_elec</v>
      </c>
      <c r="D49" t="str">
        <f t="shared" si="2"/>
        <v>PROTRA_CHP_PP_I</v>
      </c>
      <c r="E49" s="1" t="s">
        <v>36</v>
      </c>
      <c r="F49" s="1" t="str">
        <f t="shared" si="3"/>
        <v>AUSTRIATO_elecPROTRA_PP_wind_onshore</v>
      </c>
      <c r="G49" s="5">
        <v>0.82521900000000004</v>
      </c>
      <c r="H49" s="5">
        <v>0.96826900000000005</v>
      </c>
      <c r="I49" s="5">
        <v>0.99115900000000001</v>
      </c>
      <c r="J49" s="5">
        <v>0.99197400000000002</v>
      </c>
      <c r="K49" s="5">
        <v>1.000985</v>
      </c>
      <c r="L49" s="5">
        <v>1.015828</v>
      </c>
      <c r="M49" s="5">
        <v>1.105966</v>
      </c>
      <c r="N49" s="5">
        <v>1.3371500000000001</v>
      </c>
      <c r="O49" s="5">
        <v>1.6745380000000001</v>
      </c>
      <c r="P49" s="5">
        <v>2.1102750000000001</v>
      </c>
      <c r="Q49" s="5">
        <v>2.4887260000000002</v>
      </c>
      <c r="R49" s="5">
        <v>2.9299145789721832</v>
      </c>
      <c r="S49" s="5">
        <v>3.1634159811409717</v>
      </c>
      <c r="T49" s="5">
        <v>3.3875303922677986</v>
      </c>
      <c r="U49" s="5">
        <v>3.5611897265440833</v>
      </c>
      <c r="V49" s="5">
        <v>3.6761803668081097</v>
      </c>
      <c r="W49" t="str">
        <f t="shared" si="0"/>
        <v/>
      </c>
      <c r="X49" s="7" t="str">
        <f t="shared" si="4"/>
        <v>PROTRA_CAPACITY_EMPIRICAL[</v>
      </c>
      <c r="Y49" s="7" t="str">
        <f t="shared" si="10"/>
        <v>AUSTRIA,</v>
      </c>
      <c r="Z49" s="7" t="str">
        <f t="shared" si="11"/>
        <v>TO_elec,</v>
      </c>
      <c r="AA49" s="7" t="str">
        <f t="shared" si="7"/>
        <v>PROTRA_CHP_PP_I]=GET_DIRECT_DATA(</v>
      </c>
      <c r="AB49" s="7" t="str">
        <f t="shared" si="8"/>
        <v>'model_parameters/energy/PROTRA_capacity_vensim_import.xlsx','PROTRA_capacity','PROTRA_CAP_TIME',</v>
      </c>
      <c r="AC49" s="7" t="str">
        <f t="shared" si="12"/>
        <v>'AUSTRIA_TO_elec')~~|</v>
      </c>
    </row>
    <row r="50" spans="1:29" x14ac:dyDescent="0.35">
      <c r="A50" t="s">
        <v>44</v>
      </c>
      <c r="B50" t="s">
        <v>41</v>
      </c>
      <c r="C50" t="str">
        <f t="shared" si="1"/>
        <v>BELGIUM_TO_heat</v>
      </c>
      <c r="D50" t="str">
        <f t="shared" si="2"/>
        <v>PROTRA_CHP_HP_I</v>
      </c>
      <c r="E50" t="s">
        <v>0</v>
      </c>
      <c r="F50" s="1" t="str">
        <f t="shared" si="3"/>
        <v>BELGIUMTO_heatPROTRA_CHP_gas_fuels</v>
      </c>
      <c r="G50" s="3">
        <v>0</v>
      </c>
      <c r="H50" s="3">
        <v>0</v>
      </c>
      <c r="I50" s="3">
        <v>0</v>
      </c>
      <c r="J50" s="3">
        <v>0</v>
      </c>
      <c r="K50" s="3">
        <v>0</v>
      </c>
      <c r="L50" s="3">
        <v>0</v>
      </c>
      <c r="M50" s="3">
        <v>0</v>
      </c>
      <c r="N50" s="3">
        <v>0</v>
      </c>
      <c r="O50" s="3">
        <v>0</v>
      </c>
      <c r="P50" s="3">
        <v>0</v>
      </c>
      <c r="Q50" s="3">
        <v>0</v>
      </c>
      <c r="R50" s="3">
        <v>0</v>
      </c>
      <c r="S50" s="3">
        <v>0</v>
      </c>
      <c r="T50" s="3">
        <v>0</v>
      </c>
      <c r="U50" s="3">
        <v>0</v>
      </c>
      <c r="V50" s="3">
        <v>0</v>
      </c>
      <c r="W50" t="str">
        <f t="shared" si="0"/>
        <v>PROTRA_CAPACITY_EMPIRICAL[BELGIUM,TO_heat,PROTRA_CHP_HP_I]=GET_DIRECT_DATA('model_parameters/energy/PROTRA_capacity_vensim_import.xlsx','PROTRA_capacity','PROTRA_CAP_TIME','BELGIUM_TO_heat')~~|</v>
      </c>
      <c r="X50" s="7" t="str">
        <f t="shared" si="4"/>
        <v>PROTRA_CAPACITY_EMPIRICAL[</v>
      </c>
      <c r="Y50" s="7" t="str">
        <f t="shared" si="10"/>
        <v>BELGIUM,</v>
      </c>
      <c r="Z50" s="7" t="str">
        <f t="shared" si="11"/>
        <v>TO_heat,</v>
      </c>
      <c r="AA50" s="7" t="str">
        <f t="shared" si="7"/>
        <v>PROTRA_CHP_HP_I]=GET_DIRECT_DATA(</v>
      </c>
      <c r="AB50" s="7" t="str">
        <f t="shared" si="8"/>
        <v>'model_parameters/energy/PROTRA_capacity_vensim_import.xlsx','PROTRA_capacity','PROTRA_CAP_TIME',</v>
      </c>
      <c r="AC50" s="7" t="str">
        <f t="shared" si="12"/>
        <v>'BELGIUM_TO_heat')~~|</v>
      </c>
    </row>
    <row r="51" spans="1:29" x14ac:dyDescent="0.35">
      <c r="A51" t="s">
        <v>44</v>
      </c>
      <c r="B51" t="s">
        <v>41</v>
      </c>
      <c r="C51" t="str">
        <f t="shared" si="1"/>
        <v>BELGIUM_TO_heat</v>
      </c>
      <c r="D51" t="str">
        <f t="shared" si="2"/>
        <v>PROTRA_CHP_HP_I</v>
      </c>
      <c r="E51" t="s">
        <v>1</v>
      </c>
      <c r="F51" s="1" t="str">
        <f t="shared" si="3"/>
        <v>BELGIUMTO_heatPROTRA_CHP_gas_fuels_CCS</v>
      </c>
      <c r="G51" s="3">
        <v>0</v>
      </c>
      <c r="H51" s="3">
        <v>0</v>
      </c>
      <c r="I51" s="3">
        <v>0</v>
      </c>
      <c r="J51" s="3">
        <v>0</v>
      </c>
      <c r="K51" s="3">
        <v>0</v>
      </c>
      <c r="L51" s="3">
        <v>0</v>
      </c>
      <c r="M51" s="3">
        <v>0</v>
      </c>
      <c r="N51" s="3">
        <v>0</v>
      </c>
      <c r="O51" s="3">
        <v>0</v>
      </c>
      <c r="P51" s="3">
        <v>0</v>
      </c>
      <c r="Q51" s="3">
        <v>0</v>
      </c>
      <c r="R51" s="3">
        <v>0</v>
      </c>
      <c r="S51" s="3">
        <v>0</v>
      </c>
      <c r="T51" s="3">
        <v>0</v>
      </c>
      <c r="U51" s="3">
        <v>0</v>
      </c>
      <c r="V51" s="3">
        <v>0</v>
      </c>
      <c r="W51" t="str">
        <f t="shared" si="0"/>
        <v/>
      </c>
      <c r="X51" s="7" t="str">
        <f t="shared" si="4"/>
        <v>PROTRA_CAPACITY_EMPIRICAL[</v>
      </c>
      <c r="Y51" s="7" t="str">
        <f t="shared" si="10"/>
        <v>BELGIUM,</v>
      </c>
      <c r="Z51" s="7" t="str">
        <f t="shared" si="11"/>
        <v>TO_heat,</v>
      </c>
      <c r="AA51" s="7" t="str">
        <f t="shared" si="7"/>
        <v>PROTRA_CHP_HP_I]=GET_DIRECT_DATA(</v>
      </c>
      <c r="AB51" s="7" t="str">
        <f t="shared" si="8"/>
        <v>'model_parameters/energy/PROTRA_capacity_vensim_import.xlsx','PROTRA_capacity','PROTRA_CAP_TIME',</v>
      </c>
      <c r="AC51" s="7" t="str">
        <f t="shared" si="12"/>
        <v>'BELGIUM_TO_heat')~~|</v>
      </c>
    </row>
    <row r="52" spans="1:29" x14ac:dyDescent="0.35">
      <c r="A52" t="s">
        <v>44</v>
      </c>
      <c r="B52" t="s">
        <v>41</v>
      </c>
      <c r="C52" t="str">
        <f t="shared" si="1"/>
        <v>BELGIUM_TO_heat</v>
      </c>
      <c r="D52" t="str">
        <f t="shared" si="2"/>
        <v>PROTRA_CHP_HP_I</v>
      </c>
      <c r="E52" t="s">
        <v>2</v>
      </c>
      <c r="F52" s="1" t="str">
        <f t="shared" si="3"/>
        <v>BELGIUMTO_heatPROTRA_CHP_geothermal</v>
      </c>
      <c r="G52" s="3">
        <v>0</v>
      </c>
      <c r="H52" s="3">
        <v>0</v>
      </c>
      <c r="I52" s="3">
        <v>0</v>
      </c>
      <c r="J52" s="3">
        <v>0</v>
      </c>
      <c r="K52" s="3">
        <v>0</v>
      </c>
      <c r="L52" s="3">
        <v>0</v>
      </c>
      <c r="M52" s="3">
        <v>0</v>
      </c>
      <c r="N52" s="3">
        <v>0</v>
      </c>
      <c r="O52" s="3">
        <v>0</v>
      </c>
      <c r="P52" s="3">
        <v>0</v>
      </c>
      <c r="Q52" s="3">
        <v>0</v>
      </c>
      <c r="R52" s="3">
        <v>0</v>
      </c>
      <c r="S52" s="3">
        <v>0</v>
      </c>
      <c r="T52" s="3">
        <v>0</v>
      </c>
      <c r="U52" s="3">
        <v>0</v>
      </c>
      <c r="V52" s="3">
        <v>0</v>
      </c>
      <c r="W52" t="str">
        <f t="shared" si="0"/>
        <v/>
      </c>
      <c r="X52" s="7" t="str">
        <f t="shared" si="4"/>
        <v>PROTRA_CAPACITY_EMPIRICAL[</v>
      </c>
      <c r="Y52" s="7" t="str">
        <f t="shared" si="10"/>
        <v>BELGIUM,</v>
      </c>
      <c r="Z52" s="7" t="str">
        <f t="shared" si="11"/>
        <v>TO_heat,</v>
      </c>
      <c r="AA52" s="7" t="str">
        <f t="shared" si="7"/>
        <v>PROTRA_CHP_HP_I]=GET_DIRECT_DATA(</v>
      </c>
      <c r="AB52" s="7" t="str">
        <f t="shared" si="8"/>
        <v>'model_parameters/energy/PROTRA_capacity_vensim_import.xlsx','PROTRA_capacity','PROTRA_CAP_TIME',</v>
      </c>
      <c r="AC52" s="7" t="str">
        <f t="shared" si="12"/>
        <v>'BELGIUM_TO_heat')~~|</v>
      </c>
    </row>
    <row r="53" spans="1:29" x14ac:dyDescent="0.35">
      <c r="A53" t="s">
        <v>44</v>
      </c>
      <c r="B53" t="s">
        <v>41</v>
      </c>
      <c r="C53" t="str">
        <f t="shared" si="1"/>
        <v>BELGIUM_TO_heat</v>
      </c>
      <c r="D53" t="str">
        <f t="shared" si="2"/>
        <v>PROTRA_CHP_HP_I</v>
      </c>
      <c r="E53" t="s">
        <v>3</v>
      </c>
      <c r="F53" s="1" t="str">
        <f t="shared" si="3"/>
        <v>BELGIUMTO_heatPROTRA_CHP_liquid_fuels</v>
      </c>
      <c r="G53" s="3">
        <v>0</v>
      </c>
      <c r="H53" s="3">
        <v>0</v>
      </c>
      <c r="I53" s="3">
        <v>0</v>
      </c>
      <c r="J53" s="3">
        <v>0</v>
      </c>
      <c r="K53" s="3">
        <v>0</v>
      </c>
      <c r="L53" s="3">
        <v>0</v>
      </c>
      <c r="M53" s="3">
        <v>0</v>
      </c>
      <c r="N53" s="3">
        <v>0</v>
      </c>
      <c r="O53" s="3">
        <v>0</v>
      </c>
      <c r="P53" s="3">
        <v>0</v>
      </c>
      <c r="Q53" s="3">
        <v>0</v>
      </c>
      <c r="R53" s="3">
        <v>0</v>
      </c>
      <c r="S53" s="3">
        <v>0</v>
      </c>
      <c r="T53" s="3">
        <v>0</v>
      </c>
      <c r="U53" s="3">
        <v>0</v>
      </c>
      <c r="V53" s="3">
        <v>0</v>
      </c>
      <c r="W53" t="str">
        <f t="shared" si="0"/>
        <v/>
      </c>
      <c r="X53" s="7" t="str">
        <f t="shared" si="4"/>
        <v>PROTRA_CAPACITY_EMPIRICAL[</v>
      </c>
      <c r="Y53" s="7" t="str">
        <f t="shared" si="10"/>
        <v>BELGIUM,</v>
      </c>
      <c r="Z53" s="7" t="str">
        <f t="shared" si="11"/>
        <v>TO_heat,</v>
      </c>
      <c r="AA53" s="7" t="str">
        <f t="shared" si="7"/>
        <v>PROTRA_CHP_HP_I]=GET_DIRECT_DATA(</v>
      </c>
      <c r="AB53" s="7" t="str">
        <f t="shared" si="8"/>
        <v>'model_parameters/energy/PROTRA_capacity_vensim_import.xlsx','PROTRA_capacity','PROTRA_CAP_TIME',</v>
      </c>
      <c r="AC53" s="7" t="str">
        <f t="shared" si="12"/>
        <v>'BELGIUM_TO_heat')~~|</v>
      </c>
    </row>
    <row r="54" spans="1:29" x14ac:dyDescent="0.35">
      <c r="A54" t="s">
        <v>44</v>
      </c>
      <c r="B54" t="s">
        <v>41</v>
      </c>
      <c r="C54" t="str">
        <f t="shared" si="1"/>
        <v>BELGIUM_TO_heat</v>
      </c>
      <c r="D54" t="str">
        <f t="shared" si="2"/>
        <v>PROTRA_CHP_HP_I</v>
      </c>
      <c r="E54" t="s">
        <v>4</v>
      </c>
      <c r="F54" s="1" t="str">
        <f t="shared" si="3"/>
        <v>BELGIUMTO_heatPROTRA_CHP_liquid_fuels_CCS</v>
      </c>
      <c r="G54" s="3">
        <v>0</v>
      </c>
      <c r="H54" s="3">
        <v>0</v>
      </c>
      <c r="I54" s="3">
        <v>0</v>
      </c>
      <c r="J54" s="3">
        <v>0</v>
      </c>
      <c r="K54" s="3">
        <v>0</v>
      </c>
      <c r="L54" s="3">
        <v>0</v>
      </c>
      <c r="M54" s="3">
        <v>0</v>
      </c>
      <c r="N54" s="3">
        <v>0</v>
      </c>
      <c r="O54" s="3">
        <v>0</v>
      </c>
      <c r="P54" s="3">
        <v>0</v>
      </c>
      <c r="Q54" s="3">
        <v>0</v>
      </c>
      <c r="R54" s="3">
        <v>0</v>
      </c>
      <c r="S54" s="3">
        <v>0</v>
      </c>
      <c r="T54" s="3">
        <v>0</v>
      </c>
      <c r="U54" s="3">
        <v>0</v>
      </c>
      <c r="V54" s="3">
        <v>0</v>
      </c>
      <c r="W54" t="str">
        <f t="shared" si="0"/>
        <v/>
      </c>
      <c r="X54" s="7" t="str">
        <f t="shared" si="4"/>
        <v>PROTRA_CAPACITY_EMPIRICAL[</v>
      </c>
      <c r="Y54" s="7" t="str">
        <f t="shared" si="10"/>
        <v>BELGIUM,</v>
      </c>
      <c r="Z54" s="7" t="str">
        <f t="shared" si="11"/>
        <v>TO_heat,</v>
      </c>
      <c r="AA54" s="7" t="str">
        <f t="shared" si="7"/>
        <v>PROTRA_CHP_HP_I]=GET_DIRECT_DATA(</v>
      </c>
      <c r="AB54" s="7" t="str">
        <f t="shared" si="8"/>
        <v>'model_parameters/energy/PROTRA_capacity_vensim_import.xlsx','PROTRA_capacity','PROTRA_CAP_TIME',</v>
      </c>
      <c r="AC54" s="7" t="str">
        <f t="shared" si="12"/>
        <v>'BELGIUM_TO_heat')~~|</v>
      </c>
    </row>
    <row r="55" spans="1:29" x14ac:dyDescent="0.35">
      <c r="A55" t="s">
        <v>44</v>
      </c>
      <c r="B55" t="s">
        <v>41</v>
      </c>
      <c r="C55" t="str">
        <f t="shared" si="1"/>
        <v>BELGIUM_TO_heat</v>
      </c>
      <c r="D55" t="str">
        <f t="shared" si="2"/>
        <v>PROTRA_CHP_HP_I</v>
      </c>
      <c r="E55" t="s">
        <v>5</v>
      </c>
      <c r="F55" s="1" t="str">
        <f t="shared" si="3"/>
        <v>BELGIUMTO_heatPROTRA_CHP_solid_fossil</v>
      </c>
      <c r="G55" s="3">
        <v>0</v>
      </c>
      <c r="H55" s="3">
        <v>0</v>
      </c>
      <c r="I55" s="3">
        <v>0</v>
      </c>
      <c r="J55" s="3">
        <v>0</v>
      </c>
      <c r="K55" s="3">
        <v>0</v>
      </c>
      <c r="L55" s="3">
        <v>0</v>
      </c>
      <c r="M55" s="3">
        <v>0</v>
      </c>
      <c r="N55" s="3">
        <v>0</v>
      </c>
      <c r="O55" s="3">
        <v>0</v>
      </c>
      <c r="P55" s="3">
        <v>0</v>
      </c>
      <c r="Q55" s="3">
        <v>0</v>
      </c>
      <c r="R55" s="3">
        <v>0</v>
      </c>
      <c r="S55" s="3">
        <v>0</v>
      </c>
      <c r="T55" s="3">
        <v>0</v>
      </c>
      <c r="U55" s="3">
        <v>0</v>
      </c>
      <c r="V55" s="3">
        <v>0</v>
      </c>
      <c r="W55" t="str">
        <f t="shared" si="0"/>
        <v/>
      </c>
      <c r="X55" s="7" t="str">
        <f t="shared" si="4"/>
        <v>PROTRA_CAPACITY_EMPIRICAL[</v>
      </c>
      <c r="Y55" s="7" t="str">
        <f t="shared" si="10"/>
        <v>BELGIUM,</v>
      </c>
      <c r="Z55" s="7" t="str">
        <f t="shared" si="11"/>
        <v>TO_heat,</v>
      </c>
      <c r="AA55" s="7" t="str">
        <f t="shared" si="7"/>
        <v>PROTRA_CHP_HP_I]=GET_DIRECT_DATA(</v>
      </c>
      <c r="AB55" s="7" t="str">
        <f t="shared" si="8"/>
        <v>'model_parameters/energy/PROTRA_capacity_vensim_import.xlsx','PROTRA_capacity','PROTRA_CAP_TIME',</v>
      </c>
      <c r="AC55" s="7" t="str">
        <f t="shared" si="12"/>
        <v>'BELGIUM_TO_heat')~~|</v>
      </c>
    </row>
    <row r="56" spans="1:29" x14ac:dyDescent="0.35">
      <c r="A56" t="s">
        <v>44</v>
      </c>
      <c r="B56" t="s">
        <v>41</v>
      </c>
      <c r="C56" t="str">
        <f t="shared" si="1"/>
        <v>BELGIUM_TO_heat</v>
      </c>
      <c r="D56" t="str">
        <f t="shared" si="2"/>
        <v>PROTRA_CHP_HP_I</v>
      </c>
      <c r="E56" t="s">
        <v>6</v>
      </c>
      <c r="F56" s="1" t="str">
        <f t="shared" si="3"/>
        <v>BELGIUMTO_heatPROTRA_CHP_solid_fossil_CCS</v>
      </c>
      <c r="G56" s="3">
        <v>0</v>
      </c>
      <c r="H56" s="3">
        <v>0</v>
      </c>
      <c r="I56" s="3">
        <v>0</v>
      </c>
      <c r="J56" s="3">
        <v>0</v>
      </c>
      <c r="K56" s="3">
        <v>0</v>
      </c>
      <c r="L56" s="3">
        <v>0</v>
      </c>
      <c r="M56" s="3">
        <v>0</v>
      </c>
      <c r="N56" s="3">
        <v>0</v>
      </c>
      <c r="O56" s="3">
        <v>0</v>
      </c>
      <c r="P56" s="3">
        <v>0</v>
      </c>
      <c r="Q56" s="3">
        <v>0</v>
      </c>
      <c r="R56" s="3">
        <v>0</v>
      </c>
      <c r="S56" s="3">
        <v>0</v>
      </c>
      <c r="T56" s="3">
        <v>0</v>
      </c>
      <c r="U56" s="3">
        <v>0</v>
      </c>
      <c r="V56" s="3">
        <v>0</v>
      </c>
      <c r="W56" t="str">
        <f t="shared" si="0"/>
        <v/>
      </c>
      <c r="X56" s="7" t="str">
        <f t="shared" si="4"/>
        <v>PROTRA_CAPACITY_EMPIRICAL[</v>
      </c>
      <c r="Y56" s="7" t="str">
        <f t="shared" si="10"/>
        <v>BELGIUM,</v>
      </c>
      <c r="Z56" s="7" t="str">
        <f t="shared" si="11"/>
        <v>TO_heat,</v>
      </c>
      <c r="AA56" s="7" t="str">
        <f t="shared" si="7"/>
        <v>PROTRA_CHP_HP_I]=GET_DIRECT_DATA(</v>
      </c>
      <c r="AB56" s="7" t="str">
        <f t="shared" si="8"/>
        <v>'model_parameters/energy/PROTRA_capacity_vensim_import.xlsx','PROTRA_capacity','PROTRA_CAP_TIME',</v>
      </c>
      <c r="AC56" s="7" t="str">
        <f t="shared" si="12"/>
        <v>'BELGIUM_TO_heat')~~|</v>
      </c>
    </row>
    <row r="57" spans="1:29" x14ac:dyDescent="0.35">
      <c r="A57" t="s">
        <v>44</v>
      </c>
      <c r="B57" t="s">
        <v>41</v>
      </c>
      <c r="C57" t="str">
        <f t="shared" si="1"/>
        <v>BELGIUM_TO_heat</v>
      </c>
      <c r="D57" t="str">
        <f t="shared" si="2"/>
        <v>PROTRA_CHP_HP_I</v>
      </c>
      <c r="E57" t="s">
        <v>7</v>
      </c>
      <c r="F57" s="1" t="str">
        <f t="shared" si="3"/>
        <v>BELGIUMTO_heatPROTRA_CHP_waste</v>
      </c>
      <c r="G57" s="3">
        <v>0</v>
      </c>
      <c r="H57" s="3">
        <v>0</v>
      </c>
      <c r="I57" s="3">
        <v>0</v>
      </c>
      <c r="J57" s="3">
        <v>0</v>
      </c>
      <c r="K57" s="3">
        <v>0</v>
      </c>
      <c r="L57" s="3">
        <v>0</v>
      </c>
      <c r="M57" s="3">
        <v>0</v>
      </c>
      <c r="N57" s="3">
        <v>0</v>
      </c>
      <c r="O57" s="3">
        <v>0</v>
      </c>
      <c r="P57" s="3">
        <v>0</v>
      </c>
      <c r="Q57" s="3">
        <v>0</v>
      </c>
      <c r="R57" s="3">
        <v>0</v>
      </c>
      <c r="S57" s="3">
        <v>0</v>
      </c>
      <c r="T57" s="3">
        <v>0</v>
      </c>
      <c r="U57" s="3">
        <v>0</v>
      </c>
      <c r="V57" s="3">
        <v>0</v>
      </c>
      <c r="W57" t="str">
        <f t="shared" si="0"/>
        <v/>
      </c>
      <c r="X57" s="7" t="str">
        <f t="shared" si="4"/>
        <v>PROTRA_CAPACITY_EMPIRICAL[</v>
      </c>
      <c r="Y57" s="7" t="str">
        <f t="shared" si="10"/>
        <v>BELGIUM,</v>
      </c>
      <c r="Z57" s="7" t="str">
        <f t="shared" si="11"/>
        <v>TO_heat,</v>
      </c>
      <c r="AA57" s="7" t="str">
        <f t="shared" si="7"/>
        <v>PROTRA_CHP_HP_I]=GET_DIRECT_DATA(</v>
      </c>
      <c r="AB57" s="7" t="str">
        <f t="shared" si="8"/>
        <v>'model_parameters/energy/PROTRA_capacity_vensim_import.xlsx','PROTRA_capacity','PROTRA_CAP_TIME',</v>
      </c>
      <c r="AC57" s="7" t="str">
        <f t="shared" si="12"/>
        <v>'BELGIUM_TO_heat')~~|</v>
      </c>
    </row>
    <row r="58" spans="1:29" x14ac:dyDescent="0.35">
      <c r="A58" t="s">
        <v>44</v>
      </c>
      <c r="B58" t="s">
        <v>41</v>
      </c>
      <c r="C58" t="str">
        <f t="shared" si="1"/>
        <v>BELGIUM_TO_heat</v>
      </c>
      <c r="D58" t="str">
        <f t="shared" si="2"/>
        <v>PROTRA_CHP_HP_I</v>
      </c>
      <c r="E58" t="s">
        <v>8</v>
      </c>
      <c r="F58" s="1" t="str">
        <f t="shared" si="3"/>
        <v>BELGIUMTO_heatPROTRA_CHP_solid_bio</v>
      </c>
      <c r="G58" s="4">
        <v>0</v>
      </c>
      <c r="H58" s="4">
        <v>0</v>
      </c>
      <c r="I58" s="4">
        <v>0</v>
      </c>
      <c r="J58" s="4">
        <v>0</v>
      </c>
      <c r="K58" s="4">
        <v>0</v>
      </c>
      <c r="L58" s="4">
        <v>0</v>
      </c>
      <c r="M58" s="4">
        <v>0</v>
      </c>
      <c r="N58" s="4">
        <v>0</v>
      </c>
      <c r="O58" s="4">
        <v>0</v>
      </c>
      <c r="P58" s="4">
        <v>0</v>
      </c>
      <c r="Q58" s="4">
        <v>0</v>
      </c>
      <c r="R58" s="4">
        <v>0</v>
      </c>
      <c r="S58" s="4">
        <v>0</v>
      </c>
      <c r="T58" s="4">
        <v>0</v>
      </c>
      <c r="U58" s="4">
        <v>0</v>
      </c>
      <c r="V58" s="4">
        <v>0</v>
      </c>
      <c r="W58" t="str">
        <f t="shared" si="0"/>
        <v/>
      </c>
      <c r="X58" s="7" t="str">
        <f t="shared" si="4"/>
        <v>PROTRA_CAPACITY_EMPIRICAL[</v>
      </c>
      <c r="Y58" s="7" t="str">
        <f t="shared" si="10"/>
        <v>BELGIUM,</v>
      </c>
      <c r="Z58" s="7" t="str">
        <f t="shared" si="11"/>
        <v>TO_heat,</v>
      </c>
      <c r="AA58" s="7" t="str">
        <f t="shared" si="7"/>
        <v>PROTRA_CHP_HP_I]=GET_DIRECT_DATA(</v>
      </c>
      <c r="AB58" s="7" t="str">
        <f t="shared" si="8"/>
        <v>'model_parameters/energy/PROTRA_capacity_vensim_import.xlsx','PROTRA_capacity','PROTRA_CAP_TIME',</v>
      </c>
      <c r="AC58" s="7" t="str">
        <f t="shared" si="12"/>
        <v>'BELGIUM_TO_heat')~~|</v>
      </c>
    </row>
    <row r="59" spans="1:29" x14ac:dyDescent="0.35">
      <c r="A59" t="s">
        <v>44</v>
      </c>
      <c r="B59" t="s">
        <v>41</v>
      </c>
      <c r="C59" t="str">
        <f t="shared" si="1"/>
        <v>BELGIUM_TO_heat</v>
      </c>
      <c r="D59" t="str">
        <f t="shared" si="2"/>
        <v>PROTRA_CHP_HP_I</v>
      </c>
      <c r="E59" t="s">
        <v>9</v>
      </c>
      <c r="F59" s="1" t="str">
        <f t="shared" si="3"/>
        <v>BELGIUMTO_heatPROTRA_CHP_solid_bio_CCS</v>
      </c>
      <c r="G59" s="3">
        <v>0</v>
      </c>
      <c r="H59" s="3">
        <v>0</v>
      </c>
      <c r="I59" s="3">
        <v>0</v>
      </c>
      <c r="J59" s="3">
        <v>0</v>
      </c>
      <c r="K59" s="3">
        <v>0</v>
      </c>
      <c r="L59" s="3">
        <v>0</v>
      </c>
      <c r="M59" s="3">
        <v>0</v>
      </c>
      <c r="N59" s="3">
        <v>0</v>
      </c>
      <c r="O59" s="3">
        <v>0</v>
      </c>
      <c r="P59" s="3">
        <v>0</v>
      </c>
      <c r="Q59" s="3">
        <v>0</v>
      </c>
      <c r="R59" s="3">
        <v>0</v>
      </c>
      <c r="S59" s="3">
        <v>0</v>
      </c>
      <c r="T59" s="3">
        <v>0</v>
      </c>
      <c r="U59" s="3">
        <v>0</v>
      </c>
      <c r="V59" s="3">
        <v>0</v>
      </c>
      <c r="W59" t="str">
        <f t="shared" si="0"/>
        <v/>
      </c>
      <c r="X59" s="7" t="str">
        <f t="shared" si="4"/>
        <v>PROTRA_CAPACITY_EMPIRICAL[</v>
      </c>
      <c r="Y59" s="7" t="str">
        <f t="shared" si="10"/>
        <v>BELGIUM,</v>
      </c>
      <c r="Z59" s="7" t="str">
        <f t="shared" si="11"/>
        <v>TO_heat,</v>
      </c>
      <c r="AA59" s="7" t="str">
        <f t="shared" si="7"/>
        <v>PROTRA_CHP_HP_I]=GET_DIRECT_DATA(</v>
      </c>
      <c r="AB59" s="7" t="str">
        <f t="shared" si="8"/>
        <v>'model_parameters/energy/PROTRA_capacity_vensim_import.xlsx','PROTRA_capacity','PROTRA_CAP_TIME',</v>
      </c>
      <c r="AC59" s="7" t="str">
        <f t="shared" si="12"/>
        <v>'BELGIUM_TO_heat')~~|</v>
      </c>
    </row>
    <row r="60" spans="1:29" x14ac:dyDescent="0.35">
      <c r="A60" t="s">
        <v>44</v>
      </c>
      <c r="B60" t="s">
        <v>41</v>
      </c>
      <c r="C60" t="str">
        <f t="shared" si="1"/>
        <v>BELGIUM_TO_heat</v>
      </c>
      <c r="D60" t="str">
        <f t="shared" si="2"/>
        <v>PROTRA_CHP_HP_I</v>
      </c>
      <c r="E60" t="s">
        <v>10</v>
      </c>
      <c r="F60" s="1" t="str">
        <f t="shared" si="3"/>
        <v>BELGIUMTO_heatPROTRA_HP_gas_fuels</v>
      </c>
      <c r="G60" s="4">
        <v>0</v>
      </c>
      <c r="H60" s="4">
        <v>0</v>
      </c>
      <c r="I60" s="4">
        <v>0</v>
      </c>
      <c r="J60" s="4">
        <v>0</v>
      </c>
      <c r="K60" s="4">
        <v>0</v>
      </c>
      <c r="L60" s="4">
        <v>0</v>
      </c>
      <c r="M60" s="4">
        <v>0</v>
      </c>
      <c r="N60" s="4">
        <v>0</v>
      </c>
      <c r="O60" s="4">
        <v>0</v>
      </c>
      <c r="P60" s="4">
        <v>0</v>
      </c>
      <c r="Q60" s="4">
        <v>0</v>
      </c>
      <c r="R60" s="4">
        <v>0</v>
      </c>
      <c r="S60" s="4">
        <v>0</v>
      </c>
      <c r="T60" s="4">
        <v>0</v>
      </c>
      <c r="U60" s="4">
        <v>0</v>
      </c>
      <c r="V60" s="4">
        <v>0</v>
      </c>
      <c r="W60" t="str">
        <f t="shared" si="0"/>
        <v/>
      </c>
      <c r="X60" s="7" t="str">
        <f t="shared" si="4"/>
        <v>PROTRA_CAPACITY_EMPIRICAL[</v>
      </c>
      <c r="Y60" s="7" t="str">
        <f t="shared" si="10"/>
        <v>BELGIUM,</v>
      </c>
      <c r="Z60" s="7" t="str">
        <f t="shared" si="11"/>
        <v>TO_heat,</v>
      </c>
      <c r="AA60" s="7" t="str">
        <f t="shared" si="7"/>
        <v>PROTRA_CHP_HP_I]=GET_DIRECT_DATA(</v>
      </c>
      <c r="AB60" s="7" t="str">
        <f t="shared" si="8"/>
        <v>'model_parameters/energy/PROTRA_capacity_vensim_import.xlsx','PROTRA_capacity','PROTRA_CAP_TIME',</v>
      </c>
      <c r="AC60" s="7" t="str">
        <f t="shared" si="12"/>
        <v>'BELGIUM_TO_heat')~~|</v>
      </c>
    </row>
    <row r="61" spans="1:29" x14ac:dyDescent="0.35">
      <c r="A61" t="s">
        <v>44</v>
      </c>
      <c r="B61" t="s">
        <v>41</v>
      </c>
      <c r="C61" t="str">
        <f t="shared" si="1"/>
        <v>BELGIUM_TO_heat</v>
      </c>
      <c r="D61" t="str">
        <f t="shared" si="2"/>
        <v>PROTRA_CHP_HP_I</v>
      </c>
      <c r="E61" t="s">
        <v>11</v>
      </c>
      <c r="F61" s="1" t="str">
        <f t="shared" si="3"/>
        <v>BELGIUMTO_heatPROTRA_HP_solid_bio</v>
      </c>
      <c r="G61" s="4">
        <v>0</v>
      </c>
      <c r="H61" s="4">
        <v>0</v>
      </c>
      <c r="I61" s="4">
        <v>0</v>
      </c>
      <c r="J61" s="4">
        <v>0</v>
      </c>
      <c r="K61" s="4">
        <v>0</v>
      </c>
      <c r="L61" s="4">
        <v>0</v>
      </c>
      <c r="M61" s="4">
        <v>0</v>
      </c>
      <c r="N61" s="4">
        <v>0</v>
      </c>
      <c r="O61" s="4">
        <v>0</v>
      </c>
      <c r="P61" s="4">
        <v>0</v>
      </c>
      <c r="Q61" s="4">
        <v>0</v>
      </c>
      <c r="R61" s="4">
        <v>0</v>
      </c>
      <c r="S61" s="4">
        <v>0</v>
      </c>
      <c r="T61" s="4">
        <v>0</v>
      </c>
      <c r="U61" s="4">
        <v>0</v>
      </c>
      <c r="V61" s="4">
        <v>0</v>
      </c>
      <c r="W61" t="str">
        <f t="shared" si="0"/>
        <v/>
      </c>
      <c r="X61" s="7" t="str">
        <f t="shared" si="4"/>
        <v>PROTRA_CAPACITY_EMPIRICAL[</v>
      </c>
      <c r="Y61" s="7" t="str">
        <f t="shared" si="10"/>
        <v>BELGIUM,</v>
      </c>
      <c r="Z61" s="7" t="str">
        <f t="shared" si="11"/>
        <v>TO_heat,</v>
      </c>
      <c r="AA61" s="7" t="str">
        <f t="shared" si="7"/>
        <v>PROTRA_CHP_HP_I]=GET_DIRECT_DATA(</v>
      </c>
      <c r="AB61" s="7" t="str">
        <f t="shared" si="8"/>
        <v>'model_parameters/energy/PROTRA_capacity_vensim_import.xlsx','PROTRA_capacity','PROTRA_CAP_TIME',</v>
      </c>
      <c r="AC61" s="7" t="str">
        <f t="shared" si="12"/>
        <v>'BELGIUM_TO_heat')~~|</v>
      </c>
    </row>
    <row r="62" spans="1:29" x14ac:dyDescent="0.35">
      <c r="A62" t="s">
        <v>44</v>
      </c>
      <c r="B62" t="s">
        <v>41</v>
      </c>
      <c r="C62" t="str">
        <f t="shared" si="1"/>
        <v>BELGIUM_TO_heat</v>
      </c>
      <c r="D62" t="str">
        <f t="shared" si="2"/>
        <v>PROTRA_CHP_HP_I</v>
      </c>
      <c r="E62" t="s">
        <v>12</v>
      </c>
      <c r="F62" s="1" t="str">
        <f t="shared" si="3"/>
        <v>BELGIUMTO_heatPROTRA_HP_geothermal</v>
      </c>
      <c r="G62" s="4">
        <v>1.6514285714285714E-2</v>
      </c>
      <c r="H62" s="4">
        <v>2.3961904761904757E-2</v>
      </c>
      <c r="I62" s="4">
        <v>1.9752380952380952E-2</v>
      </c>
      <c r="J62" s="4">
        <v>2.2019047619047615E-2</v>
      </c>
      <c r="K62" s="4">
        <v>2.7523809523809527E-2</v>
      </c>
      <c r="L62" s="4">
        <v>2.0529523809523807E-2</v>
      </c>
      <c r="M62" s="4">
        <v>1.2401904761904762E-2</v>
      </c>
      <c r="N62" s="4">
        <v>1.3373333333333331E-2</v>
      </c>
      <c r="O62" s="4">
        <v>1.5316190476190476E-2</v>
      </c>
      <c r="P62" s="4">
        <v>1.5186666666666666E-2</v>
      </c>
      <c r="Q62" s="4">
        <v>1.6255238095238093E-2</v>
      </c>
      <c r="R62" s="4">
        <v>1.6967619047619044E-2</v>
      </c>
      <c r="S62" s="4">
        <v>1.6417142857142859E-2</v>
      </c>
      <c r="T62" s="4">
        <v>1.7000000000000001E-2</v>
      </c>
      <c r="U62" s="4">
        <v>1.8198095238095242E-2</v>
      </c>
      <c r="V62" s="4">
        <v>1.8589904761904769E-2</v>
      </c>
      <c r="W62" t="str">
        <f t="shared" si="0"/>
        <v/>
      </c>
      <c r="X62" s="7" t="str">
        <f t="shared" si="4"/>
        <v>PROTRA_CAPACITY_EMPIRICAL[</v>
      </c>
      <c r="Y62" s="7" t="str">
        <f t="shared" si="10"/>
        <v>BELGIUM,</v>
      </c>
      <c r="Z62" s="7" t="str">
        <f t="shared" si="11"/>
        <v>TO_heat,</v>
      </c>
      <c r="AA62" s="7" t="str">
        <f t="shared" si="7"/>
        <v>PROTRA_CHP_HP_I]=GET_DIRECT_DATA(</v>
      </c>
      <c r="AB62" s="7" t="str">
        <f t="shared" si="8"/>
        <v>'model_parameters/energy/PROTRA_capacity_vensim_import.xlsx','PROTRA_capacity','PROTRA_CAP_TIME',</v>
      </c>
      <c r="AC62" s="7" t="str">
        <f t="shared" si="12"/>
        <v>'BELGIUM_TO_heat')~~|</v>
      </c>
    </row>
    <row r="63" spans="1:29" x14ac:dyDescent="0.35">
      <c r="A63" t="s">
        <v>44</v>
      </c>
      <c r="B63" t="s">
        <v>41</v>
      </c>
      <c r="C63" t="str">
        <f t="shared" si="1"/>
        <v>BELGIUM_TO_heat</v>
      </c>
      <c r="D63" t="str">
        <f t="shared" si="2"/>
        <v>PROTRA_CHP_HP_I</v>
      </c>
      <c r="E63" t="s">
        <v>13</v>
      </c>
      <c r="F63" s="1" t="str">
        <f t="shared" si="3"/>
        <v>BELGIUMTO_heatPROTRA_HP_liquid_fuels</v>
      </c>
      <c r="G63" s="4">
        <v>0</v>
      </c>
      <c r="H63" s="4">
        <v>0</v>
      </c>
      <c r="I63" s="4">
        <v>0</v>
      </c>
      <c r="J63" s="4">
        <v>0</v>
      </c>
      <c r="K63" s="4">
        <v>0</v>
      </c>
      <c r="L63" s="4">
        <v>0</v>
      </c>
      <c r="M63" s="4">
        <v>0</v>
      </c>
      <c r="N63" s="4">
        <v>0</v>
      </c>
      <c r="O63" s="4">
        <v>0</v>
      </c>
      <c r="P63" s="4">
        <v>0</v>
      </c>
      <c r="Q63" s="4">
        <v>0</v>
      </c>
      <c r="R63" s="4">
        <v>0</v>
      </c>
      <c r="S63" s="4">
        <v>0</v>
      </c>
      <c r="T63" s="4">
        <v>0</v>
      </c>
      <c r="U63" s="4">
        <v>0</v>
      </c>
      <c r="V63" s="4">
        <v>0</v>
      </c>
      <c r="W63" t="str">
        <f t="shared" si="0"/>
        <v/>
      </c>
      <c r="X63" s="7" t="str">
        <f t="shared" si="4"/>
        <v>PROTRA_CAPACITY_EMPIRICAL[</v>
      </c>
      <c r="Y63" s="7" t="str">
        <f t="shared" si="10"/>
        <v>BELGIUM,</v>
      </c>
      <c r="Z63" s="7" t="str">
        <f t="shared" si="11"/>
        <v>TO_heat,</v>
      </c>
      <c r="AA63" s="7" t="str">
        <f t="shared" si="7"/>
        <v>PROTRA_CHP_HP_I]=GET_DIRECT_DATA(</v>
      </c>
      <c r="AB63" s="7" t="str">
        <f t="shared" si="8"/>
        <v>'model_parameters/energy/PROTRA_capacity_vensim_import.xlsx','PROTRA_capacity','PROTRA_CAP_TIME',</v>
      </c>
      <c r="AC63" s="7" t="str">
        <f t="shared" si="12"/>
        <v>'BELGIUM_TO_heat')~~|</v>
      </c>
    </row>
    <row r="64" spans="1:29" x14ac:dyDescent="0.35">
      <c r="A64" t="s">
        <v>44</v>
      </c>
      <c r="B64" t="s">
        <v>41</v>
      </c>
      <c r="C64" t="str">
        <f t="shared" si="1"/>
        <v>BELGIUM_TO_heat</v>
      </c>
      <c r="D64" t="str">
        <f t="shared" si="2"/>
        <v>PROTRA_CHP_HP_I</v>
      </c>
      <c r="E64" t="s">
        <v>14</v>
      </c>
      <c r="F64" s="1" t="str">
        <f t="shared" si="3"/>
        <v>BELGIUMTO_heatPROTRA_HP_solar</v>
      </c>
      <c r="G64" s="4">
        <v>0</v>
      </c>
      <c r="H64" s="4">
        <v>0</v>
      </c>
      <c r="I64" s="4">
        <v>0</v>
      </c>
      <c r="J64" s="4">
        <v>0</v>
      </c>
      <c r="K64" s="4">
        <v>0</v>
      </c>
      <c r="L64" s="4">
        <v>0</v>
      </c>
      <c r="M64" s="4">
        <v>0</v>
      </c>
      <c r="N64" s="4">
        <v>0</v>
      </c>
      <c r="O64" s="4">
        <v>0</v>
      </c>
      <c r="P64" s="4">
        <v>0</v>
      </c>
      <c r="Q64" s="4">
        <v>0</v>
      </c>
      <c r="R64" s="4">
        <v>0</v>
      </c>
      <c r="S64" s="4">
        <v>0</v>
      </c>
      <c r="T64" s="4">
        <v>0</v>
      </c>
      <c r="U64" s="4">
        <v>0</v>
      </c>
      <c r="V64" s="4">
        <v>0</v>
      </c>
      <c r="W64" t="str">
        <f t="shared" si="0"/>
        <v/>
      </c>
      <c r="X64" s="7" t="str">
        <f t="shared" si="4"/>
        <v>PROTRA_CAPACITY_EMPIRICAL[</v>
      </c>
      <c r="Y64" s="7" t="str">
        <f t="shared" si="10"/>
        <v>BELGIUM,</v>
      </c>
      <c r="Z64" s="7" t="str">
        <f t="shared" si="11"/>
        <v>TO_heat,</v>
      </c>
      <c r="AA64" s="7" t="str">
        <f t="shared" si="7"/>
        <v>PROTRA_CHP_HP_I]=GET_DIRECT_DATA(</v>
      </c>
      <c r="AB64" s="7" t="str">
        <f t="shared" si="8"/>
        <v>'model_parameters/energy/PROTRA_capacity_vensim_import.xlsx','PROTRA_capacity','PROTRA_CAP_TIME',</v>
      </c>
      <c r="AC64" s="7" t="str">
        <f t="shared" si="12"/>
        <v>'BELGIUM_TO_heat')~~|</v>
      </c>
    </row>
    <row r="65" spans="1:29" x14ac:dyDescent="0.35">
      <c r="A65" t="s">
        <v>44</v>
      </c>
      <c r="B65" t="s">
        <v>41</v>
      </c>
      <c r="C65" t="str">
        <f t="shared" si="1"/>
        <v>BELGIUM_TO_heat</v>
      </c>
      <c r="D65" t="str">
        <f t="shared" si="2"/>
        <v>PROTRA_CHP_HP_I</v>
      </c>
      <c r="E65" t="s">
        <v>15</v>
      </c>
      <c r="F65" s="1" t="str">
        <f t="shared" si="3"/>
        <v>BELGIUMTO_heatPROTRA_HP_solid_fossil</v>
      </c>
      <c r="G65" s="4">
        <v>0</v>
      </c>
      <c r="H65" s="4">
        <v>0</v>
      </c>
      <c r="I65" s="4">
        <v>0</v>
      </c>
      <c r="J65" s="4">
        <v>0</v>
      </c>
      <c r="K65" s="4">
        <v>0</v>
      </c>
      <c r="L65" s="4">
        <v>0</v>
      </c>
      <c r="M65" s="4">
        <v>0</v>
      </c>
      <c r="N65" s="4">
        <v>0</v>
      </c>
      <c r="O65" s="4">
        <v>0</v>
      </c>
      <c r="P65" s="4">
        <v>0</v>
      </c>
      <c r="Q65" s="4">
        <v>0</v>
      </c>
      <c r="R65" s="4">
        <v>0</v>
      </c>
      <c r="S65" s="4">
        <v>0</v>
      </c>
      <c r="T65" s="4">
        <v>0</v>
      </c>
      <c r="U65" s="4">
        <v>0</v>
      </c>
      <c r="V65" s="4">
        <v>0</v>
      </c>
      <c r="W65" t="str">
        <f t="shared" si="0"/>
        <v/>
      </c>
      <c r="X65" s="7" t="str">
        <f t="shared" si="4"/>
        <v>PROTRA_CAPACITY_EMPIRICAL[</v>
      </c>
      <c r="Y65" s="7" t="str">
        <f t="shared" si="10"/>
        <v>BELGIUM,</v>
      </c>
      <c r="Z65" s="7" t="str">
        <f t="shared" si="11"/>
        <v>TO_heat,</v>
      </c>
      <c r="AA65" s="7" t="str">
        <f t="shared" si="7"/>
        <v>PROTRA_CHP_HP_I]=GET_DIRECT_DATA(</v>
      </c>
      <c r="AB65" s="7" t="str">
        <f t="shared" si="8"/>
        <v>'model_parameters/energy/PROTRA_capacity_vensim_import.xlsx','PROTRA_capacity','PROTRA_CAP_TIME',</v>
      </c>
      <c r="AC65" s="7" t="str">
        <f t="shared" si="12"/>
        <v>'BELGIUM_TO_heat')~~|</v>
      </c>
    </row>
    <row r="66" spans="1:29" x14ac:dyDescent="0.35">
      <c r="A66" t="s">
        <v>44</v>
      </c>
      <c r="B66" t="s">
        <v>41</v>
      </c>
      <c r="C66" t="str">
        <f t="shared" si="1"/>
        <v>BELGIUM_TO_heat</v>
      </c>
      <c r="D66" t="str">
        <f t="shared" si="2"/>
        <v>PROTRA_CHP_HP_I</v>
      </c>
      <c r="E66" t="s">
        <v>16</v>
      </c>
      <c r="F66" s="1" t="str">
        <f t="shared" si="3"/>
        <v>BELGIUMTO_heatPROTRA_HP_waste</v>
      </c>
      <c r="G66" s="4">
        <v>0</v>
      </c>
      <c r="H66" s="4">
        <v>0</v>
      </c>
      <c r="I66" s="4">
        <v>0</v>
      </c>
      <c r="J66" s="4">
        <v>0</v>
      </c>
      <c r="K66" s="4">
        <v>0</v>
      </c>
      <c r="L66" s="4">
        <v>0</v>
      </c>
      <c r="M66" s="4">
        <v>0</v>
      </c>
      <c r="N66" s="4">
        <v>0</v>
      </c>
      <c r="O66" s="4">
        <v>0</v>
      </c>
      <c r="P66" s="4">
        <v>0</v>
      </c>
      <c r="Q66" s="4">
        <v>0</v>
      </c>
      <c r="R66" s="4">
        <v>0</v>
      </c>
      <c r="S66" s="4">
        <v>0</v>
      </c>
      <c r="T66" s="4">
        <v>0</v>
      </c>
      <c r="U66" s="4">
        <v>0</v>
      </c>
      <c r="V66" s="4">
        <v>0</v>
      </c>
      <c r="W66" t="str">
        <f t="shared" si="0"/>
        <v/>
      </c>
      <c r="X66" s="7" t="str">
        <f t="shared" si="4"/>
        <v>PROTRA_CAPACITY_EMPIRICAL[</v>
      </c>
      <c r="Y66" s="7" t="str">
        <f t="shared" si="10"/>
        <v>BELGIUM,</v>
      </c>
      <c r="Z66" s="7" t="str">
        <f t="shared" si="11"/>
        <v>TO_heat,</v>
      </c>
      <c r="AA66" s="7" t="str">
        <f t="shared" si="7"/>
        <v>PROTRA_CHP_HP_I]=GET_DIRECT_DATA(</v>
      </c>
      <c r="AB66" s="7" t="str">
        <f t="shared" si="8"/>
        <v>'model_parameters/energy/PROTRA_capacity_vensim_import.xlsx','PROTRA_capacity','PROTRA_CAP_TIME',</v>
      </c>
      <c r="AC66" s="7" t="str">
        <f t="shared" si="12"/>
        <v>'BELGIUM_TO_heat')~~|</v>
      </c>
    </row>
    <row r="67" spans="1:29" x14ac:dyDescent="0.35">
      <c r="A67" t="s">
        <v>44</v>
      </c>
      <c r="B67" t="s">
        <v>42</v>
      </c>
      <c r="C67" t="str">
        <f t="shared" si="1"/>
        <v>BELGIUM_TO_elec</v>
      </c>
      <c r="D67" t="str">
        <f t="shared" si="2"/>
        <v>PROTRA_CHP_PP_I</v>
      </c>
      <c r="E67" t="s">
        <v>0</v>
      </c>
      <c r="F67" s="1" t="str">
        <f t="shared" si="3"/>
        <v>BELGIUMTO_elecPROTRA_CHP_gas_fuels</v>
      </c>
      <c r="G67" s="5">
        <v>1.8347590000000003</v>
      </c>
      <c r="H67" s="5">
        <v>1.8372750000000002</v>
      </c>
      <c r="I67" s="5">
        <v>1.8504745000000002</v>
      </c>
      <c r="J67" s="5">
        <v>2.1226525000000001</v>
      </c>
      <c r="K67" s="5">
        <v>2.5223875000000002</v>
      </c>
      <c r="L67" s="5">
        <v>2.5796995000000003</v>
      </c>
      <c r="M67" s="5">
        <v>3.0088235000000001</v>
      </c>
      <c r="N67" s="5">
        <v>2.7216985</v>
      </c>
      <c r="O67" s="5">
        <v>2.7259724999999997</v>
      </c>
      <c r="P67" s="5">
        <v>2.7232314999999998</v>
      </c>
      <c r="Q67" s="5">
        <v>2.7138515000000001</v>
      </c>
      <c r="R67" s="5">
        <v>2.5836444977787649</v>
      </c>
      <c r="S67" s="5">
        <v>2.5977100690063675</v>
      </c>
      <c r="T67" s="5">
        <v>2.6258412114615726</v>
      </c>
      <c r="U67" s="5">
        <v>2.6692435455353176</v>
      </c>
      <c r="V67" s="5">
        <v>2.7323376793277063</v>
      </c>
      <c r="W67" t="str">
        <f t="shared" ref="W67:W130" si="13">IF(E67="PROTRA_CHP_gas_fuels",CONCATENATE(X67,Y67,Z67,AA67,AB67,AC67),"")</f>
        <v>PROTRA_CAPACITY_EMPIRICAL[BELGIUM,TO_elec,PROTRA_CHP_PP_I]=GET_DIRECT_DATA('model_parameters/energy/PROTRA_capacity_vensim_import.xlsx','PROTRA_capacity','PROTRA_CAP_TIME','BELGIUM_TO_elec')~~|</v>
      </c>
      <c r="X67" s="7" t="str">
        <f t="shared" si="4"/>
        <v>PROTRA_CAPACITY_EMPIRICAL[</v>
      </c>
      <c r="Y67" s="7" t="str">
        <f t="shared" si="10"/>
        <v>BELGIUM,</v>
      </c>
      <c r="Z67" s="7" t="str">
        <f t="shared" si="11"/>
        <v>TO_elec,</v>
      </c>
      <c r="AA67" s="7" t="str">
        <f t="shared" si="7"/>
        <v>PROTRA_CHP_PP_I]=GET_DIRECT_DATA(</v>
      </c>
      <c r="AB67" s="7" t="str">
        <f t="shared" si="8"/>
        <v>'model_parameters/energy/PROTRA_capacity_vensim_import.xlsx','PROTRA_capacity','PROTRA_CAP_TIME',</v>
      </c>
      <c r="AC67" s="7" t="str">
        <f t="shared" si="12"/>
        <v>'BELGIUM_TO_elec')~~|</v>
      </c>
    </row>
    <row r="68" spans="1:29" x14ac:dyDescent="0.35">
      <c r="A68" t="s">
        <v>44</v>
      </c>
      <c r="B68" t="s">
        <v>42</v>
      </c>
      <c r="C68" t="str">
        <f t="shared" ref="C68:C131" si="14">A68&amp;"_"&amp;B68</f>
        <v>BELGIUM_TO_elec</v>
      </c>
      <c r="D68" t="str">
        <f t="shared" ref="D68:D131" si="15">IF(B68="TO_heat","PROTRA_CHP_HP_I","PROTRA_CHP_PP_I")</f>
        <v>PROTRA_CHP_PP_I</v>
      </c>
      <c r="E68" t="s">
        <v>1</v>
      </c>
      <c r="F68" s="1" t="str">
        <f t="shared" ref="F68:F131" si="16">A68&amp;B68&amp;E68</f>
        <v>BELGIUMTO_elecPROTRA_CHP_gas_fuels_CCS</v>
      </c>
      <c r="G68" s="5">
        <v>0</v>
      </c>
      <c r="H68" s="5">
        <v>0</v>
      </c>
      <c r="I68" s="5">
        <v>0</v>
      </c>
      <c r="J68" s="5">
        <v>0</v>
      </c>
      <c r="K68" s="5">
        <v>0</v>
      </c>
      <c r="L68" s="5">
        <v>0</v>
      </c>
      <c r="M68" s="5">
        <v>0</v>
      </c>
      <c r="N68" s="5">
        <v>0</v>
      </c>
      <c r="O68" s="5">
        <v>0</v>
      </c>
      <c r="P68" s="5">
        <v>0</v>
      </c>
      <c r="Q68" s="5">
        <v>0</v>
      </c>
      <c r="R68" s="5">
        <v>0</v>
      </c>
      <c r="S68" s="5">
        <v>0</v>
      </c>
      <c r="T68" s="5">
        <v>0</v>
      </c>
      <c r="U68" s="5">
        <v>0</v>
      </c>
      <c r="V68" s="5">
        <v>0</v>
      </c>
      <c r="W68" t="str">
        <f t="shared" si="13"/>
        <v/>
      </c>
      <c r="X68" s="7" t="str">
        <f t="shared" ref="X68:X131" si="17">$X$1</f>
        <v>PROTRA_CAPACITY_EMPIRICAL[</v>
      </c>
      <c r="Y68" s="7" t="str">
        <f t="shared" si="10"/>
        <v>BELGIUM,</v>
      </c>
      <c r="Z68" s="7" t="str">
        <f t="shared" si="11"/>
        <v>TO_elec,</v>
      </c>
      <c r="AA68" s="7" t="str">
        <f t="shared" ref="AA68:AA131" si="18">D68&amp;"]=GET_DIRECT_DATA("</f>
        <v>PROTRA_CHP_PP_I]=GET_DIRECT_DATA(</v>
      </c>
      <c r="AB68" s="7" t="str">
        <f t="shared" ref="AB68:AB131" si="19">$AB$1</f>
        <v>'model_parameters/energy/PROTRA_capacity_vensim_import.xlsx','PROTRA_capacity','PROTRA_CAP_TIME',</v>
      </c>
      <c r="AC68" s="7" t="str">
        <f t="shared" si="12"/>
        <v>'BELGIUM_TO_elec')~~|</v>
      </c>
    </row>
    <row r="69" spans="1:29" x14ac:dyDescent="0.35">
      <c r="A69" t="s">
        <v>44</v>
      </c>
      <c r="B69" t="s">
        <v>42</v>
      </c>
      <c r="C69" t="str">
        <f t="shared" si="14"/>
        <v>BELGIUM_TO_elec</v>
      </c>
      <c r="D69" t="str">
        <f t="shared" si="15"/>
        <v>PROTRA_CHP_PP_I</v>
      </c>
      <c r="E69" t="s">
        <v>2</v>
      </c>
      <c r="F69" s="1" t="str">
        <f t="shared" si="16"/>
        <v>BELGIUMTO_elecPROTRA_CHP_geothermal</v>
      </c>
      <c r="G69" s="5">
        <v>2.6363968190967594E-4</v>
      </c>
      <c r="H69" s="5">
        <v>2.291386556689666E-3</v>
      </c>
      <c r="I69" s="5">
        <v>2.9229150467041352E-3</v>
      </c>
      <c r="J69" s="5">
        <v>2.9229150467041352E-3</v>
      </c>
      <c r="K69" s="5">
        <v>3.3811923580420685E-3</v>
      </c>
      <c r="L69" s="5">
        <v>3.5977563313877386E-3</v>
      </c>
      <c r="M69" s="5">
        <v>4.5481699999999998E-3</v>
      </c>
      <c r="N69" s="5">
        <v>3.9843042664996706E-3</v>
      </c>
      <c r="O69" s="5">
        <v>4.0512766302699997E-3</v>
      </c>
      <c r="P69" s="5">
        <v>4.1582620792699997E-3</v>
      </c>
      <c r="Q69" s="5">
        <v>4.1122099999999998E-3</v>
      </c>
      <c r="R69" s="5">
        <v>4.1541961984183319E-3</v>
      </c>
      <c r="S69" s="5">
        <v>4.1961823968366639E-3</v>
      </c>
      <c r="T69" s="5">
        <v>4.238168595254996E-3</v>
      </c>
      <c r="U69" s="5">
        <v>4.280154793673328E-3</v>
      </c>
      <c r="V69" s="5">
        <v>4.32214099209166E-3</v>
      </c>
      <c r="W69" t="str">
        <f t="shared" si="13"/>
        <v/>
      </c>
      <c r="X69" s="7" t="str">
        <f t="shared" si="17"/>
        <v>PROTRA_CAPACITY_EMPIRICAL[</v>
      </c>
      <c r="Y69" s="7" t="str">
        <f t="shared" si="10"/>
        <v>BELGIUM,</v>
      </c>
      <c r="Z69" s="7" t="str">
        <f t="shared" si="11"/>
        <v>TO_elec,</v>
      </c>
      <c r="AA69" s="7" t="str">
        <f t="shared" si="18"/>
        <v>PROTRA_CHP_PP_I]=GET_DIRECT_DATA(</v>
      </c>
      <c r="AB69" s="7" t="str">
        <f t="shared" si="19"/>
        <v>'model_parameters/energy/PROTRA_capacity_vensim_import.xlsx','PROTRA_capacity','PROTRA_CAP_TIME',</v>
      </c>
      <c r="AC69" s="7" t="str">
        <f t="shared" si="12"/>
        <v>'BELGIUM_TO_elec')~~|</v>
      </c>
    </row>
    <row r="70" spans="1:29" x14ac:dyDescent="0.35">
      <c r="A70" t="s">
        <v>44</v>
      </c>
      <c r="B70" t="s">
        <v>42</v>
      </c>
      <c r="C70" t="str">
        <f t="shared" si="14"/>
        <v>BELGIUM_TO_elec</v>
      </c>
      <c r="D70" t="str">
        <f t="shared" si="15"/>
        <v>PROTRA_CHP_PP_I</v>
      </c>
      <c r="E70" t="s">
        <v>3</v>
      </c>
      <c r="F70" s="1" t="str">
        <f t="shared" si="16"/>
        <v>BELGIUMTO_elecPROTRA_CHP_liquid_fuels</v>
      </c>
      <c r="G70" s="5">
        <v>0.11364000000000002</v>
      </c>
      <c r="H70" s="5">
        <v>0.113787</v>
      </c>
      <c r="I70" s="5">
        <v>0.113787</v>
      </c>
      <c r="J70" s="5">
        <v>0.11038700000000001</v>
      </c>
      <c r="K70" s="5">
        <v>0.10958700000000002</v>
      </c>
      <c r="L70" s="5">
        <v>9.5686999999999994E-2</v>
      </c>
      <c r="M70" s="5">
        <v>9.5187000000000008E-2</v>
      </c>
      <c r="N70" s="5">
        <v>9.4687000000000007E-2</v>
      </c>
      <c r="O70" s="5">
        <v>9.2187000000000005E-2</v>
      </c>
      <c r="P70" s="5">
        <v>8.5487000000000007E-2</v>
      </c>
      <c r="Q70" s="5">
        <v>7.9186999999999994E-2</v>
      </c>
      <c r="R70" s="5">
        <v>7.4000078602620076E-2</v>
      </c>
      <c r="S70" s="5">
        <v>7.7458026200873359E-2</v>
      </c>
      <c r="T70" s="5">
        <v>8.2644947598253277E-2</v>
      </c>
      <c r="U70" s="5">
        <v>8.3682331877729249E-2</v>
      </c>
      <c r="V70" s="5">
        <v>8.506551091703056E-2</v>
      </c>
      <c r="W70" t="str">
        <f t="shared" si="13"/>
        <v/>
      </c>
      <c r="X70" s="7" t="str">
        <f t="shared" si="17"/>
        <v>PROTRA_CAPACITY_EMPIRICAL[</v>
      </c>
      <c r="Y70" s="7" t="str">
        <f t="shared" si="10"/>
        <v>BELGIUM,</v>
      </c>
      <c r="Z70" s="7" t="str">
        <f t="shared" si="11"/>
        <v>TO_elec,</v>
      </c>
      <c r="AA70" s="7" t="str">
        <f t="shared" si="18"/>
        <v>PROTRA_CHP_PP_I]=GET_DIRECT_DATA(</v>
      </c>
      <c r="AB70" s="7" t="str">
        <f t="shared" si="19"/>
        <v>'model_parameters/energy/PROTRA_capacity_vensim_import.xlsx','PROTRA_capacity','PROTRA_CAP_TIME',</v>
      </c>
      <c r="AC70" s="7" t="str">
        <f t="shared" si="12"/>
        <v>'BELGIUM_TO_elec')~~|</v>
      </c>
    </row>
    <row r="71" spans="1:29" x14ac:dyDescent="0.35">
      <c r="A71" t="s">
        <v>44</v>
      </c>
      <c r="B71" t="s">
        <v>42</v>
      </c>
      <c r="C71" t="str">
        <f t="shared" si="14"/>
        <v>BELGIUM_TO_elec</v>
      </c>
      <c r="D71" t="str">
        <f t="shared" si="15"/>
        <v>PROTRA_CHP_PP_I</v>
      </c>
      <c r="E71" t="s">
        <v>4</v>
      </c>
      <c r="F71" s="1" t="str">
        <f t="shared" si="16"/>
        <v>BELGIUMTO_elecPROTRA_CHP_liquid_fuels_CCS</v>
      </c>
      <c r="G71" s="5">
        <v>0</v>
      </c>
      <c r="H71" s="5">
        <v>0</v>
      </c>
      <c r="I71" s="5">
        <v>0</v>
      </c>
      <c r="J71" s="5">
        <v>0</v>
      </c>
      <c r="K71" s="5">
        <v>0</v>
      </c>
      <c r="L71" s="5">
        <v>0</v>
      </c>
      <c r="M71" s="5">
        <v>0</v>
      </c>
      <c r="N71" s="5">
        <v>0</v>
      </c>
      <c r="O71" s="5">
        <v>0</v>
      </c>
      <c r="P71" s="5">
        <v>0</v>
      </c>
      <c r="Q71" s="5">
        <v>0</v>
      </c>
      <c r="R71" s="5">
        <v>0</v>
      </c>
      <c r="S71" s="5">
        <v>0</v>
      </c>
      <c r="T71" s="5">
        <v>0</v>
      </c>
      <c r="U71" s="5">
        <v>0</v>
      </c>
      <c r="V71" s="5">
        <v>0</v>
      </c>
      <c r="W71" t="str">
        <f t="shared" si="13"/>
        <v/>
      </c>
      <c r="X71" s="7" t="str">
        <f t="shared" si="17"/>
        <v>PROTRA_CAPACITY_EMPIRICAL[</v>
      </c>
      <c r="Y71" s="7" t="str">
        <f t="shared" si="10"/>
        <v>BELGIUM,</v>
      </c>
      <c r="Z71" s="7" t="str">
        <f t="shared" si="11"/>
        <v>TO_elec,</v>
      </c>
      <c r="AA71" s="7" t="str">
        <f t="shared" si="18"/>
        <v>PROTRA_CHP_PP_I]=GET_DIRECT_DATA(</v>
      </c>
      <c r="AB71" s="7" t="str">
        <f t="shared" si="19"/>
        <v>'model_parameters/energy/PROTRA_capacity_vensim_import.xlsx','PROTRA_capacity','PROTRA_CAP_TIME',</v>
      </c>
      <c r="AC71" s="7" t="str">
        <f t="shared" si="12"/>
        <v>'BELGIUM_TO_elec')~~|</v>
      </c>
    </row>
    <row r="72" spans="1:29" x14ac:dyDescent="0.35">
      <c r="A72" t="s">
        <v>44</v>
      </c>
      <c r="B72" t="s">
        <v>42</v>
      </c>
      <c r="C72" t="str">
        <f t="shared" si="14"/>
        <v>BELGIUM_TO_elec</v>
      </c>
      <c r="D72" t="str">
        <f t="shared" si="15"/>
        <v>PROTRA_CHP_PP_I</v>
      </c>
      <c r="E72" t="s">
        <v>5</v>
      </c>
      <c r="F72" s="1" t="str">
        <f t="shared" si="16"/>
        <v>BELGIUMTO_elecPROTRA_CHP_solid_fossil</v>
      </c>
      <c r="G72" s="5">
        <v>0.16700000000000001</v>
      </c>
      <c r="H72" s="5">
        <v>0.16700000000000001</v>
      </c>
      <c r="I72" s="5">
        <v>0.16700000000000001</v>
      </c>
      <c r="J72" s="5">
        <v>0.16700000000000001</v>
      </c>
      <c r="K72" s="5">
        <v>0.16700000000000001</v>
      </c>
      <c r="L72" s="5">
        <v>2.1000000000000001E-2</v>
      </c>
      <c r="M72" s="5">
        <v>2.1000000000000001E-2</v>
      </c>
      <c r="N72" s="5">
        <v>2.1000000000000001E-2</v>
      </c>
      <c r="O72" s="5">
        <v>2.1000000000000001E-2</v>
      </c>
      <c r="P72" s="5">
        <v>2.1000000000000001E-2</v>
      </c>
      <c r="Q72" s="5">
        <v>2.1000000000000001E-2</v>
      </c>
      <c r="R72" s="5">
        <v>2.1000000000000001E-2</v>
      </c>
      <c r="S72" s="5">
        <v>2.1000000000000001E-2</v>
      </c>
      <c r="T72" s="5">
        <v>2.1000000000000001E-2</v>
      </c>
      <c r="U72" s="5">
        <v>2.1000000000000001E-2</v>
      </c>
      <c r="V72" s="5">
        <v>2.1000000000000001E-2</v>
      </c>
      <c r="W72" t="str">
        <f t="shared" si="13"/>
        <v/>
      </c>
      <c r="X72" s="7" t="str">
        <f t="shared" si="17"/>
        <v>PROTRA_CAPACITY_EMPIRICAL[</v>
      </c>
      <c r="Y72" s="7" t="str">
        <f t="shared" si="10"/>
        <v>BELGIUM,</v>
      </c>
      <c r="Z72" s="7" t="str">
        <f t="shared" si="11"/>
        <v>TO_elec,</v>
      </c>
      <c r="AA72" s="7" t="str">
        <f t="shared" si="18"/>
        <v>PROTRA_CHP_PP_I]=GET_DIRECT_DATA(</v>
      </c>
      <c r="AB72" s="7" t="str">
        <f t="shared" si="19"/>
        <v>'model_parameters/energy/PROTRA_capacity_vensim_import.xlsx','PROTRA_capacity','PROTRA_CAP_TIME',</v>
      </c>
      <c r="AC72" s="7" t="str">
        <f t="shared" si="12"/>
        <v>'BELGIUM_TO_elec')~~|</v>
      </c>
    </row>
    <row r="73" spans="1:29" x14ac:dyDescent="0.35">
      <c r="A73" t="s">
        <v>44</v>
      </c>
      <c r="B73" t="s">
        <v>42</v>
      </c>
      <c r="C73" t="str">
        <f t="shared" si="14"/>
        <v>BELGIUM_TO_elec</v>
      </c>
      <c r="D73" t="str">
        <f t="shared" si="15"/>
        <v>PROTRA_CHP_PP_I</v>
      </c>
      <c r="E73" t="s">
        <v>6</v>
      </c>
      <c r="F73" s="1" t="str">
        <f t="shared" si="16"/>
        <v>BELGIUMTO_elecPROTRA_CHP_solid_fossil_CCS</v>
      </c>
      <c r="G73" s="5">
        <v>0</v>
      </c>
      <c r="H73" s="5">
        <v>0</v>
      </c>
      <c r="I73" s="5">
        <v>0</v>
      </c>
      <c r="J73" s="5">
        <v>0</v>
      </c>
      <c r="K73" s="5">
        <v>0</v>
      </c>
      <c r="L73" s="5">
        <v>0</v>
      </c>
      <c r="M73" s="5">
        <v>0</v>
      </c>
      <c r="N73" s="5">
        <v>0</v>
      </c>
      <c r="O73" s="5">
        <v>0</v>
      </c>
      <c r="P73" s="5">
        <v>0</v>
      </c>
      <c r="Q73" s="5">
        <v>0</v>
      </c>
      <c r="R73" s="5">
        <v>0</v>
      </c>
      <c r="S73" s="5">
        <v>0</v>
      </c>
      <c r="T73" s="5">
        <v>0</v>
      </c>
      <c r="U73" s="5">
        <v>0</v>
      </c>
      <c r="V73" s="5">
        <v>0</v>
      </c>
      <c r="W73" t="str">
        <f t="shared" si="13"/>
        <v/>
      </c>
      <c r="X73" s="7" t="str">
        <f t="shared" si="17"/>
        <v>PROTRA_CAPACITY_EMPIRICAL[</v>
      </c>
      <c r="Y73" s="7" t="str">
        <f t="shared" si="10"/>
        <v>BELGIUM,</v>
      </c>
      <c r="Z73" s="7" t="str">
        <f t="shared" si="11"/>
        <v>TO_elec,</v>
      </c>
      <c r="AA73" s="7" t="str">
        <f t="shared" si="18"/>
        <v>PROTRA_CHP_PP_I]=GET_DIRECT_DATA(</v>
      </c>
      <c r="AB73" s="7" t="str">
        <f t="shared" si="19"/>
        <v>'model_parameters/energy/PROTRA_capacity_vensim_import.xlsx','PROTRA_capacity','PROTRA_CAP_TIME',</v>
      </c>
      <c r="AC73" s="7" t="str">
        <f t="shared" si="12"/>
        <v>'BELGIUM_TO_elec')~~|</v>
      </c>
    </row>
    <row r="74" spans="1:29" x14ac:dyDescent="0.35">
      <c r="A74" t="s">
        <v>44</v>
      </c>
      <c r="B74" t="s">
        <v>42</v>
      </c>
      <c r="C74" t="str">
        <f t="shared" si="14"/>
        <v>BELGIUM_TO_elec</v>
      </c>
      <c r="D74" t="str">
        <f t="shared" si="15"/>
        <v>PROTRA_CHP_PP_I</v>
      </c>
      <c r="E74" t="s">
        <v>7</v>
      </c>
      <c r="F74" s="1" t="str">
        <f t="shared" si="16"/>
        <v>BELGIUMTO_elecPROTRA_CHP_waste</v>
      </c>
      <c r="G74" s="5">
        <v>1.8370779941479166E-2</v>
      </c>
      <c r="H74" s="5">
        <v>2.1011794975279996E-2</v>
      </c>
      <c r="I74" s="5">
        <v>2.1011794975279996E-2</v>
      </c>
      <c r="J74" s="5">
        <v>3.9089607506810627E-2</v>
      </c>
      <c r="K74" s="5">
        <v>5.3686277873070336E-2</v>
      </c>
      <c r="L74" s="5">
        <v>5.3686277873070336E-2</v>
      </c>
      <c r="M74" s="5">
        <v>6.6266643123801844E-2</v>
      </c>
      <c r="N74" s="5">
        <v>6.7214478861870652E-2</v>
      </c>
      <c r="O74" s="5">
        <v>6.7214478861870652E-2</v>
      </c>
      <c r="P74" s="5">
        <v>6.7214478861870652E-2</v>
      </c>
      <c r="Q74" s="5">
        <v>6.7214478861870652E-2</v>
      </c>
      <c r="R74" s="5">
        <v>6.796547862569044E-2</v>
      </c>
      <c r="S74" s="5">
        <v>6.796547862569044E-2</v>
      </c>
      <c r="T74" s="5">
        <v>6.796547862569044E-2</v>
      </c>
      <c r="U74" s="5">
        <v>6.796547862569044E-2</v>
      </c>
      <c r="V74" s="5">
        <v>6.796547862569044E-2</v>
      </c>
      <c r="W74" t="str">
        <f t="shared" si="13"/>
        <v/>
      </c>
      <c r="X74" s="7" t="str">
        <f t="shared" si="17"/>
        <v>PROTRA_CAPACITY_EMPIRICAL[</v>
      </c>
      <c r="Y74" s="7" t="str">
        <f t="shared" si="10"/>
        <v>BELGIUM,</v>
      </c>
      <c r="Z74" s="7" t="str">
        <f t="shared" si="11"/>
        <v>TO_elec,</v>
      </c>
      <c r="AA74" s="7" t="str">
        <f t="shared" si="18"/>
        <v>PROTRA_CHP_PP_I]=GET_DIRECT_DATA(</v>
      </c>
      <c r="AB74" s="7" t="str">
        <f t="shared" si="19"/>
        <v>'model_parameters/energy/PROTRA_capacity_vensim_import.xlsx','PROTRA_capacity','PROTRA_CAP_TIME',</v>
      </c>
      <c r="AC74" s="7" t="str">
        <f t="shared" si="12"/>
        <v>'BELGIUM_TO_elec')~~|</v>
      </c>
    </row>
    <row r="75" spans="1:29" x14ac:dyDescent="0.35">
      <c r="A75" t="s">
        <v>44</v>
      </c>
      <c r="B75" t="s">
        <v>42</v>
      </c>
      <c r="C75" t="str">
        <f t="shared" si="14"/>
        <v>BELGIUM_TO_elec</v>
      </c>
      <c r="D75" t="str">
        <f t="shared" si="15"/>
        <v>PROTRA_CHP_PP_I</v>
      </c>
      <c r="E75" t="s">
        <v>8</v>
      </c>
      <c r="F75" s="1" t="str">
        <f t="shared" si="16"/>
        <v>BELGIUMTO_elecPROTRA_CHP_solid_bio</v>
      </c>
      <c r="G75" s="5">
        <v>8.8229220058520838E-2</v>
      </c>
      <c r="H75" s="5">
        <v>0.10091320502472002</v>
      </c>
      <c r="I75" s="5">
        <v>0.10091320502472002</v>
      </c>
      <c r="J75" s="5">
        <v>0.18773539249318943</v>
      </c>
      <c r="K75" s="5">
        <v>0.25783872212692971</v>
      </c>
      <c r="L75" s="5">
        <v>0.25783872212692971</v>
      </c>
      <c r="M75" s="5">
        <v>0.31825835687619813</v>
      </c>
      <c r="N75" s="5">
        <v>0.32281052113812936</v>
      </c>
      <c r="O75" s="5">
        <v>0.32281052113812936</v>
      </c>
      <c r="P75" s="5">
        <v>0.32281052113812936</v>
      </c>
      <c r="Q75" s="5">
        <v>0.32281052113812936</v>
      </c>
      <c r="R75" s="5">
        <v>0.33238779663437401</v>
      </c>
      <c r="S75" s="5">
        <v>0.33689474980907741</v>
      </c>
      <c r="T75" s="5">
        <v>0.33689474980907741</v>
      </c>
      <c r="U75" s="5">
        <v>0.34872550189267376</v>
      </c>
      <c r="V75" s="5">
        <v>0.3644998380041356</v>
      </c>
      <c r="W75" t="str">
        <f t="shared" si="13"/>
        <v/>
      </c>
      <c r="X75" s="7" t="str">
        <f t="shared" si="17"/>
        <v>PROTRA_CAPACITY_EMPIRICAL[</v>
      </c>
      <c r="Y75" s="7" t="str">
        <f t="shared" si="10"/>
        <v>BELGIUM,</v>
      </c>
      <c r="Z75" s="7" t="str">
        <f t="shared" si="11"/>
        <v>TO_elec,</v>
      </c>
      <c r="AA75" s="7" t="str">
        <f t="shared" si="18"/>
        <v>PROTRA_CHP_PP_I]=GET_DIRECT_DATA(</v>
      </c>
      <c r="AB75" s="7" t="str">
        <f t="shared" si="19"/>
        <v>'model_parameters/energy/PROTRA_capacity_vensim_import.xlsx','PROTRA_capacity','PROTRA_CAP_TIME',</v>
      </c>
      <c r="AC75" s="7" t="str">
        <f t="shared" si="12"/>
        <v>'BELGIUM_TO_elec')~~|</v>
      </c>
    </row>
    <row r="76" spans="1:29" x14ac:dyDescent="0.35">
      <c r="A76" t="s">
        <v>44</v>
      </c>
      <c r="B76" t="s">
        <v>42</v>
      </c>
      <c r="C76" t="str">
        <f t="shared" si="14"/>
        <v>BELGIUM_TO_elec</v>
      </c>
      <c r="D76" t="str">
        <f t="shared" si="15"/>
        <v>PROTRA_CHP_PP_I</v>
      </c>
      <c r="E76" t="s">
        <v>9</v>
      </c>
      <c r="F76" s="1" t="str">
        <f t="shared" si="16"/>
        <v>BELGIUMTO_elecPROTRA_CHP_solid_bio_CCS</v>
      </c>
      <c r="G76" s="5">
        <v>0</v>
      </c>
      <c r="H76" s="5">
        <v>0</v>
      </c>
      <c r="I76" s="5">
        <v>0</v>
      </c>
      <c r="J76" s="5">
        <v>0</v>
      </c>
      <c r="K76" s="5">
        <v>0</v>
      </c>
      <c r="L76" s="5">
        <v>0</v>
      </c>
      <c r="M76" s="5">
        <v>0</v>
      </c>
      <c r="N76" s="5">
        <v>0</v>
      </c>
      <c r="O76" s="5">
        <v>0</v>
      </c>
      <c r="P76" s="5">
        <v>0</v>
      </c>
      <c r="Q76" s="5">
        <v>0</v>
      </c>
      <c r="R76" s="5">
        <v>0</v>
      </c>
      <c r="S76" s="5">
        <v>0</v>
      </c>
      <c r="T76" s="5">
        <v>0</v>
      </c>
      <c r="U76" s="5">
        <v>0</v>
      </c>
      <c r="V76" s="5">
        <v>0</v>
      </c>
      <c r="W76" t="str">
        <f t="shared" si="13"/>
        <v/>
      </c>
      <c r="X76" s="7" t="str">
        <f t="shared" si="17"/>
        <v>PROTRA_CAPACITY_EMPIRICAL[</v>
      </c>
      <c r="Y76" s="7" t="str">
        <f t="shared" si="10"/>
        <v>BELGIUM,</v>
      </c>
      <c r="Z76" s="7" t="str">
        <f t="shared" si="11"/>
        <v>TO_elec,</v>
      </c>
      <c r="AA76" s="7" t="str">
        <f t="shared" si="18"/>
        <v>PROTRA_CHP_PP_I]=GET_DIRECT_DATA(</v>
      </c>
      <c r="AB76" s="7" t="str">
        <f t="shared" si="19"/>
        <v>'model_parameters/energy/PROTRA_capacity_vensim_import.xlsx','PROTRA_capacity','PROTRA_CAP_TIME',</v>
      </c>
      <c r="AC76" s="7" t="str">
        <f t="shared" si="12"/>
        <v>'BELGIUM_TO_elec')~~|</v>
      </c>
    </row>
    <row r="77" spans="1:29" x14ac:dyDescent="0.35">
      <c r="A77" t="s">
        <v>44</v>
      </c>
      <c r="B77" t="s">
        <v>42</v>
      </c>
      <c r="C77" t="str">
        <f t="shared" si="14"/>
        <v>BELGIUM_TO_elec</v>
      </c>
      <c r="D77" t="str">
        <f t="shared" si="15"/>
        <v>PROTRA_CHP_PP_I</v>
      </c>
      <c r="E77" t="s">
        <v>17</v>
      </c>
      <c r="F77" s="1" t="str">
        <f t="shared" si="16"/>
        <v>BELGIUMTO_elecPROTRA_PP_solid_bio</v>
      </c>
      <c r="G77" s="5">
        <v>0.13229598063389164</v>
      </c>
      <c r="H77" s="5">
        <v>0.24899691898521847</v>
      </c>
      <c r="I77" s="5">
        <v>0.31918301524190296</v>
      </c>
      <c r="J77" s="5">
        <v>0.31918301524190296</v>
      </c>
      <c r="K77" s="5">
        <v>0.31918301524190296</v>
      </c>
      <c r="L77" s="5">
        <v>0.46816293654146907</v>
      </c>
      <c r="M77" s="5">
        <v>0.46816293654146907</v>
      </c>
      <c r="N77" s="5">
        <v>0.48163899808924426</v>
      </c>
      <c r="O77" s="5">
        <v>0.48224153910427814</v>
      </c>
      <c r="P77" s="5">
        <v>0.48255770760392497</v>
      </c>
      <c r="Q77" s="5">
        <v>0.48255770760392497</v>
      </c>
      <c r="R77" s="5">
        <v>0.49687442842288954</v>
      </c>
      <c r="S77" s="5">
        <v>0.50361170880828476</v>
      </c>
      <c r="T77" s="5">
        <v>0.50361170880828476</v>
      </c>
      <c r="U77" s="5">
        <v>0.52129706981994683</v>
      </c>
      <c r="V77" s="5">
        <v>0.54487755116882985</v>
      </c>
      <c r="W77" t="str">
        <f t="shared" si="13"/>
        <v/>
      </c>
      <c r="X77" s="7" t="str">
        <f t="shared" si="17"/>
        <v>PROTRA_CAPACITY_EMPIRICAL[</v>
      </c>
      <c r="Y77" s="7" t="str">
        <f t="shared" si="10"/>
        <v>BELGIUM,</v>
      </c>
      <c r="Z77" s="7" t="str">
        <f t="shared" si="11"/>
        <v>TO_elec,</v>
      </c>
      <c r="AA77" s="7" t="str">
        <f t="shared" si="18"/>
        <v>PROTRA_CHP_PP_I]=GET_DIRECT_DATA(</v>
      </c>
      <c r="AB77" s="7" t="str">
        <f t="shared" si="19"/>
        <v>'model_parameters/energy/PROTRA_capacity_vensim_import.xlsx','PROTRA_capacity','PROTRA_CAP_TIME',</v>
      </c>
      <c r="AC77" s="7" t="str">
        <f t="shared" si="12"/>
        <v>'BELGIUM_TO_elec')~~|</v>
      </c>
    </row>
    <row r="78" spans="1:29" x14ac:dyDescent="0.35">
      <c r="A78" t="s">
        <v>44</v>
      </c>
      <c r="B78" t="s">
        <v>42</v>
      </c>
      <c r="C78" t="str">
        <f t="shared" si="14"/>
        <v>BELGIUM_TO_elec</v>
      </c>
      <c r="D78" t="str">
        <f t="shared" si="15"/>
        <v>PROTRA_CHP_PP_I</v>
      </c>
      <c r="E78" t="s">
        <v>18</v>
      </c>
      <c r="F78" s="1" t="str">
        <f t="shared" si="16"/>
        <v>BELGIUMTO_elecPROTRA_PP_solid_bio_CCS</v>
      </c>
      <c r="G78" s="5">
        <v>0</v>
      </c>
      <c r="H78" s="5">
        <v>0</v>
      </c>
      <c r="I78" s="5">
        <v>0</v>
      </c>
      <c r="J78" s="5">
        <v>0</v>
      </c>
      <c r="K78" s="5">
        <v>0</v>
      </c>
      <c r="L78" s="5">
        <v>0</v>
      </c>
      <c r="M78" s="5">
        <v>0</v>
      </c>
      <c r="N78" s="5">
        <v>0</v>
      </c>
      <c r="O78" s="5">
        <v>0</v>
      </c>
      <c r="P78" s="5">
        <v>0</v>
      </c>
      <c r="Q78" s="5">
        <v>0</v>
      </c>
      <c r="R78" s="5">
        <v>0</v>
      </c>
      <c r="S78" s="5">
        <v>0</v>
      </c>
      <c r="T78" s="5">
        <v>0</v>
      </c>
      <c r="U78" s="5">
        <v>0</v>
      </c>
      <c r="V78" s="5">
        <v>0</v>
      </c>
      <c r="W78" t="str">
        <f t="shared" si="13"/>
        <v/>
      </c>
      <c r="X78" s="7" t="str">
        <f t="shared" si="17"/>
        <v>PROTRA_CAPACITY_EMPIRICAL[</v>
      </c>
      <c r="Y78" s="7" t="str">
        <f t="shared" si="10"/>
        <v>BELGIUM,</v>
      </c>
      <c r="Z78" s="7" t="str">
        <f t="shared" si="11"/>
        <v>TO_elec,</v>
      </c>
      <c r="AA78" s="7" t="str">
        <f t="shared" si="18"/>
        <v>PROTRA_CHP_PP_I]=GET_DIRECT_DATA(</v>
      </c>
      <c r="AB78" s="7" t="str">
        <f t="shared" si="19"/>
        <v>'model_parameters/energy/PROTRA_capacity_vensim_import.xlsx','PROTRA_capacity','PROTRA_CAP_TIME',</v>
      </c>
      <c r="AC78" s="7" t="str">
        <f t="shared" si="12"/>
        <v>'BELGIUM_TO_elec')~~|</v>
      </c>
    </row>
    <row r="79" spans="1:29" x14ac:dyDescent="0.35">
      <c r="A79" t="s">
        <v>44</v>
      </c>
      <c r="B79" t="s">
        <v>42</v>
      </c>
      <c r="C79" t="str">
        <f t="shared" si="14"/>
        <v>BELGIUM_TO_elec</v>
      </c>
      <c r="D79" t="str">
        <f t="shared" si="15"/>
        <v>PROTRA_CHP_PP_I</v>
      </c>
      <c r="E79" t="s">
        <v>19</v>
      </c>
      <c r="F79" s="1" t="str">
        <f t="shared" si="16"/>
        <v>BELGIUMTO_elecPROTRA_PP_gas_fuels</v>
      </c>
      <c r="G79" s="5">
        <v>4.282</v>
      </c>
      <c r="H79" s="5">
        <v>4.2979449999999995</v>
      </c>
      <c r="I79" s="5">
        <v>4.342498</v>
      </c>
      <c r="J79" s="5">
        <v>4.3706079999999998</v>
      </c>
      <c r="K79" s="5">
        <v>4.3974439999999992</v>
      </c>
      <c r="L79" s="5">
        <v>4.9536899999999999</v>
      </c>
      <c r="M79" s="5">
        <v>5.2254043999999995</v>
      </c>
      <c r="N79" s="5">
        <v>5.0318772000000003</v>
      </c>
      <c r="O79" s="5">
        <v>4.7400082999999995</v>
      </c>
      <c r="P79" s="5">
        <v>4.4342660999999985</v>
      </c>
      <c r="Q79" s="5">
        <v>4.433246099999999</v>
      </c>
      <c r="R79" s="5">
        <v>4.2205448211017318</v>
      </c>
      <c r="S79" s="5">
        <v>4.2435218111061737</v>
      </c>
      <c r="T79" s="5">
        <v>4.2894757911150592</v>
      </c>
      <c r="U79" s="5">
        <v>4.3603762174144816</v>
      </c>
      <c r="V79" s="5">
        <v>4.4634444297201235</v>
      </c>
      <c r="W79" t="str">
        <f t="shared" si="13"/>
        <v/>
      </c>
      <c r="X79" s="7" t="str">
        <f t="shared" si="17"/>
        <v>PROTRA_CAPACITY_EMPIRICAL[</v>
      </c>
      <c r="Y79" s="7" t="str">
        <f t="shared" si="10"/>
        <v>BELGIUM,</v>
      </c>
      <c r="Z79" s="7" t="str">
        <f t="shared" si="11"/>
        <v>TO_elec,</v>
      </c>
      <c r="AA79" s="7" t="str">
        <f t="shared" si="18"/>
        <v>PROTRA_CHP_PP_I]=GET_DIRECT_DATA(</v>
      </c>
      <c r="AB79" s="7" t="str">
        <f t="shared" si="19"/>
        <v>'model_parameters/energy/PROTRA_capacity_vensim_import.xlsx','PROTRA_capacity','PROTRA_CAP_TIME',</v>
      </c>
      <c r="AC79" s="7" t="str">
        <f t="shared" si="12"/>
        <v>'BELGIUM_TO_elec')~~|</v>
      </c>
    </row>
    <row r="80" spans="1:29" x14ac:dyDescent="0.35">
      <c r="A80" t="s">
        <v>44</v>
      </c>
      <c r="B80" t="s">
        <v>42</v>
      </c>
      <c r="C80" t="str">
        <f t="shared" si="14"/>
        <v>BELGIUM_TO_elec</v>
      </c>
      <c r="D80" t="str">
        <f t="shared" si="15"/>
        <v>PROTRA_CHP_PP_I</v>
      </c>
      <c r="E80" t="s">
        <v>20</v>
      </c>
      <c r="F80" s="1" t="str">
        <f t="shared" si="16"/>
        <v>BELGIUMTO_elecPROTRA_PP_gas_fuels_CCS</v>
      </c>
      <c r="G80" s="6">
        <v>0</v>
      </c>
      <c r="H80" s="6">
        <v>0</v>
      </c>
      <c r="I80" s="6">
        <v>0</v>
      </c>
      <c r="J80" s="6">
        <v>0</v>
      </c>
      <c r="K80" s="6">
        <v>0</v>
      </c>
      <c r="L80" s="6">
        <v>0</v>
      </c>
      <c r="M80" s="6">
        <v>0</v>
      </c>
      <c r="N80" s="6">
        <v>0</v>
      </c>
      <c r="O80" s="6">
        <v>0</v>
      </c>
      <c r="P80" s="6">
        <v>0</v>
      </c>
      <c r="Q80" s="6">
        <v>0</v>
      </c>
      <c r="R80" s="6">
        <v>0</v>
      </c>
      <c r="S80" s="6">
        <v>0</v>
      </c>
      <c r="T80" s="6">
        <v>0</v>
      </c>
      <c r="U80" s="6">
        <v>0</v>
      </c>
      <c r="V80" s="6">
        <v>0</v>
      </c>
      <c r="W80" t="str">
        <f t="shared" si="13"/>
        <v/>
      </c>
      <c r="X80" s="7" t="str">
        <f t="shared" si="17"/>
        <v>PROTRA_CAPACITY_EMPIRICAL[</v>
      </c>
      <c r="Y80" s="7" t="str">
        <f t="shared" si="10"/>
        <v>BELGIUM,</v>
      </c>
      <c r="Z80" s="7" t="str">
        <f t="shared" si="11"/>
        <v>TO_elec,</v>
      </c>
      <c r="AA80" s="7" t="str">
        <f t="shared" si="18"/>
        <v>PROTRA_CHP_PP_I]=GET_DIRECT_DATA(</v>
      </c>
      <c r="AB80" s="7" t="str">
        <f t="shared" si="19"/>
        <v>'model_parameters/energy/PROTRA_capacity_vensim_import.xlsx','PROTRA_capacity','PROTRA_CAP_TIME',</v>
      </c>
      <c r="AC80" s="7" t="str">
        <f t="shared" si="12"/>
        <v>'BELGIUM_TO_elec')~~|</v>
      </c>
    </row>
    <row r="81" spans="1:29" x14ac:dyDescent="0.35">
      <c r="A81" t="s">
        <v>44</v>
      </c>
      <c r="B81" t="s">
        <v>42</v>
      </c>
      <c r="C81" t="str">
        <f t="shared" si="14"/>
        <v>BELGIUM_TO_elec</v>
      </c>
      <c r="D81" t="str">
        <f t="shared" si="15"/>
        <v>PROTRA_CHP_PP_I</v>
      </c>
      <c r="E81" t="s">
        <v>21</v>
      </c>
      <c r="F81" s="1" t="str">
        <f t="shared" si="16"/>
        <v>BELGIUMTO_elecPROTRA_PP_geothermal</v>
      </c>
      <c r="G81" s="5">
        <v>0</v>
      </c>
      <c r="H81" s="5">
        <v>0</v>
      </c>
      <c r="I81" s="5">
        <v>0</v>
      </c>
      <c r="J81" s="5">
        <v>0</v>
      </c>
      <c r="K81" s="5">
        <v>0</v>
      </c>
      <c r="L81" s="5">
        <v>0</v>
      </c>
      <c r="M81" s="5">
        <v>0</v>
      </c>
      <c r="N81" s="5">
        <v>0</v>
      </c>
      <c r="O81" s="5">
        <v>0</v>
      </c>
      <c r="P81" s="5">
        <v>0</v>
      </c>
      <c r="Q81" s="5">
        <v>0</v>
      </c>
      <c r="R81" s="5">
        <v>0</v>
      </c>
      <c r="S81" s="5">
        <v>0</v>
      </c>
      <c r="T81" s="5">
        <v>0</v>
      </c>
      <c r="U81" s="5">
        <v>0</v>
      </c>
      <c r="V81" s="5">
        <v>0</v>
      </c>
      <c r="W81" t="str">
        <f t="shared" si="13"/>
        <v/>
      </c>
      <c r="X81" s="7" t="str">
        <f t="shared" si="17"/>
        <v>PROTRA_CAPACITY_EMPIRICAL[</v>
      </c>
      <c r="Y81" s="7" t="str">
        <f t="shared" si="10"/>
        <v>BELGIUM,</v>
      </c>
      <c r="Z81" s="7" t="str">
        <f t="shared" si="11"/>
        <v>TO_elec,</v>
      </c>
      <c r="AA81" s="7" t="str">
        <f t="shared" si="18"/>
        <v>PROTRA_CHP_PP_I]=GET_DIRECT_DATA(</v>
      </c>
      <c r="AB81" s="7" t="str">
        <f t="shared" si="19"/>
        <v>'model_parameters/energy/PROTRA_capacity_vensim_import.xlsx','PROTRA_capacity','PROTRA_CAP_TIME',</v>
      </c>
      <c r="AC81" s="7" t="str">
        <f t="shared" si="12"/>
        <v>'BELGIUM_TO_elec')~~|</v>
      </c>
    </row>
    <row r="82" spans="1:29" x14ac:dyDescent="0.35">
      <c r="A82" t="s">
        <v>44</v>
      </c>
      <c r="B82" t="s">
        <v>42</v>
      </c>
      <c r="C82" t="str">
        <f t="shared" si="14"/>
        <v>BELGIUM_TO_elec</v>
      </c>
      <c r="D82" t="str">
        <f t="shared" si="15"/>
        <v>PROTRA_CHP_PP_I</v>
      </c>
      <c r="E82" t="s">
        <v>22</v>
      </c>
      <c r="F82" s="1" t="str">
        <f t="shared" si="16"/>
        <v>BELGIUMTO_elecPROTRA_PP_hydropower_dammed</v>
      </c>
      <c r="G82" s="5">
        <v>1.3331199999999999</v>
      </c>
      <c r="H82" s="5">
        <v>1.3331199999999999</v>
      </c>
      <c r="I82" s="5">
        <v>1.3331199999999999</v>
      </c>
      <c r="J82" s="5">
        <v>1.3331199999999999</v>
      </c>
      <c r="K82" s="5">
        <v>1.3343399999999999</v>
      </c>
      <c r="L82" s="5">
        <v>1.3343399999999999</v>
      </c>
      <c r="M82" s="5">
        <v>1.3343399999999999</v>
      </c>
      <c r="N82" s="5">
        <v>1.3343399999999999</v>
      </c>
      <c r="O82" s="5">
        <v>1.3343399999999999</v>
      </c>
      <c r="P82" s="5">
        <v>1.3343399999999999</v>
      </c>
      <c r="Q82" s="5">
        <v>1.3343399999999999</v>
      </c>
      <c r="R82" s="5">
        <v>1.3343399999999999</v>
      </c>
      <c r="S82" s="5">
        <v>1.3343399999999999</v>
      </c>
      <c r="T82" s="5">
        <v>1.3343399999999999</v>
      </c>
      <c r="U82" s="5">
        <v>1.3343399999999999</v>
      </c>
      <c r="V82" s="5">
        <v>1.3343399999999999</v>
      </c>
      <c r="W82" t="str">
        <f t="shared" si="13"/>
        <v/>
      </c>
      <c r="X82" s="7" t="str">
        <f t="shared" si="17"/>
        <v>PROTRA_CAPACITY_EMPIRICAL[</v>
      </c>
      <c r="Y82" s="7" t="str">
        <f t="shared" si="10"/>
        <v>BELGIUM,</v>
      </c>
      <c r="Z82" s="7" t="str">
        <f t="shared" si="11"/>
        <v>TO_elec,</v>
      </c>
      <c r="AA82" s="7" t="str">
        <f t="shared" si="18"/>
        <v>PROTRA_CHP_PP_I]=GET_DIRECT_DATA(</v>
      </c>
      <c r="AB82" s="7" t="str">
        <f t="shared" si="19"/>
        <v>'model_parameters/energy/PROTRA_capacity_vensim_import.xlsx','PROTRA_capacity','PROTRA_CAP_TIME',</v>
      </c>
      <c r="AC82" s="7" t="str">
        <f t="shared" si="12"/>
        <v>'BELGIUM_TO_elec')~~|</v>
      </c>
    </row>
    <row r="83" spans="1:29" x14ac:dyDescent="0.35">
      <c r="A83" t="s">
        <v>44</v>
      </c>
      <c r="B83" t="s">
        <v>42</v>
      </c>
      <c r="C83" t="str">
        <f t="shared" si="14"/>
        <v>BELGIUM_TO_elec</v>
      </c>
      <c r="D83" t="str">
        <f t="shared" si="15"/>
        <v>PROTRA_CHP_PP_I</v>
      </c>
      <c r="E83" t="s">
        <v>23</v>
      </c>
      <c r="F83" s="1" t="str">
        <f t="shared" si="16"/>
        <v>BELGIUMTO_elecPROTRA_PP_hydropower_run_of_river</v>
      </c>
      <c r="G83" s="5">
        <v>8.77E-2</v>
      </c>
      <c r="H83" s="5">
        <v>8.77E-2</v>
      </c>
      <c r="I83" s="5">
        <v>8.77E-2</v>
      </c>
      <c r="J83" s="5">
        <v>8.7781999999999999E-2</v>
      </c>
      <c r="K83" s="5">
        <v>8.7781999999999999E-2</v>
      </c>
      <c r="L83" s="5">
        <v>9.0468000000000007E-2</v>
      </c>
      <c r="M83" s="5">
        <v>9.2468000000000009E-2</v>
      </c>
      <c r="N83" s="5">
        <v>9.2541999999999999E-2</v>
      </c>
      <c r="O83" s="5">
        <v>9.2541999999999999E-2</v>
      </c>
      <c r="P83" s="5">
        <v>9.2541999999999999E-2</v>
      </c>
      <c r="Q83" s="5">
        <v>9.2541999999999999E-2</v>
      </c>
      <c r="R83" s="5">
        <v>9.5969481481481475E-2</v>
      </c>
      <c r="S83" s="5">
        <v>9.7111975308641976E-2</v>
      </c>
      <c r="T83" s="5">
        <v>9.7683222222222227E-2</v>
      </c>
      <c r="U83" s="5">
        <v>9.8254469135802477E-2</v>
      </c>
      <c r="V83" s="5">
        <v>9.9968209876543201E-2</v>
      </c>
      <c r="W83" t="str">
        <f t="shared" si="13"/>
        <v/>
      </c>
      <c r="X83" s="7" t="str">
        <f t="shared" si="17"/>
        <v>PROTRA_CAPACITY_EMPIRICAL[</v>
      </c>
      <c r="Y83" s="7" t="str">
        <f t="shared" si="10"/>
        <v>BELGIUM,</v>
      </c>
      <c r="Z83" s="7" t="str">
        <f t="shared" si="11"/>
        <v>TO_elec,</v>
      </c>
      <c r="AA83" s="7" t="str">
        <f t="shared" si="18"/>
        <v>PROTRA_CHP_PP_I]=GET_DIRECT_DATA(</v>
      </c>
      <c r="AB83" s="7" t="str">
        <f t="shared" si="19"/>
        <v>'model_parameters/energy/PROTRA_capacity_vensim_import.xlsx','PROTRA_capacity','PROTRA_CAP_TIME',</v>
      </c>
      <c r="AC83" s="7" t="str">
        <f t="shared" si="12"/>
        <v>'BELGIUM_TO_elec')~~|</v>
      </c>
    </row>
    <row r="84" spans="1:29" x14ac:dyDescent="0.35">
      <c r="A84" t="s">
        <v>44</v>
      </c>
      <c r="B84" t="s">
        <v>42</v>
      </c>
      <c r="C84" t="str">
        <f t="shared" si="14"/>
        <v>BELGIUM_TO_elec</v>
      </c>
      <c r="D84" t="str">
        <f t="shared" si="15"/>
        <v>PROTRA_CHP_PP_I</v>
      </c>
      <c r="E84" t="s">
        <v>24</v>
      </c>
      <c r="F84" s="1" t="str">
        <f t="shared" si="16"/>
        <v>BELGIUMTO_elecPROTRA_PP_liquid_fuels</v>
      </c>
      <c r="G84" s="5">
        <v>0.6782999999999999</v>
      </c>
      <c r="H84" s="5">
        <v>0.66570000000000007</v>
      </c>
      <c r="I84" s="5">
        <v>0.66349999999999998</v>
      </c>
      <c r="J84" s="5">
        <v>0.65939999999999999</v>
      </c>
      <c r="K84" s="5">
        <v>0.65939999999999999</v>
      </c>
      <c r="L84" s="5">
        <v>0.36609999999999998</v>
      </c>
      <c r="M84" s="5">
        <v>0.36609999999999998</v>
      </c>
      <c r="N84" s="5">
        <v>0.33559999999999995</v>
      </c>
      <c r="O84" s="5">
        <v>0.33409999999999995</v>
      </c>
      <c r="P84" s="5">
        <v>0.32809999999999995</v>
      </c>
      <c r="Q84" s="5">
        <v>0.19919999999999999</v>
      </c>
      <c r="R84" s="5">
        <v>0.18615196506550216</v>
      </c>
      <c r="S84" s="5">
        <v>0.19485065502183405</v>
      </c>
      <c r="T84" s="5">
        <v>0.20789868995633187</v>
      </c>
      <c r="U84" s="5">
        <v>0.21050829694323142</v>
      </c>
      <c r="V84" s="5">
        <v>0.21398777292576418</v>
      </c>
      <c r="W84" t="str">
        <f t="shared" si="13"/>
        <v/>
      </c>
      <c r="X84" s="7" t="str">
        <f t="shared" si="17"/>
        <v>PROTRA_CAPACITY_EMPIRICAL[</v>
      </c>
      <c r="Y84" s="7" t="str">
        <f t="shared" si="10"/>
        <v>BELGIUM,</v>
      </c>
      <c r="Z84" s="7" t="str">
        <f t="shared" si="11"/>
        <v>TO_elec,</v>
      </c>
      <c r="AA84" s="7" t="str">
        <f t="shared" si="18"/>
        <v>PROTRA_CHP_PP_I]=GET_DIRECT_DATA(</v>
      </c>
      <c r="AB84" s="7" t="str">
        <f t="shared" si="19"/>
        <v>'model_parameters/energy/PROTRA_capacity_vensim_import.xlsx','PROTRA_capacity','PROTRA_CAP_TIME',</v>
      </c>
      <c r="AC84" s="7" t="str">
        <f t="shared" si="12"/>
        <v>'BELGIUM_TO_elec')~~|</v>
      </c>
    </row>
    <row r="85" spans="1:29" x14ac:dyDescent="0.35">
      <c r="A85" t="s">
        <v>44</v>
      </c>
      <c r="B85" t="s">
        <v>42</v>
      </c>
      <c r="C85" t="str">
        <f t="shared" si="14"/>
        <v>BELGIUM_TO_elec</v>
      </c>
      <c r="D85" t="str">
        <f t="shared" si="15"/>
        <v>PROTRA_CHP_PP_I</v>
      </c>
      <c r="E85" t="s">
        <v>25</v>
      </c>
      <c r="F85" s="1" t="str">
        <f t="shared" si="16"/>
        <v>BELGIUMTO_elecPROTRA_PP_liquid_fuels_CCS</v>
      </c>
      <c r="G85" s="5">
        <v>0</v>
      </c>
      <c r="H85" s="5">
        <v>0</v>
      </c>
      <c r="I85" s="5">
        <v>0</v>
      </c>
      <c r="J85" s="5">
        <v>0</v>
      </c>
      <c r="K85" s="5">
        <v>0</v>
      </c>
      <c r="L85" s="5">
        <v>0</v>
      </c>
      <c r="M85" s="5">
        <v>0</v>
      </c>
      <c r="N85" s="5">
        <v>0</v>
      </c>
      <c r="O85" s="5">
        <v>0</v>
      </c>
      <c r="P85" s="5">
        <v>0</v>
      </c>
      <c r="Q85" s="5">
        <v>0</v>
      </c>
      <c r="R85" s="5">
        <v>0</v>
      </c>
      <c r="S85" s="5">
        <v>0</v>
      </c>
      <c r="T85" s="5">
        <v>0</v>
      </c>
      <c r="U85" s="5">
        <v>0</v>
      </c>
      <c r="V85" s="5">
        <v>0</v>
      </c>
      <c r="W85" t="str">
        <f t="shared" si="13"/>
        <v/>
      </c>
      <c r="X85" s="7" t="str">
        <f t="shared" si="17"/>
        <v>PROTRA_CAPACITY_EMPIRICAL[</v>
      </c>
      <c r="Y85" s="7" t="str">
        <f t="shared" si="10"/>
        <v>BELGIUM,</v>
      </c>
      <c r="Z85" s="7" t="str">
        <f t="shared" si="11"/>
        <v>TO_elec,</v>
      </c>
      <c r="AA85" s="7" t="str">
        <f t="shared" si="18"/>
        <v>PROTRA_CHP_PP_I]=GET_DIRECT_DATA(</v>
      </c>
      <c r="AB85" s="7" t="str">
        <f t="shared" si="19"/>
        <v>'model_parameters/energy/PROTRA_capacity_vensim_import.xlsx','PROTRA_capacity','PROTRA_CAP_TIME',</v>
      </c>
      <c r="AC85" s="7" t="str">
        <f t="shared" si="12"/>
        <v>'BELGIUM_TO_elec')~~|</v>
      </c>
    </row>
    <row r="86" spans="1:29" x14ac:dyDescent="0.35">
      <c r="A86" t="s">
        <v>44</v>
      </c>
      <c r="B86" t="s">
        <v>42</v>
      </c>
      <c r="C86" t="str">
        <f t="shared" si="14"/>
        <v>BELGIUM_TO_elec</v>
      </c>
      <c r="D86" t="str">
        <f t="shared" si="15"/>
        <v>PROTRA_CHP_PP_I</v>
      </c>
      <c r="E86" t="s">
        <v>26</v>
      </c>
      <c r="F86" s="1" t="str">
        <f t="shared" si="16"/>
        <v>BELGIUMTO_elecPROTRA_PP_nuclear</v>
      </c>
      <c r="G86" s="5">
        <v>6.0449999999999999</v>
      </c>
      <c r="H86" s="5">
        <v>6.069</v>
      </c>
      <c r="I86" s="5">
        <v>6.069</v>
      </c>
      <c r="J86" s="5">
        <v>6.069</v>
      </c>
      <c r="K86" s="5">
        <v>6.149</v>
      </c>
      <c r="L86" s="5">
        <v>6.1749999999999998</v>
      </c>
      <c r="M86" s="5">
        <v>6.1749999999999998</v>
      </c>
      <c r="N86" s="5">
        <v>6.1749999999999998</v>
      </c>
      <c r="O86" s="5">
        <v>6.1749999999999998</v>
      </c>
      <c r="P86" s="5">
        <v>6.1749999999999998</v>
      </c>
      <c r="Q86" s="5">
        <v>6.1749999999999998</v>
      </c>
      <c r="R86" s="5">
        <v>6.1749999999999998</v>
      </c>
      <c r="S86" s="5">
        <v>6.1749999999999998</v>
      </c>
      <c r="T86" s="5">
        <v>6.1749999999999998</v>
      </c>
      <c r="U86" s="5">
        <v>6.1749999999999998</v>
      </c>
      <c r="V86" s="5">
        <v>6.1749999999999998</v>
      </c>
      <c r="W86" t="str">
        <f t="shared" si="13"/>
        <v/>
      </c>
      <c r="X86" s="7" t="str">
        <f t="shared" si="17"/>
        <v>PROTRA_CAPACITY_EMPIRICAL[</v>
      </c>
      <c r="Y86" s="7" t="str">
        <f t="shared" si="10"/>
        <v>BELGIUM,</v>
      </c>
      <c r="Z86" s="7" t="str">
        <f t="shared" si="11"/>
        <v>TO_elec,</v>
      </c>
      <c r="AA86" s="7" t="str">
        <f t="shared" si="18"/>
        <v>PROTRA_CHP_PP_I]=GET_DIRECT_DATA(</v>
      </c>
      <c r="AB86" s="7" t="str">
        <f t="shared" si="19"/>
        <v>'model_parameters/energy/PROTRA_capacity_vensim_import.xlsx','PROTRA_capacity','PROTRA_CAP_TIME',</v>
      </c>
      <c r="AC86" s="7" t="str">
        <f t="shared" si="12"/>
        <v>'BELGIUM_TO_elec')~~|</v>
      </c>
    </row>
    <row r="87" spans="1:29" x14ac:dyDescent="0.35">
      <c r="A87" t="s">
        <v>44</v>
      </c>
      <c r="B87" t="s">
        <v>42</v>
      </c>
      <c r="C87" t="str">
        <f t="shared" si="14"/>
        <v>BELGIUM_TO_elec</v>
      </c>
      <c r="D87" t="str">
        <f t="shared" si="15"/>
        <v>PROTRA_CHP_PP_I</v>
      </c>
      <c r="E87" t="s">
        <v>27</v>
      </c>
      <c r="F87" s="1" t="str">
        <f t="shared" si="16"/>
        <v>BELGIUMTO_elecPROTRA_PP_oceanic</v>
      </c>
      <c r="G87" s="5">
        <v>0</v>
      </c>
      <c r="H87" s="5">
        <v>0</v>
      </c>
      <c r="I87" s="5">
        <v>0</v>
      </c>
      <c r="J87" s="5">
        <v>0</v>
      </c>
      <c r="K87" s="5">
        <v>0</v>
      </c>
      <c r="L87" s="5">
        <v>0</v>
      </c>
      <c r="M87" s="5">
        <v>0</v>
      </c>
      <c r="N87" s="5">
        <v>0</v>
      </c>
      <c r="O87" s="5">
        <v>0</v>
      </c>
      <c r="P87" s="5">
        <v>0</v>
      </c>
      <c r="Q87" s="5">
        <v>0</v>
      </c>
      <c r="R87" s="5">
        <v>0</v>
      </c>
      <c r="S87" s="5">
        <v>0</v>
      </c>
      <c r="T87" s="5">
        <v>0</v>
      </c>
      <c r="U87" s="5">
        <v>0</v>
      </c>
      <c r="V87" s="5">
        <v>0</v>
      </c>
      <c r="W87" t="str">
        <f t="shared" si="13"/>
        <v/>
      </c>
      <c r="X87" s="7" t="str">
        <f t="shared" si="17"/>
        <v>PROTRA_CAPACITY_EMPIRICAL[</v>
      </c>
      <c r="Y87" s="7" t="str">
        <f t="shared" ref="Y87:Y150" si="20">A87&amp;","</f>
        <v>BELGIUM,</v>
      </c>
      <c r="Z87" s="7" t="str">
        <f t="shared" ref="Z87:Z150" si="21">B87&amp;","</f>
        <v>TO_elec,</v>
      </c>
      <c r="AA87" s="7" t="str">
        <f t="shared" si="18"/>
        <v>PROTRA_CHP_PP_I]=GET_DIRECT_DATA(</v>
      </c>
      <c r="AB87" s="7" t="str">
        <f t="shared" si="19"/>
        <v>'model_parameters/energy/PROTRA_capacity_vensim_import.xlsx','PROTRA_capacity','PROTRA_CAP_TIME',</v>
      </c>
      <c r="AC87" s="7" t="str">
        <f t="shared" ref="AC87:AC150" si="22">"'"&amp;C87&amp;"')~~|"</f>
        <v>'BELGIUM_TO_elec')~~|</v>
      </c>
    </row>
    <row r="88" spans="1:29" x14ac:dyDescent="0.35">
      <c r="A88" t="s">
        <v>44</v>
      </c>
      <c r="B88" t="s">
        <v>42</v>
      </c>
      <c r="C88" t="str">
        <f t="shared" si="14"/>
        <v>BELGIUM_TO_elec</v>
      </c>
      <c r="D88" t="str">
        <f t="shared" si="15"/>
        <v>PROTRA_CHP_PP_I</v>
      </c>
      <c r="E88" t="s">
        <v>28</v>
      </c>
      <c r="F88" s="1" t="str">
        <f t="shared" si="16"/>
        <v>BELGIUMTO_elecPROTRA_PP_solar_CSP</v>
      </c>
      <c r="G88" s="5">
        <v>0</v>
      </c>
      <c r="H88" s="5">
        <v>0</v>
      </c>
      <c r="I88" s="5">
        <v>0</v>
      </c>
      <c r="J88" s="5">
        <v>0</v>
      </c>
      <c r="K88" s="5">
        <v>0</v>
      </c>
      <c r="L88" s="5">
        <v>0</v>
      </c>
      <c r="M88" s="5">
        <v>0</v>
      </c>
      <c r="N88" s="5">
        <v>0</v>
      </c>
      <c r="O88" s="5">
        <v>0</v>
      </c>
      <c r="P88" s="5">
        <v>0</v>
      </c>
      <c r="Q88" s="5">
        <v>0</v>
      </c>
      <c r="R88" s="5">
        <v>0</v>
      </c>
      <c r="S88" s="5">
        <v>0</v>
      </c>
      <c r="T88" s="5">
        <v>0</v>
      </c>
      <c r="U88" s="5">
        <v>0</v>
      </c>
      <c r="V88" s="5">
        <v>0</v>
      </c>
      <c r="W88" t="str">
        <f t="shared" si="13"/>
        <v/>
      </c>
      <c r="X88" s="7" t="str">
        <f t="shared" si="17"/>
        <v>PROTRA_CAPACITY_EMPIRICAL[</v>
      </c>
      <c r="Y88" s="7" t="str">
        <f t="shared" si="20"/>
        <v>BELGIUM,</v>
      </c>
      <c r="Z88" s="7" t="str">
        <f t="shared" si="21"/>
        <v>TO_elec,</v>
      </c>
      <c r="AA88" s="7" t="str">
        <f t="shared" si="18"/>
        <v>PROTRA_CHP_PP_I]=GET_DIRECT_DATA(</v>
      </c>
      <c r="AB88" s="7" t="str">
        <f t="shared" si="19"/>
        <v>'model_parameters/energy/PROTRA_capacity_vensim_import.xlsx','PROTRA_capacity','PROTRA_CAP_TIME',</v>
      </c>
      <c r="AC88" s="7" t="str">
        <f t="shared" si="22"/>
        <v>'BELGIUM_TO_elec')~~|</v>
      </c>
    </row>
    <row r="89" spans="1:29" x14ac:dyDescent="0.35">
      <c r="A89" t="s">
        <v>44</v>
      </c>
      <c r="B89" t="s">
        <v>42</v>
      </c>
      <c r="C89" t="str">
        <f t="shared" si="14"/>
        <v>BELGIUM_TO_elec</v>
      </c>
      <c r="D89" t="str">
        <f t="shared" si="15"/>
        <v>PROTRA_CHP_PP_I</v>
      </c>
      <c r="E89" t="s">
        <v>29</v>
      </c>
      <c r="F89" s="1" t="str">
        <f t="shared" si="16"/>
        <v>BELGIUMTO_elecPROTRA_PP_solar_PV</v>
      </c>
      <c r="G89" s="5">
        <v>2.0000000000000019E-5</v>
      </c>
      <c r="H89" s="5">
        <v>2.0000000000000019E-5</v>
      </c>
      <c r="I89" s="5">
        <v>2.0000000000000017E-4</v>
      </c>
      <c r="J89" s="5">
        <v>6.2000000000000054E-4</v>
      </c>
      <c r="K89" s="5">
        <v>3.8600000000000036E-3</v>
      </c>
      <c r="L89" s="5">
        <v>1.0070000000000009E-2</v>
      </c>
      <c r="M89" s="5">
        <v>1.9790000000000016E-2</v>
      </c>
      <c r="N89" s="5">
        <v>2.6470000000000025E-2</v>
      </c>
      <c r="O89" s="5">
        <v>2.9020000000000025E-2</v>
      </c>
      <c r="P89" s="5">
        <v>3.0152000000000026E-2</v>
      </c>
      <c r="Q89" s="5">
        <v>3.1317000000000025E-2</v>
      </c>
      <c r="R89" s="5">
        <v>3.2817282114975185E-2</v>
      </c>
      <c r="S89" s="5">
        <v>3.2817282114975185E-2</v>
      </c>
      <c r="T89" s="5">
        <v>3.2817282114975185E-2</v>
      </c>
      <c r="U89" s="5">
        <v>3.7440373669269021E-2</v>
      </c>
      <c r="V89" s="5">
        <v>4.3197011710432963E-2</v>
      </c>
      <c r="W89" t="str">
        <f t="shared" si="13"/>
        <v/>
      </c>
      <c r="X89" s="7" t="str">
        <f t="shared" si="17"/>
        <v>PROTRA_CAPACITY_EMPIRICAL[</v>
      </c>
      <c r="Y89" s="7" t="str">
        <f t="shared" si="20"/>
        <v>BELGIUM,</v>
      </c>
      <c r="Z89" s="7" t="str">
        <f t="shared" si="21"/>
        <v>TO_elec,</v>
      </c>
      <c r="AA89" s="7" t="str">
        <f t="shared" si="18"/>
        <v>PROTRA_CHP_PP_I]=GET_DIRECT_DATA(</v>
      </c>
      <c r="AB89" s="7" t="str">
        <f t="shared" si="19"/>
        <v>'model_parameters/energy/PROTRA_capacity_vensim_import.xlsx','PROTRA_capacity','PROTRA_CAP_TIME',</v>
      </c>
      <c r="AC89" s="7" t="str">
        <f t="shared" si="22"/>
        <v>'BELGIUM_TO_elec')~~|</v>
      </c>
    </row>
    <row r="90" spans="1:29" x14ac:dyDescent="0.35">
      <c r="A90" t="s">
        <v>44</v>
      </c>
      <c r="B90" t="s">
        <v>42</v>
      </c>
      <c r="C90" t="str">
        <f t="shared" si="14"/>
        <v>BELGIUM_TO_elec</v>
      </c>
      <c r="D90" t="str">
        <f t="shared" si="15"/>
        <v>PROTRA_CHP_PP_I</v>
      </c>
      <c r="E90" t="s">
        <v>30</v>
      </c>
      <c r="F90" s="1" t="str">
        <f t="shared" si="16"/>
        <v>BELGIUMTO_elecPROTRA_PP_solar_urban_PV</v>
      </c>
      <c r="G90" s="5">
        <v>1.98E-3</v>
      </c>
      <c r="H90" s="5">
        <v>1.98E-3</v>
      </c>
      <c r="I90" s="5">
        <v>1.9800000000000002E-2</v>
      </c>
      <c r="J90" s="5">
        <v>6.1380000000000004E-2</v>
      </c>
      <c r="K90" s="5">
        <v>0.38213999999999998</v>
      </c>
      <c r="L90" s="5">
        <v>0.99692999999999998</v>
      </c>
      <c r="M90" s="5">
        <v>1.9592100000000001</v>
      </c>
      <c r="N90" s="5">
        <v>2.62053</v>
      </c>
      <c r="O90" s="5">
        <v>2.8729800000000001</v>
      </c>
      <c r="P90" s="5">
        <v>2.9850479999999999</v>
      </c>
      <c r="Q90" s="5">
        <v>3.1003829999999999</v>
      </c>
      <c r="R90" s="5">
        <v>3.2489109293825407</v>
      </c>
      <c r="S90" s="5">
        <v>3.2489109293825407</v>
      </c>
      <c r="T90" s="5">
        <v>3.2489109293825407</v>
      </c>
      <c r="U90" s="5">
        <v>3.7065969932576297</v>
      </c>
      <c r="V90" s="5">
        <v>4.2765041593328599</v>
      </c>
      <c r="W90" t="str">
        <f t="shared" si="13"/>
        <v/>
      </c>
      <c r="X90" s="7" t="str">
        <f t="shared" si="17"/>
        <v>PROTRA_CAPACITY_EMPIRICAL[</v>
      </c>
      <c r="Y90" s="7" t="str">
        <f t="shared" si="20"/>
        <v>BELGIUM,</v>
      </c>
      <c r="Z90" s="7" t="str">
        <f t="shared" si="21"/>
        <v>TO_elec,</v>
      </c>
      <c r="AA90" s="7" t="str">
        <f t="shared" si="18"/>
        <v>PROTRA_CHP_PP_I]=GET_DIRECT_DATA(</v>
      </c>
      <c r="AB90" s="7" t="str">
        <f t="shared" si="19"/>
        <v>'model_parameters/energy/PROTRA_capacity_vensim_import.xlsx','PROTRA_capacity','PROTRA_CAP_TIME',</v>
      </c>
      <c r="AC90" s="7" t="str">
        <f t="shared" si="22"/>
        <v>'BELGIUM_TO_elec')~~|</v>
      </c>
    </row>
    <row r="91" spans="1:29" x14ac:dyDescent="0.35">
      <c r="A91" t="s">
        <v>44</v>
      </c>
      <c r="B91" t="s">
        <v>42</v>
      </c>
      <c r="C91" t="str">
        <f t="shared" si="14"/>
        <v>BELGIUM_TO_elec</v>
      </c>
      <c r="D91" t="str">
        <f t="shared" si="15"/>
        <v>PROTRA_CHP_PP_I</v>
      </c>
      <c r="E91" t="s">
        <v>31</v>
      </c>
      <c r="F91" s="1" t="str">
        <f t="shared" si="16"/>
        <v>BELGIUMTO_elecPROTRA_PP_solid_fossil</v>
      </c>
      <c r="G91" s="5">
        <v>1.7229000000000001</v>
      </c>
      <c r="H91" s="5">
        <v>1.7229000000000001</v>
      </c>
      <c r="I91" s="5">
        <v>1.7229000000000001</v>
      </c>
      <c r="J91" s="5">
        <v>1.7229000000000001</v>
      </c>
      <c r="K91" s="5">
        <v>1.6017999999999999</v>
      </c>
      <c r="L91" s="5">
        <v>1.6017999999999999</v>
      </c>
      <c r="M91" s="5">
        <v>1.3217999999999999</v>
      </c>
      <c r="N91" s="5">
        <v>1.1918</v>
      </c>
      <c r="O91" s="5">
        <v>1.1918</v>
      </c>
      <c r="P91" s="5">
        <v>0.91679999999999995</v>
      </c>
      <c r="Q91" s="5">
        <v>0.6167999999999999</v>
      </c>
      <c r="R91" s="5">
        <v>0.51052363636363629</v>
      </c>
      <c r="S91" s="5">
        <v>0.40424727272727262</v>
      </c>
      <c r="T91" s="5">
        <v>0.29797090909090895</v>
      </c>
      <c r="U91" s="5">
        <v>0.19169454545454528</v>
      </c>
      <c r="V91" s="5">
        <v>8.5418181818181629E-2</v>
      </c>
      <c r="W91" t="str">
        <f t="shared" si="13"/>
        <v/>
      </c>
      <c r="X91" s="7" t="str">
        <f t="shared" si="17"/>
        <v>PROTRA_CAPACITY_EMPIRICAL[</v>
      </c>
      <c r="Y91" s="7" t="str">
        <f t="shared" si="20"/>
        <v>BELGIUM,</v>
      </c>
      <c r="Z91" s="7" t="str">
        <f t="shared" si="21"/>
        <v>TO_elec,</v>
      </c>
      <c r="AA91" s="7" t="str">
        <f t="shared" si="18"/>
        <v>PROTRA_CHP_PP_I]=GET_DIRECT_DATA(</v>
      </c>
      <c r="AB91" s="7" t="str">
        <f t="shared" si="19"/>
        <v>'model_parameters/energy/PROTRA_capacity_vensim_import.xlsx','PROTRA_capacity','PROTRA_CAP_TIME',</v>
      </c>
      <c r="AC91" s="7" t="str">
        <f t="shared" si="22"/>
        <v>'BELGIUM_TO_elec')~~|</v>
      </c>
    </row>
    <row r="92" spans="1:29" x14ac:dyDescent="0.35">
      <c r="A92" t="s">
        <v>44</v>
      </c>
      <c r="B92" t="s">
        <v>42</v>
      </c>
      <c r="C92" t="str">
        <f t="shared" si="14"/>
        <v>BELGIUM_TO_elec</v>
      </c>
      <c r="D92" t="str">
        <f t="shared" si="15"/>
        <v>PROTRA_CHP_PP_I</v>
      </c>
      <c r="E92" t="s">
        <v>32</v>
      </c>
      <c r="F92" s="1" t="str">
        <f t="shared" si="16"/>
        <v>BELGIUMTO_elecPROTRA_PP_solid_fossil_CCS</v>
      </c>
      <c r="G92" s="5">
        <v>0</v>
      </c>
      <c r="H92" s="5">
        <v>0</v>
      </c>
      <c r="I92" s="5">
        <v>0</v>
      </c>
      <c r="J92" s="5">
        <v>0</v>
      </c>
      <c r="K92" s="5">
        <v>0</v>
      </c>
      <c r="L92" s="5">
        <v>0</v>
      </c>
      <c r="M92" s="5">
        <v>0</v>
      </c>
      <c r="N92" s="5">
        <v>0</v>
      </c>
      <c r="O92" s="5">
        <v>0</v>
      </c>
      <c r="P92" s="5">
        <v>0</v>
      </c>
      <c r="Q92" s="5">
        <v>0</v>
      </c>
      <c r="R92" s="5">
        <v>0</v>
      </c>
      <c r="S92" s="5">
        <v>0</v>
      </c>
      <c r="T92" s="5">
        <v>0</v>
      </c>
      <c r="U92" s="5">
        <v>0</v>
      </c>
      <c r="V92" s="5">
        <v>0</v>
      </c>
      <c r="W92" t="str">
        <f t="shared" si="13"/>
        <v/>
      </c>
      <c r="X92" s="7" t="str">
        <f t="shared" si="17"/>
        <v>PROTRA_CAPACITY_EMPIRICAL[</v>
      </c>
      <c r="Y92" s="7" t="str">
        <f t="shared" si="20"/>
        <v>BELGIUM,</v>
      </c>
      <c r="Z92" s="7" t="str">
        <f t="shared" si="21"/>
        <v>TO_elec,</v>
      </c>
      <c r="AA92" s="7" t="str">
        <f t="shared" si="18"/>
        <v>PROTRA_CHP_PP_I]=GET_DIRECT_DATA(</v>
      </c>
      <c r="AB92" s="7" t="str">
        <f t="shared" si="19"/>
        <v>'model_parameters/energy/PROTRA_capacity_vensim_import.xlsx','PROTRA_capacity','PROTRA_CAP_TIME',</v>
      </c>
      <c r="AC92" s="7" t="str">
        <f t="shared" si="22"/>
        <v>'BELGIUM_TO_elec')~~|</v>
      </c>
    </row>
    <row r="93" spans="1:29" x14ac:dyDescent="0.35">
      <c r="A93" t="s">
        <v>44</v>
      </c>
      <c r="B93" t="s">
        <v>42</v>
      </c>
      <c r="C93" t="str">
        <f t="shared" si="14"/>
        <v>BELGIUM_TO_elec</v>
      </c>
      <c r="D93" t="str">
        <f t="shared" si="15"/>
        <v>PROTRA_CHP_PP_I</v>
      </c>
      <c r="E93" t="s">
        <v>33</v>
      </c>
      <c r="F93" s="1" t="str">
        <f t="shared" si="16"/>
        <v>BELGIUMTO_elecPROTRA_PP_waste</v>
      </c>
      <c r="G93" s="5">
        <v>2.7546206866108366E-2</v>
      </c>
      <c r="H93" s="5">
        <v>5.1845268514781565E-2</v>
      </c>
      <c r="I93" s="5">
        <v>6.6459172258097068E-2</v>
      </c>
      <c r="J93" s="5">
        <v>6.6459172258097068E-2</v>
      </c>
      <c r="K93" s="5">
        <v>6.6459172258097068E-2</v>
      </c>
      <c r="L93" s="5">
        <v>9.7479250958530925E-2</v>
      </c>
      <c r="M93" s="5">
        <v>9.7479250958530925E-2</v>
      </c>
      <c r="N93" s="5">
        <v>0.10028518941075573</v>
      </c>
      <c r="O93" s="5">
        <v>0.10041064839572195</v>
      </c>
      <c r="P93" s="5">
        <v>0.10047647989607508</v>
      </c>
      <c r="Q93" s="5">
        <v>0.10047647989607508</v>
      </c>
      <c r="R93" s="5">
        <v>0.10159912212955079</v>
      </c>
      <c r="S93" s="5">
        <v>0.10159912212955079</v>
      </c>
      <c r="T93" s="5">
        <v>0.10159912212955079</v>
      </c>
      <c r="U93" s="5">
        <v>0.10159912212955079</v>
      </c>
      <c r="V93" s="5">
        <v>0.10159912212955079</v>
      </c>
      <c r="W93" t="str">
        <f t="shared" si="13"/>
        <v/>
      </c>
      <c r="X93" s="7" t="str">
        <f t="shared" si="17"/>
        <v>PROTRA_CAPACITY_EMPIRICAL[</v>
      </c>
      <c r="Y93" s="7" t="str">
        <f t="shared" si="20"/>
        <v>BELGIUM,</v>
      </c>
      <c r="Z93" s="7" t="str">
        <f t="shared" si="21"/>
        <v>TO_elec,</v>
      </c>
      <c r="AA93" s="7" t="str">
        <f t="shared" si="18"/>
        <v>PROTRA_CHP_PP_I]=GET_DIRECT_DATA(</v>
      </c>
      <c r="AB93" s="7" t="str">
        <f t="shared" si="19"/>
        <v>'model_parameters/energy/PROTRA_capacity_vensim_import.xlsx','PROTRA_capacity','PROTRA_CAP_TIME',</v>
      </c>
      <c r="AC93" s="7" t="str">
        <f t="shared" si="22"/>
        <v>'BELGIUM_TO_elec')~~|</v>
      </c>
    </row>
    <row r="94" spans="1:29" x14ac:dyDescent="0.35">
      <c r="A94" t="s">
        <v>44</v>
      </c>
      <c r="B94" t="s">
        <v>42</v>
      </c>
      <c r="C94" t="str">
        <f t="shared" si="14"/>
        <v>BELGIUM_TO_elec</v>
      </c>
      <c r="D94" t="str">
        <f t="shared" si="15"/>
        <v>PROTRA_CHP_PP_I</v>
      </c>
      <c r="E94" t="s">
        <v>34</v>
      </c>
      <c r="F94" s="1" t="str">
        <f t="shared" si="16"/>
        <v>BELGIUMTO_elecPROTRA_PP_waste_CCS</v>
      </c>
      <c r="G94" s="5">
        <v>0</v>
      </c>
      <c r="H94" s="5">
        <v>0</v>
      </c>
      <c r="I94" s="5">
        <v>0</v>
      </c>
      <c r="J94" s="5">
        <v>0</v>
      </c>
      <c r="K94" s="5">
        <v>0</v>
      </c>
      <c r="L94" s="5">
        <v>0</v>
      </c>
      <c r="M94" s="5">
        <v>0</v>
      </c>
      <c r="N94" s="5">
        <v>0</v>
      </c>
      <c r="O94" s="5">
        <v>0</v>
      </c>
      <c r="P94" s="5">
        <v>0</v>
      </c>
      <c r="Q94" s="5">
        <v>0</v>
      </c>
      <c r="R94" s="5">
        <v>0</v>
      </c>
      <c r="S94" s="5">
        <v>0</v>
      </c>
      <c r="T94" s="5">
        <v>0</v>
      </c>
      <c r="U94" s="5">
        <v>0</v>
      </c>
      <c r="V94" s="5">
        <v>0</v>
      </c>
      <c r="W94" t="str">
        <f t="shared" si="13"/>
        <v/>
      </c>
      <c r="X94" s="7" t="str">
        <f t="shared" si="17"/>
        <v>PROTRA_CAPACITY_EMPIRICAL[</v>
      </c>
      <c r="Y94" s="7" t="str">
        <f t="shared" si="20"/>
        <v>BELGIUM,</v>
      </c>
      <c r="Z94" s="7" t="str">
        <f t="shared" si="21"/>
        <v>TO_elec,</v>
      </c>
      <c r="AA94" s="7" t="str">
        <f t="shared" si="18"/>
        <v>PROTRA_CHP_PP_I]=GET_DIRECT_DATA(</v>
      </c>
      <c r="AB94" s="7" t="str">
        <f t="shared" si="19"/>
        <v>'model_parameters/energy/PROTRA_capacity_vensim_import.xlsx','PROTRA_capacity','PROTRA_CAP_TIME',</v>
      </c>
      <c r="AC94" s="7" t="str">
        <f t="shared" si="22"/>
        <v>'BELGIUM_TO_elec')~~|</v>
      </c>
    </row>
    <row r="95" spans="1:29" x14ac:dyDescent="0.35">
      <c r="A95" t="s">
        <v>44</v>
      </c>
      <c r="B95" t="s">
        <v>42</v>
      </c>
      <c r="C95" t="str">
        <f t="shared" si="14"/>
        <v>BELGIUM_TO_elec</v>
      </c>
      <c r="D95" t="str">
        <f t="shared" si="15"/>
        <v>PROTRA_CHP_PP_I</v>
      </c>
      <c r="E95" t="s">
        <v>35</v>
      </c>
      <c r="F95" s="1" t="str">
        <f t="shared" si="16"/>
        <v>BELGIUMTO_elecPROTRA_PP_wind_offshore</v>
      </c>
      <c r="G95" s="5">
        <v>0</v>
      </c>
      <c r="H95" s="5">
        <v>0</v>
      </c>
      <c r="I95" s="5">
        <v>0</v>
      </c>
      <c r="J95" s="5">
        <v>0</v>
      </c>
      <c r="K95" s="5">
        <v>3.15E-2</v>
      </c>
      <c r="L95" s="5">
        <v>0.19650000000000001</v>
      </c>
      <c r="M95" s="5">
        <v>0.19650000000000001</v>
      </c>
      <c r="N95" s="5">
        <v>0.38100000000000001</v>
      </c>
      <c r="O95" s="5">
        <v>0.7077</v>
      </c>
      <c r="P95" s="5">
        <v>0.7077</v>
      </c>
      <c r="Q95" s="5">
        <v>0.71199999999999997</v>
      </c>
      <c r="R95" s="5">
        <v>0.71199999999999997</v>
      </c>
      <c r="S95" s="5">
        <v>0.87699999999999989</v>
      </c>
      <c r="T95" s="5">
        <v>1.1779999999999999</v>
      </c>
      <c r="U95" s="5">
        <v>1.5479999999999998</v>
      </c>
      <c r="V95" s="5">
        <v>2.254</v>
      </c>
      <c r="W95" t="str">
        <f t="shared" si="13"/>
        <v/>
      </c>
      <c r="X95" s="7" t="str">
        <f t="shared" si="17"/>
        <v>PROTRA_CAPACITY_EMPIRICAL[</v>
      </c>
      <c r="Y95" s="7" t="str">
        <f t="shared" si="20"/>
        <v>BELGIUM,</v>
      </c>
      <c r="Z95" s="7" t="str">
        <f t="shared" si="21"/>
        <v>TO_elec,</v>
      </c>
      <c r="AA95" s="7" t="str">
        <f t="shared" si="18"/>
        <v>PROTRA_CHP_PP_I]=GET_DIRECT_DATA(</v>
      </c>
      <c r="AB95" s="7" t="str">
        <f t="shared" si="19"/>
        <v>'model_parameters/energy/PROTRA_capacity_vensim_import.xlsx','PROTRA_capacity','PROTRA_CAP_TIME',</v>
      </c>
      <c r="AC95" s="7" t="str">
        <f t="shared" si="22"/>
        <v>'BELGIUM_TO_elec')~~|</v>
      </c>
    </row>
    <row r="96" spans="1:29" x14ac:dyDescent="0.35">
      <c r="A96" t="s">
        <v>44</v>
      </c>
      <c r="B96" t="s">
        <v>42</v>
      </c>
      <c r="C96" t="str">
        <f t="shared" si="14"/>
        <v>BELGIUM_TO_elec</v>
      </c>
      <c r="D96" t="str">
        <f t="shared" si="15"/>
        <v>PROTRA_CHP_PP_I</v>
      </c>
      <c r="E96" t="s">
        <v>36</v>
      </c>
      <c r="F96" s="1" t="str">
        <f t="shared" si="16"/>
        <v>BELGIUMTO_elecPROTRA_PP_wind_onshore</v>
      </c>
      <c r="G96" s="5">
        <v>0.16700000000000001</v>
      </c>
      <c r="H96" s="5">
        <v>0.21199999999999999</v>
      </c>
      <c r="I96" s="5">
        <v>0.27600000000000002</v>
      </c>
      <c r="J96" s="5">
        <v>0.32400000000000001</v>
      </c>
      <c r="K96" s="5">
        <v>0.57650000000000001</v>
      </c>
      <c r="L96" s="5">
        <v>0.71550000000000002</v>
      </c>
      <c r="M96" s="5">
        <v>0.87250000000000005</v>
      </c>
      <c r="N96" s="5">
        <v>0.98899999999999999</v>
      </c>
      <c r="O96" s="5">
        <v>1.0723</v>
      </c>
      <c r="P96" s="5">
        <v>1.2363</v>
      </c>
      <c r="Q96" s="5">
        <v>1.464</v>
      </c>
      <c r="R96" s="5">
        <v>1.464</v>
      </c>
      <c r="S96" s="5">
        <v>2.0453803042433947</v>
      </c>
      <c r="T96" s="5">
        <v>2.3196605284227378</v>
      </c>
      <c r="U96" s="5">
        <v>2.6349655724579661</v>
      </c>
      <c r="V96" s="5">
        <v>2.8318847077662128</v>
      </c>
      <c r="W96" t="str">
        <f t="shared" si="13"/>
        <v/>
      </c>
      <c r="X96" s="7" t="str">
        <f t="shared" si="17"/>
        <v>PROTRA_CAPACITY_EMPIRICAL[</v>
      </c>
      <c r="Y96" s="7" t="str">
        <f t="shared" si="20"/>
        <v>BELGIUM,</v>
      </c>
      <c r="Z96" s="7" t="str">
        <f t="shared" si="21"/>
        <v>TO_elec,</v>
      </c>
      <c r="AA96" s="7" t="str">
        <f t="shared" si="18"/>
        <v>PROTRA_CHP_PP_I]=GET_DIRECT_DATA(</v>
      </c>
      <c r="AB96" s="7" t="str">
        <f t="shared" si="19"/>
        <v>'model_parameters/energy/PROTRA_capacity_vensim_import.xlsx','PROTRA_capacity','PROTRA_CAP_TIME',</v>
      </c>
      <c r="AC96" s="7" t="str">
        <f t="shared" si="22"/>
        <v>'BELGIUM_TO_elec')~~|</v>
      </c>
    </row>
    <row r="97" spans="1:29" x14ac:dyDescent="0.35">
      <c r="A97" t="s">
        <v>45</v>
      </c>
      <c r="B97" t="s">
        <v>41</v>
      </c>
      <c r="C97" t="str">
        <f t="shared" si="14"/>
        <v>BULGARIA_TO_heat</v>
      </c>
      <c r="D97" t="str">
        <f t="shared" si="15"/>
        <v>PROTRA_CHP_HP_I</v>
      </c>
      <c r="E97" t="s">
        <v>0</v>
      </c>
      <c r="F97" s="1" t="str">
        <f t="shared" si="16"/>
        <v>BULGARIATO_heatPROTRA_CHP_gas_fuels</v>
      </c>
      <c r="G97" s="3">
        <v>1.8340130462508446</v>
      </c>
      <c r="H97" s="3">
        <v>1.7487914225122732</v>
      </c>
      <c r="I97" s="3">
        <v>1.579877793922746</v>
      </c>
      <c r="J97" s="3">
        <v>1.8205742517382237</v>
      </c>
      <c r="K97" s="3">
        <v>1.8447203784641524</v>
      </c>
      <c r="L97" s="3">
        <v>2.0268542845823556</v>
      </c>
      <c r="M97" s="3">
        <v>2.1084703780858329</v>
      </c>
      <c r="N97" s="3">
        <v>2.031115365769284</v>
      </c>
      <c r="O97" s="3">
        <v>2.0156006599091851</v>
      </c>
      <c r="P97" s="3">
        <v>1.8184983403907455</v>
      </c>
      <c r="Q97" s="3">
        <v>1.6417181003791961</v>
      </c>
      <c r="R97" s="3">
        <v>1.5131208553275315</v>
      </c>
      <c r="S97" s="3">
        <v>1.4978024869775073</v>
      </c>
      <c r="T97" s="3">
        <v>1.5287916915726594</v>
      </c>
      <c r="U97" s="3">
        <v>1.6598249639613436</v>
      </c>
      <c r="V97" s="3">
        <v>1.6650134203022859</v>
      </c>
      <c r="W97" t="str">
        <f t="shared" si="13"/>
        <v>PROTRA_CAPACITY_EMPIRICAL[BULGARIA,TO_heat,PROTRA_CHP_HP_I]=GET_DIRECT_DATA('model_parameters/energy/PROTRA_capacity_vensim_import.xlsx','PROTRA_capacity','PROTRA_CAP_TIME','BULGARIA_TO_heat')~~|</v>
      </c>
      <c r="X97" s="7" t="str">
        <f t="shared" si="17"/>
        <v>PROTRA_CAPACITY_EMPIRICAL[</v>
      </c>
      <c r="Y97" s="7" t="str">
        <f t="shared" si="20"/>
        <v>BULGARIA,</v>
      </c>
      <c r="Z97" s="7" t="str">
        <f t="shared" si="21"/>
        <v>TO_heat,</v>
      </c>
      <c r="AA97" s="7" t="str">
        <f t="shared" si="18"/>
        <v>PROTRA_CHP_HP_I]=GET_DIRECT_DATA(</v>
      </c>
      <c r="AB97" s="7" t="str">
        <f t="shared" si="19"/>
        <v>'model_parameters/energy/PROTRA_capacity_vensim_import.xlsx','PROTRA_capacity','PROTRA_CAP_TIME',</v>
      </c>
      <c r="AC97" s="7" t="str">
        <f t="shared" si="22"/>
        <v>'BULGARIA_TO_heat')~~|</v>
      </c>
    </row>
    <row r="98" spans="1:29" x14ac:dyDescent="0.35">
      <c r="A98" t="s">
        <v>45</v>
      </c>
      <c r="B98" t="s">
        <v>41</v>
      </c>
      <c r="C98" t="str">
        <f t="shared" si="14"/>
        <v>BULGARIA_TO_heat</v>
      </c>
      <c r="D98" t="str">
        <f t="shared" si="15"/>
        <v>PROTRA_CHP_HP_I</v>
      </c>
      <c r="E98" t="s">
        <v>1</v>
      </c>
      <c r="F98" s="1" t="str">
        <f t="shared" si="16"/>
        <v>BULGARIATO_heatPROTRA_CHP_gas_fuels_CCS</v>
      </c>
      <c r="G98" s="3">
        <v>0</v>
      </c>
      <c r="H98" s="3">
        <v>0</v>
      </c>
      <c r="I98" s="3">
        <v>0</v>
      </c>
      <c r="J98" s="3">
        <v>0</v>
      </c>
      <c r="K98" s="3">
        <v>0</v>
      </c>
      <c r="L98" s="3">
        <v>0</v>
      </c>
      <c r="M98" s="3">
        <v>0</v>
      </c>
      <c r="N98" s="3">
        <v>0</v>
      </c>
      <c r="O98" s="3">
        <v>0</v>
      </c>
      <c r="P98" s="3">
        <v>0</v>
      </c>
      <c r="Q98" s="3">
        <v>0</v>
      </c>
      <c r="R98" s="3">
        <v>0</v>
      </c>
      <c r="S98" s="3">
        <v>0</v>
      </c>
      <c r="T98" s="3">
        <v>0</v>
      </c>
      <c r="U98" s="3">
        <v>0</v>
      </c>
      <c r="V98" s="3">
        <v>0</v>
      </c>
      <c r="W98" t="str">
        <f t="shared" si="13"/>
        <v/>
      </c>
      <c r="X98" s="7" t="str">
        <f t="shared" si="17"/>
        <v>PROTRA_CAPACITY_EMPIRICAL[</v>
      </c>
      <c r="Y98" s="7" t="str">
        <f t="shared" si="20"/>
        <v>BULGARIA,</v>
      </c>
      <c r="Z98" s="7" t="str">
        <f t="shared" si="21"/>
        <v>TO_heat,</v>
      </c>
      <c r="AA98" s="7" t="str">
        <f t="shared" si="18"/>
        <v>PROTRA_CHP_HP_I]=GET_DIRECT_DATA(</v>
      </c>
      <c r="AB98" s="7" t="str">
        <f t="shared" si="19"/>
        <v>'model_parameters/energy/PROTRA_capacity_vensim_import.xlsx','PROTRA_capacity','PROTRA_CAP_TIME',</v>
      </c>
      <c r="AC98" s="7" t="str">
        <f t="shared" si="22"/>
        <v>'BULGARIA_TO_heat')~~|</v>
      </c>
    </row>
    <row r="99" spans="1:29" x14ac:dyDescent="0.35">
      <c r="A99" t="s">
        <v>45</v>
      </c>
      <c r="B99" t="s">
        <v>41</v>
      </c>
      <c r="C99" t="str">
        <f t="shared" si="14"/>
        <v>BULGARIA_TO_heat</v>
      </c>
      <c r="D99" t="str">
        <f t="shared" si="15"/>
        <v>PROTRA_CHP_HP_I</v>
      </c>
      <c r="E99" t="s">
        <v>2</v>
      </c>
      <c r="F99" s="1" t="str">
        <f t="shared" si="16"/>
        <v>BULGARIATO_heatPROTRA_CHP_geothermal</v>
      </c>
      <c r="G99" s="3">
        <v>0</v>
      </c>
      <c r="H99" s="3">
        <v>0</v>
      </c>
      <c r="I99" s="3">
        <v>0</v>
      </c>
      <c r="J99" s="3">
        <v>0</v>
      </c>
      <c r="K99" s="3">
        <v>0</v>
      </c>
      <c r="L99" s="3">
        <v>0</v>
      </c>
      <c r="M99" s="3">
        <v>0</v>
      </c>
      <c r="N99" s="3">
        <v>0</v>
      </c>
      <c r="O99" s="3">
        <v>0</v>
      </c>
      <c r="P99" s="3">
        <v>0</v>
      </c>
      <c r="Q99" s="3">
        <v>0</v>
      </c>
      <c r="R99" s="3">
        <v>0</v>
      </c>
      <c r="S99" s="3">
        <v>0</v>
      </c>
      <c r="T99" s="3">
        <v>0</v>
      </c>
      <c r="U99" s="3">
        <v>0</v>
      </c>
      <c r="V99" s="3">
        <v>0</v>
      </c>
      <c r="W99" t="str">
        <f t="shared" si="13"/>
        <v/>
      </c>
      <c r="X99" s="7" t="str">
        <f t="shared" si="17"/>
        <v>PROTRA_CAPACITY_EMPIRICAL[</v>
      </c>
      <c r="Y99" s="7" t="str">
        <f t="shared" si="20"/>
        <v>BULGARIA,</v>
      </c>
      <c r="Z99" s="7" t="str">
        <f t="shared" si="21"/>
        <v>TO_heat,</v>
      </c>
      <c r="AA99" s="7" t="str">
        <f t="shared" si="18"/>
        <v>PROTRA_CHP_HP_I]=GET_DIRECT_DATA(</v>
      </c>
      <c r="AB99" s="7" t="str">
        <f t="shared" si="19"/>
        <v>'model_parameters/energy/PROTRA_capacity_vensim_import.xlsx','PROTRA_capacity','PROTRA_CAP_TIME',</v>
      </c>
      <c r="AC99" s="7" t="str">
        <f t="shared" si="22"/>
        <v>'BULGARIA_TO_heat')~~|</v>
      </c>
    </row>
    <row r="100" spans="1:29" x14ac:dyDescent="0.35">
      <c r="A100" t="s">
        <v>45</v>
      </c>
      <c r="B100" t="s">
        <v>41</v>
      </c>
      <c r="C100" t="str">
        <f t="shared" si="14"/>
        <v>BULGARIA_TO_heat</v>
      </c>
      <c r="D100" t="str">
        <f t="shared" si="15"/>
        <v>PROTRA_CHP_HP_I</v>
      </c>
      <c r="E100" t="s">
        <v>3</v>
      </c>
      <c r="F100" s="1" t="str">
        <f t="shared" si="16"/>
        <v>BULGARIATO_heatPROTRA_CHP_liquid_fuels</v>
      </c>
      <c r="G100" s="3">
        <v>2.829794942088459E-2</v>
      </c>
      <c r="H100" s="3">
        <v>1.2236951100923064E-2</v>
      </c>
      <c r="I100" s="3">
        <v>1.8355426651384597E-2</v>
      </c>
      <c r="J100" s="3">
        <v>0.12510097330854383</v>
      </c>
      <c r="K100" s="3">
        <v>0.33225507408845573</v>
      </c>
      <c r="L100" s="3">
        <v>2.185169839450548E-3</v>
      </c>
      <c r="M100" s="3">
        <v>8.6314208658296639E-3</v>
      </c>
      <c r="N100" s="3">
        <v>1.3111019036703284E-2</v>
      </c>
      <c r="O100" s="3">
        <v>9.0684548337197721E-3</v>
      </c>
      <c r="P100" s="3">
        <v>6.9925434862417521E-3</v>
      </c>
      <c r="Q100" s="3">
        <v>9.3962303096373542E-3</v>
      </c>
      <c r="R100" s="3">
        <v>6.6647680103241701E-3</v>
      </c>
      <c r="S100" s="3">
        <v>6.891588639659137E-3</v>
      </c>
      <c r="T100" s="3">
        <v>4.0645251598699908E-3</v>
      </c>
      <c r="U100" s="3">
        <v>5.3025331324106978E-3</v>
      </c>
      <c r="V100" s="3">
        <v>4.2237694119199483E-3</v>
      </c>
      <c r="W100" t="str">
        <f t="shared" si="13"/>
        <v/>
      </c>
      <c r="X100" s="7" t="str">
        <f t="shared" si="17"/>
        <v>PROTRA_CAPACITY_EMPIRICAL[</v>
      </c>
      <c r="Y100" s="7" t="str">
        <f t="shared" si="20"/>
        <v>BULGARIA,</v>
      </c>
      <c r="Z100" s="7" t="str">
        <f t="shared" si="21"/>
        <v>TO_heat,</v>
      </c>
      <c r="AA100" s="7" t="str">
        <f t="shared" si="18"/>
        <v>PROTRA_CHP_HP_I]=GET_DIRECT_DATA(</v>
      </c>
      <c r="AB100" s="7" t="str">
        <f t="shared" si="19"/>
        <v>'model_parameters/energy/PROTRA_capacity_vensim_import.xlsx','PROTRA_capacity','PROTRA_CAP_TIME',</v>
      </c>
      <c r="AC100" s="7" t="str">
        <f t="shared" si="22"/>
        <v>'BULGARIA_TO_heat')~~|</v>
      </c>
    </row>
    <row r="101" spans="1:29" x14ac:dyDescent="0.35">
      <c r="A101" t="s">
        <v>45</v>
      </c>
      <c r="B101" t="s">
        <v>41</v>
      </c>
      <c r="C101" t="str">
        <f t="shared" si="14"/>
        <v>BULGARIA_TO_heat</v>
      </c>
      <c r="D101" t="str">
        <f t="shared" si="15"/>
        <v>PROTRA_CHP_HP_I</v>
      </c>
      <c r="E101" t="s">
        <v>4</v>
      </c>
      <c r="F101" s="1" t="str">
        <f t="shared" si="16"/>
        <v>BULGARIATO_heatPROTRA_CHP_liquid_fuels_CCS</v>
      </c>
      <c r="G101" s="3">
        <v>0</v>
      </c>
      <c r="H101" s="3">
        <v>0</v>
      </c>
      <c r="I101" s="3">
        <v>0</v>
      </c>
      <c r="J101" s="3">
        <v>0</v>
      </c>
      <c r="K101" s="3">
        <v>0</v>
      </c>
      <c r="L101" s="3">
        <v>0</v>
      </c>
      <c r="M101" s="3">
        <v>0</v>
      </c>
      <c r="N101" s="3">
        <v>0</v>
      </c>
      <c r="O101" s="3">
        <v>0</v>
      </c>
      <c r="P101" s="3">
        <v>0</v>
      </c>
      <c r="Q101" s="3">
        <v>0</v>
      </c>
      <c r="R101" s="3">
        <v>0</v>
      </c>
      <c r="S101" s="3">
        <v>0</v>
      </c>
      <c r="T101" s="3">
        <v>0</v>
      </c>
      <c r="U101" s="3">
        <v>0</v>
      </c>
      <c r="V101" s="3">
        <v>0</v>
      </c>
      <c r="W101" t="str">
        <f t="shared" si="13"/>
        <v/>
      </c>
      <c r="X101" s="7" t="str">
        <f t="shared" si="17"/>
        <v>PROTRA_CAPACITY_EMPIRICAL[</v>
      </c>
      <c r="Y101" s="7" t="str">
        <f t="shared" si="20"/>
        <v>BULGARIA,</v>
      </c>
      <c r="Z101" s="7" t="str">
        <f t="shared" si="21"/>
        <v>TO_heat,</v>
      </c>
      <c r="AA101" s="7" t="str">
        <f t="shared" si="18"/>
        <v>PROTRA_CHP_HP_I]=GET_DIRECT_DATA(</v>
      </c>
      <c r="AB101" s="7" t="str">
        <f t="shared" si="19"/>
        <v>'model_parameters/energy/PROTRA_capacity_vensim_import.xlsx','PROTRA_capacity','PROTRA_CAP_TIME',</v>
      </c>
      <c r="AC101" s="7" t="str">
        <f t="shared" si="22"/>
        <v>'BULGARIA_TO_heat')~~|</v>
      </c>
    </row>
    <row r="102" spans="1:29" x14ac:dyDescent="0.35">
      <c r="A102" t="s">
        <v>45</v>
      </c>
      <c r="B102" t="s">
        <v>41</v>
      </c>
      <c r="C102" t="str">
        <f t="shared" si="14"/>
        <v>BULGARIA_TO_heat</v>
      </c>
      <c r="D102" t="str">
        <f t="shared" si="15"/>
        <v>PROTRA_CHP_HP_I</v>
      </c>
      <c r="E102" t="s">
        <v>5</v>
      </c>
      <c r="F102" s="1" t="str">
        <f t="shared" si="16"/>
        <v>BULGARIATO_heatPROTRA_CHP_solid_fossil</v>
      </c>
      <c r="G102" s="3">
        <v>2.3356187828967179</v>
      </c>
      <c r="H102" s="3">
        <v>2.3879536005515587</v>
      </c>
      <c r="I102" s="3">
        <v>3.0153158614578102</v>
      </c>
      <c r="J102" s="3">
        <v>3.5446732550647062</v>
      </c>
      <c r="K102" s="3">
        <v>2.9536940719853053</v>
      </c>
      <c r="L102" s="3">
        <v>2.8085987946457891</v>
      </c>
      <c r="M102" s="3">
        <v>2.6545443209645256</v>
      </c>
      <c r="N102" s="3">
        <v>3.0272250370828164</v>
      </c>
      <c r="O102" s="3">
        <v>2.8054302983785857</v>
      </c>
      <c r="P102" s="3">
        <v>3.0454712052422277</v>
      </c>
      <c r="Q102" s="3">
        <v>2.6465684510505305</v>
      </c>
      <c r="R102" s="3">
        <v>2.4931695283211028</v>
      </c>
      <c r="S102" s="3">
        <v>1.9314329435841811</v>
      </c>
      <c r="T102" s="3">
        <v>0.88468065013947861</v>
      </c>
      <c r="U102" s="3">
        <v>0.83084057824073254</v>
      </c>
      <c r="V102" s="3">
        <v>0.3068461158606105</v>
      </c>
      <c r="W102" t="str">
        <f t="shared" si="13"/>
        <v/>
      </c>
      <c r="X102" s="7" t="str">
        <f t="shared" si="17"/>
        <v>PROTRA_CAPACITY_EMPIRICAL[</v>
      </c>
      <c r="Y102" s="7" t="str">
        <f t="shared" si="20"/>
        <v>BULGARIA,</v>
      </c>
      <c r="Z102" s="7" t="str">
        <f t="shared" si="21"/>
        <v>TO_heat,</v>
      </c>
      <c r="AA102" s="7" t="str">
        <f t="shared" si="18"/>
        <v>PROTRA_CHP_HP_I]=GET_DIRECT_DATA(</v>
      </c>
      <c r="AB102" s="7" t="str">
        <f t="shared" si="19"/>
        <v>'model_parameters/energy/PROTRA_capacity_vensim_import.xlsx','PROTRA_capacity','PROTRA_CAP_TIME',</v>
      </c>
      <c r="AC102" s="7" t="str">
        <f t="shared" si="22"/>
        <v>'BULGARIA_TO_heat')~~|</v>
      </c>
    </row>
    <row r="103" spans="1:29" x14ac:dyDescent="0.35">
      <c r="A103" t="s">
        <v>45</v>
      </c>
      <c r="B103" t="s">
        <v>41</v>
      </c>
      <c r="C103" t="str">
        <f t="shared" si="14"/>
        <v>BULGARIA_TO_heat</v>
      </c>
      <c r="D103" t="str">
        <f t="shared" si="15"/>
        <v>PROTRA_CHP_HP_I</v>
      </c>
      <c r="E103" t="s">
        <v>6</v>
      </c>
      <c r="F103" s="1" t="str">
        <f t="shared" si="16"/>
        <v>BULGARIATO_heatPROTRA_CHP_solid_fossil_CCS</v>
      </c>
      <c r="G103" s="3">
        <v>0</v>
      </c>
      <c r="H103" s="3">
        <v>0</v>
      </c>
      <c r="I103" s="3">
        <v>0</v>
      </c>
      <c r="J103" s="3">
        <v>0</v>
      </c>
      <c r="K103" s="3">
        <v>0</v>
      </c>
      <c r="L103" s="3">
        <v>0</v>
      </c>
      <c r="M103" s="3">
        <v>0</v>
      </c>
      <c r="N103" s="3">
        <v>0</v>
      </c>
      <c r="O103" s="3">
        <v>0</v>
      </c>
      <c r="P103" s="3">
        <v>0</v>
      </c>
      <c r="Q103" s="3">
        <v>0</v>
      </c>
      <c r="R103" s="3">
        <v>0</v>
      </c>
      <c r="S103" s="3">
        <v>0</v>
      </c>
      <c r="T103" s="3">
        <v>0</v>
      </c>
      <c r="U103" s="3">
        <v>0</v>
      </c>
      <c r="V103" s="3">
        <v>0</v>
      </c>
      <c r="W103" t="str">
        <f t="shared" si="13"/>
        <v/>
      </c>
      <c r="X103" s="7" t="str">
        <f t="shared" si="17"/>
        <v>PROTRA_CAPACITY_EMPIRICAL[</v>
      </c>
      <c r="Y103" s="7" t="str">
        <f t="shared" si="20"/>
        <v>BULGARIA,</v>
      </c>
      <c r="Z103" s="7" t="str">
        <f t="shared" si="21"/>
        <v>TO_heat,</v>
      </c>
      <c r="AA103" s="7" t="str">
        <f t="shared" si="18"/>
        <v>PROTRA_CHP_HP_I]=GET_DIRECT_DATA(</v>
      </c>
      <c r="AB103" s="7" t="str">
        <f t="shared" si="19"/>
        <v>'model_parameters/energy/PROTRA_capacity_vensim_import.xlsx','PROTRA_capacity','PROTRA_CAP_TIME',</v>
      </c>
      <c r="AC103" s="7" t="str">
        <f t="shared" si="22"/>
        <v>'BULGARIA_TO_heat')~~|</v>
      </c>
    </row>
    <row r="104" spans="1:29" x14ac:dyDescent="0.35">
      <c r="A104" t="s">
        <v>45</v>
      </c>
      <c r="B104" t="s">
        <v>41</v>
      </c>
      <c r="C104" t="str">
        <f t="shared" si="14"/>
        <v>BULGARIA_TO_heat</v>
      </c>
      <c r="D104" t="str">
        <f t="shared" si="15"/>
        <v>PROTRA_CHP_HP_I</v>
      </c>
      <c r="E104" t="s">
        <v>7</v>
      </c>
      <c r="F104" s="1" t="str">
        <f t="shared" si="16"/>
        <v>BULGARIATO_heatPROTRA_CHP_waste</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t="str">
        <f t="shared" si="13"/>
        <v/>
      </c>
      <c r="X104" s="7" t="str">
        <f t="shared" si="17"/>
        <v>PROTRA_CAPACITY_EMPIRICAL[</v>
      </c>
      <c r="Y104" s="7" t="str">
        <f t="shared" si="20"/>
        <v>BULGARIA,</v>
      </c>
      <c r="Z104" s="7" t="str">
        <f t="shared" si="21"/>
        <v>TO_heat,</v>
      </c>
      <c r="AA104" s="7" t="str">
        <f t="shared" si="18"/>
        <v>PROTRA_CHP_HP_I]=GET_DIRECT_DATA(</v>
      </c>
      <c r="AB104" s="7" t="str">
        <f t="shared" si="19"/>
        <v>'model_parameters/energy/PROTRA_capacity_vensim_import.xlsx','PROTRA_capacity','PROTRA_CAP_TIME',</v>
      </c>
      <c r="AC104" s="7" t="str">
        <f t="shared" si="22"/>
        <v>'BULGARIA_TO_heat')~~|</v>
      </c>
    </row>
    <row r="105" spans="1:29" x14ac:dyDescent="0.35">
      <c r="A105" t="s">
        <v>45</v>
      </c>
      <c r="B105" t="s">
        <v>41</v>
      </c>
      <c r="C105" t="str">
        <f t="shared" si="14"/>
        <v>BULGARIA_TO_heat</v>
      </c>
      <c r="D105" t="str">
        <f t="shared" si="15"/>
        <v>PROTRA_CHP_HP_I</v>
      </c>
      <c r="E105" t="s">
        <v>8</v>
      </c>
      <c r="F105" s="1" t="str">
        <f t="shared" si="16"/>
        <v>BULGARIATO_heatPROTRA_CHP_solid_bio</v>
      </c>
      <c r="G105" s="4">
        <v>0</v>
      </c>
      <c r="H105" s="4">
        <v>0</v>
      </c>
      <c r="I105" s="4">
        <v>0</v>
      </c>
      <c r="J105" s="4">
        <v>0</v>
      </c>
      <c r="K105" s="4">
        <v>0</v>
      </c>
      <c r="L105" s="4">
        <v>1.3111019036703287E-3</v>
      </c>
      <c r="M105" s="4">
        <v>1.8027651175467018E-2</v>
      </c>
      <c r="N105" s="4">
        <v>1.212769260895054E-2</v>
      </c>
      <c r="O105" s="4">
        <v>9.286971817664828E-3</v>
      </c>
      <c r="P105" s="4">
        <v>1.3438794512620868E-2</v>
      </c>
      <c r="Q105" s="4">
        <v>2.0103562522945036E-2</v>
      </c>
      <c r="R105" s="4">
        <v>3.9114540126164797E-2</v>
      </c>
      <c r="S105" s="4">
        <v>4.5256287735416484E-2</v>
      </c>
      <c r="T105" s="4">
        <v>0.47046313312799193</v>
      </c>
      <c r="U105" s="4">
        <v>0.64706560957310189</v>
      </c>
      <c r="V105" s="4">
        <v>0.81559287828331595</v>
      </c>
      <c r="W105" t="str">
        <f t="shared" si="13"/>
        <v/>
      </c>
      <c r="X105" s="7" t="str">
        <f t="shared" si="17"/>
        <v>PROTRA_CAPACITY_EMPIRICAL[</v>
      </c>
      <c r="Y105" s="7" t="str">
        <f t="shared" si="20"/>
        <v>BULGARIA,</v>
      </c>
      <c r="Z105" s="7" t="str">
        <f t="shared" si="21"/>
        <v>TO_heat,</v>
      </c>
      <c r="AA105" s="7" t="str">
        <f t="shared" si="18"/>
        <v>PROTRA_CHP_HP_I]=GET_DIRECT_DATA(</v>
      </c>
      <c r="AB105" s="7" t="str">
        <f t="shared" si="19"/>
        <v>'model_parameters/energy/PROTRA_capacity_vensim_import.xlsx','PROTRA_capacity','PROTRA_CAP_TIME',</v>
      </c>
      <c r="AC105" s="7" t="str">
        <f t="shared" si="22"/>
        <v>'BULGARIA_TO_heat')~~|</v>
      </c>
    </row>
    <row r="106" spans="1:29" x14ac:dyDescent="0.35">
      <c r="A106" t="s">
        <v>45</v>
      </c>
      <c r="B106" t="s">
        <v>41</v>
      </c>
      <c r="C106" t="str">
        <f t="shared" si="14"/>
        <v>BULGARIA_TO_heat</v>
      </c>
      <c r="D106" t="str">
        <f t="shared" si="15"/>
        <v>PROTRA_CHP_HP_I</v>
      </c>
      <c r="E106" t="s">
        <v>9</v>
      </c>
      <c r="F106" s="1" t="str">
        <f t="shared" si="16"/>
        <v>BULGARIATO_heatPROTRA_CHP_solid_bio_CCS</v>
      </c>
      <c r="G106" s="3">
        <v>0</v>
      </c>
      <c r="H106" s="3">
        <v>0</v>
      </c>
      <c r="I106" s="3">
        <v>0</v>
      </c>
      <c r="J106" s="3">
        <v>0</v>
      </c>
      <c r="K106" s="3">
        <v>0</v>
      </c>
      <c r="L106" s="3">
        <v>0</v>
      </c>
      <c r="M106" s="3">
        <v>0</v>
      </c>
      <c r="N106" s="3">
        <v>0</v>
      </c>
      <c r="O106" s="3">
        <v>0</v>
      </c>
      <c r="P106" s="3">
        <v>0</v>
      </c>
      <c r="Q106" s="3">
        <v>0</v>
      </c>
      <c r="R106" s="3">
        <v>0</v>
      </c>
      <c r="S106" s="3">
        <v>0</v>
      </c>
      <c r="T106" s="3">
        <v>0</v>
      </c>
      <c r="U106" s="3">
        <v>0</v>
      </c>
      <c r="V106" s="3">
        <v>0</v>
      </c>
      <c r="W106" t="str">
        <f t="shared" si="13"/>
        <v/>
      </c>
      <c r="X106" s="7" t="str">
        <f t="shared" si="17"/>
        <v>PROTRA_CAPACITY_EMPIRICAL[</v>
      </c>
      <c r="Y106" s="7" t="str">
        <f t="shared" si="20"/>
        <v>BULGARIA,</v>
      </c>
      <c r="Z106" s="7" t="str">
        <f t="shared" si="21"/>
        <v>TO_heat,</v>
      </c>
      <c r="AA106" s="7" t="str">
        <f t="shared" si="18"/>
        <v>PROTRA_CHP_HP_I]=GET_DIRECT_DATA(</v>
      </c>
      <c r="AB106" s="7" t="str">
        <f t="shared" si="19"/>
        <v>'model_parameters/energy/PROTRA_capacity_vensim_import.xlsx','PROTRA_capacity','PROTRA_CAP_TIME',</v>
      </c>
      <c r="AC106" s="7" t="str">
        <f t="shared" si="22"/>
        <v>'BULGARIA_TO_heat')~~|</v>
      </c>
    </row>
    <row r="107" spans="1:29" x14ac:dyDescent="0.35">
      <c r="A107" t="s">
        <v>45</v>
      </c>
      <c r="B107" t="s">
        <v>41</v>
      </c>
      <c r="C107" t="str">
        <f t="shared" si="14"/>
        <v>BULGARIA_TO_heat</v>
      </c>
      <c r="D107" t="str">
        <f t="shared" si="15"/>
        <v>PROTRA_CHP_HP_I</v>
      </c>
      <c r="E107" t="s">
        <v>10</v>
      </c>
      <c r="F107" s="1" t="str">
        <f t="shared" si="16"/>
        <v>BULGARIATO_heatPROTRA_HP_gas_fuels</v>
      </c>
      <c r="G107" s="4">
        <v>4.3436409737288679</v>
      </c>
      <c r="H107" s="4">
        <v>3.9818516065544127</v>
      </c>
      <c r="I107" s="4">
        <v>2.946360560645509</v>
      </c>
      <c r="J107" s="4">
        <v>3.1820115770268722</v>
      </c>
      <c r="K107" s="4">
        <v>3.2973070896429078</v>
      </c>
      <c r="L107" s="4">
        <v>3.868001805695318</v>
      </c>
      <c r="M107" s="4">
        <v>3.3670626819153036</v>
      </c>
      <c r="N107" s="4">
        <v>2.7052881251756173</v>
      </c>
      <c r="O107" s="4">
        <v>2.0641149609723386</v>
      </c>
      <c r="P107" s="4">
        <v>2.3919301018586827</v>
      </c>
      <c r="Q107" s="4">
        <v>2.9152777578712796</v>
      </c>
      <c r="R107" s="4">
        <v>2.9438305650708627</v>
      </c>
      <c r="S107" s="4">
        <v>3.3784277834645553</v>
      </c>
      <c r="T107" s="4">
        <v>3.0444600547686105</v>
      </c>
      <c r="U107" s="4">
        <v>2.3168152561033049</v>
      </c>
      <c r="V107" s="4">
        <v>2.2071857047194845</v>
      </c>
      <c r="W107" t="str">
        <f t="shared" si="13"/>
        <v/>
      </c>
      <c r="X107" s="7" t="str">
        <f t="shared" si="17"/>
        <v>PROTRA_CAPACITY_EMPIRICAL[</v>
      </c>
      <c r="Y107" s="7" t="str">
        <f t="shared" si="20"/>
        <v>BULGARIA,</v>
      </c>
      <c r="Z107" s="7" t="str">
        <f t="shared" si="21"/>
        <v>TO_heat,</v>
      </c>
      <c r="AA107" s="7" t="str">
        <f t="shared" si="18"/>
        <v>PROTRA_CHP_HP_I]=GET_DIRECT_DATA(</v>
      </c>
      <c r="AB107" s="7" t="str">
        <f t="shared" si="19"/>
        <v>'model_parameters/energy/PROTRA_capacity_vensim_import.xlsx','PROTRA_capacity','PROTRA_CAP_TIME',</v>
      </c>
      <c r="AC107" s="7" t="str">
        <f t="shared" si="22"/>
        <v>'BULGARIA_TO_heat')~~|</v>
      </c>
    </row>
    <row r="108" spans="1:29" x14ac:dyDescent="0.35">
      <c r="A108" t="s">
        <v>45</v>
      </c>
      <c r="B108" t="s">
        <v>41</v>
      </c>
      <c r="C108" t="str">
        <f t="shared" si="14"/>
        <v>BULGARIA_TO_heat</v>
      </c>
      <c r="D108" t="str">
        <f t="shared" si="15"/>
        <v>PROTRA_CHP_HP_I</v>
      </c>
      <c r="E108" t="s">
        <v>11</v>
      </c>
      <c r="F108" s="1" t="str">
        <f t="shared" si="16"/>
        <v>BULGARIATO_heatPROTRA_HP_solid_bio</v>
      </c>
      <c r="G108" s="4">
        <v>1.1204266116291802E-2</v>
      </c>
      <c r="H108" s="4">
        <v>9.7585543593509249E-3</v>
      </c>
      <c r="I108" s="4">
        <v>3.6142793923521938E-4</v>
      </c>
      <c r="J108" s="4">
        <v>3.9757073315874136E-2</v>
      </c>
      <c r="K108" s="4">
        <v>2.2047104293348382E-2</v>
      </c>
      <c r="L108" s="4">
        <v>2.4215671928759706E-2</v>
      </c>
      <c r="M108" s="4">
        <v>2.4577099867994921E-2</v>
      </c>
      <c r="N108" s="4">
        <v>3.1805658652699312E-2</v>
      </c>
      <c r="O108" s="4">
        <v>1.3734261690938337E-2</v>
      </c>
      <c r="P108" s="4">
        <v>6.7587024636986029E-2</v>
      </c>
      <c r="Q108" s="4">
        <v>9.7946971532744467E-2</v>
      </c>
      <c r="R108" s="4">
        <v>9.0356984808804872E-2</v>
      </c>
      <c r="S108" s="4">
        <v>6.1323839877978903E-2</v>
      </c>
      <c r="T108" s="4">
        <v>8.6949803625634439E-2</v>
      </c>
      <c r="U108" s="4">
        <v>0.13875037873270454</v>
      </c>
      <c r="V108" s="4">
        <v>0.14657034205437952</v>
      </c>
      <c r="W108" t="str">
        <f t="shared" si="13"/>
        <v/>
      </c>
      <c r="X108" s="7" t="str">
        <f t="shared" si="17"/>
        <v>PROTRA_CAPACITY_EMPIRICAL[</v>
      </c>
      <c r="Y108" s="7" t="str">
        <f t="shared" si="20"/>
        <v>BULGARIA,</v>
      </c>
      <c r="Z108" s="7" t="str">
        <f t="shared" si="21"/>
        <v>TO_heat,</v>
      </c>
      <c r="AA108" s="7" t="str">
        <f t="shared" si="18"/>
        <v>PROTRA_CHP_HP_I]=GET_DIRECT_DATA(</v>
      </c>
      <c r="AB108" s="7" t="str">
        <f t="shared" si="19"/>
        <v>'model_parameters/energy/PROTRA_capacity_vensim_import.xlsx','PROTRA_capacity','PROTRA_CAP_TIME',</v>
      </c>
      <c r="AC108" s="7" t="str">
        <f t="shared" si="22"/>
        <v>'BULGARIA_TO_heat')~~|</v>
      </c>
    </row>
    <row r="109" spans="1:29" x14ac:dyDescent="0.35">
      <c r="A109" t="s">
        <v>45</v>
      </c>
      <c r="B109" t="s">
        <v>41</v>
      </c>
      <c r="C109" t="str">
        <f t="shared" si="14"/>
        <v>BULGARIA_TO_heat</v>
      </c>
      <c r="D109" t="str">
        <f t="shared" si="15"/>
        <v>PROTRA_CHP_HP_I</v>
      </c>
      <c r="E109" t="s">
        <v>12</v>
      </c>
      <c r="F109" s="1" t="str">
        <f t="shared" si="16"/>
        <v>BULGARIATO_heatPROTRA_HP_geothermal</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t="str">
        <f t="shared" si="13"/>
        <v/>
      </c>
      <c r="X109" s="7" t="str">
        <f t="shared" si="17"/>
        <v>PROTRA_CAPACITY_EMPIRICAL[</v>
      </c>
      <c r="Y109" s="7" t="str">
        <f t="shared" si="20"/>
        <v>BULGARIA,</v>
      </c>
      <c r="Z109" s="7" t="str">
        <f t="shared" si="21"/>
        <v>TO_heat,</v>
      </c>
      <c r="AA109" s="7" t="str">
        <f t="shared" si="18"/>
        <v>PROTRA_CHP_HP_I]=GET_DIRECT_DATA(</v>
      </c>
      <c r="AB109" s="7" t="str">
        <f t="shared" si="19"/>
        <v>'model_parameters/energy/PROTRA_capacity_vensim_import.xlsx','PROTRA_capacity','PROTRA_CAP_TIME',</v>
      </c>
      <c r="AC109" s="7" t="str">
        <f t="shared" si="22"/>
        <v>'BULGARIA_TO_heat')~~|</v>
      </c>
    </row>
    <row r="110" spans="1:29" x14ac:dyDescent="0.35">
      <c r="A110" t="s">
        <v>45</v>
      </c>
      <c r="B110" t="s">
        <v>41</v>
      </c>
      <c r="C110" t="str">
        <f t="shared" si="14"/>
        <v>BULGARIA_TO_heat</v>
      </c>
      <c r="D110" t="str">
        <f t="shared" si="15"/>
        <v>PROTRA_CHP_HP_I</v>
      </c>
      <c r="E110" t="s">
        <v>13</v>
      </c>
      <c r="F110" s="1" t="str">
        <f t="shared" si="16"/>
        <v>BULGARIATO_heatPROTRA_HP_liquid_fuels</v>
      </c>
      <c r="G110" s="4">
        <v>0.34805510548351637</v>
      </c>
      <c r="H110" s="4">
        <v>0.28480521611735293</v>
      </c>
      <c r="I110" s="4">
        <v>0.34227225845575282</v>
      </c>
      <c r="J110" s="4">
        <v>0.20059250627554676</v>
      </c>
      <c r="K110" s="4">
        <v>0.45576063137561162</v>
      </c>
      <c r="L110" s="4">
        <v>2.1685676354113167E-2</v>
      </c>
      <c r="M110" s="4">
        <v>1.0481410237821365E-2</v>
      </c>
      <c r="N110" s="4">
        <v>2.8914235138817551E-2</v>
      </c>
      <c r="O110" s="4">
        <v>0</v>
      </c>
      <c r="P110" s="4">
        <v>0</v>
      </c>
      <c r="Q110" s="4">
        <v>0</v>
      </c>
      <c r="R110" s="4">
        <v>0</v>
      </c>
      <c r="S110" s="4">
        <v>1.3896904263594188E-3</v>
      </c>
      <c r="T110" s="4">
        <v>6.2707747457310583E-4</v>
      </c>
      <c r="U110" s="4">
        <v>5.20456232498716E-4</v>
      </c>
      <c r="V110" s="4">
        <v>6.8725522645576983E-4</v>
      </c>
      <c r="W110" t="str">
        <f t="shared" si="13"/>
        <v/>
      </c>
      <c r="X110" s="7" t="str">
        <f t="shared" si="17"/>
        <v>PROTRA_CAPACITY_EMPIRICAL[</v>
      </c>
      <c r="Y110" s="7" t="str">
        <f t="shared" si="20"/>
        <v>BULGARIA,</v>
      </c>
      <c r="Z110" s="7" t="str">
        <f t="shared" si="21"/>
        <v>TO_heat,</v>
      </c>
      <c r="AA110" s="7" t="str">
        <f t="shared" si="18"/>
        <v>PROTRA_CHP_HP_I]=GET_DIRECT_DATA(</v>
      </c>
      <c r="AB110" s="7" t="str">
        <f t="shared" si="19"/>
        <v>'model_parameters/energy/PROTRA_capacity_vensim_import.xlsx','PROTRA_capacity','PROTRA_CAP_TIME',</v>
      </c>
      <c r="AC110" s="7" t="str">
        <f t="shared" si="22"/>
        <v>'BULGARIA_TO_heat')~~|</v>
      </c>
    </row>
    <row r="111" spans="1:29" x14ac:dyDescent="0.35">
      <c r="A111" t="s">
        <v>45</v>
      </c>
      <c r="B111" t="s">
        <v>41</v>
      </c>
      <c r="C111" t="str">
        <f t="shared" si="14"/>
        <v>BULGARIA_TO_heat</v>
      </c>
      <c r="D111" t="str">
        <f t="shared" si="15"/>
        <v>PROTRA_CHP_HP_I</v>
      </c>
      <c r="E111" t="s">
        <v>14</v>
      </c>
      <c r="F111" s="1" t="str">
        <f t="shared" si="16"/>
        <v>BULGARIATO_heatPROTRA_HP_solar</v>
      </c>
      <c r="G111" s="4">
        <v>0</v>
      </c>
      <c r="H111" s="4">
        <v>0</v>
      </c>
      <c r="I111" s="4">
        <v>0</v>
      </c>
      <c r="J111" s="4">
        <v>0</v>
      </c>
      <c r="K111" s="4">
        <v>0</v>
      </c>
      <c r="L111" s="4">
        <v>0</v>
      </c>
      <c r="M111" s="4">
        <v>0</v>
      </c>
      <c r="N111" s="4">
        <v>0</v>
      </c>
      <c r="O111" s="4">
        <v>0</v>
      </c>
      <c r="P111" s="4">
        <v>0</v>
      </c>
      <c r="Q111" s="4">
        <v>0</v>
      </c>
      <c r="R111" s="4">
        <v>0</v>
      </c>
      <c r="S111" s="4">
        <v>0</v>
      </c>
      <c r="T111" s="4">
        <v>0</v>
      </c>
      <c r="U111" s="4">
        <v>0</v>
      </c>
      <c r="V111" s="4">
        <v>0</v>
      </c>
      <c r="W111" t="str">
        <f t="shared" si="13"/>
        <v/>
      </c>
      <c r="X111" s="7" t="str">
        <f t="shared" si="17"/>
        <v>PROTRA_CAPACITY_EMPIRICAL[</v>
      </c>
      <c r="Y111" s="7" t="str">
        <f t="shared" si="20"/>
        <v>BULGARIA,</v>
      </c>
      <c r="Z111" s="7" t="str">
        <f t="shared" si="21"/>
        <v>TO_heat,</v>
      </c>
      <c r="AA111" s="7" t="str">
        <f t="shared" si="18"/>
        <v>PROTRA_CHP_HP_I]=GET_DIRECT_DATA(</v>
      </c>
      <c r="AB111" s="7" t="str">
        <f t="shared" si="19"/>
        <v>'model_parameters/energy/PROTRA_capacity_vensim_import.xlsx','PROTRA_capacity','PROTRA_CAP_TIME',</v>
      </c>
      <c r="AC111" s="7" t="str">
        <f t="shared" si="22"/>
        <v>'BULGARIA_TO_heat')~~|</v>
      </c>
    </row>
    <row r="112" spans="1:29" x14ac:dyDescent="0.35">
      <c r="A112" t="s">
        <v>45</v>
      </c>
      <c r="B112" t="s">
        <v>41</v>
      </c>
      <c r="C112" t="str">
        <f t="shared" si="14"/>
        <v>BULGARIA_TO_heat</v>
      </c>
      <c r="D112" t="str">
        <f t="shared" si="15"/>
        <v>PROTRA_CHP_HP_I</v>
      </c>
      <c r="E112" t="s">
        <v>15</v>
      </c>
      <c r="F112" s="1" t="str">
        <f t="shared" si="16"/>
        <v>BULGARIATO_heatPROTRA_HP_solid_fossil</v>
      </c>
      <c r="G112" s="4">
        <v>0</v>
      </c>
      <c r="H112" s="4">
        <v>0</v>
      </c>
      <c r="I112" s="4">
        <v>0</v>
      </c>
      <c r="J112" s="4">
        <v>0</v>
      </c>
      <c r="K112" s="4">
        <v>0</v>
      </c>
      <c r="L112" s="4">
        <v>0.36359650687063066</v>
      </c>
      <c r="M112" s="4">
        <v>0.45792919901102302</v>
      </c>
      <c r="N112" s="4">
        <v>0.16914827556208267</v>
      </c>
      <c r="O112" s="4">
        <v>0.11854836406915195</v>
      </c>
      <c r="P112" s="4">
        <v>0.15179973447879214</v>
      </c>
      <c r="Q112" s="4">
        <v>7.4454155482455209E-2</v>
      </c>
      <c r="R112" s="4">
        <v>6.5418457001574726E-2</v>
      </c>
      <c r="S112" s="4">
        <v>8.632417186281828E-2</v>
      </c>
      <c r="T112" s="4">
        <v>0.10407823509393074</v>
      </c>
      <c r="U112" s="4">
        <v>0</v>
      </c>
      <c r="V112" s="4">
        <v>0</v>
      </c>
      <c r="W112" t="str">
        <f t="shared" si="13"/>
        <v/>
      </c>
      <c r="X112" s="7" t="str">
        <f t="shared" si="17"/>
        <v>PROTRA_CAPACITY_EMPIRICAL[</v>
      </c>
      <c r="Y112" s="7" t="str">
        <f t="shared" si="20"/>
        <v>BULGARIA,</v>
      </c>
      <c r="Z112" s="7" t="str">
        <f t="shared" si="21"/>
        <v>TO_heat,</v>
      </c>
      <c r="AA112" s="7" t="str">
        <f t="shared" si="18"/>
        <v>PROTRA_CHP_HP_I]=GET_DIRECT_DATA(</v>
      </c>
      <c r="AB112" s="7" t="str">
        <f t="shared" si="19"/>
        <v>'model_parameters/energy/PROTRA_capacity_vensim_import.xlsx','PROTRA_capacity','PROTRA_CAP_TIME',</v>
      </c>
      <c r="AC112" s="7" t="str">
        <f t="shared" si="22"/>
        <v>'BULGARIA_TO_heat')~~|</v>
      </c>
    </row>
    <row r="113" spans="1:29" x14ac:dyDescent="0.35">
      <c r="A113" t="s">
        <v>45</v>
      </c>
      <c r="B113" t="s">
        <v>41</v>
      </c>
      <c r="C113" t="str">
        <f t="shared" si="14"/>
        <v>BULGARIA_TO_heat</v>
      </c>
      <c r="D113" t="str">
        <f t="shared" si="15"/>
        <v>PROTRA_CHP_HP_I</v>
      </c>
      <c r="E113" t="s">
        <v>16</v>
      </c>
      <c r="F113" s="1" t="str">
        <f t="shared" si="16"/>
        <v>BULGARIATO_heatPROTRA_HP_waste</v>
      </c>
      <c r="G113" s="4">
        <v>2.7107095442641456E-2</v>
      </c>
      <c r="H113" s="4">
        <v>2.3492816050289266E-2</v>
      </c>
      <c r="I113" s="4">
        <v>1.8071396961760974E-3</v>
      </c>
      <c r="J113" s="4">
        <v>0</v>
      </c>
      <c r="K113" s="4">
        <v>0</v>
      </c>
      <c r="L113" s="4">
        <v>0</v>
      </c>
      <c r="M113" s="4">
        <v>0</v>
      </c>
      <c r="N113" s="4">
        <v>0</v>
      </c>
      <c r="O113" s="4">
        <v>0</v>
      </c>
      <c r="P113" s="4">
        <v>0</v>
      </c>
      <c r="Q113" s="4">
        <v>0</v>
      </c>
      <c r="R113" s="4">
        <v>0</v>
      </c>
      <c r="S113" s="4">
        <v>1.2259635698858645E-3</v>
      </c>
      <c r="T113" s="4">
        <v>1.6884829037251747E-2</v>
      </c>
      <c r="U113" s="4">
        <v>6.8023268159642949E-2</v>
      </c>
      <c r="V113" s="4">
        <v>8.331640469529672E-2</v>
      </c>
      <c r="W113" t="str">
        <f t="shared" si="13"/>
        <v/>
      </c>
      <c r="X113" s="7" t="str">
        <f t="shared" si="17"/>
        <v>PROTRA_CAPACITY_EMPIRICAL[</v>
      </c>
      <c r="Y113" s="7" t="str">
        <f t="shared" si="20"/>
        <v>BULGARIA,</v>
      </c>
      <c r="Z113" s="7" t="str">
        <f t="shared" si="21"/>
        <v>TO_heat,</v>
      </c>
      <c r="AA113" s="7" t="str">
        <f t="shared" si="18"/>
        <v>PROTRA_CHP_HP_I]=GET_DIRECT_DATA(</v>
      </c>
      <c r="AB113" s="7" t="str">
        <f t="shared" si="19"/>
        <v>'model_parameters/energy/PROTRA_capacity_vensim_import.xlsx','PROTRA_capacity','PROTRA_CAP_TIME',</v>
      </c>
      <c r="AC113" s="7" t="str">
        <f t="shared" si="22"/>
        <v>'BULGARIA_TO_heat')~~|</v>
      </c>
    </row>
    <row r="114" spans="1:29" x14ac:dyDescent="0.35">
      <c r="A114" t="s">
        <v>45</v>
      </c>
      <c r="B114" t="s">
        <v>42</v>
      </c>
      <c r="C114" t="str">
        <f t="shared" si="14"/>
        <v>BULGARIA_TO_elec</v>
      </c>
      <c r="D114" t="str">
        <f t="shared" si="15"/>
        <v>PROTRA_CHP_PP_I</v>
      </c>
      <c r="E114" t="s">
        <v>0</v>
      </c>
      <c r="F114" s="1" t="str">
        <f t="shared" si="16"/>
        <v>BULGARIATO_elecPROTRA_CHP_gas_fuels</v>
      </c>
      <c r="G114" s="5">
        <v>0.60559428571428564</v>
      </c>
      <c r="H114" s="5">
        <v>0.5495942857142857</v>
      </c>
      <c r="I114" s="5">
        <v>0.60532928571428557</v>
      </c>
      <c r="J114" s="5">
        <v>0.59262928571428564</v>
      </c>
      <c r="K114" s="5">
        <v>0.50333928571428566</v>
      </c>
      <c r="L114" s="5">
        <v>0.47662499999999997</v>
      </c>
      <c r="M114" s="5">
        <v>0.54502499999999998</v>
      </c>
      <c r="N114" s="5">
        <v>0.55585499999999999</v>
      </c>
      <c r="O114" s="5">
        <v>0.55585499999999999</v>
      </c>
      <c r="P114" s="5">
        <v>0.56085499999999999</v>
      </c>
      <c r="Q114" s="5">
        <v>0.56085499999999999</v>
      </c>
      <c r="R114" s="5">
        <v>5.6085500000000001</v>
      </c>
      <c r="S114" s="5">
        <v>5.6085500000000001</v>
      </c>
      <c r="T114" s="5">
        <v>5.6085500000000001</v>
      </c>
      <c r="U114" s="5">
        <v>5.6085500000000001</v>
      </c>
      <c r="V114" s="5">
        <v>5.6085500000000001</v>
      </c>
      <c r="W114" t="str">
        <f t="shared" si="13"/>
        <v>PROTRA_CAPACITY_EMPIRICAL[BULGARIA,TO_elec,PROTRA_CHP_PP_I]=GET_DIRECT_DATA('model_parameters/energy/PROTRA_capacity_vensim_import.xlsx','PROTRA_capacity','PROTRA_CAP_TIME','BULGARIA_TO_elec')~~|</v>
      </c>
      <c r="X114" s="7" t="str">
        <f t="shared" si="17"/>
        <v>PROTRA_CAPACITY_EMPIRICAL[</v>
      </c>
      <c r="Y114" s="7" t="str">
        <f t="shared" si="20"/>
        <v>BULGARIA,</v>
      </c>
      <c r="Z114" s="7" t="str">
        <f t="shared" si="21"/>
        <v>TO_elec,</v>
      </c>
      <c r="AA114" s="7" t="str">
        <f t="shared" si="18"/>
        <v>PROTRA_CHP_PP_I]=GET_DIRECT_DATA(</v>
      </c>
      <c r="AB114" s="7" t="str">
        <f t="shared" si="19"/>
        <v>'model_parameters/energy/PROTRA_capacity_vensim_import.xlsx','PROTRA_capacity','PROTRA_CAP_TIME',</v>
      </c>
      <c r="AC114" s="7" t="str">
        <f t="shared" si="22"/>
        <v>'BULGARIA_TO_elec')~~|</v>
      </c>
    </row>
    <row r="115" spans="1:29" x14ac:dyDescent="0.35">
      <c r="A115" t="s">
        <v>45</v>
      </c>
      <c r="B115" t="s">
        <v>42</v>
      </c>
      <c r="C115" t="str">
        <f t="shared" si="14"/>
        <v>BULGARIA_TO_elec</v>
      </c>
      <c r="D115" t="str">
        <f t="shared" si="15"/>
        <v>PROTRA_CHP_PP_I</v>
      </c>
      <c r="E115" t="s">
        <v>1</v>
      </c>
      <c r="F115" s="1" t="str">
        <f t="shared" si="16"/>
        <v>BULGARIATO_elecPROTRA_CHP_gas_fuels_CCS</v>
      </c>
      <c r="G115" s="5">
        <v>0</v>
      </c>
      <c r="H115" s="5">
        <v>0</v>
      </c>
      <c r="I115" s="5">
        <v>0</v>
      </c>
      <c r="J115" s="5">
        <v>0</v>
      </c>
      <c r="K115" s="5">
        <v>0</v>
      </c>
      <c r="L115" s="5">
        <v>0</v>
      </c>
      <c r="M115" s="5">
        <v>0</v>
      </c>
      <c r="N115" s="5">
        <v>0</v>
      </c>
      <c r="O115" s="5">
        <v>0</v>
      </c>
      <c r="P115" s="5">
        <v>0</v>
      </c>
      <c r="Q115" s="5">
        <v>0</v>
      </c>
      <c r="R115" s="5">
        <v>0</v>
      </c>
      <c r="S115" s="5">
        <v>0</v>
      </c>
      <c r="T115" s="5">
        <v>0</v>
      </c>
      <c r="U115" s="5">
        <v>0</v>
      </c>
      <c r="V115" s="5">
        <v>0</v>
      </c>
      <c r="W115" t="str">
        <f t="shared" si="13"/>
        <v/>
      </c>
      <c r="X115" s="7" t="str">
        <f t="shared" si="17"/>
        <v>PROTRA_CAPACITY_EMPIRICAL[</v>
      </c>
      <c r="Y115" s="7" t="str">
        <f t="shared" si="20"/>
        <v>BULGARIA,</v>
      </c>
      <c r="Z115" s="7" t="str">
        <f t="shared" si="21"/>
        <v>TO_elec,</v>
      </c>
      <c r="AA115" s="7" t="str">
        <f t="shared" si="18"/>
        <v>PROTRA_CHP_PP_I]=GET_DIRECT_DATA(</v>
      </c>
      <c r="AB115" s="7" t="str">
        <f t="shared" si="19"/>
        <v>'model_parameters/energy/PROTRA_capacity_vensim_import.xlsx','PROTRA_capacity','PROTRA_CAP_TIME',</v>
      </c>
      <c r="AC115" s="7" t="str">
        <f t="shared" si="22"/>
        <v>'BULGARIA_TO_elec')~~|</v>
      </c>
    </row>
    <row r="116" spans="1:29" x14ac:dyDescent="0.35">
      <c r="A116" t="s">
        <v>45</v>
      </c>
      <c r="B116" t="s">
        <v>42</v>
      </c>
      <c r="C116" t="str">
        <f t="shared" si="14"/>
        <v>BULGARIA_TO_elec</v>
      </c>
      <c r="D116" t="str">
        <f t="shared" si="15"/>
        <v>PROTRA_CHP_PP_I</v>
      </c>
      <c r="E116" t="s">
        <v>2</v>
      </c>
      <c r="F116" s="1" t="str">
        <f t="shared" si="16"/>
        <v>BULGARIATO_elecPROTRA_CHP_geothermal</v>
      </c>
      <c r="G116" s="5">
        <v>0</v>
      </c>
      <c r="H116" s="5">
        <v>0</v>
      </c>
      <c r="I116" s="5">
        <v>0</v>
      </c>
      <c r="J116" s="5">
        <v>0</v>
      </c>
      <c r="K116" s="5">
        <v>0</v>
      </c>
      <c r="L116" s="5">
        <v>0</v>
      </c>
      <c r="M116" s="5">
        <v>3.6891406164905785E-6</v>
      </c>
      <c r="N116" s="5">
        <v>3.8067748611262396E-6</v>
      </c>
      <c r="O116" s="5">
        <v>3.9080710162291688E-6</v>
      </c>
      <c r="P116" s="5">
        <v>3.0062084740224381E-6</v>
      </c>
      <c r="Q116" s="5">
        <v>3.6629996732382097E-6</v>
      </c>
      <c r="R116" s="5">
        <v>4.1306424759207688E-6</v>
      </c>
      <c r="S116" s="5">
        <v>4.5982852786033279E-6</v>
      </c>
      <c r="T116" s="5">
        <v>5.0659280812858869E-6</v>
      </c>
      <c r="U116" s="5">
        <v>5.533570883968446E-6</v>
      </c>
      <c r="V116" s="5">
        <v>6.0012136866510051E-6</v>
      </c>
      <c r="W116" t="str">
        <f t="shared" si="13"/>
        <v/>
      </c>
      <c r="X116" s="7" t="str">
        <f t="shared" si="17"/>
        <v>PROTRA_CAPACITY_EMPIRICAL[</v>
      </c>
      <c r="Y116" s="7" t="str">
        <f t="shared" si="20"/>
        <v>BULGARIA,</v>
      </c>
      <c r="Z116" s="7" t="str">
        <f t="shared" si="21"/>
        <v>TO_elec,</v>
      </c>
      <c r="AA116" s="7" t="str">
        <f t="shared" si="18"/>
        <v>PROTRA_CHP_PP_I]=GET_DIRECT_DATA(</v>
      </c>
      <c r="AB116" s="7" t="str">
        <f t="shared" si="19"/>
        <v>'model_parameters/energy/PROTRA_capacity_vensim_import.xlsx','PROTRA_capacity','PROTRA_CAP_TIME',</v>
      </c>
      <c r="AC116" s="7" t="str">
        <f t="shared" si="22"/>
        <v>'BULGARIA_TO_elec')~~|</v>
      </c>
    </row>
    <row r="117" spans="1:29" x14ac:dyDescent="0.35">
      <c r="A117" t="s">
        <v>45</v>
      </c>
      <c r="B117" t="s">
        <v>42</v>
      </c>
      <c r="C117" t="str">
        <f t="shared" si="14"/>
        <v>BULGARIA_TO_elec</v>
      </c>
      <c r="D117" t="str">
        <f t="shared" si="15"/>
        <v>PROTRA_CHP_PP_I</v>
      </c>
      <c r="E117" t="s">
        <v>3</v>
      </c>
      <c r="F117" s="1" t="str">
        <f t="shared" si="16"/>
        <v>BULGARIATO_elecPROTRA_CHP_liquid_fuels</v>
      </c>
      <c r="G117" s="5">
        <v>9.1499999999999998E-2</v>
      </c>
      <c r="H117" s="5">
        <v>9.1499999999999998E-2</v>
      </c>
      <c r="I117" s="5">
        <v>9.1499999999999998E-2</v>
      </c>
      <c r="J117" s="5">
        <v>0.09</v>
      </c>
      <c r="K117" s="5">
        <v>0.09</v>
      </c>
      <c r="L117" s="5">
        <v>0.09</v>
      </c>
      <c r="M117" s="5">
        <v>0.09</v>
      </c>
      <c r="N117" s="5">
        <v>7.1999999999999995E-2</v>
      </c>
      <c r="O117" s="5">
        <v>7.1999999999999995E-2</v>
      </c>
      <c r="P117" s="5">
        <v>7.1999999999999995E-2</v>
      </c>
      <c r="Q117" s="5">
        <v>7.1999999999999995E-2</v>
      </c>
      <c r="R117" s="5">
        <v>6.7885714285714285E-2</v>
      </c>
      <c r="S117" s="5">
        <v>6.3771428571428576E-2</v>
      </c>
      <c r="T117" s="5">
        <v>5.965714285714286E-2</v>
      </c>
      <c r="U117" s="5">
        <v>5.5542857142857144E-2</v>
      </c>
      <c r="V117" s="5">
        <v>5.1428571428571428E-2</v>
      </c>
      <c r="W117" t="str">
        <f t="shared" si="13"/>
        <v/>
      </c>
      <c r="X117" s="7" t="str">
        <f t="shared" si="17"/>
        <v>PROTRA_CAPACITY_EMPIRICAL[</v>
      </c>
      <c r="Y117" s="7" t="str">
        <f t="shared" si="20"/>
        <v>BULGARIA,</v>
      </c>
      <c r="Z117" s="7" t="str">
        <f t="shared" si="21"/>
        <v>TO_elec,</v>
      </c>
      <c r="AA117" s="7" t="str">
        <f t="shared" si="18"/>
        <v>PROTRA_CHP_PP_I]=GET_DIRECT_DATA(</v>
      </c>
      <c r="AB117" s="7" t="str">
        <f t="shared" si="19"/>
        <v>'model_parameters/energy/PROTRA_capacity_vensim_import.xlsx','PROTRA_capacity','PROTRA_CAP_TIME',</v>
      </c>
      <c r="AC117" s="7" t="str">
        <f t="shared" si="22"/>
        <v>'BULGARIA_TO_elec')~~|</v>
      </c>
    </row>
    <row r="118" spans="1:29" x14ac:dyDescent="0.35">
      <c r="A118" t="s">
        <v>45</v>
      </c>
      <c r="B118" t="s">
        <v>42</v>
      </c>
      <c r="C118" t="str">
        <f t="shared" si="14"/>
        <v>BULGARIA_TO_elec</v>
      </c>
      <c r="D118" t="str">
        <f t="shared" si="15"/>
        <v>PROTRA_CHP_PP_I</v>
      </c>
      <c r="E118" t="s">
        <v>4</v>
      </c>
      <c r="F118" s="1" t="str">
        <f t="shared" si="16"/>
        <v>BULGARIATO_elecPROTRA_CHP_liquid_fuels_CCS</v>
      </c>
      <c r="G118" s="5">
        <v>0</v>
      </c>
      <c r="H118" s="5">
        <v>0</v>
      </c>
      <c r="I118" s="5">
        <v>0</v>
      </c>
      <c r="J118" s="5">
        <v>0</v>
      </c>
      <c r="K118" s="5">
        <v>0</v>
      </c>
      <c r="L118" s="5">
        <v>0</v>
      </c>
      <c r="M118" s="5">
        <v>0</v>
      </c>
      <c r="N118" s="5">
        <v>0</v>
      </c>
      <c r="O118" s="5">
        <v>0</v>
      </c>
      <c r="P118" s="5">
        <v>0</v>
      </c>
      <c r="Q118" s="5">
        <v>0</v>
      </c>
      <c r="R118" s="5">
        <v>0</v>
      </c>
      <c r="S118" s="5">
        <v>0</v>
      </c>
      <c r="T118" s="5">
        <v>0</v>
      </c>
      <c r="U118" s="5">
        <v>0</v>
      </c>
      <c r="V118" s="5">
        <v>0</v>
      </c>
      <c r="W118" t="str">
        <f t="shared" si="13"/>
        <v/>
      </c>
      <c r="X118" s="7" t="str">
        <f t="shared" si="17"/>
        <v>PROTRA_CAPACITY_EMPIRICAL[</v>
      </c>
      <c r="Y118" s="7" t="str">
        <f t="shared" si="20"/>
        <v>BULGARIA,</v>
      </c>
      <c r="Z118" s="7" t="str">
        <f t="shared" si="21"/>
        <v>TO_elec,</v>
      </c>
      <c r="AA118" s="7" t="str">
        <f t="shared" si="18"/>
        <v>PROTRA_CHP_PP_I]=GET_DIRECT_DATA(</v>
      </c>
      <c r="AB118" s="7" t="str">
        <f t="shared" si="19"/>
        <v>'model_parameters/energy/PROTRA_capacity_vensim_import.xlsx','PROTRA_capacity','PROTRA_CAP_TIME',</v>
      </c>
      <c r="AC118" s="7" t="str">
        <f t="shared" si="22"/>
        <v>'BULGARIA_TO_elec')~~|</v>
      </c>
    </row>
    <row r="119" spans="1:29" x14ac:dyDescent="0.35">
      <c r="A119" t="s">
        <v>45</v>
      </c>
      <c r="B119" t="s">
        <v>42</v>
      </c>
      <c r="C119" t="str">
        <f t="shared" si="14"/>
        <v>BULGARIA_TO_elec</v>
      </c>
      <c r="D119" t="str">
        <f t="shared" si="15"/>
        <v>PROTRA_CHP_PP_I</v>
      </c>
      <c r="E119" t="s">
        <v>5</v>
      </c>
      <c r="F119" s="1" t="str">
        <f t="shared" si="16"/>
        <v>BULGARIATO_elecPROTRA_CHP_solid_fossil</v>
      </c>
      <c r="G119" s="5">
        <v>2.089</v>
      </c>
      <c r="H119" s="5">
        <v>2.089</v>
      </c>
      <c r="I119" s="5">
        <v>2.089</v>
      </c>
      <c r="J119" s="5">
        <v>2.089</v>
      </c>
      <c r="K119" s="5">
        <v>2.089</v>
      </c>
      <c r="L119" s="5">
        <v>1.889</v>
      </c>
      <c r="M119" s="5">
        <v>1.889</v>
      </c>
      <c r="N119" s="5">
        <v>1.8140000000000001</v>
      </c>
      <c r="O119" s="5">
        <v>1.8140000000000001</v>
      </c>
      <c r="P119" s="5">
        <v>1.6040000000000001</v>
      </c>
      <c r="Q119" s="5">
        <v>1.1339999999999999</v>
      </c>
      <c r="R119" s="5">
        <v>0.9802032577903681</v>
      </c>
      <c r="S119" s="5">
        <v>0.89969086402266285</v>
      </c>
      <c r="T119" s="5">
        <v>0.89969086402266285</v>
      </c>
      <c r="U119" s="5">
        <v>0.89848618980169959</v>
      </c>
      <c r="V119" s="5">
        <v>0.89848618980169959</v>
      </c>
      <c r="W119" t="str">
        <f t="shared" si="13"/>
        <v/>
      </c>
      <c r="X119" s="7" t="str">
        <f t="shared" si="17"/>
        <v>PROTRA_CAPACITY_EMPIRICAL[</v>
      </c>
      <c r="Y119" s="7" t="str">
        <f t="shared" si="20"/>
        <v>BULGARIA,</v>
      </c>
      <c r="Z119" s="7" t="str">
        <f t="shared" si="21"/>
        <v>TO_elec,</v>
      </c>
      <c r="AA119" s="7" t="str">
        <f t="shared" si="18"/>
        <v>PROTRA_CHP_PP_I]=GET_DIRECT_DATA(</v>
      </c>
      <c r="AB119" s="7" t="str">
        <f t="shared" si="19"/>
        <v>'model_parameters/energy/PROTRA_capacity_vensim_import.xlsx','PROTRA_capacity','PROTRA_CAP_TIME',</v>
      </c>
      <c r="AC119" s="7" t="str">
        <f t="shared" si="22"/>
        <v>'BULGARIA_TO_elec')~~|</v>
      </c>
    </row>
    <row r="120" spans="1:29" x14ac:dyDescent="0.35">
      <c r="A120" t="s">
        <v>45</v>
      </c>
      <c r="B120" t="s">
        <v>42</v>
      </c>
      <c r="C120" t="str">
        <f t="shared" si="14"/>
        <v>BULGARIA_TO_elec</v>
      </c>
      <c r="D120" t="str">
        <f t="shared" si="15"/>
        <v>PROTRA_CHP_PP_I</v>
      </c>
      <c r="E120" t="s">
        <v>6</v>
      </c>
      <c r="F120" s="1" t="str">
        <f t="shared" si="16"/>
        <v>BULGARIATO_elecPROTRA_CHP_solid_fossil_CCS</v>
      </c>
      <c r="G120" s="5">
        <v>0</v>
      </c>
      <c r="H120" s="5">
        <v>0</v>
      </c>
      <c r="I120" s="5">
        <v>0</v>
      </c>
      <c r="J120" s="5">
        <v>0</v>
      </c>
      <c r="K120" s="5">
        <v>0</v>
      </c>
      <c r="L120" s="5">
        <v>0</v>
      </c>
      <c r="M120" s="5">
        <v>0</v>
      </c>
      <c r="N120" s="5">
        <v>0</v>
      </c>
      <c r="O120" s="5">
        <v>0</v>
      </c>
      <c r="P120" s="5">
        <v>0</v>
      </c>
      <c r="Q120" s="5">
        <v>0</v>
      </c>
      <c r="R120" s="5">
        <v>0</v>
      </c>
      <c r="S120" s="5">
        <v>0</v>
      </c>
      <c r="T120" s="5">
        <v>0</v>
      </c>
      <c r="U120" s="5">
        <v>0</v>
      </c>
      <c r="V120" s="5">
        <v>0</v>
      </c>
      <c r="W120" t="str">
        <f t="shared" si="13"/>
        <v/>
      </c>
      <c r="X120" s="7" t="str">
        <f t="shared" si="17"/>
        <v>PROTRA_CAPACITY_EMPIRICAL[</v>
      </c>
      <c r="Y120" s="7" t="str">
        <f t="shared" si="20"/>
        <v>BULGARIA,</v>
      </c>
      <c r="Z120" s="7" t="str">
        <f t="shared" si="21"/>
        <v>TO_elec,</v>
      </c>
      <c r="AA120" s="7" t="str">
        <f t="shared" si="18"/>
        <v>PROTRA_CHP_PP_I]=GET_DIRECT_DATA(</v>
      </c>
      <c r="AB120" s="7" t="str">
        <f t="shared" si="19"/>
        <v>'model_parameters/energy/PROTRA_capacity_vensim_import.xlsx','PROTRA_capacity','PROTRA_CAP_TIME',</v>
      </c>
      <c r="AC120" s="7" t="str">
        <f t="shared" si="22"/>
        <v>'BULGARIA_TO_elec')~~|</v>
      </c>
    </row>
    <row r="121" spans="1:29" x14ac:dyDescent="0.35">
      <c r="A121" t="s">
        <v>45</v>
      </c>
      <c r="B121" t="s">
        <v>42</v>
      </c>
      <c r="C121" t="str">
        <f t="shared" si="14"/>
        <v>BULGARIA_TO_elec</v>
      </c>
      <c r="D121" t="str">
        <f t="shared" si="15"/>
        <v>PROTRA_CHP_PP_I</v>
      </c>
      <c r="E121" t="s">
        <v>7</v>
      </c>
      <c r="F121" s="1" t="str">
        <f t="shared" si="16"/>
        <v>BULGARIATO_elecPROTRA_CHP_waste</v>
      </c>
      <c r="G121" s="5">
        <v>0</v>
      </c>
      <c r="H121" s="5">
        <v>0</v>
      </c>
      <c r="I121" s="5">
        <v>0</v>
      </c>
      <c r="J121" s="5">
        <v>0</v>
      </c>
      <c r="K121" s="5">
        <v>0</v>
      </c>
      <c r="L121" s="5">
        <v>0</v>
      </c>
      <c r="M121" s="5">
        <v>0</v>
      </c>
      <c r="N121" s="5">
        <v>0</v>
      </c>
      <c r="O121" s="5">
        <v>0</v>
      </c>
      <c r="P121" s="5">
        <v>0</v>
      </c>
      <c r="Q121" s="5">
        <v>0</v>
      </c>
      <c r="R121" s="5">
        <v>0</v>
      </c>
      <c r="S121" s="5">
        <v>0</v>
      </c>
      <c r="T121" s="5">
        <v>0</v>
      </c>
      <c r="U121" s="5">
        <v>0</v>
      </c>
      <c r="V121" s="5">
        <v>0</v>
      </c>
      <c r="W121" t="str">
        <f t="shared" si="13"/>
        <v/>
      </c>
      <c r="X121" s="7" t="str">
        <f t="shared" si="17"/>
        <v>PROTRA_CAPACITY_EMPIRICAL[</v>
      </c>
      <c r="Y121" s="7" t="str">
        <f t="shared" si="20"/>
        <v>BULGARIA,</v>
      </c>
      <c r="Z121" s="7" t="str">
        <f t="shared" si="21"/>
        <v>TO_elec,</v>
      </c>
      <c r="AA121" s="7" t="str">
        <f t="shared" si="18"/>
        <v>PROTRA_CHP_PP_I]=GET_DIRECT_DATA(</v>
      </c>
      <c r="AB121" s="7" t="str">
        <f t="shared" si="19"/>
        <v>'model_parameters/energy/PROTRA_capacity_vensim_import.xlsx','PROTRA_capacity','PROTRA_CAP_TIME',</v>
      </c>
      <c r="AC121" s="7" t="str">
        <f t="shared" si="22"/>
        <v>'BULGARIA_TO_elec')~~|</v>
      </c>
    </row>
    <row r="122" spans="1:29" x14ac:dyDescent="0.35">
      <c r="A122" t="s">
        <v>45</v>
      </c>
      <c r="B122" t="s">
        <v>42</v>
      </c>
      <c r="C122" t="str">
        <f t="shared" si="14"/>
        <v>BULGARIA_TO_elec</v>
      </c>
      <c r="D122" t="str">
        <f t="shared" si="15"/>
        <v>PROTRA_CHP_PP_I</v>
      </c>
      <c r="E122" t="s">
        <v>8</v>
      </c>
      <c r="F122" s="1" t="str">
        <f t="shared" si="16"/>
        <v>BULGARIATO_elecPROTRA_CHP_solid_bio</v>
      </c>
      <c r="G122" s="5">
        <v>1.8699999999999998E-2</v>
      </c>
      <c r="H122" s="5">
        <v>1.8699999999999998E-2</v>
      </c>
      <c r="I122" s="5">
        <v>1.8699999999999998E-2</v>
      </c>
      <c r="J122" s="5">
        <v>1.8699999999999998E-2</v>
      </c>
      <c r="K122" s="5">
        <v>1.8699999999999998E-2</v>
      </c>
      <c r="L122" s="5">
        <v>3.3700000000000001E-2</v>
      </c>
      <c r="M122" s="5">
        <v>2.7699999999999999E-2</v>
      </c>
      <c r="N122" s="5">
        <v>2.7699999999999999E-2</v>
      </c>
      <c r="O122" s="5">
        <v>2.8899999999999999E-2</v>
      </c>
      <c r="P122" s="5">
        <v>2.8899999999999999E-2</v>
      </c>
      <c r="Q122" s="5">
        <v>2.8899999999999999E-2</v>
      </c>
      <c r="R122" s="5">
        <v>6.7915000000000003E-2</v>
      </c>
      <c r="S122" s="5">
        <v>0.10693</v>
      </c>
      <c r="T122" s="5">
        <v>0.10693</v>
      </c>
      <c r="U122" s="5">
        <v>0.10693</v>
      </c>
      <c r="V122" s="5">
        <v>0.10693</v>
      </c>
      <c r="W122" t="str">
        <f t="shared" si="13"/>
        <v/>
      </c>
      <c r="X122" s="7" t="str">
        <f t="shared" si="17"/>
        <v>PROTRA_CAPACITY_EMPIRICAL[</v>
      </c>
      <c r="Y122" s="7" t="str">
        <f t="shared" si="20"/>
        <v>BULGARIA,</v>
      </c>
      <c r="Z122" s="7" t="str">
        <f t="shared" si="21"/>
        <v>TO_elec,</v>
      </c>
      <c r="AA122" s="7" t="str">
        <f t="shared" si="18"/>
        <v>PROTRA_CHP_PP_I]=GET_DIRECT_DATA(</v>
      </c>
      <c r="AB122" s="7" t="str">
        <f t="shared" si="19"/>
        <v>'model_parameters/energy/PROTRA_capacity_vensim_import.xlsx','PROTRA_capacity','PROTRA_CAP_TIME',</v>
      </c>
      <c r="AC122" s="7" t="str">
        <f t="shared" si="22"/>
        <v>'BULGARIA_TO_elec')~~|</v>
      </c>
    </row>
    <row r="123" spans="1:29" x14ac:dyDescent="0.35">
      <c r="A123" t="s">
        <v>45</v>
      </c>
      <c r="B123" t="s">
        <v>42</v>
      </c>
      <c r="C123" t="str">
        <f t="shared" si="14"/>
        <v>BULGARIA_TO_elec</v>
      </c>
      <c r="D123" t="str">
        <f t="shared" si="15"/>
        <v>PROTRA_CHP_PP_I</v>
      </c>
      <c r="E123" t="s">
        <v>9</v>
      </c>
      <c r="F123" s="1" t="str">
        <f t="shared" si="16"/>
        <v>BULGARIATO_elecPROTRA_CHP_solid_bio_CCS</v>
      </c>
      <c r="G123" s="5">
        <v>0</v>
      </c>
      <c r="H123" s="5">
        <v>0</v>
      </c>
      <c r="I123" s="5">
        <v>0</v>
      </c>
      <c r="J123" s="5">
        <v>0</v>
      </c>
      <c r="K123" s="5">
        <v>0</v>
      </c>
      <c r="L123" s="5">
        <v>0</v>
      </c>
      <c r="M123" s="5">
        <v>0</v>
      </c>
      <c r="N123" s="5">
        <v>0</v>
      </c>
      <c r="O123" s="5">
        <v>0</v>
      </c>
      <c r="P123" s="5">
        <v>0</v>
      </c>
      <c r="Q123" s="5">
        <v>0</v>
      </c>
      <c r="R123" s="5">
        <v>0</v>
      </c>
      <c r="S123" s="5">
        <v>0</v>
      </c>
      <c r="T123" s="5">
        <v>0</v>
      </c>
      <c r="U123" s="5">
        <v>0</v>
      </c>
      <c r="V123" s="5">
        <v>0</v>
      </c>
      <c r="W123" t="str">
        <f t="shared" si="13"/>
        <v/>
      </c>
      <c r="X123" s="7" t="str">
        <f t="shared" si="17"/>
        <v>PROTRA_CAPACITY_EMPIRICAL[</v>
      </c>
      <c r="Y123" s="7" t="str">
        <f t="shared" si="20"/>
        <v>BULGARIA,</v>
      </c>
      <c r="Z123" s="7" t="str">
        <f t="shared" si="21"/>
        <v>TO_elec,</v>
      </c>
      <c r="AA123" s="7" t="str">
        <f t="shared" si="18"/>
        <v>PROTRA_CHP_PP_I]=GET_DIRECT_DATA(</v>
      </c>
      <c r="AB123" s="7" t="str">
        <f t="shared" si="19"/>
        <v>'model_parameters/energy/PROTRA_capacity_vensim_import.xlsx','PROTRA_capacity','PROTRA_CAP_TIME',</v>
      </c>
      <c r="AC123" s="7" t="str">
        <f t="shared" si="22"/>
        <v>'BULGARIA_TO_elec')~~|</v>
      </c>
    </row>
    <row r="124" spans="1:29" x14ac:dyDescent="0.35">
      <c r="A124" t="s">
        <v>45</v>
      </c>
      <c r="B124" t="s">
        <v>42</v>
      </c>
      <c r="C124" t="str">
        <f t="shared" si="14"/>
        <v>BULGARIA_TO_elec</v>
      </c>
      <c r="D124" t="str">
        <f t="shared" si="15"/>
        <v>PROTRA_CHP_PP_I</v>
      </c>
      <c r="E124" t="s">
        <v>17</v>
      </c>
      <c r="F124" s="1" t="str">
        <f t="shared" si="16"/>
        <v>BULGARIATO_elecPROTRA_PP_solid_bio</v>
      </c>
      <c r="G124" s="5">
        <v>0</v>
      </c>
      <c r="H124" s="5">
        <v>0</v>
      </c>
      <c r="I124" s="5">
        <v>0</v>
      </c>
      <c r="J124" s="5">
        <v>0</v>
      </c>
      <c r="K124" s="5">
        <v>0</v>
      </c>
      <c r="L124" s="5">
        <v>0</v>
      </c>
      <c r="M124" s="5">
        <v>0</v>
      </c>
      <c r="N124" s="5">
        <v>0</v>
      </c>
      <c r="O124" s="5">
        <v>0</v>
      </c>
      <c r="P124" s="5">
        <v>0</v>
      </c>
      <c r="Q124" s="5">
        <v>0</v>
      </c>
      <c r="R124" s="5">
        <v>0</v>
      </c>
      <c r="S124" s="5">
        <v>0</v>
      </c>
      <c r="T124" s="5">
        <v>0</v>
      </c>
      <c r="U124" s="5">
        <v>0</v>
      </c>
      <c r="V124" s="5">
        <v>0</v>
      </c>
      <c r="W124" t="str">
        <f t="shared" si="13"/>
        <v/>
      </c>
      <c r="X124" s="7" t="str">
        <f t="shared" si="17"/>
        <v>PROTRA_CAPACITY_EMPIRICAL[</v>
      </c>
      <c r="Y124" s="7" t="str">
        <f t="shared" si="20"/>
        <v>BULGARIA,</v>
      </c>
      <c r="Z124" s="7" t="str">
        <f t="shared" si="21"/>
        <v>TO_elec,</v>
      </c>
      <c r="AA124" s="7" t="str">
        <f t="shared" si="18"/>
        <v>PROTRA_CHP_PP_I]=GET_DIRECT_DATA(</v>
      </c>
      <c r="AB124" s="7" t="str">
        <f t="shared" si="19"/>
        <v>'model_parameters/energy/PROTRA_capacity_vensim_import.xlsx','PROTRA_capacity','PROTRA_CAP_TIME',</v>
      </c>
      <c r="AC124" s="7" t="str">
        <f t="shared" si="22"/>
        <v>'BULGARIA_TO_elec')~~|</v>
      </c>
    </row>
    <row r="125" spans="1:29" x14ac:dyDescent="0.35">
      <c r="A125" t="s">
        <v>45</v>
      </c>
      <c r="B125" t="s">
        <v>42</v>
      </c>
      <c r="C125" t="str">
        <f t="shared" si="14"/>
        <v>BULGARIA_TO_elec</v>
      </c>
      <c r="D125" t="str">
        <f t="shared" si="15"/>
        <v>PROTRA_CHP_PP_I</v>
      </c>
      <c r="E125" t="s">
        <v>18</v>
      </c>
      <c r="F125" s="1" t="str">
        <f t="shared" si="16"/>
        <v>BULGARIATO_elecPROTRA_PP_solid_bio_CCS</v>
      </c>
      <c r="G125" s="5">
        <v>0</v>
      </c>
      <c r="H125" s="5">
        <v>0</v>
      </c>
      <c r="I125" s="5">
        <v>0</v>
      </c>
      <c r="J125" s="5">
        <v>0</v>
      </c>
      <c r="K125" s="5">
        <v>0</v>
      </c>
      <c r="L125" s="5">
        <v>0</v>
      </c>
      <c r="M125" s="5">
        <v>0</v>
      </c>
      <c r="N125" s="5">
        <v>0</v>
      </c>
      <c r="O125" s="5">
        <v>0</v>
      </c>
      <c r="P125" s="5">
        <v>0</v>
      </c>
      <c r="Q125" s="5">
        <v>0</v>
      </c>
      <c r="R125" s="5">
        <v>0</v>
      </c>
      <c r="S125" s="5">
        <v>0</v>
      </c>
      <c r="T125" s="5">
        <v>0</v>
      </c>
      <c r="U125" s="5">
        <v>0</v>
      </c>
      <c r="V125" s="5">
        <v>0</v>
      </c>
      <c r="W125" t="str">
        <f t="shared" si="13"/>
        <v/>
      </c>
      <c r="X125" s="7" t="str">
        <f t="shared" si="17"/>
        <v>PROTRA_CAPACITY_EMPIRICAL[</v>
      </c>
      <c r="Y125" s="7" t="str">
        <f t="shared" si="20"/>
        <v>BULGARIA,</v>
      </c>
      <c r="Z125" s="7" t="str">
        <f t="shared" si="21"/>
        <v>TO_elec,</v>
      </c>
      <c r="AA125" s="7" t="str">
        <f t="shared" si="18"/>
        <v>PROTRA_CHP_PP_I]=GET_DIRECT_DATA(</v>
      </c>
      <c r="AB125" s="7" t="str">
        <f t="shared" si="19"/>
        <v>'model_parameters/energy/PROTRA_capacity_vensim_import.xlsx','PROTRA_capacity','PROTRA_CAP_TIME',</v>
      </c>
      <c r="AC125" s="7" t="str">
        <f t="shared" si="22"/>
        <v>'BULGARIA_TO_elec')~~|</v>
      </c>
    </row>
    <row r="126" spans="1:29" x14ac:dyDescent="0.35">
      <c r="A126" t="s">
        <v>45</v>
      </c>
      <c r="B126" t="s">
        <v>42</v>
      </c>
      <c r="C126" t="str">
        <f t="shared" si="14"/>
        <v>BULGARIA_TO_elec</v>
      </c>
      <c r="D126" t="str">
        <f t="shared" si="15"/>
        <v>PROTRA_CHP_PP_I</v>
      </c>
      <c r="E126" t="s">
        <v>19</v>
      </c>
      <c r="F126" s="1" t="str">
        <f t="shared" si="16"/>
        <v>BULGARIATO_elecPROTRA_PP_gas_fuels</v>
      </c>
      <c r="G126" s="5">
        <v>3.5999999999999997E-2</v>
      </c>
      <c r="H126" s="5">
        <v>3.5999999999999997E-2</v>
      </c>
      <c r="I126" s="5">
        <v>5.0999999999999997E-2</v>
      </c>
      <c r="J126" s="5">
        <v>5.0999999999999997E-2</v>
      </c>
      <c r="K126" s="5">
        <v>5.0999999999999997E-2</v>
      </c>
      <c r="L126" s="5">
        <v>4.4999999999999998E-2</v>
      </c>
      <c r="M126" s="5">
        <v>4.5835000000000001E-2</v>
      </c>
      <c r="N126" s="5">
        <v>4.5835000000000001E-2</v>
      </c>
      <c r="O126" s="5">
        <v>4.5835000000000001E-2</v>
      </c>
      <c r="P126" s="5">
        <v>4.5835000000000001E-2</v>
      </c>
      <c r="Q126" s="5">
        <v>4.5835000000000001E-2</v>
      </c>
      <c r="R126" s="5">
        <v>0.45835000000000004</v>
      </c>
      <c r="S126" s="5">
        <v>0.45835000000000004</v>
      </c>
      <c r="T126" s="5">
        <v>0.45835000000000004</v>
      </c>
      <c r="U126" s="5">
        <v>0.45835000000000004</v>
      </c>
      <c r="V126" s="5">
        <v>0.45835000000000004</v>
      </c>
      <c r="W126" t="str">
        <f t="shared" si="13"/>
        <v/>
      </c>
      <c r="X126" s="7" t="str">
        <f t="shared" si="17"/>
        <v>PROTRA_CAPACITY_EMPIRICAL[</v>
      </c>
      <c r="Y126" s="7" t="str">
        <f t="shared" si="20"/>
        <v>BULGARIA,</v>
      </c>
      <c r="Z126" s="7" t="str">
        <f t="shared" si="21"/>
        <v>TO_elec,</v>
      </c>
      <c r="AA126" s="7" t="str">
        <f t="shared" si="18"/>
        <v>PROTRA_CHP_PP_I]=GET_DIRECT_DATA(</v>
      </c>
      <c r="AB126" s="7" t="str">
        <f t="shared" si="19"/>
        <v>'model_parameters/energy/PROTRA_capacity_vensim_import.xlsx','PROTRA_capacity','PROTRA_CAP_TIME',</v>
      </c>
      <c r="AC126" s="7" t="str">
        <f t="shared" si="22"/>
        <v>'BULGARIA_TO_elec')~~|</v>
      </c>
    </row>
    <row r="127" spans="1:29" x14ac:dyDescent="0.35">
      <c r="A127" t="s">
        <v>45</v>
      </c>
      <c r="B127" t="s">
        <v>42</v>
      </c>
      <c r="C127" t="str">
        <f t="shared" si="14"/>
        <v>BULGARIA_TO_elec</v>
      </c>
      <c r="D127" t="str">
        <f t="shared" si="15"/>
        <v>PROTRA_CHP_PP_I</v>
      </c>
      <c r="E127" t="s">
        <v>20</v>
      </c>
      <c r="F127" s="1" t="str">
        <f t="shared" si="16"/>
        <v>BULGARIATO_elecPROTRA_PP_gas_fuels_CCS</v>
      </c>
      <c r="G127" s="6">
        <v>0</v>
      </c>
      <c r="H127" s="6">
        <v>0</v>
      </c>
      <c r="I127" s="6">
        <v>0</v>
      </c>
      <c r="J127" s="6">
        <v>0</v>
      </c>
      <c r="K127" s="6">
        <v>0</v>
      </c>
      <c r="L127" s="6">
        <v>0</v>
      </c>
      <c r="M127" s="6">
        <v>0</v>
      </c>
      <c r="N127" s="6">
        <v>0</v>
      </c>
      <c r="O127" s="6">
        <v>0</v>
      </c>
      <c r="P127" s="6">
        <v>0</v>
      </c>
      <c r="Q127" s="6">
        <v>0</v>
      </c>
      <c r="R127" s="6">
        <v>0</v>
      </c>
      <c r="S127" s="6">
        <v>0</v>
      </c>
      <c r="T127" s="6">
        <v>0</v>
      </c>
      <c r="U127" s="6">
        <v>0</v>
      </c>
      <c r="V127" s="6">
        <v>0</v>
      </c>
      <c r="W127" t="str">
        <f t="shared" si="13"/>
        <v/>
      </c>
      <c r="X127" s="7" t="str">
        <f t="shared" si="17"/>
        <v>PROTRA_CAPACITY_EMPIRICAL[</v>
      </c>
      <c r="Y127" s="7" t="str">
        <f t="shared" si="20"/>
        <v>BULGARIA,</v>
      </c>
      <c r="Z127" s="7" t="str">
        <f t="shared" si="21"/>
        <v>TO_elec,</v>
      </c>
      <c r="AA127" s="7" t="str">
        <f t="shared" si="18"/>
        <v>PROTRA_CHP_PP_I]=GET_DIRECT_DATA(</v>
      </c>
      <c r="AB127" s="7" t="str">
        <f t="shared" si="19"/>
        <v>'model_parameters/energy/PROTRA_capacity_vensim_import.xlsx','PROTRA_capacity','PROTRA_CAP_TIME',</v>
      </c>
      <c r="AC127" s="7" t="str">
        <f t="shared" si="22"/>
        <v>'BULGARIA_TO_elec')~~|</v>
      </c>
    </row>
    <row r="128" spans="1:29" x14ac:dyDescent="0.35">
      <c r="A128" t="s">
        <v>45</v>
      </c>
      <c r="B128" t="s">
        <v>42</v>
      </c>
      <c r="C128" t="str">
        <f t="shared" si="14"/>
        <v>BULGARIA_TO_elec</v>
      </c>
      <c r="D128" t="str">
        <f t="shared" si="15"/>
        <v>PROTRA_CHP_PP_I</v>
      </c>
      <c r="E128" t="s">
        <v>21</v>
      </c>
      <c r="F128" s="1" t="str">
        <f t="shared" si="16"/>
        <v>BULGARIATO_elecPROTRA_PP_geothermal</v>
      </c>
      <c r="G128" s="5">
        <v>0</v>
      </c>
      <c r="H128" s="5">
        <v>0</v>
      </c>
      <c r="I128" s="5">
        <v>0</v>
      </c>
      <c r="J128" s="5">
        <v>0</v>
      </c>
      <c r="K128" s="5">
        <v>0</v>
      </c>
      <c r="L128" s="5">
        <v>0</v>
      </c>
      <c r="M128" s="5">
        <v>0</v>
      </c>
      <c r="N128" s="5">
        <v>0</v>
      </c>
      <c r="O128" s="5">
        <v>0</v>
      </c>
      <c r="P128" s="5">
        <v>0</v>
      </c>
      <c r="Q128" s="5">
        <v>0</v>
      </c>
      <c r="R128" s="5">
        <v>0</v>
      </c>
      <c r="S128" s="5">
        <v>0</v>
      </c>
      <c r="T128" s="5">
        <v>0</v>
      </c>
      <c r="U128" s="5">
        <v>0</v>
      </c>
      <c r="V128" s="5">
        <v>0</v>
      </c>
      <c r="W128" t="str">
        <f t="shared" si="13"/>
        <v/>
      </c>
      <c r="X128" s="7" t="str">
        <f t="shared" si="17"/>
        <v>PROTRA_CAPACITY_EMPIRICAL[</v>
      </c>
      <c r="Y128" s="7" t="str">
        <f t="shared" si="20"/>
        <v>BULGARIA,</v>
      </c>
      <c r="Z128" s="7" t="str">
        <f t="shared" si="21"/>
        <v>TO_elec,</v>
      </c>
      <c r="AA128" s="7" t="str">
        <f t="shared" si="18"/>
        <v>PROTRA_CHP_PP_I]=GET_DIRECT_DATA(</v>
      </c>
      <c r="AB128" s="7" t="str">
        <f t="shared" si="19"/>
        <v>'model_parameters/energy/PROTRA_capacity_vensim_import.xlsx','PROTRA_capacity','PROTRA_CAP_TIME',</v>
      </c>
      <c r="AC128" s="7" t="str">
        <f t="shared" si="22"/>
        <v>'BULGARIA_TO_elec')~~|</v>
      </c>
    </row>
    <row r="129" spans="1:29" x14ac:dyDescent="0.35">
      <c r="A129" t="s">
        <v>45</v>
      </c>
      <c r="B129" t="s">
        <v>42</v>
      </c>
      <c r="C129" t="str">
        <f t="shared" si="14"/>
        <v>BULGARIA_TO_elec</v>
      </c>
      <c r="D129" t="str">
        <f t="shared" si="15"/>
        <v>PROTRA_CHP_PP_I</v>
      </c>
      <c r="E129" t="s">
        <v>22</v>
      </c>
      <c r="F129" s="1" t="str">
        <f t="shared" si="16"/>
        <v>BULGARIATO_elecPROTRA_PP_hydropower_dammed</v>
      </c>
      <c r="G129" s="5">
        <v>2.6360000000000001</v>
      </c>
      <c r="H129" s="5">
        <v>2.6360000000000001</v>
      </c>
      <c r="I129" s="5">
        <v>2.6360000000000001</v>
      </c>
      <c r="J129" s="5">
        <v>2.6360000000000001</v>
      </c>
      <c r="K129" s="5">
        <v>2.6520000000000001</v>
      </c>
      <c r="L129" s="5">
        <v>2.6520000000000001</v>
      </c>
      <c r="M129" s="5">
        <v>2.7120000000000002</v>
      </c>
      <c r="N129" s="5">
        <v>2.7320000000000002</v>
      </c>
      <c r="O129" s="5">
        <v>2.7320000000000002</v>
      </c>
      <c r="P129" s="5">
        <v>2.7320000000000002</v>
      </c>
      <c r="Q129" s="5">
        <v>2.7320000000000002</v>
      </c>
      <c r="R129" s="5">
        <v>2.7117288364249581</v>
      </c>
      <c r="S129" s="5">
        <v>2.4638677908937607</v>
      </c>
      <c r="T129" s="5">
        <v>2.4638677908937607</v>
      </c>
      <c r="U129" s="5">
        <v>2.4638677908937607</v>
      </c>
      <c r="V129" s="5">
        <v>2.4638677908937607</v>
      </c>
      <c r="W129" t="str">
        <f t="shared" si="13"/>
        <v/>
      </c>
      <c r="X129" s="7" t="str">
        <f t="shared" si="17"/>
        <v>PROTRA_CAPACITY_EMPIRICAL[</v>
      </c>
      <c r="Y129" s="7" t="str">
        <f t="shared" si="20"/>
        <v>BULGARIA,</v>
      </c>
      <c r="Z129" s="7" t="str">
        <f t="shared" si="21"/>
        <v>TO_elec,</v>
      </c>
      <c r="AA129" s="7" t="str">
        <f t="shared" si="18"/>
        <v>PROTRA_CHP_PP_I]=GET_DIRECT_DATA(</v>
      </c>
      <c r="AB129" s="7" t="str">
        <f t="shared" si="19"/>
        <v>'model_parameters/energy/PROTRA_capacity_vensim_import.xlsx','PROTRA_capacity','PROTRA_CAP_TIME',</v>
      </c>
      <c r="AC129" s="7" t="str">
        <f t="shared" si="22"/>
        <v>'BULGARIA_TO_elec')~~|</v>
      </c>
    </row>
    <row r="130" spans="1:29" x14ac:dyDescent="0.35">
      <c r="A130" t="s">
        <v>45</v>
      </c>
      <c r="B130" t="s">
        <v>42</v>
      </c>
      <c r="C130" t="str">
        <f t="shared" si="14"/>
        <v>BULGARIA_TO_elec</v>
      </c>
      <c r="D130" t="str">
        <f t="shared" si="15"/>
        <v>PROTRA_CHP_PP_I</v>
      </c>
      <c r="E130" t="s">
        <v>23</v>
      </c>
      <c r="F130" s="1" t="str">
        <f t="shared" si="16"/>
        <v>BULGARIATO_elecPROTRA_PP_hydropower_run_of_river</v>
      </c>
      <c r="G130" s="5">
        <v>0.21670900000000004</v>
      </c>
      <c r="H130" s="5">
        <v>0.21670900000000004</v>
      </c>
      <c r="I130" s="5">
        <v>0.24000000000000024</v>
      </c>
      <c r="J130" s="5">
        <v>0.34800000000000025</v>
      </c>
      <c r="K130" s="5">
        <v>0.34900000000000025</v>
      </c>
      <c r="L130" s="5">
        <v>0.39600000000000024</v>
      </c>
      <c r="M130" s="5">
        <v>0.39600000000000024</v>
      </c>
      <c r="N130" s="5">
        <v>0.44900000000000029</v>
      </c>
      <c r="O130" s="5">
        <v>0.47100000000000025</v>
      </c>
      <c r="P130" s="5">
        <v>0.48700000000000021</v>
      </c>
      <c r="Q130" s="5">
        <v>0.48700000000000021</v>
      </c>
      <c r="R130" s="5">
        <v>0.50842857142857167</v>
      </c>
      <c r="S130" s="5">
        <v>0.52985714285714314</v>
      </c>
      <c r="T130" s="5">
        <v>0.5512857142857146</v>
      </c>
      <c r="U130" s="5">
        <v>0.57271428571428606</v>
      </c>
      <c r="V130" s="5">
        <v>0.59414285714285753</v>
      </c>
      <c r="W130" t="str">
        <f t="shared" si="13"/>
        <v/>
      </c>
      <c r="X130" s="7" t="str">
        <f t="shared" si="17"/>
        <v>PROTRA_CAPACITY_EMPIRICAL[</v>
      </c>
      <c r="Y130" s="7" t="str">
        <f t="shared" si="20"/>
        <v>BULGARIA,</v>
      </c>
      <c r="Z130" s="7" t="str">
        <f t="shared" si="21"/>
        <v>TO_elec,</v>
      </c>
      <c r="AA130" s="7" t="str">
        <f t="shared" si="18"/>
        <v>PROTRA_CHP_PP_I]=GET_DIRECT_DATA(</v>
      </c>
      <c r="AB130" s="7" t="str">
        <f t="shared" si="19"/>
        <v>'model_parameters/energy/PROTRA_capacity_vensim_import.xlsx','PROTRA_capacity','PROTRA_CAP_TIME',</v>
      </c>
      <c r="AC130" s="7" t="str">
        <f t="shared" si="22"/>
        <v>'BULGARIA_TO_elec')~~|</v>
      </c>
    </row>
    <row r="131" spans="1:29" x14ac:dyDescent="0.35">
      <c r="A131" t="s">
        <v>45</v>
      </c>
      <c r="B131" t="s">
        <v>42</v>
      </c>
      <c r="C131" t="str">
        <f t="shared" si="14"/>
        <v>BULGARIA_TO_elec</v>
      </c>
      <c r="D131" t="str">
        <f t="shared" si="15"/>
        <v>PROTRA_CHP_PP_I</v>
      </c>
      <c r="E131" t="s">
        <v>24</v>
      </c>
      <c r="F131" s="1" t="str">
        <f t="shared" si="16"/>
        <v>BULGARIATO_elecPROTRA_PP_liquid_fuels</v>
      </c>
      <c r="G131" s="5">
        <v>4.8000000000000001E-2</v>
      </c>
      <c r="H131" s="5">
        <v>4.8000000000000001E-2</v>
      </c>
      <c r="I131" s="5">
        <v>4.8000000000000001E-2</v>
      </c>
      <c r="J131" s="5">
        <v>4.8000000000000001E-2</v>
      </c>
      <c r="K131" s="5">
        <v>4.8000000000000001E-2</v>
      </c>
      <c r="L131" s="5">
        <v>0.11799999999999999</v>
      </c>
      <c r="M131" s="5">
        <v>0.11799999999999999</v>
      </c>
      <c r="N131" s="5">
        <v>0.11799999999999999</v>
      </c>
      <c r="O131" s="5">
        <v>0.112</v>
      </c>
      <c r="P131" s="5">
        <v>0.112</v>
      </c>
      <c r="Q131" s="5">
        <v>0.112</v>
      </c>
      <c r="R131" s="5">
        <v>0.11045714285714286</v>
      </c>
      <c r="S131" s="5">
        <v>0.10891428571428573</v>
      </c>
      <c r="T131" s="5">
        <v>0.10737142857142859</v>
      </c>
      <c r="U131" s="5">
        <v>0.10582857142857145</v>
      </c>
      <c r="V131" s="5">
        <v>0.10428571428571431</v>
      </c>
      <c r="W131" t="str">
        <f t="shared" ref="W131:W194" si="23">IF(E131="PROTRA_CHP_gas_fuels",CONCATENATE(X131,Y131,Z131,AA131,AB131,AC131),"")</f>
        <v/>
      </c>
      <c r="X131" s="7" t="str">
        <f t="shared" si="17"/>
        <v>PROTRA_CAPACITY_EMPIRICAL[</v>
      </c>
      <c r="Y131" s="7" t="str">
        <f t="shared" si="20"/>
        <v>BULGARIA,</v>
      </c>
      <c r="Z131" s="7" t="str">
        <f t="shared" si="21"/>
        <v>TO_elec,</v>
      </c>
      <c r="AA131" s="7" t="str">
        <f t="shared" si="18"/>
        <v>PROTRA_CHP_PP_I]=GET_DIRECT_DATA(</v>
      </c>
      <c r="AB131" s="7" t="str">
        <f t="shared" si="19"/>
        <v>'model_parameters/energy/PROTRA_capacity_vensim_import.xlsx','PROTRA_capacity','PROTRA_CAP_TIME',</v>
      </c>
      <c r="AC131" s="7" t="str">
        <f t="shared" si="22"/>
        <v>'BULGARIA_TO_elec')~~|</v>
      </c>
    </row>
    <row r="132" spans="1:29" x14ac:dyDescent="0.35">
      <c r="A132" t="s">
        <v>45</v>
      </c>
      <c r="B132" t="s">
        <v>42</v>
      </c>
      <c r="C132" t="str">
        <f t="shared" ref="C132:C195" si="24">A132&amp;"_"&amp;B132</f>
        <v>BULGARIA_TO_elec</v>
      </c>
      <c r="D132" t="str">
        <f t="shared" ref="D132:D195" si="25">IF(B132="TO_heat","PROTRA_CHP_HP_I","PROTRA_CHP_PP_I")</f>
        <v>PROTRA_CHP_PP_I</v>
      </c>
      <c r="E132" t="s">
        <v>25</v>
      </c>
      <c r="F132" s="1" t="str">
        <f t="shared" ref="F132:F195" si="26">A132&amp;B132&amp;E132</f>
        <v>BULGARIATO_elecPROTRA_PP_liquid_fuels_CCS</v>
      </c>
      <c r="G132" s="5">
        <v>0</v>
      </c>
      <c r="H132" s="5">
        <v>0</v>
      </c>
      <c r="I132" s="5">
        <v>0</v>
      </c>
      <c r="J132" s="5">
        <v>0</v>
      </c>
      <c r="K132" s="5">
        <v>0</v>
      </c>
      <c r="L132" s="5">
        <v>0</v>
      </c>
      <c r="M132" s="5">
        <v>0</v>
      </c>
      <c r="N132" s="5">
        <v>0</v>
      </c>
      <c r="O132" s="5">
        <v>0</v>
      </c>
      <c r="P132" s="5">
        <v>0</v>
      </c>
      <c r="Q132" s="5">
        <v>0</v>
      </c>
      <c r="R132" s="5">
        <v>0</v>
      </c>
      <c r="S132" s="5">
        <v>0</v>
      </c>
      <c r="T132" s="5">
        <v>0</v>
      </c>
      <c r="U132" s="5">
        <v>0</v>
      </c>
      <c r="V132" s="5">
        <v>0</v>
      </c>
      <c r="W132" t="str">
        <f t="shared" si="23"/>
        <v/>
      </c>
      <c r="X132" s="7" t="str">
        <f t="shared" ref="X132:X195" si="27">$X$1</f>
        <v>PROTRA_CAPACITY_EMPIRICAL[</v>
      </c>
      <c r="Y132" s="7" t="str">
        <f t="shared" si="20"/>
        <v>BULGARIA,</v>
      </c>
      <c r="Z132" s="7" t="str">
        <f t="shared" si="21"/>
        <v>TO_elec,</v>
      </c>
      <c r="AA132" s="7" t="str">
        <f t="shared" ref="AA132:AA195" si="28">D132&amp;"]=GET_DIRECT_DATA("</f>
        <v>PROTRA_CHP_PP_I]=GET_DIRECT_DATA(</v>
      </c>
      <c r="AB132" s="7" t="str">
        <f t="shared" ref="AB132:AB195" si="29">$AB$1</f>
        <v>'model_parameters/energy/PROTRA_capacity_vensim_import.xlsx','PROTRA_capacity','PROTRA_CAP_TIME',</v>
      </c>
      <c r="AC132" s="7" t="str">
        <f t="shared" si="22"/>
        <v>'BULGARIA_TO_elec')~~|</v>
      </c>
    </row>
    <row r="133" spans="1:29" x14ac:dyDescent="0.35">
      <c r="A133" t="s">
        <v>45</v>
      </c>
      <c r="B133" t="s">
        <v>42</v>
      </c>
      <c r="C133" t="str">
        <f t="shared" si="24"/>
        <v>BULGARIA_TO_elec</v>
      </c>
      <c r="D133" t="str">
        <f t="shared" si="25"/>
        <v>PROTRA_CHP_PP_I</v>
      </c>
      <c r="E133" t="s">
        <v>26</v>
      </c>
      <c r="F133" s="1" t="str">
        <f t="shared" si="26"/>
        <v>BULGARIATO_elecPROTRA_PP_nuclear</v>
      </c>
      <c r="G133" s="5">
        <v>2.88</v>
      </c>
      <c r="H133" s="5">
        <v>2.88</v>
      </c>
      <c r="I133" s="5">
        <v>2</v>
      </c>
      <c r="J133" s="5">
        <v>2</v>
      </c>
      <c r="K133" s="5">
        <v>2</v>
      </c>
      <c r="L133" s="5">
        <v>2</v>
      </c>
      <c r="M133" s="5">
        <v>2</v>
      </c>
      <c r="N133" s="5">
        <v>2.02</v>
      </c>
      <c r="O133" s="5">
        <v>2.0960000000000001</v>
      </c>
      <c r="P133" s="5">
        <v>2.0960000000000001</v>
      </c>
      <c r="Q133" s="5">
        <v>2.0960000000000001</v>
      </c>
      <c r="R133" s="5">
        <v>2.0960000000000001</v>
      </c>
      <c r="S133" s="5">
        <v>2.0960000000000001</v>
      </c>
      <c r="T133" s="5">
        <v>2.0960000000000001</v>
      </c>
      <c r="U133" s="5">
        <v>2.0960000000000001</v>
      </c>
      <c r="V133" s="5">
        <v>2.0960000000000001</v>
      </c>
      <c r="W133" t="str">
        <f t="shared" si="23"/>
        <v/>
      </c>
      <c r="X133" s="7" t="str">
        <f t="shared" si="27"/>
        <v>PROTRA_CAPACITY_EMPIRICAL[</v>
      </c>
      <c r="Y133" s="7" t="str">
        <f t="shared" si="20"/>
        <v>BULGARIA,</v>
      </c>
      <c r="Z133" s="7" t="str">
        <f t="shared" si="21"/>
        <v>TO_elec,</v>
      </c>
      <c r="AA133" s="7" t="str">
        <f t="shared" si="28"/>
        <v>PROTRA_CHP_PP_I]=GET_DIRECT_DATA(</v>
      </c>
      <c r="AB133" s="7" t="str">
        <f t="shared" si="29"/>
        <v>'model_parameters/energy/PROTRA_capacity_vensim_import.xlsx','PROTRA_capacity','PROTRA_CAP_TIME',</v>
      </c>
      <c r="AC133" s="7" t="str">
        <f t="shared" si="22"/>
        <v>'BULGARIA_TO_elec')~~|</v>
      </c>
    </row>
    <row r="134" spans="1:29" x14ac:dyDescent="0.35">
      <c r="A134" t="s">
        <v>45</v>
      </c>
      <c r="B134" t="s">
        <v>42</v>
      </c>
      <c r="C134" t="str">
        <f t="shared" si="24"/>
        <v>BULGARIA_TO_elec</v>
      </c>
      <c r="D134" t="str">
        <f t="shared" si="25"/>
        <v>PROTRA_CHP_PP_I</v>
      </c>
      <c r="E134" t="s">
        <v>27</v>
      </c>
      <c r="F134" s="1" t="str">
        <f t="shared" si="26"/>
        <v>BULGARIATO_elecPROTRA_PP_oceanic</v>
      </c>
      <c r="G134" s="5">
        <v>0</v>
      </c>
      <c r="H134" s="5">
        <v>0</v>
      </c>
      <c r="I134" s="5">
        <v>0</v>
      </c>
      <c r="J134" s="5">
        <v>0</v>
      </c>
      <c r="K134" s="5">
        <v>0</v>
      </c>
      <c r="L134" s="5">
        <v>0</v>
      </c>
      <c r="M134" s="5">
        <v>0</v>
      </c>
      <c r="N134" s="5">
        <v>0</v>
      </c>
      <c r="O134" s="5">
        <v>0</v>
      </c>
      <c r="P134" s="5">
        <v>0</v>
      </c>
      <c r="Q134" s="5">
        <v>0</v>
      </c>
      <c r="R134" s="5">
        <v>0</v>
      </c>
      <c r="S134" s="5">
        <v>0</v>
      </c>
      <c r="T134" s="5">
        <v>0</v>
      </c>
      <c r="U134" s="5">
        <v>0</v>
      </c>
      <c r="V134" s="5">
        <v>0</v>
      </c>
      <c r="W134" t="str">
        <f t="shared" si="23"/>
        <v/>
      </c>
      <c r="X134" s="7" t="str">
        <f t="shared" si="27"/>
        <v>PROTRA_CAPACITY_EMPIRICAL[</v>
      </c>
      <c r="Y134" s="7" t="str">
        <f t="shared" si="20"/>
        <v>BULGARIA,</v>
      </c>
      <c r="Z134" s="7" t="str">
        <f t="shared" si="21"/>
        <v>TO_elec,</v>
      </c>
      <c r="AA134" s="7" t="str">
        <f t="shared" si="28"/>
        <v>PROTRA_CHP_PP_I]=GET_DIRECT_DATA(</v>
      </c>
      <c r="AB134" s="7" t="str">
        <f t="shared" si="29"/>
        <v>'model_parameters/energy/PROTRA_capacity_vensim_import.xlsx','PROTRA_capacity','PROTRA_CAP_TIME',</v>
      </c>
      <c r="AC134" s="7" t="str">
        <f t="shared" si="22"/>
        <v>'BULGARIA_TO_elec')~~|</v>
      </c>
    </row>
    <row r="135" spans="1:29" x14ac:dyDescent="0.35">
      <c r="A135" t="s">
        <v>45</v>
      </c>
      <c r="B135" t="s">
        <v>42</v>
      </c>
      <c r="C135" t="str">
        <f t="shared" si="24"/>
        <v>BULGARIA_TO_elec</v>
      </c>
      <c r="D135" t="str">
        <f t="shared" si="25"/>
        <v>PROTRA_CHP_PP_I</v>
      </c>
      <c r="E135" t="s">
        <v>28</v>
      </c>
      <c r="F135" s="1" t="str">
        <f t="shared" si="26"/>
        <v>BULGARIATO_elecPROTRA_PP_solar_CSP</v>
      </c>
      <c r="G135" s="5">
        <v>0</v>
      </c>
      <c r="H135" s="5">
        <v>0</v>
      </c>
      <c r="I135" s="5">
        <v>0</v>
      </c>
      <c r="J135" s="5">
        <v>0</v>
      </c>
      <c r="K135" s="5">
        <v>0</v>
      </c>
      <c r="L135" s="5">
        <v>0</v>
      </c>
      <c r="M135" s="5">
        <v>0</v>
      </c>
      <c r="N135" s="5">
        <v>0</v>
      </c>
      <c r="O135" s="5">
        <v>0</v>
      </c>
      <c r="P135" s="5">
        <v>0</v>
      </c>
      <c r="Q135" s="5">
        <v>0</v>
      </c>
      <c r="R135" s="5">
        <v>0</v>
      </c>
      <c r="S135" s="5">
        <v>0</v>
      </c>
      <c r="T135" s="5">
        <v>0</v>
      </c>
      <c r="U135" s="5">
        <v>0</v>
      </c>
      <c r="V135" s="5">
        <v>0</v>
      </c>
      <c r="W135" t="str">
        <f t="shared" si="23"/>
        <v/>
      </c>
      <c r="X135" s="7" t="str">
        <f t="shared" si="27"/>
        <v>PROTRA_CAPACITY_EMPIRICAL[</v>
      </c>
      <c r="Y135" s="7" t="str">
        <f t="shared" si="20"/>
        <v>BULGARIA,</v>
      </c>
      <c r="Z135" s="7" t="str">
        <f t="shared" si="21"/>
        <v>TO_elec,</v>
      </c>
      <c r="AA135" s="7" t="str">
        <f t="shared" si="28"/>
        <v>PROTRA_CHP_PP_I]=GET_DIRECT_DATA(</v>
      </c>
      <c r="AB135" s="7" t="str">
        <f t="shared" si="29"/>
        <v>'model_parameters/energy/PROTRA_capacity_vensim_import.xlsx','PROTRA_capacity','PROTRA_CAP_TIME',</v>
      </c>
      <c r="AC135" s="7" t="str">
        <f t="shared" si="22"/>
        <v>'BULGARIA_TO_elec')~~|</v>
      </c>
    </row>
    <row r="136" spans="1:29" x14ac:dyDescent="0.35">
      <c r="A136" t="s">
        <v>45</v>
      </c>
      <c r="B136" t="s">
        <v>42</v>
      </c>
      <c r="C136" t="str">
        <f t="shared" si="24"/>
        <v>BULGARIA_TO_elec</v>
      </c>
      <c r="D136" t="str">
        <f t="shared" si="25"/>
        <v>PROTRA_CHP_PP_I</v>
      </c>
      <c r="E136" t="s">
        <v>29</v>
      </c>
      <c r="F136" s="1" t="str">
        <f t="shared" si="26"/>
        <v>BULGARIATO_elecPROTRA_PP_solar_PV</v>
      </c>
      <c r="G136" s="5">
        <v>0</v>
      </c>
      <c r="H136" s="5">
        <v>0</v>
      </c>
      <c r="I136" s="5">
        <v>2.7300000000000003E-5</v>
      </c>
      <c r="J136" s="5">
        <v>9.1000000000000016E-5</v>
      </c>
      <c r="K136" s="5">
        <v>1.82E-3</v>
      </c>
      <c r="L136" s="5">
        <v>2.2749999999999999E-2</v>
      </c>
      <c r="M136" s="5">
        <v>0.14014000000000001</v>
      </c>
      <c r="N136" s="5">
        <v>0.92183000000000004</v>
      </c>
      <c r="O136" s="5">
        <v>0.92820000000000003</v>
      </c>
      <c r="P136" s="5">
        <v>0.93366000000000005</v>
      </c>
      <c r="Q136" s="5">
        <v>0.93638999999999994</v>
      </c>
      <c r="R136" s="5">
        <v>3.5446617818181818</v>
      </c>
      <c r="S136" s="5">
        <v>3.5616870545454544</v>
      </c>
      <c r="T136" s="5">
        <v>3.5821173818181817</v>
      </c>
      <c r="U136" s="5">
        <v>3.6059527636363637</v>
      </c>
      <c r="V136" s="5">
        <v>3.6910791272727272</v>
      </c>
      <c r="W136" t="str">
        <f t="shared" si="23"/>
        <v/>
      </c>
      <c r="X136" s="7" t="str">
        <f t="shared" si="27"/>
        <v>PROTRA_CAPACITY_EMPIRICAL[</v>
      </c>
      <c r="Y136" s="7" t="str">
        <f t="shared" si="20"/>
        <v>BULGARIA,</v>
      </c>
      <c r="Z136" s="7" t="str">
        <f t="shared" si="21"/>
        <v>TO_elec,</v>
      </c>
      <c r="AA136" s="7" t="str">
        <f t="shared" si="28"/>
        <v>PROTRA_CHP_PP_I]=GET_DIRECT_DATA(</v>
      </c>
      <c r="AB136" s="7" t="str">
        <f t="shared" si="29"/>
        <v>'model_parameters/energy/PROTRA_capacity_vensim_import.xlsx','PROTRA_capacity','PROTRA_CAP_TIME',</v>
      </c>
      <c r="AC136" s="7" t="str">
        <f t="shared" si="22"/>
        <v>'BULGARIA_TO_elec')~~|</v>
      </c>
    </row>
    <row r="137" spans="1:29" x14ac:dyDescent="0.35">
      <c r="A137" t="s">
        <v>45</v>
      </c>
      <c r="B137" t="s">
        <v>42</v>
      </c>
      <c r="C137" t="str">
        <f t="shared" si="24"/>
        <v>BULGARIA_TO_elec</v>
      </c>
      <c r="D137" t="str">
        <f t="shared" si="25"/>
        <v>PROTRA_CHP_PP_I</v>
      </c>
      <c r="E137" t="s">
        <v>30</v>
      </c>
      <c r="F137" s="1" t="str">
        <f t="shared" si="26"/>
        <v>BULGARIATO_elecPROTRA_PP_solar_urban_PV</v>
      </c>
      <c r="G137" s="5">
        <v>0</v>
      </c>
      <c r="H137" s="5">
        <v>0</v>
      </c>
      <c r="I137" s="5">
        <v>2.6999999999999996E-6</v>
      </c>
      <c r="J137" s="5">
        <v>8.9999999999999985E-6</v>
      </c>
      <c r="K137" s="5">
        <v>1.7999999999999998E-4</v>
      </c>
      <c r="L137" s="5">
        <v>2.2499999999999998E-3</v>
      </c>
      <c r="M137" s="5">
        <v>1.3859999999999999E-2</v>
      </c>
      <c r="N137" s="5">
        <v>9.1170000000000001E-2</v>
      </c>
      <c r="O137" s="5">
        <v>9.1799999999999993E-2</v>
      </c>
      <c r="P137" s="5">
        <v>9.2340000000000005E-2</v>
      </c>
      <c r="Q137" s="5">
        <v>9.2609999999999998E-2</v>
      </c>
      <c r="R137" s="5">
        <v>0.35057094545454548</v>
      </c>
      <c r="S137" s="5">
        <v>0.35225476363636365</v>
      </c>
      <c r="T137" s="5">
        <v>0.35427534545454548</v>
      </c>
      <c r="U137" s="5">
        <v>0.35663269090909089</v>
      </c>
      <c r="V137" s="5">
        <v>0.36505178181818182</v>
      </c>
      <c r="W137" t="str">
        <f t="shared" si="23"/>
        <v/>
      </c>
      <c r="X137" s="7" t="str">
        <f t="shared" si="27"/>
        <v>PROTRA_CAPACITY_EMPIRICAL[</v>
      </c>
      <c r="Y137" s="7" t="str">
        <f t="shared" si="20"/>
        <v>BULGARIA,</v>
      </c>
      <c r="Z137" s="7" t="str">
        <f t="shared" si="21"/>
        <v>TO_elec,</v>
      </c>
      <c r="AA137" s="7" t="str">
        <f t="shared" si="28"/>
        <v>PROTRA_CHP_PP_I]=GET_DIRECT_DATA(</v>
      </c>
      <c r="AB137" s="7" t="str">
        <f t="shared" si="29"/>
        <v>'model_parameters/energy/PROTRA_capacity_vensim_import.xlsx','PROTRA_capacity','PROTRA_CAP_TIME',</v>
      </c>
      <c r="AC137" s="7" t="str">
        <f t="shared" si="22"/>
        <v>'BULGARIA_TO_elec')~~|</v>
      </c>
    </row>
    <row r="138" spans="1:29" x14ac:dyDescent="0.35">
      <c r="A138" t="s">
        <v>45</v>
      </c>
      <c r="B138" t="s">
        <v>42</v>
      </c>
      <c r="C138" t="str">
        <f t="shared" si="24"/>
        <v>BULGARIA_TO_elec</v>
      </c>
      <c r="D138" t="str">
        <f t="shared" si="25"/>
        <v>PROTRA_CHP_PP_I</v>
      </c>
      <c r="E138" t="s">
        <v>31</v>
      </c>
      <c r="F138" s="1" t="str">
        <f t="shared" si="26"/>
        <v>BULGARIATO_elecPROTRA_PP_solid_fossil</v>
      </c>
      <c r="G138" s="5">
        <v>0.71199999999999997</v>
      </c>
      <c r="H138" s="5">
        <v>0.71199999999999997</v>
      </c>
      <c r="I138" s="5">
        <v>0.71199999999999997</v>
      </c>
      <c r="J138" s="5">
        <v>0.71199999999999997</v>
      </c>
      <c r="K138" s="5">
        <v>0.71199999999999997</v>
      </c>
      <c r="L138" s="5">
        <v>0.71199999999999997</v>
      </c>
      <c r="M138" s="5">
        <v>0.71199999999999997</v>
      </c>
      <c r="N138" s="5">
        <v>0.71299999999999997</v>
      </c>
      <c r="O138" s="5">
        <v>0.65100000000000002</v>
      </c>
      <c r="P138" s="5">
        <v>0.65100000000000002</v>
      </c>
      <c r="Q138" s="5">
        <v>0.59099999999999997</v>
      </c>
      <c r="R138" s="5">
        <v>0.51084667138810191</v>
      </c>
      <c r="S138" s="5">
        <v>0.46888650849858354</v>
      </c>
      <c r="T138" s="5">
        <v>0.46888650849858354</v>
      </c>
      <c r="U138" s="5">
        <v>0.46825867563739371</v>
      </c>
      <c r="V138" s="5">
        <v>0.46825867563739371</v>
      </c>
      <c r="W138" t="str">
        <f t="shared" si="23"/>
        <v/>
      </c>
      <c r="X138" s="7" t="str">
        <f t="shared" si="27"/>
        <v>PROTRA_CAPACITY_EMPIRICAL[</v>
      </c>
      <c r="Y138" s="7" t="str">
        <f t="shared" si="20"/>
        <v>BULGARIA,</v>
      </c>
      <c r="Z138" s="7" t="str">
        <f t="shared" si="21"/>
        <v>TO_elec,</v>
      </c>
      <c r="AA138" s="7" t="str">
        <f t="shared" si="28"/>
        <v>PROTRA_CHP_PP_I]=GET_DIRECT_DATA(</v>
      </c>
      <c r="AB138" s="7" t="str">
        <f t="shared" si="29"/>
        <v>'model_parameters/energy/PROTRA_capacity_vensim_import.xlsx','PROTRA_capacity','PROTRA_CAP_TIME',</v>
      </c>
      <c r="AC138" s="7" t="str">
        <f t="shared" si="22"/>
        <v>'BULGARIA_TO_elec')~~|</v>
      </c>
    </row>
    <row r="139" spans="1:29" x14ac:dyDescent="0.35">
      <c r="A139" t="s">
        <v>45</v>
      </c>
      <c r="B139" t="s">
        <v>42</v>
      </c>
      <c r="C139" t="str">
        <f t="shared" si="24"/>
        <v>BULGARIA_TO_elec</v>
      </c>
      <c r="D139" t="str">
        <f t="shared" si="25"/>
        <v>PROTRA_CHP_PP_I</v>
      </c>
      <c r="E139" t="s">
        <v>32</v>
      </c>
      <c r="F139" s="1" t="str">
        <f t="shared" si="26"/>
        <v>BULGARIATO_elecPROTRA_PP_solid_fossil_CCS</v>
      </c>
      <c r="G139" s="5">
        <v>0</v>
      </c>
      <c r="H139" s="5">
        <v>0</v>
      </c>
      <c r="I139" s="5">
        <v>0</v>
      </c>
      <c r="J139" s="5">
        <v>0</v>
      </c>
      <c r="K139" s="5">
        <v>0</v>
      </c>
      <c r="L139" s="5">
        <v>0</v>
      </c>
      <c r="M139" s="5">
        <v>0</v>
      </c>
      <c r="N139" s="5">
        <v>0</v>
      </c>
      <c r="O139" s="5">
        <v>0</v>
      </c>
      <c r="P139" s="5">
        <v>0</v>
      </c>
      <c r="Q139" s="5">
        <v>0</v>
      </c>
      <c r="R139" s="5">
        <v>0</v>
      </c>
      <c r="S139" s="5">
        <v>0</v>
      </c>
      <c r="T139" s="5">
        <v>0</v>
      </c>
      <c r="U139" s="5">
        <v>0</v>
      </c>
      <c r="V139" s="5">
        <v>0</v>
      </c>
      <c r="W139" t="str">
        <f t="shared" si="23"/>
        <v/>
      </c>
      <c r="X139" s="7" t="str">
        <f t="shared" si="27"/>
        <v>PROTRA_CAPACITY_EMPIRICAL[</v>
      </c>
      <c r="Y139" s="7" t="str">
        <f t="shared" si="20"/>
        <v>BULGARIA,</v>
      </c>
      <c r="Z139" s="7" t="str">
        <f t="shared" si="21"/>
        <v>TO_elec,</v>
      </c>
      <c r="AA139" s="7" t="str">
        <f t="shared" si="28"/>
        <v>PROTRA_CHP_PP_I]=GET_DIRECT_DATA(</v>
      </c>
      <c r="AB139" s="7" t="str">
        <f t="shared" si="29"/>
        <v>'model_parameters/energy/PROTRA_capacity_vensim_import.xlsx','PROTRA_capacity','PROTRA_CAP_TIME',</v>
      </c>
      <c r="AC139" s="7" t="str">
        <f t="shared" si="22"/>
        <v>'BULGARIA_TO_elec')~~|</v>
      </c>
    </row>
    <row r="140" spans="1:29" x14ac:dyDescent="0.35">
      <c r="A140" t="s">
        <v>45</v>
      </c>
      <c r="B140" t="s">
        <v>42</v>
      </c>
      <c r="C140" t="str">
        <f t="shared" si="24"/>
        <v>BULGARIA_TO_elec</v>
      </c>
      <c r="D140" t="str">
        <f t="shared" si="25"/>
        <v>PROTRA_CHP_PP_I</v>
      </c>
      <c r="E140" t="s">
        <v>33</v>
      </c>
      <c r="F140" s="1" t="str">
        <f t="shared" si="26"/>
        <v>BULGARIATO_elecPROTRA_PP_waste</v>
      </c>
      <c r="G140" s="5">
        <v>0</v>
      </c>
      <c r="H140" s="5">
        <v>0</v>
      </c>
      <c r="I140" s="5">
        <v>0</v>
      </c>
      <c r="J140" s="5">
        <v>0</v>
      </c>
      <c r="K140" s="5">
        <v>0</v>
      </c>
      <c r="L140" s="5">
        <v>0</v>
      </c>
      <c r="M140" s="5">
        <v>0</v>
      </c>
      <c r="N140" s="5">
        <v>0</v>
      </c>
      <c r="O140" s="5">
        <v>0</v>
      </c>
      <c r="P140" s="5">
        <v>0</v>
      </c>
      <c r="Q140" s="5">
        <v>0</v>
      </c>
      <c r="R140" s="5">
        <v>0</v>
      </c>
      <c r="S140" s="5">
        <v>0</v>
      </c>
      <c r="T140" s="5">
        <v>0</v>
      </c>
      <c r="U140" s="5">
        <v>0</v>
      </c>
      <c r="V140" s="5">
        <v>0</v>
      </c>
      <c r="W140" t="str">
        <f t="shared" si="23"/>
        <v/>
      </c>
      <c r="X140" s="7" t="str">
        <f t="shared" si="27"/>
        <v>PROTRA_CAPACITY_EMPIRICAL[</v>
      </c>
      <c r="Y140" s="7" t="str">
        <f t="shared" si="20"/>
        <v>BULGARIA,</v>
      </c>
      <c r="Z140" s="7" t="str">
        <f t="shared" si="21"/>
        <v>TO_elec,</v>
      </c>
      <c r="AA140" s="7" t="str">
        <f t="shared" si="28"/>
        <v>PROTRA_CHP_PP_I]=GET_DIRECT_DATA(</v>
      </c>
      <c r="AB140" s="7" t="str">
        <f t="shared" si="29"/>
        <v>'model_parameters/energy/PROTRA_capacity_vensim_import.xlsx','PROTRA_capacity','PROTRA_CAP_TIME',</v>
      </c>
      <c r="AC140" s="7" t="str">
        <f t="shared" si="22"/>
        <v>'BULGARIA_TO_elec')~~|</v>
      </c>
    </row>
    <row r="141" spans="1:29" x14ac:dyDescent="0.35">
      <c r="A141" t="s">
        <v>45</v>
      </c>
      <c r="B141" t="s">
        <v>42</v>
      </c>
      <c r="C141" t="str">
        <f t="shared" si="24"/>
        <v>BULGARIA_TO_elec</v>
      </c>
      <c r="D141" t="str">
        <f t="shared" si="25"/>
        <v>PROTRA_CHP_PP_I</v>
      </c>
      <c r="E141" t="s">
        <v>34</v>
      </c>
      <c r="F141" s="1" t="str">
        <f t="shared" si="26"/>
        <v>BULGARIATO_elecPROTRA_PP_waste_CCS</v>
      </c>
      <c r="G141" s="5">
        <v>0</v>
      </c>
      <c r="H141" s="5">
        <v>0</v>
      </c>
      <c r="I141" s="5">
        <v>0</v>
      </c>
      <c r="J141" s="5">
        <v>0</v>
      </c>
      <c r="K141" s="5">
        <v>0</v>
      </c>
      <c r="L141" s="5">
        <v>0</v>
      </c>
      <c r="M141" s="5">
        <v>0</v>
      </c>
      <c r="N141" s="5">
        <v>0</v>
      </c>
      <c r="O141" s="5">
        <v>0</v>
      </c>
      <c r="P141" s="5">
        <v>0</v>
      </c>
      <c r="Q141" s="5">
        <v>0</v>
      </c>
      <c r="R141" s="5">
        <v>0</v>
      </c>
      <c r="S141" s="5">
        <v>0</v>
      </c>
      <c r="T141" s="5">
        <v>0</v>
      </c>
      <c r="U141" s="5">
        <v>0</v>
      </c>
      <c r="V141" s="5">
        <v>0</v>
      </c>
      <c r="W141" t="str">
        <f t="shared" si="23"/>
        <v/>
      </c>
      <c r="X141" s="7" t="str">
        <f t="shared" si="27"/>
        <v>PROTRA_CAPACITY_EMPIRICAL[</v>
      </c>
      <c r="Y141" s="7" t="str">
        <f t="shared" si="20"/>
        <v>BULGARIA,</v>
      </c>
      <c r="Z141" s="7" t="str">
        <f t="shared" si="21"/>
        <v>TO_elec,</v>
      </c>
      <c r="AA141" s="7" t="str">
        <f t="shared" si="28"/>
        <v>PROTRA_CHP_PP_I]=GET_DIRECT_DATA(</v>
      </c>
      <c r="AB141" s="7" t="str">
        <f t="shared" si="29"/>
        <v>'model_parameters/energy/PROTRA_capacity_vensim_import.xlsx','PROTRA_capacity','PROTRA_CAP_TIME',</v>
      </c>
      <c r="AC141" s="7" t="str">
        <f t="shared" si="22"/>
        <v>'BULGARIA_TO_elec')~~|</v>
      </c>
    </row>
    <row r="142" spans="1:29" x14ac:dyDescent="0.35">
      <c r="A142" t="s">
        <v>45</v>
      </c>
      <c r="B142" t="s">
        <v>42</v>
      </c>
      <c r="C142" t="str">
        <f t="shared" si="24"/>
        <v>BULGARIA_TO_elec</v>
      </c>
      <c r="D142" t="str">
        <f t="shared" si="25"/>
        <v>PROTRA_CHP_PP_I</v>
      </c>
      <c r="E142" t="s">
        <v>35</v>
      </c>
      <c r="F142" s="1" t="str">
        <f t="shared" si="26"/>
        <v>BULGARIATO_elecPROTRA_PP_wind_offshore</v>
      </c>
      <c r="G142" s="5">
        <v>0</v>
      </c>
      <c r="H142" s="5">
        <v>0</v>
      </c>
      <c r="I142" s="5">
        <v>0</v>
      </c>
      <c r="J142" s="5">
        <v>0</v>
      </c>
      <c r="K142" s="5">
        <v>0</v>
      </c>
      <c r="L142" s="5">
        <v>0</v>
      </c>
      <c r="M142" s="5">
        <v>0</v>
      </c>
      <c r="N142" s="5">
        <v>0</v>
      </c>
      <c r="O142" s="5">
        <v>0</v>
      </c>
      <c r="P142" s="5">
        <v>0</v>
      </c>
      <c r="Q142" s="5">
        <v>0</v>
      </c>
      <c r="R142" s="5">
        <v>0</v>
      </c>
      <c r="S142" s="5">
        <v>0</v>
      </c>
      <c r="T142" s="5">
        <v>0</v>
      </c>
      <c r="U142" s="5">
        <v>0</v>
      </c>
      <c r="V142" s="5">
        <v>0</v>
      </c>
      <c r="W142" t="str">
        <f t="shared" si="23"/>
        <v/>
      </c>
      <c r="X142" s="7" t="str">
        <f t="shared" si="27"/>
        <v>PROTRA_CAPACITY_EMPIRICAL[</v>
      </c>
      <c r="Y142" s="7" t="str">
        <f t="shared" si="20"/>
        <v>BULGARIA,</v>
      </c>
      <c r="Z142" s="7" t="str">
        <f t="shared" si="21"/>
        <v>TO_elec,</v>
      </c>
      <c r="AA142" s="7" t="str">
        <f t="shared" si="28"/>
        <v>PROTRA_CHP_PP_I]=GET_DIRECT_DATA(</v>
      </c>
      <c r="AB142" s="7" t="str">
        <f t="shared" si="29"/>
        <v>'model_parameters/energy/PROTRA_capacity_vensim_import.xlsx','PROTRA_capacity','PROTRA_CAP_TIME',</v>
      </c>
      <c r="AC142" s="7" t="str">
        <f t="shared" si="22"/>
        <v>'BULGARIA_TO_elec')~~|</v>
      </c>
    </row>
    <row r="143" spans="1:29" x14ac:dyDescent="0.35">
      <c r="A143" t="s">
        <v>45</v>
      </c>
      <c r="B143" t="s">
        <v>42</v>
      </c>
      <c r="C143" t="str">
        <f t="shared" si="24"/>
        <v>BULGARIA_TO_elec</v>
      </c>
      <c r="D143" t="str">
        <f t="shared" si="25"/>
        <v>PROTRA_CHP_PP_I</v>
      </c>
      <c r="E143" t="s">
        <v>36</v>
      </c>
      <c r="F143" s="1" t="str">
        <f t="shared" si="26"/>
        <v>BULGARIATO_elecPROTRA_PP_wind_onshore</v>
      </c>
      <c r="G143" s="5">
        <v>8.0000000000000002E-3</v>
      </c>
      <c r="H143" s="5">
        <v>2.7E-2</v>
      </c>
      <c r="I143" s="5">
        <v>0.03</v>
      </c>
      <c r="J143" s="5">
        <v>0.114</v>
      </c>
      <c r="K143" s="5">
        <v>0.33300000000000002</v>
      </c>
      <c r="L143" s="5">
        <v>0.48799999999999999</v>
      </c>
      <c r="M143" s="5">
        <v>0.54100000000000004</v>
      </c>
      <c r="N143" s="5">
        <v>0.67700000000000005</v>
      </c>
      <c r="O143" s="5">
        <v>0.68300000000000005</v>
      </c>
      <c r="P143" s="5">
        <v>0.69899999999999995</v>
      </c>
      <c r="Q143" s="5">
        <v>0.69899999999999995</v>
      </c>
      <c r="R143" s="5">
        <v>1.3687122905027933</v>
      </c>
      <c r="S143" s="5">
        <v>1.3687122905027933</v>
      </c>
      <c r="T143" s="5">
        <v>1.3667597765363129</v>
      </c>
      <c r="U143" s="5">
        <v>1.3667597765363129</v>
      </c>
      <c r="V143" s="5">
        <v>1.3667597765363129</v>
      </c>
      <c r="W143" t="str">
        <f t="shared" si="23"/>
        <v/>
      </c>
      <c r="X143" s="7" t="str">
        <f t="shared" si="27"/>
        <v>PROTRA_CAPACITY_EMPIRICAL[</v>
      </c>
      <c r="Y143" s="7" t="str">
        <f t="shared" si="20"/>
        <v>BULGARIA,</v>
      </c>
      <c r="Z143" s="7" t="str">
        <f t="shared" si="21"/>
        <v>TO_elec,</v>
      </c>
      <c r="AA143" s="7" t="str">
        <f t="shared" si="28"/>
        <v>PROTRA_CHP_PP_I]=GET_DIRECT_DATA(</v>
      </c>
      <c r="AB143" s="7" t="str">
        <f t="shared" si="29"/>
        <v>'model_parameters/energy/PROTRA_capacity_vensim_import.xlsx','PROTRA_capacity','PROTRA_CAP_TIME',</v>
      </c>
      <c r="AC143" s="7" t="str">
        <f t="shared" si="22"/>
        <v>'BULGARIA_TO_elec')~~|</v>
      </c>
    </row>
    <row r="144" spans="1:29" x14ac:dyDescent="0.35">
      <c r="A144" t="s">
        <v>71</v>
      </c>
      <c r="B144" t="s">
        <v>41</v>
      </c>
      <c r="C144" t="str">
        <f t="shared" si="24"/>
        <v>CHINA_TO_heat</v>
      </c>
      <c r="D144" t="str">
        <f t="shared" si="25"/>
        <v>PROTRA_CHP_HP_I</v>
      </c>
      <c r="E144" t="s">
        <v>0</v>
      </c>
      <c r="F144" s="1" t="str">
        <f t="shared" si="26"/>
        <v>CHINATO_heatPROTRA_CHP_gas_fuels</v>
      </c>
      <c r="G144" s="4">
        <v>6.603781337146196</v>
      </c>
      <c r="H144" s="4">
        <v>10.545656108833903</v>
      </c>
      <c r="I144" s="4">
        <v>11.791796121448819</v>
      </c>
      <c r="J144" s="4">
        <v>13.209181248149534</v>
      </c>
      <c r="K144" s="4">
        <v>18.569736005623671</v>
      </c>
      <c r="L144" s="4">
        <v>40.694183916306287</v>
      </c>
      <c r="M144" s="4">
        <v>27.197220236356603</v>
      </c>
      <c r="N144" s="4">
        <v>27.497951259013902</v>
      </c>
      <c r="O144" s="4">
        <v>36.460642135561287</v>
      </c>
      <c r="P144" s="4">
        <v>53.593893842969955</v>
      </c>
      <c r="Q144" s="4">
        <v>65.605977866376023</v>
      </c>
      <c r="R144" s="4">
        <v>72.129801654979303</v>
      </c>
      <c r="S144" s="4">
        <v>78.676918178103378</v>
      </c>
      <c r="T144" s="4">
        <v>95.861519141129932</v>
      </c>
      <c r="U144" s="4">
        <v>99.640352216612001</v>
      </c>
      <c r="V144" s="4">
        <v>108.82039883527426</v>
      </c>
      <c r="W144" t="str">
        <f t="shared" si="23"/>
        <v>PROTRA_CAPACITY_EMPIRICAL[CHINA,TO_heat,PROTRA_CHP_HP_I]=GET_DIRECT_DATA('model_parameters/energy/PROTRA_capacity_vensim_import.xlsx','PROTRA_capacity','PROTRA_CAP_TIME','CHINA_TO_heat')~~|</v>
      </c>
      <c r="X144" s="7" t="str">
        <f t="shared" si="27"/>
        <v>PROTRA_CAPACITY_EMPIRICAL[</v>
      </c>
      <c r="Y144" s="7" t="str">
        <f t="shared" si="20"/>
        <v>CHINA,</v>
      </c>
      <c r="Z144" s="7" t="str">
        <f t="shared" si="21"/>
        <v>TO_heat,</v>
      </c>
      <c r="AA144" s="7" t="str">
        <f t="shared" si="28"/>
        <v>PROTRA_CHP_HP_I]=GET_DIRECT_DATA(</v>
      </c>
      <c r="AB144" s="7" t="str">
        <f t="shared" si="29"/>
        <v>'model_parameters/energy/PROTRA_capacity_vensim_import.xlsx','PROTRA_capacity','PROTRA_CAP_TIME',</v>
      </c>
      <c r="AC144" s="7" t="str">
        <f t="shared" si="22"/>
        <v>'CHINA_TO_heat')~~|</v>
      </c>
    </row>
    <row r="145" spans="1:29" x14ac:dyDescent="0.35">
      <c r="A145" t="s">
        <v>71</v>
      </c>
      <c r="B145" t="s">
        <v>41</v>
      </c>
      <c r="C145" t="str">
        <f t="shared" si="24"/>
        <v>CHINA_TO_heat</v>
      </c>
      <c r="D145" t="str">
        <f t="shared" si="25"/>
        <v>PROTRA_CHP_HP_I</v>
      </c>
      <c r="E145" t="s">
        <v>1</v>
      </c>
      <c r="F145" s="1" t="str">
        <f t="shared" si="26"/>
        <v>CHINATO_heatPROTRA_CHP_gas_fuels_CCS</v>
      </c>
      <c r="G145" s="4">
        <v>0</v>
      </c>
      <c r="H145" s="4">
        <v>0</v>
      </c>
      <c r="I145" s="4">
        <v>0</v>
      </c>
      <c r="J145" s="4">
        <v>0</v>
      </c>
      <c r="K145" s="4">
        <v>0</v>
      </c>
      <c r="L145" s="4">
        <v>0</v>
      </c>
      <c r="M145" s="4">
        <v>0</v>
      </c>
      <c r="N145" s="4">
        <v>0</v>
      </c>
      <c r="O145" s="4">
        <v>0</v>
      </c>
      <c r="P145" s="4">
        <v>0</v>
      </c>
      <c r="Q145" s="4">
        <v>0</v>
      </c>
      <c r="R145" s="4">
        <v>0</v>
      </c>
      <c r="S145" s="4">
        <v>0</v>
      </c>
      <c r="T145" s="4">
        <v>0</v>
      </c>
      <c r="U145" s="4">
        <v>0</v>
      </c>
      <c r="V145" s="4">
        <v>0</v>
      </c>
      <c r="W145" t="str">
        <f t="shared" si="23"/>
        <v/>
      </c>
      <c r="X145" s="7" t="str">
        <f t="shared" si="27"/>
        <v>PROTRA_CAPACITY_EMPIRICAL[</v>
      </c>
      <c r="Y145" s="7" t="str">
        <f t="shared" si="20"/>
        <v>CHINA,</v>
      </c>
      <c r="Z145" s="7" t="str">
        <f t="shared" si="21"/>
        <v>TO_heat,</v>
      </c>
      <c r="AA145" s="7" t="str">
        <f t="shared" si="28"/>
        <v>PROTRA_CHP_HP_I]=GET_DIRECT_DATA(</v>
      </c>
      <c r="AB145" s="7" t="str">
        <f t="shared" si="29"/>
        <v>'model_parameters/energy/PROTRA_capacity_vensim_import.xlsx','PROTRA_capacity','PROTRA_CAP_TIME',</v>
      </c>
      <c r="AC145" s="7" t="str">
        <f t="shared" si="22"/>
        <v>'CHINA_TO_heat')~~|</v>
      </c>
    </row>
    <row r="146" spans="1:29" x14ac:dyDescent="0.35">
      <c r="A146" t="s">
        <v>71</v>
      </c>
      <c r="B146" t="s">
        <v>41</v>
      </c>
      <c r="C146" t="str">
        <f t="shared" si="24"/>
        <v>CHINA_TO_heat</v>
      </c>
      <c r="D146" t="str">
        <f t="shared" si="25"/>
        <v>PROTRA_CHP_HP_I</v>
      </c>
      <c r="E146" t="s">
        <v>2</v>
      </c>
      <c r="F146" s="1" t="str">
        <f t="shared" si="26"/>
        <v>CHINATO_heatPROTRA_CHP_geothermal</v>
      </c>
      <c r="G146" s="4">
        <v>0</v>
      </c>
      <c r="H146" s="4">
        <v>0</v>
      </c>
      <c r="I146" s="4">
        <v>0</v>
      </c>
      <c r="J146" s="4">
        <v>0</v>
      </c>
      <c r="K146" s="4">
        <v>0</v>
      </c>
      <c r="L146" s="4">
        <v>0</v>
      </c>
      <c r="M146" s="4">
        <v>0</v>
      </c>
      <c r="N146" s="4">
        <v>0</v>
      </c>
      <c r="O146" s="4">
        <v>0</v>
      </c>
      <c r="P146" s="4">
        <v>0</v>
      </c>
      <c r="Q146" s="4">
        <v>0</v>
      </c>
      <c r="R146" s="4">
        <v>0</v>
      </c>
      <c r="S146" s="4">
        <v>0</v>
      </c>
      <c r="T146" s="4">
        <v>0</v>
      </c>
      <c r="U146" s="4">
        <v>0</v>
      </c>
      <c r="V146" s="4">
        <v>0</v>
      </c>
      <c r="W146" t="str">
        <f t="shared" si="23"/>
        <v/>
      </c>
      <c r="X146" s="7" t="str">
        <f t="shared" si="27"/>
        <v>PROTRA_CAPACITY_EMPIRICAL[</v>
      </c>
      <c r="Y146" s="7" t="str">
        <f t="shared" si="20"/>
        <v>CHINA,</v>
      </c>
      <c r="Z146" s="7" t="str">
        <f t="shared" si="21"/>
        <v>TO_heat,</v>
      </c>
      <c r="AA146" s="7" t="str">
        <f t="shared" si="28"/>
        <v>PROTRA_CHP_HP_I]=GET_DIRECT_DATA(</v>
      </c>
      <c r="AB146" s="7" t="str">
        <f t="shared" si="29"/>
        <v>'model_parameters/energy/PROTRA_capacity_vensim_import.xlsx','PROTRA_capacity','PROTRA_CAP_TIME',</v>
      </c>
      <c r="AC146" s="7" t="str">
        <f t="shared" si="22"/>
        <v>'CHINA_TO_heat')~~|</v>
      </c>
    </row>
    <row r="147" spans="1:29" x14ac:dyDescent="0.35">
      <c r="A147" t="s">
        <v>71</v>
      </c>
      <c r="B147" t="s">
        <v>41</v>
      </c>
      <c r="C147" t="str">
        <f t="shared" si="24"/>
        <v>CHINA_TO_heat</v>
      </c>
      <c r="D147" t="str">
        <f t="shared" si="25"/>
        <v>PROTRA_CHP_HP_I</v>
      </c>
      <c r="E147" t="s">
        <v>3</v>
      </c>
      <c r="F147" s="1" t="str">
        <f t="shared" si="26"/>
        <v>CHINATO_heatPROTRA_CHP_liquid_fuels</v>
      </c>
      <c r="G147" s="4">
        <v>0</v>
      </c>
      <c r="H147" s="4">
        <v>0</v>
      </c>
      <c r="I147" s="4">
        <v>0</v>
      </c>
      <c r="J147" s="4">
        <v>0</v>
      </c>
      <c r="K147" s="4">
        <v>0</v>
      </c>
      <c r="L147" s="4">
        <v>0</v>
      </c>
      <c r="M147" s="4">
        <v>0</v>
      </c>
      <c r="N147" s="4">
        <v>0</v>
      </c>
      <c r="O147" s="4">
        <v>0</v>
      </c>
      <c r="P147" s="4">
        <v>0</v>
      </c>
      <c r="Q147" s="4">
        <v>0</v>
      </c>
      <c r="R147" s="4">
        <v>0</v>
      </c>
      <c r="S147" s="4">
        <v>0</v>
      </c>
      <c r="T147" s="4">
        <v>0</v>
      </c>
      <c r="U147" s="4">
        <v>0</v>
      </c>
      <c r="V147" s="4">
        <v>0</v>
      </c>
      <c r="W147" t="str">
        <f t="shared" si="23"/>
        <v/>
      </c>
      <c r="X147" s="7" t="str">
        <f t="shared" si="27"/>
        <v>PROTRA_CAPACITY_EMPIRICAL[</v>
      </c>
      <c r="Y147" s="7" t="str">
        <f t="shared" si="20"/>
        <v>CHINA,</v>
      </c>
      <c r="Z147" s="7" t="str">
        <f t="shared" si="21"/>
        <v>TO_heat,</v>
      </c>
      <c r="AA147" s="7" t="str">
        <f t="shared" si="28"/>
        <v>PROTRA_CHP_HP_I]=GET_DIRECT_DATA(</v>
      </c>
      <c r="AB147" s="7" t="str">
        <f t="shared" si="29"/>
        <v>'model_parameters/energy/PROTRA_capacity_vensim_import.xlsx','PROTRA_capacity','PROTRA_CAP_TIME',</v>
      </c>
      <c r="AC147" s="7" t="str">
        <f t="shared" si="22"/>
        <v>'CHINA_TO_heat')~~|</v>
      </c>
    </row>
    <row r="148" spans="1:29" x14ac:dyDescent="0.35">
      <c r="A148" t="s">
        <v>71</v>
      </c>
      <c r="B148" t="s">
        <v>41</v>
      </c>
      <c r="C148" t="str">
        <f t="shared" si="24"/>
        <v>CHINA_TO_heat</v>
      </c>
      <c r="D148" t="str">
        <f t="shared" si="25"/>
        <v>PROTRA_CHP_HP_I</v>
      </c>
      <c r="E148" t="s">
        <v>4</v>
      </c>
      <c r="F148" s="1" t="str">
        <f t="shared" si="26"/>
        <v>CHINATO_heatPROTRA_CHP_liquid_fuels_CCS</v>
      </c>
      <c r="G148" s="4">
        <v>0</v>
      </c>
      <c r="H148" s="4">
        <v>0</v>
      </c>
      <c r="I148" s="4">
        <v>0</v>
      </c>
      <c r="J148" s="4">
        <v>0</v>
      </c>
      <c r="K148" s="4">
        <v>0</v>
      </c>
      <c r="L148" s="4">
        <v>0</v>
      </c>
      <c r="M148" s="4">
        <v>0</v>
      </c>
      <c r="N148" s="4">
        <v>0</v>
      </c>
      <c r="O148" s="4">
        <v>0</v>
      </c>
      <c r="P148" s="4">
        <v>0</v>
      </c>
      <c r="Q148" s="4">
        <v>0</v>
      </c>
      <c r="R148" s="4">
        <v>0</v>
      </c>
      <c r="S148" s="4">
        <v>0</v>
      </c>
      <c r="T148" s="4">
        <v>0</v>
      </c>
      <c r="U148" s="4">
        <v>0</v>
      </c>
      <c r="V148" s="4">
        <v>0</v>
      </c>
      <c r="W148" t="str">
        <f t="shared" si="23"/>
        <v/>
      </c>
      <c r="X148" s="7" t="str">
        <f t="shared" si="27"/>
        <v>PROTRA_CAPACITY_EMPIRICAL[</v>
      </c>
      <c r="Y148" s="7" t="str">
        <f t="shared" si="20"/>
        <v>CHINA,</v>
      </c>
      <c r="Z148" s="7" t="str">
        <f t="shared" si="21"/>
        <v>TO_heat,</v>
      </c>
      <c r="AA148" s="7" t="str">
        <f t="shared" si="28"/>
        <v>PROTRA_CHP_HP_I]=GET_DIRECT_DATA(</v>
      </c>
      <c r="AB148" s="7" t="str">
        <f t="shared" si="29"/>
        <v>'model_parameters/energy/PROTRA_capacity_vensim_import.xlsx','PROTRA_capacity','PROTRA_CAP_TIME',</v>
      </c>
      <c r="AC148" s="7" t="str">
        <f t="shared" si="22"/>
        <v>'CHINA_TO_heat')~~|</v>
      </c>
    </row>
    <row r="149" spans="1:29" x14ac:dyDescent="0.35">
      <c r="A149" t="s">
        <v>71</v>
      </c>
      <c r="B149" t="s">
        <v>41</v>
      </c>
      <c r="C149" t="str">
        <f t="shared" si="24"/>
        <v>CHINA_TO_heat</v>
      </c>
      <c r="D149" t="str">
        <f t="shared" si="25"/>
        <v>PROTRA_CHP_HP_I</v>
      </c>
      <c r="E149" t="s">
        <v>5</v>
      </c>
      <c r="F149" s="1" t="str">
        <f t="shared" si="26"/>
        <v>CHINATO_heatPROTRA_CHP_solid_fossil</v>
      </c>
      <c r="G149" s="4">
        <v>331.47437635726749</v>
      </c>
      <c r="H149" s="4">
        <v>345.34377388174602</v>
      </c>
      <c r="I149" s="4">
        <v>375.82475675947569</v>
      </c>
      <c r="J149" s="4">
        <v>359.93537906128188</v>
      </c>
      <c r="K149" s="4">
        <v>364.23220707984115</v>
      </c>
      <c r="L149" s="4">
        <v>368.44503111521476</v>
      </c>
      <c r="M149" s="4">
        <v>413.91352233793771</v>
      </c>
      <c r="N149" s="4">
        <v>448.62400056176961</v>
      </c>
      <c r="O149" s="4">
        <v>465.42269305290665</v>
      </c>
      <c r="P149" s="4">
        <v>462.24041499237649</v>
      </c>
      <c r="Q149" s="4">
        <v>495.76334557722203</v>
      </c>
      <c r="R149" s="4">
        <v>536.99764758965716</v>
      </c>
      <c r="S149" s="4">
        <v>585.04352328916116</v>
      </c>
      <c r="T149" s="4">
        <v>657.84015973082865</v>
      </c>
      <c r="U149" s="4">
        <v>705.4031575512322</v>
      </c>
      <c r="V149" s="4">
        <v>759.41537116015138</v>
      </c>
      <c r="W149" t="str">
        <f t="shared" si="23"/>
        <v/>
      </c>
      <c r="X149" s="7" t="str">
        <f t="shared" si="27"/>
        <v>PROTRA_CAPACITY_EMPIRICAL[</v>
      </c>
      <c r="Y149" s="7" t="str">
        <f t="shared" si="20"/>
        <v>CHINA,</v>
      </c>
      <c r="Z149" s="7" t="str">
        <f t="shared" si="21"/>
        <v>TO_heat,</v>
      </c>
      <c r="AA149" s="7" t="str">
        <f t="shared" si="28"/>
        <v>PROTRA_CHP_HP_I]=GET_DIRECT_DATA(</v>
      </c>
      <c r="AB149" s="7" t="str">
        <f t="shared" si="29"/>
        <v>'model_parameters/energy/PROTRA_capacity_vensim_import.xlsx','PROTRA_capacity','PROTRA_CAP_TIME',</v>
      </c>
      <c r="AC149" s="7" t="str">
        <f t="shared" si="22"/>
        <v>'CHINA_TO_heat')~~|</v>
      </c>
    </row>
    <row r="150" spans="1:29" x14ac:dyDescent="0.35">
      <c r="A150" t="s">
        <v>71</v>
      </c>
      <c r="B150" t="s">
        <v>41</v>
      </c>
      <c r="C150" t="str">
        <f t="shared" si="24"/>
        <v>CHINA_TO_heat</v>
      </c>
      <c r="D150" t="str">
        <f t="shared" si="25"/>
        <v>PROTRA_CHP_HP_I</v>
      </c>
      <c r="E150" t="s">
        <v>6</v>
      </c>
      <c r="F150" s="1" t="str">
        <f t="shared" si="26"/>
        <v>CHINATO_heatPROTRA_CHP_solid_fossil_CCS</v>
      </c>
      <c r="G150" s="4">
        <v>0</v>
      </c>
      <c r="H150" s="4">
        <v>0</v>
      </c>
      <c r="I150" s="4">
        <v>0</v>
      </c>
      <c r="J150" s="4">
        <v>0</v>
      </c>
      <c r="K150" s="4">
        <v>0</v>
      </c>
      <c r="L150" s="4">
        <v>0</v>
      </c>
      <c r="M150" s="4">
        <v>0</v>
      </c>
      <c r="N150" s="4">
        <v>0</v>
      </c>
      <c r="O150" s="4">
        <v>0</v>
      </c>
      <c r="P150" s="4">
        <v>0</v>
      </c>
      <c r="Q150" s="4">
        <v>0</v>
      </c>
      <c r="R150" s="4">
        <v>0</v>
      </c>
      <c r="S150" s="4">
        <v>0</v>
      </c>
      <c r="T150" s="4">
        <v>0</v>
      </c>
      <c r="U150" s="4">
        <v>0</v>
      </c>
      <c r="V150" s="4">
        <v>0</v>
      </c>
      <c r="W150" t="str">
        <f t="shared" si="23"/>
        <v/>
      </c>
      <c r="X150" s="7" t="str">
        <f t="shared" si="27"/>
        <v>PROTRA_CAPACITY_EMPIRICAL[</v>
      </c>
      <c r="Y150" s="7" t="str">
        <f t="shared" si="20"/>
        <v>CHINA,</v>
      </c>
      <c r="Z150" s="7" t="str">
        <f t="shared" si="21"/>
        <v>TO_heat,</v>
      </c>
      <c r="AA150" s="7" t="str">
        <f t="shared" si="28"/>
        <v>PROTRA_CHP_HP_I]=GET_DIRECT_DATA(</v>
      </c>
      <c r="AB150" s="7" t="str">
        <f t="shared" si="29"/>
        <v>'model_parameters/energy/PROTRA_capacity_vensim_import.xlsx','PROTRA_capacity','PROTRA_CAP_TIME',</v>
      </c>
      <c r="AC150" s="7" t="str">
        <f t="shared" si="22"/>
        <v>'CHINA_TO_heat')~~|</v>
      </c>
    </row>
    <row r="151" spans="1:29" x14ac:dyDescent="0.35">
      <c r="A151" t="s">
        <v>71</v>
      </c>
      <c r="B151" t="s">
        <v>41</v>
      </c>
      <c r="C151" t="str">
        <f t="shared" si="24"/>
        <v>CHINA_TO_heat</v>
      </c>
      <c r="D151" t="str">
        <f t="shared" si="25"/>
        <v>PROTRA_CHP_HP_I</v>
      </c>
      <c r="E151" t="s">
        <v>7</v>
      </c>
      <c r="F151" s="1" t="str">
        <f t="shared" si="26"/>
        <v>CHINATO_heatPROTRA_CHP_waste</v>
      </c>
      <c r="G151" s="4">
        <v>0</v>
      </c>
      <c r="H151" s="4">
        <v>0</v>
      </c>
      <c r="I151" s="4">
        <v>0</v>
      </c>
      <c r="J151" s="4">
        <v>0</v>
      </c>
      <c r="K151" s="4">
        <v>0</v>
      </c>
      <c r="L151" s="4">
        <v>0</v>
      </c>
      <c r="M151" s="4">
        <v>0</v>
      </c>
      <c r="N151" s="4">
        <v>0</v>
      </c>
      <c r="O151" s="4">
        <v>0</v>
      </c>
      <c r="P151" s="4">
        <v>0</v>
      </c>
      <c r="Q151" s="4">
        <v>0</v>
      </c>
      <c r="R151" s="4">
        <v>0</v>
      </c>
      <c r="S151" s="4">
        <v>0</v>
      </c>
      <c r="T151" s="4">
        <v>0</v>
      </c>
      <c r="U151" s="4">
        <v>0</v>
      </c>
      <c r="V151" s="4">
        <v>0</v>
      </c>
      <c r="W151" t="str">
        <f t="shared" si="23"/>
        <v/>
      </c>
      <c r="X151" s="7" t="str">
        <f t="shared" si="27"/>
        <v>PROTRA_CAPACITY_EMPIRICAL[</v>
      </c>
      <c r="Y151" s="7" t="str">
        <f t="shared" ref="Y151:Y214" si="30">A151&amp;","</f>
        <v>CHINA,</v>
      </c>
      <c r="Z151" s="7" t="str">
        <f t="shared" ref="Z151:Z214" si="31">B151&amp;","</f>
        <v>TO_heat,</v>
      </c>
      <c r="AA151" s="7" t="str">
        <f t="shared" si="28"/>
        <v>PROTRA_CHP_HP_I]=GET_DIRECT_DATA(</v>
      </c>
      <c r="AB151" s="7" t="str">
        <f t="shared" si="29"/>
        <v>'model_parameters/energy/PROTRA_capacity_vensim_import.xlsx','PROTRA_capacity','PROTRA_CAP_TIME',</v>
      </c>
      <c r="AC151" s="7" t="str">
        <f t="shared" ref="AC151:AC214" si="32">"'"&amp;C151&amp;"')~~|"</f>
        <v>'CHINA_TO_heat')~~|</v>
      </c>
    </row>
    <row r="152" spans="1:29" x14ac:dyDescent="0.35">
      <c r="A152" t="s">
        <v>71</v>
      </c>
      <c r="B152" t="s">
        <v>41</v>
      </c>
      <c r="C152" t="str">
        <f t="shared" si="24"/>
        <v>CHINA_TO_heat</v>
      </c>
      <c r="D152" t="str">
        <f t="shared" si="25"/>
        <v>PROTRA_CHP_HP_I</v>
      </c>
      <c r="E152" t="s">
        <v>8</v>
      </c>
      <c r="F152" s="1" t="str">
        <f t="shared" si="26"/>
        <v>CHINATO_heatPROTRA_CHP_solid_bio</v>
      </c>
      <c r="G152" s="4">
        <v>0</v>
      </c>
      <c r="H152" s="4">
        <v>0</v>
      </c>
      <c r="I152" s="4">
        <v>0</v>
      </c>
      <c r="J152" s="4">
        <v>0</v>
      </c>
      <c r="K152" s="4">
        <v>0</v>
      </c>
      <c r="L152" s="4">
        <v>0</v>
      </c>
      <c r="M152" s="4">
        <v>0</v>
      </c>
      <c r="N152" s="4">
        <v>0</v>
      </c>
      <c r="O152" s="4">
        <v>0</v>
      </c>
      <c r="P152" s="4">
        <v>0</v>
      </c>
      <c r="Q152" s="4">
        <v>0</v>
      </c>
      <c r="R152" s="4">
        <v>0</v>
      </c>
      <c r="S152" s="4">
        <v>0</v>
      </c>
      <c r="T152" s="4">
        <v>0</v>
      </c>
      <c r="U152" s="4">
        <v>0</v>
      </c>
      <c r="V152" s="4">
        <v>0</v>
      </c>
      <c r="W152" t="str">
        <f t="shared" si="23"/>
        <v/>
      </c>
      <c r="X152" s="7" t="str">
        <f t="shared" si="27"/>
        <v>PROTRA_CAPACITY_EMPIRICAL[</v>
      </c>
      <c r="Y152" s="7" t="str">
        <f t="shared" si="30"/>
        <v>CHINA,</v>
      </c>
      <c r="Z152" s="7" t="str">
        <f t="shared" si="31"/>
        <v>TO_heat,</v>
      </c>
      <c r="AA152" s="7" t="str">
        <f t="shared" si="28"/>
        <v>PROTRA_CHP_HP_I]=GET_DIRECT_DATA(</v>
      </c>
      <c r="AB152" s="7" t="str">
        <f t="shared" si="29"/>
        <v>'model_parameters/energy/PROTRA_capacity_vensim_import.xlsx','PROTRA_capacity','PROTRA_CAP_TIME',</v>
      </c>
      <c r="AC152" s="7" t="str">
        <f t="shared" si="32"/>
        <v>'CHINA_TO_heat')~~|</v>
      </c>
    </row>
    <row r="153" spans="1:29" x14ac:dyDescent="0.35">
      <c r="A153" t="s">
        <v>71</v>
      </c>
      <c r="B153" t="s">
        <v>41</v>
      </c>
      <c r="C153" t="str">
        <f t="shared" si="24"/>
        <v>CHINA_TO_heat</v>
      </c>
      <c r="D153" t="str">
        <f t="shared" si="25"/>
        <v>PROTRA_CHP_HP_I</v>
      </c>
      <c r="E153" t="s">
        <v>9</v>
      </c>
      <c r="F153" s="1" t="str">
        <f t="shared" si="26"/>
        <v>CHINATO_heatPROTRA_CHP_solid_bio_CCS</v>
      </c>
      <c r="G153" s="4">
        <v>0</v>
      </c>
      <c r="H153" s="4">
        <v>0</v>
      </c>
      <c r="I153" s="4">
        <v>0</v>
      </c>
      <c r="J153" s="4">
        <v>0</v>
      </c>
      <c r="K153" s="4">
        <v>0</v>
      </c>
      <c r="L153" s="4">
        <v>0</v>
      </c>
      <c r="M153" s="4">
        <v>0</v>
      </c>
      <c r="N153" s="4">
        <v>0</v>
      </c>
      <c r="O153" s="4">
        <v>0</v>
      </c>
      <c r="P153" s="4">
        <v>0</v>
      </c>
      <c r="Q153" s="4">
        <v>0</v>
      </c>
      <c r="R153" s="4">
        <v>0</v>
      </c>
      <c r="S153" s="4">
        <v>0</v>
      </c>
      <c r="T153" s="4">
        <v>0</v>
      </c>
      <c r="U153" s="4">
        <v>0</v>
      </c>
      <c r="V153" s="4">
        <v>0</v>
      </c>
      <c r="W153" t="str">
        <f t="shared" si="23"/>
        <v/>
      </c>
      <c r="X153" s="7" t="str">
        <f t="shared" si="27"/>
        <v>PROTRA_CAPACITY_EMPIRICAL[</v>
      </c>
      <c r="Y153" s="7" t="str">
        <f t="shared" si="30"/>
        <v>CHINA,</v>
      </c>
      <c r="Z153" s="7" t="str">
        <f t="shared" si="31"/>
        <v>TO_heat,</v>
      </c>
      <c r="AA153" s="7" t="str">
        <f t="shared" si="28"/>
        <v>PROTRA_CHP_HP_I]=GET_DIRECT_DATA(</v>
      </c>
      <c r="AB153" s="7" t="str">
        <f t="shared" si="29"/>
        <v>'model_parameters/energy/PROTRA_capacity_vensim_import.xlsx','PROTRA_capacity','PROTRA_CAP_TIME',</v>
      </c>
      <c r="AC153" s="7" t="str">
        <f t="shared" si="32"/>
        <v>'CHINA_TO_heat')~~|</v>
      </c>
    </row>
    <row r="154" spans="1:29" x14ac:dyDescent="0.35">
      <c r="A154" t="s">
        <v>71</v>
      </c>
      <c r="B154" t="s">
        <v>41</v>
      </c>
      <c r="C154" t="str">
        <f t="shared" si="24"/>
        <v>CHINA_TO_heat</v>
      </c>
      <c r="D154" t="str">
        <f t="shared" si="25"/>
        <v>PROTRA_CHP_HP_I</v>
      </c>
      <c r="E154" t="s">
        <v>10</v>
      </c>
      <c r="F154" s="1" t="str">
        <f t="shared" si="26"/>
        <v>CHINATO_heatPROTRA_HP_gas_fuels</v>
      </c>
      <c r="G154" s="4">
        <v>13.750594203364093</v>
      </c>
      <c r="H154" s="4">
        <v>23.686209825440542</v>
      </c>
      <c r="I154" s="4">
        <v>12.718753369435001</v>
      </c>
      <c r="J154" s="4">
        <v>22.853453575940122</v>
      </c>
      <c r="K154" s="4">
        <v>28.130328064999929</v>
      </c>
      <c r="L154" s="4">
        <v>41.316525564378026</v>
      </c>
      <c r="M154" s="4">
        <v>45.201912108451417</v>
      </c>
      <c r="N154" s="4">
        <v>50.149892389739641</v>
      </c>
      <c r="O154" s="4">
        <v>55.93127635007113</v>
      </c>
      <c r="P154" s="4">
        <v>59.555586930987239</v>
      </c>
      <c r="Q154" s="4">
        <v>54.281302160098861</v>
      </c>
      <c r="R154" s="4">
        <v>52.64621884961231</v>
      </c>
      <c r="S154" s="4">
        <v>48.791693329558306</v>
      </c>
      <c r="T154" s="4">
        <v>47.993449768556381</v>
      </c>
      <c r="U154" s="4">
        <v>52.13376606527931</v>
      </c>
      <c r="V154" s="4">
        <v>51.238981938209804</v>
      </c>
      <c r="W154" t="str">
        <f t="shared" si="23"/>
        <v/>
      </c>
      <c r="X154" s="7" t="str">
        <f t="shared" si="27"/>
        <v>PROTRA_CAPACITY_EMPIRICAL[</v>
      </c>
      <c r="Y154" s="7" t="str">
        <f t="shared" si="30"/>
        <v>CHINA,</v>
      </c>
      <c r="Z154" s="7" t="str">
        <f t="shared" si="31"/>
        <v>TO_heat,</v>
      </c>
      <c r="AA154" s="7" t="str">
        <f t="shared" si="28"/>
        <v>PROTRA_CHP_HP_I]=GET_DIRECT_DATA(</v>
      </c>
      <c r="AB154" s="7" t="str">
        <f t="shared" si="29"/>
        <v>'model_parameters/energy/PROTRA_capacity_vensim_import.xlsx','PROTRA_capacity','PROTRA_CAP_TIME',</v>
      </c>
      <c r="AC154" s="7" t="str">
        <f t="shared" si="32"/>
        <v>'CHINA_TO_heat')~~|</v>
      </c>
    </row>
    <row r="155" spans="1:29" x14ac:dyDescent="0.35">
      <c r="A155" t="s">
        <v>71</v>
      </c>
      <c r="B155" t="s">
        <v>41</v>
      </c>
      <c r="C155" t="str">
        <f t="shared" si="24"/>
        <v>CHINA_TO_heat</v>
      </c>
      <c r="D155" t="str">
        <f t="shared" si="25"/>
        <v>PROTRA_CHP_HP_I</v>
      </c>
      <c r="E155" t="s">
        <v>11</v>
      </c>
      <c r="F155" s="1" t="str">
        <f t="shared" si="26"/>
        <v>CHINATO_heatPROTRA_HP_solid_bio</v>
      </c>
      <c r="G155" s="4">
        <v>1.9479536370724133</v>
      </c>
      <c r="H155" s="4">
        <v>1.9353287609866927</v>
      </c>
      <c r="I155" s="4">
        <v>1.9218945979723996</v>
      </c>
      <c r="J155" s="4">
        <v>1.9089460071152504</v>
      </c>
      <c r="K155" s="4">
        <v>1.8958355588723868</v>
      </c>
      <c r="L155" s="4">
        <v>1.8820776810866657</v>
      </c>
      <c r="M155" s="4">
        <v>1.8686435180723731</v>
      </c>
      <c r="N155" s="4">
        <v>1.8558567846009379</v>
      </c>
      <c r="O155" s="4">
        <v>1.8430700511295028</v>
      </c>
      <c r="P155" s="4">
        <v>1.8299596028866392</v>
      </c>
      <c r="Q155" s="4">
        <v>1.8166872972580612</v>
      </c>
      <c r="R155" s="4">
        <v>1.8034149916294833</v>
      </c>
      <c r="S155" s="4">
        <v>1.7902600326055476</v>
      </c>
      <c r="T155" s="4">
        <v>1.7766978403991549</v>
      </c>
      <c r="U155" s="4">
        <v>1.7627431440324053</v>
      </c>
      <c r="V155" s="4">
        <v>1.7492825982642413</v>
      </c>
      <c r="W155" t="str">
        <f t="shared" si="23"/>
        <v/>
      </c>
      <c r="X155" s="7" t="str">
        <f t="shared" si="27"/>
        <v>PROTRA_CAPACITY_EMPIRICAL[</v>
      </c>
      <c r="Y155" s="7" t="str">
        <f t="shared" si="30"/>
        <v>CHINA,</v>
      </c>
      <c r="Z155" s="7" t="str">
        <f t="shared" si="31"/>
        <v>TO_heat,</v>
      </c>
      <c r="AA155" s="7" t="str">
        <f t="shared" si="28"/>
        <v>PROTRA_CHP_HP_I]=GET_DIRECT_DATA(</v>
      </c>
      <c r="AB155" s="7" t="str">
        <f t="shared" si="29"/>
        <v>'model_parameters/energy/PROTRA_capacity_vensim_import.xlsx','PROTRA_capacity','PROTRA_CAP_TIME',</v>
      </c>
      <c r="AC155" s="7" t="str">
        <f t="shared" si="32"/>
        <v>'CHINA_TO_heat')~~|</v>
      </c>
    </row>
    <row r="156" spans="1:29" x14ac:dyDescent="0.35">
      <c r="A156" t="s">
        <v>71</v>
      </c>
      <c r="B156" t="s">
        <v>41</v>
      </c>
      <c r="C156" t="str">
        <f t="shared" si="24"/>
        <v>CHINA_TO_heat</v>
      </c>
      <c r="D156" t="str">
        <f t="shared" si="25"/>
        <v>PROTRA_CHP_HP_I</v>
      </c>
      <c r="E156" t="s">
        <v>12</v>
      </c>
      <c r="F156" s="1" t="str">
        <f t="shared" si="26"/>
        <v>CHINATO_heatPROTRA_HP_geothermal</v>
      </c>
      <c r="G156" s="4">
        <v>0</v>
      </c>
      <c r="H156" s="4">
        <v>0</v>
      </c>
      <c r="I156" s="4">
        <v>0</v>
      </c>
      <c r="J156" s="4">
        <v>0</v>
      </c>
      <c r="K156" s="4">
        <v>0</v>
      </c>
      <c r="L156" s="4">
        <v>0</v>
      </c>
      <c r="M156" s="4">
        <v>0</v>
      </c>
      <c r="N156" s="4">
        <v>0</v>
      </c>
      <c r="O156" s="4">
        <v>0</v>
      </c>
      <c r="P156" s="4">
        <v>0</v>
      </c>
      <c r="Q156" s="4">
        <v>0</v>
      </c>
      <c r="R156" s="4">
        <v>0</v>
      </c>
      <c r="S156" s="4">
        <v>0</v>
      </c>
      <c r="T156" s="4">
        <v>0</v>
      </c>
      <c r="U156" s="4">
        <v>0</v>
      </c>
      <c r="V156" s="4">
        <v>0</v>
      </c>
      <c r="W156" t="str">
        <f t="shared" si="23"/>
        <v/>
      </c>
      <c r="X156" s="7" t="str">
        <f t="shared" si="27"/>
        <v>PROTRA_CAPACITY_EMPIRICAL[</v>
      </c>
      <c r="Y156" s="7" t="str">
        <f t="shared" si="30"/>
        <v>CHINA,</v>
      </c>
      <c r="Z156" s="7" t="str">
        <f t="shared" si="31"/>
        <v>TO_heat,</v>
      </c>
      <c r="AA156" s="7" t="str">
        <f t="shared" si="28"/>
        <v>PROTRA_CHP_HP_I]=GET_DIRECT_DATA(</v>
      </c>
      <c r="AB156" s="7" t="str">
        <f t="shared" si="29"/>
        <v>'model_parameters/energy/PROTRA_capacity_vensim_import.xlsx','PROTRA_capacity','PROTRA_CAP_TIME',</v>
      </c>
      <c r="AC156" s="7" t="str">
        <f t="shared" si="32"/>
        <v>'CHINA_TO_heat')~~|</v>
      </c>
    </row>
    <row r="157" spans="1:29" x14ac:dyDescent="0.35">
      <c r="A157" t="s">
        <v>71</v>
      </c>
      <c r="B157" t="s">
        <v>41</v>
      </c>
      <c r="C157" t="str">
        <f t="shared" si="24"/>
        <v>CHINA_TO_heat</v>
      </c>
      <c r="D157" t="str">
        <f t="shared" si="25"/>
        <v>PROTRA_CHP_HP_I</v>
      </c>
      <c r="E157" t="s">
        <v>13</v>
      </c>
      <c r="F157" s="1" t="str">
        <f t="shared" si="26"/>
        <v>CHINATO_heatPROTRA_HP_liquid_fuels</v>
      </c>
      <c r="G157" s="4">
        <v>16.689600613165585</v>
      </c>
      <c r="H157" s="4">
        <v>17.951117077423362</v>
      </c>
      <c r="I157" s="4">
        <v>16.284147861951091</v>
      </c>
      <c r="J157" s="4">
        <v>19.290648801595466</v>
      </c>
      <c r="K157" s="4">
        <v>18.902514790652415</v>
      </c>
      <c r="L157" s="4">
        <v>33.200996244659642</v>
      </c>
      <c r="M157" s="4">
        <v>28.981374199086076</v>
      </c>
      <c r="N157" s="4">
        <v>27.201752243156612</v>
      </c>
      <c r="O157" s="4">
        <v>24.824552819169693</v>
      </c>
      <c r="P157" s="4">
        <v>28.83214168945743</v>
      </c>
      <c r="Q157" s="4">
        <v>27.027431838742235</v>
      </c>
      <c r="R157" s="4">
        <v>28.246379810557141</v>
      </c>
      <c r="S157" s="4">
        <v>23.416855342576135</v>
      </c>
      <c r="T157" s="4">
        <v>24.332507661457107</v>
      </c>
      <c r="U157" s="4">
        <v>26.166992958705702</v>
      </c>
      <c r="V157" s="4">
        <v>25.603517967788392</v>
      </c>
      <c r="W157" t="str">
        <f t="shared" si="23"/>
        <v/>
      </c>
      <c r="X157" s="7" t="str">
        <f t="shared" si="27"/>
        <v>PROTRA_CAPACITY_EMPIRICAL[</v>
      </c>
      <c r="Y157" s="7" t="str">
        <f t="shared" si="30"/>
        <v>CHINA,</v>
      </c>
      <c r="Z157" s="7" t="str">
        <f t="shared" si="31"/>
        <v>TO_heat,</v>
      </c>
      <c r="AA157" s="7" t="str">
        <f t="shared" si="28"/>
        <v>PROTRA_CHP_HP_I]=GET_DIRECT_DATA(</v>
      </c>
      <c r="AB157" s="7" t="str">
        <f t="shared" si="29"/>
        <v>'model_parameters/energy/PROTRA_capacity_vensim_import.xlsx','PROTRA_capacity','PROTRA_CAP_TIME',</v>
      </c>
      <c r="AC157" s="7" t="str">
        <f t="shared" si="32"/>
        <v>'CHINA_TO_heat')~~|</v>
      </c>
    </row>
    <row r="158" spans="1:29" x14ac:dyDescent="0.35">
      <c r="A158" t="s">
        <v>71</v>
      </c>
      <c r="B158" t="s">
        <v>41</v>
      </c>
      <c r="C158" t="str">
        <f t="shared" si="24"/>
        <v>CHINA_TO_heat</v>
      </c>
      <c r="D158" t="str">
        <f t="shared" si="25"/>
        <v>PROTRA_CHP_HP_I</v>
      </c>
      <c r="E158" t="s">
        <v>14</v>
      </c>
      <c r="F158" s="1" t="str">
        <f t="shared" si="26"/>
        <v>CHINATO_heatPROTRA_HP_solar</v>
      </c>
      <c r="G158" s="4">
        <v>0</v>
      </c>
      <c r="H158" s="4">
        <v>0</v>
      </c>
      <c r="I158" s="4">
        <v>0</v>
      </c>
      <c r="J158" s="4">
        <v>0</v>
      </c>
      <c r="K158" s="4">
        <v>0</v>
      </c>
      <c r="L158" s="4">
        <v>0</v>
      </c>
      <c r="M158" s="4">
        <v>0</v>
      </c>
      <c r="N158" s="4">
        <v>0</v>
      </c>
      <c r="O158" s="4">
        <v>0</v>
      </c>
      <c r="P158" s="4">
        <v>0</v>
      </c>
      <c r="Q158" s="4">
        <v>0</v>
      </c>
      <c r="R158" s="4">
        <v>0</v>
      </c>
      <c r="S158" s="4">
        <v>0</v>
      </c>
      <c r="T158" s="4">
        <v>0</v>
      </c>
      <c r="U158" s="4">
        <v>0</v>
      </c>
      <c r="V158" s="4">
        <v>0</v>
      </c>
      <c r="W158" t="str">
        <f t="shared" si="23"/>
        <v/>
      </c>
      <c r="X158" s="7" t="str">
        <f t="shared" si="27"/>
        <v>PROTRA_CAPACITY_EMPIRICAL[</v>
      </c>
      <c r="Y158" s="7" t="str">
        <f t="shared" si="30"/>
        <v>CHINA,</v>
      </c>
      <c r="Z158" s="7" t="str">
        <f t="shared" si="31"/>
        <v>TO_heat,</v>
      </c>
      <c r="AA158" s="7" t="str">
        <f t="shared" si="28"/>
        <v>PROTRA_CHP_HP_I]=GET_DIRECT_DATA(</v>
      </c>
      <c r="AB158" s="7" t="str">
        <f t="shared" si="29"/>
        <v>'model_parameters/energy/PROTRA_capacity_vensim_import.xlsx','PROTRA_capacity','PROTRA_CAP_TIME',</v>
      </c>
      <c r="AC158" s="7" t="str">
        <f t="shared" si="32"/>
        <v>'CHINA_TO_heat')~~|</v>
      </c>
    </row>
    <row r="159" spans="1:29" x14ac:dyDescent="0.35">
      <c r="A159" t="s">
        <v>71</v>
      </c>
      <c r="B159" t="s">
        <v>41</v>
      </c>
      <c r="C159" t="str">
        <f t="shared" si="24"/>
        <v>CHINA_TO_heat</v>
      </c>
      <c r="D159" t="str">
        <f t="shared" si="25"/>
        <v>PROTRA_CHP_HP_I</v>
      </c>
      <c r="E159" t="s">
        <v>15</v>
      </c>
      <c r="F159" s="1" t="str">
        <f t="shared" si="26"/>
        <v>CHINATO_heatPROTRA_HP_solid_fossil</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t="str">
        <f t="shared" si="23"/>
        <v/>
      </c>
      <c r="X159" s="7" t="str">
        <f t="shared" si="27"/>
        <v>PROTRA_CAPACITY_EMPIRICAL[</v>
      </c>
      <c r="Y159" s="7" t="str">
        <f t="shared" si="30"/>
        <v>CHINA,</v>
      </c>
      <c r="Z159" s="7" t="str">
        <f t="shared" si="31"/>
        <v>TO_heat,</v>
      </c>
      <c r="AA159" s="7" t="str">
        <f t="shared" si="28"/>
        <v>PROTRA_CHP_HP_I]=GET_DIRECT_DATA(</v>
      </c>
      <c r="AB159" s="7" t="str">
        <f t="shared" si="29"/>
        <v>'model_parameters/energy/PROTRA_capacity_vensim_import.xlsx','PROTRA_capacity','PROTRA_CAP_TIME',</v>
      </c>
      <c r="AC159" s="7" t="str">
        <f t="shared" si="32"/>
        <v>'CHINA_TO_heat')~~|</v>
      </c>
    </row>
    <row r="160" spans="1:29" x14ac:dyDescent="0.35">
      <c r="A160" t="s">
        <v>71</v>
      </c>
      <c r="B160" t="s">
        <v>41</v>
      </c>
      <c r="C160" t="str">
        <f t="shared" si="24"/>
        <v>CHINA_TO_heat</v>
      </c>
      <c r="D160" t="str">
        <f t="shared" si="25"/>
        <v>PROTRA_CHP_HP_I</v>
      </c>
      <c r="E160" t="s">
        <v>16</v>
      </c>
      <c r="F160" s="1" t="str">
        <f t="shared" si="26"/>
        <v>CHINATO_heatPROTRA_HP_waste</v>
      </c>
      <c r="G160" s="4">
        <v>0</v>
      </c>
      <c r="H160" s="4">
        <v>0</v>
      </c>
      <c r="I160" s="4">
        <v>0</v>
      </c>
      <c r="J160" s="4">
        <v>0</v>
      </c>
      <c r="K160" s="4">
        <v>0</v>
      </c>
      <c r="L160" s="4">
        <v>3.5744585061160925</v>
      </c>
      <c r="M160" s="4">
        <v>4.1789958417592548</v>
      </c>
      <c r="N160" s="4">
        <v>5.2205481188312088</v>
      </c>
      <c r="O160" s="4">
        <v>5.6507650500599986</v>
      </c>
      <c r="P160" s="4">
        <v>6.2549786709317328</v>
      </c>
      <c r="Q160" s="4">
        <v>5.5052552603027829</v>
      </c>
      <c r="R160" s="4">
        <v>6.2765057032317424</v>
      </c>
      <c r="S160" s="4">
        <v>4.7137540305601675</v>
      </c>
      <c r="T160" s="4">
        <v>5.130622421331708</v>
      </c>
      <c r="U160" s="4">
        <v>4.9056409789035076</v>
      </c>
      <c r="V160" s="4">
        <v>4.6711297944336492</v>
      </c>
      <c r="W160" t="str">
        <f t="shared" si="23"/>
        <v/>
      </c>
      <c r="X160" s="7" t="str">
        <f t="shared" si="27"/>
        <v>PROTRA_CAPACITY_EMPIRICAL[</v>
      </c>
      <c r="Y160" s="7" t="str">
        <f t="shared" si="30"/>
        <v>CHINA,</v>
      </c>
      <c r="Z160" s="7" t="str">
        <f t="shared" si="31"/>
        <v>TO_heat,</v>
      </c>
      <c r="AA160" s="7" t="str">
        <f t="shared" si="28"/>
        <v>PROTRA_CHP_HP_I]=GET_DIRECT_DATA(</v>
      </c>
      <c r="AB160" s="7" t="str">
        <f t="shared" si="29"/>
        <v>'model_parameters/energy/PROTRA_capacity_vensim_import.xlsx','PROTRA_capacity','PROTRA_CAP_TIME',</v>
      </c>
      <c r="AC160" s="7" t="str">
        <f t="shared" si="32"/>
        <v>'CHINA_TO_heat')~~|</v>
      </c>
    </row>
    <row r="161" spans="1:29" x14ac:dyDescent="0.35">
      <c r="A161" t="s">
        <v>71</v>
      </c>
      <c r="B161" t="s">
        <v>42</v>
      </c>
      <c r="C161" t="str">
        <f t="shared" si="24"/>
        <v>CHINA_TO_elec</v>
      </c>
      <c r="D161" t="str">
        <f t="shared" si="25"/>
        <v>PROTRA_CHP_PP_I</v>
      </c>
      <c r="E161" t="s">
        <v>0</v>
      </c>
      <c r="F161" s="1" t="str">
        <f t="shared" si="26"/>
        <v>CHINATO_elecPROTRA_CHP_gas_fuels</v>
      </c>
      <c r="G161" s="5">
        <v>5.066147318094381</v>
      </c>
      <c r="H161" s="5">
        <v>6.0789991011615836</v>
      </c>
      <c r="I161" s="5">
        <v>7.7771290348271851</v>
      </c>
      <c r="J161" s="5">
        <v>9.4760346608967048</v>
      </c>
      <c r="K161" s="5">
        <v>11.158295892861917</v>
      </c>
      <c r="L161" s="5">
        <v>12.882767440693836</v>
      </c>
      <c r="M161" s="5">
        <v>14.58183658364843</v>
      </c>
      <c r="N161" s="5">
        <v>16.271270296542824</v>
      </c>
      <c r="O161" s="5">
        <v>17.946447074458057</v>
      </c>
      <c r="P161" s="5">
        <v>19.639444905515894</v>
      </c>
      <c r="Q161" s="5">
        <v>21.317987444460339</v>
      </c>
      <c r="R161" s="5">
        <v>22.997750597830969</v>
      </c>
      <c r="S161" s="5">
        <v>24.658300140376188</v>
      </c>
      <c r="T161" s="5">
        <v>26.312490282445971</v>
      </c>
      <c r="U161" s="5">
        <v>27.981130627423571</v>
      </c>
      <c r="V161" s="5">
        <v>29.649770972401171</v>
      </c>
      <c r="W161" t="str">
        <f t="shared" si="23"/>
        <v>PROTRA_CAPACITY_EMPIRICAL[CHINA,TO_elec,PROTRA_CHP_PP_I]=GET_DIRECT_DATA('model_parameters/energy/PROTRA_capacity_vensim_import.xlsx','PROTRA_capacity','PROTRA_CAP_TIME','CHINA_TO_elec')~~|</v>
      </c>
      <c r="X161" s="7" t="str">
        <f t="shared" si="27"/>
        <v>PROTRA_CAPACITY_EMPIRICAL[</v>
      </c>
      <c r="Y161" s="7" t="str">
        <f t="shared" si="30"/>
        <v>CHINA,</v>
      </c>
      <c r="Z161" s="7" t="str">
        <f t="shared" si="31"/>
        <v>TO_elec,</v>
      </c>
      <c r="AA161" s="7" t="str">
        <f t="shared" si="28"/>
        <v>PROTRA_CHP_PP_I]=GET_DIRECT_DATA(</v>
      </c>
      <c r="AB161" s="7" t="str">
        <f t="shared" si="29"/>
        <v>'model_parameters/energy/PROTRA_capacity_vensim_import.xlsx','PROTRA_capacity','PROTRA_CAP_TIME',</v>
      </c>
      <c r="AC161" s="7" t="str">
        <f t="shared" si="32"/>
        <v>'CHINA_TO_elec')~~|</v>
      </c>
    </row>
    <row r="162" spans="1:29" x14ac:dyDescent="0.35">
      <c r="A162" t="s">
        <v>71</v>
      </c>
      <c r="B162" t="s">
        <v>42</v>
      </c>
      <c r="C162" t="str">
        <f t="shared" si="24"/>
        <v>CHINA_TO_elec</v>
      </c>
      <c r="D162" t="str">
        <f t="shared" si="25"/>
        <v>PROTRA_CHP_PP_I</v>
      </c>
      <c r="E162" t="s">
        <v>1</v>
      </c>
      <c r="F162" s="1" t="str">
        <f t="shared" si="26"/>
        <v>CHINATO_elecPROTRA_CHP_gas_fuels_CCS</v>
      </c>
      <c r="G162" s="5">
        <v>0</v>
      </c>
      <c r="H162" s="5">
        <v>0</v>
      </c>
      <c r="I162" s="5">
        <v>0</v>
      </c>
      <c r="J162" s="5">
        <v>0</v>
      </c>
      <c r="K162" s="5">
        <v>0</v>
      </c>
      <c r="L162" s="5">
        <v>0</v>
      </c>
      <c r="M162" s="5">
        <v>0</v>
      </c>
      <c r="N162" s="5">
        <v>0</v>
      </c>
      <c r="O162" s="5">
        <v>0</v>
      </c>
      <c r="P162" s="5">
        <v>0</v>
      </c>
      <c r="Q162" s="5">
        <v>0</v>
      </c>
      <c r="R162" s="5">
        <v>0</v>
      </c>
      <c r="S162" s="5">
        <v>0</v>
      </c>
      <c r="T162" s="5">
        <v>0</v>
      </c>
      <c r="U162" s="5">
        <v>0</v>
      </c>
      <c r="V162" s="5">
        <v>0</v>
      </c>
      <c r="W162" t="str">
        <f t="shared" si="23"/>
        <v/>
      </c>
      <c r="X162" s="7" t="str">
        <f t="shared" si="27"/>
        <v>PROTRA_CAPACITY_EMPIRICAL[</v>
      </c>
      <c r="Y162" s="7" t="str">
        <f t="shared" si="30"/>
        <v>CHINA,</v>
      </c>
      <c r="Z162" s="7" t="str">
        <f t="shared" si="31"/>
        <v>TO_elec,</v>
      </c>
      <c r="AA162" s="7" t="str">
        <f t="shared" si="28"/>
        <v>PROTRA_CHP_PP_I]=GET_DIRECT_DATA(</v>
      </c>
      <c r="AB162" s="7" t="str">
        <f t="shared" si="29"/>
        <v>'model_parameters/energy/PROTRA_capacity_vensim_import.xlsx','PROTRA_capacity','PROTRA_CAP_TIME',</v>
      </c>
      <c r="AC162" s="7" t="str">
        <f t="shared" si="32"/>
        <v>'CHINA_TO_elec')~~|</v>
      </c>
    </row>
    <row r="163" spans="1:29" x14ac:dyDescent="0.35">
      <c r="A163" t="s">
        <v>71</v>
      </c>
      <c r="B163" t="s">
        <v>42</v>
      </c>
      <c r="C163" t="str">
        <f t="shared" si="24"/>
        <v>CHINA_TO_elec</v>
      </c>
      <c r="D163" t="str">
        <f t="shared" si="25"/>
        <v>PROTRA_CHP_PP_I</v>
      </c>
      <c r="E163" t="s">
        <v>2</v>
      </c>
      <c r="F163" s="1" t="str">
        <f t="shared" si="26"/>
        <v>CHINATO_elecPROTRA_CHP_geothermal</v>
      </c>
      <c r="G163" s="5">
        <v>2.2811752389761505E-4</v>
      </c>
      <c r="H163" s="5">
        <v>2.2230737749765608E-4</v>
      </c>
      <c r="I163" s="5">
        <v>2.4893757971732787E-4</v>
      </c>
      <c r="J163" s="5">
        <v>2.4191248898335841E-4</v>
      </c>
      <c r="K163" s="5">
        <v>2.6349337451071926E-4</v>
      </c>
      <c r="L163" s="5">
        <v>2.7953836487693034E-4</v>
      </c>
      <c r="M163" s="5">
        <v>2.9263581201786963E-4</v>
      </c>
      <c r="N163" s="5">
        <v>3.4469718693545153E-4</v>
      </c>
      <c r="O163" s="5">
        <v>3.5847325478830639E-4</v>
      </c>
      <c r="P163" s="5">
        <v>3.6985699923218219E-4</v>
      </c>
      <c r="Q163" s="5">
        <v>3.7481747708818076E-4</v>
      </c>
      <c r="R163" s="5">
        <v>3.7767776262365556E-4</v>
      </c>
      <c r="S163" s="5">
        <v>3.873277947764452E-4</v>
      </c>
      <c r="T163" s="5">
        <v>4.012333011840513E-4</v>
      </c>
      <c r="U163" s="5">
        <v>4.0875959334325156E-4</v>
      </c>
      <c r="V163" s="5">
        <v>4.1628588550245182E-4</v>
      </c>
      <c r="W163" t="str">
        <f t="shared" si="23"/>
        <v/>
      </c>
      <c r="X163" s="7" t="str">
        <f t="shared" si="27"/>
        <v>PROTRA_CAPACITY_EMPIRICAL[</v>
      </c>
      <c r="Y163" s="7" t="str">
        <f t="shared" si="30"/>
        <v>CHINA,</v>
      </c>
      <c r="Z163" s="7" t="str">
        <f t="shared" si="31"/>
        <v>TO_elec,</v>
      </c>
      <c r="AA163" s="7" t="str">
        <f t="shared" si="28"/>
        <v>PROTRA_CHP_PP_I]=GET_DIRECT_DATA(</v>
      </c>
      <c r="AB163" s="7" t="str">
        <f t="shared" si="29"/>
        <v>'model_parameters/energy/PROTRA_capacity_vensim_import.xlsx','PROTRA_capacity','PROTRA_CAP_TIME',</v>
      </c>
      <c r="AC163" s="7" t="str">
        <f t="shared" si="32"/>
        <v>'CHINA_TO_elec')~~|</v>
      </c>
    </row>
    <row r="164" spans="1:29" x14ac:dyDescent="0.35">
      <c r="A164" t="s">
        <v>71</v>
      </c>
      <c r="B164" t="s">
        <v>42</v>
      </c>
      <c r="C164" t="str">
        <f t="shared" si="24"/>
        <v>CHINA_TO_elec</v>
      </c>
      <c r="D164" t="str">
        <f t="shared" si="25"/>
        <v>PROTRA_CHP_PP_I</v>
      </c>
      <c r="E164" t="s">
        <v>3</v>
      </c>
      <c r="F164" s="1" t="str">
        <f t="shared" si="26"/>
        <v>CHINATO_elecPROTRA_CHP_liquid_fuels</v>
      </c>
      <c r="G164" s="5">
        <v>0.10464996848123317</v>
      </c>
      <c r="H164" s="5">
        <v>0.12557216053742731</v>
      </c>
      <c r="I164" s="5">
        <v>0.16064994901792276</v>
      </c>
      <c r="J164" s="5">
        <v>0.1957437607564334</v>
      </c>
      <c r="K164" s="5">
        <v>0.2304937539659834</v>
      </c>
      <c r="L164" s="5">
        <v>0.26611567370030254</v>
      </c>
      <c r="M164" s="5">
        <v>0.30121286316073764</v>
      </c>
      <c r="N164" s="5">
        <v>0.33611101627485473</v>
      </c>
      <c r="O164" s="5">
        <v>0.37071466792611857</v>
      </c>
      <c r="P164" s="5">
        <v>0.40568644401841786</v>
      </c>
      <c r="Q164" s="5">
        <v>0.4403596212407927</v>
      </c>
      <c r="R164" s="5">
        <v>0.47505801234922473</v>
      </c>
      <c r="S164" s="5">
        <v>0.50935951334747231</v>
      </c>
      <c r="T164" s="5">
        <v>0.54352965001351083</v>
      </c>
      <c r="U164" s="5">
        <v>0.57799828042319734</v>
      </c>
      <c r="V164" s="5">
        <v>0.61246691083288385</v>
      </c>
      <c r="W164" t="str">
        <f t="shared" si="23"/>
        <v/>
      </c>
      <c r="X164" s="7" t="str">
        <f t="shared" si="27"/>
        <v>PROTRA_CAPACITY_EMPIRICAL[</v>
      </c>
      <c r="Y164" s="7" t="str">
        <f t="shared" si="30"/>
        <v>CHINA,</v>
      </c>
      <c r="Z164" s="7" t="str">
        <f t="shared" si="31"/>
        <v>TO_elec,</v>
      </c>
      <c r="AA164" s="7" t="str">
        <f t="shared" si="28"/>
        <v>PROTRA_CHP_PP_I]=GET_DIRECT_DATA(</v>
      </c>
      <c r="AB164" s="7" t="str">
        <f t="shared" si="29"/>
        <v>'model_parameters/energy/PROTRA_capacity_vensim_import.xlsx','PROTRA_capacity','PROTRA_CAP_TIME',</v>
      </c>
      <c r="AC164" s="7" t="str">
        <f t="shared" si="32"/>
        <v>'CHINA_TO_elec')~~|</v>
      </c>
    </row>
    <row r="165" spans="1:29" x14ac:dyDescent="0.35">
      <c r="A165" t="s">
        <v>71</v>
      </c>
      <c r="B165" t="s">
        <v>42</v>
      </c>
      <c r="C165" t="str">
        <f t="shared" si="24"/>
        <v>CHINA_TO_elec</v>
      </c>
      <c r="D165" t="str">
        <f t="shared" si="25"/>
        <v>PROTRA_CHP_PP_I</v>
      </c>
      <c r="E165" t="s">
        <v>4</v>
      </c>
      <c r="F165" s="1" t="str">
        <f t="shared" si="26"/>
        <v>CHINATO_elecPROTRA_CHP_liquid_fuels_CCS</v>
      </c>
      <c r="G165" s="5">
        <v>0</v>
      </c>
      <c r="H165" s="5">
        <v>0</v>
      </c>
      <c r="I165" s="5">
        <v>0</v>
      </c>
      <c r="J165" s="5">
        <v>0</v>
      </c>
      <c r="K165" s="5">
        <v>0</v>
      </c>
      <c r="L165" s="5">
        <v>0</v>
      </c>
      <c r="M165" s="5">
        <v>0</v>
      </c>
      <c r="N165" s="5">
        <v>0</v>
      </c>
      <c r="O165" s="5">
        <v>0</v>
      </c>
      <c r="P165" s="5">
        <v>0</v>
      </c>
      <c r="Q165" s="5">
        <v>0</v>
      </c>
      <c r="R165" s="5">
        <v>0</v>
      </c>
      <c r="S165" s="5">
        <v>0</v>
      </c>
      <c r="T165" s="5">
        <v>0</v>
      </c>
      <c r="U165" s="5">
        <v>0</v>
      </c>
      <c r="V165" s="5">
        <v>0</v>
      </c>
      <c r="W165" t="str">
        <f t="shared" si="23"/>
        <v/>
      </c>
      <c r="X165" s="7" t="str">
        <f t="shared" si="27"/>
        <v>PROTRA_CAPACITY_EMPIRICAL[</v>
      </c>
      <c r="Y165" s="7" t="str">
        <f t="shared" si="30"/>
        <v>CHINA,</v>
      </c>
      <c r="Z165" s="7" t="str">
        <f t="shared" si="31"/>
        <v>TO_elec,</v>
      </c>
      <c r="AA165" s="7" t="str">
        <f t="shared" si="28"/>
        <v>PROTRA_CHP_PP_I]=GET_DIRECT_DATA(</v>
      </c>
      <c r="AB165" s="7" t="str">
        <f t="shared" si="29"/>
        <v>'model_parameters/energy/PROTRA_capacity_vensim_import.xlsx','PROTRA_capacity','PROTRA_CAP_TIME',</v>
      </c>
      <c r="AC165" s="7" t="str">
        <f t="shared" si="32"/>
        <v>'CHINA_TO_elec')~~|</v>
      </c>
    </row>
    <row r="166" spans="1:29" x14ac:dyDescent="0.35">
      <c r="A166" t="s">
        <v>71</v>
      </c>
      <c r="B166" t="s">
        <v>42</v>
      </c>
      <c r="C166" t="str">
        <f t="shared" si="24"/>
        <v>CHINA_TO_elec</v>
      </c>
      <c r="D166" t="str">
        <f t="shared" si="25"/>
        <v>PROTRA_CHP_PP_I</v>
      </c>
      <c r="E166" t="s">
        <v>5</v>
      </c>
      <c r="F166" s="1" t="str">
        <f t="shared" si="26"/>
        <v>CHINATO_elecPROTRA_CHP_solid_fossil</v>
      </c>
      <c r="G166" s="5">
        <v>61.000747942810399</v>
      </c>
      <c r="H166" s="5">
        <v>73.195373018157909</v>
      </c>
      <c r="I166" s="5">
        <v>93.641363393333933</v>
      </c>
      <c r="J166" s="5">
        <v>114.09605365448698</v>
      </c>
      <c r="K166" s="5">
        <v>134.35088892417318</v>
      </c>
      <c r="L166" s="5">
        <v>155.11383121488646</v>
      </c>
      <c r="M166" s="5">
        <v>175.57087254755544</v>
      </c>
      <c r="N166" s="5">
        <v>195.91264361692737</v>
      </c>
      <c r="O166" s="5">
        <v>216.08203376831597</v>
      </c>
      <c r="P166" s="5">
        <v>236.46594394539676</v>
      </c>
      <c r="Q166" s="5">
        <v>256.67569036336715</v>
      </c>
      <c r="R166" s="5">
        <v>276.90009307537468</v>
      </c>
      <c r="S166" s="5">
        <v>296.89329291823003</v>
      </c>
      <c r="T166" s="5">
        <v>316.810006433372</v>
      </c>
      <c r="U166" s="5">
        <v>336.90057918645334</v>
      </c>
      <c r="V166" s="5">
        <v>356.99115193953469</v>
      </c>
      <c r="W166" t="str">
        <f t="shared" si="23"/>
        <v/>
      </c>
      <c r="X166" s="7" t="str">
        <f t="shared" si="27"/>
        <v>PROTRA_CAPACITY_EMPIRICAL[</v>
      </c>
      <c r="Y166" s="7" t="str">
        <f t="shared" si="30"/>
        <v>CHINA,</v>
      </c>
      <c r="Z166" s="7" t="str">
        <f t="shared" si="31"/>
        <v>TO_elec,</v>
      </c>
      <c r="AA166" s="7" t="str">
        <f t="shared" si="28"/>
        <v>PROTRA_CHP_PP_I]=GET_DIRECT_DATA(</v>
      </c>
      <c r="AB166" s="7" t="str">
        <f t="shared" si="29"/>
        <v>'model_parameters/energy/PROTRA_capacity_vensim_import.xlsx','PROTRA_capacity','PROTRA_CAP_TIME',</v>
      </c>
      <c r="AC166" s="7" t="str">
        <f t="shared" si="32"/>
        <v>'CHINA_TO_elec')~~|</v>
      </c>
    </row>
    <row r="167" spans="1:29" x14ac:dyDescent="0.35">
      <c r="A167" t="s">
        <v>71</v>
      </c>
      <c r="B167" t="s">
        <v>42</v>
      </c>
      <c r="C167" t="str">
        <f t="shared" si="24"/>
        <v>CHINA_TO_elec</v>
      </c>
      <c r="D167" t="str">
        <f t="shared" si="25"/>
        <v>PROTRA_CHP_PP_I</v>
      </c>
      <c r="E167" t="s">
        <v>6</v>
      </c>
      <c r="F167" s="1" t="str">
        <f t="shared" si="26"/>
        <v>CHINATO_elecPROTRA_CHP_solid_fossil_CCS</v>
      </c>
      <c r="G167" s="5">
        <v>0</v>
      </c>
      <c r="H167" s="5">
        <v>0</v>
      </c>
      <c r="I167" s="5">
        <v>0</v>
      </c>
      <c r="J167" s="5">
        <v>0</v>
      </c>
      <c r="K167" s="5">
        <v>0</v>
      </c>
      <c r="L167" s="5">
        <v>0</v>
      </c>
      <c r="M167" s="5">
        <v>0</v>
      </c>
      <c r="N167" s="5">
        <v>0</v>
      </c>
      <c r="O167" s="5">
        <v>0</v>
      </c>
      <c r="P167" s="5">
        <v>0</v>
      </c>
      <c r="Q167" s="5">
        <v>0</v>
      </c>
      <c r="R167" s="5">
        <v>0</v>
      </c>
      <c r="S167" s="5">
        <v>0</v>
      </c>
      <c r="T167" s="5">
        <v>0</v>
      </c>
      <c r="U167" s="5">
        <v>0</v>
      </c>
      <c r="V167" s="5">
        <v>0</v>
      </c>
      <c r="W167" t="str">
        <f t="shared" si="23"/>
        <v/>
      </c>
      <c r="X167" s="7" t="str">
        <f t="shared" si="27"/>
        <v>PROTRA_CAPACITY_EMPIRICAL[</v>
      </c>
      <c r="Y167" s="7" t="str">
        <f t="shared" si="30"/>
        <v>CHINA,</v>
      </c>
      <c r="Z167" s="7" t="str">
        <f t="shared" si="31"/>
        <v>TO_elec,</v>
      </c>
      <c r="AA167" s="7" t="str">
        <f t="shared" si="28"/>
        <v>PROTRA_CHP_PP_I]=GET_DIRECT_DATA(</v>
      </c>
      <c r="AB167" s="7" t="str">
        <f t="shared" si="29"/>
        <v>'model_parameters/energy/PROTRA_capacity_vensim_import.xlsx','PROTRA_capacity','PROTRA_CAP_TIME',</v>
      </c>
      <c r="AC167" s="7" t="str">
        <f t="shared" si="32"/>
        <v>'CHINA_TO_elec')~~|</v>
      </c>
    </row>
    <row r="168" spans="1:29" x14ac:dyDescent="0.35">
      <c r="A168" t="s">
        <v>71</v>
      </c>
      <c r="B168" t="s">
        <v>42</v>
      </c>
      <c r="C168" t="str">
        <f t="shared" si="24"/>
        <v>CHINA_TO_elec</v>
      </c>
      <c r="D168" t="str">
        <f t="shared" si="25"/>
        <v>PROTRA_CHP_PP_I</v>
      </c>
      <c r="E168" t="s">
        <v>7</v>
      </c>
      <c r="F168" s="1" t="str">
        <f t="shared" si="26"/>
        <v>CHINATO_elecPROTRA_CHP_waste</v>
      </c>
      <c r="G168" s="5">
        <v>0.11317045367104615</v>
      </c>
      <c r="H168" s="5">
        <v>0.13786000706987603</v>
      </c>
      <c r="I168" s="5">
        <v>0.18524910987347051</v>
      </c>
      <c r="J168" s="5">
        <v>0.22937717318287318</v>
      </c>
      <c r="K168" s="5">
        <v>0.34826152517626363</v>
      </c>
      <c r="L168" s="5">
        <v>0.27710124821380921</v>
      </c>
      <c r="M168" s="5">
        <v>0.32035419476321453</v>
      </c>
      <c r="N168" s="5">
        <v>0.40672901858340599</v>
      </c>
      <c r="O168" s="5">
        <v>0.55757012484129787</v>
      </c>
      <c r="P168" s="5">
        <v>0.62817540893212276</v>
      </c>
      <c r="Q168" s="5">
        <v>0.76392050689937252</v>
      </c>
      <c r="R168" s="5">
        <v>0.89418337877694731</v>
      </c>
      <c r="S168" s="5">
        <v>1.1109227577074203</v>
      </c>
      <c r="T168" s="5">
        <v>1.3562706409216336</v>
      </c>
      <c r="U168" s="5">
        <v>1.5365899124003406</v>
      </c>
      <c r="V168" s="5">
        <v>1.7169091838790476</v>
      </c>
      <c r="W168" t="str">
        <f t="shared" si="23"/>
        <v/>
      </c>
      <c r="X168" s="7" t="str">
        <f t="shared" si="27"/>
        <v>PROTRA_CAPACITY_EMPIRICAL[</v>
      </c>
      <c r="Y168" s="7" t="str">
        <f t="shared" si="30"/>
        <v>CHINA,</v>
      </c>
      <c r="Z168" s="7" t="str">
        <f t="shared" si="31"/>
        <v>TO_elec,</v>
      </c>
      <c r="AA168" s="7" t="str">
        <f t="shared" si="28"/>
        <v>PROTRA_CHP_PP_I]=GET_DIRECT_DATA(</v>
      </c>
      <c r="AB168" s="7" t="str">
        <f t="shared" si="29"/>
        <v>'model_parameters/energy/PROTRA_capacity_vensim_import.xlsx','PROTRA_capacity','PROTRA_CAP_TIME',</v>
      </c>
      <c r="AC168" s="7" t="str">
        <f t="shared" si="32"/>
        <v>'CHINA_TO_elec')~~|</v>
      </c>
    </row>
    <row r="169" spans="1:29" x14ac:dyDescent="0.35">
      <c r="A169" t="s">
        <v>71</v>
      </c>
      <c r="B169" t="s">
        <v>42</v>
      </c>
      <c r="C169" t="str">
        <f t="shared" si="24"/>
        <v>CHINA_TO_elec</v>
      </c>
      <c r="D169" t="str">
        <f t="shared" si="25"/>
        <v>PROTRA_CHP_PP_I</v>
      </c>
      <c r="E169" t="s">
        <v>8</v>
      </c>
      <c r="F169" s="1" t="str">
        <f t="shared" si="26"/>
        <v>CHINATO_elecPROTRA_CHP_solid_bio</v>
      </c>
      <c r="G169" s="5">
        <v>0.21505619941904738</v>
      </c>
      <c r="H169" s="5">
        <v>0.26197340569569244</v>
      </c>
      <c r="I169" s="5">
        <v>0.35202624203443134</v>
      </c>
      <c r="J169" s="5">
        <v>0.43588217152136244</v>
      </c>
      <c r="K169" s="5">
        <v>0.66179641044816007</v>
      </c>
      <c r="L169" s="5">
        <v>0.52657155080736562</v>
      </c>
      <c r="M169" s="5">
        <v>0.60876450839352148</v>
      </c>
      <c r="N169" s="5">
        <v>0.77290135448458352</v>
      </c>
      <c r="O169" s="5">
        <v>1.0595425578703952</v>
      </c>
      <c r="P169" s="5">
        <v>1.1937127724708485</v>
      </c>
      <c r="Q169" s="5">
        <v>1.4516672465552072</v>
      </c>
      <c r="R169" s="5">
        <v>1.699203924572154</v>
      </c>
      <c r="S169" s="5">
        <v>2.1110706758773792</v>
      </c>
      <c r="T169" s="5">
        <v>2.5773017599457133</v>
      </c>
      <c r="U169" s="5">
        <v>2.9199599003729033</v>
      </c>
      <c r="V169" s="5">
        <v>3.2626180408000933</v>
      </c>
      <c r="W169" t="str">
        <f t="shared" si="23"/>
        <v/>
      </c>
      <c r="X169" s="7" t="str">
        <f t="shared" si="27"/>
        <v>PROTRA_CAPACITY_EMPIRICAL[</v>
      </c>
      <c r="Y169" s="7" t="str">
        <f t="shared" si="30"/>
        <v>CHINA,</v>
      </c>
      <c r="Z169" s="7" t="str">
        <f t="shared" si="31"/>
        <v>TO_elec,</v>
      </c>
      <c r="AA169" s="7" t="str">
        <f t="shared" si="28"/>
        <v>PROTRA_CHP_PP_I]=GET_DIRECT_DATA(</v>
      </c>
      <c r="AB169" s="7" t="str">
        <f t="shared" si="29"/>
        <v>'model_parameters/energy/PROTRA_capacity_vensim_import.xlsx','PROTRA_capacity','PROTRA_CAP_TIME',</v>
      </c>
      <c r="AC169" s="7" t="str">
        <f t="shared" si="32"/>
        <v>'CHINA_TO_elec')~~|</v>
      </c>
    </row>
    <row r="170" spans="1:29" x14ac:dyDescent="0.35">
      <c r="A170" t="s">
        <v>71</v>
      </c>
      <c r="B170" t="s">
        <v>42</v>
      </c>
      <c r="C170" t="str">
        <f t="shared" si="24"/>
        <v>CHINA_TO_elec</v>
      </c>
      <c r="D170" t="str">
        <f t="shared" si="25"/>
        <v>PROTRA_CHP_PP_I</v>
      </c>
      <c r="E170" t="s">
        <v>9</v>
      </c>
      <c r="F170" s="1" t="str">
        <f t="shared" si="26"/>
        <v>CHINATO_elecPROTRA_CHP_solid_bio_CCS</v>
      </c>
      <c r="G170" s="6">
        <v>0</v>
      </c>
      <c r="H170" s="6">
        <v>0</v>
      </c>
      <c r="I170" s="6">
        <v>0</v>
      </c>
      <c r="J170" s="6">
        <v>0</v>
      </c>
      <c r="K170" s="6">
        <v>0</v>
      </c>
      <c r="L170" s="6">
        <v>0</v>
      </c>
      <c r="M170" s="6">
        <v>0</v>
      </c>
      <c r="N170" s="6">
        <v>0</v>
      </c>
      <c r="O170" s="6">
        <v>0</v>
      </c>
      <c r="P170" s="6">
        <v>0</v>
      </c>
      <c r="Q170" s="6">
        <v>0</v>
      </c>
      <c r="R170" s="6">
        <v>0</v>
      </c>
      <c r="S170" s="6">
        <v>0</v>
      </c>
      <c r="T170" s="6">
        <v>0</v>
      </c>
      <c r="U170" s="6">
        <v>0</v>
      </c>
      <c r="V170" s="6">
        <v>0</v>
      </c>
      <c r="W170" t="str">
        <f t="shared" si="23"/>
        <v/>
      </c>
      <c r="X170" s="7" t="str">
        <f t="shared" si="27"/>
        <v>PROTRA_CAPACITY_EMPIRICAL[</v>
      </c>
      <c r="Y170" s="7" t="str">
        <f t="shared" si="30"/>
        <v>CHINA,</v>
      </c>
      <c r="Z170" s="7" t="str">
        <f t="shared" si="31"/>
        <v>TO_elec,</v>
      </c>
      <c r="AA170" s="7" t="str">
        <f t="shared" si="28"/>
        <v>PROTRA_CHP_PP_I]=GET_DIRECT_DATA(</v>
      </c>
      <c r="AB170" s="7" t="str">
        <f t="shared" si="29"/>
        <v>'model_parameters/energy/PROTRA_capacity_vensim_import.xlsx','PROTRA_capacity','PROTRA_CAP_TIME',</v>
      </c>
      <c r="AC170" s="7" t="str">
        <f t="shared" si="32"/>
        <v>'CHINA_TO_elec')~~|</v>
      </c>
    </row>
    <row r="171" spans="1:29" x14ac:dyDescent="0.35">
      <c r="A171" t="s">
        <v>71</v>
      </c>
      <c r="B171" t="s">
        <v>42</v>
      </c>
      <c r="C171" t="str">
        <f t="shared" si="24"/>
        <v>CHINA_TO_elec</v>
      </c>
      <c r="D171" t="str">
        <f t="shared" si="25"/>
        <v>PROTRA_CHP_PP_I</v>
      </c>
      <c r="E171" t="s">
        <v>17</v>
      </c>
      <c r="F171" s="1" t="str">
        <f t="shared" si="26"/>
        <v>CHINATO_elecPROTRA_PP_solid_bio</v>
      </c>
      <c r="G171" s="5">
        <v>1.0953565741592002</v>
      </c>
      <c r="H171" s="5">
        <v>1.376042561277117</v>
      </c>
      <c r="I171" s="5">
        <v>1.6135929183329398</v>
      </c>
      <c r="J171" s="5">
        <v>1.726298904882746</v>
      </c>
      <c r="K171" s="5">
        <v>2.3521529687818092</v>
      </c>
      <c r="L171" s="5">
        <v>1.7338904836151117</v>
      </c>
      <c r="M171" s="5">
        <v>1.8875718252730402</v>
      </c>
      <c r="N171" s="5">
        <v>2.2541521524811685</v>
      </c>
      <c r="O171" s="5">
        <v>2.9306643376753687</v>
      </c>
      <c r="P171" s="5">
        <v>3.1634096996768251</v>
      </c>
      <c r="Q171" s="5">
        <v>3.7768797200220008</v>
      </c>
      <c r="R171" s="5">
        <v>4.3745592809630232</v>
      </c>
      <c r="S171" s="5">
        <v>5.246897047764481</v>
      </c>
      <c r="T171" s="5">
        <v>6.0943547692083406</v>
      </c>
      <c r="U171" s="5">
        <v>6.8275455158888914</v>
      </c>
      <c r="V171" s="5">
        <v>7.5607362625694421</v>
      </c>
      <c r="W171" t="str">
        <f t="shared" si="23"/>
        <v/>
      </c>
      <c r="X171" s="7" t="str">
        <f t="shared" si="27"/>
        <v>PROTRA_CAPACITY_EMPIRICAL[</v>
      </c>
      <c r="Y171" s="7" t="str">
        <f t="shared" si="30"/>
        <v>CHINA,</v>
      </c>
      <c r="Z171" s="7" t="str">
        <f t="shared" si="31"/>
        <v>TO_elec,</v>
      </c>
      <c r="AA171" s="7" t="str">
        <f t="shared" si="28"/>
        <v>PROTRA_CHP_PP_I]=GET_DIRECT_DATA(</v>
      </c>
      <c r="AB171" s="7" t="str">
        <f t="shared" si="29"/>
        <v>'model_parameters/energy/PROTRA_capacity_vensim_import.xlsx','PROTRA_capacity','PROTRA_CAP_TIME',</v>
      </c>
      <c r="AC171" s="7" t="str">
        <f t="shared" si="32"/>
        <v>'CHINA_TO_elec')~~|</v>
      </c>
    </row>
    <row r="172" spans="1:29" x14ac:dyDescent="0.35">
      <c r="A172" t="s">
        <v>71</v>
      </c>
      <c r="B172" t="s">
        <v>42</v>
      </c>
      <c r="C172" t="str">
        <f t="shared" si="24"/>
        <v>CHINA_TO_elec</v>
      </c>
      <c r="D172" t="str">
        <f t="shared" si="25"/>
        <v>PROTRA_CHP_PP_I</v>
      </c>
      <c r="E172" t="s">
        <v>18</v>
      </c>
      <c r="F172" s="1" t="str">
        <f t="shared" si="26"/>
        <v>CHINATO_elecPROTRA_PP_solid_bio_CCS</v>
      </c>
      <c r="G172" s="6">
        <v>0</v>
      </c>
      <c r="H172" s="6">
        <v>0</v>
      </c>
      <c r="I172" s="6">
        <v>0</v>
      </c>
      <c r="J172" s="6">
        <v>0</v>
      </c>
      <c r="K172" s="6">
        <v>0</v>
      </c>
      <c r="L172" s="6">
        <v>0</v>
      </c>
      <c r="M172" s="6">
        <v>0</v>
      </c>
      <c r="N172" s="6">
        <v>0</v>
      </c>
      <c r="O172" s="6">
        <v>0</v>
      </c>
      <c r="P172" s="6">
        <v>0</v>
      </c>
      <c r="Q172" s="6">
        <v>0</v>
      </c>
      <c r="R172" s="6">
        <v>0</v>
      </c>
      <c r="S172" s="6">
        <v>0</v>
      </c>
      <c r="T172" s="6">
        <v>0</v>
      </c>
      <c r="U172" s="6">
        <v>0</v>
      </c>
      <c r="V172" s="6">
        <v>0</v>
      </c>
      <c r="W172" t="str">
        <f t="shared" si="23"/>
        <v/>
      </c>
      <c r="X172" s="7" t="str">
        <f t="shared" si="27"/>
        <v>PROTRA_CAPACITY_EMPIRICAL[</v>
      </c>
      <c r="Y172" s="7" t="str">
        <f t="shared" si="30"/>
        <v>CHINA,</v>
      </c>
      <c r="Z172" s="7" t="str">
        <f t="shared" si="31"/>
        <v>TO_elec,</v>
      </c>
      <c r="AA172" s="7" t="str">
        <f t="shared" si="28"/>
        <v>PROTRA_CHP_PP_I]=GET_DIRECT_DATA(</v>
      </c>
      <c r="AB172" s="7" t="str">
        <f t="shared" si="29"/>
        <v>'model_parameters/energy/PROTRA_capacity_vensim_import.xlsx','PROTRA_capacity','PROTRA_CAP_TIME',</v>
      </c>
      <c r="AC172" s="7" t="str">
        <f t="shared" si="32"/>
        <v>'CHINA_TO_elec')~~|</v>
      </c>
    </row>
    <row r="173" spans="1:29" x14ac:dyDescent="0.35">
      <c r="A173" t="s">
        <v>71</v>
      </c>
      <c r="B173" t="s">
        <v>42</v>
      </c>
      <c r="C173" t="str">
        <f t="shared" si="24"/>
        <v>CHINA_TO_elec</v>
      </c>
      <c r="D173" t="str">
        <f t="shared" si="25"/>
        <v>PROTRA_CHP_PP_I</v>
      </c>
      <c r="E173" t="s">
        <v>19</v>
      </c>
      <c r="F173" s="1" t="str">
        <f t="shared" si="26"/>
        <v>CHINATO_elecPROTRA_PP_gas_fuels</v>
      </c>
      <c r="G173" s="5">
        <v>25.80366334718267</v>
      </c>
      <c r="H173" s="5">
        <v>31.930575055700089</v>
      </c>
      <c r="I173" s="5">
        <v>35.648252422986189</v>
      </c>
      <c r="J173" s="5">
        <v>37.529564929533251</v>
      </c>
      <c r="K173" s="5">
        <v>39.658750631735153</v>
      </c>
      <c r="L173" s="5">
        <v>42.420270965639872</v>
      </c>
      <c r="M173" s="5">
        <v>45.213318970688171</v>
      </c>
      <c r="N173" s="5">
        <v>47.454851449980858</v>
      </c>
      <c r="O173" s="5">
        <v>49.639358078079361</v>
      </c>
      <c r="P173" s="5">
        <v>52.045694695701847</v>
      </c>
      <c r="Q173" s="5">
        <v>55.46413934855137</v>
      </c>
      <c r="R173" s="5">
        <v>59.2071509865103</v>
      </c>
      <c r="S173" s="5">
        <v>61.286229631160523</v>
      </c>
      <c r="T173" s="5">
        <v>62.219198828293351</v>
      </c>
      <c r="U173" s="5">
        <v>64.836108683072567</v>
      </c>
      <c r="V173" s="5">
        <v>67.45301853785179</v>
      </c>
      <c r="W173" t="str">
        <f t="shared" si="23"/>
        <v/>
      </c>
      <c r="X173" s="7" t="str">
        <f t="shared" si="27"/>
        <v>PROTRA_CAPACITY_EMPIRICAL[</v>
      </c>
      <c r="Y173" s="7" t="str">
        <f t="shared" si="30"/>
        <v>CHINA,</v>
      </c>
      <c r="Z173" s="7" t="str">
        <f t="shared" si="31"/>
        <v>TO_elec,</v>
      </c>
      <c r="AA173" s="7" t="str">
        <f t="shared" si="28"/>
        <v>PROTRA_CHP_PP_I]=GET_DIRECT_DATA(</v>
      </c>
      <c r="AB173" s="7" t="str">
        <f t="shared" si="29"/>
        <v>'model_parameters/energy/PROTRA_capacity_vensim_import.xlsx','PROTRA_capacity','PROTRA_CAP_TIME',</v>
      </c>
      <c r="AC173" s="7" t="str">
        <f t="shared" si="32"/>
        <v>'CHINA_TO_elec')~~|</v>
      </c>
    </row>
    <row r="174" spans="1:29" x14ac:dyDescent="0.35">
      <c r="A174" t="s">
        <v>71</v>
      </c>
      <c r="B174" t="s">
        <v>42</v>
      </c>
      <c r="C174" t="str">
        <f t="shared" si="24"/>
        <v>CHINA_TO_elec</v>
      </c>
      <c r="D174" t="str">
        <f t="shared" si="25"/>
        <v>PROTRA_CHP_PP_I</v>
      </c>
      <c r="E174" t="s">
        <v>20</v>
      </c>
      <c r="F174" s="1" t="str">
        <f t="shared" si="26"/>
        <v>CHINATO_elecPROTRA_PP_gas_fuels_CCS</v>
      </c>
      <c r="G174" s="6">
        <v>0</v>
      </c>
      <c r="H174" s="6">
        <v>0</v>
      </c>
      <c r="I174" s="6">
        <v>0</v>
      </c>
      <c r="J174" s="6">
        <v>0</v>
      </c>
      <c r="K174" s="6">
        <v>0</v>
      </c>
      <c r="L174" s="6">
        <v>0</v>
      </c>
      <c r="M174" s="6">
        <v>0</v>
      </c>
      <c r="N174" s="6">
        <v>0</v>
      </c>
      <c r="O174" s="6">
        <v>0</v>
      </c>
      <c r="P174" s="6">
        <v>0</v>
      </c>
      <c r="Q174" s="6">
        <v>0</v>
      </c>
      <c r="R174" s="6">
        <v>0</v>
      </c>
      <c r="S174" s="6">
        <v>0</v>
      </c>
      <c r="T174" s="6">
        <v>0</v>
      </c>
      <c r="U174" s="6">
        <v>0</v>
      </c>
      <c r="V174" s="6">
        <v>0</v>
      </c>
      <c r="W174" t="str">
        <f t="shared" si="23"/>
        <v/>
      </c>
      <c r="X174" s="7" t="str">
        <f t="shared" si="27"/>
        <v>PROTRA_CAPACITY_EMPIRICAL[</v>
      </c>
      <c r="Y174" s="7" t="str">
        <f t="shared" si="30"/>
        <v>CHINA,</v>
      </c>
      <c r="Z174" s="7" t="str">
        <f t="shared" si="31"/>
        <v>TO_elec,</v>
      </c>
      <c r="AA174" s="7" t="str">
        <f t="shared" si="28"/>
        <v>PROTRA_CHP_PP_I]=GET_DIRECT_DATA(</v>
      </c>
      <c r="AB174" s="7" t="str">
        <f t="shared" si="29"/>
        <v>'model_parameters/energy/PROTRA_capacity_vensim_import.xlsx','PROTRA_capacity','PROTRA_CAP_TIME',</v>
      </c>
      <c r="AC174" s="7" t="str">
        <f t="shared" si="32"/>
        <v>'CHINA_TO_elec')~~|</v>
      </c>
    </row>
    <row r="175" spans="1:29" x14ac:dyDescent="0.35">
      <c r="A175" t="s">
        <v>71</v>
      </c>
      <c r="B175" t="s">
        <v>42</v>
      </c>
      <c r="C175" t="str">
        <f t="shared" si="24"/>
        <v>CHINA_TO_elec</v>
      </c>
      <c r="D175" t="str">
        <f t="shared" si="25"/>
        <v>PROTRA_CHP_PP_I</v>
      </c>
      <c r="E175" t="s">
        <v>21</v>
      </c>
      <c r="F175" s="1" t="str">
        <f t="shared" si="26"/>
        <v>CHINATO_elecPROTRA_PP_geothermal</v>
      </c>
      <c r="G175" s="5">
        <v>2.7571882476102382E-2</v>
      </c>
      <c r="H175" s="5">
        <v>2.7577692622502342E-2</v>
      </c>
      <c r="I175" s="5">
        <v>2.7551062420282671E-2</v>
      </c>
      <c r="J175" s="5">
        <v>2.3758087511016643E-2</v>
      </c>
      <c r="K175" s="5">
        <v>2.3736506625489283E-2</v>
      </c>
      <c r="L175" s="5">
        <v>2.372046163512307E-2</v>
      </c>
      <c r="M175" s="5">
        <v>2.3707364187982131E-2</v>
      </c>
      <c r="N175" s="5">
        <v>2.6655302813064548E-2</v>
      </c>
      <c r="O175" s="5">
        <v>2.6641526745211693E-2</v>
      </c>
      <c r="P175" s="5">
        <v>2.6630143000767818E-2</v>
      </c>
      <c r="Q175" s="5">
        <v>2.6625182522911819E-2</v>
      </c>
      <c r="R175" s="5">
        <v>2.6622322237376345E-2</v>
      </c>
      <c r="S175" s="5">
        <v>2.6612672205223554E-2</v>
      </c>
      <c r="T175" s="5">
        <v>2.6598766698815949E-2</v>
      </c>
      <c r="U175" s="5">
        <v>2.6591240406656749E-2</v>
      </c>
      <c r="V175" s="5">
        <v>2.6583714114497548E-2</v>
      </c>
      <c r="W175" t="str">
        <f t="shared" si="23"/>
        <v/>
      </c>
      <c r="X175" s="7" t="str">
        <f t="shared" si="27"/>
        <v>PROTRA_CAPACITY_EMPIRICAL[</v>
      </c>
      <c r="Y175" s="7" t="str">
        <f t="shared" si="30"/>
        <v>CHINA,</v>
      </c>
      <c r="Z175" s="7" t="str">
        <f t="shared" si="31"/>
        <v>TO_elec,</v>
      </c>
      <c r="AA175" s="7" t="str">
        <f t="shared" si="28"/>
        <v>PROTRA_CHP_PP_I]=GET_DIRECT_DATA(</v>
      </c>
      <c r="AB175" s="7" t="str">
        <f t="shared" si="29"/>
        <v>'model_parameters/energy/PROTRA_capacity_vensim_import.xlsx','PROTRA_capacity','PROTRA_CAP_TIME',</v>
      </c>
      <c r="AC175" s="7" t="str">
        <f t="shared" si="32"/>
        <v>'CHINA_TO_elec')~~|</v>
      </c>
    </row>
    <row r="176" spans="1:29" x14ac:dyDescent="0.35">
      <c r="A176" t="s">
        <v>71</v>
      </c>
      <c r="B176" t="s">
        <v>42</v>
      </c>
      <c r="C176" t="str">
        <f t="shared" si="24"/>
        <v>CHINA_TO_elec</v>
      </c>
      <c r="D176" t="str">
        <f t="shared" si="25"/>
        <v>PROTRA_CHP_PP_I</v>
      </c>
      <c r="E176" t="s">
        <v>22</v>
      </c>
      <c r="F176" s="1" t="str">
        <f t="shared" si="26"/>
        <v>CHINATO_elecPROTRA_PP_hydropower_dammed</v>
      </c>
      <c r="G176" s="5">
        <v>105.651</v>
      </c>
      <c r="H176" s="5">
        <v>117.261</v>
      </c>
      <c r="I176" s="5">
        <v>133.40699999999998</v>
      </c>
      <c r="J176" s="5">
        <v>155.34</v>
      </c>
      <c r="K176" s="5">
        <v>177.12</v>
      </c>
      <c r="L176" s="5">
        <v>194.45400000000001</v>
      </c>
      <c r="M176" s="5">
        <v>209.68199999999999</v>
      </c>
      <c r="N176" s="5">
        <v>224.52299999999997</v>
      </c>
      <c r="O176" s="5">
        <v>252.39600000000004</v>
      </c>
      <c r="P176" s="5">
        <v>274.62599999999998</v>
      </c>
      <c r="Q176" s="5">
        <v>287.12700000000001</v>
      </c>
      <c r="R176" s="5">
        <v>298.899</v>
      </c>
      <c r="S176" s="5">
        <v>309.39299999999997</v>
      </c>
      <c r="T176" s="5">
        <v>317.03399999999999</v>
      </c>
      <c r="U176" s="5">
        <v>327.74219999999997</v>
      </c>
      <c r="V176" s="5">
        <v>338.45039999999995</v>
      </c>
      <c r="W176" t="str">
        <f t="shared" si="23"/>
        <v/>
      </c>
      <c r="X176" s="7" t="str">
        <f t="shared" si="27"/>
        <v>PROTRA_CAPACITY_EMPIRICAL[</v>
      </c>
      <c r="Y176" s="7" t="str">
        <f t="shared" si="30"/>
        <v>CHINA,</v>
      </c>
      <c r="Z176" s="7" t="str">
        <f t="shared" si="31"/>
        <v>TO_elec,</v>
      </c>
      <c r="AA176" s="7" t="str">
        <f t="shared" si="28"/>
        <v>PROTRA_CHP_PP_I]=GET_DIRECT_DATA(</v>
      </c>
      <c r="AB176" s="7" t="str">
        <f t="shared" si="29"/>
        <v>'model_parameters/energy/PROTRA_capacity_vensim_import.xlsx','PROTRA_capacity','PROTRA_CAP_TIME',</v>
      </c>
      <c r="AC176" s="7" t="str">
        <f t="shared" si="32"/>
        <v>'CHINA_TO_elec')~~|</v>
      </c>
    </row>
    <row r="177" spans="1:29" x14ac:dyDescent="0.35">
      <c r="A177" t="s">
        <v>71</v>
      </c>
      <c r="B177" t="s">
        <v>42</v>
      </c>
      <c r="C177" t="str">
        <f t="shared" si="24"/>
        <v>CHINA_TO_elec</v>
      </c>
      <c r="D177" t="str">
        <f t="shared" si="25"/>
        <v>PROTRA_CHP_PP_I</v>
      </c>
      <c r="E177" t="s">
        <v>23</v>
      </c>
      <c r="F177" s="1" t="str">
        <f t="shared" si="26"/>
        <v>CHINATO_elecPROTRA_PP_hydropower_run_of_river</v>
      </c>
      <c r="G177" s="5">
        <v>11.739000000000001</v>
      </c>
      <c r="H177" s="5">
        <v>13.029</v>
      </c>
      <c r="I177" s="5">
        <v>14.823</v>
      </c>
      <c r="J177" s="5">
        <v>17.260000000000002</v>
      </c>
      <c r="K177" s="5">
        <v>19.680000000000003</v>
      </c>
      <c r="L177" s="5">
        <v>21.606000000000002</v>
      </c>
      <c r="M177" s="5">
        <v>23.298000000000002</v>
      </c>
      <c r="N177" s="5">
        <v>24.946999999999999</v>
      </c>
      <c r="O177" s="5">
        <v>28.044000000000008</v>
      </c>
      <c r="P177" s="5">
        <v>30.513999999999999</v>
      </c>
      <c r="Q177" s="5">
        <v>31.902999999999999</v>
      </c>
      <c r="R177" s="5">
        <v>33.211000000000006</v>
      </c>
      <c r="S177" s="5">
        <v>34.377000000000002</v>
      </c>
      <c r="T177" s="5">
        <v>35.225999999999999</v>
      </c>
      <c r="U177" s="5">
        <v>36.415799999999997</v>
      </c>
      <c r="V177" s="5">
        <v>37.605599999999995</v>
      </c>
      <c r="W177" t="str">
        <f t="shared" si="23"/>
        <v/>
      </c>
      <c r="X177" s="7" t="str">
        <f t="shared" si="27"/>
        <v>PROTRA_CAPACITY_EMPIRICAL[</v>
      </c>
      <c r="Y177" s="7" t="str">
        <f t="shared" si="30"/>
        <v>CHINA,</v>
      </c>
      <c r="Z177" s="7" t="str">
        <f t="shared" si="31"/>
        <v>TO_elec,</v>
      </c>
      <c r="AA177" s="7" t="str">
        <f t="shared" si="28"/>
        <v>PROTRA_CHP_PP_I]=GET_DIRECT_DATA(</v>
      </c>
      <c r="AB177" s="7" t="str">
        <f t="shared" si="29"/>
        <v>'model_parameters/energy/PROTRA_capacity_vensim_import.xlsx','PROTRA_capacity','PROTRA_CAP_TIME',</v>
      </c>
      <c r="AC177" s="7" t="str">
        <f t="shared" si="32"/>
        <v>'CHINA_TO_elec')~~|</v>
      </c>
    </row>
    <row r="178" spans="1:29" x14ac:dyDescent="0.35">
      <c r="A178" t="s">
        <v>71</v>
      </c>
      <c r="B178" t="s">
        <v>42</v>
      </c>
      <c r="C178" t="str">
        <f t="shared" si="24"/>
        <v>CHINA_TO_elec</v>
      </c>
      <c r="D178" t="str">
        <f t="shared" si="25"/>
        <v>PROTRA_CHP_PP_I</v>
      </c>
      <c r="E178" t="s">
        <v>24</v>
      </c>
      <c r="F178" s="1" t="str">
        <f t="shared" si="26"/>
        <v>CHINATO_elecPROTRA_PP_liquid_fuels</v>
      </c>
      <c r="G178" s="5">
        <v>0.53301895630598228</v>
      </c>
      <c r="H178" s="5">
        <v>0.65958083398640177</v>
      </c>
      <c r="I178" s="5">
        <v>0.73637584109571463</v>
      </c>
      <c r="J178" s="5">
        <v>0.77523758003692567</v>
      </c>
      <c r="K178" s="5">
        <v>0.81921956528837969</v>
      </c>
      <c r="L178" s="5">
        <v>0.87626350770814287</v>
      </c>
      <c r="M178" s="5">
        <v>0.93395870829003624</v>
      </c>
      <c r="N178" s="5">
        <v>0.98026140905632098</v>
      </c>
      <c r="O178" s="5">
        <v>1.0253861429859974</v>
      </c>
      <c r="P178" s="5">
        <v>1.075093156102259</v>
      </c>
      <c r="Q178" s="5">
        <v>1.145706997886494</v>
      </c>
      <c r="R178" s="5">
        <v>1.2230253278407499</v>
      </c>
      <c r="S178" s="5">
        <v>1.265972265813823</v>
      </c>
      <c r="T178" s="5">
        <v>1.2852443459456415</v>
      </c>
      <c r="U178" s="5">
        <v>1.3393011107070509</v>
      </c>
      <c r="V178" s="5">
        <v>1.3933578754684603</v>
      </c>
      <c r="W178" t="str">
        <f t="shared" si="23"/>
        <v/>
      </c>
      <c r="X178" s="7" t="str">
        <f t="shared" si="27"/>
        <v>PROTRA_CAPACITY_EMPIRICAL[</v>
      </c>
      <c r="Y178" s="7" t="str">
        <f t="shared" si="30"/>
        <v>CHINA,</v>
      </c>
      <c r="Z178" s="7" t="str">
        <f t="shared" si="31"/>
        <v>TO_elec,</v>
      </c>
      <c r="AA178" s="7" t="str">
        <f t="shared" si="28"/>
        <v>PROTRA_CHP_PP_I]=GET_DIRECT_DATA(</v>
      </c>
      <c r="AB178" s="7" t="str">
        <f t="shared" si="29"/>
        <v>'model_parameters/energy/PROTRA_capacity_vensim_import.xlsx','PROTRA_capacity','PROTRA_CAP_TIME',</v>
      </c>
      <c r="AC178" s="7" t="str">
        <f t="shared" si="32"/>
        <v>'CHINA_TO_elec')~~|</v>
      </c>
    </row>
    <row r="179" spans="1:29" x14ac:dyDescent="0.35">
      <c r="A179" t="s">
        <v>71</v>
      </c>
      <c r="B179" t="s">
        <v>42</v>
      </c>
      <c r="C179" t="str">
        <f t="shared" si="24"/>
        <v>CHINA_TO_elec</v>
      </c>
      <c r="D179" t="str">
        <f t="shared" si="25"/>
        <v>PROTRA_CHP_PP_I</v>
      </c>
      <c r="E179" t="s">
        <v>25</v>
      </c>
      <c r="F179" s="1" t="str">
        <f t="shared" si="26"/>
        <v>CHINATO_elecPROTRA_PP_liquid_fuels_CCS</v>
      </c>
      <c r="G179" s="5">
        <v>0</v>
      </c>
      <c r="H179" s="5">
        <v>0</v>
      </c>
      <c r="I179" s="5">
        <v>0</v>
      </c>
      <c r="J179" s="5">
        <v>0</v>
      </c>
      <c r="K179" s="5">
        <v>0</v>
      </c>
      <c r="L179" s="5">
        <v>0</v>
      </c>
      <c r="M179" s="5">
        <v>0</v>
      </c>
      <c r="N179" s="5">
        <v>0</v>
      </c>
      <c r="O179" s="5">
        <v>0</v>
      </c>
      <c r="P179" s="5">
        <v>0</v>
      </c>
      <c r="Q179" s="5">
        <v>0</v>
      </c>
      <c r="R179" s="5">
        <v>0</v>
      </c>
      <c r="S179" s="5">
        <v>0</v>
      </c>
      <c r="T179" s="5">
        <v>0</v>
      </c>
      <c r="U179" s="5">
        <v>0</v>
      </c>
      <c r="V179" s="5">
        <v>0</v>
      </c>
      <c r="W179" t="str">
        <f t="shared" si="23"/>
        <v/>
      </c>
      <c r="X179" s="7" t="str">
        <f t="shared" si="27"/>
        <v>PROTRA_CAPACITY_EMPIRICAL[</v>
      </c>
      <c r="Y179" s="7" t="str">
        <f t="shared" si="30"/>
        <v>CHINA,</v>
      </c>
      <c r="Z179" s="7" t="str">
        <f t="shared" si="31"/>
        <v>TO_elec,</v>
      </c>
      <c r="AA179" s="7" t="str">
        <f t="shared" si="28"/>
        <v>PROTRA_CHP_PP_I]=GET_DIRECT_DATA(</v>
      </c>
      <c r="AB179" s="7" t="str">
        <f t="shared" si="29"/>
        <v>'model_parameters/energy/PROTRA_capacity_vensim_import.xlsx','PROTRA_capacity','PROTRA_CAP_TIME',</v>
      </c>
      <c r="AC179" s="7" t="str">
        <f t="shared" si="32"/>
        <v>'CHINA_TO_elec')~~|</v>
      </c>
    </row>
    <row r="180" spans="1:29" x14ac:dyDescent="0.35">
      <c r="A180" t="s">
        <v>71</v>
      </c>
      <c r="B180" t="s">
        <v>42</v>
      </c>
      <c r="C180" t="str">
        <f t="shared" si="24"/>
        <v>CHINA_TO_elec</v>
      </c>
      <c r="D180" t="str">
        <f t="shared" si="25"/>
        <v>PROTRA_CHP_PP_I</v>
      </c>
      <c r="E180" t="s">
        <v>26</v>
      </c>
      <c r="F180" s="1" t="str">
        <f t="shared" si="26"/>
        <v>CHINATO_elecPROTRA_PP_nuclear</v>
      </c>
      <c r="G180" s="5">
        <v>6.5869999999999997</v>
      </c>
      <c r="H180" s="5">
        <v>7.5720000000000001</v>
      </c>
      <c r="I180" s="5">
        <v>8.4380000000000006</v>
      </c>
      <c r="J180" s="5">
        <v>8.4380000000000006</v>
      </c>
      <c r="K180" s="5">
        <v>8.4380000000000006</v>
      </c>
      <c r="L180" s="5">
        <v>10.065</v>
      </c>
      <c r="M180" s="5">
        <v>11.816000000000001</v>
      </c>
      <c r="N180" s="5">
        <v>12.86</v>
      </c>
      <c r="O180" s="5">
        <v>16.038</v>
      </c>
      <c r="P180" s="5">
        <v>19.007000000000001</v>
      </c>
      <c r="Q180" s="5">
        <v>26.774000000000001</v>
      </c>
      <c r="R180" s="5">
        <v>31.384</v>
      </c>
      <c r="S180" s="5">
        <v>34.514000000000003</v>
      </c>
      <c r="T180" s="5">
        <v>42.857999999999997</v>
      </c>
      <c r="U180" s="5">
        <v>48.402199999999993</v>
      </c>
      <c r="V180" s="5">
        <v>53.94639999999999</v>
      </c>
      <c r="W180" t="str">
        <f t="shared" si="23"/>
        <v/>
      </c>
      <c r="X180" s="7" t="str">
        <f t="shared" si="27"/>
        <v>PROTRA_CAPACITY_EMPIRICAL[</v>
      </c>
      <c r="Y180" s="7" t="str">
        <f t="shared" si="30"/>
        <v>CHINA,</v>
      </c>
      <c r="Z180" s="7" t="str">
        <f t="shared" si="31"/>
        <v>TO_elec,</v>
      </c>
      <c r="AA180" s="7" t="str">
        <f t="shared" si="28"/>
        <v>PROTRA_CHP_PP_I]=GET_DIRECT_DATA(</v>
      </c>
      <c r="AB180" s="7" t="str">
        <f t="shared" si="29"/>
        <v>'model_parameters/energy/PROTRA_capacity_vensim_import.xlsx','PROTRA_capacity','PROTRA_CAP_TIME',</v>
      </c>
      <c r="AC180" s="7" t="str">
        <f t="shared" si="32"/>
        <v>'CHINA_TO_elec')~~|</v>
      </c>
    </row>
    <row r="181" spans="1:29" x14ac:dyDescent="0.35">
      <c r="A181" t="s">
        <v>71</v>
      </c>
      <c r="B181" t="s">
        <v>42</v>
      </c>
      <c r="C181" t="str">
        <f t="shared" si="24"/>
        <v>CHINA_TO_elec</v>
      </c>
      <c r="D181" t="str">
        <f t="shared" si="25"/>
        <v>PROTRA_CHP_PP_I</v>
      </c>
      <c r="E181" t="s">
        <v>27</v>
      </c>
      <c r="F181" s="1" t="str">
        <f t="shared" si="26"/>
        <v>CHINATO_elecPROTRA_PP_oceanic</v>
      </c>
      <c r="G181" s="5">
        <v>0</v>
      </c>
      <c r="H181" s="5">
        <v>0</v>
      </c>
      <c r="I181" s="5">
        <v>0</v>
      </c>
      <c r="J181" s="5">
        <v>0</v>
      </c>
      <c r="K181" s="5">
        <v>0</v>
      </c>
      <c r="L181" s="5">
        <v>0</v>
      </c>
      <c r="M181" s="5">
        <v>0</v>
      </c>
      <c r="N181" s="5">
        <v>4.0000000000000001E-3</v>
      </c>
      <c r="O181" s="5">
        <v>4.0000000000000001E-3</v>
      </c>
      <c r="P181" s="5">
        <v>4.0000000000000001E-3</v>
      </c>
      <c r="Q181" s="5">
        <v>4.0000000000000001E-3</v>
      </c>
      <c r="R181" s="5">
        <v>4.0000000000000001E-3</v>
      </c>
      <c r="S181" s="5">
        <v>4.0000000000000001E-3</v>
      </c>
      <c r="T181" s="5">
        <v>4.0000000000000001E-3</v>
      </c>
      <c r="U181" s="5">
        <v>4.0000000000000001E-3</v>
      </c>
      <c r="V181" s="5">
        <v>4.0000000000000001E-3</v>
      </c>
      <c r="W181" t="str">
        <f t="shared" si="23"/>
        <v/>
      </c>
      <c r="X181" s="7" t="str">
        <f t="shared" si="27"/>
        <v>PROTRA_CAPACITY_EMPIRICAL[</v>
      </c>
      <c r="Y181" s="7" t="str">
        <f t="shared" si="30"/>
        <v>CHINA,</v>
      </c>
      <c r="Z181" s="7" t="str">
        <f t="shared" si="31"/>
        <v>TO_elec,</v>
      </c>
      <c r="AA181" s="7" t="str">
        <f t="shared" si="28"/>
        <v>PROTRA_CHP_PP_I]=GET_DIRECT_DATA(</v>
      </c>
      <c r="AB181" s="7" t="str">
        <f t="shared" si="29"/>
        <v>'model_parameters/energy/PROTRA_capacity_vensim_import.xlsx','PROTRA_capacity','PROTRA_CAP_TIME',</v>
      </c>
      <c r="AC181" s="7" t="str">
        <f t="shared" si="32"/>
        <v>'CHINA_TO_elec')~~|</v>
      </c>
    </row>
    <row r="182" spans="1:29" x14ac:dyDescent="0.35">
      <c r="A182" t="s">
        <v>71</v>
      </c>
      <c r="B182" t="s">
        <v>42</v>
      </c>
      <c r="C182" t="str">
        <f t="shared" si="24"/>
        <v>CHINA_TO_elec</v>
      </c>
      <c r="D182" t="str">
        <f t="shared" si="25"/>
        <v>PROTRA_CHP_PP_I</v>
      </c>
      <c r="E182" t="s">
        <v>28</v>
      </c>
      <c r="F182" s="1" t="str">
        <f t="shared" si="26"/>
        <v>CHINATO_elecPROTRA_PP_solar_CSP</v>
      </c>
      <c r="G182" s="5">
        <v>0</v>
      </c>
      <c r="H182" s="5">
        <v>0</v>
      </c>
      <c r="I182" s="5">
        <v>0</v>
      </c>
      <c r="J182" s="5">
        <v>0</v>
      </c>
      <c r="K182" s="5">
        <v>0</v>
      </c>
      <c r="L182" s="5">
        <v>0</v>
      </c>
      <c r="M182" s="5">
        <v>0</v>
      </c>
      <c r="N182" s="5">
        <v>1E-3</v>
      </c>
      <c r="O182" s="5">
        <v>1.0999999999999999E-2</v>
      </c>
      <c r="P182" s="5">
        <v>1.0999999999999999E-2</v>
      </c>
      <c r="Q182" s="5">
        <v>1.0999999999999999E-2</v>
      </c>
      <c r="R182" s="5">
        <v>2.1000000000000001E-2</v>
      </c>
      <c r="S182" s="5">
        <v>2.1000000000000001E-2</v>
      </c>
      <c r="T182" s="5">
        <v>0.27100000000000002</v>
      </c>
      <c r="U182" s="5">
        <v>0.32400000000000001</v>
      </c>
      <c r="V182" s="5">
        <v>0.377</v>
      </c>
      <c r="W182" t="str">
        <f t="shared" si="23"/>
        <v/>
      </c>
      <c r="X182" s="7" t="str">
        <f t="shared" si="27"/>
        <v>PROTRA_CAPACITY_EMPIRICAL[</v>
      </c>
      <c r="Y182" s="7" t="str">
        <f t="shared" si="30"/>
        <v>CHINA,</v>
      </c>
      <c r="Z182" s="7" t="str">
        <f t="shared" si="31"/>
        <v>TO_elec,</v>
      </c>
      <c r="AA182" s="7" t="str">
        <f t="shared" si="28"/>
        <v>PROTRA_CHP_PP_I]=GET_DIRECT_DATA(</v>
      </c>
      <c r="AB182" s="7" t="str">
        <f t="shared" si="29"/>
        <v>'model_parameters/energy/PROTRA_capacity_vensim_import.xlsx','PROTRA_capacity','PROTRA_CAP_TIME',</v>
      </c>
      <c r="AC182" s="7" t="str">
        <f t="shared" si="32"/>
        <v>'CHINA_TO_elec')~~|</v>
      </c>
    </row>
    <row r="183" spans="1:29" x14ac:dyDescent="0.35">
      <c r="A183" t="s">
        <v>71</v>
      </c>
      <c r="B183" t="s">
        <v>42</v>
      </c>
      <c r="C183" t="str">
        <f t="shared" si="24"/>
        <v>CHINA_TO_elec</v>
      </c>
      <c r="D183" t="str">
        <f t="shared" si="25"/>
        <v>PROTRA_CHP_PP_I</v>
      </c>
      <c r="E183" t="s">
        <v>29</v>
      </c>
      <c r="F183" s="1" t="str">
        <f t="shared" si="26"/>
        <v>CHINATO_elecPROTRA_PP_solar_PV</v>
      </c>
      <c r="G183" s="5">
        <v>9.2662499999999995E-2</v>
      </c>
      <c r="H183" s="5">
        <v>0.10513125</v>
      </c>
      <c r="I183" s="5">
        <v>0.13059375000000001</v>
      </c>
      <c r="J183" s="5">
        <v>0.16603124999999999</v>
      </c>
      <c r="K183" s="5">
        <v>0.27221250000000002</v>
      </c>
      <c r="L183" s="5">
        <v>0.67055624999999996</v>
      </c>
      <c r="M183" s="5">
        <v>2.0394937500000001</v>
      </c>
      <c r="N183" s="5">
        <v>4.4085562500000002</v>
      </c>
      <c r="O183" s="5">
        <v>11.64699375</v>
      </c>
      <c r="P183" s="5">
        <v>18.629493749999998</v>
      </c>
      <c r="Q183" s="5">
        <v>28.571681250000001</v>
      </c>
      <c r="R183" s="5">
        <v>51.048243750000005</v>
      </c>
      <c r="S183" s="5">
        <v>85.838346562500007</v>
      </c>
      <c r="T183" s="5">
        <v>114.85416074999999</v>
      </c>
      <c r="U183" s="5">
        <v>139.82576068124999</v>
      </c>
      <c r="V183" s="5">
        <v>164.7973606125</v>
      </c>
      <c r="W183" t="str">
        <f t="shared" si="23"/>
        <v/>
      </c>
      <c r="X183" s="7" t="str">
        <f t="shared" si="27"/>
        <v>PROTRA_CAPACITY_EMPIRICAL[</v>
      </c>
      <c r="Y183" s="7" t="str">
        <f t="shared" si="30"/>
        <v>CHINA,</v>
      </c>
      <c r="Z183" s="7" t="str">
        <f t="shared" si="31"/>
        <v>TO_elec,</v>
      </c>
      <c r="AA183" s="7" t="str">
        <f t="shared" si="28"/>
        <v>PROTRA_CHP_PP_I]=GET_DIRECT_DATA(</v>
      </c>
      <c r="AB183" s="7" t="str">
        <f t="shared" si="29"/>
        <v>'model_parameters/energy/PROTRA_capacity_vensim_import.xlsx','PROTRA_capacity','PROTRA_CAP_TIME',</v>
      </c>
      <c r="AC183" s="7" t="str">
        <f t="shared" si="32"/>
        <v>'CHINA_TO_elec')~~|</v>
      </c>
    </row>
    <row r="184" spans="1:29" x14ac:dyDescent="0.35">
      <c r="A184" t="s">
        <v>71</v>
      </c>
      <c r="B184" t="s">
        <v>42</v>
      </c>
      <c r="C184" t="str">
        <f t="shared" si="24"/>
        <v>CHINA_TO_elec</v>
      </c>
      <c r="D184" t="str">
        <f t="shared" si="25"/>
        <v>PROTRA_CHP_PP_I</v>
      </c>
      <c r="E184" t="s">
        <v>30</v>
      </c>
      <c r="F184" s="1" t="str">
        <f t="shared" si="26"/>
        <v>CHINATO_elecPROTRA_PP_solar_urban_PV</v>
      </c>
      <c r="G184" s="5">
        <v>4.8537499999999997E-2</v>
      </c>
      <c r="H184" s="5">
        <v>5.5068749999999993E-2</v>
      </c>
      <c r="I184" s="5">
        <v>6.8406250000000002E-2</v>
      </c>
      <c r="J184" s="5">
        <v>8.6968749999999997E-2</v>
      </c>
      <c r="K184" s="5">
        <v>0.14258750000000001</v>
      </c>
      <c r="L184" s="5">
        <v>0.35124374999999997</v>
      </c>
      <c r="M184" s="5">
        <v>1.06830625</v>
      </c>
      <c r="N184" s="5">
        <v>2.3092437500000003</v>
      </c>
      <c r="O184" s="5">
        <v>6.1008062499999998</v>
      </c>
      <c r="P184" s="5">
        <v>9.7583062500000004</v>
      </c>
      <c r="Q184" s="5">
        <v>14.966118750000001</v>
      </c>
      <c r="R184" s="5">
        <v>26.73955625</v>
      </c>
      <c r="S184" s="5">
        <v>44.962943437500009</v>
      </c>
      <c r="T184" s="5">
        <v>60.161703250000002</v>
      </c>
      <c r="U184" s="5">
        <v>73.242065118750006</v>
      </c>
      <c r="V184" s="5">
        <v>86.322426987500009</v>
      </c>
      <c r="W184" t="str">
        <f t="shared" si="23"/>
        <v/>
      </c>
      <c r="X184" s="7" t="str">
        <f t="shared" si="27"/>
        <v>PROTRA_CAPACITY_EMPIRICAL[</v>
      </c>
      <c r="Y184" s="7" t="str">
        <f t="shared" si="30"/>
        <v>CHINA,</v>
      </c>
      <c r="Z184" s="7" t="str">
        <f t="shared" si="31"/>
        <v>TO_elec,</v>
      </c>
      <c r="AA184" s="7" t="str">
        <f t="shared" si="28"/>
        <v>PROTRA_CHP_PP_I]=GET_DIRECT_DATA(</v>
      </c>
      <c r="AB184" s="7" t="str">
        <f t="shared" si="29"/>
        <v>'model_parameters/energy/PROTRA_capacity_vensim_import.xlsx','PROTRA_capacity','PROTRA_CAP_TIME',</v>
      </c>
      <c r="AC184" s="7" t="str">
        <f t="shared" si="32"/>
        <v>'CHINA_TO_elec')~~|</v>
      </c>
    </row>
    <row r="185" spans="1:29" x14ac:dyDescent="0.35">
      <c r="A185" t="s">
        <v>71</v>
      </c>
      <c r="B185" t="s">
        <v>42</v>
      </c>
      <c r="C185" t="str">
        <f t="shared" si="24"/>
        <v>CHINA_TO_elec</v>
      </c>
      <c r="D185" t="str">
        <f t="shared" si="25"/>
        <v>PROTRA_CHP_PP_I</v>
      </c>
      <c r="E185" t="s">
        <v>31</v>
      </c>
      <c r="F185" s="1" t="str">
        <f t="shared" si="26"/>
        <v>CHINATO_elecPROTRA_PP_solid_fossil</v>
      </c>
      <c r="G185" s="5">
        <v>310.67177246712527</v>
      </c>
      <c r="H185" s="5">
        <v>384.43989983045657</v>
      </c>
      <c r="I185" s="5">
        <v>429.20022935873902</v>
      </c>
      <c r="J185" s="5">
        <v>451.85136541428966</v>
      </c>
      <c r="K185" s="5">
        <v>477.48635123197545</v>
      </c>
      <c r="L185" s="5">
        <v>510.73475119737134</v>
      </c>
      <c r="M185" s="5">
        <v>544.36280032665718</v>
      </c>
      <c r="N185" s="5">
        <v>571.34986221121767</v>
      </c>
      <c r="O185" s="5">
        <v>597.65106026823446</v>
      </c>
      <c r="P185" s="5">
        <v>626.62313685326478</v>
      </c>
      <c r="Q185" s="5">
        <v>667.78111622449387</v>
      </c>
      <c r="R185" s="5">
        <v>712.84692200009397</v>
      </c>
      <c r="S185" s="5">
        <v>737.87884553107176</v>
      </c>
      <c r="T185" s="5">
        <v>749.11153045992933</v>
      </c>
      <c r="U185" s="5">
        <v>780.61898211191999</v>
      </c>
      <c r="V185" s="5">
        <v>812.12643376391065</v>
      </c>
      <c r="W185" t="str">
        <f t="shared" si="23"/>
        <v/>
      </c>
      <c r="X185" s="7" t="str">
        <f t="shared" si="27"/>
        <v>PROTRA_CAPACITY_EMPIRICAL[</v>
      </c>
      <c r="Y185" s="7" t="str">
        <f t="shared" si="30"/>
        <v>CHINA,</v>
      </c>
      <c r="Z185" s="7" t="str">
        <f t="shared" si="31"/>
        <v>TO_elec,</v>
      </c>
      <c r="AA185" s="7" t="str">
        <f t="shared" si="28"/>
        <v>PROTRA_CHP_PP_I]=GET_DIRECT_DATA(</v>
      </c>
      <c r="AB185" s="7" t="str">
        <f t="shared" si="29"/>
        <v>'model_parameters/energy/PROTRA_capacity_vensim_import.xlsx','PROTRA_capacity','PROTRA_CAP_TIME',</v>
      </c>
      <c r="AC185" s="7" t="str">
        <f t="shared" si="32"/>
        <v>'CHINA_TO_elec')~~|</v>
      </c>
    </row>
    <row r="186" spans="1:29" x14ac:dyDescent="0.35">
      <c r="A186" t="s">
        <v>71</v>
      </c>
      <c r="B186" t="s">
        <v>42</v>
      </c>
      <c r="C186" t="str">
        <f t="shared" si="24"/>
        <v>CHINA_TO_elec</v>
      </c>
      <c r="D186" t="str">
        <f t="shared" si="25"/>
        <v>PROTRA_CHP_PP_I</v>
      </c>
      <c r="E186" t="s">
        <v>32</v>
      </c>
      <c r="F186" s="1" t="str">
        <f t="shared" si="26"/>
        <v>CHINATO_elecPROTRA_PP_solid_fossil_CCS</v>
      </c>
      <c r="G186" s="5">
        <v>0</v>
      </c>
      <c r="H186" s="5">
        <v>0</v>
      </c>
      <c r="I186" s="5">
        <v>0</v>
      </c>
      <c r="J186" s="5">
        <v>0</v>
      </c>
      <c r="K186" s="5">
        <v>0</v>
      </c>
      <c r="L186" s="5">
        <v>0</v>
      </c>
      <c r="M186" s="5">
        <v>0</v>
      </c>
      <c r="N186" s="5">
        <v>0</v>
      </c>
      <c r="O186" s="5">
        <v>0</v>
      </c>
      <c r="P186" s="5">
        <v>0</v>
      </c>
      <c r="Q186" s="5">
        <v>0</v>
      </c>
      <c r="R186" s="5">
        <v>0</v>
      </c>
      <c r="S186" s="5">
        <v>0</v>
      </c>
      <c r="T186" s="5">
        <v>0</v>
      </c>
      <c r="U186" s="5">
        <v>0</v>
      </c>
      <c r="V186" s="5">
        <v>0</v>
      </c>
      <c r="W186" t="str">
        <f t="shared" si="23"/>
        <v/>
      </c>
      <c r="X186" s="7" t="str">
        <f t="shared" si="27"/>
        <v>PROTRA_CAPACITY_EMPIRICAL[</v>
      </c>
      <c r="Y186" s="7" t="str">
        <f t="shared" si="30"/>
        <v>CHINA,</v>
      </c>
      <c r="Z186" s="7" t="str">
        <f t="shared" si="31"/>
        <v>TO_elec,</v>
      </c>
      <c r="AA186" s="7" t="str">
        <f t="shared" si="28"/>
        <v>PROTRA_CHP_PP_I]=GET_DIRECT_DATA(</v>
      </c>
      <c r="AB186" s="7" t="str">
        <f t="shared" si="29"/>
        <v>'model_parameters/energy/PROTRA_capacity_vensim_import.xlsx','PROTRA_capacity','PROTRA_CAP_TIME',</v>
      </c>
      <c r="AC186" s="7" t="str">
        <f t="shared" si="32"/>
        <v>'CHINA_TO_elec')~~|</v>
      </c>
    </row>
    <row r="187" spans="1:29" x14ac:dyDescent="0.35">
      <c r="A187" t="s">
        <v>71</v>
      </c>
      <c r="B187" t="s">
        <v>42</v>
      </c>
      <c r="C187" t="str">
        <f t="shared" si="24"/>
        <v>CHINA_TO_elec</v>
      </c>
      <c r="D187" t="str">
        <f t="shared" si="25"/>
        <v>PROTRA_CHP_PP_I</v>
      </c>
      <c r="E187" t="s">
        <v>33</v>
      </c>
      <c r="F187" s="1" t="str">
        <f t="shared" si="26"/>
        <v>CHINATO_elecPROTRA_PP_waste</v>
      </c>
      <c r="G187" s="5">
        <v>0.57641677275070624</v>
      </c>
      <c r="H187" s="5">
        <v>0.72412402595731451</v>
      </c>
      <c r="I187" s="5">
        <v>0.84913172975915807</v>
      </c>
      <c r="J187" s="5">
        <v>0.90844175041301822</v>
      </c>
      <c r="K187" s="5">
        <v>1.2377890955937667</v>
      </c>
      <c r="L187" s="5">
        <v>0.91243671736371379</v>
      </c>
      <c r="M187" s="5">
        <v>0.99330947157022387</v>
      </c>
      <c r="N187" s="5">
        <v>1.1862174744508422</v>
      </c>
      <c r="O187" s="5">
        <v>1.5422229796129381</v>
      </c>
      <c r="P187" s="5">
        <v>1.6647021189202043</v>
      </c>
      <c r="Q187" s="5">
        <v>1.9875325265234196</v>
      </c>
      <c r="R187" s="5">
        <v>2.3020534156878751</v>
      </c>
      <c r="S187" s="5">
        <v>2.7611095186507195</v>
      </c>
      <c r="T187" s="5">
        <v>3.207072829924313</v>
      </c>
      <c r="U187" s="5">
        <v>3.5929046713378647</v>
      </c>
      <c r="V187" s="5">
        <v>3.9787365127514165</v>
      </c>
      <c r="W187" t="str">
        <f t="shared" si="23"/>
        <v/>
      </c>
      <c r="X187" s="7" t="str">
        <f t="shared" si="27"/>
        <v>PROTRA_CAPACITY_EMPIRICAL[</v>
      </c>
      <c r="Y187" s="7" t="str">
        <f t="shared" si="30"/>
        <v>CHINA,</v>
      </c>
      <c r="Z187" s="7" t="str">
        <f t="shared" si="31"/>
        <v>TO_elec,</v>
      </c>
      <c r="AA187" s="7" t="str">
        <f t="shared" si="28"/>
        <v>PROTRA_CHP_PP_I]=GET_DIRECT_DATA(</v>
      </c>
      <c r="AB187" s="7" t="str">
        <f t="shared" si="29"/>
        <v>'model_parameters/energy/PROTRA_capacity_vensim_import.xlsx','PROTRA_capacity','PROTRA_CAP_TIME',</v>
      </c>
      <c r="AC187" s="7" t="str">
        <f t="shared" si="32"/>
        <v>'CHINA_TO_elec')~~|</v>
      </c>
    </row>
    <row r="188" spans="1:29" x14ac:dyDescent="0.35">
      <c r="A188" t="s">
        <v>71</v>
      </c>
      <c r="B188" t="s">
        <v>42</v>
      </c>
      <c r="C188" t="str">
        <f t="shared" si="24"/>
        <v>CHINA_TO_elec</v>
      </c>
      <c r="D188" t="str">
        <f t="shared" si="25"/>
        <v>PROTRA_CHP_PP_I</v>
      </c>
      <c r="E188" t="s">
        <v>34</v>
      </c>
      <c r="F188" s="1" t="str">
        <f t="shared" si="26"/>
        <v>CHINATO_elecPROTRA_PP_waste_CCS</v>
      </c>
      <c r="G188" s="5">
        <v>0</v>
      </c>
      <c r="H188" s="5">
        <v>0</v>
      </c>
      <c r="I188" s="5">
        <v>0</v>
      </c>
      <c r="J188" s="5">
        <v>0</v>
      </c>
      <c r="K188" s="5">
        <v>0</v>
      </c>
      <c r="L188" s="5">
        <v>0</v>
      </c>
      <c r="M188" s="5">
        <v>0</v>
      </c>
      <c r="N188" s="5">
        <v>0</v>
      </c>
      <c r="O188" s="5">
        <v>0</v>
      </c>
      <c r="P188" s="5">
        <v>0</v>
      </c>
      <c r="Q188" s="5">
        <v>0</v>
      </c>
      <c r="R188" s="5">
        <v>0</v>
      </c>
      <c r="S188" s="5">
        <v>0</v>
      </c>
      <c r="T188" s="5">
        <v>0</v>
      </c>
      <c r="U188" s="5">
        <v>0</v>
      </c>
      <c r="V188" s="5">
        <v>0</v>
      </c>
      <c r="W188" t="str">
        <f t="shared" si="23"/>
        <v/>
      </c>
      <c r="X188" s="7" t="str">
        <f t="shared" si="27"/>
        <v>PROTRA_CAPACITY_EMPIRICAL[</v>
      </c>
      <c r="Y188" s="7" t="str">
        <f t="shared" si="30"/>
        <v>CHINA,</v>
      </c>
      <c r="Z188" s="7" t="str">
        <f t="shared" si="31"/>
        <v>TO_elec,</v>
      </c>
      <c r="AA188" s="7" t="str">
        <f t="shared" si="28"/>
        <v>PROTRA_CHP_PP_I]=GET_DIRECT_DATA(</v>
      </c>
      <c r="AB188" s="7" t="str">
        <f t="shared" si="29"/>
        <v>'model_parameters/energy/PROTRA_capacity_vensim_import.xlsx','PROTRA_capacity','PROTRA_CAP_TIME',</v>
      </c>
      <c r="AC188" s="7" t="str">
        <f t="shared" si="32"/>
        <v>'CHINA_TO_elec')~~|</v>
      </c>
    </row>
    <row r="189" spans="1:29" x14ac:dyDescent="0.35">
      <c r="A189" t="s">
        <v>71</v>
      </c>
      <c r="B189" t="s">
        <v>42</v>
      </c>
      <c r="C189" t="str">
        <f t="shared" si="24"/>
        <v>CHINA_TO_elec</v>
      </c>
      <c r="D189" t="str">
        <f t="shared" si="25"/>
        <v>PROTRA_CHP_PP_I</v>
      </c>
      <c r="E189" t="s">
        <v>35</v>
      </c>
      <c r="F189" s="1" t="str">
        <f t="shared" si="26"/>
        <v>CHINATO_elecPROTRA_PP_wind_offshore</v>
      </c>
      <c r="G189" s="5">
        <v>0</v>
      </c>
      <c r="H189" s="5">
        <v>0</v>
      </c>
      <c r="I189" s="5">
        <v>1.5E-3</v>
      </c>
      <c r="J189" s="5">
        <v>1.5E-3</v>
      </c>
      <c r="K189" s="5">
        <v>1.5E-3</v>
      </c>
      <c r="L189" s="5">
        <v>0.1</v>
      </c>
      <c r="M189" s="5">
        <v>0.21</v>
      </c>
      <c r="N189" s="5">
        <v>0.29099999999999998</v>
      </c>
      <c r="O189" s="5">
        <v>0.41699999999999998</v>
      </c>
      <c r="P189" s="5">
        <v>0.44</v>
      </c>
      <c r="Q189" s="5">
        <v>0.55900000000000005</v>
      </c>
      <c r="R189" s="5">
        <v>1.48</v>
      </c>
      <c r="S189" s="5">
        <v>2.7879999999999998</v>
      </c>
      <c r="T189" s="5">
        <v>4.5880000000000001</v>
      </c>
      <c r="U189" s="5">
        <v>5.6405000000000003</v>
      </c>
      <c r="V189" s="5">
        <v>6.6930000000000005</v>
      </c>
      <c r="W189" t="str">
        <f t="shared" si="23"/>
        <v/>
      </c>
      <c r="X189" s="7" t="str">
        <f t="shared" si="27"/>
        <v>PROTRA_CAPACITY_EMPIRICAL[</v>
      </c>
      <c r="Y189" s="7" t="str">
        <f t="shared" si="30"/>
        <v>CHINA,</v>
      </c>
      <c r="Z189" s="7" t="str">
        <f t="shared" si="31"/>
        <v>TO_elec,</v>
      </c>
      <c r="AA189" s="7" t="str">
        <f t="shared" si="28"/>
        <v>PROTRA_CHP_PP_I]=GET_DIRECT_DATA(</v>
      </c>
      <c r="AB189" s="7" t="str">
        <f t="shared" si="29"/>
        <v>'model_parameters/energy/PROTRA_capacity_vensim_import.xlsx','PROTRA_capacity','PROTRA_CAP_TIME',</v>
      </c>
      <c r="AC189" s="7" t="str">
        <f t="shared" si="32"/>
        <v>'CHINA_TO_elec')~~|</v>
      </c>
    </row>
    <row r="190" spans="1:29" x14ac:dyDescent="0.35">
      <c r="A190" t="s">
        <v>71</v>
      </c>
      <c r="B190" t="s">
        <v>42</v>
      </c>
      <c r="C190" t="str">
        <f t="shared" si="24"/>
        <v>CHINA_TO_elec</v>
      </c>
      <c r="D190" t="str">
        <f t="shared" si="25"/>
        <v>PROTRA_CHP_PP_I</v>
      </c>
      <c r="E190" t="s">
        <v>36</v>
      </c>
      <c r="F190" s="1" t="str">
        <f t="shared" si="26"/>
        <v>CHINATO_elecPROTRA_PP_wind_onshore</v>
      </c>
      <c r="G190" s="5">
        <v>1.06</v>
      </c>
      <c r="H190" s="5">
        <v>2.0699999999999998</v>
      </c>
      <c r="I190" s="5">
        <v>4.1985000000000001</v>
      </c>
      <c r="J190" s="5">
        <v>8.3862279999999991</v>
      </c>
      <c r="K190" s="5">
        <v>17.597908</v>
      </c>
      <c r="L190" s="5">
        <v>29.533477999999999</v>
      </c>
      <c r="M190" s="5">
        <v>46.144599999999997</v>
      </c>
      <c r="N190" s="5">
        <v>61.305872999999998</v>
      </c>
      <c r="O190" s="5">
        <v>76.31353</v>
      </c>
      <c r="P190" s="5">
        <v>96.379130000000004</v>
      </c>
      <c r="Q190" s="5">
        <v>130.48873</v>
      </c>
      <c r="R190" s="5">
        <v>147.03689000000003</v>
      </c>
      <c r="S190" s="5">
        <v>161.586477</v>
      </c>
      <c r="T190" s="5">
        <v>180.076877</v>
      </c>
      <c r="U190" s="5">
        <v>199.92620109999999</v>
      </c>
      <c r="V190" s="5">
        <v>219.77552519999998</v>
      </c>
      <c r="W190" t="str">
        <f t="shared" si="23"/>
        <v/>
      </c>
      <c r="X190" s="7" t="str">
        <f t="shared" si="27"/>
        <v>PROTRA_CAPACITY_EMPIRICAL[</v>
      </c>
      <c r="Y190" s="7" t="str">
        <f t="shared" si="30"/>
        <v>CHINA,</v>
      </c>
      <c r="Z190" s="7" t="str">
        <f t="shared" si="31"/>
        <v>TO_elec,</v>
      </c>
      <c r="AA190" s="7" t="str">
        <f t="shared" si="28"/>
        <v>PROTRA_CHP_PP_I]=GET_DIRECT_DATA(</v>
      </c>
      <c r="AB190" s="7" t="str">
        <f t="shared" si="29"/>
        <v>'model_parameters/energy/PROTRA_capacity_vensim_import.xlsx','PROTRA_capacity','PROTRA_CAP_TIME',</v>
      </c>
      <c r="AC190" s="7" t="str">
        <f t="shared" si="32"/>
        <v>'CHINA_TO_elec')~~|</v>
      </c>
    </row>
    <row r="191" spans="1:29" x14ac:dyDescent="0.35">
      <c r="A191" t="s">
        <v>46</v>
      </c>
      <c r="B191" t="s">
        <v>41</v>
      </c>
      <c r="C191" t="str">
        <f t="shared" si="24"/>
        <v>CROATIA_TO_heat</v>
      </c>
      <c r="D191" t="str">
        <f t="shared" si="25"/>
        <v>PROTRA_CHP_HP_I</v>
      </c>
      <c r="E191" t="s">
        <v>0</v>
      </c>
      <c r="F191" s="1" t="str">
        <f t="shared" si="26"/>
        <v>CROATIATO_heatPROTRA_CHP_gas_fuels</v>
      </c>
      <c r="G191" s="3">
        <v>0.95642009865151922</v>
      </c>
      <c r="H191" s="3">
        <v>0.88279433619927228</v>
      </c>
      <c r="I191" s="3">
        <v>1.0236125420545408</v>
      </c>
      <c r="J191" s="3">
        <v>1.0110318292471667</v>
      </c>
      <c r="K191" s="3">
        <v>0.84119220634761438</v>
      </c>
      <c r="L191" s="3">
        <v>1.0948079395326358</v>
      </c>
      <c r="M191" s="3">
        <v>1.0952368274692512</v>
      </c>
      <c r="N191" s="3">
        <v>1.1688625899214982</v>
      </c>
      <c r="O191" s="3">
        <v>1.2031736248507006</v>
      </c>
      <c r="P191" s="3">
        <v>1.0238984673456175</v>
      </c>
      <c r="Q191" s="3">
        <v>1.0579235769837432</v>
      </c>
      <c r="R191" s="3">
        <v>1.167575926111653</v>
      </c>
      <c r="S191" s="3">
        <v>1.2347969620437822</v>
      </c>
      <c r="T191" s="3">
        <v>1.235340220096828</v>
      </c>
      <c r="U191" s="3">
        <v>1.2062044329361135</v>
      </c>
      <c r="V191" s="3">
        <v>1.2426370335251051</v>
      </c>
      <c r="W191" t="str">
        <f t="shared" si="23"/>
        <v>PROTRA_CAPACITY_EMPIRICAL[CROATIA,TO_heat,PROTRA_CHP_HP_I]=GET_DIRECT_DATA('model_parameters/energy/PROTRA_capacity_vensim_import.xlsx','PROTRA_capacity','PROTRA_CAP_TIME','CROATIA_TO_heat')~~|</v>
      </c>
      <c r="X191" s="7" t="str">
        <f t="shared" si="27"/>
        <v>PROTRA_CAPACITY_EMPIRICAL[</v>
      </c>
      <c r="Y191" s="7" t="str">
        <f t="shared" si="30"/>
        <v>CROATIA,</v>
      </c>
      <c r="Z191" s="7" t="str">
        <f t="shared" si="31"/>
        <v>TO_heat,</v>
      </c>
      <c r="AA191" s="7" t="str">
        <f t="shared" si="28"/>
        <v>PROTRA_CHP_HP_I]=GET_DIRECT_DATA(</v>
      </c>
      <c r="AB191" s="7" t="str">
        <f t="shared" si="29"/>
        <v>'model_parameters/energy/PROTRA_capacity_vensim_import.xlsx','PROTRA_capacity','PROTRA_CAP_TIME',</v>
      </c>
      <c r="AC191" s="7" t="str">
        <f t="shared" si="32"/>
        <v>'CROATIA_TO_heat')~~|</v>
      </c>
    </row>
    <row r="192" spans="1:29" x14ac:dyDescent="0.35">
      <c r="A192" t="s">
        <v>46</v>
      </c>
      <c r="B192" t="s">
        <v>41</v>
      </c>
      <c r="C192" t="str">
        <f t="shared" si="24"/>
        <v>CROATIA_TO_heat</v>
      </c>
      <c r="D192" t="str">
        <f t="shared" si="25"/>
        <v>PROTRA_CHP_HP_I</v>
      </c>
      <c r="E192" t="s">
        <v>1</v>
      </c>
      <c r="F192" s="1" t="str">
        <f t="shared" si="26"/>
        <v>CROATIATO_heatPROTRA_CHP_gas_fuels_CCS</v>
      </c>
      <c r="G192" s="3">
        <v>0</v>
      </c>
      <c r="H192" s="3">
        <v>0</v>
      </c>
      <c r="I192" s="3">
        <v>0</v>
      </c>
      <c r="J192" s="3">
        <v>0</v>
      </c>
      <c r="K192" s="3">
        <v>0</v>
      </c>
      <c r="L192" s="3">
        <v>0</v>
      </c>
      <c r="M192" s="3">
        <v>0</v>
      </c>
      <c r="N192" s="3">
        <v>0</v>
      </c>
      <c r="O192" s="3">
        <v>0</v>
      </c>
      <c r="P192" s="3">
        <v>0</v>
      </c>
      <c r="Q192" s="3">
        <v>0</v>
      </c>
      <c r="R192" s="3">
        <v>0</v>
      </c>
      <c r="S192" s="3">
        <v>0</v>
      </c>
      <c r="T192" s="3">
        <v>0</v>
      </c>
      <c r="U192" s="3">
        <v>0</v>
      </c>
      <c r="V192" s="3">
        <v>0</v>
      </c>
      <c r="W192" t="str">
        <f t="shared" si="23"/>
        <v/>
      </c>
      <c r="X192" s="7" t="str">
        <f t="shared" si="27"/>
        <v>PROTRA_CAPACITY_EMPIRICAL[</v>
      </c>
      <c r="Y192" s="7" t="str">
        <f t="shared" si="30"/>
        <v>CROATIA,</v>
      </c>
      <c r="Z192" s="7" t="str">
        <f t="shared" si="31"/>
        <v>TO_heat,</v>
      </c>
      <c r="AA192" s="7" t="str">
        <f t="shared" si="28"/>
        <v>PROTRA_CHP_HP_I]=GET_DIRECT_DATA(</v>
      </c>
      <c r="AB192" s="7" t="str">
        <f t="shared" si="29"/>
        <v>'model_parameters/energy/PROTRA_capacity_vensim_import.xlsx','PROTRA_capacity','PROTRA_CAP_TIME',</v>
      </c>
      <c r="AC192" s="7" t="str">
        <f t="shared" si="32"/>
        <v>'CROATIA_TO_heat')~~|</v>
      </c>
    </row>
    <row r="193" spans="1:29" x14ac:dyDescent="0.35">
      <c r="A193" t="s">
        <v>46</v>
      </c>
      <c r="B193" t="s">
        <v>41</v>
      </c>
      <c r="C193" t="str">
        <f t="shared" si="24"/>
        <v>CROATIA_TO_heat</v>
      </c>
      <c r="D193" t="str">
        <f t="shared" si="25"/>
        <v>PROTRA_CHP_HP_I</v>
      </c>
      <c r="E193" t="s">
        <v>2</v>
      </c>
      <c r="F193" s="1" t="str">
        <f t="shared" si="26"/>
        <v>CROATIATO_heatPROTRA_CHP_geothermal</v>
      </c>
      <c r="G193" s="3">
        <v>0</v>
      </c>
      <c r="H193" s="3">
        <v>0</v>
      </c>
      <c r="I193" s="3">
        <v>0</v>
      </c>
      <c r="J193" s="3">
        <v>0</v>
      </c>
      <c r="K193" s="3">
        <v>0</v>
      </c>
      <c r="L193" s="3">
        <v>0</v>
      </c>
      <c r="M193" s="3">
        <v>0</v>
      </c>
      <c r="N193" s="3">
        <v>0</v>
      </c>
      <c r="O193" s="3">
        <v>0</v>
      </c>
      <c r="P193" s="3">
        <v>0</v>
      </c>
      <c r="Q193" s="3">
        <v>0</v>
      </c>
      <c r="R193" s="3">
        <v>0</v>
      </c>
      <c r="S193" s="3">
        <v>0</v>
      </c>
      <c r="T193" s="3">
        <v>0</v>
      </c>
      <c r="U193" s="3">
        <v>0</v>
      </c>
      <c r="V193" s="3">
        <v>0</v>
      </c>
      <c r="W193" t="str">
        <f t="shared" si="23"/>
        <v/>
      </c>
      <c r="X193" s="7" t="str">
        <f t="shared" si="27"/>
        <v>PROTRA_CAPACITY_EMPIRICAL[</v>
      </c>
      <c r="Y193" s="7" t="str">
        <f t="shared" si="30"/>
        <v>CROATIA,</v>
      </c>
      <c r="Z193" s="7" t="str">
        <f t="shared" si="31"/>
        <v>TO_heat,</v>
      </c>
      <c r="AA193" s="7" t="str">
        <f t="shared" si="28"/>
        <v>PROTRA_CHP_HP_I]=GET_DIRECT_DATA(</v>
      </c>
      <c r="AB193" s="7" t="str">
        <f t="shared" si="29"/>
        <v>'model_parameters/energy/PROTRA_capacity_vensim_import.xlsx','PROTRA_capacity','PROTRA_CAP_TIME',</v>
      </c>
      <c r="AC193" s="7" t="str">
        <f t="shared" si="32"/>
        <v>'CROATIA_TO_heat')~~|</v>
      </c>
    </row>
    <row r="194" spans="1:29" x14ac:dyDescent="0.35">
      <c r="A194" t="s">
        <v>46</v>
      </c>
      <c r="B194" t="s">
        <v>41</v>
      </c>
      <c r="C194" t="str">
        <f t="shared" si="24"/>
        <v>CROATIA_TO_heat</v>
      </c>
      <c r="D194" t="str">
        <f t="shared" si="25"/>
        <v>PROTRA_CHP_HP_I</v>
      </c>
      <c r="E194" t="s">
        <v>3</v>
      </c>
      <c r="F194" s="1" t="str">
        <f t="shared" si="26"/>
        <v>CROATIATO_heatPROTRA_CHP_liquid_fuels</v>
      </c>
      <c r="G194" s="3">
        <v>0</v>
      </c>
      <c r="H194" s="3">
        <v>0</v>
      </c>
      <c r="I194" s="3">
        <v>0</v>
      </c>
      <c r="J194" s="3">
        <v>0</v>
      </c>
      <c r="K194" s="3">
        <v>0</v>
      </c>
      <c r="L194" s="3">
        <v>0</v>
      </c>
      <c r="M194" s="3">
        <v>0</v>
      </c>
      <c r="N194" s="3">
        <v>0</v>
      </c>
      <c r="O194" s="3">
        <v>0</v>
      </c>
      <c r="P194" s="3">
        <v>0</v>
      </c>
      <c r="Q194" s="3">
        <v>0</v>
      </c>
      <c r="R194" s="3">
        <v>0</v>
      </c>
      <c r="S194" s="3">
        <v>0</v>
      </c>
      <c r="T194" s="3">
        <v>0</v>
      </c>
      <c r="U194" s="3">
        <v>0</v>
      </c>
      <c r="V194" s="3">
        <v>0</v>
      </c>
      <c r="W194" t="str">
        <f t="shared" si="23"/>
        <v/>
      </c>
      <c r="X194" s="7" t="str">
        <f t="shared" si="27"/>
        <v>PROTRA_CAPACITY_EMPIRICAL[</v>
      </c>
      <c r="Y194" s="7" t="str">
        <f t="shared" si="30"/>
        <v>CROATIA,</v>
      </c>
      <c r="Z194" s="7" t="str">
        <f t="shared" si="31"/>
        <v>TO_heat,</v>
      </c>
      <c r="AA194" s="7" t="str">
        <f t="shared" si="28"/>
        <v>PROTRA_CHP_HP_I]=GET_DIRECT_DATA(</v>
      </c>
      <c r="AB194" s="7" t="str">
        <f t="shared" si="29"/>
        <v>'model_parameters/energy/PROTRA_capacity_vensim_import.xlsx','PROTRA_capacity','PROTRA_CAP_TIME',</v>
      </c>
      <c r="AC194" s="7" t="str">
        <f t="shared" si="32"/>
        <v>'CROATIA_TO_heat')~~|</v>
      </c>
    </row>
    <row r="195" spans="1:29" x14ac:dyDescent="0.35">
      <c r="A195" t="s">
        <v>46</v>
      </c>
      <c r="B195" t="s">
        <v>41</v>
      </c>
      <c r="C195" t="str">
        <f t="shared" si="24"/>
        <v>CROATIA_TO_heat</v>
      </c>
      <c r="D195" t="str">
        <f t="shared" si="25"/>
        <v>PROTRA_CHP_HP_I</v>
      </c>
      <c r="E195" t="s">
        <v>4</v>
      </c>
      <c r="F195" s="1" t="str">
        <f t="shared" si="26"/>
        <v>CROATIATO_heatPROTRA_CHP_liquid_fuels_CCS</v>
      </c>
      <c r="G195" s="3">
        <v>0</v>
      </c>
      <c r="H195" s="3">
        <v>0</v>
      </c>
      <c r="I195" s="3">
        <v>0</v>
      </c>
      <c r="J195" s="3">
        <v>0</v>
      </c>
      <c r="K195" s="3">
        <v>0</v>
      </c>
      <c r="L195" s="3">
        <v>0</v>
      </c>
      <c r="M195" s="3">
        <v>0</v>
      </c>
      <c r="N195" s="3">
        <v>0</v>
      </c>
      <c r="O195" s="3">
        <v>0</v>
      </c>
      <c r="P195" s="3">
        <v>0</v>
      </c>
      <c r="Q195" s="3">
        <v>0</v>
      </c>
      <c r="R195" s="3">
        <v>0</v>
      </c>
      <c r="S195" s="3">
        <v>0</v>
      </c>
      <c r="T195" s="3">
        <v>0</v>
      </c>
      <c r="U195" s="3">
        <v>0</v>
      </c>
      <c r="V195" s="3">
        <v>0</v>
      </c>
      <c r="W195" t="str">
        <f t="shared" ref="W195:W258" si="33">IF(E195="PROTRA_CHP_gas_fuels",CONCATENATE(X195,Y195,Z195,AA195,AB195,AC195),"")</f>
        <v/>
      </c>
      <c r="X195" s="7" t="str">
        <f t="shared" si="27"/>
        <v>PROTRA_CAPACITY_EMPIRICAL[</v>
      </c>
      <c r="Y195" s="7" t="str">
        <f t="shared" si="30"/>
        <v>CROATIA,</v>
      </c>
      <c r="Z195" s="7" t="str">
        <f t="shared" si="31"/>
        <v>TO_heat,</v>
      </c>
      <c r="AA195" s="7" t="str">
        <f t="shared" si="28"/>
        <v>PROTRA_CHP_HP_I]=GET_DIRECT_DATA(</v>
      </c>
      <c r="AB195" s="7" t="str">
        <f t="shared" si="29"/>
        <v>'model_parameters/energy/PROTRA_capacity_vensim_import.xlsx','PROTRA_capacity','PROTRA_CAP_TIME',</v>
      </c>
      <c r="AC195" s="7" t="str">
        <f t="shared" si="32"/>
        <v>'CROATIA_TO_heat')~~|</v>
      </c>
    </row>
    <row r="196" spans="1:29" x14ac:dyDescent="0.35">
      <c r="A196" t="s">
        <v>46</v>
      </c>
      <c r="B196" t="s">
        <v>41</v>
      </c>
      <c r="C196" t="str">
        <f t="shared" ref="C196:C259" si="34">A196&amp;"_"&amp;B196</f>
        <v>CROATIA_TO_heat</v>
      </c>
      <c r="D196" t="str">
        <f t="shared" ref="D196:D259" si="35">IF(B196="TO_heat","PROTRA_CHP_HP_I","PROTRA_CHP_PP_I")</f>
        <v>PROTRA_CHP_HP_I</v>
      </c>
      <c r="E196" t="s">
        <v>5</v>
      </c>
      <c r="F196" s="1" t="str">
        <f t="shared" ref="F196:F259" si="36">A196&amp;B196&amp;E196</f>
        <v>CROATIATO_heatPROTRA_CHP_solid_fossil</v>
      </c>
      <c r="G196" s="3">
        <v>0</v>
      </c>
      <c r="H196" s="3">
        <v>0</v>
      </c>
      <c r="I196" s="3">
        <v>0</v>
      </c>
      <c r="J196" s="3">
        <v>0</v>
      </c>
      <c r="K196" s="3">
        <v>0</v>
      </c>
      <c r="L196" s="3">
        <v>0</v>
      </c>
      <c r="M196" s="3">
        <v>0</v>
      </c>
      <c r="N196" s="3">
        <v>0</v>
      </c>
      <c r="O196" s="3">
        <v>0</v>
      </c>
      <c r="P196" s="3">
        <v>0</v>
      </c>
      <c r="Q196" s="3">
        <v>0</v>
      </c>
      <c r="R196" s="3">
        <v>0</v>
      </c>
      <c r="S196" s="3">
        <v>0</v>
      </c>
      <c r="T196" s="3">
        <v>0</v>
      </c>
      <c r="U196" s="3">
        <v>0</v>
      </c>
      <c r="V196" s="3">
        <v>0</v>
      </c>
      <c r="W196" t="str">
        <f t="shared" si="33"/>
        <v/>
      </c>
      <c r="X196" s="7" t="str">
        <f t="shared" ref="X196:X259" si="37">$X$1</f>
        <v>PROTRA_CAPACITY_EMPIRICAL[</v>
      </c>
      <c r="Y196" s="7" t="str">
        <f t="shared" si="30"/>
        <v>CROATIA,</v>
      </c>
      <c r="Z196" s="7" t="str">
        <f t="shared" si="31"/>
        <v>TO_heat,</v>
      </c>
      <c r="AA196" s="7" t="str">
        <f t="shared" ref="AA196:AA259" si="38">D196&amp;"]=GET_DIRECT_DATA("</f>
        <v>PROTRA_CHP_HP_I]=GET_DIRECT_DATA(</v>
      </c>
      <c r="AB196" s="7" t="str">
        <f t="shared" ref="AB196:AB259" si="39">$AB$1</f>
        <v>'model_parameters/energy/PROTRA_capacity_vensim_import.xlsx','PROTRA_capacity','PROTRA_CAP_TIME',</v>
      </c>
      <c r="AC196" s="7" t="str">
        <f t="shared" si="32"/>
        <v>'CROATIA_TO_heat')~~|</v>
      </c>
    </row>
    <row r="197" spans="1:29" x14ac:dyDescent="0.35">
      <c r="A197" t="s">
        <v>46</v>
      </c>
      <c r="B197" t="s">
        <v>41</v>
      </c>
      <c r="C197" t="str">
        <f t="shared" si="34"/>
        <v>CROATIA_TO_heat</v>
      </c>
      <c r="D197" t="str">
        <f t="shared" si="35"/>
        <v>PROTRA_CHP_HP_I</v>
      </c>
      <c r="E197" t="s">
        <v>6</v>
      </c>
      <c r="F197" s="1" t="str">
        <f t="shared" si="36"/>
        <v>CROATIATO_heatPROTRA_CHP_solid_fossil_CCS</v>
      </c>
      <c r="G197" s="3">
        <v>0</v>
      </c>
      <c r="H197" s="3">
        <v>0</v>
      </c>
      <c r="I197" s="3">
        <v>0</v>
      </c>
      <c r="J197" s="3">
        <v>0</v>
      </c>
      <c r="K197" s="3">
        <v>0</v>
      </c>
      <c r="L197" s="3">
        <v>0</v>
      </c>
      <c r="M197" s="3">
        <v>0</v>
      </c>
      <c r="N197" s="3">
        <v>0</v>
      </c>
      <c r="O197" s="3">
        <v>0</v>
      </c>
      <c r="P197" s="3">
        <v>0</v>
      </c>
      <c r="Q197" s="3">
        <v>0</v>
      </c>
      <c r="R197" s="3">
        <v>0</v>
      </c>
      <c r="S197" s="3">
        <v>0</v>
      </c>
      <c r="T197" s="3">
        <v>0</v>
      </c>
      <c r="U197" s="3">
        <v>0</v>
      </c>
      <c r="V197" s="3">
        <v>0</v>
      </c>
      <c r="W197" t="str">
        <f t="shared" si="33"/>
        <v/>
      </c>
      <c r="X197" s="7" t="str">
        <f t="shared" si="37"/>
        <v>PROTRA_CAPACITY_EMPIRICAL[</v>
      </c>
      <c r="Y197" s="7" t="str">
        <f t="shared" si="30"/>
        <v>CROATIA,</v>
      </c>
      <c r="Z197" s="7" t="str">
        <f t="shared" si="31"/>
        <v>TO_heat,</v>
      </c>
      <c r="AA197" s="7" t="str">
        <f t="shared" si="38"/>
        <v>PROTRA_CHP_HP_I]=GET_DIRECT_DATA(</v>
      </c>
      <c r="AB197" s="7" t="str">
        <f t="shared" si="39"/>
        <v>'model_parameters/energy/PROTRA_capacity_vensim_import.xlsx','PROTRA_capacity','PROTRA_CAP_TIME',</v>
      </c>
      <c r="AC197" s="7" t="str">
        <f t="shared" si="32"/>
        <v>'CROATIA_TO_heat')~~|</v>
      </c>
    </row>
    <row r="198" spans="1:29" x14ac:dyDescent="0.35">
      <c r="A198" t="s">
        <v>46</v>
      </c>
      <c r="B198" t="s">
        <v>41</v>
      </c>
      <c r="C198" t="str">
        <f t="shared" si="34"/>
        <v>CROATIA_TO_heat</v>
      </c>
      <c r="D198" t="str">
        <f t="shared" si="35"/>
        <v>PROTRA_CHP_HP_I</v>
      </c>
      <c r="E198" t="s">
        <v>7</v>
      </c>
      <c r="F198" s="1" t="str">
        <f t="shared" si="36"/>
        <v>CROATIATO_heatPROTRA_CHP_waste</v>
      </c>
      <c r="G198" s="3">
        <v>0</v>
      </c>
      <c r="H198" s="3">
        <v>0</v>
      </c>
      <c r="I198" s="3">
        <v>0</v>
      </c>
      <c r="J198" s="3">
        <v>0</v>
      </c>
      <c r="K198" s="3">
        <v>0</v>
      </c>
      <c r="L198" s="3">
        <v>0</v>
      </c>
      <c r="M198" s="3">
        <v>0</v>
      </c>
      <c r="N198" s="3">
        <v>0</v>
      </c>
      <c r="O198" s="3">
        <v>0</v>
      </c>
      <c r="P198" s="3">
        <v>0</v>
      </c>
      <c r="Q198" s="3">
        <v>0</v>
      </c>
      <c r="R198" s="3">
        <v>0</v>
      </c>
      <c r="S198" s="3">
        <v>0</v>
      </c>
      <c r="T198" s="3">
        <v>0</v>
      </c>
      <c r="U198" s="3">
        <v>0</v>
      </c>
      <c r="V198" s="3">
        <v>0</v>
      </c>
      <c r="W198" t="str">
        <f t="shared" si="33"/>
        <v/>
      </c>
      <c r="X198" s="7" t="str">
        <f t="shared" si="37"/>
        <v>PROTRA_CAPACITY_EMPIRICAL[</v>
      </c>
      <c r="Y198" s="7" t="str">
        <f t="shared" si="30"/>
        <v>CROATIA,</v>
      </c>
      <c r="Z198" s="7" t="str">
        <f t="shared" si="31"/>
        <v>TO_heat,</v>
      </c>
      <c r="AA198" s="7" t="str">
        <f t="shared" si="38"/>
        <v>PROTRA_CHP_HP_I]=GET_DIRECT_DATA(</v>
      </c>
      <c r="AB198" s="7" t="str">
        <f t="shared" si="39"/>
        <v>'model_parameters/energy/PROTRA_capacity_vensim_import.xlsx','PROTRA_capacity','PROTRA_CAP_TIME',</v>
      </c>
      <c r="AC198" s="7" t="str">
        <f t="shared" si="32"/>
        <v>'CROATIA_TO_heat')~~|</v>
      </c>
    </row>
    <row r="199" spans="1:29" x14ac:dyDescent="0.35">
      <c r="A199" t="s">
        <v>46</v>
      </c>
      <c r="B199" t="s">
        <v>41</v>
      </c>
      <c r="C199" t="str">
        <f t="shared" si="34"/>
        <v>CROATIA_TO_heat</v>
      </c>
      <c r="D199" t="str">
        <f t="shared" si="35"/>
        <v>PROTRA_CHP_HP_I</v>
      </c>
      <c r="E199" t="s">
        <v>8</v>
      </c>
      <c r="F199" s="1" t="str">
        <f t="shared" si="36"/>
        <v>CROATIATO_heatPROTRA_CHP_solid_bio</v>
      </c>
      <c r="G199" s="4">
        <v>0</v>
      </c>
      <c r="H199" s="4">
        <v>0</v>
      </c>
      <c r="I199" s="4">
        <v>0</v>
      </c>
      <c r="J199" s="4">
        <v>0</v>
      </c>
      <c r="K199" s="4">
        <v>0</v>
      </c>
      <c r="L199" s="4">
        <v>0</v>
      </c>
      <c r="M199" s="4">
        <v>4.4318420116886553E-3</v>
      </c>
      <c r="N199" s="4">
        <v>1.4582189844911057E-2</v>
      </c>
      <c r="O199" s="4">
        <v>3.5454736093509243E-2</v>
      </c>
      <c r="P199" s="4">
        <v>3.5168810802432553E-2</v>
      </c>
      <c r="Q199" s="4">
        <v>8.8922765524849803E-2</v>
      </c>
      <c r="R199" s="4">
        <v>0.13266933505958298</v>
      </c>
      <c r="S199" s="4">
        <v>0.21385782146080837</v>
      </c>
      <c r="T199" s="4">
        <v>0.33265977990317203</v>
      </c>
      <c r="U199" s="4">
        <v>0.44116842786677479</v>
      </c>
      <c r="V199" s="4">
        <v>0.53161660481951867</v>
      </c>
      <c r="W199" t="str">
        <f t="shared" si="33"/>
        <v/>
      </c>
      <c r="X199" s="7" t="str">
        <f t="shared" si="37"/>
        <v>PROTRA_CAPACITY_EMPIRICAL[</v>
      </c>
      <c r="Y199" s="7" t="str">
        <f t="shared" si="30"/>
        <v>CROATIA,</v>
      </c>
      <c r="Z199" s="7" t="str">
        <f t="shared" si="31"/>
        <v>TO_heat,</v>
      </c>
      <c r="AA199" s="7" t="str">
        <f t="shared" si="38"/>
        <v>PROTRA_CHP_HP_I]=GET_DIRECT_DATA(</v>
      </c>
      <c r="AB199" s="7" t="str">
        <f t="shared" si="39"/>
        <v>'model_parameters/energy/PROTRA_capacity_vensim_import.xlsx','PROTRA_capacity','PROTRA_CAP_TIME',</v>
      </c>
      <c r="AC199" s="7" t="str">
        <f t="shared" si="32"/>
        <v>'CROATIA_TO_heat')~~|</v>
      </c>
    </row>
    <row r="200" spans="1:29" x14ac:dyDescent="0.35">
      <c r="A200" t="s">
        <v>46</v>
      </c>
      <c r="B200" t="s">
        <v>41</v>
      </c>
      <c r="C200" t="str">
        <f t="shared" si="34"/>
        <v>CROATIA_TO_heat</v>
      </c>
      <c r="D200" t="str">
        <f t="shared" si="35"/>
        <v>PROTRA_CHP_HP_I</v>
      </c>
      <c r="E200" t="s">
        <v>9</v>
      </c>
      <c r="F200" s="1" t="str">
        <f t="shared" si="36"/>
        <v>CROATIATO_heatPROTRA_CHP_solid_bio_CCS</v>
      </c>
      <c r="G200" s="3">
        <v>0</v>
      </c>
      <c r="H200" s="3">
        <v>0</v>
      </c>
      <c r="I200" s="3">
        <v>0</v>
      </c>
      <c r="J200" s="3">
        <v>0</v>
      </c>
      <c r="K200" s="3">
        <v>0</v>
      </c>
      <c r="L200" s="3">
        <v>0</v>
      </c>
      <c r="M200" s="3">
        <v>0</v>
      </c>
      <c r="N200" s="3">
        <v>0</v>
      </c>
      <c r="O200" s="3">
        <v>0</v>
      </c>
      <c r="P200" s="3">
        <v>0</v>
      </c>
      <c r="Q200" s="3">
        <v>0</v>
      </c>
      <c r="R200" s="3">
        <v>0</v>
      </c>
      <c r="S200" s="3">
        <v>0</v>
      </c>
      <c r="T200" s="3">
        <v>0</v>
      </c>
      <c r="U200" s="3">
        <v>0</v>
      </c>
      <c r="V200" s="3">
        <v>0</v>
      </c>
      <c r="W200" t="str">
        <f t="shared" si="33"/>
        <v/>
      </c>
      <c r="X200" s="7" t="str">
        <f t="shared" si="37"/>
        <v>PROTRA_CAPACITY_EMPIRICAL[</v>
      </c>
      <c r="Y200" s="7" t="str">
        <f t="shared" si="30"/>
        <v>CROATIA,</v>
      </c>
      <c r="Z200" s="7" t="str">
        <f t="shared" si="31"/>
        <v>TO_heat,</v>
      </c>
      <c r="AA200" s="7" t="str">
        <f t="shared" si="38"/>
        <v>PROTRA_CHP_HP_I]=GET_DIRECT_DATA(</v>
      </c>
      <c r="AB200" s="7" t="str">
        <f t="shared" si="39"/>
        <v>'model_parameters/energy/PROTRA_capacity_vensim_import.xlsx','PROTRA_capacity','PROTRA_CAP_TIME',</v>
      </c>
      <c r="AC200" s="7" t="str">
        <f t="shared" si="32"/>
        <v>'CROATIA_TO_heat')~~|</v>
      </c>
    </row>
    <row r="201" spans="1:29" x14ac:dyDescent="0.35">
      <c r="A201" t="s">
        <v>46</v>
      </c>
      <c r="B201" t="s">
        <v>41</v>
      </c>
      <c r="C201" t="str">
        <f t="shared" si="34"/>
        <v>CROATIA_TO_heat</v>
      </c>
      <c r="D201" t="str">
        <f t="shared" si="35"/>
        <v>PROTRA_CHP_HP_I</v>
      </c>
      <c r="E201" t="s">
        <v>10</v>
      </c>
      <c r="F201" s="1" t="str">
        <f t="shared" si="36"/>
        <v>CROATIATO_heatPROTRA_HP_gas_fuels</v>
      </c>
      <c r="G201" s="4">
        <v>0.6770623591284749</v>
      </c>
      <c r="H201" s="4">
        <v>0.58617465179448647</v>
      </c>
      <c r="I201" s="4">
        <v>0.64063919551522863</v>
      </c>
      <c r="J201" s="4">
        <v>0.71893197711379542</v>
      </c>
      <c r="K201" s="4">
        <v>0.69578454603247997</v>
      </c>
      <c r="L201" s="4">
        <v>0.73152690284921684</v>
      </c>
      <c r="M201" s="4">
        <v>0.69169970525342417</v>
      </c>
      <c r="N201" s="4">
        <v>0.70940068196266559</v>
      </c>
      <c r="O201" s="4">
        <v>0.79926717910188982</v>
      </c>
      <c r="P201" s="4">
        <v>0.65153210425937713</v>
      </c>
      <c r="Q201" s="4">
        <v>0.68557244408484086</v>
      </c>
      <c r="R201" s="4">
        <v>0.70361382419233653</v>
      </c>
      <c r="S201" s="4">
        <v>0.52629769404149562</v>
      </c>
      <c r="T201" s="4">
        <v>0.52711466219730685</v>
      </c>
      <c r="U201" s="4">
        <v>0.51373680864589955</v>
      </c>
      <c r="V201" s="4">
        <v>0.46171976535860831</v>
      </c>
      <c r="W201" t="str">
        <f t="shared" si="33"/>
        <v/>
      </c>
      <c r="X201" s="7" t="str">
        <f t="shared" si="37"/>
        <v>PROTRA_CAPACITY_EMPIRICAL[</v>
      </c>
      <c r="Y201" s="7" t="str">
        <f t="shared" si="30"/>
        <v>CROATIA,</v>
      </c>
      <c r="Z201" s="7" t="str">
        <f t="shared" si="31"/>
        <v>TO_heat,</v>
      </c>
      <c r="AA201" s="7" t="str">
        <f t="shared" si="38"/>
        <v>PROTRA_CHP_HP_I]=GET_DIRECT_DATA(</v>
      </c>
      <c r="AB201" s="7" t="str">
        <f t="shared" si="39"/>
        <v>'model_parameters/energy/PROTRA_capacity_vensim_import.xlsx','PROTRA_capacity','PROTRA_CAP_TIME',</v>
      </c>
      <c r="AC201" s="7" t="str">
        <f t="shared" si="32"/>
        <v>'CROATIA_TO_heat')~~|</v>
      </c>
    </row>
    <row r="202" spans="1:29" x14ac:dyDescent="0.35">
      <c r="A202" t="s">
        <v>46</v>
      </c>
      <c r="B202" t="s">
        <v>41</v>
      </c>
      <c r="C202" t="str">
        <f t="shared" si="34"/>
        <v>CROATIA_TO_heat</v>
      </c>
      <c r="D202" t="str">
        <f t="shared" si="35"/>
        <v>PROTRA_CHP_HP_I</v>
      </c>
      <c r="E202" t="s">
        <v>11</v>
      </c>
      <c r="F202" s="1" t="str">
        <f t="shared" si="36"/>
        <v>CROATIATO_heatPROTRA_HP_solid_bio</v>
      </c>
      <c r="G202" s="4">
        <v>0</v>
      </c>
      <c r="H202" s="4">
        <v>0</v>
      </c>
      <c r="I202" s="4">
        <v>0</v>
      </c>
      <c r="J202" s="4">
        <v>0</v>
      </c>
      <c r="K202" s="4">
        <v>0</v>
      </c>
      <c r="L202" s="4">
        <v>0</v>
      </c>
      <c r="M202" s="4">
        <v>0</v>
      </c>
      <c r="N202" s="4">
        <v>0</v>
      </c>
      <c r="O202" s="4">
        <v>0</v>
      </c>
      <c r="P202" s="4">
        <v>0</v>
      </c>
      <c r="Q202" s="4">
        <v>0</v>
      </c>
      <c r="R202" s="4">
        <v>6.8080679650927591E-4</v>
      </c>
      <c r="S202" s="4">
        <v>8.1696815581113087E-4</v>
      </c>
      <c r="T202" s="4">
        <v>7.8292781598566727E-4</v>
      </c>
      <c r="U202" s="4">
        <v>8.1696815581113087E-4</v>
      </c>
      <c r="V202" s="4">
        <v>9.9057388892099607E-4</v>
      </c>
      <c r="W202" t="str">
        <f t="shared" si="33"/>
        <v/>
      </c>
      <c r="X202" s="7" t="str">
        <f t="shared" si="37"/>
        <v>PROTRA_CAPACITY_EMPIRICAL[</v>
      </c>
      <c r="Y202" s="7" t="str">
        <f t="shared" si="30"/>
        <v>CROATIA,</v>
      </c>
      <c r="Z202" s="7" t="str">
        <f t="shared" si="31"/>
        <v>TO_heat,</v>
      </c>
      <c r="AA202" s="7" t="str">
        <f t="shared" si="38"/>
        <v>PROTRA_CHP_HP_I]=GET_DIRECT_DATA(</v>
      </c>
      <c r="AB202" s="7" t="str">
        <f t="shared" si="39"/>
        <v>'model_parameters/energy/PROTRA_capacity_vensim_import.xlsx','PROTRA_capacity','PROTRA_CAP_TIME',</v>
      </c>
      <c r="AC202" s="7" t="str">
        <f t="shared" si="32"/>
        <v>'CROATIA_TO_heat')~~|</v>
      </c>
    </row>
    <row r="203" spans="1:29" x14ac:dyDescent="0.35">
      <c r="A203" t="s">
        <v>46</v>
      </c>
      <c r="B203" t="s">
        <v>41</v>
      </c>
      <c r="C203" t="str">
        <f t="shared" si="34"/>
        <v>CROATIA_TO_heat</v>
      </c>
      <c r="D203" t="str">
        <f t="shared" si="35"/>
        <v>PROTRA_CHP_HP_I</v>
      </c>
      <c r="E203" t="s">
        <v>12</v>
      </c>
      <c r="F203" s="1" t="str">
        <f t="shared" si="36"/>
        <v>CROATIATO_heatPROTRA_HP_geothermal</v>
      </c>
      <c r="G203" s="4">
        <v>0</v>
      </c>
      <c r="H203" s="4">
        <v>0</v>
      </c>
      <c r="I203" s="4">
        <v>0</v>
      </c>
      <c r="J203" s="4">
        <v>0</v>
      </c>
      <c r="K203" s="4">
        <v>0</v>
      </c>
      <c r="L203" s="4">
        <v>0</v>
      </c>
      <c r="M203" s="4">
        <v>0</v>
      </c>
      <c r="N203" s="4">
        <v>0</v>
      </c>
      <c r="O203" s="4">
        <v>0</v>
      </c>
      <c r="P203" s="4">
        <v>0</v>
      </c>
      <c r="Q203" s="4">
        <v>0</v>
      </c>
      <c r="R203" s="4">
        <v>0</v>
      </c>
      <c r="S203" s="4">
        <v>0</v>
      </c>
      <c r="T203" s="4">
        <v>0</v>
      </c>
      <c r="U203" s="4">
        <v>0</v>
      </c>
      <c r="V203" s="4">
        <v>0</v>
      </c>
      <c r="W203" t="str">
        <f t="shared" si="33"/>
        <v/>
      </c>
      <c r="X203" s="7" t="str">
        <f t="shared" si="37"/>
        <v>PROTRA_CAPACITY_EMPIRICAL[</v>
      </c>
      <c r="Y203" s="7" t="str">
        <f t="shared" si="30"/>
        <v>CROATIA,</v>
      </c>
      <c r="Z203" s="7" t="str">
        <f t="shared" si="31"/>
        <v>TO_heat,</v>
      </c>
      <c r="AA203" s="7" t="str">
        <f t="shared" si="38"/>
        <v>PROTRA_CHP_HP_I]=GET_DIRECT_DATA(</v>
      </c>
      <c r="AB203" s="7" t="str">
        <f t="shared" si="39"/>
        <v>'model_parameters/energy/PROTRA_capacity_vensim_import.xlsx','PROTRA_capacity','PROTRA_CAP_TIME',</v>
      </c>
      <c r="AC203" s="7" t="str">
        <f t="shared" si="32"/>
        <v>'CROATIA_TO_heat')~~|</v>
      </c>
    </row>
    <row r="204" spans="1:29" x14ac:dyDescent="0.35">
      <c r="A204" t="s">
        <v>46</v>
      </c>
      <c r="B204" t="s">
        <v>41</v>
      </c>
      <c r="C204" t="str">
        <f t="shared" si="34"/>
        <v>CROATIA_TO_heat</v>
      </c>
      <c r="D204" t="str">
        <f t="shared" si="35"/>
        <v>PROTRA_CHP_HP_I</v>
      </c>
      <c r="E204" t="s">
        <v>13</v>
      </c>
      <c r="F204" s="1" t="str">
        <f t="shared" si="36"/>
        <v>CROATIATO_heatPROTRA_HP_liquid_fuels</v>
      </c>
      <c r="G204" s="4">
        <v>0.50686066000115582</v>
      </c>
      <c r="H204" s="4">
        <v>0.42958908859735306</v>
      </c>
      <c r="I204" s="4">
        <v>0.37648615846962957</v>
      </c>
      <c r="J204" s="4">
        <v>0.29002369531295152</v>
      </c>
      <c r="K204" s="4">
        <v>0.29240651910073395</v>
      </c>
      <c r="L204" s="4">
        <v>0.3210004045541236</v>
      </c>
      <c r="M204" s="4">
        <v>0.33699936427209154</v>
      </c>
      <c r="N204" s="4">
        <v>0.19641276079292611</v>
      </c>
      <c r="O204" s="4">
        <v>9.2930127723516179E-2</v>
      </c>
      <c r="P204" s="4">
        <v>6.7740276252672954E-2</v>
      </c>
      <c r="Q204" s="4">
        <v>8.8164480147951224E-2</v>
      </c>
      <c r="R204" s="4">
        <v>8.4079639368895578E-2</v>
      </c>
      <c r="S204" s="4">
        <v>7.6046119170086121E-2</v>
      </c>
      <c r="T204" s="4">
        <v>6.1102409986707504E-2</v>
      </c>
      <c r="U204" s="4">
        <v>4.8847887649540539E-2</v>
      </c>
      <c r="V204" s="4">
        <v>3.8686846211639592E-2</v>
      </c>
      <c r="W204" t="str">
        <f t="shared" si="33"/>
        <v/>
      </c>
      <c r="X204" s="7" t="str">
        <f t="shared" si="37"/>
        <v>PROTRA_CAPACITY_EMPIRICAL[</v>
      </c>
      <c r="Y204" s="7" t="str">
        <f t="shared" si="30"/>
        <v>CROATIA,</v>
      </c>
      <c r="Z204" s="7" t="str">
        <f t="shared" si="31"/>
        <v>TO_heat,</v>
      </c>
      <c r="AA204" s="7" t="str">
        <f t="shared" si="38"/>
        <v>PROTRA_CHP_HP_I]=GET_DIRECT_DATA(</v>
      </c>
      <c r="AB204" s="7" t="str">
        <f t="shared" si="39"/>
        <v>'model_parameters/energy/PROTRA_capacity_vensim_import.xlsx','PROTRA_capacity','PROTRA_CAP_TIME',</v>
      </c>
      <c r="AC204" s="7" t="str">
        <f t="shared" si="32"/>
        <v>'CROATIA_TO_heat')~~|</v>
      </c>
    </row>
    <row r="205" spans="1:29" x14ac:dyDescent="0.35">
      <c r="A205" t="s">
        <v>46</v>
      </c>
      <c r="B205" t="s">
        <v>41</v>
      </c>
      <c r="C205" t="str">
        <f t="shared" si="34"/>
        <v>CROATIA_TO_heat</v>
      </c>
      <c r="D205" t="str">
        <f t="shared" si="35"/>
        <v>PROTRA_CHP_HP_I</v>
      </c>
      <c r="E205" t="s">
        <v>14</v>
      </c>
      <c r="F205" s="1" t="str">
        <f t="shared" si="36"/>
        <v>CROATIATO_heatPROTRA_HP_solar</v>
      </c>
      <c r="G205" s="4">
        <v>0</v>
      </c>
      <c r="H205" s="4">
        <v>0</v>
      </c>
      <c r="I205" s="4">
        <v>0</v>
      </c>
      <c r="J205" s="4">
        <v>0</v>
      </c>
      <c r="K205" s="4">
        <v>0</v>
      </c>
      <c r="L205" s="4">
        <v>0</v>
      </c>
      <c r="M205" s="4">
        <v>0</v>
      </c>
      <c r="N205" s="4">
        <v>0</v>
      </c>
      <c r="O205" s="4">
        <v>0</v>
      </c>
      <c r="P205" s="4">
        <v>0</v>
      </c>
      <c r="Q205" s="4">
        <v>0</v>
      </c>
      <c r="R205" s="4">
        <v>0</v>
      </c>
      <c r="S205" s="4">
        <v>0</v>
      </c>
      <c r="T205" s="4">
        <v>0</v>
      </c>
      <c r="U205" s="4">
        <v>0</v>
      </c>
      <c r="V205" s="4">
        <v>0</v>
      </c>
      <c r="W205" t="str">
        <f t="shared" si="33"/>
        <v/>
      </c>
      <c r="X205" s="7" t="str">
        <f t="shared" si="37"/>
        <v>PROTRA_CAPACITY_EMPIRICAL[</v>
      </c>
      <c r="Y205" s="7" t="str">
        <f t="shared" si="30"/>
        <v>CROATIA,</v>
      </c>
      <c r="Z205" s="7" t="str">
        <f t="shared" si="31"/>
        <v>TO_heat,</v>
      </c>
      <c r="AA205" s="7" t="str">
        <f t="shared" si="38"/>
        <v>PROTRA_CHP_HP_I]=GET_DIRECT_DATA(</v>
      </c>
      <c r="AB205" s="7" t="str">
        <f t="shared" si="39"/>
        <v>'model_parameters/energy/PROTRA_capacity_vensim_import.xlsx','PROTRA_capacity','PROTRA_CAP_TIME',</v>
      </c>
      <c r="AC205" s="7" t="str">
        <f t="shared" si="32"/>
        <v>'CROATIA_TO_heat')~~|</v>
      </c>
    </row>
    <row r="206" spans="1:29" x14ac:dyDescent="0.35">
      <c r="A206" t="s">
        <v>46</v>
      </c>
      <c r="B206" t="s">
        <v>41</v>
      </c>
      <c r="C206" t="str">
        <f t="shared" si="34"/>
        <v>CROATIA_TO_heat</v>
      </c>
      <c r="D206" t="str">
        <f t="shared" si="35"/>
        <v>PROTRA_CHP_HP_I</v>
      </c>
      <c r="E206" t="s">
        <v>15</v>
      </c>
      <c r="F206" s="1" t="str">
        <f t="shared" si="36"/>
        <v>CROATIATO_heatPROTRA_HP_solid_fossil</v>
      </c>
      <c r="G206" s="4">
        <v>0</v>
      </c>
      <c r="H206" s="4">
        <v>0</v>
      </c>
      <c r="I206" s="4">
        <v>0</v>
      </c>
      <c r="J206" s="4">
        <v>0</v>
      </c>
      <c r="K206" s="4">
        <v>0</v>
      </c>
      <c r="L206" s="4">
        <v>0</v>
      </c>
      <c r="M206" s="4">
        <v>0</v>
      </c>
      <c r="N206" s="4">
        <v>0</v>
      </c>
      <c r="O206" s="4">
        <v>0</v>
      </c>
      <c r="P206" s="4">
        <v>0</v>
      </c>
      <c r="Q206" s="4">
        <v>0</v>
      </c>
      <c r="R206" s="4">
        <v>0</v>
      </c>
      <c r="S206" s="4">
        <v>0</v>
      </c>
      <c r="T206" s="4">
        <v>0</v>
      </c>
      <c r="U206" s="4">
        <v>0</v>
      </c>
      <c r="V206" s="4">
        <v>0</v>
      </c>
      <c r="W206" t="str">
        <f t="shared" si="33"/>
        <v/>
      </c>
      <c r="X206" s="7" t="str">
        <f t="shared" si="37"/>
        <v>PROTRA_CAPACITY_EMPIRICAL[</v>
      </c>
      <c r="Y206" s="7" t="str">
        <f t="shared" si="30"/>
        <v>CROATIA,</v>
      </c>
      <c r="Z206" s="7" t="str">
        <f t="shared" si="31"/>
        <v>TO_heat,</v>
      </c>
      <c r="AA206" s="7" t="str">
        <f t="shared" si="38"/>
        <v>PROTRA_CHP_HP_I]=GET_DIRECT_DATA(</v>
      </c>
      <c r="AB206" s="7" t="str">
        <f t="shared" si="39"/>
        <v>'model_parameters/energy/PROTRA_capacity_vensim_import.xlsx','PROTRA_capacity','PROTRA_CAP_TIME',</v>
      </c>
      <c r="AC206" s="7" t="str">
        <f t="shared" si="32"/>
        <v>'CROATIA_TO_heat')~~|</v>
      </c>
    </row>
    <row r="207" spans="1:29" x14ac:dyDescent="0.35">
      <c r="A207" t="s">
        <v>46</v>
      </c>
      <c r="B207" t="s">
        <v>41</v>
      </c>
      <c r="C207" t="str">
        <f t="shared" si="34"/>
        <v>CROATIA_TO_heat</v>
      </c>
      <c r="D207" t="str">
        <f t="shared" si="35"/>
        <v>PROTRA_CHP_HP_I</v>
      </c>
      <c r="E207" t="s">
        <v>16</v>
      </c>
      <c r="F207" s="1" t="str">
        <f t="shared" si="36"/>
        <v>CROATIATO_heatPROTRA_HP_waste</v>
      </c>
      <c r="G207" s="4">
        <v>0</v>
      </c>
      <c r="H207" s="4">
        <v>0</v>
      </c>
      <c r="I207" s="4">
        <v>0</v>
      </c>
      <c r="J207" s="4">
        <v>0</v>
      </c>
      <c r="K207" s="4">
        <v>0</v>
      </c>
      <c r="L207" s="4">
        <v>0</v>
      </c>
      <c r="M207" s="4">
        <v>0</v>
      </c>
      <c r="N207" s="4">
        <v>0</v>
      </c>
      <c r="O207" s="4">
        <v>0</v>
      </c>
      <c r="P207" s="4">
        <v>0</v>
      </c>
      <c r="Q207" s="4">
        <v>0</v>
      </c>
      <c r="R207" s="4">
        <v>0</v>
      </c>
      <c r="S207" s="4">
        <v>0</v>
      </c>
      <c r="T207" s="4">
        <v>0</v>
      </c>
      <c r="U207" s="4">
        <v>0</v>
      </c>
      <c r="V207" s="4">
        <v>0</v>
      </c>
      <c r="W207" t="str">
        <f t="shared" si="33"/>
        <v/>
      </c>
      <c r="X207" s="7" t="str">
        <f t="shared" si="37"/>
        <v>PROTRA_CAPACITY_EMPIRICAL[</v>
      </c>
      <c r="Y207" s="7" t="str">
        <f t="shared" si="30"/>
        <v>CROATIA,</v>
      </c>
      <c r="Z207" s="7" t="str">
        <f t="shared" si="31"/>
        <v>TO_heat,</v>
      </c>
      <c r="AA207" s="7" t="str">
        <f t="shared" si="38"/>
        <v>PROTRA_CHP_HP_I]=GET_DIRECT_DATA(</v>
      </c>
      <c r="AB207" s="7" t="str">
        <f t="shared" si="39"/>
        <v>'model_parameters/energy/PROTRA_capacity_vensim_import.xlsx','PROTRA_capacity','PROTRA_CAP_TIME',</v>
      </c>
      <c r="AC207" s="7" t="str">
        <f t="shared" si="32"/>
        <v>'CROATIA_TO_heat')~~|</v>
      </c>
    </row>
    <row r="208" spans="1:29" x14ac:dyDescent="0.35">
      <c r="A208" t="s">
        <v>46</v>
      </c>
      <c r="B208" t="s">
        <v>42</v>
      </c>
      <c r="C208" t="str">
        <f t="shared" si="34"/>
        <v>CROATIA_TO_elec</v>
      </c>
      <c r="D208" t="str">
        <f t="shared" si="35"/>
        <v>PROTRA_CHP_PP_I</v>
      </c>
      <c r="E208" t="s">
        <v>0</v>
      </c>
      <c r="F208" s="1" t="str">
        <f t="shared" si="36"/>
        <v>CROATIATO_elecPROTRA_CHP_gas_fuels</v>
      </c>
      <c r="G208" s="5">
        <v>0.5494</v>
      </c>
      <c r="H208" s="5">
        <v>0.55289999999999995</v>
      </c>
      <c r="I208" s="5">
        <v>0.55289999999999995</v>
      </c>
      <c r="J208" s="5">
        <v>0.55289999999999995</v>
      </c>
      <c r="K208" s="5">
        <v>0.66289999999999993</v>
      </c>
      <c r="L208" s="5">
        <v>0.65649999999999997</v>
      </c>
      <c r="M208" s="5">
        <v>0.65649999999999997</v>
      </c>
      <c r="N208" s="5">
        <v>0.65649999999999997</v>
      </c>
      <c r="O208" s="5">
        <v>0.65649999999999997</v>
      </c>
      <c r="P208" s="5">
        <v>0.65649999999999997</v>
      </c>
      <c r="Q208" s="5">
        <v>0.88549999999999995</v>
      </c>
      <c r="R208" s="5">
        <v>0.88549999999999995</v>
      </c>
      <c r="S208" s="5">
        <v>0.88549999999999995</v>
      </c>
      <c r="T208" s="5">
        <v>0.88549999999999995</v>
      </c>
      <c r="U208" s="5">
        <v>0.88549999999999995</v>
      </c>
      <c r="V208" s="5">
        <v>0.88549999999999995</v>
      </c>
      <c r="W208" t="str">
        <f t="shared" si="33"/>
        <v>PROTRA_CAPACITY_EMPIRICAL[CROATIA,TO_elec,PROTRA_CHP_PP_I]=GET_DIRECT_DATA('model_parameters/energy/PROTRA_capacity_vensim_import.xlsx','PROTRA_capacity','PROTRA_CAP_TIME','CROATIA_TO_elec')~~|</v>
      </c>
      <c r="X208" s="7" t="str">
        <f t="shared" si="37"/>
        <v>PROTRA_CAPACITY_EMPIRICAL[</v>
      </c>
      <c r="Y208" s="7" t="str">
        <f t="shared" si="30"/>
        <v>CROATIA,</v>
      </c>
      <c r="Z208" s="7" t="str">
        <f t="shared" si="31"/>
        <v>TO_elec,</v>
      </c>
      <c r="AA208" s="7" t="str">
        <f t="shared" si="38"/>
        <v>PROTRA_CHP_PP_I]=GET_DIRECT_DATA(</v>
      </c>
      <c r="AB208" s="7" t="str">
        <f t="shared" si="39"/>
        <v>'model_parameters/energy/PROTRA_capacity_vensim_import.xlsx','PROTRA_capacity','PROTRA_CAP_TIME',</v>
      </c>
      <c r="AC208" s="7" t="str">
        <f t="shared" si="32"/>
        <v>'CROATIA_TO_elec')~~|</v>
      </c>
    </row>
    <row r="209" spans="1:29" x14ac:dyDescent="0.35">
      <c r="A209" t="s">
        <v>46</v>
      </c>
      <c r="B209" t="s">
        <v>42</v>
      </c>
      <c r="C209" t="str">
        <f t="shared" si="34"/>
        <v>CROATIA_TO_elec</v>
      </c>
      <c r="D209" t="str">
        <f t="shared" si="35"/>
        <v>PROTRA_CHP_PP_I</v>
      </c>
      <c r="E209" t="s">
        <v>1</v>
      </c>
      <c r="F209" s="1" t="str">
        <f t="shared" si="36"/>
        <v>CROATIATO_elecPROTRA_CHP_gas_fuels_CCS</v>
      </c>
      <c r="G209" s="5">
        <v>0</v>
      </c>
      <c r="H209" s="5">
        <v>0</v>
      </c>
      <c r="I209" s="5">
        <v>0</v>
      </c>
      <c r="J209" s="5">
        <v>0</v>
      </c>
      <c r="K209" s="5">
        <v>0</v>
      </c>
      <c r="L209" s="5">
        <v>0</v>
      </c>
      <c r="M209" s="5">
        <v>0</v>
      </c>
      <c r="N209" s="5">
        <v>0</v>
      </c>
      <c r="O209" s="5">
        <v>0</v>
      </c>
      <c r="P209" s="5">
        <v>0</v>
      </c>
      <c r="Q209" s="5">
        <v>0</v>
      </c>
      <c r="R209" s="5">
        <v>0</v>
      </c>
      <c r="S209" s="5">
        <v>0</v>
      </c>
      <c r="T209" s="5">
        <v>0</v>
      </c>
      <c r="U209" s="5">
        <v>0</v>
      </c>
      <c r="V209" s="5">
        <v>0</v>
      </c>
      <c r="W209" t="str">
        <f t="shared" si="33"/>
        <v/>
      </c>
      <c r="X209" s="7" t="str">
        <f t="shared" si="37"/>
        <v>PROTRA_CAPACITY_EMPIRICAL[</v>
      </c>
      <c r="Y209" s="7" t="str">
        <f t="shared" si="30"/>
        <v>CROATIA,</v>
      </c>
      <c r="Z209" s="7" t="str">
        <f t="shared" si="31"/>
        <v>TO_elec,</v>
      </c>
      <c r="AA209" s="7" t="str">
        <f t="shared" si="38"/>
        <v>PROTRA_CHP_PP_I]=GET_DIRECT_DATA(</v>
      </c>
      <c r="AB209" s="7" t="str">
        <f t="shared" si="39"/>
        <v>'model_parameters/energy/PROTRA_capacity_vensim_import.xlsx','PROTRA_capacity','PROTRA_CAP_TIME',</v>
      </c>
      <c r="AC209" s="7" t="str">
        <f t="shared" si="32"/>
        <v>'CROATIA_TO_elec')~~|</v>
      </c>
    </row>
    <row r="210" spans="1:29" x14ac:dyDescent="0.35">
      <c r="A210" t="s">
        <v>46</v>
      </c>
      <c r="B210" t="s">
        <v>42</v>
      </c>
      <c r="C210" t="str">
        <f t="shared" si="34"/>
        <v>CROATIA_TO_elec</v>
      </c>
      <c r="D210" t="str">
        <f t="shared" si="35"/>
        <v>PROTRA_CHP_PP_I</v>
      </c>
      <c r="E210" t="s">
        <v>2</v>
      </c>
      <c r="F210" s="1" t="str">
        <f t="shared" si="36"/>
        <v>CROATIATO_elecPROTRA_CHP_geothermal</v>
      </c>
      <c r="G210" s="5">
        <v>0</v>
      </c>
      <c r="H210" s="5">
        <v>0</v>
      </c>
      <c r="I210" s="5">
        <v>0</v>
      </c>
      <c r="J210" s="5">
        <v>0</v>
      </c>
      <c r="K210" s="5">
        <v>0</v>
      </c>
      <c r="L210" s="5">
        <v>0</v>
      </c>
      <c r="M210" s="5">
        <v>2.1049000000000003E-4</v>
      </c>
      <c r="N210" s="5">
        <v>2.139E-4</v>
      </c>
      <c r="O210" s="5">
        <v>2.1421E-4</v>
      </c>
      <c r="P210" s="5">
        <v>2.1111000000000003E-4</v>
      </c>
      <c r="Q210" s="5">
        <v>1.984E-4</v>
      </c>
      <c r="R210" s="5">
        <v>2.2680485714285714E-4</v>
      </c>
      <c r="S210" s="5">
        <v>2.5520971428571429E-4</v>
      </c>
      <c r="T210" s="5">
        <v>2.8361457142857141E-4</v>
      </c>
      <c r="U210" s="5">
        <v>3.1201942857142853E-4</v>
      </c>
      <c r="V210" s="5">
        <v>3.4042428571428565E-4</v>
      </c>
      <c r="W210" t="str">
        <f t="shared" si="33"/>
        <v/>
      </c>
      <c r="X210" s="7" t="str">
        <f t="shared" si="37"/>
        <v>PROTRA_CAPACITY_EMPIRICAL[</v>
      </c>
      <c r="Y210" s="7" t="str">
        <f t="shared" si="30"/>
        <v>CROATIA,</v>
      </c>
      <c r="Z210" s="7" t="str">
        <f t="shared" si="31"/>
        <v>TO_elec,</v>
      </c>
      <c r="AA210" s="7" t="str">
        <f t="shared" si="38"/>
        <v>PROTRA_CHP_PP_I]=GET_DIRECT_DATA(</v>
      </c>
      <c r="AB210" s="7" t="str">
        <f t="shared" si="39"/>
        <v>'model_parameters/energy/PROTRA_capacity_vensim_import.xlsx','PROTRA_capacity','PROTRA_CAP_TIME',</v>
      </c>
      <c r="AC210" s="7" t="str">
        <f t="shared" si="32"/>
        <v>'CROATIA_TO_elec')~~|</v>
      </c>
    </row>
    <row r="211" spans="1:29" x14ac:dyDescent="0.35">
      <c r="A211" t="s">
        <v>46</v>
      </c>
      <c r="B211" t="s">
        <v>42</v>
      </c>
      <c r="C211" t="str">
        <f t="shared" si="34"/>
        <v>CROATIA_TO_elec</v>
      </c>
      <c r="D211" t="str">
        <f t="shared" si="35"/>
        <v>PROTRA_CHP_PP_I</v>
      </c>
      <c r="E211" t="s">
        <v>3</v>
      </c>
      <c r="F211" s="1" t="str">
        <f t="shared" si="36"/>
        <v>CROATIATO_elecPROTRA_CHP_liquid_fuels</v>
      </c>
      <c r="G211" s="5">
        <v>0.26450000000000001</v>
      </c>
      <c r="H211" s="5">
        <v>0.26450000000000001</v>
      </c>
      <c r="I211" s="5">
        <v>0.26450000000000001</v>
      </c>
      <c r="J211" s="5">
        <v>0.26450000000000001</v>
      </c>
      <c r="K211" s="5">
        <v>0.26450000000000001</v>
      </c>
      <c r="L211" s="5">
        <v>0.26450000000000001</v>
      </c>
      <c r="M211" s="5">
        <v>0.26450000000000001</v>
      </c>
      <c r="N211" s="5">
        <v>0.26450000000000001</v>
      </c>
      <c r="O211" s="5">
        <v>0.26450000000000001</v>
      </c>
      <c r="P211" s="5">
        <v>0.26450000000000001</v>
      </c>
      <c r="Q211" s="5">
        <v>0.26450000000000001</v>
      </c>
      <c r="R211" s="5">
        <v>0.26450000000000001</v>
      </c>
      <c r="S211" s="5">
        <v>0.26450000000000001</v>
      </c>
      <c r="T211" s="5">
        <v>0.26450000000000001</v>
      </c>
      <c r="U211" s="5">
        <v>0.26088052631578951</v>
      </c>
      <c r="V211" s="5">
        <v>0.26088052631578951</v>
      </c>
      <c r="W211" t="str">
        <f t="shared" si="33"/>
        <v/>
      </c>
      <c r="X211" s="7" t="str">
        <f t="shared" si="37"/>
        <v>PROTRA_CAPACITY_EMPIRICAL[</v>
      </c>
      <c r="Y211" s="7" t="str">
        <f t="shared" si="30"/>
        <v>CROATIA,</v>
      </c>
      <c r="Z211" s="7" t="str">
        <f t="shared" si="31"/>
        <v>TO_elec,</v>
      </c>
      <c r="AA211" s="7" t="str">
        <f t="shared" si="38"/>
        <v>PROTRA_CHP_PP_I]=GET_DIRECT_DATA(</v>
      </c>
      <c r="AB211" s="7" t="str">
        <f t="shared" si="39"/>
        <v>'model_parameters/energy/PROTRA_capacity_vensim_import.xlsx','PROTRA_capacity','PROTRA_CAP_TIME',</v>
      </c>
      <c r="AC211" s="7" t="str">
        <f t="shared" si="32"/>
        <v>'CROATIA_TO_elec')~~|</v>
      </c>
    </row>
    <row r="212" spans="1:29" x14ac:dyDescent="0.35">
      <c r="A212" t="s">
        <v>46</v>
      </c>
      <c r="B212" t="s">
        <v>42</v>
      </c>
      <c r="C212" t="str">
        <f t="shared" si="34"/>
        <v>CROATIA_TO_elec</v>
      </c>
      <c r="D212" t="str">
        <f t="shared" si="35"/>
        <v>PROTRA_CHP_PP_I</v>
      </c>
      <c r="E212" t="s">
        <v>4</v>
      </c>
      <c r="F212" s="1" t="str">
        <f t="shared" si="36"/>
        <v>CROATIATO_elecPROTRA_CHP_liquid_fuels_CCS</v>
      </c>
      <c r="G212" s="5">
        <v>0</v>
      </c>
      <c r="H212" s="5">
        <v>0</v>
      </c>
      <c r="I212" s="5">
        <v>0</v>
      </c>
      <c r="J212" s="5">
        <v>0</v>
      </c>
      <c r="K212" s="5">
        <v>0</v>
      </c>
      <c r="L212" s="5">
        <v>0</v>
      </c>
      <c r="M212" s="5">
        <v>0</v>
      </c>
      <c r="N212" s="5">
        <v>0</v>
      </c>
      <c r="O212" s="5">
        <v>0</v>
      </c>
      <c r="P212" s="5">
        <v>0</v>
      </c>
      <c r="Q212" s="5">
        <v>0</v>
      </c>
      <c r="R212" s="5">
        <v>0</v>
      </c>
      <c r="S212" s="5">
        <v>0</v>
      </c>
      <c r="T212" s="5">
        <v>0</v>
      </c>
      <c r="U212" s="5">
        <v>0</v>
      </c>
      <c r="V212" s="5">
        <v>0</v>
      </c>
      <c r="W212" t="str">
        <f t="shared" si="33"/>
        <v/>
      </c>
      <c r="X212" s="7" t="str">
        <f t="shared" si="37"/>
        <v>PROTRA_CAPACITY_EMPIRICAL[</v>
      </c>
      <c r="Y212" s="7" t="str">
        <f t="shared" si="30"/>
        <v>CROATIA,</v>
      </c>
      <c r="Z212" s="7" t="str">
        <f t="shared" si="31"/>
        <v>TO_elec,</v>
      </c>
      <c r="AA212" s="7" t="str">
        <f t="shared" si="38"/>
        <v>PROTRA_CHP_PP_I]=GET_DIRECT_DATA(</v>
      </c>
      <c r="AB212" s="7" t="str">
        <f t="shared" si="39"/>
        <v>'model_parameters/energy/PROTRA_capacity_vensim_import.xlsx','PROTRA_capacity','PROTRA_CAP_TIME',</v>
      </c>
      <c r="AC212" s="7" t="str">
        <f t="shared" si="32"/>
        <v>'CROATIA_TO_elec')~~|</v>
      </c>
    </row>
    <row r="213" spans="1:29" x14ac:dyDescent="0.35">
      <c r="A213" t="s">
        <v>46</v>
      </c>
      <c r="B213" t="s">
        <v>42</v>
      </c>
      <c r="C213" t="str">
        <f t="shared" si="34"/>
        <v>CROATIA_TO_elec</v>
      </c>
      <c r="D213" t="str">
        <f t="shared" si="35"/>
        <v>PROTRA_CHP_PP_I</v>
      </c>
      <c r="E213" t="s">
        <v>5</v>
      </c>
      <c r="F213" s="1" t="str">
        <f t="shared" si="36"/>
        <v>CROATIATO_elecPROTRA_CHP_solid_fossil</v>
      </c>
      <c r="G213" s="5">
        <v>4.5999999999999999E-3</v>
      </c>
      <c r="H213" s="5">
        <v>4.5999999999999999E-3</v>
      </c>
      <c r="I213" s="5">
        <v>4.5999999999999999E-3</v>
      </c>
      <c r="J213" s="5">
        <v>4.5999999999999999E-3</v>
      </c>
      <c r="K213" s="5">
        <v>4.5999999999999999E-3</v>
      </c>
      <c r="L213" s="5">
        <v>4.5999999999999999E-3</v>
      </c>
      <c r="M213" s="5">
        <v>4.5999999999999999E-3</v>
      </c>
      <c r="N213" s="5">
        <v>4.5999999999999999E-3</v>
      </c>
      <c r="O213" s="5">
        <v>4.5999999999999999E-3</v>
      </c>
      <c r="P213" s="5">
        <v>4.5999999999999999E-3</v>
      </c>
      <c r="Q213" s="5">
        <v>4.5999999999999999E-3</v>
      </c>
      <c r="R213" s="5">
        <v>4.5999999999999999E-3</v>
      </c>
      <c r="S213" s="5">
        <v>4.5999999999999999E-3</v>
      </c>
      <c r="T213" s="5">
        <v>4.5999999999999999E-3</v>
      </c>
      <c r="U213" s="5">
        <v>4.699076923076923E-3</v>
      </c>
      <c r="V213" s="5">
        <v>4.699076923076923E-3</v>
      </c>
      <c r="W213" t="str">
        <f t="shared" si="33"/>
        <v/>
      </c>
      <c r="X213" s="7" t="str">
        <f t="shared" si="37"/>
        <v>PROTRA_CAPACITY_EMPIRICAL[</v>
      </c>
      <c r="Y213" s="7" t="str">
        <f t="shared" si="30"/>
        <v>CROATIA,</v>
      </c>
      <c r="Z213" s="7" t="str">
        <f t="shared" si="31"/>
        <v>TO_elec,</v>
      </c>
      <c r="AA213" s="7" t="str">
        <f t="shared" si="38"/>
        <v>PROTRA_CHP_PP_I]=GET_DIRECT_DATA(</v>
      </c>
      <c r="AB213" s="7" t="str">
        <f t="shared" si="39"/>
        <v>'model_parameters/energy/PROTRA_capacity_vensim_import.xlsx','PROTRA_capacity','PROTRA_CAP_TIME',</v>
      </c>
      <c r="AC213" s="7" t="str">
        <f t="shared" si="32"/>
        <v>'CROATIA_TO_elec')~~|</v>
      </c>
    </row>
    <row r="214" spans="1:29" x14ac:dyDescent="0.35">
      <c r="A214" t="s">
        <v>46</v>
      </c>
      <c r="B214" t="s">
        <v>42</v>
      </c>
      <c r="C214" t="str">
        <f t="shared" si="34"/>
        <v>CROATIA_TO_elec</v>
      </c>
      <c r="D214" t="str">
        <f t="shared" si="35"/>
        <v>PROTRA_CHP_PP_I</v>
      </c>
      <c r="E214" t="s">
        <v>6</v>
      </c>
      <c r="F214" s="1" t="str">
        <f t="shared" si="36"/>
        <v>CROATIATO_elecPROTRA_CHP_solid_fossil_CCS</v>
      </c>
      <c r="G214" s="5">
        <v>0</v>
      </c>
      <c r="H214" s="5">
        <v>0</v>
      </c>
      <c r="I214" s="5">
        <v>0</v>
      </c>
      <c r="J214" s="5">
        <v>0</v>
      </c>
      <c r="K214" s="5">
        <v>0</v>
      </c>
      <c r="L214" s="5">
        <v>0</v>
      </c>
      <c r="M214" s="5">
        <v>0</v>
      </c>
      <c r="N214" s="5">
        <v>0</v>
      </c>
      <c r="O214" s="5">
        <v>0</v>
      </c>
      <c r="P214" s="5">
        <v>0</v>
      </c>
      <c r="Q214" s="5">
        <v>0</v>
      </c>
      <c r="R214" s="5">
        <v>0</v>
      </c>
      <c r="S214" s="5">
        <v>0</v>
      </c>
      <c r="T214" s="5">
        <v>0</v>
      </c>
      <c r="U214" s="5">
        <v>0</v>
      </c>
      <c r="V214" s="5">
        <v>0</v>
      </c>
      <c r="W214" t="str">
        <f t="shared" si="33"/>
        <v/>
      </c>
      <c r="X214" s="7" t="str">
        <f t="shared" si="37"/>
        <v>PROTRA_CAPACITY_EMPIRICAL[</v>
      </c>
      <c r="Y214" s="7" t="str">
        <f t="shared" si="30"/>
        <v>CROATIA,</v>
      </c>
      <c r="Z214" s="7" t="str">
        <f t="shared" si="31"/>
        <v>TO_elec,</v>
      </c>
      <c r="AA214" s="7" t="str">
        <f t="shared" si="38"/>
        <v>PROTRA_CHP_PP_I]=GET_DIRECT_DATA(</v>
      </c>
      <c r="AB214" s="7" t="str">
        <f t="shared" si="39"/>
        <v>'model_parameters/energy/PROTRA_capacity_vensim_import.xlsx','PROTRA_capacity','PROTRA_CAP_TIME',</v>
      </c>
      <c r="AC214" s="7" t="str">
        <f t="shared" si="32"/>
        <v>'CROATIA_TO_elec')~~|</v>
      </c>
    </row>
    <row r="215" spans="1:29" x14ac:dyDescent="0.35">
      <c r="A215" t="s">
        <v>46</v>
      </c>
      <c r="B215" t="s">
        <v>42</v>
      </c>
      <c r="C215" t="str">
        <f t="shared" si="34"/>
        <v>CROATIA_TO_elec</v>
      </c>
      <c r="D215" t="str">
        <f t="shared" si="35"/>
        <v>PROTRA_CHP_PP_I</v>
      </c>
      <c r="E215" t="s">
        <v>7</v>
      </c>
      <c r="F215" s="1" t="str">
        <f t="shared" si="36"/>
        <v>CROATIATO_elecPROTRA_CHP_waste</v>
      </c>
      <c r="G215" s="5">
        <v>0</v>
      </c>
      <c r="H215" s="5">
        <v>0</v>
      </c>
      <c r="I215" s="5">
        <v>0</v>
      </c>
      <c r="J215" s="5">
        <v>0</v>
      </c>
      <c r="K215" s="5">
        <v>0</v>
      </c>
      <c r="L215" s="5">
        <v>0</v>
      </c>
      <c r="M215" s="5">
        <v>0</v>
      </c>
      <c r="N215" s="5">
        <v>0</v>
      </c>
      <c r="O215" s="5">
        <v>0</v>
      </c>
      <c r="P215" s="5">
        <v>0</v>
      </c>
      <c r="Q215" s="5">
        <v>0</v>
      </c>
      <c r="R215" s="5">
        <v>0</v>
      </c>
      <c r="S215" s="5">
        <v>0</v>
      </c>
      <c r="T215" s="5">
        <v>0</v>
      </c>
      <c r="U215" s="5">
        <v>0</v>
      </c>
      <c r="V215" s="5">
        <v>0</v>
      </c>
      <c r="W215" t="str">
        <f t="shared" si="33"/>
        <v/>
      </c>
      <c r="X215" s="7" t="str">
        <f t="shared" si="37"/>
        <v>PROTRA_CAPACITY_EMPIRICAL[</v>
      </c>
      <c r="Y215" s="7" t="str">
        <f t="shared" ref="Y215:Y278" si="40">A215&amp;","</f>
        <v>CROATIA,</v>
      </c>
      <c r="Z215" s="7" t="str">
        <f t="shared" ref="Z215:Z278" si="41">B215&amp;","</f>
        <v>TO_elec,</v>
      </c>
      <c r="AA215" s="7" t="str">
        <f t="shared" si="38"/>
        <v>PROTRA_CHP_PP_I]=GET_DIRECT_DATA(</v>
      </c>
      <c r="AB215" s="7" t="str">
        <f t="shared" si="39"/>
        <v>'model_parameters/energy/PROTRA_capacity_vensim_import.xlsx','PROTRA_capacity','PROTRA_CAP_TIME',</v>
      </c>
      <c r="AC215" s="7" t="str">
        <f t="shared" ref="AC215:AC278" si="42">"'"&amp;C215&amp;"')~~|"</f>
        <v>'CROATIA_TO_elec')~~|</v>
      </c>
    </row>
    <row r="216" spans="1:29" x14ac:dyDescent="0.35">
      <c r="A216" t="s">
        <v>46</v>
      </c>
      <c r="B216" t="s">
        <v>42</v>
      </c>
      <c r="C216" t="str">
        <f t="shared" si="34"/>
        <v>CROATIA_TO_elec</v>
      </c>
      <c r="D216" t="str">
        <f t="shared" si="35"/>
        <v>PROTRA_CHP_PP_I</v>
      </c>
      <c r="E216" t="s">
        <v>8</v>
      </c>
      <c r="F216" s="1" t="str">
        <f t="shared" si="36"/>
        <v>CROATIATO_elecPROTRA_CHP_solid_bio</v>
      </c>
      <c r="G216" s="5">
        <v>6.0000000000000001E-3</v>
      </c>
      <c r="H216" s="5">
        <v>6.0000000000000001E-3</v>
      </c>
      <c r="I216" s="5">
        <v>6.0000000000000001E-3</v>
      </c>
      <c r="J216" s="5">
        <v>6.0000000000000001E-3</v>
      </c>
      <c r="K216" s="5">
        <v>6.0000000000000001E-3</v>
      </c>
      <c r="L216" s="5">
        <v>6.0000000000000001E-3</v>
      </c>
      <c r="M216" s="5">
        <v>9.300000000000001E-3</v>
      </c>
      <c r="N216" s="5">
        <v>9.300000000000001E-3</v>
      </c>
      <c r="O216" s="5">
        <v>9.300000000000001E-3</v>
      </c>
      <c r="P216" s="5">
        <v>1.1299000000000002E-2</v>
      </c>
      <c r="Q216" s="5">
        <v>4.5161E-2</v>
      </c>
      <c r="R216" s="5">
        <v>4.6967439999999999E-2</v>
      </c>
      <c r="S216" s="5">
        <v>6.5031839999999994E-2</v>
      </c>
      <c r="T216" s="5">
        <v>9.3934879999999998E-2</v>
      </c>
      <c r="U216" s="5">
        <v>0.12825723999999999</v>
      </c>
      <c r="V216" s="5">
        <v>0.16438604000000001</v>
      </c>
      <c r="W216" t="str">
        <f t="shared" si="33"/>
        <v/>
      </c>
      <c r="X216" s="7" t="str">
        <f t="shared" si="37"/>
        <v>PROTRA_CAPACITY_EMPIRICAL[</v>
      </c>
      <c r="Y216" s="7" t="str">
        <f t="shared" si="40"/>
        <v>CROATIA,</v>
      </c>
      <c r="Z216" s="7" t="str">
        <f t="shared" si="41"/>
        <v>TO_elec,</v>
      </c>
      <c r="AA216" s="7" t="str">
        <f t="shared" si="38"/>
        <v>PROTRA_CHP_PP_I]=GET_DIRECT_DATA(</v>
      </c>
      <c r="AB216" s="7" t="str">
        <f t="shared" si="39"/>
        <v>'model_parameters/energy/PROTRA_capacity_vensim_import.xlsx','PROTRA_capacity','PROTRA_CAP_TIME',</v>
      </c>
      <c r="AC216" s="7" t="str">
        <f t="shared" si="42"/>
        <v>'CROATIA_TO_elec')~~|</v>
      </c>
    </row>
    <row r="217" spans="1:29" x14ac:dyDescent="0.35">
      <c r="A217" t="s">
        <v>46</v>
      </c>
      <c r="B217" t="s">
        <v>42</v>
      </c>
      <c r="C217" t="str">
        <f t="shared" si="34"/>
        <v>CROATIA_TO_elec</v>
      </c>
      <c r="D217" t="str">
        <f t="shared" si="35"/>
        <v>PROTRA_CHP_PP_I</v>
      </c>
      <c r="E217" t="s">
        <v>9</v>
      </c>
      <c r="F217" s="1" t="str">
        <f t="shared" si="36"/>
        <v>CROATIATO_elecPROTRA_CHP_solid_bio_CCS</v>
      </c>
      <c r="G217" s="5">
        <v>0</v>
      </c>
      <c r="H217" s="5">
        <v>0</v>
      </c>
      <c r="I217" s="5">
        <v>0</v>
      </c>
      <c r="J217" s="5">
        <v>0</v>
      </c>
      <c r="K217" s="5">
        <v>0</v>
      </c>
      <c r="L217" s="5">
        <v>0</v>
      </c>
      <c r="M217" s="5">
        <v>0</v>
      </c>
      <c r="N217" s="5">
        <v>0</v>
      </c>
      <c r="O217" s="5">
        <v>0</v>
      </c>
      <c r="P217" s="5">
        <v>0</v>
      </c>
      <c r="Q217" s="5">
        <v>0</v>
      </c>
      <c r="R217" s="5">
        <v>0</v>
      </c>
      <c r="S217" s="5">
        <v>0</v>
      </c>
      <c r="T217" s="5">
        <v>0</v>
      </c>
      <c r="U217" s="5">
        <v>0</v>
      </c>
      <c r="V217" s="5">
        <v>0</v>
      </c>
      <c r="W217" t="str">
        <f t="shared" si="33"/>
        <v/>
      </c>
      <c r="X217" s="7" t="str">
        <f t="shared" si="37"/>
        <v>PROTRA_CAPACITY_EMPIRICAL[</v>
      </c>
      <c r="Y217" s="7" t="str">
        <f t="shared" si="40"/>
        <v>CROATIA,</v>
      </c>
      <c r="Z217" s="7" t="str">
        <f t="shared" si="41"/>
        <v>TO_elec,</v>
      </c>
      <c r="AA217" s="7" t="str">
        <f t="shared" si="38"/>
        <v>PROTRA_CHP_PP_I]=GET_DIRECT_DATA(</v>
      </c>
      <c r="AB217" s="7" t="str">
        <f t="shared" si="39"/>
        <v>'model_parameters/energy/PROTRA_capacity_vensim_import.xlsx','PROTRA_capacity','PROTRA_CAP_TIME',</v>
      </c>
      <c r="AC217" s="7" t="str">
        <f t="shared" si="42"/>
        <v>'CROATIA_TO_elec')~~|</v>
      </c>
    </row>
    <row r="218" spans="1:29" x14ac:dyDescent="0.35">
      <c r="A218" t="s">
        <v>46</v>
      </c>
      <c r="B218" t="s">
        <v>42</v>
      </c>
      <c r="C218" t="str">
        <f t="shared" si="34"/>
        <v>CROATIA_TO_elec</v>
      </c>
      <c r="D218" t="str">
        <f t="shared" si="35"/>
        <v>PROTRA_CHP_PP_I</v>
      </c>
      <c r="E218" t="s">
        <v>17</v>
      </c>
      <c r="F218" s="1" t="str">
        <f t="shared" si="36"/>
        <v>CROATIATO_elecPROTRA_PP_solid_bio</v>
      </c>
      <c r="G218" s="5">
        <v>0</v>
      </c>
      <c r="H218" s="5">
        <v>0</v>
      </c>
      <c r="I218" s="5">
        <v>0</v>
      </c>
      <c r="J218" s="5">
        <v>0</v>
      </c>
      <c r="K218" s="5">
        <v>0</v>
      </c>
      <c r="L218" s="5">
        <v>0</v>
      </c>
      <c r="M218" s="5">
        <v>0</v>
      </c>
      <c r="N218" s="5">
        <v>0</v>
      </c>
      <c r="O218" s="5">
        <v>0</v>
      </c>
      <c r="P218" s="5">
        <v>0</v>
      </c>
      <c r="Q218" s="5">
        <v>0</v>
      </c>
      <c r="R218" s="5">
        <v>0</v>
      </c>
      <c r="S218" s="5">
        <v>0</v>
      </c>
      <c r="T218" s="5">
        <v>0</v>
      </c>
      <c r="U218" s="5">
        <v>0</v>
      </c>
      <c r="V218" s="5">
        <v>0</v>
      </c>
      <c r="W218" t="str">
        <f t="shared" si="33"/>
        <v/>
      </c>
      <c r="X218" s="7" t="str">
        <f t="shared" si="37"/>
        <v>PROTRA_CAPACITY_EMPIRICAL[</v>
      </c>
      <c r="Y218" s="7" t="str">
        <f t="shared" si="40"/>
        <v>CROATIA,</v>
      </c>
      <c r="Z218" s="7" t="str">
        <f t="shared" si="41"/>
        <v>TO_elec,</v>
      </c>
      <c r="AA218" s="7" t="str">
        <f t="shared" si="38"/>
        <v>PROTRA_CHP_PP_I]=GET_DIRECT_DATA(</v>
      </c>
      <c r="AB218" s="7" t="str">
        <f t="shared" si="39"/>
        <v>'model_parameters/energy/PROTRA_capacity_vensim_import.xlsx','PROTRA_capacity','PROTRA_CAP_TIME',</v>
      </c>
      <c r="AC218" s="7" t="str">
        <f t="shared" si="42"/>
        <v>'CROATIA_TO_elec')~~|</v>
      </c>
    </row>
    <row r="219" spans="1:29" x14ac:dyDescent="0.35">
      <c r="A219" t="s">
        <v>46</v>
      </c>
      <c r="B219" t="s">
        <v>42</v>
      </c>
      <c r="C219" t="str">
        <f t="shared" si="34"/>
        <v>CROATIA_TO_elec</v>
      </c>
      <c r="D219" t="str">
        <f t="shared" si="35"/>
        <v>PROTRA_CHP_PP_I</v>
      </c>
      <c r="E219" t="s">
        <v>18</v>
      </c>
      <c r="F219" s="1" t="str">
        <f t="shared" si="36"/>
        <v>CROATIATO_elecPROTRA_PP_solid_bio_CCS</v>
      </c>
      <c r="G219" s="5">
        <v>0</v>
      </c>
      <c r="H219" s="5">
        <v>0</v>
      </c>
      <c r="I219" s="5">
        <v>0</v>
      </c>
      <c r="J219" s="5">
        <v>0</v>
      </c>
      <c r="K219" s="5">
        <v>0</v>
      </c>
      <c r="L219" s="5">
        <v>0</v>
      </c>
      <c r="M219" s="5">
        <v>0</v>
      </c>
      <c r="N219" s="5">
        <v>0</v>
      </c>
      <c r="O219" s="5">
        <v>0</v>
      </c>
      <c r="P219" s="5">
        <v>0</v>
      </c>
      <c r="Q219" s="5">
        <v>0</v>
      </c>
      <c r="R219" s="5">
        <v>0</v>
      </c>
      <c r="S219" s="5">
        <v>0</v>
      </c>
      <c r="T219" s="5">
        <v>0</v>
      </c>
      <c r="U219" s="5">
        <v>0</v>
      </c>
      <c r="V219" s="5">
        <v>0</v>
      </c>
      <c r="W219" t="str">
        <f t="shared" si="33"/>
        <v/>
      </c>
      <c r="X219" s="7" t="str">
        <f t="shared" si="37"/>
        <v>PROTRA_CAPACITY_EMPIRICAL[</v>
      </c>
      <c r="Y219" s="7" t="str">
        <f t="shared" si="40"/>
        <v>CROATIA,</v>
      </c>
      <c r="Z219" s="7" t="str">
        <f t="shared" si="41"/>
        <v>TO_elec,</v>
      </c>
      <c r="AA219" s="7" t="str">
        <f t="shared" si="38"/>
        <v>PROTRA_CHP_PP_I]=GET_DIRECT_DATA(</v>
      </c>
      <c r="AB219" s="7" t="str">
        <f t="shared" si="39"/>
        <v>'model_parameters/energy/PROTRA_capacity_vensim_import.xlsx','PROTRA_capacity','PROTRA_CAP_TIME',</v>
      </c>
      <c r="AC219" s="7" t="str">
        <f t="shared" si="42"/>
        <v>'CROATIA_TO_elec')~~|</v>
      </c>
    </row>
    <row r="220" spans="1:29" x14ac:dyDescent="0.35">
      <c r="A220" t="s">
        <v>46</v>
      </c>
      <c r="B220" t="s">
        <v>42</v>
      </c>
      <c r="C220" t="str">
        <f t="shared" si="34"/>
        <v>CROATIA_TO_elec</v>
      </c>
      <c r="D220" t="str">
        <f t="shared" si="35"/>
        <v>PROTRA_CHP_PP_I</v>
      </c>
      <c r="E220" t="s">
        <v>19</v>
      </c>
      <c r="F220" s="1" t="str">
        <f t="shared" si="36"/>
        <v>CROATIATO_elecPROTRA_PP_gas_fuels</v>
      </c>
      <c r="G220" s="5">
        <v>0.24254500000000001</v>
      </c>
      <c r="H220" s="5">
        <v>0.24254500000000001</v>
      </c>
      <c r="I220" s="5">
        <v>0.24254500000000001</v>
      </c>
      <c r="J220" s="5">
        <v>0.24254500000000001</v>
      </c>
      <c r="K220" s="5">
        <v>0.23204500000000003</v>
      </c>
      <c r="L220" s="5">
        <v>0.23204500000000003</v>
      </c>
      <c r="M220" s="5">
        <v>0.23204500000000003</v>
      </c>
      <c r="N220" s="5">
        <v>0.23204500000000003</v>
      </c>
      <c r="O220" s="5">
        <v>0.23204500000000003</v>
      </c>
      <c r="P220" s="5">
        <v>0.23204500000000003</v>
      </c>
      <c r="Q220" s="5">
        <v>0.24804500000000002</v>
      </c>
      <c r="R220" s="5">
        <v>0.24804500000000002</v>
      </c>
      <c r="S220" s="5">
        <v>0.24804500000000002</v>
      </c>
      <c r="T220" s="5">
        <v>0.24804500000000002</v>
      </c>
      <c r="U220" s="5">
        <v>0.24804500000000002</v>
      </c>
      <c r="V220" s="5">
        <v>0.24804500000000002</v>
      </c>
      <c r="W220" t="str">
        <f t="shared" si="33"/>
        <v/>
      </c>
      <c r="X220" s="7" t="str">
        <f t="shared" si="37"/>
        <v>PROTRA_CAPACITY_EMPIRICAL[</v>
      </c>
      <c r="Y220" s="7" t="str">
        <f t="shared" si="40"/>
        <v>CROATIA,</v>
      </c>
      <c r="Z220" s="7" t="str">
        <f t="shared" si="41"/>
        <v>TO_elec,</v>
      </c>
      <c r="AA220" s="7" t="str">
        <f t="shared" si="38"/>
        <v>PROTRA_CHP_PP_I]=GET_DIRECT_DATA(</v>
      </c>
      <c r="AB220" s="7" t="str">
        <f t="shared" si="39"/>
        <v>'model_parameters/energy/PROTRA_capacity_vensim_import.xlsx','PROTRA_capacity','PROTRA_CAP_TIME',</v>
      </c>
      <c r="AC220" s="7" t="str">
        <f t="shared" si="42"/>
        <v>'CROATIA_TO_elec')~~|</v>
      </c>
    </row>
    <row r="221" spans="1:29" x14ac:dyDescent="0.35">
      <c r="A221" t="s">
        <v>46</v>
      </c>
      <c r="B221" t="s">
        <v>42</v>
      </c>
      <c r="C221" t="str">
        <f t="shared" si="34"/>
        <v>CROATIA_TO_elec</v>
      </c>
      <c r="D221" t="str">
        <f t="shared" si="35"/>
        <v>PROTRA_CHP_PP_I</v>
      </c>
      <c r="E221" t="s">
        <v>20</v>
      </c>
      <c r="F221" s="1" t="str">
        <f t="shared" si="36"/>
        <v>CROATIATO_elecPROTRA_PP_gas_fuels_CCS</v>
      </c>
      <c r="G221" s="6">
        <v>0</v>
      </c>
      <c r="H221" s="6">
        <v>0</v>
      </c>
      <c r="I221" s="6">
        <v>0</v>
      </c>
      <c r="J221" s="6">
        <v>0</v>
      </c>
      <c r="K221" s="6">
        <v>0</v>
      </c>
      <c r="L221" s="6">
        <v>0</v>
      </c>
      <c r="M221" s="6">
        <v>0</v>
      </c>
      <c r="N221" s="6">
        <v>0</v>
      </c>
      <c r="O221" s="6">
        <v>0</v>
      </c>
      <c r="P221" s="6">
        <v>0</v>
      </c>
      <c r="Q221" s="6">
        <v>0</v>
      </c>
      <c r="R221" s="6">
        <v>0</v>
      </c>
      <c r="S221" s="6">
        <v>0</v>
      </c>
      <c r="T221" s="6">
        <v>0</v>
      </c>
      <c r="U221" s="6">
        <v>0</v>
      </c>
      <c r="V221" s="6">
        <v>0</v>
      </c>
      <c r="W221" t="str">
        <f t="shared" si="33"/>
        <v/>
      </c>
      <c r="X221" s="7" t="str">
        <f t="shared" si="37"/>
        <v>PROTRA_CAPACITY_EMPIRICAL[</v>
      </c>
      <c r="Y221" s="7" t="str">
        <f t="shared" si="40"/>
        <v>CROATIA,</v>
      </c>
      <c r="Z221" s="7" t="str">
        <f t="shared" si="41"/>
        <v>TO_elec,</v>
      </c>
      <c r="AA221" s="7" t="str">
        <f t="shared" si="38"/>
        <v>PROTRA_CHP_PP_I]=GET_DIRECT_DATA(</v>
      </c>
      <c r="AB221" s="7" t="str">
        <f t="shared" si="39"/>
        <v>'model_parameters/energy/PROTRA_capacity_vensim_import.xlsx','PROTRA_capacity','PROTRA_CAP_TIME',</v>
      </c>
      <c r="AC221" s="7" t="str">
        <f t="shared" si="42"/>
        <v>'CROATIA_TO_elec')~~|</v>
      </c>
    </row>
    <row r="222" spans="1:29" x14ac:dyDescent="0.35">
      <c r="A222" t="s">
        <v>46</v>
      </c>
      <c r="B222" t="s">
        <v>42</v>
      </c>
      <c r="C222" t="str">
        <f t="shared" si="34"/>
        <v>CROATIA_TO_elec</v>
      </c>
      <c r="D222" t="str">
        <f t="shared" si="35"/>
        <v>PROTRA_CHP_PP_I</v>
      </c>
      <c r="E222" t="s">
        <v>21</v>
      </c>
      <c r="F222" s="1" t="str">
        <f t="shared" si="36"/>
        <v>CROATIATO_elecPROTRA_PP_geothermal</v>
      </c>
      <c r="G222" s="5">
        <v>0</v>
      </c>
      <c r="H222" s="5">
        <v>0</v>
      </c>
      <c r="I222" s="5">
        <v>0</v>
      </c>
      <c r="J222" s="5">
        <v>0</v>
      </c>
      <c r="K222" s="5">
        <v>0</v>
      </c>
      <c r="L222" s="5">
        <v>0</v>
      </c>
      <c r="M222" s="5">
        <v>0</v>
      </c>
      <c r="N222" s="5">
        <v>0</v>
      </c>
      <c r="O222" s="5">
        <v>0</v>
      </c>
      <c r="P222" s="5">
        <v>0</v>
      </c>
      <c r="Q222" s="5">
        <v>0</v>
      </c>
      <c r="R222" s="5">
        <v>0</v>
      </c>
      <c r="S222" s="5">
        <v>0</v>
      </c>
      <c r="T222" s="5">
        <v>0</v>
      </c>
      <c r="U222" s="5">
        <v>0</v>
      </c>
      <c r="V222" s="5">
        <v>0</v>
      </c>
      <c r="W222" t="str">
        <f t="shared" si="33"/>
        <v/>
      </c>
      <c r="X222" s="7" t="str">
        <f t="shared" si="37"/>
        <v>PROTRA_CAPACITY_EMPIRICAL[</v>
      </c>
      <c r="Y222" s="7" t="str">
        <f t="shared" si="40"/>
        <v>CROATIA,</v>
      </c>
      <c r="Z222" s="7" t="str">
        <f t="shared" si="41"/>
        <v>TO_elec,</v>
      </c>
      <c r="AA222" s="7" t="str">
        <f t="shared" si="38"/>
        <v>PROTRA_CHP_PP_I]=GET_DIRECT_DATA(</v>
      </c>
      <c r="AB222" s="7" t="str">
        <f t="shared" si="39"/>
        <v>'model_parameters/energy/PROTRA_capacity_vensim_import.xlsx','PROTRA_capacity','PROTRA_CAP_TIME',</v>
      </c>
      <c r="AC222" s="7" t="str">
        <f t="shared" si="42"/>
        <v>'CROATIA_TO_elec')~~|</v>
      </c>
    </row>
    <row r="223" spans="1:29" x14ac:dyDescent="0.35">
      <c r="A223" t="s">
        <v>46</v>
      </c>
      <c r="B223" t="s">
        <v>42</v>
      </c>
      <c r="C223" t="str">
        <f t="shared" si="34"/>
        <v>CROATIA_TO_elec</v>
      </c>
      <c r="D223" t="str">
        <f t="shared" si="35"/>
        <v>PROTRA_CHP_PP_I</v>
      </c>
      <c r="E223" t="s">
        <v>22</v>
      </c>
      <c r="F223" s="1" t="str">
        <f t="shared" si="36"/>
        <v>CROATIATO_elecPROTRA_PP_hydropower_dammed</v>
      </c>
      <c r="G223" s="5">
        <v>1.8579000000000001</v>
      </c>
      <c r="H223" s="5">
        <v>1.8579000000000001</v>
      </c>
      <c r="I223" s="5">
        <v>1.8671</v>
      </c>
      <c r="J223" s="5">
        <v>1.8671</v>
      </c>
      <c r="K223" s="5">
        <v>1.8671</v>
      </c>
      <c r="L223" s="5">
        <v>1.9088000000000003</v>
      </c>
      <c r="M223" s="5">
        <v>1.9088000000000003</v>
      </c>
      <c r="N223" s="5">
        <v>1.9088000000000003</v>
      </c>
      <c r="O223" s="5">
        <v>1.6928000000000001</v>
      </c>
      <c r="P223" s="5">
        <v>1.6928000000000001</v>
      </c>
      <c r="Q223" s="5">
        <v>1.6928000000000001</v>
      </c>
      <c r="R223" s="5">
        <v>1.6928000000000001</v>
      </c>
      <c r="S223" s="5">
        <v>1.6928000000000001</v>
      </c>
      <c r="T223" s="5">
        <v>1.6928000000000001</v>
      </c>
      <c r="U223" s="5">
        <v>1.7435130017974834</v>
      </c>
      <c r="V223" s="5">
        <v>1.7495985620131815</v>
      </c>
      <c r="W223" t="str">
        <f t="shared" si="33"/>
        <v/>
      </c>
      <c r="X223" s="7" t="str">
        <f t="shared" si="37"/>
        <v>PROTRA_CAPACITY_EMPIRICAL[</v>
      </c>
      <c r="Y223" s="7" t="str">
        <f t="shared" si="40"/>
        <v>CROATIA,</v>
      </c>
      <c r="Z223" s="7" t="str">
        <f t="shared" si="41"/>
        <v>TO_elec,</v>
      </c>
      <c r="AA223" s="7" t="str">
        <f t="shared" si="38"/>
        <v>PROTRA_CHP_PP_I]=GET_DIRECT_DATA(</v>
      </c>
      <c r="AB223" s="7" t="str">
        <f t="shared" si="39"/>
        <v>'model_parameters/energy/PROTRA_capacity_vensim_import.xlsx','PROTRA_capacity','PROTRA_CAP_TIME',</v>
      </c>
      <c r="AC223" s="7" t="str">
        <f t="shared" si="42"/>
        <v>'CROATIA_TO_elec')~~|</v>
      </c>
    </row>
    <row r="224" spans="1:29" x14ac:dyDescent="0.35">
      <c r="A224" t="s">
        <v>46</v>
      </c>
      <c r="B224" t="s">
        <v>42</v>
      </c>
      <c r="C224" t="str">
        <f t="shared" si="34"/>
        <v>CROATIA_TO_elec</v>
      </c>
      <c r="D224" t="str">
        <f t="shared" si="35"/>
        <v>PROTRA_CHP_PP_I</v>
      </c>
      <c r="E224" t="s">
        <v>23</v>
      </c>
      <c r="F224" s="1" t="str">
        <f t="shared" si="36"/>
        <v>CROATIATO_elecPROTRA_PP_hydropower_run_of_river</v>
      </c>
      <c r="G224" s="5">
        <v>0.53424800000000006</v>
      </c>
      <c r="H224" s="5">
        <v>0.50224800000000003</v>
      </c>
      <c r="I224" s="5">
        <v>0.50046800000000002</v>
      </c>
      <c r="J224" s="5">
        <v>0.49826800000000004</v>
      </c>
      <c r="K224" s="5">
        <v>0.49826800000000004</v>
      </c>
      <c r="L224" s="5">
        <v>0.49826800000000004</v>
      </c>
      <c r="M224" s="5">
        <v>0.49826800000000004</v>
      </c>
      <c r="N224" s="5">
        <v>0.49826800000000004</v>
      </c>
      <c r="O224" s="5">
        <v>0.49720000000000009</v>
      </c>
      <c r="P224" s="5">
        <v>0.50020000000000009</v>
      </c>
      <c r="Q224" s="5">
        <v>0.51519999999999999</v>
      </c>
      <c r="R224" s="5">
        <v>0.51519999999999999</v>
      </c>
      <c r="S224" s="5">
        <v>0.51519999999999999</v>
      </c>
      <c r="T224" s="5">
        <v>0.51519999999999999</v>
      </c>
      <c r="U224" s="5">
        <v>0.51519999999999999</v>
      </c>
      <c r="V224" s="5">
        <v>0.51519999999999999</v>
      </c>
      <c r="W224" t="str">
        <f t="shared" si="33"/>
        <v/>
      </c>
      <c r="X224" s="7" t="str">
        <f t="shared" si="37"/>
        <v>PROTRA_CAPACITY_EMPIRICAL[</v>
      </c>
      <c r="Y224" s="7" t="str">
        <f t="shared" si="40"/>
        <v>CROATIA,</v>
      </c>
      <c r="Z224" s="7" t="str">
        <f t="shared" si="41"/>
        <v>TO_elec,</v>
      </c>
      <c r="AA224" s="7" t="str">
        <f t="shared" si="38"/>
        <v>PROTRA_CHP_PP_I]=GET_DIRECT_DATA(</v>
      </c>
      <c r="AB224" s="7" t="str">
        <f t="shared" si="39"/>
        <v>'model_parameters/energy/PROTRA_capacity_vensim_import.xlsx','PROTRA_capacity','PROTRA_CAP_TIME',</v>
      </c>
      <c r="AC224" s="7" t="str">
        <f t="shared" si="42"/>
        <v>'CROATIA_TO_elec')~~|</v>
      </c>
    </row>
    <row r="225" spans="1:29" x14ac:dyDescent="0.35">
      <c r="A225" t="s">
        <v>46</v>
      </c>
      <c r="B225" t="s">
        <v>42</v>
      </c>
      <c r="C225" t="str">
        <f t="shared" si="34"/>
        <v>CROATIA_TO_elec</v>
      </c>
      <c r="D225" t="str">
        <f t="shared" si="35"/>
        <v>PROTRA_CHP_PP_I</v>
      </c>
      <c r="E225" t="s">
        <v>24</v>
      </c>
      <c r="F225" s="1" t="str">
        <f t="shared" si="36"/>
        <v>CROATIATO_elecPROTRA_PP_liquid_fuels</v>
      </c>
      <c r="G225" s="5">
        <v>0.4889</v>
      </c>
      <c r="H225" s="5">
        <v>0.48089999999999999</v>
      </c>
      <c r="I225" s="5">
        <v>0.48089999999999999</v>
      </c>
      <c r="J225" s="5">
        <v>0.48089999999999999</v>
      </c>
      <c r="K225" s="5">
        <v>0.48089999999999999</v>
      </c>
      <c r="L225" s="5">
        <v>0.48089999999999999</v>
      </c>
      <c r="M225" s="5">
        <v>0.48089999999999999</v>
      </c>
      <c r="N225" s="5">
        <v>0.48089999999999999</v>
      </c>
      <c r="O225" s="5">
        <v>0.43739999999999996</v>
      </c>
      <c r="P225" s="5">
        <v>0.43739999999999996</v>
      </c>
      <c r="Q225" s="5">
        <v>0.43739999999999996</v>
      </c>
      <c r="R225" s="5">
        <v>0.43739999999999996</v>
      </c>
      <c r="S225" s="5">
        <v>0.43739999999999996</v>
      </c>
      <c r="T225" s="5">
        <v>0.43739999999999996</v>
      </c>
      <c r="U225" s="5">
        <v>0.43141452631578947</v>
      </c>
      <c r="V225" s="5">
        <v>0.43141452631578947</v>
      </c>
      <c r="W225" t="str">
        <f t="shared" si="33"/>
        <v/>
      </c>
      <c r="X225" s="7" t="str">
        <f t="shared" si="37"/>
        <v>PROTRA_CAPACITY_EMPIRICAL[</v>
      </c>
      <c r="Y225" s="7" t="str">
        <f t="shared" si="40"/>
        <v>CROATIA,</v>
      </c>
      <c r="Z225" s="7" t="str">
        <f t="shared" si="41"/>
        <v>TO_elec,</v>
      </c>
      <c r="AA225" s="7" t="str">
        <f t="shared" si="38"/>
        <v>PROTRA_CHP_PP_I]=GET_DIRECT_DATA(</v>
      </c>
      <c r="AB225" s="7" t="str">
        <f t="shared" si="39"/>
        <v>'model_parameters/energy/PROTRA_capacity_vensim_import.xlsx','PROTRA_capacity','PROTRA_CAP_TIME',</v>
      </c>
      <c r="AC225" s="7" t="str">
        <f t="shared" si="42"/>
        <v>'CROATIA_TO_elec')~~|</v>
      </c>
    </row>
    <row r="226" spans="1:29" x14ac:dyDescent="0.35">
      <c r="A226" t="s">
        <v>46</v>
      </c>
      <c r="B226" t="s">
        <v>42</v>
      </c>
      <c r="C226" t="str">
        <f t="shared" si="34"/>
        <v>CROATIA_TO_elec</v>
      </c>
      <c r="D226" t="str">
        <f t="shared" si="35"/>
        <v>PROTRA_CHP_PP_I</v>
      </c>
      <c r="E226" t="s">
        <v>25</v>
      </c>
      <c r="F226" s="1" t="str">
        <f t="shared" si="36"/>
        <v>CROATIATO_elecPROTRA_PP_liquid_fuels_CCS</v>
      </c>
      <c r="G226" s="5">
        <v>0</v>
      </c>
      <c r="H226" s="5">
        <v>0</v>
      </c>
      <c r="I226" s="5">
        <v>0</v>
      </c>
      <c r="J226" s="5">
        <v>0</v>
      </c>
      <c r="K226" s="5">
        <v>0</v>
      </c>
      <c r="L226" s="5">
        <v>0</v>
      </c>
      <c r="M226" s="5">
        <v>0</v>
      </c>
      <c r="N226" s="5">
        <v>0</v>
      </c>
      <c r="O226" s="5">
        <v>0</v>
      </c>
      <c r="P226" s="5">
        <v>0</v>
      </c>
      <c r="Q226" s="5">
        <v>0</v>
      </c>
      <c r="R226" s="5">
        <v>0</v>
      </c>
      <c r="S226" s="5">
        <v>0</v>
      </c>
      <c r="T226" s="5">
        <v>0</v>
      </c>
      <c r="U226" s="5">
        <v>0</v>
      </c>
      <c r="V226" s="5">
        <v>0</v>
      </c>
      <c r="W226" t="str">
        <f t="shared" si="33"/>
        <v/>
      </c>
      <c r="X226" s="7" t="str">
        <f t="shared" si="37"/>
        <v>PROTRA_CAPACITY_EMPIRICAL[</v>
      </c>
      <c r="Y226" s="7" t="str">
        <f t="shared" si="40"/>
        <v>CROATIA,</v>
      </c>
      <c r="Z226" s="7" t="str">
        <f t="shared" si="41"/>
        <v>TO_elec,</v>
      </c>
      <c r="AA226" s="7" t="str">
        <f t="shared" si="38"/>
        <v>PROTRA_CHP_PP_I]=GET_DIRECT_DATA(</v>
      </c>
      <c r="AB226" s="7" t="str">
        <f t="shared" si="39"/>
        <v>'model_parameters/energy/PROTRA_capacity_vensim_import.xlsx','PROTRA_capacity','PROTRA_CAP_TIME',</v>
      </c>
      <c r="AC226" s="7" t="str">
        <f t="shared" si="42"/>
        <v>'CROATIA_TO_elec')~~|</v>
      </c>
    </row>
    <row r="227" spans="1:29" x14ac:dyDescent="0.35">
      <c r="A227" t="s">
        <v>46</v>
      </c>
      <c r="B227" t="s">
        <v>42</v>
      </c>
      <c r="C227" t="str">
        <f t="shared" si="34"/>
        <v>CROATIA_TO_elec</v>
      </c>
      <c r="D227" t="str">
        <f t="shared" si="35"/>
        <v>PROTRA_CHP_PP_I</v>
      </c>
      <c r="E227" t="s">
        <v>26</v>
      </c>
      <c r="F227" s="1" t="str">
        <f t="shared" si="36"/>
        <v>CROATIATO_elecPROTRA_PP_nuclear</v>
      </c>
      <c r="G227" s="5">
        <v>0</v>
      </c>
      <c r="H227" s="5">
        <v>0</v>
      </c>
      <c r="I227" s="5">
        <v>0</v>
      </c>
      <c r="J227" s="5">
        <v>0</v>
      </c>
      <c r="K227" s="5">
        <v>0</v>
      </c>
      <c r="L227" s="5">
        <v>0</v>
      </c>
      <c r="M227" s="5">
        <v>0</v>
      </c>
      <c r="N227" s="5">
        <v>0</v>
      </c>
      <c r="O227" s="5">
        <v>0</v>
      </c>
      <c r="P227" s="5">
        <v>0</v>
      </c>
      <c r="Q227" s="5">
        <v>0</v>
      </c>
      <c r="R227" s="5">
        <v>0</v>
      </c>
      <c r="S227" s="5">
        <v>0</v>
      </c>
      <c r="T227" s="5">
        <v>0</v>
      </c>
      <c r="U227" s="5">
        <v>0</v>
      </c>
      <c r="V227" s="5">
        <v>0</v>
      </c>
      <c r="W227" t="str">
        <f t="shared" si="33"/>
        <v/>
      </c>
      <c r="X227" s="7" t="str">
        <f t="shared" si="37"/>
        <v>PROTRA_CAPACITY_EMPIRICAL[</v>
      </c>
      <c r="Y227" s="7" t="str">
        <f t="shared" si="40"/>
        <v>CROATIA,</v>
      </c>
      <c r="Z227" s="7" t="str">
        <f t="shared" si="41"/>
        <v>TO_elec,</v>
      </c>
      <c r="AA227" s="7" t="str">
        <f t="shared" si="38"/>
        <v>PROTRA_CHP_PP_I]=GET_DIRECT_DATA(</v>
      </c>
      <c r="AB227" s="7" t="str">
        <f t="shared" si="39"/>
        <v>'model_parameters/energy/PROTRA_capacity_vensim_import.xlsx','PROTRA_capacity','PROTRA_CAP_TIME',</v>
      </c>
      <c r="AC227" s="7" t="str">
        <f t="shared" si="42"/>
        <v>'CROATIA_TO_elec')~~|</v>
      </c>
    </row>
    <row r="228" spans="1:29" x14ac:dyDescent="0.35">
      <c r="A228" t="s">
        <v>46</v>
      </c>
      <c r="B228" t="s">
        <v>42</v>
      </c>
      <c r="C228" t="str">
        <f t="shared" si="34"/>
        <v>CROATIA_TO_elec</v>
      </c>
      <c r="D228" t="str">
        <f t="shared" si="35"/>
        <v>PROTRA_CHP_PP_I</v>
      </c>
      <c r="E228" t="s">
        <v>27</v>
      </c>
      <c r="F228" s="1" t="str">
        <f t="shared" si="36"/>
        <v>CROATIATO_elecPROTRA_PP_oceanic</v>
      </c>
      <c r="G228" s="5">
        <v>0</v>
      </c>
      <c r="H228" s="5">
        <v>0</v>
      </c>
      <c r="I228" s="5">
        <v>0</v>
      </c>
      <c r="J228" s="5">
        <v>0</v>
      </c>
      <c r="K228" s="5">
        <v>0</v>
      </c>
      <c r="L228" s="5">
        <v>0</v>
      </c>
      <c r="M228" s="5">
        <v>0</v>
      </c>
      <c r="N228" s="5">
        <v>0</v>
      </c>
      <c r="O228" s="5">
        <v>0</v>
      </c>
      <c r="P228" s="5">
        <v>0</v>
      </c>
      <c r="Q228" s="5">
        <v>0</v>
      </c>
      <c r="R228" s="5">
        <v>0</v>
      </c>
      <c r="S228" s="5">
        <v>0</v>
      </c>
      <c r="T228" s="5">
        <v>0</v>
      </c>
      <c r="U228" s="5">
        <v>0</v>
      </c>
      <c r="V228" s="5">
        <v>0</v>
      </c>
      <c r="W228" t="str">
        <f t="shared" si="33"/>
        <v/>
      </c>
      <c r="X228" s="7" t="str">
        <f t="shared" si="37"/>
        <v>PROTRA_CAPACITY_EMPIRICAL[</v>
      </c>
      <c r="Y228" s="7" t="str">
        <f t="shared" si="40"/>
        <v>CROATIA,</v>
      </c>
      <c r="Z228" s="7" t="str">
        <f t="shared" si="41"/>
        <v>TO_elec,</v>
      </c>
      <c r="AA228" s="7" t="str">
        <f t="shared" si="38"/>
        <v>PROTRA_CHP_PP_I]=GET_DIRECT_DATA(</v>
      </c>
      <c r="AB228" s="7" t="str">
        <f t="shared" si="39"/>
        <v>'model_parameters/energy/PROTRA_capacity_vensim_import.xlsx','PROTRA_capacity','PROTRA_CAP_TIME',</v>
      </c>
      <c r="AC228" s="7" t="str">
        <f t="shared" si="42"/>
        <v>'CROATIA_TO_elec')~~|</v>
      </c>
    </row>
    <row r="229" spans="1:29" x14ac:dyDescent="0.35">
      <c r="A229" t="s">
        <v>46</v>
      </c>
      <c r="B229" t="s">
        <v>42</v>
      </c>
      <c r="C229" t="str">
        <f t="shared" si="34"/>
        <v>CROATIA_TO_elec</v>
      </c>
      <c r="D229" t="str">
        <f t="shared" si="35"/>
        <v>PROTRA_CHP_PP_I</v>
      </c>
      <c r="E229" t="s">
        <v>28</v>
      </c>
      <c r="F229" s="1" t="str">
        <f t="shared" si="36"/>
        <v>CROATIATO_elecPROTRA_PP_solar_CSP</v>
      </c>
      <c r="G229" s="5">
        <v>0</v>
      </c>
      <c r="H229" s="5">
        <v>0</v>
      </c>
      <c r="I229" s="5">
        <v>0</v>
      </c>
      <c r="J229" s="5">
        <v>0</v>
      </c>
      <c r="K229" s="5">
        <v>0</v>
      </c>
      <c r="L229" s="5">
        <v>0</v>
      </c>
      <c r="M229" s="5">
        <v>0</v>
      </c>
      <c r="N229" s="5">
        <v>0</v>
      </c>
      <c r="O229" s="5">
        <v>0</v>
      </c>
      <c r="P229" s="5">
        <v>0</v>
      </c>
      <c r="Q229" s="5">
        <v>0</v>
      </c>
      <c r="R229" s="5">
        <v>0</v>
      </c>
      <c r="S229" s="5">
        <v>0</v>
      </c>
      <c r="T229" s="5">
        <v>0</v>
      </c>
      <c r="U229" s="5">
        <v>0</v>
      </c>
      <c r="V229" s="5">
        <v>0</v>
      </c>
      <c r="W229" t="str">
        <f t="shared" si="33"/>
        <v/>
      </c>
      <c r="X229" s="7" t="str">
        <f t="shared" si="37"/>
        <v>PROTRA_CAPACITY_EMPIRICAL[</v>
      </c>
      <c r="Y229" s="7" t="str">
        <f t="shared" si="40"/>
        <v>CROATIA,</v>
      </c>
      <c r="Z229" s="7" t="str">
        <f t="shared" si="41"/>
        <v>TO_elec,</v>
      </c>
      <c r="AA229" s="7" t="str">
        <f t="shared" si="38"/>
        <v>PROTRA_CHP_PP_I]=GET_DIRECT_DATA(</v>
      </c>
      <c r="AB229" s="7" t="str">
        <f t="shared" si="39"/>
        <v>'model_parameters/energy/PROTRA_capacity_vensim_import.xlsx','PROTRA_capacity','PROTRA_CAP_TIME',</v>
      </c>
      <c r="AC229" s="7" t="str">
        <f t="shared" si="42"/>
        <v>'CROATIA_TO_elec')~~|</v>
      </c>
    </row>
    <row r="230" spans="1:29" x14ac:dyDescent="0.35">
      <c r="A230" t="s">
        <v>46</v>
      </c>
      <c r="B230" t="s">
        <v>42</v>
      </c>
      <c r="C230" t="str">
        <f t="shared" si="34"/>
        <v>CROATIA_TO_elec</v>
      </c>
      <c r="D230" t="str">
        <f t="shared" si="35"/>
        <v>PROTRA_CHP_PP_I</v>
      </c>
      <c r="E230" t="s">
        <v>29</v>
      </c>
      <c r="F230" s="1" t="str">
        <f t="shared" si="36"/>
        <v>CROATIATO_elecPROTRA_PP_solar_PV</v>
      </c>
      <c r="G230" s="5">
        <v>0</v>
      </c>
      <c r="H230" s="5">
        <v>0</v>
      </c>
      <c r="I230" s="5">
        <v>0</v>
      </c>
      <c r="J230" s="5">
        <v>0</v>
      </c>
      <c r="K230" s="5">
        <v>4.2000000000000004E-5</v>
      </c>
      <c r="L230" s="5">
        <v>4.2000000000000004E-5</v>
      </c>
      <c r="M230" s="5">
        <v>4.2000000000000004E-5</v>
      </c>
      <c r="N230" s="5">
        <v>5.6000000000000006E-4</v>
      </c>
      <c r="O230" s="5">
        <v>2.66E-3</v>
      </c>
      <c r="P230" s="5">
        <v>4.62E-3</v>
      </c>
      <c r="Q230" s="5">
        <v>6.692E-3</v>
      </c>
      <c r="R230" s="5">
        <v>7.4524545454545451E-3</v>
      </c>
      <c r="S230" s="5">
        <v>7.756636363636364E-3</v>
      </c>
      <c r="T230" s="5">
        <v>7.9087272727272739E-3</v>
      </c>
      <c r="U230" s="5">
        <v>8.0608181818181829E-3</v>
      </c>
      <c r="V230" s="5">
        <v>8.0608181818181829E-3</v>
      </c>
      <c r="W230" t="str">
        <f t="shared" si="33"/>
        <v/>
      </c>
      <c r="X230" s="7" t="str">
        <f t="shared" si="37"/>
        <v>PROTRA_CAPACITY_EMPIRICAL[</v>
      </c>
      <c r="Y230" s="7" t="str">
        <f t="shared" si="40"/>
        <v>CROATIA,</v>
      </c>
      <c r="Z230" s="7" t="str">
        <f t="shared" si="41"/>
        <v>TO_elec,</v>
      </c>
      <c r="AA230" s="7" t="str">
        <f t="shared" si="38"/>
        <v>PROTRA_CHP_PP_I]=GET_DIRECT_DATA(</v>
      </c>
      <c r="AB230" s="7" t="str">
        <f t="shared" si="39"/>
        <v>'model_parameters/energy/PROTRA_capacity_vensim_import.xlsx','PROTRA_capacity','PROTRA_CAP_TIME',</v>
      </c>
      <c r="AC230" s="7" t="str">
        <f t="shared" si="42"/>
        <v>'CROATIA_TO_elec')~~|</v>
      </c>
    </row>
    <row r="231" spans="1:29" x14ac:dyDescent="0.35">
      <c r="A231" t="s">
        <v>46</v>
      </c>
      <c r="B231" t="s">
        <v>42</v>
      </c>
      <c r="C231" t="str">
        <f t="shared" si="34"/>
        <v>CROATIA_TO_elec</v>
      </c>
      <c r="D231" t="str">
        <f t="shared" si="35"/>
        <v>PROTRA_CHP_PP_I</v>
      </c>
      <c r="E231" t="s">
        <v>30</v>
      </c>
      <c r="F231" s="1" t="str">
        <f t="shared" si="36"/>
        <v>CROATIATO_elecPROTRA_PP_solar_urban_PV</v>
      </c>
      <c r="G231" s="5">
        <v>0</v>
      </c>
      <c r="H231" s="5">
        <v>0</v>
      </c>
      <c r="I231" s="5">
        <v>0</v>
      </c>
      <c r="J231" s="5">
        <v>0</v>
      </c>
      <c r="K231" s="5">
        <v>2.5799999999999998E-4</v>
      </c>
      <c r="L231" s="5">
        <v>2.5799999999999998E-4</v>
      </c>
      <c r="M231" s="5">
        <v>2.5799999999999998E-4</v>
      </c>
      <c r="N231" s="5">
        <v>3.4399999999999999E-3</v>
      </c>
      <c r="O231" s="5">
        <v>1.634E-2</v>
      </c>
      <c r="P231" s="5">
        <v>2.8379999999999999E-2</v>
      </c>
      <c r="Q231" s="5">
        <v>4.1107999999999999E-2</v>
      </c>
      <c r="R231" s="5">
        <v>4.5779363636363632E-2</v>
      </c>
      <c r="S231" s="5">
        <v>4.7647909090909095E-2</v>
      </c>
      <c r="T231" s="5">
        <v>4.8582181818181816E-2</v>
      </c>
      <c r="U231" s="5">
        <v>4.9516454545454544E-2</v>
      </c>
      <c r="V231" s="5">
        <v>4.9516454545454544E-2</v>
      </c>
      <c r="W231" t="str">
        <f t="shared" si="33"/>
        <v/>
      </c>
      <c r="X231" s="7" t="str">
        <f t="shared" si="37"/>
        <v>PROTRA_CAPACITY_EMPIRICAL[</v>
      </c>
      <c r="Y231" s="7" t="str">
        <f t="shared" si="40"/>
        <v>CROATIA,</v>
      </c>
      <c r="Z231" s="7" t="str">
        <f t="shared" si="41"/>
        <v>TO_elec,</v>
      </c>
      <c r="AA231" s="7" t="str">
        <f t="shared" si="38"/>
        <v>PROTRA_CHP_PP_I]=GET_DIRECT_DATA(</v>
      </c>
      <c r="AB231" s="7" t="str">
        <f t="shared" si="39"/>
        <v>'model_parameters/energy/PROTRA_capacity_vensim_import.xlsx','PROTRA_capacity','PROTRA_CAP_TIME',</v>
      </c>
      <c r="AC231" s="7" t="str">
        <f t="shared" si="42"/>
        <v>'CROATIA_TO_elec')~~|</v>
      </c>
    </row>
    <row r="232" spans="1:29" x14ac:dyDescent="0.35">
      <c r="A232" t="s">
        <v>46</v>
      </c>
      <c r="B232" t="s">
        <v>42</v>
      </c>
      <c r="C232" t="str">
        <f t="shared" si="34"/>
        <v>CROATIA_TO_elec</v>
      </c>
      <c r="D232" t="str">
        <f t="shared" si="35"/>
        <v>PROTRA_CHP_PP_I</v>
      </c>
      <c r="E232" t="s">
        <v>31</v>
      </c>
      <c r="F232" s="1" t="str">
        <f t="shared" si="36"/>
        <v>CROATIATO_elecPROTRA_PP_solid_fossil</v>
      </c>
      <c r="G232" s="5">
        <v>0.37</v>
      </c>
      <c r="H232" s="5">
        <v>0.37</v>
      </c>
      <c r="I232" s="5">
        <v>0.37</v>
      </c>
      <c r="J232" s="5">
        <v>0.37</v>
      </c>
      <c r="K232" s="5">
        <v>0.37</v>
      </c>
      <c r="L232" s="5">
        <v>0.37</v>
      </c>
      <c r="M232" s="5">
        <v>0.37</v>
      </c>
      <c r="N232" s="5">
        <v>0.37</v>
      </c>
      <c r="O232" s="5">
        <v>0.37</v>
      </c>
      <c r="P232" s="5">
        <v>0.37</v>
      </c>
      <c r="Q232" s="5">
        <v>0.37</v>
      </c>
      <c r="R232" s="5">
        <v>0.37</v>
      </c>
      <c r="S232" s="5">
        <v>0.37</v>
      </c>
      <c r="T232" s="5">
        <v>0.37</v>
      </c>
      <c r="U232" s="5">
        <v>0.37796923076923078</v>
      </c>
      <c r="V232" s="5">
        <v>0.37796923076923078</v>
      </c>
      <c r="W232" t="str">
        <f t="shared" si="33"/>
        <v/>
      </c>
      <c r="X232" s="7" t="str">
        <f t="shared" si="37"/>
        <v>PROTRA_CAPACITY_EMPIRICAL[</v>
      </c>
      <c r="Y232" s="7" t="str">
        <f t="shared" si="40"/>
        <v>CROATIA,</v>
      </c>
      <c r="Z232" s="7" t="str">
        <f t="shared" si="41"/>
        <v>TO_elec,</v>
      </c>
      <c r="AA232" s="7" t="str">
        <f t="shared" si="38"/>
        <v>PROTRA_CHP_PP_I]=GET_DIRECT_DATA(</v>
      </c>
      <c r="AB232" s="7" t="str">
        <f t="shared" si="39"/>
        <v>'model_parameters/energy/PROTRA_capacity_vensim_import.xlsx','PROTRA_capacity','PROTRA_CAP_TIME',</v>
      </c>
      <c r="AC232" s="7" t="str">
        <f t="shared" si="42"/>
        <v>'CROATIA_TO_elec')~~|</v>
      </c>
    </row>
    <row r="233" spans="1:29" x14ac:dyDescent="0.35">
      <c r="A233" t="s">
        <v>46</v>
      </c>
      <c r="B233" t="s">
        <v>42</v>
      </c>
      <c r="C233" t="str">
        <f t="shared" si="34"/>
        <v>CROATIA_TO_elec</v>
      </c>
      <c r="D233" t="str">
        <f t="shared" si="35"/>
        <v>PROTRA_CHP_PP_I</v>
      </c>
      <c r="E233" t="s">
        <v>32</v>
      </c>
      <c r="F233" s="1" t="str">
        <f t="shared" si="36"/>
        <v>CROATIATO_elecPROTRA_PP_solid_fossil_CCS</v>
      </c>
      <c r="G233" s="5">
        <v>0</v>
      </c>
      <c r="H233" s="5">
        <v>0</v>
      </c>
      <c r="I233" s="5">
        <v>0</v>
      </c>
      <c r="J233" s="5">
        <v>0</v>
      </c>
      <c r="K233" s="5">
        <v>0</v>
      </c>
      <c r="L233" s="5">
        <v>0</v>
      </c>
      <c r="M233" s="5">
        <v>0</v>
      </c>
      <c r="N233" s="5">
        <v>0</v>
      </c>
      <c r="O233" s="5">
        <v>0</v>
      </c>
      <c r="P233" s="5">
        <v>0</v>
      </c>
      <c r="Q233" s="5">
        <v>0</v>
      </c>
      <c r="R233" s="5">
        <v>0</v>
      </c>
      <c r="S233" s="5">
        <v>0</v>
      </c>
      <c r="T233" s="5">
        <v>0</v>
      </c>
      <c r="U233" s="5">
        <v>0</v>
      </c>
      <c r="V233" s="5">
        <v>0</v>
      </c>
      <c r="W233" t="str">
        <f t="shared" si="33"/>
        <v/>
      </c>
      <c r="X233" s="7" t="str">
        <f t="shared" si="37"/>
        <v>PROTRA_CAPACITY_EMPIRICAL[</v>
      </c>
      <c r="Y233" s="7" t="str">
        <f t="shared" si="40"/>
        <v>CROATIA,</v>
      </c>
      <c r="Z233" s="7" t="str">
        <f t="shared" si="41"/>
        <v>TO_elec,</v>
      </c>
      <c r="AA233" s="7" t="str">
        <f t="shared" si="38"/>
        <v>PROTRA_CHP_PP_I]=GET_DIRECT_DATA(</v>
      </c>
      <c r="AB233" s="7" t="str">
        <f t="shared" si="39"/>
        <v>'model_parameters/energy/PROTRA_capacity_vensim_import.xlsx','PROTRA_capacity','PROTRA_CAP_TIME',</v>
      </c>
      <c r="AC233" s="7" t="str">
        <f t="shared" si="42"/>
        <v>'CROATIA_TO_elec')~~|</v>
      </c>
    </row>
    <row r="234" spans="1:29" x14ac:dyDescent="0.35">
      <c r="A234" t="s">
        <v>46</v>
      </c>
      <c r="B234" t="s">
        <v>42</v>
      </c>
      <c r="C234" t="str">
        <f t="shared" si="34"/>
        <v>CROATIA_TO_elec</v>
      </c>
      <c r="D234" t="str">
        <f t="shared" si="35"/>
        <v>PROTRA_CHP_PP_I</v>
      </c>
      <c r="E234" t="s">
        <v>33</v>
      </c>
      <c r="F234" s="1" t="str">
        <f t="shared" si="36"/>
        <v>CROATIATO_elecPROTRA_PP_waste</v>
      </c>
      <c r="G234" s="5">
        <v>0</v>
      </c>
      <c r="H234" s="5">
        <v>0</v>
      </c>
      <c r="I234" s="5">
        <v>0</v>
      </c>
      <c r="J234" s="5">
        <v>0</v>
      </c>
      <c r="K234" s="5">
        <v>0</v>
      </c>
      <c r="L234" s="5">
        <v>0</v>
      </c>
      <c r="M234" s="5">
        <v>0</v>
      </c>
      <c r="N234" s="5">
        <v>0</v>
      </c>
      <c r="O234" s="5">
        <v>0</v>
      </c>
      <c r="P234" s="5">
        <v>0</v>
      </c>
      <c r="Q234" s="5">
        <v>0</v>
      </c>
      <c r="R234" s="5">
        <v>0</v>
      </c>
      <c r="S234" s="5">
        <v>0</v>
      </c>
      <c r="T234" s="5">
        <v>0</v>
      </c>
      <c r="U234" s="5">
        <v>0</v>
      </c>
      <c r="V234" s="5">
        <v>0</v>
      </c>
      <c r="W234" t="str">
        <f t="shared" si="33"/>
        <v/>
      </c>
      <c r="X234" s="7" t="str">
        <f t="shared" si="37"/>
        <v>PROTRA_CAPACITY_EMPIRICAL[</v>
      </c>
      <c r="Y234" s="7" t="str">
        <f t="shared" si="40"/>
        <v>CROATIA,</v>
      </c>
      <c r="Z234" s="7" t="str">
        <f t="shared" si="41"/>
        <v>TO_elec,</v>
      </c>
      <c r="AA234" s="7" t="str">
        <f t="shared" si="38"/>
        <v>PROTRA_CHP_PP_I]=GET_DIRECT_DATA(</v>
      </c>
      <c r="AB234" s="7" t="str">
        <f t="shared" si="39"/>
        <v>'model_parameters/energy/PROTRA_capacity_vensim_import.xlsx','PROTRA_capacity','PROTRA_CAP_TIME',</v>
      </c>
      <c r="AC234" s="7" t="str">
        <f t="shared" si="42"/>
        <v>'CROATIA_TO_elec')~~|</v>
      </c>
    </row>
    <row r="235" spans="1:29" x14ac:dyDescent="0.35">
      <c r="A235" t="s">
        <v>46</v>
      </c>
      <c r="B235" t="s">
        <v>42</v>
      </c>
      <c r="C235" t="str">
        <f t="shared" si="34"/>
        <v>CROATIA_TO_elec</v>
      </c>
      <c r="D235" t="str">
        <f t="shared" si="35"/>
        <v>PROTRA_CHP_PP_I</v>
      </c>
      <c r="E235" t="s">
        <v>34</v>
      </c>
      <c r="F235" s="1" t="str">
        <f t="shared" si="36"/>
        <v>CROATIATO_elecPROTRA_PP_waste_CCS</v>
      </c>
      <c r="G235" s="5">
        <v>0</v>
      </c>
      <c r="H235" s="5">
        <v>0</v>
      </c>
      <c r="I235" s="5">
        <v>0</v>
      </c>
      <c r="J235" s="5">
        <v>0</v>
      </c>
      <c r="K235" s="5">
        <v>0</v>
      </c>
      <c r="L235" s="5">
        <v>0</v>
      </c>
      <c r="M235" s="5">
        <v>0</v>
      </c>
      <c r="N235" s="5">
        <v>0</v>
      </c>
      <c r="O235" s="5">
        <v>0</v>
      </c>
      <c r="P235" s="5">
        <v>0</v>
      </c>
      <c r="Q235" s="5">
        <v>0</v>
      </c>
      <c r="R235" s="5">
        <v>0</v>
      </c>
      <c r="S235" s="5">
        <v>0</v>
      </c>
      <c r="T235" s="5">
        <v>0</v>
      </c>
      <c r="U235" s="5">
        <v>0</v>
      </c>
      <c r="V235" s="5">
        <v>0</v>
      </c>
      <c r="W235" t="str">
        <f t="shared" si="33"/>
        <v/>
      </c>
      <c r="X235" s="7" t="str">
        <f t="shared" si="37"/>
        <v>PROTRA_CAPACITY_EMPIRICAL[</v>
      </c>
      <c r="Y235" s="7" t="str">
        <f t="shared" si="40"/>
        <v>CROATIA,</v>
      </c>
      <c r="Z235" s="7" t="str">
        <f t="shared" si="41"/>
        <v>TO_elec,</v>
      </c>
      <c r="AA235" s="7" t="str">
        <f t="shared" si="38"/>
        <v>PROTRA_CHP_PP_I]=GET_DIRECT_DATA(</v>
      </c>
      <c r="AB235" s="7" t="str">
        <f t="shared" si="39"/>
        <v>'model_parameters/energy/PROTRA_capacity_vensim_import.xlsx','PROTRA_capacity','PROTRA_CAP_TIME',</v>
      </c>
      <c r="AC235" s="7" t="str">
        <f t="shared" si="42"/>
        <v>'CROATIA_TO_elec')~~|</v>
      </c>
    </row>
    <row r="236" spans="1:29" x14ac:dyDescent="0.35">
      <c r="A236" t="s">
        <v>46</v>
      </c>
      <c r="B236" t="s">
        <v>42</v>
      </c>
      <c r="C236" t="str">
        <f t="shared" si="34"/>
        <v>CROATIA_TO_elec</v>
      </c>
      <c r="D236" t="str">
        <f t="shared" si="35"/>
        <v>PROTRA_CHP_PP_I</v>
      </c>
      <c r="E236" t="s">
        <v>35</v>
      </c>
      <c r="F236" s="1" t="str">
        <f t="shared" si="36"/>
        <v>CROATIATO_elecPROTRA_PP_wind_offshore</v>
      </c>
      <c r="G236" s="5">
        <v>0</v>
      </c>
      <c r="H236" s="5">
        <v>0</v>
      </c>
      <c r="I236" s="5">
        <v>0</v>
      </c>
      <c r="J236" s="5">
        <v>0</v>
      </c>
      <c r="K236" s="5">
        <v>0</v>
      </c>
      <c r="L236" s="5">
        <v>0</v>
      </c>
      <c r="M236" s="5">
        <v>0</v>
      </c>
      <c r="N236" s="5">
        <v>0</v>
      </c>
      <c r="O236" s="5">
        <v>0</v>
      </c>
      <c r="P236" s="5">
        <v>0</v>
      </c>
      <c r="Q236" s="5">
        <v>0</v>
      </c>
      <c r="R236" s="5">
        <v>0</v>
      </c>
      <c r="S236" s="5">
        <v>0</v>
      </c>
      <c r="T236" s="5">
        <v>0</v>
      </c>
      <c r="U236" s="5">
        <v>0</v>
      </c>
      <c r="V236" s="5">
        <v>0</v>
      </c>
      <c r="W236" t="str">
        <f t="shared" si="33"/>
        <v/>
      </c>
      <c r="X236" s="7" t="str">
        <f t="shared" si="37"/>
        <v>PROTRA_CAPACITY_EMPIRICAL[</v>
      </c>
      <c r="Y236" s="7" t="str">
        <f t="shared" si="40"/>
        <v>CROATIA,</v>
      </c>
      <c r="Z236" s="7" t="str">
        <f t="shared" si="41"/>
        <v>TO_elec,</v>
      </c>
      <c r="AA236" s="7" t="str">
        <f t="shared" si="38"/>
        <v>PROTRA_CHP_PP_I]=GET_DIRECT_DATA(</v>
      </c>
      <c r="AB236" s="7" t="str">
        <f t="shared" si="39"/>
        <v>'model_parameters/energy/PROTRA_capacity_vensim_import.xlsx','PROTRA_capacity','PROTRA_CAP_TIME',</v>
      </c>
      <c r="AC236" s="7" t="str">
        <f t="shared" si="42"/>
        <v>'CROATIA_TO_elec')~~|</v>
      </c>
    </row>
    <row r="237" spans="1:29" x14ac:dyDescent="0.35">
      <c r="A237" t="s">
        <v>46</v>
      </c>
      <c r="B237" t="s">
        <v>42</v>
      </c>
      <c r="C237" t="str">
        <f t="shared" si="34"/>
        <v>CROATIA_TO_elec</v>
      </c>
      <c r="D237" t="str">
        <f t="shared" si="35"/>
        <v>PROTRA_CHP_PP_I</v>
      </c>
      <c r="E237" t="s">
        <v>36</v>
      </c>
      <c r="F237" s="1" t="str">
        <f t="shared" si="36"/>
        <v>CROATIATO_elecPROTRA_PP_wind_onshore</v>
      </c>
      <c r="G237" s="5">
        <v>6.0000000000000001E-3</v>
      </c>
      <c r="H237" s="5">
        <v>1.7000000000000001E-2</v>
      </c>
      <c r="I237" s="5">
        <v>1.7000000000000001E-2</v>
      </c>
      <c r="J237" s="5">
        <v>1.7000000000000001E-2</v>
      </c>
      <c r="K237" s="5">
        <v>7.0000000000000007E-2</v>
      </c>
      <c r="L237" s="5">
        <v>7.9000000000000001E-2</v>
      </c>
      <c r="M237" s="5">
        <v>0.13</v>
      </c>
      <c r="N237" s="5">
        <v>0.18</v>
      </c>
      <c r="O237" s="5">
        <v>0.254</v>
      </c>
      <c r="P237" s="5">
        <v>0.33900000000000002</v>
      </c>
      <c r="Q237" s="5">
        <v>0.41799999999999998</v>
      </c>
      <c r="R237" s="5">
        <v>0.47646153846153844</v>
      </c>
      <c r="S237" s="5">
        <v>0.52323076923076917</v>
      </c>
      <c r="T237" s="5">
        <v>0.56707692307692303</v>
      </c>
      <c r="U237" s="5">
        <v>0.60020512820512817</v>
      </c>
      <c r="V237" s="5">
        <v>0.72005128205128199</v>
      </c>
      <c r="W237" t="str">
        <f t="shared" si="33"/>
        <v/>
      </c>
      <c r="X237" s="7" t="str">
        <f t="shared" si="37"/>
        <v>PROTRA_CAPACITY_EMPIRICAL[</v>
      </c>
      <c r="Y237" s="7" t="str">
        <f t="shared" si="40"/>
        <v>CROATIA,</v>
      </c>
      <c r="Z237" s="7" t="str">
        <f t="shared" si="41"/>
        <v>TO_elec,</v>
      </c>
      <c r="AA237" s="7" t="str">
        <f t="shared" si="38"/>
        <v>PROTRA_CHP_PP_I]=GET_DIRECT_DATA(</v>
      </c>
      <c r="AB237" s="7" t="str">
        <f t="shared" si="39"/>
        <v>'model_parameters/energy/PROTRA_capacity_vensim_import.xlsx','PROTRA_capacity','PROTRA_CAP_TIME',</v>
      </c>
      <c r="AC237" s="7" t="str">
        <f t="shared" si="42"/>
        <v>'CROATIA_TO_elec')~~|</v>
      </c>
    </row>
    <row r="238" spans="1:29" x14ac:dyDescent="0.35">
      <c r="A238" t="s">
        <v>47</v>
      </c>
      <c r="B238" t="s">
        <v>41</v>
      </c>
      <c r="C238" t="str">
        <f t="shared" si="34"/>
        <v>CYPRUS_TO_heat</v>
      </c>
      <c r="D238" t="str">
        <f t="shared" si="35"/>
        <v>PROTRA_CHP_HP_I</v>
      </c>
      <c r="E238" t="s">
        <v>0</v>
      </c>
      <c r="F238" s="1" t="str">
        <f t="shared" si="36"/>
        <v>CYPRUSTO_heatPROTRA_CHP_gas_fuels</v>
      </c>
      <c r="G238" s="3">
        <v>0</v>
      </c>
      <c r="H238" s="3">
        <v>0</v>
      </c>
      <c r="I238" s="3">
        <v>0</v>
      </c>
      <c r="J238" s="3">
        <v>0</v>
      </c>
      <c r="K238" s="3">
        <v>0</v>
      </c>
      <c r="L238" s="3">
        <v>0</v>
      </c>
      <c r="M238" s="3">
        <v>0</v>
      </c>
      <c r="N238" s="3">
        <v>0</v>
      </c>
      <c r="O238" s="3">
        <v>0</v>
      </c>
      <c r="P238" s="3">
        <v>0</v>
      </c>
      <c r="Q238" s="3">
        <v>0</v>
      </c>
      <c r="R238" s="3">
        <v>0</v>
      </c>
      <c r="S238" s="3">
        <v>0</v>
      </c>
      <c r="T238" s="3">
        <v>0</v>
      </c>
      <c r="U238" s="3">
        <v>0</v>
      </c>
      <c r="V238" s="3">
        <v>0</v>
      </c>
      <c r="W238" t="str">
        <f t="shared" si="33"/>
        <v>PROTRA_CAPACITY_EMPIRICAL[CYPRUS,TO_heat,PROTRA_CHP_HP_I]=GET_DIRECT_DATA('model_parameters/energy/PROTRA_capacity_vensim_import.xlsx','PROTRA_capacity','PROTRA_CAP_TIME','CYPRUS_TO_heat')~~|</v>
      </c>
      <c r="X238" s="7" t="str">
        <f t="shared" si="37"/>
        <v>PROTRA_CAPACITY_EMPIRICAL[</v>
      </c>
      <c r="Y238" s="7" t="str">
        <f t="shared" si="40"/>
        <v>CYPRUS,</v>
      </c>
      <c r="Z238" s="7" t="str">
        <f t="shared" si="41"/>
        <v>TO_heat,</v>
      </c>
      <c r="AA238" s="7" t="str">
        <f t="shared" si="38"/>
        <v>PROTRA_CHP_HP_I]=GET_DIRECT_DATA(</v>
      </c>
      <c r="AB238" s="7" t="str">
        <f t="shared" si="39"/>
        <v>'model_parameters/energy/PROTRA_capacity_vensim_import.xlsx','PROTRA_capacity','PROTRA_CAP_TIME',</v>
      </c>
      <c r="AC238" s="7" t="str">
        <f t="shared" si="42"/>
        <v>'CYPRUS_TO_heat')~~|</v>
      </c>
    </row>
    <row r="239" spans="1:29" x14ac:dyDescent="0.35">
      <c r="A239" t="s">
        <v>47</v>
      </c>
      <c r="B239" t="s">
        <v>41</v>
      </c>
      <c r="C239" t="str">
        <f t="shared" si="34"/>
        <v>CYPRUS_TO_heat</v>
      </c>
      <c r="D239" t="str">
        <f t="shared" si="35"/>
        <v>PROTRA_CHP_HP_I</v>
      </c>
      <c r="E239" t="s">
        <v>1</v>
      </c>
      <c r="F239" s="1" t="str">
        <f t="shared" si="36"/>
        <v>CYPRUSTO_heatPROTRA_CHP_gas_fuels_CCS</v>
      </c>
      <c r="G239" s="3">
        <v>0</v>
      </c>
      <c r="H239" s="3">
        <v>0</v>
      </c>
      <c r="I239" s="3">
        <v>0</v>
      </c>
      <c r="J239" s="3">
        <v>0</v>
      </c>
      <c r="K239" s="3">
        <v>0</v>
      </c>
      <c r="L239" s="3">
        <v>0</v>
      </c>
      <c r="M239" s="3">
        <v>0</v>
      </c>
      <c r="N239" s="3">
        <v>0</v>
      </c>
      <c r="O239" s="3">
        <v>0</v>
      </c>
      <c r="P239" s="3">
        <v>0</v>
      </c>
      <c r="Q239" s="3">
        <v>0</v>
      </c>
      <c r="R239" s="3">
        <v>0</v>
      </c>
      <c r="S239" s="3">
        <v>0</v>
      </c>
      <c r="T239" s="3">
        <v>0</v>
      </c>
      <c r="U239" s="3">
        <v>0</v>
      </c>
      <c r="V239" s="3">
        <v>0</v>
      </c>
      <c r="W239" t="str">
        <f t="shared" si="33"/>
        <v/>
      </c>
      <c r="X239" s="7" t="str">
        <f t="shared" si="37"/>
        <v>PROTRA_CAPACITY_EMPIRICAL[</v>
      </c>
      <c r="Y239" s="7" t="str">
        <f t="shared" si="40"/>
        <v>CYPRUS,</v>
      </c>
      <c r="Z239" s="7" t="str">
        <f t="shared" si="41"/>
        <v>TO_heat,</v>
      </c>
      <c r="AA239" s="7" t="str">
        <f t="shared" si="38"/>
        <v>PROTRA_CHP_HP_I]=GET_DIRECT_DATA(</v>
      </c>
      <c r="AB239" s="7" t="str">
        <f t="shared" si="39"/>
        <v>'model_parameters/energy/PROTRA_capacity_vensim_import.xlsx','PROTRA_capacity','PROTRA_CAP_TIME',</v>
      </c>
      <c r="AC239" s="7" t="str">
        <f t="shared" si="42"/>
        <v>'CYPRUS_TO_heat')~~|</v>
      </c>
    </row>
    <row r="240" spans="1:29" x14ac:dyDescent="0.35">
      <c r="A240" t="s">
        <v>47</v>
      </c>
      <c r="B240" t="s">
        <v>41</v>
      </c>
      <c r="C240" t="str">
        <f t="shared" si="34"/>
        <v>CYPRUS_TO_heat</v>
      </c>
      <c r="D240" t="str">
        <f t="shared" si="35"/>
        <v>PROTRA_CHP_HP_I</v>
      </c>
      <c r="E240" t="s">
        <v>2</v>
      </c>
      <c r="F240" s="1" t="str">
        <f t="shared" si="36"/>
        <v>CYPRUSTO_heatPROTRA_CHP_geothermal</v>
      </c>
      <c r="G240" s="3">
        <v>0</v>
      </c>
      <c r="H240" s="3">
        <v>0</v>
      </c>
      <c r="I240" s="3">
        <v>0</v>
      </c>
      <c r="J240" s="3">
        <v>0</v>
      </c>
      <c r="K240" s="3">
        <v>0</v>
      </c>
      <c r="L240" s="3">
        <v>0</v>
      </c>
      <c r="M240" s="3">
        <v>0</v>
      </c>
      <c r="N240" s="3">
        <v>0</v>
      </c>
      <c r="O240" s="3">
        <v>0</v>
      </c>
      <c r="P240" s="3">
        <v>0</v>
      </c>
      <c r="Q240" s="3">
        <v>0</v>
      </c>
      <c r="R240" s="3">
        <v>0</v>
      </c>
      <c r="S240" s="3">
        <v>0</v>
      </c>
      <c r="T240" s="3">
        <v>0</v>
      </c>
      <c r="U240" s="3">
        <v>0</v>
      </c>
      <c r="V240" s="3">
        <v>0</v>
      </c>
      <c r="W240" t="str">
        <f t="shared" si="33"/>
        <v/>
      </c>
      <c r="X240" s="7" t="str">
        <f t="shared" si="37"/>
        <v>PROTRA_CAPACITY_EMPIRICAL[</v>
      </c>
      <c r="Y240" s="7" t="str">
        <f t="shared" si="40"/>
        <v>CYPRUS,</v>
      </c>
      <c r="Z240" s="7" t="str">
        <f t="shared" si="41"/>
        <v>TO_heat,</v>
      </c>
      <c r="AA240" s="7" t="str">
        <f t="shared" si="38"/>
        <v>PROTRA_CHP_HP_I]=GET_DIRECT_DATA(</v>
      </c>
      <c r="AB240" s="7" t="str">
        <f t="shared" si="39"/>
        <v>'model_parameters/energy/PROTRA_capacity_vensim_import.xlsx','PROTRA_capacity','PROTRA_CAP_TIME',</v>
      </c>
      <c r="AC240" s="7" t="str">
        <f t="shared" si="42"/>
        <v>'CYPRUS_TO_heat')~~|</v>
      </c>
    </row>
    <row r="241" spans="1:29" x14ac:dyDescent="0.35">
      <c r="A241" t="s">
        <v>47</v>
      </c>
      <c r="B241" t="s">
        <v>41</v>
      </c>
      <c r="C241" t="str">
        <f t="shared" si="34"/>
        <v>CYPRUS_TO_heat</v>
      </c>
      <c r="D241" t="str">
        <f t="shared" si="35"/>
        <v>PROTRA_CHP_HP_I</v>
      </c>
      <c r="E241" t="s">
        <v>3</v>
      </c>
      <c r="F241" s="1" t="str">
        <f t="shared" si="36"/>
        <v>CYPRUSTO_heatPROTRA_CHP_liquid_fuels</v>
      </c>
      <c r="G241" s="3">
        <v>0</v>
      </c>
      <c r="H241" s="3">
        <v>0</v>
      </c>
      <c r="I241" s="3">
        <v>0</v>
      </c>
      <c r="J241" s="3">
        <v>0</v>
      </c>
      <c r="K241" s="3">
        <v>0</v>
      </c>
      <c r="L241" s="3">
        <v>0</v>
      </c>
      <c r="M241" s="3">
        <v>0</v>
      </c>
      <c r="N241" s="3">
        <v>0</v>
      </c>
      <c r="O241" s="3">
        <v>0</v>
      </c>
      <c r="P241" s="3">
        <v>0</v>
      </c>
      <c r="Q241" s="3">
        <v>0</v>
      </c>
      <c r="R241" s="3">
        <v>0</v>
      </c>
      <c r="S241" s="3">
        <v>0</v>
      </c>
      <c r="T241" s="3">
        <v>0</v>
      </c>
      <c r="U241" s="3">
        <v>0</v>
      </c>
      <c r="V241" s="3">
        <v>0</v>
      </c>
      <c r="W241" t="str">
        <f t="shared" si="33"/>
        <v/>
      </c>
      <c r="X241" s="7" t="str">
        <f t="shared" si="37"/>
        <v>PROTRA_CAPACITY_EMPIRICAL[</v>
      </c>
      <c r="Y241" s="7" t="str">
        <f t="shared" si="40"/>
        <v>CYPRUS,</v>
      </c>
      <c r="Z241" s="7" t="str">
        <f t="shared" si="41"/>
        <v>TO_heat,</v>
      </c>
      <c r="AA241" s="7" t="str">
        <f t="shared" si="38"/>
        <v>PROTRA_CHP_HP_I]=GET_DIRECT_DATA(</v>
      </c>
      <c r="AB241" s="7" t="str">
        <f t="shared" si="39"/>
        <v>'model_parameters/energy/PROTRA_capacity_vensim_import.xlsx','PROTRA_capacity','PROTRA_CAP_TIME',</v>
      </c>
      <c r="AC241" s="7" t="str">
        <f t="shared" si="42"/>
        <v>'CYPRUS_TO_heat')~~|</v>
      </c>
    </row>
    <row r="242" spans="1:29" x14ac:dyDescent="0.35">
      <c r="A242" t="s">
        <v>47</v>
      </c>
      <c r="B242" t="s">
        <v>41</v>
      </c>
      <c r="C242" t="str">
        <f t="shared" si="34"/>
        <v>CYPRUS_TO_heat</v>
      </c>
      <c r="D242" t="str">
        <f t="shared" si="35"/>
        <v>PROTRA_CHP_HP_I</v>
      </c>
      <c r="E242" t="s">
        <v>4</v>
      </c>
      <c r="F242" s="1" t="str">
        <f t="shared" si="36"/>
        <v>CYPRUSTO_heatPROTRA_CHP_liquid_fuels_CCS</v>
      </c>
      <c r="G242" s="3">
        <v>0</v>
      </c>
      <c r="H242" s="3">
        <v>0</v>
      </c>
      <c r="I242" s="3">
        <v>0</v>
      </c>
      <c r="J242" s="3">
        <v>0</v>
      </c>
      <c r="K242" s="3">
        <v>0</v>
      </c>
      <c r="L242" s="3">
        <v>0</v>
      </c>
      <c r="M242" s="3">
        <v>0</v>
      </c>
      <c r="N242" s="3">
        <v>0</v>
      </c>
      <c r="O242" s="3">
        <v>0</v>
      </c>
      <c r="P242" s="3">
        <v>0</v>
      </c>
      <c r="Q242" s="3">
        <v>0</v>
      </c>
      <c r="R242" s="3">
        <v>0</v>
      </c>
      <c r="S242" s="3">
        <v>0</v>
      </c>
      <c r="T242" s="3">
        <v>0</v>
      </c>
      <c r="U242" s="3">
        <v>0</v>
      </c>
      <c r="V242" s="3">
        <v>0</v>
      </c>
      <c r="W242" t="str">
        <f t="shared" si="33"/>
        <v/>
      </c>
      <c r="X242" s="7" t="str">
        <f t="shared" si="37"/>
        <v>PROTRA_CAPACITY_EMPIRICAL[</v>
      </c>
      <c r="Y242" s="7" t="str">
        <f t="shared" si="40"/>
        <v>CYPRUS,</v>
      </c>
      <c r="Z242" s="7" t="str">
        <f t="shared" si="41"/>
        <v>TO_heat,</v>
      </c>
      <c r="AA242" s="7" t="str">
        <f t="shared" si="38"/>
        <v>PROTRA_CHP_HP_I]=GET_DIRECT_DATA(</v>
      </c>
      <c r="AB242" s="7" t="str">
        <f t="shared" si="39"/>
        <v>'model_parameters/energy/PROTRA_capacity_vensim_import.xlsx','PROTRA_capacity','PROTRA_CAP_TIME',</v>
      </c>
      <c r="AC242" s="7" t="str">
        <f t="shared" si="42"/>
        <v>'CYPRUS_TO_heat')~~|</v>
      </c>
    </row>
    <row r="243" spans="1:29" x14ac:dyDescent="0.35">
      <c r="A243" t="s">
        <v>47</v>
      </c>
      <c r="B243" t="s">
        <v>41</v>
      </c>
      <c r="C243" t="str">
        <f t="shared" si="34"/>
        <v>CYPRUS_TO_heat</v>
      </c>
      <c r="D243" t="str">
        <f t="shared" si="35"/>
        <v>PROTRA_CHP_HP_I</v>
      </c>
      <c r="E243" t="s">
        <v>5</v>
      </c>
      <c r="F243" s="1" t="str">
        <f t="shared" si="36"/>
        <v>CYPRUSTO_heatPROTRA_CHP_solid_fossil</v>
      </c>
      <c r="G243" s="3">
        <v>0</v>
      </c>
      <c r="H243" s="3">
        <v>0</v>
      </c>
      <c r="I243" s="3">
        <v>0</v>
      </c>
      <c r="J243" s="3">
        <v>0</v>
      </c>
      <c r="K243" s="3">
        <v>0</v>
      </c>
      <c r="L243" s="3">
        <v>0</v>
      </c>
      <c r="M243" s="3">
        <v>0</v>
      </c>
      <c r="N243" s="3">
        <v>0</v>
      </c>
      <c r="O243" s="3">
        <v>0</v>
      </c>
      <c r="P243" s="3">
        <v>0</v>
      </c>
      <c r="Q243" s="3">
        <v>0</v>
      </c>
      <c r="R243" s="3">
        <v>0</v>
      </c>
      <c r="S243" s="3">
        <v>0</v>
      </c>
      <c r="T243" s="3">
        <v>0</v>
      </c>
      <c r="U243" s="3">
        <v>0</v>
      </c>
      <c r="V243" s="3">
        <v>0</v>
      </c>
      <c r="W243" t="str">
        <f t="shared" si="33"/>
        <v/>
      </c>
      <c r="X243" s="7" t="str">
        <f t="shared" si="37"/>
        <v>PROTRA_CAPACITY_EMPIRICAL[</v>
      </c>
      <c r="Y243" s="7" t="str">
        <f t="shared" si="40"/>
        <v>CYPRUS,</v>
      </c>
      <c r="Z243" s="7" t="str">
        <f t="shared" si="41"/>
        <v>TO_heat,</v>
      </c>
      <c r="AA243" s="7" t="str">
        <f t="shared" si="38"/>
        <v>PROTRA_CHP_HP_I]=GET_DIRECT_DATA(</v>
      </c>
      <c r="AB243" s="7" t="str">
        <f t="shared" si="39"/>
        <v>'model_parameters/energy/PROTRA_capacity_vensim_import.xlsx','PROTRA_capacity','PROTRA_CAP_TIME',</v>
      </c>
      <c r="AC243" s="7" t="str">
        <f t="shared" si="42"/>
        <v>'CYPRUS_TO_heat')~~|</v>
      </c>
    </row>
    <row r="244" spans="1:29" x14ac:dyDescent="0.35">
      <c r="A244" t="s">
        <v>47</v>
      </c>
      <c r="B244" t="s">
        <v>41</v>
      </c>
      <c r="C244" t="str">
        <f t="shared" si="34"/>
        <v>CYPRUS_TO_heat</v>
      </c>
      <c r="D244" t="str">
        <f t="shared" si="35"/>
        <v>PROTRA_CHP_HP_I</v>
      </c>
      <c r="E244" t="s">
        <v>6</v>
      </c>
      <c r="F244" s="1" t="str">
        <f t="shared" si="36"/>
        <v>CYPRUSTO_heatPROTRA_CHP_solid_fossil_CCS</v>
      </c>
      <c r="G244" s="3">
        <v>0</v>
      </c>
      <c r="H244" s="3">
        <v>0</v>
      </c>
      <c r="I244" s="3">
        <v>0</v>
      </c>
      <c r="J244" s="3">
        <v>0</v>
      </c>
      <c r="K244" s="3">
        <v>0</v>
      </c>
      <c r="L244" s="3">
        <v>0</v>
      </c>
      <c r="M244" s="3">
        <v>0</v>
      </c>
      <c r="N244" s="3">
        <v>0</v>
      </c>
      <c r="O244" s="3">
        <v>0</v>
      </c>
      <c r="P244" s="3">
        <v>0</v>
      </c>
      <c r="Q244" s="3">
        <v>0</v>
      </c>
      <c r="R244" s="3">
        <v>0</v>
      </c>
      <c r="S244" s="3">
        <v>0</v>
      </c>
      <c r="T244" s="3">
        <v>0</v>
      </c>
      <c r="U244" s="3">
        <v>0</v>
      </c>
      <c r="V244" s="3">
        <v>0</v>
      </c>
      <c r="W244" t="str">
        <f t="shared" si="33"/>
        <v/>
      </c>
      <c r="X244" s="7" t="str">
        <f t="shared" si="37"/>
        <v>PROTRA_CAPACITY_EMPIRICAL[</v>
      </c>
      <c r="Y244" s="7" t="str">
        <f t="shared" si="40"/>
        <v>CYPRUS,</v>
      </c>
      <c r="Z244" s="7" t="str">
        <f t="shared" si="41"/>
        <v>TO_heat,</v>
      </c>
      <c r="AA244" s="7" t="str">
        <f t="shared" si="38"/>
        <v>PROTRA_CHP_HP_I]=GET_DIRECT_DATA(</v>
      </c>
      <c r="AB244" s="7" t="str">
        <f t="shared" si="39"/>
        <v>'model_parameters/energy/PROTRA_capacity_vensim_import.xlsx','PROTRA_capacity','PROTRA_CAP_TIME',</v>
      </c>
      <c r="AC244" s="7" t="str">
        <f t="shared" si="42"/>
        <v>'CYPRUS_TO_heat')~~|</v>
      </c>
    </row>
    <row r="245" spans="1:29" x14ac:dyDescent="0.35">
      <c r="A245" t="s">
        <v>47</v>
      </c>
      <c r="B245" t="s">
        <v>41</v>
      </c>
      <c r="C245" t="str">
        <f t="shared" si="34"/>
        <v>CYPRUS_TO_heat</v>
      </c>
      <c r="D245" t="str">
        <f t="shared" si="35"/>
        <v>PROTRA_CHP_HP_I</v>
      </c>
      <c r="E245" t="s">
        <v>7</v>
      </c>
      <c r="F245" s="1" t="str">
        <f t="shared" si="36"/>
        <v>CYPRUSTO_heatPROTRA_CHP_waste</v>
      </c>
      <c r="G245" s="3">
        <v>0</v>
      </c>
      <c r="H245" s="3">
        <v>0</v>
      </c>
      <c r="I245" s="3">
        <v>0</v>
      </c>
      <c r="J245" s="3">
        <v>0</v>
      </c>
      <c r="K245" s="3">
        <v>0</v>
      </c>
      <c r="L245" s="3">
        <v>0</v>
      </c>
      <c r="M245" s="3">
        <v>0</v>
      </c>
      <c r="N245" s="3">
        <v>0</v>
      </c>
      <c r="O245" s="3">
        <v>0</v>
      </c>
      <c r="P245" s="3">
        <v>0</v>
      </c>
      <c r="Q245" s="3">
        <v>0</v>
      </c>
      <c r="R245" s="3">
        <v>0</v>
      </c>
      <c r="S245" s="3">
        <v>0</v>
      </c>
      <c r="T245" s="3">
        <v>0</v>
      </c>
      <c r="U245" s="3">
        <v>0</v>
      </c>
      <c r="V245" s="3">
        <v>0</v>
      </c>
      <c r="W245" t="str">
        <f t="shared" si="33"/>
        <v/>
      </c>
      <c r="X245" s="7" t="str">
        <f t="shared" si="37"/>
        <v>PROTRA_CAPACITY_EMPIRICAL[</v>
      </c>
      <c r="Y245" s="7" t="str">
        <f t="shared" si="40"/>
        <v>CYPRUS,</v>
      </c>
      <c r="Z245" s="7" t="str">
        <f t="shared" si="41"/>
        <v>TO_heat,</v>
      </c>
      <c r="AA245" s="7" t="str">
        <f t="shared" si="38"/>
        <v>PROTRA_CHP_HP_I]=GET_DIRECT_DATA(</v>
      </c>
      <c r="AB245" s="7" t="str">
        <f t="shared" si="39"/>
        <v>'model_parameters/energy/PROTRA_capacity_vensim_import.xlsx','PROTRA_capacity','PROTRA_CAP_TIME',</v>
      </c>
      <c r="AC245" s="7" t="str">
        <f t="shared" si="42"/>
        <v>'CYPRUS_TO_heat')~~|</v>
      </c>
    </row>
    <row r="246" spans="1:29" x14ac:dyDescent="0.35">
      <c r="A246" t="s">
        <v>47</v>
      </c>
      <c r="B246" t="s">
        <v>41</v>
      </c>
      <c r="C246" t="str">
        <f t="shared" si="34"/>
        <v>CYPRUS_TO_heat</v>
      </c>
      <c r="D246" t="str">
        <f t="shared" si="35"/>
        <v>PROTRA_CHP_HP_I</v>
      </c>
      <c r="E246" t="s">
        <v>8</v>
      </c>
      <c r="F246" s="1" t="str">
        <f t="shared" si="36"/>
        <v>CYPRUSTO_heatPROTRA_CHP_solid_bio</v>
      </c>
      <c r="G246" s="4">
        <v>0</v>
      </c>
      <c r="H246" s="4">
        <v>0</v>
      </c>
      <c r="I246" s="4">
        <v>0</v>
      </c>
      <c r="J246" s="4">
        <v>0</v>
      </c>
      <c r="K246" s="4">
        <v>0</v>
      </c>
      <c r="L246" s="4">
        <v>0</v>
      </c>
      <c r="M246" s="4">
        <v>0</v>
      </c>
      <c r="N246" s="4">
        <v>0</v>
      </c>
      <c r="O246" s="4">
        <v>0</v>
      </c>
      <c r="P246" s="4">
        <v>0</v>
      </c>
      <c r="Q246" s="4">
        <v>0</v>
      </c>
      <c r="R246" s="4">
        <v>0</v>
      </c>
      <c r="S246" s="4">
        <v>0</v>
      </c>
      <c r="T246" s="4">
        <v>0</v>
      </c>
      <c r="U246" s="4">
        <v>0</v>
      </c>
      <c r="V246" s="4">
        <v>0</v>
      </c>
      <c r="W246" t="str">
        <f t="shared" si="33"/>
        <v/>
      </c>
      <c r="X246" s="7" t="str">
        <f t="shared" si="37"/>
        <v>PROTRA_CAPACITY_EMPIRICAL[</v>
      </c>
      <c r="Y246" s="7" t="str">
        <f t="shared" si="40"/>
        <v>CYPRUS,</v>
      </c>
      <c r="Z246" s="7" t="str">
        <f t="shared" si="41"/>
        <v>TO_heat,</v>
      </c>
      <c r="AA246" s="7" t="str">
        <f t="shared" si="38"/>
        <v>PROTRA_CHP_HP_I]=GET_DIRECT_DATA(</v>
      </c>
      <c r="AB246" s="7" t="str">
        <f t="shared" si="39"/>
        <v>'model_parameters/energy/PROTRA_capacity_vensim_import.xlsx','PROTRA_capacity','PROTRA_CAP_TIME',</v>
      </c>
      <c r="AC246" s="7" t="str">
        <f t="shared" si="42"/>
        <v>'CYPRUS_TO_heat')~~|</v>
      </c>
    </row>
    <row r="247" spans="1:29" x14ac:dyDescent="0.35">
      <c r="A247" t="s">
        <v>47</v>
      </c>
      <c r="B247" t="s">
        <v>41</v>
      </c>
      <c r="C247" t="str">
        <f t="shared" si="34"/>
        <v>CYPRUS_TO_heat</v>
      </c>
      <c r="D247" t="str">
        <f t="shared" si="35"/>
        <v>PROTRA_CHP_HP_I</v>
      </c>
      <c r="E247" t="s">
        <v>9</v>
      </c>
      <c r="F247" s="1" t="str">
        <f t="shared" si="36"/>
        <v>CYPRUSTO_heatPROTRA_CHP_solid_bio_CCS</v>
      </c>
      <c r="G247" s="3">
        <v>0</v>
      </c>
      <c r="H247" s="3">
        <v>0</v>
      </c>
      <c r="I247" s="3">
        <v>0</v>
      </c>
      <c r="J247" s="3">
        <v>0</v>
      </c>
      <c r="K247" s="3">
        <v>0</v>
      </c>
      <c r="L247" s="3">
        <v>0</v>
      </c>
      <c r="M247" s="3">
        <v>0</v>
      </c>
      <c r="N247" s="3">
        <v>0</v>
      </c>
      <c r="O247" s="3">
        <v>0</v>
      </c>
      <c r="P247" s="3">
        <v>0</v>
      </c>
      <c r="Q247" s="3">
        <v>0</v>
      </c>
      <c r="R247" s="3">
        <v>0</v>
      </c>
      <c r="S247" s="3">
        <v>0</v>
      </c>
      <c r="T247" s="3">
        <v>0</v>
      </c>
      <c r="U247" s="3">
        <v>0</v>
      </c>
      <c r="V247" s="3">
        <v>0</v>
      </c>
      <c r="W247" t="str">
        <f t="shared" si="33"/>
        <v/>
      </c>
      <c r="X247" s="7" t="str">
        <f t="shared" si="37"/>
        <v>PROTRA_CAPACITY_EMPIRICAL[</v>
      </c>
      <c r="Y247" s="7" t="str">
        <f t="shared" si="40"/>
        <v>CYPRUS,</v>
      </c>
      <c r="Z247" s="7" t="str">
        <f t="shared" si="41"/>
        <v>TO_heat,</v>
      </c>
      <c r="AA247" s="7" t="str">
        <f t="shared" si="38"/>
        <v>PROTRA_CHP_HP_I]=GET_DIRECT_DATA(</v>
      </c>
      <c r="AB247" s="7" t="str">
        <f t="shared" si="39"/>
        <v>'model_parameters/energy/PROTRA_capacity_vensim_import.xlsx','PROTRA_capacity','PROTRA_CAP_TIME',</v>
      </c>
      <c r="AC247" s="7" t="str">
        <f t="shared" si="42"/>
        <v>'CYPRUS_TO_heat')~~|</v>
      </c>
    </row>
    <row r="248" spans="1:29" x14ac:dyDescent="0.35">
      <c r="A248" t="s">
        <v>47</v>
      </c>
      <c r="B248" t="s">
        <v>41</v>
      </c>
      <c r="C248" t="str">
        <f t="shared" si="34"/>
        <v>CYPRUS_TO_heat</v>
      </c>
      <c r="D248" t="str">
        <f t="shared" si="35"/>
        <v>PROTRA_CHP_HP_I</v>
      </c>
      <c r="E248" t="s">
        <v>10</v>
      </c>
      <c r="F248" s="1" t="str">
        <f t="shared" si="36"/>
        <v>CYPRUSTO_heatPROTRA_HP_gas_fuels</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t="str">
        <f t="shared" si="33"/>
        <v/>
      </c>
      <c r="X248" s="7" t="str">
        <f t="shared" si="37"/>
        <v>PROTRA_CAPACITY_EMPIRICAL[</v>
      </c>
      <c r="Y248" s="7" t="str">
        <f t="shared" si="40"/>
        <v>CYPRUS,</v>
      </c>
      <c r="Z248" s="7" t="str">
        <f t="shared" si="41"/>
        <v>TO_heat,</v>
      </c>
      <c r="AA248" s="7" t="str">
        <f t="shared" si="38"/>
        <v>PROTRA_CHP_HP_I]=GET_DIRECT_DATA(</v>
      </c>
      <c r="AB248" s="7" t="str">
        <f t="shared" si="39"/>
        <v>'model_parameters/energy/PROTRA_capacity_vensim_import.xlsx','PROTRA_capacity','PROTRA_CAP_TIME',</v>
      </c>
      <c r="AC248" s="7" t="str">
        <f t="shared" si="42"/>
        <v>'CYPRUS_TO_heat')~~|</v>
      </c>
    </row>
    <row r="249" spans="1:29" x14ac:dyDescent="0.35">
      <c r="A249" t="s">
        <v>47</v>
      </c>
      <c r="B249" t="s">
        <v>41</v>
      </c>
      <c r="C249" t="str">
        <f t="shared" si="34"/>
        <v>CYPRUS_TO_heat</v>
      </c>
      <c r="D249" t="str">
        <f t="shared" si="35"/>
        <v>PROTRA_CHP_HP_I</v>
      </c>
      <c r="E249" t="s">
        <v>11</v>
      </c>
      <c r="F249" s="1" t="str">
        <f t="shared" si="36"/>
        <v>CYPRUSTO_heatPROTRA_HP_solid_bio</v>
      </c>
      <c r="G249" s="4">
        <v>0</v>
      </c>
      <c r="H249" s="4">
        <v>0</v>
      </c>
      <c r="I249" s="4">
        <v>0</v>
      </c>
      <c r="J249" s="4">
        <v>0</v>
      </c>
      <c r="K249" s="4">
        <v>0</v>
      </c>
      <c r="L249" s="4">
        <v>0</v>
      </c>
      <c r="M249" s="4">
        <v>0</v>
      </c>
      <c r="N249" s="4">
        <v>0</v>
      </c>
      <c r="O249" s="4">
        <v>0</v>
      </c>
      <c r="P249" s="4">
        <v>0</v>
      </c>
      <c r="Q249" s="4">
        <v>0</v>
      </c>
      <c r="R249" s="4">
        <v>0</v>
      </c>
      <c r="S249" s="4">
        <v>0</v>
      </c>
      <c r="T249" s="4">
        <v>0</v>
      </c>
      <c r="U249" s="4">
        <v>0</v>
      </c>
      <c r="V249" s="4">
        <v>0</v>
      </c>
      <c r="W249" t="str">
        <f t="shared" si="33"/>
        <v/>
      </c>
      <c r="X249" s="7" t="str">
        <f t="shared" si="37"/>
        <v>PROTRA_CAPACITY_EMPIRICAL[</v>
      </c>
      <c r="Y249" s="7" t="str">
        <f t="shared" si="40"/>
        <v>CYPRUS,</v>
      </c>
      <c r="Z249" s="7" t="str">
        <f t="shared" si="41"/>
        <v>TO_heat,</v>
      </c>
      <c r="AA249" s="7" t="str">
        <f t="shared" si="38"/>
        <v>PROTRA_CHP_HP_I]=GET_DIRECT_DATA(</v>
      </c>
      <c r="AB249" s="7" t="str">
        <f t="shared" si="39"/>
        <v>'model_parameters/energy/PROTRA_capacity_vensim_import.xlsx','PROTRA_capacity','PROTRA_CAP_TIME',</v>
      </c>
      <c r="AC249" s="7" t="str">
        <f t="shared" si="42"/>
        <v>'CYPRUS_TO_heat')~~|</v>
      </c>
    </row>
    <row r="250" spans="1:29" x14ac:dyDescent="0.35">
      <c r="A250" t="s">
        <v>47</v>
      </c>
      <c r="B250" t="s">
        <v>41</v>
      </c>
      <c r="C250" t="str">
        <f t="shared" si="34"/>
        <v>CYPRUS_TO_heat</v>
      </c>
      <c r="D250" t="str">
        <f t="shared" si="35"/>
        <v>PROTRA_CHP_HP_I</v>
      </c>
      <c r="E250" t="s">
        <v>12</v>
      </c>
      <c r="F250" s="1" t="str">
        <f t="shared" si="36"/>
        <v>CYPRUSTO_heatPROTRA_HP_geothermal</v>
      </c>
      <c r="G250" s="4">
        <v>0</v>
      </c>
      <c r="H250" s="4">
        <v>0</v>
      </c>
      <c r="I250" s="4">
        <v>0</v>
      </c>
      <c r="J250" s="4">
        <v>0</v>
      </c>
      <c r="K250" s="4">
        <v>0</v>
      </c>
      <c r="L250" s="4">
        <v>0</v>
      </c>
      <c r="M250" s="4">
        <v>0</v>
      </c>
      <c r="N250" s="4">
        <v>0</v>
      </c>
      <c r="O250" s="4">
        <v>0</v>
      </c>
      <c r="P250" s="4">
        <v>0</v>
      </c>
      <c r="Q250" s="4">
        <v>0</v>
      </c>
      <c r="R250" s="4">
        <v>0</v>
      </c>
      <c r="S250" s="4">
        <v>0</v>
      </c>
      <c r="T250" s="4">
        <v>0</v>
      </c>
      <c r="U250" s="4">
        <v>0</v>
      </c>
      <c r="V250" s="4">
        <v>0</v>
      </c>
      <c r="W250" t="str">
        <f t="shared" si="33"/>
        <v/>
      </c>
      <c r="X250" s="7" t="str">
        <f t="shared" si="37"/>
        <v>PROTRA_CAPACITY_EMPIRICAL[</v>
      </c>
      <c r="Y250" s="7" t="str">
        <f t="shared" si="40"/>
        <v>CYPRUS,</v>
      </c>
      <c r="Z250" s="7" t="str">
        <f t="shared" si="41"/>
        <v>TO_heat,</v>
      </c>
      <c r="AA250" s="7" t="str">
        <f t="shared" si="38"/>
        <v>PROTRA_CHP_HP_I]=GET_DIRECT_DATA(</v>
      </c>
      <c r="AB250" s="7" t="str">
        <f t="shared" si="39"/>
        <v>'model_parameters/energy/PROTRA_capacity_vensim_import.xlsx','PROTRA_capacity','PROTRA_CAP_TIME',</v>
      </c>
      <c r="AC250" s="7" t="str">
        <f t="shared" si="42"/>
        <v>'CYPRUS_TO_heat')~~|</v>
      </c>
    </row>
    <row r="251" spans="1:29" x14ac:dyDescent="0.35">
      <c r="A251" t="s">
        <v>47</v>
      </c>
      <c r="B251" t="s">
        <v>41</v>
      </c>
      <c r="C251" t="str">
        <f t="shared" si="34"/>
        <v>CYPRUS_TO_heat</v>
      </c>
      <c r="D251" t="str">
        <f t="shared" si="35"/>
        <v>PROTRA_CHP_HP_I</v>
      </c>
      <c r="E251" t="s">
        <v>13</v>
      </c>
      <c r="F251" s="1" t="str">
        <f t="shared" si="36"/>
        <v>CYPRUSTO_heatPROTRA_HP_liquid_fuels</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t="str">
        <f t="shared" si="33"/>
        <v/>
      </c>
      <c r="X251" s="7" t="str">
        <f t="shared" si="37"/>
        <v>PROTRA_CAPACITY_EMPIRICAL[</v>
      </c>
      <c r="Y251" s="7" t="str">
        <f t="shared" si="40"/>
        <v>CYPRUS,</v>
      </c>
      <c r="Z251" s="7" t="str">
        <f t="shared" si="41"/>
        <v>TO_heat,</v>
      </c>
      <c r="AA251" s="7" t="str">
        <f t="shared" si="38"/>
        <v>PROTRA_CHP_HP_I]=GET_DIRECT_DATA(</v>
      </c>
      <c r="AB251" s="7" t="str">
        <f t="shared" si="39"/>
        <v>'model_parameters/energy/PROTRA_capacity_vensim_import.xlsx','PROTRA_capacity','PROTRA_CAP_TIME',</v>
      </c>
      <c r="AC251" s="7" t="str">
        <f t="shared" si="42"/>
        <v>'CYPRUS_TO_heat')~~|</v>
      </c>
    </row>
    <row r="252" spans="1:29" x14ac:dyDescent="0.35">
      <c r="A252" t="s">
        <v>47</v>
      </c>
      <c r="B252" t="s">
        <v>41</v>
      </c>
      <c r="C252" t="str">
        <f t="shared" si="34"/>
        <v>CYPRUS_TO_heat</v>
      </c>
      <c r="D252" t="str">
        <f t="shared" si="35"/>
        <v>PROTRA_CHP_HP_I</v>
      </c>
      <c r="E252" t="s">
        <v>14</v>
      </c>
      <c r="F252" s="1" t="str">
        <f t="shared" si="36"/>
        <v>CYPRUSTO_heatPROTRA_HP_solar</v>
      </c>
      <c r="G252" s="4">
        <v>0</v>
      </c>
      <c r="H252" s="4">
        <v>0</v>
      </c>
      <c r="I252" s="4">
        <v>0</v>
      </c>
      <c r="J252" s="4">
        <v>0</v>
      </c>
      <c r="K252" s="4">
        <v>0</v>
      </c>
      <c r="L252" s="4">
        <v>0</v>
      </c>
      <c r="M252" s="4">
        <v>0</v>
      </c>
      <c r="N252" s="4">
        <v>0</v>
      </c>
      <c r="O252" s="4">
        <v>0</v>
      </c>
      <c r="P252" s="4">
        <v>0</v>
      </c>
      <c r="Q252" s="4">
        <v>0</v>
      </c>
      <c r="R252" s="4">
        <v>0</v>
      </c>
      <c r="S252" s="4">
        <v>0</v>
      </c>
      <c r="T252" s="4">
        <v>0</v>
      </c>
      <c r="U252" s="4">
        <v>0</v>
      </c>
      <c r="V252" s="4">
        <v>0</v>
      </c>
      <c r="W252" t="str">
        <f t="shared" si="33"/>
        <v/>
      </c>
      <c r="X252" s="7" t="str">
        <f t="shared" si="37"/>
        <v>PROTRA_CAPACITY_EMPIRICAL[</v>
      </c>
      <c r="Y252" s="7" t="str">
        <f t="shared" si="40"/>
        <v>CYPRUS,</v>
      </c>
      <c r="Z252" s="7" t="str">
        <f t="shared" si="41"/>
        <v>TO_heat,</v>
      </c>
      <c r="AA252" s="7" t="str">
        <f t="shared" si="38"/>
        <v>PROTRA_CHP_HP_I]=GET_DIRECT_DATA(</v>
      </c>
      <c r="AB252" s="7" t="str">
        <f t="shared" si="39"/>
        <v>'model_parameters/energy/PROTRA_capacity_vensim_import.xlsx','PROTRA_capacity','PROTRA_CAP_TIME',</v>
      </c>
      <c r="AC252" s="7" t="str">
        <f t="shared" si="42"/>
        <v>'CYPRUS_TO_heat')~~|</v>
      </c>
    </row>
    <row r="253" spans="1:29" x14ac:dyDescent="0.35">
      <c r="A253" t="s">
        <v>47</v>
      </c>
      <c r="B253" t="s">
        <v>41</v>
      </c>
      <c r="C253" t="str">
        <f t="shared" si="34"/>
        <v>CYPRUS_TO_heat</v>
      </c>
      <c r="D253" t="str">
        <f t="shared" si="35"/>
        <v>PROTRA_CHP_HP_I</v>
      </c>
      <c r="E253" t="s">
        <v>15</v>
      </c>
      <c r="F253" s="1" t="str">
        <f t="shared" si="36"/>
        <v>CYPRUSTO_heatPROTRA_HP_solid_fossil</v>
      </c>
      <c r="G253" s="4">
        <v>0</v>
      </c>
      <c r="H253" s="4">
        <v>0</v>
      </c>
      <c r="I253" s="4">
        <v>0</v>
      </c>
      <c r="J253" s="4">
        <v>0</v>
      </c>
      <c r="K253" s="4">
        <v>0</v>
      </c>
      <c r="L253" s="4">
        <v>0</v>
      </c>
      <c r="M253" s="4">
        <v>0</v>
      </c>
      <c r="N253" s="4">
        <v>0</v>
      </c>
      <c r="O253" s="4">
        <v>0</v>
      </c>
      <c r="P253" s="4">
        <v>0</v>
      </c>
      <c r="Q253" s="4">
        <v>0</v>
      </c>
      <c r="R253" s="4">
        <v>0</v>
      </c>
      <c r="S253" s="4">
        <v>0</v>
      </c>
      <c r="T253" s="4">
        <v>0</v>
      </c>
      <c r="U253" s="4">
        <v>0</v>
      </c>
      <c r="V253" s="4">
        <v>0</v>
      </c>
      <c r="W253" t="str">
        <f t="shared" si="33"/>
        <v/>
      </c>
      <c r="X253" s="7" t="str">
        <f t="shared" si="37"/>
        <v>PROTRA_CAPACITY_EMPIRICAL[</v>
      </c>
      <c r="Y253" s="7" t="str">
        <f t="shared" si="40"/>
        <v>CYPRUS,</v>
      </c>
      <c r="Z253" s="7" t="str">
        <f t="shared" si="41"/>
        <v>TO_heat,</v>
      </c>
      <c r="AA253" s="7" t="str">
        <f t="shared" si="38"/>
        <v>PROTRA_CHP_HP_I]=GET_DIRECT_DATA(</v>
      </c>
      <c r="AB253" s="7" t="str">
        <f t="shared" si="39"/>
        <v>'model_parameters/energy/PROTRA_capacity_vensim_import.xlsx','PROTRA_capacity','PROTRA_CAP_TIME',</v>
      </c>
      <c r="AC253" s="7" t="str">
        <f t="shared" si="42"/>
        <v>'CYPRUS_TO_heat')~~|</v>
      </c>
    </row>
    <row r="254" spans="1:29" x14ac:dyDescent="0.35">
      <c r="A254" t="s">
        <v>47</v>
      </c>
      <c r="B254" t="s">
        <v>41</v>
      </c>
      <c r="C254" t="str">
        <f t="shared" si="34"/>
        <v>CYPRUS_TO_heat</v>
      </c>
      <c r="D254" t="str">
        <f t="shared" si="35"/>
        <v>PROTRA_CHP_HP_I</v>
      </c>
      <c r="E254" t="s">
        <v>16</v>
      </c>
      <c r="F254" s="1" t="str">
        <f t="shared" si="36"/>
        <v>CYPRUSTO_heatPROTRA_HP_waste</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t="str">
        <f t="shared" si="33"/>
        <v/>
      </c>
      <c r="X254" s="7" t="str">
        <f t="shared" si="37"/>
        <v>PROTRA_CAPACITY_EMPIRICAL[</v>
      </c>
      <c r="Y254" s="7" t="str">
        <f t="shared" si="40"/>
        <v>CYPRUS,</v>
      </c>
      <c r="Z254" s="7" t="str">
        <f t="shared" si="41"/>
        <v>TO_heat,</v>
      </c>
      <c r="AA254" s="7" t="str">
        <f t="shared" si="38"/>
        <v>PROTRA_CHP_HP_I]=GET_DIRECT_DATA(</v>
      </c>
      <c r="AB254" s="7" t="str">
        <f t="shared" si="39"/>
        <v>'model_parameters/energy/PROTRA_capacity_vensim_import.xlsx','PROTRA_capacity','PROTRA_CAP_TIME',</v>
      </c>
      <c r="AC254" s="7" t="str">
        <f t="shared" si="42"/>
        <v>'CYPRUS_TO_heat')~~|</v>
      </c>
    </row>
    <row r="255" spans="1:29" x14ac:dyDescent="0.35">
      <c r="A255" t="s">
        <v>47</v>
      </c>
      <c r="B255" t="s">
        <v>42</v>
      </c>
      <c r="C255" t="str">
        <f t="shared" si="34"/>
        <v>CYPRUS_TO_elec</v>
      </c>
      <c r="D255" t="str">
        <f t="shared" si="35"/>
        <v>PROTRA_CHP_PP_I</v>
      </c>
      <c r="E255" t="s">
        <v>0</v>
      </c>
      <c r="F255" s="1" t="str">
        <f t="shared" si="36"/>
        <v>CYPRUSTO_elecPROTRA_CHP_gas_fuels</v>
      </c>
      <c r="G255" s="5">
        <v>2.05E-4</v>
      </c>
      <c r="H255" s="5">
        <v>1.2549999999999998E-3</v>
      </c>
      <c r="I255" s="5">
        <v>1.2549999999999998E-3</v>
      </c>
      <c r="J255" s="5">
        <v>7.26E-3</v>
      </c>
      <c r="K255" s="5">
        <v>8.7650000000000002E-3</v>
      </c>
      <c r="L255" s="5">
        <v>8.7650000000000002E-3</v>
      </c>
      <c r="M255" s="5">
        <v>9.7650000000000011E-3</v>
      </c>
      <c r="N255" s="5">
        <v>9.7650000000000011E-3</v>
      </c>
      <c r="O255" s="5">
        <v>1.0765E-2</v>
      </c>
      <c r="P255" s="5">
        <v>1.0765E-2</v>
      </c>
      <c r="Q255" s="5">
        <v>1.0765E-2</v>
      </c>
      <c r="R255" s="5">
        <v>1.1165E-2</v>
      </c>
      <c r="S255" s="5">
        <v>1.1564999999999999E-2</v>
      </c>
      <c r="T255" s="5">
        <v>1.1964999999999998E-2</v>
      </c>
      <c r="U255" s="5">
        <v>1.2364999999999998E-2</v>
      </c>
      <c r="V255" s="5">
        <v>1.2764999999999997E-2</v>
      </c>
      <c r="W255" t="str">
        <f t="shared" si="33"/>
        <v>PROTRA_CAPACITY_EMPIRICAL[CYPRUS,TO_elec,PROTRA_CHP_PP_I]=GET_DIRECT_DATA('model_parameters/energy/PROTRA_capacity_vensim_import.xlsx','PROTRA_capacity','PROTRA_CAP_TIME','CYPRUS_TO_elec')~~|</v>
      </c>
      <c r="X255" s="7" t="str">
        <f t="shared" si="37"/>
        <v>PROTRA_CAPACITY_EMPIRICAL[</v>
      </c>
      <c r="Y255" s="7" t="str">
        <f t="shared" si="40"/>
        <v>CYPRUS,</v>
      </c>
      <c r="Z255" s="7" t="str">
        <f t="shared" si="41"/>
        <v>TO_elec,</v>
      </c>
      <c r="AA255" s="7" t="str">
        <f t="shared" si="38"/>
        <v>PROTRA_CHP_PP_I]=GET_DIRECT_DATA(</v>
      </c>
      <c r="AB255" s="7" t="str">
        <f t="shared" si="39"/>
        <v>'model_parameters/energy/PROTRA_capacity_vensim_import.xlsx','PROTRA_capacity','PROTRA_CAP_TIME',</v>
      </c>
      <c r="AC255" s="7" t="str">
        <f t="shared" si="42"/>
        <v>'CYPRUS_TO_elec')~~|</v>
      </c>
    </row>
    <row r="256" spans="1:29" x14ac:dyDescent="0.35">
      <c r="A256" t="s">
        <v>47</v>
      </c>
      <c r="B256" t="s">
        <v>42</v>
      </c>
      <c r="C256" t="str">
        <f t="shared" si="34"/>
        <v>CYPRUS_TO_elec</v>
      </c>
      <c r="D256" t="str">
        <f t="shared" si="35"/>
        <v>PROTRA_CHP_PP_I</v>
      </c>
      <c r="E256" t="s">
        <v>1</v>
      </c>
      <c r="F256" s="1" t="str">
        <f t="shared" si="36"/>
        <v>CYPRUSTO_elecPROTRA_CHP_gas_fuels_CCS</v>
      </c>
      <c r="G256" s="5">
        <v>0</v>
      </c>
      <c r="H256" s="5">
        <v>0</v>
      </c>
      <c r="I256" s="5">
        <v>0</v>
      </c>
      <c r="J256" s="5">
        <v>0</v>
      </c>
      <c r="K256" s="5">
        <v>0</v>
      </c>
      <c r="L256" s="5">
        <v>0</v>
      </c>
      <c r="M256" s="5">
        <v>0</v>
      </c>
      <c r="N256" s="5">
        <v>0</v>
      </c>
      <c r="O256" s="5">
        <v>0</v>
      </c>
      <c r="P256" s="5">
        <v>0</v>
      </c>
      <c r="Q256" s="5">
        <v>0</v>
      </c>
      <c r="R256" s="5">
        <v>0</v>
      </c>
      <c r="S256" s="5">
        <v>0</v>
      </c>
      <c r="T256" s="5">
        <v>0</v>
      </c>
      <c r="U256" s="5">
        <v>0</v>
      </c>
      <c r="V256" s="5">
        <v>0</v>
      </c>
      <c r="W256" t="str">
        <f t="shared" si="33"/>
        <v/>
      </c>
      <c r="X256" s="7" t="str">
        <f t="shared" si="37"/>
        <v>PROTRA_CAPACITY_EMPIRICAL[</v>
      </c>
      <c r="Y256" s="7" t="str">
        <f t="shared" si="40"/>
        <v>CYPRUS,</v>
      </c>
      <c r="Z256" s="7" t="str">
        <f t="shared" si="41"/>
        <v>TO_elec,</v>
      </c>
      <c r="AA256" s="7" t="str">
        <f t="shared" si="38"/>
        <v>PROTRA_CHP_PP_I]=GET_DIRECT_DATA(</v>
      </c>
      <c r="AB256" s="7" t="str">
        <f t="shared" si="39"/>
        <v>'model_parameters/energy/PROTRA_capacity_vensim_import.xlsx','PROTRA_capacity','PROTRA_CAP_TIME',</v>
      </c>
      <c r="AC256" s="7" t="str">
        <f t="shared" si="42"/>
        <v>'CYPRUS_TO_elec')~~|</v>
      </c>
    </row>
    <row r="257" spans="1:29" x14ac:dyDescent="0.35">
      <c r="A257" t="s">
        <v>47</v>
      </c>
      <c r="B257" t="s">
        <v>42</v>
      </c>
      <c r="C257" t="str">
        <f t="shared" si="34"/>
        <v>CYPRUS_TO_elec</v>
      </c>
      <c r="D257" t="str">
        <f t="shared" si="35"/>
        <v>PROTRA_CHP_PP_I</v>
      </c>
      <c r="E257" t="s">
        <v>2</v>
      </c>
      <c r="F257" s="1" t="str">
        <f t="shared" si="36"/>
        <v>CYPRUSTO_elecPROTRA_CHP_geothermal</v>
      </c>
      <c r="G257" s="5">
        <v>0</v>
      </c>
      <c r="H257" s="5">
        <v>0</v>
      </c>
      <c r="I257" s="5">
        <v>0</v>
      </c>
      <c r="J257" s="5">
        <v>0</v>
      </c>
      <c r="K257" s="5">
        <v>0</v>
      </c>
      <c r="L257" s="5">
        <v>0</v>
      </c>
      <c r="M257" s="5">
        <v>0</v>
      </c>
      <c r="N257" s="5">
        <v>0</v>
      </c>
      <c r="O257" s="5">
        <v>0</v>
      </c>
      <c r="P257" s="5">
        <v>0</v>
      </c>
      <c r="Q257" s="5">
        <v>0</v>
      </c>
      <c r="R257" s="5">
        <v>0</v>
      </c>
      <c r="S257" s="5">
        <v>0</v>
      </c>
      <c r="T257" s="5">
        <v>0</v>
      </c>
      <c r="U257" s="5">
        <v>0</v>
      </c>
      <c r="V257" s="5">
        <v>0</v>
      </c>
      <c r="W257" t="str">
        <f t="shared" si="33"/>
        <v/>
      </c>
      <c r="X257" s="7" t="str">
        <f t="shared" si="37"/>
        <v>PROTRA_CAPACITY_EMPIRICAL[</v>
      </c>
      <c r="Y257" s="7" t="str">
        <f t="shared" si="40"/>
        <v>CYPRUS,</v>
      </c>
      <c r="Z257" s="7" t="str">
        <f t="shared" si="41"/>
        <v>TO_elec,</v>
      </c>
      <c r="AA257" s="7" t="str">
        <f t="shared" si="38"/>
        <v>PROTRA_CHP_PP_I]=GET_DIRECT_DATA(</v>
      </c>
      <c r="AB257" s="7" t="str">
        <f t="shared" si="39"/>
        <v>'model_parameters/energy/PROTRA_capacity_vensim_import.xlsx','PROTRA_capacity','PROTRA_CAP_TIME',</v>
      </c>
      <c r="AC257" s="7" t="str">
        <f t="shared" si="42"/>
        <v>'CYPRUS_TO_elec')~~|</v>
      </c>
    </row>
    <row r="258" spans="1:29" x14ac:dyDescent="0.35">
      <c r="A258" t="s">
        <v>47</v>
      </c>
      <c r="B258" t="s">
        <v>42</v>
      </c>
      <c r="C258" t="str">
        <f t="shared" si="34"/>
        <v>CYPRUS_TO_elec</v>
      </c>
      <c r="D258" t="str">
        <f t="shared" si="35"/>
        <v>PROTRA_CHP_PP_I</v>
      </c>
      <c r="E258" t="s">
        <v>3</v>
      </c>
      <c r="F258" s="1" t="str">
        <f t="shared" si="36"/>
        <v>CYPRUSTO_elecPROTRA_CHP_liquid_fuels</v>
      </c>
      <c r="G258" s="5">
        <v>0</v>
      </c>
      <c r="H258" s="5">
        <v>0</v>
      </c>
      <c r="I258" s="5">
        <v>0</v>
      </c>
      <c r="J258" s="5">
        <v>0</v>
      </c>
      <c r="K258" s="5">
        <v>0</v>
      </c>
      <c r="L258" s="5">
        <v>0</v>
      </c>
      <c r="M258" s="5">
        <v>0</v>
      </c>
      <c r="N258" s="5">
        <v>0</v>
      </c>
      <c r="O258" s="5">
        <v>0</v>
      </c>
      <c r="P258" s="5">
        <v>0</v>
      </c>
      <c r="Q258" s="5">
        <v>0</v>
      </c>
      <c r="R258" s="5">
        <v>0</v>
      </c>
      <c r="S258" s="5">
        <v>0</v>
      </c>
      <c r="T258" s="5">
        <v>0</v>
      </c>
      <c r="U258" s="5">
        <v>0</v>
      </c>
      <c r="V258" s="5">
        <v>0</v>
      </c>
      <c r="W258" t="str">
        <f t="shared" si="33"/>
        <v/>
      </c>
      <c r="X258" s="7" t="str">
        <f t="shared" si="37"/>
        <v>PROTRA_CAPACITY_EMPIRICAL[</v>
      </c>
      <c r="Y258" s="7" t="str">
        <f t="shared" si="40"/>
        <v>CYPRUS,</v>
      </c>
      <c r="Z258" s="7" t="str">
        <f t="shared" si="41"/>
        <v>TO_elec,</v>
      </c>
      <c r="AA258" s="7" t="str">
        <f t="shared" si="38"/>
        <v>PROTRA_CHP_PP_I]=GET_DIRECT_DATA(</v>
      </c>
      <c r="AB258" s="7" t="str">
        <f t="shared" si="39"/>
        <v>'model_parameters/energy/PROTRA_capacity_vensim_import.xlsx','PROTRA_capacity','PROTRA_CAP_TIME',</v>
      </c>
      <c r="AC258" s="7" t="str">
        <f t="shared" si="42"/>
        <v>'CYPRUS_TO_elec')~~|</v>
      </c>
    </row>
    <row r="259" spans="1:29" x14ac:dyDescent="0.35">
      <c r="A259" t="s">
        <v>47</v>
      </c>
      <c r="B259" t="s">
        <v>42</v>
      </c>
      <c r="C259" t="str">
        <f t="shared" si="34"/>
        <v>CYPRUS_TO_elec</v>
      </c>
      <c r="D259" t="str">
        <f t="shared" si="35"/>
        <v>PROTRA_CHP_PP_I</v>
      </c>
      <c r="E259" t="s">
        <v>4</v>
      </c>
      <c r="F259" s="1" t="str">
        <f t="shared" si="36"/>
        <v>CYPRUSTO_elecPROTRA_CHP_liquid_fuels_CCS</v>
      </c>
      <c r="G259" s="5">
        <v>0</v>
      </c>
      <c r="H259" s="5">
        <v>0</v>
      </c>
      <c r="I259" s="5">
        <v>0</v>
      </c>
      <c r="J259" s="5">
        <v>0</v>
      </c>
      <c r="K259" s="5">
        <v>0</v>
      </c>
      <c r="L259" s="5">
        <v>0</v>
      </c>
      <c r="M259" s="5">
        <v>0</v>
      </c>
      <c r="N259" s="5">
        <v>0</v>
      </c>
      <c r="O259" s="5">
        <v>0</v>
      </c>
      <c r="P259" s="5">
        <v>0</v>
      </c>
      <c r="Q259" s="5">
        <v>0</v>
      </c>
      <c r="R259" s="5">
        <v>0</v>
      </c>
      <c r="S259" s="5">
        <v>0</v>
      </c>
      <c r="T259" s="5">
        <v>0</v>
      </c>
      <c r="U259" s="5">
        <v>0</v>
      </c>
      <c r="V259" s="5">
        <v>0</v>
      </c>
      <c r="W259" t="str">
        <f t="shared" ref="W259:W322" si="43">IF(E259="PROTRA_CHP_gas_fuels",CONCATENATE(X259,Y259,Z259,AA259,AB259,AC259),"")</f>
        <v/>
      </c>
      <c r="X259" s="7" t="str">
        <f t="shared" si="37"/>
        <v>PROTRA_CAPACITY_EMPIRICAL[</v>
      </c>
      <c r="Y259" s="7" t="str">
        <f t="shared" si="40"/>
        <v>CYPRUS,</v>
      </c>
      <c r="Z259" s="7" t="str">
        <f t="shared" si="41"/>
        <v>TO_elec,</v>
      </c>
      <c r="AA259" s="7" t="str">
        <f t="shared" si="38"/>
        <v>PROTRA_CHP_PP_I]=GET_DIRECT_DATA(</v>
      </c>
      <c r="AB259" s="7" t="str">
        <f t="shared" si="39"/>
        <v>'model_parameters/energy/PROTRA_capacity_vensim_import.xlsx','PROTRA_capacity','PROTRA_CAP_TIME',</v>
      </c>
      <c r="AC259" s="7" t="str">
        <f t="shared" si="42"/>
        <v>'CYPRUS_TO_elec')~~|</v>
      </c>
    </row>
    <row r="260" spans="1:29" x14ac:dyDescent="0.35">
      <c r="A260" t="s">
        <v>47</v>
      </c>
      <c r="B260" t="s">
        <v>42</v>
      </c>
      <c r="C260" t="str">
        <f t="shared" ref="C260:C323" si="44">A260&amp;"_"&amp;B260</f>
        <v>CYPRUS_TO_elec</v>
      </c>
      <c r="D260" t="str">
        <f t="shared" ref="D260:D323" si="45">IF(B260="TO_heat","PROTRA_CHP_HP_I","PROTRA_CHP_PP_I")</f>
        <v>PROTRA_CHP_PP_I</v>
      </c>
      <c r="E260" t="s">
        <v>5</v>
      </c>
      <c r="F260" s="1" t="str">
        <f t="shared" ref="F260:F323" si="46">A260&amp;B260&amp;E260</f>
        <v>CYPRUSTO_elecPROTRA_CHP_solid_fossil</v>
      </c>
      <c r="G260" s="5">
        <v>0</v>
      </c>
      <c r="H260" s="5">
        <v>0</v>
      </c>
      <c r="I260" s="5">
        <v>0</v>
      </c>
      <c r="J260" s="5">
        <v>0</v>
      </c>
      <c r="K260" s="5">
        <v>0</v>
      </c>
      <c r="L260" s="5">
        <v>0</v>
      </c>
      <c r="M260" s="5">
        <v>0</v>
      </c>
      <c r="N260" s="5">
        <v>0</v>
      </c>
      <c r="O260" s="5">
        <v>0</v>
      </c>
      <c r="P260" s="5">
        <v>0</v>
      </c>
      <c r="Q260" s="5">
        <v>0</v>
      </c>
      <c r="R260" s="5">
        <v>0</v>
      </c>
      <c r="S260" s="5">
        <v>0</v>
      </c>
      <c r="T260" s="5">
        <v>0</v>
      </c>
      <c r="U260" s="5">
        <v>0</v>
      </c>
      <c r="V260" s="5">
        <v>0</v>
      </c>
      <c r="W260" t="str">
        <f t="shared" si="43"/>
        <v/>
      </c>
      <c r="X260" s="7" t="str">
        <f t="shared" ref="X260:X323" si="47">$X$1</f>
        <v>PROTRA_CAPACITY_EMPIRICAL[</v>
      </c>
      <c r="Y260" s="7" t="str">
        <f t="shared" si="40"/>
        <v>CYPRUS,</v>
      </c>
      <c r="Z260" s="7" t="str">
        <f t="shared" si="41"/>
        <v>TO_elec,</v>
      </c>
      <c r="AA260" s="7" t="str">
        <f t="shared" ref="AA260:AA323" si="48">D260&amp;"]=GET_DIRECT_DATA("</f>
        <v>PROTRA_CHP_PP_I]=GET_DIRECT_DATA(</v>
      </c>
      <c r="AB260" s="7" t="str">
        <f t="shared" ref="AB260:AB323" si="49">$AB$1</f>
        <v>'model_parameters/energy/PROTRA_capacity_vensim_import.xlsx','PROTRA_capacity','PROTRA_CAP_TIME',</v>
      </c>
      <c r="AC260" s="7" t="str">
        <f t="shared" si="42"/>
        <v>'CYPRUS_TO_elec')~~|</v>
      </c>
    </row>
    <row r="261" spans="1:29" x14ac:dyDescent="0.35">
      <c r="A261" t="s">
        <v>47</v>
      </c>
      <c r="B261" t="s">
        <v>42</v>
      </c>
      <c r="C261" t="str">
        <f t="shared" si="44"/>
        <v>CYPRUS_TO_elec</v>
      </c>
      <c r="D261" t="str">
        <f t="shared" si="45"/>
        <v>PROTRA_CHP_PP_I</v>
      </c>
      <c r="E261" t="s">
        <v>6</v>
      </c>
      <c r="F261" s="1" t="str">
        <f t="shared" si="46"/>
        <v>CYPRUSTO_elecPROTRA_CHP_solid_fossil_CCS</v>
      </c>
      <c r="G261" s="5">
        <v>0</v>
      </c>
      <c r="H261" s="5">
        <v>0</v>
      </c>
      <c r="I261" s="5">
        <v>0</v>
      </c>
      <c r="J261" s="5">
        <v>0</v>
      </c>
      <c r="K261" s="5">
        <v>0</v>
      </c>
      <c r="L261" s="5">
        <v>0</v>
      </c>
      <c r="M261" s="5">
        <v>0</v>
      </c>
      <c r="N261" s="5">
        <v>0</v>
      </c>
      <c r="O261" s="5">
        <v>0</v>
      </c>
      <c r="P261" s="5">
        <v>0</v>
      </c>
      <c r="Q261" s="5">
        <v>0</v>
      </c>
      <c r="R261" s="5">
        <v>0</v>
      </c>
      <c r="S261" s="5">
        <v>0</v>
      </c>
      <c r="T261" s="5">
        <v>0</v>
      </c>
      <c r="U261" s="5">
        <v>0</v>
      </c>
      <c r="V261" s="5">
        <v>0</v>
      </c>
      <c r="W261" t="str">
        <f t="shared" si="43"/>
        <v/>
      </c>
      <c r="X261" s="7" t="str">
        <f t="shared" si="47"/>
        <v>PROTRA_CAPACITY_EMPIRICAL[</v>
      </c>
      <c r="Y261" s="7" t="str">
        <f t="shared" si="40"/>
        <v>CYPRUS,</v>
      </c>
      <c r="Z261" s="7" t="str">
        <f t="shared" si="41"/>
        <v>TO_elec,</v>
      </c>
      <c r="AA261" s="7" t="str">
        <f t="shared" si="48"/>
        <v>PROTRA_CHP_PP_I]=GET_DIRECT_DATA(</v>
      </c>
      <c r="AB261" s="7" t="str">
        <f t="shared" si="49"/>
        <v>'model_parameters/energy/PROTRA_capacity_vensim_import.xlsx','PROTRA_capacity','PROTRA_CAP_TIME',</v>
      </c>
      <c r="AC261" s="7" t="str">
        <f t="shared" si="42"/>
        <v>'CYPRUS_TO_elec')~~|</v>
      </c>
    </row>
    <row r="262" spans="1:29" x14ac:dyDescent="0.35">
      <c r="A262" t="s">
        <v>47</v>
      </c>
      <c r="B262" t="s">
        <v>42</v>
      </c>
      <c r="C262" t="str">
        <f t="shared" si="44"/>
        <v>CYPRUS_TO_elec</v>
      </c>
      <c r="D262" t="str">
        <f t="shared" si="45"/>
        <v>PROTRA_CHP_PP_I</v>
      </c>
      <c r="E262" t="s">
        <v>7</v>
      </c>
      <c r="F262" s="1" t="str">
        <f t="shared" si="46"/>
        <v>CYPRUSTO_elecPROTRA_CHP_waste</v>
      </c>
      <c r="G262" s="5">
        <v>0</v>
      </c>
      <c r="H262" s="5">
        <v>0</v>
      </c>
      <c r="I262" s="5">
        <v>0</v>
      </c>
      <c r="J262" s="5">
        <v>0</v>
      </c>
      <c r="K262" s="5">
        <v>0</v>
      </c>
      <c r="L262" s="5">
        <v>0</v>
      </c>
      <c r="M262" s="5">
        <v>0</v>
      </c>
      <c r="N262" s="5">
        <v>0</v>
      </c>
      <c r="O262" s="5">
        <v>0</v>
      </c>
      <c r="P262" s="5">
        <v>0</v>
      </c>
      <c r="Q262" s="5">
        <v>0</v>
      </c>
      <c r="R262" s="5">
        <v>0</v>
      </c>
      <c r="S262" s="5">
        <v>0</v>
      </c>
      <c r="T262" s="5">
        <v>0</v>
      </c>
      <c r="U262" s="5">
        <v>0</v>
      </c>
      <c r="V262" s="5">
        <v>0</v>
      </c>
      <c r="W262" t="str">
        <f t="shared" si="43"/>
        <v/>
      </c>
      <c r="X262" s="7" t="str">
        <f t="shared" si="47"/>
        <v>PROTRA_CAPACITY_EMPIRICAL[</v>
      </c>
      <c r="Y262" s="7" t="str">
        <f t="shared" si="40"/>
        <v>CYPRUS,</v>
      </c>
      <c r="Z262" s="7" t="str">
        <f t="shared" si="41"/>
        <v>TO_elec,</v>
      </c>
      <c r="AA262" s="7" t="str">
        <f t="shared" si="48"/>
        <v>PROTRA_CHP_PP_I]=GET_DIRECT_DATA(</v>
      </c>
      <c r="AB262" s="7" t="str">
        <f t="shared" si="49"/>
        <v>'model_parameters/energy/PROTRA_capacity_vensim_import.xlsx','PROTRA_capacity','PROTRA_CAP_TIME',</v>
      </c>
      <c r="AC262" s="7" t="str">
        <f t="shared" si="42"/>
        <v>'CYPRUS_TO_elec')~~|</v>
      </c>
    </row>
    <row r="263" spans="1:29" x14ac:dyDescent="0.35">
      <c r="A263" t="s">
        <v>47</v>
      </c>
      <c r="B263" t="s">
        <v>42</v>
      </c>
      <c r="C263" t="str">
        <f t="shared" si="44"/>
        <v>CYPRUS_TO_elec</v>
      </c>
      <c r="D263" t="str">
        <f t="shared" si="45"/>
        <v>PROTRA_CHP_PP_I</v>
      </c>
      <c r="E263" t="s">
        <v>8</v>
      </c>
      <c r="F263" s="1" t="str">
        <f t="shared" si="46"/>
        <v>CYPRUSTO_elecPROTRA_CHP_solid_bio</v>
      </c>
      <c r="G263" s="5">
        <v>0</v>
      </c>
      <c r="H263" s="5">
        <v>0</v>
      </c>
      <c r="I263" s="5">
        <v>0</v>
      </c>
      <c r="J263" s="5">
        <v>0</v>
      </c>
      <c r="K263" s="5">
        <v>0</v>
      </c>
      <c r="L263" s="5">
        <v>0</v>
      </c>
      <c r="M263" s="5">
        <v>0</v>
      </c>
      <c r="N263" s="5">
        <v>0</v>
      </c>
      <c r="O263" s="5">
        <v>0</v>
      </c>
      <c r="P263" s="5">
        <v>0</v>
      </c>
      <c r="Q263" s="5">
        <v>0</v>
      </c>
      <c r="R263" s="5">
        <v>0</v>
      </c>
      <c r="S263" s="5">
        <v>0</v>
      </c>
      <c r="T263" s="5">
        <v>0</v>
      </c>
      <c r="U263" s="5">
        <v>0</v>
      </c>
      <c r="V263" s="5">
        <v>0</v>
      </c>
      <c r="W263" t="str">
        <f t="shared" si="43"/>
        <v/>
      </c>
      <c r="X263" s="7" t="str">
        <f t="shared" si="47"/>
        <v>PROTRA_CAPACITY_EMPIRICAL[</v>
      </c>
      <c r="Y263" s="7" t="str">
        <f t="shared" si="40"/>
        <v>CYPRUS,</v>
      </c>
      <c r="Z263" s="7" t="str">
        <f t="shared" si="41"/>
        <v>TO_elec,</v>
      </c>
      <c r="AA263" s="7" t="str">
        <f t="shared" si="48"/>
        <v>PROTRA_CHP_PP_I]=GET_DIRECT_DATA(</v>
      </c>
      <c r="AB263" s="7" t="str">
        <f t="shared" si="49"/>
        <v>'model_parameters/energy/PROTRA_capacity_vensim_import.xlsx','PROTRA_capacity','PROTRA_CAP_TIME',</v>
      </c>
      <c r="AC263" s="7" t="str">
        <f t="shared" si="42"/>
        <v>'CYPRUS_TO_elec')~~|</v>
      </c>
    </row>
    <row r="264" spans="1:29" x14ac:dyDescent="0.35">
      <c r="A264" t="s">
        <v>47</v>
      </c>
      <c r="B264" t="s">
        <v>42</v>
      </c>
      <c r="C264" t="str">
        <f t="shared" si="44"/>
        <v>CYPRUS_TO_elec</v>
      </c>
      <c r="D264" t="str">
        <f t="shared" si="45"/>
        <v>PROTRA_CHP_PP_I</v>
      </c>
      <c r="E264" t="s">
        <v>9</v>
      </c>
      <c r="F264" s="1" t="str">
        <f t="shared" si="46"/>
        <v>CYPRUSTO_elecPROTRA_CHP_solid_bio_CCS</v>
      </c>
      <c r="G264" s="5">
        <v>0</v>
      </c>
      <c r="H264" s="5">
        <v>0</v>
      </c>
      <c r="I264" s="5">
        <v>0</v>
      </c>
      <c r="J264" s="5">
        <v>0</v>
      </c>
      <c r="K264" s="5">
        <v>0</v>
      </c>
      <c r="L264" s="5">
        <v>0</v>
      </c>
      <c r="M264" s="5">
        <v>0</v>
      </c>
      <c r="N264" s="5">
        <v>0</v>
      </c>
      <c r="O264" s="5">
        <v>0</v>
      </c>
      <c r="P264" s="5">
        <v>0</v>
      </c>
      <c r="Q264" s="5">
        <v>0</v>
      </c>
      <c r="R264" s="5">
        <v>0</v>
      </c>
      <c r="S264" s="5">
        <v>0</v>
      </c>
      <c r="T264" s="5">
        <v>0</v>
      </c>
      <c r="U264" s="5">
        <v>0</v>
      </c>
      <c r="V264" s="5">
        <v>0</v>
      </c>
      <c r="W264" t="str">
        <f t="shared" si="43"/>
        <v/>
      </c>
      <c r="X264" s="7" t="str">
        <f t="shared" si="47"/>
        <v>PROTRA_CAPACITY_EMPIRICAL[</v>
      </c>
      <c r="Y264" s="7" t="str">
        <f t="shared" si="40"/>
        <v>CYPRUS,</v>
      </c>
      <c r="Z264" s="7" t="str">
        <f t="shared" si="41"/>
        <v>TO_elec,</v>
      </c>
      <c r="AA264" s="7" t="str">
        <f t="shared" si="48"/>
        <v>PROTRA_CHP_PP_I]=GET_DIRECT_DATA(</v>
      </c>
      <c r="AB264" s="7" t="str">
        <f t="shared" si="49"/>
        <v>'model_parameters/energy/PROTRA_capacity_vensim_import.xlsx','PROTRA_capacity','PROTRA_CAP_TIME',</v>
      </c>
      <c r="AC264" s="7" t="str">
        <f t="shared" si="42"/>
        <v>'CYPRUS_TO_elec')~~|</v>
      </c>
    </row>
    <row r="265" spans="1:29" x14ac:dyDescent="0.35">
      <c r="A265" t="s">
        <v>47</v>
      </c>
      <c r="B265" t="s">
        <v>42</v>
      </c>
      <c r="C265" t="str">
        <f t="shared" si="44"/>
        <v>CYPRUS_TO_elec</v>
      </c>
      <c r="D265" t="str">
        <f t="shared" si="45"/>
        <v>PROTRA_CHP_PP_I</v>
      </c>
      <c r="E265" t="s">
        <v>17</v>
      </c>
      <c r="F265" s="1" t="str">
        <f t="shared" si="46"/>
        <v>CYPRUSTO_elecPROTRA_PP_solid_bio</v>
      </c>
      <c r="G265" s="5">
        <v>0</v>
      </c>
      <c r="H265" s="5">
        <v>0</v>
      </c>
      <c r="I265" s="5">
        <v>0</v>
      </c>
      <c r="J265" s="5">
        <v>0</v>
      </c>
      <c r="K265" s="5">
        <v>0</v>
      </c>
      <c r="L265" s="5">
        <v>0</v>
      </c>
      <c r="M265" s="5">
        <v>0</v>
      </c>
      <c r="N265" s="5">
        <v>0</v>
      </c>
      <c r="O265" s="5">
        <v>0</v>
      </c>
      <c r="P265" s="5">
        <v>0</v>
      </c>
      <c r="Q265" s="5">
        <v>0</v>
      </c>
      <c r="R265" s="5">
        <v>0</v>
      </c>
      <c r="S265" s="5">
        <v>0</v>
      </c>
      <c r="T265" s="5">
        <v>0</v>
      </c>
      <c r="U265" s="5">
        <v>0</v>
      </c>
      <c r="V265" s="5">
        <v>0</v>
      </c>
      <c r="W265" t="str">
        <f t="shared" si="43"/>
        <v/>
      </c>
      <c r="X265" s="7" t="str">
        <f t="shared" si="47"/>
        <v>PROTRA_CAPACITY_EMPIRICAL[</v>
      </c>
      <c r="Y265" s="7" t="str">
        <f t="shared" si="40"/>
        <v>CYPRUS,</v>
      </c>
      <c r="Z265" s="7" t="str">
        <f t="shared" si="41"/>
        <v>TO_elec,</v>
      </c>
      <c r="AA265" s="7" t="str">
        <f t="shared" si="48"/>
        <v>PROTRA_CHP_PP_I]=GET_DIRECT_DATA(</v>
      </c>
      <c r="AB265" s="7" t="str">
        <f t="shared" si="49"/>
        <v>'model_parameters/energy/PROTRA_capacity_vensim_import.xlsx','PROTRA_capacity','PROTRA_CAP_TIME',</v>
      </c>
      <c r="AC265" s="7" t="str">
        <f t="shared" si="42"/>
        <v>'CYPRUS_TO_elec')~~|</v>
      </c>
    </row>
    <row r="266" spans="1:29" x14ac:dyDescent="0.35">
      <c r="A266" t="s">
        <v>47</v>
      </c>
      <c r="B266" t="s">
        <v>42</v>
      </c>
      <c r="C266" t="str">
        <f t="shared" si="44"/>
        <v>CYPRUS_TO_elec</v>
      </c>
      <c r="D266" t="str">
        <f t="shared" si="45"/>
        <v>PROTRA_CHP_PP_I</v>
      </c>
      <c r="E266" t="s">
        <v>18</v>
      </c>
      <c r="F266" s="1" t="str">
        <f t="shared" si="46"/>
        <v>CYPRUSTO_elecPROTRA_PP_solid_bio_CCS</v>
      </c>
      <c r="G266" s="5">
        <v>0</v>
      </c>
      <c r="H266" s="5">
        <v>0</v>
      </c>
      <c r="I266" s="5">
        <v>0</v>
      </c>
      <c r="J266" s="5">
        <v>0</v>
      </c>
      <c r="K266" s="5">
        <v>0</v>
      </c>
      <c r="L266" s="5">
        <v>0</v>
      </c>
      <c r="M266" s="5">
        <v>0</v>
      </c>
      <c r="N266" s="5">
        <v>0</v>
      </c>
      <c r="O266" s="5">
        <v>0</v>
      </c>
      <c r="P266" s="5">
        <v>0</v>
      </c>
      <c r="Q266" s="5">
        <v>0</v>
      </c>
      <c r="R266" s="5">
        <v>0</v>
      </c>
      <c r="S266" s="5">
        <v>0</v>
      </c>
      <c r="T266" s="5">
        <v>0</v>
      </c>
      <c r="U266" s="5">
        <v>0</v>
      </c>
      <c r="V266" s="5">
        <v>0</v>
      </c>
      <c r="W266" t="str">
        <f t="shared" si="43"/>
        <v/>
      </c>
      <c r="X266" s="7" t="str">
        <f t="shared" si="47"/>
        <v>PROTRA_CAPACITY_EMPIRICAL[</v>
      </c>
      <c r="Y266" s="7" t="str">
        <f t="shared" si="40"/>
        <v>CYPRUS,</v>
      </c>
      <c r="Z266" s="7" t="str">
        <f t="shared" si="41"/>
        <v>TO_elec,</v>
      </c>
      <c r="AA266" s="7" t="str">
        <f t="shared" si="48"/>
        <v>PROTRA_CHP_PP_I]=GET_DIRECT_DATA(</v>
      </c>
      <c r="AB266" s="7" t="str">
        <f t="shared" si="49"/>
        <v>'model_parameters/energy/PROTRA_capacity_vensim_import.xlsx','PROTRA_capacity','PROTRA_CAP_TIME',</v>
      </c>
      <c r="AC266" s="7" t="str">
        <f t="shared" si="42"/>
        <v>'CYPRUS_TO_elec')~~|</v>
      </c>
    </row>
    <row r="267" spans="1:29" x14ac:dyDescent="0.35">
      <c r="A267" t="s">
        <v>47</v>
      </c>
      <c r="B267" t="s">
        <v>42</v>
      </c>
      <c r="C267" t="str">
        <f t="shared" si="44"/>
        <v>CYPRUS_TO_elec</v>
      </c>
      <c r="D267" t="str">
        <f t="shared" si="45"/>
        <v>PROTRA_CHP_PP_I</v>
      </c>
      <c r="E267" t="s">
        <v>19</v>
      </c>
      <c r="F267" s="1" t="str">
        <f t="shared" si="46"/>
        <v>CYPRUSTO_elecPROTRA_PP_gas_fuels</v>
      </c>
      <c r="G267" s="5">
        <v>0</v>
      </c>
      <c r="H267" s="5">
        <v>0</v>
      </c>
      <c r="I267" s="5">
        <v>0</v>
      </c>
      <c r="J267" s="5">
        <v>0</v>
      </c>
      <c r="K267" s="5">
        <v>0</v>
      </c>
      <c r="L267" s="5">
        <v>0</v>
      </c>
      <c r="M267" s="5">
        <v>0</v>
      </c>
      <c r="N267" s="5">
        <v>0</v>
      </c>
      <c r="O267" s="5">
        <v>0</v>
      </c>
      <c r="P267" s="5">
        <v>0</v>
      </c>
      <c r="Q267" s="5">
        <v>0</v>
      </c>
      <c r="R267" s="5">
        <v>0</v>
      </c>
      <c r="S267" s="5">
        <v>0</v>
      </c>
      <c r="T267" s="5">
        <v>0</v>
      </c>
      <c r="U267" s="5">
        <v>0</v>
      </c>
      <c r="V267" s="5">
        <v>0</v>
      </c>
      <c r="W267" t="str">
        <f t="shared" si="43"/>
        <v/>
      </c>
      <c r="X267" s="7" t="str">
        <f t="shared" si="47"/>
        <v>PROTRA_CAPACITY_EMPIRICAL[</v>
      </c>
      <c r="Y267" s="7" t="str">
        <f t="shared" si="40"/>
        <v>CYPRUS,</v>
      </c>
      <c r="Z267" s="7" t="str">
        <f t="shared" si="41"/>
        <v>TO_elec,</v>
      </c>
      <c r="AA267" s="7" t="str">
        <f t="shared" si="48"/>
        <v>PROTRA_CHP_PP_I]=GET_DIRECT_DATA(</v>
      </c>
      <c r="AB267" s="7" t="str">
        <f t="shared" si="49"/>
        <v>'model_parameters/energy/PROTRA_capacity_vensim_import.xlsx','PROTRA_capacity','PROTRA_CAP_TIME',</v>
      </c>
      <c r="AC267" s="7" t="str">
        <f t="shared" si="42"/>
        <v>'CYPRUS_TO_elec')~~|</v>
      </c>
    </row>
    <row r="268" spans="1:29" x14ac:dyDescent="0.35">
      <c r="A268" t="s">
        <v>47</v>
      </c>
      <c r="B268" t="s">
        <v>42</v>
      </c>
      <c r="C268" t="str">
        <f t="shared" si="44"/>
        <v>CYPRUS_TO_elec</v>
      </c>
      <c r="D268" t="str">
        <f t="shared" si="45"/>
        <v>PROTRA_CHP_PP_I</v>
      </c>
      <c r="E268" t="s">
        <v>20</v>
      </c>
      <c r="F268" s="1" t="str">
        <f t="shared" si="46"/>
        <v>CYPRUSTO_elecPROTRA_PP_gas_fuels_CCS</v>
      </c>
      <c r="G268" s="6">
        <v>0</v>
      </c>
      <c r="H268" s="6">
        <v>0</v>
      </c>
      <c r="I268" s="6">
        <v>0</v>
      </c>
      <c r="J268" s="6">
        <v>0</v>
      </c>
      <c r="K268" s="6">
        <v>0</v>
      </c>
      <c r="L268" s="6">
        <v>0</v>
      </c>
      <c r="M268" s="6">
        <v>0</v>
      </c>
      <c r="N268" s="6">
        <v>0</v>
      </c>
      <c r="O268" s="6">
        <v>0</v>
      </c>
      <c r="P268" s="6">
        <v>0</v>
      </c>
      <c r="Q268" s="6">
        <v>0</v>
      </c>
      <c r="R268" s="6">
        <v>0</v>
      </c>
      <c r="S268" s="6">
        <v>0</v>
      </c>
      <c r="T268" s="6">
        <v>0</v>
      </c>
      <c r="U268" s="6">
        <v>0</v>
      </c>
      <c r="V268" s="6">
        <v>0</v>
      </c>
      <c r="W268" t="str">
        <f t="shared" si="43"/>
        <v/>
      </c>
      <c r="X268" s="7" t="str">
        <f t="shared" si="47"/>
        <v>PROTRA_CAPACITY_EMPIRICAL[</v>
      </c>
      <c r="Y268" s="7" t="str">
        <f t="shared" si="40"/>
        <v>CYPRUS,</v>
      </c>
      <c r="Z268" s="7" t="str">
        <f t="shared" si="41"/>
        <v>TO_elec,</v>
      </c>
      <c r="AA268" s="7" t="str">
        <f t="shared" si="48"/>
        <v>PROTRA_CHP_PP_I]=GET_DIRECT_DATA(</v>
      </c>
      <c r="AB268" s="7" t="str">
        <f t="shared" si="49"/>
        <v>'model_parameters/energy/PROTRA_capacity_vensim_import.xlsx','PROTRA_capacity','PROTRA_CAP_TIME',</v>
      </c>
      <c r="AC268" s="7" t="str">
        <f t="shared" si="42"/>
        <v>'CYPRUS_TO_elec')~~|</v>
      </c>
    </row>
    <row r="269" spans="1:29" x14ac:dyDescent="0.35">
      <c r="A269" t="s">
        <v>47</v>
      </c>
      <c r="B269" t="s">
        <v>42</v>
      </c>
      <c r="C269" t="str">
        <f t="shared" si="44"/>
        <v>CYPRUS_TO_elec</v>
      </c>
      <c r="D269" t="str">
        <f t="shared" si="45"/>
        <v>PROTRA_CHP_PP_I</v>
      </c>
      <c r="E269" t="s">
        <v>21</v>
      </c>
      <c r="F269" s="1" t="str">
        <f t="shared" si="46"/>
        <v>CYPRUSTO_elecPROTRA_PP_geothermal</v>
      </c>
      <c r="G269" s="5">
        <v>0</v>
      </c>
      <c r="H269" s="5">
        <v>0</v>
      </c>
      <c r="I269" s="5">
        <v>0</v>
      </c>
      <c r="J269" s="5">
        <v>0</v>
      </c>
      <c r="K269" s="5">
        <v>0</v>
      </c>
      <c r="L269" s="5">
        <v>0</v>
      </c>
      <c r="M269" s="5">
        <v>0</v>
      </c>
      <c r="N269" s="5">
        <v>0</v>
      </c>
      <c r="O269" s="5">
        <v>0</v>
      </c>
      <c r="P269" s="5">
        <v>0</v>
      </c>
      <c r="Q269" s="5">
        <v>0</v>
      </c>
      <c r="R269" s="5">
        <v>0</v>
      </c>
      <c r="S269" s="5">
        <v>0</v>
      </c>
      <c r="T269" s="5">
        <v>0</v>
      </c>
      <c r="U269" s="5">
        <v>0</v>
      </c>
      <c r="V269" s="5">
        <v>0</v>
      </c>
      <c r="W269" t="str">
        <f t="shared" si="43"/>
        <v/>
      </c>
      <c r="X269" s="7" t="str">
        <f t="shared" si="47"/>
        <v>PROTRA_CAPACITY_EMPIRICAL[</v>
      </c>
      <c r="Y269" s="7" t="str">
        <f t="shared" si="40"/>
        <v>CYPRUS,</v>
      </c>
      <c r="Z269" s="7" t="str">
        <f t="shared" si="41"/>
        <v>TO_elec,</v>
      </c>
      <c r="AA269" s="7" t="str">
        <f t="shared" si="48"/>
        <v>PROTRA_CHP_PP_I]=GET_DIRECT_DATA(</v>
      </c>
      <c r="AB269" s="7" t="str">
        <f t="shared" si="49"/>
        <v>'model_parameters/energy/PROTRA_capacity_vensim_import.xlsx','PROTRA_capacity','PROTRA_CAP_TIME',</v>
      </c>
      <c r="AC269" s="7" t="str">
        <f t="shared" si="42"/>
        <v>'CYPRUS_TO_elec')~~|</v>
      </c>
    </row>
    <row r="270" spans="1:29" x14ac:dyDescent="0.35">
      <c r="A270" t="s">
        <v>47</v>
      </c>
      <c r="B270" t="s">
        <v>42</v>
      </c>
      <c r="C270" t="str">
        <f t="shared" si="44"/>
        <v>CYPRUS_TO_elec</v>
      </c>
      <c r="D270" t="str">
        <f t="shared" si="45"/>
        <v>PROTRA_CHP_PP_I</v>
      </c>
      <c r="E270" t="s">
        <v>22</v>
      </c>
      <c r="F270" s="1" t="str">
        <f t="shared" si="46"/>
        <v>CYPRUSTO_elecPROTRA_PP_hydropower_dammed</v>
      </c>
      <c r="G270" s="5">
        <v>0</v>
      </c>
      <c r="H270" s="5">
        <v>0</v>
      </c>
      <c r="I270" s="5">
        <v>0</v>
      </c>
      <c r="J270" s="5">
        <v>0</v>
      </c>
      <c r="K270" s="5">
        <v>0</v>
      </c>
      <c r="L270" s="5">
        <v>0</v>
      </c>
      <c r="M270" s="5">
        <v>0</v>
      </c>
      <c r="N270" s="5">
        <v>0</v>
      </c>
      <c r="O270" s="5">
        <v>0</v>
      </c>
      <c r="P270" s="5">
        <v>0</v>
      </c>
      <c r="Q270" s="5">
        <v>0</v>
      </c>
      <c r="R270" s="5">
        <v>0</v>
      </c>
      <c r="S270" s="5">
        <v>0</v>
      </c>
      <c r="T270" s="5">
        <v>0</v>
      </c>
      <c r="U270" s="5">
        <v>0</v>
      </c>
      <c r="V270" s="5">
        <v>0</v>
      </c>
      <c r="W270" t="str">
        <f t="shared" si="43"/>
        <v/>
      </c>
      <c r="X270" s="7" t="str">
        <f t="shared" si="47"/>
        <v>PROTRA_CAPACITY_EMPIRICAL[</v>
      </c>
      <c r="Y270" s="7" t="str">
        <f t="shared" si="40"/>
        <v>CYPRUS,</v>
      </c>
      <c r="Z270" s="7" t="str">
        <f t="shared" si="41"/>
        <v>TO_elec,</v>
      </c>
      <c r="AA270" s="7" t="str">
        <f t="shared" si="48"/>
        <v>PROTRA_CHP_PP_I]=GET_DIRECT_DATA(</v>
      </c>
      <c r="AB270" s="7" t="str">
        <f t="shared" si="49"/>
        <v>'model_parameters/energy/PROTRA_capacity_vensim_import.xlsx','PROTRA_capacity','PROTRA_CAP_TIME',</v>
      </c>
      <c r="AC270" s="7" t="str">
        <f t="shared" si="42"/>
        <v>'CYPRUS_TO_elec')~~|</v>
      </c>
    </row>
    <row r="271" spans="1:29" x14ac:dyDescent="0.35">
      <c r="A271" t="s">
        <v>47</v>
      </c>
      <c r="B271" t="s">
        <v>42</v>
      </c>
      <c r="C271" t="str">
        <f t="shared" si="44"/>
        <v>CYPRUS_TO_elec</v>
      </c>
      <c r="D271" t="str">
        <f t="shared" si="45"/>
        <v>PROTRA_CHP_PP_I</v>
      </c>
      <c r="E271" t="s">
        <v>23</v>
      </c>
      <c r="F271" s="1" t="str">
        <f t="shared" si="46"/>
        <v>CYPRUSTO_elecPROTRA_PP_hydropower_run_of_river</v>
      </c>
      <c r="G271" s="5">
        <v>0</v>
      </c>
      <c r="H271" s="5">
        <v>0</v>
      </c>
      <c r="I271" s="5">
        <v>0</v>
      </c>
      <c r="J271" s="5">
        <v>0</v>
      </c>
      <c r="K271" s="5">
        <v>0</v>
      </c>
      <c r="L271" s="5">
        <v>0</v>
      </c>
      <c r="M271" s="5">
        <v>0</v>
      </c>
      <c r="N271" s="5">
        <v>0</v>
      </c>
      <c r="O271" s="5">
        <v>0</v>
      </c>
      <c r="P271" s="5">
        <v>0</v>
      </c>
      <c r="Q271" s="5">
        <v>0</v>
      </c>
      <c r="R271" s="5">
        <v>0</v>
      </c>
      <c r="S271" s="5">
        <v>0</v>
      </c>
      <c r="T271" s="5">
        <v>0</v>
      </c>
      <c r="U271" s="5">
        <v>0</v>
      </c>
      <c r="V271" s="5">
        <v>0</v>
      </c>
      <c r="W271" t="str">
        <f t="shared" si="43"/>
        <v/>
      </c>
      <c r="X271" s="7" t="str">
        <f t="shared" si="47"/>
        <v>PROTRA_CAPACITY_EMPIRICAL[</v>
      </c>
      <c r="Y271" s="7" t="str">
        <f t="shared" si="40"/>
        <v>CYPRUS,</v>
      </c>
      <c r="Z271" s="7" t="str">
        <f t="shared" si="41"/>
        <v>TO_elec,</v>
      </c>
      <c r="AA271" s="7" t="str">
        <f t="shared" si="48"/>
        <v>PROTRA_CHP_PP_I]=GET_DIRECT_DATA(</v>
      </c>
      <c r="AB271" s="7" t="str">
        <f t="shared" si="49"/>
        <v>'model_parameters/energy/PROTRA_capacity_vensim_import.xlsx','PROTRA_capacity','PROTRA_CAP_TIME',</v>
      </c>
      <c r="AC271" s="7" t="str">
        <f t="shared" si="42"/>
        <v>'CYPRUS_TO_elec')~~|</v>
      </c>
    </row>
    <row r="272" spans="1:29" x14ac:dyDescent="0.35">
      <c r="A272" t="s">
        <v>47</v>
      </c>
      <c r="B272" t="s">
        <v>42</v>
      </c>
      <c r="C272" t="str">
        <f t="shared" si="44"/>
        <v>CYPRUS_TO_elec</v>
      </c>
      <c r="D272" t="str">
        <f t="shared" si="45"/>
        <v>PROTRA_CHP_PP_I</v>
      </c>
      <c r="E272" t="s">
        <v>24</v>
      </c>
      <c r="F272" s="1" t="str">
        <f t="shared" si="46"/>
        <v>CYPRUSTO_elecPROTRA_PP_liquid_fuels</v>
      </c>
      <c r="G272" s="5">
        <v>1.1729700000000001</v>
      </c>
      <c r="H272" s="5">
        <v>1.17797</v>
      </c>
      <c r="I272" s="5">
        <v>1.17797</v>
      </c>
      <c r="J272" s="5">
        <v>1.17797</v>
      </c>
      <c r="K272" s="5">
        <v>1.4489700000000001</v>
      </c>
      <c r="L272" s="5">
        <v>1.5057660000000002</v>
      </c>
      <c r="M272" s="5">
        <v>1.565766</v>
      </c>
      <c r="N272" s="5">
        <v>1.4957660000000002</v>
      </c>
      <c r="O272" s="5">
        <v>1.5907660000000001</v>
      </c>
      <c r="P272" s="5">
        <v>1.5907660000000001</v>
      </c>
      <c r="Q272" s="5">
        <v>1.5907660000000001</v>
      </c>
      <c r="R272" s="5">
        <v>0</v>
      </c>
      <c r="S272" s="5">
        <v>1.5907660000000001</v>
      </c>
      <c r="T272" s="5">
        <v>1.5907660000000001</v>
      </c>
      <c r="U272" s="5">
        <v>1.5907660000000001</v>
      </c>
      <c r="V272" s="5">
        <v>1.5907660000000001</v>
      </c>
      <c r="W272" t="str">
        <f t="shared" si="43"/>
        <v/>
      </c>
      <c r="X272" s="7" t="str">
        <f t="shared" si="47"/>
        <v>PROTRA_CAPACITY_EMPIRICAL[</v>
      </c>
      <c r="Y272" s="7" t="str">
        <f t="shared" si="40"/>
        <v>CYPRUS,</v>
      </c>
      <c r="Z272" s="7" t="str">
        <f t="shared" si="41"/>
        <v>TO_elec,</v>
      </c>
      <c r="AA272" s="7" t="str">
        <f t="shared" si="48"/>
        <v>PROTRA_CHP_PP_I]=GET_DIRECT_DATA(</v>
      </c>
      <c r="AB272" s="7" t="str">
        <f t="shared" si="49"/>
        <v>'model_parameters/energy/PROTRA_capacity_vensim_import.xlsx','PROTRA_capacity','PROTRA_CAP_TIME',</v>
      </c>
      <c r="AC272" s="7" t="str">
        <f t="shared" si="42"/>
        <v>'CYPRUS_TO_elec')~~|</v>
      </c>
    </row>
    <row r="273" spans="1:29" x14ac:dyDescent="0.35">
      <c r="A273" t="s">
        <v>47</v>
      </c>
      <c r="B273" t="s">
        <v>42</v>
      </c>
      <c r="C273" t="str">
        <f t="shared" si="44"/>
        <v>CYPRUS_TO_elec</v>
      </c>
      <c r="D273" t="str">
        <f t="shared" si="45"/>
        <v>PROTRA_CHP_PP_I</v>
      </c>
      <c r="E273" t="s">
        <v>25</v>
      </c>
      <c r="F273" s="1" t="str">
        <f t="shared" si="46"/>
        <v>CYPRUSTO_elecPROTRA_PP_liquid_fuels_CCS</v>
      </c>
      <c r="G273" s="5">
        <v>0</v>
      </c>
      <c r="H273" s="5">
        <v>0</v>
      </c>
      <c r="I273" s="5">
        <v>0</v>
      </c>
      <c r="J273" s="5">
        <v>0</v>
      </c>
      <c r="K273" s="5">
        <v>0</v>
      </c>
      <c r="L273" s="5">
        <v>0</v>
      </c>
      <c r="M273" s="5">
        <v>0</v>
      </c>
      <c r="N273" s="5">
        <v>0</v>
      </c>
      <c r="O273" s="5">
        <v>0</v>
      </c>
      <c r="P273" s="5">
        <v>0</v>
      </c>
      <c r="Q273" s="5">
        <v>0</v>
      </c>
      <c r="R273" s="5">
        <v>0</v>
      </c>
      <c r="S273" s="5">
        <v>0</v>
      </c>
      <c r="T273" s="5">
        <v>0</v>
      </c>
      <c r="U273" s="5">
        <v>0</v>
      </c>
      <c r="V273" s="5">
        <v>0</v>
      </c>
      <c r="W273" t="str">
        <f t="shared" si="43"/>
        <v/>
      </c>
      <c r="X273" s="7" t="str">
        <f t="shared" si="47"/>
        <v>PROTRA_CAPACITY_EMPIRICAL[</v>
      </c>
      <c r="Y273" s="7" t="str">
        <f t="shared" si="40"/>
        <v>CYPRUS,</v>
      </c>
      <c r="Z273" s="7" t="str">
        <f t="shared" si="41"/>
        <v>TO_elec,</v>
      </c>
      <c r="AA273" s="7" t="str">
        <f t="shared" si="48"/>
        <v>PROTRA_CHP_PP_I]=GET_DIRECT_DATA(</v>
      </c>
      <c r="AB273" s="7" t="str">
        <f t="shared" si="49"/>
        <v>'model_parameters/energy/PROTRA_capacity_vensim_import.xlsx','PROTRA_capacity','PROTRA_CAP_TIME',</v>
      </c>
      <c r="AC273" s="7" t="str">
        <f t="shared" si="42"/>
        <v>'CYPRUS_TO_elec')~~|</v>
      </c>
    </row>
    <row r="274" spans="1:29" x14ac:dyDescent="0.35">
      <c r="A274" t="s">
        <v>47</v>
      </c>
      <c r="B274" t="s">
        <v>42</v>
      </c>
      <c r="C274" t="str">
        <f t="shared" si="44"/>
        <v>CYPRUS_TO_elec</v>
      </c>
      <c r="D274" t="str">
        <f t="shared" si="45"/>
        <v>PROTRA_CHP_PP_I</v>
      </c>
      <c r="E274" t="s">
        <v>26</v>
      </c>
      <c r="F274" s="1" t="str">
        <f t="shared" si="46"/>
        <v>CYPRUSTO_elecPROTRA_PP_nuclear</v>
      </c>
      <c r="G274" s="5">
        <v>0</v>
      </c>
      <c r="H274" s="5">
        <v>0</v>
      </c>
      <c r="I274" s="5">
        <v>0</v>
      </c>
      <c r="J274" s="5">
        <v>0</v>
      </c>
      <c r="K274" s="5">
        <v>0</v>
      </c>
      <c r="L274" s="5">
        <v>0</v>
      </c>
      <c r="M274" s="5">
        <v>0</v>
      </c>
      <c r="N274" s="5">
        <v>0</v>
      </c>
      <c r="O274" s="5">
        <v>0</v>
      </c>
      <c r="P274" s="5">
        <v>0</v>
      </c>
      <c r="Q274" s="5">
        <v>0</v>
      </c>
      <c r="R274" s="5">
        <v>0</v>
      </c>
      <c r="S274" s="5">
        <v>0</v>
      </c>
      <c r="T274" s="5">
        <v>0</v>
      </c>
      <c r="U274" s="5">
        <v>0</v>
      </c>
      <c r="V274" s="5">
        <v>0</v>
      </c>
      <c r="W274" t="str">
        <f t="shared" si="43"/>
        <v/>
      </c>
      <c r="X274" s="7" t="str">
        <f t="shared" si="47"/>
        <v>PROTRA_CAPACITY_EMPIRICAL[</v>
      </c>
      <c r="Y274" s="7" t="str">
        <f t="shared" si="40"/>
        <v>CYPRUS,</v>
      </c>
      <c r="Z274" s="7" t="str">
        <f t="shared" si="41"/>
        <v>TO_elec,</v>
      </c>
      <c r="AA274" s="7" t="str">
        <f t="shared" si="48"/>
        <v>PROTRA_CHP_PP_I]=GET_DIRECT_DATA(</v>
      </c>
      <c r="AB274" s="7" t="str">
        <f t="shared" si="49"/>
        <v>'model_parameters/energy/PROTRA_capacity_vensim_import.xlsx','PROTRA_capacity','PROTRA_CAP_TIME',</v>
      </c>
      <c r="AC274" s="7" t="str">
        <f t="shared" si="42"/>
        <v>'CYPRUS_TO_elec')~~|</v>
      </c>
    </row>
    <row r="275" spans="1:29" x14ac:dyDescent="0.35">
      <c r="A275" t="s">
        <v>47</v>
      </c>
      <c r="B275" t="s">
        <v>42</v>
      </c>
      <c r="C275" t="str">
        <f t="shared" si="44"/>
        <v>CYPRUS_TO_elec</v>
      </c>
      <c r="D275" t="str">
        <f t="shared" si="45"/>
        <v>PROTRA_CHP_PP_I</v>
      </c>
      <c r="E275" t="s">
        <v>27</v>
      </c>
      <c r="F275" s="1" t="str">
        <f t="shared" si="46"/>
        <v>CYPRUSTO_elecPROTRA_PP_oceanic</v>
      </c>
      <c r="G275" s="5">
        <v>0</v>
      </c>
      <c r="H275" s="5">
        <v>0</v>
      </c>
      <c r="I275" s="5">
        <v>0</v>
      </c>
      <c r="J275" s="5">
        <v>0</v>
      </c>
      <c r="K275" s="5">
        <v>0</v>
      </c>
      <c r="L275" s="5">
        <v>0</v>
      </c>
      <c r="M275" s="5">
        <v>0</v>
      </c>
      <c r="N275" s="5">
        <v>0</v>
      </c>
      <c r="O275" s="5">
        <v>0</v>
      </c>
      <c r="P275" s="5">
        <v>0</v>
      </c>
      <c r="Q275" s="5">
        <v>0</v>
      </c>
      <c r="R275" s="5">
        <v>0</v>
      </c>
      <c r="S275" s="5">
        <v>0</v>
      </c>
      <c r="T275" s="5">
        <v>0</v>
      </c>
      <c r="U275" s="5">
        <v>0</v>
      </c>
      <c r="V275" s="5">
        <v>0</v>
      </c>
      <c r="W275" t="str">
        <f t="shared" si="43"/>
        <v/>
      </c>
      <c r="X275" s="7" t="str">
        <f t="shared" si="47"/>
        <v>PROTRA_CAPACITY_EMPIRICAL[</v>
      </c>
      <c r="Y275" s="7" t="str">
        <f t="shared" si="40"/>
        <v>CYPRUS,</v>
      </c>
      <c r="Z275" s="7" t="str">
        <f t="shared" si="41"/>
        <v>TO_elec,</v>
      </c>
      <c r="AA275" s="7" t="str">
        <f t="shared" si="48"/>
        <v>PROTRA_CHP_PP_I]=GET_DIRECT_DATA(</v>
      </c>
      <c r="AB275" s="7" t="str">
        <f t="shared" si="49"/>
        <v>'model_parameters/energy/PROTRA_capacity_vensim_import.xlsx','PROTRA_capacity','PROTRA_CAP_TIME',</v>
      </c>
      <c r="AC275" s="7" t="str">
        <f t="shared" si="42"/>
        <v>'CYPRUS_TO_elec')~~|</v>
      </c>
    </row>
    <row r="276" spans="1:29" x14ac:dyDescent="0.35">
      <c r="A276" t="s">
        <v>47</v>
      </c>
      <c r="B276" t="s">
        <v>42</v>
      </c>
      <c r="C276" t="str">
        <f t="shared" si="44"/>
        <v>CYPRUS_TO_elec</v>
      </c>
      <c r="D276" t="str">
        <f t="shared" si="45"/>
        <v>PROTRA_CHP_PP_I</v>
      </c>
      <c r="E276" t="s">
        <v>28</v>
      </c>
      <c r="F276" s="1" t="str">
        <f t="shared" si="46"/>
        <v>CYPRUSTO_elecPROTRA_PP_solar_CSP</v>
      </c>
      <c r="G276" s="5">
        <v>0</v>
      </c>
      <c r="H276" s="5">
        <v>0</v>
      </c>
      <c r="I276" s="5">
        <v>0</v>
      </c>
      <c r="J276" s="5">
        <v>0</v>
      </c>
      <c r="K276" s="5">
        <v>0</v>
      </c>
      <c r="L276" s="5">
        <v>0</v>
      </c>
      <c r="M276" s="5">
        <v>0</v>
      </c>
      <c r="N276" s="5">
        <v>0</v>
      </c>
      <c r="O276" s="5">
        <v>0</v>
      </c>
      <c r="P276" s="5">
        <v>0</v>
      </c>
      <c r="Q276" s="5">
        <v>0</v>
      </c>
      <c r="R276" s="5">
        <v>0</v>
      </c>
      <c r="S276" s="5">
        <v>0</v>
      </c>
      <c r="T276" s="5">
        <v>0</v>
      </c>
      <c r="U276" s="5">
        <v>0</v>
      </c>
      <c r="V276" s="5">
        <v>0</v>
      </c>
      <c r="W276" t="str">
        <f t="shared" si="43"/>
        <v/>
      </c>
      <c r="X276" s="7" t="str">
        <f t="shared" si="47"/>
        <v>PROTRA_CAPACITY_EMPIRICAL[</v>
      </c>
      <c r="Y276" s="7" t="str">
        <f t="shared" si="40"/>
        <v>CYPRUS,</v>
      </c>
      <c r="Z276" s="7" t="str">
        <f t="shared" si="41"/>
        <v>TO_elec,</v>
      </c>
      <c r="AA276" s="7" t="str">
        <f t="shared" si="48"/>
        <v>PROTRA_CHP_PP_I]=GET_DIRECT_DATA(</v>
      </c>
      <c r="AB276" s="7" t="str">
        <f t="shared" si="49"/>
        <v>'model_parameters/energy/PROTRA_capacity_vensim_import.xlsx','PROTRA_capacity','PROTRA_CAP_TIME',</v>
      </c>
      <c r="AC276" s="7" t="str">
        <f t="shared" si="42"/>
        <v>'CYPRUS_TO_elec')~~|</v>
      </c>
    </row>
    <row r="277" spans="1:29" x14ac:dyDescent="0.35">
      <c r="A277" t="s">
        <v>47</v>
      </c>
      <c r="B277" t="s">
        <v>42</v>
      </c>
      <c r="C277" t="str">
        <f t="shared" si="44"/>
        <v>CYPRUS_TO_elec</v>
      </c>
      <c r="D277" t="str">
        <f t="shared" si="45"/>
        <v>PROTRA_CHP_PP_I</v>
      </c>
      <c r="E277" t="s">
        <v>29</v>
      </c>
      <c r="F277" s="1" t="str">
        <f t="shared" si="46"/>
        <v>CYPRUSTO_elecPROTRA_PP_solar_PV</v>
      </c>
      <c r="G277" s="5">
        <v>5.9999999999999995E-4</v>
      </c>
      <c r="H277" s="5">
        <v>5.9999999999999995E-4</v>
      </c>
      <c r="I277" s="5">
        <v>5.9999999999999995E-4</v>
      </c>
      <c r="J277" s="5">
        <v>1.1999999999999999E-3</v>
      </c>
      <c r="K277" s="5">
        <v>2.3999999999999998E-3</v>
      </c>
      <c r="L277" s="5">
        <v>4.2000000000000006E-3</v>
      </c>
      <c r="M277" s="5">
        <v>6.0000000000000001E-3</v>
      </c>
      <c r="N277" s="5">
        <v>1.0199999999999999E-2</v>
      </c>
      <c r="O277" s="5">
        <v>2.1000000000000001E-2</v>
      </c>
      <c r="P277" s="5">
        <v>3.8399999999999997E-2</v>
      </c>
      <c r="Q277" s="5">
        <v>4.5600000000000002E-2</v>
      </c>
      <c r="R277" s="5">
        <v>0</v>
      </c>
      <c r="S277" s="5">
        <v>6.9000000000000006E-2</v>
      </c>
      <c r="T277" s="5">
        <v>7.3800000000000004E-2</v>
      </c>
      <c r="U277" s="5">
        <v>0.09</v>
      </c>
      <c r="V277" s="5">
        <v>0.123</v>
      </c>
      <c r="W277" t="str">
        <f t="shared" si="43"/>
        <v/>
      </c>
      <c r="X277" s="7" t="str">
        <f t="shared" si="47"/>
        <v>PROTRA_CAPACITY_EMPIRICAL[</v>
      </c>
      <c r="Y277" s="7" t="str">
        <f t="shared" si="40"/>
        <v>CYPRUS,</v>
      </c>
      <c r="Z277" s="7" t="str">
        <f t="shared" si="41"/>
        <v>TO_elec,</v>
      </c>
      <c r="AA277" s="7" t="str">
        <f t="shared" si="48"/>
        <v>PROTRA_CHP_PP_I]=GET_DIRECT_DATA(</v>
      </c>
      <c r="AB277" s="7" t="str">
        <f t="shared" si="49"/>
        <v>'model_parameters/energy/PROTRA_capacity_vensim_import.xlsx','PROTRA_capacity','PROTRA_CAP_TIME',</v>
      </c>
      <c r="AC277" s="7" t="str">
        <f t="shared" si="42"/>
        <v>'CYPRUS_TO_elec')~~|</v>
      </c>
    </row>
    <row r="278" spans="1:29" x14ac:dyDescent="0.35">
      <c r="A278" t="s">
        <v>47</v>
      </c>
      <c r="B278" t="s">
        <v>42</v>
      </c>
      <c r="C278" t="str">
        <f t="shared" si="44"/>
        <v>CYPRUS_TO_elec</v>
      </c>
      <c r="D278" t="str">
        <f t="shared" si="45"/>
        <v>PROTRA_CHP_PP_I</v>
      </c>
      <c r="E278" t="s">
        <v>30</v>
      </c>
      <c r="F278" s="1" t="str">
        <f t="shared" si="46"/>
        <v>CYPRUSTO_elecPROTRA_PP_solar_urban_PV</v>
      </c>
      <c r="G278" s="5">
        <v>4.0000000000000002E-4</v>
      </c>
      <c r="H278" s="5">
        <v>4.0000000000000002E-4</v>
      </c>
      <c r="I278" s="5">
        <v>4.0000000000000002E-4</v>
      </c>
      <c r="J278" s="5">
        <v>8.0000000000000004E-4</v>
      </c>
      <c r="K278" s="5">
        <v>1.6000000000000001E-3</v>
      </c>
      <c r="L278" s="5">
        <v>2.8000000000000004E-3</v>
      </c>
      <c r="M278" s="5">
        <v>4.0000000000000001E-3</v>
      </c>
      <c r="N278" s="5">
        <v>6.8000000000000005E-3</v>
      </c>
      <c r="O278" s="5">
        <v>1.4E-2</v>
      </c>
      <c r="P278" s="5">
        <v>2.5600000000000001E-2</v>
      </c>
      <c r="Q278" s="5">
        <v>3.0400000000000003E-2</v>
      </c>
      <c r="R278" s="5">
        <v>0</v>
      </c>
      <c r="S278" s="5">
        <v>4.6000000000000006E-2</v>
      </c>
      <c r="T278" s="5">
        <v>4.9200000000000008E-2</v>
      </c>
      <c r="U278" s="5">
        <v>6.0000000000000005E-2</v>
      </c>
      <c r="V278" s="5">
        <v>8.2000000000000003E-2</v>
      </c>
      <c r="W278" t="str">
        <f t="shared" si="43"/>
        <v/>
      </c>
      <c r="X278" s="7" t="str">
        <f t="shared" si="47"/>
        <v>PROTRA_CAPACITY_EMPIRICAL[</v>
      </c>
      <c r="Y278" s="7" t="str">
        <f t="shared" si="40"/>
        <v>CYPRUS,</v>
      </c>
      <c r="Z278" s="7" t="str">
        <f t="shared" si="41"/>
        <v>TO_elec,</v>
      </c>
      <c r="AA278" s="7" t="str">
        <f t="shared" si="48"/>
        <v>PROTRA_CHP_PP_I]=GET_DIRECT_DATA(</v>
      </c>
      <c r="AB278" s="7" t="str">
        <f t="shared" si="49"/>
        <v>'model_parameters/energy/PROTRA_capacity_vensim_import.xlsx','PROTRA_capacity','PROTRA_CAP_TIME',</v>
      </c>
      <c r="AC278" s="7" t="str">
        <f t="shared" si="42"/>
        <v>'CYPRUS_TO_elec')~~|</v>
      </c>
    </row>
    <row r="279" spans="1:29" x14ac:dyDescent="0.35">
      <c r="A279" t="s">
        <v>47</v>
      </c>
      <c r="B279" t="s">
        <v>42</v>
      </c>
      <c r="C279" t="str">
        <f t="shared" si="44"/>
        <v>CYPRUS_TO_elec</v>
      </c>
      <c r="D279" t="str">
        <f t="shared" si="45"/>
        <v>PROTRA_CHP_PP_I</v>
      </c>
      <c r="E279" t="s">
        <v>31</v>
      </c>
      <c r="F279" s="1" t="str">
        <f t="shared" si="46"/>
        <v>CYPRUSTO_elecPROTRA_PP_solid_fossil</v>
      </c>
      <c r="G279" s="5">
        <v>0</v>
      </c>
      <c r="H279" s="5">
        <v>0</v>
      </c>
      <c r="I279" s="5">
        <v>0</v>
      </c>
      <c r="J279" s="5">
        <v>0</v>
      </c>
      <c r="K279" s="5">
        <v>0</v>
      </c>
      <c r="L279" s="5">
        <v>0</v>
      </c>
      <c r="M279" s="5">
        <v>0</v>
      </c>
      <c r="N279" s="5">
        <v>0</v>
      </c>
      <c r="O279" s="5">
        <v>0</v>
      </c>
      <c r="P279" s="5">
        <v>0</v>
      </c>
      <c r="Q279" s="5">
        <v>0</v>
      </c>
      <c r="R279" s="5">
        <v>0</v>
      </c>
      <c r="S279" s="5">
        <v>0</v>
      </c>
      <c r="T279" s="5">
        <v>0</v>
      </c>
      <c r="U279" s="5">
        <v>0</v>
      </c>
      <c r="V279" s="5">
        <v>0</v>
      </c>
      <c r="W279" t="str">
        <f t="shared" si="43"/>
        <v/>
      </c>
      <c r="X279" s="7" t="str">
        <f t="shared" si="47"/>
        <v>PROTRA_CAPACITY_EMPIRICAL[</v>
      </c>
      <c r="Y279" s="7" t="str">
        <f t="shared" ref="Y279:Y342" si="50">A279&amp;","</f>
        <v>CYPRUS,</v>
      </c>
      <c r="Z279" s="7" t="str">
        <f t="shared" ref="Z279:Z342" si="51">B279&amp;","</f>
        <v>TO_elec,</v>
      </c>
      <c r="AA279" s="7" t="str">
        <f t="shared" si="48"/>
        <v>PROTRA_CHP_PP_I]=GET_DIRECT_DATA(</v>
      </c>
      <c r="AB279" s="7" t="str">
        <f t="shared" si="49"/>
        <v>'model_parameters/energy/PROTRA_capacity_vensim_import.xlsx','PROTRA_capacity','PROTRA_CAP_TIME',</v>
      </c>
      <c r="AC279" s="7" t="str">
        <f t="shared" ref="AC279:AC342" si="52">"'"&amp;C279&amp;"')~~|"</f>
        <v>'CYPRUS_TO_elec')~~|</v>
      </c>
    </row>
    <row r="280" spans="1:29" x14ac:dyDescent="0.35">
      <c r="A280" t="s">
        <v>47</v>
      </c>
      <c r="B280" t="s">
        <v>42</v>
      </c>
      <c r="C280" t="str">
        <f t="shared" si="44"/>
        <v>CYPRUS_TO_elec</v>
      </c>
      <c r="D280" t="str">
        <f t="shared" si="45"/>
        <v>PROTRA_CHP_PP_I</v>
      </c>
      <c r="E280" t="s">
        <v>32</v>
      </c>
      <c r="F280" s="1" t="str">
        <f t="shared" si="46"/>
        <v>CYPRUSTO_elecPROTRA_PP_solid_fossil_CCS</v>
      </c>
      <c r="G280" s="5">
        <v>0</v>
      </c>
      <c r="H280" s="5">
        <v>0</v>
      </c>
      <c r="I280" s="5">
        <v>0</v>
      </c>
      <c r="J280" s="5">
        <v>0</v>
      </c>
      <c r="K280" s="5">
        <v>0</v>
      </c>
      <c r="L280" s="5">
        <v>0</v>
      </c>
      <c r="M280" s="5">
        <v>0</v>
      </c>
      <c r="N280" s="5">
        <v>0</v>
      </c>
      <c r="O280" s="5">
        <v>0</v>
      </c>
      <c r="P280" s="5">
        <v>0</v>
      </c>
      <c r="Q280" s="5">
        <v>0</v>
      </c>
      <c r="R280" s="5">
        <v>0</v>
      </c>
      <c r="S280" s="5">
        <v>0</v>
      </c>
      <c r="T280" s="5">
        <v>0</v>
      </c>
      <c r="U280" s="5">
        <v>0</v>
      </c>
      <c r="V280" s="5">
        <v>0</v>
      </c>
      <c r="W280" t="str">
        <f t="shared" si="43"/>
        <v/>
      </c>
      <c r="X280" s="7" t="str">
        <f t="shared" si="47"/>
        <v>PROTRA_CAPACITY_EMPIRICAL[</v>
      </c>
      <c r="Y280" s="7" t="str">
        <f t="shared" si="50"/>
        <v>CYPRUS,</v>
      </c>
      <c r="Z280" s="7" t="str">
        <f t="shared" si="51"/>
        <v>TO_elec,</v>
      </c>
      <c r="AA280" s="7" t="str">
        <f t="shared" si="48"/>
        <v>PROTRA_CHP_PP_I]=GET_DIRECT_DATA(</v>
      </c>
      <c r="AB280" s="7" t="str">
        <f t="shared" si="49"/>
        <v>'model_parameters/energy/PROTRA_capacity_vensim_import.xlsx','PROTRA_capacity','PROTRA_CAP_TIME',</v>
      </c>
      <c r="AC280" s="7" t="str">
        <f t="shared" si="52"/>
        <v>'CYPRUS_TO_elec')~~|</v>
      </c>
    </row>
    <row r="281" spans="1:29" x14ac:dyDescent="0.35">
      <c r="A281" t="s">
        <v>47</v>
      </c>
      <c r="B281" t="s">
        <v>42</v>
      </c>
      <c r="C281" t="str">
        <f t="shared" si="44"/>
        <v>CYPRUS_TO_elec</v>
      </c>
      <c r="D281" t="str">
        <f t="shared" si="45"/>
        <v>PROTRA_CHP_PP_I</v>
      </c>
      <c r="E281" t="s">
        <v>33</v>
      </c>
      <c r="F281" s="1" t="str">
        <f t="shared" si="46"/>
        <v>CYPRUSTO_elecPROTRA_PP_waste</v>
      </c>
      <c r="G281" s="5">
        <v>0</v>
      </c>
      <c r="H281" s="5">
        <v>0</v>
      </c>
      <c r="I281" s="5">
        <v>0</v>
      </c>
      <c r="J281" s="5">
        <v>0</v>
      </c>
      <c r="K281" s="5">
        <v>0</v>
      </c>
      <c r="L281" s="5">
        <v>0</v>
      </c>
      <c r="M281" s="5">
        <v>0</v>
      </c>
      <c r="N281" s="5">
        <v>0</v>
      </c>
      <c r="O281" s="5">
        <v>0</v>
      </c>
      <c r="P281" s="5">
        <v>0</v>
      </c>
      <c r="Q281" s="5">
        <v>0</v>
      </c>
      <c r="R281" s="5">
        <v>0</v>
      </c>
      <c r="S281" s="5">
        <v>0</v>
      </c>
      <c r="T281" s="5">
        <v>0</v>
      </c>
      <c r="U281" s="5">
        <v>0</v>
      </c>
      <c r="V281" s="5">
        <v>0</v>
      </c>
      <c r="W281" t="str">
        <f t="shared" si="43"/>
        <v/>
      </c>
      <c r="X281" s="7" t="str">
        <f t="shared" si="47"/>
        <v>PROTRA_CAPACITY_EMPIRICAL[</v>
      </c>
      <c r="Y281" s="7" t="str">
        <f t="shared" si="50"/>
        <v>CYPRUS,</v>
      </c>
      <c r="Z281" s="7" t="str">
        <f t="shared" si="51"/>
        <v>TO_elec,</v>
      </c>
      <c r="AA281" s="7" t="str">
        <f t="shared" si="48"/>
        <v>PROTRA_CHP_PP_I]=GET_DIRECT_DATA(</v>
      </c>
      <c r="AB281" s="7" t="str">
        <f t="shared" si="49"/>
        <v>'model_parameters/energy/PROTRA_capacity_vensim_import.xlsx','PROTRA_capacity','PROTRA_CAP_TIME',</v>
      </c>
      <c r="AC281" s="7" t="str">
        <f t="shared" si="52"/>
        <v>'CYPRUS_TO_elec')~~|</v>
      </c>
    </row>
    <row r="282" spans="1:29" x14ac:dyDescent="0.35">
      <c r="A282" t="s">
        <v>47</v>
      </c>
      <c r="B282" t="s">
        <v>42</v>
      </c>
      <c r="C282" t="str">
        <f t="shared" si="44"/>
        <v>CYPRUS_TO_elec</v>
      </c>
      <c r="D282" t="str">
        <f t="shared" si="45"/>
        <v>PROTRA_CHP_PP_I</v>
      </c>
      <c r="E282" t="s">
        <v>34</v>
      </c>
      <c r="F282" s="1" t="str">
        <f t="shared" si="46"/>
        <v>CYPRUSTO_elecPROTRA_PP_waste_CCS</v>
      </c>
      <c r="G282" s="5">
        <v>0</v>
      </c>
      <c r="H282" s="5">
        <v>0</v>
      </c>
      <c r="I282" s="5">
        <v>0</v>
      </c>
      <c r="J282" s="5">
        <v>0</v>
      </c>
      <c r="K282" s="5">
        <v>0</v>
      </c>
      <c r="L282" s="5">
        <v>0</v>
      </c>
      <c r="M282" s="5">
        <v>0</v>
      </c>
      <c r="N282" s="5">
        <v>0</v>
      </c>
      <c r="O282" s="5">
        <v>0</v>
      </c>
      <c r="P282" s="5">
        <v>0</v>
      </c>
      <c r="Q282" s="5">
        <v>0</v>
      </c>
      <c r="R282" s="5">
        <v>0</v>
      </c>
      <c r="S282" s="5">
        <v>0</v>
      </c>
      <c r="T282" s="5">
        <v>0</v>
      </c>
      <c r="U282" s="5">
        <v>0</v>
      </c>
      <c r="V282" s="5">
        <v>0</v>
      </c>
      <c r="W282" t="str">
        <f t="shared" si="43"/>
        <v/>
      </c>
      <c r="X282" s="7" t="str">
        <f t="shared" si="47"/>
        <v>PROTRA_CAPACITY_EMPIRICAL[</v>
      </c>
      <c r="Y282" s="7" t="str">
        <f t="shared" si="50"/>
        <v>CYPRUS,</v>
      </c>
      <c r="Z282" s="7" t="str">
        <f t="shared" si="51"/>
        <v>TO_elec,</v>
      </c>
      <c r="AA282" s="7" t="str">
        <f t="shared" si="48"/>
        <v>PROTRA_CHP_PP_I]=GET_DIRECT_DATA(</v>
      </c>
      <c r="AB282" s="7" t="str">
        <f t="shared" si="49"/>
        <v>'model_parameters/energy/PROTRA_capacity_vensim_import.xlsx','PROTRA_capacity','PROTRA_CAP_TIME',</v>
      </c>
      <c r="AC282" s="7" t="str">
        <f t="shared" si="52"/>
        <v>'CYPRUS_TO_elec')~~|</v>
      </c>
    </row>
    <row r="283" spans="1:29" x14ac:dyDescent="0.35">
      <c r="A283" t="s">
        <v>47</v>
      </c>
      <c r="B283" t="s">
        <v>42</v>
      </c>
      <c r="C283" t="str">
        <f t="shared" si="44"/>
        <v>CYPRUS_TO_elec</v>
      </c>
      <c r="D283" t="str">
        <f t="shared" si="45"/>
        <v>PROTRA_CHP_PP_I</v>
      </c>
      <c r="E283" t="s">
        <v>35</v>
      </c>
      <c r="F283" s="1" t="str">
        <f t="shared" si="46"/>
        <v>CYPRUSTO_elecPROTRA_PP_wind_offshore</v>
      </c>
      <c r="G283" s="5">
        <v>0</v>
      </c>
      <c r="H283" s="5">
        <v>0</v>
      </c>
      <c r="I283" s="5">
        <v>0</v>
      </c>
      <c r="J283" s="5">
        <v>0</v>
      </c>
      <c r="K283" s="5">
        <v>0</v>
      </c>
      <c r="L283" s="5">
        <v>0</v>
      </c>
      <c r="M283" s="5">
        <v>0</v>
      </c>
      <c r="N283" s="5">
        <v>0</v>
      </c>
      <c r="O283" s="5">
        <v>0</v>
      </c>
      <c r="P283" s="5">
        <v>0</v>
      </c>
      <c r="Q283" s="5">
        <v>0</v>
      </c>
      <c r="R283" s="5">
        <v>0</v>
      </c>
      <c r="S283" s="5">
        <v>0</v>
      </c>
      <c r="T283" s="5">
        <v>0</v>
      </c>
      <c r="U283" s="5">
        <v>0</v>
      </c>
      <c r="V283" s="5">
        <v>0</v>
      </c>
      <c r="W283" t="str">
        <f t="shared" si="43"/>
        <v/>
      </c>
      <c r="X283" s="7" t="str">
        <f t="shared" si="47"/>
        <v>PROTRA_CAPACITY_EMPIRICAL[</v>
      </c>
      <c r="Y283" s="7" t="str">
        <f t="shared" si="50"/>
        <v>CYPRUS,</v>
      </c>
      <c r="Z283" s="7" t="str">
        <f t="shared" si="51"/>
        <v>TO_elec,</v>
      </c>
      <c r="AA283" s="7" t="str">
        <f t="shared" si="48"/>
        <v>PROTRA_CHP_PP_I]=GET_DIRECT_DATA(</v>
      </c>
      <c r="AB283" s="7" t="str">
        <f t="shared" si="49"/>
        <v>'model_parameters/energy/PROTRA_capacity_vensim_import.xlsx','PROTRA_capacity','PROTRA_CAP_TIME',</v>
      </c>
      <c r="AC283" s="7" t="str">
        <f t="shared" si="52"/>
        <v>'CYPRUS_TO_elec')~~|</v>
      </c>
    </row>
    <row r="284" spans="1:29" x14ac:dyDescent="0.35">
      <c r="A284" t="s">
        <v>47</v>
      </c>
      <c r="B284" t="s">
        <v>42</v>
      </c>
      <c r="C284" t="str">
        <f t="shared" si="44"/>
        <v>CYPRUS_TO_elec</v>
      </c>
      <c r="D284" t="str">
        <f t="shared" si="45"/>
        <v>PROTRA_CHP_PP_I</v>
      </c>
      <c r="E284" t="s">
        <v>36</v>
      </c>
      <c r="F284" s="1" t="str">
        <f t="shared" si="46"/>
        <v>CYPRUSTO_elecPROTRA_PP_wind_onshore</v>
      </c>
      <c r="G284" s="5">
        <v>2.2499999999999999E-4</v>
      </c>
      <c r="H284" s="5">
        <v>2.2499999999999999E-4</v>
      </c>
      <c r="I284" s="5">
        <v>2.2499999999999999E-4</v>
      </c>
      <c r="J284" s="5">
        <v>2.2499999999999999E-4</v>
      </c>
      <c r="K284" s="5">
        <v>2.2499999999999999E-4</v>
      </c>
      <c r="L284" s="5">
        <v>8.2224999999999993E-2</v>
      </c>
      <c r="M284" s="5">
        <v>0.13422499999999998</v>
      </c>
      <c r="N284" s="5">
        <v>0.14722499999999999</v>
      </c>
      <c r="O284" s="5">
        <v>0.14722499999999999</v>
      </c>
      <c r="P284" s="5">
        <v>0.14722499999999999</v>
      </c>
      <c r="Q284" s="5">
        <v>0.157725</v>
      </c>
      <c r="R284" s="5">
        <v>0</v>
      </c>
      <c r="S284" s="5">
        <v>0.157725</v>
      </c>
      <c r="T284" s="5">
        <v>0.157725</v>
      </c>
      <c r="U284" s="5">
        <v>0.157725</v>
      </c>
      <c r="V284" s="5">
        <v>0.157725</v>
      </c>
      <c r="W284" t="str">
        <f t="shared" si="43"/>
        <v/>
      </c>
      <c r="X284" s="7" t="str">
        <f t="shared" si="47"/>
        <v>PROTRA_CAPACITY_EMPIRICAL[</v>
      </c>
      <c r="Y284" s="7" t="str">
        <f t="shared" si="50"/>
        <v>CYPRUS,</v>
      </c>
      <c r="Z284" s="7" t="str">
        <f t="shared" si="51"/>
        <v>TO_elec,</v>
      </c>
      <c r="AA284" s="7" t="str">
        <f t="shared" si="48"/>
        <v>PROTRA_CHP_PP_I]=GET_DIRECT_DATA(</v>
      </c>
      <c r="AB284" s="7" t="str">
        <f t="shared" si="49"/>
        <v>'model_parameters/energy/PROTRA_capacity_vensim_import.xlsx','PROTRA_capacity','PROTRA_CAP_TIME',</v>
      </c>
      <c r="AC284" s="7" t="str">
        <f t="shared" si="52"/>
        <v>'CYPRUS_TO_elec')~~|</v>
      </c>
    </row>
    <row r="285" spans="1:29" x14ac:dyDescent="0.35">
      <c r="A285" t="s">
        <v>78</v>
      </c>
      <c r="B285" t="s">
        <v>41</v>
      </c>
      <c r="C285" t="str">
        <f t="shared" si="44"/>
        <v>CZECH_REPUBLIC_TO_heat</v>
      </c>
      <c r="D285" t="str">
        <f t="shared" si="45"/>
        <v>PROTRA_CHP_HP_I</v>
      </c>
      <c r="E285" t="s">
        <v>0</v>
      </c>
      <c r="F285" s="1" t="str">
        <f t="shared" si="46"/>
        <v>CZECH_REPUBLICTO_heatPROTRA_CHP_gas_fuels</v>
      </c>
      <c r="G285" s="3">
        <v>2.7412861191417819</v>
      </c>
      <c r="H285" s="3">
        <v>2.490698430649402</v>
      </c>
      <c r="I285" s="3">
        <v>2.2300872346173275</v>
      </c>
      <c r="J285" s="3">
        <v>1.7194611219522837</v>
      </c>
      <c r="K285" s="3">
        <v>1.6885314415440817</v>
      </c>
      <c r="L285" s="3">
        <v>2.2923761743282909</v>
      </c>
      <c r="M285" s="3">
        <v>2.5176187080417267</v>
      </c>
      <c r="N285" s="3">
        <v>2.8276314769480138</v>
      </c>
      <c r="O285" s="3">
        <v>3.0442824327702818</v>
      </c>
      <c r="P285" s="3">
        <v>2.6930300899863924</v>
      </c>
      <c r="Q285" s="3">
        <v>2.5821987351903348</v>
      </c>
      <c r="R285" s="3">
        <v>2.7944107091021668</v>
      </c>
      <c r="S285" s="3">
        <v>2.5790035273726089</v>
      </c>
      <c r="T285" s="3">
        <v>2.6313709129348517</v>
      </c>
      <c r="U285" s="3">
        <v>2.5685029008740234</v>
      </c>
      <c r="V285" s="3">
        <v>2.5494597543940296</v>
      </c>
      <c r="W285" t="str">
        <f t="shared" si="43"/>
        <v>PROTRA_CAPACITY_EMPIRICAL[CZECH_REPUBLIC,TO_heat,PROTRA_CHP_HP_I]=GET_DIRECT_DATA('model_parameters/energy/PROTRA_capacity_vensim_import.xlsx','PROTRA_capacity','PROTRA_CAP_TIME','CZECH_REPUBLIC_TO_heat')~~|</v>
      </c>
      <c r="X285" s="7" t="str">
        <f t="shared" si="47"/>
        <v>PROTRA_CAPACITY_EMPIRICAL[</v>
      </c>
      <c r="Y285" s="7" t="str">
        <f t="shared" si="50"/>
        <v>CZECH_REPUBLIC,</v>
      </c>
      <c r="Z285" s="7" t="str">
        <f t="shared" si="51"/>
        <v>TO_heat,</v>
      </c>
      <c r="AA285" s="7" t="str">
        <f t="shared" si="48"/>
        <v>PROTRA_CHP_HP_I]=GET_DIRECT_DATA(</v>
      </c>
      <c r="AB285" s="7" t="str">
        <f t="shared" si="49"/>
        <v>'model_parameters/energy/PROTRA_capacity_vensim_import.xlsx','PROTRA_capacity','PROTRA_CAP_TIME',</v>
      </c>
      <c r="AC285" s="7" t="str">
        <f t="shared" si="52"/>
        <v>'CZECH_REPUBLIC_TO_heat')~~|</v>
      </c>
    </row>
    <row r="286" spans="1:29" x14ac:dyDescent="0.35">
      <c r="A286" t="s">
        <v>78</v>
      </c>
      <c r="B286" t="s">
        <v>41</v>
      </c>
      <c r="C286" t="str">
        <f t="shared" si="44"/>
        <v>CZECH_REPUBLIC_TO_heat</v>
      </c>
      <c r="D286" t="str">
        <f t="shared" si="45"/>
        <v>PROTRA_CHP_HP_I</v>
      </c>
      <c r="E286" t="s">
        <v>1</v>
      </c>
      <c r="F286" s="1" t="str">
        <f t="shared" si="46"/>
        <v>CZECH_REPUBLICTO_heatPROTRA_CHP_gas_fuels_CCS</v>
      </c>
      <c r="G286" s="3">
        <v>0</v>
      </c>
      <c r="H286" s="3">
        <v>0</v>
      </c>
      <c r="I286" s="3">
        <v>0</v>
      </c>
      <c r="J286" s="3">
        <v>0</v>
      </c>
      <c r="K286" s="3">
        <v>0</v>
      </c>
      <c r="L286" s="3">
        <v>0</v>
      </c>
      <c r="M286" s="3">
        <v>0</v>
      </c>
      <c r="N286" s="3">
        <v>0</v>
      </c>
      <c r="O286" s="3">
        <v>0</v>
      </c>
      <c r="P286" s="3">
        <v>0</v>
      </c>
      <c r="Q286" s="3">
        <v>0</v>
      </c>
      <c r="R286" s="3">
        <v>0</v>
      </c>
      <c r="S286" s="3">
        <v>0</v>
      </c>
      <c r="T286" s="3">
        <v>0</v>
      </c>
      <c r="U286" s="3">
        <v>0</v>
      </c>
      <c r="V286" s="3">
        <v>0</v>
      </c>
      <c r="W286" t="str">
        <f t="shared" si="43"/>
        <v/>
      </c>
      <c r="X286" s="7" t="str">
        <f t="shared" si="47"/>
        <v>PROTRA_CAPACITY_EMPIRICAL[</v>
      </c>
      <c r="Y286" s="7" t="str">
        <f t="shared" si="50"/>
        <v>CZECH_REPUBLIC,</v>
      </c>
      <c r="Z286" s="7" t="str">
        <f t="shared" si="51"/>
        <v>TO_heat,</v>
      </c>
      <c r="AA286" s="7" t="str">
        <f t="shared" si="48"/>
        <v>PROTRA_CHP_HP_I]=GET_DIRECT_DATA(</v>
      </c>
      <c r="AB286" s="7" t="str">
        <f t="shared" si="49"/>
        <v>'model_parameters/energy/PROTRA_capacity_vensim_import.xlsx','PROTRA_capacity','PROTRA_CAP_TIME',</v>
      </c>
      <c r="AC286" s="7" t="str">
        <f t="shared" si="52"/>
        <v>'CZECH_REPUBLIC_TO_heat')~~|</v>
      </c>
    </row>
    <row r="287" spans="1:29" x14ac:dyDescent="0.35">
      <c r="A287" t="s">
        <v>78</v>
      </c>
      <c r="B287" t="s">
        <v>41</v>
      </c>
      <c r="C287" t="str">
        <f t="shared" si="44"/>
        <v>CZECH_REPUBLIC_TO_heat</v>
      </c>
      <c r="D287" t="str">
        <f t="shared" si="45"/>
        <v>PROTRA_CHP_HP_I</v>
      </c>
      <c r="E287" t="s">
        <v>2</v>
      </c>
      <c r="F287" s="1" t="str">
        <f t="shared" si="46"/>
        <v>CZECH_REPUBLICTO_heatPROTRA_CHP_geothermal</v>
      </c>
      <c r="G287" s="3">
        <v>0</v>
      </c>
      <c r="H287" s="3">
        <v>0</v>
      </c>
      <c r="I287" s="3">
        <v>0</v>
      </c>
      <c r="J287" s="3">
        <v>0</v>
      </c>
      <c r="K287" s="3">
        <v>0</v>
      </c>
      <c r="L287" s="3">
        <v>0</v>
      </c>
      <c r="M287" s="3">
        <v>0</v>
      </c>
      <c r="N287" s="3">
        <v>0</v>
      </c>
      <c r="O287" s="3">
        <v>0</v>
      </c>
      <c r="P287" s="3">
        <v>0</v>
      </c>
      <c r="Q287" s="3">
        <v>0</v>
      </c>
      <c r="R287" s="3">
        <v>0</v>
      </c>
      <c r="S287" s="3">
        <v>0</v>
      </c>
      <c r="T287" s="3">
        <v>0</v>
      </c>
      <c r="U287" s="3">
        <v>0</v>
      </c>
      <c r="V287" s="3">
        <v>0</v>
      </c>
      <c r="W287" t="str">
        <f t="shared" si="43"/>
        <v/>
      </c>
      <c r="X287" s="7" t="str">
        <f t="shared" si="47"/>
        <v>PROTRA_CAPACITY_EMPIRICAL[</v>
      </c>
      <c r="Y287" s="7" t="str">
        <f t="shared" si="50"/>
        <v>CZECH_REPUBLIC,</v>
      </c>
      <c r="Z287" s="7" t="str">
        <f t="shared" si="51"/>
        <v>TO_heat,</v>
      </c>
      <c r="AA287" s="7" t="str">
        <f t="shared" si="48"/>
        <v>PROTRA_CHP_HP_I]=GET_DIRECT_DATA(</v>
      </c>
      <c r="AB287" s="7" t="str">
        <f t="shared" si="49"/>
        <v>'model_parameters/energy/PROTRA_capacity_vensim_import.xlsx','PROTRA_capacity','PROTRA_CAP_TIME',</v>
      </c>
      <c r="AC287" s="7" t="str">
        <f t="shared" si="52"/>
        <v>'CZECH_REPUBLIC_TO_heat')~~|</v>
      </c>
    </row>
    <row r="288" spans="1:29" x14ac:dyDescent="0.35">
      <c r="A288" t="s">
        <v>78</v>
      </c>
      <c r="B288" t="s">
        <v>41</v>
      </c>
      <c r="C288" t="str">
        <f t="shared" si="44"/>
        <v>CZECH_REPUBLIC_TO_heat</v>
      </c>
      <c r="D288" t="str">
        <f t="shared" si="45"/>
        <v>PROTRA_CHP_HP_I</v>
      </c>
      <c r="E288" t="s">
        <v>3</v>
      </c>
      <c r="F288" s="1" t="str">
        <f t="shared" si="46"/>
        <v>CZECH_REPUBLICTO_heatPROTRA_CHP_liquid_fuels</v>
      </c>
      <c r="G288" s="3">
        <v>0.41969857998352289</v>
      </c>
      <c r="H288" s="3">
        <v>0.2371275497962177</v>
      </c>
      <c r="I288" s="3">
        <v>0.15894419098659518</v>
      </c>
      <c r="J288" s="3">
        <v>0.16825173370202642</v>
      </c>
      <c r="K288" s="3">
        <v>0.20319081712610684</v>
      </c>
      <c r="L288" s="3">
        <v>0.20920492164992396</v>
      </c>
      <c r="M288" s="3">
        <v>0.28624273674072415</v>
      </c>
      <c r="N288" s="3">
        <v>0.16238082214306213</v>
      </c>
      <c r="O288" s="3">
        <v>6.6011956797135479E-2</v>
      </c>
      <c r="P288" s="3">
        <v>5.6418028151998659E-2</v>
      </c>
      <c r="Q288" s="3">
        <v>5.9281887449054424E-2</v>
      </c>
      <c r="R288" s="3">
        <v>5.5129291468323557E-2</v>
      </c>
      <c r="S288" s="3">
        <v>6.8331253248856097E-2</v>
      </c>
      <c r="T288" s="3">
        <v>3.6817918315913821E-2</v>
      </c>
      <c r="U288" s="3">
        <v>4.7467179112015694E-2</v>
      </c>
      <c r="V288" s="3">
        <v>4.327310012936697E-2</v>
      </c>
      <c r="W288" t="str">
        <f t="shared" si="43"/>
        <v/>
      </c>
      <c r="X288" s="7" t="str">
        <f t="shared" si="47"/>
        <v>PROTRA_CAPACITY_EMPIRICAL[</v>
      </c>
      <c r="Y288" s="7" t="str">
        <f t="shared" si="50"/>
        <v>CZECH_REPUBLIC,</v>
      </c>
      <c r="Z288" s="7" t="str">
        <f t="shared" si="51"/>
        <v>TO_heat,</v>
      </c>
      <c r="AA288" s="7" t="str">
        <f t="shared" si="48"/>
        <v>PROTRA_CHP_HP_I]=GET_DIRECT_DATA(</v>
      </c>
      <c r="AB288" s="7" t="str">
        <f t="shared" si="49"/>
        <v>'model_parameters/energy/PROTRA_capacity_vensim_import.xlsx','PROTRA_capacity','PROTRA_CAP_TIME',</v>
      </c>
      <c r="AC288" s="7" t="str">
        <f t="shared" si="52"/>
        <v>'CZECH_REPUBLIC_TO_heat')~~|</v>
      </c>
    </row>
    <row r="289" spans="1:29" x14ac:dyDescent="0.35">
      <c r="A289" t="s">
        <v>78</v>
      </c>
      <c r="B289" t="s">
        <v>41</v>
      </c>
      <c r="C289" t="str">
        <f t="shared" si="44"/>
        <v>CZECH_REPUBLIC_TO_heat</v>
      </c>
      <c r="D289" t="str">
        <f t="shared" si="45"/>
        <v>PROTRA_CHP_HP_I</v>
      </c>
      <c r="E289" t="s">
        <v>4</v>
      </c>
      <c r="F289" s="1" t="str">
        <f t="shared" si="46"/>
        <v>CZECH_REPUBLICTO_heatPROTRA_CHP_liquid_fuels_CCS</v>
      </c>
      <c r="G289" s="3">
        <v>0</v>
      </c>
      <c r="H289" s="3">
        <v>0</v>
      </c>
      <c r="I289" s="3">
        <v>0</v>
      </c>
      <c r="J289" s="3">
        <v>0</v>
      </c>
      <c r="K289" s="3">
        <v>0</v>
      </c>
      <c r="L289" s="3">
        <v>0</v>
      </c>
      <c r="M289" s="3">
        <v>0</v>
      </c>
      <c r="N289" s="3">
        <v>0</v>
      </c>
      <c r="O289" s="3">
        <v>0</v>
      </c>
      <c r="P289" s="3">
        <v>0</v>
      </c>
      <c r="Q289" s="3">
        <v>0</v>
      </c>
      <c r="R289" s="3">
        <v>0</v>
      </c>
      <c r="S289" s="3">
        <v>0</v>
      </c>
      <c r="T289" s="3">
        <v>0</v>
      </c>
      <c r="U289" s="3">
        <v>0</v>
      </c>
      <c r="V289" s="3">
        <v>0</v>
      </c>
      <c r="W289" t="str">
        <f t="shared" si="43"/>
        <v/>
      </c>
      <c r="X289" s="7" t="str">
        <f t="shared" si="47"/>
        <v>PROTRA_CAPACITY_EMPIRICAL[</v>
      </c>
      <c r="Y289" s="7" t="str">
        <f t="shared" si="50"/>
        <v>CZECH_REPUBLIC,</v>
      </c>
      <c r="Z289" s="7" t="str">
        <f t="shared" si="51"/>
        <v>TO_heat,</v>
      </c>
      <c r="AA289" s="7" t="str">
        <f t="shared" si="48"/>
        <v>PROTRA_CHP_HP_I]=GET_DIRECT_DATA(</v>
      </c>
      <c r="AB289" s="7" t="str">
        <f t="shared" si="49"/>
        <v>'model_parameters/energy/PROTRA_capacity_vensim_import.xlsx','PROTRA_capacity','PROTRA_CAP_TIME',</v>
      </c>
      <c r="AC289" s="7" t="str">
        <f t="shared" si="52"/>
        <v>'CZECH_REPUBLIC_TO_heat')~~|</v>
      </c>
    </row>
    <row r="290" spans="1:29" x14ac:dyDescent="0.35">
      <c r="A290" t="s">
        <v>78</v>
      </c>
      <c r="B290" t="s">
        <v>41</v>
      </c>
      <c r="C290" t="str">
        <f t="shared" si="44"/>
        <v>CZECH_REPUBLIC_TO_heat</v>
      </c>
      <c r="D290" t="str">
        <f t="shared" si="45"/>
        <v>PROTRA_CHP_HP_I</v>
      </c>
      <c r="E290" t="s">
        <v>5</v>
      </c>
      <c r="F290" s="1" t="str">
        <f t="shared" si="46"/>
        <v>CZECH_REPUBLICTO_heatPROTRA_CHP_solid_fossil</v>
      </c>
      <c r="G290" s="3">
        <v>11.531615845524758</v>
      </c>
      <c r="H290" s="3">
        <v>11.105903161017421</v>
      </c>
      <c r="I290" s="3">
        <v>11.405176457559747</v>
      </c>
      <c r="J290" s="3">
        <v>11.933701690831391</v>
      </c>
      <c r="K290" s="3">
        <v>10.850303718755193</v>
      </c>
      <c r="L290" s="3">
        <v>12.821354879953828</v>
      </c>
      <c r="M290" s="3">
        <v>11.305370961057355</v>
      </c>
      <c r="N290" s="3">
        <v>11.364080076647001</v>
      </c>
      <c r="O290" s="3">
        <v>11.089006391164794</v>
      </c>
      <c r="P290" s="3">
        <v>9.4889682018997323</v>
      </c>
      <c r="Q290" s="3">
        <v>9.7630395366279696</v>
      </c>
      <c r="R290" s="3">
        <v>10.045129677387962</v>
      </c>
      <c r="S290" s="3">
        <v>9.5729070587386502</v>
      </c>
      <c r="T290" s="3">
        <v>8.9359238940633841</v>
      </c>
      <c r="U290" s="3">
        <v>8.5622429508086721</v>
      </c>
      <c r="V290" s="3">
        <v>8.2111630553123547</v>
      </c>
      <c r="W290" t="str">
        <f t="shared" si="43"/>
        <v/>
      </c>
      <c r="X290" s="7" t="str">
        <f t="shared" si="47"/>
        <v>PROTRA_CAPACITY_EMPIRICAL[</v>
      </c>
      <c r="Y290" s="7" t="str">
        <f t="shared" si="50"/>
        <v>CZECH_REPUBLIC,</v>
      </c>
      <c r="Z290" s="7" t="str">
        <f t="shared" si="51"/>
        <v>TO_heat,</v>
      </c>
      <c r="AA290" s="7" t="str">
        <f t="shared" si="48"/>
        <v>PROTRA_CHP_HP_I]=GET_DIRECT_DATA(</v>
      </c>
      <c r="AB290" s="7" t="str">
        <f t="shared" si="49"/>
        <v>'model_parameters/energy/PROTRA_capacity_vensim_import.xlsx','PROTRA_capacity','PROTRA_CAP_TIME',</v>
      </c>
      <c r="AC290" s="7" t="str">
        <f t="shared" si="52"/>
        <v>'CZECH_REPUBLIC_TO_heat')~~|</v>
      </c>
    </row>
    <row r="291" spans="1:29" x14ac:dyDescent="0.35">
      <c r="A291" t="s">
        <v>78</v>
      </c>
      <c r="B291" t="s">
        <v>41</v>
      </c>
      <c r="C291" t="str">
        <f t="shared" si="44"/>
        <v>CZECH_REPUBLIC_TO_heat</v>
      </c>
      <c r="D291" t="str">
        <f t="shared" si="45"/>
        <v>PROTRA_CHP_HP_I</v>
      </c>
      <c r="E291" t="s">
        <v>6</v>
      </c>
      <c r="F291" s="1" t="str">
        <f t="shared" si="46"/>
        <v>CZECH_REPUBLICTO_heatPROTRA_CHP_solid_fossil_CCS</v>
      </c>
      <c r="G291" s="3">
        <v>0</v>
      </c>
      <c r="H291" s="3">
        <v>0</v>
      </c>
      <c r="I291" s="3">
        <v>0</v>
      </c>
      <c r="J291" s="3">
        <v>0</v>
      </c>
      <c r="K291" s="3">
        <v>0</v>
      </c>
      <c r="L291" s="3">
        <v>0</v>
      </c>
      <c r="M291" s="3">
        <v>0</v>
      </c>
      <c r="N291" s="3">
        <v>0</v>
      </c>
      <c r="O291" s="3">
        <v>0</v>
      </c>
      <c r="P291" s="3">
        <v>0</v>
      </c>
      <c r="Q291" s="3">
        <v>0</v>
      </c>
      <c r="R291" s="3">
        <v>0</v>
      </c>
      <c r="S291" s="3">
        <v>0</v>
      </c>
      <c r="T291" s="3">
        <v>0</v>
      </c>
      <c r="U291" s="3">
        <v>0</v>
      </c>
      <c r="V291" s="3">
        <v>0</v>
      </c>
      <c r="W291" t="str">
        <f t="shared" si="43"/>
        <v/>
      </c>
      <c r="X291" s="7" t="str">
        <f t="shared" si="47"/>
        <v>PROTRA_CAPACITY_EMPIRICAL[</v>
      </c>
      <c r="Y291" s="7" t="str">
        <f t="shared" si="50"/>
        <v>CZECH_REPUBLIC,</v>
      </c>
      <c r="Z291" s="7" t="str">
        <f t="shared" si="51"/>
        <v>TO_heat,</v>
      </c>
      <c r="AA291" s="7" t="str">
        <f t="shared" si="48"/>
        <v>PROTRA_CHP_HP_I]=GET_DIRECT_DATA(</v>
      </c>
      <c r="AB291" s="7" t="str">
        <f t="shared" si="49"/>
        <v>'model_parameters/energy/PROTRA_capacity_vensim_import.xlsx','PROTRA_capacity','PROTRA_CAP_TIME',</v>
      </c>
      <c r="AC291" s="7" t="str">
        <f t="shared" si="52"/>
        <v>'CZECH_REPUBLIC_TO_heat')~~|</v>
      </c>
    </row>
    <row r="292" spans="1:29" x14ac:dyDescent="0.35">
      <c r="A292" t="s">
        <v>78</v>
      </c>
      <c r="B292" t="s">
        <v>41</v>
      </c>
      <c r="C292" t="str">
        <f t="shared" si="44"/>
        <v>CZECH_REPUBLIC_TO_heat</v>
      </c>
      <c r="D292" t="str">
        <f t="shared" si="45"/>
        <v>PROTRA_CHP_HP_I</v>
      </c>
      <c r="E292" t="s">
        <v>7</v>
      </c>
      <c r="F292" s="1" t="str">
        <f t="shared" si="46"/>
        <v>CZECH_REPUBLICTO_heatPROTRA_CHP_waste</v>
      </c>
      <c r="G292" s="3">
        <v>0.18686681913288897</v>
      </c>
      <c r="H292" s="3">
        <v>0.18944429250023911</v>
      </c>
      <c r="I292" s="3">
        <v>0.20061334375875664</v>
      </c>
      <c r="J292" s="3">
        <v>0.19101941511361978</v>
      </c>
      <c r="K292" s="3">
        <v>0.17312029450702121</v>
      </c>
      <c r="L292" s="3">
        <v>0.25373793371914116</v>
      </c>
      <c r="M292" s="3">
        <v>0.34266076489272274</v>
      </c>
      <c r="N292" s="3">
        <v>0.3655716392691688</v>
      </c>
      <c r="O292" s="3">
        <v>0.36413970962064102</v>
      </c>
      <c r="P292" s="3">
        <v>0.38876889957532063</v>
      </c>
      <c r="Q292" s="3">
        <v>0.39306468852090432</v>
      </c>
      <c r="R292" s="3">
        <v>0.37731346238709762</v>
      </c>
      <c r="S292" s="3">
        <v>0.42628116057780557</v>
      </c>
      <c r="T292" s="3">
        <v>0.42118019759085473</v>
      </c>
      <c r="U292" s="3">
        <v>0.4141129088105453</v>
      </c>
      <c r="V292" s="3">
        <v>0.42270922638884922</v>
      </c>
      <c r="W292" t="str">
        <f t="shared" si="43"/>
        <v/>
      </c>
      <c r="X292" s="7" t="str">
        <f t="shared" si="47"/>
        <v>PROTRA_CAPACITY_EMPIRICAL[</v>
      </c>
      <c r="Y292" s="7" t="str">
        <f t="shared" si="50"/>
        <v>CZECH_REPUBLIC,</v>
      </c>
      <c r="Z292" s="7" t="str">
        <f t="shared" si="51"/>
        <v>TO_heat,</v>
      </c>
      <c r="AA292" s="7" t="str">
        <f t="shared" si="48"/>
        <v>PROTRA_CHP_HP_I]=GET_DIRECT_DATA(</v>
      </c>
      <c r="AB292" s="7" t="str">
        <f t="shared" si="49"/>
        <v>'model_parameters/energy/PROTRA_capacity_vensim_import.xlsx','PROTRA_capacity','PROTRA_CAP_TIME',</v>
      </c>
      <c r="AC292" s="7" t="str">
        <f t="shared" si="52"/>
        <v>'CZECH_REPUBLIC_TO_heat')~~|</v>
      </c>
    </row>
    <row r="293" spans="1:29" x14ac:dyDescent="0.35">
      <c r="A293" t="s">
        <v>78</v>
      </c>
      <c r="B293" t="s">
        <v>41</v>
      </c>
      <c r="C293" t="str">
        <f t="shared" si="44"/>
        <v>CZECH_REPUBLIC_TO_heat</v>
      </c>
      <c r="D293" t="str">
        <f t="shared" si="45"/>
        <v>PROTRA_CHP_HP_I</v>
      </c>
      <c r="E293" t="s">
        <v>8</v>
      </c>
      <c r="F293" s="1" t="str">
        <f t="shared" si="46"/>
        <v>CZECH_REPUBLICTO_heatPROTRA_CHP_solid_bio</v>
      </c>
      <c r="G293" s="4">
        <v>0.25159003924634932</v>
      </c>
      <c r="H293" s="4">
        <v>0.15278689349792526</v>
      </c>
      <c r="I293" s="4">
        <v>0.1374652462586769</v>
      </c>
      <c r="J293" s="4">
        <v>0.1570826824435089</v>
      </c>
      <c r="K293" s="4">
        <v>0.17712969752289931</v>
      </c>
      <c r="L293" s="4">
        <v>0.22266506034608602</v>
      </c>
      <c r="M293" s="4">
        <v>0.25273558296517162</v>
      </c>
      <c r="N293" s="4">
        <v>0.28753147342439922</v>
      </c>
      <c r="O293" s="4">
        <v>0.57162631569233147</v>
      </c>
      <c r="P293" s="4">
        <v>0.70407980818116078</v>
      </c>
      <c r="Q293" s="4">
        <v>0.7387325056755355</v>
      </c>
      <c r="R293" s="4">
        <v>0.82636660016544206</v>
      </c>
      <c r="S293" s="4">
        <v>0.83375034539807613</v>
      </c>
      <c r="T293" s="4">
        <v>0.7757070770949982</v>
      </c>
      <c r="U293" s="4">
        <v>0.87224433736759177</v>
      </c>
      <c r="V293" s="4">
        <v>0.89388075139895862</v>
      </c>
      <c r="W293" t="str">
        <f t="shared" si="43"/>
        <v/>
      </c>
      <c r="X293" s="7" t="str">
        <f t="shared" si="47"/>
        <v>PROTRA_CAPACITY_EMPIRICAL[</v>
      </c>
      <c r="Y293" s="7" t="str">
        <f t="shared" si="50"/>
        <v>CZECH_REPUBLIC,</v>
      </c>
      <c r="Z293" s="7" t="str">
        <f t="shared" si="51"/>
        <v>TO_heat,</v>
      </c>
      <c r="AA293" s="7" t="str">
        <f t="shared" si="48"/>
        <v>PROTRA_CHP_HP_I]=GET_DIRECT_DATA(</v>
      </c>
      <c r="AB293" s="7" t="str">
        <f t="shared" si="49"/>
        <v>'model_parameters/energy/PROTRA_capacity_vensim_import.xlsx','PROTRA_capacity','PROTRA_CAP_TIME',</v>
      </c>
      <c r="AC293" s="7" t="str">
        <f t="shared" si="52"/>
        <v>'CZECH_REPUBLIC_TO_heat')~~|</v>
      </c>
    </row>
    <row r="294" spans="1:29" x14ac:dyDescent="0.35">
      <c r="A294" t="s">
        <v>78</v>
      </c>
      <c r="B294" t="s">
        <v>41</v>
      </c>
      <c r="C294" t="str">
        <f t="shared" si="44"/>
        <v>CZECH_REPUBLIC_TO_heat</v>
      </c>
      <c r="D294" t="str">
        <f t="shared" si="45"/>
        <v>PROTRA_CHP_HP_I</v>
      </c>
      <c r="E294" t="s">
        <v>9</v>
      </c>
      <c r="F294" s="1" t="str">
        <f t="shared" si="46"/>
        <v>CZECH_REPUBLICTO_heatPROTRA_CHP_solid_bio_CCS</v>
      </c>
      <c r="G294" s="3">
        <v>0</v>
      </c>
      <c r="H294" s="3">
        <v>0</v>
      </c>
      <c r="I294" s="3">
        <v>0</v>
      </c>
      <c r="J294" s="3">
        <v>0</v>
      </c>
      <c r="K294" s="3">
        <v>0</v>
      </c>
      <c r="L294" s="3">
        <v>0</v>
      </c>
      <c r="M294" s="3">
        <v>0</v>
      </c>
      <c r="N294" s="3">
        <v>0</v>
      </c>
      <c r="O294" s="3">
        <v>0</v>
      </c>
      <c r="P294" s="3">
        <v>0</v>
      </c>
      <c r="Q294" s="3">
        <v>0</v>
      </c>
      <c r="R294" s="3">
        <v>0</v>
      </c>
      <c r="S294" s="3">
        <v>0</v>
      </c>
      <c r="T294" s="3">
        <v>0</v>
      </c>
      <c r="U294" s="3">
        <v>0</v>
      </c>
      <c r="V294" s="3">
        <v>0</v>
      </c>
      <c r="W294" t="str">
        <f t="shared" si="43"/>
        <v/>
      </c>
      <c r="X294" s="7" t="str">
        <f t="shared" si="47"/>
        <v>PROTRA_CAPACITY_EMPIRICAL[</v>
      </c>
      <c r="Y294" s="7" t="str">
        <f t="shared" si="50"/>
        <v>CZECH_REPUBLIC,</v>
      </c>
      <c r="Z294" s="7" t="str">
        <f t="shared" si="51"/>
        <v>TO_heat,</v>
      </c>
      <c r="AA294" s="7" t="str">
        <f t="shared" si="48"/>
        <v>PROTRA_CHP_HP_I]=GET_DIRECT_DATA(</v>
      </c>
      <c r="AB294" s="7" t="str">
        <f t="shared" si="49"/>
        <v>'model_parameters/energy/PROTRA_capacity_vensim_import.xlsx','PROTRA_capacity','PROTRA_CAP_TIME',</v>
      </c>
      <c r="AC294" s="7" t="str">
        <f t="shared" si="52"/>
        <v>'CZECH_REPUBLIC_TO_heat')~~|</v>
      </c>
    </row>
    <row r="295" spans="1:29" x14ac:dyDescent="0.35">
      <c r="A295" t="s">
        <v>78</v>
      </c>
      <c r="B295" t="s">
        <v>41</v>
      </c>
      <c r="C295" t="str">
        <f t="shared" si="44"/>
        <v>CZECH_REPUBLIC_TO_heat</v>
      </c>
      <c r="D295" t="str">
        <f t="shared" si="45"/>
        <v>PROTRA_CHP_HP_I</v>
      </c>
      <c r="E295" t="s">
        <v>10</v>
      </c>
      <c r="F295" s="1" t="str">
        <f t="shared" si="46"/>
        <v>CZECH_REPUBLICTO_heatPROTRA_HP_gas_fuels</v>
      </c>
      <c r="G295" s="4">
        <v>26.374756328353364</v>
      </c>
      <c r="H295" s="4">
        <v>23.375067069028315</v>
      </c>
      <c r="I295" s="4">
        <v>24.409799083826126</v>
      </c>
      <c r="J295" s="4">
        <v>24.193894956432128</v>
      </c>
      <c r="K295" s="4">
        <v>23.725337062938785</v>
      </c>
      <c r="L295" s="4">
        <v>33.752246298454459</v>
      </c>
      <c r="M295" s="4">
        <v>28.73592061517277</v>
      </c>
      <c r="N295" s="4">
        <v>27.717266567308556</v>
      </c>
      <c r="O295" s="4">
        <v>28.137590560001122</v>
      </c>
      <c r="P295" s="4">
        <v>23.19820943275877</v>
      </c>
      <c r="Q295" s="4">
        <v>23.180983039615633</v>
      </c>
      <c r="R295" s="4">
        <v>26.143922660235315</v>
      </c>
      <c r="S295" s="4">
        <v>26.202471725250216</v>
      </c>
      <c r="T295" s="4">
        <v>25.864593250140707</v>
      </c>
      <c r="U295" s="4">
        <v>26.450971633749649</v>
      </c>
      <c r="V295" s="4">
        <v>27.077036411566993</v>
      </c>
      <c r="W295" t="str">
        <f t="shared" si="43"/>
        <v/>
      </c>
      <c r="X295" s="7" t="str">
        <f t="shared" si="47"/>
        <v>PROTRA_CAPACITY_EMPIRICAL[</v>
      </c>
      <c r="Y295" s="7" t="str">
        <f t="shared" si="50"/>
        <v>CZECH_REPUBLIC,</v>
      </c>
      <c r="Z295" s="7" t="str">
        <f t="shared" si="51"/>
        <v>TO_heat,</v>
      </c>
      <c r="AA295" s="7" t="str">
        <f t="shared" si="48"/>
        <v>PROTRA_CHP_HP_I]=GET_DIRECT_DATA(</v>
      </c>
      <c r="AB295" s="7" t="str">
        <f t="shared" si="49"/>
        <v>'model_parameters/energy/PROTRA_capacity_vensim_import.xlsx','PROTRA_capacity','PROTRA_CAP_TIME',</v>
      </c>
      <c r="AC295" s="7" t="str">
        <f t="shared" si="52"/>
        <v>'CZECH_REPUBLIC_TO_heat')~~|</v>
      </c>
    </row>
    <row r="296" spans="1:29" x14ac:dyDescent="0.35">
      <c r="A296" t="s">
        <v>78</v>
      </c>
      <c r="B296" t="s">
        <v>41</v>
      </c>
      <c r="C296" t="str">
        <f t="shared" si="44"/>
        <v>CZECH_REPUBLIC_TO_heat</v>
      </c>
      <c r="D296" t="str">
        <f t="shared" si="45"/>
        <v>PROTRA_CHP_HP_I</v>
      </c>
      <c r="E296" t="s">
        <v>11</v>
      </c>
      <c r="F296" s="1" t="str">
        <f t="shared" si="46"/>
        <v>CZECH_REPUBLICTO_heatPROTRA_HP_solid_bio</v>
      </c>
      <c r="G296" s="4">
        <v>0.50186225357007841</v>
      </c>
      <c r="H296" s="4">
        <v>0.59029107170485196</v>
      </c>
      <c r="I296" s="4">
        <v>0.82457001845152456</v>
      </c>
      <c r="J296" s="4">
        <v>0.92448309868172318</v>
      </c>
      <c r="K296" s="4">
        <v>0.97616227811113632</v>
      </c>
      <c r="L296" s="4">
        <v>1.0370288672168895</v>
      </c>
      <c r="M296" s="4">
        <v>1.4045252542704936</v>
      </c>
      <c r="N296" s="4">
        <v>1.0749269321317925</v>
      </c>
      <c r="O296" s="4">
        <v>1.161058897847481</v>
      </c>
      <c r="P296" s="4">
        <v>1.0381772934264319</v>
      </c>
      <c r="Q296" s="4">
        <v>1.4412748929758543</v>
      </c>
      <c r="R296" s="4">
        <v>1.0978954563226428</v>
      </c>
      <c r="S296" s="4">
        <v>1.5369135308541355</v>
      </c>
      <c r="T296" s="4">
        <v>1.565457664292315</v>
      </c>
      <c r="U296" s="4">
        <v>1.8265282460814047</v>
      </c>
      <c r="V296" s="4">
        <v>1.950335137499482</v>
      </c>
      <c r="W296" t="str">
        <f t="shared" si="43"/>
        <v/>
      </c>
      <c r="X296" s="7" t="str">
        <f t="shared" si="47"/>
        <v>PROTRA_CAPACITY_EMPIRICAL[</v>
      </c>
      <c r="Y296" s="7" t="str">
        <f t="shared" si="50"/>
        <v>CZECH_REPUBLIC,</v>
      </c>
      <c r="Z296" s="7" t="str">
        <f t="shared" si="51"/>
        <v>TO_heat,</v>
      </c>
      <c r="AA296" s="7" t="str">
        <f t="shared" si="48"/>
        <v>PROTRA_CHP_HP_I]=GET_DIRECT_DATA(</v>
      </c>
      <c r="AB296" s="7" t="str">
        <f t="shared" si="49"/>
        <v>'model_parameters/energy/PROTRA_capacity_vensim_import.xlsx','PROTRA_capacity','PROTRA_CAP_TIME',</v>
      </c>
      <c r="AC296" s="7" t="str">
        <f t="shared" si="52"/>
        <v>'CZECH_REPUBLIC_TO_heat')~~|</v>
      </c>
    </row>
    <row r="297" spans="1:29" x14ac:dyDescent="0.35">
      <c r="A297" t="s">
        <v>78</v>
      </c>
      <c r="B297" t="s">
        <v>41</v>
      </c>
      <c r="C297" t="str">
        <f t="shared" si="44"/>
        <v>CZECH_REPUBLIC_TO_heat</v>
      </c>
      <c r="D297" t="str">
        <f t="shared" si="45"/>
        <v>PROTRA_CHP_HP_I</v>
      </c>
      <c r="E297" t="s">
        <v>12</v>
      </c>
      <c r="F297" s="1" t="str">
        <f t="shared" si="46"/>
        <v>CZECH_REPUBLICTO_heatPROTRA_HP_geothermal</v>
      </c>
      <c r="G297" s="4">
        <v>0</v>
      </c>
      <c r="H297" s="4">
        <v>0</v>
      </c>
      <c r="I297" s="4">
        <v>0</v>
      </c>
      <c r="J297" s="4">
        <v>0</v>
      </c>
      <c r="K297" s="4">
        <v>0</v>
      </c>
      <c r="L297" s="4">
        <v>0</v>
      </c>
      <c r="M297" s="4">
        <v>0</v>
      </c>
      <c r="N297" s="4">
        <v>0</v>
      </c>
      <c r="O297" s="4">
        <v>0</v>
      </c>
      <c r="P297" s="4">
        <v>0</v>
      </c>
      <c r="Q297" s="4">
        <v>0</v>
      </c>
      <c r="R297" s="4">
        <v>0</v>
      </c>
      <c r="S297" s="4">
        <v>0</v>
      </c>
      <c r="T297" s="4">
        <v>0</v>
      </c>
      <c r="U297" s="4">
        <v>0</v>
      </c>
      <c r="V297" s="4">
        <v>0</v>
      </c>
      <c r="W297" t="str">
        <f t="shared" si="43"/>
        <v/>
      </c>
      <c r="X297" s="7" t="str">
        <f t="shared" si="47"/>
        <v>PROTRA_CAPACITY_EMPIRICAL[</v>
      </c>
      <c r="Y297" s="7" t="str">
        <f t="shared" si="50"/>
        <v>CZECH_REPUBLIC,</v>
      </c>
      <c r="Z297" s="7" t="str">
        <f t="shared" si="51"/>
        <v>TO_heat,</v>
      </c>
      <c r="AA297" s="7" t="str">
        <f t="shared" si="48"/>
        <v>PROTRA_CHP_HP_I]=GET_DIRECT_DATA(</v>
      </c>
      <c r="AB297" s="7" t="str">
        <f t="shared" si="49"/>
        <v>'model_parameters/energy/PROTRA_capacity_vensim_import.xlsx','PROTRA_capacity','PROTRA_CAP_TIME',</v>
      </c>
      <c r="AC297" s="7" t="str">
        <f t="shared" si="52"/>
        <v>'CZECH_REPUBLIC_TO_heat')~~|</v>
      </c>
    </row>
    <row r="298" spans="1:29" x14ac:dyDescent="0.35">
      <c r="A298" t="s">
        <v>78</v>
      </c>
      <c r="B298" t="s">
        <v>41</v>
      </c>
      <c r="C298" t="str">
        <f t="shared" si="44"/>
        <v>CZECH_REPUBLIC_TO_heat</v>
      </c>
      <c r="D298" t="str">
        <f t="shared" si="45"/>
        <v>PROTRA_CHP_HP_I</v>
      </c>
      <c r="E298" t="s">
        <v>13</v>
      </c>
      <c r="F298" s="1" t="str">
        <f t="shared" si="46"/>
        <v>CZECH_REPUBLICTO_heatPROTRA_HP_liquid_fuels</v>
      </c>
      <c r="G298" s="4">
        <v>3.1432425355178584</v>
      </c>
      <c r="H298" s="4">
        <v>2.583958971470655</v>
      </c>
      <c r="I298" s="4">
        <v>2.1624865525685526</v>
      </c>
      <c r="J298" s="4">
        <v>2.3209693694854185</v>
      </c>
      <c r="K298" s="4">
        <v>1.6399526272267089</v>
      </c>
      <c r="L298" s="4">
        <v>0.92103782005309565</v>
      </c>
      <c r="M298" s="4">
        <v>0.6775714636300828</v>
      </c>
      <c r="N298" s="4">
        <v>0.47315159833151543</v>
      </c>
      <c r="O298" s="4">
        <v>0.37438694431085939</v>
      </c>
      <c r="P298" s="4">
        <v>0.28251284754745826</v>
      </c>
      <c r="Q298" s="4">
        <v>0.26298960198523552</v>
      </c>
      <c r="R298" s="4">
        <v>0.33878573181504135</v>
      </c>
      <c r="S298" s="4">
        <v>0.24619616552309539</v>
      </c>
      <c r="T298" s="4">
        <v>0.26525774374908195</v>
      </c>
      <c r="U298" s="4">
        <v>0.17432650490371535</v>
      </c>
      <c r="V298" s="4">
        <v>0.14924108668081537</v>
      </c>
      <c r="W298" t="str">
        <f t="shared" si="43"/>
        <v/>
      </c>
      <c r="X298" s="7" t="str">
        <f t="shared" si="47"/>
        <v>PROTRA_CAPACITY_EMPIRICAL[</v>
      </c>
      <c r="Y298" s="7" t="str">
        <f t="shared" si="50"/>
        <v>CZECH_REPUBLIC,</v>
      </c>
      <c r="Z298" s="7" t="str">
        <f t="shared" si="51"/>
        <v>TO_heat,</v>
      </c>
      <c r="AA298" s="7" t="str">
        <f t="shared" si="48"/>
        <v>PROTRA_CHP_HP_I]=GET_DIRECT_DATA(</v>
      </c>
      <c r="AB298" s="7" t="str">
        <f t="shared" si="49"/>
        <v>'model_parameters/energy/PROTRA_capacity_vensim_import.xlsx','PROTRA_capacity','PROTRA_CAP_TIME',</v>
      </c>
      <c r="AC298" s="7" t="str">
        <f t="shared" si="52"/>
        <v>'CZECH_REPUBLIC_TO_heat')~~|</v>
      </c>
    </row>
    <row r="299" spans="1:29" x14ac:dyDescent="0.35">
      <c r="A299" t="s">
        <v>78</v>
      </c>
      <c r="B299" t="s">
        <v>41</v>
      </c>
      <c r="C299" t="str">
        <f t="shared" si="44"/>
        <v>CZECH_REPUBLIC_TO_heat</v>
      </c>
      <c r="D299" t="str">
        <f t="shared" si="45"/>
        <v>PROTRA_CHP_HP_I</v>
      </c>
      <c r="E299" t="s">
        <v>14</v>
      </c>
      <c r="F299" s="1" t="str">
        <f t="shared" si="46"/>
        <v>CZECH_REPUBLICTO_heatPROTRA_HP_solar</v>
      </c>
      <c r="G299" s="4">
        <v>0</v>
      </c>
      <c r="H299" s="4">
        <v>0</v>
      </c>
      <c r="I299" s="4">
        <v>0</v>
      </c>
      <c r="J299" s="4">
        <v>0</v>
      </c>
      <c r="K299" s="4">
        <v>0</v>
      </c>
      <c r="L299" s="4">
        <v>0</v>
      </c>
      <c r="M299" s="4">
        <v>0</v>
      </c>
      <c r="N299" s="4">
        <v>0</v>
      </c>
      <c r="O299" s="4">
        <v>0</v>
      </c>
      <c r="P299" s="4">
        <v>0</v>
      </c>
      <c r="Q299" s="4">
        <v>0</v>
      </c>
      <c r="R299" s="4">
        <v>0</v>
      </c>
      <c r="S299" s="4">
        <v>0</v>
      </c>
      <c r="T299" s="4">
        <v>0</v>
      </c>
      <c r="U299" s="4">
        <v>0</v>
      </c>
      <c r="V299" s="4">
        <v>0</v>
      </c>
      <c r="W299" t="str">
        <f t="shared" si="43"/>
        <v/>
      </c>
      <c r="X299" s="7" t="str">
        <f t="shared" si="47"/>
        <v>PROTRA_CAPACITY_EMPIRICAL[</v>
      </c>
      <c r="Y299" s="7" t="str">
        <f t="shared" si="50"/>
        <v>CZECH_REPUBLIC,</v>
      </c>
      <c r="Z299" s="7" t="str">
        <f t="shared" si="51"/>
        <v>TO_heat,</v>
      </c>
      <c r="AA299" s="7" t="str">
        <f t="shared" si="48"/>
        <v>PROTRA_CHP_HP_I]=GET_DIRECT_DATA(</v>
      </c>
      <c r="AB299" s="7" t="str">
        <f t="shared" si="49"/>
        <v>'model_parameters/energy/PROTRA_capacity_vensim_import.xlsx','PROTRA_capacity','PROTRA_CAP_TIME',</v>
      </c>
      <c r="AC299" s="7" t="str">
        <f t="shared" si="52"/>
        <v>'CZECH_REPUBLIC_TO_heat')~~|</v>
      </c>
    </row>
    <row r="300" spans="1:29" x14ac:dyDescent="0.35">
      <c r="A300" t="s">
        <v>78</v>
      </c>
      <c r="B300" t="s">
        <v>41</v>
      </c>
      <c r="C300" t="str">
        <f t="shared" si="44"/>
        <v>CZECH_REPUBLIC_TO_heat</v>
      </c>
      <c r="D300" t="str">
        <f t="shared" si="45"/>
        <v>PROTRA_CHP_HP_I</v>
      </c>
      <c r="E300" t="s">
        <v>15</v>
      </c>
      <c r="F300" s="1" t="str">
        <f t="shared" si="46"/>
        <v>CZECH_REPUBLICTO_heatPROTRA_HP_solid_fossil</v>
      </c>
      <c r="G300" s="4">
        <v>5.3585566937253679</v>
      </c>
      <c r="H300" s="4">
        <v>6.9422364366844924</v>
      </c>
      <c r="I300" s="4">
        <v>3.5176294798287175</v>
      </c>
      <c r="J300" s="4">
        <v>3.8414856709197065</v>
      </c>
      <c r="K300" s="4">
        <v>4.1320375019339632</v>
      </c>
      <c r="L300" s="4">
        <v>4.7269222784769864</v>
      </c>
      <c r="M300" s="4">
        <v>4.146967042658015</v>
      </c>
      <c r="N300" s="4">
        <v>3.1880311576900167</v>
      </c>
      <c r="O300" s="4">
        <v>3.1512815189846561</v>
      </c>
      <c r="P300" s="4">
        <v>2.5713262831656869</v>
      </c>
      <c r="Q300" s="4">
        <v>2.3623127130289494</v>
      </c>
      <c r="R300" s="4">
        <v>2.3358989102094716</v>
      </c>
      <c r="S300" s="4">
        <v>2.0747640165526482</v>
      </c>
      <c r="T300" s="4">
        <v>1.9415752869009544</v>
      </c>
      <c r="U300" s="4">
        <v>1.9415844743106312</v>
      </c>
      <c r="V300" s="4">
        <v>1.8180064642361158</v>
      </c>
      <c r="W300" t="str">
        <f t="shared" si="43"/>
        <v/>
      </c>
      <c r="X300" s="7" t="str">
        <f t="shared" si="47"/>
        <v>PROTRA_CAPACITY_EMPIRICAL[</v>
      </c>
      <c r="Y300" s="7" t="str">
        <f t="shared" si="50"/>
        <v>CZECH_REPUBLIC,</v>
      </c>
      <c r="Z300" s="7" t="str">
        <f t="shared" si="51"/>
        <v>TO_heat,</v>
      </c>
      <c r="AA300" s="7" t="str">
        <f t="shared" si="48"/>
        <v>PROTRA_CHP_HP_I]=GET_DIRECT_DATA(</v>
      </c>
      <c r="AB300" s="7" t="str">
        <f t="shared" si="49"/>
        <v>'model_parameters/energy/PROTRA_capacity_vensim_import.xlsx','PROTRA_capacity','PROTRA_CAP_TIME',</v>
      </c>
      <c r="AC300" s="7" t="str">
        <f t="shared" si="52"/>
        <v>'CZECH_REPUBLIC_TO_heat')~~|</v>
      </c>
    </row>
    <row r="301" spans="1:29" x14ac:dyDescent="0.35">
      <c r="A301" t="s">
        <v>78</v>
      </c>
      <c r="B301" t="s">
        <v>41</v>
      </c>
      <c r="C301" t="str">
        <f t="shared" si="44"/>
        <v>CZECH_REPUBLIC_TO_heat</v>
      </c>
      <c r="D301" t="str">
        <f t="shared" si="45"/>
        <v>PROTRA_CHP_HP_I</v>
      </c>
      <c r="E301" t="s">
        <v>16</v>
      </c>
      <c r="F301" s="1" t="str">
        <f t="shared" si="46"/>
        <v>CZECH_REPUBLICTO_heatPROTRA_HP_waste</v>
      </c>
      <c r="G301" s="4">
        <v>1.5538206615110204</v>
      </c>
      <c r="H301" s="4">
        <v>1.5974608574736362</v>
      </c>
      <c r="I301" s="4">
        <v>1.6812959707702395</v>
      </c>
      <c r="J301" s="4">
        <v>1.5733439070732433</v>
      </c>
      <c r="K301" s="4">
        <v>1.5388911207869678</v>
      </c>
      <c r="L301" s="4">
        <v>0.28825497859517085</v>
      </c>
      <c r="M301" s="4">
        <v>0.35141842012000912</v>
      </c>
      <c r="N301" s="4">
        <v>0.30433294552876605</v>
      </c>
      <c r="O301" s="4">
        <v>0.25839589714706551</v>
      </c>
      <c r="P301" s="4">
        <v>0.24806006126118285</v>
      </c>
      <c r="Q301" s="4">
        <v>0.24002107779438528</v>
      </c>
      <c r="R301" s="4">
        <v>0.31122350278602112</v>
      </c>
      <c r="S301" s="4">
        <v>0.27006620428843653</v>
      </c>
      <c r="T301" s="4">
        <v>0.24711605491693894</v>
      </c>
      <c r="U301" s="4">
        <v>0.23457294385631558</v>
      </c>
      <c r="V301" s="4">
        <v>0.22707257228179342</v>
      </c>
      <c r="W301" t="str">
        <f t="shared" si="43"/>
        <v/>
      </c>
      <c r="X301" s="7" t="str">
        <f t="shared" si="47"/>
        <v>PROTRA_CAPACITY_EMPIRICAL[</v>
      </c>
      <c r="Y301" s="7" t="str">
        <f t="shared" si="50"/>
        <v>CZECH_REPUBLIC,</v>
      </c>
      <c r="Z301" s="7" t="str">
        <f t="shared" si="51"/>
        <v>TO_heat,</v>
      </c>
      <c r="AA301" s="7" t="str">
        <f t="shared" si="48"/>
        <v>PROTRA_CHP_HP_I]=GET_DIRECT_DATA(</v>
      </c>
      <c r="AB301" s="7" t="str">
        <f t="shared" si="49"/>
        <v>'model_parameters/energy/PROTRA_capacity_vensim_import.xlsx','PROTRA_capacity','PROTRA_CAP_TIME',</v>
      </c>
      <c r="AC301" s="7" t="str">
        <f t="shared" si="52"/>
        <v>'CZECH_REPUBLIC_TO_heat')~~|</v>
      </c>
    </row>
    <row r="302" spans="1:29" x14ac:dyDescent="0.35">
      <c r="A302" t="s">
        <v>78</v>
      </c>
      <c r="B302" t="s">
        <v>42</v>
      </c>
      <c r="C302" t="str">
        <f t="shared" si="44"/>
        <v>CZECH_REPUBLIC_TO_elec</v>
      </c>
      <c r="D302" t="str">
        <f t="shared" si="45"/>
        <v>PROTRA_CHP_PP_I</v>
      </c>
      <c r="E302" t="s">
        <v>0</v>
      </c>
      <c r="F302" s="1" t="str">
        <f t="shared" si="46"/>
        <v>CZECH_REPUBLICTO_elecPROTRA_CHP_gas_fuels</v>
      </c>
      <c r="G302" s="5">
        <v>1.0044120000000001</v>
      </c>
      <c r="H302" s="5">
        <v>1.0084120000000001</v>
      </c>
      <c r="I302" s="5">
        <v>1.0161519999999999</v>
      </c>
      <c r="J302" s="5">
        <v>1.019652</v>
      </c>
      <c r="K302" s="5">
        <v>1.019652</v>
      </c>
      <c r="L302" s="5">
        <v>1.0290520000000001</v>
      </c>
      <c r="M302" s="5">
        <v>1.029582</v>
      </c>
      <c r="N302" s="5">
        <v>1.309582</v>
      </c>
      <c r="O302" s="5">
        <v>1.5877820000000002</v>
      </c>
      <c r="P302" s="5">
        <v>1.8677820000000001</v>
      </c>
      <c r="Q302" s="5">
        <v>1.8667480000000001</v>
      </c>
      <c r="R302" s="5">
        <v>1.4276177561904762</v>
      </c>
      <c r="S302" s="5">
        <v>1.4276177561904762</v>
      </c>
      <c r="T302" s="5">
        <v>1.4276177561904762</v>
      </c>
      <c r="U302" s="5">
        <v>1.4276177561904762</v>
      </c>
      <c r="V302" s="5">
        <v>1.4276177561904762</v>
      </c>
      <c r="W302" t="str">
        <f t="shared" si="43"/>
        <v>PROTRA_CAPACITY_EMPIRICAL[CZECH_REPUBLIC,TO_elec,PROTRA_CHP_PP_I]=GET_DIRECT_DATA('model_parameters/energy/PROTRA_capacity_vensim_import.xlsx','PROTRA_capacity','PROTRA_CAP_TIME','CZECH_REPUBLIC_TO_elec')~~|</v>
      </c>
      <c r="X302" s="7" t="str">
        <f t="shared" si="47"/>
        <v>PROTRA_CAPACITY_EMPIRICAL[</v>
      </c>
      <c r="Y302" s="7" t="str">
        <f t="shared" si="50"/>
        <v>CZECH_REPUBLIC,</v>
      </c>
      <c r="Z302" s="7" t="str">
        <f t="shared" si="51"/>
        <v>TO_elec,</v>
      </c>
      <c r="AA302" s="7" t="str">
        <f t="shared" si="48"/>
        <v>PROTRA_CHP_PP_I]=GET_DIRECT_DATA(</v>
      </c>
      <c r="AB302" s="7" t="str">
        <f t="shared" si="49"/>
        <v>'model_parameters/energy/PROTRA_capacity_vensim_import.xlsx','PROTRA_capacity','PROTRA_CAP_TIME',</v>
      </c>
      <c r="AC302" s="7" t="str">
        <f t="shared" si="52"/>
        <v>'CZECH_REPUBLIC_TO_elec')~~|</v>
      </c>
    </row>
    <row r="303" spans="1:29" x14ac:dyDescent="0.35">
      <c r="A303" t="s">
        <v>78</v>
      </c>
      <c r="B303" t="s">
        <v>42</v>
      </c>
      <c r="C303" t="str">
        <f t="shared" si="44"/>
        <v>CZECH_REPUBLIC_TO_elec</v>
      </c>
      <c r="D303" t="str">
        <f t="shared" si="45"/>
        <v>PROTRA_CHP_PP_I</v>
      </c>
      <c r="E303" t="s">
        <v>1</v>
      </c>
      <c r="F303" s="1" t="str">
        <f t="shared" si="46"/>
        <v>CZECH_REPUBLICTO_elecPROTRA_CHP_gas_fuels_CCS</v>
      </c>
      <c r="G303" s="5">
        <v>0</v>
      </c>
      <c r="H303" s="5">
        <v>0</v>
      </c>
      <c r="I303" s="5">
        <v>0</v>
      </c>
      <c r="J303" s="5">
        <v>0</v>
      </c>
      <c r="K303" s="5">
        <v>0</v>
      </c>
      <c r="L303" s="5">
        <v>0</v>
      </c>
      <c r="M303" s="5">
        <v>0</v>
      </c>
      <c r="N303" s="5">
        <v>0</v>
      </c>
      <c r="O303" s="5">
        <v>0</v>
      </c>
      <c r="P303" s="5">
        <v>0</v>
      </c>
      <c r="Q303" s="5">
        <v>0</v>
      </c>
      <c r="R303" s="5">
        <v>0</v>
      </c>
      <c r="S303" s="5">
        <v>0</v>
      </c>
      <c r="T303" s="5">
        <v>0</v>
      </c>
      <c r="U303" s="5">
        <v>0</v>
      </c>
      <c r="V303" s="5">
        <v>0</v>
      </c>
      <c r="W303" t="str">
        <f t="shared" si="43"/>
        <v/>
      </c>
      <c r="X303" s="7" t="str">
        <f t="shared" si="47"/>
        <v>PROTRA_CAPACITY_EMPIRICAL[</v>
      </c>
      <c r="Y303" s="7" t="str">
        <f t="shared" si="50"/>
        <v>CZECH_REPUBLIC,</v>
      </c>
      <c r="Z303" s="7" t="str">
        <f t="shared" si="51"/>
        <v>TO_elec,</v>
      </c>
      <c r="AA303" s="7" t="str">
        <f t="shared" si="48"/>
        <v>PROTRA_CHP_PP_I]=GET_DIRECT_DATA(</v>
      </c>
      <c r="AB303" s="7" t="str">
        <f t="shared" si="49"/>
        <v>'model_parameters/energy/PROTRA_capacity_vensim_import.xlsx','PROTRA_capacity','PROTRA_CAP_TIME',</v>
      </c>
      <c r="AC303" s="7" t="str">
        <f t="shared" si="52"/>
        <v>'CZECH_REPUBLIC_TO_elec')~~|</v>
      </c>
    </row>
    <row r="304" spans="1:29" x14ac:dyDescent="0.35">
      <c r="A304" t="s">
        <v>78</v>
      </c>
      <c r="B304" t="s">
        <v>42</v>
      </c>
      <c r="C304" t="str">
        <f t="shared" si="44"/>
        <v>CZECH_REPUBLIC_TO_elec</v>
      </c>
      <c r="D304" t="str">
        <f t="shared" si="45"/>
        <v>PROTRA_CHP_PP_I</v>
      </c>
      <c r="E304" t="s">
        <v>2</v>
      </c>
      <c r="F304" s="1" t="str">
        <f t="shared" si="46"/>
        <v>CZECH_REPUBLICTO_elecPROTRA_CHP_geothermal</v>
      </c>
      <c r="G304" s="5">
        <v>4.664251345886509E-3</v>
      </c>
      <c r="H304" s="5">
        <v>7.1628145171791693E-3</v>
      </c>
      <c r="I304" s="5">
        <v>6.8142340160351313E-3</v>
      </c>
      <c r="J304" s="5">
        <v>7.0922159346689844E-3</v>
      </c>
      <c r="K304" s="5">
        <v>7.0069093141358445E-3</v>
      </c>
      <c r="L304" s="5">
        <v>7.0480918206001185E-3</v>
      </c>
      <c r="M304" s="5">
        <v>6.193810000000001E-3</v>
      </c>
      <c r="N304" s="5">
        <v>6.1672099999999994E-3</v>
      </c>
      <c r="O304" s="5">
        <v>6.1778500000000004E-3</v>
      </c>
      <c r="P304" s="5">
        <v>6.1565700000000001E-3</v>
      </c>
      <c r="Q304" s="5">
        <v>6.1685400000000001E-3</v>
      </c>
      <c r="R304" s="5">
        <v>6.0400017399142684E-3</v>
      </c>
      <c r="S304" s="5">
        <v>5.9114634798285368E-3</v>
      </c>
      <c r="T304" s="5">
        <v>5.7829252197428051E-3</v>
      </c>
      <c r="U304" s="5">
        <v>5.6543869596570734E-3</v>
      </c>
      <c r="V304" s="5">
        <v>5.5258486995713417E-3</v>
      </c>
      <c r="W304" t="str">
        <f t="shared" si="43"/>
        <v/>
      </c>
      <c r="X304" s="7" t="str">
        <f t="shared" si="47"/>
        <v>PROTRA_CAPACITY_EMPIRICAL[</v>
      </c>
      <c r="Y304" s="7" t="str">
        <f t="shared" si="50"/>
        <v>CZECH_REPUBLIC,</v>
      </c>
      <c r="Z304" s="7" t="str">
        <f t="shared" si="51"/>
        <v>TO_elec,</v>
      </c>
      <c r="AA304" s="7" t="str">
        <f t="shared" si="48"/>
        <v>PROTRA_CHP_PP_I]=GET_DIRECT_DATA(</v>
      </c>
      <c r="AB304" s="7" t="str">
        <f t="shared" si="49"/>
        <v>'model_parameters/energy/PROTRA_capacity_vensim_import.xlsx','PROTRA_capacity','PROTRA_CAP_TIME',</v>
      </c>
      <c r="AC304" s="7" t="str">
        <f t="shared" si="52"/>
        <v>'CZECH_REPUBLIC_TO_elec')~~|</v>
      </c>
    </row>
    <row r="305" spans="1:29" x14ac:dyDescent="0.35">
      <c r="A305" t="s">
        <v>78</v>
      </c>
      <c r="B305" t="s">
        <v>42</v>
      </c>
      <c r="C305" t="str">
        <f t="shared" si="44"/>
        <v>CZECH_REPUBLIC_TO_elec</v>
      </c>
      <c r="D305" t="str">
        <f t="shared" si="45"/>
        <v>PROTRA_CHP_PP_I</v>
      </c>
      <c r="E305" t="s">
        <v>3</v>
      </c>
      <c r="F305" s="1" t="str">
        <f t="shared" si="46"/>
        <v>CZECH_REPUBLICTO_elecPROTRA_CHP_liquid_fuels</v>
      </c>
      <c r="G305" s="5">
        <v>8.7169999999999984E-2</v>
      </c>
      <c r="H305" s="5">
        <v>8.7169999999999984E-2</v>
      </c>
      <c r="I305" s="5">
        <v>8.3970000000000003E-2</v>
      </c>
      <c r="J305" s="5">
        <v>8.3970000000000003E-2</v>
      </c>
      <c r="K305" s="5">
        <v>7.077E-2</v>
      </c>
      <c r="L305" s="5">
        <v>7.8100000000000003E-2</v>
      </c>
      <c r="M305" s="5">
        <v>7.8100000000000003E-2</v>
      </c>
      <c r="N305" s="5">
        <v>7.4999999999999997E-2</v>
      </c>
      <c r="O305" s="5">
        <v>7.4999999999999997E-2</v>
      </c>
      <c r="P305" s="5">
        <v>7.4999999999999997E-2</v>
      </c>
      <c r="Q305" s="5">
        <v>7.4999999999999997E-2</v>
      </c>
      <c r="R305" s="5">
        <v>7.4291428571428564E-2</v>
      </c>
      <c r="S305" s="5">
        <v>7.358285714285713E-2</v>
      </c>
      <c r="T305" s="5">
        <v>7.2874285714285697E-2</v>
      </c>
      <c r="U305" s="5">
        <v>7.2165714285714264E-2</v>
      </c>
      <c r="V305" s="5">
        <v>7.145714285714283E-2</v>
      </c>
      <c r="W305" t="str">
        <f t="shared" si="43"/>
        <v/>
      </c>
      <c r="X305" s="7" t="str">
        <f t="shared" si="47"/>
        <v>PROTRA_CAPACITY_EMPIRICAL[</v>
      </c>
      <c r="Y305" s="7" t="str">
        <f t="shared" si="50"/>
        <v>CZECH_REPUBLIC,</v>
      </c>
      <c r="Z305" s="7" t="str">
        <f t="shared" si="51"/>
        <v>TO_elec,</v>
      </c>
      <c r="AA305" s="7" t="str">
        <f t="shared" si="48"/>
        <v>PROTRA_CHP_PP_I]=GET_DIRECT_DATA(</v>
      </c>
      <c r="AB305" s="7" t="str">
        <f t="shared" si="49"/>
        <v>'model_parameters/energy/PROTRA_capacity_vensim_import.xlsx','PROTRA_capacity','PROTRA_CAP_TIME',</v>
      </c>
      <c r="AC305" s="7" t="str">
        <f t="shared" si="52"/>
        <v>'CZECH_REPUBLIC_TO_elec')~~|</v>
      </c>
    </row>
    <row r="306" spans="1:29" x14ac:dyDescent="0.35">
      <c r="A306" t="s">
        <v>78</v>
      </c>
      <c r="B306" t="s">
        <v>42</v>
      </c>
      <c r="C306" t="str">
        <f t="shared" si="44"/>
        <v>CZECH_REPUBLIC_TO_elec</v>
      </c>
      <c r="D306" t="str">
        <f t="shared" si="45"/>
        <v>PROTRA_CHP_PP_I</v>
      </c>
      <c r="E306" t="s">
        <v>4</v>
      </c>
      <c r="F306" s="1" t="str">
        <f t="shared" si="46"/>
        <v>CZECH_REPUBLICTO_elecPROTRA_CHP_liquid_fuels_CCS</v>
      </c>
      <c r="G306" s="5">
        <v>0</v>
      </c>
      <c r="H306" s="5">
        <v>0</v>
      </c>
      <c r="I306" s="5">
        <v>0</v>
      </c>
      <c r="J306" s="5">
        <v>0</v>
      </c>
      <c r="K306" s="5">
        <v>0</v>
      </c>
      <c r="L306" s="5">
        <v>0</v>
      </c>
      <c r="M306" s="5">
        <v>0</v>
      </c>
      <c r="N306" s="5">
        <v>0</v>
      </c>
      <c r="O306" s="5">
        <v>0</v>
      </c>
      <c r="P306" s="5">
        <v>0</v>
      </c>
      <c r="Q306" s="5">
        <v>0</v>
      </c>
      <c r="R306" s="5">
        <v>0</v>
      </c>
      <c r="S306" s="5">
        <v>0</v>
      </c>
      <c r="T306" s="5">
        <v>0</v>
      </c>
      <c r="U306" s="5">
        <v>0</v>
      </c>
      <c r="V306" s="5">
        <v>0</v>
      </c>
      <c r="W306" t="str">
        <f t="shared" si="43"/>
        <v/>
      </c>
      <c r="X306" s="7" t="str">
        <f t="shared" si="47"/>
        <v>PROTRA_CAPACITY_EMPIRICAL[</v>
      </c>
      <c r="Y306" s="7" t="str">
        <f t="shared" si="50"/>
        <v>CZECH_REPUBLIC,</v>
      </c>
      <c r="Z306" s="7" t="str">
        <f t="shared" si="51"/>
        <v>TO_elec,</v>
      </c>
      <c r="AA306" s="7" t="str">
        <f t="shared" si="48"/>
        <v>PROTRA_CHP_PP_I]=GET_DIRECT_DATA(</v>
      </c>
      <c r="AB306" s="7" t="str">
        <f t="shared" si="49"/>
        <v>'model_parameters/energy/PROTRA_capacity_vensim_import.xlsx','PROTRA_capacity','PROTRA_CAP_TIME',</v>
      </c>
      <c r="AC306" s="7" t="str">
        <f t="shared" si="52"/>
        <v>'CZECH_REPUBLIC_TO_elec')~~|</v>
      </c>
    </row>
    <row r="307" spans="1:29" x14ac:dyDescent="0.35">
      <c r="A307" t="s">
        <v>78</v>
      </c>
      <c r="B307" t="s">
        <v>42</v>
      </c>
      <c r="C307" t="str">
        <f t="shared" si="44"/>
        <v>CZECH_REPUBLIC_TO_elec</v>
      </c>
      <c r="D307" t="str">
        <f t="shared" si="45"/>
        <v>PROTRA_CHP_PP_I</v>
      </c>
      <c r="E307" t="s">
        <v>5</v>
      </c>
      <c r="F307" s="1" t="str">
        <f t="shared" si="46"/>
        <v>CZECH_REPUBLICTO_elecPROTRA_CHP_solid_fossil</v>
      </c>
      <c r="G307" s="5">
        <v>4.6926600000000001</v>
      </c>
      <c r="H307" s="5">
        <v>4.7426599999999999</v>
      </c>
      <c r="I307" s="5">
        <v>4.9452600000000002</v>
      </c>
      <c r="J307" s="5">
        <v>4.9452600000000002</v>
      </c>
      <c r="K307" s="5">
        <v>5.1412599999999999</v>
      </c>
      <c r="L307" s="5">
        <v>5.4749600000000003</v>
      </c>
      <c r="M307" s="5">
        <v>5.6321599999999998</v>
      </c>
      <c r="N307" s="5">
        <v>5.5554599999999992</v>
      </c>
      <c r="O307" s="5">
        <v>5.6854599999999991</v>
      </c>
      <c r="P307" s="5">
        <v>5.4429600000000002</v>
      </c>
      <c r="Q307" s="5">
        <v>5.3292999999999999</v>
      </c>
      <c r="R307" s="5">
        <v>5.4052708723404246</v>
      </c>
      <c r="S307" s="5">
        <v>5.1756574148936174</v>
      </c>
      <c r="T307" s="5">
        <v>5.5231958085106383</v>
      </c>
      <c r="U307" s="5">
        <v>5.4710367021276598</v>
      </c>
      <c r="V307" s="5">
        <v>5.3009526595744676</v>
      </c>
      <c r="W307" t="str">
        <f t="shared" si="43"/>
        <v/>
      </c>
      <c r="X307" s="7" t="str">
        <f t="shared" si="47"/>
        <v>PROTRA_CAPACITY_EMPIRICAL[</v>
      </c>
      <c r="Y307" s="7" t="str">
        <f t="shared" si="50"/>
        <v>CZECH_REPUBLIC,</v>
      </c>
      <c r="Z307" s="7" t="str">
        <f t="shared" si="51"/>
        <v>TO_elec,</v>
      </c>
      <c r="AA307" s="7" t="str">
        <f t="shared" si="48"/>
        <v>PROTRA_CHP_PP_I]=GET_DIRECT_DATA(</v>
      </c>
      <c r="AB307" s="7" t="str">
        <f t="shared" si="49"/>
        <v>'model_parameters/energy/PROTRA_capacity_vensim_import.xlsx','PROTRA_capacity','PROTRA_CAP_TIME',</v>
      </c>
      <c r="AC307" s="7" t="str">
        <f t="shared" si="52"/>
        <v>'CZECH_REPUBLIC_TO_elec')~~|</v>
      </c>
    </row>
    <row r="308" spans="1:29" x14ac:dyDescent="0.35">
      <c r="A308" t="s">
        <v>78</v>
      </c>
      <c r="B308" t="s">
        <v>42</v>
      </c>
      <c r="C308" t="str">
        <f t="shared" si="44"/>
        <v>CZECH_REPUBLIC_TO_elec</v>
      </c>
      <c r="D308" t="str">
        <f t="shared" si="45"/>
        <v>PROTRA_CHP_PP_I</v>
      </c>
      <c r="E308" t="s">
        <v>6</v>
      </c>
      <c r="F308" s="1" t="str">
        <f t="shared" si="46"/>
        <v>CZECH_REPUBLICTO_elecPROTRA_CHP_solid_fossil_CCS</v>
      </c>
      <c r="G308" s="5">
        <v>0</v>
      </c>
      <c r="H308" s="5">
        <v>0</v>
      </c>
      <c r="I308" s="5">
        <v>0</v>
      </c>
      <c r="J308" s="5">
        <v>0</v>
      </c>
      <c r="K308" s="5">
        <v>0</v>
      </c>
      <c r="L308" s="5">
        <v>0</v>
      </c>
      <c r="M308" s="5">
        <v>0</v>
      </c>
      <c r="N308" s="5">
        <v>0</v>
      </c>
      <c r="O308" s="5">
        <v>0</v>
      </c>
      <c r="P308" s="5">
        <v>0</v>
      </c>
      <c r="Q308" s="5">
        <v>0</v>
      </c>
      <c r="R308" s="5">
        <v>0</v>
      </c>
      <c r="S308" s="5">
        <v>0</v>
      </c>
      <c r="T308" s="5">
        <v>0</v>
      </c>
      <c r="U308" s="5">
        <v>0</v>
      </c>
      <c r="V308" s="5">
        <v>0</v>
      </c>
      <c r="W308" t="str">
        <f t="shared" si="43"/>
        <v/>
      </c>
      <c r="X308" s="7" t="str">
        <f t="shared" si="47"/>
        <v>PROTRA_CAPACITY_EMPIRICAL[</v>
      </c>
      <c r="Y308" s="7" t="str">
        <f t="shared" si="50"/>
        <v>CZECH_REPUBLIC,</v>
      </c>
      <c r="Z308" s="7" t="str">
        <f t="shared" si="51"/>
        <v>TO_elec,</v>
      </c>
      <c r="AA308" s="7" t="str">
        <f t="shared" si="48"/>
        <v>PROTRA_CHP_PP_I]=GET_DIRECT_DATA(</v>
      </c>
      <c r="AB308" s="7" t="str">
        <f t="shared" si="49"/>
        <v>'model_parameters/energy/PROTRA_capacity_vensim_import.xlsx','PROTRA_capacity','PROTRA_CAP_TIME',</v>
      </c>
      <c r="AC308" s="7" t="str">
        <f t="shared" si="52"/>
        <v>'CZECH_REPUBLIC_TO_elec')~~|</v>
      </c>
    </row>
    <row r="309" spans="1:29" x14ac:dyDescent="0.35">
      <c r="A309" t="s">
        <v>78</v>
      </c>
      <c r="B309" t="s">
        <v>42</v>
      </c>
      <c r="C309" t="str">
        <f t="shared" si="44"/>
        <v>CZECH_REPUBLIC_TO_elec</v>
      </c>
      <c r="D309" t="str">
        <f t="shared" si="45"/>
        <v>PROTRA_CHP_PP_I</v>
      </c>
      <c r="E309" t="s">
        <v>7</v>
      </c>
      <c r="F309" s="1" t="str">
        <f t="shared" si="46"/>
        <v>CZECH_REPUBLICTO_elecPROTRA_CHP_waste</v>
      </c>
      <c r="G309" s="5">
        <v>4.3742718219097832E-3</v>
      </c>
      <c r="H309" s="5">
        <v>4.3742718219097832E-3</v>
      </c>
      <c r="I309" s="5">
        <v>4.3742718219097832E-3</v>
      </c>
      <c r="J309" s="5">
        <v>4.437594493263035E-3</v>
      </c>
      <c r="K309" s="5">
        <v>4.9014536613942589E-3</v>
      </c>
      <c r="L309" s="5">
        <v>8.0986463971880491E-3</v>
      </c>
      <c r="M309" s="5">
        <v>8.1549966022261278E-3</v>
      </c>
      <c r="N309" s="5">
        <v>8.1549966022261278E-3</v>
      </c>
      <c r="O309" s="5">
        <v>8.4846041007615707E-3</v>
      </c>
      <c r="P309" s="5">
        <v>8.4846041007615707E-3</v>
      </c>
      <c r="Q309" s="5">
        <v>8.4846041007615707E-3</v>
      </c>
      <c r="R309" s="5">
        <v>8.5774103439618388E-3</v>
      </c>
      <c r="S309" s="5">
        <v>8.6702165871621068E-3</v>
      </c>
      <c r="T309" s="5">
        <v>8.7630228303623749E-3</v>
      </c>
      <c r="U309" s="5">
        <v>8.8558290735626429E-3</v>
      </c>
      <c r="V309" s="5">
        <v>8.948635316762911E-3</v>
      </c>
      <c r="W309" t="str">
        <f t="shared" si="43"/>
        <v/>
      </c>
      <c r="X309" s="7" t="str">
        <f t="shared" si="47"/>
        <v>PROTRA_CAPACITY_EMPIRICAL[</v>
      </c>
      <c r="Y309" s="7" t="str">
        <f t="shared" si="50"/>
        <v>CZECH_REPUBLIC,</v>
      </c>
      <c r="Z309" s="7" t="str">
        <f t="shared" si="51"/>
        <v>TO_elec,</v>
      </c>
      <c r="AA309" s="7" t="str">
        <f t="shared" si="48"/>
        <v>PROTRA_CHP_PP_I]=GET_DIRECT_DATA(</v>
      </c>
      <c r="AB309" s="7" t="str">
        <f t="shared" si="49"/>
        <v>'model_parameters/energy/PROTRA_capacity_vensim_import.xlsx','PROTRA_capacity','PROTRA_CAP_TIME',</v>
      </c>
      <c r="AC309" s="7" t="str">
        <f t="shared" si="52"/>
        <v>'CZECH_REPUBLIC_TO_elec')~~|</v>
      </c>
    </row>
    <row r="310" spans="1:29" x14ac:dyDescent="0.35">
      <c r="A310" t="s">
        <v>78</v>
      </c>
      <c r="B310" t="s">
        <v>42</v>
      </c>
      <c r="C310" t="str">
        <f t="shared" si="44"/>
        <v>CZECH_REPUBLIC_TO_elec</v>
      </c>
      <c r="D310" t="str">
        <f t="shared" si="45"/>
        <v>PROTRA_CHP_PP_I</v>
      </c>
      <c r="E310" t="s">
        <v>8</v>
      </c>
      <c r="F310" s="1" t="str">
        <f t="shared" si="46"/>
        <v>CZECH_REPUBLICTO_elecPROTRA_CHP_solid_bio</v>
      </c>
      <c r="G310" s="5">
        <v>6.4635728178090213E-2</v>
      </c>
      <c r="H310" s="5">
        <v>6.4635728178090213E-2</v>
      </c>
      <c r="I310" s="5">
        <v>6.4635728178090213E-2</v>
      </c>
      <c r="J310" s="5">
        <v>6.5571405506736971E-2</v>
      </c>
      <c r="K310" s="5">
        <v>7.2425546338605734E-2</v>
      </c>
      <c r="L310" s="5">
        <v>0.11966835360281194</v>
      </c>
      <c r="M310" s="5">
        <v>0.12050100339777386</v>
      </c>
      <c r="N310" s="5">
        <v>0.12050100339777386</v>
      </c>
      <c r="O310" s="5">
        <v>0.12537139589923843</v>
      </c>
      <c r="P310" s="5">
        <v>0.12537139589923843</v>
      </c>
      <c r="Q310" s="5">
        <v>0.12537139589923843</v>
      </c>
      <c r="R310" s="5">
        <v>0.12674273251318102</v>
      </c>
      <c r="S310" s="5">
        <v>0.12811406912712361</v>
      </c>
      <c r="T310" s="5">
        <v>0.12948540574106621</v>
      </c>
      <c r="U310" s="5">
        <v>0.1308567423550088</v>
      </c>
      <c r="V310" s="5">
        <v>0.13222807896895139</v>
      </c>
      <c r="W310" t="str">
        <f t="shared" si="43"/>
        <v/>
      </c>
      <c r="X310" s="7" t="str">
        <f t="shared" si="47"/>
        <v>PROTRA_CAPACITY_EMPIRICAL[</v>
      </c>
      <c r="Y310" s="7" t="str">
        <f t="shared" si="50"/>
        <v>CZECH_REPUBLIC,</v>
      </c>
      <c r="Z310" s="7" t="str">
        <f t="shared" si="51"/>
        <v>TO_elec,</v>
      </c>
      <c r="AA310" s="7" t="str">
        <f t="shared" si="48"/>
        <v>PROTRA_CHP_PP_I]=GET_DIRECT_DATA(</v>
      </c>
      <c r="AB310" s="7" t="str">
        <f t="shared" si="49"/>
        <v>'model_parameters/energy/PROTRA_capacity_vensim_import.xlsx','PROTRA_capacity','PROTRA_CAP_TIME',</v>
      </c>
      <c r="AC310" s="7" t="str">
        <f t="shared" si="52"/>
        <v>'CZECH_REPUBLIC_TO_elec')~~|</v>
      </c>
    </row>
    <row r="311" spans="1:29" x14ac:dyDescent="0.35">
      <c r="A311" t="s">
        <v>78</v>
      </c>
      <c r="B311" t="s">
        <v>42</v>
      </c>
      <c r="C311" t="str">
        <f t="shared" si="44"/>
        <v>CZECH_REPUBLIC_TO_elec</v>
      </c>
      <c r="D311" t="str">
        <f t="shared" si="45"/>
        <v>PROTRA_CHP_PP_I</v>
      </c>
      <c r="E311" t="s">
        <v>9</v>
      </c>
      <c r="F311" s="1" t="str">
        <f t="shared" si="46"/>
        <v>CZECH_REPUBLICTO_elecPROTRA_CHP_solid_bio_CCS</v>
      </c>
      <c r="G311" s="5">
        <v>0</v>
      </c>
      <c r="H311" s="5">
        <v>0</v>
      </c>
      <c r="I311" s="5">
        <v>0</v>
      </c>
      <c r="J311" s="5">
        <v>0</v>
      </c>
      <c r="K311" s="5">
        <v>0</v>
      </c>
      <c r="L311" s="5">
        <v>0</v>
      </c>
      <c r="M311" s="5">
        <v>0</v>
      </c>
      <c r="N311" s="5">
        <v>0</v>
      </c>
      <c r="O311" s="5">
        <v>0</v>
      </c>
      <c r="P311" s="5">
        <v>0</v>
      </c>
      <c r="Q311" s="5">
        <v>0</v>
      </c>
      <c r="R311" s="5">
        <v>0</v>
      </c>
      <c r="S311" s="5">
        <v>0</v>
      </c>
      <c r="T311" s="5">
        <v>0</v>
      </c>
      <c r="U311" s="5">
        <v>0</v>
      </c>
      <c r="V311" s="5">
        <v>0</v>
      </c>
      <c r="W311" t="str">
        <f t="shared" si="43"/>
        <v/>
      </c>
      <c r="X311" s="7" t="str">
        <f t="shared" si="47"/>
        <v>PROTRA_CAPACITY_EMPIRICAL[</v>
      </c>
      <c r="Y311" s="7" t="str">
        <f t="shared" si="50"/>
        <v>CZECH_REPUBLIC,</v>
      </c>
      <c r="Z311" s="7" t="str">
        <f t="shared" si="51"/>
        <v>TO_elec,</v>
      </c>
      <c r="AA311" s="7" t="str">
        <f t="shared" si="48"/>
        <v>PROTRA_CHP_PP_I]=GET_DIRECT_DATA(</v>
      </c>
      <c r="AB311" s="7" t="str">
        <f t="shared" si="49"/>
        <v>'model_parameters/energy/PROTRA_capacity_vensim_import.xlsx','PROTRA_capacity','PROTRA_CAP_TIME',</v>
      </c>
      <c r="AC311" s="7" t="str">
        <f t="shared" si="52"/>
        <v>'CZECH_REPUBLIC_TO_elec')~~|</v>
      </c>
    </row>
    <row r="312" spans="1:29" x14ac:dyDescent="0.35">
      <c r="A312" t="s">
        <v>78</v>
      </c>
      <c r="B312" t="s">
        <v>42</v>
      </c>
      <c r="C312" t="str">
        <f t="shared" si="44"/>
        <v>CZECH_REPUBLIC_TO_elec</v>
      </c>
      <c r="D312" t="str">
        <f t="shared" si="45"/>
        <v>PROTRA_CHP_PP_I</v>
      </c>
      <c r="E312" t="s">
        <v>17</v>
      </c>
      <c r="F312" s="1" t="str">
        <f t="shared" si="46"/>
        <v>CZECH_REPUBLICTO_elecPROTRA_PP_solid_bio</v>
      </c>
      <c r="G312" s="5">
        <v>2.4202104276508495E-3</v>
      </c>
      <c r="H312" s="5">
        <v>2.4202104276508495E-3</v>
      </c>
      <c r="I312" s="5">
        <v>2.4202104276508495E-3</v>
      </c>
      <c r="J312" s="5">
        <v>3.3568243702401875E-3</v>
      </c>
      <c r="K312" s="5">
        <v>5.2300522554188629E-3</v>
      </c>
      <c r="L312" s="5">
        <v>6.6349731693028709E-3</v>
      </c>
      <c r="M312" s="5">
        <v>6.6349731693028709E-3</v>
      </c>
      <c r="N312" s="5">
        <v>6.6349731693028709E-3</v>
      </c>
      <c r="O312" s="5">
        <v>6.6349731693028709E-3</v>
      </c>
      <c r="P312" s="5">
        <v>6.6349731693028709E-3</v>
      </c>
      <c r="Q312" s="5">
        <v>6.6349731693028709E-3</v>
      </c>
      <c r="R312" s="5">
        <v>6.6349731693028709E-3</v>
      </c>
      <c r="S312" s="5">
        <v>6.6349731693028709E-3</v>
      </c>
      <c r="T312" s="5">
        <v>6.6349731693028709E-3</v>
      </c>
      <c r="U312" s="5">
        <v>6.6349731693028709E-3</v>
      </c>
      <c r="V312" s="5">
        <v>6.6349731693028709E-3</v>
      </c>
      <c r="W312" t="str">
        <f t="shared" si="43"/>
        <v/>
      </c>
      <c r="X312" s="7" t="str">
        <f t="shared" si="47"/>
        <v>PROTRA_CAPACITY_EMPIRICAL[</v>
      </c>
      <c r="Y312" s="7" t="str">
        <f t="shared" si="50"/>
        <v>CZECH_REPUBLIC,</v>
      </c>
      <c r="Z312" s="7" t="str">
        <f t="shared" si="51"/>
        <v>TO_elec,</v>
      </c>
      <c r="AA312" s="7" t="str">
        <f t="shared" si="48"/>
        <v>PROTRA_CHP_PP_I]=GET_DIRECT_DATA(</v>
      </c>
      <c r="AB312" s="7" t="str">
        <f t="shared" si="49"/>
        <v>'model_parameters/energy/PROTRA_capacity_vensim_import.xlsx','PROTRA_capacity','PROTRA_CAP_TIME',</v>
      </c>
      <c r="AC312" s="7" t="str">
        <f t="shared" si="52"/>
        <v>'CZECH_REPUBLIC_TO_elec')~~|</v>
      </c>
    </row>
    <row r="313" spans="1:29" x14ac:dyDescent="0.35">
      <c r="A313" t="s">
        <v>78</v>
      </c>
      <c r="B313" t="s">
        <v>42</v>
      </c>
      <c r="C313" t="str">
        <f t="shared" si="44"/>
        <v>CZECH_REPUBLIC_TO_elec</v>
      </c>
      <c r="D313" t="str">
        <f t="shared" si="45"/>
        <v>PROTRA_CHP_PP_I</v>
      </c>
      <c r="E313" t="s">
        <v>18</v>
      </c>
      <c r="F313" s="1" t="str">
        <f t="shared" si="46"/>
        <v>CZECH_REPUBLICTO_elecPROTRA_PP_solid_bio_CCS</v>
      </c>
      <c r="G313" s="5">
        <v>0</v>
      </c>
      <c r="H313" s="5">
        <v>0</v>
      </c>
      <c r="I313" s="5">
        <v>0</v>
      </c>
      <c r="J313" s="5">
        <v>0</v>
      </c>
      <c r="K313" s="5">
        <v>0</v>
      </c>
      <c r="L313" s="5">
        <v>0</v>
      </c>
      <c r="M313" s="5">
        <v>0</v>
      </c>
      <c r="N313" s="5">
        <v>0</v>
      </c>
      <c r="O313" s="5">
        <v>0</v>
      </c>
      <c r="P313" s="5">
        <v>0</v>
      </c>
      <c r="Q313" s="5">
        <v>0</v>
      </c>
      <c r="R313" s="5">
        <v>0</v>
      </c>
      <c r="S313" s="5">
        <v>0</v>
      </c>
      <c r="T313" s="5">
        <v>0</v>
      </c>
      <c r="U313" s="5">
        <v>0</v>
      </c>
      <c r="V313" s="5">
        <v>0</v>
      </c>
      <c r="W313" t="str">
        <f t="shared" si="43"/>
        <v/>
      </c>
      <c r="X313" s="7" t="str">
        <f t="shared" si="47"/>
        <v>PROTRA_CAPACITY_EMPIRICAL[</v>
      </c>
      <c r="Y313" s="7" t="str">
        <f t="shared" si="50"/>
        <v>CZECH_REPUBLIC,</v>
      </c>
      <c r="Z313" s="7" t="str">
        <f t="shared" si="51"/>
        <v>TO_elec,</v>
      </c>
      <c r="AA313" s="7" t="str">
        <f t="shared" si="48"/>
        <v>PROTRA_CHP_PP_I]=GET_DIRECT_DATA(</v>
      </c>
      <c r="AB313" s="7" t="str">
        <f t="shared" si="49"/>
        <v>'model_parameters/energy/PROTRA_capacity_vensim_import.xlsx','PROTRA_capacity','PROTRA_CAP_TIME',</v>
      </c>
      <c r="AC313" s="7" t="str">
        <f t="shared" si="52"/>
        <v>'CZECH_REPUBLIC_TO_elec')~~|</v>
      </c>
    </row>
    <row r="314" spans="1:29" x14ac:dyDescent="0.35">
      <c r="A314" t="s">
        <v>78</v>
      </c>
      <c r="B314" t="s">
        <v>42</v>
      </c>
      <c r="C314" t="str">
        <f t="shared" si="44"/>
        <v>CZECH_REPUBLIC_TO_elec</v>
      </c>
      <c r="D314" t="str">
        <f t="shared" si="45"/>
        <v>PROTRA_CHP_PP_I</v>
      </c>
      <c r="E314" t="s">
        <v>19</v>
      </c>
      <c r="F314" s="1" t="str">
        <f t="shared" si="46"/>
        <v>CZECH_REPUBLICTO_elecPROTRA_PP_gas_fuels</v>
      </c>
      <c r="G314" s="5">
        <v>9.8891999999999994E-2</v>
      </c>
      <c r="H314" s="5">
        <v>0.1016</v>
      </c>
      <c r="I314" s="5">
        <v>0.10909300000000001</v>
      </c>
      <c r="J314" s="5">
        <v>0.15555300000000002</v>
      </c>
      <c r="K314" s="5">
        <v>0.15584000000000003</v>
      </c>
      <c r="L314" s="5">
        <v>0.20784000000000002</v>
      </c>
      <c r="M314" s="5">
        <v>0.20820600000000003</v>
      </c>
      <c r="N314" s="5">
        <v>0.20820600000000003</v>
      </c>
      <c r="O314" s="5">
        <v>0.20807600000000001</v>
      </c>
      <c r="P314" s="5">
        <v>1.008076</v>
      </c>
      <c r="Q314" s="5">
        <v>1.0062719999999998</v>
      </c>
      <c r="R314" s="5">
        <v>0.76955849142857125</v>
      </c>
      <c r="S314" s="5">
        <v>0.76955849142857125</v>
      </c>
      <c r="T314" s="5">
        <v>0.76955849142857125</v>
      </c>
      <c r="U314" s="5">
        <v>0.76955849142857125</v>
      </c>
      <c r="V314" s="5">
        <v>0.76955849142857125</v>
      </c>
      <c r="W314" t="str">
        <f t="shared" si="43"/>
        <v/>
      </c>
      <c r="X314" s="7" t="str">
        <f t="shared" si="47"/>
        <v>PROTRA_CAPACITY_EMPIRICAL[</v>
      </c>
      <c r="Y314" s="7" t="str">
        <f t="shared" si="50"/>
        <v>CZECH_REPUBLIC,</v>
      </c>
      <c r="Z314" s="7" t="str">
        <f t="shared" si="51"/>
        <v>TO_elec,</v>
      </c>
      <c r="AA314" s="7" t="str">
        <f t="shared" si="48"/>
        <v>PROTRA_CHP_PP_I]=GET_DIRECT_DATA(</v>
      </c>
      <c r="AB314" s="7" t="str">
        <f t="shared" si="49"/>
        <v>'model_parameters/energy/PROTRA_capacity_vensim_import.xlsx','PROTRA_capacity','PROTRA_CAP_TIME',</v>
      </c>
      <c r="AC314" s="7" t="str">
        <f t="shared" si="52"/>
        <v>'CZECH_REPUBLIC_TO_elec')~~|</v>
      </c>
    </row>
    <row r="315" spans="1:29" x14ac:dyDescent="0.35">
      <c r="A315" t="s">
        <v>78</v>
      </c>
      <c r="B315" t="s">
        <v>42</v>
      </c>
      <c r="C315" t="str">
        <f t="shared" si="44"/>
        <v>CZECH_REPUBLIC_TO_elec</v>
      </c>
      <c r="D315" t="str">
        <f t="shared" si="45"/>
        <v>PROTRA_CHP_PP_I</v>
      </c>
      <c r="E315" t="s">
        <v>20</v>
      </c>
      <c r="F315" s="1" t="str">
        <f t="shared" si="46"/>
        <v>CZECH_REPUBLICTO_elecPROTRA_PP_gas_fuels_CCS</v>
      </c>
      <c r="G315" s="6">
        <v>0</v>
      </c>
      <c r="H315" s="6">
        <v>0</v>
      </c>
      <c r="I315" s="6">
        <v>0</v>
      </c>
      <c r="J315" s="6">
        <v>0</v>
      </c>
      <c r="K315" s="6">
        <v>0</v>
      </c>
      <c r="L315" s="6">
        <v>0</v>
      </c>
      <c r="M315" s="6">
        <v>0</v>
      </c>
      <c r="N315" s="6">
        <v>0</v>
      </c>
      <c r="O315" s="6">
        <v>0</v>
      </c>
      <c r="P315" s="6">
        <v>0</v>
      </c>
      <c r="Q315" s="6">
        <v>0</v>
      </c>
      <c r="R315" s="6">
        <v>0</v>
      </c>
      <c r="S315" s="6">
        <v>0</v>
      </c>
      <c r="T315" s="6">
        <v>0</v>
      </c>
      <c r="U315" s="6">
        <v>0</v>
      </c>
      <c r="V315" s="6">
        <v>0</v>
      </c>
      <c r="W315" t="str">
        <f t="shared" si="43"/>
        <v/>
      </c>
      <c r="X315" s="7" t="str">
        <f t="shared" si="47"/>
        <v>PROTRA_CAPACITY_EMPIRICAL[</v>
      </c>
      <c r="Y315" s="7" t="str">
        <f t="shared" si="50"/>
        <v>CZECH_REPUBLIC,</v>
      </c>
      <c r="Z315" s="7" t="str">
        <f t="shared" si="51"/>
        <v>TO_elec,</v>
      </c>
      <c r="AA315" s="7" t="str">
        <f t="shared" si="48"/>
        <v>PROTRA_CHP_PP_I]=GET_DIRECT_DATA(</v>
      </c>
      <c r="AB315" s="7" t="str">
        <f t="shared" si="49"/>
        <v>'model_parameters/energy/PROTRA_capacity_vensim_import.xlsx','PROTRA_capacity','PROTRA_CAP_TIME',</v>
      </c>
      <c r="AC315" s="7" t="str">
        <f t="shared" si="52"/>
        <v>'CZECH_REPUBLIC_TO_elec')~~|</v>
      </c>
    </row>
    <row r="316" spans="1:29" x14ac:dyDescent="0.35">
      <c r="A316" t="s">
        <v>78</v>
      </c>
      <c r="B316" t="s">
        <v>42</v>
      </c>
      <c r="C316" t="str">
        <f t="shared" si="44"/>
        <v>CZECH_REPUBLIC_TO_elec</v>
      </c>
      <c r="D316" t="str">
        <f t="shared" si="45"/>
        <v>PROTRA_CHP_PP_I</v>
      </c>
      <c r="E316" t="s">
        <v>21</v>
      </c>
      <c r="F316" s="1" t="str">
        <f t="shared" si="46"/>
        <v>CZECH_REPUBLICTO_elecPROTRA_PP_geothermal</v>
      </c>
      <c r="G316" s="5">
        <v>0</v>
      </c>
      <c r="H316" s="5">
        <v>0</v>
      </c>
      <c r="I316" s="5">
        <v>0</v>
      </c>
      <c r="J316" s="5">
        <v>0</v>
      </c>
      <c r="K316" s="5">
        <v>0</v>
      </c>
      <c r="L316" s="5">
        <v>0</v>
      </c>
      <c r="M316" s="5">
        <v>0</v>
      </c>
      <c r="N316" s="5">
        <v>0</v>
      </c>
      <c r="O316" s="5">
        <v>0</v>
      </c>
      <c r="P316" s="5">
        <v>0</v>
      </c>
      <c r="Q316" s="5">
        <v>0</v>
      </c>
      <c r="R316" s="5">
        <v>0</v>
      </c>
      <c r="S316" s="5">
        <v>0</v>
      </c>
      <c r="T316" s="5">
        <v>0</v>
      </c>
      <c r="U316" s="5">
        <v>0</v>
      </c>
      <c r="V316" s="5">
        <v>0</v>
      </c>
      <c r="W316" t="str">
        <f t="shared" si="43"/>
        <v/>
      </c>
      <c r="X316" s="7" t="str">
        <f t="shared" si="47"/>
        <v>PROTRA_CAPACITY_EMPIRICAL[</v>
      </c>
      <c r="Y316" s="7" t="str">
        <f t="shared" si="50"/>
        <v>CZECH_REPUBLIC,</v>
      </c>
      <c r="Z316" s="7" t="str">
        <f t="shared" si="51"/>
        <v>TO_elec,</v>
      </c>
      <c r="AA316" s="7" t="str">
        <f t="shared" si="48"/>
        <v>PROTRA_CHP_PP_I]=GET_DIRECT_DATA(</v>
      </c>
      <c r="AB316" s="7" t="str">
        <f t="shared" si="49"/>
        <v>'model_parameters/energy/PROTRA_capacity_vensim_import.xlsx','PROTRA_capacity','PROTRA_CAP_TIME',</v>
      </c>
      <c r="AC316" s="7" t="str">
        <f t="shared" si="52"/>
        <v>'CZECH_REPUBLIC_TO_elec')~~|</v>
      </c>
    </row>
    <row r="317" spans="1:29" x14ac:dyDescent="0.35">
      <c r="A317" t="s">
        <v>78</v>
      </c>
      <c r="B317" t="s">
        <v>42</v>
      </c>
      <c r="C317" t="str">
        <f t="shared" si="44"/>
        <v>CZECH_REPUBLIC_TO_elec</v>
      </c>
      <c r="D317" t="str">
        <f t="shared" si="45"/>
        <v>PROTRA_CHP_PP_I</v>
      </c>
      <c r="E317" t="s">
        <v>22</v>
      </c>
      <c r="F317" s="1" t="str">
        <f t="shared" si="46"/>
        <v>CZECH_REPUBLICTO_elecPROTRA_PP_hydropower_dammed</v>
      </c>
      <c r="G317" s="5">
        <v>1.8821699999999999</v>
      </c>
      <c r="H317" s="5">
        <v>1.8821699999999999</v>
      </c>
      <c r="I317" s="5">
        <v>1.8821699999999999</v>
      </c>
      <c r="J317" s="5">
        <v>1.8821699999999999</v>
      </c>
      <c r="K317" s="5">
        <v>1.8821699999999999</v>
      </c>
      <c r="L317" s="5">
        <v>1.8821699999999999</v>
      </c>
      <c r="M317" s="5">
        <v>1.8821699999999999</v>
      </c>
      <c r="N317" s="5">
        <v>1.8821699999999999</v>
      </c>
      <c r="O317" s="5">
        <v>1.9071699999999998</v>
      </c>
      <c r="P317" s="5">
        <v>1.9071699999999998</v>
      </c>
      <c r="Q317" s="5">
        <v>1.9071699999999998</v>
      </c>
      <c r="R317" s="5">
        <v>1.9040349260273972</v>
      </c>
      <c r="S317" s="5">
        <v>2.0116724657534246</v>
      </c>
      <c r="T317" s="5">
        <v>2.0116724657534246</v>
      </c>
      <c r="U317" s="5">
        <v>2.0116724657534246</v>
      </c>
      <c r="V317" s="5">
        <v>2.0127174904109588</v>
      </c>
      <c r="W317" t="str">
        <f t="shared" si="43"/>
        <v/>
      </c>
      <c r="X317" s="7" t="str">
        <f t="shared" si="47"/>
        <v>PROTRA_CAPACITY_EMPIRICAL[</v>
      </c>
      <c r="Y317" s="7" t="str">
        <f t="shared" si="50"/>
        <v>CZECH_REPUBLIC,</v>
      </c>
      <c r="Z317" s="7" t="str">
        <f t="shared" si="51"/>
        <v>TO_elec,</v>
      </c>
      <c r="AA317" s="7" t="str">
        <f t="shared" si="48"/>
        <v>PROTRA_CHP_PP_I]=GET_DIRECT_DATA(</v>
      </c>
      <c r="AB317" s="7" t="str">
        <f t="shared" si="49"/>
        <v>'model_parameters/energy/PROTRA_capacity_vensim_import.xlsx','PROTRA_capacity','PROTRA_CAP_TIME',</v>
      </c>
      <c r="AC317" s="7" t="str">
        <f t="shared" si="52"/>
        <v>'CZECH_REPUBLIC_TO_elec')~~|</v>
      </c>
    </row>
    <row r="318" spans="1:29" x14ac:dyDescent="0.35">
      <c r="A318" t="s">
        <v>78</v>
      </c>
      <c r="B318" t="s">
        <v>42</v>
      </c>
      <c r="C318" t="str">
        <f t="shared" si="44"/>
        <v>CZECH_REPUBLIC_TO_elec</v>
      </c>
      <c r="D318" t="str">
        <f t="shared" si="45"/>
        <v>PROTRA_CHP_PP_I</v>
      </c>
      <c r="E318" t="s">
        <v>23</v>
      </c>
      <c r="F318" s="1" t="str">
        <f t="shared" si="46"/>
        <v>CZECH_REPUBLICTO_elecPROTRA_PP_hydropower_run_of_river</v>
      </c>
      <c r="G318" s="5">
        <v>0.31469150000000012</v>
      </c>
      <c r="H318" s="5">
        <v>0.31460650000000018</v>
      </c>
      <c r="I318" s="5">
        <v>0.31460650000000018</v>
      </c>
      <c r="J318" s="5">
        <v>0.31450650000000013</v>
      </c>
      <c r="K318" s="5">
        <v>0.31450650000000013</v>
      </c>
      <c r="L318" s="5">
        <v>0.31450650000000013</v>
      </c>
      <c r="M318" s="5">
        <v>0.31482999999999994</v>
      </c>
      <c r="N318" s="5">
        <v>0.3298299999999999</v>
      </c>
      <c r="O318" s="5">
        <v>0.34482999999999991</v>
      </c>
      <c r="P318" s="5">
        <v>0.34482999999999991</v>
      </c>
      <c r="Q318" s="5">
        <v>0.35282999999999992</v>
      </c>
      <c r="R318" s="5">
        <v>0.34561302272727262</v>
      </c>
      <c r="S318" s="5">
        <v>0.26783004545454536</v>
      </c>
      <c r="T318" s="5">
        <v>0.26783004545454536</v>
      </c>
      <c r="U318" s="5">
        <v>0.26783004545454536</v>
      </c>
      <c r="V318" s="5">
        <v>0.26783004545454536</v>
      </c>
      <c r="W318" t="str">
        <f t="shared" si="43"/>
        <v/>
      </c>
      <c r="X318" s="7" t="str">
        <f t="shared" si="47"/>
        <v>PROTRA_CAPACITY_EMPIRICAL[</v>
      </c>
      <c r="Y318" s="7" t="str">
        <f t="shared" si="50"/>
        <v>CZECH_REPUBLIC,</v>
      </c>
      <c r="Z318" s="7" t="str">
        <f t="shared" si="51"/>
        <v>TO_elec,</v>
      </c>
      <c r="AA318" s="7" t="str">
        <f t="shared" si="48"/>
        <v>PROTRA_CHP_PP_I]=GET_DIRECT_DATA(</v>
      </c>
      <c r="AB318" s="7" t="str">
        <f t="shared" si="49"/>
        <v>'model_parameters/energy/PROTRA_capacity_vensim_import.xlsx','PROTRA_capacity','PROTRA_CAP_TIME',</v>
      </c>
      <c r="AC318" s="7" t="str">
        <f t="shared" si="52"/>
        <v>'CZECH_REPUBLIC_TO_elec')~~|</v>
      </c>
    </row>
    <row r="319" spans="1:29" x14ac:dyDescent="0.35">
      <c r="A319" t="s">
        <v>78</v>
      </c>
      <c r="B319" t="s">
        <v>42</v>
      </c>
      <c r="C319" t="str">
        <f t="shared" si="44"/>
        <v>CZECH_REPUBLIC_TO_elec</v>
      </c>
      <c r="D319" t="str">
        <f t="shared" si="45"/>
        <v>PROTRA_CHP_PP_I</v>
      </c>
      <c r="E319" t="s">
        <v>24</v>
      </c>
      <c r="F319" s="1" t="str">
        <f t="shared" si="46"/>
        <v>CZECH_REPUBLICTO_elecPROTRA_PP_liquid_fuels</v>
      </c>
      <c r="G319" s="5">
        <v>6.6799999999999998E-2</v>
      </c>
      <c r="H319" s="5">
        <v>6.6799999999999998E-2</v>
      </c>
      <c r="I319" s="5">
        <v>6.6799999999999998E-2</v>
      </c>
      <c r="J319" s="5">
        <v>6.6799999999999998E-2</v>
      </c>
      <c r="K319" s="5">
        <v>6.6799999999999998E-2</v>
      </c>
      <c r="L319" s="5">
        <v>8.1460000000000005E-2</v>
      </c>
      <c r="M319" s="5">
        <v>7.8659999999999994E-2</v>
      </c>
      <c r="N319" s="5">
        <v>7.8659999999999994E-2</v>
      </c>
      <c r="O319" s="5">
        <v>7.8659999999999994E-2</v>
      </c>
      <c r="P319" s="5">
        <v>7.8659999999999994E-2</v>
      </c>
      <c r="Q319" s="5">
        <v>7.8659999999999994E-2</v>
      </c>
      <c r="R319" s="5">
        <v>7.8259999999999996E-2</v>
      </c>
      <c r="S319" s="5">
        <v>7.7859999999999999E-2</v>
      </c>
      <c r="T319" s="5">
        <v>7.7460000000000001E-2</v>
      </c>
      <c r="U319" s="5">
        <v>7.7060000000000003E-2</v>
      </c>
      <c r="V319" s="5">
        <v>7.6660000000000006E-2</v>
      </c>
      <c r="W319" t="str">
        <f t="shared" si="43"/>
        <v/>
      </c>
      <c r="X319" s="7" t="str">
        <f t="shared" si="47"/>
        <v>PROTRA_CAPACITY_EMPIRICAL[</v>
      </c>
      <c r="Y319" s="7" t="str">
        <f t="shared" si="50"/>
        <v>CZECH_REPUBLIC,</v>
      </c>
      <c r="Z319" s="7" t="str">
        <f t="shared" si="51"/>
        <v>TO_elec,</v>
      </c>
      <c r="AA319" s="7" t="str">
        <f t="shared" si="48"/>
        <v>PROTRA_CHP_PP_I]=GET_DIRECT_DATA(</v>
      </c>
      <c r="AB319" s="7" t="str">
        <f t="shared" si="49"/>
        <v>'model_parameters/energy/PROTRA_capacity_vensim_import.xlsx','PROTRA_capacity','PROTRA_CAP_TIME',</v>
      </c>
      <c r="AC319" s="7" t="str">
        <f t="shared" si="52"/>
        <v>'CZECH_REPUBLIC_TO_elec')~~|</v>
      </c>
    </row>
    <row r="320" spans="1:29" x14ac:dyDescent="0.35">
      <c r="A320" t="s">
        <v>78</v>
      </c>
      <c r="B320" t="s">
        <v>42</v>
      </c>
      <c r="C320" t="str">
        <f t="shared" si="44"/>
        <v>CZECH_REPUBLIC_TO_elec</v>
      </c>
      <c r="D320" t="str">
        <f t="shared" si="45"/>
        <v>PROTRA_CHP_PP_I</v>
      </c>
      <c r="E320" t="s">
        <v>25</v>
      </c>
      <c r="F320" s="1" t="str">
        <f t="shared" si="46"/>
        <v>CZECH_REPUBLICTO_elecPROTRA_PP_liquid_fuels_CCS</v>
      </c>
      <c r="G320" s="5">
        <v>0</v>
      </c>
      <c r="H320" s="5">
        <v>0</v>
      </c>
      <c r="I320" s="5">
        <v>0</v>
      </c>
      <c r="J320" s="5">
        <v>0</v>
      </c>
      <c r="K320" s="5">
        <v>0</v>
      </c>
      <c r="L320" s="5">
        <v>0</v>
      </c>
      <c r="M320" s="5">
        <v>0</v>
      </c>
      <c r="N320" s="5">
        <v>0</v>
      </c>
      <c r="O320" s="5">
        <v>0</v>
      </c>
      <c r="P320" s="5">
        <v>0</v>
      </c>
      <c r="Q320" s="5">
        <v>0</v>
      </c>
      <c r="R320" s="5">
        <v>0</v>
      </c>
      <c r="S320" s="5">
        <v>0</v>
      </c>
      <c r="T320" s="5">
        <v>0</v>
      </c>
      <c r="U320" s="5">
        <v>0</v>
      </c>
      <c r="V320" s="5">
        <v>0</v>
      </c>
      <c r="W320" t="str">
        <f t="shared" si="43"/>
        <v/>
      </c>
      <c r="X320" s="7" t="str">
        <f t="shared" si="47"/>
        <v>PROTRA_CAPACITY_EMPIRICAL[</v>
      </c>
      <c r="Y320" s="7" t="str">
        <f t="shared" si="50"/>
        <v>CZECH_REPUBLIC,</v>
      </c>
      <c r="Z320" s="7" t="str">
        <f t="shared" si="51"/>
        <v>TO_elec,</v>
      </c>
      <c r="AA320" s="7" t="str">
        <f t="shared" si="48"/>
        <v>PROTRA_CHP_PP_I]=GET_DIRECT_DATA(</v>
      </c>
      <c r="AB320" s="7" t="str">
        <f t="shared" si="49"/>
        <v>'model_parameters/energy/PROTRA_capacity_vensim_import.xlsx','PROTRA_capacity','PROTRA_CAP_TIME',</v>
      </c>
      <c r="AC320" s="7" t="str">
        <f t="shared" si="52"/>
        <v>'CZECH_REPUBLIC_TO_elec')~~|</v>
      </c>
    </row>
    <row r="321" spans="1:29" x14ac:dyDescent="0.35">
      <c r="A321" t="s">
        <v>78</v>
      </c>
      <c r="B321" t="s">
        <v>42</v>
      </c>
      <c r="C321" t="str">
        <f t="shared" si="44"/>
        <v>CZECH_REPUBLIC_TO_elec</v>
      </c>
      <c r="D321" t="str">
        <f t="shared" si="45"/>
        <v>PROTRA_CHP_PP_I</v>
      </c>
      <c r="E321" t="s">
        <v>26</v>
      </c>
      <c r="F321" s="1" t="str">
        <f t="shared" si="46"/>
        <v>CZECH_REPUBLICTO_elecPROTRA_PP_nuclear</v>
      </c>
      <c r="G321" s="5">
        <v>4</v>
      </c>
      <c r="H321" s="5">
        <v>4</v>
      </c>
      <c r="I321" s="5">
        <v>4</v>
      </c>
      <c r="J321" s="5">
        <v>4</v>
      </c>
      <c r="K321" s="5">
        <v>4.0739999999999998</v>
      </c>
      <c r="L321" s="5">
        <v>4.149</v>
      </c>
      <c r="M321" s="5">
        <v>4.2229999999999999</v>
      </c>
      <c r="N321" s="5">
        <v>4.2969999999999997</v>
      </c>
      <c r="O321" s="5">
        <v>4.5629999999999997</v>
      </c>
      <c r="P321" s="5">
        <v>4.5629999999999997</v>
      </c>
      <c r="Q321" s="5">
        <v>4.5629999999999997</v>
      </c>
      <c r="R321" s="5">
        <v>4.5629999999999997</v>
      </c>
      <c r="S321" s="5">
        <v>4.5629999999999997</v>
      </c>
      <c r="T321" s="5">
        <v>4.5629999999999997</v>
      </c>
      <c r="U321" s="5">
        <v>4.5629999999999997</v>
      </c>
      <c r="V321" s="5">
        <v>4.5629999999999997</v>
      </c>
      <c r="W321" t="str">
        <f t="shared" si="43"/>
        <v/>
      </c>
      <c r="X321" s="7" t="str">
        <f t="shared" si="47"/>
        <v>PROTRA_CAPACITY_EMPIRICAL[</v>
      </c>
      <c r="Y321" s="7" t="str">
        <f t="shared" si="50"/>
        <v>CZECH_REPUBLIC,</v>
      </c>
      <c r="Z321" s="7" t="str">
        <f t="shared" si="51"/>
        <v>TO_elec,</v>
      </c>
      <c r="AA321" s="7" t="str">
        <f t="shared" si="48"/>
        <v>PROTRA_CHP_PP_I]=GET_DIRECT_DATA(</v>
      </c>
      <c r="AB321" s="7" t="str">
        <f t="shared" si="49"/>
        <v>'model_parameters/energy/PROTRA_capacity_vensim_import.xlsx','PROTRA_capacity','PROTRA_CAP_TIME',</v>
      </c>
      <c r="AC321" s="7" t="str">
        <f t="shared" si="52"/>
        <v>'CZECH_REPUBLIC_TO_elec')~~|</v>
      </c>
    </row>
    <row r="322" spans="1:29" x14ac:dyDescent="0.35">
      <c r="A322" t="s">
        <v>78</v>
      </c>
      <c r="B322" t="s">
        <v>42</v>
      </c>
      <c r="C322" t="str">
        <f t="shared" si="44"/>
        <v>CZECH_REPUBLIC_TO_elec</v>
      </c>
      <c r="D322" t="str">
        <f t="shared" si="45"/>
        <v>PROTRA_CHP_PP_I</v>
      </c>
      <c r="E322" t="s">
        <v>27</v>
      </c>
      <c r="F322" s="1" t="str">
        <f t="shared" si="46"/>
        <v>CZECH_REPUBLICTO_elecPROTRA_PP_oceanic</v>
      </c>
      <c r="G322" s="5">
        <v>0</v>
      </c>
      <c r="H322" s="5">
        <v>0</v>
      </c>
      <c r="I322" s="5">
        <v>0</v>
      </c>
      <c r="J322" s="5">
        <v>0</v>
      </c>
      <c r="K322" s="5">
        <v>0</v>
      </c>
      <c r="L322" s="5">
        <v>0</v>
      </c>
      <c r="M322" s="5">
        <v>0</v>
      </c>
      <c r="N322" s="5">
        <v>0</v>
      </c>
      <c r="O322" s="5">
        <v>0</v>
      </c>
      <c r="P322" s="5">
        <v>0</v>
      </c>
      <c r="Q322" s="5">
        <v>0</v>
      </c>
      <c r="R322" s="5">
        <v>0</v>
      </c>
      <c r="S322" s="5">
        <v>0</v>
      </c>
      <c r="T322" s="5">
        <v>0</v>
      </c>
      <c r="U322" s="5">
        <v>0</v>
      </c>
      <c r="V322" s="5">
        <v>0</v>
      </c>
      <c r="W322" t="str">
        <f t="shared" si="43"/>
        <v/>
      </c>
      <c r="X322" s="7" t="str">
        <f t="shared" si="47"/>
        <v>PROTRA_CAPACITY_EMPIRICAL[</v>
      </c>
      <c r="Y322" s="7" t="str">
        <f t="shared" si="50"/>
        <v>CZECH_REPUBLIC,</v>
      </c>
      <c r="Z322" s="7" t="str">
        <f t="shared" si="51"/>
        <v>TO_elec,</v>
      </c>
      <c r="AA322" s="7" t="str">
        <f t="shared" si="48"/>
        <v>PROTRA_CHP_PP_I]=GET_DIRECT_DATA(</v>
      </c>
      <c r="AB322" s="7" t="str">
        <f t="shared" si="49"/>
        <v>'model_parameters/energy/PROTRA_capacity_vensim_import.xlsx','PROTRA_capacity','PROTRA_CAP_TIME',</v>
      </c>
      <c r="AC322" s="7" t="str">
        <f t="shared" si="52"/>
        <v>'CZECH_REPUBLIC_TO_elec')~~|</v>
      </c>
    </row>
    <row r="323" spans="1:29" x14ac:dyDescent="0.35">
      <c r="A323" t="s">
        <v>78</v>
      </c>
      <c r="B323" t="s">
        <v>42</v>
      </c>
      <c r="C323" t="str">
        <f t="shared" si="44"/>
        <v>CZECH_REPUBLIC_TO_elec</v>
      </c>
      <c r="D323" t="str">
        <f t="shared" si="45"/>
        <v>PROTRA_CHP_PP_I</v>
      </c>
      <c r="E323" t="s">
        <v>28</v>
      </c>
      <c r="F323" s="1" t="str">
        <f t="shared" si="46"/>
        <v>CZECH_REPUBLICTO_elecPROTRA_PP_solar_CSP</v>
      </c>
      <c r="G323" s="5">
        <v>0</v>
      </c>
      <c r="H323" s="5">
        <v>0</v>
      </c>
      <c r="I323" s="5">
        <v>0</v>
      </c>
      <c r="J323" s="5">
        <v>0</v>
      </c>
      <c r="K323" s="5">
        <v>0</v>
      </c>
      <c r="L323" s="5">
        <v>0</v>
      </c>
      <c r="M323" s="5">
        <v>0</v>
      </c>
      <c r="N323" s="5">
        <v>0</v>
      </c>
      <c r="O323" s="5">
        <v>0</v>
      </c>
      <c r="P323" s="5">
        <v>0</v>
      </c>
      <c r="Q323" s="5">
        <v>0</v>
      </c>
      <c r="R323" s="5">
        <v>0</v>
      </c>
      <c r="S323" s="5">
        <v>0</v>
      </c>
      <c r="T323" s="5">
        <v>0</v>
      </c>
      <c r="U323" s="5">
        <v>0</v>
      </c>
      <c r="V323" s="5">
        <v>0</v>
      </c>
      <c r="W323" t="str">
        <f t="shared" ref="W323:W386" si="53">IF(E323="PROTRA_CHP_gas_fuels",CONCATENATE(X323,Y323,Z323,AA323,AB323,AC323),"")</f>
        <v/>
      </c>
      <c r="X323" s="7" t="str">
        <f t="shared" si="47"/>
        <v>PROTRA_CAPACITY_EMPIRICAL[</v>
      </c>
      <c r="Y323" s="7" t="str">
        <f t="shared" si="50"/>
        <v>CZECH_REPUBLIC,</v>
      </c>
      <c r="Z323" s="7" t="str">
        <f t="shared" si="51"/>
        <v>TO_elec,</v>
      </c>
      <c r="AA323" s="7" t="str">
        <f t="shared" si="48"/>
        <v>PROTRA_CHP_PP_I]=GET_DIRECT_DATA(</v>
      </c>
      <c r="AB323" s="7" t="str">
        <f t="shared" si="49"/>
        <v>'model_parameters/energy/PROTRA_capacity_vensim_import.xlsx','PROTRA_capacity','PROTRA_CAP_TIME',</v>
      </c>
      <c r="AC323" s="7" t="str">
        <f t="shared" si="52"/>
        <v>'CZECH_REPUBLIC_TO_elec')~~|</v>
      </c>
    </row>
    <row r="324" spans="1:29" x14ac:dyDescent="0.35">
      <c r="A324" t="s">
        <v>78</v>
      </c>
      <c r="B324" t="s">
        <v>42</v>
      </c>
      <c r="C324" t="str">
        <f t="shared" ref="C324:C387" si="54">A324&amp;"_"&amp;B324</f>
        <v>CZECH_REPUBLIC_TO_elec</v>
      </c>
      <c r="D324" t="str">
        <f t="shared" ref="D324:D387" si="55">IF(B324="TO_heat","PROTRA_CHP_HP_I","PROTRA_CHP_PP_I")</f>
        <v>PROTRA_CHP_PP_I</v>
      </c>
      <c r="E324" t="s">
        <v>29</v>
      </c>
      <c r="F324" s="1" t="str">
        <f t="shared" ref="F324:F387" si="56">A324&amp;B324&amp;E324</f>
        <v>CZECH_REPUBLICTO_elecPROTRA_PP_solar_PV</v>
      </c>
      <c r="G324" s="5">
        <v>3.6917999999999999E-4</v>
      </c>
      <c r="H324" s="5">
        <v>5.2983000000000001E-4</v>
      </c>
      <c r="I324" s="5">
        <v>2.4954299999999999E-3</v>
      </c>
      <c r="J324" s="5">
        <v>2.4885000000000001E-2</v>
      </c>
      <c r="K324" s="5">
        <v>0.29269800000000001</v>
      </c>
      <c r="L324" s="5">
        <v>1.0880099999999999</v>
      </c>
      <c r="M324" s="5">
        <v>1.20519</v>
      </c>
      <c r="N324" s="5">
        <v>1.27386</v>
      </c>
      <c r="O324" s="5">
        <v>1.3000050000000001</v>
      </c>
      <c r="P324" s="5">
        <v>1.302462</v>
      </c>
      <c r="Q324" s="5">
        <v>1.3071870000000001</v>
      </c>
      <c r="R324" s="5">
        <v>1.3180270873170732</v>
      </c>
      <c r="S324" s="5">
        <v>1.2925209995121951</v>
      </c>
      <c r="T324" s="5">
        <v>1.3008104780487806</v>
      </c>
      <c r="U324" s="5">
        <v>1.3065493478048782</v>
      </c>
      <c r="V324" s="5">
        <v>1.3142011741463415</v>
      </c>
      <c r="W324" t="str">
        <f t="shared" si="53"/>
        <v/>
      </c>
      <c r="X324" s="7" t="str">
        <f t="shared" ref="X324:X387" si="57">$X$1</f>
        <v>PROTRA_CAPACITY_EMPIRICAL[</v>
      </c>
      <c r="Y324" s="7" t="str">
        <f t="shared" si="50"/>
        <v>CZECH_REPUBLIC,</v>
      </c>
      <c r="Z324" s="7" t="str">
        <f t="shared" si="51"/>
        <v>TO_elec,</v>
      </c>
      <c r="AA324" s="7" t="str">
        <f t="shared" ref="AA324:AA387" si="58">D324&amp;"]=GET_DIRECT_DATA("</f>
        <v>PROTRA_CHP_PP_I]=GET_DIRECT_DATA(</v>
      </c>
      <c r="AB324" s="7" t="str">
        <f t="shared" ref="AB324:AB387" si="59">$AB$1</f>
        <v>'model_parameters/energy/PROTRA_capacity_vensim_import.xlsx','PROTRA_capacity','PROTRA_CAP_TIME',</v>
      </c>
      <c r="AC324" s="7" t="str">
        <f t="shared" si="52"/>
        <v>'CZECH_REPUBLIC_TO_elec')~~|</v>
      </c>
    </row>
    <row r="325" spans="1:29" x14ac:dyDescent="0.35">
      <c r="A325" t="s">
        <v>78</v>
      </c>
      <c r="B325" t="s">
        <v>42</v>
      </c>
      <c r="C325" t="str">
        <f t="shared" si="54"/>
        <v>CZECH_REPUBLIC_TO_elec</v>
      </c>
      <c r="D325" t="str">
        <f t="shared" si="55"/>
        <v>PROTRA_CHP_PP_I</v>
      </c>
      <c r="E325" t="s">
        <v>30</v>
      </c>
      <c r="F325" s="1" t="str">
        <f t="shared" si="56"/>
        <v>CZECH_REPUBLICTO_elecPROTRA_PP_solar_urban_PV</v>
      </c>
      <c r="G325" s="5">
        <v>2.1681999999999997E-4</v>
      </c>
      <c r="H325" s="5">
        <v>3.1116999999999999E-4</v>
      </c>
      <c r="I325" s="5">
        <v>1.46557E-3</v>
      </c>
      <c r="J325" s="5">
        <v>1.4615E-2</v>
      </c>
      <c r="K325" s="5">
        <v>0.17190200000000003</v>
      </c>
      <c r="L325" s="5">
        <v>0.63899000000000006</v>
      </c>
      <c r="M325" s="5">
        <v>0.70780999999999994</v>
      </c>
      <c r="N325" s="5">
        <v>0.74814000000000003</v>
      </c>
      <c r="O325" s="5">
        <v>0.76349500000000003</v>
      </c>
      <c r="P325" s="5">
        <v>0.76493800000000001</v>
      </c>
      <c r="Q325" s="5">
        <v>0.76771300000000009</v>
      </c>
      <c r="R325" s="5">
        <v>0.77407940048780499</v>
      </c>
      <c r="S325" s="5">
        <v>0.75909963463414643</v>
      </c>
      <c r="T325" s="5">
        <v>0.76396805853658545</v>
      </c>
      <c r="U325" s="5">
        <v>0.76733850585365859</v>
      </c>
      <c r="V325" s="5">
        <v>0.77183243560975623</v>
      </c>
      <c r="W325" t="str">
        <f t="shared" si="53"/>
        <v/>
      </c>
      <c r="X325" s="7" t="str">
        <f t="shared" si="57"/>
        <v>PROTRA_CAPACITY_EMPIRICAL[</v>
      </c>
      <c r="Y325" s="7" t="str">
        <f t="shared" si="50"/>
        <v>CZECH_REPUBLIC,</v>
      </c>
      <c r="Z325" s="7" t="str">
        <f t="shared" si="51"/>
        <v>TO_elec,</v>
      </c>
      <c r="AA325" s="7" t="str">
        <f t="shared" si="58"/>
        <v>PROTRA_CHP_PP_I]=GET_DIRECT_DATA(</v>
      </c>
      <c r="AB325" s="7" t="str">
        <f t="shared" si="59"/>
        <v>'model_parameters/energy/PROTRA_capacity_vensim_import.xlsx','PROTRA_capacity','PROTRA_CAP_TIME',</v>
      </c>
      <c r="AC325" s="7" t="str">
        <f t="shared" si="52"/>
        <v>'CZECH_REPUBLIC_TO_elec')~~|</v>
      </c>
    </row>
    <row r="326" spans="1:29" x14ac:dyDescent="0.35">
      <c r="A326" t="s">
        <v>78</v>
      </c>
      <c r="B326" t="s">
        <v>42</v>
      </c>
      <c r="C326" t="str">
        <f t="shared" si="54"/>
        <v>CZECH_REPUBLIC_TO_elec</v>
      </c>
      <c r="D326" t="str">
        <f t="shared" si="55"/>
        <v>PROTRA_CHP_PP_I</v>
      </c>
      <c r="E326" t="s">
        <v>31</v>
      </c>
      <c r="F326" s="1" t="str">
        <f t="shared" si="56"/>
        <v>CZECH_REPUBLICTO_elecPROTRA_PP_solid_fossil</v>
      </c>
      <c r="G326" s="5">
        <v>1.0364</v>
      </c>
      <c r="H326" s="5">
        <v>1.1084000000000001</v>
      </c>
      <c r="I326" s="5">
        <v>1.0534000000000001</v>
      </c>
      <c r="J326" s="5">
        <v>1.0534000000000001</v>
      </c>
      <c r="K326" s="5">
        <v>0.94340000000000002</v>
      </c>
      <c r="L326" s="5">
        <v>0.94340000000000002</v>
      </c>
      <c r="M326" s="5">
        <v>0.94340000000000002</v>
      </c>
      <c r="N326" s="5">
        <v>0.94340000000000002</v>
      </c>
      <c r="O326" s="5">
        <v>0.94340000000000002</v>
      </c>
      <c r="P326" s="5">
        <v>0.94340000000000002</v>
      </c>
      <c r="Q326" s="5">
        <v>0.94340000000000002</v>
      </c>
      <c r="R326" s="5">
        <v>0.95684846808510626</v>
      </c>
      <c r="S326" s="5">
        <v>0.91620197872340436</v>
      </c>
      <c r="T326" s="5">
        <v>0.97772370212765958</v>
      </c>
      <c r="U326" s="5">
        <v>0.968490425531915</v>
      </c>
      <c r="V326" s="5">
        <v>0.938381914893617</v>
      </c>
      <c r="W326" t="str">
        <f t="shared" si="53"/>
        <v/>
      </c>
      <c r="X326" s="7" t="str">
        <f t="shared" si="57"/>
        <v>PROTRA_CAPACITY_EMPIRICAL[</v>
      </c>
      <c r="Y326" s="7" t="str">
        <f t="shared" si="50"/>
        <v>CZECH_REPUBLIC,</v>
      </c>
      <c r="Z326" s="7" t="str">
        <f t="shared" si="51"/>
        <v>TO_elec,</v>
      </c>
      <c r="AA326" s="7" t="str">
        <f t="shared" si="58"/>
        <v>PROTRA_CHP_PP_I]=GET_DIRECT_DATA(</v>
      </c>
      <c r="AB326" s="7" t="str">
        <f t="shared" si="59"/>
        <v>'model_parameters/energy/PROTRA_capacity_vensim_import.xlsx','PROTRA_capacity','PROTRA_CAP_TIME',</v>
      </c>
      <c r="AC326" s="7" t="str">
        <f t="shared" si="52"/>
        <v>'CZECH_REPUBLIC_TO_elec')~~|</v>
      </c>
    </row>
    <row r="327" spans="1:29" x14ac:dyDescent="0.35">
      <c r="A327" t="s">
        <v>78</v>
      </c>
      <c r="B327" t="s">
        <v>42</v>
      </c>
      <c r="C327" t="str">
        <f t="shared" si="54"/>
        <v>CZECH_REPUBLIC_TO_elec</v>
      </c>
      <c r="D327" t="str">
        <f t="shared" si="55"/>
        <v>PROTRA_CHP_PP_I</v>
      </c>
      <c r="E327" t="s">
        <v>32</v>
      </c>
      <c r="F327" s="1" t="str">
        <f t="shared" si="56"/>
        <v>CZECH_REPUBLICTO_elecPROTRA_PP_solid_fossil_CCS</v>
      </c>
      <c r="G327" s="5">
        <v>0</v>
      </c>
      <c r="H327" s="5">
        <v>0</v>
      </c>
      <c r="I327" s="5">
        <v>0</v>
      </c>
      <c r="J327" s="5">
        <v>0</v>
      </c>
      <c r="K327" s="5">
        <v>0</v>
      </c>
      <c r="L327" s="5">
        <v>0</v>
      </c>
      <c r="M327" s="5">
        <v>0</v>
      </c>
      <c r="N327" s="5">
        <v>0</v>
      </c>
      <c r="O327" s="5">
        <v>0</v>
      </c>
      <c r="P327" s="5">
        <v>0</v>
      </c>
      <c r="Q327" s="5">
        <v>0</v>
      </c>
      <c r="R327" s="5">
        <v>0</v>
      </c>
      <c r="S327" s="5">
        <v>0</v>
      </c>
      <c r="T327" s="5">
        <v>0</v>
      </c>
      <c r="U327" s="5">
        <v>0</v>
      </c>
      <c r="V327" s="5">
        <v>0</v>
      </c>
      <c r="W327" t="str">
        <f t="shared" si="53"/>
        <v/>
      </c>
      <c r="X327" s="7" t="str">
        <f t="shared" si="57"/>
        <v>PROTRA_CAPACITY_EMPIRICAL[</v>
      </c>
      <c r="Y327" s="7" t="str">
        <f t="shared" si="50"/>
        <v>CZECH_REPUBLIC,</v>
      </c>
      <c r="Z327" s="7" t="str">
        <f t="shared" si="51"/>
        <v>TO_elec,</v>
      </c>
      <c r="AA327" s="7" t="str">
        <f t="shared" si="58"/>
        <v>PROTRA_CHP_PP_I]=GET_DIRECT_DATA(</v>
      </c>
      <c r="AB327" s="7" t="str">
        <f t="shared" si="59"/>
        <v>'model_parameters/energy/PROTRA_capacity_vensim_import.xlsx','PROTRA_capacity','PROTRA_CAP_TIME',</v>
      </c>
      <c r="AC327" s="7" t="str">
        <f t="shared" si="52"/>
        <v>'CZECH_REPUBLIC_TO_elec')~~|</v>
      </c>
    </row>
    <row r="328" spans="1:29" x14ac:dyDescent="0.35">
      <c r="A328" t="s">
        <v>78</v>
      </c>
      <c r="B328" t="s">
        <v>42</v>
      </c>
      <c r="C328" t="str">
        <f t="shared" si="54"/>
        <v>CZECH_REPUBLIC_TO_elec</v>
      </c>
      <c r="D328" t="str">
        <f t="shared" si="55"/>
        <v>PROTRA_CHP_PP_I</v>
      </c>
      <c r="E328" t="s">
        <v>33</v>
      </c>
      <c r="F328" s="1" t="str">
        <f t="shared" si="56"/>
        <v>CZECH_REPUBLICTO_elecPROTRA_PP_waste</v>
      </c>
      <c r="G328" s="5">
        <v>1.6378957234915056E-4</v>
      </c>
      <c r="H328" s="5">
        <v>1.6378957234915056E-4</v>
      </c>
      <c r="I328" s="5">
        <v>1.6378957234915056E-4</v>
      </c>
      <c r="J328" s="5">
        <v>2.2717562975981256E-4</v>
      </c>
      <c r="K328" s="5">
        <v>3.5394774458113651E-4</v>
      </c>
      <c r="L328" s="5">
        <v>4.4902683069712951E-4</v>
      </c>
      <c r="M328" s="5">
        <v>4.4902683069712951E-4</v>
      </c>
      <c r="N328" s="5">
        <v>4.4902683069712951E-4</v>
      </c>
      <c r="O328" s="5">
        <v>4.4902683069712951E-4</v>
      </c>
      <c r="P328" s="5">
        <v>4.4902683069712951E-4</v>
      </c>
      <c r="Q328" s="5">
        <v>4.4902683069712951E-4</v>
      </c>
      <c r="R328" s="5">
        <v>4.4902683069712951E-4</v>
      </c>
      <c r="S328" s="5">
        <v>4.4902683069712951E-4</v>
      </c>
      <c r="T328" s="5">
        <v>4.4902683069712951E-4</v>
      </c>
      <c r="U328" s="5">
        <v>4.4902683069712951E-4</v>
      </c>
      <c r="V328" s="5">
        <v>4.4902683069712951E-4</v>
      </c>
      <c r="W328" t="str">
        <f t="shared" si="53"/>
        <v/>
      </c>
      <c r="X328" s="7" t="str">
        <f t="shared" si="57"/>
        <v>PROTRA_CAPACITY_EMPIRICAL[</v>
      </c>
      <c r="Y328" s="7" t="str">
        <f t="shared" si="50"/>
        <v>CZECH_REPUBLIC,</v>
      </c>
      <c r="Z328" s="7" t="str">
        <f t="shared" si="51"/>
        <v>TO_elec,</v>
      </c>
      <c r="AA328" s="7" t="str">
        <f t="shared" si="58"/>
        <v>PROTRA_CHP_PP_I]=GET_DIRECT_DATA(</v>
      </c>
      <c r="AB328" s="7" t="str">
        <f t="shared" si="59"/>
        <v>'model_parameters/energy/PROTRA_capacity_vensim_import.xlsx','PROTRA_capacity','PROTRA_CAP_TIME',</v>
      </c>
      <c r="AC328" s="7" t="str">
        <f t="shared" si="52"/>
        <v>'CZECH_REPUBLIC_TO_elec')~~|</v>
      </c>
    </row>
    <row r="329" spans="1:29" x14ac:dyDescent="0.35">
      <c r="A329" t="s">
        <v>78</v>
      </c>
      <c r="B329" t="s">
        <v>42</v>
      </c>
      <c r="C329" t="str">
        <f t="shared" si="54"/>
        <v>CZECH_REPUBLIC_TO_elec</v>
      </c>
      <c r="D329" t="str">
        <f t="shared" si="55"/>
        <v>PROTRA_CHP_PP_I</v>
      </c>
      <c r="E329" t="s">
        <v>34</v>
      </c>
      <c r="F329" s="1" t="str">
        <f t="shared" si="56"/>
        <v>CZECH_REPUBLICTO_elecPROTRA_PP_waste_CCS</v>
      </c>
      <c r="G329" s="5">
        <v>0</v>
      </c>
      <c r="H329" s="5">
        <v>0</v>
      </c>
      <c r="I329" s="5">
        <v>0</v>
      </c>
      <c r="J329" s="5">
        <v>0</v>
      </c>
      <c r="K329" s="5">
        <v>0</v>
      </c>
      <c r="L329" s="5">
        <v>0</v>
      </c>
      <c r="M329" s="5">
        <v>0</v>
      </c>
      <c r="N329" s="5">
        <v>0</v>
      </c>
      <c r="O329" s="5">
        <v>0</v>
      </c>
      <c r="P329" s="5">
        <v>0</v>
      </c>
      <c r="Q329" s="5">
        <v>0</v>
      </c>
      <c r="R329" s="5">
        <v>0</v>
      </c>
      <c r="S329" s="5">
        <v>0</v>
      </c>
      <c r="T329" s="5">
        <v>0</v>
      </c>
      <c r="U329" s="5">
        <v>0</v>
      </c>
      <c r="V329" s="5">
        <v>0</v>
      </c>
      <c r="W329" t="str">
        <f t="shared" si="53"/>
        <v/>
      </c>
      <c r="X329" s="7" t="str">
        <f t="shared" si="57"/>
        <v>PROTRA_CAPACITY_EMPIRICAL[</v>
      </c>
      <c r="Y329" s="7" t="str">
        <f t="shared" si="50"/>
        <v>CZECH_REPUBLIC,</v>
      </c>
      <c r="Z329" s="7" t="str">
        <f t="shared" si="51"/>
        <v>TO_elec,</v>
      </c>
      <c r="AA329" s="7" t="str">
        <f t="shared" si="58"/>
        <v>PROTRA_CHP_PP_I]=GET_DIRECT_DATA(</v>
      </c>
      <c r="AB329" s="7" t="str">
        <f t="shared" si="59"/>
        <v>'model_parameters/energy/PROTRA_capacity_vensim_import.xlsx','PROTRA_capacity','PROTRA_CAP_TIME',</v>
      </c>
      <c r="AC329" s="7" t="str">
        <f t="shared" si="52"/>
        <v>'CZECH_REPUBLIC_TO_elec')~~|</v>
      </c>
    </row>
    <row r="330" spans="1:29" x14ac:dyDescent="0.35">
      <c r="A330" t="s">
        <v>78</v>
      </c>
      <c r="B330" t="s">
        <v>42</v>
      </c>
      <c r="C330" t="str">
        <f t="shared" si="54"/>
        <v>CZECH_REPUBLIC_TO_elec</v>
      </c>
      <c r="D330" t="str">
        <f t="shared" si="55"/>
        <v>PROTRA_CHP_PP_I</v>
      </c>
      <c r="E330" t="s">
        <v>35</v>
      </c>
      <c r="F330" s="1" t="str">
        <f t="shared" si="56"/>
        <v>CZECH_REPUBLICTO_elecPROTRA_PP_wind_offshore</v>
      </c>
      <c r="G330" s="5">
        <v>0</v>
      </c>
      <c r="H330" s="5">
        <v>0</v>
      </c>
      <c r="I330" s="5">
        <v>0</v>
      </c>
      <c r="J330" s="5">
        <v>0</v>
      </c>
      <c r="K330" s="5">
        <v>0</v>
      </c>
      <c r="L330" s="5">
        <v>0</v>
      </c>
      <c r="M330" s="5">
        <v>0</v>
      </c>
      <c r="N330" s="5">
        <v>0</v>
      </c>
      <c r="O330" s="5">
        <v>0</v>
      </c>
      <c r="P330" s="5">
        <v>0</v>
      </c>
      <c r="Q330" s="5">
        <v>0</v>
      </c>
      <c r="R330" s="5">
        <v>0</v>
      </c>
      <c r="S330" s="5">
        <v>0</v>
      </c>
      <c r="T330" s="5">
        <v>0</v>
      </c>
      <c r="U330" s="5">
        <v>0</v>
      </c>
      <c r="V330" s="5">
        <v>0</v>
      </c>
      <c r="W330" t="str">
        <f t="shared" si="53"/>
        <v/>
      </c>
      <c r="X330" s="7" t="str">
        <f t="shared" si="57"/>
        <v>PROTRA_CAPACITY_EMPIRICAL[</v>
      </c>
      <c r="Y330" s="7" t="str">
        <f t="shared" si="50"/>
        <v>CZECH_REPUBLIC,</v>
      </c>
      <c r="Z330" s="7" t="str">
        <f t="shared" si="51"/>
        <v>TO_elec,</v>
      </c>
      <c r="AA330" s="7" t="str">
        <f t="shared" si="58"/>
        <v>PROTRA_CHP_PP_I]=GET_DIRECT_DATA(</v>
      </c>
      <c r="AB330" s="7" t="str">
        <f t="shared" si="59"/>
        <v>'model_parameters/energy/PROTRA_capacity_vensim_import.xlsx','PROTRA_capacity','PROTRA_CAP_TIME',</v>
      </c>
      <c r="AC330" s="7" t="str">
        <f t="shared" si="52"/>
        <v>'CZECH_REPUBLIC_TO_elec')~~|</v>
      </c>
    </row>
    <row r="331" spans="1:29" x14ac:dyDescent="0.35">
      <c r="A331" t="s">
        <v>78</v>
      </c>
      <c r="B331" t="s">
        <v>42</v>
      </c>
      <c r="C331" t="str">
        <f t="shared" si="54"/>
        <v>CZECH_REPUBLIC_TO_elec</v>
      </c>
      <c r="D331" t="str">
        <f t="shared" si="55"/>
        <v>PROTRA_CHP_PP_I</v>
      </c>
      <c r="E331" t="s">
        <v>36</v>
      </c>
      <c r="F331" s="1" t="str">
        <f t="shared" si="56"/>
        <v>CZECH_REPUBLICTO_elecPROTRA_PP_wind_onshore</v>
      </c>
      <c r="G331" s="5">
        <v>2.1999999999999999E-2</v>
      </c>
      <c r="H331" s="5">
        <v>4.3499999999999997E-2</v>
      </c>
      <c r="I331" s="5">
        <v>0.1138</v>
      </c>
      <c r="J331" s="5">
        <v>0.15</v>
      </c>
      <c r="K331" s="5">
        <v>0.193</v>
      </c>
      <c r="L331" s="5">
        <v>0.21299999999999999</v>
      </c>
      <c r="M331" s="5">
        <v>0.21299999999999999</v>
      </c>
      <c r="N331" s="5">
        <v>0.25800000000000001</v>
      </c>
      <c r="O331" s="5">
        <v>0.26200000000000001</v>
      </c>
      <c r="P331" s="5">
        <v>0.27800000000000002</v>
      </c>
      <c r="Q331" s="5">
        <v>0.28100000000000003</v>
      </c>
      <c r="R331" s="5">
        <v>0.2882851851851852</v>
      </c>
      <c r="S331" s="5">
        <v>0.2882851851851852</v>
      </c>
      <c r="T331" s="5">
        <v>0.32054814814814819</v>
      </c>
      <c r="U331" s="5">
        <v>0.3288740740740741</v>
      </c>
      <c r="V331" s="5">
        <v>0.35281111111111113</v>
      </c>
      <c r="W331" t="str">
        <f t="shared" si="53"/>
        <v/>
      </c>
      <c r="X331" s="7" t="str">
        <f t="shared" si="57"/>
        <v>PROTRA_CAPACITY_EMPIRICAL[</v>
      </c>
      <c r="Y331" s="7" t="str">
        <f t="shared" si="50"/>
        <v>CZECH_REPUBLIC,</v>
      </c>
      <c r="Z331" s="7" t="str">
        <f t="shared" si="51"/>
        <v>TO_elec,</v>
      </c>
      <c r="AA331" s="7" t="str">
        <f t="shared" si="58"/>
        <v>PROTRA_CHP_PP_I]=GET_DIRECT_DATA(</v>
      </c>
      <c r="AB331" s="7" t="str">
        <f t="shared" si="59"/>
        <v>'model_parameters/energy/PROTRA_capacity_vensim_import.xlsx','PROTRA_capacity','PROTRA_CAP_TIME',</v>
      </c>
      <c r="AC331" s="7" t="str">
        <f t="shared" si="52"/>
        <v>'CZECH_REPUBLIC_TO_elec')~~|</v>
      </c>
    </row>
    <row r="332" spans="1:29" x14ac:dyDescent="0.35">
      <c r="A332" t="s">
        <v>48</v>
      </c>
      <c r="B332" t="s">
        <v>41</v>
      </c>
      <c r="C332" t="str">
        <f t="shared" si="54"/>
        <v>DENMARK_TO_heat</v>
      </c>
      <c r="D332" t="str">
        <f t="shared" si="55"/>
        <v>PROTRA_CHP_HP_I</v>
      </c>
      <c r="E332" t="s">
        <v>0</v>
      </c>
      <c r="F332" s="1" t="str">
        <f t="shared" si="56"/>
        <v>DENMARKTO_heatPROTRA_CHP_gas_fuels</v>
      </c>
      <c r="G332" s="3">
        <v>4.0327392802879229</v>
      </c>
      <c r="H332" s="3">
        <v>3.8896850979530924</v>
      </c>
      <c r="I332" s="3">
        <v>3.3429271637750597</v>
      </c>
      <c r="J332" s="3">
        <v>3.491271485364182</v>
      </c>
      <c r="K332" s="3">
        <v>3.1431141956910507</v>
      </c>
      <c r="L332" s="3">
        <v>4.0016364575984804</v>
      </c>
      <c r="M332" s="3">
        <v>3.0524068229673227</v>
      </c>
      <c r="N332" s="3">
        <v>2.3568135761506297</v>
      </c>
      <c r="O332" s="3">
        <v>2.0772610165518541</v>
      </c>
      <c r="P332" s="3">
        <v>1.23038797191608</v>
      </c>
      <c r="Q332" s="3">
        <v>1.0482867206891453</v>
      </c>
      <c r="R332" s="3">
        <v>1.2845643982305253</v>
      </c>
      <c r="S332" s="3">
        <v>1.1662620059878901</v>
      </c>
      <c r="T332" s="3">
        <v>1.1765935377402892</v>
      </c>
      <c r="U332" s="3">
        <v>1.1663864344716002</v>
      </c>
      <c r="V332" s="3">
        <v>1.1792092911790675</v>
      </c>
      <c r="W332" t="str">
        <f t="shared" si="53"/>
        <v>PROTRA_CAPACITY_EMPIRICAL[DENMARK,TO_heat,PROTRA_CHP_HP_I]=GET_DIRECT_DATA('model_parameters/energy/PROTRA_capacity_vensim_import.xlsx','PROTRA_capacity','PROTRA_CAP_TIME','DENMARK_TO_heat')~~|</v>
      </c>
      <c r="X332" s="7" t="str">
        <f t="shared" si="57"/>
        <v>PROTRA_CAPACITY_EMPIRICAL[</v>
      </c>
      <c r="Y332" s="7" t="str">
        <f t="shared" si="50"/>
        <v>DENMARK,</v>
      </c>
      <c r="Z332" s="7" t="str">
        <f t="shared" si="51"/>
        <v>TO_heat,</v>
      </c>
      <c r="AA332" s="7" t="str">
        <f t="shared" si="58"/>
        <v>PROTRA_CHP_HP_I]=GET_DIRECT_DATA(</v>
      </c>
      <c r="AB332" s="7" t="str">
        <f t="shared" si="59"/>
        <v>'model_parameters/energy/PROTRA_capacity_vensim_import.xlsx','PROTRA_capacity','PROTRA_CAP_TIME',</v>
      </c>
      <c r="AC332" s="7" t="str">
        <f t="shared" si="52"/>
        <v>'DENMARK_TO_heat')~~|</v>
      </c>
    </row>
    <row r="333" spans="1:29" x14ac:dyDescent="0.35">
      <c r="A333" t="s">
        <v>48</v>
      </c>
      <c r="B333" t="s">
        <v>41</v>
      </c>
      <c r="C333" t="str">
        <f t="shared" si="54"/>
        <v>DENMARK_TO_heat</v>
      </c>
      <c r="D333" t="str">
        <f t="shared" si="55"/>
        <v>PROTRA_CHP_HP_I</v>
      </c>
      <c r="E333" t="s">
        <v>1</v>
      </c>
      <c r="F333" s="1" t="str">
        <f t="shared" si="56"/>
        <v>DENMARKTO_heatPROTRA_CHP_gas_fuels_CCS</v>
      </c>
      <c r="G333" s="3">
        <v>0</v>
      </c>
      <c r="H333" s="3">
        <v>0</v>
      </c>
      <c r="I333" s="3">
        <v>0</v>
      </c>
      <c r="J333" s="3">
        <v>0</v>
      </c>
      <c r="K333" s="3">
        <v>0</v>
      </c>
      <c r="L333" s="3">
        <v>0</v>
      </c>
      <c r="M333" s="3">
        <v>0</v>
      </c>
      <c r="N333" s="3">
        <v>0</v>
      </c>
      <c r="O333" s="3">
        <v>0</v>
      </c>
      <c r="P333" s="3">
        <v>0</v>
      </c>
      <c r="Q333" s="3">
        <v>0</v>
      </c>
      <c r="R333" s="3">
        <v>0</v>
      </c>
      <c r="S333" s="3">
        <v>0</v>
      </c>
      <c r="T333" s="3">
        <v>0</v>
      </c>
      <c r="U333" s="3">
        <v>0</v>
      </c>
      <c r="V333" s="3">
        <v>0</v>
      </c>
      <c r="W333" t="str">
        <f t="shared" si="53"/>
        <v/>
      </c>
      <c r="X333" s="7" t="str">
        <f t="shared" si="57"/>
        <v>PROTRA_CAPACITY_EMPIRICAL[</v>
      </c>
      <c r="Y333" s="7" t="str">
        <f t="shared" si="50"/>
        <v>DENMARK,</v>
      </c>
      <c r="Z333" s="7" t="str">
        <f t="shared" si="51"/>
        <v>TO_heat,</v>
      </c>
      <c r="AA333" s="7" t="str">
        <f t="shared" si="58"/>
        <v>PROTRA_CHP_HP_I]=GET_DIRECT_DATA(</v>
      </c>
      <c r="AB333" s="7" t="str">
        <f t="shared" si="59"/>
        <v>'model_parameters/energy/PROTRA_capacity_vensim_import.xlsx','PROTRA_capacity','PROTRA_CAP_TIME',</v>
      </c>
      <c r="AC333" s="7" t="str">
        <f t="shared" si="52"/>
        <v>'DENMARK_TO_heat')~~|</v>
      </c>
    </row>
    <row r="334" spans="1:29" x14ac:dyDescent="0.35">
      <c r="A334" t="s">
        <v>48</v>
      </c>
      <c r="B334" t="s">
        <v>41</v>
      </c>
      <c r="C334" t="str">
        <f t="shared" si="54"/>
        <v>DENMARK_TO_heat</v>
      </c>
      <c r="D334" t="str">
        <f t="shared" si="55"/>
        <v>PROTRA_CHP_HP_I</v>
      </c>
      <c r="E334" t="s">
        <v>2</v>
      </c>
      <c r="F334" s="1" t="str">
        <f t="shared" si="56"/>
        <v>DENMARKTO_heatPROTRA_CHP_geothermal</v>
      </c>
      <c r="G334" s="3">
        <v>0</v>
      </c>
      <c r="H334" s="3">
        <v>0</v>
      </c>
      <c r="I334" s="3">
        <v>0</v>
      </c>
      <c r="J334" s="3">
        <v>0</v>
      </c>
      <c r="K334" s="3">
        <v>0</v>
      </c>
      <c r="L334" s="3">
        <v>0</v>
      </c>
      <c r="M334" s="3">
        <v>0</v>
      </c>
      <c r="N334" s="3">
        <v>0</v>
      </c>
      <c r="O334" s="3">
        <v>0</v>
      </c>
      <c r="P334" s="3">
        <v>0</v>
      </c>
      <c r="Q334" s="3">
        <v>0</v>
      </c>
      <c r="R334" s="3">
        <v>0</v>
      </c>
      <c r="S334" s="3">
        <v>0</v>
      </c>
      <c r="T334" s="3">
        <v>0</v>
      </c>
      <c r="U334" s="3">
        <v>0</v>
      </c>
      <c r="V334" s="3">
        <v>0</v>
      </c>
      <c r="W334" t="str">
        <f t="shared" si="53"/>
        <v/>
      </c>
      <c r="X334" s="7" t="str">
        <f t="shared" si="57"/>
        <v>PROTRA_CAPACITY_EMPIRICAL[</v>
      </c>
      <c r="Y334" s="7" t="str">
        <f t="shared" si="50"/>
        <v>DENMARK,</v>
      </c>
      <c r="Z334" s="7" t="str">
        <f t="shared" si="51"/>
        <v>TO_heat,</v>
      </c>
      <c r="AA334" s="7" t="str">
        <f t="shared" si="58"/>
        <v>PROTRA_CHP_HP_I]=GET_DIRECT_DATA(</v>
      </c>
      <c r="AB334" s="7" t="str">
        <f t="shared" si="59"/>
        <v>'model_parameters/energy/PROTRA_capacity_vensim_import.xlsx','PROTRA_capacity','PROTRA_CAP_TIME',</v>
      </c>
      <c r="AC334" s="7" t="str">
        <f t="shared" si="52"/>
        <v>'DENMARK_TO_heat')~~|</v>
      </c>
    </row>
    <row r="335" spans="1:29" x14ac:dyDescent="0.35">
      <c r="A335" t="s">
        <v>48</v>
      </c>
      <c r="B335" t="s">
        <v>41</v>
      </c>
      <c r="C335" t="str">
        <f t="shared" si="54"/>
        <v>DENMARK_TO_heat</v>
      </c>
      <c r="D335" t="str">
        <f t="shared" si="55"/>
        <v>PROTRA_CHP_HP_I</v>
      </c>
      <c r="E335" t="s">
        <v>3</v>
      </c>
      <c r="F335" s="1" t="str">
        <f t="shared" si="56"/>
        <v>DENMARKTO_heatPROTRA_CHP_liquid_fuels</v>
      </c>
      <c r="G335" s="3">
        <v>0.51149033914941489</v>
      </c>
      <c r="H335" s="3">
        <v>0.55381145318375569</v>
      </c>
      <c r="I335" s="3">
        <v>0.36292559509136457</v>
      </c>
      <c r="J335" s="3">
        <v>0.35058193683134858</v>
      </c>
      <c r="K335" s="3">
        <v>0.48261499571973449</v>
      </c>
      <c r="L335" s="3">
        <v>0.19628620858114804</v>
      </c>
      <c r="M335" s="3">
        <v>9.9961589659237085E-2</v>
      </c>
      <c r="N335" s="3">
        <v>0.10470067274120752</v>
      </c>
      <c r="O335" s="3">
        <v>8.8940466212794209E-2</v>
      </c>
      <c r="P335" s="3">
        <v>4.529681736488031E-2</v>
      </c>
      <c r="Q335" s="3">
        <v>5.6999046240313378E-2</v>
      </c>
      <c r="R335" s="3">
        <v>5.6653203386563995E-2</v>
      </c>
      <c r="S335" s="3">
        <v>6.0238925899864196E-2</v>
      </c>
      <c r="T335" s="3">
        <v>4.0665190236512688E-2</v>
      </c>
      <c r="U335" s="3">
        <v>5.8894348839398175E-2</v>
      </c>
      <c r="V335" s="3">
        <v>5.7674608044210006E-2</v>
      </c>
      <c r="W335" t="str">
        <f t="shared" si="53"/>
        <v/>
      </c>
      <c r="X335" s="7" t="str">
        <f t="shared" si="57"/>
        <v>PROTRA_CAPACITY_EMPIRICAL[</v>
      </c>
      <c r="Y335" s="7" t="str">
        <f t="shared" si="50"/>
        <v>DENMARK,</v>
      </c>
      <c r="Z335" s="7" t="str">
        <f t="shared" si="51"/>
        <v>TO_heat,</v>
      </c>
      <c r="AA335" s="7" t="str">
        <f t="shared" si="58"/>
        <v>PROTRA_CHP_HP_I]=GET_DIRECT_DATA(</v>
      </c>
      <c r="AB335" s="7" t="str">
        <f t="shared" si="59"/>
        <v>'model_parameters/energy/PROTRA_capacity_vensim_import.xlsx','PROTRA_capacity','PROTRA_CAP_TIME',</v>
      </c>
      <c r="AC335" s="7" t="str">
        <f t="shared" si="52"/>
        <v>'DENMARK_TO_heat')~~|</v>
      </c>
    </row>
    <row r="336" spans="1:29" x14ac:dyDescent="0.35">
      <c r="A336" t="s">
        <v>48</v>
      </c>
      <c r="B336" t="s">
        <v>41</v>
      </c>
      <c r="C336" t="str">
        <f t="shared" si="54"/>
        <v>DENMARK_TO_heat</v>
      </c>
      <c r="D336" t="str">
        <f t="shared" si="55"/>
        <v>PROTRA_CHP_HP_I</v>
      </c>
      <c r="E336" t="s">
        <v>4</v>
      </c>
      <c r="F336" s="1" t="str">
        <f t="shared" si="56"/>
        <v>DENMARKTO_heatPROTRA_CHP_liquid_fuels_CCS</v>
      </c>
      <c r="G336" s="3">
        <v>0</v>
      </c>
      <c r="H336" s="3">
        <v>0</v>
      </c>
      <c r="I336" s="3">
        <v>0</v>
      </c>
      <c r="J336" s="3">
        <v>0</v>
      </c>
      <c r="K336" s="3">
        <v>0</v>
      </c>
      <c r="L336" s="3">
        <v>0</v>
      </c>
      <c r="M336" s="3">
        <v>0</v>
      </c>
      <c r="N336" s="3">
        <v>0</v>
      </c>
      <c r="O336" s="3">
        <v>0</v>
      </c>
      <c r="P336" s="3">
        <v>0</v>
      </c>
      <c r="Q336" s="3">
        <v>0</v>
      </c>
      <c r="R336" s="3">
        <v>0</v>
      </c>
      <c r="S336" s="3">
        <v>0</v>
      </c>
      <c r="T336" s="3">
        <v>0</v>
      </c>
      <c r="U336" s="3">
        <v>0</v>
      </c>
      <c r="V336" s="3">
        <v>0</v>
      </c>
      <c r="W336" t="str">
        <f t="shared" si="53"/>
        <v/>
      </c>
      <c r="X336" s="7" t="str">
        <f t="shared" si="57"/>
        <v>PROTRA_CAPACITY_EMPIRICAL[</v>
      </c>
      <c r="Y336" s="7" t="str">
        <f t="shared" si="50"/>
        <v>DENMARK,</v>
      </c>
      <c r="Z336" s="7" t="str">
        <f t="shared" si="51"/>
        <v>TO_heat,</v>
      </c>
      <c r="AA336" s="7" t="str">
        <f t="shared" si="58"/>
        <v>PROTRA_CHP_HP_I]=GET_DIRECT_DATA(</v>
      </c>
      <c r="AB336" s="7" t="str">
        <f t="shared" si="59"/>
        <v>'model_parameters/energy/PROTRA_capacity_vensim_import.xlsx','PROTRA_capacity','PROTRA_CAP_TIME',</v>
      </c>
      <c r="AC336" s="7" t="str">
        <f t="shared" si="52"/>
        <v>'DENMARK_TO_heat')~~|</v>
      </c>
    </row>
    <row r="337" spans="1:29" x14ac:dyDescent="0.35">
      <c r="A337" t="s">
        <v>48</v>
      </c>
      <c r="B337" t="s">
        <v>41</v>
      </c>
      <c r="C337" t="str">
        <f t="shared" si="54"/>
        <v>DENMARK_TO_heat</v>
      </c>
      <c r="D337" t="str">
        <f t="shared" si="55"/>
        <v>PROTRA_CHP_HP_I</v>
      </c>
      <c r="E337" t="s">
        <v>5</v>
      </c>
      <c r="F337" s="1" t="str">
        <f t="shared" si="56"/>
        <v>DENMARKTO_heatPROTRA_CHP_solid_fossil</v>
      </c>
      <c r="G337" s="3">
        <v>3.7629421783189994</v>
      </c>
      <c r="H337" s="3">
        <v>3.7849844252118845</v>
      </c>
      <c r="I337" s="3">
        <v>3.6193369398118485</v>
      </c>
      <c r="J337" s="3">
        <v>3.6262802475831069</v>
      </c>
      <c r="K337" s="3">
        <v>3.7521414773414845</v>
      </c>
      <c r="L337" s="3">
        <v>3.9921815460050105</v>
      </c>
      <c r="M337" s="3">
        <v>3.4151155223492604</v>
      </c>
      <c r="N337" s="3">
        <v>3.5084644379406322</v>
      </c>
      <c r="O337" s="3">
        <v>3.5553042125880152</v>
      </c>
      <c r="P337" s="3">
        <v>2.7086615094322717</v>
      </c>
      <c r="Q337" s="3">
        <v>2.8630494844857184</v>
      </c>
      <c r="R337" s="3">
        <v>2.7413935848007998</v>
      </c>
      <c r="S337" s="3">
        <v>2.1082724741279244</v>
      </c>
      <c r="T337" s="3">
        <v>1.8072844906932237</v>
      </c>
      <c r="U337" s="3">
        <v>1.3317322717229076</v>
      </c>
      <c r="V337" s="3">
        <v>0.93205791975958785</v>
      </c>
      <c r="W337" t="str">
        <f t="shared" si="53"/>
        <v/>
      </c>
      <c r="X337" s="7" t="str">
        <f t="shared" si="57"/>
        <v>PROTRA_CAPACITY_EMPIRICAL[</v>
      </c>
      <c r="Y337" s="7" t="str">
        <f t="shared" si="50"/>
        <v>DENMARK,</v>
      </c>
      <c r="Z337" s="7" t="str">
        <f t="shared" si="51"/>
        <v>TO_heat,</v>
      </c>
      <c r="AA337" s="7" t="str">
        <f t="shared" si="58"/>
        <v>PROTRA_CHP_HP_I]=GET_DIRECT_DATA(</v>
      </c>
      <c r="AB337" s="7" t="str">
        <f t="shared" si="59"/>
        <v>'model_parameters/energy/PROTRA_capacity_vensim_import.xlsx','PROTRA_capacity','PROTRA_CAP_TIME',</v>
      </c>
      <c r="AC337" s="7" t="str">
        <f t="shared" si="52"/>
        <v>'DENMARK_TO_heat')~~|</v>
      </c>
    </row>
    <row r="338" spans="1:29" x14ac:dyDescent="0.35">
      <c r="A338" t="s">
        <v>48</v>
      </c>
      <c r="B338" t="s">
        <v>41</v>
      </c>
      <c r="C338" t="str">
        <f t="shared" si="54"/>
        <v>DENMARK_TO_heat</v>
      </c>
      <c r="D338" t="str">
        <f t="shared" si="55"/>
        <v>PROTRA_CHP_HP_I</v>
      </c>
      <c r="E338" t="s">
        <v>6</v>
      </c>
      <c r="F338" s="1" t="str">
        <f t="shared" si="56"/>
        <v>DENMARKTO_heatPROTRA_CHP_solid_fossil_CCS</v>
      </c>
      <c r="G338" s="3">
        <v>0</v>
      </c>
      <c r="H338" s="3">
        <v>0</v>
      </c>
      <c r="I338" s="3">
        <v>0</v>
      </c>
      <c r="J338" s="3">
        <v>0</v>
      </c>
      <c r="K338" s="3">
        <v>0</v>
      </c>
      <c r="L338" s="3">
        <v>0</v>
      </c>
      <c r="M338" s="3">
        <v>0</v>
      </c>
      <c r="N338" s="3">
        <v>0</v>
      </c>
      <c r="O338" s="3">
        <v>0</v>
      </c>
      <c r="P338" s="3">
        <v>0</v>
      </c>
      <c r="Q338" s="3">
        <v>0</v>
      </c>
      <c r="R338" s="3">
        <v>0</v>
      </c>
      <c r="S338" s="3">
        <v>0</v>
      </c>
      <c r="T338" s="3">
        <v>0</v>
      </c>
      <c r="U338" s="3">
        <v>0</v>
      </c>
      <c r="V338" s="3">
        <v>0</v>
      </c>
      <c r="W338" t="str">
        <f t="shared" si="53"/>
        <v/>
      </c>
      <c r="X338" s="7" t="str">
        <f t="shared" si="57"/>
        <v>PROTRA_CAPACITY_EMPIRICAL[</v>
      </c>
      <c r="Y338" s="7" t="str">
        <f t="shared" si="50"/>
        <v>DENMARK,</v>
      </c>
      <c r="Z338" s="7" t="str">
        <f t="shared" si="51"/>
        <v>TO_heat,</v>
      </c>
      <c r="AA338" s="7" t="str">
        <f t="shared" si="58"/>
        <v>PROTRA_CHP_HP_I]=GET_DIRECT_DATA(</v>
      </c>
      <c r="AB338" s="7" t="str">
        <f t="shared" si="59"/>
        <v>'model_parameters/energy/PROTRA_capacity_vensim_import.xlsx','PROTRA_capacity','PROTRA_CAP_TIME',</v>
      </c>
      <c r="AC338" s="7" t="str">
        <f t="shared" si="52"/>
        <v>'DENMARK_TO_heat')~~|</v>
      </c>
    </row>
    <row r="339" spans="1:29" x14ac:dyDescent="0.35">
      <c r="A339" t="s">
        <v>48</v>
      </c>
      <c r="B339" t="s">
        <v>41</v>
      </c>
      <c r="C339" t="str">
        <f t="shared" si="54"/>
        <v>DENMARK_TO_heat</v>
      </c>
      <c r="D339" t="str">
        <f t="shared" si="55"/>
        <v>PROTRA_CHP_HP_I</v>
      </c>
      <c r="E339" t="s">
        <v>7</v>
      </c>
      <c r="F339" s="1" t="str">
        <f t="shared" si="56"/>
        <v>DENMARKTO_heatPROTRA_CHP_waste</v>
      </c>
      <c r="G339" s="3">
        <v>2.2632979109615134</v>
      </c>
      <c r="H339" s="3">
        <v>2.3603940085246755</v>
      </c>
      <c r="I339" s="3">
        <v>2.4312598322853041</v>
      </c>
      <c r="J339" s="3">
        <v>2.4766668608846478</v>
      </c>
      <c r="K339" s="3">
        <v>2.4479017286894322</v>
      </c>
      <c r="L339" s="3">
        <v>2.3229807109722698</v>
      </c>
      <c r="M339" s="3">
        <v>2.3520634719452129</v>
      </c>
      <c r="N339" s="3">
        <v>2.380692713688334</v>
      </c>
      <c r="O339" s="3">
        <v>2.361565774369502</v>
      </c>
      <c r="P339" s="3">
        <v>2.5162485644751413</v>
      </c>
      <c r="Q339" s="3">
        <v>2.6724999910809131</v>
      </c>
      <c r="R339" s="3">
        <v>2.6882082881178935</v>
      </c>
      <c r="S339" s="3">
        <v>2.7794117216079459</v>
      </c>
      <c r="T339" s="3">
        <v>2.8173557964655318</v>
      </c>
      <c r="U339" s="3">
        <v>2.9697044228364495</v>
      </c>
      <c r="V339" s="3">
        <v>3.0420600600223207</v>
      </c>
      <c r="W339" t="str">
        <f t="shared" si="53"/>
        <v/>
      </c>
      <c r="X339" s="7" t="str">
        <f t="shared" si="57"/>
        <v>PROTRA_CAPACITY_EMPIRICAL[</v>
      </c>
      <c r="Y339" s="7" t="str">
        <f t="shared" si="50"/>
        <v>DENMARK,</v>
      </c>
      <c r="Z339" s="7" t="str">
        <f t="shared" si="51"/>
        <v>TO_heat,</v>
      </c>
      <c r="AA339" s="7" t="str">
        <f t="shared" si="58"/>
        <v>PROTRA_CHP_HP_I]=GET_DIRECT_DATA(</v>
      </c>
      <c r="AB339" s="7" t="str">
        <f t="shared" si="59"/>
        <v>'model_parameters/energy/PROTRA_capacity_vensim_import.xlsx','PROTRA_capacity','PROTRA_CAP_TIME',</v>
      </c>
      <c r="AC339" s="7" t="str">
        <f t="shared" si="52"/>
        <v>'DENMARK_TO_heat')~~|</v>
      </c>
    </row>
    <row r="340" spans="1:29" x14ac:dyDescent="0.35">
      <c r="A340" t="s">
        <v>48</v>
      </c>
      <c r="B340" t="s">
        <v>41</v>
      </c>
      <c r="C340" t="str">
        <f t="shared" si="54"/>
        <v>DENMARK_TO_heat</v>
      </c>
      <c r="D340" t="str">
        <f t="shared" si="55"/>
        <v>PROTRA_CHP_HP_I</v>
      </c>
      <c r="E340" t="s">
        <v>8</v>
      </c>
      <c r="F340" s="1" t="str">
        <f t="shared" si="56"/>
        <v>DENMARKTO_heatPROTRA_CHP_solid_bio</v>
      </c>
      <c r="G340" s="4">
        <v>1.0950588256385663</v>
      </c>
      <c r="H340" s="4">
        <v>0.94671450404944502</v>
      </c>
      <c r="I340" s="4">
        <v>1.0346630691520593</v>
      </c>
      <c r="J340" s="4">
        <v>1.0304750422424109</v>
      </c>
      <c r="K340" s="4">
        <v>1.258612297583779</v>
      </c>
      <c r="L340" s="4">
        <v>2.2760339212162224</v>
      </c>
      <c r="M340" s="4">
        <v>2.2331421334098254</v>
      </c>
      <c r="N340" s="4">
        <v>2.5472127414316255</v>
      </c>
      <c r="O340" s="4">
        <v>2.7498678368300045</v>
      </c>
      <c r="P340" s="4">
        <v>2.7312477589784736</v>
      </c>
      <c r="Q340" s="4">
        <v>2.7783744134691664</v>
      </c>
      <c r="R340" s="4">
        <v>3.0722989588870409</v>
      </c>
      <c r="S340" s="4">
        <v>4.0503870746290067</v>
      </c>
      <c r="T340" s="4">
        <v>3.9941009848644429</v>
      </c>
      <c r="U340" s="4">
        <v>4.2793547716220646</v>
      </c>
      <c r="V340" s="4">
        <v>4.6717310458503842</v>
      </c>
      <c r="W340" t="str">
        <f t="shared" si="53"/>
        <v/>
      </c>
      <c r="X340" s="7" t="str">
        <f t="shared" si="57"/>
        <v>PROTRA_CAPACITY_EMPIRICAL[</v>
      </c>
      <c r="Y340" s="7" t="str">
        <f t="shared" si="50"/>
        <v>DENMARK,</v>
      </c>
      <c r="Z340" s="7" t="str">
        <f t="shared" si="51"/>
        <v>TO_heat,</v>
      </c>
      <c r="AA340" s="7" t="str">
        <f t="shared" si="58"/>
        <v>PROTRA_CHP_HP_I]=GET_DIRECT_DATA(</v>
      </c>
      <c r="AB340" s="7" t="str">
        <f t="shared" si="59"/>
        <v>'model_parameters/energy/PROTRA_capacity_vensim_import.xlsx','PROTRA_capacity','PROTRA_CAP_TIME',</v>
      </c>
      <c r="AC340" s="7" t="str">
        <f t="shared" si="52"/>
        <v>'DENMARK_TO_heat')~~|</v>
      </c>
    </row>
    <row r="341" spans="1:29" x14ac:dyDescent="0.35">
      <c r="A341" t="s">
        <v>48</v>
      </c>
      <c r="B341" t="s">
        <v>41</v>
      </c>
      <c r="C341" t="str">
        <f t="shared" si="54"/>
        <v>DENMARK_TO_heat</v>
      </c>
      <c r="D341" t="str">
        <f t="shared" si="55"/>
        <v>PROTRA_CHP_HP_I</v>
      </c>
      <c r="E341" t="s">
        <v>9</v>
      </c>
      <c r="F341" s="1" t="str">
        <f t="shared" si="56"/>
        <v>DENMARKTO_heatPROTRA_CHP_solid_bio_CCS</v>
      </c>
      <c r="G341" s="3">
        <v>0</v>
      </c>
      <c r="H341" s="3">
        <v>0</v>
      </c>
      <c r="I341" s="3">
        <v>0</v>
      </c>
      <c r="J341" s="3">
        <v>0</v>
      </c>
      <c r="K341" s="3">
        <v>0</v>
      </c>
      <c r="L341" s="3">
        <v>0</v>
      </c>
      <c r="M341" s="3">
        <v>0</v>
      </c>
      <c r="N341" s="3">
        <v>0</v>
      </c>
      <c r="O341" s="3">
        <v>0</v>
      </c>
      <c r="P341" s="3">
        <v>0</v>
      </c>
      <c r="Q341" s="3">
        <v>0</v>
      </c>
      <c r="R341" s="3">
        <v>0</v>
      </c>
      <c r="S341" s="3">
        <v>0</v>
      </c>
      <c r="T341" s="3">
        <v>0</v>
      </c>
      <c r="U341" s="3">
        <v>0</v>
      </c>
      <c r="V341" s="3">
        <v>0</v>
      </c>
      <c r="W341" t="str">
        <f t="shared" si="53"/>
        <v/>
      </c>
      <c r="X341" s="7" t="str">
        <f t="shared" si="57"/>
        <v>PROTRA_CAPACITY_EMPIRICAL[</v>
      </c>
      <c r="Y341" s="7" t="str">
        <f t="shared" si="50"/>
        <v>DENMARK,</v>
      </c>
      <c r="Z341" s="7" t="str">
        <f t="shared" si="51"/>
        <v>TO_heat,</v>
      </c>
      <c r="AA341" s="7" t="str">
        <f t="shared" si="58"/>
        <v>PROTRA_CHP_HP_I]=GET_DIRECT_DATA(</v>
      </c>
      <c r="AB341" s="7" t="str">
        <f t="shared" si="59"/>
        <v>'model_parameters/energy/PROTRA_capacity_vensim_import.xlsx','PROTRA_capacity','PROTRA_CAP_TIME',</v>
      </c>
      <c r="AC341" s="7" t="str">
        <f t="shared" si="52"/>
        <v>'DENMARK_TO_heat')~~|</v>
      </c>
    </row>
    <row r="342" spans="1:29" x14ac:dyDescent="0.35">
      <c r="A342" t="s">
        <v>48</v>
      </c>
      <c r="B342" t="s">
        <v>41</v>
      </c>
      <c r="C342" t="str">
        <f t="shared" si="54"/>
        <v>DENMARK_TO_heat</v>
      </c>
      <c r="D342" t="str">
        <f t="shared" si="55"/>
        <v>PROTRA_CHP_HP_I</v>
      </c>
      <c r="E342" t="s">
        <v>10</v>
      </c>
      <c r="F342" s="1" t="str">
        <f t="shared" si="56"/>
        <v>DENMARKTO_heatPROTRA_HP_gas_fuels</v>
      </c>
      <c r="G342" s="4">
        <v>1.6823154878573257</v>
      </c>
      <c r="H342" s="4">
        <v>1.8568612496861763</v>
      </c>
      <c r="I342" s="4">
        <v>2.7299922380051469</v>
      </c>
      <c r="J342" s="4">
        <v>2.7432641507709348</v>
      </c>
      <c r="K342" s="4">
        <v>3.5021762534691834</v>
      </c>
      <c r="L342" s="4">
        <v>3.9865391338275433</v>
      </c>
      <c r="M342" s="4">
        <v>3.4240955797721795</v>
      </c>
      <c r="N342" s="4">
        <v>5.1912342751907055</v>
      </c>
      <c r="O342" s="4">
        <v>5.1218165409171883</v>
      </c>
      <c r="P342" s="4">
        <v>5.7712180695931723</v>
      </c>
      <c r="Q342" s="4">
        <v>6.6548668476894406</v>
      </c>
      <c r="R342" s="4">
        <v>6.6662758665179238</v>
      </c>
      <c r="S342" s="4">
        <v>5.3868731281961395</v>
      </c>
      <c r="T342" s="4">
        <v>5.4496661671036559</v>
      </c>
      <c r="U342" s="4">
        <v>4.1878330282087282</v>
      </c>
      <c r="V342" s="4">
        <v>3.572765294371159</v>
      </c>
      <c r="W342" t="str">
        <f t="shared" si="53"/>
        <v/>
      </c>
      <c r="X342" s="7" t="str">
        <f t="shared" si="57"/>
        <v>PROTRA_CAPACITY_EMPIRICAL[</v>
      </c>
      <c r="Y342" s="7" t="str">
        <f t="shared" si="50"/>
        <v>DENMARK,</v>
      </c>
      <c r="Z342" s="7" t="str">
        <f t="shared" si="51"/>
        <v>TO_heat,</v>
      </c>
      <c r="AA342" s="7" t="str">
        <f t="shared" si="58"/>
        <v>PROTRA_CHP_HP_I]=GET_DIRECT_DATA(</v>
      </c>
      <c r="AB342" s="7" t="str">
        <f t="shared" si="59"/>
        <v>'model_parameters/energy/PROTRA_capacity_vensim_import.xlsx','PROTRA_capacity','PROTRA_CAP_TIME',</v>
      </c>
      <c r="AC342" s="7" t="str">
        <f t="shared" si="52"/>
        <v>'DENMARK_TO_heat')~~|</v>
      </c>
    </row>
    <row r="343" spans="1:29" x14ac:dyDescent="0.35">
      <c r="A343" t="s">
        <v>48</v>
      </c>
      <c r="B343" t="s">
        <v>41</v>
      </c>
      <c r="C343" t="str">
        <f t="shared" si="54"/>
        <v>DENMARK_TO_heat</v>
      </c>
      <c r="D343" t="str">
        <f t="shared" si="55"/>
        <v>PROTRA_CHP_HP_I</v>
      </c>
      <c r="E343" t="s">
        <v>11</v>
      </c>
      <c r="F343" s="1" t="str">
        <f t="shared" si="56"/>
        <v>DENMARKTO_heatPROTRA_HP_solid_bio</v>
      </c>
      <c r="G343" s="4">
        <v>4.2152399302492558</v>
      </c>
      <c r="H343" s="4">
        <v>4.5844404126429978</v>
      </c>
      <c r="I343" s="4">
        <v>4.7119312110295093</v>
      </c>
      <c r="J343" s="4">
        <v>5.2416011841368721</v>
      </c>
      <c r="K343" s="4">
        <v>5.6365411337127496</v>
      </c>
      <c r="L343" s="4">
        <v>5.8664166955038208</v>
      </c>
      <c r="M343" s="4">
        <v>5.8863406518194914</v>
      </c>
      <c r="N343" s="4">
        <v>6.4798151444587946</v>
      </c>
      <c r="O343" s="4">
        <v>6.5772104730217666</v>
      </c>
      <c r="P343" s="4">
        <v>6.8085728912217824</v>
      </c>
      <c r="Q343" s="4">
        <v>7.4986114080699107</v>
      </c>
      <c r="R343" s="4">
        <v>7.8902217162582744</v>
      </c>
      <c r="S343" s="4">
        <v>7.9979932675290453</v>
      </c>
      <c r="T343" s="4">
        <v>8.3799235251610522</v>
      </c>
      <c r="U343" s="4">
        <v>8.3014338352433565</v>
      </c>
      <c r="V343" s="4">
        <v>8.510968501568323</v>
      </c>
      <c r="W343" t="str">
        <f t="shared" si="53"/>
        <v/>
      </c>
      <c r="X343" s="7" t="str">
        <f t="shared" si="57"/>
        <v>PROTRA_CAPACITY_EMPIRICAL[</v>
      </c>
      <c r="Y343" s="7" t="str">
        <f t="shared" ref="Y343:Y406" si="60">A343&amp;","</f>
        <v>DENMARK,</v>
      </c>
      <c r="Z343" s="7" t="str">
        <f t="shared" ref="Z343:Z406" si="61">B343&amp;","</f>
        <v>TO_heat,</v>
      </c>
      <c r="AA343" s="7" t="str">
        <f t="shared" si="58"/>
        <v>PROTRA_CHP_HP_I]=GET_DIRECT_DATA(</v>
      </c>
      <c r="AB343" s="7" t="str">
        <f t="shared" si="59"/>
        <v>'model_parameters/energy/PROTRA_capacity_vensim_import.xlsx','PROTRA_capacity','PROTRA_CAP_TIME',</v>
      </c>
      <c r="AC343" s="7" t="str">
        <f t="shared" ref="AC343:AC406" si="62">"'"&amp;C343&amp;"')~~|"</f>
        <v>'DENMARK_TO_heat')~~|</v>
      </c>
    </row>
    <row r="344" spans="1:29" x14ac:dyDescent="0.35">
      <c r="A344" t="s">
        <v>48</v>
      </c>
      <c r="B344" t="s">
        <v>41</v>
      </c>
      <c r="C344" t="str">
        <f t="shared" si="54"/>
        <v>DENMARK_TO_heat</v>
      </c>
      <c r="D344" t="str">
        <f t="shared" si="55"/>
        <v>PROTRA_CHP_HP_I</v>
      </c>
      <c r="E344" t="s">
        <v>12</v>
      </c>
      <c r="F344" s="1" t="str">
        <f t="shared" si="56"/>
        <v>DENMARKTO_heatPROTRA_HP_geothermal</v>
      </c>
      <c r="G344" s="4">
        <v>5.1549387873723963E-2</v>
      </c>
      <c r="H344" s="4">
        <v>8.6315254114142481E-2</v>
      </c>
      <c r="I344" s="4">
        <v>8.6315254114142481E-2</v>
      </c>
      <c r="J344" s="4">
        <v>7.4926435862970889E-2</v>
      </c>
      <c r="K344" s="4">
        <v>7.2528789915355815E-2</v>
      </c>
      <c r="L344" s="4">
        <v>6.3537617611799324E-2</v>
      </c>
      <c r="M344" s="4">
        <v>4.9751153413012672E-2</v>
      </c>
      <c r="N344" s="4">
        <v>8.6315254114142481E-2</v>
      </c>
      <c r="O344" s="4">
        <v>6.8332909507029457E-2</v>
      </c>
      <c r="P344" s="4">
        <v>4.9751153413012672E-2</v>
      </c>
      <c r="Q344" s="4">
        <v>4.2002561121807669E-2</v>
      </c>
      <c r="R344" s="4">
        <v>6.7403821702328615E-2</v>
      </c>
      <c r="S344" s="4">
        <v>4.5697333527082488E-2</v>
      </c>
      <c r="T344" s="4">
        <v>3.3000000000000002E-2</v>
      </c>
      <c r="U344" s="4">
        <v>2.0529244014967123E-2</v>
      </c>
      <c r="V344" s="4">
        <v>1.2794198423366154E-2</v>
      </c>
      <c r="W344" t="str">
        <f t="shared" si="53"/>
        <v/>
      </c>
      <c r="X344" s="7" t="str">
        <f t="shared" si="57"/>
        <v>PROTRA_CAPACITY_EMPIRICAL[</v>
      </c>
      <c r="Y344" s="7" t="str">
        <f t="shared" si="60"/>
        <v>DENMARK,</v>
      </c>
      <c r="Z344" s="7" t="str">
        <f t="shared" si="61"/>
        <v>TO_heat,</v>
      </c>
      <c r="AA344" s="7" t="str">
        <f t="shared" si="58"/>
        <v>PROTRA_CHP_HP_I]=GET_DIRECT_DATA(</v>
      </c>
      <c r="AB344" s="7" t="str">
        <f t="shared" si="59"/>
        <v>'model_parameters/energy/PROTRA_capacity_vensim_import.xlsx','PROTRA_capacity','PROTRA_CAP_TIME',</v>
      </c>
      <c r="AC344" s="7" t="str">
        <f t="shared" si="62"/>
        <v>'DENMARK_TO_heat')~~|</v>
      </c>
    </row>
    <row r="345" spans="1:29" x14ac:dyDescent="0.35">
      <c r="A345" t="s">
        <v>48</v>
      </c>
      <c r="B345" t="s">
        <v>41</v>
      </c>
      <c r="C345" t="str">
        <f t="shared" si="54"/>
        <v>DENMARK_TO_heat</v>
      </c>
      <c r="D345" t="str">
        <f t="shared" si="55"/>
        <v>PROTRA_CHP_HP_I</v>
      </c>
      <c r="E345" t="s">
        <v>13</v>
      </c>
      <c r="F345" s="1" t="str">
        <f t="shared" si="56"/>
        <v>DENMARKTO_heatPROTRA_HP_liquid_fuels</v>
      </c>
      <c r="G345" s="4">
        <v>0.7540859526015985</v>
      </c>
      <c r="H345" s="4">
        <v>0.77701016556068714</v>
      </c>
      <c r="I345" s="4">
        <v>0.80516270779114674</v>
      </c>
      <c r="J345" s="4">
        <v>1.0062522951515731</v>
      </c>
      <c r="K345" s="4">
        <v>1.095938251114323</v>
      </c>
      <c r="L345" s="4">
        <v>1.7406314681918502</v>
      </c>
      <c r="M345" s="4">
        <v>0.81923897890637654</v>
      </c>
      <c r="N345" s="4">
        <v>0.81964115808109772</v>
      </c>
      <c r="O345" s="4">
        <v>0.70180265988788748</v>
      </c>
      <c r="P345" s="4">
        <v>0.47336488864644349</v>
      </c>
      <c r="Q345" s="4">
        <v>0.41902806906660794</v>
      </c>
      <c r="R345" s="4">
        <v>0.35414088319632037</v>
      </c>
      <c r="S345" s="4">
        <v>0.25537171057249974</v>
      </c>
      <c r="T345" s="4">
        <v>0.35251929676384586</v>
      </c>
      <c r="U345" s="4">
        <v>0.17979017826720994</v>
      </c>
      <c r="V345" s="4">
        <v>0.13178044146408291</v>
      </c>
      <c r="W345" t="str">
        <f t="shared" si="53"/>
        <v/>
      </c>
      <c r="X345" s="7" t="str">
        <f t="shared" si="57"/>
        <v>PROTRA_CAPACITY_EMPIRICAL[</v>
      </c>
      <c r="Y345" s="7" t="str">
        <f t="shared" si="60"/>
        <v>DENMARK,</v>
      </c>
      <c r="Z345" s="7" t="str">
        <f t="shared" si="61"/>
        <v>TO_heat,</v>
      </c>
      <c r="AA345" s="7" t="str">
        <f t="shared" si="58"/>
        <v>PROTRA_CHP_HP_I]=GET_DIRECT_DATA(</v>
      </c>
      <c r="AB345" s="7" t="str">
        <f t="shared" si="59"/>
        <v>'model_parameters/energy/PROTRA_capacity_vensim_import.xlsx','PROTRA_capacity','PROTRA_CAP_TIME',</v>
      </c>
      <c r="AC345" s="7" t="str">
        <f t="shared" si="62"/>
        <v>'DENMARK_TO_heat')~~|</v>
      </c>
    </row>
    <row r="346" spans="1:29" x14ac:dyDescent="0.35">
      <c r="A346" t="s">
        <v>48</v>
      </c>
      <c r="B346" t="s">
        <v>41</v>
      </c>
      <c r="C346" t="str">
        <f t="shared" si="54"/>
        <v>DENMARK_TO_heat</v>
      </c>
      <c r="D346" t="str">
        <f t="shared" si="55"/>
        <v>PROTRA_CHP_HP_I</v>
      </c>
      <c r="E346" t="s">
        <v>14</v>
      </c>
      <c r="F346" s="1" t="str">
        <f t="shared" si="56"/>
        <v>DENMARKTO_heatPROTRA_HP_solar</v>
      </c>
      <c r="G346" s="4">
        <v>2.675799721835883E-2</v>
      </c>
      <c r="H346" s="4">
        <v>2.3728789986091792E-2</v>
      </c>
      <c r="I346" s="4">
        <v>3.0292072322670373E-2</v>
      </c>
      <c r="J346" s="4">
        <v>3.3826147426981916E-2</v>
      </c>
      <c r="K346" s="4">
        <v>5.3011126564673154E-2</v>
      </c>
      <c r="L346" s="4">
        <v>7.2196105702364399E-2</v>
      </c>
      <c r="M346" s="4">
        <v>0.10955632823365785</v>
      </c>
      <c r="N346" s="4">
        <v>0.17417941585535465</v>
      </c>
      <c r="O346" s="4">
        <v>0.23981223922114045</v>
      </c>
      <c r="P346" s="4">
        <v>0.37158275382475658</v>
      </c>
      <c r="Q346" s="4">
        <v>0.48265368567454792</v>
      </c>
      <c r="R346" s="4">
        <v>0.70277607788595264</v>
      </c>
      <c r="S346" s="4">
        <v>0.87493602225312916</v>
      </c>
      <c r="T346" s="4">
        <v>1.089</v>
      </c>
      <c r="U346" s="4">
        <v>1.1460500695410292</v>
      </c>
      <c r="V346" s="4">
        <v>1.3173517385257301</v>
      </c>
      <c r="W346" t="str">
        <f t="shared" si="53"/>
        <v/>
      </c>
      <c r="X346" s="7" t="str">
        <f t="shared" si="57"/>
        <v>PROTRA_CAPACITY_EMPIRICAL[</v>
      </c>
      <c r="Y346" s="7" t="str">
        <f t="shared" si="60"/>
        <v>DENMARK,</v>
      </c>
      <c r="Z346" s="7" t="str">
        <f t="shared" si="61"/>
        <v>TO_heat,</v>
      </c>
      <c r="AA346" s="7" t="str">
        <f t="shared" si="58"/>
        <v>PROTRA_CHP_HP_I]=GET_DIRECT_DATA(</v>
      </c>
      <c r="AB346" s="7" t="str">
        <f t="shared" si="59"/>
        <v>'model_parameters/energy/PROTRA_capacity_vensim_import.xlsx','PROTRA_capacity','PROTRA_CAP_TIME',</v>
      </c>
      <c r="AC346" s="7" t="str">
        <f t="shared" si="62"/>
        <v>'DENMARK_TO_heat')~~|</v>
      </c>
    </row>
    <row r="347" spans="1:29" x14ac:dyDescent="0.35">
      <c r="A347" t="s">
        <v>48</v>
      </c>
      <c r="B347" t="s">
        <v>41</v>
      </c>
      <c r="C347" t="str">
        <f t="shared" si="54"/>
        <v>DENMARK_TO_heat</v>
      </c>
      <c r="D347" t="str">
        <f t="shared" si="55"/>
        <v>PROTRA_CHP_HP_I</v>
      </c>
      <c r="E347" t="s">
        <v>15</v>
      </c>
      <c r="F347" s="1" t="str">
        <f t="shared" si="56"/>
        <v>DENMARKTO_heatPROTRA_HP_solid_fossil</v>
      </c>
      <c r="G347" s="4">
        <v>1.769588368771751E-2</v>
      </c>
      <c r="H347" s="4">
        <v>4.1424454996247813E-2</v>
      </c>
      <c r="I347" s="4">
        <v>3.4185229851272467E-2</v>
      </c>
      <c r="J347" s="4">
        <v>3.4185229851272467E-2</v>
      </c>
      <c r="K347" s="4">
        <v>3.7402663249039285E-2</v>
      </c>
      <c r="L347" s="4">
        <v>4.6250605092898051E-2</v>
      </c>
      <c r="M347" s="4">
        <v>2.8152542230459668E-2</v>
      </c>
      <c r="N347" s="4">
        <v>3.6598304899597582E-2</v>
      </c>
      <c r="O347" s="4">
        <v>3.0967796453505642E-2</v>
      </c>
      <c r="P347" s="4">
        <v>2.855472140518053E-2</v>
      </c>
      <c r="Q347" s="4">
        <v>2.902647757712809E-2</v>
      </c>
      <c r="R347" s="4">
        <v>1.7197583690238379E-2</v>
      </c>
      <c r="S347" s="4">
        <v>3.7542621601842144E-2</v>
      </c>
      <c r="T347" s="4">
        <v>3.786114750822106E-2</v>
      </c>
      <c r="U347" s="4">
        <v>1.5647182971689488E-2</v>
      </c>
      <c r="V347" s="4">
        <v>1.5037680432400035E-2</v>
      </c>
      <c r="W347" t="str">
        <f t="shared" si="53"/>
        <v/>
      </c>
      <c r="X347" s="7" t="str">
        <f t="shared" si="57"/>
        <v>PROTRA_CAPACITY_EMPIRICAL[</v>
      </c>
      <c r="Y347" s="7" t="str">
        <f t="shared" si="60"/>
        <v>DENMARK,</v>
      </c>
      <c r="Z347" s="7" t="str">
        <f t="shared" si="61"/>
        <v>TO_heat,</v>
      </c>
      <c r="AA347" s="7" t="str">
        <f t="shared" si="58"/>
        <v>PROTRA_CHP_HP_I]=GET_DIRECT_DATA(</v>
      </c>
      <c r="AB347" s="7" t="str">
        <f t="shared" si="59"/>
        <v>'model_parameters/energy/PROTRA_capacity_vensim_import.xlsx','PROTRA_capacity','PROTRA_CAP_TIME',</v>
      </c>
      <c r="AC347" s="7" t="str">
        <f t="shared" si="62"/>
        <v>'DENMARK_TO_heat')~~|</v>
      </c>
    </row>
    <row r="348" spans="1:29" x14ac:dyDescent="0.35">
      <c r="A348" t="s">
        <v>48</v>
      </c>
      <c r="B348" t="s">
        <v>41</v>
      </c>
      <c r="C348" t="str">
        <f t="shared" si="54"/>
        <v>DENMARK_TO_heat</v>
      </c>
      <c r="D348" t="str">
        <f t="shared" si="55"/>
        <v>PROTRA_CHP_HP_I</v>
      </c>
      <c r="E348" t="s">
        <v>16</v>
      </c>
      <c r="F348" s="1" t="str">
        <f t="shared" si="56"/>
        <v>DENMARKTO_heatPROTRA_HP_waste</v>
      </c>
      <c r="G348" s="4">
        <v>1.3147237221624668</v>
      </c>
      <c r="H348" s="4">
        <v>1.0002196075307601</v>
      </c>
      <c r="I348" s="4">
        <v>1.3247782015304881</v>
      </c>
      <c r="J348" s="4">
        <v>1.5113893386009638</v>
      </c>
      <c r="K348" s="4">
        <v>1.0134915202965484</v>
      </c>
      <c r="L348" s="4">
        <v>1.0207403977417171</v>
      </c>
      <c r="M348" s="4">
        <v>1.0949223465189781</v>
      </c>
      <c r="N348" s="4">
        <v>0.92036250841901313</v>
      </c>
      <c r="O348" s="4">
        <v>0.98827569039990038</v>
      </c>
      <c r="P348" s="4">
        <v>1.0023507549776061</v>
      </c>
      <c r="Q348" s="4">
        <v>1.1914055327136854</v>
      </c>
      <c r="R348" s="4">
        <v>1.095213524241476</v>
      </c>
      <c r="S348" s="4">
        <v>1.0653798730606832</v>
      </c>
      <c r="T348" s="4">
        <v>1.0480298634632259</v>
      </c>
      <c r="U348" s="4">
        <v>0.91327731789795585</v>
      </c>
      <c r="V348" s="4">
        <v>0.85293330885698493</v>
      </c>
      <c r="W348" t="str">
        <f t="shared" si="53"/>
        <v/>
      </c>
      <c r="X348" s="7" t="str">
        <f t="shared" si="57"/>
        <v>PROTRA_CAPACITY_EMPIRICAL[</v>
      </c>
      <c r="Y348" s="7" t="str">
        <f t="shared" si="60"/>
        <v>DENMARK,</v>
      </c>
      <c r="Z348" s="7" t="str">
        <f t="shared" si="61"/>
        <v>TO_heat,</v>
      </c>
      <c r="AA348" s="7" t="str">
        <f t="shared" si="58"/>
        <v>PROTRA_CHP_HP_I]=GET_DIRECT_DATA(</v>
      </c>
      <c r="AB348" s="7" t="str">
        <f t="shared" si="59"/>
        <v>'model_parameters/energy/PROTRA_capacity_vensim_import.xlsx','PROTRA_capacity','PROTRA_CAP_TIME',</v>
      </c>
      <c r="AC348" s="7" t="str">
        <f t="shared" si="62"/>
        <v>'DENMARK_TO_heat')~~|</v>
      </c>
    </row>
    <row r="349" spans="1:29" x14ac:dyDescent="0.35">
      <c r="A349" t="s">
        <v>48</v>
      </c>
      <c r="B349" t="s">
        <v>42</v>
      </c>
      <c r="C349" t="str">
        <f t="shared" si="54"/>
        <v>DENMARK_TO_elec</v>
      </c>
      <c r="D349" t="str">
        <f t="shared" si="55"/>
        <v>PROTRA_CHP_PP_I</v>
      </c>
      <c r="E349" t="s">
        <v>0</v>
      </c>
      <c r="F349" s="1" t="str">
        <f t="shared" si="56"/>
        <v>DENMARKTO_elecPROTRA_CHP_gas_fuels</v>
      </c>
      <c r="G349" s="5">
        <v>2.5745920000000004</v>
      </c>
      <c r="H349" s="5">
        <v>2.5605920000000011</v>
      </c>
      <c r="I349" s="5">
        <v>2.5709720000000007</v>
      </c>
      <c r="J349" s="5">
        <v>2.5619920000000005</v>
      </c>
      <c r="K349" s="5">
        <v>2.5611020000000004</v>
      </c>
      <c r="L349" s="5">
        <v>2.5328170000000005</v>
      </c>
      <c r="M349" s="5">
        <v>2.5204770000000005</v>
      </c>
      <c r="N349" s="5">
        <v>2.4836270000000003</v>
      </c>
      <c r="O349" s="5">
        <v>2.3751270000000004</v>
      </c>
      <c r="P349" s="5">
        <v>2.1101070000000006</v>
      </c>
      <c r="Q349" s="5">
        <v>1.9289070000000004</v>
      </c>
      <c r="R349" s="5">
        <v>1.9289070000000004</v>
      </c>
      <c r="S349" s="5">
        <v>1.9289070000000004</v>
      </c>
      <c r="T349" s="5">
        <v>1.1976144787487253</v>
      </c>
      <c r="U349" s="5">
        <v>1.189744065963958</v>
      </c>
      <c r="V349" s="5">
        <v>1.1405539860591638</v>
      </c>
      <c r="W349" t="str">
        <f t="shared" si="53"/>
        <v>PROTRA_CAPACITY_EMPIRICAL[DENMARK,TO_elec,PROTRA_CHP_PP_I]=GET_DIRECT_DATA('model_parameters/energy/PROTRA_capacity_vensim_import.xlsx','PROTRA_capacity','PROTRA_CAP_TIME','DENMARK_TO_elec')~~|</v>
      </c>
      <c r="X349" s="7" t="str">
        <f t="shared" si="57"/>
        <v>PROTRA_CAPACITY_EMPIRICAL[</v>
      </c>
      <c r="Y349" s="7" t="str">
        <f t="shared" si="60"/>
        <v>DENMARK,</v>
      </c>
      <c r="Z349" s="7" t="str">
        <f t="shared" si="61"/>
        <v>TO_elec,</v>
      </c>
      <c r="AA349" s="7" t="str">
        <f t="shared" si="58"/>
        <v>PROTRA_CHP_PP_I]=GET_DIRECT_DATA(</v>
      </c>
      <c r="AB349" s="7" t="str">
        <f t="shared" si="59"/>
        <v>'model_parameters/energy/PROTRA_capacity_vensim_import.xlsx','PROTRA_capacity','PROTRA_CAP_TIME',</v>
      </c>
      <c r="AC349" s="7" t="str">
        <f t="shared" si="62"/>
        <v>'DENMARK_TO_elec')~~|</v>
      </c>
    </row>
    <row r="350" spans="1:29" x14ac:dyDescent="0.35">
      <c r="A350" t="s">
        <v>48</v>
      </c>
      <c r="B350" t="s">
        <v>42</v>
      </c>
      <c r="C350" t="str">
        <f t="shared" si="54"/>
        <v>DENMARK_TO_elec</v>
      </c>
      <c r="D350" t="str">
        <f t="shared" si="55"/>
        <v>PROTRA_CHP_PP_I</v>
      </c>
      <c r="E350" t="s">
        <v>1</v>
      </c>
      <c r="F350" s="1" t="str">
        <f t="shared" si="56"/>
        <v>DENMARKTO_elecPROTRA_CHP_gas_fuels_CCS</v>
      </c>
      <c r="G350" s="5">
        <v>0</v>
      </c>
      <c r="H350" s="5">
        <v>0</v>
      </c>
      <c r="I350" s="5">
        <v>0</v>
      </c>
      <c r="J350" s="5">
        <v>0</v>
      </c>
      <c r="K350" s="5">
        <v>0</v>
      </c>
      <c r="L350" s="5">
        <v>0</v>
      </c>
      <c r="M350" s="5">
        <v>0</v>
      </c>
      <c r="N350" s="5">
        <v>0</v>
      </c>
      <c r="O350" s="5">
        <v>0</v>
      </c>
      <c r="P350" s="5">
        <v>0</v>
      </c>
      <c r="Q350" s="5">
        <v>0</v>
      </c>
      <c r="R350" s="5">
        <v>0</v>
      </c>
      <c r="S350" s="5">
        <v>0</v>
      </c>
      <c r="T350" s="5">
        <v>0</v>
      </c>
      <c r="U350" s="5">
        <v>0</v>
      </c>
      <c r="V350" s="5">
        <v>0</v>
      </c>
      <c r="W350" t="str">
        <f t="shared" si="53"/>
        <v/>
      </c>
      <c r="X350" s="7" t="str">
        <f t="shared" si="57"/>
        <v>PROTRA_CAPACITY_EMPIRICAL[</v>
      </c>
      <c r="Y350" s="7" t="str">
        <f t="shared" si="60"/>
        <v>DENMARK,</v>
      </c>
      <c r="Z350" s="7" t="str">
        <f t="shared" si="61"/>
        <v>TO_elec,</v>
      </c>
      <c r="AA350" s="7" t="str">
        <f t="shared" si="58"/>
        <v>PROTRA_CHP_PP_I]=GET_DIRECT_DATA(</v>
      </c>
      <c r="AB350" s="7" t="str">
        <f t="shared" si="59"/>
        <v>'model_parameters/energy/PROTRA_capacity_vensim_import.xlsx','PROTRA_capacity','PROTRA_CAP_TIME',</v>
      </c>
      <c r="AC350" s="7" t="str">
        <f t="shared" si="62"/>
        <v>'DENMARK_TO_elec')~~|</v>
      </c>
    </row>
    <row r="351" spans="1:29" x14ac:dyDescent="0.35">
      <c r="A351" t="s">
        <v>48</v>
      </c>
      <c r="B351" t="s">
        <v>42</v>
      </c>
      <c r="C351" t="str">
        <f t="shared" si="54"/>
        <v>DENMARK_TO_elec</v>
      </c>
      <c r="D351" t="str">
        <f t="shared" si="55"/>
        <v>PROTRA_CHP_PP_I</v>
      </c>
      <c r="E351" t="s">
        <v>2</v>
      </c>
      <c r="F351" s="1" t="str">
        <f t="shared" si="56"/>
        <v>DENMARKTO_elecPROTRA_CHP_geothermal</v>
      </c>
      <c r="G351" s="5">
        <v>9.610645345669562E-2</v>
      </c>
      <c r="H351" s="5">
        <v>0.11419565764886219</v>
      </c>
      <c r="I351" s="5">
        <v>0.1122322937103379</v>
      </c>
      <c r="J351" s="5">
        <v>0.10748415847125364</v>
      </c>
      <c r="K351" s="5">
        <v>0.10584134374718229</v>
      </c>
      <c r="L351" s="5">
        <v>0.11631929619461297</v>
      </c>
      <c r="M351" s="5">
        <v>0.22613610000000001</v>
      </c>
      <c r="N351" s="5">
        <v>0.2329904248438498</v>
      </c>
      <c r="O351" s="5">
        <v>0.25889699999999999</v>
      </c>
      <c r="P351" s="5">
        <v>0.25223030000000002</v>
      </c>
      <c r="Q351" s="5">
        <v>0.2508397</v>
      </c>
      <c r="R351" s="5">
        <v>0.2730337341195167</v>
      </c>
      <c r="S351" s="5">
        <v>0.29522776823903341</v>
      </c>
      <c r="T351" s="5">
        <v>0.31742180235855011</v>
      </c>
      <c r="U351" s="5">
        <v>0.33961583647806681</v>
      </c>
      <c r="V351" s="5">
        <v>0.36180987059758352</v>
      </c>
      <c r="W351" t="str">
        <f t="shared" si="53"/>
        <v/>
      </c>
      <c r="X351" s="7" t="str">
        <f t="shared" si="57"/>
        <v>PROTRA_CAPACITY_EMPIRICAL[</v>
      </c>
      <c r="Y351" s="7" t="str">
        <f t="shared" si="60"/>
        <v>DENMARK,</v>
      </c>
      <c r="Z351" s="7" t="str">
        <f t="shared" si="61"/>
        <v>TO_elec,</v>
      </c>
      <c r="AA351" s="7" t="str">
        <f t="shared" si="58"/>
        <v>PROTRA_CHP_PP_I]=GET_DIRECT_DATA(</v>
      </c>
      <c r="AB351" s="7" t="str">
        <f t="shared" si="59"/>
        <v>'model_parameters/energy/PROTRA_capacity_vensim_import.xlsx','PROTRA_capacity','PROTRA_CAP_TIME',</v>
      </c>
      <c r="AC351" s="7" t="str">
        <f t="shared" si="62"/>
        <v>'DENMARK_TO_elec')~~|</v>
      </c>
    </row>
    <row r="352" spans="1:29" x14ac:dyDescent="0.35">
      <c r="A352" t="s">
        <v>48</v>
      </c>
      <c r="B352" t="s">
        <v>42</v>
      </c>
      <c r="C352" t="str">
        <f t="shared" si="54"/>
        <v>DENMARK_TO_elec</v>
      </c>
      <c r="D352" t="str">
        <f t="shared" si="55"/>
        <v>PROTRA_CHP_PP_I</v>
      </c>
      <c r="E352" t="s">
        <v>3</v>
      </c>
      <c r="F352" s="1" t="str">
        <f t="shared" si="56"/>
        <v>DENMARKTO_elecPROTRA_CHP_liquid_fuels</v>
      </c>
      <c r="G352" s="5">
        <v>0.54856000000000005</v>
      </c>
      <c r="H352" s="5">
        <v>0.54536000000000007</v>
      </c>
      <c r="I352" s="5">
        <v>0.54536000000000007</v>
      </c>
      <c r="J352" s="5">
        <v>0.54536000000000007</v>
      </c>
      <c r="K352" s="5">
        <v>0.54536000000000007</v>
      </c>
      <c r="L352" s="5">
        <v>0.54482000000000008</v>
      </c>
      <c r="M352" s="5">
        <v>0.54482000000000008</v>
      </c>
      <c r="N352" s="5">
        <v>0.54482000000000008</v>
      </c>
      <c r="O352" s="5">
        <v>0.25982</v>
      </c>
      <c r="P352" s="5">
        <v>0.25982</v>
      </c>
      <c r="Q352" s="5">
        <v>0.25898000000000004</v>
      </c>
      <c r="R352" s="5">
        <v>0.25898000000000004</v>
      </c>
      <c r="S352" s="5">
        <v>0.25898000000000004</v>
      </c>
      <c r="T352" s="5">
        <v>0.24813783063748815</v>
      </c>
      <c r="U352" s="5">
        <v>0.24813783063748815</v>
      </c>
      <c r="V352" s="5">
        <v>0.24863065651760233</v>
      </c>
      <c r="W352" t="str">
        <f t="shared" si="53"/>
        <v/>
      </c>
      <c r="X352" s="7" t="str">
        <f t="shared" si="57"/>
        <v>PROTRA_CAPACITY_EMPIRICAL[</v>
      </c>
      <c r="Y352" s="7" t="str">
        <f t="shared" si="60"/>
        <v>DENMARK,</v>
      </c>
      <c r="Z352" s="7" t="str">
        <f t="shared" si="61"/>
        <v>TO_elec,</v>
      </c>
      <c r="AA352" s="7" t="str">
        <f t="shared" si="58"/>
        <v>PROTRA_CHP_PP_I]=GET_DIRECT_DATA(</v>
      </c>
      <c r="AB352" s="7" t="str">
        <f t="shared" si="59"/>
        <v>'model_parameters/energy/PROTRA_capacity_vensim_import.xlsx','PROTRA_capacity','PROTRA_CAP_TIME',</v>
      </c>
      <c r="AC352" s="7" t="str">
        <f t="shared" si="62"/>
        <v>'DENMARK_TO_elec')~~|</v>
      </c>
    </row>
    <row r="353" spans="1:29" x14ac:dyDescent="0.35">
      <c r="A353" t="s">
        <v>48</v>
      </c>
      <c r="B353" t="s">
        <v>42</v>
      </c>
      <c r="C353" t="str">
        <f t="shared" si="54"/>
        <v>DENMARK_TO_elec</v>
      </c>
      <c r="D353" t="str">
        <f t="shared" si="55"/>
        <v>PROTRA_CHP_PP_I</v>
      </c>
      <c r="E353" t="s">
        <v>4</v>
      </c>
      <c r="F353" s="1" t="str">
        <f t="shared" si="56"/>
        <v>DENMARKTO_elecPROTRA_CHP_liquid_fuels_CCS</v>
      </c>
      <c r="G353" s="5">
        <v>0</v>
      </c>
      <c r="H353" s="5">
        <v>0</v>
      </c>
      <c r="I353" s="5">
        <v>0</v>
      </c>
      <c r="J353" s="5">
        <v>0</v>
      </c>
      <c r="K353" s="5">
        <v>0</v>
      </c>
      <c r="L353" s="5">
        <v>0</v>
      </c>
      <c r="M353" s="5">
        <v>0</v>
      </c>
      <c r="N353" s="5">
        <v>0</v>
      </c>
      <c r="O353" s="5">
        <v>0</v>
      </c>
      <c r="P353" s="5">
        <v>0</v>
      </c>
      <c r="Q353" s="5">
        <v>0</v>
      </c>
      <c r="R353" s="5">
        <v>0</v>
      </c>
      <c r="S353" s="5">
        <v>0</v>
      </c>
      <c r="T353" s="5">
        <v>0</v>
      </c>
      <c r="U353" s="5">
        <v>0</v>
      </c>
      <c r="V353" s="5">
        <v>0</v>
      </c>
      <c r="W353" t="str">
        <f t="shared" si="53"/>
        <v/>
      </c>
      <c r="X353" s="7" t="str">
        <f t="shared" si="57"/>
        <v>PROTRA_CAPACITY_EMPIRICAL[</v>
      </c>
      <c r="Y353" s="7" t="str">
        <f t="shared" si="60"/>
        <v>DENMARK,</v>
      </c>
      <c r="Z353" s="7" t="str">
        <f t="shared" si="61"/>
        <v>TO_elec,</v>
      </c>
      <c r="AA353" s="7" t="str">
        <f t="shared" si="58"/>
        <v>PROTRA_CHP_PP_I]=GET_DIRECT_DATA(</v>
      </c>
      <c r="AB353" s="7" t="str">
        <f t="shared" si="59"/>
        <v>'model_parameters/energy/PROTRA_capacity_vensim_import.xlsx','PROTRA_capacity','PROTRA_CAP_TIME',</v>
      </c>
      <c r="AC353" s="7" t="str">
        <f t="shared" si="62"/>
        <v>'DENMARK_TO_elec')~~|</v>
      </c>
    </row>
    <row r="354" spans="1:29" x14ac:dyDescent="0.35">
      <c r="A354" t="s">
        <v>48</v>
      </c>
      <c r="B354" t="s">
        <v>42</v>
      </c>
      <c r="C354" t="str">
        <f t="shared" si="54"/>
        <v>DENMARK_TO_elec</v>
      </c>
      <c r="D354" t="str">
        <f t="shared" si="55"/>
        <v>PROTRA_CHP_PP_I</v>
      </c>
      <c r="E354" t="s">
        <v>5</v>
      </c>
      <c r="F354" s="1" t="str">
        <f t="shared" si="56"/>
        <v>DENMARKTO_elecPROTRA_CHP_solid_fossil</v>
      </c>
      <c r="G354" s="5">
        <v>5.7763999999999998</v>
      </c>
      <c r="H354" s="5">
        <v>5.7763999999999998</v>
      </c>
      <c r="I354" s="5">
        <v>5.7763999999999998</v>
      </c>
      <c r="J354" s="5">
        <v>5.7763999999999998</v>
      </c>
      <c r="K354" s="5">
        <v>5.7763999999999998</v>
      </c>
      <c r="L354" s="5">
        <v>5.5283999999999995</v>
      </c>
      <c r="M354" s="5">
        <v>5.5283999999999995</v>
      </c>
      <c r="N354" s="5">
        <v>5.4283999999999999</v>
      </c>
      <c r="O354" s="5">
        <v>5.1058999999999992</v>
      </c>
      <c r="P354" s="5">
        <v>5.1058999999999992</v>
      </c>
      <c r="Q354" s="5">
        <v>5.1058999999999992</v>
      </c>
      <c r="R354" s="5">
        <v>5.1058999999999992</v>
      </c>
      <c r="S354" s="5">
        <v>5.1058999999999992</v>
      </c>
      <c r="T354" s="5">
        <v>3.8512833505260984</v>
      </c>
      <c r="U354" s="5">
        <v>3.8512833505260984</v>
      </c>
      <c r="V354" s="5">
        <v>3.8512833505260984</v>
      </c>
      <c r="W354" t="str">
        <f t="shared" si="53"/>
        <v/>
      </c>
      <c r="X354" s="7" t="str">
        <f t="shared" si="57"/>
        <v>PROTRA_CAPACITY_EMPIRICAL[</v>
      </c>
      <c r="Y354" s="7" t="str">
        <f t="shared" si="60"/>
        <v>DENMARK,</v>
      </c>
      <c r="Z354" s="7" t="str">
        <f t="shared" si="61"/>
        <v>TO_elec,</v>
      </c>
      <c r="AA354" s="7" t="str">
        <f t="shared" si="58"/>
        <v>PROTRA_CHP_PP_I]=GET_DIRECT_DATA(</v>
      </c>
      <c r="AB354" s="7" t="str">
        <f t="shared" si="59"/>
        <v>'model_parameters/energy/PROTRA_capacity_vensim_import.xlsx','PROTRA_capacity','PROTRA_CAP_TIME',</v>
      </c>
      <c r="AC354" s="7" t="str">
        <f t="shared" si="62"/>
        <v>'DENMARK_TO_elec')~~|</v>
      </c>
    </row>
    <row r="355" spans="1:29" x14ac:dyDescent="0.35">
      <c r="A355" t="s">
        <v>48</v>
      </c>
      <c r="B355" t="s">
        <v>42</v>
      </c>
      <c r="C355" t="str">
        <f t="shared" si="54"/>
        <v>DENMARK_TO_elec</v>
      </c>
      <c r="D355" t="str">
        <f t="shared" si="55"/>
        <v>PROTRA_CHP_PP_I</v>
      </c>
      <c r="E355" t="s">
        <v>6</v>
      </c>
      <c r="F355" s="1" t="str">
        <f t="shared" si="56"/>
        <v>DENMARKTO_elecPROTRA_CHP_solid_fossil_CCS</v>
      </c>
      <c r="G355" s="5">
        <v>0</v>
      </c>
      <c r="H355" s="5">
        <v>0</v>
      </c>
      <c r="I355" s="5">
        <v>0</v>
      </c>
      <c r="J355" s="5">
        <v>0</v>
      </c>
      <c r="K355" s="5">
        <v>0</v>
      </c>
      <c r="L355" s="5">
        <v>0</v>
      </c>
      <c r="M355" s="5">
        <v>0</v>
      </c>
      <c r="N355" s="5">
        <v>0</v>
      </c>
      <c r="O355" s="5">
        <v>0</v>
      </c>
      <c r="P355" s="5">
        <v>0</v>
      </c>
      <c r="Q355" s="5">
        <v>0</v>
      </c>
      <c r="R355" s="5">
        <v>0</v>
      </c>
      <c r="S355" s="5">
        <v>0</v>
      </c>
      <c r="T355" s="5">
        <v>0</v>
      </c>
      <c r="U355" s="5">
        <v>0</v>
      </c>
      <c r="V355" s="5">
        <v>0</v>
      </c>
      <c r="W355" t="str">
        <f t="shared" si="53"/>
        <v/>
      </c>
      <c r="X355" s="7" t="str">
        <f t="shared" si="57"/>
        <v>PROTRA_CAPACITY_EMPIRICAL[</v>
      </c>
      <c r="Y355" s="7" t="str">
        <f t="shared" si="60"/>
        <v>DENMARK,</v>
      </c>
      <c r="Z355" s="7" t="str">
        <f t="shared" si="61"/>
        <v>TO_elec,</v>
      </c>
      <c r="AA355" s="7" t="str">
        <f t="shared" si="58"/>
        <v>PROTRA_CHP_PP_I]=GET_DIRECT_DATA(</v>
      </c>
      <c r="AB355" s="7" t="str">
        <f t="shared" si="59"/>
        <v>'model_parameters/energy/PROTRA_capacity_vensim_import.xlsx','PROTRA_capacity','PROTRA_CAP_TIME',</v>
      </c>
      <c r="AC355" s="7" t="str">
        <f t="shared" si="62"/>
        <v>'DENMARK_TO_elec')~~|</v>
      </c>
    </row>
    <row r="356" spans="1:29" x14ac:dyDescent="0.35">
      <c r="A356" t="s">
        <v>48</v>
      </c>
      <c r="B356" t="s">
        <v>42</v>
      </c>
      <c r="C356" t="str">
        <f t="shared" si="54"/>
        <v>DENMARK_TO_elec</v>
      </c>
      <c r="D356" t="str">
        <f t="shared" si="55"/>
        <v>PROTRA_CHP_PP_I</v>
      </c>
      <c r="E356" t="s">
        <v>7</v>
      </c>
      <c r="F356" s="1" t="str">
        <f t="shared" si="56"/>
        <v>DENMARKTO_elecPROTRA_CHP_waste</v>
      </c>
      <c r="G356" s="5">
        <v>5.8061819761571425E-2</v>
      </c>
      <c r="H356" s="5">
        <v>5.8061819761571425E-2</v>
      </c>
      <c r="I356" s="5">
        <v>5.8061819761571425E-2</v>
      </c>
      <c r="J356" s="5">
        <v>5.8061819761571425E-2</v>
      </c>
      <c r="K356" s="5">
        <v>6.8020538472016348E-2</v>
      </c>
      <c r="L356" s="5">
        <v>6.8020538472016348E-2</v>
      </c>
      <c r="M356" s="5">
        <v>6.8020538472016348E-2</v>
      </c>
      <c r="N356" s="5">
        <v>7.2377477907835983E-2</v>
      </c>
      <c r="O356" s="5">
        <v>7.2377477907835983E-2</v>
      </c>
      <c r="P356" s="5">
        <v>7.2377477907835983E-2</v>
      </c>
      <c r="Q356" s="5">
        <v>9.4460936648247562E-2</v>
      </c>
      <c r="R356" s="5">
        <v>9.4460936648247562E-2</v>
      </c>
      <c r="S356" s="5">
        <v>9.4460936648247562E-2</v>
      </c>
      <c r="T356" s="5">
        <v>9.9925618933683374E-2</v>
      </c>
      <c r="U356" s="5">
        <v>9.9925618933683374E-2</v>
      </c>
      <c r="V356" s="5">
        <v>9.9925618933683374E-2</v>
      </c>
      <c r="W356" t="str">
        <f t="shared" si="53"/>
        <v/>
      </c>
      <c r="X356" s="7" t="str">
        <f t="shared" si="57"/>
        <v>PROTRA_CAPACITY_EMPIRICAL[</v>
      </c>
      <c r="Y356" s="7" t="str">
        <f t="shared" si="60"/>
        <v>DENMARK,</v>
      </c>
      <c r="Z356" s="7" t="str">
        <f t="shared" si="61"/>
        <v>TO_elec,</v>
      </c>
      <c r="AA356" s="7" t="str">
        <f t="shared" si="58"/>
        <v>PROTRA_CHP_PP_I]=GET_DIRECT_DATA(</v>
      </c>
      <c r="AB356" s="7" t="str">
        <f t="shared" si="59"/>
        <v>'model_parameters/energy/PROTRA_capacity_vensim_import.xlsx','PROTRA_capacity','PROTRA_CAP_TIME',</v>
      </c>
      <c r="AC356" s="7" t="str">
        <f t="shared" si="62"/>
        <v>'DENMARK_TO_elec')~~|</v>
      </c>
    </row>
    <row r="357" spans="1:29" x14ac:dyDescent="0.35">
      <c r="A357" t="s">
        <v>48</v>
      </c>
      <c r="B357" t="s">
        <v>42</v>
      </c>
      <c r="C357" t="str">
        <f t="shared" si="54"/>
        <v>DENMARK_TO_elec</v>
      </c>
      <c r="D357" t="str">
        <f t="shared" si="55"/>
        <v>PROTRA_CHP_PP_I</v>
      </c>
      <c r="E357" t="s">
        <v>8</v>
      </c>
      <c r="F357" s="1" t="str">
        <f t="shared" si="56"/>
        <v>DENMARKTO_elecPROTRA_CHP_solid_bio</v>
      </c>
      <c r="G357" s="5">
        <v>0.40835818023842863</v>
      </c>
      <c r="H357" s="5">
        <v>0.40835818023842863</v>
      </c>
      <c r="I357" s="5">
        <v>0.40835818023842863</v>
      </c>
      <c r="J357" s="5">
        <v>0.40835818023842863</v>
      </c>
      <c r="K357" s="5">
        <v>0.47839946152798385</v>
      </c>
      <c r="L357" s="5">
        <v>0.47839946152798385</v>
      </c>
      <c r="M357" s="5">
        <v>0.47839946152798385</v>
      </c>
      <c r="N357" s="5">
        <v>0.50904252209216416</v>
      </c>
      <c r="O357" s="5">
        <v>0.50904252209216416</v>
      </c>
      <c r="P357" s="5">
        <v>0.50904252209216416</v>
      </c>
      <c r="Q357" s="5">
        <v>0.66435906335175243</v>
      </c>
      <c r="R357" s="5">
        <v>0.66435906335175243</v>
      </c>
      <c r="S357" s="5">
        <v>0.66435906335175243</v>
      </c>
      <c r="T357" s="5">
        <v>5.7195582306831065</v>
      </c>
      <c r="U357" s="5">
        <v>5.8072401375214104</v>
      </c>
      <c r="V357" s="5">
        <v>6.3130972923577691</v>
      </c>
      <c r="W357" t="str">
        <f t="shared" si="53"/>
        <v/>
      </c>
      <c r="X357" s="7" t="str">
        <f t="shared" si="57"/>
        <v>PROTRA_CAPACITY_EMPIRICAL[</v>
      </c>
      <c r="Y357" s="7" t="str">
        <f t="shared" si="60"/>
        <v>DENMARK,</v>
      </c>
      <c r="Z357" s="7" t="str">
        <f t="shared" si="61"/>
        <v>TO_elec,</v>
      </c>
      <c r="AA357" s="7" t="str">
        <f t="shared" si="58"/>
        <v>PROTRA_CHP_PP_I]=GET_DIRECT_DATA(</v>
      </c>
      <c r="AB357" s="7" t="str">
        <f t="shared" si="59"/>
        <v>'model_parameters/energy/PROTRA_capacity_vensim_import.xlsx','PROTRA_capacity','PROTRA_CAP_TIME',</v>
      </c>
      <c r="AC357" s="7" t="str">
        <f t="shared" si="62"/>
        <v>'DENMARK_TO_elec')~~|</v>
      </c>
    </row>
    <row r="358" spans="1:29" x14ac:dyDescent="0.35">
      <c r="A358" t="s">
        <v>48</v>
      </c>
      <c r="B358" t="s">
        <v>42</v>
      </c>
      <c r="C358" t="str">
        <f t="shared" si="54"/>
        <v>DENMARK_TO_elec</v>
      </c>
      <c r="D358" t="str">
        <f t="shared" si="55"/>
        <v>PROTRA_CHP_PP_I</v>
      </c>
      <c r="E358" t="s">
        <v>9</v>
      </c>
      <c r="F358" s="1" t="str">
        <f t="shared" si="56"/>
        <v>DENMARKTO_elecPROTRA_CHP_solid_bio_CCS</v>
      </c>
      <c r="G358" s="5">
        <v>0</v>
      </c>
      <c r="H358" s="5">
        <v>0</v>
      </c>
      <c r="I358" s="5">
        <v>0</v>
      </c>
      <c r="J358" s="5">
        <v>0</v>
      </c>
      <c r="K358" s="5">
        <v>0</v>
      </c>
      <c r="L358" s="5">
        <v>0</v>
      </c>
      <c r="M358" s="5">
        <v>0</v>
      </c>
      <c r="N358" s="5">
        <v>0</v>
      </c>
      <c r="O358" s="5">
        <v>0</v>
      </c>
      <c r="P358" s="5">
        <v>0</v>
      </c>
      <c r="Q358" s="5">
        <v>0</v>
      </c>
      <c r="R358" s="5">
        <v>0</v>
      </c>
      <c r="S358" s="5">
        <v>0</v>
      </c>
      <c r="T358" s="5">
        <v>0</v>
      </c>
      <c r="U358" s="5">
        <v>0</v>
      </c>
      <c r="V358" s="5">
        <v>0</v>
      </c>
      <c r="W358" t="str">
        <f t="shared" si="53"/>
        <v/>
      </c>
      <c r="X358" s="7" t="str">
        <f t="shared" si="57"/>
        <v>PROTRA_CAPACITY_EMPIRICAL[</v>
      </c>
      <c r="Y358" s="7" t="str">
        <f t="shared" si="60"/>
        <v>DENMARK,</v>
      </c>
      <c r="Z358" s="7" t="str">
        <f t="shared" si="61"/>
        <v>TO_elec,</v>
      </c>
      <c r="AA358" s="7" t="str">
        <f t="shared" si="58"/>
        <v>PROTRA_CHP_PP_I]=GET_DIRECT_DATA(</v>
      </c>
      <c r="AB358" s="7" t="str">
        <f t="shared" si="59"/>
        <v>'model_parameters/energy/PROTRA_capacity_vensim_import.xlsx','PROTRA_capacity','PROTRA_CAP_TIME',</v>
      </c>
      <c r="AC358" s="7" t="str">
        <f t="shared" si="62"/>
        <v>'DENMARK_TO_elec')~~|</v>
      </c>
    </row>
    <row r="359" spans="1:29" x14ac:dyDescent="0.35">
      <c r="A359" t="s">
        <v>48</v>
      </c>
      <c r="B359" t="s">
        <v>42</v>
      </c>
      <c r="C359" t="str">
        <f t="shared" si="54"/>
        <v>DENMARK_TO_elec</v>
      </c>
      <c r="D359" t="str">
        <f t="shared" si="55"/>
        <v>PROTRA_CHP_PP_I</v>
      </c>
      <c r="E359" t="s">
        <v>17</v>
      </c>
      <c r="F359" s="1" t="str">
        <f t="shared" si="56"/>
        <v>DENMARKTO_elecPROTRA_PP_solid_bio</v>
      </c>
      <c r="G359" s="5">
        <v>9.1053665676421626E-3</v>
      </c>
      <c r="H359" s="5">
        <v>9.1053665676421626E-3</v>
      </c>
      <c r="I359" s="5">
        <v>9.1053665676421626E-3</v>
      </c>
      <c r="J359" s="5">
        <v>9.1053665676421626E-3</v>
      </c>
      <c r="K359" s="5">
        <v>9.1053665676421626E-3</v>
      </c>
      <c r="L359" s="5">
        <v>9.1053665676421626E-3</v>
      </c>
      <c r="M359" s="5">
        <v>9.1053665676421626E-3</v>
      </c>
      <c r="N359" s="5">
        <v>9.1053665676421626E-3</v>
      </c>
      <c r="O359" s="5">
        <v>9.1053665676421626E-3</v>
      </c>
      <c r="P359" s="5">
        <v>9.1053665676421626E-3</v>
      </c>
      <c r="Q359" s="5">
        <v>1.2607430632119918E-2</v>
      </c>
      <c r="R359" s="5">
        <v>1.2607430632119918E-2</v>
      </c>
      <c r="S359" s="5">
        <v>1.2607430632119918E-2</v>
      </c>
      <c r="T359" s="5">
        <v>0.10853909823388518</v>
      </c>
      <c r="U359" s="5">
        <v>0.11020302308888578</v>
      </c>
      <c r="V359" s="5">
        <v>0.11980258956004308</v>
      </c>
      <c r="W359" t="str">
        <f t="shared" si="53"/>
        <v/>
      </c>
      <c r="X359" s="7" t="str">
        <f t="shared" si="57"/>
        <v>PROTRA_CAPACITY_EMPIRICAL[</v>
      </c>
      <c r="Y359" s="7" t="str">
        <f t="shared" si="60"/>
        <v>DENMARK,</v>
      </c>
      <c r="Z359" s="7" t="str">
        <f t="shared" si="61"/>
        <v>TO_elec,</v>
      </c>
      <c r="AA359" s="7" t="str">
        <f t="shared" si="58"/>
        <v>PROTRA_CHP_PP_I]=GET_DIRECT_DATA(</v>
      </c>
      <c r="AB359" s="7" t="str">
        <f t="shared" si="59"/>
        <v>'model_parameters/energy/PROTRA_capacity_vensim_import.xlsx','PROTRA_capacity','PROTRA_CAP_TIME',</v>
      </c>
      <c r="AC359" s="7" t="str">
        <f t="shared" si="62"/>
        <v>'DENMARK_TO_elec')~~|</v>
      </c>
    </row>
    <row r="360" spans="1:29" x14ac:dyDescent="0.35">
      <c r="A360" t="s">
        <v>48</v>
      </c>
      <c r="B360" t="s">
        <v>42</v>
      </c>
      <c r="C360" t="str">
        <f t="shared" si="54"/>
        <v>DENMARK_TO_elec</v>
      </c>
      <c r="D360" t="str">
        <f t="shared" si="55"/>
        <v>PROTRA_CHP_PP_I</v>
      </c>
      <c r="E360" t="s">
        <v>18</v>
      </c>
      <c r="F360" s="1" t="str">
        <f t="shared" si="56"/>
        <v>DENMARKTO_elecPROTRA_PP_solid_bio_CCS</v>
      </c>
      <c r="G360" s="5">
        <v>0</v>
      </c>
      <c r="H360" s="5">
        <v>0</v>
      </c>
      <c r="I360" s="5">
        <v>0</v>
      </c>
      <c r="J360" s="5">
        <v>0</v>
      </c>
      <c r="K360" s="5">
        <v>0</v>
      </c>
      <c r="L360" s="5">
        <v>0</v>
      </c>
      <c r="M360" s="5">
        <v>0</v>
      </c>
      <c r="N360" s="5">
        <v>0</v>
      </c>
      <c r="O360" s="5">
        <v>0</v>
      </c>
      <c r="P360" s="5">
        <v>0</v>
      </c>
      <c r="Q360" s="5">
        <v>0</v>
      </c>
      <c r="R360" s="5">
        <v>0</v>
      </c>
      <c r="S360" s="5">
        <v>0</v>
      </c>
      <c r="T360" s="5">
        <v>0</v>
      </c>
      <c r="U360" s="5">
        <v>0</v>
      </c>
      <c r="V360" s="5">
        <v>0</v>
      </c>
      <c r="W360" t="str">
        <f t="shared" si="53"/>
        <v/>
      </c>
      <c r="X360" s="7" t="str">
        <f t="shared" si="57"/>
        <v>PROTRA_CAPACITY_EMPIRICAL[</v>
      </c>
      <c r="Y360" s="7" t="str">
        <f t="shared" si="60"/>
        <v>DENMARK,</v>
      </c>
      <c r="Z360" s="7" t="str">
        <f t="shared" si="61"/>
        <v>TO_elec,</v>
      </c>
      <c r="AA360" s="7" t="str">
        <f t="shared" si="58"/>
        <v>PROTRA_CHP_PP_I]=GET_DIRECT_DATA(</v>
      </c>
      <c r="AB360" s="7" t="str">
        <f t="shared" si="59"/>
        <v>'model_parameters/energy/PROTRA_capacity_vensim_import.xlsx','PROTRA_capacity','PROTRA_CAP_TIME',</v>
      </c>
      <c r="AC360" s="7" t="str">
        <f t="shared" si="62"/>
        <v>'DENMARK_TO_elec')~~|</v>
      </c>
    </row>
    <row r="361" spans="1:29" x14ac:dyDescent="0.35">
      <c r="A361" t="s">
        <v>48</v>
      </c>
      <c r="B361" t="s">
        <v>42</v>
      </c>
      <c r="C361" t="str">
        <f t="shared" si="54"/>
        <v>DENMARK_TO_elec</v>
      </c>
      <c r="D361" t="str">
        <f t="shared" si="55"/>
        <v>PROTRA_CHP_PP_I</v>
      </c>
      <c r="E361" t="s">
        <v>19</v>
      </c>
      <c r="F361" s="1" t="str">
        <f t="shared" si="56"/>
        <v>DENMARKTO_elecPROTRA_PP_gas_fuels</v>
      </c>
      <c r="G361" s="5">
        <v>0.35696699999999998</v>
      </c>
      <c r="H361" s="5">
        <v>0.35696699999999998</v>
      </c>
      <c r="I361" s="5">
        <v>0.35696699999999998</v>
      </c>
      <c r="J361" s="5">
        <v>0.35616699999999996</v>
      </c>
      <c r="K361" s="5">
        <v>0.35536700000000004</v>
      </c>
      <c r="L361" s="5">
        <v>0.33906700000000001</v>
      </c>
      <c r="M361" s="5">
        <v>0.33906700000000001</v>
      </c>
      <c r="N361" s="5">
        <v>0.33906700000000001</v>
      </c>
      <c r="O361" s="5">
        <v>0.33856700000000001</v>
      </c>
      <c r="P361" s="5">
        <v>0.33626699999999998</v>
      </c>
      <c r="Q361" s="5">
        <v>0.33626699999999998</v>
      </c>
      <c r="R361" s="5">
        <v>0.33626699999999998</v>
      </c>
      <c r="S361" s="5">
        <v>0.33626699999999998</v>
      </c>
      <c r="T361" s="5">
        <v>0.2087805311118667</v>
      </c>
      <c r="U361" s="5">
        <v>0.2074084794287657</v>
      </c>
      <c r="V361" s="5">
        <v>0.19883315640938456</v>
      </c>
      <c r="W361" t="str">
        <f t="shared" si="53"/>
        <v/>
      </c>
      <c r="X361" s="7" t="str">
        <f t="shared" si="57"/>
        <v>PROTRA_CAPACITY_EMPIRICAL[</v>
      </c>
      <c r="Y361" s="7" t="str">
        <f t="shared" si="60"/>
        <v>DENMARK,</v>
      </c>
      <c r="Z361" s="7" t="str">
        <f t="shared" si="61"/>
        <v>TO_elec,</v>
      </c>
      <c r="AA361" s="7" t="str">
        <f t="shared" si="58"/>
        <v>PROTRA_CHP_PP_I]=GET_DIRECT_DATA(</v>
      </c>
      <c r="AB361" s="7" t="str">
        <f t="shared" si="59"/>
        <v>'model_parameters/energy/PROTRA_capacity_vensim_import.xlsx','PROTRA_capacity','PROTRA_CAP_TIME',</v>
      </c>
      <c r="AC361" s="7" t="str">
        <f t="shared" si="62"/>
        <v>'DENMARK_TO_elec')~~|</v>
      </c>
    </row>
    <row r="362" spans="1:29" x14ac:dyDescent="0.35">
      <c r="A362" t="s">
        <v>48</v>
      </c>
      <c r="B362" t="s">
        <v>42</v>
      </c>
      <c r="C362" t="str">
        <f t="shared" si="54"/>
        <v>DENMARK_TO_elec</v>
      </c>
      <c r="D362" t="str">
        <f t="shared" si="55"/>
        <v>PROTRA_CHP_PP_I</v>
      </c>
      <c r="E362" t="s">
        <v>20</v>
      </c>
      <c r="F362" s="1" t="str">
        <f t="shared" si="56"/>
        <v>DENMARKTO_elecPROTRA_PP_gas_fuels_CCS</v>
      </c>
      <c r="G362" s="6">
        <v>0</v>
      </c>
      <c r="H362" s="6">
        <v>0</v>
      </c>
      <c r="I362" s="6">
        <v>0</v>
      </c>
      <c r="J362" s="6">
        <v>0</v>
      </c>
      <c r="K362" s="6">
        <v>0</v>
      </c>
      <c r="L362" s="6">
        <v>0</v>
      </c>
      <c r="M362" s="6">
        <v>0</v>
      </c>
      <c r="N362" s="6">
        <v>0</v>
      </c>
      <c r="O362" s="6">
        <v>0</v>
      </c>
      <c r="P362" s="6">
        <v>0</v>
      </c>
      <c r="Q362" s="6">
        <v>0</v>
      </c>
      <c r="R362" s="6">
        <v>0</v>
      </c>
      <c r="S362" s="6">
        <v>0</v>
      </c>
      <c r="T362" s="6">
        <v>0</v>
      </c>
      <c r="U362" s="6">
        <v>0</v>
      </c>
      <c r="V362" s="6">
        <v>0</v>
      </c>
      <c r="W362" t="str">
        <f t="shared" si="53"/>
        <v/>
      </c>
      <c r="X362" s="7" t="str">
        <f t="shared" si="57"/>
        <v>PROTRA_CAPACITY_EMPIRICAL[</v>
      </c>
      <c r="Y362" s="7" t="str">
        <f t="shared" si="60"/>
        <v>DENMARK,</v>
      </c>
      <c r="Z362" s="7" t="str">
        <f t="shared" si="61"/>
        <v>TO_elec,</v>
      </c>
      <c r="AA362" s="7" t="str">
        <f t="shared" si="58"/>
        <v>PROTRA_CHP_PP_I]=GET_DIRECT_DATA(</v>
      </c>
      <c r="AB362" s="7" t="str">
        <f t="shared" si="59"/>
        <v>'model_parameters/energy/PROTRA_capacity_vensim_import.xlsx','PROTRA_capacity','PROTRA_CAP_TIME',</v>
      </c>
      <c r="AC362" s="7" t="str">
        <f t="shared" si="62"/>
        <v>'DENMARK_TO_elec')~~|</v>
      </c>
    </row>
    <row r="363" spans="1:29" x14ac:dyDescent="0.35">
      <c r="A363" t="s">
        <v>48</v>
      </c>
      <c r="B363" t="s">
        <v>42</v>
      </c>
      <c r="C363" t="str">
        <f t="shared" si="54"/>
        <v>DENMARK_TO_elec</v>
      </c>
      <c r="D363" t="str">
        <f t="shared" si="55"/>
        <v>PROTRA_CHP_PP_I</v>
      </c>
      <c r="E363" t="s">
        <v>21</v>
      </c>
      <c r="F363" s="1" t="str">
        <f t="shared" si="56"/>
        <v>DENMARKTO_elecPROTRA_PP_geothermal</v>
      </c>
      <c r="G363" s="5">
        <v>0</v>
      </c>
      <c r="H363" s="5">
        <v>0</v>
      </c>
      <c r="I363" s="5">
        <v>0</v>
      </c>
      <c r="J363" s="5">
        <v>0</v>
      </c>
      <c r="K363" s="5">
        <v>0</v>
      </c>
      <c r="L363" s="5">
        <v>0</v>
      </c>
      <c r="M363" s="5">
        <v>0</v>
      </c>
      <c r="N363" s="5">
        <v>0</v>
      </c>
      <c r="O363" s="5">
        <v>0</v>
      </c>
      <c r="P363" s="5">
        <v>0</v>
      </c>
      <c r="Q363" s="5">
        <v>0</v>
      </c>
      <c r="R363" s="5">
        <v>0</v>
      </c>
      <c r="S363" s="5">
        <v>0</v>
      </c>
      <c r="T363" s="5">
        <v>0</v>
      </c>
      <c r="U363" s="5">
        <v>0</v>
      </c>
      <c r="V363" s="5">
        <v>0</v>
      </c>
      <c r="W363" t="str">
        <f t="shared" si="53"/>
        <v/>
      </c>
      <c r="X363" s="7" t="str">
        <f t="shared" si="57"/>
        <v>PROTRA_CAPACITY_EMPIRICAL[</v>
      </c>
      <c r="Y363" s="7" t="str">
        <f t="shared" si="60"/>
        <v>DENMARK,</v>
      </c>
      <c r="Z363" s="7" t="str">
        <f t="shared" si="61"/>
        <v>TO_elec,</v>
      </c>
      <c r="AA363" s="7" t="str">
        <f t="shared" si="58"/>
        <v>PROTRA_CHP_PP_I]=GET_DIRECT_DATA(</v>
      </c>
      <c r="AB363" s="7" t="str">
        <f t="shared" si="59"/>
        <v>'model_parameters/energy/PROTRA_capacity_vensim_import.xlsx','PROTRA_capacity','PROTRA_CAP_TIME',</v>
      </c>
      <c r="AC363" s="7" t="str">
        <f t="shared" si="62"/>
        <v>'DENMARK_TO_elec')~~|</v>
      </c>
    </row>
    <row r="364" spans="1:29" x14ac:dyDescent="0.35">
      <c r="A364" t="s">
        <v>48</v>
      </c>
      <c r="B364" t="s">
        <v>42</v>
      </c>
      <c r="C364" t="str">
        <f t="shared" si="54"/>
        <v>DENMARK_TO_elec</v>
      </c>
      <c r="D364" t="str">
        <f t="shared" si="55"/>
        <v>PROTRA_CHP_PP_I</v>
      </c>
      <c r="E364" t="s">
        <v>22</v>
      </c>
      <c r="F364" s="1" t="str">
        <f t="shared" si="56"/>
        <v>DENMARKTO_elecPROTRA_PP_hydropower_dammed</v>
      </c>
      <c r="G364" s="5">
        <v>6.1400000000000005E-3</v>
      </c>
      <c r="H364" s="5">
        <v>4.1400000000000005E-3</v>
      </c>
      <c r="I364" s="5">
        <v>4.1400000000000005E-3</v>
      </c>
      <c r="J364" s="5">
        <v>4.1400000000000005E-3</v>
      </c>
      <c r="K364" s="5">
        <v>4.1400000000000005E-3</v>
      </c>
      <c r="L364" s="5">
        <v>4.1400000000000005E-3</v>
      </c>
      <c r="M364" s="5">
        <v>4.1400000000000005E-3</v>
      </c>
      <c r="N364" s="5">
        <v>4.1400000000000005E-3</v>
      </c>
      <c r="O364" s="5">
        <v>4.1400000000000005E-3</v>
      </c>
      <c r="P364" s="5">
        <v>4.1400000000000005E-3</v>
      </c>
      <c r="Q364" s="5">
        <v>4.1400000000000005E-3</v>
      </c>
      <c r="R364" s="5">
        <v>4.1400000000000005E-3</v>
      </c>
      <c r="S364" s="5">
        <v>4.1400000000000005E-3</v>
      </c>
      <c r="T364" s="5">
        <v>4.1400000000000005E-3</v>
      </c>
      <c r="U364" s="5">
        <v>4.1400000000000005E-3</v>
      </c>
      <c r="V364" s="5">
        <v>4.1400000000000005E-3</v>
      </c>
      <c r="W364" t="str">
        <f t="shared" si="53"/>
        <v/>
      </c>
      <c r="X364" s="7" t="str">
        <f t="shared" si="57"/>
        <v>PROTRA_CAPACITY_EMPIRICAL[</v>
      </c>
      <c r="Y364" s="7" t="str">
        <f t="shared" si="60"/>
        <v>DENMARK,</v>
      </c>
      <c r="Z364" s="7" t="str">
        <f t="shared" si="61"/>
        <v>TO_elec,</v>
      </c>
      <c r="AA364" s="7" t="str">
        <f t="shared" si="58"/>
        <v>PROTRA_CHP_PP_I]=GET_DIRECT_DATA(</v>
      </c>
      <c r="AB364" s="7" t="str">
        <f t="shared" si="59"/>
        <v>'model_parameters/energy/PROTRA_capacity_vensim_import.xlsx','PROTRA_capacity','PROTRA_CAP_TIME',</v>
      </c>
      <c r="AC364" s="7" t="str">
        <f t="shared" si="62"/>
        <v>'DENMARK_TO_elec')~~|</v>
      </c>
    </row>
    <row r="365" spans="1:29" x14ac:dyDescent="0.35">
      <c r="A365" t="s">
        <v>48</v>
      </c>
      <c r="B365" t="s">
        <v>42</v>
      </c>
      <c r="C365" t="str">
        <f t="shared" si="54"/>
        <v>DENMARK_TO_elec</v>
      </c>
      <c r="D365" t="str">
        <f t="shared" si="55"/>
        <v>PROTRA_CHP_PP_I</v>
      </c>
      <c r="E365" t="s">
        <v>23</v>
      </c>
      <c r="F365" s="1" t="str">
        <f t="shared" si="56"/>
        <v>DENMARKTO_elecPROTRA_PP_hydropower_run_of_river</v>
      </c>
      <c r="G365" s="5">
        <v>4.8599999999999997E-3</v>
      </c>
      <c r="H365" s="5">
        <v>4.8599999999999997E-3</v>
      </c>
      <c r="I365" s="5">
        <v>4.8599999999999997E-3</v>
      </c>
      <c r="J365" s="5">
        <v>4.8599999999999997E-3</v>
      </c>
      <c r="K365" s="5">
        <v>4.8599999999999997E-3</v>
      </c>
      <c r="L365" s="5">
        <v>4.8599999999999997E-3</v>
      </c>
      <c r="M365" s="5">
        <v>4.8599999999999997E-3</v>
      </c>
      <c r="N365" s="5">
        <v>4.8599999999999997E-3</v>
      </c>
      <c r="O365" s="5">
        <v>4.8599999999999997E-3</v>
      </c>
      <c r="P365" s="5">
        <v>4.8599999999999997E-3</v>
      </c>
      <c r="Q365" s="5">
        <v>4.8599999999999997E-3</v>
      </c>
      <c r="R365" s="5">
        <v>4.8599999999999997E-3</v>
      </c>
      <c r="S365" s="5">
        <v>4.8599999999999997E-3</v>
      </c>
      <c r="T365" s="5">
        <v>3.2399999999999998E-3</v>
      </c>
      <c r="U365" s="5">
        <v>3.7799999999999999E-3</v>
      </c>
      <c r="V365" s="5">
        <v>3.7799999999999999E-3</v>
      </c>
      <c r="W365" t="str">
        <f t="shared" si="53"/>
        <v/>
      </c>
      <c r="X365" s="7" t="str">
        <f t="shared" si="57"/>
        <v>PROTRA_CAPACITY_EMPIRICAL[</v>
      </c>
      <c r="Y365" s="7" t="str">
        <f t="shared" si="60"/>
        <v>DENMARK,</v>
      </c>
      <c r="Z365" s="7" t="str">
        <f t="shared" si="61"/>
        <v>TO_elec,</v>
      </c>
      <c r="AA365" s="7" t="str">
        <f t="shared" si="58"/>
        <v>PROTRA_CHP_PP_I]=GET_DIRECT_DATA(</v>
      </c>
      <c r="AB365" s="7" t="str">
        <f t="shared" si="59"/>
        <v>'model_parameters/energy/PROTRA_capacity_vensim_import.xlsx','PROTRA_capacity','PROTRA_CAP_TIME',</v>
      </c>
      <c r="AC365" s="7" t="str">
        <f t="shared" si="62"/>
        <v>'DENMARK_TO_elec')~~|</v>
      </c>
    </row>
    <row r="366" spans="1:29" x14ac:dyDescent="0.35">
      <c r="A366" t="s">
        <v>48</v>
      </c>
      <c r="B366" t="s">
        <v>42</v>
      </c>
      <c r="C366" t="str">
        <f t="shared" si="54"/>
        <v>DENMARK_TO_elec</v>
      </c>
      <c r="D366" t="str">
        <f t="shared" si="55"/>
        <v>PROTRA_CHP_PP_I</v>
      </c>
      <c r="E366" t="s">
        <v>24</v>
      </c>
      <c r="F366" s="1" t="str">
        <f t="shared" si="56"/>
        <v>DENMARKTO_elecPROTRA_PP_liquid_fuels</v>
      </c>
      <c r="G366" s="5">
        <v>0.11289999999999999</v>
      </c>
      <c r="H366" s="5">
        <v>0.11149999999999999</v>
      </c>
      <c r="I366" s="5">
        <v>0.24255000000000043</v>
      </c>
      <c r="J366" s="5">
        <v>0.2362500000000004</v>
      </c>
      <c r="K366" s="5">
        <v>0.23325000000000035</v>
      </c>
      <c r="L366" s="5">
        <v>0.23005000000000034</v>
      </c>
      <c r="M366" s="5">
        <v>0.23005000000000034</v>
      </c>
      <c r="N366" s="5">
        <v>0.2268500000000003</v>
      </c>
      <c r="O366" s="5">
        <v>0.2019500000000003</v>
      </c>
      <c r="P366" s="5">
        <v>0.20015000000000024</v>
      </c>
      <c r="Q366" s="5">
        <v>0.1730500000000002</v>
      </c>
      <c r="R366" s="5">
        <v>0.1730500000000002</v>
      </c>
      <c r="S366" s="5">
        <v>0.1730500000000002</v>
      </c>
      <c r="T366" s="5">
        <v>0.16580528068506203</v>
      </c>
      <c r="U366" s="5">
        <v>0.16580528068506203</v>
      </c>
      <c r="V366" s="5">
        <v>0.16613458610846832</v>
      </c>
      <c r="W366" t="str">
        <f t="shared" si="53"/>
        <v/>
      </c>
      <c r="X366" s="7" t="str">
        <f t="shared" si="57"/>
        <v>PROTRA_CAPACITY_EMPIRICAL[</v>
      </c>
      <c r="Y366" s="7" t="str">
        <f t="shared" si="60"/>
        <v>DENMARK,</v>
      </c>
      <c r="Z366" s="7" t="str">
        <f t="shared" si="61"/>
        <v>TO_elec,</v>
      </c>
      <c r="AA366" s="7" t="str">
        <f t="shared" si="58"/>
        <v>PROTRA_CHP_PP_I]=GET_DIRECT_DATA(</v>
      </c>
      <c r="AB366" s="7" t="str">
        <f t="shared" si="59"/>
        <v>'model_parameters/energy/PROTRA_capacity_vensim_import.xlsx','PROTRA_capacity','PROTRA_CAP_TIME',</v>
      </c>
      <c r="AC366" s="7" t="str">
        <f t="shared" si="62"/>
        <v>'DENMARK_TO_elec')~~|</v>
      </c>
    </row>
    <row r="367" spans="1:29" x14ac:dyDescent="0.35">
      <c r="A367" t="s">
        <v>48</v>
      </c>
      <c r="B367" t="s">
        <v>42</v>
      </c>
      <c r="C367" t="str">
        <f t="shared" si="54"/>
        <v>DENMARK_TO_elec</v>
      </c>
      <c r="D367" t="str">
        <f t="shared" si="55"/>
        <v>PROTRA_CHP_PP_I</v>
      </c>
      <c r="E367" t="s">
        <v>25</v>
      </c>
      <c r="F367" s="1" t="str">
        <f t="shared" si="56"/>
        <v>DENMARKTO_elecPROTRA_PP_liquid_fuels_CCS</v>
      </c>
      <c r="G367" s="5">
        <v>0</v>
      </c>
      <c r="H367" s="5">
        <v>0</v>
      </c>
      <c r="I367" s="5">
        <v>0</v>
      </c>
      <c r="J367" s="5">
        <v>0</v>
      </c>
      <c r="K367" s="5">
        <v>0</v>
      </c>
      <c r="L367" s="5">
        <v>0</v>
      </c>
      <c r="M367" s="5">
        <v>0</v>
      </c>
      <c r="N367" s="5">
        <v>0</v>
      </c>
      <c r="O367" s="5">
        <v>0</v>
      </c>
      <c r="P367" s="5">
        <v>0</v>
      </c>
      <c r="Q367" s="5">
        <v>0</v>
      </c>
      <c r="R367" s="5">
        <v>0</v>
      </c>
      <c r="S367" s="5">
        <v>0</v>
      </c>
      <c r="T367" s="5">
        <v>0</v>
      </c>
      <c r="U367" s="5">
        <v>0</v>
      </c>
      <c r="V367" s="5">
        <v>0</v>
      </c>
      <c r="W367" t="str">
        <f t="shared" si="53"/>
        <v/>
      </c>
      <c r="X367" s="7" t="str">
        <f t="shared" si="57"/>
        <v>PROTRA_CAPACITY_EMPIRICAL[</v>
      </c>
      <c r="Y367" s="7" t="str">
        <f t="shared" si="60"/>
        <v>DENMARK,</v>
      </c>
      <c r="Z367" s="7" t="str">
        <f t="shared" si="61"/>
        <v>TO_elec,</v>
      </c>
      <c r="AA367" s="7" t="str">
        <f t="shared" si="58"/>
        <v>PROTRA_CHP_PP_I]=GET_DIRECT_DATA(</v>
      </c>
      <c r="AB367" s="7" t="str">
        <f t="shared" si="59"/>
        <v>'model_parameters/energy/PROTRA_capacity_vensim_import.xlsx','PROTRA_capacity','PROTRA_CAP_TIME',</v>
      </c>
      <c r="AC367" s="7" t="str">
        <f t="shared" si="62"/>
        <v>'DENMARK_TO_elec')~~|</v>
      </c>
    </row>
    <row r="368" spans="1:29" x14ac:dyDescent="0.35">
      <c r="A368" t="s">
        <v>48</v>
      </c>
      <c r="B368" t="s">
        <v>42</v>
      </c>
      <c r="C368" t="str">
        <f t="shared" si="54"/>
        <v>DENMARK_TO_elec</v>
      </c>
      <c r="D368" t="str">
        <f t="shared" si="55"/>
        <v>PROTRA_CHP_PP_I</v>
      </c>
      <c r="E368" t="s">
        <v>26</v>
      </c>
      <c r="F368" s="1" t="str">
        <f t="shared" si="56"/>
        <v>DENMARKTO_elecPROTRA_PP_nuclear</v>
      </c>
      <c r="G368" s="5">
        <v>0</v>
      </c>
      <c r="H368" s="5">
        <v>0</v>
      </c>
      <c r="I368" s="5">
        <v>0</v>
      </c>
      <c r="J368" s="5">
        <v>0</v>
      </c>
      <c r="K368" s="5">
        <v>0</v>
      </c>
      <c r="L368" s="5">
        <v>0</v>
      </c>
      <c r="M368" s="5">
        <v>0</v>
      </c>
      <c r="N368" s="5">
        <v>0</v>
      </c>
      <c r="O368" s="5">
        <v>0</v>
      </c>
      <c r="P368" s="5">
        <v>0</v>
      </c>
      <c r="Q368" s="5">
        <v>0</v>
      </c>
      <c r="R368" s="5">
        <v>0</v>
      </c>
      <c r="S368" s="5">
        <v>0</v>
      </c>
      <c r="T368" s="5">
        <v>0</v>
      </c>
      <c r="U368" s="5">
        <v>0</v>
      </c>
      <c r="V368" s="5">
        <v>0</v>
      </c>
      <c r="W368" t="str">
        <f t="shared" si="53"/>
        <v/>
      </c>
      <c r="X368" s="7" t="str">
        <f t="shared" si="57"/>
        <v>PROTRA_CAPACITY_EMPIRICAL[</v>
      </c>
      <c r="Y368" s="7" t="str">
        <f t="shared" si="60"/>
        <v>DENMARK,</v>
      </c>
      <c r="Z368" s="7" t="str">
        <f t="shared" si="61"/>
        <v>TO_elec,</v>
      </c>
      <c r="AA368" s="7" t="str">
        <f t="shared" si="58"/>
        <v>PROTRA_CHP_PP_I]=GET_DIRECT_DATA(</v>
      </c>
      <c r="AB368" s="7" t="str">
        <f t="shared" si="59"/>
        <v>'model_parameters/energy/PROTRA_capacity_vensim_import.xlsx','PROTRA_capacity','PROTRA_CAP_TIME',</v>
      </c>
      <c r="AC368" s="7" t="str">
        <f t="shared" si="62"/>
        <v>'DENMARK_TO_elec')~~|</v>
      </c>
    </row>
    <row r="369" spans="1:29" x14ac:dyDescent="0.35">
      <c r="A369" t="s">
        <v>48</v>
      </c>
      <c r="B369" t="s">
        <v>42</v>
      </c>
      <c r="C369" t="str">
        <f t="shared" si="54"/>
        <v>DENMARK_TO_elec</v>
      </c>
      <c r="D369" t="str">
        <f t="shared" si="55"/>
        <v>PROTRA_CHP_PP_I</v>
      </c>
      <c r="E369" t="s">
        <v>27</v>
      </c>
      <c r="F369" s="1" t="str">
        <f t="shared" si="56"/>
        <v>DENMARKTO_elecPROTRA_PP_oceanic</v>
      </c>
      <c r="G369" s="5">
        <v>0</v>
      </c>
      <c r="H369" s="5">
        <v>0</v>
      </c>
      <c r="I369" s="5">
        <v>0</v>
      </c>
      <c r="J369" s="5">
        <v>0</v>
      </c>
      <c r="K369" s="5">
        <v>0</v>
      </c>
      <c r="L369" s="5">
        <v>0</v>
      </c>
      <c r="M369" s="5">
        <v>0</v>
      </c>
      <c r="N369" s="5">
        <v>0</v>
      </c>
      <c r="O369" s="5">
        <v>0</v>
      </c>
      <c r="P369" s="5">
        <v>0</v>
      </c>
      <c r="Q369" s="5">
        <v>0</v>
      </c>
      <c r="R369" s="5">
        <v>0</v>
      </c>
      <c r="S369" s="5">
        <v>0</v>
      </c>
      <c r="T369" s="5">
        <v>0</v>
      </c>
      <c r="U369" s="5">
        <v>0</v>
      </c>
      <c r="V369" s="5">
        <v>0</v>
      </c>
      <c r="W369" t="str">
        <f t="shared" si="53"/>
        <v/>
      </c>
      <c r="X369" s="7" t="str">
        <f t="shared" si="57"/>
        <v>PROTRA_CAPACITY_EMPIRICAL[</v>
      </c>
      <c r="Y369" s="7" t="str">
        <f t="shared" si="60"/>
        <v>DENMARK,</v>
      </c>
      <c r="Z369" s="7" t="str">
        <f t="shared" si="61"/>
        <v>TO_elec,</v>
      </c>
      <c r="AA369" s="7" t="str">
        <f t="shared" si="58"/>
        <v>PROTRA_CHP_PP_I]=GET_DIRECT_DATA(</v>
      </c>
      <c r="AB369" s="7" t="str">
        <f t="shared" si="59"/>
        <v>'model_parameters/energy/PROTRA_capacity_vensim_import.xlsx','PROTRA_capacity','PROTRA_CAP_TIME',</v>
      </c>
      <c r="AC369" s="7" t="str">
        <f t="shared" si="62"/>
        <v>'DENMARK_TO_elec')~~|</v>
      </c>
    </row>
    <row r="370" spans="1:29" x14ac:dyDescent="0.35">
      <c r="A370" t="s">
        <v>48</v>
      </c>
      <c r="B370" t="s">
        <v>42</v>
      </c>
      <c r="C370" t="str">
        <f t="shared" si="54"/>
        <v>DENMARK_TO_elec</v>
      </c>
      <c r="D370" t="str">
        <f t="shared" si="55"/>
        <v>PROTRA_CHP_PP_I</v>
      </c>
      <c r="E370" t="s">
        <v>28</v>
      </c>
      <c r="F370" s="1" t="str">
        <f t="shared" si="56"/>
        <v>DENMARKTO_elecPROTRA_PP_solar_CSP</v>
      </c>
      <c r="G370" s="5">
        <v>0</v>
      </c>
      <c r="H370" s="5">
        <v>0</v>
      </c>
      <c r="I370" s="5">
        <v>0</v>
      </c>
      <c r="J370" s="5">
        <v>0</v>
      </c>
      <c r="K370" s="5">
        <v>0</v>
      </c>
      <c r="L370" s="5">
        <v>0</v>
      </c>
      <c r="M370" s="5">
        <v>0</v>
      </c>
      <c r="N370" s="5">
        <v>0</v>
      </c>
      <c r="O370" s="5">
        <v>0</v>
      </c>
      <c r="P370" s="5">
        <v>0</v>
      </c>
      <c r="Q370" s="5">
        <v>0</v>
      </c>
      <c r="R370" s="5">
        <v>0</v>
      </c>
      <c r="S370" s="5">
        <v>0</v>
      </c>
      <c r="T370" s="5">
        <v>0</v>
      </c>
      <c r="U370" s="5">
        <v>0</v>
      </c>
      <c r="V370" s="5">
        <v>0</v>
      </c>
      <c r="W370" t="str">
        <f t="shared" si="53"/>
        <v/>
      </c>
      <c r="X370" s="7" t="str">
        <f t="shared" si="57"/>
        <v>PROTRA_CAPACITY_EMPIRICAL[</v>
      </c>
      <c r="Y370" s="7" t="str">
        <f t="shared" si="60"/>
        <v>DENMARK,</v>
      </c>
      <c r="Z370" s="7" t="str">
        <f t="shared" si="61"/>
        <v>TO_elec,</v>
      </c>
      <c r="AA370" s="7" t="str">
        <f t="shared" si="58"/>
        <v>PROTRA_CHP_PP_I]=GET_DIRECT_DATA(</v>
      </c>
      <c r="AB370" s="7" t="str">
        <f t="shared" si="59"/>
        <v>'model_parameters/energy/PROTRA_capacity_vensim_import.xlsx','PROTRA_capacity','PROTRA_CAP_TIME',</v>
      </c>
      <c r="AC370" s="7" t="str">
        <f t="shared" si="62"/>
        <v>'DENMARK_TO_elec')~~|</v>
      </c>
    </row>
    <row r="371" spans="1:29" x14ac:dyDescent="0.35">
      <c r="A371" t="s">
        <v>48</v>
      </c>
      <c r="B371" t="s">
        <v>42</v>
      </c>
      <c r="C371" t="str">
        <f t="shared" si="54"/>
        <v>DENMARK_TO_elec</v>
      </c>
      <c r="D371" t="str">
        <f t="shared" si="55"/>
        <v>PROTRA_CHP_PP_I</v>
      </c>
      <c r="E371" t="s">
        <v>29</v>
      </c>
      <c r="F371" s="1" t="str">
        <f t="shared" si="56"/>
        <v>DENMARKTO_elecPROTRA_PP_solar_PV</v>
      </c>
      <c r="G371" s="5">
        <v>9.3000000000000016E-4</v>
      </c>
      <c r="H371" s="5">
        <v>9.3000000000000016E-4</v>
      </c>
      <c r="I371" s="5">
        <v>9.3000000000000016E-4</v>
      </c>
      <c r="J371" s="5">
        <v>9.3000000000000016E-4</v>
      </c>
      <c r="K371" s="5">
        <v>1.5500000000000002E-3</v>
      </c>
      <c r="L371" s="5">
        <v>2.1700000000000005E-3</v>
      </c>
      <c r="M371" s="5">
        <v>5.2700000000000012E-3</v>
      </c>
      <c r="N371" s="5">
        <v>0.12462000000000002</v>
      </c>
      <c r="O371" s="5">
        <v>0.17701000000000003</v>
      </c>
      <c r="P371" s="5">
        <v>0.18817000000000003</v>
      </c>
      <c r="Q371" s="5">
        <v>0.24245348000000003</v>
      </c>
      <c r="R371" s="5">
        <v>0.24245348000000003</v>
      </c>
      <c r="S371" s="5">
        <v>0.24245348000000003</v>
      </c>
      <c r="T371" s="5">
        <v>0.40422360559068227</v>
      </c>
      <c r="U371" s="5">
        <v>0.40906460685524132</v>
      </c>
      <c r="V371" s="5">
        <v>0.40866119008319474</v>
      </c>
      <c r="W371" t="str">
        <f t="shared" si="53"/>
        <v/>
      </c>
      <c r="X371" s="7" t="str">
        <f t="shared" si="57"/>
        <v>PROTRA_CAPACITY_EMPIRICAL[</v>
      </c>
      <c r="Y371" s="7" t="str">
        <f t="shared" si="60"/>
        <v>DENMARK,</v>
      </c>
      <c r="Z371" s="7" t="str">
        <f t="shared" si="61"/>
        <v>TO_elec,</v>
      </c>
      <c r="AA371" s="7" t="str">
        <f t="shared" si="58"/>
        <v>PROTRA_CHP_PP_I]=GET_DIRECT_DATA(</v>
      </c>
      <c r="AB371" s="7" t="str">
        <f t="shared" si="59"/>
        <v>'model_parameters/energy/PROTRA_capacity_vensim_import.xlsx','PROTRA_capacity','PROTRA_CAP_TIME',</v>
      </c>
      <c r="AC371" s="7" t="str">
        <f t="shared" si="62"/>
        <v>'DENMARK_TO_elec')~~|</v>
      </c>
    </row>
    <row r="372" spans="1:29" x14ac:dyDescent="0.35">
      <c r="A372" t="s">
        <v>48</v>
      </c>
      <c r="B372" t="s">
        <v>42</v>
      </c>
      <c r="C372" t="str">
        <f t="shared" si="54"/>
        <v>DENMARK_TO_elec</v>
      </c>
      <c r="D372" t="str">
        <f t="shared" si="55"/>
        <v>PROTRA_CHP_PP_I</v>
      </c>
      <c r="E372" t="s">
        <v>30</v>
      </c>
      <c r="F372" s="1" t="str">
        <f t="shared" si="56"/>
        <v>DENMARKTO_elecPROTRA_PP_solar_urban_PV</v>
      </c>
      <c r="G372" s="5">
        <v>2.0699999999999998E-3</v>
      </c>
      <c r="H372" s="5">
        <v>2.0699999999999998E-3</v>
      </c>
      <c r="I372" s="5">
        <v>2.0699999999999998E-3</v>
      </c>
      <c r="J372" s="5">
        <v>2.0699999999999998E-3</v>
      </c>
      <c r="K372" s="5">
        <v>3.4499999999999999E-3</v>
      </c>
      <c r="L372" s="5">
        <v>4.8300000000000001E-3</v>
      </c>
      <c r="M372" s="5">
        <v>1.1729999999999999E-2</v>
      </c>
      <c r="N372" s="5">
        <v>0.27738000000000002</v>
      </c>
      <c r="O372" s="5">
        <v>0.39398999999999995</v>
      </c>
      <c r="P372" s="5">
        <v>0.41882999999999998</v>
      </c>
      <c r="Q372" s="5">
        <v>0.53965451999999992</v>
      </c>
      <c r="R372" s="5">
        <v>0.53965451999999992</v>
      </c>
      <c r="S372" s="5">
        <v>0.53965451999999992</v>
      </c>
      <c r="T372" s="5">
        <v>0.89972350921796995</v>
      </c>
      <c r="U372" s="5">
        <v>0.91049864106489176</v>
      </c>
      <c r="V372" s="5">
        <v>0.90960071341098159</v>
      </c>
      <c r="W372" t="str">
        <f t="shared" si="53"/>
        <v/>
      </c>
      <c r="X372" s="7" t="str">
        <f t="shared" si="57"/>
        <v>PROTRA_CAPACITY_EMPIRICAL[</v>
      </c>
      <c r="Y372" s="7" t="str">
        <f t="shared" si="60"/>
        <v>DENMARK,</v>
      </c>
      <c r="Z372" s="7" t="str">
        <f t="shared" si="61"/>
        <v>TO_elec,</v>
      </c>
      <c r="AA372" s="7" t="str">
        <f t="shared" si="58"/>
        <v>PROTRA_CHP_PP_I]=GET_DIRECT_DATA(</v>
      </c>
      <c r="AB372" s="7" t="str">
        <f t="shared" si="59"/>
        <v>'model_parameters/energy/PROTRA_capacity_vensim_import.xlsx','PROTRA_capacity','PROTRA_CAP_TIME',</v>
      </c>
      <c r="AC372" s="7" t="str">
        <f t="shared" si="62"/>
        <v>'DENMARK_TO_elec')~~|</v>
      </c>
    </row>
    <row r="373" spans="1:29" x14ac:dyDescent="0.35">
      <c r="A373" t="s">
        <v>48</v>
      </c>
      <c r="B373" t="s">
        <v>42</v>
      </c>
      <c r="C373" t="str">
        <f t="shared" si="54"/>
        <v>DENMARK_TO_elec</v>
      </c>
      <c r="D373" t="str">
        <f t="shared" si="55"/>
        <v>PROTRA_CHP_PP_I</v>
      </c>
      <c r="E373" t="s">
        <v>31</v>
      </c>
      <c r="F373" s="1" t="str">
        <f t="shared" si="56"/>
        <v>DENMARKTO_elecPROTRA_PP_solid_fossil</v>
      </c>
      <c r="G373" s="5">
        <v>0.61229999999999996</v>
      </c>
      <c r="H373" s="5">
        <v>0.61229999999999996</v>
      </c>
      <c r="I373" s="5">
        <v>0.61229999999999996</v>
      </c>
      <c r="J373" s="5">
        <v>0.60580000000000001</v>
      </c>
      <c r="K373" s="5">
        <v>0.60580000000000001</v>
      </c>
      <c r="L373" s="5">
        <v>0.59299999999999997</v>
      </c>
      <c r="M373" s="5">
        <v>0.59299999999999997</v>
      </c>
      <c r="N373" s="5">
        <v>0.59299999999999997</v>
      </c>
      <c r="O373" s="5">
        <v>0.59299999999999997</v>
      </c>
      <c r="P373" s="5">
        <v>0.58550000000000002</v>
      </c>
      <c r="Q373" s="5">
        <v>0.14549999999999999</v>
      </c>
      <c r="R373" s="5">
        <v>0.14549999999999999</v>
      </c>
      <c r="S373" s="5">
        <v>0.14549999999999999</v>
      </c>
      <c r="T373" s="5">
        <v>0.10974788528987002</v>
      </c>
      <c r="U373" s="5">
        <v>0.10974788528987002</v>
      </c>
      <c r="V373" s="5">
        <v>0.10974788528987002</v>
      </c>
      <c r="W373" t="str">
        <f t="shared" si="53"/>
        <v/>
      </c>
      <c r="X373" s="7" t="str">
        <f t="shared" si="57"/>
        <v>PROTRA_CAPACITY_EMPIRICAL[</v>
      </c>
      <c r="Y373" s="7" t="str">
        <f t="shared" si="60"/>
        <v>DENMARK,</v>
      </c>
      <c r="Z373" s="7" t="str">
        <f t="shared" si="61"/>
        <v>TO_elec,</v>
      </c>
      <c r="AA373" s="7" t="str">
        <f t="shared" si="58"/>
        <v>PROTRA_CHP_PP_I]=GET_DIRECT_DATA(</v>
      </c>
      <c r="AB373" s="7" t="str">
        <f t="shared" si="59"/>
        <v>'model_parameters/energy/PROTRA_capacity_vensim_import.xlsx','PROTRA_capacity','PROTRA_CAP_TIME',</v>
      </c>
      <c r="AC373" s="7" t="str">
        <f t="shared" si="62"/>
        <v>'DENMARK_TO_elec')~~|</v>
      </c>
    </row>
    <row r="374" spans="1:29" x14ac:dyDescent="0.35">
      <c r="A374" t="s">
        <v>48</v>
      </c>
      <c r="B374" t="s">
        <v>42</v>
      </c>
      <c r="C374" t="str">
        <f t="shared" si="54"/>
        <v>DENMARK_TO_elec</v>
      </c>
      <c r="D374" t="str">
        <f t="shared" si="55"/>
        <v>PROTRA_CHP_PP_I</v>
      </c>
      <c r="E374" t="s">
        <v>32</v>
      </c>
      <c r="F374" s="1" t="str">
        <f t="shared" si="56"/>
        <v>DENMARKTO_elecPROTRA_PP_solid_fossil_CCS</v>
      </c>
      <c r="G374" s="5">
        <v>0</v>
      </c>
      <c r="H374" s="5">
        <v>0</v>
      </c>
      <c r="I374" s="5">
        <v>0</v>
      </c>
      <c r="J374" s="5">
        <v>0</v>
      </c>
      <c r="K374" s="5">
        <v>0</v>
      </c>
      <c r="L374" s="5">
        <v>0</v>
      </c>
      <c r="M374" s="5">
        <v>0</v>
      </c>
      <c r="N374" s="5">
        <v>0</v>
      </c>
      <c r="O374" s="5">
        <v>0</v>
      </c>
      <c r="P374" s="5">
        <v>0</v>
      </c>
      <c r="Q374" s="5">
        <v>0</v>
      </c>
      <c r="R374" s="5">
        <v>0</v>
      </c>
      <c r="S374" s="5">
        <v>0</v>
      </c>
      <c r="T374" s="5">
        <v>0</v>
      </c>
      <c r="U374" s="5">
        <v>0</v>
      </c>
      <c r="V374" s="5">
        <v>0</v>
      </c>
      <c r="W374" t="str">
        <f t="shared" si="53"/>
        <v/>
      </c>
      <c r="X374" s="7" t="str">
        <f t="shared" si="57"/>
        <v>PROTRA_CAPACITY_EMPIRICAL[</v>
      </c>
      <c r="Y374" s="7" t="str">
        <f t="shared" si="60"/>
        <v>DENMARK,</v>
      </c>
      <c r="Z374" s="7" t="str">
        <f t="shared" si="61"/>
        <v>TO_elec,</v>
      </c>
      <c r="AA374" s="7" t="str">
        <f t="shared" si="58"/>
        <v>PROTRA_CHP_PP_I]=GET_DIRECT_DATA(</v>
      </c>
      <c r="AB374" s="7" t="str">
        <f t="shared" si="59"/>
        <v>'model_parameters/energy/PROTRA_capacity_vensim_import.xlsx','PROTRA_capacity','PROTRA_CAP_TIME',</v>
      </c>
      <c r="AC374" s="7" t="str">
        <f t="shared" si="62"/>
        <v>'DENMARK_TO_elec')~~|</v>
      </c>
    </row>
    <row r="375" spans="1:29" x14ac:dyDescent="0.35">
      <c r="A375" t="s">
        <v>48</v>
      </c>
      <c r="B375" t="s">
        <v>42</v>
      </c>
      <c r="C375" t="str">
        <f t="shared" si="54"/>
        <v>DENMARK_TO_elec</v>
      </c>
      <c r="D375" t="str">
        <f t="shared" si="55"/>
        <v>PROTRA_CHP_PP_I</v>
      </c>
      <c r="E375" t="s">
        <v>33</v>
      </c>
      <c r="F375" s="1" t="str">
        <f t="shared" si="56"/>
        <v>DENMARKTO_elecPROTRA_PP_waste</v>
      </c>
      <c r="G375" s="5">
        <v>1.294633432357838E-3</v>
      </c>
      <c r="H375" s="5">
        <v>1.294633432357838E-3</v>
      </c>
      <c r="I375" s="5">
        <v>1.294633432357838E-3</v>
      </c>
      <c r="J375" s="5">
        <v>1.294633432357838E-3</v>
      </c>
      <c r="K375" s="5">
        <v>1.294633432357838E-3</v>
      </c>
      <c r="L375" s="5">
        <v>1.294633432357838E-3</v>
      </c>
      <c r="M375" s="5">
        <v>1.294633432357838E-3</v>
      </c>
      <c r="N375" s="5">
        <v>1.294633432357838E-3</v>
      </c>
      <c r="O375" s="5">
        <v>1.294633432357838E-3</v>
      </c>
      <c r="P375" s="5">
        <v>1.294633432357838E-3</v>
      </c>
      <c r="Q375" s="5">
        <v>1.7925693678800835E-3</v>
      </c>
      <c r="R375" s="5">
        <v>1.7925693678800835E-3</v>
      </c>
      <c r="S375" s="5">
        <v>1.7925693678800835E-3</v>
      </c>
      <c r="T375" s="5">
        <v>1.8962717280053777E-3</v>
      </c>
      <c r="U375" s="5">
        <v>1.8962717280053777E-3</v>
      </c>
      <c r="V375" s="5">
        <v>1.8962717280053777E-3</v>
      </c>
      <c r="W375" t="str">
        <f t="shared" si="53"/>
        <v/>
      </c>
      <c r="X375" s="7" t="str">
        <f t="shared" si="57"/>
        <v>PROTRA_CAPACITY_EMPIRICAL[</v>
      </c>
      <c r="Y375" s="7" t="str">
        <f t="shared" si="60"/>
        <v>DENMARK,</v>
      </c>
      <c r="Z375" s="7" t="str">
        <f t="shared" si="61"/>
        <v>TO_elec,</v>
      </c>
      <c r="AA375" s="7" t="str">
        <f t="shared" si="58"/>
        <v>PROTRA_CHP_PP_I]=GET_DIRECT_DATA(</v>
      </c>
      <c r="AB375" s="7" t="str">
        <f t="shared" si="59"/>
        <v>'model_parameters/energy/PROTRA_capacity_vensim_import.xlsx','PROTRA_capacity','PROTRA_CAP_TIME',</v>
      </c>
      <c r="AC375" s="7" t="str">
        <f t="shared" si="62"/>
        <v>'DENMARK_TO_elec')~~|</v>
      </c>
    </row>
    <row r="376" spans="1:29" x14ac:dyDescent="0.35">
      <c r="A376" t="s">
        <v>48</v>
      </c>
      <c r="B376" t="s">
        <v>42</v>
      </c>
      <c r="C376" t="str">
        <f t="shared" si="54"/>
        <v>DENMARK_TO_elec</v>
      </c>
      <c r="D376" t="str">
        <f t="shared" si="55"/>
        <v>PROTRA_CHP_PP_I</v>
      </c>
      <c r="E376" t="s">
        <v>34</v>
      </c>
      <c r="F376" s="1" t="str">
        <f t="shared" si="56"/>
        <v>DENMARKTO_elecPROTRA_PP_waste_CCS</v>
      </c>
      <c r="G376" s="5">
        <v>0</v>
      </c>
      <c r="H376" s="5">
        <v>0</v>
      </c>
      <c r="I376" s="5">
        <v>0</v>
      </c>
      <c r="J376" s="5">
        <v>0</v>
      </c>
      <c r="K376" s="5">
        <v>0</v>
      </c>
      <c r="L376" s="5">
        <v>0</v>
      </c>
      <c r="M376" s="5">
        <v>0</v>
      </c>
      <c r="N376" s="5">
        <v>0</v>
      </c>
      <c r="O376" s="5">
        <v>0</v>
      </c>
      <c r="P376" s="5">
        <v>0</v>
      </c>
      <c r="Q376" s="5">
        <v>0</v>
      </c>
      <c r="R376" s="5">
        <v>0</v>
      </c>
      <c r="S376" s="5">
        <v>0</v>
      </c>
      <c r="T376" s="5">
        <v>0</v>
      </c>
      <c r="U376" s="5">
        <v>0</v>
      </c>
      <c r="V376" s="5">
        <v>0</v>
      </c>
      <c r="W376" t="str">
        <f t="shared" si="53"/>
        <v/>
      </c>
      <c r="X376" s="7" t="str">
        <f t="shared" si="57"/>
        <v>PROTRA_CAPACITY_EMPIRICAL[</v>
      </c>
      <c r="Y376" s="7" t="str">
        <f t="shared" si="60"/>
        <v>DENMARK,</v>
      </c>
      <c r="Z376" s="7" t="str">
        <f t="shared" si="61"/>
        <v>TO_elec,</v>
      </c>
      <c r="AA376" s="7" t="str">
        <f t="shared" si="58"/>
        <v>PROTRA_CHP_PP_I]=GET_DIRECT_DATA(</v>
      </c>
      <c r="AB376" s="7" t="str">
        <f t="shared" si="59"/>
        <v>'model_parameters/energy/PROTRA_capacity_vensim_import.xlsx','PROTRA_capacity','PROTRA_CAP_TIME',</v>
      </c>
      <c r="AC376" s="7" t="str">
        <f t="shared" si="62"/>
        <v>'DENMARK_TO_elec')~~|</v>
      </c>
    </row>
    <row r="377" spans="1:29" x14ac:dyDescent="0.35">
      <c r="A377" t="s">
        <v>48</v>
      </c>
      <c r="B377" t="s">
        <v>42</v>
      </c>
      <c r="C377" t="str">
        <f t="shared" si="54"/>
        <v>DENMARK_TO_elec</v>
      </c>
      <c r="D377" t="str">
        <f t="shared" si="55"/>
        <v>PROTRA_CHP_PP_I</v>
      </c>
      <c r="E377" t="s">
        <v>35</v>
      </c>
      <c r="F377" s="1" t="str">
        <f t="shared" si="56"/>
        <v>DENMARKTO_elecPROTRA_PP_wind_offshore</v>
      </c>
      <c r="G377" s="5">
        <v>0.42335</v>
      </c>
      <c r="H377" s="5">
        <v>0.42335</v>
      </c>
      <c r="I377" s="5">
        <v>0.42335</v>
      </c>
      <c r="J377" s="5">
        <v>0.42335</v>
      </c>
      <c r="K377" s="5">
        <v>0.66085000000000005</v>
      </c>
      <c r="L377" s="5">
        <v>0.86785000000000001</v>
      </c>
      <c r="M377" s="5">
        <v>0.87145000000000006</v>
      </c>
      <c r="N377" s="5">
        <v>0.92185000000000006</v>
      </c>
      <c r="O377" s="5">
        <v>1.27105</v>
      </c>
      <c r="P377" s="5">
        <v>1.27105</v>
      </c>
      <c r="Q377" s="5">
        <v>1.27105</v>
      </c>
      <c r="R377" s="5">
        <v>1.27105</v>
      </c>
      <c r="S377" s="5">
        <v>1.27105</v>
      </c>
      <c r="T377" s="5">
        <v>1.7000668764752165</v>
      </c>
      <c r="U377" s="5">
        <v>1.7000668764752165</v>
      </c>
      <c r="V377" s="5">
        <v>1.7000668764752165</v>
      </c>
      <c r="W377" t="str">
        <f t="shared" si="53"/>
        <v/>
      </c>
      <c r="X377" s="7" t="str">
        <f t="shared" si="57"/>
        <v>PROTRA_CAPACITY_EMPIRICAL[</v>
      </c>
      <c r="Y377" s="7" t="str">
        <f t="shared" si="60"/>
        <v>DENMARK,</v>
      </c>
      <c r="Z377" s="7" t="str">
        <f t="shared" si="61"/>
        <v>TO_elec,</v>
      </c>
      <c r="AA377" s="7" t="str">
        <f t="shared" si="58"/>
        <v>PROTRA_CHP_PP_I]=GET_DIRECT_DATA(</v>
      </c>
      <c r="AB377" s="7" t="str">
        <f t="shared" si="59"/>
        <v>'model_parameters/energy/PROTRA_capacity_vensim_import.xlsx','PROTRA_capacity','PROTRA_CAP_TIME',</v>
      </c>
      <c r="AC377" s="7" t="str">
        <f t="shared" si="62"/>
        <v>'DENMARK_TO_elec')~~|</v>
      </c>
    </row>
    <row r="378" spans="1:29" x14ac:dyDescent="0.35">
      <c r="A378" t="s">
        <v>48</v>
      </c>
      <c r="B378" t="s">
        <v>42</v>
      </c>
      <c r="C378" t="str">
        <f t="shared" si="54"/>
        <v>DENMARK_TO_elec</v>
      </c>
      <c r="D378" t="str">
        <f t="shared" si="55"/>
        <v>PROTRA_CHP_PP_I</v>
      </c>
      <c r="E378" t="s">
        <v>36</v>
      </c>
      <c r="F378" s="1" t="str">
        <f t="shared" si="56"/>
        <v>DENMARKTO_elecPROTRA_PP_wind_onshore</v>
      </c>
      <c r="G378" s="5">
        <v>2.7044859999999997</v>
      </c>
      <c r="H378" s="5">
        <v>2.7123460000000001</v>
      </c>
      <c r="I378" s="5">
        <v>2.7008640000000002</v>
      </c>
      <c r="J378" s="5">
        <v>2.7395200000000002</v>
      </c>
      <c r="K378" s="5">
        <v>2.821237</v>
      </c>
      <c r="L378" s="5">
        <v>2.9339789999999999</v>
      </c>
      <c r="M378" s="5">
        <v>3.0805310000000001</v>
      </c>
      <c r="N378" s="5">
        <v>3.2400910000000001</v>
      </c>
      <c r="O378" s="5">
        <v>3.5478730000000001</v>
      </c>
      <c r="P378" s="5">
        <v>3.6153530000000003</v>
      </c>
      <c r="Q378" s="5">
        <v>3.8059259999999999</v>
      </c>
      <c r="R378" s="5">
        <v>3.8059259999999999</v>
      </c>
      <c r="S378" s="5">
        <v>3.8059259999999999</v>
      </c>
      <c r="T378" s="5">
        <v>4.7100197811975377</v>
      </c>
      <c r="U378" s="5">
        <v>4.7132144588696141</v>
      </c>
      <c r="V378" s="5">
        <v>4.6876570374930049</v>
      </c>
      <c r="W378" t="str">
        <f t="shared" si="53"/>
        <v/>
      </c>
      <c r="X378" s="7" t="str">
        <f t="shared" si="57"/>
        <v>PROTRA_CAPACITY_EMPIRICAL[</v>
      </c>
      <c r="Y378" s="7" t="str">
        <f t="shared" si="60"/>
        <v>DENMARK,</v>
      </c>
      <c r="Z378" s="7" t="str">
        <f t="shared" si="61"/>
        <v>TO_elec,</v>
      </c>
      <c r="AA378" s="7" t="str">
        <f t="shared" si="58"/>
        <v>PROTRA_CHP_PP_I]=GET_DIRECT_DATA(</v>
      </c>
      <c r="AB378" s="7" t="str">
        <f t="shared" si="59"/>
        <v>'model_parameters/energy/PROTRA_capacity_vensim_import.xlsx','PROTRA_capacity','PROTRA_CAP_TIME',</v>
      </c>
      <c r="AC378" s="7" t="str">
        <f t="shared" si="62"/>
        <v>'DENMARK_TO_elec')~~|</v>
      </c>
    </row>
    <row r="379" spans="1:29" x14ac:dyDescent="0.35">
      <c r="A379" t="s">
        <v>72</v>
      </c>
      <c r="B379" t="s">
        <v>41</v>
      </c>
      <c r="C379" t="str">
        <f t="shared" si="54"/>
        <v>EASOC_TO_heat</v>
      </c>
      <c r="D379" t="str">
        <f t="shared" si="55"/>
        <v>PROTRA_CHP_HP_I</v>
      </c>
      <c r="E379" t="s">
        <v>0</v>
      </c>
      <c r="F379" s="1" t="str">
        <f t="shared" si="56"/>
        <v>EASOCTO_heatPROTRA_CHP_gas_fuels</v>
      </c>
      <c r="G379" s="4">
        <v>3.0480555579940001</v>
      </c>
      <c r="H379" s="4">
        <v>2.7536805577585</v>
      </c>
      <c r="I379" s="4">
        <v>3.2542361137145002</v>
      </c>
      <c r="J379" s="4">
        <v>3.8470833364109995</v>
      </c>
      <c r="K379" s="4">
        <v>3.5836805584225004</v>
      </c>
      <c r="L379" s="4">
        <v>4.0154861143235001</v>
      </c>
      <c r="M379" s="4">
        <v>4.5921527814514995</v>
      </c>
      <c r="N379" s="4">
        <v>5.2795833375570007</v>
      </c>
      <c r="O379" s="4">
        <v>5.0745138929485005</v>
      </c>
      <c r="P379" s="4">
        <v>4.872708337231499</v>
      </c>
      <c r="Q379" s="4">
        <v>4.9567361150764988</v>
      </c>
      <c r="R379" s="4">
        <v>4.5477777814160003</v>
      </c>
      <c r="S379" s="4">
        <v>6.354127018972191</v>
      </c>
      <c r="T379" s="4">
        <v>7.796943756237555</v>
      </c>
      <c r="U379" s="4">
        <v>7.6173743116494537</v>
      </c>
      <c r="V379" s="4">
        <v>8.4744185484462005</v>
      </c>
      <c r="W379" t="str">
        <f t="shared" si="53"/>
        <v>PROTRA_CAPACITY_EMPIRICAL[EASOC,TO_heat,PROTRA_CHP_HP_I]=GET_DIRECT_DATA('model_parameters/energy/PROTRA_capacity_vensim_import.xlsx','PROTRA_capacity','PROTRA_CAP_TIME','EASOC_TO_heat')~~|</v>
      </c>
      <c r="X379" s="7" t="str">
        <f t="shared" si="57"/>
        <v>PROTRA_CAPACITY_EMPIRICAL[</v>
      </c>
      <c r="Y379" s="7" t="str">
        <f t="shared" si="60"/>
        <v>EASOC,</v>
      </c>
      <c r="Z379" s="7" t="str">
        <f t="shared" si="61"/>
        <v>TO_heat,</v>
      </c>
      <c r="AA379" s="7" t="str">
        <f t="shared" si="58"/>
        <v>PROTRA_CHP_HP_I]=GET_DIRECT_DATA(</v>
      </c>
      <c r="AB379" s="7" t="str">
        <f t="shared" si="59"/>
        <v>'model_parameters/energy/PROTRA_capacity_vensim_import.xlsx','PROTRA_capacity','PROTRA_CAP_TIME',</v>
      </c>
      <c r="AC379" s="7" t="str">
        <f t="shared" si="62"/>
        <v>'EASOC_TO_heat')~~|</v>
      </c>
    </row>
    <row r="380" spans="1:29" x14ac:dyDescent="0.35">
      <c r="A380" t="s">
        <v>72</v>
      </c>
      <c r="B380" t="s">
        <v>41</v>
      </c>
      <c r="C380" t="str">
        <f t="shared" si="54"/>
        <v>EASOC_TO_heat</v>
      </c>
      <c r="D380" t="str">
        <f t="shared" si="55"/>
        <v>PROTRA_CHP_HP_I</v>
      </c>
      <c r="E380" t="s">
        <v>1</v>
      </c>
      <c r="F380" s="1" t="str">
        <f t="shared" si="56"/>
        <v>EASOCTO_heatPROTRA_CHP_gas_fuels_CCS</v>
      </c>
      <c r="G380" s="4">
        <v>0</v>
      </c>
      <c r="H380" s="4">
        <v>0</v>
      </c>
      <c r="I380" s="4">
        <v>0</v>
      </c>
      <c r="J380" s="4">
        <v>0</v>
      </c>
      <c r="K380" s="4">
        <v>0</v>
      </c>
      <c r="L380" s="4">
        <v>0</v>
      </c>
      <c r="M380" s="4">
        <v>0</v>
      </c>
      <c r="N380" s="4">
        <v>0</v>
      </c>
      <c r="O380" s="4">
        <v>0</v>
      </c>
      <c r="P380" s="4">
        <v>0</v>
      </c>
      <c r="Q380" s="4">
        <v>0</v>
      </c>
      <c r="R380" s="4">
        <v>0</v>
      </c>
      <c r="S380" s="4">
        <v>0</v>
      </c>
      <c r="T380" s="4">
        <v>0</v>
      </c>
      <c r="U380" s="4">
        <v>0</v>
      </c>
      <c r="V380" s="4">
        <v>0</v>
      </c>
      <c r="W380" t="str">
        <f t="shared" si="53"/>
        <v/>
      </c>
      <c r="X380" s="7" t="str">
        <f t="shared" si="57"/>
        <v>PROTRA_CAPACITY_EMPIRICAL[</v>
      </c>
      <c r="Y380" s="7" t="str">
        <f t="shared" si="60"/>
        <v>EASOC,</v>
      </c>
      <c r="Z380" s="7" t="str">
        <f t="shared" si="61"/>
        <v>TO_heat,</v>
      </c>
      <c r="AA380" s="7" t="str">
        <f t="shared" si="58"/>
        <v>PROTRA_CHP_HP_I]=GET_DIRECT_DATA(</v>
      </c>
      <c r="AB380" s="7" t="str">
        <f t="shared" si="59"/>
        <v>'model_parameters/energy/PROTRA_capacity_vensim_import.xlsx','PROTRA_capacity','PROTRA_CAP_TIME',</v>
      </c>
      <c r="AC380" s="7" t="str">
        <f t="shared" si="62"/>
        <v>'EASOC_TO_heat')~~|</v>
      </c>
    </row>
    <row r="381" spans="1:29" x14ac:dyDescent="0.35">
      <c r="A381" t="s">
        <v>72</v>
      </c>
      <c r="B381" t="s">
        <v>41</v>
      </c>
      <c r="C381" t="str">
        <f t="shared" si="54"/>
        <v>EASOC_TO_heat</v>
      </c>
      <c r="D381" t="str">
        <f t="shared" si="55"/>
        <v>PROTRA_CHP_HP_I</v>
      </c>
      <c r="E381" t="s">
        <v>2</v>
      </c>
      <c r="F381" s="1" t="str">
        <f t="shared" si="56"/>
        <v>EASOCTO_heatPROTRA_CHP_geothermal</v>
      </c>
      <c r="G381" s="4">
        <v>0</v>
      </c>
      <c r="H381" s="4">
        <v>0</v>
      </c>
      <c r="I381" s="4">
        <v>0</v>
      </c>
      <c r="J381" s="4">
        <v>0</v>
      </c>
      <c r="K381" s="4">
        <v>0</v>
      </c>
      <c r="L381" s="4">
        <v>0</v>
      </c>
      <c r="M381" s="4">
        <v>0</v>
      </c>
      <c r="N381" s="4">
        <v>0</v>
      </c>
      <c r="O381" s="4">
        <v>0</v>
      </c>
      <c r="P381" s="4">
        <v>0</v>
      </c>
      <c r="Q381" s="4">
        <v>0</v>
      </c>
      <c r="R381" s="4">
        <v>0</v>
      </c>
      <c r="S381" s="4">
        <v>0</v>
      </c>
      <c r="T381" s="4">
        <v>0</v>
      </c>
      <c r="U381" s="4">
        <v>0</v>
      </c>
      <c r="V381" s="4">
        <v>0</v>
      </c>
      <c r="W381" t="str">
        <f t="shared" si="53"/>
        <v/>
      </c>
      <c r="X381" s="7" t="str">
        <f t="shared" si="57"/>
        <v>PROTRA_CAPACITY_EMPIRICAL[</v>
      </c>
      <c r="Y381" s="7" t="str">
        <f t="shared" si="60"/>
        <v>EASOC,</v>
      </c>
      <c r="Z381" s="7" t="str">
        <f t="shared" si="61"/>
        <v>TO_heat,</v>
      </c>
      <c r="AA381" s="7" t="str">
        <f t="shared" si="58"/>
        <v>PROTRA_CHP_HP_I]=GET_DIRECT_DATA(</v>
      </c>
      <c r="AB381" s="7" t="str">
        <f t="shared" si="59"/>
        <v>'model_parameters/energy/PROTRA_capacity_vensim_import.xlsx','PROTRA_capacity','PROTRA_CAP_TIME',</v>
      </c>
      <c r="AC381" s="7" t="str">
        <f t="shared" si="62"/>
        <v>'EASOC_TO_heat')~~|</v>
      </c>
    </row>
    <row r="382" spans="1:29" x14ac:dyDescent="0.35">
      <c r="A382" t="s">
        <v>72</v>
      </c>
      <c r="B382" t="s">
        <v>41</v>
      </c>
      <c r="C382" t="str">
        <f t="shared" si="54"/>
        <v>EASOC_TO_heat</v>
      </c>
      <c r="D382" t="str">
        <f t="shared" si="55"/>
        <v>PROTRA_CHP_HP_I</v>
      </c>
      <c r="E382" t="s">
        <v>3</v>
      </c>
      <c r="F382" s="1" t="str">
        <f t="shared" si="56"/>
        <v>EASOCTO_heatPROTRA_CHP_liquid_fuels</v>
      </c>
      <c r="G382" s="4">
        <v>6.2942361161464992</v>
      </c>
      <c r="H382" s="4">
        <v>6.2742361161305</v>
      </c>
      <c r="I382" s="4">
        <v>7.0282638945114995</v>
      </c>
      <c r="J382" s="4">
        <v>5.9006250047205002</v>
      </c>
      <c r="K382" s="4">
        <v>4.4330555591019998</v>
      </c>
      <c r="L382" s="4">
        <v>3.4425694471984998</v>
      </c>
      <c r="M382" s="4">
        <v>3.2661805581685002</v>
      </c>
      <c r="N382" s="4">
        <v>3.1809027803225001</v>
      </c>
      <c r="O382" s="4">
        <v>1.667083334667</v>
      </c>
      <c r="P382" s="4">
        <v>1.649583334653</v>
      </c>
      <c r="Q382" s="4">
        <v>1.7674305569694999</v>
      </c>
      <c r="R382" s="4">
        <v>2.3444444463199998</v>
      </c>
      <c r="S382" s="4">
        <v>2.5137545158998922</v>
      </c>
      <c r="T382" s="4">
        <v>2.6840382660361191</v>
      </c>
      <c r="U382" s="4">
        <v>2.0957722933432845</v>
      </c>
      <c r="V382" s="4">
        <v>2.1954000225896535</v>
      </c>
      <c r="W382" t="str">
        <f t="shared" si="53"/>
        <v/>
      </c>
      <c r="X382" s="7" t="str">
        <f t="shared" si="57"/>
        <v>PROTRA_CAPACITY_EMPIRICAL[</v>
      </c>
      <c r="Y382" s="7" t="str">
        <f t="shared" si="60"/>
        <v>EASOC,</v>
      </c>
      <c r="Z382" s="7" t="str">
        <f t="shared" si="61"/>
        <v>TO_heat,</v>
      </c>
      <c r="AA382" s="7" t="str">
        <f t="shared" si="58"/>
        <v>PROTRA_CHP_HP_I]=GET_DIRECT_DATA(</v>
      </c>
      <c r="AB382" s="7" t="str">
        <f t="shared" si="59"/>
        <v>'model_parameters/energy/PROTRA_capacity_vensim_import.xlsx','PROTRA_capacity','PROTRA_CAP_TIME',</v>
      </c>
      <c r="AC382" s="7" t="str">
        <f t="shared" si="62"/>
        <v>'EASOC_TO_heat')~~|</v>
      </c>
    </row>
    <row r="383" spans="1:29" x14ac:dyDescent="0.35">
      <c r="A383" t="s">
        <v>72</v>
      </c>
      <c r="B383" t="s">
        <v>41</v>
      </c>
      <c r="C383" t="str">
        <f t="shared" si="54"/>
        <v>EASOC_TO_heat</v>
      </c>
      <c r="D383" t="str">
        <f t="shared" si="55"/>
        <v>PROTRA_CHP_HP_I</v>
      </c>
      <c r="E383" t="s">
        <v>4</v>
      </c>
      <c r="F383" s="1" t="str">
        <f t="shared" si="56"/>
        <v>EASOCTO_heatPROTRA_CHP_liquid_fuels_CCS</v>
      </c>
      <c r="G383" s="4">
        <v>0</v>
      </c>
      <c r="H383" s="4">
        <v>0</v>
      </c>
      <c r="I383" s="4">
        <v>0</v>
      </c>
      <c r="J383" s="4">
        <v>0</v>
      </c>
      <c r="K383" s="4">
        <v>0</v>
      </c>
      <c r="L383" s="4">
        <v>0</v>
      </c>
      <c r="M383" s="4">
        <v>0</v>
      </c>
      <c r="N383" s="4">
        <v>0</v>
      </c>
      <c r="O383" s="4">
        <v>0</v>
      </c>
      <c r="P383" s="4">
        <v>0</v>
      </c>
      <c r="Q383" s="4">
        <v>0</v>
      </c>
      <c r="R383" s="4">
        <v>0</v>
      </c>
      <c r="S383" s="4">
        <v>0</v>
      </c>
      <c r="T383" s="4">
        <v>0</v>
      </c>
      <c r="U383" s="4">
        <v>0</v>
      </c>
      <c r="V383" s="4">
        <v>0</v>
      </c>
      <c r="W383" t="str">
        <f t="shared" si="53"/>
        <v/>
      </c>
      <c r="X383" s="7" t="str">
        <f t="shared" si="57"/>
        <v>PROTRA_CAPACITY_EMPIRICAL[</v>
      </c>
      <c r="Y383" s="7" t="str">
        <f t="shared" si="60"/>
        <v>EASOC,</v>
      </c>
      <c r="Z383" s="7" t="str">
        <f t="shared" si="61"/>
        <v>TO_heat,</v>
      </c>
      <c r="AA383" s="7" t="str">
        <f t="shared" si="58"/>
        <v>PROTRA_CHP_HP_I]=GET_DIRECT_DATA(</v>
      </c>
      <c r="AB383" s="7" t="str">
        <f t="shared" si="59"/>
        <v>'model_parameters/energy/PROTRA_capacity_vensim_import.xlsx','PROTRA_capacity','PROTRA_CAP_TIME',</v>
      </c>
      <c r="AC383" s="7" t="str">
        <f t="shared" si="62"/>
        <v>'EASOC_TO_heat')~~|</v>
      </c>
    </row>
    <row r="384" spans="1:29" x14ac:dyDescent="0.35">
      <c r="A384" t="s">
        <v>72</v>
      </c>
      <c r="B384" t="s">
        <v>41</v>
      </c>
      <c r="C384" t="str">
        <f t="shared" si="54"/>
        <v>EASOC_TO_heat</v>
      </c>
      <c r="D384" t="str">
        <f t="shared" si="55"/>
        <v>PROTRA_CHP_HP_I</v>
      </c>
      <c r="E384" t="s">
        <v>5</v>
      </c>
      <c r="F384" s="1" t="str">
        <f t="shared" si="56"/>
        <v>EASOCTO_heatPROTRA_CHP_solid_fossil</v>
      </c>
      <c r="G384" s="4">
        <v>5.6259722267230003</v>
      </c>
      <c r="H384" s="4">
        <v>6.2378472272124998</v>
      </c>
      <c r="I384" s="4">
        <v>7.4893055615469999</v>
      </c>
      <c r="J384" s="4">
        <v>7.5004861171114987</v>
      </c>
      <c r="K384" s="4">
        <v>8.4108333400620001</v>
      </c>
      <c r="L384" s="4">
        <v>9.1609027851065008</v>
      </c>
      <c r="M384" s="4">
        <v>9.1668750073335037</v>
      </c>
      <c r="N384" s="4">
        <v>9.3060416741115013</v>
      </c>
      <c r="O384" s="4">
        <v>9.1031250072825003</v>
      </c>
      <c r="P384" s="4">
        <v>9.9616666746360014</v>
      </c>
      <c r="Q384" s="4">
        <v>10.245277785974002</v>
      </c>
      <c r="R384" s="4">
        <v>11.068541675521498</v>
      </c>
      <c r="S384" s="4">
        <v>9.4602802159015571</v>
      </c>
      <c r="T384" s="4">
        <v>10.826025078105266</v>
      </c>
      <c r="U384" s="4">
        <v>10.256939660983328</v>
      </c>
      <c r="V384" s="4">
        <v>10.23502037624357</v>
      </c>
      <c r="W384" t="str">
        <f t="shared" si="53"/>
        <v/>
      </c>
      <c r="X384" s="7" t="str">
        <f t="shared" si="57"/>
        <v>PROTRA_CAPACITY_EMPIRICAL[</v>
      </c>
      <c r="Y384" s="7" t="str">
        <f t="shared" si="60"/>
        <v>EASOC,</v>
      </c>
      <c r="Z384" s="7" t="str">
        <f t="shared" si="61"/>
        <v>TO_heat,</v>
      </c>
      <c r="AA384" s="7" t="str">
        <f t="shared" si="58"/>
        <v>PROTRA_CHP_HP_I]=GET_DIRECT_DATA(</v>
      </c>
      <c r="AB384" s="7" t="str">
        <f t="shared" si="59"/>
        <v>'model_parameters/energy/PROTRA_capacity_vensim_import.xlsx','PROTRA_capacity','PROTRA_CAP_TIME',</v>
      </c>
      <c r="AC384" s="7" t="str">
        <f t="shared" si="62"/>
        <v>'EASOC_TO_heat')~~|</v>
      </c>
    </row>
    <row r="385" spans="1:29" x14ac:dyDescent="0.35">
      <c r="A385" t="s">
        <v>72</v>
      </c>
      <c r="B385" t="s">
        <v>41</v>
      </c>
      <c r="C385" t="str">
        <f t="shared" si="54"/>
        <v>EASOC_TO_heat</v>
      </c>
      <c r="D385" t="str">
        <f t="shared" si="55"/>
        <v>PROTRA_CHP_HP_I</v>
      </c>
      <c r="E385" t="s">
        <v>6</v>
      </c>
      <c r="F385" s="1" t="str">
        <f t="shared" si="56"/>
        <v>EASOCTO_heatPROTRA_CHP_solid_fossil_CCS</v>
      </c>
      <c r="G385" s="4">
        <v>0</v>
      </c>
      <c r="H385" s="4">
        <v>0</v>
      </c>
      <c r="I385" s="4">
        <v>0</v>
      </c>
      <c r="J385" s="4">
        <v>0</v>
      </c>
      <c r="K385" s="4">
        <v>0</v>
      </c>
      <c r="L385" s="4">
        <v>0</v>
      </c>
      <c r="M385" s="4">
        <v>0</v>
      </c>
      <c r="N385" s="4">
        <v>0</v>
      </c>
      <c r="O385" s="4">
        <v>0</v>
      </c>
      <c r="P385" s="4">
        <v>0</v>
      </c>
      <c r="Q385" s="4">
        <v>0</v>
      </c>
      <c r="R385" s="4">
        <v>0</v>
      </c>
      <c r="S385" s="4">
        <v>0</v>
      </c>
      <c r="T385" s="4">
        <v>0</v>
      </c>
      <c r="U385" s="4">
        <v>0</v>
      </c>
      <c r="V385" s="4">
        <v>0</v>
      </c>
      <c r="W385" t="str">
        <f t="shared" si="53"/>
        <v/>
      </c>
      <c r="X385" s="7" t="str">
        <f t="shared" si="57"/>
        <v>PROTRA_CAPACITY_EMPIRICAL[</v>
      </c>
      <c r="Y385" s="7" t="str">
        <f t="shared" si="60"/>
        <v>EASOC,</v>
      </c>
      <c r="Z385" s="7" t="str">
        <f t="shared" si="61"/>
        <v>TO_heat,</v>
      </c>
      <c r="AA385" s="7" t="str">
        <f t="shared" si="58"/>
        <v>PROTRA_CHP_HP_I]=GET_DIRECT_DATA(</v>
      </c>
      <c r="AB385" s="7" t="str">
        <f t="shared" si="59"/>
        <v>'model_parameters/energy/PROTRA_capacity_vensim_import.xlsx','PROTRA_capacity','PROTRA_CAP_TIME',</v>
      </c>
      <c r="AC385" s="7" t="str">
        <f t="shared" si="62"/>
        <v>'EASOC_TO_heat')~~|</v>
      </c>
    </row>
    <row r="386" spans="1:29" x14ac:dyDescent="0.35">
      <c r="A386" t="s">
        <v>72</v>
      </c>
      <c r="B386" t="s">
        <v>41</v>
      </c>
      <c r="C386" t="str">
        <f t="shared" si="54"/>
        <v>EASOC_TO_heat</v>
      </c>
      <c r="D386" t="str">
        <f t="shared" si="55"/>
        <v>PROTRA_CHP_HP_I</v>
      </c>
      <c r="E386" t="s">
        <v>7</v>
      </c>
      <c r="F386" s="1" t="str">
        <f t="shared" si="56"/>
        <v>EASOCTO_heatPROTRA_CHP_waste</v>
      </c>
      <c r="G386" s="4">
        <v>6.7673611165249989E-2</v>
      </c>
      <c r="H386" s="4">
        <v>6.8298611165750006E-2</v>
      </c>
      <c r="I386" s="4">
        <v>0.10864583342024998</v>
      </c>
      <c r="J386" s="4">
        <v>0.16246527790775001</v>
      </c>
      <c r="K386" s="4">
        <v>9.3472222297000002E-2</v>
      </c>
      <c r="L386" s="4">
        <v>8.3055555621999996E-2</v>
      </c>
      <c r="M386" s="4">
        <v>0.20222222238399995</v>
      </c>
      <c r="N386" s="4">
        <v>0.21545138906124997</v>
      </c>
      <c r="O386" s="4">
        <v>9.1006944517249999E-2</v>
      </c>
      <c r="P386" s="4">
        <v>0.10642361119624999</v>
      </c>
      <c r="Q386" s="4">
        <v>7.3611111170000021E-2</v>
      </c>
      <c r="R386" s="4">
        <v>8.711805562524999E-2</v>
      </c>
      <c r="S386" s="4">
        <v>0.3503511808358365</v>
      </c>
      <c r="T386" s="4">
        <v>0.41119756977340249</v>
      </c>
      <c r="U386" s="4">
        <v>0.37430145863277453</v>
      </c>
      <c r="V386" s="4">
        <v>0.46684747954014472</v>
      </c>
      <c r="W386" t="str">
        <f t="shared" si="53"/>
        <v/>
      </c>
      <c r="X386" s="7" t="str">
        <f t="shared" si="57"/>
        <v>PROTRA_CAPACITY_EMPIRICAL[</v>
      </c>
      <c r="Y386" s="7" t="str">
        <f t="shared" si="60"/>
        <v>EASOC,</v>
      </c>
      <c r="Z386" s="7" t="str">
        <f t="shared" si="61"/>
        <v>TO_heat,</v>
      </c>
      <c r="AA386" s="7" t="str">
        <f t="shared" si="58"/>
        <v>PROTRA_CHP_HP_I]=GET_DIRECT_DATA(</v>
      </c>
      <c r="AB386" s="7" t="str">
        <f t="shared" si="59"/>
        <v>'model_parameters/energy/PROTRA_capacity_vensim_import.xlsx','PROTRA_capacity','PROTRA_CAP_TIME',</v>
      </c>
      <c r="AC386" s="7" t="str">
        <f t="shared" si="62"/>
        <v>'EASOC_TO_heat')~~|</v>
      </c>
    </row>
    <row r="387" spans="1:29" x14ac:dyDescent="0.35">
      <c r="A387" t="s">
        <v>72</v>
      </c>
      <c r="B387" t="s">
        <v>41</v>
      </c>
      <c r="C387" t="str">
        <f t="shared" si="54"/>
        <v>EASOC_TO_heat</v>
      </c>
      <c r="D387" t="str">
        <f t="shared" si="55"/>
        <v>PROTRA_CHP_HP_I</v>
      </c>
      <c r="E387" t="s">
        <v>8</v>
      </c>
      <c r="F387" s="1" t="str">
        <f t="shared" si="56"/>
        <v>EASOCTO_heatPROTRA_CHP_solid_bio</v>
      </c>
      <c r="G387" s="4">
        <v>0</v>
      </c>
      <c r="H387" s="4">
        <v>0</v>
      </c>
      <c r="I387" s="4">
        <v>0</v>
      </c>
      <c r="J387" s="4">
        <v>2.9305555579000001E-2</v>
      </c>
      <c r="K387" s="4">
        <v>9.2569444518499994E-2</v>
      </c>
      <c r="L387" s="4">
        <v>7.4791666726499992E-2</v>
      </c>
      <c r="M387" s="4">
        <v>6.8611111165999994E-2</v>
      </c>
      <c r="N387" s="4">
        <v>0.11020833342149999</v>
      </c>
      <c r="O387" s="4">
        <v>0.11152777786699998</v>
      </c>
      <c r="P387" s="4">
        <v>0.16062500012850001</v>
      </c>
      <c r="Q387" s="4">
        <v>0.22479166684649998</v>
      </c>
      <c r="R387" s="4">
        <v>0.20666666683199997</v>
      </c>
      <c r="S387" s="4">
        <v>0.232804027964021</v>
      </c>
      <c r="T387" s="4">
        <v>0.26956243077120545</v>
      </c>
      <c r="U387" s="4">
        <v>0.28949326412048348</v>
      </c>
      <c r="V387" s="4">
        <v>0.30872315996920074</v>
      </c>
      <c r="W387" t="str">
        <f t="shared" ref="W387:W450" si="63">IF(E387="PROTRA_CHP_gas_fuels",CONCATENATE(X387,Y387,Z387,AA387,AB387,AC387),"")</f>
        <v/>
      </c>
      <c r="X387" s="7" t="str">
        <f t="shared" si="57"/>
        <v>PROTRA_CAPACITY_EMPIRICAL[</v>
      </c>
      <c r="Y387" s="7" t="str">
        <f t="shared" si="60"/>
        <v>EASOC,</v>
      </c>
      <c r="Z387" s="7" t="str">
        <f t="shared" si="61"/>
        <v>TO_heat,</v>
      </c>
      <c r="AA387" s="7" t="str">
        <f t="shared" si="58"/>
        <v>PROTRA_CHP_HP_I]=GET_DIRECT_DATA(</v>
      </c>
      <c r="AB387" s="7" t="str">
        <f t="shared" si="59"/>
        <v>'model_parameters/energy/PROTRA_capacity_vensim_import.xlsx','PROTRA_capacity','PROTRA_CAP_TIME',</v>
      </c>
      <c r="AC387" s="7" t="str">
        <f t="shared" si="62"/>
        <v>'EASOC_TO_heat')~~|</v>
      </c>
    </row>
    <row r="388" spans="1:29" x14ac:dyDescent="0.35">
      <c r="A388" t="s">
        <v>72</v>
      </c>
      <c r="B388" t="s">
        <v>41</v>
      </c>
      <c r="C388" t="str">
        <f t="shared" ref="C388:C451" si="64">A388&amp;"_"&amp;B388</f>
        <v>EASOC_TO_heat</v>
      </c>
      <c r="D388" t="str">
        <f t="shared" ref="D388:D451" si="65">IF(B388="TO_heat","PROTRA_CHP_HP_I","PROTRA_CHP_PP_I")</f>
        <v>PROTRA_CHP_HP_I</v>
      </c>
      <c r="E388" t="s">
        <v>9</v>
      </c>
      <c r="F388" s="1" t="str">
        <f t="shared" ref="F388:F451" si="66">A388&amp;B388&amp;E388</f>
        <v>EASOCTO_heatPROTRA_CHP_solid_bio_CCS</v>
      </c>
      <c r="G388" s="4">
        <v>0</v>
      </c>
      <c r="H388" s="4">
        <v>0</v>
      </c>
      <c r="I388" s="4">
        <v>0</v>
      </c>
      <c r="J388" s="4">
        <v>0</v>
      </c>
      <c r="K388" s="4">
        <v>0</v>
      </c>
      <c r="L388" s="4">
        <v>0</v>
      </c>
      <c r="M388" s="4">
        <v>0</v>
      </c>
      <c r="N388" s="4">
        <v>0</v>
      </c>
      <c r="O388" s="4">
        <v>0</v>
      </c>
      <c r="P388" s="4">
        <v>0</v>
      </c>
      <c r="Q388" s="4">
        <v>0</v>
      </c>
      <c r="R388" s="4">
        <v>0</v>
      </c>
      <c r="S388" s="4">
        <v>0</v>
      </c>
      <c r="T388" s="4">
        <v>0</v>
      </c>
      <c r="U388" s="4">
        <v>0</v>
      </c>
      <c r="V388" s="4">
        <v>0</v>
      </c>
      <c r="W388" t="str">
        <f t="shared" si="63"/>
        <v/>
      </c>
      <c r="X388" s="7" t="str">
        <f t="shared" ref="X388:X451" si="67">$X$1</f>
        <v>PROTRA_CAPACITY_EMPIRICAL[</v>
      </c>
      <c r="Y388" s="7" t="str">
        <f t="shared" si="60"/>
        <v>EASOC,</v>
      </c>
      <c r="Z388" s="7" t="str">
        <f t="shared" si="61"/>
        <v>TO_heat,</v>
      </c>
      <c r="AA388" s="7" t="str">
        <f t="shared" ref="AA388:AA451" si="68">D388&amp;"]=GET_DIRECT_DATA("</f>
        <v>PROTRA_CHP_HP_I]=GET_DIRECT_DATA(</v>
      </c>
      <c r="AB388" s="7" t="str">
        <f t="shared" ref="AB388:AB451" si="69">$AB$1</f>
        <v>'model_parameters/energy/PROTRA_capacity_vensim_import.xlsx','PROTRA_capacity','PROTRA_CAP_TIME',</v>
      </c>
      <c r="AC388" s="7" t="str">
        <f t="shared" si="62"/>
        <v>'EASOC_TO_heat')~~|</v>
      </c>
    </row>
    <row r="389" spans="1:29" x14ac:dyDescent="0.35">
      <c r="A389" t="s">
        <v>72</v>
      </c>
      <c r="B389" t="s">
        <v>41</v>
      </c>
      <c r="C389" t="str">
        <f t="shared" si="64"/>
        <v>EASOC_TO_heat</v>
      </c>
      <c r="D389" t="str">
        <f t="shared" si="65"/>
        <v>PROTRA_CHP_HP_I</v>
      </c>
      <c r="E389" t="s">
        <v>10</v>
      </c>
      <c r="F389" s="1" t="str">
        <f t="shared" si="66"/>
        <v>EASOCTO_heatPROTRA_HP_gas_fuels</v>
      </c>
      <c r="G389" s="4">
        <v>1.4099331955723911</v>
      </c>
      <c r="H389" s="4">
        <v>1.4134352094640814</v>
      </c>
      <c r="I389" s="4">
        <v>1.2760506260208406</v>
      </c>
      <c r="J389" s="4">
        <v>1.245443334329688</v>
      </c>
      <c r="K389" s="4">
        <v>1.2963670843704271</v>
      </c>
      <c r="L389" s="4">
        <v>1.3860176399977031</v>
      </c>
      <c r="M389" s="4">
        <v>1.2247109037575463</v>
      </c>
      <c r="N389" s="4">
        <v>1.3702443760961958</v>
      </c>
      <c r="O389" s="4">
        <v>1.3300261816195764</v>
      </c>
      <c r="P389" s="4">
        <v>1.1304588897932561</v>
      </c>
      <c r="Q389" s="4">
        <v>1.0162109035907465</v>
      </c>
      <c r="R389" s="4">
        <v>1.1286402786806899</v>
      </c>
      <c r="S389" s="4">
        <v>1.0985881953233148</v>
      </c>
      <c r="T389" s="4">
        <v>1.1291036814588384</v>
      </c>
      <c r="U389" s="4">
        <v>1.1232439592319285</v>
      </c>
      <c r="V389" s="4">
        <v>1.1446969106379798</v>
      </c>
      <c r="W389" t="str">
        <f t="shared" si="63"/>
        <v/>
      </c>
      <c r="X389" s="7" t="str">
        <f t="shared" si="67"/>
        <v>PROTRA_CAPACITY_EMPIRICAL[</v>
      </c>
      <c r="Y389" s="7" t="str">
        <f t="shared" si="60"/>
        <v>EASOC,</v>
      </c>
      <c r="Z389" s="7" t="str">
        <f t="shared" si="61"/>
        <v>TO_heat,</v>
      </c>
      <c r="AA389" s="7" t="str">
        <f t="shared" si="68"/>
        <v>PROTRA_CHP_HP_I]=GET_DIRECT_DATA(</v>
      </c>
      <c r="AB389" s="7" t="str">
        <f t="shared" si="69"/>
        <v>'model_parameters/energy/PROTRA_capacity_vensim_import.xlsx','PROTRA_capacity','PROTRA_CAP_TIME',</v>
      </c>
      <c r="AC389" s="7" t="str">
        <f t="shared" si="62"/>
        <v>'EASOC_TO_heat')~~|</v>
      </c>
    </row>
    <row r="390" spans="1:29" x14ac:dyDescent="0.35">
      <c r="A390" t="s">
        <v>72</v>
      </c>
      <c r="B390" t="s">
        <v>41</v>
      </c>
      <c r="C390" t="str">
        <f t="shared" si="64"/>
        <v>EASOC_TO_heat</v>
      </c>
      <c r="D390" t="str">
        <f t="shared" si="65"/>
        <v>PROTRA_CHP_HP_I</v>
      </c>
      <c r="E390" t="s">
        <v>11</v>
      </c>
      <c r="F390" s="1" t="str">
        <f t="shared" si="66"/>
        <v>EASOCTO_heatPROTRA_HP_solid_bio</v>
      </c>
      <c r="G390" s="4">
        <v>0</v>
      </c>
      <c r="H390" s="4">
        <v>0</v>
      </c>
      <c r="I390" s="4">
        <v>0</v>
      </c>
      <c r="J390" s="4">
        <v>0</v>
      </c>
      <c r="K390" s="4">
        <v>0</v>
      </c>
      <c r="L390" s="4">
        <v>0</v>
      </c>
      <c r="M390" s="4">
        <v>3.9166666698000001E-2</v>
      </c>
      <c r="N390" s="4">
        <v>3.9166666698000001E-2</v>
      </c>
      <c r="O390" s="4">
        <v>3.9166666698000001E-2</v>
      </c>
      <c r="P390" s="4">
        <v>0.31194444469400001</v>
      </c>
      <c r="Q390" s="4">
        <v>4.3333333368E-2</v>
      </c>
      <c r="R390" s="4">
        <v>5.5138888932999994E-2</v>
      </c>
      <c r="S390" s="4">
        <v>4.0658819476971496E-2</v>
      </c>
      <c r="T390" s="4">
        <v>4.168826392223951E-2</v>
      </c>
      <c r="U390" s="4">
        <v>3.5852013917570494E-2</v>
      </c>
      <c r="V390" s="4">
        <v>3.3010687526408546E-2</v>
      </c>
      <c r="W390" t="str">
        <f t="shared" si="63"/>
        <v/>
      </c>
      <c r="X390" s="7" t="str">
        <f t="shared" si="67"/>
        <v>PROTRA_CAPACITY_EMPIRICAL[</v>
      </c>
      <c r="Y390" s="7" t="str">
        <f t="shared" si="60"/>
        <v>EASOC,</v>
      </c>
      <c r="Z390" s="7" t="str">
        <f t="shared" si="61"/>
        <v>TO_heat,</v>
      </c>
      <c r="AA390" s="7" t="str">
        <f t="shared" si="68"/>
        <v>PROTRA_CHP_HP_I]=GET_DIRECT_DATA(</v>
      </c>
      <c r="AB390" s="7" t="str">
        <f t="shared" si="69"/>
        <v>'model_parameters/energy/PROTRA_capacity_vensim_import.xlsx','PROTRA_capacity','PROTRA_CAP_TIME',</v>
      </c>
      <c r="AC390" s="7" t="str">
        <f t="shared" si="62"/>
        <v>'EASOC_TO_heat')~~|</v>
      </c>
    </row>
    <row r="391" spans="1:29" x14ac:dyDescent="0.35">
      <c r="A391" t="s">
        <v>72</v>
      </c>
      <c r="B391" t="s">
        <v>41</v>
      </c>
      <c r="C391" t="str">
        <f t="shared" si="64"/>
        <v>EASOC_TO_heat</v>
      </c>
      <c r="D391" t="str">
        <f t="shared" si="65"/>
        <v>PROTRA_CHP_HP_I</v>
      </c>
      <c r="E391" t="s">
        <v>12</v>
      </c>
      <c r="F391" s="1" t="str">
        <f t="shared" si="66"/>
        <v>EASOCTO_heatPROTRA_HP_geothermal</v>
      </c>
      <c r="G391" s="4">
        <v>0</v>
      </c>
      <c r="H391" s="4">
        <v>0</v>
      </c>
      <c r="I391" s="4">
        <v>0</v>
      </c>
      <c r="J391" s="4">
        <v>0</v>
      </c>
      <c r="K391" s="4">
        <v>0</v>
      </c>
      <c r="L391" s="4">
        <v>0</v>
      </c>
      <c r="M391" s="4">
        <v>0</v>
      </c>
      <c r="N391" s="4">
        <v>0</v>
      </c>
      <c r="O391" s="4">
        <v>0</v>
      </c>
      <c r="P391" s="4">
        <v>0</v>
      </c>
      <c r="Q391" s="4">
        <v>0</v>
      </c>
      <c r="R391" s="4">
        <v>0</v>
      </c>
      <c r="S391" s="4">
        <v>0</v>
      </c>
      <c r="T391" s="4">
        <v>0</v>
      </c>
      <c r="U391" s="4">
        <v>0</v>
      </c>
      <c r="V391" s="4">
        <v>0</v>
      </c>
      <c r="W391" t="str">
        <f t="shared" si="63"/>
        <v/>
      </c>
      <c r="X391" s="7" t="str">
        <f t="shared" si="67"/>
        <v>PROTRA_CAPACITY_EMPIRICAL[</v>
      </c>
      <c r="Y391" s="7" t="str">
        <f t="shared" si="60"/>
        <v>EASOC,</v>
      </c>
      <c r="Z391" s="7" t="str">
        <f t="shared" si="61"/>
        <v>TO_heat,</v>
      </c>
      <c r="AA391" s="7" t="str">
        <f t="shared" si="68"/>
        <v>PROTRA_CHP_HP_I]=GET_DIRECT_DATA(</v>
      </c>
      <c r="AB391" s="7" t="str">
        <f t="shared" si="69"/>
        <v>'model_parameters/energy/PROTRA_capacity_vensim_import.xlsx','PROTRA_capacity','PROTRA_CAP_TIME',</v>
      </c>
      <c r="AC391" s="7" t="str">
        <f t="shared" si="62"/>
        <v>'EASOC_TO_heat')~~|</v>
      </c>
    </row>
    <row r="392" spans="1:29" x14ac:dyDescent="0.35">
      <c r="A392" t="s">
        <v>72</v>
      </c>
      <c r="B392" t="s">
        <v>41</v>
      </c>
      <c r="C392" t="str">
        <f t="shared" si="64"/>
        <v>EASOC_TO_heat</v>
      </c>
      <c r="D392" t="str">
        <f t="shared" si="65"/>
        <v>PROTRA_CHP_HP_I</v>
      </c>
      <c r="E392" t="s">
        <v>13</v>
      </c>
      <c r="F392" s="1" t="str">
        <f t="shared" si="66"/>
        <v>EASOCTO_heatPROTRA_HP_liquid_fuels</v>
      </c>
      <c r="G392" s="4">
        <v>0.77732729228852848</v>
      </c>
      <c r="H392" s="4">
        <v>0.65980604219451144</v>
      </c>
      <c r="I392" s="4">
        <v>0.32057368081201454</v>
      </c>
      <c r="J392" s="4">
        <v>0.17191875013753502</v>
      </c>
      <c r="K392" s="4">
        <v>0.28635798634019749</v>
      </c>
      <c r="L392" s="4">
        <v>0.25649083353852598</v>
      </c>
      <c r="M392" s="4">
        <v>0.1831550695909685</v>
      </c>
      <c r="N392" s="4">
        <v>0.13608145844219852</v>
      </c>
      <c r="O392" s="4">
        <v>6.1778472271645001E-3</v>
      </c>
      <c r="P392" s="4">
        <v>5.1540902819010505E-2</v>
      </c>
      <c r="Q392" s="4">
        <v>0.2406220140813865</v>
      </c>
      <c r="R392" s="4">
        <v>8.70164584029465E-2</v>
      </c>
      <c r="S392" s="4">
        <v>0.2054184029421125</v>
      </c>
      <c r="T392" s="4">
        <v>0.19149659737541949</v>
      </c>
      <c r="U392" s="4">
        <v>0.14042847233456501</v>
      </c>
      <c r="V392" s="4">
        <v>0.13083777788244802</v>
      </c>
      <c r="W392" t="str">
        <f t="shared" si="63"/>
        <v/>
      </c>
      <c r="X392" s="7" t="str">
        <f t="shared" si="67"/>
        <v>PROTRA_CAPACITY_EMPIRICAL[</v>
      </c>
      <c r="Y392" s="7" t="str">
        <f t="shared" si="60"/>
        <v>EASOC,</v>
      </c>
      <c r="Z392" s="7" t="str">
        <f t="shared" si="61"/>
        <v>TO_heat,</v>
      </c>
      <c r="AA392" s="7" t="str">
        <f t="shared" si="68"/>
        <v>PROTRA_CHP_HP_I]=GET_DIRECT_DATA(</v>
      </c>
      <c r="AB392" s="7" t="str">
        <f t="shared" si="69"/>
        <v>'model_parameters/energy/PROTRA_capacity_vensim_import.xlsx','PROTRA_capacity','PROTRA_CAP_TIME',</v>
      </c>
      <c r="AC392" s="7" t="str">
        <f t="shared" si="62"/>
        <v>'EASOC_TO_heat')~~|</v>
      </c>
    </row>
    <row r="393" spans="1:29" x14ac:dyDescent="0.35">
      <c r="A393" t="s">
        <v>72</v>
      </c>
      <c r="B393" t="s">
        <v>41</v>
      </c>
      <c r="C393" t="str">
        <f t="shared" si="64"/>
        <v>EASOC_TO_heat</v>
      </c>
      <c r="D393" t="str">
        <f t="shared" si="65"/>
        <v>PROTRA_CHP_HP_I</v>
      </c>
      <c r="E393" t="s">
        <v>14</v>
      </c>
      <c r="F393" s="1" t="str">
        <f t="shared" si="66"/>
        <v>EASOCTO_heatPROTRA_HP_solar</v>
      </c>
      <c r="G393" s="4">
        <v>0</v>
      </c>
      <c r="H393" s="4">
        <v>0</v>
      </c>
      <c r="I393" s="4">
        <v>0</v>
      </c>
      <c r="J393" s="4">
        <v>0</v>
      </c>
      <c r="K393" s="4">
        <v>0</v>
      </c>
      <c r="L393" s="4">
        <v>0</v>
      </c>
      <c r="M393" s="4">
        <v>0</v>
      </c>
      <c r="N393" s="4">
        <v>0</v>
      </c>
      <c r="O393" s="4">
        <v>0</v>
      </c>
      <c r="P393" s="4">
        <v>0</v>
      </c>
      <c r="Q393" s="4">
        <v>0</v>
      </c>
      <c r="R393" s="4">
        <v>0</v>
      </c>
      <c r="S393" s="4">
        <v>0</v>
      </c>
      <c r="T393" s="4">
        <v>0</v>
      </c>
      <c r="U393" s="4">
        <v>0</v>
      </c>
      <c r="V393" s="4">
        <v>0</v>
      </c>
      <c r="W393" t="str">
        <f t="shared" si="63"/>
        <v/>
      </c>
      <c r="X393" s="7" t="str">
        <f t="shared" si="67"/>
        <v>PROTRA_CAPACITY_EMPIRICAL[</v>
      </c>
      <c r="Y393" s="7" t="str">
        <f t="shared" si="60"/>
        <v>EASOC,</v>
      </c>
      <c r="Z393" s="7" t="str">
        <f t="shared" si="61"/>
        <v>TO_heat,</v>
      </c>
      <c r="AA393" s="7" t="str">
        <f t="shared" si="68"/>
        <v>PROTRA_CHP_HP_I]=GET_DIRECT_DATA(</v>
      </c>
      <c r="AB393" s="7" t="str">
        <f t="shared" si="69"/>
        <v>'model_parameters/energy/PROTRA_capacity_vensim_import.xlsx','PROTRA_capacity','PROTRA_CAP_TIME',</v>
      </c>
      <c r="AC393" s="7" t="str">
        <f t="shared" si="62"/>
        <v>'EASOC_TO_heat')~~|</v>
      </c>
    </row>
    <row r="394" spans="1:29" x14ac:dyDescent="0.35">
      <c r="A394" t="s">
        <v>72</v>
      </c>
      <c r="B394" t="s">
        <v>41</v>
      </c>
      <c r="C394" t="str">
        <f t="shared" si="64"/>
        <v>EASOC_TO_heat</v>
      </c>
      <c r="D394" t="str">
        <f t="shared" si="65"/>
        <v>PROTRA_CHP_HP_I</v>
      </c>
      <c r="E394" t="s">
        <v>15</v>
      </c>
      <c r="F394" s="1" t="str">
        <f t="shared" si="66"/>
        <v>EASOCTO_heatPROTRA_HP_solid_fossil</v>
      </c>
      <c r="G394" s="4">
        <v>3.8743125030994502E-2</v>
      </c>
      <c r="H394" s="4">
        <v>3.8095972252698999E-2</v>
      </c>
      <c r="I394" s="4">
        <v>3.7719166696841992E-2</v>
      </c>
      <c r="J394" s="4">
        <v>3.6471666695843993E-2</v>
      </c>
      <c r="K394" s="4">
        <v>0</v>
      </c>
      <c r="L394" s="4">
        <v>0</v>
      </c>
      <c r="M394" s="4">
        <v>0</v>
      </c>
      <c r="N394" s="4">
        <v>0</v>
      </c>
      <c r="O394" s="4">
        <v>0</v>
      </c>
      <c r="P394" s="4">
        <v>0</v>
      </c>
      <c r="Q394" s="4">
        <v>0</v>
      </c>
      <c r="R394" s="4">
        <v>0</v>
      </c>
      <c r="S394" s="4">
        <v>0</v>
      </c>
      <c r="T394" s="4">
        <v>0</v>
      </c>
      <c r="U394" s="4">
        <v>0</v>
      </c>
      <c r="V394" s="4">
        <v>0</v>
      </c>
      <c r="W394" t="str">
        <f t="shared" si="63"/>
        <v/>
      </c>
      <c r="X394" s="7" t="str">
        <f t="shared" si="67"/>
        <v>PROTRA_CAPACITY_EMPIRICAL[</v>
      </c>
      <c r="Y394" s="7" t="str">
        <f t="shared" si="60"/>
        <v>EASOC,</v>
      </c>
      <c r="Z394" s="7" t="str">
        <f t="shared" si="61"/>
        <v>TO_heat,</v>
      </c>
      <c r="AA394" s="7" t="str">
        <f t="shared" si="68"/>
        <v>PROTRA_CHP_HP_I]=GET_DIRECT_DATA(</v>
      </c>
      <c r="AB394" s="7" t="str">
        <f t="shared" si="69"/>
        <v>'model_parameters/energy/PROTRA_capacity_vensim_import.xlsx','PROTRA_capacity','PROTRA_CAP_TIME',</v>
      </c>
      <c r="AC394" s="7" t="str">
        <f t="shared" si="62"/>
        <v>'EASOC_TO_heat')~~|</v>
      </c>
    </row>
    <row r="395" spans="1:29" x14ac:dyDescent="0.35">
      <c r="A395" t="s">
        <v>72</v>
      </c>
      <c r="B395" t="s">
        <v>41</v>
      </c>
      <c r="C395" t="str">
        <f t="shared" si="64"/>
        <v>EASOC_TO_heat</v>
      </c>
      <c r="D395" t="str">
        <f t="shared" si="65"/>
        <v>PROTRA_CHP_HP_I</v>
      </c>
      <c r="E395" t="s">
        <v>16</v>
      </c>
      <c r="F395" s="1" t="str">
        <f t="shared" si="66"/>
        <v>EASOCTO_heatPROTRA_HP_waste</v>
      </c>
      <c r="G395" s="4">
        <v>0.21829572934130323</v>
      </c>
      <c r="H395" s="4">
        <v>0.24009861130319002</v>
      </c>
      <c r="I395" s="4">
        <v>0.25401895853654849</v>
      </c>
      <c r="J395" s="4">
        <v>0.28875645856433846</v>
      </c>
      <c r="K395" s="4">
        <v>0.36166722251155603</v>
      </c>
      <c r="L395" s="4">
        <v>0.56353572961749521</v>
      </c>
      <c r="M395" s="4">
        <v>0.53368055598250008</v>
      </c>
      <c r="N395" s="4">
        <v>0.71072916723524993</v>
      </c>
      <c r="O395" s="4">
        <v>1.0996527786574999</v>
      </c>
      <c r="P395" s="4">
        <v>0.85899305624274991</v>
      </c>
      <c r="Q395" s="4">
        <v>0.55944444489199996</v>
      </c>
      <c r="R395" s="4">
        <v>0.6206944449409999</v>
      </c>
      <c r="S395" s="4">
        <v>0.66151795191810336</v>
      </c>
      <c r="T395" s="4">
        <v>0.6670944797003423</v>
      </c>
      <c r="U395" s="4">
        <v>0.64581291718331701</v>
      </c>
      <c r="V395" s="4">
        <v>0.66772661511751463</v>
      </c>
      <c r="W395" t="str">
        <f t="shared" si="63"/>
        <v/>
      </c>
      <c r="X395" s="7" t="str">
        <f t="shared" si="67"/>
        <v>PROTRA_CAPACITY_EMPIRICAL[</v>
      </c>
      <c r="Y395" s="7" t="str">
        <f t="shared" si="60"/>
        <v>EASOC,</v>
      </c>
      <c r="Z395" s="7" t="str">
        <f t="shared" si="61"/>
        <v>TO_heat,</v>
      </c>
      <c r="AA395" s="7" t="str">
        <f t="shared" si="68"/>
        <v>PROTRA_CHP_HP_I]=GET_DIRECT_DATA(</v>
      </c>
      <c r="AB395" s="7" t="str">
        <f t="shared" si="69"/>
        <v>'model_parameters/energy/PROTRA_capacity_vensim_import.xlsx','PROTRA_capacity','PROTRA_CAP_TIME',</v>
      </c>
      <c r="AC395" s="7" t="str">
        <f t="shared" si="62"/>
        <v>'EASOC_TO_heat')~~|</v>
      </c>
    </row>
    <row r="396" spans="1:29" x14ac:dyDescent="0.35">
      <c r="A396" t="s">
        <v>72</v>
      </c>
      <c r="B396" t="s">
        <v>42</v>
      </c>
      <c r="C396" t="str">
        <f t="shared" si="64"/>
        <v>EASOC_TO_elec</v>
      </c>
      <c r="D396" t="str">
        <f t="shared" si="65"/>
        <v>PROTRA_CHP_PP_I</v>
      </c>
      <c r="E396" t="s">
        <v>0</v>
      </c>
      <c r="F396" s="1" t="str">
        <f t="shared" si="66"/>
        <v>EASOCTO_elecPROTRA_CHP_gas_fuels</v>
      </c>
      <c r="G396" s="5">
        <v>7.3149685402327993</v>
      </c>
      <c r="H396" s="5">
        <v>7.758944159726938</v>
      </c>
      <c r="I396" s="5">
        <v>8.2342883170434682</v>
      </c>
      <c r="J396" s="5">
        <v>8.7582233190808818</v>
      </c>
      <c r="K396" s="5">
        <v>9.3046544839825227</v>
      </c>
      <c r="L396" s="5">
        <v>9.9198459015511915</v>
      </c>
      <c r="M396" s="5">
        <v>10.590901711936601</v>
      </c>
      <c r="N396" s="5">
        <v>11.338467145743568</v>
      </c>
      <c r="O396" s="5">
        <v>12.141081340330135</v>
      </c>
      <c r="P396" s="5">
        <v>12.986481963199347</v>
      </c>
      <c r="Q396" s="5">
        <v>13.910003103366957</v>
      </c>
      <c r="R396" s="5">
        <v>14.921359321161662</v>
      </c>
      <c r="S396" s="5">
        <v>16.052996711879448</v>
      </c>
      <c r="T396" s="5">
        <v>17.277435716257436</v>
      </c>
      <c r="U396" s="5">
        <v>18.349925827720302</v>
      </c>
      <c r="V396" s="5">
        <v>19.422415939183168</v>
      </c>
      <c r="W396" t="str">
        <f t="shared" si="63"/>
        <v>PROTRA_CAPACITY_EMPIRICAL[EASOC,TO_elec,PROTRA_CHP_PP_I]=GET_DIRECT_DATA('model_parameters/energy/PROTRA_capacity_vensim_import.xlsx','PROTRA_capacity','PROTRA_CAP_TIME','EASOC_TO_elec')~~|</v>
      </c>
      <c r="X396" s="7" t="str">
        <f t="shared" si="67"/>
        <v>PROTRA_CAPACITY_EMPIRICAL[</v>
      </c>
      <c r="Y396" s="7" t="str">
        <f t="shared" si="60"/>
        <v>EASOC,</v>
      </c>
      <c r="Z396" s="7" t="str">
        <f t="shared" si="61"/>
        <v>TO_elec,</v>
      </c>
      <c r="AA396" s="7" t="str">
        <f t="shared" si="68"/>
        <v>PROTRA_CHP_PP_I]=GET_DIRECT_DATA(</v>
      </c>
      <c r="AB396" s="7" t="str">
        <f t="shared" si="69"/>
        <v>'model_parameters/energy/PROTRA_capacity_vensim_import.xlsx','PROTRA_capacity','PROTRA_CAP_TIME',</v>
      </c>
      <c r="AC396" s="7" t="str">
        <f t="shared" si="62"/>
        <v>'EASOC_TO_elec')~~|</v>
      </c>
    </row>
    <row r="397" spans="1:29" x14ac:dyDescent="0.35">
      <c r="A397" t="s">
        <v>72</v>
      </c>
      <c r="B397" t="s">
        <v>42</v>
      </c>
      <c r="C397" t="str">
        <f t="shared" si="64"/>
        <v>EASOC_TO_elec</v>
      </c>
      <c r="D397" t="str">
        <f t="shared" si="65"/>
        <v>PROTRA_CHP_PP_I</v>
      </c>
      <c r="E397" t="s">
        <v>1</v>
      </c>
      <c r="F397" s="1" t="str">
        <f t="shared" si="66"/>
        <v>EASOCTO_elecPROTRA_CHP_gas_fuels_CCS</v>
      </c>
      <c r="G397" s="5">
        <v>0</v>
      </c>
      <c r="H397" s="5">
        <v>0</v>
      </c>
      <c r="I397" s="5">
        <v>0</v>
      </c>
      <c r="J397" s="5">
        <v>0</v>
      </c>
      <c r="K397" s="5">
        <v>0</v>
      </c>
      <c r="L397" s="5">
        <v>0</v>
      </c>
      <c r="M397" s="5">
        <v>0</v>
      </c>
      <c r="N397" s="5">
        <v>0</v>
      </c>
      <c r="O397" s="5">
        <v>0</v>
      </c>
      <c r="P397" s="5">
        <v>0</v>
      </c>
      <c r="Q397" s="5">
        <v>0</v>
      </c>
      <c r="R397" s="5">
        <v>0</v>
      </c>
      <c r="S397" s="5">
        <v>0</v>
      </c>
      <c r="T397" s="5">
        <v>0</v>
      </c>
      <c r="U397" s="5">
        <v>0</v>
      </c>
      <c r="V397" s="5">
        <v>0</v>
      </c>
      <c r="W397" t="str">
        <f t="shared" si="63"/>
        <v/>
      </c>
      <c r="X397" s="7" t="str">
        <f t="shared" si="67"/>
        <v>PROTRA_CAPACITY_EMPIRICAL[</v>
      </c>
      <c r="Y397" s="7" t="str">
        <f t="shared" si="60"/>
        <v>EASOC,</v>
      </c>
      <c r="Z397" s="7" t="str">
        <f t="shared" si="61"/>
        <v>TO_elec,</v>
      </c>
      <c r="AA397" s="7" t="str">
        <f t="shared" si="68"/>
        <v>PROTRA_CHP_PP_I]=GET_DIRECT_DATA(</v>
      </c>
      <c r="AB397" s="7" t="str">
        <f t="shared" si="69"/>
        <v>'model_parameters/energy/PROTRA_capacity_vensim_import.xlsx','PROTRA_capacity','PROTRA_CAP_TIME',</v>
      </c>
      <c r="AC397" s="7" t="str">
        <f t="shared" si="62"/>
        <v>'EASOC_TO_elec')~~|</v>
      </c>
    </row>
    <row r="398" spans="1:29" x14ac:dyDescent="0.35">
      <c r="A398" t="s">
        <v>72</v>
      </c>
      <c r="B398" t="s">
        <v>42</v>
      </c>
      <c r="C398" t="str">
        <f t="shared" si="64"/>
        <v>EASOC_TO_elec</v>
      </c>
      <c r="D398" t="str">
        <f t="shared" si="65"/>
        <v>PROTRA_CHP_PP_I</v>
      </c>
      <c r="E398" t="s">
        <v>2</v>
      </c>
      <c r="F398" s="1" t="str">
        <f t="shared" si="66"/>
        <v>EASOCTO_elecPROTRA_CHP_geothermal</v>
      </c>
      <c r="G398" s="5">
        <v>9.9667093120863887E-3</v>
      </c>
      <c r="H398" s="5">
        <v>1.0415105155403387E-2</v>
      </c>
      <c r="I398" s="5">
        <v>1.1089560325698066E-2</v>
      </c>
      <c r="J398" s="5">
        <v>1.2038803837049576E-2</v>
      </c>
      <c r="K398" s="5">
        <v>1.3186024221006239E-2</v>
      </c>
      <c r="L398" s="5">
        <v>1.401098654213339E-2</v>
      </c>
      <c r="M398" s="5">
        <v>1.4022011595061166E-2</v>
      </c>
      <c r="N398" s="5">
        <v>1.5120579417524578E-2</v>
      </c>
      <c r="O398" s="5">
        <v>1.5924799254369865E-2</v>
      </c>
      <c r="P398" s="5">
        <v>1.7386182649033102E-2</v>
      </c>
      <c r="Q398" s="5">
        <v>1.8701126264724099E-2</v>
      </c>
      <c r="R398" s="5">
        <v>2.011598117480784E-2</v>
      </c>
      <c r="S398" s="5">
        <v>2.1611366018771359E-2</v>
      </c>
      <c r="T398" s="5">
        <v>2.3702715459694258E-2</v>
      </c>
      <c r="U398" s="5">
        <v>2.5257045997231213E-2</v>
      </c>
      <c r="V398" s="5">
        <v>2.6811376534768172E-2</v>
      </c>
      <c r="W398" t="str">
        <f t="shared" si="63"/>
        <v/>
      </c>
      <c r="X398" s="7" t="str">
        <f t="shared" si="67"/>
        <v>PROTRA_CAPACITY_EMPIRICAL[</v>
      </c>
      <c r="Y398" s="7" t="str">
        <f t="shared" si="60"/>
        <v>EASOC,</v>
      </c>
      <c r="Z398" s="7" t="str">
        <f t="shared" si="61"/>
        <v>TO_elec,</v>
      </c>
      <c r="AA398" s="7" t="str">
        <f t="shared" si="68"/>
        <v>PROTRA_CHP_PP_I]=GET_DIRECT_DATA(</v>
      </c>
      <c r="AB398" s="7" t="str">
        <f t="shared" si="69"/>
        <v>'model_parameters/energy/PROTRA_capacity_vensim_import.xlsx','PROTRA_capacity','PROTRA_CAP_TIME',</v>
      </c>
      <c r="AC398" s="7" t="str">
        <f t="shared" si="62"/>
        <v>'EASOC_TO_elec')~~|</v>
      </c>
    </row>
    <row r="399" spans="1:29" x14ac:dyDescent="0.35">
      <c r="A399" t="s">
        <v>72</v>
      </c>
      <c r="B399" t="s">
        <v>42</v>
      </c>
      <c r="C399" t="str">
        <f t="shared" si="64"/>
        <v>EASOC_TO_elec</v>
      </c>
      <c r="D399" t="str">
        <f t="shared" si="65"/>
        <v>PROTRA_CHP_PP_I</v>
      </c>
      <c r="E399" t="s">
        <v>3</v>
      </c>
      <c r="F399" s="1" t="str">
        <f t="shared" si="66"/>
        <v>EASOCTO_elecPROTRA_CHP_liquid_fuels</v>
      </c>
      <c r="G399" s="5">
        <v>3.2817131150115024</v>
      </c>
      <c r="H399" s="5">
        <v>3.4808938230659079</v>
      </c>
      <c r="I399" s="5">
        <v>3.6941473930067721</v>
      </c>
      <c r="J399" s="5">
        <v>3.9292002655027933</v>
      </c>
      <c r="K399" s="5">
        <v>4.1743455877889861</v>
      </c>
      <c r="L399" s="5">
        <v>4.4503388107500461</v>
      </c>
      <c r="M399" s="5">
        <v>4.7513944669342347</v>
      </c>
      <c r="N399" s="5">
        <v>5.0867746227011787</v>
      </c>
      <c r="O399" s="5">
        <v>5.4468512948265966</v>
      </c>
      <c r="P399" s="5">
        <v>5.8261232351294989</v>
      </c>
      <c r="Q399" s="5">
        <v>6.2404423700661971</v>
      </c>
      <c r="R399" s="5">
        <v>6.6941669412151645</v>
      </c>
      <c r="S399" s="5">
        <v>7.2018532348923436</v>
      </c>
      <c r="T399" s="5">
        <v>7.7511731010131877</v>
      </c>
      <c r="U399" s="5">
        <v>8.2323241606725404</v>
      </c>
      <c r="V399" s="5">
        <v>8.7134752203318921</v>
      </c>
      <c r="W399" t="str">
        <f t="shared" si="63"/>
        <v/>
      </c>
      <c r="X399" s="7" t="str">
        <f t="shared" si="67"/>
        <v>PROTRA_CAPACITY_EMPIRICAL[</v>
      </c>
      <c r="Y399" s="7" t="str">
        <f t="shared" si="60"/>
        <v>EASOC,</v>
      </c>
      <c r="Z399" s="7" t="str">
        <f t="shared" si="61"/>
        <v>TO_elec,</v>
      </c>
      <c r="AA399" s="7" t="str">
        <f t="shared" si="68"/>
        <v>PROTRA_CHP_PP_I]=GET_DIRECT_DATA(</v>
      </c>
      <c r="AB399" s="7" t="str">
        <f t="shared" si="69"/>
        <v>'model_parameters/energy/PROTRA_capacity_vensim_import.xlsx','PROTRA_capacity','PROTRA_CAP_TIME',</v>
      </c>
      <c r="AC399" s="7" t="str">
        <f t="shared" si="62"/>
        <v>'EASOC_TO_elec')~~|</v>
      </c>
    </row>
    <row r="400" spans="1:29" x14ac:dyDescent="0.35">
      <c r="A400" t="s">
        <v>72</v>
      </c>
      <c r="B400" t="s">
        <v>42</v>
      </c>
      <c r="C400" t="str">
        <f t="shared" si="64"/>
        <v>EASOC_TO_elec</v>
      </c>
      <c r="D400" t="str">
        <f t="shared" si="65"/>
        <v>PROTRA_CHP_PP_I</v>
      </c>
      <c r="E400" t="s">
        <v>4</v>
      </c>
      <c r="F400" s="1" t="str">
        <f t="shared" si="66"/>
        <v>EASOCTO_elecPROTRA_CHP_liquid_fuels_CCS</v>
      </c>
      <c r="G400" s="5">
        <v>0</v>
      </c>
      <c r="H400" s="5">
        <v>0</v>
      </c>
      <c r="I400" s="5">
        <v>0</v>
      </c>
      <c r="J400" s="5">
        <v>0</v>
      </c>
      <c r="K400" s="5">
        <v>0</v>
      </c>
      <c r="L400" s="5">
        <v>0</v>
      </c>
      <c r="M400" s="5">
        <v>0</v>
      </c>
      <c r="N400" s="5">
        <v>0</v>
      </c>
      <c r="O400" s="5">
        <v>0</v>
      </c>
      <c r="P400" s="5">
        <v>0</v>
      </c>
      <c r="Q400" s="5">
        <v>0</v>
      </c>
      <c r="R400" s="5">
        <v>0</v>
      </c>
      <c r="S400" s="5">
        <v>0</v>
      </c>
      <c r="T400" s="5">
        <v>0</v>
      </c>
      <c r="U400" s="5">
        <v>0</v>
      </c>
      <c r="V400" s="5">
        <v>0</v>
      </c>
      <c r="W400" t="str">
        <f t="shared" si="63"/>
        <v/>
      </c>
      <c r="X400" s="7" t="str">
        <f t="shared" si="67"/>
        <v>PROTRA_CAPACITY_EMPIRICAL[</v>
      </c>
      <c r="Y400" s="7" t="str">
        <f t="shared" si="60"/>
        <v>EASOC,</v>
      </c>
      <c r="Z400" s="7" t="str">
        <f t="shared" si="61"/>
        <v>TO_elec,</v>
      </c>
      <c r="AA400" s="7" t="str">
        <f t="shared" si="68"/>
        <v>PROTRA_CHP_PP_I]=GET_DIRECT_DATA(</v>
      </c>
      <c r="AB400" s="7" t="str">
        <f t="shared" si="69"/>
        <v>'model_parameters/energy/PROTRA_capacity_vensim_import.xlsx','PROTRA_capacity','PROTRA_CAP_TIME',</v>
      </c>
      <c r="AC400" s="7" t="str">
        <f t="shared" si="62"/>
        <v>'EASOC_TO_elec')~~|</v>
      </c>
    </row>
    <row r="401" spans="1:29" x14ac:dyDescent="0.35">
      <c r="A401" t="s">
        <v>72</v>
      </c>
      <c r="B401" t="s">
        <v>42</v>
      </c>
      <c r="C401" t="str">
        <f t="shared" si="64"/>
        <v>EASOC_TO_elec</v>
      </c>
      <c r="D401" t="str">
        <f t="shared" si="65"/>
        <v>PROTRA_CHP_PP_I</v>
      </c>
      <c r="E401" t="s">
        <v>5</v>
      </c>
      <c r="F401" s="1" t="str">
        <f t="shared" si="66"/>
        <v>EASOCTO_elecPROTRA_CHP_solid_fossil</v>
      </c>
      <c r="G401" s="5">
        <v>8.6264199194201989</v>
      </c>
      <c r="H401" s="5">
        <v>9.1470189612582313</v>
      </c>
      <c r="I401" s="5">
        <v>9.7080934634430331</v>
      </c>
      <c r="J401" s="5">
        <v>10.33043341003831</v>
      </c>
      <c r="K401" s="5">
        <v>10.982481892213235</v>
      </c>
      <c r="L401" s="5">
        <v>11.707715243267492</v>
      </c>
      <c r="M401" s="5">
        <v>12.481917530441045</v>
      </c>
      <c r="N401" s="5">
        <v>13.365028992348845</v>
      </c>
      <c r="O401" s="5">
        <v>14.306040840351717</v>
      </c>
      <c r="P401" s="5">
        <v>15.308888473571301</v>
      </c>
      <c r="Q401" s="5">
        <v>16.39905761099417</v>
      </c>
      <c r="R401" s="5">
        <v>17.592433654039169</v>
      </c>
      <c r="S401" s="5">
        <v>18.926071540026882</v>
      </c>
      <c r="T401" s="5">
        <v>20.378069725134964</v>
      </c>
      <c r="U401" s="5">
        <v>21.644607368350968</v>
      </c>
      <c r="V401" s="5">
        <v>22.911145011566973</v>
      </c>
      <c r="W401" t="str">
        <f t="shared" si="63"/>
        <v/>
      </c>
      <c r="X401" s="7" t="str">
        <f t="shared" si="67"/>
        <v>PROTRA_CAPACITY_EMPIRICAL[</v>
      </c>
      <c r="Y401" s="7" t="str">
        <f t="shared" si="60"/>
        <v>EASOC,</v>
      </c>
      <c r="Z401" s="7" t="str">
        <f t="shared" si="61"/>
        <v>TO_elec,</v>
      </c>
      <c r="AA401" s="7" t="str">
        <f t="shared" si="68"/>
        <v>PROTRA_CHP_PP_I]=GET_DIRECT_DATA(</v>
      </c>
      <c r="AB401" s="7" t="str">
        <f t="shared" si="69"/>
        <v>'model_parameters/energy/PROTRA_capacity_vensim_import.xlsx','PROTRA_capacity','PROTRA_CAP_TIME',</v>
      </c>
      <c r="AC401" s="7" t="str">
        <f t="shared" si="62"/>
        <v>'EASOC_TO_elec')~~|</v>
      </c>
    </row>
    <row r="402" spans="1:29" x14ac:dyDescent="0.35">
      <c r="A402" t="s">
        <v>72</v>
      </c>
      <c r="B402" t="s">
        <v>42</v>
      </c>
      <c r="C402" t="str">
        <f t="shared" si="64"/>
        <v>EASOC_TO_elec</v>
      </c>
      <c r="D402" t="str">
        <f t="shared" si="65"/>
        <v>PROTRA_CHP_PP_I</v>
      </c>
      <c r="E402" t="s">
        <v>6</v>
      </c>
      <c r="F402" s="1" t="str">
        <f t="shared" si="66"/>
        <v>EASOCTO_elecPROTRA_CHP_solid_fossil_CCS</v>
      </c>
      <c r="G402" s="5">
        <v>0</v>
      </c>
      <c r="H402" s="5">
        <v>0</v>
      </c>
      <c r="I402" s="5">
        <v>0</v>
      </c>
      <c r="J402" s="5">
        <v>0</v>
      </c>
      <c r="K402" s="5">
        <v>0</v>
      </c>
      <c r="L402" s="5">
        <v>0</v>
      </c>
      <c r="M402" s="5">
        <v>0</v>
      </c>
      <c r="N402" s="5">
        <v>0</v>
      </c>
      <c r="O402" s="5">
        <v>0</v>
      </c>
      <c r="P402" s="5">
        <v>0</v>
      </c>
      <c r="Q402" s="5">
        <v>0</v>
      </c>
      <c r="R402" s="5">
        <v>0</v>
      </c>
      <c r="S402" s="5">
        <v>0</v>
      </c>
      <c r="T402" s="5">
        <v>0</v>
      </c>
      <c r="U402" s="5">
        <v>0</v>
      </c>
      <c r="V402" s="5">
        <v>0</v>
      </c>
      <c r="W402" t="str">
        <f t="shared" si="63"/>
        <v/>
      </c>
      <c r="X402" s="7" t="str">
        <f t="shared" si="67"/>
        <v>PROTRA_CAPACITY_EMPIRICAL[</v>
      </c>
      <c r="Y402" s="7" t="str">
        <f t="shared" si="60"/>
        <v>EASOC,</v>
      </c>
      <c r="Z402" s="7" t="str">
        <f t="shared" si="61"/>
        <v>TO_elec,</v>
      </c>
      <c r="AA402" s="7" t="str">
        <f t="shared" si="68"/>
        <v>PROTRA_CHP_PP_I]=GET_DIRECT_DATA(</v>
      </c>
      <c r="AB402" s="7" t="str">
        <f t="shared" si="69"/>
        <v>'model_parameters/energy/PROTRA_capacity_vensim_import.xlsx','PROTRA_capacity','PROTRA_CAP_TIME',</v>
      </c>
      <c r="AC402" s="7" t="str">
        <f t="shared" si="62"/>
        <v>'EASOC_TO_elec')~~|</v>
      </c>
    </row>
    <row r="403" spans="1:29" x14ac:dyDescent="0.35">
      <c r="A403" t="s">
        <v>72</v>
      </c>
      <c r="B403" t="s">
        <v>42</v>
      </c>
      <c r="C403" t="str">
        <f t="shared" si="64"/>
        <v>EASOC_TO_elec</v>
      </c>
      <c r="D403" t="str">
        <f t="shared" si="65"/>
        <v>PROTRA_CHP_PP_I</v>
      </c>
      <c r="E403" t="s">
        <v>7</v>
      </c>
      <c r="F403" s="1" t="str">
        <f t="shared" si="66"/>
        <v>EASOCTO_elecPROTRA_CHP_waste</v>
      </c>
      <c r="G403" s="5">
        <v>4.0743791073187222E-2</v>
      </c>
      <c r="H403" s="5">
        <v>4.8593987631210755E-2</v>
      </c>
      <c r="I403" s="5">
        <v>5.5090785425031617E-2</v>
      </c>
      <c r="J403" s="5">
        <v>5.8495862145093301E-2</v>
      </c>
      <c r="K403" s="5">
        <v>6.9938769900724937E-2</v>
      </c>
      <c r="L403" s="5">
        <v>7.5942083605846727E-2</v>
      </c>
      <c r="M403" s="5">
        <v>8.442071153919406E-2</v>
      </c>
      <c r="N403" s="5">
        <v>8.4850225950365454E-2</v>
      </c>
      <c r="O403" s="5">
        <v>9.1177694998796591E-2</v>
      </c>
      <c r="P403" s="5">
        <v>0.10789407154064867</v>
      </c>
      <c r="Q403" s="5">
        <v>0.12756911671783108</v>
      </c>
      <c r="R403" s="5">
        <v>0.14946869720697484</v>
      </c>
      <c r="S403" s="5">
        <v>0.1658636244626441</v>
      </c>
      <c r="T403" s="5">
        <v>0.18959586322913416</v>
      </c>
      <c r="U403" s="5">
        <v>0.20976567234131255</v>
      </c>
      <c r="V403" s="5">
        <v>0.22993548145349094</v>
      </c>
      <c r="W403" t="str">
        <f t="shared" si="63"/>
        <v/>
      </c>
      <c r="X403" s="7" t="str">
        <f t="shared" si="67"/>
        <v>PROTRA_CAPACITY_EMPIRICAL[</v>
      </c>
      <c r="Y403" s="7" t="str">
        <f t="shared" si="60"/>
        <v>EASOC,</v>
      </c>
      <c r="Z403" s="7" t="str">
        <f t="shared" si="61"/>
        <v>TO_elec,</v>
      </c>
      <c r="AA403" s="7" t="str">
        <f t="shared" si="68"/>
        <v>PROTRA_CHP_PP_I]=GET_DIRECT_DATA(</v>
      </c>
      <c r="AB403" s="7" t="str">
        <f t="shared" si="69"/>
        <v>'model_parameters/energy/PROTRA_capacity_vensim_import.xlsx','PROTRA_capacity','PROTRA_CAP_TIME',</v>
      </c>
      <c r="AC403" s="7" t="str">
        <f t="shared" si="62"/>
        <v>'EASOC_TO_elec')~~|</v>
      </c>
    </row>
    <row r="404" spans="1:29" x14ac:dyDescent="0.35">
      <c r="A404" t="s">
        <v>72</v>
      </c>
      <c r="B404" t="s">
        <v>42</v>
      </c>
      <c r="C404" t="str">
        <f t="shared" si="64"/>
        <v>EASOC_TO_elec</v>
      </c>
      <c r="D404" t="str">
        <f t="shared" si="65"/>
        <v>PROTRA_CHP_PP_I</v>
      </c>
      <c r="E404" t="s">
        <v>8</v>
      </c>
      <c r="F404" s="1" t="str">
        <f t="shared" si="66"/>
        <v>EASOCTO_elecPROTRA_CHP_solid_bio</v>
      </c>
      <c r="G404" s="5">
        <v>0.25416368288202906</v>
      </c>
      <c r="H404" s="5">
        <v>0.30313396316230762</v>
      </c>
      <c r="I404" s="5">
        <v>0.34366161193341105</v>
      </c>
      <c r="J404" s="5">
        <v>0.36490280763147837</v>
      </c>
      <c r="K404" s="5">
        <v>0.43628476550639533</v>
      </c>
      <c r="L404" s="5">
        <v>0.47373401312424973</v>
      </c>
      <c r="M404" s="5">
        <v>0.52662450869583499</v>
      </c>
      <c r="N404" s="5">
        <v>0.52930386085523851</v>
      </c>
      <c r="O404" s="5">
        <v>0.56877522064555619</v>
      </c>
      <c r="P404" s="5">
        <v>0.67305358341960531</v>
      </c>
      <c r="Q404" s="5">
        <v>0.79578840537371276</v>
      </c>
      <c r="R404" s="5">
        <v>0.93240009231010934</v>
      </c>
      <c r="S404" s="5">
        <v>1.0346732235560154</v>
      </c>
      <c r="T404" s="5">
        <v>1.1827172088859974</v>
      </c>
      <c r="U404" s="5">
        <v>1.3085384157975062</v>
      </c>
      <c r="V404" s="5">
        <v>1.434359622709015</v>
      </c>
      <c r="W404" t="str">
        <f t="shared" si="63"/>
        <v/>
      </c>
      <c r="X404" s="7" t="str">
        <f t="shared" si="67"/>
        <v>PROTRA_CAPACITY_EMPIRICAL[</v>
      </c>
      <c r="Y404" s="7" t="str">
        <f t="shared" si="60"/>
        <v>EASOC,</v>
      </c>
      <c r="Z404" s="7" t="str">
        <f t="shared" si="61"/>
        <v>TO_elec,</v>
      </c>
      <c r="AA404" s="7" t="str">
        <f t="shared" si="68"/>
        <v>PROTRA_CHP_PP_I]=GET_DIRECT_DATA(</v>
      </c>
      <c r="AB404" s="7" t="str">
        <f t="shared" si="69"/>
        <v>'model_parameters/energy/PROTRA_capacity_vensim_import.xlsx','PROTRA_capacity','PROTRA_CAP_TIME',</v>
      </c>
      <c r="AC404" s="7" t="str">
        <f t="shared" si="62"/>
        <v>'EASOC_TO_elec')~~|</v>
      </c>
    </row>
    <row r="405" spans="1:29" x14ac:dyDescent="0.35">
      <c r="A405" t="s">
        <v>72</v>
      </c>
      <c r="B405" t="s">
        <v>42</v>
      </c>
      <c r="C405" t="str">
        <f t="shared" si="64"/>
        <v>EASOC_TO_elec</v>
      </c>
      <c r="D405" t="str">
        <f t="shared" si="65"/>
        <v>PROTRA_CHP_PP_I</v>
      </c>
      <c r="E405" t="s">
        <v>9</v>
      </c>
      <c r="F405" s="1" t="str">
        <f t="shared" si="66"/>
        <v>EASOCTO_elecPROTRA_CHP_solid_bio_CCS</v>
      </c>
      <c r="G405" s="6">
        <v>0</v>
      </c>
      <c r="H405" s="6">
        <v>0</v>
      </c>
      <c r="I405" s="6">
        <v>0</v>
      </c>
      <c r="J405" s="6">
        <v>0</v>
      </c>
      <c r="K405" s="6">
        <v>0</v>
      </c>
      <c r="L405" s="6">
        <v>0</v>
      </c>
      <c r="M405" s="6">
        <v>0</v>
      </c>
      <c r="N405" s="6">
        <v>0</v>
      </c>
      <c r="O405" s="6">
        <v>0</v>
      </c>
      <c r="P405" s="6">
        <v>0</v>
      </c>
      <c r="Q405" s="6">
        <v>0</v>
      </c>
      <c r="R405" s="6">
        <v>0</v>
      </c>
      <c r="S405" s="6">
        <v>0</v>
      </c>
      <c r="T405" s="6">
        <v>0</v>
      </c>
      <c r="U405" s="6">
        <v>0</v>
      </c>
      <c r="V405" s="6">
        <v>0</v>
      </c>
      <c r="W405" t="str">
        <f t="shared" si="63"/>
        <v/>
      </c>
      <c r="X405" s="7" t="str">
        <f t="shared" si="67"/>
        <v>PROTRA_CAPACITY_EMPIRICAL[</v>
      </c>
      <c r="Y405" s="7" t="str">
        <f t="shared" si="60"/>
        <v>EASOC,</v>
      </c>
      <c r="Z405" s="7" t="str">
        <f t="shared" si="61"/>
        <v>TO_elec,</v>
      </c>
      <c r="AA405" s="7" t="str">
        <f t="shared" si="68"/>
        <v>PROTRA_CHP_PP_I]=GET_DIRECT_DATA(</v>
      </c>
      <c r="AB405" s="7" t="str">
        <f t="shared" si="69"/>
        <v>'model_parameters/energy/PROTRA_capacity_vensim_import.xlsx','PROTRA_capacity','PROTRA_CAP_TIME',</v>
      </c>
      <c r="AC405" s="7" t="str">
        <f t="shared" si="62"/>
        <v>'EASOC_TO_elec')~~|</v>
      </c>
    </row>
    <row r="406" spans="1:29" x14ac:dyDescent="0.35">
      <c r="A406" t="s">
        <v>72</v>
      </c>
      <c r="B406" t="s">
        <v>42</v>
      </c>
      <c r="C406" t="str">
        <f t="shared" si="64"/>
        <v>EASOC_TO_elec</v>
      </c>
      <c r="D406" t="str">
        <f t="shared" si="65"/>
        <v>PROTRA_CHP_PP_I</v>
      </c>
      <c r="E406" t="s">
        <v>17</v>
      </c>
      <c r="F406" s="1" t="str">
        <f t="shared" si="66"/>
        <v>EASOCTO_elecPROTRA_PP_solid_bio</v>
      </c>
      <c r="G406" s="5">
        <v>4.5481068001034837</v>
      </c>
      <c r="H406" s="5">
        <v>5.1734504137936472</v>
      </c>
      <c r="I406" s="5">
        <v>5.6587240246849024</v>
      </c>
      <c r="J406" s="5">
        <v>5.7938985555454119</v>
      </c>
      <c r="K406" s="5">
        <v>6.6582099701283726</v>
      </c>
      <c r="L406" s="5">
        <v>7.0094515191269595</v>
      </c>
      <c r="M406" s="5">
        <v>7.4643756381503605</v>
      </c>
      <c r="N406" s="5">
        <v>7.2251206237487988</v>
      </c>
      <c r="O406" s="5">
        <v>7.5091847962197029</v>
      </c>
      <c r="P406" s="5">
        <v>8.5295586909548717</v>
      </c>
      <c r="Q406" s="5">
        <v>9.4454341183498887</v>
      </c>
      <c r="R406" s="5">
        <v>10.718903871799466</v>
      </c>
      <c r="S406" s="5">
        <v>11.276250226359233</v>
      </c>
      <c r="T406" s="5">
        <v>12.11134746962221</v>
      </c>
      <c r="U406" s="5">
        <v>13.010786836156612</v>
      </c>
      <c r="V406" s="5">
        <v>13.910226202691014</v>
      </c>
      <c r="W406" t="str">
        <f t="shared" si="63"/>
        <v/>
      </c>
      <c r="X406" s="7" t="str">
        <f t="shared" si="67"/>
        <v>PROTRA_CAPACITY_EMPIRICAL[</v>
      </c>
      <c r="Y406" s="7" t="str">
        <f t="shared" si="60"/>
        <v>EASOC,</v>
      </c>
      <c r="Z406" s="7" t="str">
        <f t="shared" si="61"/>
        <v>TO_elec,</v>
      </c>
      <c r="AA406" s="7" t="str">
        <f t="shared" si="68"/>
        <v>PROTRA_CHP_PP_I]=GET_DIRECT_DATA(</v>
      </c>
      <c r="AB406" s="7" t="str">
        <f t="shared" si="69"/>
        <v>'model_parameters/energy/PROTRA_capacity_vensim_import.xlsx','PROTRA_capacity','PROTRA_CAP_TIME',</v>
      </c>
      <c r="AC406" s="7" t="str">
        <f t="shared" si="62"/>
        <v>'EASOC_TO_elec')~~|</v>
      </c>
    </row>
    <row r="407" spans="1:29" x14ac:dyDescent="0.35">
      <c r="A407" t="s">
        <v>72</v>
      </c>
      <c r="B407" t="s">
        <v>42</v>
      </c>
      <c r="C407" t="str">
        <f t="shared" si="64"/>
        <v>EASOC_TO_elec</v>
      </c>
      <c r="D407" t="str">
        <f t="shared" si="65"/>
        <v>PROTRA_CHP_PP_I</v>
      </c>
      <c r="E407" t="s">
        <v>18</v>
      </c>
      <c r="F407" s="1" t="str">
        <f t="shared" si="66"/>
        <v>EASOCTO_elecPROTRA_PP_solid_bio_CCS</v>
      </c>
      <c r="G407" s="6">
        <v>0</v>
      </c>
      <c r="H407" s="6">
        <v>0</v>
      </c>
      <c r="I407" s="6">
        <v>0</v>
      </c>
      <c r="J407" s="6">
        <v>0</v>
      </c>
      <c r="K407" s="6">
        <v>0</v>
      </c>
      <c r="L407" s="6">
        <v>0</v>
      </c>
      <c r="M407" s="6">
        <v>0</v>
      </c>
      <c r="N407" s="6">
        <v>0</v>
      </c>
      <c r="O407" s="6">
        <v>0</v>
      </c>
      <c r="P407" s="6">
        <v>0</v>
      </c>
      <c r="Q407" s="6">
        <v>0</v>
      </c>
      <c r="R407" s="6">
        <v>0</v>
      </c>
      <c r="S407" s="6">
        <v>0</v>
      </c>
      <c r="T407" s="6">
        <v>0</v>
      </c>
      <c r="U407" s="6">
        <v>0</v>
      </c>
      <c r="V407" s="6">
        <v>0</v>
      </c>
      <c r="W407" t="str">
        <f t="shared" si="63"/>
        <v/>
      </c>
      <c r="X407" s="7" t="str">
        <f t="shared" si="67"/>
        <v>PROTRA_CAPACITY_EMPIRICAL[</v>
      </c>
      <c r="Y407" s="7" t="str">
        <f t="shared" ref="Y407:Y470" si="70">A407&amp;","</f>
        <v>EASOC,</v>
      </c>
      <c r="Z407" s="7" t="str">
        <f t="shared" ref="Z407:Z470" si="71">B407&amp;","</f>
        <v>TO_elec,</v>
      </c>
      <c r="AA407" s="7" t="str">
        <f t="shared" si="68"/>
        <v>PROTRA_CHP_PP_I]=GET_DIRECT_DATA(</v>
      </c>
      <c r="AB407" s="7" t="str">
        <f t="shared" si="69"/>
        <v>'model_parameters/energy/PROTRA_capacity_vensim_import.xlsx','PROTRA_capacity','PROTRA_CAP_TIME',</v>
      </c>
      <c r="AC407" s="7" t="str">
        <f t="shared" ref="AC407:AC470" si="72">"'"&amp;C407&amp;"')~~|"</f>
        <v>'EASOC_TO_elec')~~|</v>
      </c>
    </row>
    <row r="408" spans="1:29" x14ac:dyDescent="0.35">
      <c r="A408" t="s">
        <v>72</v>
      </c>
      <c r="B408" t="s">
        <v>42</v>
      </c>
      <c r="C408" t="str">
        <f t="shared" si="64"/>
        <v>EASOC_TO_elec</v>
      </c>
      <c r="D408" t="str">
        <f t="shared" si="65"/>
        <v>PROTRA_CHP_PP_I</v>
      </c>
      <c r="E408" t="s">
        <v>19</v>
      </c>
      <c r="F408" s="1" t="str">
        <f t="shared" si="66"/>
        <v>EASOCTO_elecPROTRA_PP_gas_fuels</v>
      </c>
      <c r="G408" s="5">
        <v>130.89697860499564</v>
      </c>
      <c r="H408" s="5">
        <v>132.41839500593542</v>
      </c>
      <c r="I408" s="5">
        <v>135.58559789000989</v>
      </c>
      <c r="J408" s="5">
        <v>139.06239244071358</v>
      </c>
      <c r="K408" s="5">
        <v>141.9997858094909</v>
      </c>
      <c r="L408" s="5">
        <v>146.77577923014044</v>
      </c>
      <c r="M408" s="5">
        <v>150.11543788647401</v>
      </c>
      <c r="N408" s="5">
        <v>154.77270973244453</v>
      </c>
      <c r="O408" s="5">
        <v>160.29113101480905</v>
      </c>
      <c r="P408" s="5">
        <v>164.57673329863016</v>
      </c>
      <c r="Q408" s="5">
        <v>165.10169915983442</v>
      </c>
      <c r="R408" s="5">
        <v>171.53646542852948</v>
      </c>
      <c r="S408" s="5">
        <v>174.95147616166628</v>
      </c>
      <c r="T408" s="5">
        <v>176.9256638624127</v>
      </c>
      <c r="U408" s="5">
        <v>180.38042767535239</v>
      </c>
      <c r="V408" s="5">
        <v>183.83519148829208</v>
      </c>
      <c r="W408" t="str">
        <f t="shared" si="63"/>
        <v/>
      </c>
      <c r="X408" s="7" t="str">
        <f t="shared" si="67"/>
        <v>PROTRA_CAPACITY_EMPIRICAL[</v>
      </c>
      <c r="Y408" s="7" t="str">
        <f t="shared" si="70"/>
        <v>EASOC,</v>
      </c>
      <c r="Z408" s="7" t="str">
        <f t="shared" si="71"/>
        <v>TO_elec,</v>
      </c>
      <c r="AA408" s="7" t="str">
        <f t="shared" si="68"/>
        <v>PROTRA_CHP_PP_I]=GET_DIRECT_DATA(</v>
      </c>
      <c r="AB408" s="7" t="str">
        <f t="shared" si="69"/>
        <v>'model_parameters/energy/PROTRA_capacity_vensim_import.xlsx','PROTRA_capacity','PROTRA_CAP_TIME',</v>
      </c>
      <c r="AC408" s="7" t="str">
        <f t="shared" si="72"/>
        <v>'EASOC_TO_elec')~~|</v>
      </c>
    </row>
    <row r="409" spans="1:29" x14ac:dyDescent="0.35">
      <c r="A409" t="s">
        <v>72</v>
      </c>
      <c r="B409" t="s">
        <v>42</v>
      </c>
      <c r="C409" t="str">
        <f t="shared" si="64"/>
        <v>EASOC_TO_elec</v>
      </c>
      <c r="D409" t="str">
        <f t="shared" si="65"/>
        <v>PROTRA_CHP_PP_I</v>
      </c>
      <c r="E409" t="s">
        <v>20</v>
      </c>
      <c r="F409" s="1" t="str">
        <f t="shared" si="66"/>
        <v>EASOCTO_elecPROTRA_PP_gas_fuels_CCS</v>
      </c>
      <c r="G409" s="6">
        <v>0</v>
      </c>
      <c r="H409" s="6">
        <v>0</v>
      </c>
      <c r="I409" s="6">
        <v>0</v>
      </c>
      <c r="J409" s="6">
        <v>0</v>
      </c>
      <c r="K409" s="6">
        <v>0</v>
      </c>
      <c r="L409" s="6">
        <v>0</v>
      </c>
      <c r="M409" s="6">
        <v>0</v>
      </c>
      <c r="N409" s="6">
        <v>0</v>
      </c>
      <c r="O409" s="6">
        <v>0</v>
      </c>
      <c r="P409" s="6">
        <v>0</v>
      </c>
      <c r="Q409" s="6">
        <v>0</v>
      </c>
      <c r="R409" s="6">
        <v>0</v>
      </c>
      <c r="S409" s="6">
        <v>0</v>
      </c>
      <c r="T409" s="6">
        <v>0</v>
      </c>
      <c r="U409" s="6">
        <v>0</v>
      </c>
      <c r="V409" s="6">
        <v>0</v>
      </c>
      <c r="W409" t="str">
        <f t="shared" si="63"/>
        <v/>
      </c>
      <c r="X409" s="7" t="str">
        <f t="shared" si="67"/>
        <v>PROTRA_CAPACITY_EMPIRICAL[</v>
      </c>
      <c r="Y409" s="7" t="str">
        <f t="shared" si="70"/>
        <v>EASOC,</v>
      </c>
      <c r="Z409" s="7" t="str">
        <f t="shared" si="71"/>
        <v>TO_elec,</v>
      </c>
      <c r="AA409" s="7" t="str">
        <f t="shared" si="68"/>
        <v>PROTRA_CHP_PP_I]=GET_DIRECT_DATA(</v>
      </c>
      <c r="AB409" s="7" t="str">
        <f t="shared" si="69"/>
        <v>'model_parameters/energy/PROTRA_capacity_vensim_import.xlsx','PROTRA_capacity','PROTRA_CAP_TIME',</v>
      </c>
      <c r="AC409" s="7" t="str">
        <f t="shared" si="72"/>
        <v>'EASOC_TO_elec')~~|</v>
      </c>
    </row>
    <row r="410" spans="1:29" x14ac:dyDescent="0.35">
      <c r="A410" t="s">
        <v>72</v>
      </c>
      <c r="B410" t="s">
        <v>42</v>
      </c>
      <c r="C410" t="str">
        <f t="shared" si="64"/>
        <v>EASOC_TO_elec</v>
      </c>
      <c r="D410" t="str">
        <f t="shared" si="65"/>
        <v>PROTRA_CHP_PP_I</v>
      </c>
      <c r="E410" t="s">
        <v>21</v>
      </c>
      <c r="F410" s="1" t="str">
        <f t="shared" si="66"/>
        <v>EASOCTO_elecPROTRA_PP_geothermal</v>
      </c>
      <c r="G410" s="5">
        <v>3.7663000000000002</v>
      </c>
      <c r="H410" s="5">
        <v>3.7633000000000001</v>
      </c>
      <c r="I410" s="5">
        <v>3.8738000000000001</v>
      </c>
      <c r="J410" s="5">
        <v>4.0638000000000005</v>
      </c>
      <c r="K410" s="5">
        <v>4.2884000000000002</v>
      </c>
      <c r="L410" s="5">
        <v>4.4264000000000001</v>
      </c>
      <c r="M410" s="5">
        <v>4.2554000000000007</v>
      </c>
      <c r="N410" s="5">
        <v>4.4304000000000006</v>
      </c>
      <c r="O410" s="5">
        <v>4.5234000000000005</v>
      </c>
      <c r="P410" s="5">
        <v>4.7544000000000004</v>
      </c>
      <c r="Q410" s="5">
        <v>4.8134000000000006</v>
      </c>
      <c r="R410" s="5">
        <v>5.0273999999999992</v>
      </c>
      <c r="S410" s="5">
        <v>5.1428000000000003</v>
      </c>
      <c r="T410" s="5">
        <v>5.3285</v>
      </c>
      <c r="U410" s="5">
        <v>5.4762599999999999</v>
      </c>
      <c r="V410" s="5">
        <v>5.6240199999999998</v>
      </c>
      <c r="W410" t="str">
        <f t="shared" si="63"/>
        <v/>
      </c>
      <c r="X410" s="7" t="str">
        <f t="shared" si="67"/>
        <v>PROTRA_CAPACITY_EMPIRICAL[</v>
      </c>
      <c r="Y410" s="7" t="str">
        <f t="shared" si="70"/>
        <v>EASOC,</v>
      </c>
      <c r="Z410" s="7" t="str">
        <f t="shared" si="71"/>
        <v>TO_elec,</v>
      </c>
      <c r="AA410" s="7" t="str">
        <f t="shared" si="68"/>
        <v>PROTRA_CHP_PP_I]=GET_DIRECT_DATA(</v>
      </c>
      <c r="AB410" s="7" t="str">
        <f t="shared" si="69"/>
        <v>'model_parameters/energy/PROTRA_capacity_vensim_import.xlsx','PROTRA_capacity','PROTRA_CAP_TIME',</v>
      </c>
      <c r="AC410" s="7" t="str">
        <f t="shared" si="72"/>
        <v>'EASOC_TO_elec')~~|</v>
      </c>
    </row>
    <row r="411" spans="1:29" x14ac:dyDescent="0.35">
      <c r="A411" t="s">
        <v>72</v>
      </c>
      <c r="B411" t="s">
        <v>42</v>
      </c>
      <c r="C411" t="str">
        <f t="shared" si="64"/>
        <v>EASOC_TO_elec</v>
      </c>
      <c r="D411" t="str">
        <f t="shared" si="65"/>
        <v>PROTRA_CHP_PP_I</v>
      </c>
      <c r="E411" t="s">
        <v>22</v>
      </c>
      <c r="F411" s="1" t="str">
        <f t="shared" si="66"/>
        <v>EASOCTO_elecPROTRA_PP_hydropower_dammed</v>
      </c>
      <c r="G411" s="5">
        <v>50.46479999999999</v>
      </c>
      <c r="H411" s="5">
        <v>51.944399999999995</v>
      </c>
      <c r="I411" s="5">
        <v>52.097999999999992</v>
      </c>
      <c r="J411" s="5">
        <v>52.853999999999992</v>
      </c>
      <c r="K411" s="5">
        <v>53.545199999999994</v>
      </c>
      <c r="L411" s="5">
        <v>54.776999999999994</v>
      </c>
      <c r="M411" s="5">
        <v>56.616036000000001</v>
      </c>
      <c r="N411" s="5">
        <v>59.410457999999998</v>
      </c>
      <c r="O411" s="5">
        <v>61.5396</v>
      </c>
      <c r="P411" s="5">
        <v>62.644199999999998</v>
      </c>
      <c r="Q411" s="5">
        <v>64.105199999999982</v>
      </c>
      <c r="R411" s="5">
        <v>65.362799999999993</v>
      </c>
      <c r="S411" s="5">
        <v>65.777819999999991</v>
      </c>
      <c r="T411" s="5">
        <v>65.801820000000006</v>
      </c>
      <c r="U411" s="5">
        <v>66.600606000000013</v>
      </c>
      <c r="V411" s="5">
        <v>67.39939200000002</v>
      </c>
      <c r="W411" t="str">
        <f t="shared" si="63"/>
        <v/>
      </c>
      <c r="X411" s="7" t="str">
        <f t="shared" si="67"/>
        <v>PROTRA_CAPACITY_EMPIRICAL[</v>
      </c>
      <c r="Y411" s="7" t="str">
        <f t="shared" si="70"/>
        <v>EASOC,</v>
      </c>
      <c r="Z411" s="7" t="str">
        <f t="shared" si="71"/>
        <v>TO_elec,</v>
      </c>
      <c r="AA411" s="7" t="str">
        <f t="shared" si="68"/>
        <v>PROTRA_CHP_PP_I]=GET_DIRECT_DATA(</v>
      </c>
      <c r="AB411" s="7" t="str">
        <f t="shared" si="69"/>
        <v>'model_parameters/energy/PROTRA_capacity_vensim_import.xlsx','PROTRA_capacity','PROTRA_CAP_TIME',</v>
      </c>
      <c r="AC411" s="7" t="str">
        <f t="shared" si="72"/>
        <v>'EASOC_TO_elec')~~|</v>
      </c>
    </row>
    <row r="412" spans="1:29" x14ac:dyDescent="0.35">
      <c r="A412" t="s">
        <v>72</v>
      </c>
      <c r="B412" t="s">
        <v>42</v>
      </c>
      <c r="C412" t="str">
        <f t="shared" si="64"/>
        <v>EASOC_TO_elec</v>
      </c>
      <c r="D412" t="str">
        <f t="shared" si="65"/>
        <v>PROTRA_CHP_PP_I</v>
      </c>
      <c r="E412" t="s">
        <v>23</v>
      </c>
      <c r="F412" s="1" t="str">
        <f t="shared" si="66"/>
        <v>EASOCTO_elecPROTRA_PP_hydropower_run_of_river</v>
      </c>
      <c r="G412" s="5">
        <v>33.6432</v>
      </c>
      <c r="H412" s="5">
        <v>34.629600000000003</v>
      </c>
      <c r="I412" s="5">
        <v>34.731999999999992</v>
      </c>
      <c r="J412" s="5">
        <v>35.235999999999997</v>
      </c>
      <c r="K412" s="5">
        <v>35.696799999999996</v>
      </c>
      <c r="L412" s="5">
        <v>36.517999999999994</v>
      </c>
      <c r="M412" s="5">
        <v>37.744024000000003</v>
      </c>
      <c r="N412" s="5">
        <v>39.606972000000006</v>
      </c>
      <c r="O412" s="5">
        <v>41.026400000000002</v>
      </c>
      <c r="P412" s="5">
        <v>41.762799999999999</v>
      </c>
      <c r="Q412" s="5">
        <v>42.736799999999995</v>
      </c>
      <c r="R412" s="5">
        <v>43.575199999999995</v>
      </c>
      <c r="S412" s="5">
        <v>43.851879999999994</v>
      </c>
      <c r="T412" s="5">
        <v>43.867880000000007</v>
      </c>
      <c r="U412" s="5">
        <v>44.400404000000009</v>
      </c>
      <c r="V412" s="5">
        <v>44.932928000000011</v>
      </c>
      <c r="W412" t="str">
        <f t="shared" si="63"/>
        <v/>
      </c>
      <c r="X412" s="7" t="str">
        <f t="shared" si="67"/>
        <v>PROTRA_CAPACITY_EMPIRICAL[</v>
      </c>
      <c r="Y412" s="7" t="str">
        <f t="shared" si="70"/>
        <v>EASOC,</v>
      </c>
      <c r="Z412" s="7" t="str">
        <f t="shared" si="71"/>
        <v>TO_elec,</v>
      </c>
      <c r="AA412" s="7" t="str">
        <f t="shared" si="68"/>
        <v>PROTRA_CHP_PP_I]=GET_DIRECT_DATA(</v>
      </c>
      <c r="AB412" s="7" t="str">
        <f t="shared" si="69"/>
        <v>'model_parameters/energy/PROTRA_capacity_vensim_import.xlsx','PROTRA_capacity','PROTRA_CAP_TIME',</v>
      </c>
      <c r="AC412" s="7" t="str">
        <f t="shared" si="72"/>
        <v>'EASOC_TO_elec')~~|</v>
      </c>
    </row>
    <row r="413" spans="1:29" x14ac:dyDescent="0.35">
      <c r="A413" t="s">
        <v>72</v>
      </c>
      <c r="B413" t="s">
        <v>42</v>
      </c>
      <c r="C413" t="str">
        <f t="shared" si="64"/>
        <v>EASOC_TO_elec</v>
      </c>
      <c r="D413" t="str">
        <f t="shared" si="65"/>
        <v>PROTRA_CHP_PP_I</v>
      </c>
      <c r="E413" t="s">
        <v>24</v>
      </c>
      <c r="F413" s="1" t="str">
        <f t="shared" si="66"/>
        <v>EASOCTO_elecPROTRA_PP_liquid_fuels</v>
      </c>
      <c r="G413" s="5">
        <v>58.724289659039769</v>
      </c>
      <c r="H413" s="5">
        <v>59.406842445001423</v>
      </c>
      <c r="I413" s="5">
        <v>60.827744146136922</v>
      </c>
      <c r="J413" s="5">
        <v>62.387537904987674</v>
      </c>
      <c r="K413" s="5">
        <v>63.70534020164083</v>
      </c>
      <c r="L413" s="5">
        <v>65.847993332621414</v>
      </c>
      <c r="M413" s="5">
        <v>67.346263838074989</v>
      </c>
      <c r="N413" s="5">
        <v>69.435654928827205</v>
      </c>
      <c r="O413" s="5">
        <v>71.911383347464806</v>
      </c>
      <c r="P413" s="5">
        <v>73.834032384598103</v>
      </c>
      <c r="Q413" s="5">
        <v>74.069547731270063</v>
      </c>
      <c r="R413" s="5">
        <v>76.956375848146436</v>
      </c>
      <c r="S413" s="5">
        <v>78.488451543236636</v>
      </c>
      <c r="T413" s="5">
        <v>79.374131041842872</v>
      </c>
      <c r="U413" s="5">
        <v>80.924041154488478</v>
      </c>
      <c r="V413" s="5">
        <v>82.473951267134083</v>
      </c>
      <c r="W413" t="str">
        <f t="shared" si="63"/>
        <v/>
      </c>
      <c r="X413" s="7" t="str">
        <f t="shared" si="67"/>
        <v>PROTRA_CAPACITY_EMPIRICAL[</v>
      </c>
      <c r="Y413" s="7" t="str">
        <f t="shared" si="70"/>
        <v>EASOC,</v>
      </c>
      <c r="Z413" s="7" t="str">
        <f t="shared" si="71"/>
        <v>TO_elec,</v>
      </c>
      <c r="AA413" s="7" t="str">
        <f t="shared" si="68"/>
        <v>PROTRA_CHP_PP_I]=GET_DIRECT_DATA(</v>
      </c>
      <c r="AB413" s="7" t="str">
        <f t="shared" si="69"/>
        <v>'model_parameters/energy/PROTRA_capacity_vensim_import.xlsx','PROTRA_capacity','PROTRA_CAP_TIME',</v>
      </c>
      <c r="AC413" s="7" t="str">
        <f t="shared" si="72"/>
        <v>'EASOC_TO_elec')~~|</v>
      </c>
    </row>
    <row r="414" spans="1:29" x14ac:dyDescent="0.35">
      <c r="A414" t="s">
        <v>72</v>
      </c>
      <c r="B414" t="s">
        <v>42</v>
      </c>
      <c r="C414" t="str">
        <f t="shared" si="64"/>
        <v>EASOC_TO_elec</v>
      </c>
      <c r="D414" t="str">
        <f t="shared" si="65"/>
        <v>PROTRA_CHP_PP_I</v>
      </c>
      <c r="E414" t="s">
        <v>25</v>
      </c>
      <c r="F414" s="1" t="str">
        <f t="shared" si="66"/>
        <v>EASOCTO_elecPROTRA_PP_liquid_fuels_CCS</v>
      </c>
      <c r="G414" s="5">
        <v>0</v>
      </c>
      <c r="H414" s="5">
        <v>0</v>
      </c>
      <c r="I414" s="5">
        <v>0</v>
      </c>
      <c r="J414" s="5">
        <v>0</v>
      </c>
      <c r="K414" s="5">
        <v>0</v>
      </c>
      <c r="L414" s="5">
        <v>0</v>
      </c>
      <c r="M414" s="5">
        <v>0</v>
      </c>
      <c r="N414" s="5">
        <v>0</v>
      </c>
      <c r="O414" s="5">
        <v>0</v>
      </c>
      <c r="P414" s="5">
        <v>0</v>
      </c>
      <c r="Q414" s="5">
        <v>0</v>
      </c>
      <c r="R414" s="5">
        <v>0</v>
      </c>
      <c r="S414" s="5">
        <v>0</v>
      </c>
      <c r="T414" s="5">
        <v>0</v>
      </c>
      <c r="U414" s="5">
        <v>0</v>
      </c>
      <c r="V414" s="5">
        <v>0</v>
      </c>
      <c r="W414" t="str">
        <f t="shared" si="63"/>
        <v/>
      </c>
      <c r="X414" s="7" t="str">
        <f t="shared" si="67"/>
        <v>PROTRA_CAPACITY_EMPIRICAL[</v>
      </c>
      <c r="Y414" s="7" t="str">
        <f t="shared" si="70"/>
        <v>EASOC,</v>
      </c>
      <c r="Z414" s="7" t="str">
        <f t="shared" si="71"/>
        <v>TO_elec,</v>
      </c>
      <c r="AA414" s="7" t="str">
        <f t="shared" si="68"/>
        <v>PROTRA_CHP_PP_I]=GET_DIRECT_DATA(</v>
      </c>
      <c r="AB414" s="7" t="str">
        <f t="shared" si="69"/>
        <v>'model_parameters/energy/PROTRA_capacity_vensim_import.xlsx','PROTRA_capacity','PROTRA_CAP_TIME',</v>
      </c>
      <c r="AC414" s="7" t="str">
        <f t="shared" si="72"/>
        <v>'EASOC_TO_elec')~~|</v>
      </c>
    </row>
    <row r="415" spans="1:29" x14ac:dyDescent="0.35">
      <c r="A415" t="s">
        <v>72</v>
      </c>
      <c r="B415" t="s">
        <v>42</v>
      </c>
      <c r="C415" t="str">
        <f t="shared" si="64"/>
        <v>EASOC_TO_elec</v>
      </c>
      <c r="D415" t="str">
        <f t="shared" si="65"/>
        <v>PROTRA_CHP_PP_I</v>
      </c>
      <c r="E415" t="s">
        <v>26</v>
      </c>
      <c r="F415" s="1" t="str">
        <f t="shared" si="66"/>
        <v>EASOCTO_elecPROTRA_PP_nuclear</v>
      </c>
      <c r="G415" s="5">
        <v>64.403000000000006</v>
      </c>
      <c r="H415" s="5">
        <v>65.040999999999997</v>
      </c>
      <c r="I415" s="5">
        <v>64.924999999999997</v>
      </c>
      <c r="J415" s="5">
        <v>64.924999999999997</v>
      </c>
      <c r="K415" s="5">
        <v>64.525999999999996</v>
      </c>
      <c r="L415" s="5">
        <v>65.519000000000005</v>
      </c>
      <c r="M415" s="5">
        <v>62.966000000000008</v>
      </c>
      <c r="N415" s="5">
        <v>64.954000000000008</v>
      </c>
      <c r="O415" s="5">
        <v>63.108999999999995</v>
      </c>
      <c r="P415" s="5">
        <v>20.716999999999999</v>
      </c>
      <c r="Q415" s="5">
        <v>22.896000000000001</v>
      </c>
      <c r="R415" s="5">
        <v>24.840000000000003</v>
      </c>
      <c r="S415" s="5">
        <v>24.533000000000001</v>
      </c>
      <c r="T415" s="5">
        <v>31.15</v>
      </c>
      <c r="U415" s="5">
        <v>33.400300000000001</v>
      </c>
      <c r="V415" s="5">
        <v>35.650600000000004</v>
      </c>
      <c r="W415" t="str">
        <f t="shared" si="63"/>
        <v/>
      </c>
      <c r="X415" s="7" t="str">
        <f t="shared" si="67"/>
        <v>PROTRA_CAPACITY_EMPIRICAL[</v>
      </c>
      <c r="Y415" s="7" t="str">
        <f t="shared" si="70"/>
        <v>EASOC,</v>
      </c>
      <c r="Z415" s="7" t="str">
        <f t="shared" si="71"/>
        <v>TO_elec,</v>
      </c>
      <c r="AA415" s="7" t="str">
        <f t="shared" si="68"/>
        <v>PROTRA_CHP_PP_I]=GET_DIRECT_DATA(</v>
      </c>
      <c r="AB415" s="7" t="str">
        <f t="shared" si="69"/>
        <v>'model_parameters/energy/PROTRA_capacity_vensim_import.xlsx','PROTRA_capacity','PROTRA_CAP_TIME',</v>
      </c>
      <c r="AC415" s="7" t="str">
        <f t="shared" si="72"/>
        <v>'EASOC_TO_elec')~~|</v>
      </c>
    </row>
    <row r="416" spans="1:29" x14ac:dyDescent="0.35">
      <c r="A416" t="s">
        <v>72</v>
      </c>
      <c r="B416" t="s">
        <v>42</v>
      </c>
      <c r="C416" t="str">
        <f t="shared" si="64"/>
        <v>EASOC_TO_elec</v>
      </c>
      <c r="D416" t="str">
        <f t="shared" si="65"/>
        <v>PROTRA_CHP_PP_I</v>
      </c>
      <c r="E416" t="s">
        <v>27</v>
      </c>
      <c r="F416" s="1" t="str">
        <f t="shared" si="66"/>
        <v>EASOCTO_elecPROTRA_PP_oceanic</v>
      </c>
      <c r="G416" s="5">
        <v>2.2000000000000002E-2</v>
      </c>
      <c r="H416" s="5">
        <v>2.2000000000000002E-2</v>
      </c>
      <c r="I416" s="5">
        <v>2.3000000000000003E-2</v>
      </c>
      <c r="J416" s="5">
        <v>2.3000000000000003E-2</v>
      </c>
      <c r="K416" s="5">
        <v>4.1999999999999996E-2</v>
      </c>
      <c r="L416" s="5">
        <v>5.6999999999999995E-2</v>
      </c>
      <c r="M416" s="5">
        <v>7.5999999999999998E-2</v>
      </c>
      <c r="N416" s="5">
        <v>0.107</v>
      </c>
      <c r="O416" s="5">
        <v>0.39900000000000002</v>
      </c>
      <c r="P416" s="5">
        <v>0.433</v>
      </c>
      <c r="Q416" s="5">
        <v>0.44800000000000001</v>
      </c>
      <c r="R416" s="5">
        <v>0.48699999999999999</v>
      </c>
      <c r="S416" s="5">
        <v>0.51900000000000002</v>
      </c>
      <c r="T416" s="5">
        <v>0.61699999999999999</v>
      </c>
      <c r="U416" s="5">
        <v>0.66090000000000004</v>
      </c>
      <c r="V416" s="5">
        <v>0.70480000000000009</v>
      </c>
      <c r="W416" t="str">
        <f t="shared" si="63"/>
        <v/>
      </c>
      <c r="X416" s="7" t="str">
        <f t="shared" si="67"/>
        <v>PROTRA_CAPACITY_EMPIRICAL[</v>
      </c>
      <c r="Y416" s="7" t="str">
        <f t="shared" si="70"/>
        <v>EASOC,</v>
      </c>
      <c r="Z416" s="7" t="str">
        <f t="shared" si="71"/>
        <v>TO_elec,</v>
      </c>
      <c r="AA416" s="7" t="str">
        <f t="shared" si="68"/>
        <v>PROTRA_CHP_PP_I]=GET_DIRECT_DATA(</v>
      </c>
      <c r="AB416" s="7" t="str">
        <f t="shared" si="69"/>
        <v>'model_parameters/energy/PROTRA_capacity_vensim_import.xlsx','PROTRA_capacity','PROTRA_CAP_TIME',</v>
      </c>
      <c r="AC416" s="7" t="str">
        <f t="shared" si="72"/>
        <v>'EASOC_TO_elec')~~|</v>
      </c>
    </row>
    <row r="417" spans="1:29" x14ac:dyDescent="0.35">
      <c r="A417" t="s">
        <v>72</v>
      </c>
      <c r="B417" t="s">
        <v>42</v>
      </c>
      <c r="C417" t="str">
        <f t="shared" si="64"/>
        <v>EASOC_TO_elec</v>
      </c>
      <c r="D417" t="str">
        <f t="shared" si="65"/>
        <v>PROTRA_CHP_PP_I</v>
      </c>
      <c r="E417" t="s">
        <v>28</v>
      </c>
      <c r="F417" s="1" t="str">
        <f t="shared" si="66"/>
        <v>EASOCTO_elecPROTRA_PP_solar_CSP</v>
      </c>
      <c r="G417" s="5">
        <v>4.0000000000000002E-4</v>
      </c>
      <c r="H417" s="5">
        <v>4.0000000000000002E-4</v>
      </c>
      <c r="I417" s="5">
        <v>3.0000000000000001E-3</v>
      </c>
      <c r="J417" s="5">
        <v>3.0000000000000001E-3</v>
      </c>
      <c r="K417" s="5">
        <v>3.0000000000000001E-3</v>
      </c>
      <c r="L417" s="5">
        <v>3.0000000000000001E-3</v>
      </c>
      <c r="M417" s="5">
        <v>3.2000000000000002E-3</v>
      </c>
      <c r="N417" s="5">
        <v>3.2000000000000002E-3</v>
      </c>
      <c r="O417" s="5">
        <v>3.2000000000000002E-3</v>
      </c>
      <c r="P417" s="5">
        <v>3.2000000000000002E-3</v>
      </c>
      <c r="Q417" s="5">
        <v>3.2000000000000002E-3</v>
      </c>
      <c r="R417" s="5">
        <v>3.2000000000000002E-3</v>
      </c>
      <c r="S417" s="5">
        <v>2.2000000000000001E-3</v>
      </c>
      <c r="T417" s="5">
        <v>2E-3</v>
      </c>
      <c r="U417" s="5">
        <v>1.66E-3</v>
      </c>
      <c r="V417" s="5">
        <v>1.32E-3</v>
      </c>
      <c r="W417" t="str">
        <f t="shared" si="63"/>
        <v/>
      </c>
      <c r="X417" s="7" t="str">
        <f t="shared" si="67"/>
        <v>PROTRA_CAPACITY_EMPIRICAL[</v>
      </c>
      <c r="Y417" s="7" t="str">
        <f t="shared" si="70"/>
        <v>EASOC,</v>
      </c>
      <c r="Z417" s="7" t="str">
        <f t="shared" si="71"/>
        <v>TO_elec,</v>
      </c>
      <c r="AA417" s="7" t="str">
        <f t="shared" si="68"/>
        <v>PROTRA_CHP_PP_I]=GET_DIRECT_DATA(</v>
      </c>
      <c r="AB417" s="7" t="str">
        <f t="shared" si="69"/>
        <v>'model_parameters/energy/PROTRA_capacity_vensim_import.xlsx','PROTRA_capacity','PROTRA_CAP_TIME',</v>
      </c>
      <c r="AC417" s="7" t="str">
        <f t="shared" si="72"/>
        <v>'EASOC_TO_elec')~~|</v>
      </c>
    </row>
    <row r="418" spans="1:29" x14ac:dyDescent="0.35">
      <c r="A418" t="s">
        <v>72</v>
      </c>
      <c r="B418" t="s">
        <v>42</v>
      </c>
      <c r="C418" t="str">
        <f t="shared" si="64"/>
        <v>EASOC_TO_elec</v>
      </c>
      <c r="D418" t="str">
        <f t="shared" si="65"/>
        <v>PROTRA_CHP_PP_I</v>
      </c>
      <c r="E418" t="s">
        <v>29</v>
      </c>
      <c r="F418" s="1" t="str">
        <f t="shared" si="66"/>
        <v>EASOCTO_elecPROTRA_PP_solar_PV</v>
      </c>
      <c r="G418" s="5">
        <v>0.66380044444444442</v>
      </c>
      <c r="H418" s="5">
        <v>0.80287555555555545</v>
      </c>
      <c r="I418" s="5">
        <v>0.92234177777777782</v>
      </c>
      <c r="J418" s="5">
        <v>1.152438222222222</v>
      </c>
      <c r="K418" s="5">
        <v>1.5539413333333332</v>
      </c>
      <c r="L418" s="5">
        <v>2.3940782222222219</v>
      </c>
      <c r="M418" s="5">
        <v>3.6628386666666666</v>
      </c>
      <c r="N418" s="5">
        <v>5.1306084444444444</v>
      </c>
      <c r="O418" s="5">
        <v>8.3465035555555556</v>
      </c>
      <c r="P418" s="5">
        <v>12.440607999999996</v>
      </c>
      <c r="Q418" s="5">
        <v>17.566986666666665</v>
      </c>
      <c r="R418" s="5">
        <v>23.157812888888888</v>
      </c>
      <c r="S418" s="5">
        <v>26.962259555555555</v>
      </c>
      <c r="T418" s="5">
        <v>33.681983555555554</v>
      </c>
      <c r="U418" s="5">
        <v>38.869785955555557</v>
      </c>
      <c r="V418" s="5">
        <v>44.057588355555559</v>
      </c>
      <c r="W418" t="str">
        <f t="shared" si="63"/>
        <v/>
      </c>
      <c r="X418" s="7" t="str">
        <f t="shared" si="67"/>
        <v>PROTRA_CAPACITY_EMPIRICAL[</v>
      </c>
      <c r="Y418" s="7" t="str">
        <f t="shared" si="70"/>
        <v>EASOC,</v>
      </c>
      <c r="Z418" s="7" t="str">
        <f t="shared" si="71"/>
        <v>TO_elec,</v>
      </c>
      <c r="AA418" s="7" t="str">
        <f t="shared" si="68"/>
        <v>PROTRA_CHP_PP_I]=GET_DIRECT_DATA(</v>
      </c>
      <c r="AB418" s="7" t="str">
        <f t="shared" si="69"/>
        <v>'model_parameters/energy/PROTRA_capacity_vensim_import.xlsx','PROTRA_capacity','PROTRA_CAP_TIME',</v>
      </c>
      <c r="AC418" s="7" t="str">
        <f t="shared" si="72"/>
        <v>'EASOC_TO_elec')~~|</v>
      </c>
    </row>
    <row r="419" spans="1:29" x14ac:dyDescent="0.35">
      <c r="A419" t="s">
        <v>72</v>
      </c>
      <c r="B419" t="s">
        <v>42</v>
      </c>
      <c r="C419" t="str">
        <f t="shared" si="64"/>
        <v>EASOC_TO_elec</v>
      </c>
      <c r="D419" t="str">
        <f t="shared" si="65"/>
        <v>PROTRA_CHP_PP_I</v>
      </c>
      <c r="E419" t="s">
        <v>30</v>
      </c>
      <c r="F419" s="1" t="str">
        <f t="shared" si="66"/>
        <v>EASOCTO_elecPROTRA_PP_solar_urban_PV</v>
      </c>
      <c r="G419" s="5">
        <v>0.82975055555555566</v>
      </c>
      <c r="H419" s="5">
        <v>1.0035944444444445</v>
      </c>
      <c r="I419" s="5">
        <v>1.1529272222222224</v>
      </c>
      <c r="J419" s="5">
        <v>1.4405477777777778</v>
      </c>
      <c r="K419" s="5">
        <v>1.9424266666666667</v>
      </c>
      <c r="L419" s="5">
        <v>2.9925977777777777</v>
      </c>
      <c r="M419" s="5">
        <v>4.5785483333333339</v>
      </c>
      <c r="N419" s="5">
        <v>6.4132605555555564</v>
      </c>
      <c r="O419" s="5">
        <v>10.433129444444443</v>
      </c>
      <c r="P419" s="5">
        <v>15.550759999999999</v>
      </c>
      <c r="Q419" s="5">
        <v>21.958733333333331</v>
      </c>
      <c r="R419" s="5">
        <v>28.947266111111112</v>
      </c>
      <c r="S419" s="5">
        <v>33.702824444444452</v>
      </c>
      <c r="T419" s="5">
        <v>42.102479444444448</v>
      </c>
      <c r="U419" s="5">
        <v>48.587232444444453</v>
      </c>
      <c r="V419" s="5">
        <v>55.071985444444458</v>
      </c>
      <c r="W419" t="str">
        <f t="shared" si="63"/>
        <v/>
      </c>
      <c r="X419" s="7" t="str">
        <f t="shared" si="67"/>
        <v>PROTRA_CAPACITY_EMPIRICAL[</v>
      </c>
      <c r="Y419" s="7" t="str">
        <f t="shared" si="70"/>
        <v>EASOC,</v>
      </c>
      <c r="Z419" s="7" t="str">
        <f t="shared" si="71"/>
        <v>TO_elec,</v>
      </c>
      <c r="AA419" s="7" t="str">
        <f t="shared" si="68"/>
        <v>PROTRA_CHP_PP_I]=GET_DIRECT_DATA(</v>
      </c>
      <c r="AB419" s="7" t="str">
        <f t="shared" si="69"/>
        <v>'model_parameters/energy/PROTRA_capacity_vensim_import.xlsx','PROTRA_capacity','PROTRA_CAP_TIME',</v>
      </c>
      <c r="AC419" s="7" t="str">
        <f t="shared" si="72"/>
        <v>'EASOC_TO_elec')~~|</v>
      </c>
    </row>
    <row r="420" spans="1:29" x14ac:dyDescent="0.35">
      <c r="A420" t="s">
        <v>72</v>
      </c>
      <c r="B420" t="s">
        <v>42</v>
      </c>
      <c r="C420" t="str">
        <f t="shared" si="64"/>
        <v>EASOC_TO_elec</v>
      </c>
      <c r="D420" t="str">
        <f t="shared" si="65"/>
        <v>PROTRA_CHP_PP_I</v>
      </c>
      <c r="E420" t="s">
        <v>31</v>
      </c>
      <c r="F420" s="1" t="str">
        <f t="shared" si="66"/>
        <v>EASOCTO_elecPROTRA_PP_solid_fossil</v>
      </c>
      <c r="G420" s="5">
        <v>150.78663016130017</v>
      </c>
      <c r="H420" s="5">
        <v>152.53290560501202</v>
      </c>
      <c r="I420" s="5">
        <v>156.17312879035993</v>
      </c>
      <c r="J420" s="5">
        <v>160.16521265967677</v>
      </c>
      <c r="K420" s="5">
        <v>163.53139202488359</v>
      </c>
      <c r="L420" s="5">
        <v>169.02432748166936</v>
      </c>
      <c r="M420" s="5">
        <v>172.87606556613918</v>
      </c>
      <c r="N420" s="5">
        <v>178.22686957793474</v>
      </c>
      <c r="O420" s="5">
        <v>184.57651216221771</v>
      </c>
      <c r="P420" s="5">
        <v>189.49174064487158</v>
      </c>
      <c r="Q420" s="5">
        <v>190.07225002446822</v>
      </c>
      <c r="R420" s="5">
        <v>197.4671988069081</v>
      </c>
      <c r="S420" s="5">
        <v>201.3776448082985</v>
      </c>
      <c r="T420" s="5">
        <v>203.61492855333887</v>
      </c>
      <c r="U420" s="5">
        <v>207.57010561341536</v>
      </c>
      <c r="V420" s="5">
        <v>211.52528267349186</v>
      </c>
      <c r="W420" t="str">
        <f t="shared" si="63"/>
        <v/>
      </c>
      <c r="X420" s="7" t="str">
        <f t="shared" si="67"/>
        <v>PROTRA_CAPACITY_EMPIRICAL[</v>
      </c>
      <c r="Y420" s="7" t="str">
        <f t="shared" si="70"/>
        <v>EASOC,</v>
      </c>
      <c r="Z420" s="7" t="str">
        <f t="shared" si="71"/>
        <v>TO_elec,</v>
      </c>
      <c r="AA420" s="7" t="str">
        <f t="shared" si="68"/>
        <v>PROTRA_CHP_PP_I]=GET_DIRECT_DATA(</v>
      </c>
      <c r="AB420" s="7" t="str">
        <f t="shared" si="69"/>
        <v>'model_parameters/energy/PROTRA_capacity_vensim_import.xlsx','PROTRA_capacity','PROTRA_CAP_TIME',</v>
      </c>
      <c r="AC420" s="7" t="str">
        <f t="shared" si="72"/>
        <v>'EASOC_TO_elec')~~|</v>
      </c>
    </row>
    <row r="421" spans="1:29" x14ac:dyDescent="0.35">
      <c r="A421" t="s">
        <v>72</v>
      </c>
      <c r="B421" t="s">
        <v>42</v>
      </c>
      <c r="C421" t="str">
        <f t="shared" si="64"/>
        <v>EASOC_TO_elec</v>
      </c>
      <c r="D421" t="str">
        <f t="shared" si="65"/>
        <v>PROTRA_CHP_PP_I</v>
      </c>
      <c r="E421" t="s">
        <v>32</v>
      </c>
      <c r="F421" s="1" t="str">
        <f t="shared" si="66"/>
        <v>EASOCTO_elecPROTRA_PP_solid_fossil_CCS</v>
      </c>
      <c r="G421" s="5">
        <v>0</v>
      </c>
      <c r="H421" s="5">
        <v>0</v>
      </c>
      <c r="I421" s="5">
        <v>0</v>
      </c>
      <c r="J421" s="5">
        <v>0</v>
      </c>
      <c r="K421" s="5">
        <v>0</v>
      </c>
      <c r="L421" s="5">
        <v>0</v>
      </c>
      <c r="M421" s="5">
        <v>0</v>
      </c>
      <c r="N421" s="5">
        <v>0</v>
      </c>
      <c r="O421" s="5">
        <v>0</v>
      </c>
      <c r="P421" s="5">
        <v>0</v>
      </c>
      <c r="Q421" s="5">
        <v>0</v>
      </c>
      <c r="R421" s="5">
        <v>0</v>
      </c>
      <c r="S421" s="5">
        <v>0</v>
      </c>
      <c r="T421" s="5">
        <v>0</v>
      </c>
      <c r="U421" s="5">
        <v>0</v>
      </c>
      <c r="V421" s="5">
        <v>0</v>
      </c>
      <c r="W421" t="str">
        <f t="shared" si="63"/>
        <v/>
      </c>
      <c r="X421" s="7" t="str">
        <f t="shared" si="67"/>
        <v>PROTRA_CAPACITY_EMPIRICAL[</v>
      </c>
      <c r="Y421" s="7" t="str">
        <f t="shared" si="70"/>
        <v>EASOC,</v>
      </c>
      <c r="Z421" s="7" t="str">
        <f t="shared" si="71"/>
        <v>TO_elec,</v>
      </c>
      <c r="AA421" s="7" t="str">
        <f t="shared" si="68"/>
        <v>PROTRA_CHP_PP_I]=GET_DIRECT_DATA(</v>
      </c>
      <c r="AB421" s="7" t="str">
        <f t="shared" si="69"/>
        <v>'model_parameters/energy/PROTRA_capacity_vensim_import.xlsx','PROTRA_capacity','PROTRA_CAP_TIME',</v>
      </c>
      <c r="AC421" s="7" t="str">
        <f t="shared" si="72"/>
        <v>'EASOC_TO_elec')~~|</v>
      </c>
    </row>
    <row r="422" spans="1:29" x14ac:dyDescent="0.35">
      <c r="A422" t="s">
        <v>72</v>
      </c>
      <c r="B422" t="s">
        <v>42</v>
      </c>
      <c r="C422" t="str">
        <f t="shared" si="64"/>
        <v>EASOC_TO_elec</v>
      </c>
      <c r="D422" t="str">
        <f t="shared" si="65"/>
        <v>PROTRA_CHP_PP_I</v>
      </c>
      <c r="E422" t="s">
        <v>33</v>
      </c>
      <c r="F422" s="1" t="str">
        <f t="shared" si="66"/>
        <v>EASOCTO_elecPROTRA_PP_waste</v>
      </c>
      <c r="G422" s="5">
        <v>0.72908572594129961</v>
      </c>
      <c r="H422" s="5">
        <v>0.82933163541283506</v>
      </c>
      <c r="I422" s="5">
        <v>0.90712357795665499</v>
      </c>
      <c r="J422" s="5">
        <v>0.92879277467801746</v>
      </c>
      <c r="K422" s="5">
        <v>1.0673464944645079</v>
      </c>
      <c r="L422" s="5">
        <v>1.123652384142946</v>
      </c>
      <c r="M422" s="5">
        <v>1.1965791416146123</v>
      </c>
      <c r="N422" s="5">
        <v>1.1582252894455978</v>
      </c>
      <c r="O422" s="5">
        <v>1.2037622881359431</v>
      </c>
      <c r="P422" s="5">
        <v>1.3673336540848728</v>
      </c>
      <c r="Q422" s="5">
        <v>1.5141533595585659</v>
      </c>
      <c r="R422" s="5">
        <v>1.7182973386834506</v>
      </c>
      <c r="S422" s="5">
        <v>1.807642925622108</v>
      </c>
      <c r="T422" s="5">
        <v>1.941513458262659</v>
      </c>
      <c r="U422" s="5">
        <v>2.0856983757045704</v>
      </c>
      <c r="V422" s="5">
        <v>2.2298832931464818</v>
      </c>
      <c r="W422" t="str">
        <f t="shared" si="63"/>
        <v/>
      </c>
      <c r="X422" s="7" t="str">
        <f t="shared" si="67"/>
        <v>PROTRA_CAPACITY_EMPIRICAL[</v>
      </c>
      <c r="Y422" s="7" t="str">
        <f t="shared" si="70"/>
        <v>EASOC,</v>
      </c>
      <c r="Z422" s="7" t="str">
        <f t="shared" si="71"/>
        <v>TO_elec,</v>
      </c>
      <c r="AA422" s="7" t="str">
        <f t="shared" si="68"/>
        <v>PROTRA_CHP_PP_I]=GET_DIRECT_DATA(</v>
      </c>
      <c r="AB422" s="7" t="str">
        <f t="shared" si="69"/>
        <v>'model_parameters/energy/PROTRA_capacity_vensim_import.xlsx','PROTRA_capacity','PROTRA_CAP_TIME',</v>
      </c>
      <c r="AC422" s="7" t="str">
        <f t="shared" si="72"/>
        <v>'EASOC_TO_elec')~~|</v>
      </c>
    </row>
    <row r="423" spans="1:29" x14ac:dyDescent="0.35">
      <c r="A423" t="s">
        <v>72</v>
      </c>
      <c r="B423" t="s">
        <v>42</v>
      </c>
      <c r="C423" t="str">
        <f t="shared" si="64"/>
        <v>EASOC_TO_elec</v>
      </c>
      <c r="D423" t="str">
        <f t="shared" si="65"/>
        <v>PROTRA_CHP_PP_I</v>
      </c>
      <c r="E423" t="s">
        <v>34</v>
      </c>
      <c r="F423" s="1" t="str">
        <f t="shared" si="66"/>
        <v>EASOCTO_elecPROTRA_PP_waste_CCS</v>
      </c>
      <c r="G423" s="5">
        <v>0</v>
      </c>
      <c r="H423" s="5">
        <v>0</v>
      </c>
      <c r="I423" s="5">
        <v>0</v>
      </c>
      <c r="J423" s="5">
        <v>0</v>
      </c>
      <c r="K423" s="5">
        <v>0</v>
      </c>
      <c r="L423" s="5">
        <v>0</v>
      </c>
      <c r="M423" s="5">
        <v>0</v>
      </c>
      <c r="N423" s="5">
        <v>0</v>
      </c>
      <c r="O423" s="5">
        <v>0</v>
      </c>
      <c r="P423" s="5">
        <v>0</v>
      </c>
      <c r="Q423" s="5">
        <v>0</v>
      </c>
      <c r="R423" s="5">
        <v>0</v>
      </c>
      <c r="S423" s="5">
        <v>0</v>
      </c>
      <c r="T423" s="5">
        <v>0</v>
      </c>
      <c r="U423" s="5">
        <v>0</v>
      </c>
      <c r="V423" s="5">
        <v>0</v>
      </c>
      <c r="W423" t="str">
        <f t="shared" si="63"/>
        <v/>
      </c>
      <c r="X423" s="7" t="str">
        <f t="shared" si="67"/>
        <v>PROTRA_CAPACITY_EMPIRICAL[</v>
      </c>
      <c r="Y423" s="7" t="str">
        <f t="shared" si="70"/>
        <v>EASOC,</v>
      </c>
      <c r="Z423" s="7" t="str">
        <f t="shared" si="71"/>
        <v>TO_elec,</v>
      </c>
      <c r="AA423" s="7" t="str">
        <f t="shared" si="68"/>
        <v>PROTRA_CHP_PP_I]=GET_DIRECT_DATA(</v>
      </c>
      <c r="AB423" s="7" t="str">
        <f t="shared" si="69"/>
        <v>'model_parameters/energy/PROTRA_capacity_vensim_import.xlsx','PROTRA_capacity','PROTRA_CAP_TIME',</v>
      </c>
      <c r="AC423" s="7" t="str">
        <f t="shared" si="72"/>
        <v>'EASOC_TO_elec')~~|</v>
      </c>
    </row>
    <row r="424" spans="1:29" x14ac:dyDescent="0.35">
      <c r="A424" t="s">
        <v>72</v>
      </c>
      <c r="B424" t="s">
        <v>42</v>
      </c>
      <c r="C424" t="str">
        <f t="shared" si="64"/>
        <v>EASOC_TO_elec</v>
      </c>
      <c r="D424" t="str">
        <f t="shared" si="65"/>
        <v>PROTRA_CHP_PP_I</v>
      </c>
      <c r="E424" t="s">
        <v>35</v>
      </c>
      <c r="F424" s="1" t="str">
        <f t="shared" si="66"/>
        <v>EASOCTO_elecPROTRA_PP_wind_offshore</v>
      </c>
      <c r="G424" s="5">
        <v>1.1999999999999999E-3</v>
      </c>
      <c r="H424" s="5">
        <v>1.1999999999999999E-3</v>
      </c>
      <c r="I424" s="5">
        <v>1.12E-2</v>
      </c>
      <c r="J424" s="5">
        <v>1.12E-2</v>
      </c>
      <c r="K424" s="5">
        <v>1.12E-2</v>
      </c>
      <c r="L424" s="5">
        <v>2.52E-2</v>
      </c>
      <c r="M424" s="5">
        <v>2.52E-2</v>
      </c>
      <c r="N424" s="5">
        <v>2.53E-2</v>
      </c>
      <c r="O424" s="5">
        <v>6.5700000000000008E-2</v>
      </c>
      <c r="P424" s="5">
        <v>6.5700000000000008E-2</v>
      </c>
      <c r="Q424" s="5">
        <v>0.152</v>
      </c>
      <c r="R424" s="5">
        <v>0.15919999999999998</v>
      </c>
      <c r="S424" s="5">
        <v>0.17219999999999999</v>
      </c>
      <c r="T424" s="5">
        <v>0.17219999999999999</v>
      </c>
      <c r="U424" s="5">
        <v>0.19552</v>
      </c>
      <c r="V424" s="5">
        <v>0.21884000000000001</v>
      </c>
      <c r="W424" t="str">
        <f t="shared" si="63"/>
        <v/>
      </c>
      <c r="X424" s="7" t="str">
        <f t="shared" si="67"/>
        <v>PROTRA_CAPACITY_EMPIRICAL[</v>
      </c>
      <c r="Y424" s="7" t="str">
        <f t="shared" si="70"/>
        <v>EASOC,</v>
      </c>
      <c r="Z424" s="7" t="str">
        <f t="shared" si="71"/>
        <v>TO_elec,</v>
      </c>
      <c r="AA424" s="7" t="str">
        <f t="shared" si="68"/>
        <v>PROTRA_CHP_PP_I]=GET_DIRECT_DATA(</v>
      </c>
      <c r="AB424" s="7" t="str">
        <f t="shared" si="69"/>
        <v>'model_parameters/energy/PROTRA_capacity_vensim_import.xlsx','PROTRA_capacity','PROTRA_CAP_TIME',</v>
      </c>
      <c r="AC424" s="7" t="str">
        <f t="shared" si="72"/>
        <v>'EASOC_TO_elec')~~|</v>
      </c>
    </row>
    <row r="425" spans="1:29" x14ac:dyDescent="0.35">
      <c r="A425" t="s">
        <v>72</v>
      </c>
      <c r="B425" t="s">
        <v>42</v>
      </c>
      <c r="C425" t="str">
        <f t="shared" si="64"/>
        <v>EASOC_TO_elec</v>
      </c>
      <c r="D425" t="str">
        <f t="shared" si="65"/>
        <v>PROTRA_CHP_PP_I</v>
      </c>
      <c r="E425" t="s">
        <v>36</v>
      </c>
      <c r="F425" s="1" t="str">
        <f t="shared" si="66"/>
        <v>EASOCTO_elecPROTRA_PP_wind_onshore</v>
      </c>
      <c r="G425" s="5">
        <v>2.0226999999999999</v>
      </c>
      <c r="H425" s="5">
        <v>2.75814</v>
      </c>
      <c r="I425" s="5">
        <v>2.9848400000000002</v>
      </c>
      <c r="J425" s="5">
        <v>3.4718400000000003</v>
      </c>
      <c r="K425" s="5">
        <v>4.1113099999999996</v>
      </c>
      <c r="L425" s="5">
        <v>4.6788899999999991</v>
      </c>
      <c r="M425" s="5">
        <v>5.1159800000000004</v>
      </c>
      <c r="N425" s="5">
        <v>5.84558</v>
      </c>
      <c r="O425" s="5">
        <v>6.7250800000000002</v>
      </c>
      <c r="P425" s="5">
        <v>7.7372700000000005</v>
      </c>
      <c r="Q425" s="5">
        <v>8.3348700000000004</v>
      </c>
      <c r="R425" s="5">
        <v>9.1923099999999991</v>
      </c>
      <c r="S425" s="5">
        <v>10.079689999999999</v>
      </c>
      <c r="T425" s="5">
        <v>11.729880999999999</v>
      </c>
      <c r="U425" s="5">
        <v>12.702885199999999</v>
      </c>
      <c r="V425" s="5">
        <v>13.675889399999999</v>
      </c>
      <c r="W425" t="str">
        <f t="shared" si="63"/>
        <v/>
      </c>
      <c r="X425" s="7" t="str">
        <f t="shared" si="67"/>
        <v>PROTRA_CAPACITY_EMPIRICAL[</v>
      </c>
      <c r="Y425" s="7" t="str">
        <f t="shared" si="70"/>
        <v>EASOC,</v>
      </c>
      <c r="Z425" s="7" t="str">
        <f t="shared" si="71"/>
        <v>TO_elec,</v>
      </c>
      <c r="AA425" s="7" t="str">
        <f t="shared" si="68"/>
        <v>PROTRA_CHP_PP_I]=GET_DIRECT_DATA(</v>
      </c>
      <c r="AB425" s="7" t="str">
        <f t="shared" si="69"/>
        <v>'model_parameters/energy/PROTRA_capacity_vensim_import.xlsx','PROTRA_capacity','PROTRA_CAP_TIME',</v>
      </c>
      <c r="AC425" s="7" t="str">
        <f t="shared" si="72"/>
        <v>'EASOC_TO_elec')~~|</v>
      </c>
    </row>
    <row r="426" spans="1:29" x14ac:dyDescent="0.35">
      <c r="A426" t="s">
        <v>49</v>
      </c>
      <c r="B426" t="s">
        <v>41</v>
      </c>
      <c r="C426" t="str">
        <f t="shared" si="64"/>
        <v>ESTONIA_TO_heat</v>
      </c>
      <c r="D426" t="str">
        <f t="shared" si="65"/>
        <v>PROTRA_CHP_HP_I</v>
      </c>
      <c r="E426" t="s">
        <v>0</v>
      </c>
      <c r="F426" s="1" t="str">
        <f t="shared" si="66"/>
        <v>ESTONIATO_heatPROTRA_CHP_gas_fuels</v>
      </c>
      <c r="G426" s="3">
        <v>0.18487805071307234</v>
      </c>
      <c r="H426" s="3">
        <v>0.18667113127095813</v>
      </c>
      <c r="I426" s="3">
        <v>0.14836787850250482</v>
      </c>
      <c r="J426" s="3">
        <v>0.12429481824663428</v>
      </c>
      <c r="K426" s="3">
        <v>0.15058061621223617</v>
      </c>
      <c r="L426" s="3">
        <v>0.1161305791107289</v>
      </c>
      <c r="M426" s="3">
        <v>9.0989300650160462E-2</v>
      </c>
      <c r="N426" s="3">
        <v>6.0125424664424686E-2</v>
      </c>
      <c r="O426" s="3">
        <v>5.8790151908552316E-2</v>
      </c>
      <c r="P426" s="3">
        <v>6.0278027265095818E-2</v>
      </c>
      <c r="Q426" s="3">
        <v>5.8830744200330819E-2</v>
      </c>
      <c r="R426" s="3">
        <v>7.6839224502930056E-2</v>
      </c>
      <c r="S426" s="3">
        <v>7.4924481521659231E-2</v>
      </c>
      <c r="T426" s="3">
        <v>7.8323284794456785E-2</v>
      </c>
      <c r="U426" s="3">
        <v>7.496503566278756E-2</v>
      </c>
      <c r="V426" s="3">
        <v>7.834029998443158E-2</v>
      </c>
      <c r="W426" t="str">
        <f t="shared" si="63"/>
        <v>PROTRA_CAPACITY_EMPIRICAL[ESTONIA,TO_heat,PROTRA_CHP_HP_I]=GET_DIRECT_DATA('model_parameters/energy/PROTRA_capacity_vensim_import.xlsx','PROTRA_capacity','PROTRA_CAP_TIME','ESTONIA_TO_heat')~~|</v>
      </c>
      <c r="X426" s="7" t="str">
        <f t="shared" si="67"/>
        <v>PROTRA_CAPACITY_EMPIRICAL[</v>
      </c>
      <c r="Y426" s="7" t="str">
        <f t="shared" si="70"/>
        <v>ESTONIA,</v>
      </c>
      <c r="Z426" s="7" t="str">
        <f t="shared" si="71"/>
        <v>TO_heat,</v>
      </c>
      <c r="AA426" s="7" t="str">
        <f t="shared" si="68"/>
        <v>PROTRA_CHP_HP_I]=GET_DIRECT_DATA(</v>
      </c>
      <c r="AB426" s="7" t="str">
        <f t="shared" si="69"/>
        <v>'model_parameters/energy/PROTRA_capacity_vensim_import.xlsx','PROTRA_capacity','PROTRA_CAP_TIME',</v>
      </c>
      <c r="AC426" s="7" t="str">
        <f t="shared" si="72"/>
        <v>'ESTONIA_TO_heat')~~|</v>
      </c>
    </row>
    <row r="427" spans="1:29" x14ac:dyDescent="0.35">
      <c r="A427" t="s">
        <v>49</v>
      </c>
      <c r="B427" t="s">
        <v>41</v>
      </c>
      <c r="C427" t="str">
        <f t="shared" si="64"/>
        <v>ESTONIA_TO_heat</v>
      </c>
      <c r="D427" t="str">
        <f t="shared" si="65"/>
        <v>PROTRA_CHP_HP_I</v>
      </c>
      <c r="E427" t="s">
        <v>1</v>
      </c>
      <c r="F427" s="1" t="str">
        <f t="shared" si="66"/>
        <v>ESTONIATO_heatPROTRA_CHP_gas_fuels_CCS</v>
      </c>
      <c r="G427" s="3">
        <v>0</v>
      </c>
      <c r="H427" s="3">
        <v>0</v>
      </c>
      <c r="I427" s="3">
        <v>0</v>
      </c>
      <c r="J427" s="3">
        <v>0</v>
      </c>
      <c r="K427" s="3">
        <v>0</v>
      </c>
      <c r="L427" s="3">
        <v>0</v>
      </c>
      <c r="M427" s="3">
        <v>0</v>
      </c>
      <c r="N427" s="3">
        <v>0</v>
      </c>
      <c r="O427" s="3">
        <v>0</v>
      </c>
      <c r="P427" s="3">
        <v>0</v>
      </c>
      <c r="Q427" s="3">
        <v>0</v>
      </c>
      <c r="R427" s="3">
        <v>0</v>
      </c>
      <c r="S427" s="3">
        <v>0</v>
      </c>
      <c r="T427" s="3">
        <v>0</v>
      </c>
      <c r="U427" s="3">
        <v>0</v>
      </c>
      <c r="V427" s="3">
        <v>0</v>
      </c>
      <c r="W427" t="str">
        <f t="shared" si="63"/>
        <v/>
      </c>
      <c r="X427" s="7" t="str">
        <f t="shared" si="67"/>
        <v>PROTRA_CAPACITY_EMPIRICAL[</v>
      </c>
      <c r="Y427" s="7" t="str">
        <f t="shared" si="70"/>
        <v>ESTONIA,</v>
      </c>
      <c r="Z427" s="7" t="str">
        <f t="shared" si="71"/>
        <v>TO_heat,</v>
      </c>
      <c r="AA427" s="7" t="str">
        <f t="shared" si="68"/>
        <v>PROTRA_CHP_HP_I]=GET_DIRECT_DATA(</v>
      </c>
      <c r="AB427" s="7" t="str">
        <f t="shared" si="69"/>
        <v>'model_parameters/energy/PROTRA_capacity_vensim_import.xlsx','PROTRA_capacity','PROTRA_CAP_TIME',</v>
      </c>
      <c r="AC427" s="7" t="str">
        <f t="shared" si="72"/>
        <v>'ESTONIA_TO_heat')~~|</v>
      </c>
    </row>
    <row r="428" spans="1:29" x14ac:dyDescent="0.35">
      <c r="A428" t="s">
        <v>49</v>
      </c>
      <c r="B428" t="s">
        <v>41</v>
      </c>
      <c r="C428" t="str">
        <f t="shared" si="64"/>
        <v>ESTONIA_TO_heat</v>
      </c>
      <c r="D428" t="str">
        <f t="shared" si="65"/>
        <v>PROTRA_CHP_HP_I</v>
      </c>
      <c r="E428" t="s">
        <v>2</v>
      </c>
      <c r="F428" s="1" t="str">
        <f t="shared" si="66"/>
        <v>ESTONIATO_heatPROTRA_CHP_geothermal</v>
      </c>
      <c r="G428" s="3">
        <v>0</v>
      </c>
      <c r="H428" s="3">
        <v>0</v>
      </c>
      <c r="I428" s="3">
        <v>0</v>
      </c>
      <c r="J428" s="3">
        <v>0</v>
      </c>
      <c r="K428" s="3">
        <v>0</v>
      </c>
      <c r="L428" s="3">
        <v>0</v>
      </c>
      <c r="M428" s="3">
        <v>0</v>
      </c>
      <c r="N428" s="3">
        <v>0</v>
      </c>
      <c r="O428" s="3">
        <v>0</v>
      </c>
      <c r="P428" s="3">
        <v>0</v>
      </c>
      <c r="Q428" s="3">
        <v>0</v>
      </c>
      <c r="R428" s="3">
        <v>0</v>
      </c>
      <c r="S428" s="3">
        <v>0</v>
      </c>
      <c r="T428" s="3">
        <v>0</v>
      </c>
      <c r="U428" s="3">
        <v>0</v>
      </c>
      <c r="V428" s="3">
        <v>0</v>
      </c>
      <c r="W428" t="str">
        <f t="shared" si="63"/>
        <v/>
      </c>
      <c r="X428" s="7" t="str">
        <f t="shared" si="67"/>
        <v>PROTRA_CAPACITY_EMPIRICAL[</v>
      </c>
      <c r="Y428" s="7" t="str">
        <f t="shared" si="70"/>
        <v>ESTONIA,</v>
      </c>
      <c r="Z428" s="7" t="str">
        <f t="shared" si="71"/>
        <v>TO_heat,</v>
      </c>
      <c r="AA428" s="7" t="str">
        <f t="shared" si="68"/>
        <v>PROTRA_CHP_HP_I]=GET_DIRECT_DATA(</v>
      </c>
      <c r="AB428" s="7" t="str">
        <f t="shared" si="69"/>
        <v>'model_parameters/energy/PROTRA_capacity_vensim_import.xlsx','PROTRA_capacity','PROTRA_CAP_TIME',</v>
      </c>
      <c r="AC428" s="7" t="str">
        <f t="shared" si="72"/>
        <v>'ESTONIA_TO_heat')~~|</v>
      </c>
    </row>
    <row r="429" spans="1:29" x14ac:dyDescent="0.35">
      <c r="A429" t="s">
        <v>49</v>
      </c>
      <c r="B429" t="s">
        <v>41</v>
      </c>
      <c r="C429" t="str">
        <f t="shared" si="64"/>
        <v>ESTONIA_TO_heat</v>
      </c>
      <c r="D429" t="str">
        <f t="shared" si="65"/>
        <v>PROTRA_CHP_HP_I</v>
      </c>
      <c r="E429" t="s">
        <v>3</v>
      </c>
      <c r="F429" s="1" t="str">
        <f t="shared" si="66"/>
        <v>ESTONIATO_heatPROTRA_CHP_liquid_fuels</v>
      </c>
      <c r="G429" s="3">
        <v>1.7930805578857613E-3</v>
      </c>
      <c r="H429" s="3">
        <v>1.1445195050334646E-3</v>
      </c>
      <c r="I429" s="3">
        <v>1.6023273070468506E-3</v>
      </c>
      <c r="J429" s="3">
        <v>1.4878753565435044E-3</v>
      </c>
      <c r="K429" s="3">
        <v>1.1063688548656827E-3</v>
      </c>
      <c r="L429" s="3">
        <v>1.4497247063757219E-3</v>
      </c>
      <c r="M429" s="3">
        <v>9.9191690436233612E-4</v>
      </c>
      <c r="N429" s="3">
        <v>1.4878753565435044E-3</v>
      </c>
      <c r="O429" s="3">
        <v>4.9595845218116806E-4</v>
      </c>
      <c r="P429" s="3">
        <v>6.8671170302007901E-4</v>
      </c>
      <c r="Q429" s="3">
        <v>7.6301300335564312E-4</v>
      </c>
      <c r="R429" s="3">
        <v>9.5376625419455396E-4</v>
      </c>
      <c r="S429" s="3">
        <v>9.156156040267719E-4</v>
      </c>
      <c r="T429" s="3">
        <v>1.3352727558723753E-3</v>
      </c>
      <c r="U429" s="3">
        <v>8.7746495385898973E-4</v>
      </c>
      <c r="V429" s="3">
        <v>9.3850599412744124E-4</v>
      </c>
      <c r="W429" t="str">
        <f t="shared" si="63"/>
        <v/>
      </c>
      <c r="X429" s="7" t="str">
        <f t="shared" si="67"/>
        <v>PROTRA_CAPACITY_EMPIRICAL[</v>
      </c>
      <c r="Y429" s="7" t="str">
        <f t="shared" si="70"/>
        <v>ESTONIA,</v>
      </c>
      <c r="Z429" s="7" t="str">
        <f t="shared" si="71"/>
        <v>TO_heat,</v>
      </c>
      <c r="AA429" s="7" t="str">
        <f t="shared" si="68"/>
        <v>PROTRA_CHP_HP_I]=GET_DIRECT_DATA(</v>
      </c>
      <c r="AB429" s="7" t="str">
        <f t="shared" si="69"/>
        <v>'model_parameters/energy/PROTRA_capacity_vensim_import.xlsx','PROTRA_capacity','PROTRA_CAP_TIME',</v>
      </c>
      <c r="AC429" s="7" t="str">
        <f t="shared" si="72"/>
        <v>'ESTONIA_TO_heat')~~|</v>
      </c>
    </row>
    <row r="430" spans="1:29" x14ac:dyDescent="0.35">
      <c r="A430" t="s">
        <v>49</v>
      </c>
      <c r="B430" t="s">
        <v>41</v>
      </c>
      <c r="C430" t="str">
        <f t="shared" si="64"/>
        <v>ESTONIA_TO_heat</v>
      </c>
      <c r="D430" t="str">
        <f t="shared" si="65"/>
        <v>PROTRA_CHP_HP_I</v>
      </c>
      <c r="E430" t="s">
        <v>4</v>
      </c>
      <c r="F430" s="1" t="str">
        <f t="shared" si="66"/>
        <v>ESTONIATO_heatPROTRA_CHP_liquid_fuels_CCS</v>
      </c>
      <c r="G430" s="3">
        <v>0</v>
      </c>
      <c r="H430" s="3">
        <v>0</v>
      </c>
      <c r="I430" s="3">
        <v>0</v>
      </c>
      <c r="J430" s="3">
        <v>0</v>
      </c>
      <c r="K430" s="3">
        <v>0</v>
      </c>
      <c r="L430" s="3">
        <v>0</v>
      </c>
      <c r="M430" s="3">
        <v>0</v>
      </c>
      <c r="N430" s="3">
        <v>0</v>
      </c>
      <c r="O430" s="3">
        <v>0</v>
      </c>
      <c r="P430" s="3">
        <v>0</v>
      </c>
      <c r="Q430" s="3">
        <v>0</v>
      </c>
      <c r="R430" s="3">
        <v>0</v>
      </c>
      <c r="S430" s="3">
        <v>0</v>
      </c>
      <c r="T430" s="3">
        <v>0</v>
      </c>
      <c r="U430" s="3">
        <v>0</v>
      </c>
      <c r="V430" s="3">
        <v>0</v>
      </c>
      <c r="W430" t="str">
        <f t="shared" si="63"/>
        <v/>
      </c>
      <c r="X430" s="7" t="str">
        <f t="shared" si="67"/>
        <v>PROTRA_CAPACITY_EMPIRICAL[</v>
      </c>
      <c r="Y430" s="7" t="str">
        <f t="shared" si="70"/>
        <v>ESTONIA,</v>
      </c>
      <c r="Z430" s="7" t="str">
        <f t="shared" si="71"/>
        <v>TO_heat,</v>
      </c>
      <c r="AA430" s="7" t="str">
        <f t="shared" si="68"/>
        <v>PROTRA_CHP_HP_I]=GET_DIRECT_DATA(</v>
      </c>
      <c r="AB430" s="7" t="str">
        <f t="shared" si="69"/>
        <v>'model_parameters/energy/PROTRA_capacity_vensim_import.xlsx','PROTRA_capacity','PROTRA_CAP_TIME',</v>
      </c>
      <c r="AC430" s="7" t="str">
        <f t="shared" si="72"/>
        <v>'ESTONIA_TO_heat')~~|</v>
      </c>
    </row>
    <row r="431" spans="1:29" x14ac:dyDescent="0.35">
      <c r="A431" t="s">
        <v>49</v>
      </c>
      <c r="B431" t="s">
        <v>41</v>
      </c>
      <c r="C431" t="str">
        <f t="shared" si="64"/>
        <v>ESTONIA_TO_heat</v>
      </c>
      <c r="D431" t="str">
        <f t="shared" si="65"/>
        <v>PROTRA_CHP_HP_I</v>
      </c>
      <c r="E431" t="s">
        <v>5</v>
      </c>
      <c r="F431" s="1" t="str">
        <f t="shared" si="66"/>
        <v>ESTONIATO_heatPROTRA_CHP_solid_fossil</v>
      </c>
      <c r="G431" s="3">
        <v>0.17534038817112674</v>
      </c>
      <c r="H431" s="3">
        <v>0.16526861652683231</v>
      </c>
      <c r="I431" s="3">
        <v>0.14863493305367928</v>
      </c>
      <c r="J431" s="3">
        <v>0.14993205515938388</v>
      </c>
      <c r="K431" s="3">
        <v>0.15241184742028971</v>
      </c>
      <c r="L431" s="3">
        <v>0.1605760865561951</v>
      </c>
      <c r="M431" s="3">
        <v>0.12685091180787567</v>
      </c>
      <c r="N431" s="3">
        <v>0.13234460543203627</v>
      </c>
      <c r="O431" s="3">
        <v>0.128720293666097</v>
      </c>
      <c r="P431" s="3">
        <v>0.12818618456374803</v>
      </c>
      <c r="Q431" s="3">
        <v>0.10800449062499129</v>
      </c>
      <c r="R431" s="3">
        <v>9.6711898175327771E-2</v>
      </c>
      <c r="S431" s="3">
        <v>8.9882931795294746E-2</v>
      </c>
      <c r="T431" s="3">
        <v>9.7169705977341134E-2</v>
      </c>
      <c r="U431" s="3">
        <v>7.4935888566059386E-2</v>
      </c>
      <c r="V431" s="3">
        <v>6.8367948934474343E-2</v>
      </c>
      <c r="W431" t="str">
        <f t="shared" si="63"/>
        <v/>
      </c>
      <c r="X431" s="7" t="str">
        <f t="shared" si="67"/>
        <v>PROTRA_CAPACITY_EMPIRICAL[</v>
      </c>
      <c r="Y431" s="7" t="str">
        <f t="shared" si="70"/>
        <v>ESTONIA,</v>
      </c>
      <c r="Z431" s="7" t="str">
        <f t="shared" si="71"/>
        <v>TO_heat,</v>
      </c>
      <c r="AA431" s="7" t="str">
        <f t="shared" si="68"/>
        <v>PROTRA_CHP_HP_I]=GET_DIRECT_DATA(</v>
      </c>
      <c r="AB431" s="7" t="str">
        <f t="shared" si="69"/>
        <v>'model_parameters/energy/PROTRA_capacity_vensim_import.xlsx','PROTRA_capacity','PROTRA_CAP_TIME',</v>
      </c>
      <c r="AC431" s="7" t="str">
        <f t="shared" si="72"/>
        <v>'ESTONIA_TO_heat')~~|</v>
      </c>
    </row>
    <row r="432" spans="1:29" x14ac:dyDescent="0.35">
      <c r="A432" t="s">
        <v>49</v>
      </c>
      <c r="B432" t="s">
        <v>41</v>
      </c>
      <c r="C432" t="str">
        <f t="shared" si="64"/>
        <v>ESTONIA_TO_heat</v>
      </c>
      <c r="D432" t="str">
        <f t="shared" si="65"/>
        <v>PROTRA_CHP_HP_I</v>
      </c>
      <c r="E432" t="s">
        <v>6</v>
      </c>
      <c r="F432" s="1" t="str">
        <f t="shared" si="66"/>
        <v>ESTONIATO_heatPROTRA_CHP_solid_fossil_CCS</v>
      </c>
      <c r="G432" s="3">
        <v>0</v>
      </c>
      <c r="H432" s="3">
        <v>0</v>
      </c>
      <c r="I432" s="3">
        <v>0</v>
      </c>
      <c r="J432" s="3">
        <v>0</v>
      </c>
      <c r="K432" s="3">
        <v>0</v>
      </c>
      <c r="L432" s="3">
        <v>0</v>
      </c>
      <c r="M432" s="3">
        <v>0</v>
      </c>
      <c r="N432" s="3">
        <v>0</v>
      </c>
      <c r="O432" s="3">
        <v>0</v>
      </c>
      <c r="P432" s="3">
        <v>0</v>
      </c>
      <c r="Q432" s="3">
        <v>0</v>
      </c>
      <c r="R432" s="3">
        <v>0</v>
      </c>
      <c r="S432" s="3">
        <v>0</v>
      </c>
      <c r="T432" s="3">
        <v>0</v>
      </c>
      <c r="U432" s="3">
        <v>0</v>
      </c>
      <c r="V432" s="3">
        <v>0</v>
      </c>
      <c r="W432" t="str">
        <f t="shared" si="63"/>
        <v/>
      </c>
      <c r="X432" s="7" t="str">
        <f t="shared" si="67"/>
        <v>PROTRA_CAPACITY_EMPIRICAL[</v>
      </c>
      <c r="Y432" s="7" t="str">
        <f t="shared" si="70"/>
        <v>ESTONIA,</v>
      </c>
      <c r="Z432" s="7" t="str">
        <f t="shared" si="71"/>
        <v>TO_heat,</v>
      </c>
      <c r="AA432" s="7" t="str">
        <f t="shared" si="68"/>
        <v>PROTRA_CHP_HP_I]=GET_DIRECT_DATA(</v>
      </c>
      <c r="AB432" s="7" t="str">
        <f t="shared" si="69"/>
        <v>'model_parameters/energy/PROTRA_capacity_vensim_import.xlsx','PROTRA_capacity','PROTRA_CAP_TIME',</v>
      </c>
      <c r="AC432" s="7" t="str">
        <f t="shared" si="72"/>
        <v>'ESTONIA_TO_heat')~~|</v>
      </c>
    </row>
    <row r="433" spans="1:29" x14ac:dyDescent="0.35">
      <c r="A433" t="s">
        <v>49</v>
      </c>
      <c r="B433" t="s">
        <v>41</v>
      </c>
      <c r="C433" t="str">
        <f t="shared" si="64"/>
        <v>ESTONIA_TO_heat</v>
      </c>
      <c r="D433" t="str">
        <f t="shared" si="65"/>
        <v>PROTRA_CHP_HP_I</v>
      </c>
      <c r="E433" t="s">
        <v>7</v>
      </c>
      <c r="F433" s="1" t="str">
        <f t="shared" si="66"/>
        <v>ESTONIATO_heatPROTRA_CHP_waste</v>
      </c>
      <c r="G433" s="3">
        <v>0</v>
      </c>
      <c r="H433" s="3">
        <v>0</v>
      </c>
      <c r="I433" s="3">
        <v>0</v>
      </c>
      <c r="J433" s="3">
        <v>0</v>
      </c>
      <c r="K433" s="3">
        <v>0</v>
      </c>
      <c r="L433" s="3">
        <v>0</v>
      </c>
      <c r="M433" s="3">
        <v>0</v>
      </c>
      <c r="N433" s="3">
        <v>0</v>
      </c>
      <c r="O433" s="3">
        <v>2.4950525209729527E-2</v>
      </c>
      <c r="P433" s="3">
        <v>3.4068530599829464E-2</v>
      </c>
      <c r="Q433" s="3">
        <v>3.7006130662748687E-2</v>
      </c>
      <c r="R433" s="3">
        <v>4.0943659266565492E-2</v>
      </c>
      <c r="S433" s="3">
        <v>4.2550564651632476E-2</v>
      </c>
      <c r="T433" s="3">
        <v>4.0598929991649407E-2</v>
      </c>
      <c r="U433" s="3">
        <v>4.0228944986322263E-2</v>
      </c>
      <c r="V433" s="3">
        <v>4.0839034923545368E-2</v>
      </c>
      <c r="W433" t="str">
        <f t="shared" si="63"/>
        <v/>
      </c>
      <c r="X433" s="7" t="str">
        <f t="shared" si="67"/>
        <v>PROTRA_CAPACITY_EMPIRICAL[</v>
      </c>
      <c r="Y433" s="7" t="str">
        <f t="shared" si="70"/>
        <v>ESTONIA,</v>
      </c>
      <c r="Z433" s="7" t="str">
        <f t="shared" si="71"/>
        <v>TO_heat,</v>
      </c>
      <c r="AA433" s="7" t="str">
        <f t="shared" si="68"/>
        <v>PROTRA_CHP_HP_I]=GET_DIRECT_DATA(</v>
      </c>
      <c r="AB433" s="7" t="str">
        <f t="shared" si="69"/>
        <v>'model_parameters/energy/PROTRA_capacity_vensim_import.xlsx','PROTRA_capacity','PROTRA_CAP_TIME',</v>
      </c>
      <c r="AC433" s="7" t="str">
        <f t="shared" si="72"/>
        <v>'ESTONIA_TO_heat')~~|</v>
      </c>
    </row>
    <row r="434" spans="1:29" x14ac:dyDescent="0.35">
      <c r="A434" t="s">
        <v>49</v>
      </c>
      <c r="B434" t="s">
        <v>41</v>
      </c>
      <c r="C434" t="str">
        <f t="shared" si="64"/>
        <v>ESTONIA_TO_heat</v>
      </c>
      <c r="D434" t="str">
        <f t="shared" si="65"/>
        <v>PROTRA_CHP_HP_I</v>
      </c>
      <c r="E434" t="s">
        <v>8</v>
      </c>
      <c r="F434" s="1" t="str">
        <f t="shared" si="66"/>
        <v>ESTONIATO_heatPROTRA_CHP_solid_bio</v>
      </c>
      <c r="G434" s="4">
        <v>1.2589714555368112E-3</v>
      </c>
      <c r="H434" s="4">
        <v>8.3931430369120757E-4</v>
      </c>
      <c r="I434" s="4">
        <v>2.4797922609058397E-3</v>
      </c>
      <c r="J434" s="4">
        <v>2.2890390100669295E-4</v>
      </c>
      <c r="K434" s="4">
        <v>7.0082744358215834E-2</v>
      </c>
      <c r="L434" s="4">
        <v>0.12143351948405061</v>
      </c>
      <c r="M434" s="4">
        <v>0.1246381740981443</v>
      </c>
      <c r="N434" s="4">
        <v>0.17282244526005316</v>
      </c>
      <c r="O434" s="4">
        <v>0.19044804563756854</v>
      </c>
      <c r="P434" s="4">
        <v>0.21200316298236543</v>
      </c>
      <c r="Q434" s="4">
        <v>0.22379171388421015</v>
      </c>
      <c r="R434" s="4">
        <v>0.2401583428061887</v>
      </c>
      <c r="S434" s="4">
        <v>0.21059158892615751</v>
      </c>
      <c r="T434" s="4">
        <v>0.3025728064806803</v>
      </c>
      <c r="U434" s="4">
        <v>0.32028466547822504</v>
      </c>
      <c r="V434" s="4">
        <v>0.34582470216447719</v>
      </c>
      <c r="W434" t="str">
        <f t="shared" si="63"/>
        <v/>
      </c>
      <c r="X434" s="7" t="str">
        <f t="shared" si="67"/>
        <v>PROTRA_CAPACITY_EMPIRICAL[</v>
      </c>
      <c r="Y434" s="7" t="str">
        <f t="shared" si="70"/>
        <v>ESTONIA,</v>
      </c>
      <c r="Z434" s="7" t="str">
        <f t="shared" si="71"/>
        <v>TO_heat,</v>
      </c>
      <c r="AA434" s="7" t="str">
        <f t="shared" si="68"/>
        <v>PROTRA_CHP_HP_I]=GET_DIRECT_DATA(</v>
      </c>
      <c r="AB434" s="7" t="str">
        <f t="shared" si="69"/>
        <v>'model_parameters/energy/PROTRA_capacity_vensim_import.xlsx','PROTRA_capacity','PROTRA_CAP_TIME',</v>
      </c>
      <c r="AC434" s="7" t="str">
        <f t="shared" si="72"/>
        <v>'ESTONIA_TO_heat')~~|</v>
      </c>
    </row>
    <row r="435" spans="1:29" x14ac:dyDescent="0.35">
      <c r="A435" t="s">
        <v>49</v>
      </c>
      <c r="B435" t="s">
        <v>41</v>
      </c>
      <c r="C435" t="str">
        <f t="shared" si="64"/>
        <v>ESTONIA_TO_heat</v>
      </c>
      <c r="D435" t="str">
        <f t="shared" si="65"/>
        <v>PROTRA_CHP_HP_I</v>
      </c>
      <c r="E435" t="s">
        <v>9</v>
      </c>
      <c r="F435" s="1" t="str">
        <f t="shared" si="66"/>
        <v>ESTONIATO_heatPROTRA_CHP_solid_bio_CCS</v>
      </c>
      <c r="G435" s="3">
        <v>0</v>
      </c>
      <c r="H435" s="3">
        <v>0</v>
      </c>
      <c r="I435" s="3">
        <v>0</v>
      </c>
      <c r="J435" s="3">
        <v>0</v>
      </c>
      <c r="K435" s="3">
        <v>0</v>
      </c>
      <c r="L435" s="3">
        <v>0</v>
      </c>
      <c r="M435" s="3">
        <v>0</v>
      </c>
      <c r="N435" s="3">
        <v>0</v>
      </c>
      <c r="O435" s="3">
        <v>0</v>
      </c>
      <c r="P435" s="3">
        <v>0</v>
      </c>
      <c r="Q435" s="3">
        <v>0</v>
      </c>
      <c r="R435" s="3">
        <v>0</v>
      </c>
      <c r="S435" s="3">
        <v>0</v>
      </c>
      <c r="T435" s="3">
        <v>0</v>
      </c>
      <c r="U435" s="3">
        <v>0</v>
      </c>
      <c r="V435" s="3">
        <v>0</v>
      </c>
      <c r="W435" t="str">
        <f t="shared" si="63"/>
        <v/>
      </c>
      <c r="X435" s="7" t="str">
        <f t="shared" si="67"/>
        <v>PROTRA_CAPACITY_EMPIRICAL[</v>
      </c>
      <c r="Y435" s="7" t="str">
        <f t="shared" si="70"/>
        <v>ESTONIA,</v>
      </c>
      <c r="Z435" s="7" t="str">
        <f t="shared" si="71"/>
        <v>TO_heat,</v>
      </c>
      <c r="AA435" s="7" t="str">
        <f t="shared" si="68"/>
        <v>PROTRA_CHP_HP_I]=GET_DIRECT_DATA(</v>
      </c>
      <c r="AB435" s="7" t="str">
        <f t="shared" si="69"/>
        <v>'model_parameters/energy/PROTRA_capacity_vensim_import.xlsx','PROTRA_capacity','PROTRA_CAP_TIME',</v>
      </c>
      <c r="AC435" s="7" t="str">
        <f t="shared" si="72"/>
        <v>'ESTONIA_TO_heat')~~|</v>
      </c>
    </row>
    <row r="436" spans="1:29" x14ac:dyDescent="0.35">
      <c r="A436" t="s">
        <v>49</v>
      </c>
      <c r="B436" t="s">
        <v>41</v>
      </c>
      <c r="C436" t="str">
        <f t="shared" si="64"/>
        <v>ESTONIA_TO_heat</v>
      </c>
      <c r="D436" t="str">
        <f t="shared" si="65"/>
        <v>PROTRA_CHP_HP_I</v>
      </c>
      <c r="E436" t="s">
        <v>10</v>
      </c>
      <c r="F436" s="1" t="str">
        <f t="shared" si="66"/>
        <v>ESTONIATO_heatPROTRA_HP_gas_fuels</v>
      </c>
      <c r="G436" s="4">
        <v>4.4653285371702642</v>
      </c>
      <c r="H436" s="4">
        <v>4.5635299760191845</v>
      </c>
      <c r="I436" s="4">
        <v>5.3722733812949643</v>
      </c>
      <c r="J436" s="4">
        <v>5.1658321342925664</v>
      </c>
      <c r="K436" s="4">
        <v>3.9175827338129499</v>
      </c>
      <c r="L436" s="4">
        <v>4.2964220623501204</v>
      </c>
      <c r="M436" s="4">
        <v>3.6600767386091126</v>
      </c>
      <c r="N436" s="4">
        <v>4.4792949640287762</v>
      </c>
      <c r="O436" s="4">
        <v>3.6557122302158276</v>
      </c>
      <c r="P436" s="4">
        <v>3.2650887290167865</v>
      </c>
      <c r="Q436" s="4">
        <v>2.418810551558753</v>
      </c>
      <c r="R436" s="4">
        <v>2.1265504124700243</v>
      </c>
      <c r="S436" s="4">
        <v>2.3461323213429259</v>
      </c>
      <c r="T436" s="4">
        <v>2.0980191846522782</v>
      </c>
      <c r="U436" s="4">
        <v>1.8871920431654678</v>
      </c>
      <c r="V436" s="4">
        <v>1.7780152187050362</v>
      </c>
      <c r="W436" t="str">
        <f t="shared" si="63"/>
        <v/>
      </c>
      <c r="X436" s="7" t="str">
        <f t="shared" si="67"/>
        <v>PROTRA_CAPACITY_EMPIRICAL[</v>
      </c>
      <c r="Y436" s="7" t="str">
        <f t="shared" si="70"/>
        <v>ESTONIA,</v>
      </c>
      <c r="Z436" s="7" t="str">
        <f t="shared" si="71"/>
        <v>TO_heat,</v>
      </c>
      <c r="AA436" s="7" t="str">
        <f t="shared" si="68"/>
        <v>PROTRA_CHP_HP_I]=GET_DIRECT_DATA(</v>
      </c>
      <c r="AB436" s="7" t="str">
        <f t="shared" si="69"/>
        <v>'model_parameters/energy/PROTRA_capacity_vensim_import.xlsx','PROTRA_capacity','PROTRA_CAP_TIME',</v>
      </c>
      <c r="AC436" s="7" t="str">
        <f t="shared" si="72"/>
        <v>'ESTONIA_TO_heat')~~|</v>
      </c>
    </row>
    <row r="437" spans="1:29" x14ac:dyDescent="0.35">
      <c r="A437" t="s">
        <v>49</v>
      </c>
      <c r="B437" t="s">
        <v>41</v>
      </c>
      <c r="C437" t="str">
        <f t="shared" si="64"/>
        <v>ESTONIA_TO_heat</v>
      </c>
      <c r="D437" t="str">
        <f t="shared" si="65"/>
        <v>PROTRA_CHP_HP_I</v>
      </c>
      <c r="E437" t="s">
        <v>11</v>
      </c>
      <c r="F437" s="1" t="str">
        <f t="shared" si="66"/>
        <v>ESTONIATO_heatPROTRA_HP_solid_bio</v>
      </c>
      <c r="G437" s="4">
        <v>1.6493477218225419</v>
      </c>
      <c r="H437" s="4">
        <v>1.6091942446043168</v>
      </c>
      <c r="I437" s="4">
        <v>1.4184652278177459</v>
      </c>
      <c r="J437" s="4">
        <v>1.433304556354916</v>
      </c>
      <c r="K437" s="4">
        <v>1.5118657074340529</v>
      </c>
      <c r="L437" s="4">
        <v>1.1823453237410071</v>
      </c>
      <c r="M437" s="4">
        <v>1.6615683453237411</v>
      </c>
      <c r="N437" s="4">
        <v>1.2905851318944845</v>
      </c>
      <c r="O437" s="4">
        <v>1.3455779376498804</v>
      </c>
      <c r="P437" s="4">
        <v>0.89865227817745796</v>
      </c>
      <c r="Q437" s="4">
        <v>1.3678369304556355</v>
      </c>
      <c r="R437" s="4">
        <v>2.8727194244604322</v>
      </c>
      <c r="S437" s="4">
        <v>3.0080191846522784</v>
      </c>
      <c r="T437" s="4">
        <v>2.3123165467625899</v>
      </c>
      <c r="U437" s="4">
        <v>1.57235648441247</v>
      </c>
      <c r="V437" s="4">
        <v>1.5572201074340526</v>
      </c>
      <c r="W437" t="str">
        <f t="shared" si="63"/>
        <v/>
      </c>
      <c r="X437" s="7" t="str">
        <f t="shared" si="67"/>
        <v>PROTRA_CAPACITY_EMPIRICAL[</v>
      </c>
      <c r="Y437" s="7" t="str">
        <f t="shared" si="70"/>
        <v>ESTONIA,</v>
      </c>
      <c r="Z437" s="7" t="str">
        <f t="shared" si="71"/>
        <v>TO_heat,</v>
      </c>
      <c r="AA437" s="7" t="str">
        <f t="shared" si="68"/>
        <v>PROTRA_CHP_HP_I]=GET_DIRECT_DATA(</v>
      </c>
      <c r="AB437" s="7" t="str">
        <f t="shared" si="69"/>
        <v>'model_parameters/energy/PROTRA_capacity_vensim_import.xlsx','PROTRA_capacity','PROTRA_CAP_TIME',</v>
      </c>
      <c r="AC437" s="7" t="str">
        <f t="shared" si="72"/>
        <v>'ESTONIA_TO_heat')~~|</v>
      </c>
    </row>
    <row r="438" spans="1:29" x14ac:dyDescent="0.35">
      <c r="A438" t="s">
        <v>49</v>
      </c>
      <c r="B438" t="s">
        <v>41</v>
      </c>
      <c r="C438" t="str">
        <f t="shared" si="64"/>
        <v>ESTONIA_TO_heat</v>
      </c>
      <c r="D438" t="str">
        <f t="shared" si="65"/>
        <v>PROTRA_CHP_HP_I</v>
      </c>
      <c r="E438" t="s">
        <v>12</v>
      </c>
      <c r="F438" s="1" t="str">
        <f t="shared" si="66"/>
        <v>ESTONIATO_heatPROTRA_HP_geothermal</v>
      </c>
      <c r="G438" s="4">
        <v>0</v>
      </c>
      <c r="H438" s="4">
        <v>0</v>
      </c>
      <c r="I438" s="4">
        <v>0</v>
      </c>
      <c r="J438" s="4">
        <v>0</v>
      </c>
      <c r="K438" s="4">
        <v>0</v>
      </c>
      <c r="L438" s="4">
        <v>0</v>
      </c>
      <c r="M438" s="4">
        <v>0</v>
      </c>
      <c r="N438" s="4">
        <v>0</v>
      </c>
      <c r="O438" s="4">
        <v>0</v>
      </c>
      <c r="P438" s="4">
        <v>0</v>
      </c>
      <c r="Q438" s="4">
        <v>0</v>
      </c>
      <c r="R438" s="4">
        <v>0</v>
      </c>
      <c r="S438" s="4">
        <v>0</v>
      </c>
      <c r="T438" s="4">
        <v>0</v>
      </c>
      <c r="U438" s="4">
        <v>0</v>
      </c>
      <c r="V438" s="4">
        <v>0</v>
      </c>
      <c r="W438" t="str">
        <f t="shared" si="63"/>
        <v/>
      </c>
      <c r="X438" s="7" t="str">
        <f t="shared" si="67"/>
        <v>PROTRA_CAPACITY_EMPIRICAL[</v>
      </c>
      <c r="Y438" s="7" t="str">
        <f t="shared" si="70"/>
        <v>ESTONIA,</v>
      </c>
      <c r="Z438" s="7" t="str">
        <f t="shared" si="71"/>
        <v>TO_heat,</v>
      </c>
      <c r="AA438" s="7" t="str">
        <f t="shared" si="68"/>
        <v>PROTRA_CHP_HP_I]=GET_DIRECT_DATA(</v>
      </c>
      <c r="AB438" s="7" t="str">
        <f t="shared" si="69"/>
        <v>'model_parameters/energy/PROTRA_capacity_vensim_import.xlsx','PROTRA_capacity','PROTRA_CAP_TIME',</v>
      </c>
      <c r="AC438" s="7" t="str">
        <f t="shared" si="72"/>
        <v>'ESTONIA_TO_heat')~~|</v>
      </c>
    </row>
    <row r="439" spans="1:29" x14ac:dyDescent="0.35">
      <c r="A439" t="s">
        <v>49</v>
      </c>
      <c r="B439" t="s">
        <v>41</v>
      </c>
      <c r="C439" t="str">
        <f t="shared" si="64"/>
        <v>ESTONIA_TO_heat</v>
      </c>
      <c r="D439" t="str">
        <f t="shared" si="65"/>
        <v>PROTRA_CHP_HP_I</v>
      </c>
      <c r="E439" t="s">
        <v>13</v>
      </c>
      <c r="F439" s="1" t="str">
        <f t="shared" si="66"/>
        <v>ESTONIATO_heatPROTRA_HP_liquid_fuels</v>
      </c>
      <c r="G439" s="4">
        <v>1.0256594724220622</v>
      </c>
      <c r="H439" s="4">
        <v>0.89647002398081521</v>
      </c>
      <c r="I439" s="4">
        <v>0.6097218225419665</v>
      </c>
      <c r="J439" s="4">
        <v>0.67780815347721823</v>
      </c>
      <c r="K439" s="4">
        <v>0.70486810551558765</v>
      </c>
      <c r="L439" s="4">
        <v>0.74851318944844125</v>
      </c>
      <c r="M439" s="4">
        <v>0.53028776978417269</v>
      </c>
      <c r="N439" s="4">
        <v>0.48053237410071942</v>
      </c>
      <c r="O439" s="4">
        <v>0.23262829736211035</v>
      </c>
      <c r="P439" s="4">
        <v>0.1793812949640288</v>
      </c>
      <c r="Q439" s="4">
        <v>0.26361630695443644</v>
      </c>
      <c r="R439" s="4">
        <v>0.26623501199040767</v>
      </c>
      <c r="S439" s="4">
        <v>0.33824940047961627</v>
      </c>
      <c r="T439" s="4">
        <v>0.22695443645083932</v>
      </c>
      <c r="U439" s="4">
        <v>8.6417266187050354E-2</v>
      </c>
      <c r="V439" s="4">
        <v>4.7049400479616296E-2</v>
      </c>
      <c r="W439" t="str">
        <f t="shared" si="63"/>
        <v/>
      </c>
      <c r="X439" s="7" t="str">
        <f t="shared" si="67"/>
        <v>PROTRA_CAPACITY_EMPIRICAL[</v>
      </c>
      <c r="Y439" s="7" t="str">
        <f t="shared" si="70"/>
        <v>ESTONIA,</v>
      </c>
      <c r="Z439" s="7" t="str">
        <f t="shared" si="71"/>
        <v>TO_heat,</v>
      </c>
      <c r="AA439" s="7" t="str">
        <f t="shared" si="68"/>
        <v>PROTRA_CHP_HP_I]=GET_DIRECT_DATA(</v>
      </c>
      <c r="AB439" s="7" t="str">
        <f t="shared" si="69"/>
        <v>'model_parameters/energy/PROTRA_capacity_vensim_import.xlsx','PROTRA_capacity','PROTRA_CAP_TIME',</v>
      </c>
      <c r="AC439" s="7" t="str">
        <f t="shared" si="72"/>
        <v>'ESTONIA_TO_heat')~~|</v>
      </c>
    </row>
    <row r="440" spans="1:29" x14ac:dyDescent="0.35">
      <c r="A440" t="s">
        <v>49</v>
      </c>
      <c r="B440" t="s">
        <v>41</v>
      </c>
      <c r="C440" t="str">
        <f t="shared" si="64"/>
        <v>ESTONIA_TO_heat</v>
      </c>
      <c r="D440" t="str">
        <f t="shared" si="65"/>
        <v>PROTRA_CHP_HP_I</v>
      </c>
      <c r="E440" t="s">
        <v>14</v>
      </c>
      <c r="F440" s="1" t="str">
        <f t="shared" si="66"/>
        <v>ESTONIATO_heatPROTRA_HP_solar</v>
      </c>
      <c r="G440" s="4">
        <v>0</v>
      </c>
      <c r="H440" s="4">
        <v>0</v>
      </c>
      <c r="I440" s="4">
        <v>0</v>
      </c>
      <c r="J440" s="4">
        <v>0</v>
      </c>
      <c r="K440" s="4">
        <v>0</v>
      </c>
      <c r="L440" s="4">
        <v>0</v>
      </c>
      <c r="M440" s="4">
        <v>0</v>
      </c>
      <c r="N440" s="4">
        <v>0</v>
      </c>
      <c r="O440" s="4">
        <v>0</v>
      </c>
      <c r="P440" s="4">
        <v>0</v>
      </c>
      <c r="Q440" s="4">
        <v>0</v>
      </c>
      <c r="R440" s="4">
        <v>0</v>
      </c>
      <c r="S440" s="4">
        <v>0</v>
      </c>
      <c r="T440" s="4">
        <v>0</v>
      </c>
      <c r="U440" s="4">
        <v>0</v>
      </c>
      <c r="V440" s="4">
        <v>0</v>
      </c>
      <c r="W440" t="str">
        <f t="shared" si="63"/>
        <v/>
      </c>
      <c r="X440" s="7" t="str">
        <f t="shared" si="67"/>
        <v>PROTRA_CAPACITY_EMPIRICAL[</v>
      </c>
      <c r="Y440" s="7" t="str">
        <f t="shared" si="70"/>
        <v>ESTONIA,</v>
      </c>
      <c r="Z440" s="7" t="str">
        <f t="shared" si="71"/>
        <v>TO_heat,</v>
      </c>
      <c r="AA440" s="7" t="str">
        <f t="shared" si="68"/>
        <v>PROTRA_CHP_HP_I]=GET_DIRECT_DATA(</v>
      </c>
      <c r="AB440" s="7" t="str">
        <f t="shared" si="69"/>
        <v>'model_parameters/energy/PROTRA_capacity_vensim_import.xlsx','PROTRA_capacity','PROTRA_CAP_TIME',</v>
      </c>
      <c r="AC440" s="7" t="str">
        <f t="shared" si="72"/>
        <v>'ESTONIA_TO_heat')~~|</v>
      </c>
    </row>
    <row r="441" spans="1:29" x14ac:dyDescent="0.35">
      <c r="A441" t="s">
        <v>49</v>
      </c>
      <c r="B441" t="s">
        <v>41</v>
      </c>
      <c r="C441" t="str">
        <f t="shared" si="64"/>
        <v>ESTONIA_TO_heat</v>
      </c>
      <c r="D441" t="str">
        <f t="shared" si="65"/>
        <v>PROTRA_CHP_HP_I</v>
      </c>
      <c r="E441" t="s">
        <v>15</v>
      </c>
      <c r="F441" s="1" t="str">
        <f t="shared" si="66"/>
        <v>ESTONIATO_heatPROTRA_HP_solid_fossil</v>
      </c>
      <c r="G441" s="4">
        <v>0.39062350119904082</v>
      </c>
      <c r="H441" s="4">
        <v>0.66122302158273394</v>
      </c>
      <c r="I441" s="4">
        <v>0.52112230215827349</v>
      </c>
      <c r="J441" s="4">
        <v>0.54119904076738612</v>
      </c>
      <c r="K441" s="4">
        <v>0.37665707434052759</v>
      </c>
      <c r="L441" s="4">
        <v>0.35177937649880103</v>
      </c>
      <c r="M441" s="4">
        <v>0.20775059952038366</v>
      </c>
      <c r="N441" s="4">
        <v>0.23481055155875297</v>
      </c>
      <c r="O441" s="4">
        <v>0.20164028776978415</v>
      </c>
      <c r="P441" s="4">
        <v>0.1977122302158274</v>
      </c>
      <c r="Q441" s="4">
        <v>0.16541486810551559</v>
      </c>
      <c r="R441" s="4">
        <v>5.3247002398081535E-2</v>
      </c>
      <c r="S441" s="4">
        <v>0.12307913669064746</v>
      </c>
      <c r="T441" s="4">
        <v>0.27670983213429257</v>
      </c>
      <c r="U441" s="4">
        <v>0.18842106474820144</v>
      </c>
      <c r="V441" s="4">
        <v>0.21536858705035972</v>
      </c>
      <c r="W441" t="str">
        <f t="shared" si="63"/>
        <v/>
      </c>
      <c r="X441" s="7" t="str">
        <f t="shared" si="67"/>
        <v>PROTRA_CAPACITY_EMPIRICAL[</v>
      </c>
      <c r="Y441" s="7" t="str">
        <f t="shared" si="70"/>
        <v>ESTONIA,</v>
      </c>
      <c r="Z441" s="7" t="str">
        <f t="shared" si="71"/>
        <v>TO_heat,</v>
      </c>
      <c r="AA441" s="7" t="str">
        <f t="shared" si="68"/>
        <v>PROTRA_CHP_HP_I]=GET_DIRECT_DATA(</v>
      </c>
      <c r="AB441" s="7" t="str">
        <f t="shared" si="69"/>
        <v>'model_parameters/energy/PROTRA_capacity_vensim_import.xlsx','PROTRA_capacity','PROTRA_CAP_TIME',</v>
      </c>
      <c r="AC441" s="7" t="str">
        <f t="shared" si="72"/>
        <v>'ESTONIA_TO_heat')~~|</v>
      </c>
    </row>
    <row r="442" spans="1:29" x14ac:dyDescent="0.35">
      <c r="A442" t="s">
        <v>49</v>
      </c>
      <c r="B442" t="s">
        <v>41</v>
      </c>
      <c r="C442" t="str">
        <f t="shared" si="64"/>
        <v>ESTONIA_TO_heat</v>
      </c>
      <c r="D442" t="str">
        <f t="shared" si="65"/>
        <v>PROTRA_CHP_HP_I</v>
      </c>
      <c r="E442" t="s">
        <v>16</v>
      </c>
      <c r="F442" s="1" t="str">
        <f t="shared" si="66"/>
        <v>ESTONIATO_heatPROTRA_HP_waste</v>
      </c>
      <c r="G442" s="4">
        <v>0</v>
      </c>
      <c r="H442" s="4">
        <v>0</v>
      </c>
      <c r="I442" s="4">
        <v>0</v>
      </c>
      <c r="J442" s="4">
        <v>0</v>
      </c>
      <c r="K442" s="4">
        <v>0</v>
      </c>
      <c r="L442" s="4">
        <v>0</v>
      </c>
      <c r="M442" s="4">
        <v>0</v>
      </c>
      <c r="N442" s="4">
        <v>0</v>
      </c>
      <c r="O442" s="4">
        <v>0</v>
      </c>
      <c r="P442" s="4">
        <v>0</v>
      </c>
      <c r="Q442" s="4">
        <v>0</v>
      </c>
      <c r="R442" s="4">
        <v>0</v>
      </c>
      <c r="S442" s="4">
        <v>0</v>
      </c>
      <c r="T442" s="4">
        <v>0</v>
      </c>
      <c r="U442" s="4">
        <v>0</v>
      </c>
      <c r="V442" s="4">
        <v>0</v>
      </c>
      <c r="W442" t="str">
        <f t="shared" si="63"/>
        <v/>
      </c>
      <c r="X442" s="7" t="str">
        <f t="shared" si="67"/>
        <v>PROTRA_CAPACITY_EMPIRICAL[</v>
      </c>
      <c r="Y442" s="7" t="str">
        <f t="shared" si="70"/>
        <v>ESTONIA,</v>
      </c>
      <c r="Z442" s="7" t="str">
        <f t="shared" si="71"/>
        <v>TO_heat,</v>
      </c>
      <c r="AA442" s="7" t="str">
        <f t="shared" si="68"/>
        <v>PROTRA_CHP_HP_I]=GET_DIRECT_DATA(</v>
      </c>
      <c r="AB442" s="7" t="str">
        <f t="shared" si="69"/>
        <v>'model_parameters/energy/PROTRA_capacity_vensim_import.xlsx','PROTRA_capacity','PROTRA_CAP_TIME',</v>
      </c>
      <c r="AC442" s="7" t="str">
        <f t="shared" si="72"/>
        <v>'ESTONIA_TO_heat')~~|</v>
      </c>
    </row>
    <row r="443" spans="1:29" x14ac:dyDescent="0.35">
      <c r="A443" t="s">
        <v>49</v>
      </c>
      <c r="B443" t="s">
        <v>42</v>
      </c>
      <c r="C443" t="str">
        <f t="shared" si="64"/>
        <v>ESTONIA_TO_elec</v>
      </c>
      <c r="D443" t="str">
        <f t="shared" si="65"/>
        <v>PROTRA_CHP_PP_I</v>
      </c>
      <c r="E443" t="s">
        <v>0</v>
      </c>
      <c r="F443" s="1" t="str">
        <f t="shared" si="66"/>
        <v>ESTONIATO_elecPROTRA_CHP_gas_fuels</v>
      </c>
      <c r="G443" s="5">
        <v>0.2263</v>
      </c>
      <c r="H443" s="5">
        <v>0.2263</v>
      </c>
      <c r="I443" s="5">
        <v>0.2263</v>
      </c>
      <c r="J443" s="5">
        <v>0.2263</v>
      </c>
      <c r="K443" s="5">
        <v>0.2263</v>
      </c>
      <c r="L443" s="5">
        <v>0.2263</v>
      </c>
      <c r="M443" s="5">
        <v>0.2263</v>
      </c>
      <c r="N443" s="5">
        <v>0.2263</v>
      </c>
      <c r="O443" s="5">
        <v>0.20630000000000001</v>
      </c>
      <c r="P443" s="5">
        <v>0.20630000000000001</v>
      </c>
      <c r="Q443" s="5">
        <v>0.20419999999999999</v>
      </c>
      <c r="R443" s="5">
        <v>0.15678277153558051</v>
      </c>
      <c r="S443" s="5">
        <v>0.16366591760299623</v>
      </c>
      <c r="T443" s="5">
        <v>0.15601797752808988</v>
      </c>
      <c r="U443" s="5">
        <v>0.13460374531835204</v>
      </c>
      <c r="V443" s="5">
        <v>0.16213632958801499</v>
      </c>
      <c r="W443" t="str">
        <f t="shared" si="63"/>
        <v>PROTRA_CAPACITY_EMPIRICAL[ESTONIA,TO_elec,PROTRA_CHP_PP_I]=GET_DIRECT_DATA('model_parameters/energy/PROTRA_capacity_vensim_import.xlsx','PROTRA_capacity','PROTRA_CAP_TIME','ESTONIA_TO_elec')~~|</v>
      </c>
      <c r="X443" s="7" t="str">
        <f t="shared" si="67"/>
        <v>PROTRA_CAPACITY_EMPIRICAL[</v>
      </c>
      <c r="Y443" s="7" t="str">
        <f t="shared" si="70"/>
        <v>ESTONIA,</v>
      </c>
      <c r="Z443" s="7" t="str">
        <f t="shared" si="71"/>
        <v>TO_elec,</v>
      </c>
      <c r="AA443" s="7" t="str">
        <f t="shared" si="68"/>
        <v>PROTRA_CHP_PP_I]=GET_DIRECT_DATA(</v>
      </c>
      <c r="AB443" s="7" t="str">
        <f t="shared" si="69"/>
        <v>'model_parameters/energy/PROTRA_capacity_vensim_import.xlsx','PROTRA_capacity','PROTRA_CAP_TIME',</v>
      </c>
      <c r="AC443" s="7" t="str">
        <f t="shared" si="72"/>
        <v>'ESTONIA_TO_elec')~~|</v>
      </c>
    </row>
    <row r="444" spans="1:29" x14ac:dyDescent="0.35">
      <c r="A444" t="s">
        <v>49</v>
      </c>
      <c r="B444" t="s">
        <v>42</v>
      </c>
      <c r="C444" t="str">
        <f t="shared" si="64"/>
        <v>ESTONIA_TO_elec</v>
      </c>
      <c r="D444" t="str">
        <f t="shared" si="65"/>
        <v>PROTRA_CHP_PP_I</v>
      </c>
      <c r="E444" t="s">
        <v>1</v>
      </c>
      <c r="F444" s="1" t="str">
        <f t="shared" si="66"/>
        <v>ESTONIATO_elecPROTRA_CHP_gas_fuels_CCS</v>
      </c>
      <c r="G444" s="5">
        <v>0</v>
      </c>
      <c r="H444" s="5">
        <v>0</v>
      </c>
      <c r="I444" s="5">
        <v>0</v>
      </c>
      <c r="J444" s="5">
        <v>0</v>
      </c>
      <c r="K444" s="5">
        <v>0</v>
      </c>
      <c r="L444" s="5">
        <v>0</v>
      </c>
      <c r="M444" s="5">
        <v>0</v>
      </c>
      <c r="N444" s="5">
        <v>0</v>
      </c>
      <c r="O444" s="5">
        <v>0</v>
      </c>
      <c r="P444" s="5">
        <v>0</v>
      </c>
      <c r="Q444" s="5">
        <v>0</v>
      </c>
      <c r="R444" s="5">
        <v>0</v>
      </c>
      <c r="S444" s="5">
        <v>0</v>
      </c>
      <c r="T444" s="5">
        <v>0</v>
      </c>
      <c r="U444" s="5">
        <v>0</v>
      </c>
      <c r="V444" s="5">
        <v>0</v>
      </c>
      <c r="W444" t="str">
        <f t="shared" si="63"/>
        <v/>
      </c>
      <c r="X444" s="7" t="str">
        <f t="shared" si="67"/>
        <v>PROTRA_CAPACITY_EMPIRICAL[</v>
      </c>
      <c r="Y444" s="7" t="str">
        <f t="shared" si="70"/>
        <v>ESTONIA,</v>
      </c>
      <c r="Z444" s="7" t="str">
        <f t="shared" si="71"/>
        <v>TO_elec,</v>
      </c>
      <c r="AA444" s="7" t="str">
        <f t="shared" si="68"/>
        <v>PROTRA_CHP_PP_I]=GET_DIRECT_DATA(</v>
      </c>
      <c r="AB444" s="7" t="str">
        <f t="shared" si="69"/>
        <v>'model_parameters/energy/PROTRA_capacity_vensim_import.xlsx','PROTRA_capacity','PROTRA_CAP_TIME',</v>
      </c>
      <c r="AC444" s="7" t="str">
        <f t="shared" si="72"/>
        <v>'ESTONIA_TO_elec')~~|</v>
      </c>
    </row>
    <row r="445" spans="1:29" x14ac:dyDescent="0.35">
      <c r="A445" t="s">
        <v>49</v>
      </c>
      <c r="B445" t="s">
        <v>42</v>
      </c>
      <c r="C445" t="str">
        <f t="shared" si="64"/>
        <v>ESTONIA_TO_elec</v>
      </c>
      <c r="D445" t="str">
        <f t="shared" si="65"/>
        <v>PROTRA_CHP_PP_I</v>
      </c>
      <c r="E445" t="s">
        <v>2</v>
      </c>
      <c r="F445" s="1" t="str">
        <f t="shared" si="66"/>
        <v>ESTONIATO_elecPROTRA_CHP_geothermal</v>
      </c>
      <c r="G445" s="5">
        <v>1.1430279067629076E-3</v>
      </c>
      <c r="H445" s="5">
        <v>5.6900181488203274E-3</v>
      </c>
      <c r="I445" s="5">
        <v>5.707799455535391E-3</v>
      </c>
      <c r="J445" s="5">
        <v>5.7149119782214167E-3</v>
      </c>
      <c r="K445" s="5">
        <v>1.4758484573502723E-3</v>
      </c>
      <c r="L445" s="5">
        <v>1.5896488203266789E-3</v>
      </c>
      <c r="M445" s="5">
        <v>2.29758E-3</v>
      </c>
      <c r="N445" s="5">
        <v>2.5545800000000003E-3</v>
      </c>
      <c r="O445" s="5">
        <v>2.3952400000000003E-3</v>
      </c>
      <c r="P445" s="5">
        <v>2.3985809999999999E-3</v>
      </c>
      <c r="Q445" s="5">
        <v>2.20506E-3</v>
      </c>
      <c r="R445" s="5">
        <v>2.2970805399533316E-3</v>
      </c>
      <c r="S445" s="5">
        <v>2.3891010799066631E-3</v>
      </c>
      <c r="T445" s="5">
        <v>2.4811216198599947E-3</v>
      </c>
      <c r="U445" s="5">
        <v>2.5731421598133263E-3</v>
      </c>
      <c r="V445" s="5">
        <v>2.6651626997666578E-3</v>
      </c>
      <c r="W445" t="str">
        <f t="shared" si="63"/>
        <v/>
      </c>
      <c r="X445" s="7" t="str">
        <f t="shared" si="67"/>
        <v>PROTRA_CAPACITY_EMPIRICAL[</v>
      </c>
      <c r="Y445" s="7" t="str">
        <f t="shared" si="70"/>
        <v>ESTONIA,</v>
      </c>
      <c r="Z445" s="7" t="str">
        <f t="shared" si="71"/>
        <v>TO_elec,</v>
      </c>
      <c r="AA445" s="7" t="str">
        <f t="shared" si="68"/>
        <v>PROTRA_CHP_PP_I]=GET_DIRECT_DATA(</v>
      </c>
      <c r="AB445" s="7" t="str">
        <f t="shared" si="69"/>
        <v>'model_parameters/energy/PROTRA_capacity_vensim_import.xlsx','PROTRA_capacity','PROTRA_CAP_TIME',</v>
      </c>
      <c r="AC445" s="7" t="str">
        <f t="shared" si="72"/>
        <v>'ESTONIA_TO_elec')~~|</v>
      </c>
    </row>
    <row r="446" spans="1:29" x14ac:dyDescent="0.35">
      <c r="A446" t="s">
        <v>49</v>
      </c>
      <c r="B446" t="s">
        <v>42</v>
      </c>
      <c r="C446" t="str">
        <f t="shared" si="64"/>
        <v>ESTONIA_TO_elec</v>
      </c>
      <c r="D446" t="str">
        <f t="shared" si="65"/>
        <v>PROTRA_CHP_PP_I</v>
      </c>
      <c r="E446" t="s">
        <v>3</v>
      </c>
      <c r="F446" s="1" t="str">
        <f t="shared" si="66"/>
        <v>ESTONIATO_elecPROTRA_CHP_liquid_fuels</v>
      </c>
      <c r="G446" s="5">
        <v>8.5714285714285719E-3</v>
      </c>
      <c r="H446" s="5">
        <v>8.5714285714285719E-3</v>
      </c>
      <c r="I446" s="5">
        <v>8.5714285714285719E-3</v>
      </c>
      <c r="J446" s="5">
        <v>8.5714285714285719E-3</v>
      </c>
      <c r="K446" s="5">
        <v>8.5714285714285719E-3</v>
      </c>
      <c r="L446" s="5">
        <v>8.5714285714285719E-3</v>
      </c>
      <c r="M446" s="5">
        <v>8.5714285714285719E-3</v>
      </c>
      <c r="N446" s="5">
        <v>8.5714285714285719E-3</v>
      </c>
      <c r="O446" s="5">
        <v>8.5714285714285719E-3</v>
      </c>
      <c r="P446" s="5">
        <v>8.5714285714285719E-3</v>
      </c>
      <c r="Q446" s="5">
        <v>8.5714285714285719E-3</v>
      </c>
      <c r="R446" s="5">
        <v>9.9697122665320555E-3</v>
      </c>
      <c r="S446" s="5">
        <v>9.9747602221100466E-3</v>
      </c>
      <c r="T446" s="5">
        <v>9.9747602221100466E-3</v>
      </c>
      <c r="U446" s="5">
        <v>9.9848561332660287E-3</v>
      </c>
      <c r="V446" s="5">
        <v>9.9848561332660287E-3</v>
      </c>
      <c r="W446" t="str">
        <f t="shared" si="63"/>
        <v/>
      </c>
      <c r="X446" s="7" t="str">
        <f t="shared" si="67"/>
        <v>PROTRA_CAPACITY_EMPIRICAL[</v>
      </c>
      <c r="Y446" s="7" t="str">
        <f t="shared" si="70"/>
        <v>ESTONIA,</v>
      </c>
      <c r="Z446" s="7" t="str">
        <f t="shared" si="71"/>
        <v>TO_elec,</v>
      </c>
      <c r="AA446" s="7" t="str">
        <f t="shared" si="68"/>
        <v>PROTRA_CHP_PP_I]=GET_DIRECT_DATA(</v>
      </c>
      <c r="AB446" s="7" t="str">
        <f t="shared" si="69"/>
        <v>'model_parameters/energy/PROTRA_capacity_vensim_import.xlsx','PROTRA_capacity','PROTRA_CAP_TIME',</v>
      </c>
      <c r="AC446" s="7" t="str">
        <f t="shared" si="72"/>
        <v>'ESTONIA_TO_elec')~~|</v>
      </c>
    </row>
    <row r="447" spans="1:29" x14ac:dyDescent="0.35">
      <c r="A447" t="s">
        <v>49</v>
      </c>
      <c r="B447" t="s">
        <v>42</v>
      </c>
      <c r="C447" t="str">
        <f t="shared" si="64"/>
        <v>ESTONIA_TO_elec</v>
      </c>
      <c r="D447" t="str">
        <f t="shared" si="65"/>
        <v>PROTRA_CHP_PP_I</v>
      </c>
      <c r="E447" t="s">
        <v>4</v>
      </c>
      <c r="F447" s="1" t="str">
        <f t="shared" si="66"/>
        <v>ESTONIATO_elecPROTRA_CHP_liquid_fuels_CCS</v>
      </c>
      <c r="G447" s="5">
        <v>0</v>
      </c>
      <c r="H447" s="5">
        <v>0</v>
      </c>
      <c r="I447" s="5">
        <v>0</v>
      </c>
      <c r="J447" s="5">
        <v>0</v>
      </c>
      <c r="K447" s="5">
        <v>0</v>
      </c>
      <c r="L447" s="5">
        <v>0</v>
      </c>
      <c r="M447" s="5">
        <v>0</v>
      </c>
      <c r="N447" s="5">
        <v>0</v>
      </c>
      <c r="O447" s="5">
        <v>0</v>
      </c>
      <c r="P447" s="5">
        <v>0</v>
      </c>
      <c r="Q447" s="5">
        <v>0</v>
      </c>
      <c r="R447" s="5">
        <v>0</v>
      </c>
      <c r="S447" s="5">
        <v>0</v>
      </c>
      <c r="T447" s="5">
        <v>0</v>
      </c>
      <c r="U447" s="5">
        <v>0</v>
      </c>
      <c r="V447" s="5">
        <v>0</v>
      </c>
      <c r="W447" t="str">
        <f t="shared" si="63"/>
        <v/>
      </c>
      <c r="X447" s="7" t="str">
        <f t="shared" si="67"/>
        <v>PROTRA_CAPACITY_EMPIRICAL[</v>
      </c>
      <c r="Y447" s="7" t="str">
        <f t="shared" si="70"/>
        <v>ESTONIA,</v>
      </c>
      <c r="Z447" s="7" t="str">
        <f t="shared" si="71"/>
        <v>TO_elec,</v>
      </c>
      <c r="AA447" s="7" t="str">
        <f t="shared" si="68"/>
        <v>PROTRA_CHP_PP_I]=GET_DIRECT_DATA(</v>
      </c>
      <c r="AB447" s="7" t="str">
        <f t="shared" si="69"/>
        <v>'model_parameters/energy/PROTRA_capacity_vensim_import.xlsx','PROTRA_capacity','PROTRA_CAP_TIME',</v>
      </c>
      <c r="AC447" s="7" t="str">
        <f t="shared" si="72"/>
        <v>'ESTONIA_TO_elec')~~|</v>
      </c>
    </row>
    <row r="448" spans="1:29" x14ac:dyDescent="0.35">
      <c r="A448" t="s">
        <v>49</v>
      </c>
      <c r="B448" t="s">
        <v>42</v>
      </c>
      <c r="C448" t="str">
        <f t="shared" si="64"/>
        <v>ESTONIA_TO_elec</v>
      </c>
      <c r="D448" t="str">
        <f t="shared" si="65"/>
        <v>PROTRA_CHP_PP_I</v>
      </c>
      <c r="E448" t="s">
        <v>5</v>
      </c>
      <c r="F448" s="1" t="str">
        <f t="shared" si="66"/>
        <v>ESTONIATO_elecPROTRA_CHP_solid_fossil</v>
      </c>
      <c r="G448" s="5">
        <v>0.2235</v>
      </c>
      <c r="H448" s="5">
        <v>0.2235</v>
      </c>
      <c r="I448" s="5">
        <v>0.2235</v>
      </c>
      <c r="J448" s="5">
        <v>0.2235</v>
      </c>
      <c r="K448" s="5">
        <v>0.21249999999999999</v>
      </c>
      <c r="L448" s="5">
        <v>0.21249999999999999</v>
      </c>
      <c r="M448" s="5">
        <v>0.21249999999999999</v>
      </c>
      <c r="N448" s="5">
        <v>0.21249999999999999</v>
      </c>
      <c r="O448" s="5">
        <v>0.21249999999999999</v>
      </c>
      <c r="P448" s="5">
        <v>0.21249999999999999</v>
      </c>
      <c r="Q448" s="5">
        <v>0.21</v>
      </c>
      <c r="R448" s="5">
        <v>0.20964285714285713</v>
      </c>
      <c r="S448" s="5">
        <v>0.20928571428571427</v>
      </c>
      <c r="T448" s="5">
        <v>0.20892857142857141</v>
      </c>
      <c r="U448" s="5">
        <v>0.20857142857142855</v>
      </c>
      <c r="V448" s="5">
        <v>0.20821428571428569</v>
      </c>
      <c r="W448" t="str">
        <f t="shared" si="63"/>
        <v/>
      </c>
      <c r="X448" s="7" t="str">
        <f t="shared" si="67"/>
        <v>PROTRA_CAPACITY_EMPIRICAL[</v>
      </c>
      <c r="Y448" s="7" t="str">
        <f t="shared" si="70"/>
        <v>ESTONIA,</v>
      </c>
      <c r="Z448" s="7" t="str">
        <f t="shared" si="71"/>
        <v>TO_elec,</v>
      </c>
      <c r="AA448" s="7" t="str">
        <f t="shared" si="68"/>
        <v>PROTRA_CHP_PP_I]=GET_DIRECT_DATA(</v>
      </c>
      <c r="AB448" s="7" t="str">
        <f t="shared" si="69"/>
        <v>'model_parameters/energy/PROTRA_capacity_vensim_import.xlsx','PROTRA_capacity','PROTRA_CAP_TIME',</v>
      </c>
      <c r="AC448" s="7" t="str">
        <f t="shared" si="72"/>
        <v>'ESTONIA_TO_elec')~~|</v>
      </c>
    </row>
    <row r="449" spans="1:29" x14ac:dyDescent="0.35">
      <c r="A449" t="s">
        <v>49</v>
      </c>
      <c r="B449" t="s">
        <v>42</v>
      </c>
      <c r="C449" t="str">
        <f t="shared" si="64"/>
        <v>ESTONIA_TO_elec</v>
      </c>
      <c r="D449" t="str">
        <f t="shared" si="65"/>
        <v>PROTRA_CHP_PP_I</v>
      </c>
      <c r="E449" t="s">
        <v>6</v>
      </c>
      <c r="F449" s="1" t="str">
        <f t="shared" si="66"/>
        <v>ESTONIATO_elecPROTRA_CHP_solid_fossil_CCS</v>
      </c>
      <c r="G449" s="5">
        <v>0</v>
      </c>
      <c r="H449" s="5">
        <v>0</v>
      </c>
      <c r="I449" s="5">
        <v>0</v>
      </c>
      <c r="J449" s="5">
        <v>0</v>
      </c>
      <c r="K449" s="5">
        <v>0</v>
      </c>
      <c r="L449" s="5">
        <v>0</v>
      </c>
      <c r="M449" s="5">
        <v>0</v>
      </c>
      <c r="N449" s="5">
        <v>0</v>
      </c>
      <c r="O449" s="5">
        <v>0</v>
      </c>
      <c r="P449" s="5">
        <v>0</v>
      </c>
      <c r="Q449" s="5">
        <v>0</v>
      </c>
      <c r="R449" s="5">
        <v>0</v>
      </c>
      <c r="S449" s="5">
        <v>0</v>
      </c>
      <c r="T449" s="5">
        <v>0</v>
      </c>
      <c r="U449" s="5">
        <v>0</v>
      </c>
      <c r="V449" s="5">
        <v>0</v>
      </c>
      <c r="W449" t="str">
        <f t="shared" si="63"/>
        <v/>
      </c>
      <c r="X449" s="7" t="str">
        <f t="shared" si="67"/>
        <v>PROTRA_CAPACITY_EMPIRICAL[</v>
      </c>
      <c r="Y449" s="7" t="str">
        <f t="shared" si="70"/>
        <v>ESTONIA,</v>
      </c>
      <c r="Z449" s="7" t="str">
        <f t="shared" si="71"/>
        <v>TO_elec,</v>
      </c>
      <c r="AA449" s="7" t="str">
        <f t="shared" si="68"/>
        <v>PROTRA_CHP_PP_I]=GET_DIRECT_DATA(</v>
      </c>
      <c r="AB449" s="7" t="str">
        <f t="shared" si="69"/>
        <v>'model_parameters/energy/PROTRA_capacity_vensim_import.xlsx','PROTRA_capacity','PROTRA_CAP_TIME',</v>
      </c>
      <c r="AC449" s="7" t="str">
        <f t="shared" si="72"/>
        <v>'ESTONIA_TO_elec')~~|</v>
      </c>
    </row>
    <row r="450" spans="1:29" x14ac:dyDescent="0.35">
      <c r="A450" t="s">
        <v>49</v>
      </c>
      <c r="B450" t="s">
        <v>42</v>
      </c>
      <c r="C450" t="str">
        <f t="shared" si="64"/>
        <v>ESTONIA_TO_elec</v>
      </c>
      <c r="D450" t="str">
        <f t="shared" si="65"/>
        <v>PROTRA_CHP_PP_I</v>
      </c>
      <c r="E450" t="s">
        <v>7</v>
      </c>
      <c r="F450" s="1" t="str">
        <f t="shared" si="66"/>
        <v>ESTONIATO_elecPROTRA_CHP_waste</v>
      </c>
      <c r="G450" s="5">
        <v>0</v>
      </c>
      <c r="H450" s="5">
        <v>0</v>
      </c>
      <c r="I450" s="5">
        <v>7.1018984889577681E-3</v>
      </c>
      <c r="J450" s="5">
        <v>1.4657109647423479E-2</v>
      </c>
      <c r="K450" s="5">
        <v>1.4657109647423479E-2</v>
      </c>
      <c r="L450" s="5">
        <v>1.4657109647423479E-2</v>
      </c>
      <c r="M450" s="5">
        <v>1.4657109647423479E-2</v>
      </c>
      <c r="N450" s="5">
        <v>1.5261526540100736E-2</v>
      </c>
      <c r="O450" s="5">
        <v>2.0399070127857421E-2</v>
      </c>
      <c r="P450" s="5">
        <v>2.0399070127857421E-2</v>
      </c>
      <c r="Q450" s="5">
        <v>2.0399070127857421E-2</v>
      </c>
      <c r="R450" s="5">
        <v>2.0399070127857421E-2</v>
      </c>
      <c r="S450" s="5">
        <v>2.0399070127857421E-2</v>
      </c>
      <c r="T450" s="5">
        <v>1.9379116621464548E-2</v>
      </c>
      <c r="U450" s="5">
        <v>1.9379116621464548E-2</v>
      </c>
      <c r="V450" s="5">
        <v>1.9379116621464548E-2</v>
      </c>
      <c r="W450" t="str">
        <f t="shared" si="63"/>
        <v/>
      </c>
      <c r="X450" s="7" t="str">
        <f t="shared" si="67"/>
        <v>PROTRA_CAPACITY_EMPIRICAL[</v>
      </c>
      <c r="Y450" s="7" t="str">
        <f t="shared" si="70"/>
        <v>ESTONIA,</v>
      </c>
      <c r="Z450" s="7" t="str">
        <f t="shared" si="71"/>
        <v>TO_elec,</v>
      </c>
      <c r="AA450" s="7" t="str">
        <f t="shared" si="68"/>
        <v>PROTRA_CHP_PP_I]=GET_DIRECT_DATA(</v>
      </c>
      <c r="AB450" s="7" t="str">
        <f t="shared" si="69"/>
        <v>'model_parameters/energy/PROTRA_capacity_vensim_import.xlsx','PROTRA_capacity','PROTRA_CAP_TIME',</v>
      </c>
      <c r="AC450" s="7" t="str">
        <f t="shared" si="72"/>
        <v>'ESTONIA_TO_elec')~~|</v>
      </c>
    </row>
    <row r="451" spans="1:29" x14ac:dyDescent="0.35">
      <c r="A451" t="s">
        <v>49</v>
      </c>
      <c r="B451" t="s">
        <v>42</v>
      </c>
      <c r="C451" t="str">
        <f t="shared" si="64"/>
        <v>ESTONIA_TO_elec</v>
      </c>
      <c r="D451" t="str">
        <f t="shared" si="65"/>
        <v>PROTRA_CHP_PP_I</v>
      </c>
      <c r="E451" t="s">
        <v>8</v>
      </c>
      <c r="F451" s="1" t="str">
        <f t="shared" si="66"/>
        <v>ESTONIATO_elecPROTRA_CHP_solid_bio</v>
      </c>
      <c r="G451" s="5">
        <v>0</v>
      </c>
      <c r="H451" s="5">
        <v>0</v>
      </c>
      <c r="I451" s="5">
        <v>1.6398101511042231E-2</v>
      </c>
      <c r="J451" s="5">
        <v>3.3842890352576524E-2</v>
      </c>
      <c r="K451" s="5">
        <v>3.3842890352576524E-2</v>
      </c>
      <c r="L451" s="5">
        <v>3.3842890352576524E-2</v>
      </c>
      <c r="M451" s="5">
        <v>3.3842890352576524E-2</v>
      </c>
      <c r="N451" s="5">
        <v>3.5238473459899264E-2</v>
      </c>
      <c r="O451" s="5">
        <v>4.7100929872142587E-2</v>
      </c>
      <c r="P451" s="5">
        <v>4.7100929872142587E-2</v>
      </c>
      <c r="Q451" s="5">
        <v>4.7100929872142587E-2</v>
      </c>
      <c r="R451" s="5">
        <v>4.7100929872142587E-2</v>
      </c>
      <c r="S451" s="5">
        <v>5.2606233363691718E-2</v>
      </c>
      <c r="T451" s="5">
        <v>6.2393439570890177E-2</v>
      </c>
      <c r="U451" s="5">
        <v>9.6036960908134877E-2</v>
      </c>
      <c r="V451" s="5">
        <v>9.6036960908134877E-2</v>
      </c>
      <c r="W451" t="str">
        <f t="shared" ref="W451:W514" si="73">IF(E451="PROTRA_CHP_gas_fuels",CONCATENATE(X451,Y451,Z451,AA451,AB451,AC451),"")</f>
        <v/>
      </c>
      <c r="X451" s="7" t="str">
        <f t="shared" si="67"/>
        <v>PROTRA_CAPACITY_EMPIRICAL[</v>
      </c>
      <c r="Y451" s="7" t="str">
        <f t="shared" si="70"/>
        <v>ESTONIA,</v>
      </c>
      <c r="Z451" s="7" t="str">
        <f t="shared" si="71"/>
        <v>TO_elec,</v>
      </c>
      <c r="AA451" s="7" t="str">
        <f t="shared" si="68"/>
        <v>PROTRA_CHP_PP_I]=GET_DIRECT_DATA(</v>
      </c>
      <c r="AB451" s="7" t="str">
        <f t="shared" si="69"/>
        <v>'model_parameters/energy/PROTRA_capacity_vensim_import.xlsx','PROTRA_capacity','PROTRA_CAP_TIME',</v>
      </c>
      <c r="AC451" s="7" t="str">
        <f t="shared" si="72"/>
        <v>'ESTONIA_TO_elec')~~|</v>
      </c>
    </row>
    <row r="452" spans="1:29" x14ac:dyDescent="0.35">
      <c r="A452" t="s">
        <v>49</v>
      </c>
      <c r="B452" t="s">
        <v>42</v>
      </c>
      <c r="C452" t="str">
        <f t="shared" ref="C452:C515" si="74">A452&amp;"_"&amp;B452</f>
        <v>ESTONIA_TO_elec</v>
      </c>
      <c r="D452" t="str">
        <f t="shared" ref="D452:D515" si="75">IF(B452="TO_heat","PROTRA_CHP_HP_I","PROTRA_CHP_PP_I")</f>
        <v>PROTRA_CHP_PP_I</v>
      </c>
      <c r="E452" t="s">
        <v>9</v>
      </c>
      <c r="F452" s="1" t="str">
        <f t="shared" ref="F452:F515" si="76">A452&amp;B452&amp;E452</f>
        <v>ESTONIATO_elecPROTRA_CHP_solid_bio_CCS</v>
      </c>
      <c r="G452" s="5">
        <v>0</v>
      </c>
      <c r="H452" s="5">
        <v>0</v>
      </c>
      <c r="I452" s="5">
        <v>0</v>
      </c>
      <c r="J452" s="5">
        <v>0</v>
      </c>
      <c r="K452" s="5">
        <v>0</v>
      </c>
      <c r="L452" s="5">
        <v>0</v>
      </c>
      <c r="M452" s="5">
        <v>0</v>
      </c>
      <c r="N452" s="5">
        <v>0</v>
      </c>
      <c r="O452" s="5">
        <v>0</v>
      </c>
      <c r="P452" s="5">
        <v>0</v>
      </c>
      <c r="Q452" s="5">
        <v>0</v>
      </c>
      <c r="R452" s="5">
        <v>0</v>
      </c>
      <c r="S452" s="5">
        <v>0</v>
      </c>
      <c r="T452" s="5">
        <v>0</v>
      </c>
      <c r="U452" s="5">
        <v>0</v>
      </c>
      <c r="V452" s="5">
        <v>0</v>
      </c>
      <c r="W452" t="str">
        <f t="shared" si="73"/>
        <v/>
      </c>
      <c r="X452" s="7" t="str">
        <f t="shared" ref="X452:X515" si="77">$X$1</f>
        <v>PROTRA_CAPACITY_EMPIRICAL[</v>
      </c>
      <c r="Y452" s="7" t="str">
        <f t="shared" si="70"/>
        <v>ESTONIA,</v>
      </c>
      <c r="Z452" s="7" t="str">
        <f t="shared" si="71"/>
        <v>TO_elec,</v>
      </c>
      <c r="AA452" s="7" t="str">
        <f t="shared" ref="AA452:AA515" si="78">D452&amp;"]=GET_DIRECT_DATA("</f>
        <v>PROTRA_CHP_PP_I]=GET_DIRECT_DATA(</v>
      </c>
      <c r="AB452" s="7" t="str">
        <f t="shared" ref="AB452:AB515" si="79">$AB$1</f>
        <v>'model_parameters/energy/PROTRA_capacity_vensim_import.xlsx','PROTRA_capacity','PROTRA_CAP_TIME',</v>
      </c>
      <c r="AC452" s="7" t="str">
        <f t="shared" si="72"/>
        <v>'ESTONIA_TO_elec')~~|</v>
      </c>
    </row>
    <row r="453" spans="1:29" x14ac:dyDescent="0.35">
      <c r="A453" t="s">
        <v>49</v>
      </c>
      <c r="B453" t="s">
        <v>42</v>
      </c>
      <c r="C453" t="str">
        <f t="shared" si="74"/>
        <v>ESTONIA_TO_elec</v>
      </c>
      <c r="D453" t="str">
        <f t="shared" si="75"/>
        <v>PROTRA_CHP_PP_I</v>
      </c>
      <c r="E453" t="s">
        <v>17</v>
      </c>
      <c r="F453" s="1" t="str">
        <f t="shared" si="76"/>
        <v>ESTONIATO_elecPROTRA_PP_solid_bio</v>
      </c>
      <c r="G453" s="5">
        <v>0</v>
      </c>
      <c r="H453" s="5">
        <v>1.3955831073227431E-3</v>
      </c>
      <c r="I453" s="5">
        <v>1.3955831073227431E-3</v>
      </c>
      <c r="J453" s="5">
        <v>1.3955831073227431E-3</v>
      </c>
      <c r="K453" s="5">
        <v>1.3955831073227431E-3</v>
      </c>
      <c r="L453" s="5">
        <v>1.8840371948857033E-2</v>
      </c>
      <c r="M453" s="5">
        <v>1.8840371948857033E-2</v>
      </c>
      <c r="N453" s="5">
        <v>2.0375513366912051E-2</v>
      </c>
      <c r="O453" s="5">
        <v>2.1099123208058894E-2</v>
      </c>
      <c r="P453" s="5">
        <v>2.1099123208058894E-2</v>
      </c>
      <c r="Q453" s="5">
        <v>2.1099123208058894E-2</v>
      </c>
      <c r="R453" s="5">
        <v>2.1099123208058894E-2</v>
      </c>
      <c r="S453" s="5">
        <v>2.3565254492117726E-2</v>
      </c>
      <c r="T453" s="5">
        <v>2.7949487886000095E-2</v>
      </c>
      <c r="U453" s="5">
        <v>4.3020290177470728E-2</v>
      </c>
      <c r="V453" s="5">
        <v>4.3020290177470728E-2</v>
      </c>
      <c r="W453" t="str">
        <f t="shared" si="73"/>
        <v/>
      </c>
      <c r="X453" s="7" t="str">
        <f t="shared" si="77"/>
        <v>PROTRA_CAPACITY_EMPIRICAL[</v>
      </c>
      <c r="Y453" s="7" t="str">
        <f t="shared" si="70"/>
        <v>ESTONIA,</v>
      </c>
      <c r="Z453" s="7" t="str">
        <f t="shared" si="71"/>
        <v>TO_elec,</v>
      </c>
      <c r="AA453" s="7" t="str">
        <f t="shared" si="78"/>
        <v>PROTRA_CHP_PP_I]=GET_DIRECT_DATA(</v>
      </c>
      <c r="AB453" s="7" t="str">
        <f t="shared" si="79"/>
        <v>'model_parameters/energy/PROTRA_capacity_vensim_import.xlsx','PROTRA_capacity','PROTRA_CAP_TIME',</v>
      </c>
      <c r="AC453" s="7" t="str">
        <f t="shared" si="72"/>
        <v>'ESTONIA_TO_elec')~~|</v>
      </c>
    </row>
    <row r="454" spans="1:29" x14ac:dyDescent="0.35">
      <c r="A454" t="s">
        <v>49</v>
      </c>
      <c r="B454" t="s">
        <v>42</v>
      </c>
      <c r="C454" t="str">
        <f t="shared" si="74"/>
        <v>ESTONIA_TO_elec</v>
      </c>
      <c r="D454" t="str">
        <f t="shared" si="75"/>
        <v>PROTRA_CHP_PP_I</v>
      </c>
      <c r="E454" t="s">
        <v>18</v>
      </c>
      <c r="F454" s="1" t="str">
        <f t="shared" si="76"/>
        <v>ESTONIATO_elecPROTRA_PP_solid_bio_CCS</v>
      </c>
      <c r="G454" s="5">
        <v>0</v>
      </c>
      <c r="H454" s="5">
        <v>0</v>
      </c>
      <c r="I454" s="5">
        <v>0</v>
      </c>
      <c r="J454" s="5">
        <v>0</v>
      </c>
      <c r="K454" s="5">
        <v>0</v>
      </c>
      <c r="L454" s="5">
        <v>0</v>
      </c>
      <c r="M454" s="5">
        <v>0</v>
      </c>
      <c r="N454" s="5">
        <v>0</v>
      </c>
      <c r="O454" s="5">
        <v>0</v>
      </c>
      <c r="P454" s="5">
        <v>0</v>
      </c>
      <c r="Q454" s="5">
        <v>0</v>
      </c>
      <c r="R454" s="5">
        <v>0</v>
      </c>
      <c r="S454" s="5">
        <v>0</v>
      </c>
      <c r="T454" s="5">
        <v>0</v>
      </c>
      <c r="U454" s="5">
        <v>0</v>
      </c>
      <c r="V454" s="5">
        <v>0</v>
      </c>
      <c r="W454" t="str">
        <f t="shared" si="73"/>
        <v/>
      </c>
      <c r="X454" s="7" t="str">
        <f t="shared" si="77"/>
        <v>PROTRA_CAPACITY_EMPIRICAL[</v>
      </c>
      <c r="Y454" s="7" t="str">
        <f t="shared" si="70"/>
        <v>ESTONIA,</v>
      </c>
      <c r="Z454" s="7" t="str">
        <f t="shared" si="71"/>
        <v>TO_elec,</v>
      </c>
      <c r="AA454" s="7" t="str">
        <f t="shared" si="78"/>
        <v>PROTRA_CHP_PP_I]=GET_DIRECT_DATA(</v>
      </c>
      <c r="AB454" s="7" t="str">
        <f t="shared" si="79"/>
        <v>'model_parameters/energy/PROTRA_capacity_vensim_import.xlsx','PROTRA_capacity','PROTRA_CAP_TIME',</v>
      </c>
      <c r="AC454" s="7" t="str">
        <f t="shared" si="72"/>
        <v>'ESTONIA_TO_elec')~~|</v>
      </c>
    </row>
    <row r="455" spans="1:29" x14ac:dyDescent="0.35">
      <c r="A455" t="s">
        <v>49</v>
      </c>
      <c r="B455" t="s">
        <v>42</v>
      </c>
      <c r="C455" t="str">
        <f t="shared" si="74"/>
        <v>ESTONIA_TO_elec</v>
      </c>
      <c r="D455" t="str">
        <f t="shared" si="75"/>
        <v>PROTRA_CHP_PP_I</v>
      </c>
      <c r="E455" t="s">
        <v>19</v>
      </c>
      <c r="F455" s="1" t="str">
        <f t="shared" si="76"/>
        <v>ESTONIATO_elecPROTRA_PP_gas_fuels</v>
      </c>
      <c r="G455" s="5">
        <v>9.2421052631578945E-2</v>
      </c>
      <c r="H455" s="5">
        <v>9.2421052631578945E-2</v>
      </c>
      <c r="I455" s="5">
        <v>9.2421052631578945E-2</v>
      </c>
      <c r="J455" s="5">
        <v>9.2421052631578945E-2</v>
      </c>
      <c r="K455" s="5">
        <v>9.2421052631578945E-2</v>
      </c>
      <c r="L455" s="5">
        <v>9.2421052631578945E-2</v>
      </c>
      <c r="M455" s="5">
        <v>9.2421052631578945E-2</v>
      </c>
      <c r="N455" s="5">
        <v>0.19242105263157896</v>
      </c>
      <c r="O455" s="5">
        <v>0.19242105263157896</v>
      </c>
      <c r="P455" s="5">
        <v>0.19242105263157896</v>
      </c>
      <c r="Q455" s="5">
        <v>0.19242105263157896</v>
      </c>
      <c r="R455" s="5">
        <v>0.14773901044746698</v>
      </c>
      <c r="S455" s="5">
        <v>0.15422511334516065</v>
      </c>
      <c r="T455" s="5">
        <v>0.14701833234772324</v>
      </c>
      <c r="U455" s="5">
        <v>0.12683934555489848</v>
      </c>
      <c r="V455" s="5">
        <v>0.15278375714567319</v>
      </c>
      <c r="W455" t="str">
        <f t="shared" si="73"/>
        <v/>
      </c>
      <c r="X455" s="7" t="str">
        <f t="shared" si="77"/>
        <v>PROTRA_CAPACITY_EMPIRICAL[</v>
      </c>
      <c r="Y455" s="7" t="str">
        <f t="shared" si="70"/>
        <v>ESTONIA,</v>
      </c>
      <c r="Z455" s="7" t="str">
        <f t="shared" si="71"/>
        <v>TO_elec,</v>
      </c>
      <c r="AA455" s="7" t="str">
        <f t="shared" si="78"/>
        <v>PROTRA_CHP_PP_I]=GET_DIRECT_DATA(</v>
      </c>
      <c r="AB455" s="7" t="str">
        <f t="shared" si="79"/>
        <v>'model_parameters/energy/PROTRA_capacity_vensim_import.xlsx','PROTRA_capacity','PROTRA_CAP_TIME',</v>
      </c>
      <c r="AC455" s="7" t="str">
        <f t="shared" si="72"/>
        <v>'ESTONIA_TO_elec')~~|</v>
      </c>
    </row>
    <row r="456" spans="1:29" x14ac:dyDescent="0.35">
      <c r="A456" t="s">
        <v>49</v>
      </c>
      <c r="B456" t="s">
        <v>42</v>
      </c>
      <c r="C456" t="str">
        <f t="shared" si="74"/>
        <v>ESTONIA_TO_elec</v>
      </c>
      <c r="D456" t="str">
        <f t="shared" si="75"/>
        <v>PROTRA_CHP_PP_I</v>
      </c>
      <c r="E456" t="s">
        <v>20</v>
      </c>
      <c r="F456" s="1" t="str">
        <f t="shared" si="76"/>
        <v>ESTONIATO_elecPROTRA_PP_gas_fuels_CCS</v>
      </c>
      <c r="G456" s="6">
        <v>0</v>
      </c>
      <c r="H456" s="6">
        <v>0</v>
      </c>
      <c r="I456" s="6">
        <v>0</v>
      </c>
      <c r="J456" s="6">
        <v>0</v>
      </c>
      <c r="K456" s="6">
        <v>0</v>
      </c>
      <c r="L456" s="6">
        <v>0</v>
      </c>
      <c r="M456" s="6">
        <v>0</v>
      </c>
      <c r="N456" s="6">
        <v>0</v>
      </c>
      <c r="O456" s="6">
        <v>0</v>
      </c>
      <c r="P456" s="6">
        <v>0</v>
      </c>
      <c r="Q456" s="6">
        <v>0</v>
      </c>
      <c r="R456" s="6">
        <v>0</v>
      </c>
      <c r="S456" s="6">
        <v>0</v>
      </c>
      <c r="T456" s="6">
        <v>0</v>
      </c>
      <c r="U456" s="6">
        <v>0</v>
      </c>
      <c r="V456" s="6">
        <v>0</v>
      </c>
      <c r="W456" t="str">
        <f t="shared" si="73"/>
        <v/>
      </c>
      <c r="X456" s="7" t="str">
        <f t="shared" si="77"/>
        <v>PROTRA_CAPACITY_EMPIRICAL[</v>
      </c>
      <c r="Y456" s="7" t="str">
        <f t="shared" si="70"/>
        <v>ESTONIA,</v>
      </c>
      <c r="Z456" s="7" t="str">
        <f t="shared" si="71"/>
        <v>TO_elec,</v>
      </c>
      <c r="AA456" s="7" t="str">
        <f t="shared" si="78"/>
        <v>PROTRA_CHP_PP_I]=GET_DIRECT_DATA(</v>
      </c>
      <c r="AB456" s="7" t="str">
        <f t="shared" si="79"/>
        <v>'model_parameters/energy/PROTRA_capacity_vensim_import.xlsx','PROTRA_capacity','PROTRA_CAP_TIME',</v>
      </c>
      <c r="AC456" s="7" t="str">
        <f t="shared" si="72"/>
        <v>'ESTONIA_TO_elec')~~|</v>
      </c>
    </row>
    <row r="457" spans="1:29" x14ac:dyDescent="0.35">
      <c r="A457" t="s">
        <v>49</v>
      </c>
      <c r="B457" t="s">
        <v>42</v>
      </c>
      <c r="C457" t="str">
        <f t="shared" si="74"/>
        <v>ESTONIA_TO_elec</v>
      </c>
      <c r="D457" t="str">
        <f t="shared" si="75"/>
        <v>PROTRA_CHP_PP_I</v>
      </c>
      <c r="E457" t="s">
        <v>21</v>
      </c>
      <c r="F457" s="1" t="str">
        <f t="shared" si="76"/>
        <v>ESTONIATO_elecPROTRA_PP_geothermal</v>
      </c>
      <c r="G457" s="5">
        <v>0</v>
      </c>
      <c r="H457" s="5">
        <v>0</v>
      </c>
      <c r="I457" s="5">
        <v>0</v>
      </c>
      <c r="J457" s="5">
        <v>0</v>
      </c>
      <c r="K457" s="5">
        <v>0</v>
      </c>
      <c r="L457" s="5">
        <v>0</v>
      </c>
      <c r="M457" s="5">
        <v>0</v>
      </c>
      <c r="N457" s="5">
        <v>0</v>
      </c>
      <c r="O457" s="5">
        <v>0</v>
      </c>
      <c r="P457" s="5">
        <v>0</v>
      </c>
      <c r="Q457" s="5">
        <v>0</v>
      </c>
      <c r="R457" s="5">
        <v>0</v>
      </c>
      <c r="S457" s="5">
        <v>0</v>
      </c>
      <c r="T457" s="5">
        <v>0</v>
      </c>
      <c r="U457" s="5">
        <v>0</v>
      </c>
      <c r="V457" s="5">
        <v>0</v>
      </c>
      <c r="W457" t="str">
        <f t="shared" si="73"/>
        <v/>
      </c>
      <c r="X457" s="7" t="str">
        <f t="shared" si="77"/>
        <v>PROTRA_CAPACITY_EMPIRICAL[</v>
      </c>
      <c r="Y457" s="7" t="str">
        <f t="shared" si="70"/>
        <v>ESTONIA,</v>
      </c>
      <c r="Z457" s="7" t="str">
        <f t="shared" si="71"/>
        <v>TO_elec,</v>
      </c>
      <c r="AA457" s="7" t="str">
        <f t="shared" si="78"/>
        <v>PROTRA_CHP_PP_I]=GET_DIRECT_DATA(</v>
      </c>
      <c r="AB457" s="7" t="str">
        <f t="shared" si="79"/>
        <v>'model_parameters/energy/PROTRA_capacity_vensim_import.xlsx','PROTRA_capacity','PROTRA_CAP_TIME',</v>
      </c>
      <c r="AC457" s="7" t="str">
        <f t="shared" si="72"/>
        <v>'ESTONIA_TO_elec')~~|</v>
      </c>
    </row>
    <row r="458" spans="1:29" x14ac:dyDescent="0.35">
      <c r="A458" t="s">
        <v>49</v>
      </c>
      <c r="B458" t="s">
        <v>42</v>
      </c>
      <c r="C458" t="str">
        <f t="shared" si="74"/>
        <v>ESTONIA_TO_elec</v>
      </c>
      <c r="D458" t="str">
        <f t="shared" si="75"/>
        <v>PROTRA_CHP_PP_I</v>
      </c>
      <c r="E458" t="s">
        <v>22</v>
      </c>
      <c r="F458" s="1" t="str">
        <f t="shared" si="76"/>
        <v>ESTONIATO_elecPROTRA_PP_hydropower_dammed</v>
      </c>
      <c r="G458" s="5">
        <v>0</v>
      </c>
      <c r="H458" s="5">
        <v>0</v>
      </c>
      <c r="I458" s="5">
        <v>0</v>
      </c>
      <c r="J458" s="5">
        <v>0</v>
      </c>
      <c r="K458" s="5">
        <v>0</v>
      </c>
      <c r="L458" s="5">
        <v>0</v>
      </c>
      <c r="M458" s="5">
        <v>0</v>
      </c>
      <c r="N458" s="5">
        <v>0</v>
      </c>
      <c r="O458" s="5">
        <v>0</v>
      </c>
      <c r="P458" s="5">
        <v>0</v>
      </c>
      <c r="Q458" s="5">
        <v>0</v>
      </c>
      <c r="R458" s="5">
        <v>0</v>
      </c>
      <c r="S458" s="5">
        <v>0</v>
      </c>
      <c r="T458" s="5">
        <v>0</v>
      </c>
      <c r="U458" s="5">
        <v>0</v>
      </c>
      <c r="V458" s="5">
        <v>0</v>
      </c>
      <c r="W458" t="str">
        <f t="shared" si="73"/>
        <v/>
      </c>
      <c r="X458" s="7" t="str">
        <f t="shared" si="77"/>
        <v>PROTRA_CAPACITY_EMPIRICAL[</v>
      </c>
      <c r="Y458" s="7" t="str">
        <f t="shared" si="70"/>
        <v>ESTONIA,</v>
      </c>
      <c r="Z458" s="7" t="str">
        <f t="shared" si="71"/>
        <v>TO_elec,</v>
      </c>
      <c r="AA458" s="7" t="str">
        <f t="shared" si="78"/>
        <v>PROTRA_CHP_PP_I]=GET_DIRECT_DATA(</v>
      </c>
      <c r="AB458" s="7" t="str">
        <f t="shared" si="79"/>
        <v>'model_parameters/energy/PROTRA_capacity_vensim_import.xlsx','PROTRA_capacity','PROTRA_CAP_TIME',</v>
      </c>
      <c r="AC458" s="7" t="str">
        <f t="shared" si="72"/>
        <v>'ESTONIA_TO_elec')~~|</v>
      </c>
    </row>
    <row r="459" spans="1:29" x14ac:dyDescent="0.35">
      <c r="A459" t="s">
        <v>49</v>
      </c>
      <c r="B459" t="s">
        <v>42</v>
      </c>
      <c r="C459" t="str">
        <f t="shared" si="74"/>
        <v>ESTONIA_TO_elec</v>
      </c>
      <c r="D459" t="str">
        <f t="shared" si="75"/>
        <v>PROTRA_CHP_PP_I</v>
      </c>
      <c r="E459" t="s">
        <v>23</v>
      </c>
      <c r="F459" s="1" t="str">
        <f t="shared" si="76"/>
        <v>ESTONIATO_elecPROTRA_PP_hydropower_run_of_river</v>
      </c>
      <c r="G459" s="5">
        <v>5.0000000000000001E-3</v>
      </c>
      <c r="H459" s="5">
        <v>5.0820000000000006E-3</v>
      </c>
      <c r="I459" s="5">
        <v>5.0820000000000006E-3</v>
      </c>
      <c r="J459" s="5">
        <v>5.2669999999999991E-3</v>
      </c>
      <c r="K459" s="5">
        <v>7.0000000000000001E-3</v>
      </c>
      <c r="L459" s="5">
        <v>7.0000000000000001E-3</v>
      </c>
      <c r="M459" s="5">
        <v>7.0000000000000001E-3</v>
      </c>
      <c r="N459" s="5">
        <v>8.0000000000000002E-3</v>
      </c>
      <c r="O459" s="5">
        <v>8.0000000000000002E-3</v>
      </c>
      <c r="P459" s="5">
        <v>8.0000000000000002E-3</v>
      </c>
      <c r="Q459" s="5">
        <v>8.0000000000000002E-3</v>
      </c>
      <c r="R459" s="5">
        <v>8.0000000000000002E-3</v>
      </c>
      <c r="S459" s="5">
        <v>8.0000000000000002E-3</v>
      </c>
      <c r="T459" s="5">
        <v>8.0000000000000002E-3</v>
      </c>
      <c r="U459" s="5">
        <v>7.0000000000000001E-3</v>
      </c>
      <c r="V459" s="5">
        <v>8.0000000000000002E-3</v>
      </c>
      <c r="W459" t="str">
        <f t="shared" si="73"/>
        <v/>
      </c>
      <c r="X459" s="7" t="str">
        <f t="shared" si="77"/>
        <v>PROTRA_CAPACITY_EMPIRICAL[</v>
      </c>
      <c r="Y459" s="7" t="str">
        <f t="shared" si="70"/>
        <v>ESTONIA,</v>
      </c>
      <c r="Z459" s="7" t="str">
        <f t="shared" si="71"/>
        <v>TO_elec,</v>
      </c>
      <c r="AA459" s="7" t="str">
        <f t="shared" si="78"/>
        <v>PROTRA_CHP_PP_I]=GET_DIRECT_DATA(</v>
      </c>
      <c r="AB459" s="7" t="str">
        <f t="shared" si="79"/>
        <v>'model_parameters/energy/PROTRA_capacity_vensim_import.xlsx','PROTRA_capacity','PROTRA_CAP_TIME',</v>
      </c>
      <c r="AC459" s="7" t="str">
        <f t="shared" si="72"/>
        <v>'ESTONIA_TO_elec')~~|</v>
      </c>
    </row>
    <row r="460" spans="1:29" x14ac:dyDescent="0.35">
      <c r="A460" t="s">
        <v>49</v>
      </c>
      <c r="B460" t="s">
        <v>42</v>
      </c>
      <c r="C460" t="str">
        <f t="shared" si="74"/>
        <v>ESTONIA_TO_elec</v>
      </c>
      <c r="D460" t="str">
        <f t="shared" si="75"/>
        <v>PROTRA_CHP_PP_I</v>
      </c>
      <c r="E460" t="s">
        <v>24</v>
      </c>
      <c r="F460" s="1" t="str">
        <f t="shared" si="76"/>
        <v>ESTONIATO_elecPROTRA_PP_liquid_fuels</v>
      </c>
      <c r="G460" s="5">
        <v>1.6E-2</v>
      </c>
      <c r="H460" s="5">
        <v>1.6E-2</v>
      </c>
      <c r="I460" s="5">
        <v>1.6E-2</v>
      </c>
      <c r="J460" s="5">
        <v>1.6E-2</v>
      </c>
      <c r="K460" s="5">
        <v>1.6E-2</v>
      </c>
      <c r="L460" s="5">
        <v>3.5000000000000003E-2</v>
      </c>
      <c r="M460" s="5">
        <v>3.5000000000000003E-2</v>
      </c>
      <c r="N460" s="5">
        <v>3.5000000000000003E-2</v>
      </c>
      <c r="O460" s="5">
        <v>3.5000000000000003E-2</v>
      </c>
      <c r="P460" s="5">
        <v>0.28081052631578951</v>
      </c>
      <c r="Q460" s="5">
        <v>0.28081052631578951</v>
      </c>
      <c r="R460" s="5">
        <v>0.32662001735788238</v>
      </c>
      <c r="S460" s="5">
        <v>0.32678539458186107</v>
      </c>
      <c r="T460" s="5">
        <v>0.32678539458186107</v>
      </c>
      <c r="U460" s="5">
        <v>0.32711614902981845</v>
      </c>
      <c r="V460" s="5">
        <v>0.32711614902981845</v>
      </c>
      <c r="W460" t="str">
        <f t="shared" si="73"/>
        <v/>
      </c>
      <c r="X460" s="7" t="str">
        <f t="shared" si="77"/>
        <v>PROTRA_CAPACITY_EMPIRICAL[</v>
      </c>
      <c r="Y460" s="7" t="str">
        <f t="shared" si="70"/>
        <v>ESTONIA,</v>
      </c>
      <c r="Z460" s="7" t="str">
        <f t="shared" si="71"/>
        <v>TO_elec,</v>
      </c>
      <c r="AA460" s="7" t="str">
        <f t="shared" si="78"/>
        <v>PROTRA_CHP_PP_I]=GET_DIRECT_DATA(</v>
      </c>
      <c r="AB460" s="7" t="str">
        <f t="shared" si="79"/>
        <v>'model_parameters/energy/PROTRA_capacity_vensim_import.xlsx','PROTRA_capacity','PROTRA_CAP_TIME',</v>
      </c>
      <c r="AC460" s="7" t="str">
        <f t="shared" si="72"/>
        <v>'ESTONIA_TO_elec')~~|</v>
      </c>
    </row>
    <row r="461" spans="1:29" x14ac:dyDescent="0.35">
      <c r="A461" t="s">
        <v>49</v>
      </c>
      <c r="B461" t="s">
        <v>42</v>
      </c>
      <c r="C461" t="str">
        <f t="shared" si="74"/>
        <v>ESTONIA_TO_elec</v>
      </c>
      <c r="D461" t="str">
        <f t="shared" si="75"/>
        <v>PROTRA_CHP_PP_I</v>
      </c>
      <c r="E461" t="s">
        <v>25</v>
      </c>
      <c r="F461" s="1" t="str">
        <f t="shared" si="76"/>
        <v>ESTONIATO_elecPROTRA_PP_liquid_fuels_CCS</v>
      </c>
      <c r="G461" s="5">
        <v>0</v>
      </c>
      <c r="H461" s="5">
        <v>0</v>
      </c>
      <c r="I461" s="5">
        <v>0</v>
      </c>
      <c r="J461" s="5">
        <v>0</v>
      </c>
      <c r="K461" s="5">
        <v>0</v>
      </c>
      <c r="L461" s="5">
        <v>0</v>
      </c>
      <c r="M461" s="5">
        <v>0</v>
      </c>
      <c r="N461" s="5">
        <v>0</v>
      </c>
      <c r="O461" s="5">
        <v>0</v>
      </c>
      <c r="P461" s="5">
        <v>0</v>
      </c>
      <c r="Q461" s="5">
        <v>0</v>
      </c>
      <c r="R461" s="5">
        <v>0</v>
      </c>
      <c r="S461" s="5">
        <v>0</v>
      </c>
      <c r="T461" s="5">
        <v>0</v>
      </c>
      <c r="U461" s="5">
        <v>0</v>
      </c>
      <c r="V461" s="5">
        <v>0</v>
      </c>
      <c r="W461" t="str">
        <f t="shared" si="73"/>
        <v/>
      </c>
      <c r="X461" s="7" t="str">
        <f t="shared" si="77"/>
        <v>PROTRA_CAPACITY_EMPIRICAL[</v>
      </c>
      <c r="Y461" s="7" t="str">
        <f t="shared" si="70"/>
        <v>ESTONIA,</v>
      </c>
      <c r="Z461" s="7" t="str">
        <f t="shared" si="71"/>
        <v>TO_elec,</v>
      </c>
      <c r="AA461" s="7" t="str">
        <f t="shared" si="78"/>
        <v>PROTRA_CHP_PP_I]=GET_DIRECT_DATA(</v>
      </c>
      <c r="AB461" s="7" t="str">
        <f t="shared" si="79"/>
        <v>'model_parameters/energy/PROTRA_capacity_vensim_import.xlsx','PROTRA_capacity','PROTRA_CAP_TIME',</v>
      </c>
      <c r="AC461" s="7" t="str">
        <f t="shared" si="72"/>
        <v>'ESTONIA_TO_elec')~~|</v>
      </c>
    </row>
    <row r="462" spans="1:29" x14ac:dyDescent="0.35">
      <c r="A462" t="s">
        <v>49</v>
      </c>
      <c r="B462" t="s">
        <v>42</v>
      </c>
      <c r="C462" t="str">
        <f t="shared" si="74"/>
        <v>ESTONIA_TO_elec</v>
      </c>
      <c r="D462" t="str">
        <f t="shared" si="75"/>
        <v>PROTRA_CHP_PP_I</v>
      </c>
      <c r="E462" t="s">
        <v>26</v>
      </c>
      <c r="F462" s="1" t="str">
        <f t="shared" si="76"/>
        <v>ESTONIATO_elecPROTRA_PP_nuclear</v>
      </c>
      <c r="G462" s="5">
        <v>0</v>
      </c>
      <c r="H462" s="5">
        <v>0</v>
      </c>
      <c r="I462" s="5">
        <v>0</v>
      </c>
      <c r="J462" s="5">
        <v>0</v>
      </c>
      <c r="K462" s="5">
        <v>0</v>
      </c>
      <c r="L462" s="5">
        <v>0</v>
      </c>
      <c r="M462" s="5">
        <v>0</v>
      </c>
      <c r="N462" s="5">
        <v>0</v>
      </c>
      <c r="O462" s="5">
        <v>0</v>
      </c>
      <c r="P462" s="5">
        <v>0</v>
      </c>
      <c r="Q462" s="5">
        <v>0</v>
      </c>
      <c r="R462" s="5">
        <v>0</v>
      </c>
      <c r="S462" s="5">
        <v>0</v>
      </c>
      <c r="T462" s="5">
        <v>0</v>
      </c>
      <c r="U462" s="5">
        <v>0</v>
      </c>
      <c r="V462" s="5">
        <v>0</v>
      </c>
      <c r="W462" t="str">
        <f t="shared" si="73"/>
        <v/>
      </c>
      <c r="X462" s="7" t="str">
        <f t="shared" si="77"/>
        <v>PROTRA_CAPACITY_EMPIRICAL[</v>
      </c>
      <c r="Y462" s="7" t="str">
        <f t="shared" si="70"/>
        <v>ESTONIA,</v>
      </c>
      <c r="Z462" s="7" t="str">
        <f t="shared" si="71"/>
        <v>TO_elec,</v>
      </c>
      <c r="AA462" s="7" t="str">
        <f t="shared" si="78"/>
        <v>PROTRA_CHP_PP_I]=GET_DIRECT_DATA(</v>
      </c>
      <c r="AB462" s="7" t="str">
        <f t="shared" si="79"/>
        <v>'model_parameters/energy/PROTRA_capacity_vensim_import.xlsx','PROTRA_capacity','PROTRA_CAP_TIME',</v>
      </c>
      <c r="AC462" s="7" t="str">
        <f t="shared" si="72"/>
        <v>'ESTONIA_TO_elec')~~|</v>
      </c>
    </row>
    <row r="463" spans="1:29" x14ac:dyDescent="0.35">
      <c r="A463" t="s">
        <v>49</v>
      </c>
      <c r="B463" t="s">
        <v>42</v>
      </c>
      <c r="C463" t="str">
        <f t="shared" si="74"/>
        <v>ESTONIA_TO_elec</v>
      </c>
      <c r="D463" t="str">
        <f t="shared" si="75"/>
        <v>PROTRA_CHP_PP_I</v>
      </c>
      <c r="E463" t="s">
        <v>27</v>
      </c>
      <c r="F463" s="1" t="str">
        <f t="shared" si="76"/>
        <v>ESTONIATO_elecPROTRA_PP_oceanic</v>
      </c>
      <c r="G463" s="5">
        <v>0</v>
      </c>
      <c r="H463" s="5">
        <v>0</v>
      </c>
      <c r="I463" s="5">
        <v>0</v>
      </c>
      <c r="J463" s="5">
        <v>0</v>
      </c>
      <c r="K463" s="5">
        <v>0</v>
      </c>
      <c r="L463" s="5">
        <v>0</v>
      </c>
      <c r="M463" s="5">
        <v>0</v>
      </c>
      <c r="N463" s="5">
        <v>0</v>
      </c>
      <c r="O463" s="5">
        <v>0</v>
      </c>
      <c r="P463" s="5">
        <v>0</v>
      </c>
      <c r="Q463" s="5">
        <v>0</v>
      </c>
      <c r="R463" s="5">
        <v>0</v>
      </c>
      <c r="S463" s="5">
        <v>0</v>
      </c>
      <c r="T463" s="5">
        <v>0</v>
      </c>
      <c r="U463" s="5">
        <v>0</v>
      </c>
      <c r="V463" s="5">
        <v>0</v>
      </c>
      <c r="W463" t="str">
        <f t="shared" si="73"/>
        <v/>
      </c>
      <c r="X463" s="7" t="str">
        <f t="shared" si="77"/>
        <v>PROTRA_CAPACITY_EMPIRICAL[</v>
      </c>
      <c r="Y463" s="7" t="str">
        <f t="shared" si="70"/>
        <v>ESTONIA,</v>
      </c>
      <c r="Z463" s="7" t="str">
        <f t="shared" si="71"/>
        <v>TO_elec,</v>
      </c>
      <c r="AA463" s="7" t="str">
        <f t="shared" si="78"/>
        <v>PROTRA_CHP_PP_I]=GET_DIRECT_DATA(</v>
      </c>
      <c r="AB463" s="7" t="str">
        <f t="shared" si="79"/>
        <v>'model_parameters/energy/PROTRA_capacity_vensim_import.xlsx','PROTRA_capacity','PROTRA_CAP_TIME',</v>
      </c>
      <c r="AC463" s="7" t="str">
        <f t="shared" si="72"/>
        <v>'ESTONIA_TO_elec')~~|</v>
      </c>
    </row>
    <row r="464" spans="1:29" x14ac:dyDescent="0.35">
      <c r="A464" t="s">
        <v>49</v>
      </c>
      <c r="B464" t="s">
        <v>42</v>
      </c>
      <c r="C464" t="str">
        <f t="shared" si="74"/>
        <v>ESTONIA_TO_elec</v>
      </c>
      <c r="D464" t="str">
        <f t="shared" si="75"/>
        <v>PROTRA_CHP_PP_I</v>
      </c>
      <c r="E464" t="s">
        <v>28</v>
      </c>
      <c r="F464" s="1" t="str">
        <f t="shared" si="76"/>
        <v>ESTONIATO_elecPROTRA_PP_solar_CSP</v>
      </c>
      <c r="G464" s="5">
        <v>0</v>
      </c>
      <c r="H464" s="5">
        <v>0</v>
      </c>
      <c r="I464" s="5">
        <v>0</v>
      </c>
      <c r="J464" s="5">
        <v>0</v>
      </c>
      <c r="K464" s="5">
        <v>0</v>
      </c>
      <c r="L464" s="5">
        <v>0</v>
      </c>
      <c r="M464" s="5">
        <v>0</v>
      </c>
      <c r="N464" s="5">
        <v>0</v>
      </c>
      <c r="O464" s="5">
        <v>0</v>
      </c>
      <c r="P464" s="5">
        <v>0</v>
      </c>
      <c r="Q464" s="5">
        <v>0</v>
      </c>
      <c r="R464" s="5">
        <v>0</v>
      </c>
      <c r="S464" s="5">
        <v>0</v>
      </c>
      <c r="T464" s="5">
        <v>0</v>
      </c>
      <c r="U464" s="5">
        <v>0</v>
      </c>
      <c r="V464" s="5">
        <v>0</v>
      </c>
      <c r="W464" t="str">
        <f t="shared" si="73"/>
        <v/>
      </c>
      <c r="X464" s="7" t="str">
        <f t="shared" si="77"/>
        <v>PROTRA_CAPACITY_EMPIRICAL[</v>
      </c>
      <c r="Y464" s="7" t="str">
        <f t="shared" si="70"/>
        <v>ESTONIA,</v>
      </c>
      <c r="Z464" s="7" t="str">
        <f t="shared" si="71"/>
        <v>TO_elec,</v>
      </c>
      <c r="AA464" s="7" t="str">
        <f t="shared" si="78"/>
        <v>PROTRA_CHP_PP_I]=GET_DIRECT_DATA(</v>
      </c>
      <c r="AB464" s="7" t="str">
        <f t="shared" si="79"/>
        <v>'model_parameters/energy/PROTRA_capacity_vensim_import.xlsx','PROTRA_capacity','PROTRA_CAP_TIME',</v>
      </c>
      <c r="AC464" s="7" t="str">
        <f t="shared" si="72"/>
        <v>'ESTONIA_TO_elec')~~|</v>
      </c>
    </row>
    <row r="465" spans="1:29" x14ac:dyDescent="0.35">
      <c r="A465" t="s">
        <v>49</v>
      </c>
      <c r="B465" t="s">
        <v>42</v>
      </c>
      <c r="C465" t="str">
        <f t="shared" si="74"/>
        <v>ESTONIA_TO_elec</v>
      </c>
      <c r="D465" t="str">
        <f t="shared" si="75"/>
        <v>PROTRA_CHP_PP_I</v>
      </c>
      <c r="E465" t="s">
        <v>29</v>
      </c>
      <c r="F465" s="1" t="str">
        <f t="shared" si="76"/>
        <v>ESTONIATO_elecPROTRA_PP_solar_PV</v>
      </c>
      <c r="G465" s="5">
        <v>0</v>
      </c>
      <c r="H465" s="5">
        <v>0</v>
      </c>
      <c r="I465" s="5">
        <v>0</v>
      </c>
      <c r="J465" s="5">
        <v>0</v>
      </c>
      <c r="K465" s="5">
        <v>5.9999999999999995E-5</v>
      </c>
      <c r="L465" s="5">
        <v>5.9999999999999995E-5</v>
      </c>
      <c r="M465" s="5">
        <v>1.1999999999999999E-4</v>
      </c>
      <c r="N465" s="5">
        <v>2.2799999999999999E-4</v>
      </c>
      <c r="O465" s="5">
        <v>8.9999999999999987E-4</v>
      </c>
      <c r="P465" s="5">
        <v>2.0040000000000001E-3</v>
      </c>
      <c r="Q465" s="5">
        <v>3.8999999999999998E-3</v>
      </c>
      <c r="R465" s="5">
        <v>3.8999999999999998E-3</v>
      </c>
      <c r="S465" s="5">
        <v>3.8999999999999998E-3</v>
      </c>
      <c r="T465" s="5">
        <v>3.8999999999999998E-3</v>
      </c>
      <c r="U465" s="5">
        <v>3.9E-2</v>
      </c>
      <c r="V465" s="5">
        <v>3.9E-2</v>
      </c>
      <c r="W465" t="str">
        <f t="shared" si="73"/>
        <v/>
      </c>
      <c r="X465" s="7" t="str">
        <f t="shared" si="77"/>
        <v>PROTRA_CAPACITY_EMPIRICAL[</v>
      </c>
      <c r="Y465" s="7" t="str">
        <f t="shared" si="70"/>
        <v>ESTONIA,</v>
      </c>
      <c r="Z465" s="7" t="str">
        <f t="shared" si="71"/>
        <v>TO_elec,</v>
      </c>
      <c r="AA465" s="7" t="str">
        <f t="shared" si="78"/>
        <v>PROTRA_CHP_PP_I]=GET_DIRECT_DATA(</v>
      </c>
      <c r="AB465" s="7" t="str">
        <f t="shared" si="79"/>
        <v>'model_parameters/energy/PROTRA_capacity_vensim_import.xlsx','PROTRA_capacity','PROTRA_CAP_TIME',</v>
      </c>
      <c r="AC465" s="7" t="str">
        <f t="shared" si="72"/>
        <v>'ESTONIA_TO_elec')~~|</v>
      </c>
    </row>
    <row r="466" spans="1:29" x14ac:dyDescent="0.35">
      <c r="A466" t="s">
        <v>49</v>
      </c>
      <c r="B466" t="s">
        <v>42</v>
      </c>
      <c r="C466" t="str">
        <f t="shared" si="74"/>
        <v>ESTONIA_TO_elec</v>
      </c>
      <c r="D466" t="str">
        <f t="shared" si="75"/>
        <v>PROTRA_CHP_PP_I</v>
      </c>
      <c r="E466" t="s">
        <v>30</v>
      </c>
      <c r="F466" s="1" t="str">
        <f t="shared" si="76"/>
        <v>ESTONIATO_elecPROTRA_PP_solar_urban_PV</v>
      </c>
      <c r="G466" s="5">
        <v>0</v>
      </c>
      <c r="H466" s="5">
        <v>0</v>
      </c>
      <c r="I466" s="5">
        <v>0</v>
      </c>
      <c r="J466" s="5">
        <v>0</v>
      </c>
      <c r="K466" s="5">
        <v>4.000000000000001E-5</v>
      </c>
      <c r="L466" s="5">
        <v>4.000000000000001E-5</v>
      </c>
      <c r="M466" s="5">
        <v>8.000000000000002E-5</v>
      </c>
      <c r="N466" s="5">
        <v>1.5200000000000004E-4</v>
      </c>
      <c r="O466" s="5">
        <v>6.0000000000000006E-4</v>
      </c>
      <c r="P466" s="5">
        <v>1.3360000000000002E-3</v>
      </c>
      <c r="Q466" s="5">
        <v>2.5999999999999999E-3</v>
      </c>
      <c r="R466" s="5">
        <v>2.5999999999999999E-3</v>
      </c>
      <c r="S466" s="5">
        <v>2.5999999999999999E-3</v>
      </c>
      <c r="T466" s="5">
        <v>2.5999999999999999E-3</v>
      </c>
      <c r="U466" s="5">
        <v>2.5999999999999999E-2</v>
      </c>
      <c r="V466" s="5">
        <v>2.5999999999999999E-2</v>
      </c>
      <c r="W466" t="str">
        <f t="shared" si="73"/>
        <v/>
      </c>
      <c r="X466" s="7" t="str">
        <f t="shared" si="77"/>
        <v>PROTRA_CAPACITY_EMPIRICAL[</v>
      </c>
      <c r="Y466" s="7" t="str">
        <f t="shared" si="70"/>
        <v>ESTONIA,</v>
      </c>
      <c r="Z466" s="7" t="str">
        <f t="shared" si="71"/>
        <v>TO_elec,</v>
      </c>
      <c r="AA466" s="7" t="str">
        <f t="shared" si="78"/>
        <v>PROTRA_CHP_PP_I]=GET_DIRECT_DATA(</v>
      </c>
      <c r="AB466" s="7" t="str">
        <f t="shared" si="79"/>
        <v>'model_parameters/energy/PROTRA_capacity_vensim_import.xlsx','PROTRA_capacity','PROTRA_CAP_TIME',</v>
      </c>
      <c r="AC466" s="7" t="str">
        <f t="shared" si="72"/>
        <v>'ESTONIA_TO_elec')~~|</v>
      </c>
    </row>
    <row r="467" spans="1:29" x14ac:dyDescent="0.35">
      <c r="A467" t="s">
        <v>49</v>
      </c>
      <c r="B467" t="s">
        <v>42</v>
      </c>
      <c r="C467" t="str">
        <f t="shared" si="74"/>
        <v>ESTONIA_TO_elec</v>
      </c>
      <c r="D467" t="str">
        <f t="shared" si="75"/>
        <v>PROTRA_CHP_PP_I</v>
      </c>
      <c r="E467" t="s">
        <v>31</v>
      </c>
      <c r="F467" s="1" t="str">
        <f t="shared" si="76"/>
        <v>ESTONIATO_elecPROTRA_PP_solid_fossil</v>
      </c>
      <c r="G467" s="5">
        <v>0</v>
      </c>
      <c r="H467" s="5">
        <v>0</v>
      </c>
      <c r="I467" s="5">
        <v>0</v>
      </c>
      <c r="J467" s="5">
        <v>0</v>
      </c>
      <c r="K467" s="5">
        <v>0</v>
      </c>
      <c r="L467" s="5">
        <v>0</v>
      </c>
      <c r="M467" s="5">
        <v>0</v>
      </c>
      <c r="N467" s="5">
        <v>0</v>
      </c>
      <c r="O467" s="5">
        <v>0</v>
      </c>
      <c r="P467" s="5">
        <v>0</v>
      </c>
      <c r="Q467" s="5">
        <v>0</v>
      </c>
      <c r="R467" s="5">
        <v>0</v>
      </c>
      <c r="S467" s="5">
        <v>0</v>
      </c>
      <c r="T467" s="5">
        <v>0</v>
      </c>
      <c r="U467" s="5">
        <v>0</v>
      </c>
      <c r="V467" s="5">
        <v>0</v>
      </c>
      <c r="W467" t="str">
        <f t="shared" si="73"/>
        <v/>
      </c>
      <c r="X467" s="7" t="str">
        <f t="shared" si="77"/>
        <v>PROTRA_CAPACITY_EMPIRICAL[</v>
      </c>
      <c r="Y467" s="7" t="str">
        <f t="shared" si="70"/>
        <v>ESTONIA,</v>
      </c>
      <c r="Z467" s="7" t="str">
        <f t="shared" si="71"/>
        <v>TO_elec,</v>
      </c>
      <c r="AA467" s="7" t="str">
        <f t="shared" si="78"/>
        <v>PROTRA_CHP_PP_I]=GET_DIRECT_DATA(</v>
      </c>
      <c r="AB467" s="7" t="str">
        <f t="shared" si="79"/>
        <v>'model_parameters/energy/PROTRA_capacity_vensim_import.xlsx','PROTRA_capacity','PROTRA_CAP_TIME',</v>
      </c>
      <c r="AC467" s="7" t="str">
        <f t="shared" si="72"/>
        <v>'ESTONIA_TO_elec')~~|</v>
      </c>
    </row>
    <row r="468" spans="1:29" x14ac:dyDescent="0.35">
      <c r="A468" t="s">
        <v>49</v>
      </c>
      <c r="B468" t="s">
        <v>42</v>
      </c>
      <c r="C468" t="str">
        <f t="shared" si="74"/>
        <v>ESTONIA_TO_elec</v>
      </c>
      <c r="D468" t="str">
        <f t="shared" si="75"/>
        <v>PROTRA_CHP_PP_I</v>
      </c>
      <c r="E468" t="s">
        <v>32</v>
      </c>
      <c r="F468" s="1" t="str">
        <f t="shared" si="76"/>
        <v>ESTONIATO_elecPROTRA_PP_solid_fossil_CCS</v>
      </c>
      <c r="G468" s="5">
        <v>0</v>
      </c>
      <c r="H468" s="5">
        <v>0</v>
      </c>
      <c r="I468" s="5">
        <v>0</v>
      </c>
      <c r="J468" s="5">
        <v>0</v>
      </c>
      <c r="K468" s="5">
        <v>0</v>
      </c>
      <c r="L468" s="5">
        <v>0</v>
      </c>
      <c r="M468" s="5">
        <v>0</v>
      </c>
      <c r="N468" s="5">
        <v>0</v>
      </c>
      <c r="O468" s="5">
        <v>0</v>
      </c>
      <c r="P468" s="5">
        <v>0</v>
      </c>
      <c r="Q468" s="5">
        <v>0</v>
      </c>
      <c r="R468" s="5">
        <v>0</v>
      </c>
      <c r="S468" s="5">
        <v>0</v>
      </c>
      <c r="T468" s="5">
        <v>0</v>
      </c>
      <c r="U468" s="5">
        <v>0</v>
      </c>
      <c r="V468" s="5">
        <v>0</v>
      </c>
      <c r="W468" t="str">
        <f t="shared" si="73"/>
        <v/>
      </c>
      <c r="X468" s="7" t="str">
        <f t="shared" si="77"/>
        <v>PROTRA_CAPACITY_EMPIRICAL[</v>
      </c>
      <c r="Y468" s="7" t="str">
        <f t="shared" si="70"/>
        <v>ESTONIA,</v>
      </c>
      <c r="Z468" s="7" t="str">
        <f t="shared" si="71"/>
        <v>TO_elec,</v>
      </c>
      <c r="AA468" s="7" t="str">
        <f t="shared" si="78"/>
        <v>PROTRA_CHP_PP_I]=GET_DIRECT_DATA(</v>
      </c>
      <c r="AB468" s="7" t="str">
        <f t="shared" si="79"/>
        <v>'model_parameters/energy/PROTRA_capacity_vensim_import.xlsx','PROTRA_capacity','PROTRA_CAP_TIME',</v>
      </c>
      <c r="AC468" s="7" t="str">
        <f t="shared" si="72"/>
        <v>'ESTONIA_TO_elec')~~|</v>
      </c>
    </row>
    <row r="469" spans="1:29" x14ac:dyDescent="0.35">
      <c r="A469" t="s">
        <v>49</v>
      </c>
      <c r="B469" t="s">
        <v>42</v>
      </c>
      <c r="C469" t="str">
        <f t="shared" si="74"/>
        <v>ESTONIA_TO_elec</v>
      </c>
      <c r="D469" t="str">
        <f t="shared" si="75"/>
        <v>PROTRA_CHP_PP_I</v>
      </c>
      <c r="E469" t="s">
        <v>33</v>
      </c>
      <c r="F469" s="1" t="str">
        <f t="shared" si="76"/>
        <v>ESTONIATO_elecPROTRA_PP_waste</v>
      </c>
      <c r="G469" s="5">
        <v>0</v>
      </c>
      <c r="H469" s="5">
        <v>6.0441689267725686E-4</v>
      </c>
      <c r="I469" s="5">
        <v>6.0441689267725686E-4</v>
      </c>
      <c r="J469" s="5">
        <v>6.0441689267725686E-4</v>
      </c>
      <c r="K469" s="5">
        <v>6.0441689267725686E-4</v>
      </c>
      <c r="L469" s="5">
        <v>8.159628051142967E-3</v>
      </c>
      <c r="M469" s="5">
        <v>8.159628051142967E-3</v>
      </c>
      <c r="N469" s="5">
        <v>8.8244866330879496E-3</v>
      </c>
      <c r="O469" s="5">
        <v>9.1378767919411078E-3</v>
      </c>
      <c r="P469" s="5">
        <v>9.1378767919411078E-3</v>
      </c>
      <c r="Q469" s="5">
        <v>9.1378767919411078E-3</v>
      </c>
      <c r="R469" s="5">
        <v>9.1378767919411078E-3</v>
      </c>
      <c r="S469" s="5">
        <v>9.1378767919411078E-3</v>
      </c>
      <c r="T469" s="5">
        <v>8.6809829523440529E-3</v>
      </c>
      <c r="U469" s="5">
        <v>8.6809829523440529E-3</v>
      </c>
      <c r="V469" s="5">
        <v>8.6809829523440529E-3</v>
      </c>
      <c r="W469" t="str">
        <f t="shared" si="73"/>
        <v/>
      </c>
      <c r="X469" s="7" t="str">
        <f t="shared" si="77"/>
        <v>PROTRA_CAPACITY_EMPIRICAL[</v>
      </c>
      <c r="Y469" s="7" t="str">
        <f t="shared" si="70"/>
        <v>ESTONIA,</v>
      </c>
      <c r="Z469" s="7" t="str">
        <f t="shared" si="71"/>
        <v>TO_elec,</v>
      </c>
      <c r="AA469" s="7" t="str">
        <f t="shared" si="78"/>
        <v>PROTRA_CHP_PP_I]=GET_DIRECT_DATA(</v>
      </c>
      <c r="AB469" s="7" t="str">
        <f t="shared" si="79"/>
        <v>'model_parameters/energy/PROTRA_capacity_vensim_import.xlsx','PROTRA_capacity','PROTRA_CAP_TIME',</v>
      </c>
      <c r="AC469" s="7" t="str">
        <f t="shared" si="72"/>
        <v>'ESTONIA_TO_elec')~~|</v>
      </c>
    </row>
    <row r="470" spans="1:29" x14ac:dyDescent="0.35">
      <c r="A470" t="s">
        <v>49</v>
      </c>
      <c r="B470" t="s">
        <v>42</v>
      </c>
      <c r="C470" t="str">
        <f t="shared" si="74"/>
        <v>ESTONIA_TO_elec</v>
      </c>
      <c r="D470" t="str">
        <f t="shared" si="75"/>
        <v>PROTRA_CHP_PP_I</v>
      </c>
      <c r="E470" t="s">
        <v>34</v>
      </c>
      <c r="F470" s="1" t="str">
        <f t="shared" si="76"/>
        <v>ESTONIATO_elecPROTRA_PP_waste_CCS</v>
      </c>
      <c r="G470" s="5">
        <v>0</v>
      </c>
      <c r="H470" s="5">
        <v>0</v>
      </c>
      <c r="I470" s="5">
        <v>0</v>
      </c>
      <c r="J470" s="5">
        <v>0</v>
      </c>
      <c r="K470" s="5">
        <v>0</v>
      </c>
      <c r="L470" s="5">
        <v>0</v>
      </c>
      <c r="M470" s="5">
        <v>0</v>
      </c>
      <c r="N470" s="5">
        <v>0</v>
      </c>
      <c r="O470" s="5">
        <v>0</v>
      </c>
      <c r="P470" s="5">
        <v>0</v>
      </c>
      <c r="Q470" s="5">
        <v>0</v>
      </c>
      <c r="R470" s="5">
        <v>0</v>
      </c>
      <c r="S470" s="5">
        <v>0</v>
      </c>
      <c r="T470" s="5">
        <v>0</v>
      </c>
      <c r="U470" s="5">
        <v>0</v>
      </c>
      <c r="V470" s="5">
        <v>0</v>
      </c>
      <c r="W470" t="str">
        <f t="shared" si="73"/>
        <v/>
      </c>
      <c r="X470" s="7" t="str">
        <f t="shared" si="77"/>
        <v>PROTRA_CAPACITY_EMPIRICAL[</v>
      </c>
      <c r="Y470" s="7" t="str">
        <f t="shared" si="70"/>
        <v>ESTONIA,</v>
      </c>
      <c r="Z470" s="7" t="str">
        <f t="shared" si="71"/>
        <v>TO_elec,</v>
      </c>
      <c r="AA470" s="7" t="str">
        <f t="shared" si="78"/>
        <v>PROTRA_CHP_PP_I]=GET_DIRECT_DATA(</v>
      </c>
      <c r="AB470" s="7" t="str">
        <f t="shared" si="79"/>
        <v>'model_parameters/energy/PROTRA_capacity_vensim_import.xlsx','PROTRA_capacity','PROTRA_CAP_TIME',</v>
      </c>
      <c r="AC470" s="7" t="str">
        <f t="shared" si="72"/>
        <v>'ESTONIA_TO_elec')~~|</v>
      </c>
    </row>
    <row r="471" spans="1:29" x14ac:dyDescent="0.35">
      <c r="A471" t="s">
        <v>49</v>
      </c>
      <c r="B471" t="s">
        <v>42</v>
      </c>
      <c r="C471" t="str">
        <f t="shared" si="74"/>
        <v>ESTONIA_TO_elec</v>
      </c>
      <c r="D471" t="str">
        <f t="shared" si="75"/>
        <v>PROTRA_CHP_PP_I</v>
      </c>
      <c r="E471" t="s">
        <v>35</v>
      </c>
      <c r="F471" s="1" t="str">
        <f t="shared" si="76"/>
        <v>ESTONIATO_elecPROTRA_PP_wind_offshore</v>
      </c>
      <c r="G471" s="5">
        <v>0</v>
      </c>
      <c r="H471" s="5">
        <v>0</v>
      </c>
      <c r="I471" s="5">
        <v>0</v>
      </c>
      <c r="J471" s="5">
        <v>0</v>
      </c>
      <c r="K471" s="5">
        <v>0</v>
      </c>
      <c r="L471" s="5">
        <v>0</v>
      </c>
      <c r="M471" s="5">
        <v>0</v>
      </c>
      <c r="N471" s="5">
        <v>0</v>
      </c>
      <c r="O471" s="5">
        <v>0</v>
      </c>
      <c r="P471" s="5">
        <v>0</v>
      </c>
      <c r="Q471" s="5">
        <v>0</v>
      </c>
      <c r="R471" s="5">
        <v>0</v>
      </c>
      <c r="S471" s="5">
        <v>0</v>
      </c>
      <c r="T471" s="5">
        <v>0</v>
      </c>
      <c r="U471" s="5">
        <v>0</v>
      </c>
      <c r="V471" s="5">
        <v>0</v>
      </c>
      <c r="W471" t="str">
        <f t="shared" si="73"/>
        <v/>
      </c>
      <c r="X471" s="7" t="str">
        <f t="shared" si="77"/>
        <v>PROTRA_CAPACITY_EMPIRICAL[</v>
      </c>
      <c r="Y471" s="7" t="str">
        <f t="shared" ref="Y471:Y534" si="80">A471&amp;","</f>
        <v>ESTONIA,</v>
      </c>
      <c r="Z471" s="7" t="str">
        <f t="shared" ref="Z471:Z534" si="81">B471&amp;","</f>
        <v>TO_elec,</v>
      </c>
      <c r="AA471" s="7" t="str">
        <f t="shared" si="78"/>
        <v>PROTRA_CHP_PP_I]=GET_DIRECT_DATA(</v>
      </c>
      <c r="AB471" s="7" t="str">
        <f t="shared" si="79"/>
        <v>'model_parameters/energy/PROTRA_capacity_vensim_import.xlsx','PROTRA_capacity','PROTRA_CAP_TIME',</v>
      </c>
      <c r="AC471" s="7" t="str">
        <f t="shared" ref="AC471:AC534" si="82">"'"&amp;C471&amp;"')~~|"</f>
        <v>'ESTONIA_TO_elec')~~|</v>
      </c>
    </row>
    <row r="472" spans="1:29" x14ac:dyDescent="0.35">
      <c r="A472" t="s">
        <v>49</v>
      </c>
      <c r="B472" t="s">
        <v>42</v>
      </c>
      <c r="C472" t="str">
        <f t="shared" si="74"/>
        <v>ESTONIA_TO_elec</v>
      </c>
      <c r="D472" t="str">
        <f t="shared" si="75"/>
        <v>PROTRA_CHP_PP_I</v>
      </c>
      <c r="E472" t="s">
        <v>36</v>
      </c>
      <c r="F472" s="1" t="str">
        <f t="shared" si="76"/>
        <v>ESTONIATO_elecPROTRA_PP_wind_onshore</v>
      </c>
      <c r="G472" s="5">
        <v>3.1E-2</v>
      </c>
      <c r="H472" s="5">
        <v>3.1E-2</v>
      </c>
      <c r="I472" s="5">
        <v>0.05</v>
      </c>
      <c r="J472" s="5">
        <v>7.6999999999999999E-2</v>
      </c>
      <c r="K472" s="5">
        <v>0.104</v>
      </c>
      <c r="L472" s="5">
        <v>0.108</v>
      </c>
      <c r="M472" s="5">
        <v>0.18</v>
      </c>
      <c r="N472" s="5">
        <v>0.26600000000000001</v>
      </c>
      <c r="O472" s="5">
        <v>0.248</v>
      </c>
      <c r="P472" s="5">
        <v>0.27500000000000002</v>
      </c>
      <c r="Q472" s="5">
        <v>0.3</v>
      </c>
      <c r="R472" s="5">
        <v>0.36644951140065146</v>
      </c>
      <c r="S472" s="5">
        <v>0.37524429967426703</v>
      </c>
      <c r="T472" s="5">
        <v>0.47589576547231272</v>
      </c>
      <c r="U472" s="5">
        <v>0.45146579804560261</v>
      </c>
      <c r="V472" s="5">
        <v>0.32149837133550491</v>
      </c>
      <c r="W472" t="str">
        <f t="shared" si="73"/>
        <v/>
      </c>
      <c r="X472" s="7" t="str">
        <f t="shared" si="77"/>
        <v>PROTRA_CAPACITY_EMPIRICAL[</v>
      </c>
      <c r="Y472" s="7" t="str">
        <f t="shared" si="80"/>
        <v>ESTONIA,</v>
      </c>
      <c r="Z472" s="7" t="str">
        <f t="shared" si="81"/>
        <v>TO_elec,</v>
      </c>
      <c r="AA472" s="7" t="str">
        <f t="shared" si="78"/>
        <v>PROTRA_CHP_PP_I]=GET_DIRECT_DATA(</v>
      </c>
      <c r="AB472" s="7" t="str">
        <f t="shared" si="79"/>
        <v>'model_parameters/energy/PROTRA_capacity_vensim_import.xlsx','PROTRA_capacity','PROTRA_CAP_TIME',</v>
      </c>
      <c r="AC472" s="7" t="str">
        <f t="shared" si="82"/>
        <v>'ESTONIA_TO_elec')~~|</v>
      </c>
    </row>
    <row r="473" spans="1:29" x14ac:dyDescent="0.35">
      <c r="A473" t="s">
        <v>69</v>
      </c>
      <c r="B473" t="s">
        <v>41</v>
      </c>
      <c r="C473" t="str">
        <f t="shared" si="74"/>
        <v>EU27_TO_heat</v>
      </c>
      <c r="D473" t="str">
        <f t="shared" si="75"/>
        <v>PROTRA_CHP_HP_I</v>
      </c>
      <c r="E473" t="s">
        <v>0</v>
      </c>
      <c r="F473" s="1" t="str">
        <f t="shared" si="76"/>
        <v>EU27TO_heatPROTRA_CHP_gas_fuels</v>
      </c>
      <c r="G473" s="3">
        <v>76.532623872879327</v>
      </c>
      <c r="H473" s="3">
        <v>77.210733408985604</v>
      </c>
      <c r="I473" s="3">
        <v>73.720140732546511</v>
      </c>
      <c r="J473" s="3">
        <v>72.890048000354355</v>
      </c>
      <c r="K473" s="3">
        <v>67.024532232809761</v>
      </c>
      <c r="L473" s="3">
        <v>73.792016332666279</v>
      </c>
      <c r="M473" s="3">
        <v>70.332838541534784</v>
      </c>
      <c r="N473" s="3">
        <v>67.872046197932434</v>
      </c>
      <c r="O473" s="3">
        <v>64.809318225112648</v>
      </c>
      <c r="P473" s="3">
        <v>58.001758066862017</v>
      </c>
      <c r="Q473" s="3">
        <v>57.488315195025045</v>
      </c>
      <c r="R473" s="3">
        <v>60.742694067934877</v>
      </c>
      <c r="S473" s="3">
        <v>60.039086036867964</v>
      </c>
      <c r="T473" s="3">
        <v>59.101012798944659</v>
      </c>
      <c r="U473" s="3">
        <v>59.185220666790073</v>
      </c>
      <c r="V473" s="3">
        <v>59.36043363424406</v>
      </c>
      <c r="W473" t="str">
        <f t="shared" si="73"/>
        <v>PROTRA_CAPACITY_EMPIRICAL[EU27,TO_heat,PROTRA_CHP_HP_I]=GET_DIRECT_DATA('model_parameters/energy/PROTRA_capacity_vensim_import.xlsx','PROTRA_capacity','PROTRA_CAP_TIME','EU27_TO_heat')~~|</v>
      </c>
      <c r="X473" s="7" t="str">
        <f t="shared" si="77"/>
        <v>PROTRA_CAPACITY_EMPIRICAL[</v>
      </c>
      <c r="Y473" s="7" t="str">
        <f t="shared" si="80"/>
        <v>EU27,</v>
      </c>
      <c r="Z473" s="7" t="str">
        <f t="shared" si="81"/>
        <v>TO_heat,</v>
      </c>
      <c r="AA473" s="7" t="str">
        <f t="shared" si="78"/>
        <v>PROTRA_CHP_HP_I]=GET_DIRECT_DATA(</v>
      </c>
      <c r="AB473" s="7" t="str">
        <f t="shared" si="79"/>
        <v>'model_parameters/energy/PROTRA_capacity_vensim_import.xlsx','PROTRA_capacity','PROTRA_CAP_TIME',</v>
      </c>
      <c r="AC473" s="7" t="str">
        <f t="shared" si="82"/>
        <v>'EU27_TO_heat')~~|</v>
      </c>
    </row>
    <row r="474" spans="1:29" x14ac:dyDescent="0.35">
      <c r="A474" t="s">
        <v>69</v>
      </c>
      <c r="B474" t="s">
        <v>41</v>
      </c>
      <c r="C474" t="str">
        <f t="shared" si="74"/>
        <v>EU27_TO_heat</v>
      </c>
      <c r="D474" t="str">
        <f t="shared" si="75"/>
        <v>PROTRA_CHP_HP_I</v>
      </c>
      <c r="E474" t="s">
        <v>1</v>
      </c>
      <c r="F474" s="1" t="str">
        <f t="shared" si="76"/>
        <v>EU27TO_heatPROTRA_CHP_gas_fuels_CCS</v>
      </c>
      <c r="G474" s="3">
        <v>0</v>
      </c>
      <c r="H474" s="3">
        <v>0</v>
      </c>
      <c r="I474" s="3">
        <v>0</v>
      </c>
      <c r="J474" s="3">
        <v>0</v>
      </c>
      <c r="K474" s="3">
        <v>0</v>
      </c>
      <c r="L474" s="3">
        <v>0</v>
      </c>
      <c r="M474" s="3">
        <v>0</v>
      </c>
      <c r="N474" s="3">
        <v>0</v>
      </c>
      <c r="O474" s="3">
        <v>0</v>
      </c>
      <c r="P474" s="3">
        <v>0</v>
      </c>
      <c r="Q474" s="3">
        <v>0</v>
      </c>
      <c r="R474" s="3">
        <v>0</v>
      </c>
      <c r="S474" s="3">
        <v>0</v>
      </c>
      <c r="T474" s="3">
        <v>0</v>
      </c>
      <c r="U474" s="3">
        <v>0</v>
      </c>
      <c r="V474" s="3">
        <v>0</v>
      </c>
      <c r="W474" t="str">
        <f t="shared" si="73"/>
        <v/>
      </c>
      <c r="X474" s="7" t="str">
        <f t="shared" si="77"/>
        <v>PROTRA_CAPACITY_EMPIRICAL[</v>
      </c>
      <c r="Y474" s="7" t="str">
        <f t="shared" si="80"/>
        <v>EU27,</v>
      </c>
      <c r="Z474" s="7" t="str">
        <f t="shared" si="81"/>
        <v>TO_heat,</v>
      </c>
      <c r="AA474" s="7" t="str">
        <f t="shared" si="78"/>
        <v>PROTRA_CHP_HP_I]=GET_DIRECT_DATA(</v>
      </c>
      <c r="AB474" s="7" t="str">
        <f t="shared" si="79"/>
        <v>'model_parameters/energy/PROTRA_capacity_vensim_import.xlsx','PROTRA_capacity','PROTRA_CAP_TIME',</v>
      </c>
      <c r="AC474" s="7" t="str">
        <f t="shared" si="82"/>
        <v>'EU27_TO_heat')~~|</v>
      </c>
    </row>
    <row r="475" spans="1:29" x14ac:dyDescent="0.35">
      <c r="A475" t="s">
        <v>69</v>
      </c>
      <c r="B475" t="s">
        <v>41</v>
      </c>
      <c r="C475" t="str">
        <f t="shared" si="74"/>
        <v>EU27_TO_heat</v>
      </c>
      <c r="D475" t="str">
        <f t="shared" si="75"/>
        <v>PROTRA_CHP_HP_I</v>
      </c>
      <c r="E475" t="s">
        <v>2</v>
      </c>
      <c r="F475" s="1" t="str">
        <f t="shared" si="76"/>
        <v>EU27TO_heatPROTRA_CHP_geothermal</v>
      </c>
      <c r="G475" s="3">
        <v>0</v>
      </c>
      <c r="H475" s="3">
        <v>0</v>
      </c>
      <c r="I475" s="3">
        <v>0</v>
      </c>
      <c r="J475" s="3">
        <v>0</v>
      </c>
      <c r="K475" s="3">
        <v>0</v>
      </c>
      <c r="L475" s="3">
        <v>0</v>
      </c>
      <c r="M475" s="3">
        <v>0</v>
      </c>
      <c r="N475" s="3">
        <v>0</v>
      </c>
      <c r="O475" s="3">
        <v>0</v>
      </c>
      <c r="P475" s="3">
        <v>0</v>
      </c>
      <c r="Q475" s="3">
        <v>0</v>
      </c>
      <c r="R475" s="3">
        <v>0</v>
      </c>
      <c r="S475" s="3">
        <v>0</v>
      </c>
      <c r="T475" s="3">
        <v>0</v>
      </c>
      <c r="U475" s="3">
        <v>0</v>
      </c>
      <c r="V475" s="3">
        <v>0</v>
      </c>
      <c r="W475" t="str">
        <f t="shared" si="73"/>
        <v/>
      </c>
      <c r="X475" s="7" t="str">
        <f t="shared" si="77"/>
        <v>PROTRA_CAPACITY_EMPIRICAL[</v>
      </c>
      <c r="Y475" s="7" t="str">
        <f t="shared" si="80"/>
        <v>EU27,</v>
      </c>
      <c r="Z475" s="7" t="str">
        <f t="shared" si="81"/>
        <v>TO_heat,</v>
      </c>
      <c r="AA475" s="7" t="str">
        <f t="shared" si="78"/>
        <v>PROTRA_CHP_HP_I]=GET_DIRECT_DATA(</v>
      </c>
      <c r="AB475" s="7" t="str">
        <f t="shared" si="79"/>
        <v>'model_parameters/energy/PROTRA_capacity_vensim_import.xlsx','PROTRA_capacity','PROTRA_CAP_TIME',</v>
      </c>
      <c r="AC475" s="7" t="str">
        <f t="shared" si="82"/>
        <v>'EU27_TO_heat')~~|</v>
      </c>
    </row>
    <row r="476" spans="1:29" x14ac:dyDescent="0.35">
      <c r="A476" t="s">
        <v>69</v>
      </c>
      <c r="B476" t="s">
        <v>41</v>
      </c>
      <c r="C476" t="str">
        <f t="shared" si="74"/>
        <v>EU27_TO_heat</v>
      </c>
      <c r="D476" t="str">
        <f t="shared" si="75"/>
        <v>PROTRA_CHP_HP_I</v>
      </c>
      <c r="E476" t="s">
        <v>3</v>
      </c>
      <c r="F476" s="1" t="str">
        <f t="shared" si="76"/>
        <v>EU27TO_heatPROTRA_CHP_liquid_fuels</v>
      </c>
      <c r="G476" s="3">
        <v>10.40318851891902</v>
      </c>
      <c r="H476" s="3">
        <v>10.810802608593811</v>
      </c>
      <c r="I476" s="3">
        <v>7.9506362737783274</v>
      </c>
      <c r="J476" s="3">
        <v>7.1377983659643629</v>
      </c>
      <c r="K476" s="3">
        <v>8.4742954981044054</v>
      </c>
      <c r="L476" s="3">
        <v>7.4412176137860406</v>
      </c>
      <c r="M476" s="3">
        <v>5.6322015676959154</v>
      </c>
      <c r="N476" s="3">
        <v>4.9530485367041859</v>
      </c>
      <c r="O476" s="3">
        <v>4.3488392961875668</v>
      </c>
      <c r="P476" s="3">
        <v>3.5780176310879788</v>
      </c>
      <c r="Q476" s="3">
        <v>3.5535730860003798</v>
      </c>
      <c r="R476" s="3">
        <v>3.3487089112312365</v>
      </c>
      <c r="S476" s="3">
        <v>3.3196909189513844</v>
      </c>
      <c r="T476" s="3">
        <v>2.5014852462637274</v>
      </c>
      <c r="U476" s="3">
        <v>2.1240264772677659</v>
      </c>
      <c r="V476" s="3">
        <v>1.7533947890244923</v>
      </c>
      <c r="W476" t="str">
        <f t="shared" si="73"/>
        <v/>
      </c>
      <c r="X476" s="7" t="str">
        <f t="shared" si="77"/>
        <v>PROTRA_CAPACITY_EMPIRICAL[</v>
      </c>
      <c r="Y476" s="7" t="str">
        <f t="shared" si="80"/>
        <v>EU27,</v>
      </c>
      <c r="Z476" s="7" t="str">
        <f t="shared" si="81"/>
        <v>TO_heat,</v>
      </c>
      <c r="AA476" s="7" t="str">
        <f t="shared" si="78"/>
        <v>PROTRA_CHP_HP_I]=GET_DIRECT_DATA(</v>
      </c>
      <c r="AB476" s="7" t="str">
        <f t="shared" si="79"/>
        <v>'model_parameters/energy/PROTRA_capacity_vensim_import.xlsx','PROTRA_capacity','PROTRA_CAP_TIME',</v>
      </c>
      <c r="AC476" s="7" t="str">
        <f t="shared" si="82"/>
        <v>'EU27_TO_heat')~~|</v>
      </c>
    </row>
    <row r="477" spans="1:29" x14ac:dyDescent="0.35">
      <c r="A477" t="s">
        <v>69</v>
      </c>
      <c r="B477" t="s">
        <v>41</v>
      </c>
      <c r="C477" t="str">
        <f t="shared" si="74"/>
        <v>EU27_TO_heat</v>
      </c>
      <c r="D477" t="str">
        <f t="shared" si="75"/>
        <v>PROTRA_CHP_HP_I</v>
      </c>
      <c r="E477" t="s">
        <v>4</v>
      </c>
      <c r="F477" s="1" t="str">
        <f t="shared" si="76"/>
        <v>EU27TO_heatPROTRA_CHP_liquid_fuels_CCS</v>
      </c>
      <c r="G477" s="3">
        <v>0</v>
      </c>
      <c r="H477" s="3">
        <v>0</v>
      </c>
      <c r="I477" s="3">
        <v>0</v>
      </c>
      <c r="J477" s="3">
        <v>0</v>
      </c>
      <c r="K477" s="3">
        <v>0</v>
      </c>
      <c r="L477" s="3">
        <v>0</v>
      </c>
      <c r="M477" s="3">
        <v>0</v>
      </c>
      <c r="N477" s="3">
        <v>0</v>
      </c>
      <c r="O477" s="3">
        <v>0</v>
      </c>
      <c r="P477" s="3">
        <v>0</v>
      </c>
      <c r="Q477" s="3">
        <v>0</v>
      </c>
      <c r="R477" s="3">
        <v>0</v>
      </c>
      <c r="S477" s="3">
        <v>0</v>
      </c>
      <c r="T477" s="3">
        <v>0</v>
      </c>
      <c r="U477" s="3">
        <v>0</v>
      </c>
      <c r="V477" s="3">
        <v>0</v>
      </c>
      <c r="W477" t="str">
        <f t="shared" si="73"/>
        <v/>
      </c>
      <c r="X477" s="7" t="str">
        <f t="shared" si="77"/>
        <v>PROTRA_CAPACITY_EMPIRICAL[</v>
      </c>
      <c r="Y477" s="7" t="str">
        <f t="shared" si="80"/>
        <v>EU27,</v>
      </c>
      <c r="Z477" s="7" t="str">
        <f t="shared" si="81"/>
        <v>TO_heat,</v>
      </c>
      <c r="AA477" s="7" t="str">
        <f t="shared" si="78"/>
        <v>PROTRA_CHP_HP_I]=GET_DIRECT_DATA(</v>
      </c>
      <c r="AB477" s="7" t="str">
        <f t="shared" si="79"/>
        <v>'model_parameters/energy/PROTRA_capacity_vensim_import.xlsx','PROTRA_capacity','PROTRA_CAP_TIME',</v>
      </c>
      <c r="AC477" s="7" t="str">
        <f t="shared" si="82"/>
        <v>'EU27_TO_heat')~~|</v>
      </c>
    </row>
    <row r="478" spans="1:29" x14ac:dyDescent="0.35">
      <c r="A478" t="s">
        <v>69</v>
      </c>
      <c r="B478" t="s">
        <v>41</v>
      </c>
      <c r="C478" t="str">
        <f t="shared" si="74"/>
        <v>EU27_TO_heat</v>
      </c>
      <c r="D478" t="str">
        <f t="shared" si="75"/>
        <v>PROTRA_CHP_HP_I</v>
      </c>
      <c r="E478" t="s">
        <v>5</v>
      </c>
      <c r="F478" s="1" t="str">
        <f t="shared" si="76"/>
        <v>EU27TO_heatPROTRA_CHP_solid_fossil</v>
      </c>
      <c r="G478" s="3">
        <v>56.505273138769688</v>
      </c>
      <c r="H478" s="3">
        <v>56.890926962655847</v>
      </c>
      <c r="I478" s="3">
        <v>54.009808484229168</v>
      </c>
      <c r="J478" s="3">
        <v>53.365349545399695</v>
      </c>
      <c r="K478" s="3">
        <v>51.00567644767893</v>
      </c>
      <c r="L478" s="3">
        <v>54.24180579126714</v>
      </c>
      <c r="M478" s="3">
        <v>49.632586510507046</v>
      </c>
      <c r="N478" s="3">
        <v>48.480412464786674</v>
      </c>
      <c r="O478" s="3">
        <v>49.30556260160008</v>
      </c>
      <c r="P478" s="3">
        <v>43.837248017474664</v>
      </c>
      <c r="Q478" s="3">
        <v>44.057732466438644</v>
      </c>
      <c r="R478" s="3">
        <v>43.864482911622623</v>
      </c>
      <c r="S478" s="3">
        <v>41.372502817317844</v>
      </c>
      <c r="T478" s="3">
        <v>39.377641612866093</v>
      </c>
      <c r="U478" s="3">
        <v>35.84277127989894</v>
      </c>
      <c r="V478" s="3">
        <v>33.751094912715345</v>
      </c>
      <c r="W478" t="str">
        <f t="shared" si="73"/>
        <v/>
      </c>
      <c r="X478" s="7" t="str">
        <f t="shared" si="77"/>
        <v>PROTRA_CAPACITY_EMPIRICAL[</v>
      </c>
      <c r="Y478" s="7" t="str">
        <f t="shared" si="80"/>
        <v>EU27,</v>
      </c>
      <c r="Z478" s="7" t="str">
        <f t="shared" si="81"/>
        <v>TO_heat,</v>
      </c>
      <c r="AA478" s="7" t="str">
        <f t="shared" si="78"/>
        <v>PROTRA_CHP_HP_I]=GET_DIRECT_DATA(</v>
      </c>
      <c r="AB478" s="7" t="str">
        <f t="shared" si="79"/>
        <v>'model_parameters/energy/PROTRA_capacity_vensim_import.xlsx','PROTRA_capacity','PROTRA_CAP_TIME',</v>
      </c>
      <c r="AC478" s="7" t="str">
        <f t="shared" si="82"/>
        <v>'EU27_TO_heat')~~|</v>
      </c>
    </row>
    <row r="479" spans="1:29" x14ac:dyDescent="0.35">
      <c r="A479" t="s">
        <v>69</v>
      </c>
      <c r="B479" t="s">
        <v>41</v>
      </c>
      <c r="C479" t="str">
        <f t="shared" si="74"/>
        <v>EU27_TO_heat</v>
      </c>
      <c r="D479" t="str">
        <f t="shared" si="75"/>
        <v>PROTRA_CHP_HP_I</v>
      </c>
      <c r="E479" t="s">
        <v>6</v>
      </c>
      <c r="F479" s="1" t="str">
        <f t="shared" si="76"/>
        <v>EU27TO_heatPROTRA_CHP_solid_fossil_CCS</v>
      </c>
      <c r="G479" s="3">
        <v>0</v>
      </c>
      <c r="H479" s="3">
        <v>0</v>
      </c>
      <c r="I479" s="3">
        <v>0</v>
      </c>
      <c r="J479" s="3">
        <v>0</v>
      </c>
      <c r="K479" s="3">
        <v>0</v>
      </c>
      <c r="L479" s="3">
        <v>0</v>
      </c>
      <c r="M479" s="3">
        <v>0</v>
      </c>
      <c r="N479" s="3">
        <v>0</v>
      </c>
      <c r="O479" s="3">
        <v>0</v>
      </c>
      <c r="P479" s="3">
        <v>0</v>
      </c>
      <c r="Q479" s="3">
        <v>0</v>
      </c>
      <c r="R479" s="3">
        <v>0</v>
      </c>
      <c r="S479" s="3">
        <v>0</v>
      </c>
      <c r="T479" s="3">
        <v>0</v>
      </c>
      <c r="U479" s="3">
        <v>0</v>
      </c>
      <c r="V479" s="3">
        <v>0</v>
      </c>
      <c r="W479" t="str">
        <f t="shared" si="73"/>
        <v/>
      </c>
      <c r="X479" s="7" t="str">
        <f t="shared" si="77"/>
        <v>PROTRA_CAPACITY_EMPIRICAL[</v>
      </c>
      <c r="Y479" s="7" t="str">
        <f t="shared" si="80"/>
        <v>EU27,</v>
      </c>
      <c r="Z479" s="7" t="str">
        <f t="shared" si="81"/>
        <v>TO_heat,</v>
      </c>
      <c r="AA479" s="7" t="str">
        <f t="shared" si="78"/>
        <v>PROTRA_CHP_HP_I]=GET_DIRECT_DATA(</v>
      </c>
      <c r="AB479" s="7" t="str">
        <f t="shared" si="79"/>
        <v>'model_parameters/energy/PROTRA_capacity_vensim_import.xlsx','PROTRA_capacity','PROTRA_CAP_TIME',</v>
      </c>
      <c r="AC479" s="7" t="str">
        <f t="shared" si="82"/>
        <v>'EU27_TO_heat')~~|</v>
      </c>
    </row>
    <row r="480" spans="1:29" x14ac:dyDescent="0.35">
      <c r="A480" t="s">
        <v>69</v>
      </c>
      <c r="B480" t="s">
        <v>41</v>
      </c>
      <c r="C480" t="str">
        <f t="shared" si="74"/>
        <v>EU27_TO_heat</v>
      </c>
      <c r="D480" t="str">
        <f t="shared" si="75"/>
        <v>PROTRA_CHP_HP_I</v>
      </c>
      <c r="E480" t="s">
        <v>7</v>
      </c>
      <c r="F480" s="1" t="str">
        <f t="shared" si="76"/>
        <v>EU27TO_heatPROTRA_CHP_waste</v>
      </c>
      <c r="G480" s="3">
        <v>8.3042830244353194</v>
      </c>
      <c r="H480" s="3">
        <v>8.5922414366227482</v>
      </c>
      <c r="I480" s="3">
        <v>8.6862363925921944</v>
      </c>
      <c r="J480" s="3">
        <v>9.6726287496177754</v>
      </c>
      <c r="K480" s="3">
        <v>10.324387360776029</v>
      </c>
      <c r="L480" s="3">
        <v>10.567596073746126</v>
      </c>
      <c r="M480" s="3">
        <v>11.201103151710173</v>
      </c>
      <c r="N480" s="3">
        <v>12.641974951489718</v>
      </c>
      <c r="O480" s="3">
        <v>13.889428174154023</v>
      </c>
      <c r="P480" s="3">
        <v>14.933492595046609</v>
      </c>
      <c r="Q480" s="3">
        <v>15.758793719305661</v>
      </c>
      <c r="R480" s="3">
        <v>16.550922387719893</v>
      </c>
      <c r="S480" s="3">
        <v>17.258714679066369</v>
      </c>
      <c r="T480" s="3">
        <v>17.15161003991977</v>
      </c>
      <c r="U480" s="3">
        <v>17.88854813576927</v>
      </c>
      <c r="V480" s="3">
        <v>18.374567784281979</v>
      </c>
      <c r="W480" t="str">
        <f t="shared" si="73"/>
        <v/>
      </c>
      <c r="X480" s="7" t="str">
        <f t="shared" si="77"/>
        <v>PROTRA_CAPACITY_EMPIRICAL[</v>
      </c>
      <c r="Y480" s="7" t="str">
        <f t="shared" si="80"/>
        <v>EU27,</v>
      </c>
      <c r="Z480" s="7" t="str">
        <f t="shared" si="81"/>
        <v>TO_heat,</v>
      </c>
      <c r="AA480" s="7" t="str">
        <f t="shared" si="78"/>
        <v>PROTRA_CHP_HP_I]=GET_DIRECT_DATA(</v>
      </c>
      <c r="AB480" s="7" t="str">
        <f t="shared" si="79"/>
        <v>'model_parameters/energy/PROTRA_capacity_vensim_import.xlsx','PROTRA_capacity','PROTRA_CAP_TIME',</v>
      </c>
      <c r="AC480" s="7" t="str">
        <f t="shared" si="82"/>
        <v>'EU27_TO_heat')~~|</v>
      </c>
    </row>
    <row r="481" spans="1:29" x14ac:dyDescent="0.35">
      <c r="A481" t="s">
        <v>69</v>
      </c>
      <c r="B481" t="s">
        <v>41</v>
      </c>
      <c r="C481" t="str">
        <f t="shared" si="74"/>
        <v>EU27_TO_heat</v>
      </c>
      <c r="D481" t="str">
        <f t="shared" si="75"/>
        <v>PROTRA_CHP_HP_I</v>
      </c>
      <c r="E481" t="s">
        <v>8</v>
      </c>
      <c r="F481" s="1" t="str">
        <f t="shared" si="76"/>
        <v>EU27TO_heatPROTRA_CHP_solid_bio</v>
      </c>
      <c r="G481" s="4">
        <v>10.410268636508624</v>
      </c>
      <c r="H481" s="4">
        <v>10.523623267230933</v>
      </c>
      <c r="I481" s="4">
        <v>11.291616335440576</v>
      </c>
      <c r="J481" s="4">
        <v>12.329944540272145</v>
      </c>
      <c r="K481" s="4">
        <v>12.963158007334966</v>
      </c>
      <c r="L481" s="4">
        <v>17.296034628484421</v>
      </c>
      <c r="M481" s="4">
        <v>16.681014582309835</v>
      </c>
      <c r="N481" s="4">
        <v>20.152435773772531</v>
      </c>
      <c r="O481" s="4">
        <v>21.460782677601912</v>
      </c>
      <c r="P481" s="4">
        <v>21.11005931572226</v>
      </c>
      <c r="Q481" s="4">
        <v>21.422641663159201</v>
      </c>
      <c r="R481" s="4">
        <v>23.140089443022241</v>
      </c>
      <c r="S481" s="4">
        <v>24.119933144326897</v>
      </c>
      <c r="T481" s="4">
        <v>24.620250302005747</v>
      </c>
      <c r="U481" s="4">
        <v>26.043389310224889</v>
      </c>
      <c r="V481" s="4">
        <v>27.115554925536376</v>
      </c>
      <c r="W481" t="str">
        <f t="shared" si="73"/>
        <v/>
      </c>
      <c r="X481" s="7" t="str">
        <f t="shared" si="77"/>
        <v>PROTRA_CAPACITY_EMPIRICAL[</v>
      </c>
      <c r="Y481" s="7" t="str">
        <f t="shared" si="80"/>
        <v>EU27,</v>
      </c>
      <c r="Z481" s="7" t="str">
        <f t="shared" si="81"/>
        <v>TO_heat,</v>
      </c>
      <c r="AA481" s="7" t="str">
        <f t="shared" si="78"/>
        <v>PROTRA_CHP_HP_I]=GET_DIRECT_DATA(</v>
      </c>
      <c r="AB481" s="7" t="str">
        <f t="shared" si="79"/>
        <v>'model_parameters/energy/PROTRA_capacity_vensim_import.xlsx','PROTRA_capacity','PROTRA_CAP_TIME',</v>
      </c>
      <c r="AC481" s="7" t="str">
        <f t="shared" si="82"/>
        <v>'EU27_TO_heat')~~|</v>
      </c>
    </row>
    <row r="482" spans="1:29" x14ac:dyDescent="0.35">
      <c r="A482" t="s">
        <v>69</v>
      </c>
      <c r="B482" t="s">
        <v>41</v>
      </c>
      <c r="C482" t="str">
        <f t="shared" si="74"/>
        <v>EU27_TO_heat</v>
      </c>
      <c r="D482" t="str">
        <f t="shared" si="75"/>
        <v>PROTRA_CHP_HP_I</v>
      </c>
      <c r="E482" t="s">
        <v>9</v>
      </c>
      <c r="F482" s="1" t="str">
        <f t="shared" si="76"/>
        <v>EU27TO_heatPROTRA_CHP_solid_bio_CCS</v>
      </c>
      <c r="G482" s="3">
        <v>0</v>
      </c>
      <c r="H482" s="3">
        <v>0</v>
      </c>
      <c r="I482" s="3">
        <v>0</v>
      </c>
      <c r="J482" s="3">
        <v>0</v>
      </c>
      <c r="K482" s="3">
        <v>0</v>
      </c>
      <c r="L482" s="3">
        <v>0</v>
      </c>
      <c r="M482" s="3">
        <v>0</v>
      </c>
      <c r="N482" s="3">
        <v>0</v>
      </c>
      <c r="O482" s="3">
        <v>0</v>
      </c>
      <c r="P482" s="3">
        <v>0</v>
      </c>
      <c r="Q482" s="3">
        <v>0</v>
      </c>
      <c r="R482" s="3">
        <v>0</v>
      </c>
      <c r="S482" s="3">
        <v>0</v>
      </c>
      <c r="T482" s="3">
        <v>0</v>
      </c>
      <c r="U482" s="3">
        <v>0</v>
      </c>
      <c r="V482" s="3">
        <v>0</v>
      </c>
      <c r="W482" t="str">
        <f t="shared" si="73"/>
        <v/>
      </c>
      <c r="X482" s="7" t="str">
        <f t="shared" si="77"/>
        <v>PROTRA_CAPACITY_EMPIRICAL[</v>
      </c>
      <c r="Y482" s="7" t="str">
        <f t="shared" si="80"/>
        <v>EU27,</v>
      </c>
      <c r="Z482" s="7" t="str">
        <f t="shared" si="81"/>
        <v>TO_heat,</v>
      </c>
      <c r="AA482" s="7" t="str">
        <f t="shared" si="78"/>
        <v>PROTRA_CHP_HP_I]=GET_DIRECT_DATA(</v>
      </c>
      <c r="AB482" s="7" t="str">
        <f t="shared" si="79"/>
        <v>'model_parameters/energy/PROTRA_capacity_vensim_import.xlsx','PROTRA_capacity','PROTRA_CAP_TIME',</v>
      </c>
      <c r="AC482" s="7" t="str">
        <f t="shared" si="82"/>
        <v>'EU27_TO_heat')~~|</v>
      </c>
    </row>
    <row r="483" spans="1:29" x14ac:dyDescent="0.35">
      <c r="A483" t="s">
        <v>69</v>
      </c>
      <c r="B483" t="s">
        <v>41</v>
      </c>
      <c r="C483" t="str">
        <f t="shared" si="74"/>
        <v>EU27_TO_heat</v>
      </c>
      <c r="D483" t="str">
        <f t="shared" si="75"/>
        <v>PROTRA_CHP_HP_I</v>
      </c>
      <c r="E483" t="s">
        <v>10</v>
      </c>
      <c r="F483" s="1" t="str">
        <f t="shared" si="76"/>
        <v>EU27TO_heatPROTRA_HP_gas_fuels</v>
      </c>
      <c r="G483" s="4">
        <v>112.20574442541495</v>
      </c>
      <c r="H483" s="4">
        <v>92.419400603927841</v>
      </c>
      <c r="I483" s="4">
        <v>89.62200678541268</v>
      </c>
      <c r="J483" s="4">
        <v>89.856980191835461</v>
      </c>
      <c r="K483" s="4">
        <v>93.52614740135121</v>
      </c>
      <c r="L483" s="4">
        <v>108.63841923599577</v>
      </c>
      <c r="M483" s="4">
        <v>93.064837961884905</v>
      </c>
      <c r="N483" s="4">
        <v>97.157981332866882</v>
      </c>
      <c r="O483" s="4">
        <v>98.779607567130299</v>
      </c>
      <c r="P483" s="4">
        <v>88.599921172989681</v>
      </c>
      <c r="Q483" s="4">
        <v>88.994210179741941</v>
      </c>
      <c r="R483" s="4">
        <v>91.416554384521206</v>
      </c>
      <c r="S483" s="4">
        <v>95.112072920808089</v>
      </c>
      <c r="T483" s="4">
        <v>91.341074760631187</v>
      </c>
      <c r="U483" s="4">
        <v>84.567175498599369</v>
      </c>
      <c r="V483" s="4">
        <v>83.674220599981851</v>
      </c>
      <c r="W483" t="str">
        <f t="shared" si="73"/>
        <v/>
      </c>
      <c r="X483" s="7" t="str">
        <f t="shared" si="77"/>
        <v>PROTRA_CAPACITY_EMPIRICAL[</v>
      </c>
      <c r="Y483" s="7" t="str">
        <f t="shared" si="80"/>
        <v>EU27,</v>
      </c>
      <c r="Z483" s="7" t="str">
        <f t="shared" si="81"/>
        <v>TO_heat,</v>
      </c>
      <c r="AA483" s="7" t="str">
        <f t="shared" si="78"/>
        <v>PROTRA_CHP_HP_I]=GET_DIRECT_DATA(</v>
      </c>
      <c r="AB483" s="7" t="str">
        <f t="shared" si="79"/>
        <v>'model_parameters/energy/PROTRA_capacity_vensim_import.xlsx','PROTRA_capacity','PROTRA_CAP_TIME',</v>
      </c>
      <c r="AC483" s="7" t="str">
        <f t="shared" si="82"/>
        <v>'EU27_TO_heat')~~|</v>
      </c>
    </row>
    <row r="484" spans="1:29" x14ac:dyDescent="0.35">
      <c r="A484" t="s">
        <v>69</v>
      </c>
      <c r="B484" t="s">
        <v>41</v>
      </c>
      <c r="C484" t="str">
        <f t="shared" si="74"/>
        <v>EU27_TO_heat</v>
      </c>
      <c r="D484" t="str">
        <f t="shared" si="75"/>
        <v>PROTRA_CHP_HP_I</v>
      </c>
      <c r="E484" t="s">
        <v>11</v>
      </c>
      <c r="F484" s="1" t="str">
        <f t="shared" si="76"/>
        <v>EU27TO_heatPROTRA_HP_solid_bio</v>
      </c>
      <c r="G484" s="4">
        <v>30.624199923933428</v>
      </c>
      <c r="H484" s="4">
        <v>33.928243232550649</v>
      </c>
      <c r="I484" s="4">
        <v>31.306036442367773</v>
      </c>
      <c r="J484" s="4">
        <v>34.666362474207709</v>
      </c>
      <c r="K484" s="4">
        <v>37.08082916879146</v>
      </c>
      <c r="L484" s="4">
        <v>42.172745564003073</v>
      </c>
      <c r="M484" s="4">
        <v>40.739948187522536</v>
      </c>
      <c r="N484" s="4">
        <v>46.905950475164431</v>
      </c>
      <c r="O484" s="4">
        <v>48.300642569789979</v>
      </c>
      <c r="P484" s="4">
        <v>50.888723718711155</v>
      </c>
      <c r="Q484" s="4">
        <v>54.625720500966516</v>
      </c>
      <c r="R484" s="4">
        <v>60.993167589128142</v>
      </c>
      <c r="S484" s="4">
        <v>63.535055626724727</v>
      </c>
      <c r="T484" s="4">
        <v>61.817345264205649</v>
      </c>
      <c r="U484" s="4">
        <v>63.453130020601428</v>
      </c>
      <c r="V484" s="4">
        <v>65.301029692036167</v>
      </c>
      <c r="W484" t="str">
        <f t="shared" si="73"/>
        <v/>
      </c>
      <c r="X484" s="7" t="str">
        <f t="shared" si="77"/>
        <v>PROTRA_CAPACITY_EMPIRICAL[</v>
      </c>
      <c r="Y484" s="7" t="str">
        <f t="shared" si="80"/>
        <v>EU27,</v>
      </c>
      <c r="Z484" s="7" t="str">
        <f t="shared" si="81"/>
        <v>TO_heat,</v>
      </c>
      <c r="AA484" s="7" t="str">
        <f t="shared" si="78"/>
        <v>PROTRA_CHP_HP_I]=GET_DIRECT_DATA(</v>
      </c>
      <c r="AB484" s="7" t="str">
        <f t="shared" si="79"/>
        <v>'model_parameters/energy/PROTRA_capacity_vensim_import.xlsx','PROTRA_capacity','PROTRA_CAP_TIME',</v>
      </c>
      <c r="AC484" s="7" t="str">
        <f t="shared" si="82"/>
        <v>'EU27_TO_heat')~~|</v>
      </c>
    </row>
    <row r="485" spans="1:29" x14ac:dyDescent="0.35">
      <c r="A485" t="s">
        <v>69</v>
      </c>
      <c r="B485" t="s">
        <v>41</v>
      </c>
      <c r="C485" t="str">
        <f t="shared" si="74"/>
        <v>EU27_TO_heat</v>
      </c>
      <c r="D485" t="str">
        <f t="shared" si="75"/>
        <v>PROTRA_CHP_HP_I</v>
      </c>
      <c r="E485" t="s">
        <v>12</v>
      </c>
      <c r="F485" s="1" t="str">
        <f t="shared" si="76"/>
        <v>EU27TO_heatPROTRA_HP_geothermal</v>
      </c>
      <c r="G485" s="4">
        <v>0.72637801712434746</v>
      </c>
      <c r="H485" s="4">
        <v>0.69470137922909603</v>
      </c>
      <c r="I485" s="4">
        <v>0.66803883697666622</v>
      </c>
      <c r="J485" s="4">
        <v>0.69174307364178877</v>
      </c>
      <c r="K485" s="4">
        <v>0.66350395586196631</v>
      </c>
      <c r="L485" s="4">
        <v>0.80867157338864348</v>
      </c>
      <c r="M485" s="4">
        <v>0.73517053500813068</v>
      </c>
      <c r="N485" s="4">
        <v>0.81730486938008373</v>
      </c>
      <c r="O485" s="4">
        <v>0.96554974425799756</v>
      </c>
      <c r="P485" s="4">
        <v>1.0943187459542176</v>
      </c>
      <c r="Q485" s="4">
        <v>1.2631033998294912</v>
      </c>
      <c r="R485" s="4">
        <v>1.5350195428017903</v>
      </c>
      <c r="S485" s="4">
        <v>1.6970403639546707</v>
      </c>
      <c r="T485" s="4">
        <v>1.8340000000000001</v>
      </c>
      <c r="U485" s="4">
        <v>2.0040065425024074</v>
      </c>
      <c r="V485" s="4">
        <v>2.1820852167568114</v>
      </c>
      <c r="W485" t="str">
        <f t="shared" si="73"/>
        <v/>
      </c>
      <c r="X485" s="7" t="str">
        <f t="shared" si="77"/>
        <v>PROTRA_CAPACITY_EMPIRICAL[</v>
      </c>
      <c r="Y485" s="7" t="str">
        <f t="shared" si="80"/>
        <v>EU27,</v>
      </c>
      <c r="Z485" s="7" t="str">
        <f t="shared" si="81"/>
        <v>TO_heat,</v>
      </c>
      <c r="AA485" s="7" t="str">
        <f t="shared" si="78"/>
        <v>PROTRA_CHP_HP_I]=GET_DIRECT_DATA(</v>
      </c>
      <c r="AB485" s="7" t="str">
        <f t="shared" si="79"/>
        <v>'model_parameters/energy/PROTRA_capacity_vensim_import.xlsx','PROTRA_capacity','PROTRA_CAP_TIME',</v>
      </c>
      <c r="AC485" s="7" t="str">
        <f t="shared" si="82"/>
        <v>'EU27_TO_heat')~~|</v>
      </c>
    </row>
    <row r="486" spans="1:29" x14ac:dyDescent="0.35">
      <c r="A486" t="s">
        <v>69</v>
      </c>
      <c r="B486" t="s">
        <v>41</v>
      </c>
      <c r="C486" t="str">
        <f t="shared" si="74"/>
        <v>EU27_TO_heat</v>
      </c>
      <c r="D486" t="str">
        <f t="shared" si="75"/>
        <v>PROTRA_CHP_HP_I</v>
      </c>
      <c r="E486" t="s">
        <v>13</v>
      </c>
      <c r="F486" s="1" t="str">
        <f t="shared" si="76"/>
        <v>EU27TO_heatPROTRA_HP_liquid_fuels</v>
      </c>
      <c r="G486" s="4">
        <v>15.552776091592314</v>
      </c>
      <c r="H486" s="4">
        <v>16.267031058674949</v>
      </c>
      <c r="I486" s="4">
        <v>16.663160448344922</v>
      </c>
      <c r="J486" s="4">
        <v>14.208404936488646</v>
      </c>
      <c r="K486" s="4">
        <v>17.546399989107016</v>
      </c>
      <c r="L486" s="4">
        <v>19.385037149720915</v>
      </c>
      <c r="M486" s="4">
        <v>12.103932783341758</v>
      </c>
      <c r="N486" s="4">
        <v>12.860178047053308</v>
      </c>
      <c r="O486" s="4">
        <v>9.4695649685122927</v>
      </c>
      <c r="P486" s="4">
        <v>6.6129650245727758</v>
      </c>
      <c r="Q486" s="4">
        <v>6.9957525307857473</v>
      </c>
      <c r="R486" s="4">
        <v>7.902242885149688</v>
      </c>
      <c r="S486" s="4">
        <v>5.9465957212070411</v>
      </c>
      <c r="T486" s="4">
        <v>6.5284820217757025</v>
      </c>
      <c r="U486" s="4">
        <v>6.1642768840217421</v>
      </c>
      <c r="V486" s="4">
        <v>5.8606056683315426</v>
      </c>
      <c r="W486" t="str">
        <f t="shared" si="73"/>
        <v/>
      </c>
      <c r="X486" s="7" t="str">
        <f t="shared" si="77"/>
        <v>PROTRA_CAPACITY_EMPIRICAL[</v>
      </c>
      <c r="Y486" s="7" t="str">
        <f t="shared" si="80"/>
        <v>EU27,</v>
      </c>
      <c r="Z486" s="7" t="str">
        <f t="shared" si="81"/>
        <v>TO_heat,</v>
      </c>
      <c r="AA486" s="7" t="str">
        <f t="shared" si="78"/>
        <v>PROTRA_CHP_HP_I]=GET_DIRECT_DATA(</v>
      </c>
      <c r="AB486" s="7" t="str">
        <f t="shared" si="79"/>
        <v>'model_parameters/energy/PROTRA_capacity_vensim_import.xlsx','PROTRA_capacity','PROTRA_CAP_TIME',</v>
      </c>
      <c r="AC486" s="7" t="str">
        <f t="shared" si="82"/>
        <v>'EU27_TO_heat')~~|</v>
      </c>
    </row>
    <row r="487" spans="1:29" x14ac:dyDescent="0.35">
      <c r="A487" t="s">
        <v>69</v>
      </c>
      <c r="B487" t="s">
        <v>41</v>
      </c>
      <c r="C487" t="str">
        <f t="shared" si="74"/>
        <v>EU27_TO_heat</v>
      </c>
      <c r="D487" t="str">
        <f t="shared" si="75"/>
        <v>PROTRA_CHP_HP_I</v>
      </c>
      <c r="E487" t="s">
        <v>14</v>
      </c>
      <c r="F487" s="1" t="str">
        <f t="shared" si="76"/>
        <v>EU27TO_heatPROTRA_HP_solar</v>
      </c>
      <c r="G487" s="4">
        <v>3.1306134281474572E-2</v>
      </c>
      <c r="H487" s="4">
        <v>2.7890919632586438E-2</v>
      </c>
      <c r="I487" s="4">
        <v>3.5290551371844066E-2</v>
      </c>
      <c r="J487" s="4">
        <v>3.9274968462213559E-2</v>
      </c>
      <c r="K487" s="4">
        <v>9.3463040891238622E-2</v>
      </c>
      <c r="L487" s="4">
        <v>0.11742589447516223</v>
      </c>
      <c r="M487" s="4">
        <v>0.16949368780966928</v>
      </c>
      <c r="N487" s="4">
        <v>0.25875203026568516</v>
      </c>
      <c r="O487" s="4">
        <v>0.32987330612633914</v>
      </c>
      <c r="P487" s="4">
        <v>0.47223880557500697</v>
      </c>
      <c r="Q487" s="4">
        <v>0.60452316058259836</v>
      </c>
      <c r="R487" s="4">
        <v>0.84998772905434272</v>
      </c>
      <c r="S487" s="4">
        <v>1.0463153275627677</v>
      </c>
      <c r="T487" s="4">
        <v>1.29</v>
      </c>
      <c r="U487" s="4">
        <v>1.3574874874742369</v>
      </c>
      <c r="V487" s="4">
        <v>1.5520815799471304</v>
      </c>
      <c r="W487" t="str">
        <f t="shared" si="73"/>
        <v/>
      </c>
      <c r="X487" s="7" t="str">
        <f t="shared" si="77"/>
        <v>PROTRA_CAPACITY_EMPIRICAL[</v>
      </c>
      <c r="Y487" s="7" t="str">
        <f t="shared" si="80"/>
        <v>EU27,</v>
      </c>
      <c r="Z487" s="7" t="str">
        <f t="shared" si="81"/>
        <v>TO_heat,</v>
      </c>
      <c r="AA487" s="7" t="str">
        <f t="shared" si="78"/>
        <v>PROTRA_CHP_HP_I]=GET_DIRECT_DATA(</v>
      </c>
      <c r="AB487" s="7" t="str">
        <f t="shared" si="79"/>
        <v>'model_parameters/energy/PROTRA_capacity_vensim_import.xlsx','PROTRA_capacity','PROTRA_CAP_TIME',</v>
      </c>
      <c r="AC487" s="7" t="str">
        <f t="shared" si="82"/>
        <v>'EU27_TO_heat')~~|</v>
      </c>
    </row>
    <row r="488" spans="1:29" x14ac:dyDescent="0.35">
      <c r="A488" t="s">
        <v>69</v>
      </c>
      <c r="B488" t="s">
        <v>41</v>
      </c>
      <c r="C488" t="str">
        <f t="shared" si="74"/>
        <v>EU27_TO_heat</v>
      </c>
      <c r="D488" t="str">
        <f t="shared" si="75"/>
        <v>PROTRA_CHP_HP_I</v>
      </c>
      <c r="E488" t="s">
        <v>15</v>
      </c>
      <c r="F488" s="1" t="str">
        <f t="shared" si="76"/>
        <v>EU27TO_heatPROTRA_HP_solid_fossil</v>
      </c>
      <c r="G488" s="4">
        <v>48.871200552922772</v>
      </c>
      <c r="H488" s="4">
        <v>49.454309847572361</v>
      </c>
      <c r="I488" s="4">
        <v>52.53911156005119</v>
      </c>
      <c r="J488" s="4">
        <v>51.204708967212525</v>
      </c>
      <c r="K488" s="4">
        <v>51.929578451682033</v>
      </c>
      <c r="L488" s="4">
        <v>59.609981279984687</v>
      </c>
      <c r="M488" s="4">
        <v>49.236779371911602</v>
      </c>
      <c r="N488" s="4">
        <v>51.930209409504194</v>
      </c>
      <c r="O488" s="4">
        <v>49.732066622114232</v>
      </c>
      <c r="P488" s="4">
        <v>45.236350735857464</v>
      </c>
      <c r="Q488" s="4">
        <v>42.261619918977487</v>
      </c>
      <c r="R488" s="4">
        <v>44.534229298371997</v>
      </c>
      <c r="S488" s="4">
        <v>43.885972090996788</v>
      </c>
      <c r="T488" s="4">
        <v>41.876849198421297</v>
      </c>
      <c r="U488" s="4">
        <v>38.714433246398251</v>
      </c>
      <c r="V488" s="4">
        <v>37.739257901887335</v>
      </c>
      <c r="W488" t="str">
        <f t="shared" si="73"/>
        <v/>
      </c>
      <c r="X488" s="7" t="str">
        <f t="shared" si="77"/>
        <v>PROTRA_CAPACITY_EMPIRICAL[</v>
      </c>
      <c r="Y488" s="7" t="str">
        <f t="shared" si="80"/>
        <v>EU27,</v>
      </c>
      <c r="Z488" s="7" t="str">
        <f t="shared" si="81"/>
        <v>TO_heat,</v>
      </c>
      <c r="AA488" s="7" t="str">
        <f t="shared" si="78"/>
        <v>PROTRA_CHP_HP_I]=GET_DIRECT_DATA(</v>
      </c>
      <c r="AB488" s="7" t="str">
        <f t="shared" si="79"/>
        <v>'model_parameters/energy/PROTRA_capacity_vensim_import.xlsx','PROTRA_capacity','PROTRA_CAP_TIME',</v>
      </c>
      <c r="AC488" s="7" t="str">
        <f t="shared" si="82"/>
        <v>'EU27_TO_heat')~~|</v>
      </c>
    </row>
    <row r="489" spans="1:29" x14ac:dyDescent="0.35">
      <c r="A489" t="s">
        <v>69</v>
      </c>
      <c r="B489" t="s">
        <v>41</v>
      </c>
      <c r="C489" t="str">
        <f t="shared" si="74"/>
        <v>EU27_TO_heat</v>
      </c>
      <c r="D489" t="str">
        <f t="shared" si="75"/>
        <v>PROTRA_CHP_HP_I</v>
      </c>
      <c r="E489" t="s">
        <v>16</v>
      </c>
      <c r="F489" s="1" t="str">
        <f t="shared" si="76"/>
        <v>EU27TO_heatPROTRA_HP_waste</v>
      </c>
      <c r="G489" s="4">
        <v>11.940840720121756</v>
      </c>
      <c r="H489" s="4">
        <v>12.914153328596873</v>
      </c>
      <c r="I489" s="4">
        <v>14.757107211968288</v>
      </c>
      <c r="J489" s="4">
        <v>16.278585049763116</v>
      </c>
      <c r="K489" s="4">
        <v>16.968079832154814</v>
      </c>
      <c r="L489" s="4">
        <v>17.862542709255017</v>
      </c>
      <c r="M489" s="4">
        <v>16.646898733471907</v>
      </c>
      <c r="N489" s="4">
        <v>15.092805339661586</v>
      </c>
      <c r="O489" s="4">
        <v>15.003077923998307</v>
      </c>
      <c r="P489" s="4">
        <v>13.684022210752246</v>
      </c>
      <c r="Q489" s="4">
        <v>16.372094284495372</v>
      </c>
      <c r="R489" s="4">
        <v>15.871135555464248</v>
      </c>
      <c r="S489" s="4">
        <v>16.465777059409621</v>
      </c>
      <c r="T489" s="4">
        <v>15.024248754966141</v>
      </c>
      <c r="U489" s="4">
        <v>16.196887616842073</v>
      </c>
      <c r="V489" s="4">
        <v>16.077157603261604</v>
      </c>
      <c r="W489" t="str">
        <f t="shared" si="73"/>
        <v/>
      </c>
      <c r="X489" s="7" t="str">
        <f t="shared" si="77"/>
        <v>PROTRA_CAPACITY_EMPIRICAL[</v>
      </c>
      <c r="Y489" s="7" t="str">
        <f t="shared" si="80"/>
        <v>EU27,</v>
      </c>
      <c r="Z489" s="7" t="str">
        <f t="shared" si="81"/>
        <v>TO_heat,</v>
      </c>
      <c r="AA489" s="7" t="str">
        <f t="shared" si="78"/>
        <v>PROTRA_CHP_HP_I]=GET_DIRECT_DATA(</v>
      </c>
      <c r="AB489" s="7" t="str">
        <f t="shared" si="79"/>
        <v>'model_parameters/energy/PROTRA_capacity_vensim_import.xlsx','PROTRA_capacity','PROTRA_CAP_TIME',</v>
      </c>
      <c r="AC489" s="7" t="str">
        <f t="shared" si="82"/>
        <v>'EU27_TO_heat')~~|</v>
      </c>
    </row>
    <row r="490" spans="1:29" x14ac:dyDescent="0.35">
      <c r="A490" t="s">
        <v>69</v>
      </c>
      <c r="B490" t="s">
        <v>42</v>
      </c>
      <c r="C490" t="str">
        <f t="shared" si="74"/>
        <v>EU27_TO_elec</v>
      </c>
      <c r="D490" t="str">
        <f t="shared" si="75"/>
        <v>PROTRA_CHP_PP_I</v>
      </c>
      <c r="E490" t="s">
        <v>0</v>
      </c>
      <c r="F490" s="1" t="str">
        <f t="shared" si="76"/>
        <v>EU27TO_elecPROTRA_CHP_gas_fuels</v>
      </c>
      <c r="G490" s="5">
        <v>61.993952949330094</v>
      </c>
      <c r="H490" s="5">
        <v>65.047797949330089</v>
      </c>
      <c r="I490" s="5">
        <v>69.24442094933012</v>
      </c>
      <c r="J490" s="5">
        <v>72.563157710388168</v>
      </c>
      <c r="K490" s="5">
        <v>74.611343210388171</v>
      </c>
      <c r="L490" s="5">
        <v>77.130579924673896</v>
      </c>
      <c r="M490" s="5">
        <v>79.582335274673881</v>
      </c>
      <c r="N490" s="5">
        <v>81.084708774673857</v>
      </c>
      <c r="O490" s="5">
        <v>81.431336076109233</v>
      </c>
      <c r="P490" s="5">
        <v>82.940282620710207</v>
      </c>
      <c r="Q490" s="5">
        <v>82.713245869217673</v>
      </c>
      <c r="R490" s="5">
        <v>92.572512832679479</v>
      </c>
      <c r="S490" s="5">
        <v>93.667986939730767</v>
      </c>
      <c r="T490" s="5">
        <v>94.826921132687687</v>
      </c>
      <c r="U490" s="5">
        <v>92.468996380493024</v>
      </c>
      <c r="V490" s="5">
        <v>94.06765045947671</v>
      </c>
      <c r="W490" t="str">
        <f t="shared" si="73"/>
        <v>PROTRA_CAPACITY_EMPIRICAL[EU27,TO_elec,PROTRA_CHP_PP_I]=GET_DIRECT_DATA('model_parameters/energy/PROTRA_capacity_vensim_import.xlsx','PROTRA_capacity','PROTRA_CAP_TIME','EU27_TO_elec')~~|</v>
      </c>
      <c r="X490" s="7" t="str">
        <f t="shared" si="77"/>
        <v>PROTRA_CAPACITY_EMPIRICAL[</v>
      </c>
      <c r="Y490" s="7" t="str">
        <f t="shared" si="80"/>
        <v>EU27,</v>
      </c>
      <c r="Z490" s="7" t="str">
        <f t="shared" si="81"/>
        <v>TO_elec,</v>
      </c>
      <c r="AA490" s="7" t="str">
        <f t="shared" si="78"/>
        <v>PROTRA_CHP_PP_I]=GET_DIRECT_DATA(</v>
      </c>
      <c r="AB490" s="7" t="str">
        <f t="shared" si="79"/>
        <v>'model_parameters/energy/PROTRA_capacity_vensim_import.xlsx','PROTRA_capacity','PROTRA_CAP_TIME',</v>
      </c>
      <c r="AC490" s="7" t="str">
        <f t="shared" si="82"/>
        <v>'EU27_TO_elec')~~|</v>
      </c>
    </row>
    <row r="491" spans="1:29" x14ac:dyDescent="0.35">
      <c r="A491" t="s">
        <v>69</v>
      </c>
      <c r="B491" t="s">
        <v>42</v>
      </c>
      <c r="C491" t="str">
        <f t="shared" si="74"/>
        <v>EU27_TO_elec</v>
      </c>
      <c r="D491" t="str">
        <f t="shared" si="75"/>
        <v>PROTRA_CHP_PP_I</v>
      </c>
      <c r="E491" t="s">
        <v>1</v>
      </c>
      <c r="F491" s="1" t="str">
        <f t="shared" si="76"/>
        <v>EU27TO_elecPROTRA_CHP_gas_fuels_CCS</v>
      </c>
      <c r="G491" s="5">
        <v>0</v>
      </c>
      <c r="H491" s="5">
        <v>0</v>
      </c>
      <c r="I491" s="5">
        <v>0</v>
      </c>
      <c r="J491" s="5">
        <v>0</v>
      </c>
      <c r="K491" s="5">
        <v>0</v>
      </c>
      <c r="L491" s="5">
        <v>0</v>
      </c>
      <c r="M491" s="5">
        <v>0</v>
      </c>
      <c r="N491" s="5">
        <v>0</v>
      </c>
      <c r="O491" s="5">
        <v>0</v>
      </c>
      <c r="P491" s="5">
        <v>0</v>
      </c>
      <c r="Q491" s="5">
        <v>0</v>
      </c>
      <c r="R491" s="5">
        <v>0</v>
      </c>
      <c r="S491" s="5">
        <v>0</v>
      </c>
      <c r="T491" s="5">
        <v>0</v>
      </c>
      <c r="U491" s="5">
        <v>0</v>
      </c>
      <c r="V491" s="5">
        <v>0</v>
      </c>
      <c r="W491" t="str">
        <f t="shared" si="73"/>
        <v/>
      </c>
      <c r="X491" s="7" t="str">
        <f t="shared" si="77"/>
        <v>PROTRA_CAPACITY_EMPIRICAL[</v>
      </c>
      <c r="Y491" s="7" t="str">
        <f t="shared" si="80"/>
        <v>EU27,</v>
      </c>
      <c r="Z491" s="7" t="str">
        <f t="shared" si="81"/>
        <v>TO_elec,</v>
      </c>
      <c r="AA491" s="7" t="str">
        <f t="shared" si="78"/>
        <v>PROTRA_CHP_PP_I]=GET_DIRECT_DATA(</v>
      </c>
      <c r="AB491" s="7" t="str">
        <f t="shared" si="79"/>
        <v>'model_parameters/energy/PROTRA_capacity_vensim_import.xlsx','PROTRA_capacity','PROTRA_CAP_TIME',</v>
      </c>
      <c r="AC491" s="7" t="str">
        <f t="shared" si="82"/>
        <v>'EU27_TO_elec')~~|</v>
      </c>
    </row>
    <row r="492" spans="1:29" x14ac:dyDescent="0.35">
      <c r="A492" t="s">
        <v>69</v>
      </c>
      <c r="B492" t="s">
        <v>42</v>
      </c>
      <c r="C492" t="str">
        <f t="shared" si="74"/>
        <v>EU27_TO_elec</v>
      </c>
      <c r="D492" t="str">
        <f t="shared" si="75"/>
        <v>PROTRA_CHP_PP_I</v>
      </c>
      <c r="E492" t="s">
        <v>2</v>
      </c>
      <c r="F492" s="1" t="str">
        <f t="shared" si="76"/>
        <v>EU27TO_elecPROTRA_CHP_geothermal</v>
      </c>
      <c r="G492" s="5">
        <v>9.118134879204591E-2</v>
      </c>
      <c r="H492" s="5">
        <v>0.19650418381698589</v>
      </c>
      <c r="I492" s="5">
        <v>0.14302639771050671</v>
      </c>
      <c r="J492" s="5">
        <v>0.1466106314471651</v>
      </c>
      <c r="K492" s="5">
        <v>0.14722993527939457</v>
      </c>
      <c r="L492" s="5">
        <v>0.14722993527939457</v>
      </c>
      <c r="M492" s="5">
        <v>0.2177819762135437</v>
      </c>
      <c r="N492" s="5">
        <v>0.22906608083191254</v>
      </c>
      <c r="O492" s="5">
        <v>0.23316438110395388</v>
      </c>
      <c r="P492" s="5">
        <v>0.24518881564433714</v>
      </c>
      <c r="Q492" s="5">
        <v>0.24601343985254759</v>
      </c>
      <c r="R492" s="5">
        <v>0.25361939908039821</v>
      </c>
      <c r="S492" s="5">
        <v>0.2525703012558671</v>
      </c>
      <c r="T492" s="5">
        <v>0.25807806483465545</v>
      </c>
      <c r="U492" s="5">
        <v>0.26043853493985053</v>
      </c>
      <c r="V492" s="5">
        <v>0.25912716265918656</v>
      </c>
      <c r="W492" t="str">
        <f t="shared" si="73"/>
        <v/>
      </c>
      <c r="X492" s="7" t="str">
        <f t="shared" si="77"/>
        <v>PROTRA_CAPACITY_EMPIRICAL[</v>
      </c>
      <c r="Y492" s="7" t="str">
        <f t="shared" si="80"/>
        <v>EU27,</v>
      </c>
      <c r="Z492" s="7" t="str">
        <f t="shared" si="81"/>
        <v>TO_elec,</v>
      </c>
      <c r="AA492" s="7" t="str">
        <f t="shared" si="78"/>
        <v>PROTRA_CHP_PP_I]=GET_DIRECT_DATA(</v>
      </c>
      <c r="AB492" s="7" t="str">
        <f t="shared" si="79"/>
        <v>'model_parameters/energy/PROTRA_capacity_vensim_import.xlsx','PROTRA_capacity','PROTRA_CAP_TIME',</v>
      </c>
      <c r="AC492" s="7" t="str">
        <f t="shared" si="82"/>
        <v>'EU27_TO_elec')~~|</v>
      </c>
    </row>
    <row r="493" spans="1:29" x14ac:dyDescent="0.35">
      <c r="A493" t="s">
        <v>69</v>
      </c>
      <c r="B493" t="s">
        <v>42</v>
      </c>
      <c r="C493" t="str">
        <f t="shared" si="74"/>
        <v>EU27_TO_elec</v>
      </c>
      <c r="D493" t="str">
        <f t="shared" si="75"/>
        <v>PROTRA_CHP_PP_I</v>
      </c>
      <c r="E493" t="s">
        <v>3</v>
      </c>
      <c r="F493" s="1" t="str">
        <f t="shared" si="76"/>
        <v>EU27TO_elecPROTRA_CHP_liquid_fuels</v>
      </c>
      <c r="G493" s="5">
        <v>12.866762667701863</v>
      </c>
      <c r="H493" s="5">
        <v>12.646592667701864</v>
      </c>
      <c r="I493" s="5">
        <v>12.295115667701864</v>
      </c>
      <c r="J493" s="5">
        <v>12.048815667701863</v>
      </c>
      <c r="K493" s="5">
        <v>11.806893667701862</v>
      </c>
      <c r="L493" s="5">
        <v>11.642126667701863</v>
      </c>
      <c r="M493" s="5">
        <v>11.022606667701863</v>
      </c>
      <c r="N493" s="5">
        <v>10.871606667701865</v>
      </c>
      <c r="O493" s="5">
        <v>9.9792349285714277</v>
      </c>
      <c r="P493" s="5">
        <v>9.2831709285714279</v>
      </c>
      <c r="Q493" s="5">
        <v>8.4686689285714269</v>
      </c>
      <c r="R493" s="5">
        <v>8.2877369276800579</v>
      </c>
      <c r="S493" s="5">
        <v>7.6420254749576468</v>
      </c>
      <c r="T493" s="5">
        <v>6.5890786930118477</v>
      </c>
      <c r="U493" s="5">
        <v>6.3782680130741971</v>
      </c>
      <c r="V493" s="5">
        <v>5.7759913067431397</v>
      </c>
      <c r="W493" t="str">
        <f t="shared" si="73"/>
        <v/>
      </c>
      <c r="X493" s="7" t="str">
        <f t="shared" si="77"/>
        <v>PROTRA_CAPACITY_EMPIRICAL[</v>
      </c>
      <c r="Y493" s="7" t="str">
        <f t="shared" si="80"/>
        <v>EU27,</v>
      </c>
      <c r="Z493" s="7" t="str">
        <f t="shared" si="81"/>
        <v>TO_elec,</v>
      </c>
      <c r="AA493" s="7" t="str">
        <f t="shared" si="78"/>
        <v>PROTRA_CHP_PP_I]=GET_DIRECT_DATA(</v>
      </c>
      <c r="AB493" s="7" t="str">
        <f t="shared" si="79"/>
        <v>'model_parameters/energy/PROTRA_capacity_vensim_import.xlsx','PROTRA_capacity','PROTRA_CAP_TIME',</v>
      </c>
      <c r="AC493" s="7" t="str">
        <f t="shared" si="82"/>
        <v>'EU27_TO_elec')~~|</v>
      </c>
    </row>
    <row r="494" spans="1:29" x14ac:dyDescent="0.35">
      <c r="A494" t="s">
        <v>69</v>
      </c>
      <c r="B494" t="s">
        <v>42</v>
      </c>
      <c r="C494" t="str">
        <f t="shared" si="74"/>
        <v>EU27_TO_elec</v>
      </c>
      <c r="D494" t="str">
        <f t="shared" si="75"/>
        <v>PROTRA_CHP_PP_I</v>
      </c>
      <c r="E494" t="s">
        <v>4</v>
      </c>
      <c r="F494" s="1" t="str">
        <f t="shared" si="76"/>
        <v>EU27TO_elecPROTRA_CHP_liquid_fuels_CCS</v>
      </c>
      <c r="G494" s="5">
        <v>0</v>
      </c>
      <c r="H494" s="5">
        <v>0</v>
      </c>
      <c r="I494" s="5">
        <v>0</v>
      </c>
      <c r="J494" s="5">
        <v>0</v>
      </c>
      <c r="K494" s="5">
        <v>0</v>
      </c>
      <c r="L494" s="5">
        <v>0</v>
      </c>
      <c r="M494" s="5">
        <v>0</v>
      </c>
      <c r="N494" s="5">
        <v>0</v>
      </c>
      <c r="O494" s="5">
        <v>0</v>
      </c>
      <c r="P494" s="5">
        <v>0</v>
      </c>
      <c r="Q494" s="5">
        <v>0</v>
      </c>
      <c r="R494" s="5">
        <v>0</v>
      </c>
      <c r="S494" s="5">
        <v>0</v>
      </c>
      <c r="T494" s="5">
        <v>0</v>
      </c>
      <c r="U494" s="5">
        <v>0</v>
      </c>
      <c r="V494" s="5">
        <v>0</v>
      </c>
      <c r="W494" t="str">
        <f t="shared" si="73"/>
        <v/>
      </c>
      <c r="X494" s="7" t="str">
        <f t="shared" si="77"/>
        <v>PROTRA_CAPACITY_EMPIRICAL[</v>
      </c>
      <c r="Y494" s="7" t="str">
        <f t="shared" si="80"/>
        <v>EU27,</v>
      </c>
      <c r="Z494" s="7" t="str">
        <f t="shared" si="81"/>
        <v>TO_elec,</v>
      </c>
      <c r="AA494" s="7" t="str">
        <f t="shared" si="78"/>
        <v>PROTRA_CHP_PP_I]=GET_DIRECT_DATA(</v>
      </c>
      <c r="AB494" s="7" t="str">
        <f t="shared" si="79"/>
        <v>'model_parameters/energy/PROTRA_capacity_vensim_import.xlsx','PROTRA_capacity','PROTRA_CAP_TIME',</v>
      </c>
      <c r="AC494" s="7" t="str">
        <f t="shared" si="82"/>
        <v>'EU27_TO_elec')~~|</v>
      </c>
    </row>
    <row r="495" spans="1:29" x14ac:dyDescent="0.35">
      <c r="A495" t="s">
        <v>69</v>
      </c>
      <c r="B495" t="s">
        <v>42</v>
      </c>
      <c r="C495" t="str">
        <f t="shared" si="74"/>
        <v>EU27_TO_elec</v>
      </c>
      <c r="D495" t="str">
        <f t="shared" si="75"/>
        <v>PROTRA_CHP_PP_I</v>
      </c>
      <c r="E495" t="s">
        <v>5</v>
      </c>
      <c r="F495" s="1" t="str">
        <f t="shared" si="76"/>
        <v>EU27TO_elecPROTRA_CHP_solid_fossil</v>
      </c>
      <c r="G495" s="5">
        <v>49.18303756460881</v>
      </c>
      <c r="H495" s="5">
        <v>49.136037564608806</v>
      </c>
      <c r="I495" s="5">
        <v>48.876137564608811</v>
      </c>
      <c r="J495" s="5">
        <v>48.421537564608805</v>
      </c>
      <c r="K495" s="5">
        <v>48.547837564608812</v>
      </c>
      <c r="L495" s="5">
        <v>48.093237564608806</v>
      </c>
      <c r="M495" s="5">
        <v>50.468437564608813</v>
      </c>
      <c r="N495" s="5">
        <v>50.107897564608805</v>
      </c>
      <c r="O495" s="5">
        <v>50.213397564608805</v>
      </c>
      <c r="P495" s="5">
        <v>49.568997564608814</v>
      </c>
      <c r="Q495" s="5">
        <v>47.715437564608806</v>
      </c>
      <c r="R495" s="5">
        <v>47.393839465599349</v>
      </c>
      <c r="S495" s="5">
        <v>46.258680902295076</v>
      </c>
      <c r="T495" s="5">
        <v>46.016448250549203</v>
      </c>
      <c r="U495" s="5">
        <v>44.443099351375935</v>
      </c>
      <c r="V495" s="5">
        <v>42.580725794089659</v>
      </c>
      <c r="W495" t="str">
        <f t="shared" si="73"/>
        <v/>
      </c>
      <c r="X495" s="7" t="str">
        <f t="shared" si="77"/>
        <v>PROTRA_CAPACITY_EMPIRICAL[</v>
      </c>
      <c r="Y495" s="7" t="str">
        <f t="shared" si="80"/>
        <v>EU27,</v>
      </c>
      <c r="Z495" s="7" t="str">
        <f t="shared" si="81"/>
        <v>TO_elec,</v>
      </c>
      <c r="AA495" s="7" t="str">
        <f t="shared" si="78"/>
        <v>PROTRA_CHP_PP_I]=GET_DIRECT_DATA(</v>
      </c>
      <c r="AB495" s="7" t="str">
        <f t="shared" si="79"/>
        <v>'model_parameters/energy/PROTRA_capacity_vensim_import.xlsx','PROTRA_capacity','PROTRA_CAP_TIME',</v>
      </c>
      <c r="AC495" s="7" t="str">
        <f t="shared" si="82"/>
        <v>'EU27_TO_elec')~~|</v>
      </c>
    </row>
    <row r="496" spans="1:29" x14ac:dyDescent="0.35">
      <c r="A496" t="s">
        <v>69</v>
      </c>
      <c r="B496" t="s">
        <v>42</v>
      </c>
      <c r="C496" t="str">
        <f t="shared" si="74"/>
        <v>EU27_TO_elec</v>
      </c>
      <c r="D496" t="str">
        <f t="shared" si="75"/>
        <v>PROTRA_CHP_PP_I</v>
      </c>
      <c r="E496" t="s">
        <v>6</v>
      </c>
      <c r="F496" s="1" t="str">
        <f t="shared" si="76"/>
        <v>EU27TO_elecPROTRA_CHP_solid_fossil_CCS</v>
      </c>
      <c r="G496" s="5">
        <v>0</v>
      </c>
      <c r="H496" s="5">
        <v>0</v>
      </c>
      <c r="I496" s="5">
        <v>0</v>
      </c>
      <c r="J496" s="5">
        <v>0</v>
      </c>
      <c r="K496" s="5">
        <v>0</v>
      </c>
      <c r="L496" s="5">
        <v>0</v>
      </c>
      <c r="M496" s="5">
        <v>0</v>
      </c>
      <c r="N496" s="5">
        <v>0</v>
      </c>
      <c r="O496" s="5">
        <v>0</v>
      </c>
      <c r="P496" s="5">
        <v>0</v>
      </c>
      <c r="Q496" s="5">
        <v>0</v>
      </c>
      <c r="R496" s="5">
        <v>0</v>
      </c>
      <c r="S496" s="5">
        <v>0</v>
      </c>
      <c r="T496" s="5">
        <v>0</v>
      </c>
      <c r="U496" s="5">
        <v>0</v>
      </c>
      <c r="V496" s="5">
        <v>0</v>
      </c>
      <c r="W496" t="str">
        <f t="shared" si="73"/>
        <v/>
      </c>
      <c r="X496" s="7" t="str">
        <f t="shared" si="77"/>
        <v>PROTRA_CAPACITY_EMPIRICAL[</v>
      </c>
      <c r="Y496" s="7" t="str">
        <f t="shared" si="80"/>
        <v>EU27,</v>
      </c>
      <c r="Z496" s="7" t="str">
        <f t="shared" si="81"/>
        <v>TO_elec,</v>
      </c>
      <c r="AA496" s="7" t="str">
        <f t="shared" si="78"/>
        <v>PROTRA_CHP_PP_I]=GET_DIRECT_DATA(</v>
      </c>
      <c r="AB496" s="7" t="str">
        <f t="shared" si="79"/>
        <v>'model_parameters/energy/PROTRA_capacity_vensim_import.xlsx','PROTRA_capacity','PROTRA_CAP_TIME',</v>
      </c>
      <c r="AC496" s="7" t="str">
        <f t="shared" si="82"/>
        <v>'EU27_TO_elec')~~|</v>
      </c>
    </row>
    <row r="497" spans="1:29" x14ac:dyDescent="0.35">
      <c r="A497" t="s">
        <v>69</v>
      </c>
      <c r="B497" t="s">
        <v>42</v>
      </c>
      <c r="C497" t="str">
        <f t="shared" si="74"/>
        <v>EU27_TO_elec</v>
      </c>
      <c r="D497" t="str">
        <f t="shared" si="75"/>
        <v>PROTRA_CHP_PP_I</v>
      </c>
      <c r="E497" t="s">
        <v>7</v>
      </c>
      <c r="F497" s="1" t="str">
        <f t="shared" si="76"/>
        <v>EU27TO_elecPROTRA_CHP_waste</v>
      </c>
      <c r="G497" s="5">
        <v>1.7711430345267551</v>
      </c>
      <c r="H497" s="5">
        <v>1.8296294594715437</v>
      </c>
      <c r="I497" s="5">
        <v>1.8808563182376887</v>
      </c>
      <c r="J497" s="5">
        <v>1.9907580097377302</v>
      </c>
      <c r="K497" s="5">
        <v>2.1896769064961981</v>
      </c>
      <c r="L497" s="5">
        <v>2.4188856275111443</v>
      </c>
      <c r="M497" s="5">
        <v>2.4157849860877292</v>
      </c>
      <c r="N497" s="5">
        <v>2.4956303433781639</v>
      </c>
      <c r="O497" s="5">
        <v>2.573872808113697</v>
      </c>
      <c r="P497" s="5">
        <v>2.6552542208908356</v>
      </c>
      <c r="Q497" s="5">
        <v>2.6882376157481507</v>
      </c>
      <c r="R497" s="5">
        <v>2.8594659460721688</v>
      </c>
      <c r="S497" s="5">
        <v>2.8509752850643664</v>
      </c>
      <c r="T497" s="5">
        <v>2.8891832595994775</v>
      </c>
      <c r="U497" s="5">
        <v>2.8821077087596421</v>
      </c>
      <c r="V497" s="5">
        <v>2.8387109969419848</v>
      </c>
      <c r="W497" t="str">
        <f t="shared" si="73"/>
        <v/>
      </c>
      <c r="X497" s="7" t="str">
        <f t="shared" si="77"/>
        <v>PROTRA_CAPACITY_EMPIRICAL[</v>
      </c>
      <c r="Y497" s="7" t="str">
        <f t="shared" si="80"/>
        <v>EU27,</v>
      </c>
      <c r="Z497" s="7" t="str">
        <f t="shared" si="81"/>
        <v>TO_elec,</v>
      </c>
      <c r="AA497" s="7" t="str">
        <f t="shared" si="78"/>
        <v>PROTRA_CHP_PP_I]=GET_DIRECT_DATA(</v>
      </c>
      <c r="AB497" s="7" t="str">
        <f t="shared" si="79"/>
        <v>'model_parameters/energy/PROTRA_capacity_vensim_import.xlsx','PROTRA_capacity','PROTRA_CAP_TIME',</v>
      </c>
      <c r="AC497" s="7" t="str">
        <f t="shared" si="82"/>
        <v>'EU27_TO_elec')~~|</v>
      </c>
    </row>
    <row r="498" spans="1:29" x14ac:dyDescent="0.35">
      <c r="A498" t="s">
        <v>69</v>
      </c>
      <c r="B498" t="s">
        <v>42</v>
      </c>
      <c r="C498" t="str">
        <f t="shared" si="74"/>
        <v>EU27_TO_elec</v>
      </c>
      <c r="D498" t="str">
        <f t="shared" si="75"/>
        <v>PROTRA_CHP_PP_I</v>
      </c>
      <c r="E498" t="s">
        <v>8</v>
      </c>
      <c r="F498" s="1" t="str">
        <f t="shared" si="76"/>
        <v>EU27TO_elecPROTRA_CHP_solid_bio</v>
      </c>
      <c r="G498" s="6">
        <v>7.1061601233679825</v>
      </c>
      <c r="H498" s="6">
        <v>7.3408186984231936</v>
      </c>
      <c r="I498" s="6">
        <v>7.5463505238675745</v>
      </c>
      <c r="J498" s="6">
        <v>7.9872968519753771</v>
      </c>
      <c r="K498" s="6">
        <v>8.7853970078484878</v>
      </c>
      <c r="L498" s="6">
        <v>9.7050256552545946</v>
      </c>
      <c r="M498" s="6">
        <v>9.6925852966780095</v>
      </c>
      <c r="N498" s="6">
        <v>10.012939939387575</v>
      </c>
      <c r="O498" s="6">
        <v>10.32686347465204</v>
      </c>
      <c r="P498" s="6">
        <v>10.653381061874901</v>
      </c>
      <c r="Q498" s="6">
        <v>10.785716667017589</v>
      </c>
      <c r="R498" s="6">
        <v>11.712569217713311</v>
      </c>
      <c r="S498" s="6">
        <v>13.709148822966943</v>
      </c>
      <c r="T498" s="6">
        <v>14.455969031799691</v>
      </c>
      <c r="U498" s="6">
        <v>14.651701868592577</v>
      </c>
      <c r="V498" s="6">
        <v>15.240470428464224</v>
      </c>
      <c r="W498" t="str">
        <f t="shared" si="73"/>
        <v/>
      </c>
      <c r="X498" s="7" t="str">
        <f t="shared" si="77"/>
        <v>PROTRA_CAPACITY_EMPIRICAL[</v>
      </c>
      <c r="Y498" s="7" t="str">
        <f t="shared" si="80"/>
        <v>EU27,</v>
      </c>
      <c r="Z498" s="7" t="str">
        <f t="shared" si="81"/>
        <v>TO_elec,</v>
      </c>
      <c r="AA498" s="7" t="str">
        <f t="shared" si="78"/>
        <v>PROTRA_CHP_PP_I]=GET_DIRECT_DATA(</v>
      </c>
      <c r="AB498" s="7" t="str">
        <f t="shared" si="79"/>
        <v>'model_parameters/energy/PROTRA_capacity_vensim_import.xlsx','PROTRA_capacity','PROTRA_CAP_TIME',</v>
      </c>
      <c r="AC498" s="7" t="str">
        <f t="shared" si="82"/>
        <v>'EU27_TO_elec')~~|</v>
      </c>
    </row>
    <row r="499" spans="1:29" x14ac:dyDescent="0.35">
      <c r="A499" t="s">
        <v>69</v>
      </c>
      <c r="B499" t="s">
        <v>42</v>
      </c>
      <c r="C499" t="str">
        <f t="shared" si="74"/>
        <v>EU27_TO_elec</v>
      </c>
      <c r="D499" t="str">
        <f t="shared" si="75"/>
        <v>PROTRA_CHP_PP_I</v>
      </c>
      <c r="E499" t="s">
        <v>9</v>
      </c>
      <c r="F499" s="1" t="str">
        <f t="shared" si="76"/>
        <v>EU27TO_elecPROTRA_CHP_solid_bio_CCS</v>
      </c>
      <c r="G499" s="5">
        <v>0</v>
      </c>
      <c r="H499" s="5">
        <v>0</v>
      </c>
      <c r="I499" s="5">
        <v>0</v>
      </c>
      <c r="J499" s="5">
        <v>0</v>
      </c>
      <c r="K499" s="5">
        <v>0</v>
      </c>
      <c r="L499" s="5">
        <v>0</v>
      </c>
      <c r="M499" s="5">
        <v>0</v>
      </c>
      <c r="N499" s="5">
        <v>0</v>
      </c>
      <c r="O499" s="5">
        <v>0</v>
      </c>
      <c r="P499" s="5">
        <v>0</v>
      </c>
      <c r="Q499" s="5">
        <v>0</v>
      </c>
      <c r="R499" s="5">
        <v>0</v>
      </c>
      <c r="S499" s="5">
        <v>0</v>
      </c>
      <c r="T499" s="5">
        <v>0</v>
      </c>
      <c r="U499" s="5">
        <v>0</v>
      </c>
      <c r="V499" s="5">
        <v>0</v>
      </c>
      <c r="W499" t="str">
        <f t="shared" si="73"/>
        <v/>
      </c>
      <c r="X499" s="7" t="str">
        <f t="shared" si="77"/>
        <v>PROTRA_CAPACITY_EMPIRICAL[</v>
      </c>
      <c r="Y499" s="7" t="str">
        <f t="shared" si="80"/>
        <v>EU27,</v>
      </c>
      <c r="Z499" s="7" t="str">
        <f t="shared" si="81"/>
        <v>TO_elec,</v>
      </c>
      <c r="AA499" s="7" t="str">
        <f t="shared" si="78"/>
        <v>PROTRA_CHP_PP_I]=GET_DIRECT_DATA(</v>
      </c>
      <c r="AB499" s="7" t="str">
        <f t="shared" si="79"/>
        <v>'model_parameters/energy/PROTRA_capacity_vensim_import.xlsx','PROTRA_capacity','PROTRA_CAP_TIME',</v>
      </c>
      <c r="AC499" s="7" t="str">
        <f t="shared" si="82"/>
        <v>'EU27_TO_elec')~~|</v>
      </c>
    </row>
    <row r="500" spans="1:29" x14ac:dyDescent="0.35">
      <c r="A500" t="s">
        <v>69</v>
      </c>
      <c r="B500" t="s">
        <v>42</v>
      </c>
      <c r="C500" t="str">
        <f t="shared" si="74"/>
        <v>EU27_TO_elec</v>
      </c>
      <c r="D500" t="str">
        <f t="shared" si="75"/>
        <v>PROTRA_CHP_PP_I</v>
      </c>
      <c r="E500" t="s">
        <v>17</v>
      </c>
      <c r="F500" s="1" t="str">
        <f t="shared" si="76"/>
        <v>EU27TO_elecPROTRA_PP_solid_bio</v>
      </c>
      <c r="G500" s="5">
        <v>2.5890181672988062</v>
      </c>
      <c r="H500" s="5">
        <v>2.7586732471985198</v>
      </c>
      <c r="I500" s="5">
        <v>2.9788622307454404</v>
      </c>
      <c r="J500" s="5">
        <v>3.2435413195018636</v>
      </c>
      <c r="K500" s="5">
        <v>3.278842768136276</v>
      </c>
      <c r="L500" s="5">
        <v>3.5080460286236081</v>
      </c>
      <c r="M500" s="5">
        <v>3.7153719967939662</v>
      </c>
      <c r="N500" s="5">
        <v>3.7409731516743689</v>
      </c>
      <c r="O500" s="5">
        <v>3.7639190932867361</v>
      </c>
      <c r="P500" s="5">
        <v>5.3053212262651739</v>
      </c>
      <c r="Q500" s="5">
        <v>5.2299154108147974</v>
      </c>
      <c r="R500" s="5">
        <v>5.6361983745898794</v>
      </c>
      <c r="S500" s="5">
        <v>6.5092696359298765</v>
      </c>
      <c r="T500" s="5">
        <v>7.2889372260962135</v>
      </c>
      <c r="U500" s="5">
        <v>7.4154692929570825</v>
      </c>
      <c r="V500" s="5">
        <v>7.7412318505479751</v>
      </c>
      <c r="W500" t="str">
        <f t="shared" si="73"/>
        <v/>
      </c>
      <c r="X500" s="7" t="str">
        <f t="shared" si="77"/>
        <v>PROTRA_CAPACITY_EMPIRICAL[</v>
      </c>
      <c r="Y500" s="7" t="str">
        <f t="shared" si="80"/>
        <v>EU27,</v>
      </c>
      <c r="Z500" s="7" t="str">
        <f t="shared" si="81"/>
        <v>TO_elec,</v>
      </c>
      <c r="AA500" s="7" t="str">
        <f t="shared" si="78"/>
        <v>PROTRA_CHP_PP_I]=GET_DIRECT_DATA(</v>
      </c>
      <c r="AB500" s="7" t="str">
        <f t="shared" si="79"/>
        <v>'model_parameters/energy/PROTRA_capacity_vensim_import.xlsx','PROTRA_capacity','PROTRA_CAP_TIME',</v>
      </c>
      <c r="AC500" s="7" t="str">
        <f t="shared" si="82"/>
        <v>'EU27_TO_elec')~~|</v>
      </c>
    </row>
    <row r="501" spans="1:29" x14ac:dyDescent="0.35">
      <c r="A501" t="s">
        <v>69</v>
      </c>
      <c r="B501" t="s">
        <v>42</v>
      </c>
      <c r="C501" t="str">
        <f t="shared" si="74"/>
        <v>EU27_TO_elec</v>
      </c>
      <c r="D501" t="str">
        <f t="shared" si="75"/>
        <v>PROTRA_CHP_PP_I</v>
      </c>
      <c r="E501" t="s">
        <v>18</v>
      </c>
      <c r="F501" s="1" t="str">
        <f t="shared" si="76"/>
        <v>EU27TO_elecPROTRA_PP_solid_bio_CCS</v>
      </c>
      <c r="G501" s="5">
        <v>0</v>
      </c>
      <c r="H501" s="5">
        <v>0</v>
      </c>
      <c r="I501" s="5">
        <v>0</v>
      </c>
      <c r="J501" s="5">
        <v>0</v>
      </c>
      <c r="K501" s="5">
        <v>0</v>
      </c>
      <c r="L501" s="5">
        <v>0</v>
      </c>
      <c r="M501" s="5">
        <v>0</v>
      </c>
      <c r="N501" s="5">
        <v>0</v>
      </c>
      <c r="O501" s="5">
        <v>0</v>
      </c>
      <c r="P501" s="5">
        <v>0</v>
      </c>
      <c r="Q501" s="5">
        <v>0</v>
      </c>
      <c r="R501" s="5">
        <v>0</v>
      </c>
      <c r="S501" s="5">
        <v>0</v>
      </c>
      <c r="T501" s="5">
        <v>0</v>
      </c>
      <c r="U501" s="5">
        <v>0</v>
      </c>
      <c r="V501" s="5">
        <v>0</v>
      </c>
      <c r="W501" t="str">
        <f t="shared" si="73"/>
        <v/>
      </c>
      <c r="X501" s="7" t="str">
        <f t="shared" si="77"/>
        <v>PROTRA_CAPACITY_EMPIRICAL[</v>
      </c>
      <c r="Y501" s="7" t="str">
        <f t="shared" si="80"/>
        <v>EU27,</v>
      </c>
      <c r="Z501" s="7" t="str">
        <f t="shared" si="81"/>
        <v>TO_elec,</v>
      </c>
      <c r="AA501" s="7" t="str">
        <f t="shared" si="78"/>
        <v>PROTRA_CHP_PP_I]=GET_DIRECT_DATA(</v>
      </c>
      <c r="AB501" s="7" t="str">
        <f t="shared" si="79"/>
        <v>'model_parameters/energy/PROTRA_capacity_vensim_import.xlsx','PROTRA_capacity','PROTRA_CAP_TIME',</v>
      </c>
      <c r="AC501" s="7" t="str">
        <f t="shared" si="82"/>
        <v>'EU27_TO_elec')~~|</v>
      </c>
    </row>
    <row r="502" spans="1:29" x14ac:dyDescent="0.35">
      <c r="A502" t="s">
        <v>69</v>
      </c>
      <c r="B502" t="s">
        <v>42</v>
      </c>
      <c r="C502" t="str">
        <f t="shared" si="74"/>
        <v>EU27_TO_elec</v>
      </c>
      <c r="D502" t="str">
        <f t="shared" si="75"/>
        <v>PROTRA_CHP_PP_I</v>
      </c>
      <c r="E502" t="s">
        <v>19</v>
      </c>
      <c r="F502" s="1" t="str">
        <f t="shared" si="76"/>
        <v>EU27TO_elecPROTRA_PP_gas_fuels</v>
      </c>
      <c r="G502" s="5">
        <v>91.3963971250692</v>
      </c>
      <c r="H502" s="5">
        <v>97.518097125069204</v>
      </c>
      <c r="I502" s="5">
        <v>105.65941854612183</v>
      </c>
      <c r="J502" s="5">
        <v>110.27138054612185</v>
      </c>
      <c r="K502" s="5">
        <v>113.88287355086116</v>
      </c>
      <c r="L502" s="5">
        <v>123.85039796010891</v>
      </c>
      <c r="M502" s="5">
        <v>128.13346377115187</v>
      </c>
      <c r="N502" s="5">
        <v>128.14861764281724</v>
      </c>
      <c r="O502" s="5">
        <v>128.29621570212441</v>
      </c>
      <c r="P502" s="5">
        <v>129.49334050212445</v>
      </c>
      <c r="Q502" s="5">
        <v>128.37909616879108</v>
      </c>
      <c r="R502" s="5">
        <v>140.88685983728573</v>
      </c>
      <c r="S502" s="5">
        <v>142.05751359068532</v>
      </c>
      <c r="T502" s="5">
        <v>148.96509039993546</v>
      </c>
      <c r="U502" s="5">
        <v>147.09756181997324</v>
      </c>
      <c r="V502" s="5">
        <v>150.15613463879384</v>
      </c>
      <c r="W502" t="str">
        <f t="shared" si="73"/>
        <v/>
      </c>
      <c r="X502" s="7" t="str">
        <f t="shared" si="77"/>
        <v>PROTRA_CAPACITY_EMPIRICAL[</v>
      </c>
      <c r="Y502" s="7" t="str">
        <f t="shared" si="80"/>
        <v>EU27,</v>
      </c>
      <c r="Z502" s="7" t="str">
        <f t="shared" si="81"/>
        <v>TO_elec,</v>
      </c>
      <c r="AA502" s="7" t="str">
        <f t="shared" si="78"/>
        <v>PROTRA_CHP_PP_I]=GET_DIRECT_DATA(</v>
      </c>
      <c r="AB502" s="7" t="str">
        <f t="shared" si="79"/>
        <v>'model_parameters/energy/PROTRA_capacity_vensim_import.xlsx','PROTRA_capacity','PROTRA_CAP_TIME',</v>
      </c>
      <c r="AC502" s="7" t="str">
        <f t="shared" si="82"/>
        <v>'EU27_TO_elec')~~|</v>
      </c>
    </row>
    <row r="503" spans="1:29" x14ac:dyDescent="0.35">
      <c r="A503" t="s">
        <v>69</v>
      </c>
      <c r="B503" t="s">
        <v>42</v>
      </c>
      <c r="C503" t="str">
        <f t="shared" si="74"/>
        <v>EU27_TO_elec</v>
      </c>
      <c r="D503" t="str">
        <f t="shared" si="75"/>
        <v>PROTRA_CHP_PP_I</v>
      </c>
      <c r="E503" t="s">
        <v>20</v>
      </c>
      <c r="F503" s="1" t="str">
        <f t="shared" si="76"/>
        <v>EU27TO_elecPROTRA_PP_gas_fuels_CCS</v>
      </c>
      <c r="G503" s="6">
        <v>0</v>
      </c>
      <c r="H503" s="6">
        <v>0</v>
      </c>
      <c r="I503" s="6">
        <v>0</v>
      </c>
      <c r="J503" s="6">
        <v>0</v>
      </c>
      <c r="K503" s="6">
        <v>0</v>
      </c>
      <c r="L503" s="6">
        <v>0</v>
      </c>
      <c r="M503" s="6">
        <v>0</v>
      </c>
      <c r="N503" s="6">
        <v>0</v>
      </c>
      <c r="O503" s="6">
        <v>0</v>
      </c>
      <c r="P503" s="6">
        <v>0</v>
      </c>
      <c r="Q503" s="6">
        <v>0</v>
      </c>
      <c r="R503" s="6">
        <v>0</v>
      </c>
      <c r="S503" s="6">
        <v>0</v>
      </c>
      <c r="T503" s="6">
        <v>0</v>
      </c>
      <c r="U503" s="6">
        <v>0</v>
      </c>
      <c r="V503" s="6">
        <v>0</v>
      </c>
      <c r="W503" t="str">
        <f t="shared" si="73"/>
        <v/>
      </c>
      <c r="X503" s="7" t="str">
        <f t="shared" si="77"/>
        <v>PROTRA_CAPACITY_EMPIRICAL[</v>
      </c>
      <c r="Y503" s="7" t="str">
        <f t="shared" si="80"/>
        <v>EU27,</v>
      </c>
      <c r="Z503" s="7" t="str">
        <f t="shared" si="81"/>
        <v>TO_elec,</v>
      </c>
      <c r="AA503" s="7" t="str">
        <f t="shared" si="78"/>
        <v>PROTRA_CHP_PP_I]=GET_DIRECT_DATA(</v>
      </c>
      <c r="AB503" s="7" t="str">
        <f t="shared" si="79"/>
        <v>'model_parameters/energy/PROTRA_capacity_vensim_import.xlsx','PROTRA_capacity','PROTRA_CAP_TIME',</v>
      </c>
      <c r="AC503" s="7" t="str">
        <f t="shared" si="82"/>
        <v>'EU27_TO_elec')~~|</v>
      </c>
    </row>
    <row r="504" spans="1:29" x14ac:dyDescent="0.35">
      <c r="A504" t="s">
        <v>69</v>
      </c>
      <c r="B504" t="s">
        <v>42</v>
      </c>
      <c r="C504" t="str">
        <f t="shared" si="74"/>
        <v>EU27_TO_elec</v>
      </c>
      <c r="D504" t="str">
        <f t="shared" si="75"/>
        <v>PROTRA_CHP_PP_I</v>
      </c>
      <c r="E504" t="s">
        <v>21</v>
      </c>
      <c r="F504" s="1" t="str">
        <f t="shared" si="76"/>
        <v>EU27TO_elecPROTRA_PP_geothermal</v>
      </c>
      <c r="G504" s="5">
        <v>0.59681865120795408</v>
      </c>
      <c r="H504" s="5">
        <v>0.50249581618301409</v>
      </c>
      <c r="I504" s="5">
        <v>0.55797360228949322</v>
      </c>
      <c r="J504" s="5">
        <v>0.55488936855283488</v>
      </c>
      <c r="K504" s="5">
        <v>0.5832700647206055</v>
      </c>
      <c r="L504" s="5">
        <v>0.61627006472060541</v>
      </c>
      <c r="M504" s="5">
        <v>0.56021802378645635</v>
      </c>
      <c r="N504" s="5">
        <v>0.55193391916808743</v>
      </c>
      <c r="O504" s="5">
        <v>0.56183561889604616</v>
      </c>
      <c r="P504" s="5">
        <v>0.58881118435566282</v>
      </c>
      <c r="Q504" s="5">
        <v>0.58998656014745232</v>
      </c>
      <c r="R504" s="5">
        <v>0.60822708279593429</v>
      </c>
      <c r="S504" s="5">
        <v>0.60571114863752307</v>
      </c>
      <c r="T504" s="5">
        <v>0.61891980296918236</v>
      </c>
      <c r="U504" s="5">
        <v>0.62458065482560787</v>
      </c>
      <c r="V504" s="5">
        <v>0.62143573712759359</v>
      </c>
      <c r="W504" t="str">
        <f t="shared" si="73"/>
        <v/>
      </c>
      <c r="X504" s="7" t="str">
        <f t="shared" si="77"/>
        <v>PROTRA_CAPACITY_EMPIRICAL[</v>
      </c>
      <c r="Y504" s="7" t="str">
        <f t="shared" si="80"/>
        <v>EU27,</v>
      </c>
      <c r="Z504" s="7" t="str">
        <f t="shared" si="81"/>
        <v>TO_elec,</v>
      </c>
      <c r="AA504" s="7" t="str">
        <f t="shared" si="78"/>
        <v>PROTRA_CHP_PP_I]=GET_DIRECT_DATA(</v>
      </c>
      <c r="AB504" s="7" t="str">
        <f t="shared" si="79"/>
        <v>'model_parameters/energy/PROTRA_capacity_vensim_import.xlsx','PROTRA_capacity','PROTRA_CAP_TIME',</v>
      </c>
      <c r="AC504" s="7" t="str">
        <f t="shared" si="82"/>
        <v>'EU27_TO_elec')~~|</v>
      </c>
    </row>
    <row r="505" spans="1:29" x14ac:dyDescent="0.35">
      <c r="A505" t="s">
        <v>69</v>
      </c>
      <c r="B505" t="s">
        <v>42</v>
      </c>
      <c r="C505" t="str">
        <f t="shared" si="74"/>
        <v>EU27_TO_elec</v>
      </c>
      <c r="D505" t="str">
        <f t="shared" si="75"/>
        <v>PROTRA_CHP_PP_I</v>
      </c>
      <c r="E505" t="s">
        <v>22</v>
      </c>
      <c r="F505" s="1" t="str">
        <f t="shared" si="76"/>
        <v>EU27TO_elecPROTRA_PP_hydropower_dammed</v>
      </c>
      <c r="G505" s="5">
        <v>90.728478888888887</v>
      </c>
      <c r="H505" s="5">
        <v>91.169738888888887</v>
      </c>
      <c r="I505" s="5">
        <v>91.272658888888898</v>
      </c>
      <c r="J505" s="5">
        <v>91.650318888888904</v>
      </c>
      <c r="K505" s="5">
        <v>92.250945888888893</v>
      </c>
      <c r="L505" s="5">
        <v>92.688545888888882</v>
      </c>
      <c r="M505" s="5">
        <v>93.475045888888886</v>
      </c>
      <c r="N505" s="5">
        <v>93.693345888888899</v>
      </c>
      <c r="O505" s="5">
        <v>94.1488458888889</v>
      </c>
      <c r="P505" s="5">
        <v>94.684145888888892</v>
      </c>
      <c r="Q505" s="5">
        <v>95.751145888888885</v>
      </c>
      <c r="R505" s="5">
        <v>99.255663991818679</v>
      </c>
      <c r="S505" s="5">
        <v>99.614550054913394</v>
      </c>
      <c r="T505" s="5">
        <v>99.476847968354264</v>
      </c>
      <c r="U505" s="5">
        <v>98.487114221210533</v>
      </c>
      <c r="V505" s="5">
        <v>98.595554614375843</v>
      </c>
      <c r="W505" t="str">
        <f t="shared" si="73"/>
        <v/>
      </c>
      <c r="X505" s="7" t="str">
        <f t="shared" si="77"/>
        <v>PROTRA_CAPACITY_EMPIRICAL[</v>
      </c>
      <c r="Y505" s="7" t="str">
        <f t="shared" si="80"/>
        <v>EU27,</v>
      </c>
      <c r="Z505" s="7" t="str">
        <f t="shared" si="81"/>
        <v>TO_elec,</v>
      </c>
      <c r="AA505" s="7" t="str">
        <f t="shared" si="78"/>
        <v>PROTRA_CHP_PP_I]=GET_DIRECT_DATA(</v>
      </c>
      <c r="AB505" s="7" t="str">
        <f t="shared" si="79"/>
        <v>'model_parameters/energy/PROTRA_capacity_vensim_import.xlsx','PROTRA_capacity','PROTRA_CAP_TIME',</v>
      </c>
      <c r="AC505" s="7" t="str">
        <f t="shared" si="82"/>
        <v>'EU27_TO_elec')~~|</v>
      </c>
    </row>
    <row r="506" spans="1:29" x14ac:dyDescent="0.35">
      <c r="A506" t="s">
        <v>69</v>
      </c>
      <c r="B506" t="s">
        <v>42</v>
      </c>
      <c r="C506" t="str">
        <f t="shared" si="74"/>
        <v>EU27_TO_elec</v>
      </c>
      <c r="D506" t="str">
        <f t="shared" si="75"/>
        <v>PROTRA_CHP_PP_I</v>
      </c>
      <c r="E506" t="s">
        <v>23</v>
      </c>
      <c r="F506" s="1" t="str">
        <f t="shared" si="76"/>
        <v>EU27TO_elecPROTRA_PP_hydropower_run_of_river</v>
      </c>
      <c r="G506" s="5">
        <v>49.536118499999979</v>
      </c>
      <c r="H506" s="5">
        <v>49.606984499999982</v>
      </c>
      <c r="I506" s="5">
        <v>49.912596499999985</v>
      </c>
      <c r="J506" s="5">
        <v>49.847550499999983</v>
      </c>
      <c r="K506" s="5">
        <v>50.471616611111124</v>
      </c>
      <c r="L506" s="5">
        <v>51.454772611111125</v>
      </c>
      <c r="M506" s="5">
        <v>51.704035011111117</v>
      </c>
      <c r="N506" s="5">
        <v>51.746756011111124</v>
      </c>
      <c r="O506" s="5">
        <v>52.55393001111112</v>
      </c>
      <c r="P506" s="5">
        <v>52.550647011111124</v>
      </c>
      <c r="Q506" s="5">
        <v>52.828523111111146</v>
      </c>
      <c r="R506" s="5">
        <v>52.78668075725129</v>
      </c>
      <c r="S506" s="5">
        <v>54.212382424134745</v>
      </c>
      <c r="T506" s="5">
        <v>54.186868793732394</v>
      </c>
      <c r="U506" s="5">
        <v>51.754909543780151</v>
      </c>
      <c r="V506" s="5">
        <v>51.540595048400384</v>
      </c>
      <c r="W506" t="str">
        <f t="shared" si="73"/>
        <v/>
      </c>
      <c r="X506" s="7" t="str">
        <f t="shared" si="77"/>
        <v>PROTRA_CAPACITY_EMPIRICAL[</v>
      </c>
      <c r="Y506" s="7" t="str">
        <f t="shared" si="80"/>
        <v>EU27,</v>
      </c>
      <c r="Z506" s="7" t="str">
        <f t="shared" si="81"/>
        <v>TO_elec,</v>
      </c>
      <c r="AA506" s="7" t="str">
        <f t="shared" si="78"/>
        <v>PROTRA_CHP_PP_I]=GET_DIRECT_DATA(</v>
      </c>
      <c r="AB506" s="7" t="str">
        <f t="shared" si="79"/>
        <v>'model_parameters/energy/PROTRA_capacity_vensim_import.xlsx','PROTRA_capacity','PROTRA_CAP_TIME',</v>
      </c>
      <c r="AC506" s="7" t="str">
        <f t="shared" si="82"/>
        <v>'EU27_TO_elec')~~|</v>
      </c>
    </row>
    <row r="507" spans="1:29" x14ac:dyDescent="0.35">
      <c r="A507" t="s">
        <v>69</v>
      </c>
      <c r="B507" t="s">
        <v>42</v>
      </c>
      <c r="C507" t="str">
        <f t="shared" si="74"/>
        <v>EU27_TO_elec</v>
      </c>
      <c r="D507" t="str">
        <f t="shared" si="75"/>
        <v>PROTRA_CHP_PP_I</v>
      </c>
      <c r="E507" t="s">
        <v>24</v>
      </c>
      <c r="F507" s="1" t="str">
        <f t="shared" si="76"/>
        <v>EU27TO_elecPROTRA_PP_liquid_fuels</v>
      </c>
      <c r="G507" s="5">
        <v>45.37955792105263</v>
      </c>
      <c r="H507" s="5">
        <v>45.381057921052623</v>
      </c>
      <c r="I507" s="5">
        <v>44.054347921052624</v>
      </c>
      <c r="J507" s="5">
        <v>41.063967921052637</v>
      </c>
      <c r="K507" s="5">
        <v>41.597677921052629</v>
      </c>
      <c r="L507" s="5">
        <v>41.30587392105263</v>
      </c>
      <c r="M507" s="5">
        <v>39.583193921052633</v>
      </c>
      <c r="N507" s="5">
        <v>38.953198206766913</v>
      </c>
      <c r="O507" s="5">
        <v>36.945949873433577</v>
      </c>
      <c r="P507" s="5">
        <v>34.30192039974937</v>
      </c>
      <c r="Q507" s="5">
        <v>31.212730399749372</v>
      </c>
      <c r="R507" s="5">
        <v>31.06756422250449</v>
      </c>
      <c r="S507" s="5">
        <v>27.97101948996368</v>
      </c>
      <c r="T507" s="5">
        <v>24.160657623798041</v>
      </c>
      <c r="U507" s="5">
        <v>23.397784333724946</v>
      </c>
      <c r="V507" s="5">
        <v>21.218289382951795</v>
      </c>
      <c r="W507" t="str">
        <f t="shared" si="73"/>
        <v/>
      </c>
      <c r="X507" s="7" t="str">
        <f t="shared" si="77"/>
        <v>PROTRA_CAPACITY_EMPIRICAL[</v>
      </c>
      <c r="Y507" s="7" t="str">
        <f t="shared" si="80"/>
        <v>EU27,</v>
      </c>
      <c r="Z507" s="7" t="str">
        <f t="shared" si="81"/>
        <v>TO_elec,</v>
      </c>
      <c r="AA507" s="7" t="str">
        <f t="shared" si="78"/>
        <v>PROTRA_CHP_PP_I]=GET_DIRECT_DATA(</v>
      </c>
      <c r="AB507" s="7" t="str">
        <f t="shared" si="79"/>
        <v>'model_parameters/energy/PROTRA_capacity_vensim_import.xlsx','PROTRA_capacity','PROTRA_CAP_TIME',</v>
      </c>
      <c r="AC507" s="7" t="str">
        <f t="shared" si="82"/>
        <v>'EU27_TO_elec')~~|</v>
      </c>
    </row>
    <row r="508" spans="1:29" x14ac:dyDescent="0.35">
      <c r="A508" t="s">
        <v>69</v>
      </c>
      <c r="B508" t="s">
        <v>42</v>
      </c>
      <c r="C508" t="str">
        <f t="shared" si="74"/>
        <v>EU27_TO_elec</v>
      </c>
      <c r="D508" t="str">
        <f t="shared" si="75"/>
        <v>PROTRA_CHP_PP_I</v>
      </c>
      <c r="E508" t="s">
        <v>25</v>
      </c>
      <c r="F508" s="1" t="str">
        <f t="shared" si="76"/>
        <v>EU27TO_elecPROTRA_PP_liquid_fuels_CCS</v>
      </c>
      <c r="G508" s="5">
        <v>0</v>
      </c>
      <c r="H508" s="5">
        <v>0</v>
      </c>
      <c r="I508" s="5">
        <v>0</v>
      </c>
      <c r="J508" s="5">
        <v>0</v>
      </c>
      <c r="K508" s="5">
        <v>0</v>
      </c>
      <c r="L508" s="5">
        <v>0</v>
      </c>
      <c r="M508" s="5">
        <v>0</v>
      </c>
      <c r="N508" s="5">
        <v>0</v>
      </c>
      <c r="O508" s="5">
        <v>0</v>
      </c>
      <c r="P508" s="5">
        <v>0</v>
      </c>
      <c r="Q508" s="5">
        <v>0</v>
      </c>
      <c r="R508" s="5">
        <v>0</v>
      </c>
      <c r="S508" s="5">
        <v>0</v>
      </c>
      <c r="T508" s="5">
        <v>0</v>
      </c>
      <c r="U508" s="5">
        <v>0</v>
      </c>
      <c r="V508" s="5">
        <v>0</v>
      </c>
      <c r="W508" t="str">
        <f t="shared" si="73"/>
        <v/>
      </c>
      <c r="X508" s="7" t="str">
        <f t="shared" si="77"/>
        <v>PROTRA_CAPACITY_EMPIRICAL[</v>
      </c>
      <c r="Y508" s="7" t="str">
        <f t="shared" si="80"/>
        <v>EU27,</v>
      </c>
      <c r="Z508" s="7" t="str">
        <f t="shared" si="81"/>
        <v>TO_elec,</v>
      </c>
      <c r="AA508" s="7" t="str">
        <f t="shared" si="78"/>
        <v>PROTRA_CHP_PP_I]=GET_DIRECT_DATA(</v>
      </c>
      <c r="AB508" s="7" t="str">
        <f t="shared" si="79"/>
        <v>'model_parameters/energy/PROTRA_capacity_vensim_import.xlsx','PROTRA_capacity','PROTRA_CAP_TIME',</v>
      </c>
      <c r="AC508" s="7" t="str">
        <f t="shared" si="82"/>
        <v>'EU27_TO_elec')~~|</v>
      </c>
    </row>
    <row r="509" spans="1:29" x14ac:dyDescent="0.35">
      <c r="A509" t="s">
        <v>69</v>
      </c>
      <c r="B509" t="s">
        <v>42</v>
      </c>
      <c r="C509" t="str">
        <f t="shared" si="74"/>
        <v>EU27_TO_elec</v>
      </c>
      <c r="D509" t="str">
        <f t="shared" si="75"/>
        <v>PROTRA_CHP_PP_I</v>
      </c>
      <c r="E509" t="s">
        <v>26</v>
      </c>
      <c r="F509" s="1" t="str">
        <f t="shared" si="76"/>
        <v>EU27TO_elecPROTRA_PP_nuclear</v>
      </c>
      <c r="G509" s="5">
        <v>129.00620000000001</v>
      </c>
      <c r="H509" s="5">
        <v>128.70520000000002</v>
      </c>
      <c r="I509" s="5">
        <v>127.62120000000002</v>
      </c>
      <c r="J509" s="5">
        <v>127.9552</v>
      </c>
      <c r="K509" s="5">
        <v>127.42420000000001</v>
      </c>
      <c r="L509" s="5">
        <v>126.44220000000001</v>
      </c>
      <c r="M509" s="5">
        <v>127.00120000000001</v>
      </c>
      <c r="N509" s="5">
        <v>118.42619999999999</v>
      </c>
      <c r="O509" s="5">
        <v>118.7092</v>
      </c>
      <c r="P509" s="5">
        <v>118.81819999999999</v>
      </c>
      <c r="Q509" s="5">
        <v>117.6602</v>
      </c>
      <c r="R509" s="5">
        <v>115.05827199374977</v>
      </c>
      <c r="S509" s="5">
        <v>112.01072441980727</v>
      </c>
      <c r="T509" s="5">
        <v>112.22171521708397</v>
      </c>
      <c r="U509" s="5">
        <v>106.41552862978534</v>
      </c>
      <c r="V509" s="5">
        <v>104.19093271327058</v>
      </c>
      <c r="W509" t="str">
        <f t="shared" si="73"/>
        <v/>
      </c>
      <c r="X509" s="7" t="str">
        <f t="shared" si="77"/>
        <v>PROTRA_CAPACITY_EMPIRICAL[</v>
      </c>
      <c r="Y509" s="7" t="str">
        <f t="shared" si="80"/>
        <v>EU27,</v>
      </c>
      <c r="Z509" s="7" t="str">
        <f t="shared" si="81"/>
        <v>TO_elec,</v>
      </c>
      <c r="AA509" s="7" t="str">
        <f t="shared" si="78"/>
        <v>PROTRA_CHP_PP_I]=GET_DIRECT_DATA(</v>
      </c>
      <c r="AB509" s="7" t="str">
        <f t="shared" si="79"/>
        <v>'model_parameters/energy/PROTRA_capacity_vensim_import.xlsx','PROTRA_capacity','PROTRA_CAP_TIME',</v>
      </c>
      <c r="AC509" s="7" t="str">
        <f t="shared" si="82"/>
        <v>'EU27_TO_elec')~~|</v>
      </c>
    </row>
    <row r="510" spans="1:29" x14ac:dyDescent="0.35">
      <c r="A510" t="s">
        <v>69</v>
      </c>
      <c r="B510" t="s">
        <v>42</v>
      </c>
      <c r="C510" t="str">
        <f t="shared" si="74"/>
        <v>EU27_TO_elec</v>
      </c>
      <c r="D510" t="str">
        <f t="shared" si="75"/>
        <v>PROTRA_CHP_PP_I</v>
      </c>
      <c r="E510" t="s">
        <v>27</v>
      </c>
      <c r="F510" s="1" t="str">
        <f t="shared" si="76"/>
        <v>EU27TO_elecPROTRA_PP_oceanic</v>
      </c>
      <c r="G510" s="5">
        <v>0.2404</v>
      </c>
      <c r="H510" s="5">
        <v>0.2404</v>
      </c>
      <c r="I510" s="5">
        <v>0.2404</v>
      </c>
      <c r="J510" s="5">
        <v>0.24043999999999999</v>
      </c>
      <c r="K510" s="5">
        <v>0.24043999999999999</v>
      </c>
      <c r="L510" s="5">
        <v>0.24043999999999999</v>
      </c>
      <c r="M510" s="5">
        <v>0.24077999999999999</v>
      </c>
      <c r="N510" s="5">
        <v>0.24107999999999999</v>
      </c>
      <c r="O510" s="5">
        <v>0.24107999999999999</v>
      </c>
      <c r="P510" s="5">
        <v>0.24107999999999999</v>
      </c>
      <c r="Q510" s="5">
        <v>0.24227999999999997</v>
      </c>
      <c r="R510" s="5">
        <v>0.24227999999999997</v>
      </c>
      <c r="S510" s="5">
        <v>0.24227999999999997</v>
      </c>
      <c r="T510" s="5">
        <v>0.24227999999999997</v>
      </c>
      <c r="U510" s="5">
        <v>0.24833699999999995</v>
      </c>
      <c r="V510" s="5">
        <v>0.24833699999999995</v>
      </c>
      <c r="W510" t="str">
        <f t="shared" si="73"/>
        <v/>
      </c>
      <c r="X510" s="7" t="str">
        <f t="shared" si="77"/>
        <v>PROTRA_CAPACITY_EMPIRICAL[</v>
      </c>
      <c r="Y510" s="7" t="str">
        <f t="shared" si="80"/>
        <v>EU27,</v>
      </c>
      <c r="Z510" s="7" t="str">
        <f t="shared" si="81"/>
        <v>TO_elec,</v>
      </c>
      <c r="AA510" s="7" t="str">
        <f t="shared" si="78"/>
        <v>PROTRA_CHP_PP_I]=GET_DIRECT_DATA(</v>
      </c>
      <c r="AB510" s="7" t="str">
        <f t="shared" si="79"/>
        <v>'model_parameters/energy/PROTRA_capacity_vensim_import.xlsx','PROTRA_capacity','PROTRA_CAP_TIME',</v>
      </c>
      <c r="AC510" s="7" t="str">
        <f t="shared" si="82"/>
        <v>'EU27_TO_elec')~~|</v>
      </c>
    </row>
    <row r="511" spans="1:29" x14ac:dyDescent="0.35">
      <c r="A511" t="s">
        <v>69</v>
      </c>
      <c r="B511" t="s">
        <v>42</v>
      </c>
      <c r="C511" t="str">
        <f t="shared" si="74"/>
        <v>EU27_TO_elec</v>
      </c>
      <c r="D511" t="str">
        <f t="shared" si="75"/>
        <v>PROTRA_CHP_PP_I</v>
      </c>
      <c r="E511" t="s">
        <v>28</v>
      </c>
      <c r="F511" s="1" t="str">
        <f t="shared" si="76"/>
        <v>EU27TO_elecPROTRA_PP_solar_CSP</v>
      </c>
      <c r="G511" s="5">
        <v>0</v>
      </c>
      <c r="H511" s="5">
        <v>1.0999999999999999E-2</v>
      </c>
      <c r="I511" s="5">
        <v>1.0999999999999999E-2</v>
      </c>
      <c r="J511" s="5">
        <v>6.0999999999999999E-2</v>
      </c>
      <c r="K511" s="5">
        <v>0.28399999999999997</v>
      </c>
      <c r="L511" s="5">
        <v>0.73872000000000004</v>
      </c>
      <c r="M511" s="5">
        <v>1.1557200000000001</v>
      </c>
      <c r="N511" s="5">
        <v>2.0067200000000001</v>
      </c>
      <c r="O511" s="5">
        <v>2.3111330000000003</v>
      </c>
      <c r="P511" s="5">
        <v>2.3121330000000002</v>
      </c>
      <c r="Q511" s="5">
        <v>2.3121330000000002</v>
      </c>
      <c r="R511" s="5">
        <v>0</v>
      </c>
      <c r="S511" s="5">
        <v>0</v>
      </c>
      <c r="T511" s="5">
        <v>0</v>
      </c>
      <c r="U511" s="5">
        <v>0</v>
      </c>
      <c r="V511" s="5">
        <v>0</v>
      </c>
      <c r="W511" t="str">
        <f t="shared" si="73"/>
        <v/>
      </c>
      <c r="X511" s="7" t="str">
        <f t="shared" si="77"/>
        <v>PROTRA_CAPACITY_EMPIRICAL[</v>
      </c>
      <c r="Y511" s="7" t="str">
        <f t="shared" si="80"/>
        <v>EU27,</v>
      </c>
      <c r="Z511" s="7" t="str">
        <f t="shared" si="81"/>
        <v>TO_elec,</v>
      </c>
      <c r="AA511" s="7" t="str">
        <f t="shared" si="78"/>
        <v>PROTRA_CHP_PP_I]=GET_DIRECT_DATA(</v>
      </c>
      <c r="AB511" s="7" t="str">
        <f t="shared" si="79"/>
        <v>'model_parameters/energy/PROTRA_capacity_vensim_import.xlsx','PROTRA_capacity','PROTRA_CAP_TIME',</v>
      </c>
      <c r="AC511" s="7" t="str">
        <f t="shared" si="82"/>
        <v>'EU27_TO_elec')~~|</v>
      </c>
    </row>
    <row r="512" spans="1:29" x14ac:dyDescent="0.35">
      <c r="A512" t="s">
        <v>69</v>
      </c>
      <c r="B512" t="s">
        <v>42</v>
      </c>
      <c r="C512" t="str">
        <f t="shared" si="74"/>
        <v>EU27_TO_elec</v>
      </c>
      <c r="D512" t="str">
        <f t="shared" si="75"/>
        <v>PROTRA_CHP_PP_I</v>
      </c>
      <c r="E512" t="s">
        <v>29</v>
      </c>
      <c r="F512" s="1" t="str">
        <f t="shared" si="76"/>
        <v>EU27TO_elecPROTRA_PP_solar_PV</v>
      </c>
      <c r="G512" s="5">
        <v>1.0325131761363637</v>
      </c>
      <c r="H512" s="5">
        <v>1.456683911931818</v>
      </c>
      <c r="I512" s="5">
        <v>2.2476539261363637</v>
      </c>
      <c r="J512" s="5">
        <v>4.6639410170454552</v>
      </c>
      <c r="K512" s="5">
        <v>7.508318045454546</v>
      </c>
      <c r="L512" s="5">
        <v>13.433112235795452</v>
      </c>
      <c r="M512" s="5">
        <v>23.890396517045453</v>
      </c>
      <c r="N512" s="5">
        <v>32.021790025568194</v>
      </c>
      <c r="O512" s="5">
        <v>36.551651704545449</v>
      </c>
      <c r="P512" s="5">
        <v>39.612433607954557</v>
      </c>
      <c r="Q512" s="5">
        <v>43.388962900568181</v>
      </c>
      <c r="R512" s="5">
        <v>48.187912911385162</v>
      </c>
      <c r="S512" s="5">
        <v>55.658197530299525</v>
      </c>
      <c r="T512" s="5">
        <v>59.789100999818316</v>
      </c>
      <c r="U512" s="5">
        <v>65.096004818008609</v>
      </c>
      <c r="V512" s="5">
        <v>74.095685980162671</v>
      </c>
      <c r="W512" t="str">
        <f t="shared" si="73"/>
        <v/>
      </c>
      <c r="X512" s="7" t="str">
        <f t="shared" si="77"/>
        <v>PROTRA_CAPACITY_EMPIRICAL[</v>
      </c>
      <c r="Y512" s="7" t="str">
        <f t="shared" si="80"/>
        <v>EU27,</v>
      </c>
      <c r="Z512" s="7" t="str">
        <f t="shared" si="81"/>
        <v>TO_elec,</v>
      </c>
      <c r="AA512" s="7" t="str">
        <f t="shared" si="78"/>
        <v>PROTRA_CHP_PP_I]=GET_DIRECT_DATA(</v>
      </c>
      <c r="AB512" s="7" t="str">
        <f t="shared" si="79"/>
        <v>'model_parameters/energy/PROTRA_capacity_vensim_import.xlsx','PROTRA_capacity','PROTRA_CAP_TIME',</v>
      </c>
      <c r="AC512" s="7" t="str">
        <f t="shared" si="82"/>
        <v>'EU27_TO_elec')~~|</v>
      </c>
    </row>
    <row r="513" spans="1:29" x14ac:dyDescent="0.35">
      <c r="A513" t="s">
        <v>69</v>
      </c>
      <c r="B513" t="s">
        <v>42</v>
      </c>
      <c r="C513" t="str">
        <f t="shared" si="74"/>
        <v>EU27_TO_elec</v>
      </c>
      <c r="D513" t="str">
        <f t="shared" si="75"/>
        <v>PROTRA_CHP_PP_I</v>
      </c>
      <c r="E513" t="s">
        <v>30</v>
      </c>
      <c r="F513" s="1" t="str">
        <f t="shared" si="76"/>
        <v>EU27TO_elecPROTRA_PP_solar_urban_PV</v>
      </c>
      <c r="G513" s="5">
        <v>1.2824208238636361</v>
      </c>
      <c r="H513" s="5">
        <v>1.8092570880681818</v>
      </c>
      <c r="I513" s="5">
        <v>2.7916720738636362</v>
      </c>
      <c r="J513" s="5">
        <v>5.7927929829545457</v>
      </c>
      <c r="K513" s="5">
        <v>9.3256179545454536</v>
      </c>
      <c r="L513" s="5">
        <v>16.68443876420454</v>
      </c>
      <c r="M513" s="5">
        <v>29.672785482954538</v>
      </c>
      <c r="N513" s="5">
        <v>39.772286974431829</v>
      </c>
      <c r="O513" s="5">
        <v>45.398548295454539</v>
      </c>
      <c r="P513" s="5">
        <v>49.200156392045457</v>
      </c>
      <c r="Q513" s="5">
        <v>53.890750099431813</v>
      </c>
      <c r="R513" s="5">
        <v>59.851229412229969</v>
      </c>
      <c r="S513" s="5">
        <v>69.129608397505777</v>
      </c>
      <c r="T513" s="5">
        <v>74.260348375570516</v>
      </c>
      <c r="U513" s="5">
        <v>80.85172572937374</v>
      </c>
      <c r="V513" s="5">
        <v>92.029673669628792</v>
      </c>
      <c r="W513" t="str">
        <f t="shared" si="73"/>
        <v/>
      </c>
      <c r="X513" s="7" t="str">
        <f t="shared" si="77"/>
        <v>PROTRA_CAPACITY_EMPIRICAL[</v>
      </c>
      <c r="Y513" s="7" t="str">
        <f t="shared" si="80"/>
        <v>EU27,</v>
      </c>
      <c r="Z513" s="7" t="str">
        <f t="shared" si="81"/>
        <v>TO_elec,</v>
      </c>
      <c r="AA513" s="7" t="str">
        <f t="shared" si="78"/>
        <v>PROTRA_CHP_PP_I]=GET_DIRECT_DATA(</v>
      </c>
      <c r="AB513" s="7" t="str">
        <f t="shared" si="79"/>
        <v>'model_parameters/energy/PROTRA_capacity_vensim_import.xlsx','PROTRA_capacity','PROTRA_CAP_TIME',</v>
      </c>
      <c r="AC513" s="7" t="str">
        <f t="shared" si="82"/>
        <v>'EU27_TO_elec')~~|</v>
      </c>
    </row>
    <row r="514" spans="1:29" x14ac:dyDescent="0.35">
      <c r="A514" t="s">
        <v>69</v>
      </c>
      <c r="B514" t="s">
        <v>42</v>
      </c>
      <c r="C514" t="str">
        <f t="shared" si="74"/>
        <v>EU27_TO_elec</v>
      </c>
      <c r="D514" t="str">
        <f t="shared" si="75"/>
        <v>PROTRA_CHP_PP_I</v>
      </c>
      <c r="E514" t="s">
        <v>31</v>
      </c>
      <c r="F514" s="1" t="str">
        <f t="shared" si="76"/>
        <v>EU27TO_elecPROTRA_PP_solid_fossil</v>
      </c>
      <c r="G514" s="5">
        <v>120.08886004298604</v>
      </c>
      <c r="H514" s="5">
        <v>119.25336004298603</v>
      </c>
      <c r="I514" s="5">
        <v>118.74926004298605</v>
      </c>
      <c r="J514" s="5">
        <v>121.41996004298605</v>
      </c>
      <c r="K514" s="5">
        <v>121.96796004298605</v>
      </c>
      <c r="L514" s="5">
        <v>121.91496004298604</v>
      </c>
      <c r="M514" s="5">
        <v>122.20076004298605</v>
      </c>
      <c r="N514" s="5">
        <v>122.79056004298604</v>
      </c>
      <c r="O514" s="5">
        <v>118.69956004298605</v>
      </c>
      <c r="P514" s="5">
        <v>116.75232763191886</v>
      </c>
      <c r="Q514" s="5">
        <v>116.53552763191884</v>
      </c>
      <c r="R514" s="5">
        <v>112.86090051488245</v>
      </c>
      <c r="S514" s="5">
        <v>110.21218158303408</v>
      </c>
      <c r="T514" s="5">
        <v>108.14531238375568</v>
      </c>
      <c r="U514" s="5">
        <v>103.75336007402856</v>
      </c>
      <c r="V514" s="5">
        <v>98.691556878148731</v>
      </c>
      <c r="W514" t="str">
        <f t="shared" si="73"/>
        <v/>
      </c>
      <c r="X514" s="7" t="str">
        <f t="shared" si="77"/>
        <v>PROTRA_CAPACITY_EMPIRICAL[</v>
      </c>
      <c r="Y514" s="7" t="str">
        <f t="shared" si="80"/>
        <v>EU27,</v>
      </c>
      <c r="Z514" s="7" t="str">
        <f t="shared" si="81"/>
        <v>TO_elec,</v>
      </c>
      <c r="AA514" s="7" t="str">
        <f t="shared" si="78"/>
        <v>PROTRA_CHP_PP_I]=GET_DIRECT_DATA(</v>
      </c>
      <c r="AB514" s="7" t="str">
        <f t="shared" si="79"/>
        <v>'model_parameters/energy/PROTRA_capacity_vensim_import.xlsx','PROTRA_capacity','PROTRA_CAP_TIME',</v>
      </c>
      <c r="AC514" s="7" t="str">
        <f t="shared" si="82"/>
        <v>'EU27_TO_elec')~~|</v>
      </c>
    </row>
    <row r="515" spans="1:29" x14ac:dyDescent="0.35">
      <c r="A515" t="s">
        <v>69</v>
      </c>
      <c r="B515" t="s">
        <v>42</v>
      </c>
      <c r="C515" t="str">
        <f t="shared" si="74"/>
        <v>EU27_TO_elec</v>
      </c>
      <c r="D515" t="str">
        <f t="shared" si="75"/>
        <v>PROTRA_CHP_PP_I</v>
      </c>
      <c r="E515" t="s">
        <v>32</v>
      </c>
      <c r="F515" s="1" t="str">
        <f t="shared" si="76"/>
        <v>EU27TO_elecPROTRA_PP_solid_fossil_CCS</v>
      </c>
      <c r="G515" s="5">
        <v>0</v>
      </c>
      <c r="H515" s="5">
        <v>0</v>
      </c>
      <c r="I515" s="5">
        <v>0</v>
      </c>
      <c r="J515" s="5">
        <v>0</v>
      </c>
      <c r="K515" s="5">
        <v>0</v>
      </c>
      <c r="L515" s="5">
        <v>0</v>
      </c>
      <c r="M515" s="5">
        <v>0</v>
      </c>
      <c r="N515" s="5">
        <v>0</v>
      </c>
      <c r="O515" s="5">
        <v>0</v>
      </c>
      <c r="P515" s="5">
        <v>0</v>
      </c>
      <c r="Q515" s="5">
        <v>0</v>
      </c>
      <c r="R515" s="5">
        <v>0</v>
      </c>
      <c r="S515" s="5">
        <v>0</v>
      </c>
      <c r="T515" s="5">
        <v>0</v>
      </c>
      <c r="U515" s="5">
        <v>0</v>
      </c>
      <c r="V515" s="5">
        <v>0</v>
      </c>
      <c r="W515" t="str">
        <f t="shared" ref="W515:W578" si="83">IF(E515="PROTRA_CHP_gas_fuels",CONCATENATE(X515,Y515,Z515,AA515,AB515,AC515),"")</f>
        <v/>
      </c>
      <c r="X515" s="7" t="str">
        <f t="shared" si="77"/>
        <v>PROTRA_CAPACITY_EMPIRICAL[</v>
      </c>
      <c r="Y515" s="7" t="str">
        <f t="shared" si="80"/>
        <v>EU27,</v>
      </c>
      <c r="Z515" s="7" t="str">
        <f t="shared" si="81"/>
        <v>TO_elec,</v>
      </c>
      <c r="AA515" s="7" t="str">
        <f t="shared" si="78"/>
        <v>PROTRA_CHP_PP_I]=GET_DIRECT_DATA(</v>
      </c>
      <c r="AB515" s="7" t="str">
        <f t="shared" si="79"/>
        <v>'model_parameters/energy/PROTRA_capacity_vensim_import.xlsx','PROTRA_capacity','PROTRA_CAP_TIME',</v>
      </c>
      <c r="AC515" s="7" t="str">
        <f t="shared" si="82"/>
        <v>'EU27_TO_elec')~~|</v>
      </c>
    </row>
    <row r="516" spans="1:29" x14ac:dyDescent="0.35">
      <c r="A516" t="s">
        <v>69</v>
      </c>
      <c r="B516" t="s">
        <v>42</v>
      </c>
      <c r="C516" t="str">
        <f t="shared" ref="C516:C579" si="84">A516&amp;"_"&amp;B516</f>
        <v>EU27_TO_elec</v>
      </c>
      <c r="D516" t="str">
        <f t="shared" ref="D516:D579" si="85">IF(B516="TO_heat","PROTRA_CHP_HP_I","PROTRA_CHP_PP_I")</f>
        <v>PROTRA_CHP_PP_I</v>
      </c>
      <c r="E516" t="s">
        <v>33</v>
      </c>
      <c r="F516" s="1" t="str">
        <f t="shared" ref="F516:F579" si="86">A516&amp;B516&amp;E516</f>
        <v>EU27TO_elecPROTRA_PP_waste</v>
      </c>
      <c r="G516" s="5">
        <v>0.6452882307275094</v>
      </c>
      <c r="H516" s="5">
        <v>0.68757315082779602</v>
      </c>
      <c r="I516" s="5">
        <v>0.74245316728087596</v>
      </c>
      <c r="J516" s="5">
        <v>0.8084219206297163</v>
      </c>
      <c r="K516" s="5">
        <v>0.8172204719953039</v>
      </c>
      <c r="L516" s="5">
        <v>0.87434721150797312</v>
      </c>
      <c r="M516" s="5">
        <v>0.92602124333761449</v>
      </c>
      <c r="N516" s="5">
        <v>0.93240208845721129</v>
      </c>
      <c r="O516" s="5">
        <v>0.93812114684484305</v>
      </c>
      <c r="P516" s="5">
        <v>1.3223010138664058</v>
      </c>
      <c r="Q516" s="5">
        <v>1.3035068293167835</v>
      </c>
      <c r="R516" s="5">
        <v>1.3865341988626674</v>
      </c>
      <c r="S516" s="5">
        <v>1.382417139215764</v>
      </c>
      <c r="T516" s="5">
        <v>1.4009439076268291</v>
      </c>
      <c r="U516" s="5">
        <v>1.397513024587743</v>
      </c>
      <c r="V516" s="5">
        <v>1.3764702752813482</v>
      </c>
      <c r="W516" t="str">
        <f t="shared" si="83"/>
        <v/>
      </c>
      <c r="X516" s="7" t="str">
        <f t="shared" ref="X516:X579" si="87">$X$1</f>
        <v>PROTRA_CAPACITY_EMPIRICAL[</v>
      </c>
      <c r="Y516" s="7" t="str">
        <f t="shared" si="80"/>
        <v>EU27,</v>
      </c>
      <c r="Z516" s="7" t="str">
        <f t="shared" si="81"/>
        <v>TO_elec,</v>
      </c>
      <c r="AA516" s="7" t="str">
        <f t="shared" ref="AA516:AA579" si="88">D516&amp;"]=GET_DIRECT_DATA("</f>
        <v>PROTRA_CHP_PP_I]=GET_DIRECT_DATA(</v>
      </c>
      <c r="AB516" s="7" t="str">
        <f t="shared" ref="AB516:AB579" si="89">$AB$1</f>
        <v>'model_parameters/energy/PROTRA_capacity_vensim_import.xlsx','PROTRA_capacity','PROTRA_CAP_TIME',</v>
      </c>
      <c r="AC516" s="7" t="str">
        <f t="shared" si="82"/>
        <v>'EU27_TO_elec')~~|</v>
      </c>
    </row>
    <row r="517" spans="1:29" x14ac:dyDescent="0.35">
      <c r="A517" t="s">
        <v>69</v>
      </c>
      <c r="B517" t="s">
        <v>42</v>
      </c>
      <c r="C517" t="str">
        <f t="shared" si="84"/>
        <v>EU27_TO_elec</v>
      </c>
      <c r="D517" t="str">
        <f t="shared" si="85"/>
        <v>PROTRA_CHP_PP_I</v>
      </c>
      <c r="E517" t="s">
        <v>34</v>
      </c>
      <c r="F517" s="1" t="str">
        <f t="shared" si="86"/>
        <v>EU27TO_elecPROTRA_PP_waste_CCS</v>
      </c>
      <c r="G517" s="5">
        <v>0</v>
      </c>
      <c r="H517" s="5">
        <v>0</v>
      </c>
      <c r="I517" s="5">
        <v>0</v>
      </c>
      <c r="J517" s="5">
        <v>0</v>
      </c>
      <c r="K517" s="5">
        <v>0</v>
      </c>
      <c r="L517" s="5">
        <v>0</v>
      </c>
      <c r="M517" s="5">
        <v>0</v>
      </c>
      <c r="N517" s="5">
        <v>0</v>
      </c>
      <c r="O517" s="5">
        <v>0</v>
      </c>
      <c r="P517" s="5">
        <v>0</v>
      </c>
      <c r="Q517" s="5">
        <v>0</v>
      </c>
      <c r="R517" s="5">
        <v>0</v>
      </c>
      <c r="S517" s="5">
        <v>0</v>
      </c>
      <c r="T517" s="5">
        <v>0</v>
      </c>
      <c r="U517" s="5">
        <v>0</v>
      </c>
      <c r="V517" s="5">
        <v>0</v>
      </c>
      <c r="W517" t="str">
        <f t="shared" si="83"/>
        <v/>
      </c>
      <c r="X517" s="7" t="str">
        <f t="shared" si="87"/>
        <v>PROTRA_CAPACITY_EMPIRICAL[</v>
      </c>
      <c r="Y517" s="7" t="str">
        <f t="shared" si="80"/>
        <v>EU27,</v>
      </c>
      <c r="Z517" s="7" t="str">
        <f t="shared" si="81"/>
        <v>TO_elec,</v>
      </c>
      <c r="AA517" s="7" t="str">
        <f t="shared" si="88"/>
        <v>PROTRA_CHP_PP_I]=GET_DIRECT_DATA(</v>
      </c>
      <c r="AB517" s="7" t="str">
        <f t="shared" si="89"/>
        <v>'model_parameters/energy/PROTRA_capacity_vensim_import.xlsx','PROTRA_capacity','PROTRA_CAP_TIME',</v>
      </c>
      <c r="AC517" s="7" t="str">
        <f t="shared" si="82"/>
        <v>'EU27_TO_elec')~~|</v>
      </c>
    </row>
    <row r="518" spans="1:29" x14ac:dyDescent="0.35">
      <c r="A518" t="s">
        <v>69</v>
      </c>
      <c r="B518" t="s">
        <v>42</v>
      </c>
      <c r="C518" t="str">
        <f t="shared" si="84"/>
        <v>EU27_TO_elec</v>
      </c>
      <c r="D518" t="str">
        <f t="shared" si="85"/>
        <v>PROTRA_CHP_PP_I</v>
      </c>
      <c r="E518" t="s">
        <v>35</v>
      </c>
      <c r="F518" s="1" t="str">
        <f t="shared" si="86"/>
        <v>EU27TO_elecPROTRA_PP_wind_offshore</v>
      </c>
      <c r="G518" s="5">
        <v>0.68435000000000001</v>
      </c>
      <c r="H518" s="5">
        <v>0.88234999999999986</v>
      </c>
      <c r="I518" s="5">
        <v>1.0813499999999998</v>
      </c>
      <c r="J518" s="5">
        <v>1.4297500000000001</v>
      </c>
      <c r="K518" s="5">
        <v>2.1210500000000003</v>
      </c>
      <c r="L518" s="5">
        <v>2.9306000000000001</v>
      </c>
      <c r="M518" s="5">
        <v>3.5408599999999995</v>
      </c>
      <c r="N518" s="5">
        <v>5.0130999999999997</v>
      </c>
      <c r="O518" s="5">
        <v>6.6835000000000004</v>
      </c>
      <c r="P518" s="5">
        <v>7.9758500000000003</v>
      </c>
      <c r="Q518" s="5">
        <v>10.995950000000001</v>
      </c>
      <c r="R518" s="5">
        <v>19.662491670274953</v>
      </c>
      <c r="S518" s="5">
        <v>23.815432734358087</v>
      </c>
      <c r="T518" s="5">
        <v>31.388092823121891</v>
      </c>
      <c r="U518" s="5">
        <v>36.958675849751032</v>
      </c>
      <c r="V518" s="5">
        <v>40.534323587356575</v>
      </c>
      <c r="W518" t="str">
        <f t="shared" si="83"/>
        <v/>
      </c>
      <c r="X518" s="7" t="str">
        <f t="shared" si="87"/>
        <v>PROTRA_CAPACITY_EMPIRICAL[</v>
      </c>
      <c r="Y518" s="7" t="str">
        <f t="shared" si="80"/>
        <v>EU27,</v>
      </c>
      <c r="Z518" s="7" t="str">
        <f t="shared" si="81"/>
        <v>TO_elec,</v>
      </c>
      <c r="AA518" s="7" t="str">
        <f t="shared" si="88"/>
        <v>PROTRA_CHP_PP_I]=GET_DIRECT_DATA(</v>
      </c>
      <c r="AB518" s="7" t="str">
        <f t="shared" si="89"/>
        <v>'model_parameters/energy/PROTRA_capacity_vensim_import.xlsx','PROTRA_capacity','PROTRA_CAP_TIME',</v>
      </c>
      <c r="AC518" s="7" t="str">
        <f t="shared" si="82"/>
        <v>'EU27_TO_elec')~~|</v>
      </c>
    </row>
    <row r="519" spans="1:29" x14ac:dyDescent="0.35">
      <c r="A519" t="s">
        <v>69</v>
      </c>
      <c r="B519" t="s">
        <v>42</v>
      </c>
      <c r="C519" t="str">
        <f t="shared" si="84"/>
        <v>EU27_TO_elec</v>
      </c>
      <c r="D519" t="str">
        <f t="shared" si="85"/>
        <v>PROTRA_CHP_PP_I</v>
      </c>
      <c r="E519" t="s">
        <v>36</v>
      </c>
      <c r="F519" s="1" t="str">
        <f t="shared" si="86"/>
        <v>EU27TO_elecPROTRA_PP_wind_onshore</v>
      </c>
      <c r="G519" s="5">
        <v>39.999939999999995</v>
      </c>
      <c r="H519" s="5">
        <v>47.036549999999998</v>
      </c>
      <c r="I519" s="5">
        <v>55.259458000000002</v>
      </c>
      <c r="J519" s="5">
        <v>62.625544000000005</v>
      </c>
      <c r="K519" s="5">
        <v>73.686487</v>
      </c>
      <c r="L519" s="5">
        <v>81.989650999999995</v>
      </c>
      <c r="M519" s="5">
        <v>91.173365000000004</v>
      </c>
      <c r="N519" s="5">
        <v>102.17787199999999</v>
      </c>
      <c r="O519" s="5">
        <v>111.57924799999999</v>
      </c>
      <c r="P519" s="5">
        <v>122.22860399999999</v>
      </c>
      <c r="Q519" s="5">
        <v>132.037419</v>
      </c>
      <c r="R519" s="5">
        <v>160.99880382525083</v>
      </c>
      <c r="S519" s="5">
        <v>172.17993005502839</v>
      </c>
      <c r="T519" s="5">
        <v>177.53471817747143</v>
      </c>
      <c r="U519" s="5">
        <v>185.31828825476393</v>
      </c>
      <c r="V519" s="5">
        <v>192.07146598757487</v>
      </c>
      <c r="W519" t="str">
        <f t="shared" si="83"/>
        <v/>
      </c>
      <c r="X519" s="7" t="str">
        <f t="shared" si="87"/>
        <v>PROTRA_CAPACITY_EMPIRICAL[</v>
      </c>
      <c r="Y519" s="7" t="str">
        <f t="shared" si="80"/>
        <v>EU27,</v>
      </c>
      <c r="Z519" s="7" t="str">
        <f t="shared" si="81"/>
        <v>TO_elec,</v>
      </c>
      <c r="AA519" s="7" t="str">
        <f t="shared" si="88"/>
        <v>PROTRA_CHP_PP_I]=GET_DIRECT_DATA(</v>
      </c>
      <c r="AB519" s="7" t="str">
        <f t="shared" si="89"/>
        <v>'model_parameters/energy/PROTRA_capacity_vensim_import.xlsx','PROTRA_capacity','PROTRA_CAP_TIME',</v>
      </c>
      <c r="AC519" s="7" t="str">
        <f t="shared" si="82"/>
        <v>'EU27_TO_elec')~~|</v>
      </c>
    </row>
    <row r="520" spans="1:29" x14ac:dyDescent="0.35">
      <c r="A520" t="s">
        <v>50</v>
      </c>
      <c r="B520" t="s">
        <v>41</v>
      </c>
      <c r="C520" t="str">
        <f t="shared" si="84"/>
        <v>FINLAND_TO_heat</v>
      </c>
      <c r="D520" t="str">
        <f t="shared" si="85"/>
        <v>PROTRA_CHP_HP_I</v>
      </c>
      <c r="E520" t="s">
        <v>0</v>
      </c>
      <c r="F520" s="1" t="str">
        <f t="shared" si="86"/>
        <v>FINLANDTO_heatPROTRA_CHP_gas_fuels</v>
      </c>
      <c r="G520" s="3">
        <v>2.8203212645254934</v>
      </c>
      <c r="H520" s="3">
        <v>2.5842441964404248</v>
      </c>
      <c r="I520" s="3">
        <v>2.3636451752794478</v>
      </c>
      <c r="J520" s="3">
        <v>2.5694294943845084</v>
      </c>
      <c r="K520" s="3">
        <v>2.4156808949385353</v>
      </c>
      <c r="L520" s="3">
        <v>2.7197876645042522</v>
      </c>
      <c r="M520" s="3">
        <v>2.2603844908001527</v>
      </c>
      <c r="N520" s="3">
        <v>1.877634501862981</v>
      </c>
      <c r="O520" s="3">
        <v>1.7190950783690739</v>
      </c>
      <c r="P520" s="3">
        <v>1.3893389739005766</v>
      </c>
      <c r="Q520" s="3">
        <v>1.3201299926542827</v>
      </c>
      <c r="R520" s="3">
        <v>1.1295289005319009</v>
      </c>
      <c r="S520" s="3">
        <v>1.1110289492083443</v>
      </c>
      <c r="T520" s="3">
        <v>1.2412656583267694</v>
      </c>
      <c r="U520" s="3">
        <v>1.0923078829287289</v>
      </c>
      <c r="V520" s="3">
        <v>1.0579171367631051</v>
      </c>
      <c r="W520" t="str">
        <f t="shared" si="83"/>
        <v>PROTRA_CAPACITY_EMPIRICAL[FINLAND,TO_heat,PROTRA_CHP_HP_I]=GET_DIRECT_DATA('model_parameters/energy/PROTRA_capacity_vensim_import.xlsx','PROTRA_capacity','PROTRA_CAP_TIME','FINLAND_TO_heat')~~|</v>
      </c>
      <c r="X520" s="7" t="str">
        <f t="shared" si="87"/>
        <v>PROTRA_CAPACITY_EMPIRICAL[</v>
      </c>
      <c r="Y520" s="7" t="str">
        <f t="shared" si="80"/>
        <v>FINLAND,</v>
      </c>
      <c r="Z520" s="7" t="str">
        <f t="shared" si="81"/>
        <v>TO_heat,</v>
      </c>
      <c r="AA520" s="7" t="str">
        <f t="shared" si="88"/>
        <v>PROTRA_CHP_HP_I]=GET_DIRECT_DATA(</v>
      </c>
      <c r="AB520" s="7" t="str">
        <f t="shared" si="89"/>
        <v>'model_parameters/energy/PROTRA_capacity_vensim_import.xlsx','PROTRA_capacity','PROTRA_CAP_TIME',</v>
      </c>
      <c r="AC520" s="7" t="str">
        <f t="shared" si="82"/>
        <v>'FINLAND_TO_heat')~~|</v>
      </c>
    </row>
    <row r="521" spans="1:29" x14ac:dyDescent="0.35">
      <c r="A521" t="s">
        <v>50</v>
      </c>
      <c r="B521" t="s">
        <v>41</v>
      </c>
      <c r="C521" t="str">
        <f t="shared" si="84"/>
        <v>FINLAND_TO_heat</v>
      </c>
      <c r="D521" t="str">
        <f t="shared" si="85"/>
        <v>PROTRA_CHP_HP_I</v>
      </c>
      <c r="E521" t="s">
        <v>1</v>
      </c>
      <c r="F521" s="1" t="str">
        <f t="shared" si="86"/>
        <v>FINLANDTO_heatPROTRA_CHP_gas_fuels_CCS</v>
      </c>
      <c r="G521" s="3">
        <v>0</v>
      </c>
      <c r="H521" s="3">
        <v>0</v>
      </c>
      <c r="I521" s="3">
        <v>0</v>
      </c>
      <c r="J521" s="3">
        <v>0</v>
      </c>
      <c r="K521" s="3">
        <v>0</v>
      </c>
      <c r="L521" s="3">
        <v>0</v>
      </c>
      <c r="M521" s="3">
        <v>0</v>
      </c>
      <c r="N521" s="3">
        <v>0</v>
      </c>
      <c r="O521" s="3">
        <v>0</v>
      </c>
      <c r="P521" s="3">
        <v>0</v>
      </c>
      <c r="Q521" s="3">
        <v>0</v>
      </c>
      <c r="R521" s="3">
        <v>0</v>
      </c>
      <c r="S521" s="3">
        <v>0</v>
      </c>
      <c r="T521" s="3">
        <v>0</v>
      </c>
      <c r="U521" s="3">
        <v>0</v>
      </c>
      <c r="V521" s="3">
        <v>0</v>
      </c>
      <c r="W521" t="str">
        <f t="shared" si="83"/>
        <v/>
      </c>
      <c r="X521" s="7" t="str">
        <f t="shared" si="87"/>
        <v>PROTRA_CAPACITY_EMPIRICAL[</v>
      </c>
      <c r="Y521" s="7" t="str">
        <f t="shared" si="80"/>
        <v>FINLAND,</v>
      </c>
      <c r="Z521" s="7" t="str">
        <f t="shared" si="81"/>
        <v>TO_heat,</v>
      </c>
      <c r="AA521" s="7" t="str">
        <f t="shared" si="88"/>
        <v>PROTRA_CHP_HP_I]=GET_DIRECT_DATA(</v>
      </c>
      <c r="AB521" s="7" t="str">
        <f t="shared" si="89"/>
        <v>'model_parameters/energy/PROTRA_capacity_vensim_import.xlsx','PROTRA_capacity','PROTRA_CAP_TIME',</v>
      </c>
      <c r="AC521" s="7" t="str">
        <f t="shared" si="82"/>
        <v>'FINLAND_TO_heat')~~|</v>
      </c>
    </row>
    <row r="522" spans="1:29" x14ac:dyDescent="0.35">
      <c r="A522" t="s">
        <v>50</v>
      </c>
      <c r="B522" t="s">
        <v>41</v>
      </c>
      <c r="C522" t="str">
        <f t="shared" si="84"/>
        <v>FINLAND_TO_heat</v>
      </c>
      <c r="D522" t="str">
        <f t="shared" si="85"/>
        <v>PROTRA_CHP_HP_I</v>
      </c>
      <c r="E522" t="s">
        <v>2</v>
      </c>
      <c r="F522" s="1" t="str">
        <f t="shared" si="86"/>
        <v>FINLANDTO_heatPROTRA_CHP_geothermal</v>
      </c>
      <c r="G522" s="3">
        <v>0</v>
      </c>
      <c r="H522" s="3">
        <v>0</v>
      </c>
      <c r="I522" s="3">
        <v>0</v>
      </c>
      <c r="J522" s="3">
        <v>0</v>
      </c>
      <c r="K522" s="3">
        <v>0</v>
      </c>
      <c r="L522" s="3">
        <v>0</v>
      </c>
      <c r="M522" s="3">
        <v>0</v>
      </c>
      <c r="N522" s="3">
        <v>0</v>
      </c>
      <c r="O522" s="3">
        <v>0</v>
      </c>
      <c r="P522" s="3">
        <v>0</v>
      </c>
      <c r="Q522" s="3">
        <v>0</v>
      </c>
      <c r="R522" s="3">
        <v>0</v>
      </c>
      <c r="S522" s="3">
        <v>0</v>
      </c>
      <c r="T522" s="3">
        <v>0</v>
      </c>
      <c r="U522" s="3">
        <v>0</v>
      </c>
      <c r="V522" s="3">
        <v>0</v>
      </c>
      <c r="W522" t="str">
        <f t="shared" si="83"/>
        <v/>
      </c>
      <c r="X522" s="7" t="str">
        <f t="shared" si="87"/>
        <v>PROTRA_CAPACITY_EMPIRICAL[</v>
      </c>
      <c r="Y522" s="7" t="str">
        <f t="shared" si="80"/>
        <v>FINLAND,</v>
      </c>
      <c r="Z522" s="7" t="str">
        <f t="shared" si="81"/>
        <v>TO_heat,</v>
      </c>
      <c r="AA522" s="7" t="str">
        <f t="shared" si="88"/>
        <v>PROTRA_CHP_HP_I]=GET_DIRECT_DATA(</v>
      </c>
      <c r="AB522" s="7" t="str">
        <f t="shared" si="89"/>
        <v>'model_parameters/energy/PROTRA_capacity_vensim_import.xlsx','PROTRA_capacity','PROTRA_CAP_TIME',</v>
      </c>
      <c r="AC522" s="7" t="str">
        <f t="shared" si="82"/>
        <v>'FINLAND_TO_heat')~~|</v>
      </c>
    </row>
    <row r="523" spans="1:29" x14ac:dyDescent="0.35">
      <c r="A523" t="s">
        <v>50</v>
      </c>
      <c r="B523" t="s">
        <v>41</v>
      </c>
      <c r="C523" t="str">
        <f t="shared" si="84"/>
        <v>FINLAND_TO_heat</v>
      </c>
      <c r="D523" t="str">
        <f t="shared" si="85"/>
        <v>PROTRA_CHP_HP_I</v>
      </c>
      <c r="E523" t="s">
        <v>3</v>
      </c>
      <c r="F523" s="1" t="str">
        <f t="shared" si="86"/>
        <v>FINLANDTO_heatPROTRA_CHP_liquid_fuels</v>
      </c>
      <c r="G523" s="3">
        <v>0.16067686806913831</v>
      </c>
      <c r="H523" s="3">
        <v>0.18227242877751326</v>
      </c>
      <c r="I523" s="3">
        <v>0.19207519182943777</v>
      </c>
      <c r="J523" s="3">
        <v>0.18853735253250264</v>
      </c>
      <c r="K523" s="3">
        <v>0.17276448566700009</v>
      </c>
      <c r="L523" s="3">
        <v>0.15868683346461224</v>
      </c>
      <c r="M523" s="3">
        <v>8.2475878609800782E-2</v>
      </c>
      <c r="N523" s="3">
        <v>9.8175040489950516E-2</v>
      </c>
      <c r="O523" s="3">
        <v>8.9920082130435189E-2</v>
      </c>
      <c r="P523" s="3">
        <v>0.10318697949394204</v>
      </c>
      <c r="Q523" s="3">
        <v>0.13311120354718523</v>
      </c>
      <c r="R523" s="3">
        <v>4.9750865113150612E-2</v>
      </c>
      <c r="S523" s="3">
        <v>0.2410890070890602</v>
      </c>
      <c r="T523" s="3">
        <v>4.083256188545991E-2</v>
      </c>
      <c r="U523" s="3">
        <v>4.4370401182395061E-2</v>
      </c>
      <c r="V523" s="3">
        <v>2.573041038666796E-2</v>
      </c>
      <c r="W523" t="str">
        <f t="shared" si="83"/>
        <v/>
      </c>
      <c r="X523" s="7" t="str">
        <f t="shared" si="87"/>
        <v>PROTRA_CAPACITY_EMPIRICAL[</v>
      </c>
      <c r="Y523" s="7" t="str">
        <f t="shared" si="80"/>
        <v>FINLAND,</v>
      </c>
      <c r="Z523" s="7" t="str">
        <f t="shared" si="81"/>
        <v>TO_heat,</v>
      </c>
      <c r="AA523" s="7" t="str">
        <f t="shared" si="88"/>
        <v>PROTRA_CHP_HP_I]=GET_DIRECT_DATA(</v>
      </c>
      <c r="AB523" s="7" t="str">
        <f t="shared" si="89"/>
        <v>'model_parameters/energy/PROTRA_capacity_vensim_import.xlsx','PROTRA_capacity','PROTRA_CAP_TIME',</v>
      </c>
      <c r="AC523" s="7" t="str">
        <f t="shared" si="82"/>
        <v>'FINLAND_TO_heat')~~|</v>
      </c>
    </row>
    <row r="524" spans="1:29" x14ac:dyDescent="0.35">
      <c r="A524" t="s">
        <v>50</v>
      </c>
      <c r="B524" t="s">
        <v>41</v>
      </c>
      <c r="C524" t="str">
        <f t="shared" si="84"/>
        <v>FINLAND_TO_heat</v>
      </c>
      <c r="D524" t="str">
        <f t="shared" si="85"/>
        <v>PROTRA_CHP_HP_I</v>
      </c>
      <c r="E524" t="s">
        <v>4</v>
      </c>
      <c r="F524" s="1" t="str">
        <f t="shared" si="86"/>
        <v>FINLANDTO_heatPROTRA_CHP_liquid_fuels_CCS</v>
      </c>
      <c r="G524" s="3">
        <v>0</v>
      </c>
      <c r="H524" s="3">
        <v>0</v>
      </c>
      <c r="I524" s="3">
        <v>0</v>
      </c>
      <c r="J524" s="3">
        <v>0</v>
      </c>
      <c r="K524" s="3">
        <v>0</v>
      </c>
      <c r="L524" s="3">
        <v>0</v>
      </c>
      <c r="M524" s="3">
        <v>0</v>
      </c>
      <c r="N524" s="3">
        <v>0</v>
      </c>
      <c r="O524" s="3">
        <v>0</v>
      </c>
      <c r="P524" s="3">
        <v>0</v>
      </c>
      <c r="Q524" s="3">
        <v>0</v>
      </c>
      <c r="R524" s="3">
        <v>0</v>
      </c>
      <c r="S524" s="3">
        <v>0</v>
      </c>
      <c r="T524" s="3">
        <v>0</v>
      </c>
      <c r="U524" s="3">
        <v>0</v>
      </c>
      <c r="V524" s="3">
        <v>0</v>
      </c>
      <c r="W524" t="str">
        <f t="shared" si="83"/>
        <v/>
      </c>
      <c r="X524" s="7" t="str">
        <f t="shared" si="87"/>
        <v>PROTRA_CAPACITY_EMPIRICAL[</v>
      </c>
      <c r="Y524" s="7" t="str">
        <f t="shared" si="80"/>
        <v>FINLAND,</v>
      </c>
      <c r="Z524" s="7" t="str">
        <f t="shared" si="81"/>
        <v>TO_heat,</v>
      </c>
      <c r="AA524" s="7" t="str">
        <f t="shared" si="88"/>
        <v>PROTRA_CHP_HP_I]=GET_DIRECT_DATA(</v>
      </c>
      <c r="AB524" s="7" t="str">
        <f t="shared" si="89"/>
        <v>'model_parameters/energy/PROTRA_capacity_vensim_import.xlsx','PROTRA_capacity','PROTRA_CAP_TIME',</v>
      </c>
      <c r="AC524" s="7" t="str">
        <f t="shared" si="82"/>
        <v>'FINLAND_TO_heat')~~|</v>
      </c>
    </row>
    <row r="525" spans="1:29" x14ac:dyDescent="0.35">
      <c r="A525" t="s">
        <v>50</v>
      </c>
      <c r="B525" t="s">
        <v>41</v>
      </c>
      <c r="C525" t="str">
        <f t="shared" si="84"/>
        <v>FINLAND_TO_heat</v>
      </c>
      <c r="D525" t="str">
        <f t="shared" si="85"/>
        <v>PROTRA_CHP_HP_I</v>
      </c>
      <c r="E525" t="s">
        <v>5</v>
      </c>
      <c r="F525" s="1" t="str">
        <f t="shared" si="86"/>
        <v>FINLANDTO_heatPROTRA_CHP_solid_fossil</v>
      </c>
      <c r="G525" s="3">
        <v>3.8139381720668029</v>
      </c>
      <c r="H525" s="3">
        <v>4.5284343000769987</v>
      </c>
      <c r="I525" s="3">
        <v>4.5714043065376897</v>
      </c>
      <c r="J525" s="3">
        <v>4.0221547556885069</v>
      </c>
      <c r="K525" s="3">
        <v>4.2052379393049018</v>
      </c>
      <c r="L525" s="3">
        <v>4.4689543768972761</v>
      </c>
      <c r="M525" s="3">
        <v>3.9581788284022634</v>
      </c>
      <c r="N525" s="3">
        <v>3.8851371879176226</v>
      </c>
      <c r="O525" s="3">
        <v>3.4923633209724683</v>
      </c>
      <c r="P525" s="3">
        <v>3.4952378154012282</v>
      </c>
      <c r="Q525" s="3">
        <v>3.2542962182828723</v>
      </c>
      <c r="R525" s="3">
        <v>3.7147312617819126</v>
      </c>
      <c r="S525" s="3">
        <v>3.5830204529564305</v>
      </c>
      <c r="T525" s="3">
        <v>3.4482877397314837</v>
      </c>
      <c r="U525" s="3">
        <v>3.1497825490525813</v>
      </c>
      <c r="V525" s="3">
        <v>3.1022354630014801</v>
      </c>
      <c r="W525" t="str">
        <f t="shared" si="83"/>
        <v/>
      </c>
      <c r="X525" s="7" t="str">
        <f t="shared" si="87"/>
        <v>PROTRA_CAPACITY_EMPIRICAL[</v>
      </c>
      <c r="Y525" s="7" t="str">
        <f t="shared" si="80"/>
        <v>FINLAND,</v>
      </c>
      <c r="Z525" s="7" t="str">
        <f t="shared" si="81"/>
        <v>TO_heat,</v>
      </c>
      <c r="AA525" s="7" t="str">
        <f t="shared" si="88"/>
        <v>PROTRA_CHP_HP_I]=GET_DIRECT_DATA(</v>
      </c>
      <c r="AB525" s="7" t="str">
        <f t="shared" si="89"/>
        <v>'model_parameters/energy/PROTRA_capacity_vensim_import.xlsx','PROTRA_capacity','PROTRA_CAP_TIME',</v>
      </c>
      <c r="AC525" s="7" t="str">
        <f t="shared" si="82"/>
        <v>'FINLAND_TO_heat')~~|</v>
      </c>
    </row>
    <row r="526" spans="1:29" x14ac:dyDescent="0.35">
      <c r="A526" t="s">
        <v>50</v>
      </c>
      <c r="B526" t="s">
        <v>41</v>
      </c>
      <c r="C526" t="str">
        <f t="shared" si="84"/>
        <v>FINLAND_TO_heat</v>
      </c>
      <c r="D526" t="str">
        <f t="shared" si="85"/>
        <v>PROTRA_CHP_HP_I</v>
      </c>
      <c r="E526" t="s">
        <v>6</v>
      </c>
      <c r="F526" s="1" t="str">
        <f t="shared" si="86"/>
        <v>FINLANDTO_heatPROTRA_CHP_solid_fossil_CCS</v>
      </c>
      <c r="G526" s="3">
        <v>0</v>
      </c>
      <c r="H526" s="3">
        <v>0</v>
      </c>
      <c r="I526" s="3">
        <v>0</v>
      </c>
      <c r="J526" s="3">
        <v>0</v>
      </c>
      <c r="K526" s="3">
        <v>0</v>
      </c>
      <c r="L526" s="3">
        <v>0</v>
      </c>
      <c r="M526" s="3">
        <v>0</v>
      </c>
      <c r="N526" s="3">
        <v>0</v>
      </c>
      <c r="O526" s="3">
        <v>0</v>
      </c>
      <c r="P526" s="3">
        <v>0</v>
      </c>
      <c r="Q526" s="3">
        <v>0</v>
      </c>
      <c r="R526" s="3">
        <v>0</v>
      </c>
      <c r="S526" s="3">
        <v>0</v>
      </c>
      <c r="T526" s="3">
        <v>0</v>
      </c>
      <c r="U526" s="3">
        <v>0</v>
      </c>
      <c r="V526" s="3">
        <v>0</v>
      </c>
      <c r="W526" t="str">
        <f t="shared" si="83"/>
        <v/>
      </c>
      <c r="X526" s="7" t="str">
        <f t="shared" si="87"/>
        <v>PROTRA_CAPACITY_EMPIRICAL[</v>
      </c>
      <c r="Y526" s="7" t="str">
        <f t="shared" si="80"/>
        <v>FINLAND,</v>
      </c>
      <c r="Z526" s="7" t="str">
        <f t="shared" si="81"/>
        <v>TO_heat,</v>
      </c>
      <c r="AA526" s="7" t="str">
        <f t="shared" si="88"/>
        <v>PROTRA_CHP_HP_I]=GET_DIRECT_DATA(</v>
      </c>
      <c r="AB526" s="7" t="str">
        <f t="shared" si="89"/>
        <v>'model_parameters/energy/PROTRA_capacity_vensim_import.xlsx','PROTRA_capacity','PROTRA_CAP_TIME',</v>
      </c>
      <c r="AC526" s="7" t="str">
        <f t="shared" si="82"/>
        <v>'FINLAND_TO_heat')~~|</v>
      </c>
    </row>
    <row r="527" spans="1:29" x14ac:dyDescent="0.35">
      <c r="A527" t="s">
        <v>50</v>
      </c>
      <c r="B527" t="s">
        <v>41</v>
      </c>
      <c r="C527" t="str">
        <f t="shared" si="84"/>
        <v>FINLAND_TO_heat</v>
      </c>
      <c r="D527" t="str">
        <f t="shared" si="85"/>
        <v>PROTRA_CHP_HP_I</v>
      </c>
      <c r="E527" t="s">
        <v>7</v>
      </c>
      <c r="F527" s="1" t="str">
        <f t="shared" si="86"/>
        <v>FINLANDTO_heatPROTRA_CHP_waste</v>
      </c>
      <c r="G527" s="3">
        <v>0.21433409740598811</v>
      </c>
      <c r="H527" s="3">
        <v>0.1791031144073422</v>
      </c>
      <c r="I527" s="3">
        <v>0.20718471382676498</v>
      </c>
      <c r="J527" s="3">
        <v>0.20313093963236012</v>
      </c>
      <c r="K527" s="3">
        <v>0.25435590445256706</v>
      </c>
      <c r="L527" s="3">
        <v>0.24064677717694333</v>
      </c>
      <c r="M527" s="3">
        <v>0.26025230328079224</v>
      </c>
      <c r="N527" s="3">
        <v>0.41385349275606026</v>
      </c>
      <c r="O527" s="3">
        <v>0.52942290978927531</v>
      </c>
      <c r="P527" s="3">
        <v>0.60423346992238336</v>
      </c>
      <c r="Q527" s="3">
        <v>0.70882084413802871</v>
      </c>
      <c r="R527" s="3">
        <v>0.81805163243090184</v>
      </c>
      <c r="S527" s="3">
        <v>0.80124689577045982</v>
      </c>
      <c r="T527" s="3">
        <v>0.81112336380773709</v>
      </c>
      <c r="U527" s="3">
        <v>0.77390234620456511</v>
      </c>
      <c r="V527" s="3">
        <v>0.78622581975555594</v>
      </c>
      <c r="W527" t="str">
        <f t="shared" si="83"/>
        <v/>
      </c>
      <c r="X527" s="7" t="str">
        <f t="shared" si="87"/>
        <v>PROTRA_CAPACITY_EMPIRICAL[</v>
      </c>
      <c r="Y527" s="7" t="str">
        <f t="shared" si="80"/>
        <v>FINLAND,</v>
      </c>
      <c r="Z527" s="7" t="str">
        <f t="shared" si="81"/>
        <v>TO_heat,</v>
      </c>
      <c r="AA527" s="7" t="str">
        <f t="shared" si="88"/>
        <v>PROTRA_CHP_HP_I]=GET_DIRECT_DATA(</v>
      </c>
      <c r="AB527" s="7" t="str">
        <f t="shared" si="89"/>
        <v>'model_parameters/energy/PROTRA_capacity_vensim_import.xlsx','PROTRA_capacity','PROTRA_CAP_TIME',</v>
      </c>
      <c r="AC527" s="7" t="str">
        <f t="shared" si="82"/>
        <v>'FINLAND_TO_heat')~~|</v>
      </c>
    </row>
    <row r="528" spans="1:29" x14ac:dyDescent="0.35">
      <c r="A528" t="s">
        <v>50</v>
      </c>
      <c r="B528" t="s">
        <v>41</v>
      </c>
      <c r="C528" t="str">
        <f t="shared" si="84"/>
        <v>FINLAND_TO_heat</v>
      </c>
      <c r="D528" t="str">
        <f t="shared" si="85"/>
        <v>PROTRA_CHP_HP_I</v>
      </c>
      <c r="E528" t="s">
        <v>8</v>
      </c>
      <c r="F528" s="1" t="str">
        <f t="shared" si="86"/>
        <v>FINLANDTO_heatPROTRA_CHP_solid_bio</v>
      </c>
      <c r="G528" s="4">
        <v>2.4529756175270601</v>
      </c>
      <c r="H528" s="4">
        <v>2.7640106557159423</v>
      </c>
      <c r="I528" s="4">
        <v>2.4107426609198965</v>
      </c>
      <c r="J528" s="4">
        <v>2.5365570709171528</v>
      </c>
      <c r="K528" s="4">
        <v>2.4318222867308021</v>
      </c>
      <c r="L528" s="4">
        <v>3.2108839819100639</v>
      </c>
      <c r="M528" s="4">
        <v>3.1366630616597782</v>
      </c>
      <c r="N528" s="4">
        <v>3.52567797435194</v>
      </c>
      <c r="O528" s="4">
        <v>3.6437533608871502</v>
      </c>
      <c r="P528" s="4">
        <v>3.2546647432096369</v>
      </c>
      <c r="Q528" s="4">
        <v>3.1238383942083883</v>
      </c>
      <c r="R528" s="4">
        <v>3.3697919303307344</v>
      </c>
      <c r="S528" s="4">
        <v>3.0719500845200063</v>
      </c>
      <c r="T528" s="4">
        <v>2.7864906762485511</v>
      </c>
      <c r="U528" s="4">
        <v>2.7579668469170113</v>
      </c>
      <c r="V528" s="4">
        <v>2.6264624120505178</v>
      </c>
      <c r="W528" t="str">
        <f t="shared" si="83"/>
        <v/>
      </c>
      <c r="X528" s="7" t="str">
        <f t="shared" si="87"/>
        <v>PROTRA_CAPACITY_EMPIRICAL[</v>
      </c>
      <c r="Y528" s="7" t="str">
        <f t="shared" si="80"/>
        <v>FINLAND,</v>
      </c>
      <c r="Z528" s="7" t="str">
        <f t="shared" si="81"/>
        <v>TO_heat,</v>
      </c>
      <c r="AA528" s="7" t="str">
        <f t="shared" si="88"/>
        <v>PROTRA_CHP_HP_I]=GET_DIRECT_DATA(</v>
      </c>
      <c r="AB528" s="7" t="str">
        <f t="shared" si="89"/>
        <v>'model_parameters/energy/PROTRA_capacity_vensim_import.xlsx','PROTRA_capacity','PROTRA_CAP_TIME',</v>
      </c>
      <c r="AC528" s="7" t="str">
        <f t="shared" si="82"/>
        <v>'FINLAND_TO_heat')~~|</v>
      </c>
    </row>
    <row r="529" spans="1:29" x14ac:dyDescent="0.35">
      <c r="A529" t="s">
        <v>50</v>
      </c>
      <c r="B529" t="s">
        <v>41</v>
      </c>
      <c r="C529" t="str">
        <f t="shared" si="84"/>
        <v>FINLAND_TO_heat</v>
      </c>
      <c r="D529" t="str">
        <f t="shared" si="85"/>
        <v>PROTRA_CHP_HP_I</v>
      </c>
      <c r="E529" t="s">
        <v>9</v>
      </c>
      <c r="F529" s="1" t="str">
        <f t="shared" si="86"/>
        <v>FINLANDTO_heatPROTRA_CHP_solid_bio_CCS</v>
      </c>
      <c r="G529" s="3">
        <v>0</v>
      </c>
      <c r="H529" s="3">
        <v>0</v>
      </c>
      <c r="I529" s="3">
        <v>0</v>
      </c>
      <c r="J529" s="3">
        <v>0</v>
      </c>
      <c r="K529" s="3">
        <v>0</v>
      </c>
      <c r="L529" s="3">
        <v>0</v>
      </c>
      <c r="M529" s="3">
        <v>0</v>
      </c>
      <c r="N529" s="3">
        <v>0</v>
      </c>
      <c r="O529" s="3">
        <v>0</v>
      </c>
      <c r="P529" s="3">
        <v>0</v>
      </c>
      <c r="Q529" s="3">
        <v>0</v>
      </c>
      <c r="R529" s="3">
        <v>0</v>
      </c>
      <c r="S529" s="3">
        <v>0</v>
      </c>
      <c r="T529" s="3">
        <v>0</v>
      </c>
      <c r="U529" s="3">
        <v>0</v>
      </c>
      <c r="V529" s="3">
        <v>0</v>
      </c>
      <c r="W529" t="str">
        <f t="shared" si="83"/>
        <v/>
      </c>
      <c r="X529" s="7" t="str">
        <f t="shared" si="87"/>
        <v>PROTRA_CAPACITY_EMPIRICAL[</v>
      </c>
      <c r="Y529" s="7" t="str">
        <f t="shared" si="80"/>
        <v>FINLAND,</v>
      </c>
      <c r="Z529" s="7" t="str">
        <f t="shared" si="81"/>
        <v>TO_heat,</v>
      </c>
      <c r="AA529" s="7" t="str">
        <f t="shared" si="88"/>
        <v>PROTRA_CHP_HP_I]=GET_DIRECT_DATA(</v>
      </c>
      <c r="AB529" s="7" t="str">
        <f t="shared" si="89"/>
        <v>'model_parameters/energy/PROTRA_capacity_vensim_import.xlsx','PROTRA_capacity','PROTRA_CAP_TIME',</v>
      </c>
      <c r="AC529" s="7" t="str">
        <f t="shared" si="82"/>
        <v>'FINLAND_TO_heat')~~|</v>
      </c>
    </row>
    <row r="530" spans="1:29" x14ac:dyDescent="0.35">
      <c r="A530" t="s">
        <v>50</v>
      </c>
      <c r="B530" t="s">
        <v>41</v>
      </c>
      <c r="C530" t="str">
        <f t="shared" si="84"/>
        <v>FINLAND_TO_heat</v>
      </c>
      <c r="D530" t="str">
        <f t="shared" si="85"/>
        <v>PROTRA_CHP_HP_I</v>
      </c>
      <c r="E530" t="s">
        <v>10</v>
      </c>
      <c r="F530" s="1" t="str">
        <f t="shared" si="86"/>
        <v>FINLANDTO_heatPROTRA_HP_gas_fuels</v>
      </c>
      <c r="G530" s="4">
        <v>3.8749541634173816</v>
      </c>
      <c r="H530" s="4">
        <v>3.4939148080755569</v>
      </c>
      <c r="I530" s="4">
        <v>3.9121094532536178</v>
      </c>
      <c r="J530" s="4">
        <v>4.0312171908846715</v>
      </c>
      <c r="K530" s="4">
        <v>3.9287107529676799</v>
      </c>
      <c r="L530" s="4">
        <v>3.9410958495797592</v>
      </c>
      <c r="M530" s="4">
        <v>3.4182866649337145</v>
      </c>
      <c r="N530" s="4">
        <v>4.3848512260635992</v>
      </c>
      <c r="O530" s="4">
        <v>3.4564960055454468</v>
      </c>
      <c r="P530" s="4">
        <v>3.8103935534182476</v>
      </c>
      <c r="Q530" s="4">
        <v>2.8095723420847416</v>
      </c>
      <c r="R530" s="4">
        <v>3.7323937960315399</v>
      </c>
      <c r="S530" s="4">
        <v>2.2377497963781301</v>
      </c>
      <c r="T530" s="4">
        <v>3.265976327874534</v>
      </c>
      <c r="U530" s="4">
        <v>2.7210320769430729</v>
      </c>
      <c r="V530" s="4">
        <v>2.6566822770990388</v>
      </c>
      <c r="W530" t="str">
        <f t="shared" si="83"/>
        <v/>
      </c>
      <c r="X530" s="7" t="str">
        <f t="shared" si="87"/>
        <v>PROTRA_CAPACITY_EMPIRICAL[</v>
      </c>
      <c r="Y530" s="7" t="str">
        <f t="shared" si="80"/>
        <v>FINLAND,</v>
      </c>
      <c r="Z530" s="7" t="str">
        <f t="shared" si="81"/>
        <v>TO_heat,</v>
      </c>
      <c r="AA530" s="7" t="str">
        <f t="shared" si="88"/>
        <v>PROTRA_CHP_HP_I]=GET_DIRECT_DATA(</v>
      </c>
      <c r="AB530" s="7" t="str">
        <f t="shared" si="89"/>
        <v>'model_parameters/energy/PROTRA_capacity_vensim_import.xlsx','PROTRA_capacity','PROTRA_CAP_TIME',</v>
      </c>
      <c r="AC530" s="7" t="str">
        <f t="shared" si="82"/>
        <v>'FINLAND_TO_heat')~~|</v>
      </c>
    </row>
    <row r="531" spans="1:29" x14ac:dyDescent="0.35">
      <c r="A531" t="s">
        <v>50</v>
      </c>
      <c r="B531" t="s">
        <v>41</v>
      </c>
      <c r="C531" t="str">
        <f t="shared" si="84"/>
        <v>FINLAND_TO_heat</v>
      </c>
      <c r="D531" t="str">
        <f t="shared" si="85"/>
        <v>PROTRA_CHP_HP_I</v>
      </c>
      <c r="E531" t="s">
        <v>11</v>
      </c>
      <c r="F531" s="1" t="str">
        <f t="shared" si="86"/>
        <v>FINLANDTO_heatPROTRA_HP_solid_bio</v>
      </c>
      <c r="G531" s="4">
        <v>3.5608470323195562</v>
      </c>
      <c r="H531" s="4">
        <v>3.9961700025994285</v>
      </c>
      <c r="I531" s="4">
        <v>3.9076297374577593</v>
      </c>
      <c r="J531" s="4">
        <v>4.7711608352829042</v>
      </c>
      <c r="K531" s="4">
        <v>4.8106877393640071</v>
      </c>
      <c r="L531" s="4">
        <v>5.3269091066632006</v>
      </c>
      <c r="M531" s="4">
        <v>4.9329576293215496</v>
      </c>
      <c r="N531" s="4">
        <v>5.7833130924529943</v>
      </c>
      <c r="O531" s="4">
        <v>5.9991299887358114</v>
      </c>
      <c r="P531" s="4">
        <v>6.9551540421107356</v>
      </c>
      <c r="Q531" s="4">
        <v>6.6139051035438872</v>
      </c>
      <c r="R531" s="4">
        <v>7.3657068191664505</v>
      </c>
      <c r="S531" s="4">
        <v>7.8405566935274251</v>
      </c>
      <c r="T531" s="4">
        <v>7.6289560003465899</v>
      </c>
      <c r="U531" s="4">
        <v>8.2400419374404308</v>
      </c>
      <c r="V531" s="4">
        <v>8.5915942223377542</v>
      </c>
      <c r="W531" t="str">
        <f t="shared" si="83"/>
        <v/>
      </c>
      <c r="X531" s="7" t="str">
        <f t="shared" si="87"/>
        <v>PROTRA_CAPACITY_EMPIRICAL[</v>
      </c>
      <c r="Y531" s="7" t="str">
        <f t="shared" si="80"/>
        <v>FINLAND,</v>
      </c>
      <c r="Z531" s="7" t="str">
        <f t="shared" si="81"/>
        <v>TO_heat,</v>
      </c>
      <c r="AA531" s="7" t="str">
        <f t="shared" si="88"/>
        <v>PROTRA_CHP_HP_I]=GET_DIRECT_DATA(</v>
      </c>
      <c r="AB531" s="7" t="str">
        <f t="shared" si="89"/>
        <v>'model_parameters/energy/PROTRA_capacity_vensim_import.xlsx','PROTRA_capacity','PROTRA_CAP_TIME',</v>
      </c>
      <c r="AC531" s="7" t="str">
        <f t="shared" si="82"/>
        <v>'FINLAND_TO_heat')~~|</v>
      </c>
    </row>
    <row r="532" spans="1:29" x14ac:dyDescent="0.35">
      <c r="A532" t="s">
        <v>50</v>
      </c>
      <c r="B532" t="s">
        <v>41</v>
      </c>
      <c r="C532" t="str">
        <f t="shared" si="84"/>
        <v>FINLAND_TO_heat</v>
      </c>
      <c r="D532" t="str">
        <f t="shared" si="85"/>
        <v>PROTRA_CHP_HP_I</v>
      </c>
      <c r="E532" t="s">
        <v>12</v>
      </c>
      <c r="F532" s="1" t="str">
        <f t="shared" si="86"/>
        <v>FINLANDTO_heatPROTRA_HP_geothermal</v>
      </c>
      <c r="G532" s="4">
        <v>0</v>
      </c>
      <c r="H532" s="4">
        <v>0</v>
      </c>
      <c r="I532" s="4">
        <v>0</v>
      </c>
      <c r="J532" s="4">
        <v>0</v>
      </c>
      <c r="K532" s="4">
        <v>0</v>
      </c>
      <c r="L532" s="4">
        <v>0</v>
      </c>
      <c r="M532" s="4">
        <v>0</v>
      </c>
      <c r="N532" s="4">
        <v>0</v>
      </c>
      <c r="O532" s="4">
        <v>0</v>
      </c>
      <c r="P532" s="4">
        <v>0</v>
      </c>
      <c r="Q532" s="4">
        <v>0</v>
      </c>
      <c r="R532" s="4">
        <v>0</v>
      </c>
      <c r="S532" s="4">
        <v>0</v>
      </c>
      <c r="T532" s="4">
        <v>0</v>
      </c>
      <c r="U532" s="4">
        <v>0</v>
      </c>
      <c r="V532" s="4">
        <v>0</v>
      </c>
      <c r="W532" t="str">
        <f t="shared" si="83"/>
        <v/>
      </c>
      <c r="X532" s="7" t="str">
        <f t="shared" si="87"/>
        <v>PROTRA_CAPACITY_EMPIRICAL[</v>
      </c>
      <c r="Y532" s="7" t="str">
        <f t="shared" si="80"/>
        <v>FINLAND,</v>
      </c>
      <c r="Z532" s="7" t="str">
        <f t="shared" si="81"/>
        <v>TO_heat,</v>
      </c>
      <c r="AA532" s="7" t="str">
        <f t="shared" si="88"/>
        <v>PROTRA_CHP_HP_I]=GET_DIRECT_DATA(</v>
      </c>
      <c r="AB532" s="7" t="str">
        <f t="shared" si="89"/>
        <v>'model_parameters/energy/PROTRA_capacity_vensim_import.xlsx','PROTRA_capacity','PROTRA_CAP_TIME',</v>
      </c>
      <c r="AC532" s="7" t="str">
        <f t="shared" si="82"/>
        <v>'FINLAND_TO_heat')~~|</v>
      </c>
    </row>
    <row r="533" spans="1:29" x14ac:dyDescent="0.35">
      <c r="A533" t="s">
        <v>50</v>
      </c>
      <c r="B533" t="s">
        <v>41</v>
      </c>
      <c r="C533" t="str">
        <f t="shared" si="84"/>
        <v>FINLAND_TO_heat</v>
      </c>
      <c r="D533" t="str">
        <f t="shared" si="85"/>
        <v>PROTRA_CHP_HP_I</v>
      </c>
      <c r="E533" t="s">
        <v>13</v>
      </c>
      <c r="F533" s="1" t="str">
        <f t="shared" si="86"/>
        <v>FINLANDTO_heatPROTRA_HP_liquid_fuels</v>
      </c>
      <c r="G533" s="4">
        <v>2.74184957975912</v>
      </c>
      <c r="H533" s="4">
        <v>3.0852066198769603</v>
      </c>
      <c r="I533" s="4">
        <v>3.0780917771423626</v>
      </c>
      <c r="J533" s="4">
        <v>2.400864153886145</v>
      </c>
      <c r="K533" s="4">
        <v>3.1054970973052596</v>
      </c>
      <c r="L533" s="4">
        <v>3.1466050775496064</v>
      </c>
      <c r="M533" s="4">
        <v>2.1984864049909025</v>
      </c>
      <c r="N533" s="4">
        <v>2.2941415128671698</v>
      </c>
      <c r="O533" s="4">
        <v>1.3201985963088121</v>
      </c>
      <c r="P533" s="4">
        <v>1.2408812754527336</v>
      </c>
      <c r="Q533" s="4">
        <v>1.3721105970019931</v>
      </c>
      <c r="R533" s="4">
        <v>2.0485476821765882</v>
      </c>
      <c r="S533" s="4">
        <v>1.0972668572913957</v>
      </c>
      <c r="T533" s="4">
        <v>1.2943743523091586</v>
      </c>
      <c r="U533" s="4">
        <v>1.4870021315310633</v>
      </c>
      <c r="V533" s="4">
        <v>1.4345631054501344</v>
      </c>
      <c r="W533" t="str">
        <f t="shared" si="83"/>
        <v/>
      </c>
      <c r="X533" s="7" t="str">
        <f t="shared" si="87"/>
        <v>PROTRA_CAPACITY_EMPIRICAL[</v>
      </c>
      <c r="Y533" s="7" t="str">
        <f t="shared" si="80"/>
        <v>FINLAND,</v>
      </c>
      <c r="Z533" s="7" t="str">
        <f t="shared" si="81"/>
        <v>TO_heat,</v>
      </c>
      <c r="AA533" s="7" t="str">
        <f t="shared" si="88"/>
        <v>PROTRA_CHP_HP_I]=GET_DIRECT_DATA(</v>
      </c>
      <c r="AB533" s="7" t="str">
        <f t="shared" si="89"/>
        <v>'model_parameters/energy/PROTRA_capacity_vensim_import.xlsx','PROTRA_capacity','PROTRA_CAP_TIME',</v>
      </c>
      <c r="AC533" s="7" t="str">
        <f t="shared" si="82"/>
        <v>'FINLAND_TO_heat')~~|</v>
      </c>
    </row>
    <row r="534" spans="1:29" x14ac:dyDescent="0.35">
      <c r="A534" t="s">
        <v>50</v>
      </c>
      <c r="B534" t="s">
        <v>41</v>
      </c>
      <c r="C534" t="str">
        <f t="shared" si="84"/>
        <v>FINLAND_TO_heat</v>
      </c>
      <c r="D534" t="str">
        <f t="shared" si="85"/>
        <v>PROTRA_CHP_HP_I</v>
      </c>
      <c r="E534" t="s">
        <v>14</v>
      </c>
      <c r="F534" s="1" t="str">
        <f t="shared" si="86"/>
        <v>FINLANDTO_heatPROTRA_HP_solar</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t="str">
        <f t="shared" si="83"/>
        <v/>
      </c>
      <c r="X534" s="7" t="str">
        <f t="shared" si="87"/>
        <v>PROTRA_CAPACITY_EMPIRICAL[</v>
      </c>
      <c r="Y534" s="7" t="str">
        <f t="shared" si="80"/>
        <v>FINLAND,</v>
      </c>
      <c r="Z534" s="7" t="str">
        <f t="shared" si="81"/>
        <v>TO_heat,</v>
      </c>
      <c r="AA534" s="7" t="str">
        <f t="shared" si="88"/>
        <v>PROTRA_CHP_HP_I]=GET_DIRECT_DATA(</v>
      </c>
      <c r="AB534" s="7" t="str">
        <f t="shared" si="89"/>
        <v>'model_parameters/energy/PROTRA_capacity_vensim_import.xlsx','PROTRA_capacity','PROTRA_CAP_TIME',</v>
      </c>
      <c r="AC534" s="7" t="str">
        <f t="shared" si="82"/>
        <v>'FINLAND_TO_heat')~~|</v>
      </c>
    </row>
    <row r="535" spans="1:29" x14ac:dyDescent="0.35">
      <c r="A535" t="s">
        <v>50</v>
      </c>
      <c r="B535" t="s">
        <v>41</v>
      </c>
      <c r="C535" t="str">
        <f t="shared" si="84"/>
        <v>FINLAND_TO_heat</v>
      </c>
      <c r="D535" t="str">
        <f t="shared" si="85"/>
        <v>PROTRA_CHP_HP_I</v>
      </c>
      <c r="E535" t="s">
        <v>15</v>
      </c>
      <c r="F535" s="1" t="str">
        <f t="shared" si="86"/>
        <v>FINLANDTO_heatPROTRA_HP_solid_fossil</v>
      </c>
      <c r="G535" s="4">
        <v>2.040642301360367</v>
      </c>
      <c r="H535" s="4">
        <v>2.1531622216445712</v>
      </c>
      <c r="I535" s="4">
        <v>2.5326205008231524</v>
      </c>
      <c r="J535" s="4">
        <v>2.239594385235248</v>
      </c>
      <c r="K535" s="4">
        <v>2.2519794818473273</v>
      </c>
      <c r="L535" s="4">
        <v>2.7639846460445368</v>
      </c>
      <c r="M535" s="4">
        <v>2.4493504895589631</v>
      </c>
      <c r="N535" s="4">
        <v>2.9908690754700631</v>
      </c>
      <c r="O535" s="4">
        <v>2.9297341304912914</v>
      </c>
      <c r="P535" s="4">
        <v>2.6675390000866472</v>
      </c>
      <c r="Q535" s="4">
        <v>2.704694289922883</v>
      </c>
      <c r="R535" s="4">
        <v>2.8643829824105356</v>
      </c>
      <c r="S535" s="4">
        <v>2.6119378216792306</v>
      </c>
      <c r="T535" s="4">
        <v>2.5919108569448057</v>
      </c>
      <c r="U535" s="4">
        <v>2.5934919331080497</v>
      </c>
      <c r="V535" s="4">
        <v>2.54400424919851</v>
      </c>
      <c r="W535" t="str">
        <f t="shared" si="83"/>
        <v/>
      </c>
      <c r="X535" s="7" t="str">
        <f t="shared" si="87"/>
        <v>PROTRA_CAPACITY_EMPIRICAL[</v>
      </c>
      <c r="Y535" s="7" t="str">
        <f t="shared" ref="Y535:Y598" si="90">A535&amp;","</f>
        <v>FINLAND,</v>
      </c>
      <c r="Z535" s="7" t="str">
        <f t="shared" ref="Z535:Z598" si="91">B535&amp;","</f>
        <v>TO_heat,</v>
      </c>
      <c r="AA535" s="7" t="str">
        <f t="shared" si="88"/>
        <v>PROTRA_CHP_HP_I]=GET_DIRECT_DATA(</v>
      </c>
      <c r="AB535" s="7" t="str">
        <f t="shared" si="89"/>
        <v>'model_parameters/energy/PROTRA_capacity_vensim_import.xlsx','PROTRA_capacity','PROTRA_CAP_TIME',</v>
      </c>
      <c r="AC535" s="7" t="str">
        <f t="shared" ref="AC535:AC598" si="92">"'"&amp;C535&amp;"')~~|"</f>
        <v>'FINLAND_TO_heat')~~|</v>
      </c>
    </row>
    <row r="536" spans="1:29" x14ac:dyDescent="0.35">
      <c r="A536" t="s">
        <v>50</v>
      </c>
      <c r="B536" t="s">
        <v>41</v>
      </c>
      <c r="C536" t="str">
        <f t="shared" si="84"/>
        <v>FINLAND_TO_heat</v>
      </c>
      <c r="D536" t="str">
        <f t="shared" si="85"/>
        <v>PROTRA_CHP_HP_I</v>
      </c>
      <c r="E536" t="s">
        <v>16</v>
      </c>
      <c r="F536" s="1" t="str">
        <f t="shared" si="86"/>
        <v>FINLANDTO_heatPROTRA_HP_waste</v>
      </c>
      <c r="G536" s="4">
        <v>0.15046574820206224</v>
      </c>
      <c r="H536" s="4">
        <v>0.11963476301880255</v>
      </c>
      <c r="I536" s="4">
        <v>0.13913470236547959</v>
      </c>
      <c r="J536" s="4">
        <v>0.37524207607659649</v>
      </c>
      <c r="K536" s="4">
        <v>0.38262043150506886</v>
      </c>
      <c r="L536" s="4">
        <v>0.37181641105623425</v>
      </c>
      <c r="M536" s="4">
        <v>0.37287046183173034</v>
      </c>
      <c r="N536" s="4">
        <v>0.41476898015769859</v>
      </c>
      <c r="O536" s="4">
        <v>0.12938473269214107</v>
      </c>
      <c r="P536" s="4">
        <v>0.30883687722034486</v>
      </c>
      <c r="Q536" s="4">
        <v>0.36865425872974611</v>
      </c>
      <c r="R536" s="4">
        <v>0.42267436097391908</v>
      </c>
      <c r="S536" s="4">
        <v>0.48881604713629662</v>
      </c>
      <c r="T536" s="4">
        <v>0.42478246252491125</v>
      </c>
      <c r="U536" s="4">
        <v>0.71095724807209071</v>
      </c>
      <c r="V536" s="4">
        <v>0.7796286560956589</v>
      </c>
      <c r="W536" t="str">
        <f t="shared" si="83"/>
        <v/>
      </c>
      <c r="X536" s="7" t="str">
        <f t="shared" si="87"/>
        <v>PROTRA_CAPACITY_EMPIRICAL[</v>
      </c>
      <c r="Y536" s="7" t="str">
        <f t="shared" si="90"/>
        <v>FINLAND,</v>
      </c>
      <c r="Z536" s="7" t="str">
        <f t="shared" si="91"/>
        <v>TO_heat,</v>
      </c>
      <c r="AA536" s="7" t="str">
        <f t="shared" si="88"/>
        <v>PROTRA_CHP_HP_I]=GET_DIRECT_DATA(</v>
      </c>
      <c r="AB536" s="7" t="str">
        <f t="shared" si="89"/>
        <v>'model_parameters/energy/PROTRA_capacity_vensim_import.xlsx','PROTRA_capacity','PROTRA_CAP_TIME',</v>
      </c>
      <c r="AC536" s="7" t="str">
        <f t="shared" si="92"/>
        <v>'FINLAND_TO_heat')~~|</v>
      </c>
    </row>
    <row r="537" spans="1:29" x14ac:dyDescent="0.35">
      <c r="A537" t="s">
        <v>50</v>
      </c>
      <c r="B537" t="s">
        <v>42</v>
      </c>
      <c r="C537" t="str">
        <f t="shared" si="84"/>
        <v>FINLAND_TO_elec</v>
      </c>
      <c r="D537" t="str">
        <f t="shared" si="85"/>
        <v>PROTRA_CHP_PP_I</v>
      </c>
      <c r="E537" t="s">
        <v>0</v>
      </c>
      <c r="F537" s="1" t="str">
        <f t="shared" si="86"/>
        <v>FINLANDTO_elecPROTRA_CHP_gas_fuels</v>
      </c>
      <c r="G537" s="5">
        <v>2.3748644444444449</v>
      </c>
      <c r="H537" s="5">
        <v>2.375084444444445</v>
      </c>
      <c r="I537" s="5">
        <v>2.375084444444445</v>
      </c>
      <c r="J537" s="5">
        <v>2.3639054444444452</v>
      </c>
      <c r="K537" s="5">
        <v>2.3629854444444449</v>
      </c>
      <c r="L537" s="5">
        <v>2.305585444444445</v>
      </c>
      <c r="M537" s="5">
        <v>2.3252854444444448</v>
      </c>
      <c r="N537" s="5">
        <v>2.3252854444444448</v>
      </c>
      <c r="O537" s="5">
        <v>2.2847854444444446</v>
      </c>
      <c r="P537" s="5">
        <v>2.0298354444444446</v>
      </c>
      <c r="Q537" s="5">
        <v>2.1506354444444447</v>
      </c>
      <c r="R537" s="5">
        <v>0.64345517332229818</v>
      </c>
      <c r="S537" s="5">
        <v>2.3962697844678948</v>
      </c>
      <c r="T537" s="5">
        <v>2.4897176312159459</v>
      </c>
      <c r="U537" s="5">
        <v>2.5524611854610666</v>
      </c>
      <c r="V537" s="5">
        <v>2.4683581233878198</v>
      </c>
      <c r="W537" t="str">
        <f t="shared" si="83"/>
        <v>PROTRA_CAPACITY_EMPIRICAL[FINLAND,TO_elec,PROTRA_CHP_PP_I]=GET_DIRECT_DATA('model_parameters/energy/PROTRA_capacity_vensim_import.xlsx','PROTRA_capacity','PROTRA_CAP_TIME','FINLAND_TO_elec')~~|</v>
      </c>
      <c r="X537" s="7" t="str">
        <f t="shared" si="87"/>
        <v>PROTRA_CAPACITY_EMPIRICAL[</v>
      </c>
      <c r="Y537" s="7" t="str">
        <f t="shared" si="90"/>
        <v>FINLAND,</v>
      </c>
      <c r="Z537" s="7" t="str">
        <f t="shared" si="91"/>
        <v>TO_elec,</v>
      </c>
      <c r="AA537" s="7" t="str">
        <f t="shared" si="88"/>
        <v>PROTRA_CHP_PP_I]=GET_DIRECT_DATA(</v>
      </c>
      <c r="AB537" s="7" t="str">
        <f t="shared" si="89"/>
        <v>'model_parameters/energy/PROTRA_capacity_vensim_import.xlsx','PROTRA_capacity','PROTRA_CAP_TIME',</v>
      </c>
      <c r="AC537" s="7" t="str">
        <f t="shared" si="92"/>
        <v>'FINLAND_TO_elec')~~|</v>
      </c>
    </row>
    <row r="538" spans="1:29" x14ac:dyDescent="0.35">
      <c r="A538" t="s">
        <v>50</v>
      </c>
      <c r="B538" t="s">
        <v>42</v>
      </c>
      <c r="C538" t="str">
        <f t="shared" si="84"/>
        <v>FINLAND_TO_elec</v>
      </c>
      <c r="D538" t="str">
        <f t="shared" si="85"/>
        <v>PROTRA_CHP_PP_I</v>
      </c>
      <c r="E538" t="s">
        <v>1</v>
      </c>
      <c r="F538" s="1" t="str">
        <f t="shared" si="86"/>
        <v>FINLANDTO_elecPROTRA_CHP_gas_fuels_CCS</v>
      </c>
      <c r="G538" s="5">
        <v>0</v>
      </c>
      <c r="H538" s="5">
        <v>0</v>
      </c>
      <c r="I538" s="5">
        <v>0</v>
      </c>
      <c r="J538" s="5">
        <v>0</v>
      </c>
      <c r="K538" s="5">
        <v>0</v>
      </c>
      <c r="L538" s="5">
        <v>0</v>
      </c>
      <c r="M538" s="5">
        <v>0</v>
      </c>
      <c r="N538" s="5">
        <v>0</v>
      </c>
      <c r="O538" s="5">
        <v>0</v>
      </c>
      <c r="P538" s="5">
        <v>0</v>
      </c>
      <c r="Q538" s="5">
        <v>0</v>
      </c>
      <c r="R538" s="5">
        <v>0</v>
      </c>
      <c r="S538" s="5">
        <v>0</v>
      </c>
      <c r="T538" s="5">
        <v>0</v>
      </c>
      <c r="U538" s="5">
        <v>0</v>
      </c>
      <c r="V538" s="5">
        <v>0</v>
      </c>
      <c r="W538" t="str">
        <f t="shared" si="83"/>
        <v/>
      </c>
      <c r="X538" s="7" t="str">
        <f t="shared" si="87"/>
        <v>PROTRA_CAPACITY_EMPIRICAL[</v>
      </c>
      <c r="Y538" s="7" t="str">
        <f t="shared" si="90"/>
        <v>FINLAND,</v>
      </c>
      <c r="Z538" s="7" t="str">
        <f t="shared" si="91"/>
        <v>TO_elec,</v>
      </c>
      <c r="AA538" s="7" t="str">
        <f t="shared" si="88"/>
        <v>PROTRA_CHP_PP_I]=GET_DIRECT_DATA(</v>
      </c>
      <c r="AB538" s="7" t="str">
        <f t="shared" si="89"/>
        <v>'model_parameters/energy/PROTRA_capacity_vensim_import.xlsx','PROTRA_capacity','PROTRA_CAP_TIME',</v>
      </c>
      <c r="AC538" s="7" t="str">
        <f t="shared" si="92"/>
        <v>'FINLAND_TO_elec')~~|</v>
      </c>
    </row>
    <row r="539" spans="1:29" x14ac:dyDescent="0.35">
      <c r="A539" t="s">
        <v>50</v>
      </c>
      <c r="B539" t="s">
        <v>42</v>
      </c>
      <c r="C539" t="str">
        <f t="shared" si="84"/>
        <v>FINLAND_TO_elec</v>
      </c>
      <c r="D539" t="str">
        <f t="shared" si="85"/>
        <v>PROTRA_CHP_PP_I</v>
      </c>
      <c r="E539" t="s">
        <v>2</v>
      </c>
      <c r="F539" s="1" t="str">
        <f t="shared" si="86"/>
        <v>FINLANDTO_elecPROTRA_CHP_geothermal</v>
      </c>
      <c r="G539" s="5">
        <v>2.5996796031451944E-2</v>
      </c>
      <c r="H539" s="5">
        <v>2.7446657500709622E-2</v>
      </c>
      <c r="I539" s="5">
        <v>2.7047129310956569E-2</v>
      </c>
      <c r="J539" s="5">
        <v>2.6392088906826566E-2</v>
      </c>
      <c r="K539" s="5">
        <v>2.6884530629080326E-2</v>
      </c>
      <c r="L539" s="5">
        <v>2.8654533423218848E-2</v>
      </c>
      <c r="M539" s="5">
        <v>3.6887400000000001E-2</v>
      </c>
      <c r="N539" s="5">
        <v>3.7225979999999999E-2</v>
      </c>
      <c r="O539" s="5">
        <v>3.6210239999999998E-2</v>
      </c>
      <c r="P539" s="5">
        <v>3.5705340000000002E-2</v>
      </c>
      <c r="Q539" s="5">
        <v>3.4737120000000003E-2</v>
      </c>
      <c r="R539" s="5">
        <v>3.5475720368111599E-2</v>
      </c>
      <c r="S539" s="5">
        <v>3.6214320736223195E-2</v>
      </c>
      <c r="T539" s="5">
        <v>3.695292110433479E-2</v>
      </c>
      <c r="U539" s="5">
        <v>3.7691521472446386E-2</v>
      </c>
      <c r="V539" s="5">
        <v>3.8430121840557982E-2</v>
      </c>
      <c r="W539" t="str">
        <f t="shared" si="83"/>
        <v/>
      </c>
      <c r="X539" s="7" t="str">
        <f t="shared" si="87"/>
        <v>PROTRA_CAPACITY_EMPIRICAL[</v>
      </c>
      <c r="Y539" s="7" t="str">
        <f t="shared" si="90"/>
        <v>FINLAND,</v>
      </c>
      <c r="Z539" s="7" t="str">
        <f t="shared" si="91"/>
        <v>TO_elec,</v>
      </c>
      <c r="AA539" s="7" t="str">
        <f t="shared" si="88"/>
        <v>PROTRA_CHP_PP_I]=GET_DIRECT_DATA(</v>
      </c>
      <c r="AB539" s="7" t="str">
        <f t="shared" si="89"/>
        <v>'model_parameters/energy/PROTRA_capacity_vensim_import.xlsx','PROTRA_capacity','PROTRA_CAP_TIME',</v>
      </c>
      <c r="AC539" s="7" t="str">
        <f t="shared" si="92"/>
        <v>'FINLAND_TO_elec')~~|</v>
      </c>
    </row>
    <row r="540" spans="1:29" x14ac:dyDescent="0.35">
      <c r="A540" t="s">
        <v>50</v>
      </c>
      <c r="B540" t="s">
        <v>42</v>
      </c>
      <c r="C540" t="str">
        <f t="shared" si="84"/>
        <v>FINLAND_TO_elec</v>
      </c>
      <c r="D540" t="str">
        <f t="shared" si="85"/>
        <v>PROTRA_CHP_PP_I</v>
      </c>
      <c r="E540" t="s">
        <v>3</v>
      </c>
      <c r="F540" s="1" t="str">
        <f t="shared" si="86"/>
        <v>FINLANDTO_elecPROTRA_CHP_liquid_fuels</v>
      </c>
      <c r="G540" s="5">
        <v>0.20710000000000001</v>
      </c>
      <c r="H540" s="5">
        <v>0.20710000000000001</v>
      </c>
      <c r="I540" s="5">
        <v>0.20710000000000001</v>
      </c>
      <c r="J540" s="5">
        <v>0.19120000000000001</v>
      </c>
      <c r="K540" s="5">
        <v>0.18380000000000002</v>
      </c>
      <c r="L540" s="5">
        <v>0.1784</v>
      </c>
      <c r="M540" s="5">
        <v>0.16689999999999999</v>
      </c>
      <c r="N540" s="5">
        <v>0.16689999999999999</v>
      </c>
      <c r="O540" s="5">
        <v>0.16689999999999999</v>
      </c>
      <c r="P540" s="5">
        <v>0.16689999999999999</v>
      </c>
      <c r="Q540" s="5">
        <v>0.16689999999999999</v>
      </c>
      <c r="R540" s="5">
        <v>8.741448680351907E-2</v>
      </c>
      <c r="S540" s="5">
        <v>0.13968697947214076</v>
      </c>
      <c r="T540" s="5">
        <v>0.13567354838709678</v>
      </c>
      <c r="U540" s="5">
        <v>0.14037219941348972</v>
      </c>
      <c r="V540" s="5">
        <v>0.12725513196480936</v>
      </c>
      <c r="W540" t="str">
        <f t="shared" si="83"/>
        <v/>
      </c>
      <c r="X540" s="7" t="str">
        <f t="shared" si="87"/>
        <v>PROTRA_CAPACITY_EMPIRICAL[</v>
      </c>
      <c r="Y540" s="7" t="str">
        <f t="shared" si="90"/>
        <v>FINLAND,</v>
      </c>
      <c r="Z540" s="7" t="str">
        <f t="shared" si="91"/>
        <v>TO_elec,</v>
      </c>
      <c r="AA540" s="7" t="str">
        <f t="shared" si="88"/>
        <v>PROTRA_CHP_PP_I]=GET_DIRECT_DATA(</v>
      </c>
      <c r="AB540" s="7" t="str">
        <f t="shared" si="89"/>
        <v>'model_parameters/energy/PROTRA_capacity_vensim_import.xlsx','PROTRA_capacity','PROTRA_CAP_TIME',</v>
      </c>
      <c r="AC540" s="7" t="str">
        <f t="shared" si="92"/>
        <v>'FINLAND_TO_elec')~~|</v>
      </c>
    </row>
    <row r="541" spans="1:29" x14ac:dyDescent="0.35">
      <c r="A541" t="s">
        <v>50</v>
      </c>
      <c r="B541" t="s">
        <v>42</v>
      </c>
      <c r="C541" t="str">
        <f t="shared" si="84"/>
        <v>FINLAND_TO_elec</v>
      </c>
      <c r="D541" t="str">
        <f t="shared" si="85"/>
        <v>PROTRA_CHP_PP_I</v>
      </c>
      <c r="E541" t="s">
        <v>4</v>
      </c>
      <c r="F541" s="1" t="str">
        <f t="shared" si="86"/>
        <v>FINLANDTO_elecPROTRA_CHP_liquid_fuels_CCS</v>
      </c>
      <c r="G541" s="5">
        <v>0</v>
      </c>
      <c r="H541" s="5">
        <v>0</v>
      </c>
      <c r="I541" s="5">
        <v>0</v>
      </c>
      <c r="J541" s="5">
        <v>0</v>
      </c>
      <c r="K541" s="5">
        <v>0</v>
      </c>
      <c r="L541" s="5">
        <v>0</v>
      </c>
      <c r="M541" s="5">
        <v>0</v>
      </c>
      <c r="N541" s="5">
        <v>0</v>
      </c>
      <c r="O541" s="5">
        <v>0</v>
      </c>
      <c r="P541" s="5">
        <v>0</v>
      </c>
      <c r="Q541" s="5">
        <v>0</v>
      </c>
      <c r="R541" s="5">
        <v>0</v>
      </c>
      <c r="S541" s="5">
        <v>0</v>
      </c>
      <c r="T541" s="5">
        <v>0</v>
      </c>
      <c r="U541" s="5">
        <v>0</v>
      </c>
      <c r="V541" s="5">
        <v>0</v>
      </c>
      <c r="W541" t="str">
        <f t="shared" si="83"/>
        <v/>
      </c>
      <c r="X541" s="7" t="str">
        <f t="shared" si="87"/>
        <v>PROTRA_CAPACITY_EMPIRICAL[</v>
      </c>
      <c r="Y541" s="7" t="str">
        <f t="shared" si="90"/>
        <v>FINLAND,</v>
      </c>
      <c r="Z541" s="7" t="str">
        <f t="shared" si="91"/>
        <v>TO_elec,</v>
      </c>
      <c r="AA541" s="7" t="str">
        <f t="shared" si="88"/>
        <v>PROTRA_CHP_PP_I]=GET_DIRECT_DATA(</v>
      </c>
      <c r="AB541" s="7" t="str">
        <f t="shared" si="89"/>
        <v>'model_parameters/energy/PROTRA_capacity_vensim_import.xlsx','PROTRA_capacity','PROTRA_CAP_TIME',</v>
      </c>
      <c r="AC541" s="7" t="str">
        <f t="shared" si="92"/>
        <v>'FINLAND_TO_elec')~~|</v>
      </c>
    </row>
    <row r="542" spans="1:29" x14ac:dyDescent="0.35">
      <c r="A542" t="s">
        <v>50</v>
      </c>
      <c r="B542" t="s">
        <v>42</v>
      </c>
      <c r="C542" t="str">
        <f t="shared" si="84"/>
        <v>FINLAND_TO_elec</v>
      </c>
      <c r="D542" t="str">
        <f t="shared" si="85"/>
        <v>PROTRA_CHP_PP_I</v>
      </c>
      <c r="E542" t="s">
        <v>5</v>
      </c>
      <c r="F542" s="1" t="str">
        <f t="shared" si="86"/>
        <v>FINLANDTO_elecPROTRA_CHP_solid_fossil</v>
      </c>
      <c r="G542" s="5">
        <v>2.177608823529412</v>
      </c>
      <c r="H542" s="5">
        <v>2.1956088235294118</v>
      </c>
      <c r="I542" s="5">
        <v>2.1933088235294118</v>
      </c>
      <c r="J542" s="5">
        <v>2.0488088235294115</v>
      </c>
      <c r="K542" s="5">
        <v>2.0227088235294119</v>
      </c>
      <c r="L542" s="5">
        <v>2.0103088235294115</v>
      </c>
      <c r="M542" s="5">
        <v>2.1524088235294117</v>
      </c>
      <c r="N542" s="5">
        <v>2.1984088235294119</v>
      </c>
      <c r="O542" s="5">
        <v>2.1984088235294119</v>
      </c>
      <c r="P542" s="5">
        <v>2.1938088235294115</v>
      </c>
      <c r="Q542" s="5">
        <v>2.1138088235294119</v>
      </c>
      <c r="R542" s="5">
        <v>2.0963393291200778</v>
      </c>
      <c r="S542" s="5">
        <v>1.8560157438673481</v>
      </c>
      <c r="T542" s="5">
        <v>1.6114428221366726</v>
      </c>
      <c r="U542" s="5">
        <v>1.6114428221366726</v>
      </c>
      <c r="V542" s="5">
        <v>1.5571457449184722</v>
      </c>
      <c r="W542" t="str">
        <f t="shared" si="83"/>
        <v/>
      </c>
      <c r="X542" s="7" t="str">
        <f t="shared" si="87"/>
        <v>PROTRA_CAPACITY_EMPIRICAL[</v>
      </c>
      <c r="Y542" s="7" t="str">
        <f t="shared" si="90"/>
        <v>FINLAND,</v>
      </c>
      <c r="Z542" s="7" t="str">
        <f t="shared" si="91"/>
        <v>TO_elec,</v>
      </c>
      <c r="AA542" s="7" t="str">
        <f t="shared" si="88"/>
        <v>PROTRA_CHP_PP_I]=GET_DIRECT_DATA(</v>
      </c>
      <c r="AB542" s="7" t="str">
        <f t="shared" si="89"/>
        <v>'model_parameters/energy/PROTRA_capacity_vensim_import.xlsx','PROTRA_capacity','PROTRA_CAP_TIME',</v>
      </c>
      <c r="AC542" s="7" t="str">
        <f t="shared" si="92"/>
        <v>'FINLAND_TO_elec')~~|</v>
      </c>
    </row>
    <row r="543" spans="1:29" x14ac:dyDescent="0.35">
      <c r="A543" t="s">
        <v>50</v>
      </c>
      <c r="B543" t="s">
        <v>42</v>
      </c>
      <c r="C543" t="str">
        <f t="shared" si="84"/>
        <v>FINLAND_TO_elec</v>
      </c>
      <c r="D543" t="str">
        <f t="shared" si="85"/>
        <v>PROTRA_CHP_PP_I</v>
      </c>
      <c r="E543" t="s">
        <v>6</v>
      </c>
      <c r="F543" s="1" t="str">
        <f t="shared" si="86"/>
        <v>FINLANDTO_elecPROTRA_CHP_solid_fossil_CCS</v>
      </c>
      <c r="G543" s="5">
        <v>0</v>
      </c>
      <c r="H543" s="5">
        <v>0</v>
      </c>
      <c r="I543" s="5">
        <v>0</v>
      </c>
      <c r="J543" s="5">
        <v>0</v>
      </c>
      <c r="K543" s="5">
        <v>0</v>
      </c>
      <c r="L543" s="5">
        <v>0</v>
      </c>
      <c r="M543" s="5">
        <v>0</v>
      </c>
      <c r="N543" s="5">
        <v>0</v>
      </c>
      <c r="O543" s="5">
        <v>0</v>
      </c>
      <c r="P543" s="5">
        <v>0</v>
      </c>
      <c r="Q543" s="5">
        <v>0</v>
      </c>
      <c r="R543" s="5">
        <v>0</v>
      </c>
      <c r="S543" s="5">
        <v>0</v>
      </c>
      <c r="T543" s="5">
        <v>0</v>
      </c>
      <c r="U543" s="5">
        <v>0</v>
      </c>
      <c r="V543" s="5">
        <v>0</v>
      </c>
      <c r="W543" t="str">
        <f t="shared" si="83"/>
        <v/>
      </c>
      <c r="X543" s="7" t="str">
        <f t="shared" si="87"/>
        <v>PROTRA_CAPACITY_EMPIRICAL[</v>
      </c>
      <c r="Y543" s="7" t="str">
        <f t="shared" si="90"/>
        <v>FINLAND,</v>
      </c>
      <c r="Z543" s="7" t="str">
        <f t="shared" si="91"/>
        <v>TO_elec,</v>
      </c>
      <c r="AA543" s="7" t="str">
        <f t="shared" si="88"/>
        <v>PROTRA_CHP_PP_I]=GET_DIRECT_DATA(</v>
      </c>
      <c r="AB543" s="7" t="str">
        <f t="shared" si="89"/>
        <v>'model_parameters/energy/PROTRA_capacity_vensim_import.xlsx','PROTRA_capacity','PROTRA_CAP_TIME',</v>
      </c>
      <c r="AC543" s="7" t="str">
        <f t="shared" si="92"/>
        <v>'FINLAND_TO_elec')~~|</v>
      </c>
    </row>
    <row r="544" spans="1:29" x14ac:dyDescent="0.35">
      <c r="A544" t="s">
        <v>50</v>
      </c>
      <c r="B544" t="s">
        <v>42</v>
      </c>
      <c r="C544" t="str">
        <f t="shared" si="84"/>
        <v>FINLAND_TO_elec</v>
      </c>
      <c r="D544" t="str">
        <f t="shared" si="85"/>
        <v>PROTRA_CHP_PP_I</v>
      </c>
      <c r="E544" t="s">
        <v>7</v>
      </c>
      <c r="F544" s="1" t="str">
        <f t="shared" si="86"/>
        <v>FINLANDTO_elecPROTRA_CHP_waste</v>
      </c>
      <c r="G544" s="5">
        <v>9.3739995422293429E-2</v>
      </c>
      <c r="H544" s="5">
        <v>9.5839400320439458E-2</v>
      </c>
      <c r="I544" s="5">
        <v>0.10085290455481803</v>
      </c>
      <c r="J544" s="5">
        <v>0.10144825818265049</v>
      </c>
      <c r="K544" s="5">
        <v>0.10709471732661935</v>
      </c>
      <c r="L544" s="5">
        <v>0.11935273517967498</v>
      </c>
      <c r="M544" s="5">
        <v>0.11640730144197757</v>
      </c>
      <c r="N544" s="5">
        <v>0.1222981689173724</v>
      </c>
      <c r="O544" s="5">
        <v>0.13768336003662165</v>
      </c>
      <c r="P544" s="5">
        <v>0.13614170748455021</v>
      </c>
      <c r="Q544" s="5">
        <v>0.13614170748455021</v>
      </c>
      <c r="R544" s="5">
        <v>8.8870281274636947E-2</v>
      </c>
      <c r="S544" s="5">
        <v>0.23824798809796285</v>
      </c>
      <c r="T544" s="5">
        <v>0.29686455659825528</v>
      </c>
      <c r="U544" s="5">
        <v>0.29686455659825528</v>
      </c>
      <c r="V544" s="5">
        <v>0.30820969888863448</v>
      </c>
      <c r="W544" t="str">
        <f t="shared" si="83"/>
        <v/>
      </c>
      <c r="X544" s="7" t="str">
        <f t="shared" si="87"/>
        <v>PROTRA_CAPACITY_EMPIRICAL[</v>
      </c>
      <c r="Y544" s="7" t="str">
        <f t="shared" si="90"/>
        <v>FINLAND,</v>
      </c>
      <c r="Z544" s="7" t="str">
        <f t="shared" si="91"/>
        <v>TO_elec,</v>
      </c>
      <c r="AA544" s="7" t="str">
        <f t="shared" si="88"/>
        <v>PROTRA_CHP_PP_I]=GET_DIRECT_DATA(</v>
      </c>
      <c r="AB544" s="7" t="str">
        <f t="shared" si="89"/>
        <v>'model_parameters/energy/PROTRA_capacity_vensim_import.xlsx','PROTRA_capacity','PROTRA_CAP_TIME',</v>
      </c>
      <c r="AC544" s="7" t="str">
        <f t="shared" si="92"/>
        <v>'FINLAND_TO_elec')~~|</v>
      </c>
    </row>
    <row r="545" spans="1:29" x14ac:dyDescent="0.35">
      <c r="A545" t="s">
        <v>50</v>
      </c>
      <c r="B545" t="s">
        <v>42</v>
      </c>
      <c r="C545" t="str">
        <f t="shared" si="84"/>
        <v>FINLAND_TO_elec</v>
      </c>
      <c r="D545" t="str">
        <f t="shared" si="85"/>
        <v>PROTRA_CHP_PP_I</v>
      </c>
      <c r="E545" t="s">
        <v>8</v>
      </c>
      <c r="F545" s="1" t="str">
        <f t="shared" si="86"/>
        <v>FINLANDTO_elecPROTRA_CHP_solid_bio</v>
      </c>
      <c r="G545" s="5">
        <v>1.4020600045777065</v>
      </c>
      <c r="H545" s="5">
        <v>1.4334605996795604</v>
      </c>
      <c r="I545" s="5">
        <v>1.5084470954451819</v>
      </c>
      <c r="J545" s="5">
        <v>1.5173517418173494</v>
      </c>
      <c r="K545" s="5">
        <v>1.6018052826733804</v>
      </c>
      <c r="L545" s="5">
        <v>1.785147264820325</v>
      </c>
      <c r="M545" s="5">
        <v>1.7410926985580224</v>
      </c>
      <c r="N545" s="5">
        <v>1.8292018310826277</v>
      </c>
      <c r="O545" s="5">
        <v>2.0593166399633782</v>
      </c>
      <c r="P545" s="5">
        <v>2.0362582925154493</v>
      </c>
      <c r="Q545" s="5">
        <v>2.0362582925154493</v>
      </c>
      <c r="R545" s="5">
        <v>1.5229742665620181</v>
      </c>
      <c r="S545" s="5">
        <v>1.6510470699430482</v>
      </c>
      <c r="T545" s="5">
        <v>1.7999689343395953</v>
      </c>
      <c r="U545" s="5">
        <v>1.7910336224758023</v>
      </c>
      <c r="V545" s="5">
        <v>1.8466311185171798</v>
      </c>
      <c r="W545" t="str">
        <f t="shared" si="83"/>
        <v/>
      </c>
      <c r="X545" s="7" t="str">
        <f t="shared" si="87"/>
        <v>PROTRA_CAPACITY_EMPIRICAL[</v>
      </c>
      <c r="Y545" s="7" t="str">
        <f t="shared" si="90"/>
        <v>FINLAND,</v>
      </c>
      <c r="Z545" s="7" t="str">
        <f t="shared" si="91"/>
        <v>TO_elec,</v>
      </c>
      <c r="AA545" s="7" t="str">
        <f t="shared" si="88"/>
        <v>PROTRA_CHP_PP_I]=GET_DIRECT_DATA(</v>
      </c>
      <c r="AB545" s="7" t="str">
        <f t="shared" si="89"/>
        <v>'model_parameters/energy/PROTRA_capacity_vensim_import.xlsx','PROTRA_capacity','PROTRA_CAP_TIME',</v>
      </c>
      <c r="AC545" s="7" t="str">
        <f t="shared" si="92"/>
        <v>'FINLAND_TO_elec')~~|</v>
      </c>
    </row>
    <row r="546" spans="1:29" x14ac:dyDescent="0.35">
      <c r="A546" t="s">
        <v>50</v>
      </c>
      <c r="B546" t="s">
        <v>42</v>
      </c>
      <c r="C546" t="str">
        <f t="shared" si="84"/>
        <v>FINLAND_TO_elec</v>
      </c>
      <c r="D546" t="str">
        <f t="shared" si="85"/>
        <v>PROTRA_CHP_PP_I</v>
      </c>
      <c r="E546" t="s">
        <v>9</v>
      </c>
      <c r="F546" s="1" t="str">
        <f t="shared" si="86"/>
        <v>FINLANDTO_elecPROTRA_CHP_solid_bio_CCS</v>
      </c>
      <c r="G546" s="5">
        <v>0</v>
      </c>
      <c r="H546" s="5">
        <v>0</v>
      </c>
      <c r="I546" s="5">
        <v>0</v>
      </c>
      <c r="J546" s="5">
        <v>0</v>
      </c>
      <c r="K546" s="5">
        <v>0</v>
      </c>
      <c r="L546" s="5">
        <v>0</v>
      </c>
      <c r="M546" s="5">
        <v>0</v>
      </c>
      <c r="N546" s="5">
        <v>0</v>
      </c>
      <c r="O546" s="5">
        <v>0</v>
      </c>
      <c r="P546" s="5">
        <v>0</v>
      </c>
      <c r="Q546" s="5">
        <v>0</v>
      </c>
      <c r="R546" s="5">
        <v>0</v>
      </c>
      <c r="S546" s="5">
        <v>0</v>
      </c>
      <c r="T546" s="5">
        <v>0</v>
      </c>
      <c r="U546" s="5">
        <v>0</v>
      </c>
      <c r="V546" s="5">
        <v>0</v>
      </c>
      <c r="W546" t="str">
        <f t="shared" si="83"/>
        <v/>
      </c>
      <c r="X546" s="7" t="str">
        <f t="shared" si="87"/>
        <v>PROTRA_CAPACITY_EMPIRICAL[</v>
      </c>
      <c r="Y546" s="7" t="str">
        <f t="shared" si="90"/>
        <v>FINLAND,</v>
      </c>
      <c r="Z546" s="7" t="str">
        <f t="shared" si="91"/>
        <v>TO_elec,</v>
      </c>
      <c r="AA546" s="7" t="str">
        <f t="shared" si="88"/>
        <v>PROTRA_CHP_PP_I]=GET_DIRECT_DATA(</v>
      </c>
      <c r="AB546" s="7" t="str">
        <f t="shared" si="89"/>
        <v>'model_parameters/energy/PROTRA_capacity_vensim_import.xlsx','PROTRA_capacity','PROTRA_CAP_TIME',</v>
      </c>
      <c r="AC546" s="7" t="str">
        <f t="shared" si="92"/>
        <v>'FINLAND_TO_elec')~~|</v>
      </c>
    </row>
    <row r="547" spans="1:29" x14ac:dyDescent="0.35">
      <c r="A547" t="s">
        <v>50</v>
      </c>
      <c r="B547" t="s">
        <v>42</v>
      </c>
      <c r="C547" t="str">
        <f t="shared" si="84"/>
        <v>FINLAND_TO_elec</v>
      </c>
      <c r="D547" t="str">
        <f t="shared" si="85"/>
        <v>PROTRA_CHP_PP_I</v>
      </c>
      <c r="E547" t="s">
        <v>17</v>
      </c>
      <c r="F547" s="1" t="str">
        <f t="shared" si="86"/>
        <v>FINLANDTO_elecPROTRA_PP_solid_bio</v>
      </c>
      <c r="G547" s="5">
        <v>0.18324824902723735</v>
      </c>
      <c r="H547" s="5">
        <v>0.18324824902723735</v>
      </c>
      <c r="I547" s="5">
        <v>0.18324824902723735</v>
      </c>
      <c r="J547" s="5">
        <v>0.16975067978942551</v>
      </c>
      <c r="K547" s="5">
        <v>0.16975067978942551</v>
      </c>
      <c r="L547" s="5">
        <v>0.16975067978942551</v>
      </c>
      <c r="M547" s="5">
        <v>0.16975067978942551</v>
      </c>
      <c r="N547" s="5">
        <v>0.16975067978942551</v>
      </c>
      <c r="O547" s="5">
        <v>0.16975067978942551</v>
      </c>
      <c r="P547" s="5">
        <v>0.15100405584802015</v>
      </c>
      <c r="Q547" s="5">
        <v>0.15100405584802015</v>
      </c>
      <c r="R547" s="5">
        <v>0.11294013733342902</v>
      </c>
      <c r="S547" s="5">
        <v>0.12243771081192467</v>
      </c>
      <c r="T547" s="5">
        <v>0.13348140090319871</v>
      </c>
      <c r="U547" s="5">
        <v>0.13281877949772228</v>
      </c>
      <c r="V547" s="5">
        <v>0.1369417571317979</v>
      </c>
      <c r="W547" t="str">
        <f t="shared" si="83"/>
        <v/>
      </c>
      <c r="X547" s="7" t="str">
        <f t="shared" si="87"/>
        <v>PROTRA_CAPACITY_EMPIRICAL[</v>
      </c>
      <c r="Y547" s="7" t="str">
        <f t="shared" si="90"/>
        <v>FINLAND,</v>
      </c>
      <c r="Z547" s="7" t="str">
        <f t="shared" si="91"/>
        <v>TO_elec,</v>
      </c>
      <c r="AA547" s="7" t="str">
        <f t="shared" si="88"/>
        <v>PROTRA_CHP_PP_I]=GET_DIRECT_DATA(</v>
      </c>
      <c r="AB547" s="7" t="str">
        <f t="shared" si="89"/>
        <v>'model_parameters/energy/PROTRA_capacity_vensim_import.xlsx','PROTRA_capacity','PROTRA_CAP_TIME',</v>
      </c>
      <c r="AC547" s="7" t="str">
        <f t="shared" si="92"/>
        <v>'FINLAND_TO_elec')~~|</v>
      </c>
    </row>
    <row r="548" spans="1:29" x14ac:dyDescent="0.35">
      <c r="A548" t="s">
        <v>50</v>
      </c>
      <c r="B548" t="s">
        <v>42</v>
      </c>
      <c r="C548" t="str">
        <f t="shared" si="84"/>
        <v>FINLAND_TO_elec</v>
      </c>
      <c r="D548" t="str">
        <f t="shared" si="85"/>
        <v>PROTRA_CHP_PP_I</v>
      </c>
      <c r="E548" t="s">
        <v>18</v>
      </c>
      <c r="F548" s="1" t="str">
        <f t="shared" si="86"/>
        <v>FINLANDTO_elecPROTRA_PP_solid_bio_CCS</v>
      </c>
      <c r="G548" s="5">
        <v>0</v>
      </c>
      <c r="H548" s="5">
        <v>0</v>
      </c>
      <c r="I548" s="5">
        <v>0</v>
      </c>
      <c r="J548" s="5">
        <v>0</v>
      </c>
      <c r="K548" s="5">
        <v>0</v>
      </c>
      <c r="L548" s="5">
        <v>0</v>
      </c>
      <c r="M548" s="5">
        <v>0</v>
      </c>
      <c r="N548" s="5">
        <v>0</v>
      </c>
      <c r="O548" s="5">
        <v>0</v>
      </c>
      <c r="P548" s="5">
        <v>0</v>
      </c>
      <c r="Q548" s="5">
        <v>0</v>
      </c>
      <c r="R548" s="5">
        <v>0</v>
      </c>
      <c r="S548" s="5">
        <v>0</v>
      </c>
      <c r="T548" s="5">
        <v>0</v>
      </c>
      <c r="U548" s="5">
        <v>0</v>
      </c>
      <c r="V548" s="5">
        <v>0</v>
      </c>
      <c r="W548" t="str">
        <f t="shared" si="83"/>
        <v/>
      </c>
      <c r="X548" s="7" t="str">
        <f t="shared" si="87"/>
        <v>PROTRA_CAPACITY_EMPIRICAL[</v>
      </c>
      <c r="Y548" s="7" t="str">
        <f t="shared" si="90"/>
        <v>FINLAND,</v>
      </c>
      <c r="Z548" s="7" t="str">
        <f t="shared" si="91"/>
        <v>TO_elec,</v>
      </c>
      <c r="AA548" s="7" t="str">
        <f t="shared" si="88"/>
        <v>PROTRA_CHP_PP_I]=GET_DIRECT_DATA(</v>
      </c>
      <c r="AB548" s="7" t="str">
        <f t="shared" si="89"/>
        <v>'model_parameters/energy/PROTRA_capacity_vensim_import.xlsx','PROTRA_capacity','PROTRA_CAP_TIME',</v>
      </c>
      <c r="AC548" s="7" t="str">
        <f t="shared" si="92"/>
        <v>'FINLAND_TO_elec')~~|</v>
      </c>
    </row>
    <row r="549" spans="1:29" x14ac:dyDescent="0.35">
      <c r="A549" t="s">
        <v>50</v>
      </c>
      <c r="B549" t="s">
        <v>42</v>
      </c>
      <c r="C549" t="str">
        <f t="shared" si="84"/>
        <v>FINLAND_TO_elec</v>
      </c>
      <c r="D549" t="str">
        <f t="shared" si="85"/>
        <v>PROTRA_CHP_PP_I</v>
      </c>
      <c r="E549" t="s">
        <v>19</v>
      </c>
      <c r="F549" s="1" t="str">
        <f t="shared" si="86"/>
        <v>FINLANDTO_elecPROTRA_PP_gas_fuels</v>
      </c>
      <c r="G549" s="5">
        <v>0.53410000000000002</v>
      </c>
      <c r="H549" s="5">
        <v>0.53410000000000002</v>
      </c>
      <c r="I549" s="5">
        <v>0.53410000000000002</v>
      </c>
      <c r="J549" s="5">
        <v>0.53410000000000002</v>
      </c>
      <c r="K549" s="5">
        <v>0.53410000000000002</v>
      </c>
      <c r="L549" s="5">
        <v>0.503</v>
      </c>
      <c r="M549" s="5">
        <v>0.47220000000000001</v>
      </c>
      <c r="N549" s="5">
        <v>0.49347659574468083</v>
      </c>
      <c r="O549" s="5">
        <v>0.47322659574468084</v>
      </c>
      <c r="P549" s="5">
        <v>0.29352659574468082</v>
      </c>
      <c r="Q549" s="5">
        <v>0.25452659574468084</v>
      </c>
      <c r="R549" s="5">
        <v>7.615258792609321E-2</v>
      </c>
      <c r="S549" s="5">
        <v>0.28359729321024341</v>
      </c>
      <c r="T549" s="5">
        <v>0.29465679768083786</v>
      </c>
      <c r="U549" s="5">
        <v>0.30208246496823699</v>
      </c>
      <c r="V549" s="5">
        <v>0.29212891094470195</v>
      </c>
      <c r="W549" t="str">
        <f t="shared" si="83"/>
        <v/>
      </c>
      <c r="X549" s="7" t="str">
        <f t="shared" si="87"/>
        <v>PROTRA_CAPACITY_EMPIRICAL[</v>
      </c>
      <c r="Y549" s="7" t="str">
        <f t="shared" si="90"/>
        <v>FINLAND,</v>
      </c>
      <c r="Z549" s="7" t="str">
        <f t="shared" si="91"/>
        <v>TO_elec,</v>
      </c>
      <c r="AA549" s="7" t="str">
        <f t="shared" si="88"/>
        <v>PROTRA_CHP_PP_I]=GET_DIRECT_DATA(</v>
      </c>
      <c r="AB549" s="7" t="str">
        <f t="shared" si="89"/>
        <v>'model_parameters/energy/PROTRA_capacity_vensim_import.xlsx','PROTRA_capacity','PROTRA_CAP_TIME',</v>
      </c>
      <c r="AC549" s="7" t="str">
        <f t="shared" si="92"/>
        <v>'FINLAND_TO_elec')~~|</v>
      </c>
    </row>
    <row r="550" spans="1:29" x14ac:dyDescent="0.35">
      <c r="A550" t="s">
        <v>50</v>
      </c>
      <c r="B550" t="s">
        <v>42</v>
      </c>
      <c r="C550" t="str">
        <f t="shared" si="84"/>
        <v>FINLAND_TO_elec</v>
      </c>
      <c r="D550" t="str">
        <f t="shared" si="85"/>
        <v>PROTRA_CHP_PP_I</v>
      </c>
      <c r="E550" t="s">
        <v>20</v>
      </c>
      <c r="F550" s="1" t="str">
        <f t="shared" si="86"/>
        <v>FINLANDTO_elecPROTRA_PP_gas_fuels_CCS</v>
      </c>
      <c r="G550" s="6">
        <v>0</v>
      </c>
      <c r="H550" s="6">
        <v>0</v>
      </c>
      <c r="I550" s="6">
        <v>0</v>
      </c>
      <c r="J550" s="6">
        <v>0</v>
      </c>
      <c r="K550" s="6">
        <v>0</v>
      </c>
      <c r="L550" s="6">
        <v>0</v>
      </c>
      <c r="M550" s="6">
        <v>0</v>
      </c>
      <c r="N550" s="6">
        <v>0</v>
      </c>
      <c r="O550" s="6">
        <v>0</v>
      </c>
      <c r="P550" s="6">
        <v>0</v>
      </c>
      <c r="Q550" s="6">
        <v>0</v>
      </c>
      <c r="R550" s="6">
        <v>0</v>
      </c>
      <c r="S550" s="6">
        <v>0</v>
      </c>
      <c r="T550" s="6">
        <v>0</v>
      </c>
      <c r="U550" s="6">
        <v>0</v>
      </c>
      <c r="V550" s="6">
        <v>0</v>
      </c>
      <c r="W550" t="str">
        <f t="shared" si="83"/>
        <v/>
      </c>
      <c r="X550" s="7" t="str">
        <f t="shared" si="87"/>
        <v>PROTRA_CAPACITY_EMPIRICAL[</v>
      </c>
      <c r="Y550" s="7" t="str">
        <f t="shared" si="90"/>
        <v>FINLAND,</v>
      </c>
      <c r="Z550" s="7" t="str">
        <f t="shared" si="91"/>
        <v>TO_elec,</v>
      </c>
      <c r="AA550" s="7" t="str">
        <f t="shared" si="88"/>
        <v>PROTRA_CHP_PP_I]=GET_DIRECT_DATA(</v>
      </c>
      <c r="AB550" s="7" t="str">
        <f t="shared" si="89"/>
        <v>'model_parameters/energy/PROTRA_capacity_vensim_import.xlsx','PROTRA_capacity','PROTRA_CAP_TIME',</v>
      </c>
      <c r="AC550" s="7" t="str">
        <f t="shared" si="92"/>
        <v>'FINLAND_TO_elec')~~|</v>
      </c>
    </row>
    <row r="551" spans="1:29" x14ac:dyDescent="0.35">
      <c r="A551" t="s">
        <v>50</v>
      </c>
      <c r="B551" t="s">
        <v>42</v>
      </c>
      <c r="C551" t="str">
        <f t="shared" si="84"/>
        <v>FINLAND_TO_elec</v>
      </c>
      <c r="D551" t="str">
        <f t="shared" si="85"/>
        <v>PROTRA_CHP_PP_I</v>
      </c>
      <c r="E551" t="s">
        <v>21</v>
      </c>
      <c r="F551" s="1" t="str">
        <f t="shared" si="86"/>
        <v>FINLANDTO_elecPROTRA_PP_geothermal</v>
      </c>
      <c r="G551" s="5">
        <v>0</v>
      </c>
      <c r="H551" s="5">
        <v>0</v>
      </c>
      <c r="I551" s="5">
        <v>0</v>
      </c>
      <c r="J551" s="5">
        <v>0</v>
      </c>
      <c r="K551" s="5">
        <v>0</v>
      </c>
      <c r="L551" s="5">
        <v>0</v>
      </c>
      <c r="M551" s="5">
        <v>0</v>
      </c>
      <c r="N551" s="5">
        <v>0</v>
      </c>
      <c r="O551" s="5">
        <v>0</v>
      </c>
      <c r="P551" s="5">
        <v>0</v>
      </c>
      <c r="Q551" s="5">
        <v>0</v>
      </c>
      <c r="R551" s="5">
        <v>0</v>
      </c>
      <c r="S551" s="5">
        <v>0</v>
      </c>
      <c r="T551" s="5">
        <v>0</v>
      </c>
      <c r="U551" s="5">
        <v>0</v>
      </c>
      <c r="V551" s="5">
        <v>0</v>
      </c>
      <c r="W551" t="str">
        <f t="shared" si="83"/>
        <v/>
      </c>
      <c r="X551" s="7" t="str">
        <f t="shared" si="87"/>
        <v>PROTRA_CAPACITY_EMPIRICAL[</v>
      </c>
      <c r="Y551" s="7" t="str">
        <f t="shared" si="90"/>
        <v>FINLAND,</v>
      </c>
      <c r="Z551" s="7" t="str">
        <f t="shared" si="91"/>
        <v>TO_elec,</v>
      </c>
      <c r="AA551" s="7" t="str">
        <f t="shared" si="88"/>
        <v>PROTRA_CHP_PP_I]=GET_DIRECT_DATA(</v>
      </c>
      <c r="AB551" s="7" t="str">
        <f t="shared" si="89"/>
        <v>'model_parameters/energy/PROTRA_capacity_vensim_import.xlsx','PROTRA_capacity','PROTRA_CAP_TIME',</v>
      </c>
      <c r="AC551" s="7" t="str">
        <f t="shared" si="92"/>
        <v>'FINLAND_TO_elec')~~|</v>
      </c>
    </row>
    <row r="552" spans="1:29" x14ac:dyDescent="0.35">
      <c r="A552" t="s">
        <v>50</v>
      </c>
      <c r="B552" t="s">
        <v>42</v>
      </c>
      <c r="C552" t="str">
        <f t="shared" si="84"/>
        <v>FINLAND_TO_elec</v>
      </c>
      <c r="D552" t="str">
        <f t="shared" si="85"/>
        <v>PROTRA_CHP_PP_I</v>
      </c>
      <c r="E552" t="s">
        <v>22</v>
      </c>
      <c r="F552" s="1" t="str">
        <f t="shared" si="86"/>
        <v>FINLANDTO_elecPROTRA_PP_hydropower_dammed</v>
      </c>
      <c r="G552" s="5">
        <v>1.34599</v>
      </c>
      <c r="H552" s="5">
        <v>1.34599</v>
      </c>
      <c r="I552" s="5">
        <v>1.34599</v>
      </c>
      <c r="J552" s="5">
        <v>1.34599</v>
      </c>
      <c r="K552" s="5">
        <v>1.3461719999999999</v>
      </c>
      <c r="L552" s="5">
        <v>1.3461719999999999</v>
      </c>
      <c r="M552" s="5">
        <v>1.3461719999999999</v>
      </c>
      <c r="N552" s="5">
        <v>1.3461719999999999</v>
      </c>
      <c r="O552" s="5">
        <v>1.3461719999999999</v>
      </c>
      <c r="P552" s="5">
        <v>1.3641720000000002</v>
      </c>
      <c r="Q552" s="5">
        <v>1.3641720000000002</v>
      </c>
      <c r="R552" s="5">
        <v>1.3682862857142859</v>
      </c>
      <c r="S552" s="5">
        <v>1.3724005714285716</v>
      </c>
      <c r="T552" s="5">
        <v>1.3765148571428574</v>
      </c>
      <c r="U552" s="5">
        <v>1.3806291428571431</v>
      </c>
      <c r="V552" s="5">
        <v>1.3847434285714288</v>
      </c>
      <c r="W552" t="str">
        <f t="shared" si="83"/>
        <v/>
      </c>
      <c r="X552" s="7" t="str">
        <f t="shared" si="87"/>
        <v>PROTRA_CAPACITY_EMPIRICAL[</v>
      </c>
      <c r="Y552" s="7" t="str">
        <f t="shared" si="90"/>
        <v>FINLAND,</v>
      </c>
      <c r="Z552" s="7" t="str">
        <f t="shared" si="91"/>
        <v>TO_elec,</v>
      </c>
      <c r="AA552" s="7" t="str">
        <f t="shared" si="88"/>
        <v>PROTRA_CHP_PP_I]=GET_DIRECT_DATA(</v>
      </c>
      <c r="AB552" s="7" t="str">
        <f t="shared" si="89"/>
        <v>'model_parameters/energy/PROTRA_capacity_vensim_import.xlsx','PROTRA_capacity','PROTRA_CAP_TIME',</v>
      </c>
      <c r="AC552" s="7" t="str">
        <f t="shared" si="92"/>
        <v>'FINLAND_TO_elec')~~|</v>
      </c>
    </row>
    <row r="553" spans="1:29" x14ac:dyDescent="0.35">
      <c r="A553" t="s">
        <v>50</v>
      </c>
      <c r="B553" t="s">
        <v>42</v>
      </c>
      <c r="C553" t="str">
        <f t="shared" si="84"/>
        <v>FINLAND_TO_elec</v>
      </c>
      <c r="D553" t="str">
        <f t="shared" si="85"/>
        <v>PROTRA_CHP_PP_I</v>
      </c>
      <c r="E553" t="s">
        <v>23</v>
      </c>
      <c r="F553" s="1" t="str">
        <f t="shared" si="86"/>
        <v>FINLANDTO_elecPROTRA_PP_hydropower_run_of_river</v>
      </c>
      <c r="G553" s="5">
        <v>1.7837649999999998</v>
      </c>
      <c r="H553" s="5">
        <v>1.8219449999999999</v>
      </c>
      <c r="I553" s="5">
        <v>1.824225</v>
      </c>
      <c r="J553" s="5">
        <v>1.8252169999999999</v>
      </c>
      <c r="K553" s="5">
        <v>1.842417</v>
      </c>
      <c r="L553" s="5">
        <v>1.845067</v>
      </c>
      <c r="M553" s="5">
        <v>1.865551</v>
      </c>
      <c r="N553" s="5">
        <v>1.8738309999999998</v>
      </c>
      <c r="O553" s="5">
        <v>1.8838309999999998</v>
      </c>
      <c r="P553" s="5">
        <v>1.8948310000000002</v>
      </c>
      <c r="Q553" s="5">
        <v>1.8872310000000003</v>
      </c>
      <c r="R553" s="5">
        <v>1.7993452426470593</v>
      </c>
      <c r="S553" s="5">
        <v>1.7964542637867651</v>
      </c>
      <c r="T553" s="5">
        <v>1.8207384862132354</v>
      </c>
      <c r="U553" s="5">
        <v>1.8201602904411769</v>
      </c>
      <c r="V553" s="5">
        <v>1.8201602904411769</v>
      </c>
      <c r="W553" t="str">
        <f t="shared" si="83"/>
        <v/>
      </c>
      <c r="X553" s="7" t="str">
        <f t="shared" si="87"/>
        <v>PROTRA_CAPACITY_EMPIRICAL[</v>
      </c>
      <c r="Y553" s="7" t="str">
        <f t="shared" si="90"/>
        <v>FINLAND,</v>
      </c>
      <c r="Z553" s="7" t="str">
        <f t="shared" si="91"/>
        <v>TO_elec,</v>
      </c>
      <c r="AA553" s="7" t="str">
        <f t="shared" si="88"/>
        <v>PROTRA_CHP_PP_I]=GET_DIRECT_DATA(</v>
      </c>
      <c r="AB553" s="7" t="str">
        <f t="shared" si="89"/>
        <v>'model_parameters/energy/PROTRA_capacity_vensim_import.xlsx','PROTRA_capacity','PROTRA_CAP_TIME',</v>
      </c>
      <c r="AC553" s="7" t="str">
        <f t="shared" si="92"/>
        <v>'FINLAND_TO_elec')~~|</v>
      </c>
    </row>
    <row r="554" spans="1:29" x14ac:dyDescent="0.35">
      <c r="A554" t="s">
        <v>50</v>
      </c>
      <c r="B554" t="s">
        <v>42</v>
      </c>
      <c r="C554" t="str">
        <f t="shared" si="84"/>
        <v>FINLAND_TO_elec</v>
      </c>
      <c r="D554" t="str">
        <f t="shared" si="85"/>
        <v>PROTRA_CHP_PP_I</v>
      </c>
      <c r="E554" t="s">
        <v>24</v>
      </c>
      <c r="F554" s="1" t="str">
        <f t="shared" si="86"/>
        <v>FINLANDTO_elecPROTRA_PP_liquid_fuels</v>
      </c>
      <c r="G554" s="5">
        <v>0.70799999999999996</v>
      </c>
      <c r="H554" s="5">
        <v>0.73299999999999998</v>
      </c>
      <c r="I554" s="5">
        <v>0.73299999999999998</v>
      </c>
      <c r="J554" s="5">
        <v>0.30380000000000001</v>
      </c>
      <c r="K554" s="5">
        <v>0.30249999999999999</v>
      </c>
      <c r="L554" s="5">
        <v>0.39639999999999997</v>
      </c>
      <c r="M554" s="5">
        <v>0.28639999999999999</v>
      </c>
      <c r="N554" s="5">
        <v>0.43639999999999995</v>
      </c>
      <c r="O554" s="5">
        <v>0.58640000000000003</v>
      </c>
      <c r="P554" s="5">
        <v>0.505</v>
      </c>
      <c r="Q554" s="5">
        <v>0.45879999999999999</v>
      </c>
      <c r="R554" s="5">
        <v>0.24029818181818183</v>
      </c>
      <c r="S554" s="5">
        <v>0.38399272727272726</v>
      </c>
      <c r="T554" s="5">
        <v>0.37295999999999996</v>
      </c>
      <c r="U554" s="5">
        <v>0.38587636363636363</v>
      </c>
      <c r="V554" s="5">
        <v>0.34981818181818181</v>
      </c>
      <c r="W554" t="str">
        <f t="shared" si="83"/>
        <v/>
      </c>
      <c r="X554" s="7" t="str">
        <f t="shared" si="87"/>
        <v>PROTRA_CAPACITY_EMPIRICAL[</v>
      </c>
      <c r="Y554" s="7" t="str">
        <f t="shared" si="90"/>
        <v>FINLAND,</v>
      </c>
      <c r="Z554" s="7" t="str">
        <f t="shared" si="91"/>
        <v>TO_elec,</v>
      </c>
      <c r="AA554" s="7" t="str">
        <f t="shared" si="88"/>
        <v>PROTRA_CHP_PP_I]=GET_DIRECT_DATA(</v>
      </c>
      <c r="AB554" s="7" t="str">
        <f t="shared" si="89"/>
        <v>'model_parameters/energy/PROTRA_capacity_vensim_import.xlsx','PROTRA_capacity','PROTRA_CAP_TIME',</v>
      </c>
      <c r="AC554" s="7" t="str">
        <f t="shared" si="92"/>
        <v>'FINLAND_TO_elec')~~|</v>
      </c>
    </row>
    <row r="555" spans="1:29" x14ac:dyDescent="0.35">
      <c r="A555" t="s">
        <v>50</v>
      </c>
      <c r="B555" t="s">
        <v>42</v>
      </c>
      <c r="C555" t="str">
        <f t="shared" si="84"/>
        <v>FINLAND_TO_elec</v>
      </c>
      <c r="D555" t="str">
        <f t="shared" si="85"/>
        <v>PROTRA_CHP_PP_I</v>
      </c>
      <c r="E555" t="s">
        <v>25</v>
      </c>
      <c r="F555" s="1" t="str">
        <f t="shared" si="86"/>
        <v>FINLANDTO_elecPROTRA_PP_liquid_fuels_CCS</v>
      </c>
      <c r="G555" s="5">
        <v>0</v>
      </c>
      <c r="H555" s="5">
        <v>0</v>
      </c>
      <c r="I555" s="5">
        <v>0</v>
      </c>
      <c r="J555" s="5">
        <v>0</v>
      </c>
      <c r="K555" s="5">
        <v>0</v>
      </c>
      <c r="L555" s="5">
        <v>0</v>
      </c>
      <c r="M555" s="5">
        <v>0</v>
      </c>
      <c r="N555" s="5">
        <v>0</v>
      </c>
      <c r="O555" s="5">
        <v>0</v>
      </c>
      <c r="P555" s="5">
        <v>0</v>
      </c>
      <c r="Q555" s="5">
        <v>0</v>
      </c>
      <c r="R555" s="5">
        <v>0</v>
      </c>
      <c r="S555" s="5">
        <v>0</v>
      </c>
      <c r="T555" s="5">
        <v>0</v>
      </c>
      <c r="U555" s="5">
        <v>0</v>
      </c>
      <c r="V555" s="5">
        <v>0</v>
      </c>
      <c r="W555" t="str">
        <f t="shared" si="83"/>
        <v/>
      </c>
      <c r="X555" s="7" t="str">
        <f t="shared" si="87"/>
        <v>PROTRA_CAPACITY_EMPIRICAL[</v>
      </c>
      <c r="Y555" s="7" t="str">
        <f t="shared" si="90"/>
        <v>FINLAND,</v>
      </c>
      <c r="Z555" s="7" t="str">
        <f t="shared" si="91"/>
        <v>TO_elec,</v>
      </c>
      <c r="AA555" s="7" t="str">
        <f t="shared" si="88"/>
        <v>PROTRA_CHP_PP_I]=GET_DIRECT_DATA(</v>
      </c>
      <c r="AB555" s="7" t="str">
        <f t="shared" si="89"/>
        <v>'model_parameters/energy/PROTRA_capacity_vensim_import.xlsx','PROTRA_capacity','PROTRA_CAP_TIME',</v>
      </c>
      <c r="AC555" s="7" t="str">
        <f t="shared" si="92"/>
        <v>'FINLAND_TO_elec')~~|</v>
      </c>
    </row>
    <row r="556" spans="1:29" x14ac:dyDescent="0.35">
      <c r="A556" t="s">
        <v>50</v>
      </c>
      <c r="B556" t="s">
        <v>42</v>
      </c>
      <c r="C556" t="str">
        <f t="shared" si="84"/>
        <v>FINLAND_TO_elec</v>
      </c>
      <c r="D556" t="str">
        <f t="shared" si="85"/>
        <v>PROTRA_CHP_PP_I</v>
      </c>
      <c r="E556" t="s">
        <v>26</v>
      </c>
      <c r="F556" s="1" t="str">
        <f t="shared" si="86"/>
        <v>FINLANDTO_elecPROTRA_PP_nuclear</v>
      </c>
      <c r="G556" s="5">
        <v>2.7589999999999999</v>
      </c>
      <c r="H556" s="5">
        <v>2.7589999999999999</v>
      </c>
      <c r="I556" s="5">
        <v>2.7589999999999999</v>
      </c>
      <c r="J556" s="5">
        <v>2.806</v>
      </c>
      <c r="K556" s="5">
        <v>2.806</v>
      </c>
      <c r="L556" s="5">
        <v>2.806</v>
      </c>
      <c r="M556" s="5">
        <v>2.806</v>
      </c>
      <c r="N556" s="5">
        <v>2.823</v>
      </c>
      <c r="O556" s="5">
        <v>2.8439999999999999</v>
      </c>
      <c r="P556" s="5">
        <v>2.8439999999999999</v>
      </c>
      <c r="Q556" s="5">
        <v>2.8439999999999999</v>
      </c>
      <c r="R556" s="5">
        <v>2.8750029069767438</v>
      </c>
      <c r="S556" s="5">
        <v>2.8750029069767438</v>
      </c>
      <c r="T556" s="5">
        <v>2.8750029069767438</v>
      </c>
      <c r="U556" s="5">
        <v>2.8781031976744185</v>
      </c>
      <c r="V556" s="5">
        <v>2.8874040697674421</v>
      </c>
      <c r="W556" t="str">
        <f t="shared" si="83"/>
        <v/>
      </c>
      <c r="X556" s="7" t="str">
        <f t="shared" si="87"/>
        <v>PROTRA_CAPACITY_EMPIRICAL[</v>
      </c>
      <c r="Y556" s="7" t="str">
        <f t="shared" si="90"/>
        <v>FINLAND,</v>
      </c>
      <c r="Z556" s="7" t="str">
        <f t="shared" si="91"/>
        <v>TO_elec,</v>
      </c>
      <c r="AA556" s="7" t="str">
        <f t="shared" si="88"/>
        <v>PROTRA_CHP_PP_I]=GET_DIRECT_DATA(</v>
      </c>
      <c r="AB556" s="7" t="str">
        <f t="shared" si="89"/>
        <v>'model_parameters/energy/PROTRA_capacity_vensim_import.xlsx','PROTRA_capacity','PROTRA_CAP_TIME',</v>
      </c>
      <c r="AC556" s="7" t="str">
        <f t="shared" si="92"/>
        <v>'FINLAND_TO_elec')~~|</v>
      </c>
    </row>
    <row r="557" spans="1:29" x14ac:dyDescent="0.35">
      <c r="A557" t="s">
        <v>50</v>
      </c>
      <c r="B557" t="s">
        <v>42</v>
      </c>
      <c r="C557" t="str">
        <f t="shared" si="84"/>
        <v>FINLAND_TO_elec</v>
      </c>
      <c r="D557" t="str">
        <f t="shared" si="85"/>
        <v>PROTRA_CHP_PP_I</v>
      </c>
      <c r="E557" t="s">
        <v>27</v>
      </c>
      <c r="F557" s="1" t="str">
        <f t="shared" si="86"/>
        <v>FINLANDTO_elecPROTRA_PP_oceanic</v>
      </c>
      <c r="G557" s="5">
        <v>0</v>
      </c>
      <c r="H557" s="5">
        <v>0</v>
      </c>
      <c r="I557" s="5">
        <v>0</v>
      </c>
      <c r="J557" s="5">
        <v>0</v>
      </c>
      <c r="K557" s="5">
        <v>0</v>
      </c>
      <c r="L557" s="5">
        <v>0</v>
      </c>
      <c r="M557" s="5">
        <v>0</v>
      </c>
      <c r="N557" s="5">
        <v>0</v>
      </c>
      <c r="O557" s="5">
        <v>0</v>
      </c>
      <c r="P557" s="5">
        <v>0</v>
      </c>
      <c r="Q557" s="5">
        <v>0</v>
      </c>
      <c r="R557" s="5">
        <v>0</v>
      </c>
      <c r="S557" s="5">
        <v>0</v>
      </c>
      <c r="T557" s="5">
        <v>0</v>
      </c>
      <c r="U557" s="5">
        <v>0</v>
      </c>
      <c r="V557" s="5">
        <v>0</v>
      </c>
      <c r="W557" t="str">
        <f t="shared" si="83"/>
        <v/>
      </c>
      <c r="X557" s="7" t="str">
        <f t="shared" si="87"/>
        <v>PROTRA_CAPACITY_EMPIRICAL[</v>
      </c>
      <c r="Y557" s="7" t="str">
        <f t="shared" si="90"/>
        <v>FINLAND,</v>
      </c>
      <c r="Z557" s="7" t="str">
        <f t="shared" si="91"/>
        <v>TO_elec,</v>
      </c>
      <c r="AA557" s="7" t="str">
        <f t="shared" si="88"/>
        <v>PROTRA_CHP_PP_I]=GET_DIRECT_DATA(</v>
      </c>
      <c r="AB557" s="7" t="str">
        <f t="shared" si="89"/>
        <v>'model_parameters/energy/PROTRA_capacity_vensim_import.xlsx','PROTRA_capacity','PROTRA_CAP_TIME',</v>
      </c>
      <c r="AC557" s="7" t="str">
        <f t="shared" si="92"/>
        <v>'FINLAND_TO_elec')~~|</v>
      </c>
    </row>
    <row r="558" spans="1:29" x14ac:dyDescent="0.35">
      <c r="A558" t="s">
        <v>50</v>
      </c>
      <c r="B558" t="s">
        <v>42</v>
      </c>
      <c r="C558" t="str">
        <f t="shared" si="84"/>
        <v>FINLAND_TO_elec</v>
      </c>
      <c r="D558" t="str">
        <f t="shared" si="85"/>
        <v>PROTRA_CHP_PP_I</v>
      </c>
      <c r="E558" t="s">
        <v>28</v>
      </c>
      <c r="F558" s="1" t="str">
        <f t="shared" si="86"/>
        <v>FINLANDTO_elecPROTRA_PP_solar_CSP</v>
      </c>
      <c r="G558" s="5">
        <v>0</v>
      </c>
      <c r="H558" s="5">
        <v>0</v>
      </c>
      <c r="I558" s="5">
        <v>0</v>
      </c>
      <c r="J558" s="5">
        <v>0</v>
      </c>
      <c r="K558" s="5">
        <v>0</v>
      </c>
      <c r="L558" s="5">
        <v>0</v>
      </c>
      <c r="M558" s="5">
        <v>0</v>
      </c>
      <c r="N558" s="5">
        <v>0</v>
      </c>
      <c r="O558" s="5">
        <v>0</v>
      </c>
      <c r="P558" s="5">
        <v>0</v>
      </c>
      <c r="Q558" s="5">
        <v>0</v>
      </c>
      <c r="R558" s="5">
        <v>0</v>
      </c>
      <c r="S558" s="5">
        <v>0</v>
      </c>
      <c r="T558" s="5">
        <v>0</v>
      </c>
      <c r="U558" s="5">
        <v>0</v>
      </c>
      <c r="V558" s="5">
        <v>0</v>
      </c>
      <c r="W558" t="str">
        <f t="shared" si="83"/>
        <v/>
      </c>
      <c r="X558" s="7" t="str">
        <f t="shared" si="87"/>
        <v>PROTRA_CAPACITY_EMPIRICAL[</v>
      </c>
      <c r="Y558" s="7" t="str">
        <f t="shared" si="90"/>
        <v>FINLAND,</v>
      </c>
      <c r="Z558" s="7" t="str">
        <f t="shared" si="91"/>
        <v>TO_elec,</v>
      </c>
      <c r="AA558" s="7" t="str">
        <f t="shared" si="88"/>
        <v>PROTRA_CHP_PP_I]=GET_DIRECT_DATA(</v>
      </c>
      <c r="AB558" s="7" t="str">
        <f t="shared" si="89"/>
        <v>'model_parameters/energy/PROTRA_capacity_vensim_import.xlsx','PROTRA_capacity','PROTRA_CAP_TIME',</v>
      </c>
      <c r="AC558" s="7" t="str">
        <f t="shared" si="92"/>
        <v>'FINLAND_TO_elec')~~|</v>
      </c>
    </row>
    <row r="559" spans="1:29" x14ac:dyDescent="0.35">
      <c r="A559" t="s">
        <v>50</v>
      </c>
      <c r="B559" t="s">
        <v>42</v>
      </c>
      <c r="C559" t="str">
        <f t="shared" si="84"/>
        <v>FINLAND_TO_elec</v>
      </c>
      <c r="D559" t="str">
        <f t="shared" si="85"/>
        <v>PROTRA_CHP_PP_I</v>
      </c>
      <c r="E559" t="s">
        <v>29</v>
      </c>
      <c r="F559" s="1" t="str">
        <f t="shared" si="86"/>
        <v>FINLANDTO_elecPROTRA_PP_solar_PV</v>
      </c>
      <c r="G559" s="5">
        <v>2.3999999999999998E-3</v>
      </c>
      <c r="H559" s="5">
        <v>3.0000000000000001E-3</v>
      </c>
      <c r="I559" s="5">
        <v>3.0000000000000001E-3</v>
      </c>
      <c r="J559" s="5">
        <v>3.5999999999999995E-3</v>
      </c>
      <c r="K559" s="5">
        <v>3.5999999999999995E-3</v>
      </c>
      <c r="L559" s="5">
        <v>4.2000000000000006E-3</v>
      </c>
      <c r="M559" s="5">
        <v>4.2000000000000006E-3</v>
      </c>
      <c r="N559" s="5">
        <v>4.7999999999999996E-3</v>
      </c>
      <c r="O559" s="5">
        <v>5.3999999999999994E-3</v>
      </c>
      <c r="P559" s="5">
        <v>6.6E-3</v>
      </c>
      <c r="Q559" s="5">
        <v>1.0199999999999999E-2</v>
      </c>
      <c r="R559" s="5">
        <v>1.1279999999999998E-2</v>
      </c>
      <c r="S559" s="5">
        <v>1.2359999999999998E-2</v>
      </c>
      <c r="T559" s="5">
        <v>1.3439999999999997E-2</v>
      </c>
      <c r="U559" s="5">
        <v>1.4519999999999996E-2</v>
      </c>
      <c r="V559" s="5">
        <v>1.5599999999999996E-2</v>
      </c>
      <c r="W559" t="str">
        <f t="shared" si="83"/>
        <v/>
      </c>
      <c r="X559" s="7" t="str">
        <f t="shared" si="87"/>
        <v>PROTRA_CAPACITY_EMPIRICAL[</v>
      </c>
      <c r="Y559" s="7" t="str">
        <f t="shared" si="90"/>
        <v>FINLAND,</v>
      </c>
      <c r="Z559" s="7" t="str">
        <f t="shared" si="91"/>
        <v>TO_elec,</v>
      </c>
      <c r="AA559" s="7" t="str">
        <f t="shared" si="88"/>
        <v>PROTRA_CHP_PP_I]=GET_DIRECT_DATA(</v>
      </c>
      <c r="AB559" s="7" t="str">
        <f t="shared" si="89"/>
        <v>'model_parameters/energy/PROTRA_capacity_vensim_import.xlsx','PROTRA_capacity','PROTRA_CAP_TIME',</v>
      </c>
      <c r="AC559" s="7" t="str">
        <f t="shared" si="92"/>
        <v>'FINLAND_TO_elec')~~|</v>
      </c>
    </row>
    <row r="560" spans="1:29" x14ac:dyDescent="0.35">
      <c r="A560" t="s">
        <v>50</v>
      </c>
      <c r="B560" t="s">
        <v>42</v>
      </c>
      <c r="C560" t="str">
        <f t="shared" si="84"/>
        <v>FINLAND_TO_elec</v>
      </c>
      <c r="D560" t="str">
        <f t="shared" si="85"/>
        <v>PROTRA_CHP_PP_I</v>
      </c>
      <c r="E560" t="s">
        <v>30</v>
      </c>
      <c r="F560" s="1" t="str">
        <f t="shared" si="86"/>
        <v>FINLANDTO_elecPROTRA_PP_solar_urban_PV</v>
      </c>
      <c r="G560" s="5">
        <v>1.6000000000000001E-3</v>
      </c>
      <c r="H560" s="5">
        <v>2E-3</v>
      </c>
      <c r="I560" s="5">
        <v>2E-3</v>
      </c>
      <c r="J560" s="5">
        <v>2.4000000000000002E-3</v>
      </c>
      <c r="K560" s="5">
        <v>2.4000000000000002E-3</v>
      </c>
      <c r="L560" s="5">
        <v>2.8000000000000004E-3</v>
      </c>
      <c r="M560" s="5">
        <v>2.8000000000000004E-3</v>
      </c>
      <c r="N560" s="5">
        <v>3.2000000000000002E-3</v>
      </c>
      <c r="O560" s="5">
        <v>3.5999999999999999E-3</v>
      </c>
      <c r="P560" s="5">
        <v>4.4000000000000003E-3</v>
      </c>
      <c r="Q560" s="5">
        <v>6.8000000000000005E-3</v>
      </c>
      <c r="R560" s="5">
        <v>7.5200000000000006E-3</v>
      </c>
      <c r="S560" s="5">
        <v>8.2400000000000008E-3</v>
      </c>
      <c r="T560" s="5">
        <v>8.9600000000000009E-3</v>
      </c>
      <c r="U560" s="5">
        <v>9.6800000000000011E-3</v>
      </c>
      <c r="V560" s="5">
        <v>1.0400000000000001E-2</v>
      </c>
      <c r="W560" t="str">
        <f t="shared" si="83"/>
        <v/>
      </c>
      <c r="X560" s="7" t="str">
        <f t="shared" si="87"/>
        <v>PROTRA_CAPACITY_EMPIRICAL[</v>
      </c>
      <c r="Y560" s="7" t="str">
        <f t="shared" si="90"/>
        <v>FINLAND,</v>
      </c>
      <c r="Z560" s="7" t="str">
        <f t="shared" si="91"/>
        <v>TO_elec,</v>
      </c>
      <c r="AA560" s="7" t="str">
        <f t="shared" si="88"/>
        <v>PROTRA_CHP_PP_I]=GET_DIRECT_DATA(</v>
      </c>
      <c r="AB560" s="7" t="str">
        <f t="shared" si="89"/>
        <v>'model_parameters/energy/PROTRA_capacity_vensim_import.xlsx','PROTRA_capacity','PROTRA_CAP_TIME',</v>
      </c>
      <c r="AC560" s="7" t="str">
        <f t="shared" si="92"/>
        <v>'FINLAND_TO_elec')~~|</v>
      </c>
    </row>
    <row r="561" spans="1:29" x14ac:dyDescent="0.35">
      <c r="A561" t="s">
        <v>50</v>
      </c>
      <c r="B561" t="s">
        <v>42</v>
      </c>
      <c r="C561" t="str">
        <f t="shared" si="84"/>
        <v>FINLAND_TO_elec</v>
      </c>
      <c r="D561" t="str">
        <f t="shared" si="85"/>
        <v>PROTRA_CHP_PP_I</v>
      </c>
      <c r="E561" t="s">
        <v>31</v>
      </c>
      <c r="F561" s="1" t="str">
        <f t="shared" si="86"/>
        <v>FINLANDTO_elecPROTRA_PP_solid_fossil</v>
      </c>
      <c r="G561" s="5">
        <v>3.0708000000000002</v>
      </c>
      <c r="H561" s="5">
        <v>3.0708000000000002</v>
      </c>
      <c r="I561" s="5">
        <v>3.0188000000000001</v>
      </c>
      <c r="J561" s="5">
        <v>3.0188000000000001</v>
      </c>
      <c r="K561" s="5">
        <v>3.0113000000000003</v>
      </c>
      <c r="L561" s="5">
        <v>2.3863000000000003</v>
      </c>
      <c r="M561" s="5">
        <v>2.1013000000000002</v>
      </c>
      <c r="N561" s="5">
        <v>2.1013000000000002</v>
      </c>
      <c r="O561" s="5">
        <v>2.1013000000000002</v>
      </c>
      <c r="P561" s="5">
        <v>2.1013000000000002</v>
      </c>
      <c r="Q561" s="5">
        <v>2.1013000000000002</v>
      </c>
      <c r="R561" s="5">
        <v>2.083933884297521</v>
      </c>
      <c r="S561" s="5">
        <v>1.8450324547688184</v>
      </c>
      <c r="T561" s="5">
        <v>1.6019068349341079</v>
      </c>
      <c r="U561" s="5">
        <v>1.6019068349341079</v>
      </c>
      <c r="V561" s="5">
        <v>1.5479310699128883</v>
      </c>
      <c r="W561" t="str">
        <f t="shared" si="83"/>
        <v/>
      </c>
      <c r="X561" s="7" t="str">
        <f t="shared" si="87"/>
        <v>PROTRA_CAPACITY_EMPIRICAL[</v>
      </c>
      <c r="Y561" s="7" t="str">
        <f t="shared" si="90"/>
        <v>FINLAND,</v>
      </c>
      <c r="Z561" s="7" t="str">
        <f t="shared" si="91"/>
        <v>TO_elec,</v>
      </c>
      <c r="AA561" s="7" t="str">
        <f t="shared" si="88"/>
        <v>PROTRA_CHP_PP_I]=GET_DIRECT_DATA(</v>
      </c>
      <c r="AB561" s="7" t="str">
        <f t="shared" si="89"/>
        <v>'model_parameters/energy/PROTRA_capacity_vensim_import.xlsx','PROTRA_capacity','PROTRA_CAP_TIME',</v>
      </c>
      <c r="AC561" s="7" t="str">
        <f t="shared" si="92"/>
        <v>'FINLAND_TO_elec')~~|</v>
      </c>
    </row>
    <row r="562" spans="1:29" x14ac:dyDescent="0.35">
      <c r="A562" t="s">
        <v>50</v>
      </c>
      <c r="B562" t="s">
        <v>42</v>
      </c>
      <c r="C562" t="str">
        <f t="shared" si="84"/>
        <v>FINLAND_TO_elec</v>
      </c>
      <c r="D562" t="str">
        <f t="shared" si="85"/>
        <v>PROTRA_CHP_PP_I</v>
      </c>
      <c r="E562" t="s">
        <v>32</v>
      </c>
      <c r="F562" s="1" t="str">
        <f t="shared" si="86"/>
        <v>FINLANDTO_elecPROTRA_PP_solid_fossil_CCS</v>
      </c>
      <c r="G562" s="5">
        <v>0</v>
      </c>
      <c r="H562" s="5">
        <v>0</v>
      </c>
      <c r="I562" s="5">
        <v>0</v>
      </c>
      <c r="J562" s="5">
        <v>0</v>
      </c>
      <c r="K562" s="5">
        <v>0</v>
      </c>
      <c r="L562" s="5">
        <v>0</v>
      </c>
      <c r="M562" s="5">
        <v>0</v>
      </c>
      <c r="N562" s="5">
        <v>0</v>
      </c>
      <c r="O562" s="5">
        <v>0</v>
      </c>
      <c r="P562" s="5">
        <v>0</v>
      </c>
      <c r="Q562" s="5">
        <v>0</v>
      </c>
      <c r="R562" s="5">
        <v>0</v>
      </c>
      <c r="S562" s="5">
        <v>0</v>
      </c>
      <c r="T562" s="5">
        <v>0</v>
      </c>
      <c r="U562" s="5">
        <v>0</v>
      </c>
      <c r="V562" s="5">
        <v>0</v>
      </c>
      <c r="W562" t="str">
        <f t="shared" si="83"/>
        <v/>
      </c>
      <c r="X562" s="7" t="str">
        <f t="shared" si="87"/>
        <v>PROTRA_CAPACITY_EMPIRICAL[</v>
      </c>
      <c r="Y562" s="7" t="str">
        <f t="shared" si="90"/>
        <v>FINLAND,</v>
      </c>
      <c r="Z562" s="7" t="str">
        <f t="shared" si="91"/>
        <v>TO_elec,</v>
      </c>
      <c r="AA562" s="7" t="str">
        <f t="shared" si="88"/>
        <v>PROTRA_CHP_PP_I]=GET_DIRECT_DATA(</v>
      </c>
      <c r="AB562" s="7" t="str">
        <f t="shared" si="89"/>
        <v>'model_parameters/energy/PROTRA_capacity_vensim_import.xlsx','PROTRA_capacity','PROTRA_CAP_TIME',</v>
      </c>
      <c r="AC562" s="7" t="str">
        <f t="shared" si="92"/>
        <v>'FINLAND_TO_elec')~~|</v>
      </c>
    </row>
    <row r="563" spans="1:29" x14ac:dyDescent="0.35">
      <c r="A563" t="s">
        <v>50</v>
      </c>
      <c r="B563" t="s">
        <v>42</v>
      </c>
      <c r="C563" t="str">
        <f t="shared" si="84"/>
        <v>FINLAND_TO_elec</v>
      </c>
      <c r="D563" t="str">
        <f t="shared" si="85"/>
        <v>PROTRA_CHP_PP_I</v>
      </c>
      <c r="E563" t="s">
        <v>33</v>
      </c>
      <c r="F563" s="1" t="str">
        <f t="shared" si="86"/>
        <v>FINLANDTO_elecPROTRA_PP_waste</v>
      </c>
      <c r="G563" s="5">
        <v>1.2251750972762647E-2</v>
      </c>
      <c r="H563" s="5">
        <v>1.2251750972762647E-2</v>
      </c>
      <c r="I563" s="5">
        <v>1.2251750972762647E-2</v>
      </c>
      <c r="J563" s="5">
        <v>1.1349320210574504E-2</v>
      </c>
      <c r="K563" s="5">
        <v>1.1349320210574504E-2</v>
      </c>
      <c r="L563" s="5">
        <v>1.1349320210574504E-2</v>
      </c>
      <c r="M563" s="5">
        <v>1.1349320210574504E-2</v>
      </c>
      <c r="N563" s="5">
        <v>1.1349320210574504E-2</v>
      </c>
      <c r="O563" s="5">
        <v>1.1349320210574504E-2</v>
      </c>
      <c r="P563" s="5">
        <v>1.009594415197986E-2</v>
      </c>
      <c r="Q563" s="5">
        <v>1.009594415197986E-2</v>
      </c>
      <c r="R563" s="5">
        <v>6.5904079880979641E-3</v>
      </c>
      <c r="S563" s="5">
        <v>1.7667902265964756E-2</v>
      </c>
      <c r="T563" s="5">
        <v>2.2014767109178303E-2</v>
      </c>
      <c r="U563" s="5">
        <v>2.2014767109178303E-2</v>
      </c>
      <c r="V563" s="5">
        <v>2.2856095788509962E-2</v>
      </c>
      <c r="W563" t="str">
        <f t="shared" si="83"/>
        <v/>
      </c>
      <c r="X563" s="7" t="str">
        <f t="shared" si="87"/>
        <v>PROTRA_CAPACITY_EMPIRICAL[</v>
      </c>
      <c r="Y563" s="7" t="str">
        <f t="shared" si="90"/>
        <v>FINLAND,</v>
      </c>
      <c r="Z563" s="7" t="str">
        <f t="shared" si="91"/>
        <v>TO_elec,</v>
      </c>
      <c r="AA563" s="7" t="str">
        <f t="shared" si="88"/>
        <v>PROTRA_CHP_PP_I]=GET_DIRECT_DATA(</v>
      </c>
      <c r="AB563" s="7" t="str">
        <f t="shared" si="89"/>
        <v>'model_parameters/energy/PROTRA_capacity_vensim_import.xlsx','PROTRA_capacity','PROTRA_CAP_TIME',</v>
      </c>
      <c r="AC563" s="7" t="str">
        <f t="shared" si="92"/>
        <v>'FINLAND_TO_elec')~~|</v>
      </c>
    </row>
    <row r="564" spans="1:29" x14ac:dyDescent="0.35">
      <c r="A564" t="s">
        <v>50</v>
      </c>
      <c r="B564" t="s">
        <v>42</v>
      </c>
      <c r="C564" t="str">
        <f t="shared" si="84"/>
        <v>FINLAND_TO_elec</v>
      </c>
      <c r="D564" t="str">
        <f t="shared" si="85"/>
        <v>PROTRA_CHP_PP_I</v>
      </c>
      <c r="E564" t="s">
        <v>34</v>
      </c>
      <c r="F564" s="1" t="str">
        <f t="shared" si="86"/>
        <v>FINLANDTO_elecPROTRA_PP_waste_CCS</v>
      </c>
      <c r="G564" s="5">
        <v>0</v>
      </c>
      <c r="H564" s="5">
        <v>0</v>
      </c>
      <c r="I564" s="5">
        <v>0</v>
      </c>
      <c r="J564" s="5">
        <v>0</v>
      </c>
      <c r="K564" s="5">
        <v>0</v>
      </c>
      <c r="L564" s="5">
        <v>0</v>
      </c>
      <c r="M564" s="5">
        <v>0</v>
      </c>
      <c r="N564" s="5">
        <v>0</v>
      </c>
      <c r="O564" s="5">
        <v>0</v>
      </c>
      <c r="P564" s="5">
        <v>0</v>
      </c>
      <c r="Q564" s="5">
        <v>0</v>
      </c>
      <c r="R564" s="5">
        <v>0</v>
      </c>
      <c r="S564" s="5">
        <v>0</v>
      </c>
      <c r="T564" s="5">
        <v>0</v>
      </c>
      <c r="U564" s="5">
        <v>0</v>
      </c>
      <c r="V564" s="5">
        <v>0</v>
      </c>
      <c r="W564" t="str">
        <f t="shared" si="83"/>
        <v/>
      </c>
      <c r="X564" s="7" t="str">
        <f t="shared" si="87"/>
        <v>PROTRA_CAPACITY_EMPIRICAL[</v>
      </c>
      <c r="Y564" s="7" t="str">
        <f t="shared" si="90"/>
        <v>FINLAND,</v>
      </c>
      <c r="Z564" s="7" t="str">
        <f t="shared" si="91"/>
        <v>TO_elec,</v>
      </c>
      <c r="AA564" s="7" t="str">
        <f t="shared" si="88"/>
        <v>PROTRA_CHP_PP_I]=GET_DIRECT_DATA(</v>
      </c>
      <c r="AB564" s="7" t="str">
        <f t="shared" si="89"/>
        <v>'model_parameters/energy/PROTRA_capacity_vensim_import.xlsx','PROTRA_capacity','PROTRA_CAP_TIME',</v>
      </c>
      <c r="AC564" s="7" t="str">
        <f t="shared" si="92"/>
        <v>'FINLAND_TO_elec')~~|</v>
      </c>
    </row>
    <row r="565" spans="1:29" x14ac:dyDescent="0.35">
      <c r="A565" t="s">
        <v>50</v>
      </c>
      <c r="B565" t="s">
        <v>42</v>
      </c>
      <c r="C565" t="str">
        <f t="shared" si="84"/>
        <v>FINLAND_TO_elec</v>
      </c>
      <c r="D565" t="str">
        <f t="shared" si="85"/>
        <v>PROTRA_CHP_PP_I</v>
      </c>
      <c r="E565" t="s">
        <v>35</v>
      </c>
      <c r="F565" s="1" t="str">
        <f t="shared" si="86"/>
        <v>FINLANDTO_elecPROTRA_PP_wind_offshore</v>
      </c>
      <c r="G565" s="5">
        <v>0</v>
      </c>
      <c r="H565" s="5">
        <v>0</v>
      </c>
      <c r="I565" s="5">
        <v>0</v>
      </c>
      <c r="J565" s="5">
        <v>2.4E-2</v>
      </c>
      <c r="K565" s="5">
        <v>2.4E-2</v>
      </c>
      <c r="L565" s="5">
        <v>2.63E-2</v>
      </c>
      <c r="M565" s="5">
        <v>2.63E-2</v>
      </c>
      <c r="N565" s="5">
        <v>2.63E-2</v>
      </c>
      <c r="O565" s="5">
        <v>2.63E-2</v>
      </c>
      <c r="P565" s="5">
        <v>2.63E-2</v>
      </c>
      <c r="Q565" s="5">
        <v>3.2000000000000001E-2</v>
      </c>
      <c r="R565" s="5">
        <v>3.2814285714285713E-2</v>
      </c>
      <c r="S565" s="5">
        <v>3.3628571428571424E-2</v>
      </c>
      <c r="T565" s="5">
        <v>3.4442857142857136E-2</v>
      </c>
      <c r="U565" s="5">
        <v>3.5257142857142848E-2</v>
      </c>
      <c r="V565" s="5">
        <v>3.607142857142856E-2</v>
      </c>
      <c r="W565" t="str">
        <f t="shared" si="83"/>
        <v/>
      </c>
      <c r="X565" s="7" t="str">
        <f t="shared" si="87"/>
        <v>PROTRA_CAPACITY_EMPIRICAL[</v>
      </c>
      <c r="Y565" s="7" t="str">
        <f t="shared" si="90"/>
        <v>FINLAND,</v>
      </c>
      <c r="Z565" s="7" t="str">
        <f t="shared" si="91"/>
        <v>TO_elec,</v>
      </c>
      <c r="AA565" s="7" t="str">
        <f t="shared" si="88"/>
        <v>PROTRA_CHP_PP_I]=GET_DIRECT_DATA(</v>
      </c>
      <c r="AB565" s="7" t="str">
        <f t="shared" si="89"/>
        <v>'model_parameters/energy/PROTRA_capacity_vensim_import.xlsx','PROTRA_capacity','PROTRA_CAP_TIME',</v>
      </c>
      <c r="AC565" s="7" t="str">
        <f t="shared" si="92"/>
        <v>'FINLAND_TO_elec')~~|</v>
      </c>
    </row>
    <row r="566" spans="1:29" x14ac:dyDescent="0.35">
      <c r="A566" t="s">
        <v>50</v>
      </c>
      <c r="B566" t="s">
        <v>42</v>
      </c>
      <c r="C566" t="str">
        <f t="shared" si="84"/>
        <v>FINLAND_TO_elec</v>
      </c>
      <c r="D566" t="str">
        <f t="shared" si="85"/>
        <v>PROTRA_CHP_PP_I</v>
      </c>
      <c r="E566" t="s">
        <v>36</v>
      </c>
      <c r="F566" s="1" t="str">
        <f t="shared" si="86"/>
        <v>FINLANDTO_elecPROTRA_PP_wind_onshore</v>
      </c>
      <c r="G566" s="5">
        <v>8.2000000000000003E-2</v>
      </c>
      <c r="H566" s="5">
        <v>8.5999999999999993E-2</v>
      </c>
      <c r="I566" s="5">
        <v>0.11</v>
      </c>
      <c r="J566" s="5">
        <v>0.11899999999999999</v>
      </c>
      <c r="K566" s="5">
        <v>0.123</v>
      </c>
      <c r="L566" s="5">
        <v>0.17069999999999999</v>
      </c>
      <c r="M566" s="5">
        <v>0.17269999999999999</v>
      </c>
      <c r="N566" s="5">
        <v>0.23069999999999999</v>
      </c>
      <c r="O566" s="5">
        <v>0.42069999999999996</v>
      </c>
      <c r="P566" s="5">
        <v>0.60070000000000001</v>
      </c>
      <c r="Q566" s="5">
        <v>0.97299999999999998</v>
      </c>
      <c r="R566" s="5">
        <v>2.1225524193548386</v>
      </c>
      <c r="S566" s="5">
        <v>2.8091451612903224</v>
      </c>
      <c r="T566" s="5">
        <v>3.7429112903225805</v>
      </c>
      <c r="U566" s="5">
        <v>3.9488891129032258</v>
      </c>
      <c r="V566" s="5">
        <v>4.2078326612903219</v>
      </c>
      <c r="W566" t="str">
        <f t="shared" si="83"/>
        <v/>
      </c>
      <c r="X566" s="7" t="str">
        <f t="shared" si="87"/>
        <v>PROTRA_CAPACITY_EMPIRICAL[</v>
      </c>
      <c r="Y566" s="7" t="str">
        <f t="shared" si="90"/>
        <v>FINLAND,</v>
      </c>
      <c r="Z566" s="7" t="str">
        <f t="shared" si="91"/>
        <v>TO_elec,</v>
      </c>
      <c r="AA566" s="7" t="str">
        <f t="shared" si="88"/>
        <v>PROTRA_CHP_PP_I]=GET_DIRECT_DATA(</v>
      </c>
      <c r="AB566" s="7" t="str">
        <f t="shared" si="89"/>
        <v>'model_parameters/energy/PROTRA_capacity_vensim_import.xlsx','PROTRA_capacity','PROTRA_CAP_TIME',</v>
      </c>
      <c r="AC566" s="7" t="str">
        <f t="shared" si="92"/>
        <v>'FINLAND_TO_elec')~~|</v>
      </c>
    </row>
    <row r="567" spans="1:29" x14ac:dyDescent="0.35">
      <c r="A567" t="s">
        <v>51</v>
      </c>
      <c r="B567" t="s">
        <v>41</v>
      </c>
      <c r="C567" t="str">
        <f t="shared" si="84"/>
        <v>FRANCE_TO_heat</v>
      </c>
      <c r="D567" t="str">
        <f t="shared" si="85"/>
        <v>PROTRA_CHP_HP_I</v>
      </c>
      <c r="E567" t="s">
        <v>0</v>
      </c>
      <c r="F567" s="1" t="str">
        <f t="shared" si="86"/>
        <v>FRANCETO_heatPROTRA_CHP_gas_fuels</v>
      </c>
      <c r="G567" s="3">
        <v>6.0201344903916576</v>
      </c>
      <c r="H567" s="3">
        <v>5.5383889490274454</v>
      </c>
      <c r="I567" s="3">
        <v>5.1545113295230047</v>
      </c>
      <c r="J567" s="3">
        <v>5.0779168562483736</v>
      </c>
      <c r="K567" s="3">
        <v>3.165469032732672</v>
      </c>
      <c r="L567" s="3">
        <v>2.8753354041566048</v>
      </c>
      <c r="M567" s="3">
        <v>2.769862400449087</v>
      </c>
      <c r="N567" s="3">
        <v>2.6171321154863407</v>
      </c>
      <c r="O567" s="3">
        <v>2.1462496619893598</v>
      </c>
      <c r="P567" s="3">
        <v>1.7549793933719819</v>
      </c>
      <c r="Q567" s="3">
        <v>1.9983203870083706</v>
      </c>
      <c r="R567" s="3">
        <v>2.2346512512716283</v>
      </c>
      <c r="S567" s="3">
        <v>2.3626786870368925</v>
      </c>
      <c r="T567" s="3">
        <v>1.994598740510146</v>
      </c>
      <c r="U567" s="3">
        <v>2.1240474236915232</v>
      </c>
      <c r="V567" s="3">
        <v>2.1251875799520055</v>
      </c>
      <c r="W567" t="str">
        <f t="shared" si="83"/>
        <v>PROTRA_CAPACITY_EMPIRICAL[FRANCE,TO_heat,PROTRA_CHP_HP_I]=GET_DIRECT_DATA('model_parameters/energy/PROTRA_capacity_vensim_import.xlsx','PROTRA_capacity','PROTRA_CAP_TIME','FRANCE_TO_heat')~~|</v>
      </c>
      <c r="X567" s="7" t="str">
        <f t="shared" si="87"/>
        <v>PROTRA_CAPACITY_EMPIRICAL[</v>
      </c>
      <c r="Y567" s="7" t="str">
        <f t="shared" si="90"/>
        <v>FRANCE,</v>
      </c>
      <c r="Z567" s="7" t="str">
        <f t="shared" si="91"/>
        <v>TO_heat,</v>
      </c>
      <c r="AA567" s="7" t="str">
        <f t="shared" si="88"/>
        <v>PROTRA_CHP_HP_I]=GET_DIRECT_DATA(</v>
      </c>
      <c r="AB567" s="7" t="str">
        <f t="shared" si="89"/>
        <v>'model_parameters/energy/PROTRA_capacity_vensim_import.xlsx','PROTRA_capacity','PROTRA_CAP_TIME',</v>
      </c>
      <c r="AC567" s="7" t="str">
        <f t="shared" si="92"/>
        <v>'FRANCE_TO_heat')~~|</v>
      </c>
    </row>
    <row r="568" spans="1:29" x14ac:dyDescent="0.35">
      <c r="A568" t="s">
        <v>51</v>
      </c>
      <c r="B568" t="s">
        <v>41</v>
      </c>
      <c r="C568" t="str">
        <f t="shared" si="84"/>
        <v>FRANCE_TO_heat</v>
      </c>
      <c r="D568" t="str">
        <f t="shared" si="85"/>
        <v>PROTRA_CHP_HP_I</v>
      </c>
      <c r="E568" t="s">
        <v>1</v>
      </c>
      <c r="F568" s="1" t="str">
        <f t="shared" si="86"/>
        <v>FRANCETO_heatPROTRA_CHP_gas_fuels_CCS</v>
      </c>
      <c r="G568" s="3">
        <v>0</v>
      </c>
      <c r="H568" s="3">
        <v>0</v>
      </c>
      <c r="I568" s="3">
        <v>0</v>
      </c>
      <c r="J568" s="3">
        <v>0</v>
      </c>
      <c r="K568" s="3">
        <v>0</v>
      </c>
      <c r="L568" s="3">
        <v>0</v>
      </c>
      <c r="M568" s="3">
        <v>0</v>
      </c>
      <c r="N568" s="3">
        <v>0</v>
      </c>
      <c r="O568" s="3">
        <v>0</v>
      </c>
      <c r="P568" s="3">
        <v>0</v>
      </c>
      <c r="Q568" s="3">
        <v>0</v>
      </c>
      <c r="R568" s="3">
        <v>0</v>
      </c>
      <c r="S568" s="3">
        <v>0</v>
      </c>
      <c r="T568" s="3">
        <v>0</v>
      </c>
      <c r="U568" s="3">
        <v>0</v>
      </c>
      <c r="V568" s="3">
        <v>0</v>
      </c>
      <c r="W568" t="str">
        <f t="shared" si="83"/>
        <v/>
      </c>
      <c r="X568" s="7" t="str">
        <f t="shared" si="87"/>
        <v>PROTRA_CAPACITY_EMPIRICAL[</v>
      </c>
      <c r="Y568" s="7" t="str">
        <f t="shared" si="90"/>
        <v>FRANCE,</v>
      </c>
      <c r="Z568" s="7" t="str">
        <f t="shared" si="91"/>
        <v>TO_heat,</v>
      </c>
      <c r="AA568" s="7" t="str">
        <f t="shared" si="88"/>
        <v>PROTRA_CHP_HP_I]=GET_DIRECT_DATA(</v>
      </c>
      <c r="AB568" s="7" t="str">
        <f t="shared" si="89"/>
        <v>'model_parameters/energy/PROTRA_capacity_vensim_import.xlsx','PROTRA_capacity','PROTRA_CAP_TIME',</v>
      </c>
      <c r="AC568" s="7" t="str">
        <f t="shared" si="92"/>
        <v>'FRANCE_TO_heat')~~|</v>
      </c>
    </row>
    <row r="569" spans="1:29" x14ac:dyDescent="0.35">
      <c r="A569" t="s">
        <v>51</v>
      </c>
      <c r="B569" t="s">
        <v>41</v>
      </c>
      <c r="C569" t="str">
        <f t="shared" si="84"/>
        <v>FRANCE_TO_heat</v>
      </c>
      <c r="D569" t="str">
        <f t="shared" si="85"/>
        <v>PROTRA_CHP_HP_I</v>
      </c>
      <c r="E569" t="s">
        <v>2</v>
      </c>
      <c r="F569" s="1" t="str">
        <f t="shared" si="86"/>
        <v>FRANCETO_heatPROTRA_CHP_geothermal</v>
      </c>
      <c r="G569" s="3">
        <v>0</v>
      </c>
      <c r="H569" s="3">
        <v>0</v>
      </c>
      <c r="I569" s="3">
        <v>0</v>
      </c>
      <c r="J569" s="3">
        <v>0</v>
      </c>
      <c r="K569" s="3">
        <v>0</v>
      </c>
      <c r="L569" s="3">
        <v>0</v>
      </c>
      <c r="M569" s="3">
        <v>0</v>
      </c>
      <c r="N569" s="3">
        <v>0</v>
      </c>
      <c r="O569" s="3">
        <v>0</v>
      </c>
      <c r="P569" s="3">
        <v>0</v>
      </c>
      <c r="Q569" s="3">
        <v>0</v>
      </c>
      <c r="R569" s="3">
        <v>0</v>
      </c>
      <c r="S569" s="3">
        <v>0</v>
      </c>
      <c r="T569" s="3">
        <v>0</v>
      </c>
      <c r="U569" s="3">
        <v>0</v>
      </c>
      <c r="V569" s="3">
        <v>0</v>
      </c>
      <c r="W569" t="str">
        <f t="shared" si="83"/>
        <v/>
      </c>
      <c r="X569" s="7" t="str">
        <f t="shared" si="87"/>
        <v>PROTRA_CAPACITY_EMPIRICAL[</v>
      </c>
      <c r="Y569" s="7" t="str">
        <f t="shared" si="90"/>
        <v>FRANCE,</v>
      </c>
      <c r="Z569" s="7" t="str">
        <f t="shared" si="91"/>
        <v>TO_heat,</v>
      </c>
      <c r="AA569" s="7" t="str">
        <f t="shared" si="88"/>
        <v>PROTRA_CHP_HP_I]=GET_DIRECT_DATA(</v>
      </c>
      <c r="AB569" s="7" t="str">
        <f t="shared" si="89"/>
        <v>'model_parameters/energy/PROTRA_capacity_vensim_import.xlsx','PROTRA_capacity','PROTRA_CAP_TIME',</v>
      </c>
      <c r="AC569" s="7" t="str">
        <f t="shared" si="92"/>
        <v>'FRANCE_TO_heat')~~|</v>
      </c>
    </row>
    <row r="570" spans="1:29" x14ac:dyDescent="0.35">
      <c r="A570" t="s">
        <v>51</v>
      </c>
      <c r="B570" t="s">
        <v>41</v>
      </c>
      <c r="C570" t="str">
        <f t="shared" si="84"/>
        <v>FRANCE_TO_heat</v>
      </c>
      <c r="D570" t="str">
        <f t="shared" si="85"/>
        <v>PROTRA_CHP_HP_I</v>
      </c>
      <c r="E570" t="s">
        <v>3</v>
      </c>
      <c r="F570" s="1" t="str">
        <f t="shared" si="86"/>
        <v>FRANCETO_heatPROTRA_CHP_liquid_fuels</v>
      </c>
      <c r="G570" s="3">
        <v>0.96841968310985238</v>
      </c>
      <c r="H570" s="3">
        <v>1.0600514167319</v>
      </c>
      <c r="I570" s="3">
        <v>0.45483940662886913</v>
      </c>
      <c r="J570" s="3">
        <v>0.26735142477212165</v>
      </c>
      <c r="K570" s="3">
        <v>0.25357146044037571</v>
      </c>
      <c r="L570" s="3">
        <v>0.21097427142946767</v>
      </c>
      <c r="M570" s="3">
        <v>0.17284601537665806</v>
      </c>
      <c r="N570" s="3">
        <v>0.12889597585288878</v>
      </c>
      <c r="O570" s="3">
        <v>0.18001129507812211</v>
      </c>
      <c r="P570" s="3">
        <v>0.14190642473120391</v>
      </c>
      <c r="Q570" s="3">
        <v>0.10263810294322509</v>
      </c>
      <c r="R570" s="3">
        <v>0.11360373587349475</v>
      </c>
      <c r="S570" s="3">
        <v>9.0770988769719854E-2</v>
      </c>
      <c r="T570" s="3">
        <v>3.6161845084301419E-3</v>
      </c>
      <c r="U570" s="3">
        <v>3.7389468914001849E-3</v>
      </c>
      <c r="V570" s="3">
        <v>0</v>
      </c>
      <c r="W570" t="str">
        <f t="shared" si="83"/>
        <v/>
      </c>
      <c r="X570" s="7" t="str">
        <f t="shared" si="87"/>
        <v>PROTRA_CAPACITY_EMPIRICAL[</v>
      </c>
      <c r="Y570" s="7" t="str">
        <f t="shared" si="90"/>
        <v>FRANCE,</v>
      </c>
      <c r="Z570" s="7" t="str">
        <f t="shared" si="91"/>
        <v>TO_heat,</v>
      </c>
      <c r="AA570" s="7" t="str">
        <f t="shared" si="88"/>
        <v>PROTRA_CHP_HP_I]=GET_DIRECT_DATA(</v>
      </c>
      <c r="AB570" s="7" t="str">
        <f t="shared" si="89"/>
        <v>'model_parameters/energy/PROTRA_capacity_vensim_import.xlsx','PROTRA_capacity','PROTRA_CAP_TIME',</v>
      </c>
      <c r="AC570" s="7" t="str">
        <f t="shared" si="92"/>
        <v>'FRANCE_TO_heat')~~|</v>
      </c>
    </row>
    <row r="571" spans="1:29" x14ac:dyDescent="0.35">
      <c r="A571" t="s">
        <v>51</v>
      </c>
      <c r="B571" t="s">
        <v>41</v>
      </c>
      <c r="C571" t="str">
        <f t="shared" si="84"/>
        <v>FRANCE_TO_heat</v>
      </c>
      <c r="D571" t="str">
        <f t="shared" si="85"/>
        <v>PROTRA_CHP_HP_I</v>
      </c>
      <c r="E571" t="s">
        <v>4</v>
      </c>
      <c r="F571" s="1" t="str">
        <f t="shared" si="86"/>
        <v>FRANCETO_heatPROTRA_CHP_liquid_fuels_CCS</v>
      </c>
      <c r="G571" s="3">
        <v>0</v>
      </c>
      <c r="H571" s="3">
        <v>0</v>
      </c>
      <c r="I571" s="3">
        <v>0</v>
      </c>
      <c r="J571" s="3">
        <v>0</v>
      </c>
      <c r="K571" s="3">
        <v>0</v>
      </c>
      <c r="L571" s="3">
        <v>0</v>
      </c>
      <c r="M571" s="3">
        <v>0</v>
      </c>
      <c r="N571" s="3">
        <v>0</v>
      </c>
      <c r="O571" s="3">
        <v>0</v>
      </c>
      <c r="P571" s="3">
        <v>0</v>
      </c>
      <c r="Q571" s="3">
        <v>0</v>
      </c>
      <c r="R571" s="3">
        <v>0</v>
      </c>
      <c r="S571" s="3">
        <v>0</v>
      </c>
      <c r="T571" s="3">
        <v>0</v>
      </c>
      <c r="U571" s="3">
        <v>0</v>
      </c>
      <c r="V571" s="3">
        <v>0</v>
      </c>
      <c r="W571" t="str">
        <f t="shared" si="83"/>
        <v/>
      </c>
      <c r="X571" s="7" t="str">
        <f t="shared" si="87"/>
        <v>PROTRA_CAPACITY_EMPIRICAL[</v>
      </c>
      <c r="Y571" s="7" t="str">
        <f t="shared" si="90"/>
        <v>FRANCE,</v>
      </c>
      <c r="Z571" s="7" t="str">
        <f t="shared" si="91"/>
        <v>TO_heat,</v>
      </c>
      <c r="AA571" s="7" t="str">
        <f t="shared" si="88"/>
        <v>PROTRA_CHP_HP_I]=GET_DIRECT_DATA(</v>
      </c>
      <c r="AB571" s="7" t="str">
        <f t="shared" si="89"/>
        <v>'model_parameters/energy/PROTRA_capacity_vensim_import.xlsx','PROTRA_capacity','PROTRA_CAP_TIME',</v>
      </c>
      <c r="AC571" s="7" t="str">
        <f t="shared" si="92"/>
        <v>'FRANCE_TO_heat')~~|</v>
      </c>
    </row>
    <row r="572" spans="1:29" x14ac:dyDescent="0.35">
      <c r="A572" t="s">
        <v>51</v>
      </c>
      <c r="B572" t="s">
        <v>41</v>
      </c>
      <c r="C572" t="str">
        <f t="shared" si="84"/>
        <v>FRANCE_TO_heat</v>
      </c>
      <c r="D572" t="str">
        <f t="shared" si="85"/>
        <v>PROTRA_CHP_HP_I</v>
      </c>
      <c r="E572" t="s">
        <v>5</v>
      </c>
      <c r="F572" s="1" t="str">
        <f t="shared" si="86"/>
        <v>FRANCETO_heatPROTRA_CHP_solid_fossil</v>
      </c>
      <c r="G572" s="3">
        <v>0.68990346971857885</v>
      </c>
      <c r="H572" s="3">
        <v>0.61104586361574076</v>
      </c>
      <c r="I572" s="3">
        <v>4.5564407607889809E-2</v>
      </c>
      <c r="J572" s="3">
        <v>0.26513858378454203</v>
      </c>
      <c r="K572" s="3">
        <v>6.5178225452345695E-2</v>
      </c>
      <c r="L572" s="3">
        <v>3.8121215195121939E-2</v>
      </c>
      <c r="M572" s="3">
        <v>0.11515805549990688</v>
      </c>
      <c r="N572" s="3">
        <v>0.1258879705731587</v>
      </c>
      <c r="O572" s="3">
        <v>0.10047650934124416</v>
      </c>
      <c r="P572" s="3">
        <v>9.6693104462729884E-2</v>
      </c>
      <c r="Q572" s="3">
        <v>0.11287309601286843</v>
      </c>
      <c r="R572" s="3">
        <v>8.691546539174673E-2</v>
      </c>
      <c r="S572" s="3">
        <v>8.0981883159073814E-2</v>
      </c>
      <c r="T572" s="3">
        <v>8.3343034784661929E-2</v>
      </c>
      <c r="U572" s="3">
        <v>7.714516892949512E-2</v>
      </c>
      <c r="V572" s="3">
        <v>6.9642340452111984E-2</v>
      </c>
      <c r="W572" t="str">
        <f t="shared" si="83"/>
        <v/>
      </c>
      <c r="X572" s="7" t="str">
        <f t="shared" si="87"/>
        <v>PROTRA_CAPACITY_EMPIRICAL[</v>
      </c>
      <c r="Y572" s="7" t="str">
        <f t="shared" si="90"/>
        <v>FRANCE,</v>
      </c>
      <c r="Z572" s="7" t="str">
        <f t="shared" si="91"/>
        <v>TO_heat,</v>
      </c>
      <c r="AA572" s="7" t="str">
        <f t="shared" si="88"/>
        <v>PROTRA_CHP_HP_I]=GET_DIRECT_DATA(</v>
      </c>
      <c r="AB572" s="7" t="str">
        <f t="shared" si="89"/>
        <v>'model_parameters/energy/PROTRA_capacity_vensim_import.xlsx','PROTRA_capacity','PROTRA_CAP_TIME',</v>
      </c>
      <c r="AC572" s="7" t="str">
        <f t="shared" si="92"/>
        <v>'FRANCE_TO_heat')~~|</v>
      </c>
    </row>
    <row r="573" spans="1:29" x14ac:dyDescent="0.35">
      <c r="A573" t="s">
        <v>51</v>
      </c>
      <c r="B573" t="s">
        <v>41</v>
      </c>
      <c r="C573" t="str">
        <f t="shared" si="84"/>
        <v>FRANCE_TO_heat</v>
      </c>
      <c r="D573" t="str">
        <f t="shared" si="85"/>
        <v>PROTRA_CHP_HP_I</v>
      </c>
      <c r="E573" t="s">
        <v>6</v>
      </c>
      <c r="F573" s="1" t="str">
        <f t="shared" si="86"/>
        <v>FRANCETO_heatPROTRA_CHP_solid_fossil_CCS</v>
      </c>
      <c r="G573" s="3">
        <v>0</v>
      </c>
      <c r="H573" s="3">
        <v>0</v>
      </c>
      <c r="I573" s="3">
        <v>0</v>
      </c>
      <c r="J573" s="3">
        <v>0</v>
      </c>
      <c r="K573" s="3">
        <v>0</v>
      </c>
      <c r="L573" s="3">
        <v>0</v>
      </c>
      <c r="M573" s="3">
        <v>0</v>
      </c>
      <c r="N573" s="3">
        <v>0</v>
      </c>
      <c r="O573" s="3">
        <v>0</v>
      </c>
      <c r="P573" s="3">
        <v>0</v>
      </c>
      <c r="Q573" s="3">
        <v>0</v>
      </c>
      <c r="R573" s="3">
        <v>0</v>
      </c>
      <c r="S573" s="3">
        <v>0</v>
      </c>
      <c r="T573" s="3">
        <v>0</v>
      </c>
      <c r="U573" s="3">
        <v>0</v>
      </c>
      <c r="V573" s="3">
        <v>0</v>
      </c>
      <c r="W573" t="str">
        <f t="shared" si="83"/>
        <v/>
      </c>
      <c r="X573" s="7" t="str">
        <f t="shared" si="87"/>
        <v>PROTRA_CAPACITY_EMPIRICAL[</v>
      </c>
      <c r="Y573" s="7" t="str">
        <f t="shared" si="90"/>
        <v>FRANCE,</v>
      </c>
      <c r="Z573" s="7" t="str">
        <f t="shared" si="91"/>
        <v>TO_heat,</v>
      </c>
      <c r="AA573" s="7" t="str">
        <f t="shared" si="88"/>
        <v>PROTRA_CHP_HP_I]=GET_DIRECT_DATA(</v>
      </c>
      <c r="AB573" s="7" t="str">
        <f t="shared" si="89"/>
        <v>'model_parameters/energy/PROTRA_capacity_vensim_import.xlsx','PROTRA_capacity','PROTRA_CAP_TIME',</v>
      </c>
      <c r="AC573" s="7" t="str">
        <f t="shared" si="92"/>
        <v>'FRANCE_TO_heat')~~|</v>
      </c>
    </row>
    <row r="574" spans="1:29" x14ac:dyDescent="0.35">
      <c r="A574" t="s">
        <v>51</v>
      </c>
      <c r="B574" t="s">
        <v>41</v>
      </c>
      <c r="C574" t="str">
        <f t="shared" si="84"/>
        <v>FRANCE_TO_heat</v>
      </c>
      <c r="D574" t="str">
        <f t="shared" si="85"/>
        <v>PROTRA_CHP_HP_I</v>
      </c>
      <c r="E574" t="s">
        <v>7</v>
      </c>
      <c r="F574" s="1" t="str">
        <f t="shared" si="86"/>
        <v>FRANCETO_heatPROTRA_CHP_waste</v>
      </c>
      <c r="G574" s="3">
        <v>0.8193546674919876</v>
      </c>
      <c r="H574" s="3">
        <v>0.68759004504974541</v>
      </c>
      <c r="I574" s="3">
        <v>0.70396064267585967</v>
      </c>
      <c r="J574" s="3">
        <v>0.83367401181445611</v>
      </c>
      <c r="K574" s="3">
        <v>0.87222160123441195</v>
      </c>
      <c r="L574" s="3">
        <v>0.82230222197928426</v>
      </c>
      <c r="M574" s="3">
        <v>0.81487839192515754</v>
      </c>
      <c r="N574" s="3">
        <v>0.91447756010666714</v>
      </c>
      <c r="O574" s="3">
        <v>0.98282633406764863</v>
      </c>
      <c r="P574" s="3">
        <v>1.0023361483856883</v>
      </c>
      <c r="Q574" s="3">
        <v>0.89870905639653709</v>
      </c>
      <c r="R574" s="3">
        <v>1.069701565986894</v>
      </c>
      <c r="S574" s="3">
        <v>1.0923562799748499</v>
      </c>
      <c r="T574" s="3">
        <v>1.1063232796618869</v>
      </c>
      <c r="U574" s="3">
        <v>1.1830036011084684</v>
      </c>
      <c r="V574" s="3">
        <v>1.2435246814183538</v>
      </c>
      <c r="W574" t="str">
        <f t="shared" si="83"/>
        <v/>
      </c>
      <c r="X574" s="7" t="str">
        <f t="shared" si="87"/>
        <v>PROTRA_CAPACITY_EMPIRICAL[</v>
      </c>
      <c r="Y574" s="7" t="str">
        <f t="shared" si="90"/>
        <v>FRANCE,</v>
      </c>
      <c r="Z574" s="7" t="str">
        <f t="shared" si="91"/>
        <v>TO_heat,</v>
      </c>
      <c r="AA574" s="7" t="str">
        <f t="shared" si="88"/>
        <v>PROTRA_CHP_HP_I]=GET_DIRECT_DATA(</v>
      </c>
      <c r="AB574" s="7" t="str">
        <f t="shared" si="89"/>
        <v>'model_parameters/energy/PROTRA_capacity_vensim_import.xlsx','PROTRA_capacity','PROTRA_CAP_TIME',</v>
      </c>
      <c r="AC574" s="7" t="str">
        <f t="shared" si="92"/>
        <v>'FRANCE_TO_heat')~~|</v>
      </c>
    </row>
    <row r="575" spans="1:29" x14ac:dyDescent="0.35">
      <c r="A575" t="s">
        <v>51</v>
      </c>
      <c r="B575" t="s">
        <v>41</v>
      </c>
      <c r="C575" t="str">
        <f t="shared" si="84"/>
        <v>FRANCE_TO_heat</v>
      </c>
      <c r="D575" t="str">
        <f t="shared" si="85"/>
        <v>PROTRA_CHP_HP_I</v>
      </c>
      <c r="E575" t="s">
        <v>8</v>
      </c>
      <c r="F575" s="1" t="str">
        <f t="shared" si="86"/>
        <v>FRANCETO_heatPROTRA_CHP_solid_bio</v>
      </c>
      <c r="G575" s="4">
        <v>1.3277045925477824E-2</v>
      </c>
      <c r="H575" s="4">
        <v>1.9362358641321829E-2</v>
      </c>
      <c r="I575" s="4">
        <v>0.32654492118987694</v>
      </c>
      <c r="J575" s="4">
        <v>0.3323284828619601</v>
      </c>
      <c r="K575" s="4">
        <v>0.40630778042399751</v>
      </c>
      <c r="L575" s="4">
        <v>0.46826732807622734</v>
      </c>
      <c r="M575" s="4">
        <v>0.62424385076775324</v>
      </c>
      <c r="N575" s="4">
        <v>0.69887799838659237</v>
      </c>
      <c r="O575" s="4">
        <v>0.78812891627336679</v>
      </c>
      <c r="P575" s="4">
        <v>0.86742265321812051</v>
      </c>
      <c r="Q575" s="4">
        <v>0.93714087399937029</v>
      </c>
      <c r="R575" s="4">
        <v>1.1409882886936127</v>
      </c>
      <c r="S575" s="4">
        <v>1.1868170805076779</v>
      </c>
      <c r="T575" s="4">
        <v>1.1631187605348747</v>
      </c>
      <c r="U575" s="4">
        <v>1.2897465743754941</v>
      </c>
      <c r="V575" s="4">
        <v>1.3624807616348451</v>
      </c>
      <c r="W575" t="str">
        <f t="shared" si="83"/>
        <v/>
      </c>
      <c r="X575" s="7" t="str">
        <f t="shared" si="87"/>
        <v>PROTRA_CAPACITY_EMPIRICAL[</v>
      </c>
      <c r="Y575" s="7" t="str">
        <f t="shared" si="90"/>
        <v>FRANCE,</v>
      </c>
      <c r="Z575" s="7" t="str">
        <f t="shared" si="91"/>
        <v>TO_heat,</v>
      </c>
      <c r="AA575" s="7" t="str">
        <f t="shared" si="88"/>
        <v>PROTRA_CHP_HP_I]=GET_DIRECT_DATA(</v>
      </c>
      <c r="AB575" s="7" t="str">
        <f t="shared" si="89"/>
        <v>'model_parameters/energy/PROTRA_capacity_vensim_import.xlsx','PROTRA_capacity','PROTRA_CAP_TIME',</v>
      </c>
      <c r="AC575" s="7" t="str">
        <f t="shared" si="92"/>
        <v>'FRANCE_TO_heat')~~|</v>
      </c>
    </row>
    <row r="576" spans="1:29" x14ac:dyDescent="0.35">
      <c r="A576" t="s">
        <v>51</v>
      </c>
      <c r="B576" t="s">
        <v>41</v>
      </c>
      <c r="C576" t="str">
        <f t="shared" si="84"/>
        <v>FRANCE_TO_heat</v>
      </c>
      <c r="D576" t="str">
        <f t="shared" si="85"/>
        <v>PROTRA_CHP_HP_I</v>
      </c>
      <c r="E576" t="s">
        <v>9</v>
      </c>
      <c r="F576" s="1" t="str">
        <f t="shared" si="86"/>
        <v>FRANCETO_heatPROTRA_CHP_solid_bio_CCS</v>
      </c>
      <c r="G576" s="3">
        <v>0</v>
      </c>
      <c r="H576" s="3">
        <v>0</v>
      </c>
      <c r="I576" s="3">
        <v>0</v>
      </c>
      <c r="J576" s="3">
        <v>0</v>
      </c>
      <c r="K576" s="3">
        <v>0</v>
      </c>
      <c r="L576" s="3">
        <v>0</v>
      </c>
      <c r="M576" s="3">
        <v>0</v>
      </c>
      <c r="N576" s="3">
        <v>0</v>
      </c>
      <c r="O576" s="3">
        <v>0</v>
      </c>
      <c r="P576" s="3">
        <v>0</v>
      </c>
      <c r="Q576" s="3">
        <v>0</v>
      </c>
      <c r="R576" s="3">
        <v>0</v>
      </c>
      <c r="S576" s="3">
        <v>0</v>
      </c>
      <c r="T576" s="3">
        <v>0</v>
      </c>
      <c r="U576" s="3">
        <v>0</v>
      </c>
      <c r="V576" s="3">
        <v>0</v>
      </c>
      <c r="W576" t="str">
        <f t="shared" si="83"/>
        <v/>
      </c>
      <c r="X576" s="7" t="str">
        <f t="shared" si="87"/>
        <v>PROTRA_CAPACITY_EMPIRICAL[</v>
      </c>
      <c r="Y576" s="7" t="str">
        <f t="shared" si="90"/>
        <v>FRANCE,</v>
      </c>
      <c r="Z576" s="7" t="str">
        <f t="shared" si="91"/>
        <v>TO_heat,</v>
      </c>
      <c r="AA576" s="7" t="str">
        <f t="shared" si="88"/>
        <v>PROTRA_CHP_HP_I]=GET_DIRECT_DATA(</v>
      </c>
      <c r="AB576" s="7" t="str">
        <f t="shared" si="89"/>
        <v>'model_parameters/energy/PROTRA_capacity_vensim_import.xlsx','PROTRA_capacity','PROTRA_CAP_TIME',</v>
      </c>
      <c r="AC576" s="7" t="str">
        <f t="shared" si="92"/>
        <v>'FRANCE_TO_heat')~~|</v>
      </c>
    </row>
    <row r="577" spans="1:29" x14ac:dyDescent="0.35">
      <c r="A577" t="s">
        <v>51</v>
      </c>
      <c r="B577" t="s">
        <v>41</v>
      </c>
      <c r="C577" t="str">
        <f t="shared" si="84"/>
        <v>FRANCE_TO_heat</v>
      </c>
      <c r="D577" t="str">
        <f t="shared" si="85"/>
        <v>PROTRA_CHP_HP_I</v>
      </c>
      <c r="E577" t="s">
        <v>10</v>
      </c>
      <c r="F577" s="1" t="str">
        <f t="shared" si="86"/>
        <v>FRANCETO_heatPROTRA_HP_gas_fuels</v>
      </c>
      <c r="G577" s="4">
        <v>0</v>
      </c>
      <c r="H577" s="4">
        <v>2.3597683899873077E-2</v>
      </c>
      <c r="I577" s="4">
        <v>1.8260112541568455E-2</v>
      </c>
      <c r="J577" s="4">
        <v>1.2641616374932009E-2</v>
      </c>
      <c r="K577" s="4">
        <v>6.3691272544990749</v>
      </c>
      <c r="L577" s="4">
        <v>7.5060299538179613</v>
      </c>
      <c r="M577" s="4">
        <v>5.6477123467029573</v>
      </c>
      <c r="N577" s="4">
        <v>6.9166497059377976</v>
      </c>
      <c r="O577" s="4">
        <v>7.66746732787316</v>
      </c>
      <c r="P577" s="4">
        <v>5.8682062958152876</v>
      </c>
      <c r="Q577" s="4">
        <v>6.992538733660556</v>
      </c>
      <c r="R577" s="4">
        <v>7.6486880662857955</v>
      </c>
      <c r="S577" s="4">
        <v>7.2309084901766578</v>
      </c>
      <c r="T577" s="4">
        <v>7.5540565781255617</v>
      </c>
      <c r="U577" s="4">
        <v>7.3112524235099414</v>
      </c>
      <c r="V577" s="4">
        <v>7.3655320126637953</v>
      </c>
      <c r="W577" t="str">
        <f t="shared" si="83"/>
        <v/>
      </c>
      <c r="X577" s="7" t="str">
        <f t="shared" si="87"/>
        <v>PROTRA_CAPACITY_EMPIRICAL[</v>
      </c>
      <c r="Y577" s="7" t="str">
        <f t="shared" si="90"/>
        <v>FRANCE,</v>
      </c>
      <c r="Z577" s="7" t="str">
        <f t="shared" si="91"/>
        <v>TO_heat,</v>
      </c>
      <c r="AA577" s="7" t="str">
        <f t="shared" si="88"/>
        <v>PROTRA_CHP_HP_I]=GET_DIRECT_DATA(</v>
      </c>
      <c r="AB577" s="7" t="str">
        <f t="shared" si="89"/>
        <v>'model_parameters/energy/PROTRA_capacity_vensim_import.xlsx','PROTRA_capacity','PROTRA_CAP_TIME',</v>
      </c>
      <c r="AC577" s="7" t="str">
        <f t="shared" si="92"/>
        <v>'FRANCE_TO_heat')~~|</v>
      </c>
    </row>
    <row r="578" spans="1:29" x14ac:dyDescent="0.35">
      <c r="A578" t="s">
        <v>51</v>
      </c>
      <c r="B578" t="s">
        <v>41</v>
      </c>
      <c r="C578" t="str">
        <f t="shared" si="84"/>
        <v>FRANCE_TO_heat</v>
      </c>
      <c r="D578" t="str">
        <f t="shared" si="85"/>
        <v>PROTRA_CHP_HP_I</v>
      </c>
      <c r="E578" t="s">
        <v>11</v>
      </c>
      <c r="F578" s="1" t="str">
        <f t="shared" si="86"/>
        <v>FRANCETO_heatPROTRA_HP_solid_bio</v>
      </c>
      <c r="G578" s="4">
        <v>0</v>
      </c>
      <c r="H578" s="4">
        <v>0</v>
      </c>
      <c r="I578" s="4">
        <v>0.34862768713979159</v>
      </c>
      <c r="J578" s="4">
        <v>0.56437793993863128</v>
      </c>
      <c r="K578" s="4">
        <v>0.85316864290374461</v>
      </c>
      <c r="L578" s="4">
        <v>1.2383165551266733</v>
      </c>
      <c r="M578" s="4">
        <v>1.469223825034248</v>
      </c>
      <c r="N578" s="4">
        <v>1.8516119319401243</v>
      </c>
      <c r="O578" s="4">
        <v>3.5825211488827815</v>
      </c>
      <c r="P578" s="4">
        <v>4.1481286967074809</v>
      </c>
      <c r="Q578" s="4">
        <v>5.027431774530335</v>
      </c>
      <c r="R578" s="4">
        <v>6.1499859583388634</v>
      </c>
      <c r="S578" s="4">
        <v>6.6086656582178396</v>
      </c>
      <c r="T578" s="4">
        <v>6.7466028292816551</v>
      </c>
      <c r="U578" s="4">
        <v>7.0587965352544693</v>
      </c>
      <c r="V578" s="4">
        <v>7.5247311744935752</v>
      </c>
      <c r="W578" t="str">
        <f t="shared" si="83"/>
        <v/>
      </c>
      <c r="X578" s="7" t="str">
        <f t="shared" si="87"/>
        <v>PROTRA_CAPACITY_EMPIRICAL[</v>
      </c>
      <c r="Y578" s="7" t="str">
        <f t="shared" si="90"/>
        <v>FRANCE,</v>
      </c>
      <c r="Z578" s="7" t="str">
        <f t="shared" si="91"/>
        <v>TO_heat,</v>
      </c>
      <c r="AA578" s="7" t="str">
        <f t="shared" si="88"/>
        <v>PROTRA_CHP_HP_I]=GET_DIRECT_DATA(</v>
      </c>
      <c r="AB578" s="7" t="str">
        <f t="shared" si="89"/>
        <v>'model_parameters/energy/PROTRA_capacity_vensim_import.xlsx','PROTRA_capacity','PROTRA_CAP_TIME',</v>
      </c>
      <c r="AC578" s="7" t="str">
        <f t="shared" si="92"/>
        <v>'FRANCE_TO_heat')~~|</v>
      </c>
    </row>
    <row r="579" spans="1:29" x14ac:dyDescent="0.35">
      <c r="A579" t="s">
        <v>51</v>
      </c>
      <c r="B579" t="s">
        <v>41</v>
      </c>
      <c r="C579" t="str">
        <f t="shared" si="84"/>
        <v>FRANCE_TO_heat</v>
      </c>
      <c r="D579" t="str">
        <f t="shared" si="85"/>
        <v>PROTRA_CHP_HP_I</v>
      </c>
      <c r="E579" t="s">
        <v>12</v>
      </c>
      <c r="F579" s="1" t="str">
        <f t="shared" si="86"/>
        <v>FRANCETO_heatPROTRA_HP_geothermal</v>
      </c>
      <c r="G579" s="4">
        <v>0.25230188548111376</v>
      </c>
      <c r="H579" s="4">
        <v>0.21803423190067772</v>
      </c>
      <c r="I579" s="4">
        <v>0.20646800081797292</v>
      </c>
      <c r="J579" s="4">
        <v>0.22234462857746215</v>
      </c>
      <c r="K579" s="4">
        <v>0.20496008038054456</v>
      </c>
      <c r="L579" s="4">
        <v>0.22982625592930145</v>
      </c>
      <c r="M579" s="4">
        <v>0.21484992635570324</v>
      </c>
      <c r="N579" s="4">
        <v>0.22870979135006969</v>
      </c>
      <c r="O579" s="4">
        <v>0.27868136946314509</v>
      </c>
      <c r="P579" s="4">
        <v>0.27222798723855274</v>
      </c>
      <c r="Q579" s="4">
        <v>0.27707172366414456</v>
      </c>
      <c r="R579" s="4">
        <v>0.31589848380961544</v>
      </c>
      <c r="S579" s="4">
        <v>0.40324508046742069</v>
      </c>
      <c r="T579" s="4">
        <v>0.43</v>
      </c>
      <c r="U579" s="4">
        <v>0.46558577288419661</v>
      </c>
      <c r="V579" s="4">
        <v>0.51469873434724545</v>
      </c>
      <c r="W579" t="str">
        <f t="shared" ref="W579:W642" si="93">IF(E579="PROTRA_CHP_gas_fuels",CONCATENATE(X579,Y579,Z579,AA579,AB579,AC579),"")</f>
        <v/>
      </c>
      <c r="X579" s="7" t="str">
        <f t="shared" si="87"/>
        <v>PROTRA_CAPACITY_EMPIRICAL[</v>
      </c>
      <c r="Y579" s="7" t="str">
        <f t="shared" si="90"/>
        <v>FRANCE,</v>
      </c>
      <c r="Z579" s="7" t="str">
        <f t="shared" si="91"/>
        <v>TO_heat,</v>
      </c>
      <c r="AA579" s="7" t="str">
        <f t="shared" si="88"/>
        <v>PROTRA_CHP_HP_I]=GET_DIRECT_DATA(</v>
      </c>
      <c r="AB579" s="7" t="str">
        <f t="shared" si="89"/>
        <v>'model_parameters/energy/PROTRA_capacity_vensim_import.xlsx','PROTRA_capacity','PROTRA_CAP_TIME',</v>
      </c>
      <c r="AC579" s="7" t="str">
        <f t="shared" si="92"/>
        <v>'FRANCE_TO_heat')~~|</v>
      </c>
    </row>
    <row r="580" spans="1:29" x14ac:dyDescent="0.35">
      <c r="A580" t="s">
        <v>51</v>
      </c>
      <c r="B580" t="s">
        <v>41</v>
      </c>
      <c r="C580" t="str">
        <f t="shared" ref="C580:C643" si="94">A580&amp;"_"&amp;B580</f>
        <v>FRANCE_TO_heat</v>
      </c>
      <c r="D580" t="str">
        <f t="shared" ref="D580:D643" si="95">IF(B580="TO_heat","PROTRA_CHP_HP_I","PROTRA_CHP_PP_I")</f>
        <v>PROTRA_CHP_HP_I</v>
      </c>
      <c r="E580" t="s">
        <v>13</v>
      </c>
      <c r="F580" s="1" t="str">
        <f t="shared" ref="F580:F643" si="96">A580&amp;B580&amp;E580</f>
        <v>FRANCETO_heatPROTRA_HP_liquid_fuels</v>
      </c>
      <c r="G580" s="4">
        <v>0</v>
      </c>
      <c r="H580" s="4">
        <v>0</v>
      </c>
      <c r="I580" s="4">
        <v>2.7260943400520046</v>
      </c>
      <c r="J580" s="4">
        <v>2.0558077473722762</v>
      </c>
      <c r="K580" s="4">
        <v>2.5123105609114869</v>
      </c>
      <c r="L580" s="4">
        <v>2.8938064506261019</v>
      </c>
      <c r="M580" s="4">
        <v>1.5821685205248237</v>
      </c>
      <c r="N580" s="4">
        <v>1.4936772059002992</v>
      </c>
      <c r="O580" s="4">
        <v>1.5200841378834906</v>
      </c>
      <c r="P580" s="4">
        <v>0.67197214152971896</v>
      </c>
      <c r="Q580" s="4">
        <v>0.74697906535431557</v>
      </c>
      <c r="R580" s="4">
        <v>0.29047625181510434</v>
      </c>
      <c r="S580" s="4">
        <v>0.28766700373178605</v>
      </c>
      <c r="T580" s="4">
        <v>0.19777668356176958</v>
      </c>
      <c r="U580" s="4">
        <v>0.17224483235653187</v>
      </c>
      <c r="V580" s="4">
        <v>4.8028028931641639E-2</v>
      </c>
      <c r="W580" t="str">
        <f t="shared" si="93"/>
        <v/>
      </c>
      <c r="X580" s="7" t="str">
        <f t="shared" ref="X580:X643" si="97">$X$1</f>
        <v>PROTRA_CAPACITY_EMPIRICAL[</v>
      </c>
      <c r="Y580" s="7" t="str">
        <f t="shared" si="90"/>
        <v>FRANCE,</v>
      </c>
      <c r="Z580" s="7" t="str">
        <f t="shared" si="91"/>
        <v>TO_heat,</v>
      </c>
      <c r="AA580" s="7" t="str">
        <f t="shared" ref="AA580:AA643" si="98">D580&amp;"]=GET_DIRECT_DATA("</f>
        <v>PROTRA_CHP_HP_I]=GET_DIRECT_DATA(</v>
      </c>
      <c r="AB580" s="7" t="str">
        <f t="shared" ref="AB580:AB643" si="99">$AB$1</f>
        <v>'model_parameters/energy/PROTRA_capacity_vensim_import.xlsx','PROTRA_capacity','PROTRA_CAP_TIME',</v>
      </c>
      <c r="AC580" s="7" t="str">
        <f t="shared" si="92"/>
        <v>'FRANCE_TO_heat')~~|</v>
      </c>
    </row>
    <row r="581" spans="1:29" x14ac:dyDescent="0.35">
      <c r="A581" t="s">
        <v>51</v>
      </c>
      <c r="B581" t="s">
        <v>41</v>
      </c>
      <c r="C581" t="str">
        <f t="shared" si="94"/>
        <v>FRANCE_TO_heat</v>
      </c>
      <c r="D581" t="str">
        <f t="shared" si="95"/>
        <v>PROTRA_CHP_HP_I</v>
      </c>
      <c r="E581" t="s">
        <v>14</v>
      </c>
      <c r="F581" s="1" t="str">
        <f t="shared" si="96"/>
        <v>FRANCETO_heatPROTRA_HP_solar</v>
      </c>
      <c r="G581" s="4">
        <v>0</v>
      </c>
      <c r="H581" s="4">
        <v>0</v>
      </c>
      <c r="I581" s="4">
        <v>0</v>
      </c>
      <c r="J581" s="4">
        <v>0</v>
      </c>
      <c r="K581" s="4">
        <v>0</v>
      </c>
      <c r="L581" s="4">
        <v>0</v>
      </c>
      <c r="M581" s="4">
        <v>0</v>
      </c>
      <c r="N581" s="4">
        <v>0</v>
      </c>
      <c r="O581" s="4">
        <v>0</v>
      </c>
      <c r="P581" s="4">
        <v>0</v>
      </c>
      <c r="Q581" s="4">
        <v>0</v>
      </c>
      <c r="R581" s="4">
        <v>0</v>
      </c>
      <c r="S581" s="4">
        <v>0</v>
      </c>
      <c r="T581" s="4">
        <v>0</v>
      </c>
      <c r="U581" s="4">
        <v>0</v>
      </c>
      <c r="V581" s="4">
        <v>0</v>
      </c>
      <c r="W581" t="str">
        <f t="shared" si="93"/>
        <v/>
      </c>
      <c r="X581" s="7" t="str">
        <f t="shared" si="97"/>
        <v>PROTRA_CAPACITY_EMPIRICAL[</v>
      </c>
      <c r="Y581" s="7" t="str">
        <f t="shared" si="90"/>
        <v>FRANCE,</v>
      </c>
      <c r="Z581" s="7" t="str">
        <f t="shared" si="91"/>
        <v>TO_heat,</v>
      </c>
      <c r="AA581" s="7" t="str">
        <f t="shared" si="98"/>
        <v>PROTRA_CHP_HP_I]=GET_DIRECT_DATA(</v>
      </c>
      <c r="AB581" s="7" t="str">
        <f t="shared" si="99"/>
        <v>'model_parameters/energy/PROTRA_capacity_vensim_import.xlsx','PROTRA_capacity','PROTRA_CAP_TIME',</v>
      </c>
      <c r="AC581" s="7" t="str">
        <f t="shared" si="92"/>
        <v>'FRANCE_TO_heat')~~|</v>
      </c>
    </row>
    <row r="582" spans="1:29" x14ac:dyDescent="0.35">
      <c r="A582" t="s">
        <v>51</v>
      </c>
      <c r="B582" t="s">
        <v>41</v>
      </c>
      <c r="C582" t="str">
        <f t="shared" si="94"/>
        <v>FRANCE_TO_heat</v>
      </c>
      <c r="D582" t="str">
        <f t="shared" si="95"/>
        <v>PROTRA_CHP_HP_I</v>
      </c>
      <c r="E582" t="s">
        <v>15</v>
      </c>
      <c r="F582" s="1" t="str">
        <f t="shared" si="96"/>
        <v>FRANCETO_heatPROTRA_HP_solid_fossil</v>
      </c>
      <c r="G582" s="4">
        <v>0</v>
      </c>
      <c r="H582" s="4">
        <v>0</v>
      </c>
      <c r="I582" s="4">
        <v>2.430561441686927</v>
      </c>
      <c r="J582" s="4">
        <v>2.5609105527528926</v>
      </c>
      <c r="K582" s="4">
        <v>2.2695915265127935</v>
      </c>
      <c r="L582" s="4">
        <v>2.7196330694603725</v>
      </c>
      <c r="M582" s="4">
        <v>1.9866454641850231</v>
      </c>
      <c r="N582" s="4">
        <v>2.1405815840081455</v>
      </c>
      <c r="O582" s="4">
        <v>2.7401009700706211</v>
      </c>
      <c r="P582" s="4">
        <v>2.4871925119489231</v>
      </c>
      <c r="Q582" s="4">
        <v>1.8422119069285332</v>
      </c>
      <c r="R582" s="4">
        <v>2.0407875406451987</v>
      </c>
      <c r="S582" s="4">
        <v>1.9993795048218965</v>
      </c>
      <c r="T582" s="4">
        <v>1.3738189508766778</v>
      </c>
      <c r="U582" s="4">
        <v>1.0139871396061881</v>
      </c>
      <c r="V582" s="4">
        <v>0.78164532716486701</v>
      </c>
      <c r="W582" t="str">
        <f t="shared" si="93"/>
        <v/>
      </c>
      <c r="X582" s="7" t="str">
        <f t="shared" si="97"/>
        <v>PROTRA_CAPACITY_EMPIRICAL[</v>
      </c>
      <c r="Y582" s="7" t="str">
        <f t="shared" si="90"/>
        <v>FRANCE,</v>
      </c>
      <c r="Z582" s="7" t="str">
        <f t="shared" si="91"/>
        <v>TO_heat,</v>
      </c>
      <c r="AA582" s="7" t="str">
        <f t="shared" si="98"/>
        <v>PROTRA_CHP_HP_I]=GET_DIRECT_DATA(</v>
      </c>
      <c r="AB582" s="7" t="str">
        <f t="shared" si="99"/>
        <v>'model_parameters/energy/PROTRA_capacity_vensim_import.xlsx','PROTRA_capacity','PROTRA_CAP_TIME',</v>
      </c>
      <c r="AC582" s="7" t="str">
        <f t="shared" si="92"/>
        <v>'FRANCE_TO_heat')~~|</v>
      </c>
    </row>
    <row r="583" spans="1:29" x14ac:dyDescent="0.35">
      <c r="A583" t="s">
        <v>51</v>
      </c>
      <c r="B583" t="s">
        <v>41</v>
      </c>
      <c r="C583" t="str">
        <f t="shared" si="94"/>
        <v>FRANCE_TO_heat</v>
      </c>
      <c r="D583" t="str">
        <f t="shared" si="95"/>
        <v>PROTRA_CHP_HP_I</v>
      </c>
      <c r="E583" t="s">
        <v>16</v>
      </c>
      <c r="F583" s="1" t="str">
        <f t="shared" si="96"/>
        <v>FRANCETO_heatPROTRA_HP_waste</v>
      </c>
      <c r="G583" s="4">
        <v>1.5546378893083048</v>
      </c>
      <c r="H583" s="4">
        <v>1.4360876201922759</v>
      </c>
      <c r="I583" s="4">
        <v>2.6208565357532039</v>
      </c>
      <c r="J583" s="4">
        <v>2.605851779890584</v>
      </c>
      <c r="K583" s="4">
        <v>2.6789006578011079</v>
      </c>
      <c r="L583" s="4">
        <v>3.0061128849521483</v>
      </c>
      <c r="M583" s="4">
        <v>1.6621433186599601</v>
      </c>
      <c r="N583" s="4">
        <v>1.9261384743424736</v>
      </c>
      <c r="O583" s="4">
        <v>2.1188169344826373</v>
      </c>
      <c r="P583" s="4">
        <v>2.0339953406293523</v>
      </c>
      <c r="Q583" s="4">
        <v>2.6371181492082996</v>
      </c>
      <c r="R583" s="4">
        <v>2.3323476003708477</v>
      </c>
      <c r="S583" s="4">
        <v>2.3643609487539163</v>
      </c>
      <c r="T583" s="4">
        <v>2.1637449581543375</v>
      </c>
      <c r="U583" s="4">
        <v>2.2735747593701294</v>
      </c>
      <c r="V583" s="4">
        <v>2.1840058171808443</v>
      </c>
      <c r="W583" t="str">
        <f t="shared" si="93"/>
        <v/>
      </c>
      <c r="X583" s="7" t="str">
        <f t="shared" si="97"/>
        <v>PROTRA_CAPACITY_EMPIRICAL[</v>
      </c>
      <c r="Y583" s="7" t="str">
        <f t="shared" si="90"/>
        <v>FRANCE,</v>
      </c>
      <c r="Z583" s="7" t="str">
        <f t="shared" si="91"/>
        <v>TO_heat,</v>
      </c>
      <c r="AA583" s="7" t="str">
        <f t="shared" si="98"/>
        <v>PROTRA_CHP_HP_I]=GET_DIRECT_DATA(</v>
      </c>
      <c r="AB583" s="7" t="str">
        <f t="shared" si="99"/>
        <v>'model_parameters/energy/PROTRA_capacity_vensim_import.xlsx','PROTRA_capacity','PROTRA_CAP_TIME',</v>
      </c>
      <c r="AC583" s="7" t="str">
        <f t="shared" si="92"/>
        <v>'FRANCE_TO_heat')~~|</v>
      </c>
    </row>
    <row r="584" spans="1:29" x14ac:dyDescent="0.35">
      <c r="A584" t="s">
        <v>51</v>
      </c>
      <c r="B584" t="s">
        <v>42</v>
      </c>
      <c r="C584" t="str">
        <f t="shared" si="94"/>
        <v>FRANCE_TO_elec</v>
      </c>
      <c r="D584" t="str">
        <f t="shared" si="95"/>
        <v>PROTRA_CHP_PP_I</v>
      </c>
      <c r="E584" t="s">
        <v>0</v>
      </c>
      <c r="F584" s="1" t="str">
        <f t="shared" si="96"/>
        <v>FRANCETO_elecPROTRA_CHP_gas_fuels</v>
      </c>
      <c r="G584" s="5">
        <v>3.8489959999999992</v>
      </c>
      <c r="H584" s="5">
        <v>3.753455999999999</v>
      </c>
      <c r="I584" s="5">
        <v>3.7517559999999994</v>
      </c>
      <c r="J584" s="5">
        <v>3.7521029999999991</v>
      </c>
      <c r="K584" s="5">
        <v>3.6917029999999986</v>
      </c>
      <c r="L584" s="5">
        <v>3.7042699999999993</v>
      </c>
      <c r="M584" s="5">
        <v>3.5999599999999985</v>
      </c>
      <c r="N584" s="5">
        <v>3.5440299999999989</v>
      </c>
      <c r="O584" s="5">
        <v>3.5614609999999987</v>
      </c>
      <c r="P584" s="5">
        <v>3.4352729999999991</v>
      </c>
      <c r="Q584" s="5">
        <v>3.410172999999999</v>
      </c>
      <c r="R584" s="5">
        <v>3.410172999999999</v>
      </c>
      <c r="S584" s="5">
        <v>3.7305208965855243</v>
      </c>
      <c r="T584" s="5">
        <v>6.5807814860316922</v>
      </c>
      <c r="U584" s="5">
        <v>6.658779234765559</v>
      </c>
      <c r="V584" s="5">
        <v>6.8181174928933155</v>
      </c>
      <c r="W584" t="str">
        <f t="shared" si="93"/>
        <v>PROTRA_CAPACITY_EMPIRICAL[FRANCE,TO_elec,PROTRA_CHP_PP_I]=GET_DIRECT_DATA('model_parameters/energy/PROTRA_capacity_vensim_import.xlsx','PROTRA_capacity','PROTRA_CAP_TIME','FRANCE_TO_elec')~~|</v>
      </c>
      <c r="X584" s="7" t="str">
        <f t="shared" si="97"/>
        <v>PROTRA_CAPACITY_EMPIRICAL[</v>
      </c>
      <c r="Y584" s="7" t="str">
        <f t="shared" si="90"/>
        <v>FRANCE,</v>
      </c>
      <c r="Z584" s="7" t="str">
        <f t="shared" si="91"/>
        <v>TO_elec,</v>
      </c>
      <c r="AA584" s="7" t="str">
        <f t="shared" si="98"/>
        <v>PROTRA_CHP_PP_I]=GET_DIRECT_DATA(</v>
      </c>
      <c r="AB584" s="7" t="str">
        <f t="shared" si="99"/>
        <v>'model_parameters/energy/PROTRA_capacity_vensim_import.xlsx','PROTRA_capacity','PROTRA_CAP_TIME',</v>
      </c>
      <c r="AC584" s="7" t="str">
        <f t="shared" si="92"/>
        <v>'FRANCE_TO_elec')~~|</v>
      </c>
    </row>
    <row r="585" spans="1:29" x14ac:dyDescent="0.35">
      <c r="A585" t="s">
        <v>51</v>
      </c>
      <c r="B585" t="s">
        <v>42</v>
      </c>
      <c r="C585" t="str">
        <f t="shared" si="94"/>
        <v>FRANCE_TO_elec</v>
      </c>
      <c r="D585" t="str">
        <f t="shared" si="95"/>
        <v>PROTRA_CHP_PP_I</v>
      </c>
      <c r="E585" t="s">
        <v>1</v>
      </c>
      <c r="F585" s="1" t="str">
        <f t="shared" si="96"/>
        <v>FRANCETO_elecPROTRA_CHP_gas_fuels_CCS</v>
      </c>
      <c r="G585" s="5">
        <v>0</v>
      </c>
      <c r="H585" s="5">
        <v>0</v>
      </c>
      <c r="I585" s="5">
        <v>0</v>
      </c>
      <c r="J585" s="5">
        <v>0</v>
      </c>
      <c r="K585" s="5">
        <v>0</v>
      </c>
      <c r="L585" s="5">
        <v>0</v>
      </c>
      <c r="M585" s="5">
        <v>0</v>
      </c>
      <c r="N585" s="5">
        <v>0</v>
      </c>
      <c r="O585" s="5">
        <v>0</v>
      </c>
      <c r="P585" s="5">
        <v>0</v>
      </c>
      <c r="Q585" s="5">
        <v>0</v>
      </c>
      <c r="R585" s="5">
        <v>0</v>
      </c>
      <c r="S585" s="5">
        <v>0</v>
      </c>
      <c r="T585" s="5">
        <v>0</v>
      </c>
      <c r="U585" s="5">
        <v>0</v>
      </c>
      <c r="V585" s="5">
        <v>0</v>
      </c>
      <c r="W585" t="str">
        <f t="shared" si="93"/>
        <v/>
      </c>
      <c r="X585" s="7" t="str">
        <f t="shared" si="97"/>
        <v>PROTRA_CAPACITY_EMPIRICAL[</v>
      </c>
      <c r="Y585" s="7" t="str">
        <f t="shared" si="90"/>
        <v>FRANCE,</v>
      </c>
      <c r="Z585" s="7" t="str">
        <f t="shared" si="91"/>
        <v>TO_elec,</v>
      </c>
      <c r="AA585" s="7" t="str">
        <f t="shared" si="98"/>
        <v>PROTRA_CHP_PP_I]=GET_DIRECT_DATA(</v>
      </c>
      <c r="AB585" s="7" t="str">
        <f t="shared" si="99"/>
        <v>'model_parameters/energy/PROTRA_capacity_vensim_import.xlsx','PROTRA_capacity','PROTRA_CAP_TIME',</v>
      </c>
      <c r="AC585" s="7" t="str">
        <f t="shared" si="92"/>
        <v>'FRANCE_TO_elec')~~|</v>
      </c>
    </row>
    <row r="586" spans="1:29" x14ac:dyDescent="0.35">
      <c r="A586" t="s">
        <v>51</v>
      </c>
      <c r="B586" t="s">
        <v>42</v>
      </c>
      <c r="C586" t="str">
        <f t="shared" si="94"/>
        <v>FRANCE_TO_elec</v>
      </c>
      <c r="D586" t="str">
        <f t="shared" si="95"/>
        <v>PROTRA_CHP_PP_I</v>
      </c>
      <c r="E586" t="s">
        <v>2</v>
      </c>
      <c r="F586" s="1" t="str">
        <f t="shared" si="96"/>
        <v>FRANCETO_elecPROTRA_CHP_geothermal</v>
      </c>
      <c r="G586" s="5">
        <v>2.602097926963695E-4</v>
      </c>
      <c r="H586" s="5">
        <v>1.3307543291967427E-2</v>
      </c>
      <c r="I586" s="5">
        <v>1.2305850727162821E-2</v>
      </c>
      <c r="J586" s="5">
        <v>1.1771614692600364E-2</v>
      </c>
      <c r="K586" s="5">
        <v>1.3074966397610497E-2</v>
      </c>
      <c r="L586" s="5">
        <v>1.0606427479287415E-2</v>
      </c>
      <c r="M586" s="5">
        <v>1.1238639999999999E-2</v>
      </c>
      <c r="N586" s="5">
        <v>1.33163E-2</v>
      </c>
      <c r="O586" s="5">
        <v>1.1703191599999998E-2</v>
      </c>
      <c r="P586" s="5">
        <v>1.5057849999999999E-2</v>
      </c>
      <c r="Q586" s="5">
        <v>1.3629840000000001E-2</v>
      </c>
      <c r="R586" s="5">
        <v>1.4343028120101799E-2</v>
      </c>
      <c r="S586" s="5">
        <v>1.5056216240203597E-2</v>
      </c>
      <c r="T586" s="5">
        <v>1.5769404360305394E-2</v>
      </c>
      <c r="U586" s="5">
        <v>1.648259248040719E-2</v>
      </c>
      <c r="V586" s="5">
        <v>1.7195780600508987E-2</v>
      </c>
      <c r="W586" t="str">
        <f t="shared" si="93"/>
        <v/>
      </c>
      <c r="X586" s="7" t="str">
        <f t="shared" si="97"/>
        <v>PROTRA_CAPACITY_EMPIRICAL[</v>
      </c>
      <c r="Y586" s="7" t="str">
        <f t="shared" si="90"/>
        <v>FRANCE,</v>
      </c>
      <c r="Z586" s="7" t="str">
        <f t="shared" si="91"/>
        <v>TO_elec,</v>
      </c>
      <c r="AA586" s="7" t="str">
        <f t="shared" si="98"/>
        <v>PROTRA_CHP_PP_I]=GET_DIRECT_DATA(</v>
      </c>
      <c r="AB586" s="7" t="str">
        <f t="shared" si="99"/>
        <v>'model_parameters/energy/PROTRA_capacity_vensim_import.xlsx','PROTRA_capacity','PROTRA_CAP_TIME',</v>
      </c>
      <c r="AC586" s="7" t="str">
        <f t="shared" si="92"/>
        <v>'FRANCE_TO_elec')~~|</v>
      </c>
    </row>
    <row r="587" spans="1:29" x14ac:dyDescent="0.35">
      <c r="A587" t="s">
        <v>51</v>
      </c>
      <c r="B587" t="s">
        <v>42</v>
      </c>
      <c r="C587" t="str">
        <f t="shared" si="94"/>
        <v>FRANCE_TO_elec</v>
      </c>
      <c r="D587" t="str">
        <f t="shared" si="95"/>
        <v>PROTRA_CHP_PP_I</v>
      </c>
      <c r="E587" t="s">
        <v>3</v>
      </c>
      <c r="F587" s="1" t="str">
        <f t="shared" si="96"/>
        <v>FRANCETO_elecPROTRA_CHP_liquid_fuels</v>
      </c>
      <c r="G587" s="5">
        <v>0.39488000000000001</v>
      </c>
      <c r="H587" s="5">
        <v>0.32388</v>
      </c>
      <c r="I587" s="5">
        <v>0.32277999999999996</v>
      </c>
      <c r="J587" s="5">
        <v>0.32277999999999996</v>
      </c>
      <c r="K587" s="5">
        <v>0.31337999999999999</v>
      </c>
      <c r="L587" s="5">
        <v>0.29427999999999999</v>
      </c>
      <c r="M587" s="5">
        <v>0.29368</v>
      </c>
      <c r="N587" s="5">
        <v>0.24827999999999997</v>
      </c>
      <c r="O587" s="5">
        <v>0.24827999999999997</v>
      </c>
      <c r="P587" s="5">
        <v>0.24827999999999997</v>
      </c>
      <c r="Q587" s="5">
        <v>0.21637999999999999</v>
      </c>
      <c r="R587" s="5">
        <v>0.21637999999999999</v>
      </c>
      <c r="S587" s="5">
        <v>0.17193613193403298</v>
      </c>
      <c r="T587" s="5">
        <v>0.20317660269865068</v>
      </c>
      <c r="U587" s="5">
        <v>0.10611379010494752</v>
      </c>
      <c r="V587" s="5">
        <v>9.3234800599700143E-2</v>
      </c>
      <c r="W587" t="str">
        <f t="shared" si="93"/>
        <v/>
      </c>
      <c r="X587" s="7" t="str">
        <f t="shared" si="97"/>
        <v>PROTRA_CAPACITY_EMPIRICAL[</v>
      </c>
      <c r="Y587" s="7" t="str">
        <f t="shared" si="90"/>
        <v>FRANCE,</v>
      </c>
      <c r="Z587" s="7" t="str">
        <f t="shared" si="91"/>
        <v>TO_elec,</v>
      </c>
      <c r="AA587" s="7" t="str">
        <f t="shared" si="98"/>
        <v>PROTRA_CHP_PP_I]=GET_DIRECT_DATA(</v>
      </c>
      <c r="AB587" s="7" t="str">
        <f t="shared" si="99"/>
        <v>'model_parameters/energy/PROTRA_capacity_vensim_import.xlsx','PROTRA_capacity','PROTRA_CAP_TIME',</v>
      </c>
      <c r="AC587" s="7" t="str">
        <f t="shared" si="92"/>
        <v>'FRANCE_TO_elec')~~|</v>
      </c>
    </row>
    <row r="588" spans="1:29" x14ac:dyDescent="0.35">
      <c r="A588" t="s">
        <v>51</v>
      </c>
      <c r="B588" t="s">
        <v>42</v>
      </c>
      <c r="C588" t="str">
        <f t="shared" si="94"/>
        <v>FRANCE_TO_elec</v>
      </c>
      <c r="D588" t="str">
        <f t="shared" si="95"/>
        <v>PROTRA_CHP_PP_I</v>
      </c>
      <c r="E588" t="s">
        <v>4</v>
      </c>
      <c r="F588" s="1" t="str">
        <f t="shared" si="96"/>
        <v>FRANCETO_elecPROTRA_CHP_liquid_fuels_CCS</v>
      </c>
      <c r="G588" s="5">
        <v>0</v>
      </c>
      <c r="H588" s="5">
        <v>0</v>
      </c>
      <c r="I588" s="5">
        <v>0</v>
      </c>
      <c r="J588" s="5">
        <v>0</v>
      </c>
      <c r="K588" s="5">
        <v>0</v>
      </c>
      <c r="L588" s="5">
        <v>0</v>
      </c>
      <c r="M588" s="5">
        <v>0</v>
      </c>
      <c r="N588" s="5">
        <v>0</v>
      </c>
      <c r="O588" s="5">
        <v>0</v>
      </c>
      <c r="P588" s="5">
        <v>0</v>
      </c>
      <c r="Q588" s="5">
        <v>0</v>
      </c>
      <c r="R588" s="5">
        <v>0</v>
      </c>
      <c r="S588" s="5">
        <v>0</v>
      </c>
      <c r="T588" s="5">
        <v>0</v>
      </c>
      <c r="U588" s="5">
        <v>0</v>
      </c>
      <c r="V588" s="5">
        <v>0</v>
      </c>
      <c r="W588" t="str">
        <f t="shared" si="93"/>
        <v/>
      </c>
      <c r="X588" s="7" t="str">
        <f t="shared" si="97"/>
        <v>PROTRA_CAPACITY_EMPIRICAL[</v>
      </c>
      <c r="Y588" s="7" t="str">
        <f t="shared" si="90"/>
        <v>FRANCE,</v>
      </c>
      <c r="Z588" s="7" t="str">
        <f t="shared" si="91"/>
        <v>TO_elec,</v>
      </c>
      <c r="AA588" s="7" t="str">
        <f t="shared" si="98"/>
        <v>PROTRA_CHP_PP_I]=GET_DIRECT_DATA(</v>
      </c>
      <c r="AB588" s="7" t="str">
        <f t="shared" si="99"/>
        <v>'model_parameters/energy/PROTRA_capacity_vensim_import.xlsx','PROTRA_capacity','PROTRA_CAP_TIME',</v>
      </c>
      <c r="AC588" s="7" t="str">
        <f t="shared" si="92"/>
        <v>'FRANCE_TO_elec')~~|</v>
      </c>
    </row>
    <row r="589" spans="1:29" x14ac:dyDescent="0.35">
      <c r="A589" t="s">
        <v>51</v>
      </c>
      <c r="B589" t="s">
        <v>42</v>
      </c>
      <c r="C589" t="str">
        <f t="shared" si="94"/>
        <v>FRANCE_TO_elec</v>
      </c>
      <c r="D589" t="str">
        <f t="shared" si="95"/>
        <v>PROTRA_CHP_PP_I</v>
      </c>
      <c r="E589" t="s">
        <v>5</v>
      </c>
      <c r="F589" s="1" t="str">
        <f t="shared" si="96"/>
        <v>FRANCETO_elecPROTRA_CHP_solid_fossil</v>
      </c>
      <c r="G589" s="5">
        <v>0.48500000000000004</v>
      </c>
      <c r="H589" s="5">
        <v>0.43860000000000005</v>
      </c>
      <c r="I589" s="5">
        <v>0.42750000000000005</v>
      </c>
      <c r="J589" s="5">
        <v>0.42750000000000005</v>
      </c>
      <c r="K589" s="5">
        <v>0.42240000000000005</v>
      </c>
      <c r="L589" s="5">
        <v>0.35890000000000005</v>
      </c>
      <c r="M589" s="5">
        <v>0.2863</v>
      </c>
      <c r="N589" s="5">
        <v>0.25700000000000001</v>
      </c>
      <c r="O589" s="5">
        <v>0.25220000000000004</v>
      </c>
      <c r="P589" s="5">
        <v>0.25220000000000004</v>
      </c>
      <c r="Q589" s="5">
        <v>0.19850000000000004</v>
      </c>
      <c r="R589" s="5">
        <v>0.12091580041580044</v>
      </c>
      <c r="S589" s="5">
        <v>0.12091580041580044</v>
      </c>
      <c r="T589" s="5">
        <v>0.16391725571725577</v>
      </c>
      <c r="U589" s="5">
        <v>0.16366964656964661</v>
      </c>
      <c r="V589" s="5">
        <v>0.12285540540540543</v>
      </c>
      <c r="W589" t="str">
        <f t="shared" si="93"/>
        <v/>
      </c>
      <c r="X589" s="7" t="str">
        <f t="shared" si="97"/>
        <v>PROTRA_CAPACITY_EMPIRICAL[</v>
      </c>
      <c r="Y589" s="7" t="str">
        <f t="shared" si="90"/>
        <v>FRANCE,</v>
      </c>
      <c r="Z589" s="7" t="str">
        <f t="shared" si="91"/>
        <v>TO_elec,</v>
      </c>
      <c r="AA589" s="7" t="str">
        <f t="shared" si="98"/>
        <v>PROTRA_CHP_PP_I]=GET_DIRECT_DATA(</v>
      </c>
      <c r="AB589" s="7" t="str">
        <f t="shared" si="99"/>
        <v>'model_parameters/energy/PROTRA_capacity_vensim_import.xlsx','PROTRA_capacity','PROTRA_CAP_TIME',</v>
      </c>
      <c r="AC589" s="7" t="str">
        <f t="shared" si="92"/>
        <v>'FRANCE_TO_elec')~~|</v>
      </c>
    </row>
    <row r="590" spans="1:29" x14ac:dyDescent="0.35">
      <c r="A590" t="s">
        <v>51</v>
      </c>
      <c r="B590" t="s">
        <v>42</v>
      </c>
      <c r="C590" t="str">
        <f t="shared" si="94"/>
        <v>FRANCE_TO_elec</v>
      </c>
      <c r="D590" t="str">
        <f t="shared" si="95"/>
        <v>PROTRA_CHP_PP_I</v>
      </c>
      <c r="E590" t="s">
        <v>6</v>
      </c>
      <c r="F590" s="1" t="str">
        <f t="shared" si="96"/>
        <v>FRANCETO_elecPROTRA_CHP_solid_fossil_CCS</v>
      </c>
      <c r="G590" s="5">
        <v>0</v>
      </c>
      <c r="H590" s="5">
        <v>0</v>
      </c>
      <c r="I590" s="5">
        <v>0</v>
      </c>
      <c r="J590" s="5">
        <v>0</v>
      </c>
      <c r="K590" s="5">
        <v>0</v>
      </c>
      <c r="L590" s="5">
        <v>0</v>
      </c>
      <c r="M590" s="5">
        <v>0</v>
      </c>
      <c r="N590" s="5">
        <v>0</v>
      </c>
      <c r="O590" s="5">
        <v>0</v>
      </c>
      <c r="P590" s="5">
        <v>0</v>
      </c>
      <c r="Q590" s="5">
        <v>0</v>
      </c>
      <c r="R590" s="5">
        <v>0</v>
      </c>
      <c r="S590" s="5">
        <v>0</v>
      </c>
      <c r="T590" s="5">
        <v>0</v>
      </c>
      <c r="U590" s="5">
        <v>0</v>
      </c>
      <c r="V590" s="5">
        <v>0</v>
      </c>
      <c r="W590" t="str">
        <f t="shared" si="93"/>
        <v/>
      </c>
      <c r="X590" s="7" t="str">
        <f t="shared" si="97"/>
        <v>PROTRA_CAPACITY_EMPIRICAL[</v>
      </c>
      <c r="Y590" s="7" t="str">
        <f t="shared" si="90"/>
        <v>FRANCE,</v>
      </c>
      <c r="Z590" s="7" t="str">
        <f t="shared" si="91"/>
        <v>TO_elec,</v>
      </c>
      <c r="AA590" s="7" t="str">
        <f t="shared" si="98"/>
        <v>PROTRA_CHP_PP_I]=GET_DIRECT_DATA(</v>
      </c>
      <c r="AB590" s="7" t="str">
        <f t="shared" si="99"/>
        <v>'model_parameters/energy/PROTRA_capacity_vensim_import.xlsx','PROTRA_capacity','PROTRA_CAP_TIME',</v>
      </c>
      <c r="AC590" s="7" t="str">
        <f t="shared" si="92"/>
        <v>'FRANCE_TO_elec')~~|</v>
      </c>
    </row>
    <row r="591" spans="1:29" x14ac:dyDescent="0.35">
      <c r="A591" t="s">
        <v>51</v>
      </c>
      <c r="B591" t="s">
        <v>42</v>
      </c>
      <c r="C591" t="str">
        <f t="shared" si="94"/>
        <v>FRANCE_TO_elec</v>
      </c>
      <c r="D591" t="str">
        <f t="shared" si="95"/>
        <v>PROTRA_CHP_PP_I</v>
      </c>
      <c r="E591" t="s">
        <v>7</v>
      </c>
      <c r="F591" s="1" t="str">
        <f t="shared" si="96"/>
        <v>FRANCETO_elecPROTRA_CHP_waste</v>
      </c>
      <c r="G591" s="5">
        <v>0.2012764495613085</v>
      </c>
      <c r="H591" s="5">
        <v>0.19869377484495296</v>
      </c>
      <c r="I591" s="5">
        <v>0.23089111964218539</v>
      </c>
      <c r="J591" s="5">
        <v>0.22348745212196613</v>
      </c>
      <c r="K591" s="5">
        <v>0.22348745212196613</v>
      </c>
      <c r="L591" s="5">
        <v>0.2742800548769585</v>
      </c>
      <c r="M591" s="5">
        <v>0.26939449520518588</v>
      </c>
      <c r="N591" s="5">
        <v>0.26939449520518588</v>
      </c>
      <c r="O591" s="5">
        <v>0.34704691501027585</v>
      </c>
      <c r="P591" s="5">
        <v>0.38062168632289783</v>
      </c>
      <c r="Q591" s="5">
        <v>0.38647574901330373</v>
      </c>
      <c r="R591" s="5">
        <v>0.41425610512301664</v>
      </c>
      <c r="S591" s="5">
        <v>0.44203646123272955</v>
      </c>
      <c r="T591" s="5">
        <v>0.46981681734244246</v>
      </c>
      <c r="U591" s="5">
        <v>0.49759717345215537</v>
      </c>
      <c r="V591" s="5">
        <v>0.52537752956186834</v>
      </c>
      <c r="W591" t="str">
        <f t="shared" si="93"/>
        <v/>
      </c>
      <c r="X591" s="7" t="str">
        <f t="shared" si="97"/>
        <v>PROTRA_CAPACITY_EMPIRICAL[</v>
      </c>
      <c r="Y591" s="7" t="str">
        <f t="shared" si="90"/>
        <v>FRANCE,</v>
      </c>
      <c r="Z591" s="7" t="str">
        <f t="shared" si="91"/>
        <v>TO_elec,</v>
      </c>
      <c r="AA591" s="7" t="str">
        <f t="shared" si="98"/>
        <v>PROTRA_CHP_PP_I]=GET_DIRECT_DATA(</v>
      </c>
      <c r="AB591" s="7" t="str">
        <f t="shared" si="99"/>
        <v>'model_parameters/energy/PROTRA_capacity_vensim_import.xlsx','PROTRA_capacity','PROTRA_CAP_TIME',</v>
      </c>
      <c r="AC591" s="7" t="str">
        <f t="shared" si="92"/>
        <v>'FRANCE_TO_elec')~~|</v>
      </c>
    </row>
    <row r="592" spans="1:29" x14ac:dyDescent="0.35">
      <c r="A592" t="s">
        <v>51</v>
      </c>
      <c r="B592" t="s">
        <v>42</v>
      </c>
      <c r="C592" t="str">
        <f t="shared" si="94"/>
        <v>FRANCE_TO_elec</v>
      </c>
      <c r="D592" t="str">
        <f t="shared" si="95"/>
        <v>PROTRA_CHP_PP_I</v>
      </c>
      <c r="E592" t="s">
        <v>8</v>
      </c>
      <c r="F592" s="1" t="str">
        <f t="shared" si="96"/>
        <v>FRANCETO_elecPROTRA_CHP_solid_bio</v>
      </c>
      <c r="G592" s="5">
        <v>0.26632355043869155</v>
      </c>
      <c r="H592" s="5">
        <v>0.26290622515504708</v>
      </c>
      <c r="I592" s="5">
        <v>0.3055088803578147</v>
      </c>
      <c r="J592" s="5">
        <v>0.29571254787803386</v>
      </c>
      <c r="K592" s="5">
        <v>0.29571254787803386</v>
      </c>
      <c r="L592" s="5">
        <v>0.36291994512304165</v>
      </c>
      <c r="M592" s="5">
        <v>0.35645550479481414</v>
      </c>
      <c r="N592" s="5">
        <v>0.35645550479481414</v>
      </c>
      <c r="O592" s="5">
        <v>0.45920308498972423</v>
      </c>
      <c r="P592" s="5">
        <v>0.50362831367710215</v>
      </c>
      <c r="Q592" s="5">
        <v>0.51137425098669631</v>
      </c>
      <c r="R592" s="5">
        <v>0.54813246630555479</v>
      </c>
      <c r="S592" s="5">
        <v>0.58489068162441327</v>
      </c>
      <c r="T592" s="5">
        <v>0.62164889694327174</v>
      </c>
      <c r="U592" s="5">
        <v>0.65840711226213022</v>
      </c>
      <c r="V592" s="5">
        <v>0.6951653275809887</v>
      </c>
      <c r="W592" t="str">
        <f t="shared" si="93"/>
        <v/>
      </c>
      <c r="X592" s="7" t="str">
        <f t="shared" si="97"/>
        <v>PROTRA_CAPACITY_EMPIRICAL[</v>
      </c>
      <c r="Y592" s="7" t="str">
        <f t="shared" si="90"/>
        <v>FRANCE,</v>
      </c>
      <c r="Z592" s="7" t="str">
        <f t="shared" si="91"/>
        <v>TO_elec,</v>
      </c>
      <c r="AA592" s="7" t="str">
        <f t="shared" si="98"/>
        <v>PROTRA_CHP_PP_I]=GET_DIRECT_DATA(</v>
      </c>
      <c r="AB592" s="7" t="str">
        <f t="shared" si="99"/>
        <v>'model_parameters/energy/PROTRA_capacity_vensim_import.xlsx','PROTRA_capacity','PROTRA_CAP_TIME',</v>
      </c>
      <c r="AC592" s="7" t="str">
        <f t="shared" si="92"/>
        <v>'FRANCE_TO_elec')~~|</v>
      </c>
    </row>
    <row r="593" spans="1:29" x14ac:dyDescent="0.35">
      <c r="A593" t="s">
        <v>51</v>
      </c>
      <c r="B593" t="s">
        <v>42</v>
      </c>
      <c r="C593" t="str">
        <f t="shared" si="94"/>
        <v>FRANCE_TO_elec</v>
      </c>
      <c r="D593" t="str">
        <f t="shared" si="95"/>
        <v>PROTRA_CHP_PP_I</v>
      </c>
      <c r="E593" t="s">
        <v>9</v>
      </c>
      <c r="F593" s="1" t="str">
        <f t="shared" si="96"/>
        <v>FRANCETO_elecPROTRA_CHP_solid_bio_CCS</v>
      </c>
      <c r="G593" s="5">
        <v>0</v>
      </c>
      <c r="H593" s="5">
        <v>0</v>
      </c>
      <c r="I593" s="5">
        <v>0</v>
      </c>
      <c r="J593" s="5">
        <v>0</v>
      </c>
      <c r="K593" s="5">
        <v>0</v>
      </c>
      <c r="L593" s="5">
        <v>0</v>
      </c>
      <c r="M593" s="5">
        <v>0</v>
      </c>
      <c r="N593" s="5">
        <v>0</v>
      </c>
      <c r="O593" s="5">
        <v>0</v>
      </c>
      <c r="P593" s="5">
        <v>0</v>
      </c>
      <c r="Q593" s="5">
        <v>0</v>
      </c>
      <c r="R593" s="5">
        <v>0</v>
      </c>
      <c r="S593" s="5">
        <v>0</v>
      </c>
      <c r="T593" s="5">
        <v>0</v>
      </c>
      <c r="U593" s="5">
        <v>0</v>
      </c>
      <c r="V593" s="5">
        <v>0</v>
      </c>
      <c r="W593" t="str">
        <f t="shared" si="93"/>
        <v/>
      </c>
      <c r="X593" s="7" t="str">
        <f t="shared" si="97"/>
        <v>PROTRA_CAPACITY_EMPIRICAL[</v>
      </c>
      <c r="Y593" s="7" t="str">
        <f t="shared" si="90"/>
        <v>FRANCE,</v>
      </c>
      <c r="Z593" s="7" t="str">
        <f t="shared" si="91"/>
        <v>TO_elec,</v>
      </c>
      <c r="AA593" s="7" t="str">
        <f t="shared" si="98"/>
        <v>PROTRA_CHP_PP_I]=GET_DIRECT_DATA(</v>
      </c>
      <c r="AB593" s="7" t="str">
        <f t="shared" si="99"/>
        <v>'model_parameters/energy/PROTRA_capacity_vensim_import.xlsx','PROTRA_capacity','PROTRA_CAP_TIME',</v>
      </c>
      <c r="AC593" s="7" t="str">
        <f t="shared" si="92"/>
        <v>'FRANCE_TO_elec')~~|</v>
      </c>
    </row>
    <row r="594" spans="1:29" x14ac:dyDescent="0.35">
      <c r="A594" t="s">
        <v>51</v>
      </c>
      <c r="B594" t="s">
        <v>42</v>
      </c>
      <c r="C594" t="str">
        <f t="shared" si="94"/>
        <v>FRANCE_TO_elec</v>
      </c>
      <c r="D594" t="str">
        <f t="shared" si="95"/>
        <v>PROTRA_CHP_PP_I</v>
      </c>
      <c r="E594" t="s">
        <v>17</v>
      </c>
      <c r="F594" s="1" t="str">
        <f t="shared" si="96"/>
        <v>FRANCETO_elecPROTRA_PP_solid_bio</v>
      </c>
      <c r="G594" s="5">
        <v>0.25477868652211266</v>
      </c>
      <c r="H594" s="5">
        <v>0.25477868652211266</v>
      </c>
      <c r="I594" s="5">
        <v>0.25544506495242336</v>
      </c>
      <c r="J594" s="5">
        <v>0.36362049680618869</v>
      </c>
      <c r="K594" s="5">
        <v>0.36362049680618869</v>
      </c>
      <c r="L594" s="5">
        <v>0.35052074988555154</v>
      </c>
      <c r="M594" s="5">
        <v>0.34146483788389381</v>
      </c>
      <c r="N594" s="5">
        <v>0.34146483788389381</v>
      </c>
      <c r="O594" s="5">
        <v>0.34659082580936051</v>
      </c>
      <c r="P594" s="5">
        <v>0.35627324744635308</v>
      </c>
      <c r="Q594" s="5">
        <v>0.35627324744635308</v>
      </c>
      <c r="R594" s="5">
        <v>0.35851078185826313</v>
      </c>
      <c r="S594" s="5">
        <v>0.36074831627017317</v>
      </c>
      <c r="T594" s="5">
        <v>0.36298585068208322</v>
      </c>
      <c r="U594" s="5">
        <v>0.36522338509399327</v>
      </c>
      <c r="V594" s="5">
        <v>0.36746091950590332</v>
      </c>
      <c r="W594" t="str">
        <f t="shared" si="93"/>
        <v/>
      </c>
      <c r="X594" s="7" t="str">
        <f t="shared" si="97"/>
        <v>PROTRA_CAPACITY_EMPIRICAL[</v>
      </c>
      <c r="Y594" s="7" t="str">
        <f t="shared" si="90"/>
        <v>FRANCE,</v>
      </c>
      <c r="Z594" s="7" t="str">
        <f t="shared" si="91"/>
        <v>TO_elec,</v>
      </c>
      <c r="AA594" s="7" t="str">
        <f t="shared" si="98"/>
        <v>PROTRA_CHP_PP_I]=GET_DIRECT_DATA(</v>
      </c>
      <c r="AB594" s="7" t="str">
        <f t="shared" si="99"/>
        <v>'model_parameters/energy/PROTRA_capacity_vensim_import.xlsx','PROTRA_capacity','PROTRA_CAP_TIME',</v>
      </c>
      <c r="AC594" s="7" t="str">
        <f t="shared" si="92"/>
        <v>'FRANCE_TO_elec')~~|</v>
      </c>
    </row>
    <row r="595" spans="1:29" x14ac:dyDescent="0.35">
      <c r="A595" t="s">
        <v>51</v>
      </c>
      <c r="B595" t="s">
        <v>42</v>
      </c>
      <c r="C595" t="str">
        <f t="shared" si="94"/>
        <v>FRANCE_TO_elec</v>
      </c>
      <c r="D595" t="str">
        <f t="shared" si="95"/>
        <v>PROTRA_CHP_PP_I</v>
      </c>
      <c r="E595" t="s">
        <v>18</v>
      </c>
      <c r="F595" s="1" t="str">
        <f t="shared" si="96"/>
        <v>FRANCETO_elecPROTRA_PP_solid_bio_CCS</v>
      </c>
      <c r="G595" s="5">
        <v>0</v>
      </c>
      <c r="H595" s="5">
        <v>0</v>
      </c>
      <c r="I595" s="5">
        <v>0</v>
      </c>
      <c r="J595" s="5">
        <v>0</v>
      </c>
      <c r="K595" s="5">
        <v>0</v>
      </c>
      <c r="L595" s="5">
        <v>0</v>
      </c>
      <c r="M595" s="5">
        <v>0</v>
      </c>
      <c r="N595" s="5">
        <v>0</v>
      </c>
      <c r="O595" s="5">
        <v>0</v>
      </c>
      <c r="P595" s="5">
        <v>0</v>
      </c>
      <c r="Q595" s="5">
        <v>0</v>
      </c>
      <c r="R595" s="5">
        <v>0</v>
      </c>
      <c r="S595" s="5">
        <v>0</v>
      </c>
      <c r="T595" s="5">
        <v>0</v>
      </c>
      <c r="U595" s="5">
        <v>0</v>
      </c>
      <c r="V595" s="5">
        <v>0</v>
      </c>
      <c r="W595" t="str">
        <f t="shared" si="93"/>
        <v/>
      </c>
      <c r="X595" s="7" t="str">
        <f t="shared" si="97"/>
        <v>PROTRA_CAPACITY_EMPIRICAL[</v>
      </c>
      <c r="Y595" s="7" t="str">
        <f t="shared" si="90"/>
        <v>FRANCE,</v>
      </c>
      <c r="Z595" s="7" t="str">
        <f t="shared" si="91"/>
        <v>TO_elec,</v>
      </c>
      <c r="AA595" s="7" t="str">
        <f t="shared" si="98"/>
        <v>PROTRA_CHP_PP_I]=GET_DIRECT_DATA(</v>
      </c>
      <c r="AB595" s="7" t="str">
        <f t="shared" si="99"/>
        <v>'model_parameters/energy/PROTRA_capacity_vensim_import.xlsx','PROTRA_capacity','PROTRA_CAP_TIME',</v>
      </c>
      <c r="AC595" s="7" t="str">
        <f t="shared" si="92"/>
        <v>'FRANCE_TO_elec')~~|</v>
      </c>
    </row>
    <row r="596" spans="1:29" x14ac:dyDescent="0.35">
      <c r="A596" t="s">
        <v>51</v>
      </c>
      <c r="B596" t="s">
        <v>42</v>
      </c>
      <c r="C596" t="str">
        <f t="shared" si="94"/>
        <v>FRANCE_TO_elec</v>
      </c>
      <c r="D596" t="str">
        <f t="shared" si="95"/>
        <v>PROTRA_CHP_PP_I</v>
      </c>
      <c r="E596" t="s">
        <v>19</v>
      </c>
      <c r="F596" s="1" t="str">
        <f t="shared" si="96"/>
        <v>FRANCETO_elecPROTRA_PP_gas_fuels</v>
      </c>
      <c r="G596" s="5">
        <v>2.6552099999999998</v>
      </c>
      <c r="H596" s="5">
        <v>2.5712100000000002</v>
      </c>
      <c r="I596" s="5">
        <v>2.5064600000000001</v>
      </c>
      <c r="J596" s="5">
        <v>2.45336</v>
      </c>
      <c r="K596" s="5">
        <v>3.67096</v>
      </c>
      <c r="L596" s="5">
        <v>5.83596</v>
      </c>
      <c r="M596" s="5">
        <v>6.1836599999999997</v>
      </c>
      <c r="N596" s="5">
        <v>6.9344599999999996</v>
      </c>
      <c r="O596" s="5">
        <v>7.3594600000000003</v>
      </c>
      <c r="P596" s="5">
        <v>7.3599570000000005</v>
      </c>
      <c r="Q596" s="5">
        <v>7.3599570000000005</v>
      </c>
      <c r="R596" s="5">
        <v>7.3599570000000005</v>
      </c>
      <c r="S596" s="5">
        <v>8.0513432563306662</v>
      </c>
      <c r="T596" s="5">
        <v>14.202877321352721</v>
      </c>
      <c r="U596" s="5">
        <v>14.371214844633231</v>
      </c>
      <c r="V596" s="5">
        <v>14.715104356477699</v>
      </c>
      <c r="W596" t="str">
        <f t="shared" si="93"/>
        <v/>
      </c>
      <c r="X596" s="7" t="str">
        <f t="shared" si="97"/>
        <v>PROTRA_CAPACITY_EMPIRICAL[</v>
      </c>
      <c r="Y596" s="7" t="str">
        <f t="shared" si="90"/>
        <v>FRANCE,</v>
      </c>
      <c r="Z596" s="7" t="str">
        <f t="shared" si="91"/>
        <v>TO_elec,</v>
      </c>
      <c r="AA596" s="7" t="str">
        <f t="shared" si="98"/>
        <v>PROTRA_CHP_PP_I]=GET_DIRECT_DATA(</v>
      </c>
      <c r="AB596" s="7" t="str">
        <f t="shared" si="99"/>
        <v>'model_parameters/energy/PROTRA_capacity_vensim_import.xlsx','PROTRA_capacity','PROTRA_CAP_TIME',</v>
      </c>
      <c r="AC596" s="7" t="str">
        <f t="shared" si="92"/>
        <v>'FRANCE_TO_elec')~~|</v>
      </c>
    </row>
    <row r="597" spans="1:29" x14ac:dyDescent="0.35">
      <c r="A597" t="s">
        <v>51</v>
      </c>
      <c r="B597" t="s">
        <v>42</v>
      </c>
      <c r="C597" t="str">
        <f t="shared" si="94"/>
        <v>FRANCE_TO_elec</v>
      </c>
      <c r="D597" t="str">
        <f t="shared" si="95"/>
        <v>PROTRA_CHP_PP_I</v>
      </c>
      <c r="E597" t="s">
        <v>20</v>
      </c>
      <c r="F597" s="1" t="str">
        <f t="shared" si="96"/>
        <v>FRANCETO_elecPROTRA_PP_gas_fuels_CCS</v>
      </c>
      <c r="G597" s="6">
        <v>0</v>
      </c>
      <c r="H597" s="6">
        <v>0</v>
      </c>
      <c r="I597" s="6">
        <v>0</v>
      </c>
      <c r="J597" s="6">
        <v>0</v>
      </c>
      <c r="K597" s="6">
        <v>0</v>
      </c>
      <c r="L597" s="6">
        <v>0</v>
      </c>
      <c r="M597" s="6">
        <v>0</v>
      </c>
      <c r="N597" s="6">
        <v>0</v>
      </c>
      <c r="O597" s="6">
        <v>0</v>
      </c>
      <c r="P597" s="6">
        <v>0</v>
      </c>
      <c r="Q597" s="6">
        <v>0</v>
      </c>
      <c r="R597" s="6">
        <v>0</v>
      </c>
      <c r="S597" s="6">
        <v>0</v>
      </c>
      <c r="T597" s="6">
        <v>0</v>
      </c>
      <c r="U597" s="6">
        <v>0</v>
      </c>
      <c r="V597" s="6">
        <v>0</v>
      </c>
      <c r="W597" t="str">
        <f t="shared" si="93"/>
        <v/>
      </c>
      <c r="X597" s="7" t="str">
        <f t="shared" si="97"/>
        <v>PROTRA_CAPACITY_EMPIRICAL[</v>
      </c>
      <c r="Y597" s="7" t="str">
        <f t="shared" si="90"/>
        <v>FRANCE,</v>
      </c>
      <c r="Z597" s="7" t="str">
        <f t="shared" si="91"/>
        <v>TO_elec,</v>
      </c>
      <c r="AA597" s="7" t="str">
        <f t="shared" si="98"/>
        <v>PROTRA_CHP_PP_I]=GET_DIRECT_DATA(</v>
      </c>
      <c r="AB597" s="7" t="str">
        <f t="shared" si="99"/>
        <v>'model_parameters/energy/PROTRA_capacity_vensim_import.xlsx','PROTRA_capacity','PROTRA_CAP_TIME',</v>
      </c>
      <c r="AC597" s="7" t="str">
        <f t="shared" si="92"/>
        <v>'FRANCE_TO_elec')~~|</v>
      </c>
    </row>
    <row r="598" spans="1:29" x14ac:dyDescent="0.35">
      <c r="A598" t="s">
        <v>51</v>
      </c>
      <c r="B598" t="s">
        <v>42</v>
      </c>
      <c r="C598" t="str">
        <f t="shared" si="94"/>
        <v>FRANCE_TO_elec</v>
      </c>
      <c r="D598" t="str">
        <f t="shared" si="95"/>
        <v>PROTRA_CHP_PP_I</v>
      </c>
      <c r="E598" t="s">
        <v>21</v>
      </c>
      <c r="F598" s="1" t="str">
        <f t="shared" si="96"/>
        <v>FRANCETO_elecPROTRA_PP_geothermal</v>
      </c>
      <c r="G598" s="5">
        <v>0</v>
      </c>
      <c r="H598" s="5">
        <v>0</v>
      </c>
      <c r="I598" s="5">
        <v>0</v>
      </c>
      <c r="J598" s="5">
        <v>0</v>
      </c>
      <c r="K598" s="5">
        <v>0</v>
      </c>
      <c r="L598" s="5">
        <v>0</v>
      </c>
      <c r="M598" s="5">
        <v>0</v>
      </c>
      <c r="N598" s="5">
        <v>0</v>
      </c>
      <c r="O598" s="5">
        <v>0</v>
      </c>
      <c r="P598" s="5">
        <v>0</v>
      </c>
      <c r="Q598" s="5">
        <v>0</v>
      </c>
      <c r="R598" s="5">
        <v>0</v>
      </c>
      <c r="S598" s="5">
        <v>0</v>
      </c>
      <c r="T598" s="5">
        <v>0</v>
      </c>
      <c r="U598" s="5">
        <v>0</v>
      </c>
      <c r="V598" s="5">
        <v>0</v>
      </c>
      <c r="W598" t="str">
        <f t="shared" si="93"/>
        <v/>
      </c>
      <c r="X598" s="7" t="str">
        <f t="shared" si="97"/>
        <v>PROTRA_CAPACITY_EMPIRICAL[</v>
      </c>
      <c r="Y598" s="7" t="str">
        <f t="shared" si="90"/>
        <v>FRANCE,</v>
      </c>
      <c r="Z598" s="7" t="str">
        <f t="shared" si="91"/>
        <v>TO_elec,</v>
      </c>
      <c r="AA598" s="7" t="str">
        <f t="shared" si="98"/>
        <v>PROTRA_CHP_PP_I]=GET_DIRECT_DATA(</v>
      </c>
      <c r="AB598" s="7" t="str">
        <f t="shared" si="99"/>
        <v>'model_parameters/energy/PROTRA_capacity_vensim_import.xlsx','PROTRA_capacity','PROTRA_CAP_TIME',</v>
      </c>
      <c r="AC598" s="7" t="str">
        <f t="shared" si="92"/>
        <v>'FRANCE_TO_elec')~~|</v>
      </c>
    </row>
    <row r="599" spans="1:29" x14ac:dyDescent="0.35">
      <c r="A599" t="s">
        <v>51</v>
      </c>
      <c r="B599" t="s">
        <v>42</v>
      </c>
      <c r="C599" t="str">
        <f t="shared" si="94"/>
        <v>FRANCE_TO_elec</v>
      </c>
      <c r="D599" t="str">
        <f t="shared" si="95"/>
        <v>PROTRA_CHP_PP_I</v>
      </c>
      <c r="E599" t="s">
        <v>22</v>
      </c>
      <c r="F599" s="1" t="str">
        <f t="shared" si="96"/>
        <v>FRANCETO_elecPROTRA_PP_hydropower_dammed</v>
      </c>
      <c r="G599" s="5">
        <v>16.864608888888892</v>
      </c>
      <c r="H599" s="5">
        <v>16.864608888888892</v>
      </c>
      <c r="I599" s="5">
        <v>16.864608888888892</v>
      </c>
      <c r="J599" s="5">
        <v>16.723908888888889</v>
      </c>
      <c r="K599" s="5">
        <v>16.727908888888891</v>
      </c>
      <c r="L599" s="5">
        <v>16.727908888888891</v>
      </c>
      <c r="M599" s="5">
        <v>16.727908888888891</v>
      </c>
      <c r="N599" s="5">
        <v>16.727908888888891</v>
      </c>
      <c r="O599" s="5">
        <v>16.721108888888892</v>
      </c>
      <c r="P599" s="5">
        <v>16.66890888888889</v>
      </c>
      <c r="Q599" s="5">
        <v>16.66890888888889</v>
      </c>
      <c r="R599" s="5">
        <v>16.656260805658835</v>
      </c>
      <c r="S599" s="5">
        <v>16.690410630379983</v>
      </c>
      <c r="T599" s="5">
        <v>17.198863576228177</v>
      </c>
      <c r="U599" s="5">
        <v>16.824480312618558</v>
      </c>
      <c r="V599" s="5">
        <v>14.980389777676608</v>
      </c>
      <c r="W599" t="str">
        <f t="shared" si="93"/>
        <v/>
      </c>
      <c r="X599" s="7" t="str">
        <f t="shared" si="97"/>
        <v>PROTRA_CAPACITY_EMPIRICAL[</v>
      </c>
      <c r="Y599" s="7" t="str">
        <f t="shared" ref="Y599:Y662" si="100">A599&amp;","</f>
        <v>FRANCE,</v>
      </c>
      <c r="Z599" s="7" t="str">
        <f t="shared" ref="Z599:Z662" si="101">B599&amp;","</f>
        <v>TO_elec,</v>
      </c>
      <c r="AA599" s="7" t="str">
        <f t="shared" si="98"/>
        <v>PROTRA_CHP_PP_I]=GET_DIRECT_DATA(</v>
      </c>
      <c r="AB599" s="7" t="str">
        <f t="shared" si="99"/>
        <v>'model_parameters/energy/PROTRA_capacity_vensim_import.xlsx','PROTRA_capacity','PROTRA_CAP_TIME',</v>
      </c>
      <c r="AC599" s="7" t="str">
        <f t="shared" ref="AC599:AC662" si="102">"'"&amp;C599&amp;"')~~|"</f>
        <v>'FRANCE_TO_elec')~~|</v>
      </c>
    </row>
    <row r="600" spans="1:29" x14ac:dyDescent="0.35">
      <c r="A600" t="s">
        <v>51</v>
      </c>
      <c r="B600" t="s">
        <v>42</v>
      </c>
      <c r="C600" t="str">
        <f t="shared" si="94"/>
        <v>FRANCE_TO_elec</v>
      </c>
      <c r="D600" t="str">
        <f t="shared" si="95"/>
        <v>PROTRA_CHP_PP_I</v>
      </c>
      <c r="E600" t="s">
        <v>23</v>
      </c>
      <c r="F600" s="1" t="str">
        <f t="shared" si="96"/>
        <v>FRANCETO_elecPROTRA_PP_hydropower_run_of_river</v>
      </c>
      <c r="G600" s="5">
        <v>8.5761219999999945</v>
      </c>
      <c r="H600" s="5">
        <v>8.5596219999999956</v>
      </c>
      <c r="I600" s="5">
        <v>8.5385219999999951</v>
      </c>
      <c r="J600" s="5">
        <v>8.4529419999999931</v>
      </c>
      <c r="K600" s="5">
        <v>8.4800911111111308</v>
      </c>
      <c r="L600" s="5">
        <v>8.6970911111111295</v>
      </c>
      <c r="M600" s="5">
        <v>8.6992001111111286</v>
      </c>
      <c r="N600" s="5">
        <v>8.6697311111111279</v>
      </c>
      <c r="O600" s="5">
        <v>8.6740821111111295</v>
      </c>
      <c r="P600" s="5">
        <v>8.6648401111111291</v>
      </c>
      <c r="Q600" s="5">
        <v>8.6616831111111292</v>
      </c>
      <c r="R600" s="5">
        <v>8.6717606947191701</v>
      </c>
      <c r="S600" s="5">
        <v>8.6726004933531726</v>
      </c>
      <c r="T600" s="5">
        <v>9.4242202707862219</v>
      </c>
      <c r="U600" s="5">
        <v>9.1999940355073129</v>
      </c>
      <c r="V600" s="5">
        <v>8.1955948692392386</v>
      </c>
      <c r="W600" t="str">
        <f t="shared" si="93"/>
        <v/>
      </c>
      <c r="X600" s="7" t="str">
        <f t="shared" si="97"/>
        <v>PROTRA_CAPACITY_EMPIRICAL[</v>
      </c>
      <c r="Y600" s="7" t="str">
        <f t="shared" si="100"/>
        <v>FRANCE,</v>
      </c>
      <c r="Z600" s="7" t="str">
        <f t="shared" si="101"/>
        <v>TO_elec,</v>
      </c>
      <c r="AA600" s="7" t="str">
        <f t="shared" si="98"/>
        <v>PROTRA_CHP_PP_I]=GET_DIRECT_DATA(</v>
      </c>
      <c r="AB600" s="7" t="str">
        <f t="shared" si="99"/>
        <v>'model_parameters/energy/PROTRA_capacity_vensim_import.xlsx','PROTRA_capacity','PROTRA_CAP_TIME',</v>
      </c>
      <c r="AC600" s="7" t="str">
        <f t="shared" si="102"/>
        <v>'FRANCE_TO_elec')~~|</v>
      </c>
    </row>
    <row r="601" spans="1:29" x14ac:dyDescent="0.35">
      <c r="A601" t="s">
        <v>51</v>
      </c>
      <c r="B601" t="s">
        <v>42</v>
      </c>
      <c r="C601" t="str">
        <f t="shared" si="94"/>
        <v>FRANCE_TO_elec</v>
      </c>
      <c r="D601" t="str">
        <f t="shared" si="95"/>
        <v>PROTRA_CHP_PP_I</v>
      </c>
      <c r="E601" t="s">
        <v>24</v>
      </c>
      <c r="F601" s="1" t="str">
        <f t="shared" si="96"/>
        <v>FRANCETO_elecPROTRA_PP_liquid_fuels</v>
      </c>
      <c r="G601" s="5">
        <v>9.6935400000000005</v>
      </c>
      <c r="H601" s="5">
        <v>9.6423400000000008</v>
      </c>
      <c r="I601" s="5">
        <v>9.63964</v>
      </c>
      <c r="J601" s="5">
        <v>9.8917400000000004</v>
      </c>
      <c r="K601" s="5">
        <v>10.26024</v>
      </c>
      <c r="L601" s="5">
        <v>10.10164</v>
      </c>
      <c r="M601" s="5">
        <v>9.2841399999999989</v>
      </c>
      <c r="N601" s="5">
        <v>9.2355400000000003</v>
      </c>
      <c r="O601" s="5">
        <v>8.7495400000000014</v>
      </c>
      <c r="P601" s="5">
        <v>8.1764400000000013</v>
      </c>
      <c r="Q601" s="5">
        <v>8.1316400000000009</v>
      </c>
      <c r="R601" s="5">
        <v>8.1316400000000009</v>
      </c>
      <c r="S601" s="5">
        <v>6.4614230884557733</v>
      </c>
      <c r="T601" s="5">
        <v>7.6354514722638696</v>
      </c>
      <c r="U601" s="5">
        <v>3.9877952683658178</v>
      </c>
      <c r="V601" s="5">
        <v>3.5037981049475264</v>
      </c>
      <c r="W601" t="str">
        <f t="shared" si="93"/>
        <v/>
      </c>
      <c r="X601" s="7" t="str">
        <f t="shared" si="97"/>
        <v>PROTRA_CAPACITY_EMPIRICAL[</v>
      </c>
      <c r="Y601" s="7" t="str">
        <f t="shared" si="100"/>
        <v>FRANCE,</v>
      </c>
      <c r="Z601" s="7" t="str">
        <f t="shared" si="101"/>
        <v>TO_elec,</v>
      </c>
      <c r="AA601" s="7" t="str">
        <f t="shared" si="98"/>
        <v>PROTRA_CHP_PP_I]=GET_DIRECT_DATA(</v>
      </c>
      <c r="AB601" s="7" t="str">
        <f t="shared" si="99"/>
        <v>'model_parameters/energy/PROTRA_capacity_vensim_import.xlsx','PROTRA_capacity','PROTRA_CAP_TIME',</v>
      </c>
      <c r="AC601" s="7" t="str">
        <f t="shared" si="102"/>
        <v>'FRANCE_TO_elec')~~|</v>
      </c>
    </row>
    <row r="602" spans="1:29" x14ac:dyDescent="0.35">
      <c r="A602" t="s">
        <v>51</v>
      </c>
      <c r="B602" t="s">
        <v>42</v>
      </c>
      <c r="C602" t="str">
        <f t="shared" si="94"/>
        <v>FRANCE_TO_elec</v>
      </c>
      <c r="D602" t="str">
        <f t="shared" si="95"/>
        <v>PROTRA_CHP_PP_I</v>
      </c>
      <c r="E602" t="s">
        <v>25</v>
      </c>
      <c r="F602" s="1" t="str">
        <f t="shared" si="96"/>
        <v>FRANCETO_elecPROTRA_PP_liquid_fuels_CCS</v>
      </c>
      <c r="G602" s="5">
        <v>0</v>
      </c>
      <c r="H602" s="5">
        <v>0</v>
      </c>
      <c r="I602" s="5">
        <v>0</v>
      </c>
      <c r="J602" s="5">
        <v>0</v>
      </c>
      <c r="K602" s="5">
        <v>0</v>
      </c>
      <c r="L602" s="5">
        <v>0</v>
      </c>
      <c r="M602" s="5">
        <v>0</v>
      </c>
      <c r="N602" s="5">
        <v>0</v>
      </c>
      <c r="O602" s="5">
        <v>0</v>
      </c>
      <c r="P602" s="5">
        <v>0</v>
      </c>
      <c r="Q602" s="5">
        <v>0</v>
      </c>
      <c r="R602" s="5">
        <v>0</v>
      </c>
      <c r="S602" s="5">
        <v>0</v>
      </c>
      <c r="T602" s="5">
        <v>0</v>
      </c>
      <c r="U602" s="5">
        <v>0</v>
      </c>
      <c r="V602" s="5">
        <v>0</v>
      </c>
      <c r="W602" t="str">
        <f t="shared" si="93"/>
        <v/>
      </c>
      <c r="X602" s="7" t="str">
        <f t="shared" si="97"/>
        <v>PROTRA_CAPACITY_EMPIRICAL[</v>
      </c>
      <c r="Y602" s="7" t="str">
        <f t="shared" si="100"/>
        <v>FRANCE,</v>
      </c>
      <c r="Z602" s="7" t="str">
        <f t="shared" si="101"/>
        <v>TO_elec,</v>
      </c>
      <c r="AA602" s="7" t="str">
        <f t="shared" si="98"/>
        <v>PROTRA_CHP_PP_I]=GET_DIRECT_DATA(</v>
      </c>
      <c r="AB602" s="7" t="str">
        <f t="shared" si="99"/>
        <v>'model_parameters/energy/PROTRA_capacity_vensim_import.xlsx','PROTRA_capacity','PROTRA_CAP_TIME',</v>
      </c>
      <c r="AC602" s="7" t="str">
        <f t="shared" si="102"/>
        <v>'FRANCE_TO_elec')~~|</v>
      </c>
    </row>
    <row r="603" spans="1:29" x14ac:dyDescent="0.35">
      <c r="A603" t="s">
        <v>51</v>
      </c>
      <c r="B603" t="s">
        <v>42</v>
      </c>
      <c r="C603" t="str">
        <f t="shared" si="94"/>
        <v>FRANCE_TO_elec</v>
      </c>
      <c r="D603" t="str">
        <f t="shared" si="95"/>
        <v>PROTRA_CHP_PP_I</v>
      </c>
      <c r="E603" t="s">
        <v>26</v>
      </c>
      <c r="F603" s="1" t="str">
        <f t="shared" si="96"/>
        <v>FRANCETO_elecPROTRA_PP_nuclear</v>
      </c>
      <c r="G603" s="5">
        <v>66.128</v>
      </c>
      <c r="H603" s="5">
        <v>66.128</v>
      </c>
      <c r="I603" s="5">
        <v>66.128</v>
      </c>
      <c r="J603" s="5">
        <v>66.128</v>
      </c>
      <c r="K603" s="5">
        <v>65.878</v>
      </c>
      <c r="L603" s="5">
        <v>65.878</v>
      </c>
      <c r="M603" s="5">
        <v>65.878</v>
      </c>
      <c r="N603" s="5">
        <v>65.878</v>
      </c>
      <c r="O603" s="5">
        <v>65.878</v>
      </c>
      <c r="P603" s="5">
        <v>65.878</v>
      </c>
      <c r="Q603" s="5">
        <v>65.878</v>
      </c>
      <c r="R603" s="5">
        <v>65.878</v>
      </c>
      <c r="S603" s="5">
        <v>65.878</v>
      </c>
      <c r="T603" s="5">
        <v>65.878</v>
      </c>
      <c r="U603" s="5">
        <v>65.878</v>
      </c>
      <c r="V603" s="5">
        <v>65.878</v>
      </c>
      <c r="W603" t="str">
        <f t="shared" si="93"/>
        <v/>
      </c>
      <c r="X603" s="7" t="str">
        <f t="shared" si="97"/>
        <v>PROTRA_CAPACITY_EMPIRICAL[</v>
      </c>
      <c r="Y603" s="7" t="str">
        <f t="shared" si="100"/>
        <v>FRANCE,</v>
      </c>
      <c r="Z603" s="7" t="str">
        <f t="shared" si="101"/>
        <v>TO_elec,</v>
      </c>
      <c r="AA603" s="7" t="str">
        <f t="shared" si="98"/>
        <v>PROTRA_CHP_PP_I]=GET_DIRECT_DATA(</v>
      </c>
      <c r="AB603" s="7" t="str">
        <f t="shared" si="99"/>
        <v>'model_parameters/energy/PROTRA_capacity_vensim_import.xlsx','PROTRA_capacity','PROTRA_CAP_TIME',</v>
      </c>
      <c r="AC603" s="7" t="str">
        <f t="shared" si="102"/>
        <v>'FRANCE_TO_elec')~~|</v>
      </c>
    </row>
    <row r="604" spans="1:29" x14ac:dyDescent="0.35">
      <c r="A604" t="s">
        <v>51</v>
      </c>
      <c r="B604" t="s">
        <v>42</v>
      </c>
      <c r="C604" t="str">
        <f t="shared" si="94"/>
        <v>FRANCE_TO_elec</v>
      </c>
      <c r="D604" t="str">
        <f t="shared" si="95"/>
        <v>PROTRA_CHP_PP_I</v>
      </c>
      <c r="E604" t="s">
        <v>27</v>
      </c>
      <c r="F604" s="1" t="str">
        <f t="shared" si="96"/>
        <v>FRANCETO_elecPROTRA_PP_oceanic</v>
      </c>
      <c r="G604" s="5">
        <v>0.24</v>
      </c>
      <c r="H604" s="5">
        <v>0.24</v>
      </c>
      <c r="I604" s="5">
        <v>0.24</v>
      </c>
      <c r="J604" s="5">
        <v>0.24</v>
      </c>
      <c r="K604" s="5">
        <v>0.24</v>
      </c>
      <c r="L604" s="5">
        <v>0.24</v>
      </c>
      <c r="M604" s="5">
        <v>0.24</v>
      </c>
      <c r="N604" s="5">
        <v>0.24</v>
      </c>
      <c r="O604" s="5">
        <v>0.24</v>
      </c>
      <c r="P604" s="5">
        <v>0.24</v>
      </c>
      <c r="Q604" s="5">
        <v>0.24</v>
      </c>
      <c r="R604" s="5">
        <v>0.24</v>
      </c>
      <c r="S604" s="5">
        <v>0.24</v>
      </c>
      <c r="T604" s="5">
        <v>0.24</v>
      </c>
      <c r="U604" s="5">
        <v>0.24</v>
      </c>
      <c r="V604" s="5">
        <v>0.24599999999999997</v>
      </c>
      <c r="W604" t="str">
        <f t="shared" si="93"/>
        <v/>
      </c>
      <c r="X604" s="7" t="str">
        <f t="shared" si="97"/>
        <v>PROTRA_CAPACITY_EMPIRICAL[</v>
      </c>
      <c r="Y604" s="7" t="str">
        <f t="shared" si="100"/>
        <v>FRANCE,</v>
      </c>
      <c r="Z604" s="7" t="str">
        <f t="shared" si="101"/>
        <v>TO_elec,</v>
      </c>
      <c r="AA604" s="7" t="str">
        <f t="shared" si="98"/>
        <v>PROTRA_CHP_PP_I]=GET_DIRECT_DATA(</v>
      </c>
      <c r="AB604" s="7" t="str">
        <f t="shared" si="99"/>
        <v>'model_parameters/energy/PROTRA_capacity_vensim_import.xlsx','PROTRA_capacity','PROTRA_CAP_TIME',</v>
      </c>
      <c r="AC604" s="7" t="str">
        <f t="shared" si="102"/>
        <v>'FRANCE_TO_elec')~~|</v>
      </c>
    </row>
    <row r="605" spans="1:29" x14ac:dyDescent="0.35">
      <c r="A605" t="s">
        <v>51</v>
      </c>
      <c r="B605" t="s">
        <v>42</v>
      </c>
      <c r="C605" t="str">
        <f t="shared" si="94"/>
        <v>FRANCE_TO_elec</v>
      </c>
      <c r="D605" t="str">
        <f t="shared" si="95"/>
        <v>PROTRA_CHP_PP_I</v>
      </c>
      <c r="E605" t="s">
        <v>28</v>
      </c>
      <c r="F605" s="1" t="str">
        <f t="shared" si="96"/>
        <v>FRANCETO_elecPROTRA_PP_solar_CSP</v>
      </c>
      <c r="G605" s="5">
        <v>0</v>
      </c>
      <c r="H605" s="5">
        <v>0</v>
      </c>
      <c r="I605" s="5">
        <v>0</v>
      </c>
      <c r="J605" s="5">
        <v>0</v>
      </c>
      <c r="K605" s="5">
        <v>0</v>
      </c>
      <c r="L605" s="5">
        <v>0</v>
      </c>
      <c r="M605" s="5">
        <v>0</v>
      </c>
      <c r="N605" s="5">
        <v>0</v>
      </c>
      <c r="O605" s="5">
        <v>0</v>
      </c>
      <c r="P605" s="5">
        <v>0</v>
      </c>
      <c r="Q605" s="5">
        <v>0</v>
      </c>
      <c r="R605" s="5">
        <v>0</v>
      </c>
      <c r="S605" s="5">
        <v>0</v>
      </c>
      <c r="T605" s="5">
        <v>0</v>
      </c>
      <c r="U605" s="5">
        <v>0</v>
      </c>
      <c r="V605" s="5">
        <v>0</v>
      </c>
      <c r="W605" t="str">
        <f t="shared" si="93"/>
        <v/>
      </c>
      <c r="X605" s="7" t="str">
        <f t="shared" si="97"/>
        <v>PROTRA_CAPACITY_EMPIRICAL[</v>
      </c>
      <c r="Y605" s="7" t="str">
        <f t="shared" si="100"/>
        <v>FRANCE,</v>
      </c>
      <c r="Z605" s="7" t="str">
        <f t="shared" si="101"/>
        <v>TO_elec,</v>
      </c>
      <c r="AA605" s="7" t="str">
        <f t="shared" si="98"/>
        <v>PROTRA_CHP_PP_I]=GET_DIRECT_DATA(</v>
      </c>
      <c r="AB605" s="7" t="str">
        <f t="shared" si="99"/>
        <v>'model_parameters/energy/PROTRA_capacity_vensim_import.xlsx','PROTRA_capacity','PROTRA_CAP_TIME',</v>
      </c>
      <c r="AC605" s="7" t="str">
        <f t="shared" si="102"/>
        <v>'FRANCE_TO_elec')~~|</v>
      </c>
    </row>
    <row r="606" spans="1:29" x14ac:dyDescent="0.35">
      <c r="A606" t="s">
        <v>51</v>
      </c>
      <c r="B606" t="s">
        <v>42</v>
      </c>
      <c r="C606" t="str">
        <f t="shared" si="94"/>
        <v>FRANCE_TO_elec</v>
      </c>
      <c r="D606" t="str">
        <f t="shared" si="95"/>
        <v>PROTRA_CHP_PP_I</v>
      </c>
      <c r="E606" t="s">
        <v>29</v>
      </c>
      <c r="F606" s="1" t="str">
        <f t="shared" si="96"/>
        <v>FRANCETO_elecPROTRA_PP_solar_PV</v>
      </c>
      <c r="G606" s="5">
        <v>5.4600000000000004E-3</v>
      </c>
      <c r="H606" s="5">
        <v>6.3000000000000009E-3</v>
      </c>
      <c r="I606" s="5">
        <v>1.0920000000000001E-2</v>
      </c>
      <c r="J606" s="5">
        <v>3.3600000000000005E-2</v>
      </c>
      <c r="K606" s="5">
        <v>0.11634000000000001</v>
      </c>
      <c r="L606" s="5">
        <v>0.43848000000000004</v>
      </c>
      <c r="M606" s="5">
        <v>1.2615015000000001</v>
      </c>
      <c r="N606" s="5">
        <v>1.8306766800000001</v>
      </c>
      <c r="O606" s="5">
        <v>2.2164613800000001</v>
      </c>
      <c r="P606" s="5">
        <v>2.5344551400000004</v>
      </c>
      <c r="Q606" s="5">
        <v>2.99775714</v>
      </c>
      <c r="R606" s="5">
        <v>3.2790843728121466</v>
      </c>
      <c r="S606" s="5">
        <v>3.7090647217573895</v>
      </c>
      <c r="T606" s="5">
        <v>3.471800790470037</v>
      </c>
      <c r="U606" s="5">
        <v>3.9647287130221289</v>
      </c>
      <c r="V606" s="5">
        <v>4.5699938438572119</v>
      </c>
      <c r="W606" t="str">
        <f t="shared" si="93"/>
        <v/>
      </c>
      <c r="X606" s="7" t="str">
        <f t="shared" si="97"/>
        <v>PROTRA_CAPACITY_EMPIRICAL[</v>
      </c>
      <c r="Y606" s="7" t="str">
        <f t="shared" si="100"/>
        <v>FRANCE,</v>
      </c>
      <c r="Z606" s="7" t="str">
        <f t="shared" si="101"/>
        <v>TO_elec,</v>
      </c>
      <c r="AA606" s="7" t="str">
        <f t="shared" si="98"/>
        <v>PROTRA_CHP_PP_I]=GET_DIRECT_DATA(</v>
      </c>
      <c r="AB606" s="7" t="str">
        <f t="shared" si="99"/>
        <v>'model_parameters/energy/PROTRA_capacity_vensim_import.xlsx','PROTRA_capacity','PROTRA_CAP_TIME',</v>
      </c>
      <c r="AC606" s="7" t="str">
        <f t="shared" si="102"/>
        <v>'FRANCE_TO_elec')~~|</v>
      </c>
    </row>
    <row r="607" spans="1:29" x14ac:dyDescent="0.35">
      <c r="A607" t="s">
        <v>51</v>
      </c>
      <c r="B607" t="s">
        <v>42</v>
      </c>
      <c r="C607" t="str">
        <f t="shared" si="94"/>
        <v>FRANCE_TO_elec</v>
      </c>
      <c r="D607" t="str">
        <f t="shared" si="95"/>
        <v>PROTRA_CHP_PP_I</v>
      </c>
      <c r="E607" t="s">
        <v>30</v>
      </c>
      <c r="F607" s="1" t="str">
        <f t="shared" si="96"/>
        <v>FRANCETO_elecPROTRA_PP_solar_urban_PV</v>
      </c>
      <c r="G607" s="5">
        <v>7.539999999999999E-3</v>
      </c>
      <c r="H607" s="5">
        <v>8.6999999999999994E-3</v>
      </c>
      <c r="I607" s="5">
        <v>1.5079999999999998E-2</v>
      </c>
      <c r="J607" s="5">
        <v>4.6399999999999997E-2</v>
      </c>
      <c r="K607" s="5">
        <v>0.16066</v>
      </c>
      <c r="L607" s="5">
        <v>0.60551999999999995</v>
      </c>
      <c r="M607" s="5">
        <v>1.7420734999999998</v>
      </c>
      <c r="N607" s="5">
        <v>2.52807732</v>
      </c>
      <c r="O607" s="5">
        <v>3.0608276199999995</v>
      </c>
      <c r="P607" s="5">
        <v>3.49996186</v>
      </c>
      <c r="Q607" s="5">
        <v>4.139759859999999</v>
      </c>
      <c r="R607" s="5">
        <v>4.5282593719786774</v>
      </c>
      <c r="S607" s="5">
        <v>5.1220417586173461</v>
      </c>
      <c r="T607" s="5">
        <v>4.7943915677919549</v>
      </c>
      <c r="U607" s="5">
        <v>5.4751015560781768</v>
      </c>
      <c r="V607" s="5">
        <v>6.3109438796123385</v>
      </c>
      <c r="W607" t="str">
        <f t="shared" si="93"/>
        <v/>
      </c>
      <c r="X607" s="7" t="str">
        <f t="shared" si="97"/>
        <v>PROTRA_CAPACITY_EMPIRICAL[</v>
      </c>
      <c r="Y607" s="7" t="str">
        <f t="shared" si="100"/>
        <v>FRANCE,</v>
      </c>
      <c r="Z607" s="7" t="str">
        <f t="shared" si="101"/>
        <v>TO_elec,</v>
      </c>
      <c r="AA607" s="7" t="str">
        <f t="shared" si="98"/>
        <v>PROTRA_CHP_PP_I]=GET_DIRECT_DATA(</v>
      </c>
      <c r="AB607" s="7" t="str">
        <f t="shared" si="99"/>
        <v>'model_parameters/energy/PROTRA_capacity_vensim_import.xlsx','PROTRA_capacity','PROTRA_CAP_TIME',</v>
      </c>
      <c r="AC607" s="7" t="str">
        <f t="shared" si="102"/>
        <v>'FRANCE_TO_elec')~~|</v>
      </c>
    </row>
    <row r="608" spans="1:29" x14ac:dyDescent="0.35">
      <c r="A608" t="s">
        <v>51</v>
      </c>
      <c r="B608" t="s">
        <v>42</v>
      </c>
      <c r="C608" t="str">
        <f t="shared" si="94"/>
        <v>FRANCE_TO_elec</v>
      </c>
      <c r="D608" t="str">
        <f t="shared" si="95"/>
        <v>PROTRA_CHP_PP_I</v>
      </c>
      <c r="E608" t="s">
        <v>31</v>
      </c>
      <c r="F608" s="1" t="str">
        <f t="shared" si="96"/>
        <v>FRANCETO_elecPROTRA_PP_solid_fossil</v>
      </c>
      <c r="G608" s="5">
        <v>11.03</v>
      </c>
      <c r="H608" s="5">
        <v>11.03</v>
      </c>
      <c r="I608" s="5">
        <v>9.6059999999999999</v>
      </c>
      <c r="J608" s="5">
        <v>9.1539999999999999</v>
      </c>
      <c r="K608" s="5">
        <v>9.1539999999999999</v>
      </c>
      <c r="L608" s="5">
        <v>8.7639999999999993</v>
      </c>
      <c r="M608" s="5">
        <v>8.7639999999999993</v>
      </c>
      <c r="N608" s="5">
        <v>8.4954999999999998</v>
      </c>
      <c r="O608" s="5">
        <v>7.4465000000000003</v>
      </c>
      <c r="P608" s="5">
        <v>7.4428000000000001</v>
      </c>
      <c r="Q608" s="5">
        <v>5.7948000000000004</v>
      </c>
      <c r="R608" s="5">
        <v>3.5298885654885654</v>
      </c>
      <c r="S608" s="5">
        <v>3.5298885654885654</v>
      </c>
      <c r="T608" s="5">
        <v>4.7852277754677761</v>
      </c>
      <c r="U608" s="5">
        <v>4.7779993347193352</v>
      </c>
      <c r="V608" s="5">
        <v>3.5865113513513518</v>
      </c>
      <c r="W608" t="str">
        <f t="shared" si="93"/>
        <v/>
      </c>
      <c r="X608" s="7" t="str">
        <f t="shared" si="97"/>
        <v>PROTRA_CAPACITY_EMPIRICAL[</v>
      </c>
      <c r="Y608" s="7" t="str">
        <f t="shared" si="100"/>
        <v>FRANCE,</v>
      </c>
      <c r="Z608" s="7" t="str">
        <f t="shared" si="101"/>
        <v>TO_elec,</v>
      </c>
      <c r="AA608" s="7" t="str">
        <f t="shared" si="98"/>
        <v>PROTRA_CHP_PP_I]=GET_DIRECT_DATA(</v>
      </c>
      <c r="AB608" s="7" t="str">
        <f t="shared" si="99"/>
        <v>'model_parameters/energy/PROTRA_capacity_vensim_import.xlsx','PROTRA_capacity','PROTRA_CAP_TIME',</v>
      </c>
      <c r="AC608" s="7" t="str">
        <f t="shared" si="102"/>
        <v>'FRANCE_TO_elec')~~|</v>
      </c>
    </row>
    <row r="609" spans="1:29" x14ac:dyDescent="0.35">
      <c r="A609" t="s">
        <v>51</v>
      </c>
      <c r="B609" t="s">
        <v>42</v>
      </c>
      <c r="C609" t="str">
        <f t="shared" si="94"/>
        <v>FRANCE_TO_elec</v>
      </c>
      <c r="D609" t="str">
        <f t="shared" si="95"/>
        <v>PROTRA_CHP_PP_I</v>
      </c>
      <c r="E609" t="s">
        <v>32</v>
      </c>
      <c r="F609" s="1" t="str">
        <f t="shared" si="96"/>
        <v>FRANCETO_elecPROTRA_PP_solid_fossil_CCS</v>
      </c>
      <c r="G609" s="5">
        <v>0</v>
      </c>
      <c r="H609" s="5">
        <v>0</v>
      </c>
      <c r="I609" s="5">
        <v>0</v>
      </c>
      <c r="J609" s="5">
        <v>0</v>
      </c>
      <c r="K609" s="5">
        <v>0</v>
      </c>
      <c r="L609" s="5">
        <v>0</v>
      </c>
      <c r="M609" s="5">
        <v>0</v>
      </c>
      <c r="N609" s="5">
        <v>0</v>
      </c>
      <c r="O609" s="5">
        <v>0</v>
      </c>
      <c r="P609" s="5">
        <v>0</v>
      </c>
      <c r="Q609" s="5">
        <v>0</v>
      </c>
      <c r="R609" s="5">
        <v>0</v>
      </c>
      <c r="S609" s="5">
        <v>0</v>
      </c>
      <c r="T609" s="5">
        <v>0</v>
      </c>
      <c r="U609" s="5">
        <v>0</v>
      </c>
      <c r="V609" s="5">
        <v>0</v>
      </c>
      <c r="W609" t="str">
        <f t="shared" si="93"/>
        <v/>
      </c>
      <c r="X609" s="7" t="str">
        <f t="shared" si="97"/>
        <v>PROTRA_CAPACITY_EMPIRICAL[</v>
      </c>
      <c r="Y609" s="7" t="str">
        <f t="shared" si="100"/>
        <v>FRANCE,</v>
      </c>
      <c r="Z609" s="7" t="str">
        <f t="shared" si="101"/>
        <v>TO_elec,</v>
      </c>
      <c r="AA609" s="7" t="str">
        <f t="shared" si="98"/>
        <v>PROTRA_CHP_PP_I]=GET_DIRECT_DATA(</v>
      </c>
      <c r="AB609" s="7" t="str">
        <f t="shared" si="99"/>
        <v>'model_parameters/energy/PROTRA_capacity_vensim_import.xlsx','PROTRA_capacity','PROTRA_CAP_TIME',</v>
      </c>
      <c r="AC609" s="7" t="str">
        <f t="shared" si="102"/>
        <v>'FRANCE_TO_elec')~~|</v>
      </c>
    </row>
    <row r="610" spans="1:29" x14ac:dyDescent="0.35">
      <c r="A610" t="s">
        <v>51</v>
      </c>
      <c r="B610" t="s">
        <v>42</v>
      </c>
      <c r="C610" t="str">
        <f t="shared" si="94"/>
        <v>FRANCE_TO_elec</v>
      </c>
      <c r="D610" t="str">
        <f t="shared" si="95"/>
        <v>PROTRA_CHP_PP_I</v>
      </c>
      <c r="E610" t="s">
        <v>33</v>
      </c>
      <c r="F610" s="1" t="str">
        <f t="shared" si="96"/>
        <v>FRANCETO_elecPROTRA_PP_waste</v>
      </c>
      <c r="G610" s="5">
        <v>0.19255131347788734</v>
      </c>
      <c r="H610" s="5">
        <v>0.19255131347788734</v>
      </c>
      <c r="I610" s="5">
        <v>0.19305493504757668</v>
      </c>
      <c r="J610" s="5">
        <v>0.27480950319381131</v>
      </c>
      <c r="K610" s="5">
        <v>0.27480950319381131</v>
      </c>
      <c r="L610" s="5">
        <v>0.26490925011444838</v>
      </c>
      <c r="M610" s="5">
        <v>0.25806516211610625</v>
      </c>
      <c r="N610" s="5">
        <v>0.25806516211610625</v>
      </c>
      <c r="O610" s="5">
        <v>0.26193917419063956</v>
      </c>
      <c r="P610" s="5">
        <v>0.26925675255364689</v>
      </c>
      <c r="Q610" s="5">
        <v>0.26925675255364689</v>
      </c>
      <c r="R610" s="5">
        <v>0.27094778957030824</v>
      </c>
      <c r="S610" s="5">
        <v>0.27263882658696958</v>
      </c>
      <c r="T610" s="5">
        <v>0.27432986360363093</v>
      </c>
      <c r="U610" s="5">
        <v>0.27602090062029228</v>
      </c>
      <c r="V610" s="5">
        <v>0.27771193763695362</v>
      </c>
      <c r="W610" t="str">
        <f t="shared" si="93"/>
        <v/>
      </c>
      <c r="X610" s="7" t="str">
        <f t="shared" si="97"/>
        <v>PROTRA_CAPACITY_EMPIRICAL[</v>
      </c>
      <c r="Y610" s="7" t="str">
        <f t="shared" si="100"/>
        <v>FRANCE,</v>
      </c>
      <c r="Z610" s="7" t="str">
        <f t="shared" si="101"/>
        <v>TO_elec,</v>
      </c>
      <c r="AA610" s="7" t="str">
        <f t="shared" si="98"/>
        <v>PROTRA_CHP_PP_I]=GET_DIRECT_DATA(</v>
      </c>
      <c r="AB610" s="7" t="str">
        <f t="shared" si="99"/>
        <v>'model_parameters/energy/PROTRA_capacity_vensim_import.xlsx','PROTRA_capacity','PROTRA_CAP_TIME',</v>
      </c>
      <c r="AC610" s="7" t="str">
        <f t="shared" si="102"/>
        <v>'FRANCE_TO_elec')~~|</v>
      </c>
    </row>
    <row r="611" spans="1:29" x14ac:dyDescent="0.35">
      <c r="A611" t="s">
        <v>51</v>
      </c>
      <c r="B611" t="s">
        <v>42</v>
      </c>
      <c r="C611" t="str">
        <f t="shared" si="94"/>
        <v>FRANCE_TO_elec</v>
      </c>
      <c r="D611" t="str">
        <f t="shared" si="95"/>
        <v>PROTRA_CHP_PP_I</v>
      </c>
      <c r="E611" t="s">
        <v>34</v>
      </c>
      <c r="F611" s="1" t="str">
        <f t="shared" si="96"/>
        <v>FRANCETO_elecPROTRA_PP_waste_CCS</v>
      </c>
      <c r="G611" s="5">
        <v>0</v>
      </c>
      <c r="H611" s="5">
        <v>0</v>
      </c>
      <c r="I611" s="5">
        <v>0</v>
      </c>
      <c r="J611" s="5">
        <v>0</v>
      </c>
      <c r="K611" s="5">
        <v>0</v>
      </c>
      <c r="L611" s="5">
        <v>0</v>
      </c>
      <c r="M611" s="5">
        <v>0</v>
      </c>
      <c r="N611" s="5">
        <v>0</v>
      </c>
      <c r="O611" s="5">
        <v>0</v>
      </c>
      <c r="P611" s="5">
        <v>0</v>
      </c>
      <c r="Q611" s="5">
        <v>0</v>
      </c>
      <c r="R611" s="5">
        <v>0</v>
      </c>
      <c r="S611" s="5">
        <v>0</v>
      </c>
      <c r="T611" s="5">
        <v>0</v>
      </c>
      <c r="U611" s="5">
        <v>0</v>
      </c>
      <c r="V611" s="5">
        <v>0</v>
      </c>
      <c r="W611" t="str">
        <f t="shared" si="93"/>
        <v/>
      </c>
      <c r="X611" s="7" t="str">
        <f t="shared" si="97"/>
        <v>PROTRA_CAPACITY_EMPIRICAL[</v>
      </c>
      <c r="Y611" s="7" t="str">
        <f t="shared" si="100"/>
        <v>FRANCE,</v>
      </c>
      <c r="Z611" s="7" t="str">
        <f t="shared" si="101"/>
        <v>TO_elec,</v>
      </c>
      <c r="AA611" s="7" t="str">
        <f t="shared" si="98"/>
        <v>PROTRA_CHP_PP_I]=GET_DIRECT_DATA(</v>
      </c>
      <c r="AB611" s="7" t="str">
        <f t="shared" si="99"/>
        <v>'model_parameters/energy/PROTRA_capacity_vensim_import.xlsx','PROTRA_capacity','PROTRA_CAP_TIME',</v>
      </c>
      <c r="AC611" s="7" t="str">
        <f t="shared" si="102"/>
        <v>'FRANCE_TO_elec')~~|</v>
      </c>
    </row>
    <row r="612" spans="1:29" x14ac:dyDescent="0.35">
      <c r="A612" t="s">
        <v>51</v>
      </c>
      <c r="B612" t="s">
        <v>42</v>
      </c>
      <c r="C612" t="str">
        <f t="shared" si="94"/>
        <v>FRANCE_TO_elec</v>
      </c>
      <c r="D612" t="str">
        <f t="shared" si="95"/>
        <v>PROTRA_CHP_PP_I</v>
      </c>
      <c r="E612" t="s">
        <v>35</v>
      </c>
      <c r="F612" s="1" t="str">
        <f t="shared" si="96"/>
        <v>FRANCETO_elecPROTRA_PP_wind_offshore</v>
      </c>
      <c r="G612" s="5">
        <v>0</v>
      </c>
      <c r="H612" s="5">
        <v>0</v>
      </c>
      <c r="I612" s="5">
        <v>0</v>
      </c>
      <c r="J612" s="5">
        <v>0</v>
      </c>
      <c r="K612" s="5">
        <v>0</v>
      </c>
      <c r="L612" s="5">
        <v>0</v>
      </c>
      <c r="M612" s="5">
        <v>0</v>
      </c>
      <c r="N612" s="5">
        <v>0</v>
      </c>
      <c r="O612" s="5">
        <v>0</v>
      </c>
      <c r="P612" s="5">
        <v>0</v>
      </c>
      <c r="Q612" s="5">
        <v>0</v>
      </c>
      <c r="R612" s="5">
        <v>0</v>
      </c>
      <c r="S612" s="5">
        <v>0</v>
      </c>
      <c r="T612" s="5">
        <v>0</v>
      </c>
      <c r="U612" s="5">
        <v>0</v>
      </c>
      <c r="V612" s="5">
        <v>0</v>
      </c>
      <c r="W612" t="str">
        <f t="shared" si="93"/>
        <v/>
      </c>
      <c r="X612" s="7" t="str">
        <f t="shared" si="97"/>
        <v>PROTRA_CAPACITY_EMPIRICAL[</v>
      </c>
      <c r="Y612" s="7" t="str">
        <f t="shared" si="100"/>
        <v>FRANCE,</v>
      </c>
      <c r="Z612" s="7" t="str">
        <f t="shared" si="101"/>
        <v>TO_elec,</v>
      </c>
      <c r="AA612" s="7" t="str">
        <f t="shared" si="98"/>
        <v>PROTRA_CHP_PP_I]=GET_DIRECT_DATA(</v>
      </c>
      <c r="AB612" s="7" t="str">
        <f t="shared" si="99"/>
        <v>'model_parameters/energy/PROTRA_capacity_vensim_import.xlsx','PROTRA_capacity','PROTRA_CAP_TIME',</v>
      </c>
      <c r="AC612" s="7" t="str">
        <f t="shared" si="102"/>
        <v>'FRANCE_TO_elec')~~|</v>
      </c>
    </row>
    <row r="613" spans="1:29" x14ac:dyDescent="0.35">
      <c r="A613" t="s">
        <v>51</v>
      </c>
      <c r="B613" t="s">
        <v>42</v>
      </c>
      <c r="C613" t="str">
        <f t="shared" si="94"/>
        <v>FRANCE_TO_elec</v>
      </c>
      <c r="D613" t="str">
        <f t="shared" si="95"/>
        <v>PROTRA_CHP_PP_I</v>
      </c>
      <c r="E613" t="s">
        <v>36</v>
      </c>
      <c r="F613" s="1" t="str">
        <f t="shared" si="96"/>
        <v>FRANCETO_elecPROTRA_PP_wind_onshore</v>
      </c>
      <c r="G613" s="5">
        <v>0.69</v>
      </c>
      <c r="H613" s="5">
        <v>1.4119999999999999</v>
      </c>
      <c r="I613" s="5">
        <v>2.2229999999999999</v>
      </c>
      <c r="J613" s="5">
        <v>3.403</v>
      </c>
      <c r="K613" s="5">
        <v>4.5819999999999999</v>
      </c>
      <c r="L613" s="5">
        <v>5.9119999999999999</v>
      </c>
      <c r="M613" s="5">
        <v>6.7580159999999996</v>
      </c>
      <c r="N613" s="5">
        <v>7.6074960000000003</v>
      </c>
      <c r="O613" s="5">
        <v>8.1559609999999996</v>
      </c>
      <c r="P613" s="5">
        <v>9.2014249999999986</v>
      </c>
      <c r="Q613" s="5">
        <v>10.29818</v>
      </c>
      <c r="R613" s="5">
        <v>11.733859230769232</v>
      </c>
      <c r="S613" s="5">
        <v>13.537686923076924</v>
      </c>
      <c r="T613" s="5">
        <v>12.489112307692308</v>
      </c>
      <c r="U613" s="5">
        <v>13.578592307692308</v>
      </c>
      <c r="V613" s="5">
        <v>16.539743076923077</v>
      </c>
      <c r="W613" t="str">
        <f t="shared" si="93"/>
        <v/>
      </c>
      <c r="X613" s="7" t="str">
        <f t="shared" si="97"/>
        <v>PROTRA_CAPACITY_EMPIRICAL[</v>
      </c>
      <c r="Y613" s="7" t="str">
        <f t="shared" si="100"/>
        <v>FRANCE,</v>
      </c>
      <c r="Z613" s="7" t="str">
        <f t="shared" si="101"/>
        <v>TO_elec,</v>
      </c>
      <c r="AA613" s="7" t="str">
        <f t="shared" si="98"/>
        <v>PROTRA_CHP_PP_I]=GET_DIRECT_DATA(</v>
      </c>
      <c r="AB613" s="7" t="str">
        <f t="shared" si="99"/>
        <v>'model_parameters/energy/PROTRA_capacity_vensim_import.xlsx','PROTRA_capacity','PROTRA_CAP_TIME',</v>
      </c>
      <c r="AC613" s="7" t="str">
        <f t="shared" si="102"/>
        <v>'FRANCE_TO_elec')~~|</v>
      </c>
    </row>
    <row r="614" spans="1:29" x14ac:dyDescent="0.35">
      <c r="A614" t="s">
        <v>52</v>
      </c>
      <c r="B614" t="s">
        <v>41</v>
      </c>
      <c r="C614" t="str">
        <f t="shared" si="94"/>
        <v>GERMANY_TO_heat</v>
      </c>
      <c r="D614" t="str">
        <f t="shared" si="95"/>
        <v>PROTRA_CHP_HP_I</v>
      </c>
      <c r="E614" t="s">
        <v>0</v>
      </c>
      <c r="F614" s="1" t="str">
        <f t="shared" si="96"/>
        <v>GERMANYTO_heatPROTRA_CHP_gas_fuels</v>
      </c>
      <c r="G614" s="3">
        <v>24.725719562832182</v>
      </c>
      <c r="H614" s="3">
        <v>25.960260556576753</v>
      </c>
      <c r="I614" s="3">
        <v>24.868581293549351</v>
      </c>
      <c r="J614" s="3">
        <v>24.49078507815728</v>
      </c>
      <c r="K614" s="3">
        <v>22.489302161615296</v>
      </c>
      <c r="L614" s="3">
        <v>23.143742244831074</v>
      </c>
      <c r="M614" s="3">
        <v>21.008335322532378</v>
      </c>
      <c r="N614" s="3">
        <v>21.198439313754822</v>
      </c>
      <c r="O614" s="3">
        <v>19.304209096738337</v>
      </c>
      <c r="P614" s="3">
        <v>17.476373407999546</v>
      </c>
      <c r="Q614" s="3">
        <v>17.884955120477628</v>
      </c>
      <c r="R614" s="3">
        <v>20.715802165890075</v>
      </c>
      <c r="S614" s="3">
        <v>21.750875837501244</v>
      </c>
      <c r="T614" s="3">
        <v>21.865080100884878</v>
      </c>
      <c r="U614" s="3">
        <v>22.976620974935521</v>
      </c>
      <c r="V614" s="3">
        <v>24.109881939326581</v>
      </c>
      <c r="W614" t="str">
        <f t="shared" si="93"/>
        <v>PROTRA_CAPACITY_EMPIRICAL[GERMANY,TO_heat,PROTRA_CHP_HP_I]=GET_DIRECT_DATA('model_parameters/energy/PROTRA_capacity_vensim_import.xlsx','PROTRA_capacity','PROTRA_CAP_TIME','GERMANY_TO_heat')~~|</v>
      </c>
      <c r="X614" s="7" t="str">
        <f t="shared" si="97"/>
        <v>PROTRA_CAPACITY_EMPIRICAL[</v>
      </c>
      <c r="Y614" s="7" t="str">
        <f t="shared" si="100"/>
        <v>GERMANY,</v>
      </c>
      <c r="Z614" s="7" t="str">
        <f t="shared" si="101"/>
        <v>TO_heat,</v>
      </c>
      <c r="AA614" s="7" t="str">
        <f t="shared" si="98"/>
        <v>PROTRA_CHP_HP_I]=GET_DIRECT_DATA(</v>
      </c>
      <c r="AB614" s="7" t="str">
        <f t="shared" si="99"/>
        <v>'model_parameters/energy/PROTRA_capacity_vensim_import.xlsx','PROTRA_capacity','PROTRA_CAP_TIME',</v>
      </c>
      <c r="AC614" s="7" t="str">
        <f t="shared" si="102"/>
        <v>'GERMANY_TO_heat')~~|</v>
      </c>
    </row>
    <row r="615" spans="1:29" x14ac:dyDescent="0.35">
      <c r="A615" t="s">
        <v>52</v>
      </c>
      <c r="B615" t="s">
        <v>41</v>
      </c>
      <c r="C615" t="str">
        <f t="shared" si="94"/>
        <v>GERMANY_TO_heat</v>
      </c>
      <c r="D615" t="str">
        <f t="shared" si="95"/>
        <v>PROTRA_CHP_HP_I</v>
      </c>
      <c r="E615" t="s">
        <v>1</v>
      </c>
      <c r="F615" s="1" t="str">
        <f t="shared" si="96"/>
        <v>GERMANYTO_heatPROTRA_CHP_gas_fuels_CCS</v>
      </c>
      <c r="G615" s="3">
        <v>0</v>
      </c>
      <c r="H615" s="3">
        <v>0</v>
      </c>
      <c r="I615" s="3">
        <v>0</v>
      </c>
      <c r="J615" s="3">
        <v>0</v>
      </c>
      <c r="K615" s="3">
        <v>0</v>
      </c>
      <c r="L615" s="3">
        <v>0</v>
      </c>
      <c r="M615" s="3">
        <v>0</v>
      </c>
      <c r="N615" s="3">
        <v>0</v>
      </c>
      <c r="O615" s="3">
        <v>0</v>
      </c>
      <c r="P615" s="3">
        <v>0</v>
      </c>
      <c r="Q615" s="3">
        <v>0</v>
      </c>
      <c r="R615" s="3">
        <v>0</v>
      </c>
      <c r="S615" s="3">
        <v>0</v>
      </c>
      <c r="T615" s="3">
        <v>0</v>
      </c>
      <c r="U615" s="3">
        <v>0</v>
      </c>
      <c r="V615" s="3">
        <v>0</v>
      </c>
      <c r="W615" t="str">
        <f t="shared" si="93"/>
        <v/>
      </c>
      <c r="X615" s="7" t="str">
        <f t="shared" si="97"/>
        <v>PROTRA_CAPACITY_EMPIRICAL[</v>
      </c>
      <c r="Y615" s="7" t="str">
        <f t="shared" si="100"/>
        <v>GERMANY,</v>
      </c>
      <c r="Z615" s="7" t="str">
        <f t="shared" si="101"/>
        <v>TO_heat,</v>
      </c>
      <c r="AA615" s="7" t="str">
        <f t="shared" si="98"/>
        <v>PROTRA_CHP_HP_I]=GET_DIRECT_DATA(</v>
      </c>
      <c r="AB615" s="7" t="str">
        <f t="shared" si="99"/>
        <v>'model_parameters/energy/PROTRA_capacity_vensim_import.xlsx','PROTRA_capacity','PROTRA_CAP_TIME',</v>
      </c>
      <c r="AC615" s="7" t="str">
        <f t="shared" si="102"/>
        <v>'GERMANY_TO_heat')~~|</v>
      </c>
    </row>
    <row r="616" spans="1:29" x14ac:dyDescent="0.35">
      <c r="A616" t="s">
        <v>52</v>
      </c>
      <c r="B616" t="s">
        <v>41</v>
      </c>
      <c r="C616" t="str">
        <f t="shared" si="94"/>
        <v>GERMANY_TO_heat</v>
      </c>
      <c r="D616" t="str">
        <f t="shared" si="95"/>
        <v>PROTRA_CHP_HP_I</v>
      </c>
      <c r="E616" t="s">
        <v>2</v>
      </c>
      <c r="F616" s="1" t="str">
        <f t="shared" si="96"/>
        <v>GERMANYTO_heatPROTRA_CHP_geothermal</v>
      </c>
      <c r="G616" s="3">
        <v>0</v>
      </c>
      <c r="H616" s="3">
        <v>0</v>
      </c>
      <c r="I616" s="3">
        <v>0</v>
      </c>
      <c r="J616" s="3">
        <v>0</v>
      </c>
      <c r="K616" s="3">
        <v>0</v>
      </c>
      <c r="L616" s="3">
        <v>0</v>
      </c>
      <c r="M616" s="3">
        <v>0</v>
      </c>
      <c r="N616" s="3">
        <v>0</v>
      </c>
      <c r="O616" s="3">
        <v>0</v>
      </c>
      <c r="P616" s="3">
        <v>0</v>
      </c>
      <c r="Q616" s="3">
        <v>0</v>
      </c>
      <c r="R616" s="3">
        <v>0</v>
      </c>
      <c r="S616" s="3">
        <v>0</v>
      </c>
      <c r="T616" s="3">
        <v>0</v>
      </c>
      <c r="U616" s="3">
        <v>0</v>
      </c>
      <c r="V616" s="3">
        <v>0</v>
      </c>
      <c r="W616" t="str">
        <f t="shared" si="93"/>
        <v/>
      </c>
      <c r="X616" s="7" t="str">
        <f t="shared" si="97"/>
        <v>PROTRA_CAPACITY_EMPIRICAL[</v>
      </c>
      <c r="Y616" s="7" t="str">
        <f t="shared" si="100"/>
        <v>GERMANY,</v>
      </c>
      <c r="Z616" s="7" t="str">
        <f t="shared" si="101"/>
        <v>TO_heat,</v>
      </c>
      <c r="AA616" s="7" t="str">
        <f t="shared" si="98"/>
        <v>PROTRA_CHP_HP_I]=GET_DIRECT_DATA(</v>
      </c>
      <c r="AB616" s="7" t="str">
        <f t="shared" si="99"/>
        <v>'model_parameters/energy/PROTRA_capacity_vensim_import.xlsx','PROTRA_capacity','PROTRA_CAP_TIME',</v>
      </c>
      <c r="AC616" s="7" t="str">
        <f t="shared" si="102"/>
        <v>'GERMANY_TO_heat')~~|</v>
      </c>
    </row>
    <row r="617" spans="1:29" x14ac:dyDescent="0.35">
      <c r="A617" t="s">
        <v>52</v>
      </c>
      <c r="B617" t="s">
        <v>41</v>
      </c>
      <c r="C617" t="str">
        <f t="shared" si="94"/>
        <v>GERMANY_TO_heat</v>
      </c>
      <c r="D617" t="str">
        <f t="shared" si="95"/>
        <v>PROTRA_CHP_HP_I</v>
      </c>
      <c r="E617" t="s">
        <v>3</v>
      </c>
      <c r="F617" s="1" t="str">
        <f t="shared" si="96"/>
        <v>GERMANYTO_heatPROTRA_CHP_liquid_fuels</v>
      </c>
      <c r="G617" s="3">
        <v>0.33395880249077364</v>
      </c>
      <c r="H617" s="3">
        <v>0.28629093603499622</v>
      </c>
      <c r="I617" s="3">
        <v>0.19166454637427149</v>
      </c>
      <c r="J617" s="3">
        <v>0.16981677424870686</v>
      </c>
      <c r="K617" s="3">
        <v>0.30558507245757266</v>
      </c>
      <c r="L617" s="3">
        <v>0.30998300061271883</v>
      </c>
      <c r="M617" s="3">
        <v>0.18357803331480924</v>
      </c>
      <c r="N617" s="3">
        <v>0.24472342153635701</v>
      </c>
      <c r="O617" s="3">
        <v>0.19123894042377343</v>
      </c>
      <c r="P617" s="3">
        <v>0.14130117556534</v>
      </c>
      <c r="Q617" s="3">
        <v>0.13633577280952988</v>
      </c>
      <c r="R617" s="3">
        <v>0.16343268499123667</v>
      </c>
      <c r="S617" s="3">
        <v>0.13605203550919789</v>
      </c>
      <c r="T617" s="3">
        <v>0.11846032288861338</v>
      </c>
      <c r="U617" s="3">
        <v>0.1117924963308112</v>
      </c>
      <c r="V617" s="3">
        <v>0.10238660482480513</v>
      </c>
      <c r="W617" t="str">
        <f t="shared" si="93"/>
        <v/>
      </c>
      <c r="X617" s="7" t="str">
        <f t="shared" si="97"/>
        <v>PROTRA_CAPACITY_EMPIRICAL[</v>
      </c>
      <c r="Y617" s="7" t="str">
        <f t="shared" si="100"/>
        <v>GERMANY,</v>
      </c>
      <c r="Z617" s="7" t="str">
        <f t="shared" si="101"/>
        <v>TO_heat,</v>
      </c>
      <c r="AA617" s="7" t="str">
        <f t="shared" si="98"/>
        <v>PROTRA_CHP_HP_I]=GET_DIRECT_DATA(</v>
      </c>
      <c r="AB617" s="7" t="str">
        <f t="shared" si="99"/>
        <v>'model_parameters/energy/PROTRA_capacity_vensim_import.xlsx','PROTRA_capacity','PROTRA_CAP_TIME',</v>
      </c>
      <c r="AC617" s="7" t="str">
        <f t="shared" si="102"/>
        <v>'GERMANY_TO_heat')~~|</v>
      </c>
    </row>
    <row r="618" spans="1:29" x14ac:dyDescent="0.35">
      <c r="A618" t="s">
        <v>52</v>
      </c>
      <c r="B618" t="s">
        <v>41</v>
      </c>
      <c r="C618" t="str">
        <f t="shared" si="94"/>
        <v>GERMANY_TO_heat</v>
      </c>
      <c r="D618" t="str">
        <f t="shared" si="95"/>
        <v>PROTRA_CHP_HP_I</v>
      </c>
      <c r="E618" t="s">
        <v>4</v>
      </c>
      <c r="F618" s="1" t="str">
        <f t="shared" si="96"/>
        <v>GERMANYTO_heatPROTRA_CHP_liquid_fuels_CCS</v>
      </c>
      <c r="G618" s="3">
        <v>0</v>
      </c>
      <c r="H618" s="3">
        <v>0</v>
      </c>
      <c r="I618" s="3">
        <v>0</v>
      </c>
      <c r="J618" s="3">
        <v>0</v>
      </c>
      <c r="K618" s="3">
        <v>0</v>
      </c>
      <c r="L618" s="3">
        <v>0</v>
      </c>
      <c r="M618" s="3">
        <v>0</v>
      </c>
      <c r="N618" s="3">
        <v>0</v>
      </c>
      <c r="O618" s="3">
        <v>0</v>
      </c>
      <c r="P618" s="3">
        <v>0</v>
      </c>
      <c r="Q618" s="3">
        <v>0</v>
      </c>
      <c r="R618" s="3">
        <v>0</v>
      </c>
      <c r="S618" s="3">
        <v>0</v>
      </c>
      <c r="T618" s="3">
        <v>0</v>
      </c>
      <c r="U618" s="3">
        <v>0</v>
      </c>
      <c r="V618" s="3">
        <v>0</v>
      </c>
      <c r="W618" t="str">
        <f t="shared" si="93"/>
        <v/>
      </c>
      <c r="X618" s="7" t="str">
        <f t="shared" si="97"/>
        <v>PROTRA_CAPACITY_EMPIRICAL[</v>
      </c>
      <c r="Y618" s="7" t="str">
        <f t="shared" si="100"/>
        <v>GERMANY,</v>
      </c>
      <c r="Z618" s="7" t="str">
        <f t="shared" si="101"/>
        <v>TO_heat,</v>
      </c>
      <c r="AA618" s="7" t="str">
        <f t="shared" si="98"/>
        <v>PROTRA_CHP_HP_I]=GET_DIRECT_DATA(</v>
      </c>
      <c r="AB618" s="7" t="str">
        <f t="shared" si="99"/>
        <v>'model_parameters/energy/PROTRA_capacity_vensim_import.xlsx','PROTRA_capacity','PROTRA_CAP_TIME',</v>
      </c>
      <c r="AC618" s="7" t="str">
        <f t="shared" si="102"/>
        <v>'GERMANY_TO_heat')~~|</v>
      </c>
    </row>
    <row r="619" spans="1:29" x14ac:dyDescent="0.35">
      <c r="A619" t="s">
        <v>52</v>
      </c>
      <c r="B619" t="s">
        <v>41</v>
      </c>
      <c r="C619" t="str">
        <f t="shared" si="94"/>
        <v>GERMANY_TO_heat</v>
      </c>
      <c r="D619" t="str">
        <f t="shared" si="95"/>
        <v>PROTRA_CHP_HP_I</v>
      </c>
      <c r="E619" t="s">
        <v>5</v>
      </c>
      <c r="F619" s="1" t="str">
        <f t="shared" si="96"/>
        <v>GERMANYTO_heatPROTRA_CHP_solid_fossil</v>
      </c>
      <c r="G619" s="3">
        <v>22.141865837358758</v>
      </c>
      <c r="H619" s="3">
        <v>21.09132848287949</v>
      </c>
      <c r="I619" s="3">
        <v>19.497008592313939</v>
      </c>
      <c r="J619" s="3">
        <v>20.323819085481411</v>
      </c>
      <c r="K619" s="3">
        <v>19.80372861397284</v>
      </c>
      <c r="L619" s="3">
        <v>21.137719531483778</v>
      </c>
      <c r="M619" s="3">
        <v>19.24916406047393</v>
      </c>
      <c r="N619" s="3">
        <v>20.115839644338045</v>
      </c>
      <c r="O619" s="3">
        <v>22.024966069621964</v>
      </c>
      <c r="P619" s="3">
        <v>18.903430160019376</v>
      </c>
      <c r="Q619" s="3">
        <v>19.779894680744945</v>
      </c>
      <c r="R619" s="3">
        <v>18.48236400632668</v>
      </c>
      <c r="S619" s="3">
        <v>17.129504558343662</v>
      </c>
      <c r="T619" s="3">
        <v>17.608027515353594</v>
      </c>
      <c r="U619" s="3">
        <v>15.457298778836973</v>
      </c>
      <c r="V619" s="3">
        <v>14.50534594935807</v>
      </c>
      <c r="W619" t="str">
        <f t="shared" si="93"/>
        <v/>
      </c>
      <c r="X619" s="7" t="str">
        <f t="shared" si="97"/>
        <v>PROTRA_CAPACITY_EMPIRICAL[</v>
      </c>
      <c r="Y619" s="7" t="str">
        <f t="shared" si="100"/>
        <v>GERMANY,</v>
      </c>
      <c r="Z619" s="7" t="str">
        <f t="shared" si="101"/>
        <v>TO_heat,</v>
      </c>
      <c r="AA619" s="7" t="str">
        <f t="shared" si="98"/>
        <v>PROTRA_CHP_HP_I]=GET_DIRECT_DATA(</v>
      </c>
      <c r="AB619" s="7" t="str">
        <f t="shared" si="99"/>
        <v>'model_parameters/energy/PROTRA_capacity_vensim_import.xlsx','PROTRA_capacity','PROTRA_CAP_TIME',</v>
      </c>
      <c r="AC619" s="7" t="str">
        <f t="shared" si="102"/>
        <v>'GERMANY_TO_heat')~~|</v>
      </c>
    </row>
    <row r="620" spans="1:29" x14ac:dyDescent="0.35">
      <c r="A620" t="s">
        <v>52</v>
      </c>
      <c r="B620" t="s">
        <v>41</v>
      </c>
      <c r="C620" t="str">
        <f t="shared" si="94"/>
        <v>GERMANY_TO_heat</v>
      </c>
      <c r="D620" t="str">
        <f t="shared" si="95"/>
        <v>PROTRA_CHP_HP_I</v>
      </c>
      <c r="E620" t="s">
        <v>6</v>
      </c>
      <c r="F620" s="1" t="str">
        <f t="shared" si="96"/>
        <v>GERMANYTO_heatPROTRA_CHP_solid_fossil_CCS</v>
      </c>
      <c r="G620" s="3">
        <v>0</v>
      </c>
      <c r="H620" s="3">
        <v>0</v>
      </c>
      <c r="I620" s="3">
        <v>0</v>
      </c>
      <c r="J620" s="3">
        <v>0</v>
      </c>
      <c r="K620" s="3">
        <v>0</v>
      </c>
      <c r="L620" s="3">
        <v>0</v>
      </c>
      <c r="M620" s="3">
        <v>0</v>
      </c>
      <c r="N620" s="3">
        <v>0</v>
      </c>
      <c r="O620" s="3">
        <v>0</v>
      </c>
      <c r="P620" s="3">
        <v>0</v>
      </c>
      <c r="Q620" s="3">
        <v>0</v>
      </c>
      <c r="R620" s="3">
        <v>0</v>
      </c>
      <c r="S620" s="3">
        <v>0</v>
      </c>
      <c r="T620" s="3">
        <v>0</v>
      </c>
      <c r="U620" s="3">
        <v>0</v>
      </c>
      <c r="V620" s="3">
        <v>0</v>
      </c>
      <c r="W620" t="str">
        <f t="shared" si="93"/>
        <v/>
      </c>
      <c r="X620" s="7" t="str">
        <f t="shared" si="97"/>
        <v>PROTRA_CAPACITY_EMPIRICAL[</v>
      </c>
      <c r="Y620" s="7" t="str">
        <f t="shared" si="100"/>
        <v>GERMANY,</v>
      </c>
      <c r="Z620" s="7" t="str">
        <f t="shared" si="101"/>
        <v>TO_heat,</v>
      </c>
      <c r="AA620" s="7" t="str">
        <f t="shared" si="98"/>
        <v>PROTRA_CHP_HP_I]=GET_DIRECT_DATA(</v>
      </c>
      <c r="AB620" s="7" t="str">
        <f t="shared" si="99"/>
        <v>'model_parameters/energy/PROTRA_capacity_vensim_import.xlsx','PROTRA_capacity','PROTRA_CAP_TIME',</v>
      </c>
      <c r="AC620" s="7" t="str">
        <f t="shared" si="102"/>
        <v>'GERMANY_TO_heat')~~|</v>
      </c>
    </row>
    <row r="621" spans="1:29" x14ac:dyDescent="0.35">
      <c r="A621" t="s">
        <v>52</v>
      </c>
      <c r="B621" t="s">
        <v>41</v>
      </c>
      <c r="C621" t="str">
        <f t="shared" si="94"/>
        <v>GERMANY_TO_heat</v>
      </c>
      <c r="D621" t="str">
        <f t="shared" si="95"/>
        <v>PROTRA_CHP_HP_I</v>
      </c>
      <c r="E621" t="s">
        <v>7</v>
      </c>
      <c r="F621" s="1" t="str">
        <f t="shared" si="96"/>
        <v>GERMANYTO_heatPROTRA_CHP_waste</v>
      </c>
      <c r="G621" s="3">
        <v>3.222120782570284</v>
      </c>
      <c r="H621" s="3">
        <v>3.5546608985593977</v>
      </c>
      <c r="I621" s="3">
        <v>3.7964050784422683</v>
      </c>
      <c r="J621" s="3">
        <v>4.2912429302212907</v>
      </c>
      <c r="K621" s="3">
        <v>4.8001257783667466</v>
      </c>
      <c r="L621" s="3">
        <v>5.2245967796634316</v>
      </c>
      <c r="M621" s="3">
        <v>5.0110844611635956</v>
      </c>
      <c r="N621" s="3">
        <v>5.2827629262314932</v>
      </c>
      <c r="O621" s="3">
        <v>5.6642477265278792</v>
      </c>
      <c r="P621" s="3">
        <v>6.131988666125193</v>
      </c>
      <c r="Q621" s="3">
        <v>5.9821753715498929</v>
      </c>
      <c r="R621" s="3">
        <v>6.1759679476766545</v>
      </c>
      <c r="S621" s="3">
        <v>6.4951724105501656</v>
      </c>
      <c r="T621" s="3">
        <v>7.6803431140369627</v>
      </c>
      <c r="U621" s="3">
        <v>7.9097447213553913</v>
      </c>
      <c r="V621" s="3">
        <v>8.4456961079525215</v>
      </c>
      <c r="W621" t="str">
        <f t="shared" si="93"/>
        <v/>
      </c>
      <c r="X621" s="7" t="str">
        <f t="shared" si="97"/>
        <v>PROTRA_CAPACITY_EMPIRICAL[</v>
      </c>
      <c r="Y621" s="7" t="str">
        <f t="shared" si="100"/>
        <v>GERMANY,</v>
      </c>
      <c r="Z621" s="7" t="str">
        <f t="shared" si="101"/>
        <v>TO_heat,</v>
      </c>
      <c r="AA621" s="7" t="str">
        <f t="shared" si="98"/>
        <v>PROTRA_CHP_HP_I]=GET_DIRECT_DATA(</v>
      </c>
      <c r="AB621" s="7" t="str">
        <f t="shared" si="99"/>
        <v>'model_parameters/energy/PROTRA_capacity_vensim_import.xlsx','PROTRA_capacity','PROTRA_CAP_TIME',</v>
      </c>
      <c r="AC621" s="7" t="str">
        <f t="shared" si="102"/>
        <v>'GERMANY_TO_heat')~~|</v>
      </c>
    </row>
    <row r="622" spans="1:29" x14ac:dyDescent="0.35">
      <c r="A622" t="s">
        <v>52</v>
      </c>
      <c r="B622" t="s">
        <v>41</v>
      </c>
      <c r="C622" t="str">
        <f t="shared" si="94"/>
        <v>GERMANY_TO_heat</v>
      </c>
      <c r="D622" t="str">
        <f t="shared" si="95"/>
        <v>PROTRA_CHP_HP_I</v>
      </c>
      <c r="E622" t="s">
        <v>8</v>
      </c>
      <c r="F622" s="1" t="str">
        <f t="shared" si="96"/>
        <v>GERMANYTO_heatPROTRA_CHP_solid_bio</v>
      </c>
      <c r="G622" s="4">
        <v>0.44192084526710274</v>
      </c>
      <c r="H622" s="4">
        <v>0.53073062027102125</v>
      </c>
      <c r="I622" s="4">
        <v>0.67146432123569733</v>
      </c>
      <c r="J622" s="4">
        <v>0.89150259764316953</v>
      </c>
      <c r="K622" s="4">
        <v>1.1702744952193675</v>
      </c>
      <c r="L622" s="4">
        <v>1.3823681272175437</v>
      </c>
      <c r="M622" s="4">
        <v>1.7621505037119367</v>
      </c>
      <c r="N622" s="4">
        <v>1.8125138745208678</v>
      </c>
      <c r="O622" s="4">
        <v>2.0799362800837859</v>
      </c>
      <c r="P622" s="4">
        <v>2.1337044984967011</v>
      </c>
      <c r="Q622" s="4">
        <v>2.3719019621254218</v>
      </c>
      <c r="R622" s="4">
        <v>2.3761580216304021</v>
      </c>
      <c r="S622" s="4">
        <v>2.3832514541387027</v>
      </c>
      <c r="T622" s="4">
        <v>2.5090889468359476</v>
      </c>
      <c r="U622" s="4">
        <v>2.5956288234372105</v>
      </c>
      <c r="V622" s="4">
        <v>2.6536672882201229</v>
      </c>
      <c r="W622" t="str">
        <f t="shared" si="93"/>
        <v/>
      </c>
      <c r="X622" s="7" t="str">
        <f t="shared" si="97"/>
        <v>PROTRA_CAPACITY_EMPIRICAL[</v>
      </c>
      <c r="Y622" s="7" t="str">
        <f t="shared" si="100"/>
        <v>GERMANY,</v>
      </c>
      <c r="Z622" s="7" t="str">
        <f t="shared" si="101"/>
        <v>TO_heat,</v>
      </c>
      <c r="AA622" s="7" t="str">
        <f t="shared" si="98"/>
        <v>PROTRA_CHP_HP_I]=GET_DIRECT_DATA(</v>
      </c>
      <c r="AB622" s="7" t="str">
        <f t="shared" si="99"/>
        <v>'model_parameters/energy/PROTRA_capacity_vensim_import.xlsx','PROTRA_capacity','PROTRA_CAP_TIME',</v>
      </c>
      <c r="AC622" s="7" t="str">
        <f t="shared" si="102"/>
        <v>'GERMANY_TO_heat')~~|</v>
      </c>
    </row>
    <row r="623" spans="1:29" x14ac:dyDescent="0.35">
      <c r="A623" t="s">
        <v>52</v>
      </c>
      <c r="B623" t="s">
        <v>41</v>
      </c>
      <c r="C623" t="str">
        <f t="shared" si="94"/>
        <v>GERMANY_TO_heat</v>
      </c>
      <c r="D623" t="str">
        <f t="shared" si="95"/>
        <v>PROTRA_CHP_HP_I</v>
      </c>
      <c r="E623" t="s">
        <v>9</v>
      </c>
      <c r="F623" s="1" t="str">
        <f t="shared" si="96"/>
        <v>GERMANYTO_heatPROTRA_CHP_solid_bio_CCS</v>
      </c>
      <c r="G623" s="3">
        <v>0</v>
      </c>
      <c r="H623" s="3">
        <v>0</v>
      </c>
      <c r="I623" s="3">
        <v>0</v>
      </c>
      <c r="J623" s="3">
        <v>0</v>
      </c>
      <c r="K623" s="3">
        <v>0</v>
      </c>
      <c r="L623" s="3">
        <v>0</v>
      </c>
      <c r="M623" s="3">
        <v>0</v>
      </c>
      <c r="N623" s="3">
        <v>0</v>
      </c>
      <c r="O623" s="3">
        <v>0</v>
      </c>
      <c r="P623" s="3">
        <v>0</v>
      </c>
      <c r="Q623" s="3">
        <v>0</v>
      </c>
      <c r="R623" s="3">
        <v>0</v>
      </c>
      <c r="S623" s="3">
        <v>0</v>
      </c>
      <c r="T623" s="3">
        <v>0</v>
      </c>
      <c r="U623" s="3">
        <v>0</v>
      </c>
      <c r="V623" s="3">
        <v>0</v>
      </c>
      <c r="W623" t="str">
        <f t="shared" si="93"/>
        <v/>
      </c>
      <c r="X623" s="7" t="str">
        <f t="shared" si="97"/>
        <v>PROTRA_CAPACITY_EMPIRICAL[</v>
      </c>
      <c r="Y623" s="7" t="str">
        <f t="shared" si="100"/>
        <v>GERMANY,</v>
      </c>
      <c r="Z623" s="7" t="str">
        <f t="shared" si="101"/>
        <v>TO_heat,</v>
      </c>
      <c r="AA623" s="7" t="str">
        <f t="shared" si="98"/>
        <v>PROTRA_CHP_HP_I]=GET_DIRECT_DATA(</v>
      </c>
      <c r="AB623" s="7" t="str">
        <f t="shared" si="99"/>
        <v>'model_parameters/energy/PROTRA_capacity_vensim_import.xlsx','PROTRA_capacity','PROTRA_CAP_TIME',</v>
      </c>
      <c r="AC623" s="7" t="str">
        <f t="shared" si="102"/>
        <v>'GERMANY_TO_heat')~~|</v>
      </c>
    </row>
    <row r="624" spans="1:29" x14ac:dyDescent="0.35">
      <c r="A624" t="s">
        <v>52</v>
      </c>
      <c r="B624" t="s">
        <v>41</v>
      </c>
      <c r="C624" t="str">
        <f t="shared" si="94"/>
        <v>GERMANY_TO_heat</v>
      </c>
      <c r="D624" t="str">
        <f t="shared" si="95"/>
        <v>PROTRA_CHP_HP_I</v>
      </c>
      <c r="E624" t="s">
        <v>10</v>
      </c>
      <c r="F624" s="1" t="str">
        <f t="shared" si="96"/>
        <v>GERMANYTO_heatPROTRA_HP_gas_fuels</v>
      </c>
      <c r="G624" s="4">
        <v>38.758282756923307</v>
      </c>
      <c r="H624" s="4">
        <v>35.188913784616503</v>
      </c>
      <c r="I624" s="4">
        <v>31.385332081457044</v>
      </c>
      <c r="J624" s="4">
        <v>32.787716951377369</v>
      </c>
      <c r="K624" s="4">
        <v>31.074700734717691</v>
      </c>
      <c r="L624" s="4">
        <v>39.469595495068461</v>
      </c>
      <c r="M624" s="4">
        <v>31.631110873092556</v>
      </c>
      <c r="N624" s="4">
        <v>29.909420110845751</v>
      </c>
      <c r="O624" s="4">
        <v>34.108726322218374</v>
      </c>
      <c r="P624" s="4">
        <v>29.117558020820042</v>
      </c>
      <c r="Q624" s="4">
        <v>30.532335098721997</v>
      </c>
      <c r="R624" s="4">
        <v>31.197383593735765</v>
      </c>
      <c r="S624" s="4">
        <v>31.278759092815079</v>
      </c>
      <c r="T624" s="4">
        <v>27.734587610070918</v>
      </c>
      <c r="U624" s="4">
        <v>25.547362901314475</v>
      </c>
      <c r="V624" s="4">
        <v>24.204088863466485</v>
      </c>
      <c r="W624" t="str">
        <f t="shared" si="93"/>
        <v/>
      </c>
      <c r="X624" s="7" t="str">
        <f t="shared" si="97"/>
        <v>PROTRA_CAPACITY_EMPIRICAL[</v>
      </c>
      <c r="Y624" s="7" t="str">
        <f t="shared" si="100"/>
        <v>GERMANY,</v>
      </c>
      <c r="Z624" s="7" t="str">
        <f t="shared" si="101"/>
        <v>TO_heat,</v>
      </c>
      <c r="AA624" s="7" t="str">
        <f t="shared" si="98"/>
        <v>PROTRA_CHP_HP_I]=GET_DIRECT_DATA(</v>
      </c>
      <c r="AB624" s="7" t="str">
        <f t="shared" si="99"/>
        <v>'model_parameters/energy/PROTRA_capacity_vensim_import.xlsx','PROTRA_capacity','PROTRA_CAP_TIME',</v>
      </c>
      <c r="AC624" s="7" t="str">
        <f t="shared" si="102"/>
        <v>'GERMANY_TO_heat')~~|</v>
      </c>
    </row>
    <row r="625" spans="1:29" x14ac:dyDescent="0.35">
      <c r="A625" t="s">
        <v>52</v>
      </c>
      <c r="B625" t="s">
        <v>41</v>
      </c>
      <c r="C625" t="str">
        <f t="shared" si="94"/>
        <v>GERMANY_TO_heat</v>
      </c>
      <c r="D625" t="str">
        <f t="shared" si="95"/>
        <v>PROTRA_CHP_HP_I</v>
      </c>
      <c r="E625" t="s">
        <v>11</v>
      </c>
      <c r="F625" s="1" t="str">
        <f t="shared" si="96"/>
        <v>GERMANYTO_heatPROTRA_HP_solid_bio</v>
      </c>
      <c r="G625" s="4">
        <v>2.0476058321634971</v>
      </c>
      <c r="H625" s="4">
        <v>1.8955947475889228</v>
      </c>
      <c r="I625" s="4">
        <v>1.6696434887239975</v>
      </c>
      <c r="J625" s="4">
        <v>1.9067477347723836</v>
      </c>
      <c r="K625" s="4">
        <v>2.435481941988296</v>
      </c>
      <c r="L625" s="4">
        <v>2.559817095403913</v>
      </c>
      <c r="M625" s="4">
        <v>2.5784054073763474</v>
      </c>
      <c r="N625" s="4">
        <v>4.3401643087637423</v>
      </c>
      <c r="O625" s="4">
        <v>3.17942749448506</v>
      </c>
      <c r="P625" s="4">
        <v>3.0819421250296255</v>
      </c>
      <c r="Q625" s="4">
        <v>3.179840568084447</v>
      </c>
      <c r="R625" s="4">
        <v>3.742033736850741</v>
      </c>
      <c r="S625" s="4">
        <v>3.594566461869428</v>
      </c>
      <c r="T625" s="4">
        <v>2.5928629833549071</v>
      </c>
      <c r="U625" s="4">
        <v>2.6961313832017648</v>
      </c>
      <c r="V625" s="4">
        <v>2.4844724708756449</v>
      </c>
      <c r="W625" t="str">
        <f t="shared" si="93"/>
        <v/>
      </c>
      <c r="X625" s="7" t="str">
        <f t="shared" si="97"/>
        <v>PROTRA_CAPACITY_EMPIRICAL[</v>
      </c>
      <c r="Y625" s="7" t="str">
        <f t="shared" si="100"/>
        <v>GERMANY,</v>
      </c>
      <c r="Z625" s="7" t="str">
        <f t="shared" si="101"/>
        <v>TO_heat,</v>
      </c>
      <c r="AA625" s="7" t="str">
        <f t="shared" si="98"/>
        <v>PROTRA_CHP_HP_I]=GET_DIRECT_DATA(</v>
      </c>
      <c r="AB625" s="7" t="str">
        <f t="shared" si="99"/>
        <v>'model_parameters/energy/PROTRA_capacity_vensim_import.xlsx','PROTRA_capacity','PROTRA_CAP_TIME',</v>
      </c>
      <c r="AC625" s="7" t="str">
        <f t="shared" si="102"/>
        <v>'GERMANY_TO_heat')~~|</v>
      </c>
    </row>
    <row r="626" spans="1:29" x14ac:dyDescent="0.35">
      <c r="A626" t="s">
        <v>52</v>
      </c>
      <c r="B626" t="s">
        <v>41</v>
      </c>
      <c r="C626" t="str">
        <f t="shared" si="94"/>
        <v>GERMANY_TO_heat</v>
      </c>
      <c r="D626" t="str">
        <f t="shared" si="95"/>
        <v>PROTRA_CHP_HP_I</v>
      </c>
      <c r="E626" t="s">
        <v>12</v>
      </c>
      <c r="F626" s="1" t="str">
        <f t="shared" si="96"/>
        <v>GERMANYTO_heatPROTRA_HP_geothermal</v>
      </c>
      <c r="G626" s="4">
        <v>3.1916729182295572E-2</v>
      </c>
      <c r="H626" s="4">
        <v>3.5686421605401357E-2</v>
      </c>
      <c r="I626" s="4">
        <v>3.2921980495123786E-2</v>
      </c>
      <c r="J626" s="4">
        <v>5.8807201800450112E-2</v>
      </c>
      <c r="K626" s="4">
        <v>5.7550637659414858E-2</v>
      </c>
      <c r="L626" s="4">
        <v>5.6545386346586644E-2</v>
      </c>
      <c r="M626" s="4">
        <v>1.2816954238559641E-2</v>
      </c>
      <c r="N626" s="4">
        <v>2.1361590397599401E-2</v>
      </c>
      <c r="O626" s="4">
        <v>5.2021755438859722E-2</v>
      </c>
      <c r="P626" s="4">
        <v>7.5896474118529636E-2</v>
      </c>
      <c r="Q626" s="4">
        <v>0.15732183045761439</v>
      </c>
      <c r="R626" s="4">
        <v>0.20029632408102027</v>
      </c>
      <c r="S626" s="4">
        <v>0.16109152288072015</v>
      </c>
      <c r="T626" s="4">
        <v>0.33500000000000002</v>
      </c>
      <c r="U626" s="4">
        <v>0.43527381845461371</v>
      </c>
      <c r="V626" s="4">
        <v>0.50433458364591155</v>
      </c>
      <c r="W626" t="str">
        <f t="shared" si="93"/>
        <v/>
      </c>
      <c r="X626" s="7" t="str">
        <f t="shared" si="97"/>
        <v>PROTRA_CAPACITY_EMPIRICAL[</v>
      </c>
      <c r="Y626" s="7" t="str">
        <f t="shared" si="100"/>
        <v>GERMANY,</v>
      </c>
      <c r="Z626" s="7" t="str">
        <f t="shared" si="101"/>
        <v>TO_heat,</v>
      </c>
      <c r="AA626" s="7" t="str">
        <f t="shared" si="98"/>
        <v>PROTRA_CHP_HP_I]=GET_DIRECT_DATA(</v>
      </c>
      <c r="AB626" s="7" t="str">
        <f t="shared" si="99"/>
        <v>'model_parameters/energy/PROTRA_capacity_vensim_import.xlsx','PROTRA_capacity','PROTRA_CAP_TIME',</v>
      </c>
      <c r="AC626" s="7" t="str">
        <f t="shared" si="102"/>
        <v>'GERMANY_TO_heat')~~|</v>
      </c>
    </row>
    <row r="627" spans="1:29" x14ac:dyDescent="0.35">
      <c r="A627" t="s">
        <v>52</v>
      </c>
      <c r="B627" t="s">
        <v>41</v>
      </c>
      <c r="C627" t="str">
        <f t="shared" si="94"/>
        <v>GERMANY_TO_heat</v>
      </c>
      <c r="D627" t="str">
        <f t="shared" si="95"/>
        <v>PROTRA_CHP_HP_I</v>
      </c>
      <c r="E627" t="s">
        <v>13</v>
      </c>
      <c r="F627" s="1" t="str">
        <f t="shared" si="96"/>
        <v>GERMANYTO_heatPROTRA_HP_liquid_fuels</v>
      </c>
      <c r="G627" s="4">
        <v>2.6192996937157038</v>
      </c>
      <c r="H627" s="4">
        <v>2.5573386538075882</v>
      </c>
      <c r="I627" s="4">
        <v>2.1781370895699266</v>
      </c>
      <c r="J627" s="4">
        <v>2.0348005505824873</v>
      </c>
      <c r="K627" s="4">
        <v>2.4420911195784947</v>
      </c>
      <c r="L627" s="4">
        <v>2.5903845417585827</v>
      </c>
      <c r="M627" s="4">
        <v>1.6316407175803542</v>
      </c>
      <c r="N627" s="4">
        <v>2.3987183916428148</v>
      </c>
      <c r="O627" s="4">
        <v>1.8129800277114365</v>
      </c>
      <c r="P627" s="4">
        <v>1.2165017501959858</v>
      </c>
      <c r="Q627" s="4">
        <v>1.6688173415252234</v>
      </c>
      <c r="R627" s="4">
        <v>1.6902971686933697</v>
      </c>
      <c r="S627" s="4">
        <v>1.5300246121310461</v>
      </c>
      <c r="T627" s="4">
        <v>1.5647227944795905</v>
      </c>
      <c r="U627" s="4">
        <v>1.6440329255619772</v>
      </c>
      <c r="V627" s="4">
        <v>1.6265186049479501</v>
      </c>
      <c r="W627" t="str">
        <f t="shared" si="93"/>
        <v/>
      </c>
      <c r="X627" s="7" t="str">
        <f t="shared" si="97"/>
        <v>PROTRA_CAPACITY_EMPIRICAL[</v>
      </c>
      <c r="Y627" s="7" t="str">
        <f t="shared" si="100"/>
        <v>GERMANY,</v>
      </c>
      <c r="Z627" s="7" t="str">
        <f t="shared" si="101"/>
        <v>TO_heat,</v>
      </c>
      <c r="AA627" s="7" t="str">
        <f t="shared" si="98"/>
        <v>PROTRA_CHP_HP_I]=GET_DIRECT_DATA(</v>
      </c>
      <c r="AB627" s="7" t="str">
        <f t="shared" si="99"/>
        <v>'model_parameters/energy/PROTRA_capacity_vensim_import.xlsx','PROTRA_capacity','PROTRA_CAP_TIME',</v>
      </c>
      <c r="AC627" s="7" t="str">
        <f t="shared" si="102"/>
        <v>'GERMANY_TO_heat')~~|</v>
      </c>
    </row>
    <row r="628" spans="1:29" x14ac:dyDescent="0.35">
      <c r="A628" t="s">
        <v>52</v>
      </c>
      <c r="B628" t="s">
        <v>41</v>
      </c>
      <c r="C628" t="str">
        <f t="shared" si="94"/>
        <v>GERMANY_TO_heat</v>
      </c>
      <c r="D628" t="str">
        <f t="shared" si="95"/>
        <v>PROTRA_CHP_HP_I</v>
      </c>
      <c r="E628" t="s">
        <v>14</v>
      </c>
      <c r="F628" s="1" t="str">
        <f t="shared" si="96"/>
        <v>GERMANYTO_heatPROTRA_HP_solar</v>
      </c>
      <c r="G628" s="4">
        <v>0</v>
      </c>
      <c r="H628" s="4">
        <v>0</v>
      </c>
      <c r="I628" s="4">
        <v>0</v>
      </c>
      <c r="J628" s="4">
        <v>0</v>
      </c>
      <c r="K628" s="4">
        <v>0</v>
      </c>
      <c r="L628" s="4">
        <v>0</v>
      </c>
      <c r="M628" s="4">
        <v>0</v>
      </c>
      <c r="N628" s="4">
        <v>7.7000000000000013E-2</v>
      </c>
      <c r="O628" s="4">
        <v>0.105</v>
      </c>
      <c r="P628" s="4">
        <v>7.7000000000000013E-2</v>
      </c>
      <c r="Q628" s="4">
        <v>6.3000000000000014E-2</v>
      </c>
      <c r="R628" s="4">
        <v>4.2000000000000003E-2</v>
      </c>
      <c r="S628" s="4">
        <v>4.9000000000000002E-2</v>
      </c>
      <c r="T628" s="4">
        <v>5.6000000000000001E-2</v>
      </c>
      <c r="U628" s="4">
        <v>9.0999999999999998E-2</v>
      </c>
      <c r="V628" s="4">
        <v>9.799999999999999E-2</v>
      </c>
      <c r="W628" t="str">
        <f t="shared" si="93"/>
        <v/>
      </c>
      <c r="X628" s="7" t="str">
        <f t="shared" si="97"/>
        <v>PROTRA_CAPACITY_EMPIRICAL[</v>
      </c>
      <c r="Y628" s="7" t="str">
        <f t="shared" si="100"/>
        <v>GERMANY,</v>
      </c>
      <c r="Z628" s="7" t="str">
        <f t="shared" si="101"/>
        <v>TO_heat,</v>
      </c>
      <c r="AA628" s="7" t="str">
        <f t="shared" si="98"/>
        <v>PROTRA_CHP_HP_I]=GET_DIRECT_DATA(</v>
      </c>
      <c r="AB628" s="7" t="str">
        <f t="shared" si="99"/>
        <v>'model_parameters/energy/PROTRA_capacity_vensim_import.xlsx','PROTRA_capacity','PROTRA_CAP_TIME',</v>
      </c>
      <c r="AC628" s="7" t="str">
        <f t="shared" si="102"/>
        <v>'GERMANY_TO_heat')~~|</v>
      </c>
    </row>
    <row r="629" spans="1:29" x14ac:dyDescent="0.35">
      <c r="A629" t="s">
        <v>52</v>
      </c>
      <c r="B629" t="s">
        <v>41</v>
      </c>
      <c r="C629" t="str">
        <f t="shared" si="94"/>
        <v>GERMANY_TO_heat</v>
      </c>
      <c r="D629" t="str">
        <f t="shared" si="95"/>
        <v>PROTRA_CHP_HP_I</v>
      </c>
      <c r="E629" t="s">
        <v>15</v>
      </c>
      <c r="F629" s="1" t="str">
        <f t="shared" si="96"/>
        <v>GERMANYTO_heatPROTRA_HP_solid_fossil</v>
      </c>
      <c r="G629" s="4">
        <v>5.4455492607245084</v>
      </c>
      <c r="H629" s="4">
        <v>5.6132571420758071</v>
      </c>
      <c r="I629" s="4">
        <v>7.9120117226668603</v>
      </c>
      <c r="J629" s="4">
        <v>7.4117795938086841</v>
      </c>
      <c r="K629" s="4">
        <v>8.4651172722466317</v>
      </c>
      <c r="L629" s="4">
        <v>8.2883217717088122</v>
      </c>
      <c r="M629" s="4">
        <v>7.1750884213596846</v>
      </c>
      <c r="N629" s="4">
        <v>6.9908575960328907</v>
      </c>
      <c r="O629" s="4">
        <v>5.2212502962571321</v>
      </c>
      <c r="P629" s="4">
        <v>5.0014951413830193</v>
      </c>
      <c r="Q629" s="4">
        <v>4.6735147034693982</v>
      </c>
      <c r="R629" s="4">
        <v>4.0778625731527232</v>
      </c>
      <c r="S629" s="4">
        <v>4.1902185921861035</v>
      </c>
      <c r="T629" s="4">
        <v>3.7878849063827467</v>
      </c>
      <c r="U629" s="4">
        <v>2.8960590053052822</v>
      </c>
      <c r="V629" s="4">
        <v>2.5115700989954615</v>
      </c>
      <c r="W629" t="str">
        <f t="shared" si="93"/>
        <v/>
      </c>
      <c r="X629" s="7" t="str">
        <f t="shared" si="97"/>
        <v>PROTRA_CAPACITY_EMPIRICAL[</v>
      </c>
      <c r="Y629" s="7" t="str">
        <f t="shared" si="100"/>
        <v>GERMANY,</v>
      </c>
      <c r="Z629" s="7" t="str">
        <f t="shared" si="101"/>
        <v>TO_heat,</v>
      </c>
      <c r="AA629" s="7" t="str">
        <f t="shared" si="98"/>
        <v>PROTRA_CHP_HP_I]=GET_DIRECT_DATA(</v>
      </c>
      <c r="AB629" s="7" t="str">
        <f t="shared" si="99"/>
        <v>'model_parameters/energy/PROTRA_capacity_vensim_import.xlsx','PROTRA_capacity','PROTRA_CAP_TIME',</v>
      </c>
      <c r="AC629" s="7" t="str">
        <f t="shared" si="102"/>
        <v>'GERMANY_TO_heat')~~|</v>
      </c>
    </row>
    <row r="630" spans="1:29" x14ac:dyDescent="0.35">
      <c r="A630" t="s">
        <v>52</v>
      </c>
      <c r="B630" t="s">
        <v>41</v>
      </c>
      <c r="C630" t="str">
        <f t="shared" si="94"/>
        <v>GERMANY_TO_heat</v>
      </c>
      <c r="D630" t="str">
        <f t="shared" si="95"/>
        <v>PROTRA_CHP_HP_I</v>
      </c>
      <c r="E630" t="s">
        <v>16</v>
      </c>
      <c r="F630" s="1" t="str">
        <f t="shared" si="96"/>
        <v>GERMANYTO_heatPROTRA_HP_waste</v>
      </c>
      <c r="G630" s="4">
        <v>3.6408307050008206</v>
      </c>
      <c r="H630" s="4">
        <v>5.4244825071557496</v>
      </c>
      <c r="I630" s="4">
        <v>5.2501654482142541</v>
      </c>
      <c r="J630" s="4">
        <v>6.4579926528231022</v>
      </c>
      <c r="K630" s="4">
        <v>6.7562317915808281</v>
      </c>
      <c r="L630" s="4">
        <v>8.0276723304953421</v>
      </c>
      <c r="M630" s="4">
        <v>9.7514284607390955</v>
      </c>
      <c r="N630" s="4">
        <v>10.692823193743049</v>
      </c>
      <c r="O630" s="4">
        <v>10.776677134418698</v>
      </c>
      <c r="P630" s="4">
        <v>9.2057582359482968</v>
      </c>
      <c r="Q630" s="4">
        <v>10.691170899345499</v>
      </c>
      <c r="R630" s="4">
        <v>10.238442234416878</v>
      </c>
      <c r="S630" s="4">
        <v>10.653168128201857</v>
      </c>
      <c r="T630" s="4">
        <v>9.6349417057118369</v>
      </c>
      <c r="U630" s="4">
        <v>10.029426993126833</v>
      </c>
      <c r="V630" s="4">
        <v>9.8367281590125959</v>
      </c>
      <c r="W630" t="str">
        <f t="shared" si="93"/>
        <v/>
      </c>
      <c r="X630" s="7" t="str">
        <f t="shared" si="97"/>
        <v>PROTRA_CAPACITY_EMPIRICAL[</v>
      </c>
      <c r="Y630" s="7" t="str">
        <f t="shared" si="100"/>
        <v>GERMANY,</v>
      </c>
      <c r="Z630" s="7" t="str">
        <f t="shared" si="101"/>
        <v>TO_heat,</v>
      </c>
      <c r="AA630" s="7" t="str">
        <f t="shared" si="98"/>
        <v>PROTRA_CHP_HP_I]=GET_DIRECT_DATA(</v>
      </c>
      <c r="AB630" s="7" t="str">
        <f t="shared" si="99"/>
        <v>'model_parameters/energy/PROTRA_capacity_vensim_import.xlsx','PROTRA_capacity','PROTRA_CAP_TIME',</v>
      </c>
      <c r="AC630" s="7" t="str">
        <f t="shared" si="102"/>
        <v>'GERMANY_TO_heat')~~|</v>
      </c>
    </row>
    <row r="631" spans="1:29" x14ac:dyDescent="0.35">
      <c r="A631" t="s">
        <v>52</v>
      </c>
      <c r="B631" t="s">
        <v>42</v>
      </c>
      <c r="C631" t="str">
        <f t="shared" si="94"/>
        <v>GERMANY_TO_elec</v>
      </c>
      <c r="D631" t="str">
        <f t="shared" si="95"/>
        <v>PROTRA_CHP_PP_I</v>
      </c>
      <c r="E631" t="s">
        <v>0</v>
      </c>
      <c r="F631" s="1" t="str">
        <f t="shared" si="96"/>
        <v>GERMANYTO_elecPROTRA_CHP_gas_fuels</v>
      </c>
      <c r="G631" s="5">
        <v>11.080112421465312</v>
      </c>
      <c r="H631" s="5">
        <v>11.087068421465313</v>
      </c>
      <c r="I631" s="5">
        <v>12.783393421465311</v>
      </c>
      <c r="J631" s="5">
        <v>13.343551182523353</v>
      </c>
      <c r="K631" s="5">
        <v>13.398270182523353</v>
      </c>
      <c r="L631" s="5">
        <v>14.171146182523351</v>
      </c>
      <c r="M631" s="5">
        <v>14.861871182523352</v>
      </c>
      <c r="N631" s="5">
        <v>14.854241182523353</v>
      </c>
      <c r="O631" s="5">
        <v>14.910701182523349</v>
      </c>
      <c r="P631" s="5">
        <v>17.576479727124291</v>
      </c>
      <c r="Q631" s="5">
        <v>17.546009727124289</v>
      </c>
      <c r="R631" s="5">
        <v>17.913141209408607</v>
      </c>
      <c r="S631" s="5">
        <v>18.039757338087988</v>
      </c>
      <c r="T631" s="5">
        <v>17.339774722768791</v>
      </c>
      <c r="U631" s="5">
        <v>17.507306107003952</v>
      </c>
      <c r="V631" s="5">
        <v>17.533845732229327</v>
      </c>
      <c r="W631" t="str">
        <f t="shared" si="93"/>
        <v>PROTRA_CAPACITY_EMPIRICAL[GERMANY,TO_elec,PROTRA_CHP_PP_I]=GET_DIRECT_DATA('model_parameters/energy/PROTRA_capacity_vensim_import.xlsx','PROTRA_capacity','PROTRA_CAP_TIME','GERMANY_TO_elec')~~|</v>
      </c>
      <c r="X631" s="7" t="str">
        <f t="shared" si="97"/>
        <v>PROTRA_CAPACITY_EMPIRICAL[</v>
      </c>
      <c r="Y631" s="7" t="str">
        <f t="shared" si="100"/>
        <v>GERMANY,</v>
      </c>
      <c r="Z631" s="7" t="str">
        <f t="shared" si="101"/>
        <v>TO_elec,</v>
      </c>
      <c r="AA631" s="7" t="str">
        <f t="shared" si="98"/>
        <v>PROTRA_CHP_PP_I]=GET_DIRECT_DATA(</v>
      </c>
      <c r="AB631" s="7" t="str">
        <f t="shared" si="99"/>
        <v>'model_parameters/energy/PROTRA_capacity_vensim_import.xlsx','PROTRA_capacity','PROTRA_CAP_TIME',</v>
      </c>
      <c r="AC631" s="7" t="str">
        <f t="shared" si="102"/>
        <v>'GERMANY_TO_elec')~~|</v>
      </c>
    </row>
    <row r="632" spans="1:29" x14ac:dyDescent="0.35">
      <c r="A632" t="s">
        <v>52</v>
      </c>
      <c r="B632" t="s">
        <v>42</v>
      </c>
      <c r="C632" t="str">
        <f t="shared" si="94"/>
        <v>GERMANY_TO_elec</v>
      </c>
      <c r="D632" t="str">
        <f t="shared" si="95"/>
        <v>PROTRA_CHP_PP_I</v>
      </c>
      <c r="E632" t="s">
        <v>1</v>
      </c>
      <c r="F632" s="1" t="str">
        <f t="shared" si="96"/>
        <v>GERMANYTO_elecPROTRA_CHP_gas_fuels_CCS</v>
      </c>
      <c r="G632" s="5">
        <v>0</v>
      </c>
      <c r="H632" s="5">
        <v>0</v>
      </c>
      <c r="I632" s="5">
        <v>0</v>
      </c>
      <c r="J632" s="5">
        <v>0</v>
      </c>
      <c r="K632" s="5">
        <v>0</v>
      </c>
      <c r="L632" s="5">
        <v>0</v>
      </c>
      <c r="M632" s="5">
        <v>0</v>
      </c>
      <c r="N632" s="5">
        <v>0</v>
      </c>
      <c r="O632" s="5">
        <v>0</v>
      </c>
      <c r="P632" s="5">
        <v>0</v>
      </c>
      <c r="Q632" s="5">
        <v>0</v>
      </c>
      <c r="R632" s="5">
        <v>0</v>
      </c>
      <c r="S632" s="5">
        <v>0</v>
      </c>
      <c r="T632" s="5">
        <v>0</v>
      </c>
      <c r="U632" s="5">
        <v>0</v>
      </c>
      <c r="V632" s="5">
        <v>0</v>
      </c>
      <c r="W632" t="str">
        <f t="shared" si="93"/>
        <v/>
      </c>
      <c r="X632" s="7" t="str">
        <f t="shared" si="97"/>
        <v>PROTRA_CAPACITY_EMPIRICAL[</v>
      </c>
      <c r="Y632" s="7" t="str">
        <f t="shared" si="100"/>
        <v>GERMANY,</v>
      </c>
      <c r="Z632" s="7" t="str">
        <f t="shared" si="101"/>
        <v>TO_elec,</v>
      </c>
      <c r="AA632" s="7" t="str">
        <f t="shared" si="98"/>
        <v>PROTRA_CHP_PP_I]=GET_DIRECT_DATA(</v>
      </c>
      <c r="AB632" s="7" t="str">
        <f t="shared" si="99"/>
        <v>'model_parameters/energy/PROTRA_capacity_vensim_import.xlsx','PROTRA_capacity','PROTRA_CAP_TIME',</v>
      </c>
      <c r="AC632" s="7" t="str">
        <f t="shared" si="102"/>
        <v>'GERMANY_TO_elec')~~|</v>
      </c>
    </row>
    <row r="633" spans="1:29" x14ac:dyDescent="0.35">
      <c r="A633" t="s">
        <v>52</v>
      </c>
      <c r="B633" t="s">
        <v>42</v>
      </c>
      <c r="C633" t="str">
        <f t="shared" si="94"/>
        <v>GERMANY_TO_elec</v>
      </c>
      <c r="D633" t="str">
        <f t="shared" si="95"/>
        <v>PROTRA_CHP_PP_I</v>
      </c>
      <c r="E633" t="s">
        <v>2</v>
      </c>
      <c r="F633" s="1" t="str">
        <f t="shared" si="96"/>
        <v>GERMANYTO_elecPROTRA_CHP_geothermal</v>
      </c>
      <c r="G633" s="5">
        <v>1.1134796433910226E-2</v>
      </c>
      <c r="H633" s="5">
        <v>5.261380923442649E-2</v>
      </c>
      <c r="I633" s="5">
        <v>1.9665964023270897E-2</v>
      </c>
      <c r="J633" s="5">
        <v>2.0542082487000561E-2</v>
      </c>
      <c r="K633" s="5">
        <v>2.10100306216792E-2</v>
      </c>
      <c r="L633" s="5">
        <v>2.10100306216792E-2</v>
      </c>
      <c r="M633" s="5">
        <v>4.7371139999999999E-2</v>
      </c>
      <c r="N633" s="5">
        <v>4.7917600000000005E-2</v>
      </c>
      <c r="O633" s="5">
        <v>4.8531699999999997E-2</v>
      </c>
      <c r="P633" s="5">
        <v>6.6190011999999993E-2</v>
      </c>
      <c r="Q633" s="5">
        <v>6.6094959999999994E-2</v>
      </c>
      <c r="R633" s="5">
        <v>6.6094959999999994E-2</v>
      </c>
      <c r="S633" s="5">
        <v>7.7758776470588237E-2</v>
      </c>
      <c r="T633" s="5">
        <v>7.3870837647058818E-2</v>
      </c>
      <c r="U633" s="5">
        <v>8.1646715294117642E-2</v>
      </c>
      <c r="V633" s="5">
        <v>9.1366562352941161E-2</v>
      </c>
      <c r="W633" t="str">
        <f t="shared" si="93"/>
        <v/>
      </c>
      <c r="X633" s="7" t="str">
        <f t="shared" si="97"/>
        <v>PROTRA_CAPACITY_EMPIRICAL[</v>
      </c>
      <c r="Y633" s="7" t="str">
        <f t="shared" si="100"/>
        <v>GERMANY,</v>
      </c>
      <c r="Z633" s="7" t="str">
        <f t="shared" si="101"/>
        <v>TO_elec,</v>
      </c>
      <c r="AA633" s="7" t="str">
        <f t="shared" si="98"/>
        <v>PROTRA_CHP_PP_I]=GET_DIRECT_DATA(</v>
      </c>
      <c r="AB633" s="7" t="str">
        <f t="shared" si="99"/>
        <v>'model_parameters/energy/PROTRA_capacity_vensim_import.xlsx','PROTRA_capacity','PROTRA_CAP_TIME',</v>
      </c>
      <c r="AC633" s="7" t="str">
        <f t="shared" si="102"/>
        <v>'GERMANY_TO_elec')~~|</v>
      </c>
    </row>
    <row r="634" spans="1:29" x14ac:dyDescent="0.35">
      <c r="A634" t="s">
        <v>52</v>
      </c>
      <c r="B634" t="s">
        <v>42</v>
      </c>
      <c r="C634" t="str">
        <f t="shared" si="94"/>
        <v>GERMANY_TO_elec</v>
      </c>
      <c r="D634" t="str">
        <f t="shared" si="95"/>
        <v>PROTRA_CHP_PP_I</v>
      </c>
      <c r="E634" t="s">
        <v>3</v>
      </c>
      <c r="F634" s="1" t="str">
        <f t="shared" si="96"/>
        <v>GERMANYTO_elecPROTRA_CHP_liquid_fuels</v>
      </c>
      <c r="G634" s="5">
        <v>1.26844</v>
      </c>
      <c r="H634" s="5">
        <v>1.2014400000000001</v>
      </c>
      <c r="I634" s="5">
        <v>1.2014400000000001</v>
      </c>
      <c r="J634" s="5">
        <v>1.22844</v>
      </c>
      <c r="K634" s="5">
        <v>1.22444</v>
      </c>
      <c r="L634" s="5">
        <v>1.22444</v>
      </c>
      <c r="M634" s="5">
        <v>1.0761400000000001</v>
      </c>
      <c r="N634" s="5">
        <v>1.07254</v>
      </c>
      <c r="O634" s="5">
        <v>1.0599400000000001</v>
      </c>
      <c r="P634" s="5">
        <v>1.0599400000000001</v>
      </c>
      <c r="Q634" s="5">
        <v>1.0593399999999999</v>
      </c>
      <c r="R634" s="5">
        <v>1.0764035083848189</v>
      </c>
      <c r="S634" s="5">
        <v>1.0785072285966459</v>
      </c>
      <c r="T634" s="5">
        <v>0.99833211385701681</v>
      </c>
      <c r="U634" s="5">
        <v>1.0182005825242717</v>
      </c>
      <c r="V634" s="5">
        <v>1.0221742762577228</v>
      </c>
      <c r="W634" t="str">
        <f t="shared" si="93"/>
        <v/>
      </c>
      <c r="X634" s="7" t="str">
        <f t="shared" si="97"/>
        <v>PROTRA_CAPACITY_EMPIRICAL[</v>
      </c>
      <c r="Y634" s="7" t="str">
        <f t="shared" si="100"/>
        <v>GERMANY,</v>
      </c>
      <c r="Z634" s="7" t="str">
        <f t="shared" si="101"/>
        <v>TO_elec,</v>
      </c>
      <c r="AA634" s="7" t="str">
        <f t="shared" si="98"/>
        <v>PROTRA_CHP_PP_I]=GET_DIRECT_DATA(</v>
      </c>
      <c r="AB634" s="7" t="str">
        <f t="shared" si="99"/>
        <v>'model_parameters/energy/PROTRA_capacity_vensim_import.xlsx','PROTRA_capacity','PROTRA_CAP_TIME',</v>
      </c>
      <c r="AC634" s="7" t="str">
        <f t="shared" si="102"/>
        <v>'GERMANY_TO_elec')~~|</v>
      </c>
    </row>
    <row r="635" spans="1:29" x14ac:dyDescent="0.35">
      <c r="A635" t="s">
        <v>52</v>
      </c>
      <c r="B635" t="s">
        <v>42</v>
      </c>
      <c r="C635" t="str">
        <f t="shared" si="94"/>
        <v>GERMANY_TO_elec</v>
      </c>
      <c r="D635" t="str">
        <f t="shared" si="95"/>
        <v>PROTRA_CHP_PP_I</v>
      </c>
      <c r="E635" t="s">
        <v>4</v>
      </c>
      <c r="F635" s="1" t="str">
        <f t="shared" si="96"/>
        <v>GERMANYTO_elecPROTRA_CHP_liquid_fuels_CCS</v>
      </c>
      <c r="G635" s="5">
        <v>0</v>
      </c>
      <c r="H635" s="5">
        <v>0</v>
      </c>
      <c r="I635" s="5">
        <v>0</v>
      </c>
      <c r="J635" s="5">
        <v>0</v>
      </c>
      <c r="K635" s="5">
        <v>0</v>
      </c>
      <c r="L635" s="5">
        <v>0</v>
      </c>
      <c r="M635" s="5">
        <v>0</v>
      </c>
      <c r="N635" s="5">
        <v>0</v>
      </c>
      <c r="O635" s="5">
        <v>0</v>
      </c>
      <c r="P635" s="5">
        <v>0</v>
      </c>
      <c r="Q635" s="5">
        <v>0</v>
      </c>
      <c r="R635" s="5">
        <v>0</v>
      </c>
      <c r="S635" s="5">
        <v>0</v>
      </c>
      <c r="T635" s="5">
        <v>0</v>
      </c>
      <c r="U635" s="5">
        <v>0</v>
      </c>
      <c r="V635" s="5">
        <v>0</v>
      </c>
      <c r="W635" t="str">
        <f t="shared" si="93"/>
        <v/>
      </c>
      <c r="X635" s="7" t="str">
        <f t="shared" si="97"/>
        <v>PROTRA_CAPACITY_EMPIRICAL[</v>
      </c>
      <c r="Y635" s="7" t="str">
        <f t="shared" si="100"/>
        <v>GERMANY,</v>
      </c>
      <c r="Z635" s="7" t="str">
        <f t="shared" si="101"/>
        <v>TO_elec,</v>
      </c>
      <c r="AA635" s="7" t="str">
        <f t="shared" si="98"/>
        <v>PROTRA_CHP_PP_I]=GET_DIRECT_DATA(</v>
      </c>
      <c r="AB635" s="7" t="str">
        <f t="shared" si="99"/>
        <v>'model_parameters/energy/PROTRA_capacity_vensim_import.xlsx','PROTRA_capacity','PROTRA_CAP_TIME',</v>
      </c>
      <c r="AC635" s="7" t="str">
        <f t="shared" si="102"/>
        <v>'GERMANY_TO_elec')~~|</v>
      </c>
    </row>
    <row r="636" spans="1:29" x14ac:dyDescent="0.35">
      <c r="A636" t="s">
        <v>52</v>
      </c>
      <c r="B636" t="s">
        <v>42</v>
      </c>
      <c r="C636" t="str">
        <f t="shared" si="94"/>
        <v>GERMANY_TO_elec</v>
      </c>
      <c r="D636" t="str">
        <f t="shared" si="95"/>
        <v>PROTRA_CHP_PP_I</v>
      </c>
      <c r="E636" t="s">
        <v>5</v>
      </c>
      <c r="F636" s="1" t="str">
        <f t="shared" si="96"/>
        <v>GERMANYTO_elecPROTRA_CHP_solid_fossil</v>
      </c>
      <c r="G636" s="5">
        <v>9.1121134868421052</v>
      </c>
      <c r="H636" s="5">
        <v>9.1121134868421052</v>
      </c>
      <c r="I636" s="5">
        <v>9.1009134868421064</v>
      </c>
      <c r="J636" s="5">
        <v>9.1700134868421053</v>
      </c>
      <c r="K636" s="5">
        <v>9.1700134868421053</v>
      </c>
      <c r="L636" s="5">
        <v>9.2560134868421038</v>
      </c>
      <c r="M636" s="5">
        <v>11.894013486842105</v>
      </c>
      <c r="N636" s="5">
        <v>11.894013486842105</v>
      </c>
      <c r="O636" s="5">
        <v>12.794013486842104</v>
      </c>
      <c r="P636" s="5">
        <v>12.794013486842104</v>
      </c>
      <c r="Q636" s="5">
        <v>12.794013486842104</v>
      </c>
      <c r="R636" s="5">
        <v>12.787528664800199</v>
      </c>
      <c r="S636" s="5">
        <v>13.158514525780859</v>
      </c>
      <c r="T636" s="5">
        <v>12.513004531692879</v>
      </c>
      <c r="U636" s="5">
        <v>12.56380230435447</v>
      </c>
      <c r="V636" s="5">
        <v>11.760494973913465</v>
      </c>
      <c r="W636" t="str">
        <f t="shared" si="93"/>
        <v/>
      </c>
      <c r="X636" s="7" t="str">
        <f t="shared" si="97"/>
        <v>PROTRA_CAPACITY_EMPIRICAL[</v>
      </c>
      <c r="Y636" s="7" t="str">
        <f t="shared" si="100"/>
        <v>GERMANY,</v>
      </c>
      <c r="Z636" s="7" t="str">
        <f t="shared" si="101"/>
        <v>TO_elec,</v>
      </c>
      <c r="AA636" s="7" t="str">
        <f t="shared" si="98"/>
        <v>PROTRA_CHP_PP_I]=GET_DIRECT_DATA(</v>
      </c>
      <c r="AB636" s="7" t="str">
        <f t="shared" si="99"/>
        <v>'model_parameters/energy/PROTRA_capacity_vensim_import.xlsx','PROTRA_capacity','PROTRA_CAP_TIME',</v>
      </c>
      <c r="AC636" s="7" t="str">
        <f t="shared" si="102"/>
        <v>'GERMANY_TO_elec')~~|</v>
      </c>
    </row>
    <row r="637" spans="1:29" x14ac:dyDescent="0.35">
      <c r="A637" t="s">
        <v>52</v>
      </c>
      <c r="B637" t="s">
        <v>42</v>
      </c>
      <c r="C637" t="str">
        <f t="shared" si="94"/>
        <v>GERMANY_TO_elec</v>
      </c>
      <c r="D637" t="str">
        <f t="shared" si="95"/>
        <v>PROTRA_CHP_PP_I</v>
      </c>
      <c r="E637" t="s">
        <v>6</v>
      </c>
      <c r="F637" s="1" t="str">
        <f t="shared" si="96"/>
        <v>GERMANYTO_elecPROTRA_CHP_solid_fossil_CCS</v>
      </c>
      <c r="G637" s="5">
        <v>0</v>
      </c>
      <c r="H637" s="5">
        <v>0</v>
      </c>
      <c r="I637" s="5">
        <v>0</v>
      </c>
      <c r="J637" s="5">
        <v>0</v>
      </c>
      <c r="K637" s="5">
        <v>0</v>
      </c>
      <c r="L637" s="5">
        <v>0</v>
      </c>
      <c r="M637" s="5">
        <v>0</v>
      </c>
      <c r="N637" s="5">
        <v>0</v>
      </c>
      <c r="O637" s="5">
        <v>0</v>
      </c>
      <c r="P637" s="5">
        <v>0</v>
      </c>
      <c r="Q637" s="5">
        <v>0</v>
      </c>
      <c r="R637" s="5">
        <v>0</v>
      </c>
      <c r="S637" s="5">
        <v>0</v>
      </c>
      <c r="T637" s="5">
        <v>0</v>
      </c>
      <c r="U637" s="5">
        <v>0</v>
      </c>
      <c r="V637" s="5">
        <v>0</v>
      </c>
      <c r="W637" t="str">
        <f t="shared" si="93"/>
        <v/>
      </c>
      <c r="X637" s="7" t="str">
        <f t="shared" si="97"/>
        <v>PROTRA_CAPACITY_EMPIRICAL[</v>
      </c>
      <c r="Y637" s="7" t="str">
        <f t="shared" si="100"/>
        <v>GERMANY,</v>
      </c>
      <c r="Z637" s="7" t="str">
        <f t="shared" si="101"/>
        <v>TO_elec,</v>
      </c>
      <c r="AA637" s="7" t="str">
        <f t="shared" si="98"/>
        <v>PROTRA_CHP_PP_I]=GET_DIRECT_DATA(</v>
      </c>
      <c r="AB637" s="7" t="str">
        <f t="shared" si="99"/>
        <v>'model_parameters/energy/PROTRA_capacity_vensim_import.xlsx','PROTRA_capacity','PROTRA_CAP_TIME',</v>
      </c>
      <c r="AC637" s="7" t="str">
        <f t="shared" si="102"/>
        <v>'GERMANY_TO_elec')~~|</v>
      </c>
    </row>
    <row r="638" spans="1:29" x14ac:dyDescent="0.35">
      <c r="A638" t="s">
        <v>52</v>
      </c>
      <c r="B638" t="s">
        <v>42</v>
      </c>
      <c r="C638" t="str">
        <f t="shared" si="94"/>
        <v>GERMANY_TO_elec</v>
      </c>
      <c r="D638" t="str">
        <f t="shared" si="95"/>
        <v>PROTRA_CHP_PP_I</v>
      </c>
      <c r="E638" t="s">
        <v>7</v>
      </c>
      <c r="F638" s="1" t="str">
        <f t="shared" si="96"/>
        <v>GERMANYTO_elecPROTRA_CHP_waste</v>
      </c>
      <c r="G638" s="5">
        <v>0.5360606892699914</v>
      </c>
      <c r="H638" s="5">
        <v>0.54576486701881999</v>
      </c>
      <c r="I638" s="5">
        <v>0.55391341322012622</v>
      </c>
      <c r="J638" s="5">
        <v>0.63406547676388492</v>
      </c>
      <c r="K638" s="5">
        <v>0.67655683120165389</v>
      </c>
      <c r="L638" s="5">
        <v>0.68437202778563411</v>
      </c>
      <c r="M638" s="5">
        <v>0.68437202778563411</v>
      </c>
      <c r="N638" s="5">
        <v>0.68437202778563411</v>
      </c>
      <c r="O638" s="5">
        <v>0.68207561931072047</v>
      </c>
      <c r="P638" s="5">
        <v>0.68207561931072047</v>
      </c>
      <c r="Q638" s="5">
        <v>0.68207561931072047</v>
      </c>
      <c r="R638" s="5">
        <v>0.68207561931072047</v>
      </c>
      <c r="S638" s="5">
        <v>0.68207561931072047</v>
      </c>
      <c r="T638" s="5">
        <v>0.68248041196313047</v>
      </c>
      <c r="U638" s="5">
        <v>0.68248041196313047</v>
      </c>
      <c r="V638" s="5">
        <v>0.67236059565288231</v>
      </c>
      <c r="W638" t="str">
        <f t="shared" si="93"/>
        <v/>
      </c>
      <c r="X638" s="7" t="str">
        <f t="shared" si="97"/>
        <v>PROTRA_CAPACITY_EMPIRICAL[</v>
      </c>
      <c r="Y638" s="7" t="str">
        <f t="shared" si="100"/>
        <v>GERMANY,</v>
      </c>
      <c r="Z638" s="7" t="str">
        <f t="shared" si="101"/>
        <v>TO_elec,</v>
      </c>
      <c r="AA638" s="7" t="str">
        <f t="shared" si="98"/>
        <v>PROTRA_CHP_PP_I]=GET_DIRECT_DATA(</v>
      </c>
      <c r="AB638" s="7" t="str">
        <f t="shared" si="99"/>
        <v>'model_parameters/energy/PROTRA_capacity_vensim_import.xlsx','PROTRA_capacity','PROTRA_CAP_TIME',</v>
      </c>
      <c r="AC638" s="7" t="str">
        <f t="shared" si="102"/>
        <v>'GERMANY_TO_elec')~~|</v>
      </c>
    </row>
    <row r="639" spans="1:29" x14ac:dyDescent="0.35">
      <c r="A639" t="s">
        <v>52</v>
      </c>
      <c r="B639" t="s">
        <v>42</v>
      </c>
      <c r="C639" t="str">
        <f t="shared" si="94"/>
        <v>GERMANY_TO_elec</v>
      </c>
      <c r="D639" t="str">
        <f t="shared" si="95"/>
        <v>PROTRA_CHP_PP_I</v>
      </c>
      <c r="E639" t="s">
        <v>8</v>
      </c>
      <c r="F639" s="1" t="str">
        <f t="shared" si="96"/>
        <v>GERMANYTO_elecPROTRA_CHP_solid_bio</v>
      </c>
      <c r="G639" s="5">
        <v>0.91123246862474538</v>
      </c>
      <c r="H639" s="5">
        <v>0.92772829087591702</v>
      </c>
      <c r="I639" s="5">
        <v>0.94157974467461059</v>
      </c>
      <c r="J639" s="5">
        <v>1.0778276811308518</v>
      </c>
      <c r="K639" s="5">
        <v>1.1500573793246618</v>
      </c>
      <c r="L639" s="5">
        <v>1.1633421827406818</v>
      </c>
      <c r="M639" s="5">
        <v>1.1633421827406818</v>
      </c>
      <c r="N639" s="5">
        <v>1.1633421827406818</v>
      </c>
      <c r="O639" s="5">
        <v>1.1594385912155953</v>
      </c>
      <c r="P639" s="5">
        <v>1.1594385912155953</v>
      </c>
      <c r="Q639" s="5">
        <v>1.1594385912155953</v>
      </c>
      <c r="R639" s="5">
        <v>1.1606307284274797</v>
      </c>
      <c r="S639" s="5">
        <v>1.2057616371631044</v>
      </c>
      <c r="T639" s="5">
        <v>1.2595781170138869</v>
      </c>
      <c r="U639" s="5">
        <v>1.3202068095040091</v>
      </c>
      <c r="V639" s="5">
        <v>1.3602285587601293</v>
      </c>
      <c r="W639" t="str">
        <f t="shared" si="93"/>
        <v/>
      </c>
      <c r="X639" s="7" t="str">
        <f t="shared" si="97"/>
        <v>PROTRA_CAPACITY_EMPIRICAL[</v>
      </c>
      <c r="Y639" s="7" t="str">
        <f t="shared" si="100"/>
        <v>GERMANY,</v>
      </c>
      <c r="Z639" s="7" t="str">
        <f t="shared" si="101"/>
        <v>TO_elec,</v>
      </c>
      <c r="AA639" s="7" t="str">
        <f t="shared" si="98"/>
        <v>PROTRA_CHP_PP_I]=GET_DIRECT_DATA(</v>
      </c>
      <c r="AB639" s="7" t="str">
        <f t="shared" si="99"/>
        <v>'model_parameters/energy/PROTRA_capacity_vensim_import.xlsx','PROTRA_capacity','PROTRA_CAP_TIME',</v>
      </c>
      <c r="AC639" s="7" t="str">
        <f t="shared" si="102"/>
        <v>'GERMANY_TO_elec')~~|</v>
      </c>
    </row>
    <row r="640" spans="1:29" x14ac:dyDescent="0.35">
      <c r="A640" t="s">
        <v>52</v>
      </c>
      <c r="B640" t="s">
        <v>42</v>
      </c>
      <c r="C640" t="str">
        <f t="shared" si="94"/>
        <v>GERMANY_TO_elec</v>
      </c>
      <c r="D640" t="str">
        <f t="shared" si="95"/>
        <v>PROTRA_CHP_PP_I</v>
      </c>
      <c r="E640" t="s">
        <v>9</v>
      </c>
      <c r="F640" s="1" t="str">
        <f t="shared" si="96"/>
        <v>GERMANYTO_elecPROTRA_CHP_solid_bio_CCS</v>
      </c>
      <c r="G640" s="5">
        <v>0</v>
      </c>
      <c r="H640" s="5">
        <v>0</v>
      </c>
      <c r="I640" s="5">
        <v>0</v>
      </c>
      <c r="J640" s="5">
        <v>0</v>
      </c>
      <c r="K640" s="5">
        <v>0</v>
      </c>
      <c r="L640" s="5">
        <v>0</v>
      </c>
      <c r="M640" s="5">
        <v>0</v>
      </c>
      <c r="N640" s="5">
        <v>0</v>
      </c>
      <c r="O640" s="5">
        <v>0</v>
      </c>
      <c r="P640" s="5">
        <v>0</v>
      </c>
      <c r="Q640" s="5">
        <v>0</v>
      </c>
      <c r="R640" s="5">
        <v>0</v>
      </c>
      <c r="S640" s="5">
        <v>0</v>
      </c>
      <c r="T640" s="5">
        <v>0</v>
      </c>
      <c r="U640" s="5">
        <v>0</v>
      </c>
      <c r="V640" s="5">
        <v>0</v>
      </c>
      <c r="W640" t="str">
        <f t="shared" si="93"/>
        <v/>
      </c>
      <c r="X640" s="7" t="str">
        <f t="shared" si="97"/>
        <v>PROTRA_CAPACITY_EMPIRICAL[</v>
      </c>
      <c r="Y640" s="7" t="str">
        <f t="shared" si="100"/>
        <v>GERMANY,</v>
      </c>
      <c r="Z640" s="7" t="str">
        <f t="shared" si="101"/>
        <v>TO_elec,</v>
      </c>
      <c r="AA640" s="7" t="str">
        <f t="shared" si="98"/>
        <v>PROTRA_CHP_PP_I]=GET_DIRECT_DATA(</v>
      </c>
      <c r="AB640" s="7" t="str">
        <f t="shared" si="99"/>
        <v>'model_parameters/energy/PROTRA_capacity_vensim_import.xlsx','PROTRA_capacity','PROTRA_CAP_TIME',</v>
      </c>
      <c r="AC640" s="7" t="str">
        <f t="shared" si="102"/>
        <v>'GERMANY_TO_elec')~~|</v>
      </c>
    </row>
    <row r="641" spans="1:29" x14ac:dyDescent="0.35">
      <c r="A641" t="s">
        <v>52</v>
      </c>
      <c r="B641" t="s">
        <v>42</v>
      </c>
      <c r="C641" t="str">
        <f t="shared" si="94"/>
        <v>GERMANY_TO_elec</v>
      </c>
      <c r="D641" t="str">
        <f t="shared" si="95"/>
        <v>PROTRA_CHP_PP_I</v>
      </c>
      <c r="E641" t="s">
        <v>17</v>
      </c>
      <c r="F641" s="1" t="str">
        <f t="shared" si="96"/>
        <v>GERMANYTO_elecPROTRA_PP_solid_bio</v>
      </c>
      <c r="G641" s="5">
        <v>0.47509240561426364</v>
      </c>
      <c r="H641" s="5">
        <v>0.49023141500469952</v>
      </c>
      <c r="I641" s="5">
        <v>0.49825833248104251</v>
      </c>
      <c r="J641" s="5">
        <v>0.49881302024452656</v>
      </c>
      <c r="K641" s="5">
        <v>0.50196107792604794</v>
      </c>
      <c r="L641" s="5">
        <v>0.50386880088104979</v>
      </c>
      <c r="M641" s="5">
        <v>0.50386880088104979</v>
      </c>
      <c r="N641" s="5">
        <v>0.50386880088104979</v>
      </c>
      <c r="O641" s="5">
        <v>0.50386880088104979</v>
      </c>
      <c r="P641" s="5">
        <v>0.50298734473022388</v>
      </c>
      <c r="Q641" s="5">
        <v>0.50298734473022388</v>
      </c>
      <c r="R641" s="5">
        <v>0.50350451738197355</v>
      </c>
      <c r="S641" s="5">
        <v>0.52308319634106715</v>
      </c>
      <c r="T641" s="5">
        <v>0.54642984747719381</v>
      </c>
      <c r="U641" s="5">
        <v>0.57273177090903282</v>
      </c>
      <c r="V641" s="5">
        <v>0.59009399564634224</v>
      </c>
      <c r="W641" t="str">
        <f t="shared" si="93"/>
        <v/>
      </c>
      <c r="X641" s="7" t="str">
        <f t="shared" si="97"/>
        <v>PROTRA_CAPACITY_EMPIRICAL[</v>
      </c>
      <c r="Y641" s="7" t="str">
        <f t="shared" si="100"/>
        <v>GERMANY,</v>
      </c>
      <c r="Z641" s="7" t="str">
        <f t="shared" si="101"/>
        <v>TO_elec,</v>
      </c>
      <c r="AA641" s="7" t="str">
        <f t="shared" si="98"/>
        <v>PROTRA_CHP_PP_I]=GET_DIRECT_DATA(</v>
      </c>
      <c r="AB641" s="7" t="str">
        <f t="shared" si="99"/>
        <v>'model_parameters/energy/PROTRA_capacity_vensim_import.xlsx','PROTRA_capacity','PROTRA_CAP_TIME',</v>
      </c>
      <c r="AC641" s="7" t="str">
        <f t="shared" si="102"/>
        <v>'GERMANY_TO_elec')~~|</v>
      </c>
    </row>
    <row r="642" spans="1:29" x14ac:dyDescent="0.35">
      <c r="A642" t="s">
        <v>52</v>
      </c>
      <c r="B642" t="s">
        <v>42</v>
      </c>
      <c r="C642" t="str">
        <f t="shared" si="94"/>
        <v>GERMANY_TO_elec</v>
      </c>
      <c r="D642" t="str">
        <f t="shared" si="95"/>
        <v>PROTRA_CHP_PP_I</v>
      </c>
      <c r="E642" t="s">
        <v>18</v>
      </c>
      <c r="F642" s="1" t="str">
        <f t="shared" si="96"/>
        <v>GERMANYTO_elecPROTRA_PP_solid_bio_CCS</v>
      </c>
      <c r="G642" s="5">
        <v>0</v>
      </c>
      <c r="H642" s="5">
        <v>0</v>
      </c>
      <c r="I642" s="5">
        <v>0</v>
      </c>
      <c r="J642" s="5">
        <v>0</v>
      </c>
      <c r="K642" s="5">
        <v>0</v>
      </c>
      <c r="L642" s="5">
        <v>0</v>
      </c>
      <c r="M642" s="5">
        <v>0</v>
      </c>
      <c r="N642" s="5">
        <v>0</v>
      </c>
      <c r="O642" s="5">
        <v>0</v>
      </c>
      <c r="P642" s="5">
        <v>0</v>
      </c>
      <c r="Q642" s="5">
        <v>0</v>
      </c>
      <c r="R642" s="5">
        <v>0</v>
      </c>
      <c r="S642" s="5">
        <v>0</v>
      </c>
      <c r="T642" s="5">
        <v>0</v>
      </c>
      <c r="U642" s="5">
        <v>0</v>
      </c>
      <c r="V642" s="5">
        <v>0</v>
      </c>
      <c r="W642" t="str">
        <f t="shared" si="93"/>
        <v/>
      </c>
      <c r="X642" s="7" t="str">
        <f t="shared" si="97"/>
        <v>PROTRA_CAPACITY_EMPIRICAL[</v>
      </c>
      <c r="Y642" s="7" t="str">
        <f t="shared" si="100"/>
        <v>GERMANY,</v>
      </c>
      <c r="Z642" s="7" t="str">
        <f t="shared" si="101"/>
        <v>TO_elec,</v>
      </c>
      <c r="AA642" s="7" t="str">
        <f t="shared" si="98"/>
        <v>PROTRA_CHP_PP_I]=GET_DIRECT_DATA(</v>
      </c>
      <c r="AB642" s="7" t="str">
        <f t="shared" si="99"/>
        <v>'model_parameters/energy/PROTRA_capacity_vensim_import.xlsx','PROTRA_capacity','PROTRA_CAP_TIME',</v>
      </c>
      <c r="AC642" s="7" t="str">
        <f t="shared" si="102"/>
        <v>'GERMANY_TO_elec')~~|</v>
      </c>
    </row>
    <row r="643" spans="1:29" x14ac:dyDescent="0.35">
      <c r="A643" t="s">
        <v>52</v>
      </c>
      <c r="B643" t="s">
        <v>42</v>
      </c>
      <c r="C643" t="str">
        <f t="shared" si="94"/>
        <v>GERMANY_TO_elec</v>
      </c>
      <c r="D643" t="str">
        <f t="shared" si="95"/>
        <v>PROTRA_CHP_PP_I</v>
      </c>
      <c r="E643" t="s">
        <v>19</v>
      </c>
      <c r="F643" s="1" t="str">
        <f t="shared" si="96"/>
        <v>GERMANYTO_elecPROTRA_PP_gas_fuels</v>
      </c>
      <c r="G643" s="5">
        <v>14.288823578947369</v>
      </c>
      <c r="H643" s="5">
        <v>14.806329578947368</v>
      </c>
      <c r="I643" s="5">
        <v>14.841224578947369</v>
      </c>
      <c r="J643" s="5">
        <v>15.72147957894737</v>
      </c>
      <c r="K643" s="5">
        <v>16.262909578947369</v>
      </c>
      <c r="L643" s="5">
        <v>16.663654578947366</v>
      </c>
      <c r="M643" s="5">
        <v>16.399883578947367</v>
      </c>
      <c r="N643" s="5">
        <v>16.298713578947368</v>
      </c>
      <c r="O643" s="5">
        <v>17.118143578947368</v>
      </c>
      <c r="P643" s="5">
        <v>18.601543578947368</v>
      </c>
      <c r="Q643" s="5">
        <v>18.456951578947368</v>
      </c>
      <c r="R643" s="5">
        <v>18.843143544927738</v>
      </c>
      <c r="S643" s="5">
        <v>18.976333244038436</v>
      </c>
      <c r="T643" s="5">
        <v>18.24000940528671</v>
      </c>
      <c r="U643" s="5">
        <v>18.416238570485582</v>
      </c>
      <c r="V643" s="5">
        <v>18.444156062002236</v>
      </c>
      <c r="W643" t="str">
        <f t="shared" ref="W643:W706" si="103">IF(E643="PROTRA_CHP_gas_fuels",CONCATENATE(X643,Y643,Z643,AA643,AB643,AC643),"")</f>
        <v/>
      </c>
      <c r="X643" s="7" t="str">
        <f t="shared" si="97"/>
        <v>PROTRA_CAPACITY_EMPIRICAL[</v>
      </c>
      <c r="Y643" s="7" t="str">
        <f t="shared" si="100"/>
        <v>GERMANY,</v>
      </c>
      <c r="Z643" s="7" t="str">
        <f t="shared" si="101"/>
        <v>TO_elec,</v>
      </c>
      <c r="AA643" s="7" t="str">
        <f t="shared" si="98"/>
        <v>PROTRA_CHP_PP_I]=GET_DIRECT_DATA(</v>
      </c>
      <c r="AB643" s="7" t="str">
        <f t="shared" si="99"/>
        <v>'model_parameters/energy/PROTRA_capacity_vensim_import.xlsx','PROTRA_capacity','PROTRA_CAP_TIME',</v>
      </c>
      <c r="AC643" s="7" t="str">
        <f t="shared" si="102"/>
        <v>'GERMANY_TO_elec')~~|</v>
      </c>
    </row>
    <row r="644" spans="1:29" x14ac:dyDescent="0.35">
      <c r="A644" t="s">
        <v>52</v>
      </c>
      <c r="B644" t="s">
        <v>42</v>
      </c>
      <c r="C644" t="str">
        <f t="shared" ref="C644:C707" si="104">A644&amp;"_"&amp;B644</f>
        <v>GERMANY_TO_elec</v>
      </c>
      <c r="D644" t="str">
        <f t="shared" ref="D644:D707" si="105">IF(B644="TO_heat","PROTRA_CHP_HP_I","PROTRA_CHP_PP_I")</f>
        <v>PROTRA_CHP_PP_I</v>
      </c>
      <c r="E644" t="s">
        <v>20</v>
      </c>
      <c r="F644" s="1" t="str">
        <f t="shared" ref="F644:F707" si="106">A644&amp;B644&amp;E644</f>
        <v>GERMANYTO_elecPROTRA_PP_gas_fuels_CCS</v>
      </c>
      <c r="G644" s="6">
        <v>0</v>
      </c>
      <c r="H644" s="6">
        <v>0</v>
      </c>
      <c r="I644" s="6">
        <v>0</v>
      </c>
      <c r="J644" s="6">
        <v>0</v>
      </c>
      <c r="K644" s="6">
        <v>0</v>
      </c>
      <c r="L644" s="6">
        <v>0</v>
      </c>
      <c r="M644" s="6">
        <v>0</v>
      </c>
      <c r="N644" s="6">
        <v>0</v>
      </c>
      <c r="O644" s="6">
        <v>0</v>
      </c>
      <c r="P644" s="6">
        <v>0</v>
      </c>
      <c r="Q644" s="6">
        <v>0</v>
      </c>
      <c r="R644" s="6">
        <v>0</v>
      </c>
      <c r="S644" s="6">
        <v>0</v>
      </c>
      <c r="T644" s="6">
        <v>0</v>
      </c>
      <c r="U644" s="6">
        <v>0</v>
      </c>
      <c r="V644" s="6">
        <v>0</v>
      </c>
      <c r="W644" t="str">
        <f t="shared" si="103"/>
        <v/>
      </c>
      <c r="X644" s="7" t="str">
        <f t="shared" ref="X644:X707" si="107">$X$1</f>
        <v>PROTRA_CAPACITY_EMPIRICAL[</v>
      </c>
      <c r="Y644" s="7" t="str">
        <f t="shared" si="100"/>
        <v>GERMANY,</v>
      </c>
      <c r="Z644" s="7" t="str">
        <f t="shared" si="101"/>
        <v>TO_elec,</v>
      </c>
      <c r="AA644" s="7" t="str">
        <f t="shared" ref="AA644:AA707" si="108">D644&amp;"]=GET_DIRECT_DATA("</f>
        <v>PROTRA_CHP_PP_I]=GET_DIRECT_DATA(</v>
      </c>
      <c r="AB644" s="7" t="str">
        <f t="shared" ref="AB644:AB707" si="109">$AB$1</f>
        <v>'model_parameters/energy/PROTRA_capacity_vensim_import.xlsx','PROTRA_capacity','PROTRA_CAP_TIME',</v>
      </c>
      <c r="AC644" s="7" t="str">
        <f t="shared" si="102"/>
        <v>'GERMANY_TO_elec')~~|</v>
      </c>
    </row>
    <row r="645" spans="1:29" x14ac:dyDescent="0.35">
      <c r="A645" t="s">
        <v>52</v>
      </c>
      <c r="B645" t="s">
        <v>42</v>
      </c>
      <c r="C645" t="str">
        <f t="shared" si="104"/>
        <v>GERMANY_TO_elec</v>
      </c>
      <c r="D645" t="str">
        <f t="shared" si="105"/>
        <v>PROTRA_CHP_PP_I</v>
      </c>
      <c r="E645" t="s">
        <v>21</v>
      </c>
      <c r="F645" s="1" t="str">
        <f t="shared" si="106"/>
        <v>GERMANYTO_elecPROTRA_PP_geothermal</v>
      </c>
      <c r="G645" s="5">
        <v>1E-3</v>
      </c>
      <c r="H645" s="5">
        <v>1E-3</v>
      </c>
      <c r="I645" s="5">
        <v>3.0000000000000001E-3</v>
      </c>
      <c r="J645" s="5">
        <v>3.0000000000000001E-3</v>
      </c>
      <c r="K645" s="5">
        <v>8.0000000000000002E-3</v>
      </c>
      <c r="L645" s="5">
        <v>8.0000000000000002E-3</v>
      </c>
      <c r="M645" s="5">
        <v>8.0000000000000002E-3</v>
      </c>
      <c r="N645" s="5">
        <v>1.2E-2</v>
      </c>
      <c r="O645" s="5">
        <v>2.4E-2</v>
      </c>
      <c r="P645" s="5">
        <v>2.4E-2</v>
      </c>
      <c r="Q645" s="5">
        <v>2.5999999999999999E-2</v>
      </c>
      <c r="R645" s="5">
        <v>2.5999999999999999E-2</v>
      </c>
      <c r="S645" s="5">
        <v>3.0588235294117645E-2</v>
      </c>
      <c r="T645" s="5">
        <v>2.9058823529411765E-2</v>
      </c>
      <c r="U645" s="5">
        <v>3.2117647058823529E-2</v>
      </c>
      <c r="V645" s="5">
        <v>3.5941176470588233E-2</v>
      </c>
      <c r="W645" t="str">
        <f t="shared" si="103"/>
        <v/>
      </c>
      <c r="X645" s="7" t="str">
        <f t="shared" si="107"/>
        <v>PROTRA_CAPACITY_EMPIRICAL[</v>
      </c>
      <c r="Y645" s="7" t="str">
        <f t="shared" si="100"/>
        <v>GERMANY,</v>
      </c>
      <c r="Z645" s="7" t="str">
        <f t="shared" si="101"/>
        <v>TO_elec,</v>
      </c>
      <c r="AA645" s="7" t="str">
        <f t="shared" si="108"/>
        <v>PROTRA_CHP_PP_I]=GET_DIRECT_DATA(</v>
      </c>
      <c r="AB645" s="7" t="str">
        <f t="shared" si="109"/>
        <v>'model_parameters/energy/PROTRA_capacity_vensim_import.xlsx','PROTRA_capacity','PROTRA_CAP_TIME',</v>
      </c>
      <c r="AC645" s="7" t="str">
        <f t="shared" si="102"/>
        <v>'GERMANY_TO_elec')~~|</v>
      </c>
    </row>
    <row r="646" spans="1:29" x14ac:dyDescent="0.35">
      <c r="A646" t="s">
        <v>52</v>
      </c>
      <c r="B646" t="s">
        <v>42</v>
      </c>
      <c r="C646" t="str">
        <f t="shared" si="104"/>
        <v>GERMANY_TO_elec</v>
      </c>
      <c r="D646" t="str">
        <f t="shared" si="105"/>
        <v>PROTRA_CHP_PP_I</v>
      </c>
      <c r="E646" t="s">
        <v>22</v>
      </c>
      <c r="F646" s="1" t="str">
        <f t="shared" si="106"/>
        <v>GERMANYTO_elecPROTRA_PP_hydropower_dammed</v>
      </c>
      <c r="G646" s="5">
        <v>6.9435999999999991</v>
      </c>
      <c r="H646" s="5">
        <v>6.9255999999999993</v>
      </c>
      <c r="I646" s="5">
        <v>6.9135999999999997</v>
      </c>
      <c r="J646" s="5">
        <v>6.8835999999999995</v>
      </c>
      <c r="K646" s="5">
        <v>6.9835999999999991</v>
      </c>
      <c r="L646" s="5">
        <v>7.1095999999999995</v>
      </c>
      <c r="M646" s="5">
        <v>7.1095999999999995</v>
      </c>
      <c r="N646" s="5">
        <v>6.9453999999999985</v>
      </c>
      <c r="O646" s="5">
        <v>6.9453999999999985</v>
      </c>
      <c r="P646" s="5">
        <v>6.9453999999999985</v>
      </c>
      <c r="Q646" s="5">
        <v>6.9453999999999985</v>
      </c>
      <c r="R646" s="5">
        <v>6.9453999999999985</v>
      </c>
      <c r="S646" s="5">
        <v>7.0242554761671716</v>
      </c>
      <c r="T646" s="5">
        <v>7.0412501908583724</v>
      </c>
      <c r="U646" s="5">
        <v>7.2873336595869604</v>
      </c>
      <c r="V646" s="5">
        <v>7.2873336595869604</v>
      </c>
      <c r="W646" t="str">
        <f t="shared" si="103"/>
        <v/>
      </c>
      <c r="X646" s="7" t="str">
        <f t="shared" si="107"/>
        <v>PROTRA_CAPACITY_EMPIRICAL[</v>
      </c>
      <c r="Y646" s="7" t="str">
        <f t="shared" si="100"/>
        <v>GERMANY,</v>
      </c>
      <c r="Z646" s="7" t="str">
        <f t="shared" si="101"/>
        <v>TO_elec,</v>
      </c>
      <c r="AA646" s="7" t="str">
        <f t="shared" si="108"/>
        <v>PROTRA_CHP_PP_I]=GET_DIRECT_DATA(</v>
      </c>
      <c r="AB646" s="7" t="str">
        <f t="shared" si="109"/>
        <v>'model_parameters/energy/PROTRA_capacity_vensim_import.xlsx','PROTRA_capacity','PROTRA_CAP_TIME',</v>
      </c>
      <c r="AC646" s="7" t="str">
        <f t="shared" si="102"/>
        <v>'GERMANY_TO_elec')~~|</v>
      </c>
    </row>
    <row r="647" spans="1:29" x14ac:dyDescent="0.35">
      <c r="A647" t="s">
        <v>52</v>
      </c>
      <c r="B647" t="s">
        <v>42</v>
      </c>
      <c r="C647" t="str">
        <f t="shared" si="104"/>
        <v>GERMANY_TO_elec</v>
      </c>
      <c r="D647" t="str">
        <f t="shared" si="105"/>
        <v>PROTRA_CHP_PP_I</v>
      </c>
      <c r="E647" t="s">
        <v>23</v>
      </c>
      <c r="F647" s="1" t="str">
        <f t="shared" si="106"/>
        <v>GERMANYTO_elecPROTRA_PP_hydropower_run_of_river</v>
      </c>
      <c r="G647" s="5">
        <v>3.9144000000000023</v>
      </c>
      <c r="H647" s="5">
        <v>3.9164000000000025</v>
      </c>
      <c r="I647" s="5">
        <v>3.9194000000000022</v>
      </c>
      <c r="J647" s="5">
        <v>3.9214000000000024</v>
      </c>
      <c r="K647" s="5">
        <v>4.2544000000000022</v>
      </c>
      <c r="L647" s="5">
        <v>4.2516000000000025</v>
      </c>
      <c r="M647" s="5">
        <v>4.3264000000000022</v>
      </c>
      <c r="N647" s="5">
        <v>4.3116000000000012</v>
      </c>
      <c r="O647" s="5">
        <v>4.3484900000000017</v>
      </c>
      <c r="P647" s="5">
        <v>4.3484900000000017</v>
      </c>
      <c r="Q647" s="5">
        <v>4.4536000000000016</v>
      </c>
      <c r="R647" s="5">
        <v>4.4614152920531476</v>
      </c>
      <c r="S647" s="5">
        <v>4.473696465279521</v>
      </c>
      <c r="T647" s="5">
        <v>4.3095753321634511</v>
      </c>
      <c r="U647" s="5">
        <v>4.4469011782401617</v>
      </c>
      <c r="V647" s="5">
        <v>4.4323870644271759</v>
      </c>
      <c r="W647" t="str">
        <f t="shared" si="103"/>
        <v/>
      </c>
      <c r="X647" s="7" t="str">
        <f t="shared" si="107"/>
        <v>PROTRA_CAPACITY_EMPIRICAL[</v>
      </c>
      <c r="Y647" s="7" t="str">
        <f t="shared" si="100"/>
        <v>GERMANY,</v>
      </c>
      <c r="Z647" s="7" t="str">
        <f t="shared" si="101"/>
        <v>TO_elec,</v>
      </c>
      <c r="AA647" s="7" t="str">
        <f t="shared" si="108"/>
        <v>PROTRA_CHP_PP_I]=GET_DIRECT_DATA(</v>
      </c>
      <c r="AB647" s="7" t="str">
        <f t="shared" si="109"/>
        <v>'model_parameters/energy/PROTRA_capacity_vensim_import.xlsx','PROTRA_capacity','PROTRA_CAP_TIME',</v>
      </c>
      <c r="AC647" s="7" t="str">
        <f t="shared" si="102"/>
        <v>'GERMANY_TO_elec')~~|</v>
      </c>
    </row>
    <row r="648" spans="1:29" x14ac:dyDescent="0.35">
      <c r="A648" t="s">
        <v>52</v>
      </c>
      <c r="B648" t="s">
        <v>42</v>
      </c>
      <c r="C648" t="str">
        <f t="shared" si="104"/>
        <v>GERMANY_TO_elec</v>
      </c>
      <c r="D648" t="str">
        <f t="shared" si="105"/>
        <v>PROTRA_CHP_PP_I</v>
      </c>
      <c r="E648" t="s">
        <v>24</v>
      </c>
      <c r="F648" s="1" t="str">
        <f t="shared" si="106"/>
        <v>GERMANYTO_elecPROTRA_PP_liquid_fuels</v>
      </c>
      <c r="G648" s="5">
        <v>3.6130531578947367</v>
      </c>
      <c r="H648" s="5">
        <v>3.6084531578947368</v>
      </c>
      <c r="I648" s="5">
        <v>3.5954731578947365</v>
      </c>
      <c r="J648" s="5">
        <v>3.633773157894737</v>
      </c>
      <c r="K648" s="5">
        <v>3.5982131578947367</v>
      </c>
      <c r="L648" s="5">
        <v>3.5603331578947368</v>
      </c>
      <c r="M648" s="5">
        <v>3.5538331578947369</v>
      </c>
      <c r="N648" s="5">
        <v>3.5359231578947363</v>
      </c>
      <c r="O648" s="5">
        <v>3.5336231578947368</v>
      </c>
      <c r="P648" s="5">
        <v>3.5328231578947369</v>
      </c>
      <c r="Q648" s="5">
        <v>3.4654031578947371</v>
      </c>
      <c r="R648" s="5">
        <v>3.5212227586286993</v>
      </c>
      <c r="S648" s="5">
        <v>3.528104627212338</v>
      </c>
      <c r="T648" s="5">
        <v>3.2658289689692017</v>
      </c>
      <c r="U648" s="5">
        <v>3.3308243944813491</v>
      </c>
      <c r="V648" s="5">
        <v>3.3438234795837785</v>
      </c>
      <c r="W648" t="str">
        <f t="shared" si="103"/>
        <v/>
      </c>
      <c r="X648" s="7" t="str">
        <f t="shared" si="107"/>
        <v>PROTRA_CAPACITY_EMPIRICAL[</v>
      </c>
      <c r="Y648" s="7" t="str">
        <f t="shared" si="100"/>
        <v>GERMANY,</v>
      </c>
      <c r="Z648" s="7" t="str">
        <f t="shared" si="101"/>
        <v>TO_elec,</v>
      </c>
      <c r="AA648" s="7" t="str">
        <f t="shared" si="108"/>
        <v>PROTRA_CHP_PP_I]=GET_DIRECT_DATA(</v>
      </c>
      <c r="AB648" s="7" t="str">
        <f t="shared" si="109"/>
        <v>'model_parameters/energy/PROTRA_capacity_vensim_import.xlsx','PROTRA_capacity','PROTRA_CAP_TIME',</v>
      </c>
      <c r="AC648" s="7" t="str">
        <f t="shared" si="102"/>
        <v>'GERMANY_TO_elec')~~|</v>
      </c>
    </row>
    <row r="649" spans="1:29" x14ac:dyDescent="0.35">
      <c r="A649" t="s">
        <v>52</v>
      </c>
      <c r="B649" t="s">
        <v>42</v>
      </c>
      <c r="C649" t="str">
        <f t="shared" si="104"/>
        <v>GERMANY_TO_elec</v>
      </c>
      <c r="D649" t="str">
        <f t="shared" si="105"/>
        <v>PROTRA_CHP_PP_I</v>
      </c>
      <c r="E649" t="s">
        <v>25</v>
      </c>
      <c r="F649" s="1" t="str">
        <f t="shared" si="106"/>
        <v>GERMANYTO_elecPROTRA_PP_liquid_fuels_CCS</v>
      </c>
      <c r="G649" s="5">
        <v>0</v>
      </c>
      <c r="H649" s="5">
        <v>0</v>
      </c>
      <c r="I649" s="5">
        <v>0</v>
      </c>
      <c r="J649" s="5">
        <v>0</v>
      </c>
      <c r="K649" s="5">
        <v>0</v>
      </c>
      <c r="L649" s="5">
        <v>0</v>
      </c>
      <c r="M649" s="5">
        <v>0</v>
      </c>
      <c r="N649" s="5">
        <v>0</v>
      </c>
      <c r="O649" s="5">
        <v>0</v>
      </c>
      <c r="P649" s="5">
        <v>0</v>
      </c>
      <c r="Q649" s="5">
        <v>0</v>
      </c>
      <c r="R649" s="5">
        <v>0</v>
      </c>
      <c r="S649" s="5">
        <v>0</v>
      </c>
      <c r="T649" s="5">
        <v>0</v>
      </c>
      <c r="U649" s="5">
        <v>0</v>
      </c>
      <c r="V649" s="5">
        <v>0</v>
      </c>
      <c r="W649" t="str">
        <f t="shared" si="103"/>
        <v/>
      </c>
      <c r="X649" s="7" t="str">
        <f t="shared" si="107"/>
        <v>PROTRA_CAPACITY_EMPIRICAL[</v>
      </c>
      <c r="Y649" s="7" t="str">
        <f t="shared" si="100"/>
        <v>GERMANY,</v>
      </c>
      <c r="Z649" s="7" t="str">
        <f t="shared" si="101"/>
        <v>TO_elec,</v>
      </c>
      <c r="AA649" s="7" t="str">
        <f t="shared" si="108"/>
        <v>PROTRA_CHP_PP_I]=GET_DIRECT_DATA(</v>
      </c>
      <c r="AB649" s="7" t="str">
        <f t="shared" si="109"/>
        <v>'model_parameters/energy/PROTRA_capacity_vensim_import.xlsx','PROTRA_capacity','PROTRA_CAP_TIME',</v>
      </c>
      <c r="AC649" s="7" t="str">
        <f t="shared" si="102"/>
        <v>'GERMANY_TO_elec')~~|</v>
      </c>
    </row>
    <row r="650" spans="1:29" x14ac:dyDescent="0.35">
      <c r="A650" t="s">
        <v>52</v>
      </c>
      <c r="B650" t="s">
        <v>42</v>
      </c>
      <c r="C650" t="str">
        <f t="shared" si="104"/>
        <v>GERMANY_TO_elec</v>
      </c>
      <c r="D650" t="str">
        <f t="shared" si="105"/>
        <v>PROTRA_CHP_PP_I</v>
      </c>
      <c r="E650" t="s">
        <v>26</v>
      </c>
      <c r="F650" s="1" t="str">
        <f t="shared" si="106"/>
        <v>GERMANYTO_elecPROTRA_PP_nuclear</v>
      </c>
      <c r="G650" s="5">
        <v>21.405999999999999</v>
      </c>
      <c r="H650" s="5">
        <v>21.227</v>
      </c>
      <c r="I650" s="5">
        <v>21.227</v>
      </c>
      <c r="J650" s="5">
        <v>21.5</v>
      </c>
      <c r="K650" s="5">
        <v>21.5</v>
      </c>
      <c r="L650" s="5">
        <v>21.5</v>
      </c>
      <c r="M650" s="5">
        <v>21.5</v>
      </c>
      <c r="N650" s="5">
        <v>12.696999999999999</v>
      </c>
      <c r="O650" s="5">
        <v>12.696999999999999</v>
      </c>
      <c r="P650" s="5">
        <v>12.702999999999999</v>
      </c>
      <c r="Q650" s="5">
        <v>11.358000000000001</v>
      </c>
      <c r="R650" s="5">
        <v>10.158012429565794</v>
      </c>
      <c r="S650" s="5">
        <v>10.158012429565794</v>
      </c>
      <c r="T650" s="5">
        <v>8.9561425256877705</v>
      </c>
      <c r="U650" s="5">
        <v>8.9561425256877705</v>
      </c>
      <c r="V650" s="5">
        <v>7.6366267815710982</v>
      </c>
      <c r="W650" t="str">
        <f t="shared" si="103"/>
        <v/>
      </c>
      <c r="X650" s="7" t="str">
        <f t="shared" si="107"/>
        <v>PROTRA_CAPACITY_EMPIRICAL[</v>
      </c>
      <c r="Y650" s="7" t="str">
        <f t="shared" si="100"/>
        <v>GERMANY,</v>
      </c>
      <c r="Z650" s="7" t="str">
        <f t="shared" si="101"/>
        <v>TO_elec,</v>
      </c>
      <c r="AA650" s="7" t="str">
        <f t="shared" si="108"/>
        <v>PROTRA_CHP_PP_I]=GET_DIRECT_DATA(</v>
      </c>
      <c r="AB650" s="7" t="str">
        <f t="shared" si="109"/>
        <v>'model_parameters/energy/PROTRA_capacity_vensim_import.xlsx','PROTRA_capacity','PROTRA_CAP_TIME',</v>
      </c>
      <c r="AC650" s="7" t="str">
        <f t="shared" si="102"/>
        <v>'GERMANY_TO_elec')~~|</v>
      </c>
    </row>
    <row r="651" spans="1:29" x14ac:dyDescent="0.35">
      <c r="A651" t="s">
        <v>52</v>
      </c>
      <c r="B651" t="s">
        <v>42</v>
      </c>
      <c r="C651" t="str">
        <f t="shared" si="104"/>
        <v>GERMANY_TO_elec</v>
      </c>
      <c r="D651" t="str">
        <f t="shared" si="105"/>
        <v>PROTRA_CHP_PP_I</v>
      </c>
      <c r="E651" t="s">
        <v>27</v>
      </c>
      <c r="F651" s="1" t="str">
        <f t="shared" si="106"/>
        <v>GERMANYTO_elecPROTRA_PP_oceanic</v>
      </c>
      <c r="G651" s="5">
        <v>0</v>
      </c>
      <c r="H651" s="5">
        <v>0</v>
      </c>
      <c r="I651" s="5">
        <v>0</v>
      </c>
      <c r="J651" s="5">
        <v>0</v>
      </c>
      <c r="K651" s="5">
        <v>0</v>
      </c>
      <c r="L651" s="5">
        <v>0</v>
      </c>
      <c r="M651" s="5">
        <v>0</v>
      </c>
      <c r="N651" s="5">
        <v>0</v>
      </c>
      <c r="O651" s="5">
        <v>0</v>
      </c>
      <c r="P651" s="5">
        <v>0</v>
      </c>
      <c r="Q651" s="5">
        <v>0</v>
      </c>
      <c r="R651" s="5">
        <v>0</v>
      </c>
      <c r="S651" s="5">
        <v>0</v>
      </c>
      <c r="T651" s="5">
        <v>0</v>
      </c>
      <c r="U651" s="5">
        <v>0</v>
      </c>
      <c r="V651" s="5">
        <v>0</v>
      </c>
      <c r="W651" t="str">
        <f t="shared" si="103"/>
        <v/>
      </c>
      <c r="X651" s="7" t="str">
        <f t="shared" si="107"/>
        <v>PROTRA_CAPACITY_EMPIRICAL[</v>
      </c>
      <c r="Y651" s="7" t="str">
        <f t="shared" si="100"/>
        <v>GERMANY,</v>
      </c>
      <c r="Z651" s="7" t="str">
        <f t="shared" si="101"/>
        <v>TO_elec,</v>
      </c>
      <c r="AA651" s="7" t="str">
        <f t="shared" si="108"/>
        <v>PROTRA_CHP_PP_I]=GET_DIRECT_DATA(</v>
      </c>
      <c r="AB651" s="7" t="str">
        <f t="shared" si="109"/>
        <v>'model_parameters/energy/PROTRA_capacity_vensim_import.xlsx','PROTRA_capacity','PROTRA_CAP_TIME',</v>
      </c>
      <c r="AC651" s="7" t="str">
        <f t="shared" si="102"/>
        <v>'GERMANY_TO_elec')~~|</v>
      </c>
    </row>
    <row r="652" spans="1:29" x14ac:dyDescent="0.35">
      <c r="A652" t="s">
        <v>52</v>
      </c>
      <c r="B652" t="s">
        <v>42</v>
      </c>
      <c r="C652" t="str">
        <f t="shared" si="104"/>
        <v>GERMANY_TO_elec</v>
      </c>
      <c r="D652" t="str">
        <f t="shared" si="105"/>
        <v>PROTRA_CHP_PP_I</v>
      </c>
      <c r="E652" t="s">
        <v>28</v>
      </c>
      <c r="F652" s="1" t="str">
        <f t="shared" si="106"/>
        <v>GERMANYTO_elecPROTRA_PP_solar_CSP</v>
      </c>
      <c r="G652" s="5">
        <v>0</v>
      </c>
      <c r="H652" s="5">
        <v>0</v>
      </c>
      <c r="I652" s="5">
        <v>0</v>
      </c>
      <c r="J652" s="5">
        <v>0</v>
      </c>
      <c r="K652" s="5">
        <v>2E-3</v>
      </c>
      <c r="L652" s="5">
        <v>2E-3</v>
      </c>
      <c r="M652" s="5">
        <v>2E-3</v>
      </c>
      <c r="N652" s="5">
        <v>2E-3</v>
      </c>
      <c r="O652" s="5">
        <v>2E-3</v>
      </c>
      <c r="P652" s="5">
        <v>2E-3</v>
      </c>
      <c r="Q652" s="5">
        <v>2E-3</v>
      </c>
      <c r="R652" s="5">
        <v>2E-3</v>
      </c>
      <c r="S652" s="5">
        <v>2E-3</v>
      </c>
      <c r="T652" s="5">
        <v>2E-3</v>
      </c>
      <c r="U652" s="5">
        <v>2E-3</v>
      </c>
      <c r="V652" s="5">
        <v>2E-3</v>
      </c>
      <c r="W652" t="str">
        <f t="shared" si="103"/>
        <v/>
      </c>
      <c r="X652" s="7" t="str">
        <f t="shared" si="107"/>
        <v>PROTRA_CAPACITY_EMPIRICAL[</v>
      </c>
      <c r="Y652" s="7" t="str">
        <f t="shared" si="100"/>
        <v>GERMANY,</v>
      </c>
      <c r="Z652" s="7" t="str">
        <f t="shared" si="101"/>
        <v>TO_elec,</v>
      </c>
      <c r="AA652" s="7" t="str">
        <f t="shared" si="108"/>
        <v>PROTRA_CHP_PP_I]=GET_DIRECT_DATA(</v>
      </c>
      <c r="AB652" s="7" t="str">
        <f t="shared" si="109"/>
        <v>'model_parameters/energy/PROTRA_capacity_vensim_import.xlsx','PROTRA_capacity','PROTRA_CAP_TIME',</v>
      </c>
      <c r="AC652" s="7" t="str">
        <f t="shared" si="102"/>
        <v>'GERMANY_TO_elec')~~|</v>
      </c>
    </row>
    <row r="653" spans="1:29" x14ac:dyDescent="0.35">
      <c r="A653" t="s">
        <v>52</v>
      </c>
      <c r="B653" t="s">
        <v>42</v>
      </c>
      <c r="C653" t="str">
        <f t="shared" si="104"/>
        <v>GERMANY_TO_elec</v>
      </c>
      <c r="D653" t="str">
        <f t="shared" si="105"/>
        <v>PROTRA_CHP_PP_I</v>
      </c>
      <c r="E653" t="s">
        <v>29</v>
      </c>
      <c r="F653" s="1" t="str">
        <f t="shared" si="106"/>
        <v>GERMANYTO_elecPROTRA_PP_solar_PV</v>
      </c>
      <c r="G653" s="5">
        <v>0.55512000000000006</v>
      </c>
      <c r="H653" s="5">
        <v>0.78273000000000004</v>
      </c>
      <c r="I653" s="5">
        <v>1.1259000000000001</v>
      </c>
      <c r="J653" s="5">
        <v>1.6524000000000001</v>
      </c>
      <c r="K653" s="5">
        <v>2.8522800000000004</v>
      </c>
      <c r="L653" s="5">
        <v>4.8610800000000003</v>
      </c>
      <c r="M653" s="5">
        <v>6.9967800000000002</v>
      </c>
      <c r="N653" s="5">
        <v>9.2002500000000005</v>
      </c>
      <c r="O653" s="5">
        <v>9.9111600000000006</v>
      </c>
      <c r="P653" s="5">
        <v>10.232460000000001</v>
      </c>
      <c r="Q653" s="5">
        <v>10.58994</v>
      </c>
      <c r="R653" s="5">
        <v>10.991988914705805</v>
      </c>
      <c r="S653" s="5">
        <v>11.602307691234472</v>
      </c>
      <c r="T653" s="5">
        <v>12.162050703227711</v>
      </c>
      <c r="U653" s="5">
        <v>12.870963807249604</v>
      </c>
      <c r="V653" s="5">
        <v>13.696939916825414</v>
      </c>
      <c r="W653" t="str">
        <f t="shared" si="103"/>
        <v/>
      </c>
      <c r="X653" s="7" t="str">
        <f t="shared" si="107"/>
        <v>PROTRA_CAPACITY_EMPIRICAL[</v>
      </c>
      <c r="Y653" s="7" t="str">
        <f t="shared" si="100"/>
        <v>GERMANY,</v>
      </c>
      <c r="Z653" s="7" t="str">
        <f t="shared" si="101"/>
        <v>TO_elec,</v>
      </c>
      <c r="AA653" s="7" t="str">
        <f t="shared" si="108"/>
        <v>PROTRA_CHP_PP_I]=GET_DIRECT_DATA(</v>
      </c>
      <c r="AB653" s="7" t="str">
        <f t="shared" si="109"/>
        <v>'model_parameters/energy/PROTRA_capacity_vensim_import.xlsx','PROTRA_capacity','PROTRA_CAP_TIME',</v>
      </c>
      <c r="AC653" s="7" t="str">
        <f t="shared" si="102"/>
        <v>'GERMANY_TO_elec')~~|</v>
      </c>
    </row>
    <row r="654" spans="1:29" x14ac:dyDescent="0.35">
      <c r="A654" t="s">
        <v>52</v>
      </c>
      <c r="B654" t="s">
        <v>42</v>
      </c>
      <c r="C654" t="str">
        <f t="shared" si="104"/>
        <v>GERMANY_TO_elec</v>
      </c>
      <c r="D654" t="str">
        <f t="shared" si="105"/>
        <v>PROTRA_CHP_PP_I</v>
      </c>
      <c r="E654" t="s">
        <v>30</v>
      </c>
      <c r="F654" s="1" t="str">
        <f t="shared" si="106"/>
        <v>GERMANYTO_elecPROTRA_PP_solar_urban_PV</v>
      </c>
      <c r="G654" s="5">
        <v>1.50088</v>
      </c>
      <c r="H654" s="5">
        <v>2.1162700000000001</v>
      </c>
      <c r="I654" s="5">
        <v>3.0440999999999998</v>
      </c>
      <c r="J654" s="5">
        <v>4.4675999999999991</v>
      </c>
      <c r="K654" s="5">
        <v>7.7117200000000006</v>
      </c>
      <c r="L654" s="5">
        <v>13.14292</v>
      </c>
      <c r="M654" s="5">
        <v>18.91722</v>
      </c>
      <c r="N654" s="5">
        <v>24.874749999999999</v>
      </c>
      <c r="O654" s="5">
        <v>26.79684</v>
      </c>
      <c r="P654" s="5">
        <v>27.66554</v>
      </c>
      <c r="Q654" s="5">
        <v>28.632059999999999</v>
      </c>
      <c r="R654" s="5">
        <v>29.719081139760135</v>
      </c>
      <c r="S654" s="5">
        <v>31.369202276300605</v>
      </c>
      <c r="T654" s="5">
        <v>32.882581530948997</v>
      </c>
      <c r="U654" s="5">
        <v>34.799272515897073</v>
      </c>
      <c r="V654" s="5">
        <v>37.032467182527974</v>
      </c>
      <c r="W654" t="str">
        <f t="shared" si="103"/>
        <v/>
      </c>
      <c r="X654" s="7" t="str">
        <f t="shared" si="107"/>
        <v>PROTRA_CAPACITY_EMPIRICAL[</v>
      </c>
      <c r="Y654" s="7" t="str">
        <f t="shared" si="100"/>
        <v>GERMANY,</v>
      </c>
      <c r="Z654" s="7" t="str">
        <f t="shared" si="101"/>
        <v>TO_elec,</v>
      </c>
      <c r="AA654" s="7" t="str">
        <f t="shared" si="108"/>
        <v>PROTRA_CHP_PP_I]=GET_DIRECT_DATA(</v>
      </c>
      <c r="AB654" s="7" t="str">
        <f t="shared" si="109"/>
        <v>'model_parameters/energy/PROTRA_capacity_vensim_import.xlsx','PROTRA_capacity','PROTRA_CAP_TIME',</v>
      </c>
      <c r="AC654" s="7" t="str">
        <f t="shared" si="102"/>
        <v>'GERMANY_TO_elec')~~|</v>
      </c>
    </row>
    <row r="655" spans="1:29" x14ac:dyDescent="0.35">
      <c r="A655" t="s">
        <v>52</v>
      </c>
      <c r="B655" t="s">
        <v>42</v>
      </c>
      <c r="C655" t="str">
        <f t="shared" si="104"/>
        <v>GERMANY_TO_elec</v>
      </c>
      <c r="D655" t="str">
        <f t="shared" si="105"/>
        <v>PROTRA_CHP_PP_I</v>
      </c>
      <c r="E655" t="s">
        <v>31</v>
      </c>
      <c r="F655" s="1" t="str">
        <f t="shared" si="106"/>
        <v>GERMANYTO_elecPROTRA_PP_solid_fossil</v>
      </c>
      <c r="G655" s="5">
        <v>20.290423453069863</v>
      </c>
      <c r="H655" s="5">
        <v>20.633923453069862</v>
      </c>
      <c r="I655" s="5">
        <v>18.973023453069857</v>
      </c>
      <c r="J655" s="5">
        <v>18.973023453069857</v>
      </c>
      <c r="K655" s="5">
        <v>18.973023453069857</v>
      </c>
      <c r="L655" s="5">
        <v>18.863023453069857</v>
      </c>
      <c r="M655" s="5">
        <v>18.863023453069857</v>
      </c>
      <c r="N655" s="5">
        <v>19.61802345306986</v>
      </c>
      <c r="O655" s="5">
        <v>20.418023453069857</v>
      </c>
      <c r="P655" s="5">
        <v>21.218023453069858</v>
      </c>
      <c r="Q655" s="5">
        <v>21.218023453069858</v>
      </c>
      <c r="R655" s="5">
        <v>21.207268805490688</v>
      </c>
      <c r="S655" s="5">
        <v>21.822524269082347</v>
      </c>
      <c r="T655" s="5">
        <v>20.75198872463918</v>
      </c>
      <c r="U655" s="5">
        <v>20.836233464009339</v>
      </c>
      <c r="V655" s="5">
        <v>19.504001495139718</v>
      </c>
      <c r="W655" t="str">
        <f t="shared" si="103"/>
        <v/>
      </c>
      <c r="X655" s="7" t="str">
        <f t="shared" si="107"/>
        <v>PROTRA_CAPACITY_EMPIRICAL[</v>
      </c>
      <c r="Y655" s="7" t="str">
        <f t="shared" si="100"/>
        <v>GERMANY,</v>
      </c>
      <c r="Z655" s="7" t="str">
        <f t="shared" si="101"/>
        <v>TO_elec,</v>
      </c>
      <c r="AA655" s="7" t="str">
        <f t="shared" si="108"/>
        <v>PROTRA_CHP_PP_I]=GET_DIRECT_DATA(</v>
      </c>
      <c r="AB655" s="7" t="str">
        <f t="shared" si="109"/>
        <v>'model_parameters/energy/PROTRA_capacity_vensim_import.xlsx','PROTRA_capacity','PROTRA_CAP_TIME',</v>
      </c>
      <c r="AC655" s="7" t="str">
        <f t="shared" si="102"/>
        <v>'GERMANY_TO_elec')~~|</v>
      </c>
    </row>
    <row r="656" spans="1:29" x14ac:dyDescent="0.35">
      <c r="A656" t="s">
        <v>52</v>
      </c>
      <c r="B656" t="s">
        <v>42</v>
      </c>
      <c r="C656" t="str">
        <f t="shared" si="104"/>
        <v>GERMANY_TO_elec</v>
      </c>
      <c r="D656" t="str">
        <f t="shared" si="105"/>
        <v>PROTRA_CHP_PP_I</v>
      </c>
      <c r="E656" t="s">
        <v>32</v>
      </c>
      <c r="F656" s="1" t="str">
        <f t="shared" si="106"/>
        <v>GERMANYTO_elecPROTRA_PP_solid_fossil_CCS</v>
      </c>
      <c r="G656" s="5">
        <v>0</v>
      </c>
      <c r="H656" s="5">
        <v>0</v>
      </c>
      <c r="I656" s="5">
        <v>0</v>
      </c>
      <c r="J656" s="5">
        <v>0</v>
      </c>
      <c r="K656" s="5">
        <v>0</v>
      </c>
      <c r="L656" s="5">
        <v>0</v>
      </c>
      <c r="M656" s="5">
        <v>0</v>
      </c>
      <c r="N656" s="5">
        <v>0</v>
      </c>
      <c r="O656" s="5">
        <v>0</v>
      </c>
      <c r="P656" s="5">
        <v>0</v>
      </c>
      <c r="Q656" s="5">
        <v>0</v>
      </c>
      <c r="R656" s="5">
        <v>0</v>
      </c>
      <c r="S656" s="5">
        <v>0</v>
      </c>
      <c r="T656" s="5">
        <v>0</v>
      </c>
      <c r="U656" s="5">
        <v>0</v>
      </c>
      <c r="V656" s="5">
        <v>0</v>
      </c>
      <c r="W656" t="str">
        <f t="shared" si="103"/>
        <v/>
      </c>
      <c r="X656" s="7" t="str">
        <f t="shared" si="107"/>
        <v>PROTRA_CAPACITY_EMPIRICAL[</v>
      </c>
      <c r="Y656" s="7" t="str">
        <f t="shared" si="100"/>
        <v>GERMANY,</v>
      </c>
      <c r="Z656" s="7" t="str">
        <f t="shared" si="101"/>
        <v>TO_elec,</v>
      </c>
      <c r="AA656" s="7" t="str">
        <f t="shared" si="108"/>
        <v>PROTRA_CHP_PP_I]=GET_DIRECT_DATA(</v>
      </c>
      <c r="AB656" s="7" t="str">
        <f t="shared" si="109"/>
        <v>'model_parameters/energy/PROTRA_capacity_vensim_import.xlsx','PROTRA_capacity','PROTRA_CAP_TIME',</v>
      </c>
      <c r="AC656" s="7" t="str">
        <f t="shared" si="102"/>
        <v>'GERMANY_TO_elec')~~|</v>
      </c>
    </row>
    <row r="657" spans="1:29" x14ac:dyDescent="0.35">
      <c r="A657" t="s">
        <v>52</v>
      </c>
      <c r="B657" t="s">
        <v>42</v>
      </c>
      <c r="C657" t="str">
        <f t="shared" si="104"/>
        <v>GERMANY_TO_elec</v>
      </c>
      <c r="D657" t="str">
        <f t="shared" si="105"/>
        <v>PROTRA_CHP_PP_I</v>
      </c>
      <c r="E657" t="s">
        <v>33</v>
      </c>
      <c r="F657" s="1" t="str">
        <f t="shared" si="106"/>
        <v>GERMANYTO_elecPROTRA_PP_waste</v>
      </c>
      <c r="G657" s="5">
        <v>0.27948780491205211</v>
      </c>
      <c r="H657" s="5">
        <v>0.28839379552161631</v>
      </c>
      <c r="I657" s="5">
        <v>0.29311587804527334</v>
      </c>
      <c r="J657" s="5">
        <v>0.29344219028178931</v>
      </c>
      <c r="K657" s="5">
        <v>0.29529413260026804</v>
      </c>
      <c r="L657" s="5">
        <v>0.29641640964526611</v>
      </c>
      <c r="M657" s="5">
        <v>0.29641640964526611</v>
      </c>
      <c r="N657" s="5">
        <v>0.29641640964526611</v>
      </c>
      <c r="O657" s="5">
        <v>0.29641640964526611</v>
      </c>
      <c r="P657" s="5">
        <v>0.29589786579609212</v>
      </c>
      <c r="Q657" s="5">
        <v>0.29589786579609212</v>
      </c>
      <c r="R657" s="5">
        <v>0.29589786579609212</v>
      </c>
      <c r="S657" s="5">
        <v>0.29589786579609212</v>
      </c>
      <c r="T657" s="5">
        <v>0.29607347283810764</v>
      </c>
      <c r="U657" s="5">
        <v>0.29607347283810764</v>
      </c>
      <c r="V657" s="5">
        <v>0.29168329678772048</v>
      </c>
      <c r="W657" t="str">
        <f t="shared" si="103"/>
        <v/>
      </c>
      <c r="X657" s="7" t="str">
        <f t="shared" si="107"/>
        <v>PROTRA_CAPACITY_EMPIRICAL[</v>
      </c>
      <c r="Y657" s="7" t="str">
        <f t="shared" si="100"/>
        <v>GERMANY,</v>
      </c>
      <c r="Z657" s="7" t="str">
        <f t="shared" si="101"/>
        <v>TO_elec,</v>
      </c>
      <c r="AA657" s="7" t="str">
        <f t="shared" si="108"/>
        <v>PROTRA_CHP_PP_I]=GET_DIRECT_DATA(</v>
      </c>
      <c r="AB657" s="7" t="str">
        <f t="shared" si="109"/>
        <v>'model_parameters/energy/PROTRA_capacity_vensim_import.xlsx','PROTRA_capacity','PROTRA_CAP_TIME',</v>
      </c>
      <c r="AC657" s="7" t="str">
        <f t="shared" si="102"/>
        <v>'GERMANY_TO_elec')~~|</v>
      </c>
    </row>
    <row r="658" spans="1:29" x14ac:dyDescent="0.35">
      <c r="A658" t="s">
        <v>52</v>
      </c>
      <c r="B658" t="s">
        <v>42</v>
      </c>
      <c r="C658" t="str">
        <f t="shared" si="104"/>
        <v>GERMANY_TO_elec</v>
      </c>
      <c r="D658" t="str">
        <f t="shared" si="105"/>
        <v>PROTRA_CHP_PP_I</v>
      </c>
      <c r="E658" t="s">
        <v>34</v>
      </c>
      <c r="F658" s="1" t="str">
        <f t="shared" si="106"/>
        <v>GERMANYTO_elecPROTRA_PP_waste_CCS</v>
      </c>
      <c r="G658" s="5">
        <v>0</v>
      </c>
      <c r="H658" s="5">
        <v>0</v>
      </c>
      <c r="I658" s="5">
        <v>0</v>
      </c>
      <c r="J658" s="5">
        <v>0</v>
      </c>
      <c r="K658" s="5">
        <v>0</v>
      </c>
      <c r="L658" s="5">
        <v>0</v>
      </c>
      <c r="M658" s="5">
        <v>0</v>
      </c>
      <c r="N658" s="5">
        <v>0</v>
      </c>
      <c r="O658" s="5">
        <v>0</v>
      </c>
      <c r="P658" s="5">
        <v>0</v>
      </c>
      <c r="Q658" s="5">
        <v>0</v>
      </c>
      <c r="R658" s="5">
        <v>0</v>
      </c>
      <c r="S658" s="5">
        <v>0</v>
      </c>
      <c r="T658" s="5">
        <v>0</v>
      </c>
      <c r="U658" s="5">
        <v>0</v>
      </c>
      <c r="V658" s="5">
        <v>0</v>
      </c>
      <c r="W658" t="str">
        <f t="shared" si="103"/>
        <v/>
      </c>
      <c r="X658" s="7" t="str">
        <f t="shared" si="107"/>
        <v>PROTRA_CAPACITY_EMPIRICAL[</v>
      </c>
      <c r="Y658" s="7" t="str">
        <f t="shared" si="100"/>
        <v>GERMANY,</v>
      </c>
      <c r="Z658" s="7" t="str">
        <f t="shared" si="101"/>
        <v>TO_elec,</v>
      </c>
      <c r="AA658" s="7" t="str">
        <f t="shared" si="108"/>
        <v>PROTRA_CHP_PP_I]=GET_DIRECT_DATA(</v>
      </c>
      <c r="AB658" s="7" t="str">
        <f t="shared" si="109"/>
        <v>'model_parameters/energy/PROTRA_capacity_vensim_import.xlsx','PROTRA_capacity','PROTRA_CAP_TIME',</v>
      </c>
      <c r="AC658" s="7" t="str">
        <f t="shared" si="102"/>
        <v>'GERMANY_TO_elec')~~|</v>
      </c>
    </row>
    <row r="659" spans="1:29" x14ac:dyDescent="0.35">
      <c r="A659" t="s">
        <v>52</v>
      </c>
      <c r="B659" t="s">
        <v>42</v>
      </c>
      <c r="C659" t="str">
        <f t="shared" si="104"/>
        <v>GERMANY_TO_elec</v>
      </c>
      <c r="D659" t="str">
        <f t="shared" si="105"/>
        <v>PROTRA_CHP_PP_I</v>
      </c>
      <c r="E659" t="s">
        <v>35</v>
      </c>
      <c r="F659" s="1" t="str">
        <f t="shared" si="106"/>
        <v>GERMANYTO_elecPROTRA_PP_wind_offshore</v>
      </c>
      <c r="G659" s="5">
        <v>0</v>
      </c>
      <c r="H659" s="5">
        <v>0</v>
      </c>
      <c r="I659" s="5">
        <v>0</v>
      </c>
      <c r="J659" s="5">
        <v>0</v>
      </c>
      <c r="K659" s="5">
        <v>3.5000000000000003E-2</v>
      </c>
      <c r="L659" s="5">
        <v>0.08</v>
      </c>
      <c r="M659" s="5">
        <v>0.188</v>
      </c>
      <c r="N659" s="5">
        <v>0.26800000000000002</v>
      </c>
      <c r="O659" s="5">
        <v>0.50800000000000001</v>
      </c>
      <c r="P659" s="5">
        <v>0.99399999999999999</v>
      </c>
      <c r="Q659" s="5">
        <v>3.2829999999999999</v>
      </c>
      <c r="R659" s="5">
        <v>10.854067472306141</v>
      </c>
      <c r="S659" s="5">
        <v>13.65767673716012</v>
      </c>
      <c r="T659" s="5">
        <v>16.699328298086606</v>
      </c>
      <c r="U659" s="5">
        <v>21.136172205438065</v>
      </c>
      <c r="V659" s="5">
        <v>24.809297079556899</v>
      </c>
      <c r="W659" t="str">
        <f t="shared" si="103"/>
        <v/>
      </c>
      <c r="X659" s="7" t="str">
        <f t="shared" si="107"/>
        <v>PROTRA_CAPACITY_EMPIRICAL[</v>
      </c>
      <c r="Y659" s="7" t="str">
        <f t="shared" si="100"/>
        <v>GERMANY,</v>
      </c>
      <c r="Z659" s="7" t="str">
        <f t="shared" si="101"/>
        <v>TO_elec,</v>
      </c>
      <c r="AA659" s="7" t="str">
        <f t="shared" si="108"/>
        <v>PROTRA_CHP_PP_I]=GET_DIRECT_DATA(</v>
      </c>
      <c r="AB659" s="7" t="str">
        <f t="shared" si="109"/>
        <v>'model_parameters/energy/PROTRA_capacity_vensim_import.xlsx','PROTRA_capacity','PROTRA_CAP_TIME',</v>
      </c>
      <c r="AC659" s="7" t="str">
        <f t="shared" si="102"/>
        <v>'GERMANY_TO_elec')~~|</v>
      </c>
    </row>
    <row r="660" spans="1:29" x14ac:dyDescent="0.35">
      <c r="A660" t="s">
        <v>52</v>
      </c>
      <c r="B660" t="s">
        <v>42</v>
      </c>
      <c r="C660" t="str">
        <f t="shared" si="104"/>
        <v>GERMANY_TO_elec</v>
      </c>
      <c r="D660" t="str">
        <f t="shared" si="105"/>
        <v>PROTRA_CHP_PP_I</v>
      </c>
      <c r="E660" t="s">
        <v>36</v>
      </c>
      <c r="F660" s="1" t="str">
        <f t="shared" si="106"/>
        <v>GERMANYTO_elecPROTRA_PP_wind_onshore</v>
      </c>
      <c r="G660" s="5">
        <v>18.248000000000001</v>
      </c>
      <c r="H660" s="5">
        <v>20.474</v>
      </c>
      <c r="I660" s="5">
        <v>22.116</v>
      </c>
      <c r="J660" s="5">
        <v>22.794</v>
      </c>
      <c r="K660" s="5">
        <v>25.696999999999999</v>
      </c>
      <c r="L660" s="5">
        <v>26.823</v>
      </c>
      <c r="M660" s="5">
        <v>28.524000000000001</v>
      </c>
      <c r="N660" s="5">
        <v>30.710999999999999</v>
      </c>
      <c r="O660" s="5">
        <v>32.969000000000001</v>
      </c>
      <c r="P660" s="5">
        <v>37.619999999999997</v>
      </c>
      <c r="Q660" s="5">
        <v>41.296999999999997</v>
      </c>
      <c r="R660" s="5">
        <v>45.09468968992865</v>
      </c>
      <c r="S660" s="5">
        <v>51.52896405930877</v>
      </c>
      <c r="T660" s="5">
        <v>56.557863213177363</v>
      </c>
      <c r="U660" s="5">
        <v>57.827411050104772</v>
      </c>
      <c r="V660" s="5">
        <v>58.256800827564255</v>
      </c>
      <c r="W660" t="str">
        <f t="shared" si="103"/>
        <v/>
      </c>
      <c r="X660" s="7" t="str">
        <f t="shared" si="107"/>
        <v>PROTRA_CAPACITY_EMPIRICAL[</v>
      </c>
      <c r="Y660" s="7" t="str">
        <f t="shared" si="100"/>
        <v>GERMANY,</v>
      </c>
      <c r="Z660" s="7" t="str">
        <f t="shared" si="101"/>
        <v>TO_elec,</v>
      </c>
      <c r="AA660" s="7" t="str">
        <f t="shared" si="108"/>
        <v>PROTRA_CHP_PP_I]=GET_DIRECT_DATA(</v>
      </c>
      <c r="AB660" s="7" t="str">
        <f t="shared" si="109"/>
        <v>'model_parameters/energy/PROTRA_capacity_vensim_import.xlsx','PROTRA_capacity','PROTRA_CAP_TIME',</v>
      </c>
      <c r="AC660" s="7" t="str">
        <f t="shared" si="102"/>
        <v>'GERMANY_TO_elec')~~|</v>
      </c>
    </row>
    <row r="661" spans="1:29" x14ac:dyDescent="0.35">
      <c r="A661" t="s">
        <v>53</v>
      </c>
      <c r="B661" t="s">
        <v>41</v>
      </c>
      <c r="C661" t="str">
        <f t="shared" si="104"/>
        <v>GREECE_TO_heat</v>
      </c>
      <c r="D661" t="str">
        <f t="shared" si="105"/>
        <v>PROTRA_CHP_HP_I</v>
      </c>
      <c r="E661" t="s">
        <v>0</v>
      </c>
      <c r="F661" s="1" t="str">
        <f t="shared" si="106"/>
        <v>GREECETO_heatPROTRA_CHP_gas_fuels</v>
      </c>
      <c r="G661" s="3">
        <v>0</v>
      </c>
      <c r="H661" s="3">
        <v>0</v>
      </c>
      <c r="I661" s="3">
        <v>0</v>
      </c>
      <c r="J661" s="3">
        <v>0</v>
      </c>
      <c r="K661" s="3">
        <v>0</v>
      </c>
      <c r="L661" s="3">
        <v>0</v>
      </c>
      <c r="M661" s="3">
        <v>0</v>
      </c>
      <c r="N661" s="3">
        <v>0</v>
      </c>
      <c r="O661" s="3">
        <v>0</v>
      </c>
      <c r="P661" s="3">
        <v>0</v>
      </c>
      <c r="Q661" s="3">
        <v>0</v>
      </c>
      <c r="R661" s="3">
        <v>0</v>
      </c>
      <c r="S661" s="3">
        <v>0</v>
      </c>
      <c r="T661" s="3">
        <v>0</v>
      </c>
      <c r="U661" s="3">
        <v>0</v>
      </c>
      <c r="V661" s="3">
        <v>0</v>
      </c>
      <c r="W661" t="str">
        <f t="shared" si="103"/>
        <v>PROTRA_CAPACITY_EMPIRICAL[GREECE,TO_heat,PROTRA_CHP_HP_I]=GET_DIRECT_DATA('model_parameters/energy/PROTRA_capacity_vensim_import.xlsx','PROTRA_capacity','PROTRA_CAP_TIME','GREECE_TO_heat')~~|</v>
      </c>
      <c r="X661" s="7" t="str">
        <f t="shared" si="107"/>
        <v>PROTRA_CAPACITY_EMPIRICAL[</v>
      </c>
      <c r="Y661" s="7" t="str">
        <f t="shared" si="100"/>
        <v>GREECE,</v>
      </c>
      <c r="Z661" s="7" t="str">
        <f t="shared" si="101"/>
        <v>TO_heat,</v>
      </c>
      <c r="AA661" s="7" t="str">
        <f t="shared" si="108"/>
        <v>PROTRA_CHP_HP_I]=GET_DIRECT_DATA(</v>
      </c>
      <c r="AB661" s="7" t="str">
        <f t="shared" si="109"/>
        <v>'model_parameters/energy/PROTRA_capacity_vensim_import.xlsx','PROTRA_capacity','PROTRA_CAP_TIME',</v>
      </c>
      <c r="AC661" s="7" t="str">
        <f t="shared" si="102"/>
        <v>'GREECE_TO_heat')~~|</v>
      </c>
    </row>
    <row r="662" spans="1:29" x14ac:dyDescent="0.35">
      <c r="A662" t="s">
        <v>53</v>
      </c>
      <c r="B662" t="s">
        <v>41</v>
      </c>
      <c r="C662" t="str">
        <f t="shared" si="104"/>
        <v>GREECE_TO_heat</v>
      </c>
      <c r="D662" t="str">
        <f t="shared" si="105"/>
        <v>PROTRA_CHP_HP_I</v>
      </c>
      <c r="E662" t="s">
        <v>1</v>
      </c>
      <c r="F662" s="1" t="str">
        <f t="shared" si="106"/>
        <v>GREECETO_heatPROTRA_CHP_gas_fuels_CCS</v>
      </c>
      <c r="G662" s="3">
        <v>0</v>
      </c>
      <c r="H662" s="3">
        <v>0</v>
      </c>
      <c r="I662" s="3">
        <v>0</v>
      </c>
      <c r="J662" s="3">
        <v>0</v>
      </c>
      <c r="K662" s="3">
        <v>0</v>
      </c>
      <c r="L662" s="3">
        <v>0</v>
      </c>
      <c r="M662" s="3">
        <v>0</v>
      </c>
      <c r="N662" s="3">
        <v>0</v>
      </c>
      <c r="O662" s="3">
        <v>0</v>
      </c>
      <c r="P662" s="3">
        <v>0</v>
      </c>
      <c r="Q662" s="3">
        <v>0</v>
      </c>
      <c r="R662" s="3">
        <v>0</v>
      </c>
      <c r="S662" s="3">
        <v>0</v>
      </c>
      <c r="T662" s="3">
        <v>0</v>
      </c>
      <c r="U662" s="3">
        <v>0</v>
      </c>
      <c r="V662" s="3">
        <v>0</v>
      </c>
      <c r="W662" t="str">
        <f t="shared" si="103"/>
        <v/>
      </c>
      <c r="X662" s="7" t="str">
        <f t="shared" si="107"/>
        <v>PROTRA_CAPACITY_EMPIRICAL[</v>
      </c>
      <c r="Y662" s="7" t="str">
        <f t="shared" si="100"/>
        <v>GREECE,</v>
      </c>
      <c r="Z662" s="7" t="str">
        <f t="shared" si="101"/>
        <v>TO_heat,</v>
      </c>
      <c r="AA662" s="7" t="str">
        <f t="shared" si="108"/>
        <v>PROTRA_CHP_HP_I]=GET_DIRECT_DATA(</v>
      </c>
      <c r="AB662" s="7" t="str">
        <f t="shared" si="109"/>
        <v>'model_parameters/energy/PROTRA_capacity_vensim_import.xlsx','PROTRA_capacity','PROTRA_CAP_TIME',</v>
      </c>
      <c r="AC662" s="7" t="str">
        <f t="shared" si="102"/>
        <v>'GREECE_TO_heat')~~|</v>
      </c>
    </row>
    <row r="663" spans="1:29" x14ac:dyDescent="0.35">
      <c r="A663" t="s">
        <v>53</v>
      </c>
      <c r="B663" t="s">
        <v>41</v>
      </c>
      <c r="C663" t="str">
        <f t="shared" si="104"/>
        <v>GREECE_TO_heat</v>
      </c>
      <c r="D663" t="str">
        <f t="shared" si="105"/>
        <v>PROTRA_CHP_HP_I</v>
      </c>
      <c r="E663" t="s">
        <v>2</v>
      </c>
      <c r="F663" s="1" t="str">
        <f t="shared" si="106"/>
        <v>GREECETO_heatPROTRA_CHP_geothermal</v>
      </c>
      <c r="G663" s="3">
        <v>0</v>
      </c>
      <c r="H663" s="3">
        <v>0</v>
      </c>
      <c r="I663" s="3">
        <v>0</v>
      </c>
      <c r="J663" s="3">
        <v>0</v>
      </c>
      <c r="K663" s="3">
        <v>0</v>
      </c>
      <c r="L663" s="3">
        <v>0</v>
      </c>
      <c r="M663" s="3">
        <v>0</v>
      </c>
      <c r="N663" s="3">
        <v>0</v>
      </c>
      <c r="O663" s="3">
        <v>0</v>
      </c>
      <c r="P663" s="3">
        <v>0</v>
      </c>
      <c r="Q663" s="3">
        <v>0</v>
      </c>
      <c r="R663" s="3">
        <v>0</v>
      </c>
      <c r="S663" s="3">
        <v>0</v>
      </c>
      <c r="T663" s="3">
        <v>0</v>
      </c>
      <c r="U663" s="3">
        <v>0</v>
      </c>
      <c r="V663" s="3">
        <v>0</v>
      </c>
      <c r="W663" t="str">
        <f t="shared" si="103"/>
        <v/>
      </c>
      <c r="X663" s="7" t="str">
        <f t="shared" si="107"/>
        <v>PROTRA_CAPACITY_EMPIRICAL[</v>
      </c>
      <c r="Y663" s="7" t="str">
        <f t="shared" ref="Y663:Y726" si="110">A663&amp;","</f>
        <v>GREECE,</v>
      </c>
      <c r="Z663" s="7" t="str">
        <f t="shared" ref="Z663:Z726" si="111">B663&amp;","</f>
        <v>TO_heat,</v>
      </c>
      <c r="AA663" s="7" t="str">
        <f t="shared" si="108"/>
        <v>PROTRA_CHP_HP_I]=GET_DIRECT_DATA(</v>
      </c>
      <c r="AB663" s="7" t="str">
        <f t="shared" si="109"/>
        <v>'model_parameters/energy/PROTRA_capacity_vensim_import.xlsx','PROTRA_capacity','PROTRA_CAP_TIME',</v>
      </c>
      <c r="AC663" s="7" t="str">
        <f t="shared" ref="AC663:AC726" si="112">"'"&amp;C663&amp;"')~~|"</f>
        <v>'GREECE_TO_heat')~~|</v>
      </c>
    </row>
    <row r="664" spans="1:29" x14ac:dyDescent="0.35">
      <c r="A664" t="s">
        <v>53</v>
      </c>
      <c r="B664" t="s">
        <v>41</v>
      </c>
      <c r="C664" t="str">
        <f t="shared" si="104"/>
        <v>GREECE_TO_heat</v>
      </c>
      <c r="D664" t="str">
        <f t="shared" si="105"/>
        <v>PROTRA_CHP_HP_I</v>
      </c>
      <c r="E664" t="s">
        <v>3</v>
      </c>
      <c r="F664" s="1" t="str">
        <f t="shared" si="106"/>
        <v>GREECETO_heatPROTRA_CHP_liquid_fuels</v>
      </c>
      <c r="G664" s="3">
        <v>2.1595132789302101E-3</v>
      </c>
      <c r="H664" s="3">
        <v>7.774247804148756E-3</v>
      </c>
      <c r="I664" s="3">
        <v>0</v>
      </c>
      <c r="J664" s="3">
        <v>1.7276106231441681E-3</v>
      </c>
      <c r="K664" s="3">
        <v>3.887123902074378E-3</v>
      </c>
      <c r="L664" s="3">
        <v>5.1828318694325049E-3</v>
      </c>
      <c r="M664" s="3">
        <v>6.1906047329332694E-3</v>
      </c>
      <c r="N664" s="3">
        <v>5.1828318694325049E-3</v>
      </c>
      <c r="O664" s="3">
        <v>1.2957079673581262E-3</v>
      </c>
      <c r="P664" s="3">
        <v>1.8715781750728486E-3</v>
      </c>
      <c r="Q664" s="3">
        <v>1.439675519286807E-3</v>
      </c>
      <c r="R664" s="3">
        <v>1.5836430712154877E-3</v>
      </c>
      <c r="S664" s="3">
        <v>2.2171002997016824E-3</v>
      </c>
      <c r="T664" s="3">
        <v>1.7941236321352189E-3</v>
      </c>
      <c r="U664" s="3">
        <v>2.1595132789302101E-3</v>
      </c>
      <c r="V664" s="3">
        <v>2.3245288869508641E-3</v>
      </c>
      <c r="W664" t="str">
        <f t="shared" si="103"/>
        <v/>
      </c>
      <c r="X664" s="7" t="str">
        <f t="shared" si="107"/>
        <v>PROTRA_CAPACITY_EMPIRICAL[</v>
      </c>
      <c r="Y664" s="7" t="str">
        <f t="shared" si="110"/>
        <v>GREECE,</v>
      </c>
      <c r="Z664" s="7" t="str">
        <f t="shared" si="111"/>
        <v>TO_heat,</v>
      </c>
      <c r="AA664" s="7" t="str">
        <f t="shared" si="108"/>
        <v>PROTRA_CHP_HP_I]=GET_DIRECT_DATA(</v>
      </c>
      <c r="AB664" s="7" t="str">
        <f t="shared" si="109"/>
        <v>'model_parameters/energy/PROTRA_capacity_vensim_import.xlsx','PROTRA_capacity','PROTRA_CAP_TIME',</v>
      </c>
      <c r="AC664" s="7" t="str">
        <f t="shared" si="112"/>
        <v>'GREECE_TO_heat')~~|</v>
      </c>
    </row>
    <row r="665" spans="1:29" x14ac:dyDescent="0.35">
      <c r="A665" t="s">
        <v>53</v>
      </c>
      <c r="B665" t="s">
        <v>41</v>
      </c>
      <c r="C665" t="str">
        <f t="shared" si="104"/>
        <v>GREECE_TO_heat</v>
      </c>
      <c r="D665" t="str">
        <f t="shared" si="105"/>
        <v>PROTRA_CHP_HP_I</v>
      </c>
      <c r="E665" t="s">
        <v>4</v>
      </c>
      <c r="F665" s="1" t="str">
        <f t="shared" si="106"/>
        <v>GREECETO_heatPROTRA_CHP_liquid_fuels_CCS</v>
      </c>
      <c r="G665" s="3">
        <v>0</v>
      </c>
      <c r="H665" s="3">
        <v>0</v>
      </c>
      <c r="I665" s="3">
        <v>0</v>
      </c>
      <c r="J665" s="3">
        <v>0</v>
      </c>
      <c r="K665" s="3">
        <v>0</v>
      </c>
      <c r="L665" s="3">
        <v>0</v>
      </c>
      <c r="M665" s="3">
        <v>0</v>
      </c>
      <c r="N665" s="3">
        <v>0</v>
      </c>
      <c r="O665" s="3">
        <v>0</v>
      </c>
      <c r="P665" s="3">
        <v>0</v>
      </c>
      <c r="Q665" s="3">
        <v>0</v>
      </c>
      <c r="R665" s="3">
        <v>0</v>
      </c>
      <c r="S665" s="3">
        <v>0</v>
      </c>
      <c r="T665" s="3">
        <v>0</v>
      </c>
      <c r="U665" s="3">
        <v>0</v>
      </c>
      <c r="V665" s="3">
        <v>0</v>
      </c>
      <c r="W665" t="str">
        <f t="shared" si="103"/>
        <v/>
      </c>
      <c r="X665" s="7" t="str">
        <f t="shared" si="107"/>
        <v>PROTRA_CAPACITY_EMPIRICAL[</v>
      </c>
      <c r="Y665" s="7" t="str">
        <f t="shared" si="110"/>
        <v>GREECE,</v>
      </c>
      <c r="Z665" s="7" t="str">
        <f t="shared" si="111"/>
        <v>TO_heat,</v>
      </c>
      <c r="AA665" s="7" t="str">
        <f t="shared" si="108"/>
        <v>PROTRA_CHP_HP_I]=GET_DIRECT_DATA(</v>
      </c>
      <c r="AB665" s="7" t="str">
        <f t="shared" si="109"/>
        <v>'model_parameters/energy/PROTRA_capacity_vensim_import.xlsx','PROTRA_capacity','PROTRA_CAP_TIME',</v>
      </c>
      <c r="AC665" s="7" t="str">
        <f t="shared" si="112"/>
        <v>'GREECE_TO_heat')~~|</v>
      </c>
    </row>
    <row r="666" spans="1:29" x14ac:dyDescent="0.35">
      <c r="A666" t="s">
        <v>53</v>
      </c>
      <c r="B666" t="s">
        <v>41</v>
      </c>
      <c r="C666" t="str">
        <f t="shared" si="104"/>
        <v>GREECE_TO_heat</v>
      </c>
      <c r="D666" t="str">
        <f t="shared" si="105"/>
        <v>PROTRA_CHP_HP_I</v>
      </c>
      <c r="E666" t="s">
        <v>5</v>
      </c>
      <c r="F666" s="1" t="str">
        <f t="shared" si="106"/>
        <v>GREECETO_heatPROTRA_CHP_solid_fossil</v>
      </c>
      <c r="G666" s="3">
        <v>0.29283000062293651</v>
      </c>
      <c r="H666" s="3">
        <v>0.3304055316763222</v>
      </c>
      <c r="I666" s="3">
        <v>0.25007163770011837</v>
      </c>
      <c r="J666" s="3">
        <v>0.26274078226984221</v>
      </c>
      <c r="K666" s="3">
        <v>0.29124635755172101</v>
      </c>
      <c r="L666" s="3">
        <v>0.27425818642413674</v>
      </c>
      <c r="M666" s="3">
        <v>0.31860019241817039</v>
      </c>
      <c r="N666" s="3">
        <v>0.26648393861998793</v>
      </c>
      <c r="O666" s="3">
        <v>0.24877592973276022</v>
      </c>
      <c r="P666" s="3">
        <v>0.29657315697308223</v>
      </c>
      <c r="Q666" s="3">
        <v>0.29988441066744193</v>
      </c>
      <c r="R666" s="3">
        <v>0.30564311274458905</v>
      </c>
      <c r="S666" s="3">
        <v>0.30551066259681464</v>
      </c>
      <c r="T666" s="3">
        <v>0.31020587636786479</v>
      </c>
      <c r="U666" s="3">
        <v>0.31498372751372195</v>
      </c>
      <c r="V666" s="3">
        <v>0.31845986724530551</v>
      </c>
      <c r="W666" t="str">
        <f t="shared" si="103"/>
        <v/>
      </c>
      <c r="X666" s="7" t="str">
        <f t="shared" si="107"/>
        <v>PROTRA_CAPACITY_EMPIRICAL[</v>
      </c>
      <c r="Y666" s="7" t="str">
        <f t="shared" si="110"/>
        <v>GREECE,</v>
      </c>
      <c r="Z666" s="7" t="str">
        <f t="shared" si="111"/>
        <v>TO_heat,</v>
      </c>
      <c r="AA666" s="7" t="str">
        <f t="shared" si="108"/>
        <v>PROTRA_CHP_HP_I]=GET_DIRECT_DATA(</v>
      </c>
      <c r="AB666" s="7" t="str">
        <f t="shared" si="109"/>
        <v>'model_parameters/energy/PROTRA_capacity_vensim_import.xlsx','PROTRA_capacity','PROTRA_CAP_TIME',</v>
      </c>
      <c r="AC666" s="7" t="str">
        <f t="shared" si="112"/>
        <v>'GREECE_TO_heat')~~|</v>
      </c>
    </row>
    <row r="667" spans="1:29" x14ac:dyDescent="0.35">
      <c r="A667" t="s">
        <v>53</v>
      </c>
      <c r="B667" t="s">
        <v>41</v>
      </c>
      <c r="C667" t="str">
        <f t="shared" si="104"/>
        <v>GREECE_TO_heat</v>
      </c>
      <c r="D667" t="str">
        <f t="shared" si="105"/>
        <v>PROTRA_CHP_HP_I</v>
      </c>
      <c r="E667" t="s">
        <v>6</v>
      </c>
      <c r="F667" s="1" t="str">
        <f t="shared" si="106"/>
        <v>GREECETO_heatPROTRA_CHP_solid_fossil_CCS</v>
      </c>
      <c r="G667" s="3">
        <v>0</v>
      </c>
      <c r="H667" s="3">
        <v>0</v>
      </c>
      <c r="I667" s="3">
        <v>0</v>
      </c>
      <c r="J667" s="3">
        <v>0</v>
      </c>
      <c r="K667" s="3">
        <v>0</v>
      </c>
      <c r="L667" s="3">
        <v>0</v>
      </c>
      <c r="M667" s="3">
        <v>0</v>
      </c>
      <c r="N667" s="3">
        <v>0</v>
      </c>
      <c r="O667" s="3">
        <v>0</v>
      </c>
      <c r="P667" s="3">
        <v>0</v>
      </c>
      <c r="Q667" s="3">
        <v>0</v>
      </c>
      <c r="R667" s="3">
        <v>0</v>
      </c>
      <c r="S667" s="3">
        <v>0</v>
      </c>
      <c r="T667" s="3">
        <v>0</v>
      </c>
      <c r="U667" s="3">
        <v>0</v>
      </c>
      <c r="V667" s="3">
        <v>0</v>
      </c>
      <c r="W667" t="str">
        <f t="shared" si="103"/>
        <v/>
      </c>
      <c r="X667" s="7" t="str">
        <f t="shared" si="107"/>
        <v>PROTRA_CAPACITY_EMPIRICAL[</v>
      </c>
      <c r="Y667" s="7" t="str">
        <f t="shared" si="110"/>
        <v>GREECE,</v>
      </c>
      <c r="Z667" s="7" t="str">
        <f t="shared" si="111"/>
        <v>TO_heat,</v>
      </c>
      <c r="AA667" s="7" t="str">
        <f t="shared" si="108"/>
        <v>PROTRA_CHP_HP_I]=GET_DIRECT_DATA(</v>
      </c>
      <c r="AB667" s="7" t="str">
        <f t="shared" si="109"/>
        <v>'model_parameters/energy/PROTRA_capacity_vensim_import.xlsx','PROTRA_capacity','PROTRA_CAP_TIME',</v>
      </c>
      <c r="AC667" s="7" t="str">
        <f t="shared" si="112"/>
        <v>'GREECE_TO_heat')~~|</v>
      </c>
    </row>
    <row r="668" spans="1:29" x14ac:dyDescent="0.35">
      <c r="A668" t="s">
        <v>53</v>
      </c>
      <c r="B668" t="s">
        <v>41</v>
      </c>
      <c r="C668" t="str">
        <f t="shared" si="104"/>
        <v>GREECE_TO_heat</v>
      </c>
      <c r="D668" t="str">
        <f t="shared" si="105"/>
        <v>PROTRA_CHP_HP_I</v>
      </c>
      <c r="E668" t="s">
        <v>7</v>
      </c>
      <c r="F668" s="1" t="str">
        <f t="shared" si="106"/>
        <v>GREECETO_heatPROTRA_CHP_waste</v>
      </c>
      <c r="G668" s="3">
        <v>0</v>
      </c>
      <c r="H668" s="3">
        <v>0</v>
      </c>
      <c r="I668" s="3">
        <v>0</v>
      </c>
      <c r="J668" s="3">
        <v>0</v>
      </c>
      <c r="K668" s="3">
        <v>0</v>
      </c>
      <c r="L668" s="3">
        <v>0</v>
      </c>
      <c r="M668" s="3">
        <v>0</v>
      </c>
      <c r="N668" s="3">
        <v>0</v>
      </c>
      <c r="O668" s="3">
        <v>0</v>
      </c>
      <c r="P668" s="3">
        <v>0</v>
      </c>
      <c r="Q668" s="3">
        <v>0</v>
      </c>
      <c r="R668" s="3">
        <v>0</v>
      </c>
      <c r="S668" s="3">
        <v>0</v>
      </c>
      <c r="T668" s="3">
        <v>0</v>
      </c>
      <c r="U668" s="3">
        <v>0</v>
      </c>
      <c r="V668" s="3">
        <v>0</v>
      </c>
      <c r="W668" t="str">
        <f t="shared" si="103"/>
        <v/>
      </c>
      <c r="X668" s="7" t="str">
        <f t="shared" si="107"/>
        <v>PROTRA_CAPACITY_EMPIRICAL[</v>
      </c>
      <c r="Y668" s="7" t="str">
        <f t="shared" si="110"/>
        <v>GREECE,</v>
      </c>
      <c r="Z668" s="7" t="str">
        <f t="shared" si="111"/>
        <v>TO_heat,</v>
      </c>
      <c r="AA668" s="7" t="str">
        <f t="shared" si="108"/>
        <v>PROTRA_CHP_HP_I]=GET_DIRECT_DATA(</v>
      </c>
      <c r="AB668" s="7" t="str">
        <f t="shared" si="109"/>
        <v>'model_parameters/energy/PROTRA_capacity_vensim_import.xlsx','PROTRA_capacity','PROTRA_CAP_TIME',</v>
      </c>
      <c r="AC668" s="7" t="str">
        <f t="shared" si="112"/>
        <v>'GREECE_TO_heat')~~|</v>
      </c>
    </row>
    <row r="669" spans="1:29" x14ac:dyDescent="0.35">
      <c r="A669" t="s">
        <v>53</v>
      </c>
      <c r="B669" t="s">
        <v>41</v>
      </c>
      <c r="C669" t="str">
        <f t="shared" si="104"/>
        <v>GREECE_TO_heat</v>
      </c>
      <c r="D669" t="str">
        <f t="shared" si="105"/>
        <v>PROTRA_CHP_HP_I</v>
      </c>
      <c r="E669" t="s">
        <v>8</v>
      </c>
      <c r="F669" s="1" t="str">
        <f t="shared" si="106"/>
        <v>GREECETO_heatPROTRA_CHP_solid_bio</v>
      </c>
      <c r="G669" s="4">
        <v>0</v>
      </c>
      <c r="H669" s="4">
        <v>0</v>
      </c>
      <c r="I669" s="4">
        <v>0</v>
      </c>
      <c r="J669" s="4">
        <v>0</v>
      </c>
      <c r="K669" s="4">
        <v>0</v>
      </c>
      <c r="L669" s="4">
        <v>0</v>
      </c>
      <c r="M669" s="4">
        <v>0</v>
      </c>
      <c r="N669" s="4">
        <v>0</v>
      </c>
      <c r="O669" s="4">
        <v>0</v>
      </c>
      <c r="P669" s="4">
        <v>0</v>
      </c>
      <c r="Q669" s="4">
        <v>0</v>
      </c>
      <c r="R669" s="4">
        <v>0</v>
      </c>
      <c r="S669" s="4">
        <v>0</v>
      </c>
      <c r="T669" s="4">
        <v>0</v>
      </c>
      <c r="U669" s="4">
        <v>0</v>
      </c>
      <c r="V669" s="4">
        <v>0</v>
      </c>
      <c r="W669" t="str">
        <f t="shared" si="103"/>
        <v/>
      </c>
      <c r="X669" s="7" t="str">
        <f t="shared" si="107"/>
        <v>PROTRA_CAPACITY_EMPIRICAL[</v>
      </c>
      <c r="Y669" s="7" t="str">
        <f t="shared" si="110"/>
        <v>GREECE,</v>
      </c>
      <c r="Z669" s="7" t="str">
        <f t="shared" si="111"/>
        <v>TO_heat,</v>
      </c>
      <c r="AA669" s="7" t="str">
        <f t="shared" si="108"/>
        <v>PROTRA_CHP_HP_I]=GET_DIRECT_DATA(</v>
      </c>
      <c r="AB669" s="7" t="str">
        <f t="shared" si="109"/>
        <v>'model_parameters/energy/PROTRA_capacity_vensim_import.xlsx','PROTRA_capacity','PROTRA_CAP_TIME',</v>
      </c>
      <c r="AC669" s="7" t="str">
        <f t="shared" si="112"/>
        <v>'GREECE_TO_heat')~~|</v>
      </c>
    </row>
    <row r="670" spans="1:29" x14ac:dyDescent="0.35">
      <c r="A670" t="s">
        <v>53</v>
      </c>
      <c r="B670" t="s">
        <v>41</v>
      </c>
      <c r="C670" t="str">
        <f t="shared" si="104"/>
        <v>GREECE_TO_heat</v>
      </c>
      <c r="D670" t="str">
        <f t="shared" si="105"/>
        <v>PROTRA_CHP_HP_I</v>
      </c>
      <c r="E670" t="s">
        <v>9</v>
      </c>
      <c r="F670" s="1" t="str">
        <f t="shared" si="106"/>
        <v>GREECETO_heatPROTRA_CHP_solid_bio_CCS</v>
      </c>
      <c r="G670" s="3">
        <v>0</v>
      </c>
      <c r="H670" s="3">
        <v>0</v>
      </c>
      <c r="I670" s="3">
        <v>0</v>
      </c>
      <c r="J670" s="3">
        <v>0</v>
      </c>
      <c r="K670" s="3">
        <v>0</v>
      </c>
      <c r="L670" s="3">
        <v>0</v>
      </c>
      <c r="M670" s="3">
        <v>0</v>
      </c>
      <c r="N670" s="3">
        <v>0</v>
      </c>
      <c r="O670" s="3">
        <v>0</v>
      </c>
      <c r="P670" s="3">
        <v>0</v>
      </c>
      <c r="Q670" s="3">
        <v>0</v>
      </c>
      <c r="R670" s="3">
        <v>0</v>
      </c>
      <c r="S670" s="3">
        <v>0</v>
      </c>
      <c r="T670" s="3">
        <v>0</v>
      </c>
      <c r="U670" s="3">
        <v>0</v>
      </c>
      <c r="V670" s="3">
        <v>0</v>
      </c>
      <c r="W670" t="str">
        <f t="shared" si="103"/>
        <v/>
      </c>
      <c r="X670" s="7" t="str">
        <f t="shared" si="107"/>
        <v>PROTRA_CAPACITY_EMPIRICAL[</v>
      </c>
      <c r="Y670" s="7" t="str">
        <f t="shared" si="110"/>
        <v>GREECE,</v>
      </c>
      <c r="Z670" s="7" t="str">
        <f t="shared" si="111"/>
        <v>TO_heat,</v>
      </c>
      <c r="AA670" s="7" t="str">
        <f t="shared" si="108"/>
        <v>PROTRA_CHP_HP_I]=GET_DIRECT_DATA(</v>
      </c>
      <c r="AB670" s="7" t="str">
        <f t="shared" si="109"/>
        <v>'model_parameters/energy/PROTRA_capacity_vensim_import.xlsx','PROTRA_capacity','PROTRA_CAP_TIME',</v>
      </c>
      <c r="AC670" s="7" t="str">
        <f t="shared" si="112"/>
        <v>'GREECE_TO_heat')~~|</v>
      </c>
    </row>
    <row r="671" spans="1:29" x14ac:dyDescent="0.35">
      <c r="A671" t="s">
        <v>53</v>
      </c>
      <c r="B671" t="s">
        <v>41</v>
      </c>
      <c r="C671" t="str">
        <f t="shared" si="104"/>
        <v>GREECE_TO_heat</v>
      </c>
      <c r="D671" t="str">
        <f t="shared" si="105"/>
        <v>PROTRA_CHP_HP_I</v>
      </c>
      <c r="E671" t="s">
        <v>10</v>
      </c>
      <c r="F671" s="1" t="str">
        <f t="shared" si="106"/>
        <v>GREECETO_heatPROTRA_HP_gas_fuels</v>
      </c>
      <c r="G671" s="4">
        <v>0</v>
      </c>
      <c r="H671" s="4">
        <v>0</v>
      </c>
      <c r="I671" s="4">
        <v>0</v>
      </c>
      <c r="J671" s="4">
        <v>0</v>
      </c>
      <c r="K671" s="4">
        <v>0</v>
      </c>
      <c r="L671" s="4">
        <v>0</v>
      </c>
      <c r="M671" s="4">
        <v>0</v>
      </c>
      <c r="N671" s="4">
        <v>0</v>
      </c>
      <c r="O671" s="4">
        <v>0</v>
      </c>
      <c r="P671" s="4">
        <v>0</v>
      </c>
      <c r="Q671" s="4">
        <v>0</v>
      </c>
      <c r="R671" s="4">
        <v>0</v>
      </c>
      <c r="S671" s="4">
        <v>0</v>
      </c>
      <c r="T671" s="4">
        <v>0</v>
      </c>
      <c r="U671" s="4">
        <v>0</v>
      </c>
      <c r="V671" s="4">
        <v>0</v>
      </c>
      <c r="W671" t="str">
        <f t="shared" si="103"/>
        <v/>
      </c>
      <c r="X671" s="7" t="str">
        <f t="shared" si="107"/>
        <v>PROTRA_CAPACITY_EMPIRICAL[</v>
      </c>
      <c r="Y671" s="7" t="str">
        <f t="shared" si="110"/>
        <v>GREECE,</v>
      </c>
      <c r="Z671" s="7" t="str">
        <f t="shared" si="111"/>
        <v>TO_heat,</v>
      </c>
      <c r="AA671" s="7" t="str">
        <f t="shared" si="108"/>
        <v>PROTRA_CHP_HP_I]=GET_DIRECT_DATA(</v>
      </c>
      <c r="AB671" s="7" t="str">
        <f t="shared" si="109"/>
        <v>'model_parameters/energy/PROTRA_capacity_vensim_import.xlsx','PROTRA_capacity','PROTRA_CAP_TIME',</v>
      </c>
      <c r="AC671" s="7" t="str">
        <f t="shared" si="112"/>
        <v>'GREECE_TO_heat')~~|</v>
      </c>
    </row>
    <row r="672" spans="1:29" x14ac:dyDescent="0.35">
      <c r="A672" t="s">
        <v>53</v>
      </c>
      <c r="B672" t="s">
        <v>41</v>
      </c>
      <c r="C672" t="str">
        <f t="shared" si="104"/>
        <v>GREECE_TO_heat</v>
      </c>
      <c r="D672" t="str">
        <f t="shared" si="105"/>
        <v>PROTRA_CHP_HP_I</v>
      </c>
      <c r="E672" t="s">
        <v>11</v>
      </c>
      <c r="F672" s="1" t="str">
        <f t="shared" si="106"/>
        <v>GREECETO_heatPROTRA_HP_solid_bio</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t="str">
        <f t="shared" si="103"/>
        <v/>
      </c>
      <c r="X672" s="7" t="str">
        <f t="shared" si="107"/>
        <v>PROTRA_CAPACITY_EMPIRICAL[</v>
      </c>
      <c r="Y672" s="7" t="str">
        <f t="shared" si="110"/>
        <v>GREECE,</v>
      </c>
      <c r="Z672" s="7" t="str">
        <f t="shared" si="111"/>
        <v>TO_heat,</v>
      </c>
      <c r="AA672" s="7" t="str">
        <f t="shared" si="108"/>
        <v>PROTRA_CHP_HP_I]=GET_DIRECT_DATA(</v>
      </c>
      <c r="AB672" s="7" t="str">
        <f t="shared" si="109"/>
        <v>'model_parameters/energy/PROTRA_capacity_vensim_import.xlsx','PROTRA_capacity','PROTRA_CAP_TIME',</v>
      </c>
      <c r="AC672" s="7" t="str">
        <f t="shared" si="112"/>
        <v>'GREECE_TO_heat')~~|</v>
      </c>
    </row>
    <row r="673" spans="1:29" x14ac:dyDescent="0.35">
      <c r="A673" t="s">
        <v>53</v>
      </c>
      <c r="B673" t="s">
        <v>41</v>
      </c>
      <c r="C673" t="str">
        <f t="shared" si="104"/>
        <v>GREECE_TO_heat</v>
      </c>
      <c r="D673" t="str">
        <f t="shared" si="105"/>
        <v>PROTRA_CHP_HP_I</v>
      </c>
      <c r="E673" t="s">
        <v>12</v>
      </c>
      <c r="F673" s="1" t="str">
        <f t="shared" si="106"/>
        <v>GREECETO_heatPROTRA_HP_geothermal</v>
      </c>
      <c r="G673" s="4">
        <v>0</v>
      </c>
      <c r="H673" s="4">
        <v>0</v>
      </c>
      <c r="I673" s="4">
        <v>0</v>
      </c>
      <c r="J673" s="4">
        <v>0</v>
      </c>
      <c r="K673" s="4">
        <v>0</v>
      </c>
      <c r="L673" s="4">
        <v>0</v>
      </c>
      <c r="M673" s="4">
        <v>0</v>
      </c>
      <c r="N673" s="4">
        <v>0</v>
      </c>
      <c r="O673" s="4">
        <v>0</v>
      </c>
      <c r="P673" s="4">
        <v>0</v>
      </c>
      <c r="Q673" s="4">
        <v>0</v>
      </c>
      <c r="R673" s="4">
        <v>0</v>
      </c>
      <c r="S673" s="4">
        <v>0</v>
      </c>
      <c r="T673" s="4">
        <v>0</v>
      </c>
      <c r="U673" s="4">
        <v>0</v>
      </c>
      <c r="V673" s="4">
        <v>0</v>
      </c>
      <c r="W673" t="str">
        <f t="shared" si="103"/>
        <v/>
      </c>
      <c r="X673" s="7" t="str">
        <f t="shared" si="107"/>
        <v>PROTRA_CAPACITY_EMPIRICAL[</v>
      </c>
      <c r="Y673" s="7" t="str">
        <f t="shared" si="110"/>
        <v>GREECE,</v>
      </c>
      <c r="Z673" s="7" t="str">
        <f t="shared" si="111"/>
        <v>TO_heat,</v>
      </c>
      <c r="AA673" s="7" t="str">
        <f t="shared" si="108"/>
        <v>PROTRA_CHP_HP_I]=GET_DIRECT_DATA(</v>
      </c>
      <c r="AB673" s="7" t="str">
        <f t="shared" si="109"/>
        <v>'model_parameters/energy/PROTRA_capacity_vensim_import.xlsx','PROTRA_capacity','PROTRA_CAP_TIME',</v>
      </c>
      <c r="AC673" s="7" t="str">
        <f t="shared" si="112"/>
        <v>'GREECE_TO_heat')~~|</v>
      </c>
    </row>
    <row r="674" spans="1:29" x14ac:dyDescent="0.35">
      <c r="A674" t="s">
        <v>53</v>
      </c>
      <c r="B674" t="s">
        <v>41</v>
      </c>
      <c r="C674" t="str">
        <f t="shared" si="104"/>
        <v>GREECE_TO_heat</v>
      </c>
      <c r="D674" t="str">
        <f t="shared" si="105"/>
        <v>PROTRA_CHP_HP_I</v>
      </c>
      <c r="E674" t="s">
        <v>13</v>
      </c>
      <c r="F674" s="1" t="str">
        <f t="shared" si="106"/>
        <v>GREECETO_heatPROTRA_HP_liquid_fuels</v>
      </c>
      <c r="G674" s="4">
        <v>0</v>
      </c>
      <c r="H674" s="4">
        <v>0</v>
      </c>
      <c r="I674" s="4">
        <v>0</v>
      </c>
      <c r="J674" s="4">
        <v>0</v>
      </c>
      <c r="K674" s="4">
        <v>0</v>
      </c>
      <c r="L674" s="4">
        <v>0</v>
      </c>
      <c r="M674" s="4">
        <v>0</v>
      </c>
      <c r="N674" s="4">
        <v>0</v>
      </c>
      <c r="O674" s="4">
        <v>0</v>
      </c>
      <c r="P674" s="4">
        <v>0</v>
      </c>
      <c r="Q674" s="4">
        <v>0</v>
      </c>
      <c r="R674" s="4">
        <v>0</v>
      </c>
      <c r="S674" s="4">
        <v>0</v>
      </c>
      <c r="T674" s="4">
        <v>0</v>
      </c>
      <c r="U674" s="4">
        <v>0</v>
      </c>
      <c r="V674" s="4">
        <v>0</v>
      </c>
      <c r="W674" t="str">
        <f t="shared" si="103"/>
        <v/>
      </c>
      <c r="X674" s="7" t="str">
        <f t="shared" si="107"/>
        <v>PROTRA_CAPACITY_EMPIRICAL[</v>
      </c>
      <c r="Y674" s="7" t="str">
        <f t="shared" si="110"/>
        <v>GREECE,</v>
      </c>
      <c r="Z674" s="7" t="str">
        <f t="shared" si="111"/>
        <v>TO_heat,</v>
      </c>
      <c r="AA674" s="7" t="str">
        <f t="shared" si="108"/>
        <v>PROTRA_CHP_HP_I]=GET_DIRECT_DATA(</v>
      </c>
      <c r="AB674" s="7" t="str">
        <f t="shared" si="109"/>
        <v>'model_parameters/energy/PROTRA_capacity_vensim_import.xlsx','PROTRA_capacity','PROTRA_CAP_TIME',</v>
      </c>
      <c r="AC674" s="7" t="str">
        <f t="shared" si="112"/>
        <v>'GREECE_TO_heat')~~|</v>
      </c>
    </row>
    <row r="675" spans="1:29" x14ac:dyDescent="0.35">
      <c r="A675" t="s">
        <v>53</v>
      </c>
      <c r="B675" t="s">
        <v>41</v>
      </c>
      <c r="C675" t="str">
        <f t="shared" si="104"/>
        <v>GREECE_TO_heat</v>
      </c>
      <c r="D675" t="str">
        <f t="shared" si="105"/>
        <v>PROTRA_CHP_HP_I</v>
      </c>
      <c r="E675" t="s">
        <v>14</v>
      </c>
      <c r="F675" s="1" t="str">
        <f t="shared" si="106"/>
        <v>GREECETO_heatPROTRA_HP_solar</v>
      </c>
      <c r="G675" s="4">
        <v>0</v>
      </c>
      <c r="H675" s="4">
        <v>0</v>
      </c>
      <c r="I675" s="4">
        <v>0</v>
      </c>
      <c r="J675" s="4">
        <v>0</v>
      </c>
      <c r="K675" s="4">
        <v>0</v>
      </c>
      <c r="L675" s="4">
        <v>0</v>
      </c>
      <c r="M675" s="4">
        <v>0</v>
      </c>
      <c r="N675" s="4">
        <v>0</v>
      </c>
      <c r="O675" s="4">
        <v>0</v>
      </c>
      <c r="P675" s="4">
        <v>0</v>
      </c>
      <c r="Q675" s="4">
        <v>0</v>
      </c>
      <c r="R675" s="4">
        <v>0</v>
      </c>
      <c r="S675" s="4">
        <v>0</v>
      </c>
      <c r="T675" s="4">
        <v>0</v>
      </c>
      <c r="U675" s="4">
        <v>0</v>
      </c>
      <c r="V675" s="4">
        <v>0</v>
      </c>
      <c r="W675" t="str">
        <f t="shared" si="103"/>
        <v/>
      </c>
      <c r="X675" s="7" t="str">
        <f t="shared" si="107"/>
        <v>PROTRA_CAPACITY_EMPIRICAL[</v>
      </c>
      <c r="Y675" s="7" t="str">
        <f t="shared" si="110"/>
        <v>GREECE,</v>
      </c>
      <c r="Z675" s="7" t="str">
        <f t="shared" si="111"/>
        <v>TO_heat,</v>
      </c>
      <c r="AA675" s="7" t="str">
        <f t="shared" si="108"/>
        <v>PROTRA_CHP_HP_I]=GET_DIRECT_DATA(</v>
      </c>
      <c r="AB675" s="7" t="str">
        <f t="shared" si="109"/>
        <v>'model_parameters/energy/PROTRA_capacity_vensim_import.xlsx','PROTRA_capacity','PROTRA_CAP_TIME',</v>
      </c>
      <c r="AC675" s="7" t="str">
        <f t="shared" si="112"/>
        <v>'GREECE_TO_heat')~~|</v>
      </c>
    </row>
    <row r="676" spans="1:29" x14ac:dyDescent="0.35">
      <c r="A676" t="s">
        <v>53</v>
      </c>
      <c r="B676" t="s">
        <v>41</v>
      </c>
      <c r="C676" t="str">
        <f t="shared" si="104"/>
        <v>GREECE_TO_heat</v>
      </c>
      <c r="D676" t="str">
        <f t="shared" si="105"/>
        <v>PROTRA_CHP_HP_I</v>
      </c>
      <c r="E676" t="s">
        <v>15</v>
      </c>
      <c r="F676" s="1" t="str">
        <f t="shared" si="106"/>
        <v>GREECETO_heatPROTRA_HP_solid_fossil</v>
      </c>
      <c r="G676" s="4">
        <v>0</v>
      </c>
      <c r="H676" s="4">
        <v>0</v>
      </c>
      <c r="I676" s="4">
        <v>0</v>
      </c>
      <c r="J676" s="4">
        <v>0</v>
      </c>
      <c r="K676" s="4">
        <v>0</v>
      </c>
      <c r="L676" s="4">
        <v>0</v>
      </c>
      <c r="M676" s="4">
        <v>0</v>
      </c>
      <c r="N676" s="4">
        <v>0</v>
      </c>
      <c r="O676" s="4">
        <v>0</v>
      </c>
      <c r="P676" s="4">
        <v>0</v>
      </c>
      <c r="Q676" s="4">
        <v>0</v>
      </c>
      <c r="R676" s="4">
        <v>0</v>
      </c>
      <c r="S676" s="4">
        <v>0</v>
      </c>
      <c r="T676" s="4">
        <v>0</v>
      </c>
      <c r="U676" s="4">
        <v>0</v>
      </c>
      <c r="V676" s="4">
        <v>0</v>
      </c>
      <c r="W676" t="str">
        <f t="shared" si="103"/>
        <v/>
      </c>
      <c r="X676" s="7" t="str">
        <f t="shared" si="107"/>
        <v>PROTRA_CAPACITY_EMPIRICAL[</v>
      </c>
      <c r="Y676" s="7" t="str">
        <f t="shared" si="110"/>
        <v>GREECE,</v>
      </c>
      <c r="Z676" s="7" t="str">
        <f t="shared" si="111"/>
        <v>TO_heat,</v>
      </c>
      <c r="AA676" s="7" t="str">
        <f t="shared" si="108"/>
        <v>PROTRA_CHP_HP_I]=GET_DIRECT_DATA(</v>
      </c>
      <c r="AB676" s="7" t="str">
        <f t="shared" si="109"/>
        <v>'model_parameters/energy/PROTRA_capacity_vensim_import.xlsx','PROTRA_capacity','PROTRA_CAP_TIME',</v>
      </c>
      <c r="AC676" s="7" t="str">
        <f t="shared" si="112"/>
        <v>'GREECE_TO_heat')~~|</v>
      </c>
    </row>
    <row r="677" spans="1:29" x14ac:dyDescent="0.35">
      <c r="A677" t="s">
        <v>53</v>
      </c>
      <c r="B677" t="s">
        <v>41</v>
      </c>
      <c r="C677" t="str">
        <f t="shared" si="104"/>
        <v>GREECE_TO_heat</v>
      </c>
      <c r="D677" t="str">
        <f t="shared" si="105"/>
        <v>PROTRA_CHP_HP_I</v>
      </c>
      <c r="E677" t="s">
        <v>16</v>
      </c>
      <c r="F677" s="1" t="str">
        <f t="shared" si="106"/>
        <v>GREECETO_heatPROTRA_HP_waste</v>
      </c>
      <c r="G677" s="4">
        <v>0</v>
      </c>
      <c r="H677" s="4">
        <v>0</v>
      </c>
      <c r="I677" s="4">
        <v>0</v>
      </c>
      <c r="J677" s="4">
        <v>0</v>
      </c>
      <c r="K677" s="4">
        <v>0</v>
      </c>
      <c r="L677" s="4">
        <v>0</v>
      </c>
      <c r="M677" s="4">
        <v>0</v>
      </c>
      <c r="N677" s="4">
        <v>0</v>
      </c>
      <c r="O677" s="4">
        <v>0</v>
      </c>
      <c r="P677" s="4">
        <v>0</v>
      </c>
      <c r="Q677" s="4">
        <v>0</v>
      </c>
      <c r="R677" s="4">
        <v>0</v>
      </c>
      <c r="S677" s="4">
        <v>0</v>
      </c>
      <c r="T677" s="4">
        <v>0</v>
      </c>
      <c r="U677" s="4">
        <v>0</v>
      </c>
      <c r="V677" s="4">
        <v>0</v>
      </c>
      <c r="W677" t="str">
        <f t="shared" si="103"/>
        <v/>
      </c>
      <c r="X677" s="7" t="str">
        <f t="shared" si="107"/>
        <v>PROTRA_CAPACITY_EMPIRICAL[</v>
      </c>
      <c r="Y677" s="7" t="str">
        <f t="shared" si="110"/>
        <v>GREECE,</v>
      </c>
      <c r="Z677" s="7" t="str">
        <f t="shared" si="111"/>
        <v>TO_heat,</v>
      </c>
      <c r="AA677" s="7" t="str">
        <f t="shared" si="108"/>
        <v>PROTRA_CHP_HP_I]=GET_DIRECT_DATA(</v>
      </c>
      <c r="AB677" s="7" t="str">
        <f t="shared" si="109"/>
        <v>'model_parameters/energy/PROTRA_capacity_vensim_import.xlsx','PROTRA_capacity','PROTRA_CAP_TIME',</v>
      </c>
      <c r="AC677" s="7" t="str">
        <f t="shared" si="112"/>
        <v>'GREECE_TO_heat')~~|</v>
      </c>
    </row>
    <row r="678" spans="1:29" x14ac:dyDescent="0.35">
      <c r="A678" t="s">
        <v>53</v>
      </c>
      <c r="B678" t="s">
        <v>42</v>
      </c>
      <c r="C678" t="str">
        <f t="shared" si="104"/>
        <v>GREECE_TO_elec</v>
      </c>
      <c r="D678" t="str">
        <f t="shared" si="105"/>
        <v>PROTRA_CHP_PP_I</v>
      </c>
      <c r="E678" t="s">
        <v>0</v>
      </c>
      <c r="F678" s="1" t="str">
        <f t="shared" si="106"/>
        <v>GREECETO_elecPROTRA_CHP_gas_fuels</v>
      </c>
      <c r="G678" s="5">
        <v>0.13727</v>
      </c>
      <c r="H678" s="5">
        <v>0.12567</v>
      </c>
      <c r="I678" s="5">
        <v>0.13517000000000001</v>
      </c>
      <c r="J678" s="5">
        <v>0.48516999999999993</v>
      </c>
      <c r="K678" s="5">
        <v>0.53082000000000007</v>
      </c>
      <c r="L678" s="5">
        <v>0.96462000000000003</v>
      </c>
      <c r="M678" s="5">
        <v>1.3946200000000002</v>
      </c>
      <c r="N678" s="5">
        <v>1.3946200000000002</v>
      </c>
      <c r="O678" s="5">
        <v>1.3946200000000002</v>
      </c>
      <c r="P678" s="5">
        <v>1.3946200000000002</v>
      </c>
      <c r="Q678" s="5">
        <v>1.3946200000000002</v>
      </c>
      <c r="R678" s="5">
        <v>1.4238009314930362</v>
      </c>
      <c r="S678" s="5">
        <v>1.4338648370832547</v>
      </c>
      <c r="T678" s="5">
        <v>1.3782276996281593</v>
      </c>
      <c r="U678" s="5">
        <v>1.3915436969811559</v>
      </c>
      <c r="V678" s="5">
        <v>1.3936531619083634</v>
      </c>
      <c r="W678" t="str">
        <f t="shared" si="103"/>
        <v>PROTRA_CAPACITY_EMPIRICAL[GREECE,TO_elec,PROTRA_CHP_PP_I]=GET_DIRECT_DATA('model_parameters/energy/PROTRA_capacity_vensim_import.xlsx','PROTRA_capacity','PROTRA_CAP_TIME','GREECE_TO_elec')~~|</v>
      </c>
      <c r="X678" s="7" t="str">
        <f t="shared" si="107"/>
        <v>PROTRA_CAPACITY_EMPIRICAL[</v>
      </c>
      <c r="Y678" s="7" t="str">
        <f t="shared" si="110"/>
        <v>GREECE,</v>
      </c>
      <c r="Z678" s="7" t="str">
        <f t="shared" si="111"/>
        <v>TO_elec,</v>
      </c>
      <c r="AA678" s="7" t="str">
        <f t="shared" si="108"/>
        <v>PROTRA_CHP_PP_I]=GET_DIRECT_DATA(</v>
      </c>
      <c r="AB678" s="7" t="str">
        <f t="shared" si="109"/>
        <v>'model_parameters/energy/PROTRA_capacity_vensim_import.xlsx','PROTRA_capacity','PROTRA_CAP_TIME',</v>
      </c>
      <c r="AC678" s="7" t="str">
        <f t="shared" si="112"/>
        <v>'GREECE_TO_elec')~~|</v>
      </c>
    </row>
    <row r="679" spans="1:29" x14ac:dyDescent="0.35">
      <c r="A679" t="s">
        <v>53</v>
      </c>
      <c r="B679" t="s">
        <v>42</v>
      </c>
      <c r="C679" t="str">
        <f t="shared" si="104"/>
        <v>GREECE_TO_elec</v>
      </c>
      <c r="D679" t="str">
        <f t="shared" si="105"/>
        <v>PROTRA_CHP_PP_I</v>
      </c>
      <c r="E679" t="s">
        <v>1</v>
      </c>
      <c r="F679" s="1" t="str">
        <f t="shared" si="106"/>
        <v>GREECETO_elecPROTRA_CHP_gas_fuels_CCS</v>
      </c>
      <c r="G679" s="5">
        <v>0</v>
      </c>
      <c r="H679" s="5">
        <v>0</v>
      </c>
      <c r="I679" s="5">
        <v>0</v>
      </c>
      <c r="J679" s="5">
        <v>0</v>
      </c>
      <c r="K679" s="5">
        <v>0</v>
      </c>
      <c r="L679" s="5">
        <v>0</v>
      </c>
      <c r="M679" s="5">
        <v>0</v>
      </c>
      <c r="N679" s="5">
        <v>0</v>
      </c>
      <c r="O679" s="5">
        <v>0</v>
      </c>
      <c r="P679" s="5">
        <v>0</v>
      </c>
      <c r="Q679" s="5">
        <v>0</v>
      </c>
      <c r="R679" s="5">
        <v>0</v>
      </c>
      <c r="S679" s="5">
        <v>0</v>
      </c>
      <c r="T679" s="5">
        <v>0</v>
      </c>
      <c r="U679" s="5">
        <v>0</v>
      </c>
      <c r="V679" s="5">
        <v>0</v>
      </c>
      <c r="W679" t="str">
        <f t="shared" si="103"/>
        <v/>
      </c>
      <c r="X679" s="7" t="str">
        <f t="shared" si="107"/>
        <v>PROTRA_CAPACITY_EMPIRICAL[</v>
      </c>
      <c r="Y679" s="7" t="str">
        <f t="shared" si="110"/>
        <v>GREECE,</v>
      </c>
      <c r="Z679" s="7" t="str">
        <f t="shared" si="111"/>
        <v>TO_elec,</v>
      </c>
      <c r="AA679" s="7" t="str">
        <f t="shared" si="108"/>
        <v>PROTRA_CHP_PP_I]=GET_DIRECT_DATA(</v>
      </c>
      <c r="AB679" s="7" t="str">
        <f t="shared" si="109"/>
        <v>'model_parameters/energy/PROTRA_capacity_vensim_import.xlsx','PROTRA_capacity','PROTRA_CAP_TIME',</v>
      </c>
      <c r="AC679" s="7" t="str">
        <f t="shared" si="112"/>
        <v>'GREECE_TO_elec')~~|</v>
      </c>
    </row>
    <row r="680" spans="1:29" x14ac:dyDescent="0.35">
      <c r="A680" t="s">
        <v>53</v>
      </c>
      <c r="B680" t="s">
        <v>42</v>
      </c>
      <c r="C680" t="str">
        <f t="shared" si="104"/>
        <v>GREECE_TO_elec</v>
      </c>
      <c r="D680" t="str">
        <f t="shared" si="105"/>
        <v>PROTRA_CHP_PP_I</v>
      </c>
      <c r="E680" t="s">
        <v>2</v>
      </c>
      <c r="F680" s="1" t="str">
        <f t="shared" si="106"/>
        <v>GREECETO_elecPROTRA_CHP_geothermal</v>
      </c>
      <c r="G680" s="5">
        <v>0</v>
      </c>
      <c r="H680" s="5">
        <v>2.5563103324991066E-5</v>
      </c>
      <c r="I680" s="5">
        <v>2.1984268859492315E-5</v>
      </c>
      <c r="J680" s="5">
        <v>4.1207722559885595E-5</v>
      </c>
      <c r="K680" s="5">
        <v>5.2148730782981772E-5</v>
      </c>
      <c r="L680" s="5">
        <v>6.0124419020378978E-5</v>
      </c>
      <c r="M680" s="5">
        <v>7.6049999999999992E-5</v>
      </c>
      <c r="N680" s="5">
        <v>7.4619999999999987E-5</v>
      </c>
      <c r="O680" s="5">
        <v>7.2670000000000007E-5</v>
      </c>
      <c r="P680" s="5">
        <v>7.1890000000000005E-5</v>
      </c>
      <c r="Q680" s="5">
        <v>8.125000000000001E-5</v>
      </c>
      <c r="R680" s="5">
        <v>8.125000000000001E-5</v>
      </c>
      <c r="S680" s="5">
        <v>9.5588235294117666E-5</v>
      </c>
      <c r="T680" s="5">
        <v>9.080882352941178E-5</v>
      </c>
      <c r="U680" s="5">
        <v>1.0036764705882355E-4</v>
      </c>
      <c r="V680" s="5">
        <v>1.1231617647058825E-4</v>
      </c>
      <c r="W680" t="str">
        <f t="shared" si="103"/>
        <v/>
      </c>
      <c r="X680" s="7" t="str">
        <f t="shared" si="107"/>
        <v>PROTRA_CAPACITY_EMPIRICAL[</v>
      </c>
      <c r="Y680" s="7" t="str">
        <f t="shared" si="110"/>
        <v>GREECE,</v>
      </c>
      <c r="Z680" s="7" t="str">
        <f t="shared" si="111"/>
        <v>TO_elec,</v>
      </c>
      <c r="AA680" s="7" t="str">
        <f t="shared" si="108"/>
        <v>PROTRA_CHP_PP_I]=GET_DIRECT_DATA(</v>
      </c>
      <c r="AB680" s="7" t="str">
        <f t="shared" si="109"/>
        <v>'model_parameters/energy/PROTRA_capacity_vensim_import.xlsx','PROTRA_capacity','PROTRA_CAP_TIME',</v>
      </c>
      <c r="AC680" s="7" t="str">
        <f t="shared" si="112"/>
        <v>'GREECE_TO_elec')~~|</v>
      </c>
    </row>
    <row r="681" spans="1:29" x14ac:dyDescent="0.35">
      <c r="A681" t="s">
        <v>53</v>
      </c>
      <c r="B681" t="s">
        <v>42</v>
      </c>
      <c r="C681" t="str">
        <f t="shared" si="104"/>
        <v>GREECE_TO_elec</v>
      </c>
      <c r="D681" t="str">
        <f t="shared" si="105"/>
        <v>PROTRA_CHP_PP_I</v>
      </c>
      <c r="E681" t="s">
        <v>3</v>
      </c>
      <c r="F681" s="1" t="str">
        <f t="shared" si="106"/>
        <v>GREECETO_elecPROTRA_CHP_liquid_fuels</v>
      </c>
      <c r="G681" s="5">
        <v>0.40110000000000001</v>
      </c>
      <c r="H681" s="5">
        <v>0.40110000000000001</v>
      </c>
      <c r="I681" s="5">
        <v>0.39560000000000001</v>
      </c>
      <c r="J681" s="5">
        <v>0.39560000000000001</v>
      </c>
      <c r="K681" s="5">
        <v>0.39591999999999999</v>
      </c>
      <c r="L681" s="5">
        <v>0.39591999999999999</v>
      </c>
      <c r="M681" s="5">
        <v>0.37401999999999996</v>
      </c>
      <c r="N681" s="5">
        <v>0.37401999999999996</v>
      </c>
      <c r="O681" s="5">
        <v>0.35802000000000006</v>
      </c>
      <c r="P681" s="5">
        <v>0.35802000000000006</v>
      </c>
      <c r="Q681" s="5">
        <v>0.30292000000000002</v>
      </c>
      <c r="R681" s="5">
        <v>0.30779933804060022</v>
      </c>
      <c r="S681" s="5">
        <v>0.30840090026478378</v>
      </c>
      <c r="T681" s="5">
        <v>0.2854746954986761</v>
      </c>
      <c r="U681" s="5">
        <v>0.2911561165048544</v>
      </c>
      <c r="V681" s="5">
        <v>0.29229240070609003</v>
      </c>
      <c r="W681" t="str">
        <f t="shared" si="103"/>
        <v/>
      </c>
      <c r="X681" s="7" t="str">
        <f t="shared" si="107"/>
        <v>PROTRA_CAPACITY_EMPIRICAL[</v>
      </c>
      <c r="Y681" s="7" t="str">
        <f t="shared" si="110"/>
        <v>GREECE,</v>
      </c>
      <c r="Z681" s="7" t="str">
        <f t="shared" si="111"/>
        <v>TO_elec,</v>
      </c>
      <c r="AA681" s="7" t="str">
        <f t="shared" si="108"/>
        <v>PROTRA_CHP_PP_I]=GET_DIRECT_DATA(</v>
      </c>
      <c r="AB681" s="7" t="str">
        <f t="shared" si="109"/>
        <v>'model_parameters/energy/PROTRA_capacity_vensim_import.xlsx','PROTRA_capacity','PROTRA_CAP_TIME',</v>
      </c>
      <c r="AC681" s="7" t="str">
        <f t="shared" si="112"/>
        <v>'GREECE_TO_elec')~~|</v>
      </c>
    </row>
    <row r="682" spans="1:29" x14ac:dyDescent="0.35">
      <c r="A682" t="s">
        <v>53</v>
      </c>
      <c r="B682" t="s">
        <v>42</v>
      </c>
      <c r="C682" t="str">
        <f t="shared" si="104"/>
        <v>GREECE_TO_elec</v>
      </c>
      <c r="D682" t="str">
        <f t="shared" si="105"/>
        <v>PROTRA_CHP_PP_I</v>
      </c>
      <c r="E682" t="s">
        <v>4</v>
      </c>
      <c r="F682" s="1" t="str">
        <f t="shared" si="106"/>
        <v>GREECETO_elecPROTRA_CHP_liquid_fuels_CCS</v>
      </c>
      <c r="G682" s="5">
        <v>0</v>
      </c>
      <c r="H682" s="5">
        <v>0</v>
      </c>
      <c r="I682" s="5">
        <v>0</v>
      </c>
      <c r="J682" s="5">
        <v>0</v>
      </c>
      <c r="K682" s="5">
        <v>0</v>
      </c>
      <c r="L682" s="5">
        <v>0</v>
      </c>
      <c r="M682" s="5">
        <v>0</v>
      </c>
      <c r="N682" s="5">
        <v>0</v>
      </c>
      <c r="O682" s="5">
        <v>0</v>
      </c>
      <c r="P682" s="5">
        <v>0</v>
      </c>
      <c r="Q682" s="5">
        <v>0</v>
      </c>
      <c r="R682" s="5">
        <v>0</v>
      </c>
      <c r="S682" s="5">
        <v>0</v>
      </c>
      <c r="T682" s="5">
        <v>0</v>
      </c>
      <c r="U682" s="5">
        <v>0</v>
      </c>
      <c r="V682" s="5">
        <v>0</v>
      </c>
      <c r="W682" t="str">
        <f t="shared" si="103"/>
        <v/>
      </c>
      <c r="X682" s="7" t="str">
        <f t="shared" si="107"/>
        <v>PROTRA_CAPACITY_EMPIRICAL[</v>
      </c>
      <c r="Y682" s="7" t="str">
        <f t="shared" si="110"/>
        <v>GREECE,</v>
      </c>
      <c r="Z682" s="7" t="str">
        <f t="shared" si="111"/>
        <v>TO_elec,</v>
      </c>
      <c r="AA682" s="7" t="str">
        <f t="shared" si="108"/>
        <v>PROTRA_CHP_PP_I]=GET_DIRECT_DATA(</v>
      </c>
      <c r="AB682" s="7" t="str">
        <f t="shared" si="109"/>
        <v>'model_parameters/energy/PROTRA_capacity_vensim_import.xlsx','PROTRA_capacity','PROTRA_CAP_TIME',</v>
      </c>
      <c r="AC682" s="7" t="str">
        <f t="shared" si="112"/>
        <v>'GREECE_TO_elec')~~|</v>
      </c>
    </row>
    <row r="683" spans="1:29" x14ac:dyDescent="0.35">
      <c r="A683" t="s">
        <v>53</v>
      </c>
      <c r="B683" t="s">
        <v>42</v>
      </c>
      <c r="C683" t="str">
        <f t="shared" si="104"/>
        <v>GREECE_TO_elec</v>
      </c>
      <c r="D683" t="str">
        <f t="shared" si="105"/>
        <v>PROTRA_CHP_PP_I</v>
      </c>
      <c r="E683" t="s">
        <v>5</v>
      </c>
      <c r="F683" s="1" t="str">
        <f t="shared" si="106"/>
        <v>GREECETO_elecPROTRA_CHP_solid_fossil</v>
      </c>
      <c r="G683" s="5">
        <v>1.365</v>
      </c>
      <c r="H683" s="5">
        <v>1.365</v>
      </c>
      <c r="I683" s="5">
        <v>1.365</v>
      </c>
      <c r="J683" s="5">
        <v>1.365</v>
      </c>
      <c r="K683" s="5">
        <v>1.365</v>
      </c>
      <c r="L683" s="5">
        <v>1.365</v>
      </c>
      <c r="M683" s="5">
        <v>1.365</v>
      </c>
      <c r="N683" s="5">
        <v>1.365</v>
      </c>
      <c r="O683" s="5">
        <v>1.365</v>
      </c>
      <c r="P683" s="5">
        <v>1.365</v>
      </c>
      <c r="Q683" s="5">
        <v>1.24</v>
      </c>
      <c r="R683" s="5">
        <v>1.2393714889123548</v>
      </c>
      <c r="S683" s="5">
        <v>1.2753275607180572</v>
      </c>
      <c r="T683" s="5">
        <v>1.2127645195353749</v>
      </c>
      <c r="U683" s="5">
        <v>1.2176878563885956</v>
      </c>
      <c r="V683" s="5">
        <v>1.139831045406547</v>
      </c>
      <c r="W683" t="str">
        <f t="shared" si="103"/>
        <v/>
      </c>
      <c r="X683" s="7" t="str">
        <f t="shared" si="107"/>
        <v>PROTRA_CAPACITY_EMPIRICAL[</v>
      </c>
      <c r="Y683" s="7" t="str">
        <f t="shared" si="110"/>
        <v>GREECE,</v>
      </c>
      <c r="Z683" s="7" t="str">
        <f t="shared" si="111"/>
        <v>TO_elec,</v>
      </c>
      <c r="AA683" s="7" t="str">
        <f t="shared" si="108"/>
        <v>PROTRA_CHP_PP_I]=GET_DIRECT_DATA(</v>
      </c>
      <c r="AB683" s="7" t="str">
        <f t="shared" si="109"/>
        <v>'model_parameters/energy/PROTRA_capacity_vensim_import.xlsx','PROTRA_capacity','PROTRA_CAP_TIME',</v>
      </c>
      <c r="AC683" s="7" t="str">
        <f t="shared" si="112"/>
        <v>'GREECE_TO_elec')~~|</v>
      </c>
    </row>
    <row r="684" spans="1:29" x14ac:dyDescent="0.35">
      <c r="A684" t="s">
        <v>53</v>
      </c>
      <c r="B684" t="s">
        <v>42</v>
      </c>
      <c r="C684" t="str">
        <f t="shared" si="104"/>
        <v>GREECE_TO_elec</v>
      </c>
      <c r="D684" t="str">
        <f t="shared" si="105"/>
        <v>PROTRA_CHP_PP_I</v>
      </c>
      <c r="E684" t="s">
        <v>6</v>
      </c>
      <c r="F684" s="1" t="str">
        <f t="shared" si="106"/>
        <v>GREECETO_elecPROTRA_CHP_solid_fossil_CCS</v>
      </c>
      <c r="G684" s="5">
        <v>0</v>
      </c>
      <c r="H684" s="5">
        <v>0</v>
      </c>
      <c r="I684" s="5">
        <v>0</v>
      </c>
      <c r="J684" s="5">
        <v>0</v>
      </c>
      <c r="K684" s="5">
        <v>0</v>
      </c>
      <c r="L684" s="5">
        <v>0</v>
      </c>
      <c r="M684" s="5">
        <v>0</v>
      </c>
      <c r="N684" s="5">
        <v>0</v>
      </c>
      <c r="O684" s="5">
        <v>0</v>
      </c>
      <c r="P684" s="5">
        <v>0</v>
      </c>
      <c r="Q684" s="5">
        <v>0</v>
      </c>
      <c r="R684" s="5">
        <v>0</v>
      </c>
      <c r="S684" s="5">
        <v>0</v>
      </c>
      <c r="T684" s="5">
        <v>0</v>
      </c>
      <c r="U684" s="5">
        <v>0</v>
      </c>
      <c r="V684" s="5">
        <v>0</v>
      </c>
      <c r="W684" t="str">
        <f t="shared" si="103"/>
        <v/>
      </c>
      <c r="X684" s="7" t="str">
        <f t="shared" si="107"/>
        <v>PROTRA_CAPACITY_EMPIRICAL[</v>
      </c>
      <c r="Y684" s="7" t="str">
        <f t="shared" si="110"/>
        <v>GREECE,</v>
      </c>
      <c r="Z684" s="7" t="str">
        <f t="shared" si="111"/>
        <v>TO_elec,</v>
      </c>
      <c r="AA684" s="7" t="str">
        <f t="shared" si="108"/>
        <v>PROTRA_CHP_PP_I]=GET_DIRECT_DATA(</v>
      </c>
      <c r="AB684" s="7" t="str">
        <f t="shared" si="109"/>
        <v>'model_parameters/energy/PROTRA_capacity_vensim_import.xlsx','PROTRA_capacity','PROTRA_CAP_TIME',</v>
      </c>
      <c r="AC684" s="7" t="str">
        <f t="shared" si="112"/>
        <v>'GREECE_TO_elec')~~|</v>
      </c>
    </row>
    <row r="685" spans="1:29" x14ac:dyDescent="0.35">
      <c r="A685" t="s">
        <v>53</v>
      </c>
      <c r="B685" t="s">
        <v>42</v>
      </c>
      <c r="C685" t="str">
        <f t="shared" si="104"/>
        <v>GREECE_TO_elec</v>
      </c>
      <c r="D685" t="str">
        <f t="shared" si="105"/>
        <v>PROTRA_CHP_PP_I</v>
      </c>
      <c r="E685" t="s">
        <v>7</v>
      </c>
      <c r="F685" s="1" t="str">
        <f t="shared" si="106"/>
        <v>GREECETO_elecPROTRA_CHP_waste</v>
      </c>
      <c r="G685" s="5">
        <v>0</v>
      </c>
      <c r="H685" s="5">
        <v>0</v>
      </c>
      <c r="I685" s="5">
        <v>0</v>
      </c>
      <c r="J685" s="5">
        <v>0</v>
      </c>
      <c r="K685" s="5">
        <v>0</v>
      </c>
      <c r="L685" s="5">
        <v>0</v>
      </c>
      <c r="M685" s="5">
        <v>0</v>
      </c>
      <c r="N685" s="5">
        <v>0</v>
      </c>
      <c r="O685" s="5">
        <v>0</v>
      </c>
      <c r="P685" s="5">
        <v>0</v>
      </c>
      <c r="Q685" s="5">
        <v>0</v>
      </c>
      <c r="R685" s="5">
        <v>0</v>
      </c>
      <c r="S685" s="5">
        <v>0</v>
      </c>
      <c r="T685" s="5">
        <v>0</v>
      </c>
      <c r="U685" s="5">
        <v>0</v>
      </c>
      <c r="V685" s="5">
        <v>0</v>
      </c>
      <c r="W685" t="str">
        <f t="shared" si="103"/>
        <v/>
      </c>
      <c r="X685" s="7" t="str">
        <f t="shared" si="107"/>
        <v>PROTRA_CAPACITY_EMPIRICAL[</v>
      </c>
      <c r="Y685" s="7" t="str">
        <f t="shared" si="110"/>
        <v>GREECE,</v>
      </c>
      <c r="Z685" s="7" t="str">
        <f t="shared" si="111"/>
        <v>TO_elec,</v>
      </c>
      <c r="AA685" s="7" t="str">
        <f t="shared" si="108"/>
        <v>PROTRA_CHP_PP_I]=GET_DIRECT_DATA(</v>
      </c>
      <c r="AB685" s="7" t="str">
        <f t="shared" si="109"/>
        <v>'model_parameters/energy/PROTRA_capacity_vensim_import.xlsx','PROTRA_capacity','PROTRA_CAP_TIME',</v>
      </c>
      <c r="AC685" s="7" t="str">
        <f t="shared" si="112"/>
        <v>'GREECE_TO_elec')~~|</v>
      </c>
    </row>
    <row r="686" spans="1:29" x14ac:dyDescent="0.35">
      <c r="A686" t="s">
        <v>53</v>
      </c>
      <c r="B686" t="s">
        <v>42</v>
      </c>
      <c r="C686" t="str">
        <f t="shared" si="104"/>
        <v>GREECE_TO_elec</v>
      </c>
      <c r="D686" t="str">
        <f t="shared" si="105"/>
        <v>PROTRA_CHP_PP_I</v>
      </c>
      <c r="E686" t="s">
        <v>8</v>
      </c>
      <c r="F686" s="1" t="str">
        <f t="shared" si="106"/>
        <v>GREECETO_elecPROTRA_CHP_solid_bio</v>
      </c>
      <c r="G686" s="5">
        <v>3.2460000000000003E-2</v>
      </c>
      <c r="H686" s="5">
        <v>3.2460000000000003E-2</v>
      </c>
      <c r="I686" s="5">
        <v>3.2460000000000003E-2</v>
      </c>
      <c r="J686" s="5">
        <v>3.2460000000000003E-2</v>
      </c>
      <c r="K686" s="5">
        <v>5.876E-2</v>
      </c>
      <c r="L686" s="5">
        <v>5.876E-2</v>
      </c>
      <c r="M686" s="5">
        <v>5.876E-2</v>
      </c>
      <c r="N686" s="5">
        <v>2.7260000000000003E-2</v>
      </c>
      <c r="O686" s="5">
        <v>2.7260000000000003E-2</v>
      </c>
      <c r="P686" s="5">
        <v>2.7260000000000003E-2</v>
      </c>
      <c r="Q686" s="5">
        <v>2.7260000000000003E-2</v>
      </c>
      <c r="R686" s="5">
        <v>2.7288028789659226E-2</v>
      </c>
      <c r="S686" s="5">
        <v>2.8349118683901296E-2</v>
      </c>
      <c r="T686" s="5">
        <v>2.9614418331374855E-2</v>
      </c>
      <c r="U686" s="5">
        <v>3.1039882491186839E-2</v>
      </c>
      <c r="V686" s="5">
        <v>3.1980849001175093E-2</v>
      </c>
      <c r="W686" t="str">
        <f t="shared" si="103"/>
        <v/>
      </c>
      <c r="X686" s="7" t="str">
        <f t="shared" si="107"/>
        <v>PROTRA_CAPACITY_EMPIRICAL[</v>
      </c>
      <c r="Y686" s="7" t="str">
        <f t="shared" si="110"/>
        <v>GREECE,</v>
      </c>
      <c r="Z686" s="7" t="str">
        <f t="shared" si="111"/>
        <v>TO_elec,</v>
      </c>
      <c r="AA686" s="7" t="str">
        <f t="shared" si="108"/>
        <v>PROTRA_CHP_PP_I]=GET_DIRECT_DATA(</v>
      </c>
      <c r="AB686" s="7" t="str">
        <f t="shared" si="109"/>
        <v>'model_parameters/energy/PROTRA_capacity_vensim_import.xlsx','PROTRA_capacity','PROTRA_CAP_TIME',</v>
      </c>
      <c r="AC686" s="7" t="str">
        <f t="shared" si="112"/>
        <v>'GREECE_TO_elec')~~|</v>
      </c>
    </row>
    <row r="687" spans="1:29" x14ac:dyDescent="0.35">
      <c r="A687" t="s">
        <v>53</v>
      </c>
      <c r="B687" t="s">
        <v>42</v>
      </c>
      <c r="C687" t="str">
        <f t="shared" si="104"/>
        <v>GREECE_TO_elec</v>
      </c>
      <c r="D687" t="str">
        <f t="shared" si="105"/>
        <v>PROTRA_CHP_PP_I</v>
      </c>
      <c r="E687" t="s">
        <v>9</v>
      </c>
      <c r="F687" s="1" t="str">
        <f t="shared" si="106"/>
        <v>GREECETO_elecPROTRA_CHP_solid_bio_CCS</v>
      </c>
      <c r="G687" s="5">
        <v>0</v>
      </c>
      <c r="H687" s="5">
        <v>0</v>
      </c>
      <c r="I687" s="5">
        <v>0</v>
      </c>
      <c r="J687" s="5">
        <v>0</v>
      </c>
      <c r="K687" s="5">
        <v>0</v>
      </c>
      <c r="L687" s="5">
        <v>0</v>
      </c>
      <c r="M687" s="5">
        <v>0</v>
      </c>
      <c r="N687" s="5">
        <v>0</v>
      </c>
      <c r="O687" s="5">
        <v>0</v>
      </c>
      <c r="P687" s="5">
        <v>0</v>
      </c>
      <c r="Q687" s="5">
        <v>0</v>
      </c>
      <c r="R687" s="5">
        <v>0</v>
      </c>
      <c r="S687" s="5">
        <v>0</v>
      </c>
      <c r="T687" s="5">
        <v>0</v>
      </c>
      <c r="U687" s="5">
        <v>0</v>
      </c>
      <c r="V687" s="5">
        <v>0</v>
      </c>
      <c r="W687" t="str">
        <f t="shared" si="103"/>
        <v/>
      </c>
      <c r="X687" s="7" t="str">
        <f t="shared" si="107"/>
        <v>PROTRA_CAPACITY_EMPIRICAL[</v>
      </c>
      <c r="Y687" s="7" t="str">
        <f t="shared" si="110"/>
        <v>GREECE,</v>
      </c>
      <c r="Z687" s="7" t="str">
        <f t="shared" si="111"/>
        <v>TO_elec,</v>
      </c>
      <c r="AA687" s="7" t="str">
        <f t="shared" si="108"/>
        <v>PROTRA_CHP_PP_I]=GET_DIRECT_DATA(</v>
      </c>
      <c r="AB687" s="7" t="str">
        <f t="shared" si="109"/>
        <v>'model_parameters/energy/PROTRA_capacity_vensim_import.xlsx','PROTRA_capacity','PROTRA_CAP_TIME',</v>
      </c>
      <c r="AC687" s="7" t="str">
        <f t="shared" si="112"/>
        <v>'GREECE_TO_elec')~~|</v>
      </c>
    </row>
    <row r="688" spans="1:29" x14ac:dyDescent="0.35">
      <c r="A688" t="s">
        <v>53</v>
      </c>
      <c r="B688" t="s">
        <v>42</v>
      </c>
      <c r="C688" t="str">
        <f t="shared" si="104"/>
        <v>GREECE_TO_elec</v>
      </c>
      <c r="D688" t="str">
        <f t="shared" si="105"/>
        <v>PROTRA_CHP_PP_I</v>
      </c>
      <c r="E688" t="s">
        <v>17</v>
      </c>
      <c r="F688" s="1" t="str">
        <f t="shared" si="106"/>
        <v>GREECETO_elecPROTRA_PP_solid_bio</v>
      </c>
      <c r="G688" s="5">
        <v>0</v>
      </c>
      <c r="H688" s="5">
        <v>0</v>
      </c>
      <c r="I688" s="5">
        <v>0</v>
      </c>
      <c r="J688" s="5">
        <v>0</v>
      </c>
      <c r="K688" s="5">
        <v>0</v>
      </c>
      <c r="L688" s="5">
        <v>0</v>
      </c>
      <c r="M688" s="5">
        <v>0</v>
      </c>
      <c r="N688" s="5">
        <v>0</v>
      </c>
      <c r="O688" s="5">
        <v>0</v>
      </c>
      <c r="P688" s="5">
        <v>0</v>
      </c>
      <c r="Q688" s="5">
        <v>1E-3</v>
      </c>
      <c r="R688" s="5">
        <v>1.0010282021151588E-3</v>
      </c>
      <c r="S688" s="5">
        <v>1.0399529964747356E-3</v>
      </c>
      <c r="T688" s="5">
        <v>1.0863689776733254E-3</v>
      </c>
      <c r="U688" s="5">
        <v>1.1386603995299648E-3</v>
      </c>
      <c r="V688" s="5">
        <v>1.1731786133960048E-3</v>
      </c>
      <c r="W688" t="str">
        <f t="shared" si="103"/>
        <v/>
      </c>
      <c r="X688" s="7" t="str">
        <f t="shared" si="107"/>
        <v>PROTRA_CAPACITY_EMPIRICAL[</v>
      </c>
      <c r="Y688" s="7" t="str">
        <f t="shared" si="110"/>
        <v>GREECE,</v>
      </c>
      <c r="Z688" s="7" t="str">
        <f t="shared" si="111"/>
        <v>TO_elec,</v>
      </c>
      <c r="AA688" s="7" t="str">
        <f t="shared" si="108"/>
        <v>PROTRA_CHP_PP_I]=GET_DIRECT_DATA(</v>
      </c>
      <c r="AB688" s="7" t="str">
        <f t="shared" si="109"/>
        <v>'model_parameters/energy/PROTRA_capacity_vensim_import.xlsx','PROTRA_capacity','PROTRA_CAP_TIME',</v>
      </c>
      <c r="AC688" s="7" t="str">
        <f t="shared" si="112"/>
        <v>'GREECE_TO_elec')~~|</v>
      </c>
    </row>
    <row r="689" spans="1:29" x14ac:dyDescent="0.35">
      <c r="A689" t="s">
        <v>53</v>
      </c>
      <c r="B689" t="s">
        <v>42</v>
      </c>
      <c r="C689" t="str">
        <f t="shared" si="104"/>
        <v>GREECE_TO_elec</v>
      </c>
      <c r="D689" t="str">
        <f t="shared" si="105"/>
        <v>PROTRA_CHP_PP_I</v>
      </c>
      <c r="E689" t="s">
        <v>18</v>
      </c>
      <c r="F689" s="1" t="str">
        <f t="shared" si="106"/>
        <v>GREECETO_elecPROTRA_PP_solid_bio_CCS</v>
      </c>
      <c r="G689" s="5">
        <v>0</v>
      </c>
      <c r="H689" s="5">
        <v>0</v>
      </c>
      <c r="I689" s="5">
        <v>0</v>
      </c>
      <c r="J689" s="5">
        <v>0</v>
      </c>
      <c r="K689" s="5">
        <v>0</v>
      </c>
      <c r="L689" s="5">
        <v>0</v>
      </c>
      <c r="M689" s="5">
        <v>0</v>
      </c>
      <c r="N689" s="5">
        <v>0</v>
      </c>
      <c r="O689" s="5">
        <v>0</v>
      </c>
      <c r="P689" s="5">
        <v>0</v>
      </c>
      <c r="Q689" s="5">
        <v>0</v>
      </c>
      <c r="R689" s="5">
        <v>0</v>
      </c>
      <c r="S689" s="5">
        <v>0</v>
      </c>
      <c r="T689" s="5">
        <v>0</v>
      </c>
      <c r="U689" s="5">
        <v>0</v>
      </c>
      <c r="V689" s="5">
        <v>0</v>
      </c>
      <c r="W689" t="str">
        <f t="shared" si="103"/>
        <v/>
      </c>
      <c r="X689" s="7" t="str">
        <f t="shared" si="107"/>
        <v>PROTRA_CAPACITY_EMPIRICAL[</v>
      </c>
      <c r="Y689" s="7" t="str">
        <f t="shared" si="110"/>
        <v>GREECE,</v>
      </c>
      <c r="Z689" s="7" t="str">
        <f t="shared" si="111"/>
        <v>TO_elec,</v>
      </c>
      <c r="AA689" s="7" t="str">
        <f t="shared" si="108"/>
        <v>PROTRA_CHP_PP_I]=GET_DIRECT_DATA(</v>
      </c>
      <c r="AB689" s="7" t="str">
        <f t="shared" si="109"/>
        <v>'model_parameters/energy/PROTRA_capacity_vensim_import.xlsx','PROTRA_capacity','PROTRA_CAP_TIME',</v>
      </c>
      <c r="AC689" s="7" t="str">
        <f t="shared" si="112"/>
        <v>'GREECE_TO_elec')~~|</v>
      </c>
    </row>
    <row r="690" spans="1:29" x14ac:dyDescent="0.35">
      <c r="A690" t="s">
        <v>53</v>
      </c>
      <c r="B690" t="s">
        <v>42</v>
      </c>
      <c r="C690" t="str">
        <f t="shared" si="104"/>
        <v>GREECE_TO_elec</v>
      </c>
      <c r="D690" t="str">
        <f t="shared" si="105"/>
        <v>PROTRA_CHP_PP_I</v>
      </c>
      <c r="E690" t="s">
        <v>19</v>
      </c>
      <c r="F690" s="1" t="str">
        <f t="shared" si="106"/>
        <v>GREECETO_elecPROTRA_PP_gas_fuels</v>
      </c>
      <c r="G690" s="5">
        <v>2.11917</v>
      </c>
      <c r="H690" s="5">
        <v>2.11917</v>
      </c>
      <c r="I690" s="5">
        <v>2.11917</v>
      </c>
      <c r="J690" s="5">
        <v>2.11917</v>
      </c>
      <c r="K690" s="5">
        <v>2.11917</v>
      </c>
      <c r="L690" s="5">
        <v>2.11917</v>
      </c>
      <c r="M690" s="5">
        <v>2.5641700000000003</v>
      </c>
      <c r="N690" s="5">
        <v>3.0011700000000001</v>
      </c>
      <c r="O690" s="5">
        <v>3.4186700000000001</v>
      </c>
      <c r="P690" s="5">
        <v>3.4186700000000001</v>
      </c>
      <c r="Q690" s="5">
        <v>4.2296700000000005</v>
      </c>
      <c r="R690" s="5">
        <v>4.3181713197201743</v>
      </c>
      <c r="S690" s="5">
        <v>4.3486936122140296</v>
      </c>
      <c r="T690" s="5">
        <v>4.1799546502174332</v>
      </c>
      <c r="U690" s="5">
        <v>4.2203400415957653</v>
      </c>
      <c r="V690" s="5">
        <v>4.2267377273586693</v>
      </c>
      <c r="W690" t="str">
        <f t="shared" si="103"/>
        <v/>
      </c>
      <c r="X690" s="7" t="str">
        <f t="shared" si="107"/>
        <v>PROTRA_CAPACITY_EMPIRICAL[</v>
      </c>
      <c r="Y690" s="7" t="str">
        <f t="shared" si="110"/>
        <v>GREECE,</v>
      </c>
      <c r="Z690" s="7" t="str">
        <f t="shared" si="111"/>
        <v>TO_elec,</v>
      </c>
      <c r="AA690" s="7" t="str">
        <f t="shared" si="108"/>
        <v>PROTRA_CHP_PP_I]=GET_DIRECT_DATA(</v>
      </c>
      <c r="AB690" s="7" t="str">
        <f t="shared" si="109"/>
        <v>'model_parameters/energy/PROTRA_capacity_vensim_import.xlsx','PROTRA_capacity','PROTRA_CAP_TIME',</v>
      </c>
      <c r="AC690" s="7" t="str">
        <f t="shared" si="112"/>
        <v>'GREECE_TO_elec')~~|</v>
      </c>
    </row>
    <row r="691" spans="1:29" x14ac:dyDescent="0.35">
      <c r="A691" t="s">
        <v>53</v>
      </c>
      <c r="B691" t="s">
        <v>42</v>
      </c>
      <c r="C691" t="str">
        <f t="shared" si="104"/>
        <v>GREECE_TO_elec</v>
      </c>
      <c r="D691" t="str">
        <f t="shared" si="105"/>
        <v>PROTRA_CHP_PP_I</v>
      </c>
      <c r="E691" t="s">
        <v>20</v>
      </c>
      <c r="F691" s="1" t="str">
        <f t="shared" si="106"/>
        <v>GREECETO_elecPROTRA_PP_gas_fuels_CCS</v>
      </c>
      <c r="G691" s="6">
        <v>0</v>
      </c>
      <c r="H691" s="6">
        <v>0</v>
      </c>
      <c r="I691" s="6">
        <v>0</v>
      </c>
      <c r="J691" s="6">
        <v>0</v>
      </c>
      <c r="K691" s="6">
        <v>0</v>
      </c>
      <c r="L691" s="6">
        <v>0</v>
      </c>
      <c r="M691" s="6">
        <v>0</v>
      </c>
      <c r="N691" s="6">
        <v>0</v>
      </c>
      <c r="O691" s="6">
        <v>0</v>
      </c>
      <c r="P691" s="6">
        <v>0</v>
      </c>
      <c r="Q691" s="6">
        <v>0</v>
      </c>
      <c r="R691" s="6">
        <v>0</v>
      </c>
      <c r="S691" s="6">
        <v>0</v>
      </c>
      <c r="T691" s="6">
        <v>0</v>
      </c>
      <c r="U691" s="6">
        <v>0</v>
      </c>
      <c r="V691" s="6">
        <v>0</v>
      </c>
      <c r="W691" t="str">
        <f t="shared" si="103"/>
        <v/>
      </c>
      <c r="X691" s="7" t="str">
        <f t="shared" si="107"/>
        <v>PROTRA_CAPACITY_EMPIRICAL[</v>
      </c>
      <c r="Y691" s="7" t="str">
        <f t="shared" si="110"/>
        <v>GREECE,</v>
      </c>
      <c r="Z691" s="7" t="str">
        <f t="shared" si="111"/>
        <v>TO_elec,</v>
      </c>
      <c r="AA691" s="7" t="str">
        <f t="shared" si="108"/>
        <v>PROTRA_CHP_PP_I]=GET_DIRECT_DATA(</v>
      </c>
      <c r="AB691" s="7" t="str">
        <f t="shared" si="109"/>
        <v>'model_parameters/energy/PROTRA_capacity_vensim_import.xlsx','PROTRA_capacity','PROTRA_CAP_TIME',</v>
      </c>
      <c r="AC691" s="7" t="str">
        <f t="shared" si="112"/>
        <v>'GREECE_TO_elec')~~|</v>
      </c>
    </row>
    <row r="692" spans="1:29" x14ac:dyDescent="0.35">
      <c r="A692" t="s">
        <v>53</v>
      </c>
      <c r="B692" t="s">
        <v>42</v>
      </c>
      <c r="C692" t="str">
        <f t="shared" si="104"/>
        <v>GREECE_TO_elec</v>
      </c>
      <c r="D692" t="str">
        <f t="shared" si="105"/>
        <v>PROTRA_CHP_PP_I</v>
      </c>
      <c r="E692" t="s">
        <v>21</v>
      </c>
      <c r="F692" s="1" t="str">
        <f t="shared" si="106"/>
        <v>GREECETO_elecPROTRA_PP_geothermal</v>
      </c>
      <c r="G692" s="5">
        <v>0</v>
      </c>
      <c r="H692" s="5">
        <v>0</v>
      </c>
      <c r="I692" s="5">
        <v>0</v>
      </c>
      <c r="J692" s="5">
        <v>0</v>
      </c>
      <c r="K692" s="5">
        <v>0</v>
      </c>
      <c r="L692" s="5">
        <v>0</v>
      </c>
      <c r="M692" s="5">
        <v>0</v>
      </c>
      <c r="N692" s="5">
        <v>0</v>
      </c>
      <c r="O692" s="5">
        <v>0</v>
      </c>
      <c r="P692" s="5">
        <v>0</v>
      </c>
      <c r="Q692" s="5">
        <v>0</v>
      </c>
      <c r="R692" s="5">
        <v>0</v>
      </c>
      <c r="S692" s="5">
        <v>0</v>
      </c>
      <c r="T692" s="5">
        <v>0</v>
      </c>
      <c r="U692" s="5">
        <v>0</v>
      </c>
      <c r="V692" s="5">
        <v>0</v>
      </c>
      <c r="W692" t="str">
        <f t="shared" si="103"/>
        <v/>
      </c>
      <c r="X692" s="7" t="str">
        <f t="shared" si="107"/>
        <v>PROTRA_CAPACITY_EMPIRICAL[</v>
      </c>
      <c r="Y692" s="7" t="str">
        <f t="shared" si="110"/>
        <v>GREECE,</v>
      </c>
      <c r="Z692" s="7" t="str">
        <f t="shared" si="111"/>
        <v>TO_elec,</v>
      </c>
      <c r="AA692" s="7" t="str">
        <f t="shared" si="108"/>
        <v>PROTRA_CHP_PP_I]=GET_DIRECT_DATA(</v>
      </c>
      <c r="AB692" s="7" t="str">
        <f t="shared" si="109"/>
        <v>'model_parameters/energy/PROTRA_capacity_vensim_import.xlsx','PROTRA_capacity','PROTRA_CAP_TIME',</v>
      </c>
      <c r="AC692" s="7" t="str">
        <f t="shared" si="112"/>
        <v>'GREECE_TO_elec')~~|</v>
      </c>
    </row>
    <row r="693" spans="1:29" x14ac:dyDescent="0.35">
      <c r="A693" t="s">
        <v>53</v>
      </c>
      <c r="B693" t="s">
        <v>42</v>
      </c>
      <c r="C693" t="str">
        <f t="shared" si="104"/>
        <v>GREECE_TO_elec</v>
      </c>
      <c r="D693" t="str">
        <f t="shared" si="105"/>
        <v>PROTRA_CHP_PP_I</v>
      </c>
      <c r="E693" t="s">
        <v>22</v>
      </c>
      <c r="F693" s="1" t="str">
        <f t="shared" si="106"/>
        <v>GREECETO_elecPROTRA_PP_hydropower_dammed</v>
      </c>
      <c r="G693" s="5">
        <v>3.0529000000000006</v>
      </c>
      <c r="H693" s="5">
        <v>3.0529000000000006</v>
      </c>
      <c r="I693" s="5">
        <v>3.0549100000000005</v>
      </c>
      <c r="J693" s="5">
        <v>3.0558100000000001</v>
      </c>
      <c r="K693" s="5">
        <v>3.0558100000000001</v>
      </c>
      <c r="L693" s="5">
        <v>3.0558100000000001</v>
      </c>
      <c r="M693" s="5">
        <v>3.0558100000000001</v>
      </c>
      <c r="N693" s="5">
        <v>3.0558100000000001</v>
      </c>
      <c r="O693" s="5">
        <v>3.0558100000000001</v>
      </c>
      <c r="P693" s="5">
        <v>3.2128100000000002</v>
      </c>
      <c r="Q693" s="5">
        <v>3.2128100000000002</v>
      </c>
      <c r="R693" s="5">
        <v>3.2128100000000002</v>
      </c>
      <c r="S693" s="5">
        <v>3.2492870441421164</v>
      </c>
      <c r="T693" s="5">
        <v>3.2571484760692968</v>
      </c>
      <c r="U693" s="5">
        <v>3.3709820103748651</v>
      </c>
      <c r="V693" s="5">
        <v>3.3709820103748651</v>
      </c>
      <c r="W693" t="str">
        <f t="shared" si="103"/>
        <v/>
      </c>
      <c r="X693" s="7" t="str">
        <f t="shared" si="107"/>
        <v>PROTRA_CAPACITY_EMPIRICAL[</v>
      </c>
      <c r="Y693" s="7" t="str">
        <f t="shared" si="110"/>
        <v>GREECE,</v>
      </c>
      <c r="Z693" s="7" t="str">
        <f t="shared" si="111"/>
        <v>TO_elec,</v>
      </c>
      <c r="AA693" s="7" t="str">
        <f t="shared" si="108"/>
        <v>PROTRA_CHP_PP_I]=GET_DIRECT_DATA(</v>
      </c>
      <c r="AB693" s="7" t="str">
        <f t="shared" si="109"/>
        <v>'model_parameters/energy/PROTRA_capacity_vensim_import.xlsx','PROTRA_capacity','PROTRA_CAP_TIME',</v>
      </c>
      <c r="AC693" s="7" t="str">
        <f t="shared" si="112"/>
        <v>'GREECE_TO_elec')~~|</v>
      </c>
    </row>
    <row r="694" spans="1:29" x14ac:dyDescent="0.35">
      <c r="A694" t="s">
        <v>53</v>
      </c>
      <c r="B694" t="s">
        <v>42</v>
      </c>
      <c r="C694" t="str">
        <f t="shared" si="104"/>
        <v>GREECE_TO_elec</v>
      </c>
      <c r="D694" t="str">
        <f t="shared" si="105"/>
        <v>PROTRA_CHP_PP_I</v>
      </c>
      <c r="E694" t="s">
        <v>23</v>
      </c>
      <c r="F694" s="1" t="str">
        <f t="shared" si="106"/>
        <v>GREECETO_elecPROTRA_PP_hydropower_run_of_river</v>
      </c>
      <c r="G694" s="5">
        <v>9.0786000000000006E-2</v>
      </c>
      <c r="H694" s="5">
        <v>0.10316299999999999</v>
      </c>
      <c r="I694" s="5">
        <v>0.120433</v>
      </c>
      <c r="J694" s="5">
        <v>0.13317300000000001</v>
      </c>
      <c r="K694" s="5">
        <v>0.14746899999999999</v>
      </c>
      <c r="L694" s="5">
        <v>0.16877899999999998</v>
      </c>
      <c r="M694" s="5">
        <v>0.16877899999999998</v>
      </c>
      <c r="N694" s="5">
        <v>0.17607900000000001</v>
      </c>
      <c r="O694" s="5">
        <v>0.17607900000000001</v>
      </c>
      <c r="P694" s="5">
        <v>0.17607900000000001</v>
      </c>
      <c r="Q694" s="5">
        <v>0.1791899999999996</v>
      </c>
      <c r="R694" s="5">
        <v>0.17950444722988179</v>
      </c>
      <c r="S694" s="5">
        <v>0.1799985785911252</v>
      </c>
      <c r="T694" s="5">
        <v>0.17339518676359952</v>
      </c>
      <c r="U694" s="5">
        <v>0.17892047380295772</v>
      </c>
      <c r="V694" s="5">
        <v>0.17833650037603369</v>
      </c>
      <c r="W694" t="str">
        <f t="shared" si="103"/>
        <v/>
      </c>
      <c r="X694" s="7" t="str">
        <f t="shared" si="107"/>
        <v>PROTRA_CAPACITY_EMPIRICAL[</v>
      </c>
      <c r="Y694" s="7" t="str">
        <f t="shared" si="110"/>
        <v>GREECE,</v>
      </c>
      <c r="Z694" s="7" t="str">
        <f t="shared" si="111"/>
        <v>TO_elec,</v>
      </c>
      <c r="AA694" s="7" t="str">
        <f t="shared" si="108"/>
        <v>PROTRA_CHP_PP_I]=GET_DIRECT_DATA(</v>
      </c>
      <c r="AB694" s="7" t="str">
        <f t="shared" si="109"/>
        <v>'model_parameters/energy/PROTRA_capacity_vensim_import.xlsx','PROTRA_capacity','PROTRA_CAP_TIME',</v>
      </c>
      <c r="AC694" s="7" t="str">
        <f t="shared" si="112"/>
        <v>'GREECE_TO_elec')~~|</v>
      </c>
    </row>
    <row r="695" spans="1:29" x14ac:dyDescent="0.35">
      <c r="A695" t="s">
        <v>53</v>
      </c>
      <c r="B695" t="s">
        <v>42</v>
      </c>
      <c r="C695" t="str">
        <f t="shared" si="104"/>
        <v>GREECE_TO_elec</v>
      </c>
      <c r="D695" t="str">
        <f t="shared" si="105"/>
        <v>PROTRA_CHP_PP_I</v>
      </c>
      <c r="E695" t="s">
        <v>24</v>
      </c>
      <c r="F695" s="1" t="str">
        <f t="shared" si="106"/>
        <v>GREECETO_elecPROTRA_PP_liquid_fuels</v>
      </c>
      <c r="G695" s="5">
        <v>2.42448</v>
      </c>
      <c r="H695" s="5">
        <v>2.4095900000000001</v>
      </c>
      <c r="I695" s="5">
        <v>2.4019200000000001</v>
      </c>
      <c r="J695" s="5">
        <v>2.4519199999999999</v>
      </c>
      <c r="K695" s="5">
        <v>2.5232899999999998</v>
      </c>
      <c r="L695" s="5">
        <v>2.4782899999999999</v>
      </c>
      <c r="M695" s="5">
        <v>2.44679</v>
      </c>
      <c r="N695" s="5">
        <v>2.21679</v>
      </c>
      <c r="O695" s="5">
        <v>2.1514700000000002</v>
      </c>
      <c r="P695" s="5">
        <v>2.11117</v>
      </c>
      <c r="Q695" s="5">
        <v>1.5139800000000001</v>
      </c>
      <c r="R695" s="5">
        <v>1.5383667034421891</v>
      </c>
      <c r="S695" s="5">
        <v>1.5413732833186231</v>
      </c>
      <c r="T695" s="5">
        <v>1.426789183583407</v>
      </c>
      <c r="U695" s="5">
        <v>1.4551846601941749</v>
      </c>
      <c r="V695" s="5">
        <v>1.4608637555163284</v>
      </c>
      <c r="W695" t="str">
        <f t="shared" si="103"/>
        <v/>
      </c>
      <c r="X695" s="7" t="str">
        <f t="shared" si="107"/>
        <v>PROTRA_CAPACITY_EMPIRICAL[</v>
      </c>
      <c r="Y695" s="7" t="str">
        <f t="shared" si="110"/>
        <v>GREECE,</v>
      </c>
      <c r="Z695" s="7" t="str">
        <f t="shared" si="111"/>
        <v>TO_elec,</v>
      </c>
      <c r="AA695" s="7" t="str">
        <f t="shared" si="108"/>
        <v>PROTRA_CHP_PP_I]=GET_DIRECT_DATA(</v>
      </c>
      <c r="AB695" s="7" t="str">
        <f t="shared" si="109"/>
        <v>'model_parameters/energy/PROTRA_capacity_vensim_import.xlsx','PROTRA_capacity','PROTRA_CAP_TIME',</v>
      </c>
      <c r="AC695" s="7" t="str">
        <f t="shared" si="112"/>
        <v>'GREECE_TO_elec')~~|</v>
      </c>
    </row>
    <row r="696" spans="1:29" x14ac:dyDescent="0.35">
      <c r="A696" t="s">
        <v>53</v>
      </c>
      <c r="B696" t="s">
        <v>42</v>
      </c>
      <c r="C696" t="str">
        <f t="shared" si="104"/>
        <v>GREECE_TO_elec</v>
      </c>
      <c r="D696" t="str">
        <f t="shared" si="105"/>
        <v>PROTRA_CHP_PP_I</v>
      </c>
      <c r="E696" t="s">
        <v>25</v>
      </c>
      <c r="F696" s="1" t="str">
        <f t="shared" si="106"/>
        <v>GREECETO_elecPROTRA_PP_liquid_fuels_CCS</v>
      </c>
      <c r="G696" s="5">
        <v>0</v>
      </c>
      <c r="H696" s="5">
        <v>0</v>
      </c>
      <c r="I696" s="5">
        <v>0</v>
      </c>
      <c r="J696" s="5">
        <v>0</v>
      </c>
      <c r="K696" s="5">
        <v>0</v>
      </c>
      <c r="L696" s="5">
        <v>0</v>
      </c>
      <c r="M696" s="5">
        <v>0</v>
      </c>
      <c r="N696" s="5">
        <v>0</v>
      </c>
      <c r="O696" s="5">
        <v>0</v>
      </c>
      <c r="P696" s="5">
        <v>0</v>
      </c>
      <c r="Q696" s="5">
        <v>0</v>
      </c>
      <c r="R696" s="5">
        <v>0</v>
      </c>
      <c r="S696" s="5">
        <v>0</v>
      </c>
      <c r="T696" s="5">
        <v>0</v>
      </c>
      <c r="U696" s="5">
        <v>0</v>
      </c>
      <c r="V696" s="5">
        <v>0</v>
      </c>
      <c r="W696" t="str">
        <f t="shared" si="103"/>
        <v/>
      </c>
      <c r="X696" s="7" t="str">
        <f t="shared" si="107"/>
        <v>PROTRA_CAPACITY_EMPIRICAL[</v>
      </c>
      <c r="Y696" s="7" t="str">
        <f t="shared" si="110"/>
        <v>GREECE,</v>
      </c>
      <c r="Z696" s="7" t="str">
        <f t="shared" si="111"/>
        <v>TO_elec,</v>
      </c>
      <c r="AA696" s="7" t="str">
        <f t="shared" si="108"/>
        <v>PROTRA_CHP_PP_I]=GET_DIRECT_DATA(</v>
      </c>
      <c r="AB696" s="7" t="str">
        <f t="shared" si="109"/>
        <v>'model_parameters/energy/PROTRA_capacity_vensim_import.xlsx','PROTRA_capacity','PROTRA_CAP_TIME',</v>
      </c>
      <c r="AC696" s="7" t="str">
        <f t="shared" si="112"/>
        <v>'GREECE_TO_elec')~~|</v>
      </c>
    </row>
    <row r="697" spans="1:29" x14ac:dyDescent="0.35">
      <c r="A697" t="s">
        <v>53</v>
      </c>
      <c r="B697" t="s">
        <v>42</v>
      </c>
      <c r="C697" t="str">
        <f t="shared" si="104"/>
        <v>GREECE_TO_elec</v>
      </c>
      <c r="D697" t="str">
        <f t="shared" si="105"/>
        <v>PROTRA_CHP_PP_I</v>
      </c>
      <c r="E697" t="s">
        <v>26</v>
      </c>
      <c r="F697" s="1" t="str">
        <f t="shared" si="106"/>
        <v>GREECETO_elecPROTRA_PP_nuclear</v>
      </c>
      <c r="G697" s="5">
        <v>0</v>
      </c>
      <c r="H697" s="5">
        <v>0</v>
      </c>
      <c r="I697" s="5">
        <v>0</v>
      </c>
      <c r="J697" s="5">
        <v>0</v>
      </c>
      <c r="K697" s="5">
        <v>0</v>
      </c>
      <c r="L697" s="5">
        <v>0</v>
      </c>
      <c r="M697" s="5">
        <v>0</v>
      </c>
      <c r="N697" s="5">
        <v>0</v>
      </c>
      <c r="O697" s="5">
        <v>0</v>
      </c>
      <c r="P697" s="5">
        <v>0</v>
      </c>
      <c r="Q697" s="5">
        <v>0</v>
      </c>
      <c r="R697" s="5">
        <v>0</v>
      </c>
      <c r="S697" s="5">
        <v>0</v>
      </c>
      <c r="T697" s="5">
        <v>0</v>
      </c>
      <c r="U697" s="5">
        <v>0</v>
      </c>
      <c r="V697" s="5">
        <v>0</v>
      </c>
      <c r="W697" t="str">
        <f t="shared" si="103"/>
        <v/>
      </c>
      <c r="X697" s="7" t="str">
        <f t="shared" si="107"/>
        <v>PROTRA_CAPACITY_EMPIRICAL[</v>
      </c>
      <c r="Y697" s="7" t="str">
        <f t="shared" si="110"/>
        <v>GREECE,</v>
      </c>
      <c r="Z697" s="7" t="str">
        <f t="shared" si="111"/>
        <v>TO_elec,</v>
      </c>
      <c r="AA697" s="7" t="str">
        <f t="shared" si="108"/>
        <v>PROTRA_CHP_PP_I]=GET_DIRECT_DATA(</v>
      </c>
      <c r="AB697" s="7" t="str">
        <f t="shared" si="109"/>
        <v>'model_parameters/energy/PROTRA_capacity_vensim_import.xlsx','PROTRA_capacity','PROTRA_CAP_TIME',</v>
      </c>
      <c r="AC697" s="7" t="str">
        <f t="shared" si="112"/>
        <v>'GREECE_TO_elec')~~|</v>
      </c>
    </row>
    <row r="698" spans="1:29" x14ac:dyDescent="0.35">
      <c r="A698" t="s">
        <v>53</v>
      </c>
      <c r="B698" t="s">
        <v>42</v>
      </c>
      <c r="C698" t="str">
        <f t="shared" si="104"/>
        <v>GREECE_TO_elec</v>
      </c>
      <c r="D698" t="str">
        <f t="shared" si="105"/>
        <v>PROTRA_CHP_PP_I</v>
      </c>
      <c r="E698" t="s">
        <v>27</v>
      </c>
      <c r="F698" s="1" t="str">
        <f t="shared" si="106"/>
        <v>GREECETO_elecPROTRA_PP_oceanic</v>
      </c>
      <c r="G698" s="5">
        <v>0</v>
      </c>
      <c r="H698" s="5">
        <v>0</v>
      </c>
      <c r="I698" s="5">
        <v>0</v>
      </c>
      <c r="J698" s="5">
        <v>0</v>
      </c>
      <c r="K698" s="5">
        <v>0</v>
      </c>
      <c r="L698" s="5">
        <v>0</v>
      </c>
      <c r="M698" s="5">
        <v>0</v>
      </c>
      <c r="N698" s="5">
        <v>0</v>
      </c>
      <c r="O698" s="5">
        <v>0</v>
      </c>
      <c r="P698" s="5">
        <v>0</v>
      </c>
      <c r="Q698" s="5">
        <v>0</v>
      </c>
      <c r="R698" s="5">
        <v>0</v>
      </c>
      <c r="S698" s="5">
        <v>0</v>
      </c>
      <c r="T698" s="5">
        <v>0</v>
      </c>
      <c r="U698" s="5">
        <v>0</v>
      </c>
      <c r="V698" s="5">
        <v>0</v>
      </c>
      <c r="W698" t="str">
        <f t="shared" si="103"/>
        <v/>
      </c>
      <c r="X698" s="7" t="str">
        <f t="shared" si="107"/>
        <v>PROTRA_CAPACITY_EMPIRICAL[</v>
      </c>
      <c r="Y698" s="7" t="str">
        <f t="shared" si="110"/>
        <v>GREECE,</v>
      </c>
      <c r="Z698" s="7" t="str">
        <f t="shared" si="111"/>
        <v>TO_elec,</v>
      </c>
      <c r="AA698" s="7" t="str">
        <f t="shared" si="108"/>
        <v>PROTRA_CHP_PP_I]=GET_DIRECT_DATA(</v>
      </c>
      <c r="AB698" s="7" t="str">
        <f t="shared" si="109"/>
        <v>'model_parameters/energy/PROTRA_capacity_vensim_import.xlsx','PROTRA_capacity','PROTRA_CAP_TIME',</v>
      </c>
      <c r="AC698" s="7" t="str">
        <f t="shared" si="112"/>
        <v>'GREECE_TO_elec')~~|</v>
      </c>
    </row>
    <row r="699" spans="1:29" x14ac:dyDescent="0.35">
      <c r="A699" t="s">
        <v>53</v>
      </c>
      <c r="B699" t="s">
        <v>42</v>
      </c>
      <c r="C699" t="str">
        <f t="shared" si="104"/>
        <v>GREECE_TO_elec</v>
      </c>
      <c r="D699" t="str">
        <f t="shared" si="105"/>
        <v>PROTRA_CHP_PP_I</v>
      </c>
      <c r="E699" t="s">
        <v>28</v>
      </c>
      <c r="F699" s="1" t="str">
        <f t="shared" si="106"/>
        <v>GREECETO_elecPROTRA_PP_solar_CSP</v>
      </c>
      <c r="G699" s="5">
        <v>0</v>
      </c>
      <c r="H699" s="5">
        <v>0</v>
      </c>
      <c r="I699" s="5">
        <v>0</v>
      </c>
      <c r="J699" s="5">
        <v>0</v>
      </c>
      <c r="K699" s="5">
        <v>0</v>
      </c>
      <c r="L699" s="5">
        <v>0</v>
      </c>
      <c r="M699" s="5">
        <v>0</v>
      </c>
      <c r="N699" s="5">
        <v>0</v>
      </c>
      <c r="O699" s="5">
        <v>0</v>
      </c>
      <c r="P699" s="5">
        <v>0</v>
      </c>
      <c r="Q699" s="5">
        <v>0</v>
      </c>
      <c r="R699" s="5">
        <v>0</v>
      </c>
      <c r="S699" s="5">
        <v>0</v>
      </c>
      <c r="T699" s="5">
        <v>0</v>
      </c>
      <c r="U699" s="5">
        <v>0</v>
      </c>
      <c r="V699" s="5">
        <v>0</v>
      </c>
      <c r="W699" t="str">
        <f t="shared" si="103"/>
        <v/>
      </c>
      <c r="X699" s="7" t="str">
        <f t="shared" si="107"/>
        <v>PROTRA_CAPACITY_EMPIRICAL[</v>
      </c>
      <c r="Y699" s="7" t="str">
        <f t="shared" si="110"/>
        <v>GREECE,</v>
      </c>
      <c r="Z699" s="7" t="str">
        <f t="shared" si="111"/>
        <v>TO_elec,</v>
      </c>
      <c r="AA699" s="7" t="str">
        <f t="shared" si="108"/>
        <v>PROTRA_CHP_PP_I]=GET_DIRECT_DATA(</v>
      </c>
      <c r="AB699" s="7" t="str">
        <f t="shared" si="109"/>
        <v>'model_parameters/energy/PROTRA_capacity_vensim_import.xlsx','PROTRA_capacity','PROTRA_CAP_TIME',</v>
      </c>
      <c r="AC699" s="7" t="str">
        <f t="shared" si="112"/>
        <v>'GREECE_TO_elec')~~|</v>
      </c>
    </row>
    <row r="700" spans="1:29" x14ac:dyDescent="0.35">
      <c r="A700" t="s">
        <v>53</v>
      </c>
      <c r="B700" t="s">
        <v>42</v>
      </c>
      <c r="C700" t="str">
        <f t="shared" si="104"/>
        <v>GREECE_TO_elec</v>
      </c>
      <c r="D700" t="str">
        <f t="shared" si="105"/>
        <v>PROTRA_CHP_PP_I</v>
      </c>
      <c r="E700" t="s">
        <v>29</v>
      </c>
      <c r="F700" s="1" t="str">
        <f t="shared" si="106"/>
        <v>GREECETO_elecPROTRA_PP_solar_PV</v>
      </c>
      <c r="G700" s="5">
        <v>2.7E-4</v>
      </c>
      <c r="H700" s="5">
        <v>1.3500000000000001E-3</v>
      </c>
      <c r="I700" s="5">
        <v>2.4300000000000003E-3</v>
      </c>
      <c r="J700" s="5">
        <v>3.2400000000000003E-3</v>
      </c>
      <c r="K700" s="5">
        <v>1.2420000000000002E-2</v>
      </c>
      <c r="L700" s="5">
        <v>5.4540000000000005E-2</v>
      </c>
      <c r="M700" s="5">
        <v>0.16524</v>
      </c>
      <c r="N700" s="5">
        <v>0.41472000000000003</v>
      </c>
      <c r="O700" s="5">
        <v>0.69633</v>
      </c>
      <c r="P700" s="5">
        <v>0.7009200000000001</v>
      </c>
      <c r="Q700" s="5">
        <v>0.70308000000000004</v>
      </c>
      <c r="R700" s="5">
        <v>0.72977255453301504</v>
      </c>
      <c r="S700" s="5">
        <v>0.77029241823401573</v>
      </c>
      <c r="T700" s="5">
        <v>0.80745449062273622</v>
      </c>
      <c r="U700" s="5">
        <v>0.85452016098306993</v>
      </c>
      <c r="V700" s="5">
        <v>0.90935779775160319</v>
      </c>
      <c r="W700" t="str">
        <f t="shared" si="103"/>
        <v/>
      </c>
      <c r="X700" s="7" t="str">
        <f t="shared" si="107"/>
        <v>PROTRA_CAPACITY_EMPIRICAL[</v>
      </c>
      <c r="Y700" s="7" t="str">
        <f t="shared" si="110"/>
        <v>GREECE,</v>
      </c>
      <c r="Z700" s="7" t="str">
        <f t="shared" si="111"/>
        <v>TO_elec,</v>
      </c>
      <c r="AA700" s="7" t="str">
        <f t="shared" si="108"/>
        <v>PROTRA_CHP_PP_I]=GET_DIRECT_DATA(</v>
      </c>
      <c r="AB700" s="7" t="str">
        <f t="shared" si="109"/>
        <v>'model_parameters/energy/PROTRA_capacity_vensim_import.xlsx','PROTRA_capacity','PROTRA_CAP_TIME',</v>
      </c>
      <c r="AC700" s="7" t="str">
        <f t="shared" si="112"/>
        <v>'GREECE_TO_elec')~~|</v>
      </c>
    </row>
    <row r="701" spans="1:29" x14ac:dyDescent="0.35">
      <c r="A701" t="s">
        <v>53</v>
      </c>
      <c r="B701" t="s">
        <v>42</v>
      </c>
      <c r="C701" t="str">
        <f t="shared" si="104"/>
        <v>GREECE_TO_elec</v>
      </c>
      <c r="D701" t="str">
        <f t="shared" si="105"/>
        <v>PROTRA_CHP_PP_I</v>
      </c>
      <c r="E701" t="s">
        <v>30</v>
      </c>
      <c r="F701" s="1" t="str">
        <f t="shared" si="106"/>
        <v>GREECETO_elecPROTRA_PP_solar_urban_PV</v>
      </c>
      <c r="G701" s="5">
        <v>7.2999999999999996E-4</v>
      </c>
      <c r="H701" s="5">
        <v>3.65E-3</v>
      </c>
      <c r="I701" s="5">
        <v>6.5700000000000003E-3</v>
      </c>
      <c r="J701" s="5">
        <v>8.7600000000000004E-3</v>
      </c>
      <c r="K701" s="5">
        <v>3.3579999999999999E-2</v>
      </c>
      <c r="L701" s="5">
        <v>0.14746000000000001</v>
      </c>
      <c r="M701" s="5">
        <v>0.44675999999999999</v>
      </c>
      <c r="N701" s="5">
        <v>1.1212800000000001</v>
      </c>
      <c r="O701" s="5">
        <v>1.8826699999999998</v>
      </c>
      <c r="P701" s="5">
        <v>1.8950799999999999</v>
      </c>
      <c r="Q701" s="5">
        <v>1.9009199999999999</v>
      </c>
      <c r="R701" s="5">
        <v>1.9730887585522257</v>
      </c>
      <c r="S701" s="5">
        <v>2.0826424641141905</v>
      </c>
      <c r="T701" s="5">
        <v>2.1831176968688792</v>
      </c>
      <c r="U701" s="5">
        <v>2.310369324139411</v>
      </c>
      <c r="V701" s="5">
        <v>2.458634045772853</v>
      </c>
      <c r="W701" t="str">
        <f t="shared" si="103"/>
        <v/>
      </c>
      <c r="X701" s="7" t="str">
        <f t="shared" si="107"/>
        <v>PROTRA_CAPACITY_EMPIRICAL[</v>
      </c>
      <c r="Y701" s="7" t="str">
        <f t="shared" si="110"/>
        <v>GREECE,</v>
      </c>
      <c r="Z701" s="7" t="str">
        <f t="shared" si="111"/>
        <v>TO_elec,</v>
      </c>
      <c r="AA701" s="7" t="str">
        <f t="shared" si="108"/>
        <v>PROTRA_CHP_PP_I]=GET_DIRECT_DATA(</v>
      </c>
      <c r="AB701" s="7" t="str">
        <f t="shared" si="109"/>
        <v>'model_parameters/energy/PROTRA_capacity_vensim_import.xlsx','PROTRA_capacity','PROTRA_CAP_TIME',</v>
      </c>
      <c r="AC701" s="7" t="str">
        <f t="shared" si="112"/>
        <v>'GREECE_TO_elec')~~|</v>
      </c>
    </row>
    <row r="702" spans="1:29" x14ac:dyDescent="0.35">
      <c r="A702" t="s">
        <v>53</v>
      </c>
      <c r="B702" t="s">
        <v>42</v>
      </c>
      <c r="C702" t="str">
        <f t="shared" si="104"/>
        <v>GREECE_TO_elec</v>
      </c>
      <c r="D702" t="str">
        <f t="shared" si="105"/>
        <v>PROTRA_CHP_PP_I</v>
      </c>
      <c r="E702" t="s">
        <v>31</v>
      </c>
      <c r="F702" s="1" t="str">
        <f t="shared" si="106"/>
        <v>GREECETO_elecPROTRA_PP_solid_fossil</v>
      </c>
      <c r="G702" s="5">
        <v>0</v>
      </c>
      <c r="H702" s="5">
        <v>0</v>
      </c>
      <c r="I702" s="5">
        <v>0</v>
      </c>
      <c r="J702" s="5">
        <v>0</v>
      </c>
      <c r="K702" s="5">
        <v>0</v>
      </c>
      <c r="L702" s="5">
        <v>0</v>
      </c>
      <c r="M702" s="5">
        <v>0</v>
      </c>
      <c r="N702" s="5">
        <v>0</v>
      </c>
      <c r="O702" s="5">
        <v>0</v>
      </c>
      <c r="P702" s="5">
        <v>0</v>
      </c>
      <c r="Q702" s="5">
        <v>0</v>
      </c>
      <c r="R702" s="5">
        <v>0</v>
      </c>
      <c r="S702" s="5">
        <v>0</v>
      </c>
      <c r="T702" s="5">
        <v>0</v>
      </c>
      <c r="U702" s="5">
        <v>0</v>
      </c>
      <c r="V702" s="5">
        <v>0</v>
      </c>
      <c r="W702" t="str">
        <f t="shared" si="103"/>
        <v/>
      </c>
      <c r="X702" s="7" t="str">
        <f t="shared" si="107"/>
        <v>PROTRA_CAPACITY_EMPIRICAL[</v>
      </c>
      <c r="Y702" s="7" t="str">
        <f t="shared" si="110"/>
        <v>GREECE,</v>
      </c>
      <c r="Z702" s="7" t="str">
        <f t="shared" si="111"/>
        <v>TO_elec,</v>
      </c>
      <c r="AA702" s="7" t="str">
        <f t="shared" si="108"/>
        <v>PROTRA_CHP_PP_I]=GET_DIRECT_DATA(</v>
      </c>
      <c r="AB702" s="7" t="str">
        <f t="shared" si="109"/>
        <v>'model_parameters/energy/PROTRA_capacity_vensim_import.xlsx','PROTRA_capacity','PROTRA_CAP_TIME',</v>
      </c>
      <c r="AC702" s="7" t="str">
        <f t="shared" si="112"/>
        <v>'GREECE_TO_elec')~~|</v>
      </c>
    </row>
    <row r="703" spans="1:29" x14ac:dyDescent="0.35">
      <c r="A703" t="s">
        <v>53</v>
      </c>
      <c r="B703" t="s">
        <v>42</v>
      </c>
      <c r="C703" t="str">
        <f t="shared" si="104"/>
        <v>GREECE_TO_elec</v>
      </c>
      <c r="D703" t="str">
        <f t="shared" si="105"/>
        <v>PROTRA_CHP_PP_I</v>
      </c>
      <c r="E703" t="s">
        <v>32</v>
      </c>
      <c r="F703" s="1" t="str">
        <f t="shared" si="106"/>
        <v>GREECETO_elecPROTRA_PP_solid_fossil_CCS</v>
      </c>
      <c r="G703" s="5">
        <v>0</v>
      </c>
      <c r="H703" s="5">
        <v>0</v>
      </c>
      <c r="I703" s="5">
        <v>0</v>
      </c>
      <c r="J703" s="5">
        <v>0</v>
      </c>
      <c r="K703" s="5">
        <v>0</v>
      </c>
      <c r="L703" s="5">
        <v>0</v>
      </c>
      <c r="M703" s="5">
        <v>0</v>
      </c>
      <c r="N703" s="5">
        <v>0</v>
      </c>
      <c r="O703" s="5">
        <v>0</v>
      </c>
      <c r="P703" s="5">
        <v>0</v>
      </c>
      <c r="Q703" s="5">
        <v>0</v>
      </c>
      <c r="R703" s="5">
        <v>0</v>
      </c>
      <c r="S703" s="5">
        <v>0</v>
      </c>
      <c r="T703" s="5">
        <v>0</v>
      </c>
      <c r="U703" s="5">
        <v>0</v>
      </c>
      <c r="V703" s="5">
        <v>0</v>
      </c>
      <c r="W703" t="str">
        <f t="shared" si="103"/>
        <v/>
      </c>
      <c r="X703" s="7" t="str">
        <f t="shared" si="107"/>
        <v>PROTRA_CAPACITY_EMPIRICAL[</v>
      </c>
      <c r="Y703" s="7" t="str">
        <f t="shared" si="110"/>
        <v>GREECE,</v>
      </c>
      <c r="Z703" s="7" t="str">
        <f t="shared" si="111"/>
        <v>TO_elec,</v>
      </c>
      <c r="AA703" s="7" t="str">
        <f t="shared" si="108"/>
        <v>PROTRA_CHP_PP_I]=GET_DIRECT_DATA(</v>
      </c>
      <c r="AB703" s="7" t="str">
        <f t="shared" si="109"/>
        <v>'model_parameters/energy/PROTRA_capacity_vensim_import.xlsx','PROTRA_capacity','PROTRA_CAP_TIME',</v>
      </c>
      <c r="AC703" s="7" t="str">
        <f t="shared" si="112"/>
        <v>'GREECE_TO_elec')~~|</v>
      </c>
    </row>
    <row r="704" spans="1:29" x14ac:dyDescent="0.35">
      <c r="A704" t="s">
        <v>53</v>
      </c>
      <c r="B704" t="s">
        <v>42</v>
      </c>
      <c r="C704" t="str">
        <f t="shared" si="104"/>
        <v>GREECE_TO_elec</v>
      </c>
      <c r="D704" t="str">
        <f t="shared" si="105"/>
        <v>PROTRA_CHP_PP_I</v>
      </c>
      <c r="E704" t="s">
        <v>33</v>
      </c>
      <c r="F704" s="1" t="str">
        <f t="shared" si="106"/>
        <v>GREECETO_elecPROTRA_PP_waste</v>
      </c>
      <c r="G704" s="5">
        <v>0</v>
      </c>
      <c r="H704" s="5">
        <v>0</v>
      </c>
      <c r="I704" s="5">
        <v>0</v>
      </c>
      <c r="J704" s="5">
        <v>0</v>
      </c>
      <c r="K704" s="5">
        <v>0</v>
      </c>
      <c r="L704" s="5">
        <v>0</v>
      </c>
      <c r="M704" s="5">
        <v>0</v>
      </c>
      <c r="N704" s="5">
        <v>0</v>
      </c>
      <c r="O704" s="5">
        <v>0</v>
      </c>
      <c r="P704" s="5">
        <v>0</v>
      </c>
      <c r="Q704" s="5">
        <v>0</v>
      </c>
      <c r="R704" s="5">
        <v>0</v>
      </c>
      <c r="S704" s="5">
        <v>0</v>
      </c>
      <c r="T704" s="5">
        <v>0</v>
      </c>
      <c r="U704" s="5">
        <v>0</v>
      </c>
      <c r="V704" s="5">
        <v>0</v>
      </c>
      <c r="W704" t="str">
        <f t="shared" si="103"/>
        <v/>
      </c>
      <c r="X704" s="7" t="str">
        <f t="shared" si="107"/>
        <v>PROTRA_CAPACITY_EMPIRICAL[</v>
      </c>
      <c r="Y704" s="7" t="str">
        <f t="shared" si="110"/>
        <v>GREECE,</v>
      </c>
      <c r="Z704" s="7" t="str">
        <f t="shared" si="111"/>
        <v>TO_elec,</v>
      </c>
      <c r="AA704" s="7" t="str">
        <f t="shared" si="108"/>
        <v>PROTRA_CHP_PP_I]=GET_DIRECT_DATA(</v>
      </c>
      <c r="AB704" s="7" t="str">
        <f t="shared" si="109"/>
        <v>'model_parameters/energy/PROTRA_capacity_vensim_import.xlsx','PROTRA_capacity','PROTRA_CAP_TIME',</v>
      </c>
      <c r="AC704" s="7" t="str">
        <f t="shared" si="112"/>
        <v>'GREECE_TO_elec')~~|</v>
      </c>
    </row>
    <row r="705" spans="1:29" x14ac:dyDescent="0.35">
      <c r="A705" t="s">
        <v>53</v>
      </c>
      <c r="B705" t="s">
        <v>42</v>
      </c>
      <c r="C705" t="str">
        <f t="shared" si="104"/>
        <v>GREECE_TO_elec</v>
      </c>
      <c r="D705" t="str">
        <f t="shared" si="105"/>
        <v>PROTRA_CHP_PP_I</v>
      </c>
      <c r="E705" t="s">
        <v>34</v>
      </c>
      <c r="F705" s="1" t="str">
        <f t="shared" si="106"/>
        <v>GREECETO_elecPROTRA_PP_waste_CCS</v>
      </c>
      <c r="G705" s="5">
        <v>0</v>
      </c>
      <c r="H705" s="5">
        <v>0</v>
      </c>
      <c r="I705" s="5">
        <v>0</v>
      </c>
      <c r="J705" s="5">
        <v>0</v>
      </c>
      <c r="K705" s="5">
        <v>0</v>
      </c>
      <c r="L705" s="5">
        <v>0</v>
      </c>
      <c r="M705" s="5">
        <v>0</v>
      </c>
      <c r="N705" s="5">
        <v>0</v>
      </c>
      <c r="O705" s="5">
        <v>0</v>
      </c>
      <c r="P705" s="5">
        <v>0</v>
      </c>
      <c r="Q705" s="5">
        <v>0</v>
      </c>
      <c r="R705" s="5">
        <v>0</v>
      </c>
      <c r="S705" s="5">
        <v>0</v>
      </c>
      <c r="T705" s="5">
        <v>0</v>
      </c>
      <c r="U705" s="5">
        <v>0</v>
      </c>
      <c r="V705" s="5">
        <v>0</v>
      </c>
      <c r="W705" t="str">
        <f t="shared" si="103"/>
        <v/>
      </c>
      <c r="X705" s="7" t="str">
        <f t="shared" si="107"/>
        <v>PROTRA_CAPACITY_EMPIRICAL[</v>
      </c>
      <c r="Y705" s="7" t="str">
        <f t="shared" si="110"/>
        <v>GREECE,</v>
      </c>
      <c r="Z705" s="7" t="str">
        <f t="shared" si="111"/>
        <v>TO_elec,</v>
      </c>
      <c r="AA705" s="7" t="str">
        <f t="shared" si="108"/>
        <v>PROTRA_CHP_PP_I]=GET_DIRECT_DATA(</v>
      </c>
      <c r="AB705" s="7" t="str">
        <f t="shared" si="109"/>
        <v>'model_parameters/energy/PROTRA_capacity_vensim_import.xlsx','PROTRA_capacity','PROTRA_CAP_TIME',</v>
      </c>
      <c r="AC705" s="7" t="str">
        <f t="shared" si="112"/>
        <v>'GREECE_TO_elec')~~|</v>
      </c>
    </row>
    <row r="706" spans="1:29" x14ac:dyDescent="0.35">
      <c r="A706" t="s">
        <v>53</v>
      </c>
      <c r="B706" t="s">
        <v>42</v>
      </c>
      <c r="C706" t="str">
        <f t="shared" si="104"/>
        <v>GREECE_TO_elec</v>
      </c>
      <c r="D706" t="str">
        <f t="shared" si="105"/>
        <v>PROTRA_CHP_PP_I</v>
      </c>
      <c r="E706" t="s">
        <v>35</v>
      </c>
      <c r="F706" s="1" t="str">
        <f t="shared" si="106"/>
        <v>GREECETO_elecPROTRA_PP_wind_offshore</v>
      </c>
      <c r="G706" s="5">
        <v>0</v>
      </c>
      <c r="H706" s="5">
        <v>0</v>
      </c>
      <c r="I706" s="5">
        <v>0</v>
      </c>
      <c r="J706" s="5">
        <v>0</v>
      </c>
      <c r="K706" s="5">
        <v>0</v>
      </c>
      <c r="L706" s="5">
        <v>0</v>
      </c>
      <c r="M706" s="5">
        <v>0</v>
      </c>
      <c r="N706" s="5">
        <v>0</v>
      </c>
      <c r="O706" s="5">
        <v>0</v>
      </c>
      <c r="P706" s="5">
        <v>0</v>
      </c>
      <c r="Q706" s="5">
        <v>0</v>
      </c>
      <c r="R706" s="5">
        <v>0</v>
      </c>
      <c r="S706" s="5">
        <v>0</v>
      </c>
      <c r="T706" s="5">
        <v>0</v>
      </c>
      <c r="U706" s="5">
        <v>0</v>
      </c>
      <c r="V706" s="5">
        <v>0</v>
      </c>
      <c r="W706" t="str">
        <f t="shared" si="103"/>
        <v/>
      </c>
      <c r="X706" s="7" t="str">
        <f t="shared" si="107"/>
        <v>PROTRA_CAPACITY_EMPIRICAL[</v>
      </c>
      <c r="Y706" s="7" t="str">
        <f t="shared" si="110"/>
        <v>GREECE,</v>
      </c>
      <c r="Z706" s="7" t="str">
        <f t="shared" si="111"/>
        <v>TO_elec,</v>
      </c>
      <c r="AA706" s="7" t="str">
        <f t="shared" si="108"/>
        <v>PROTRA_CHP_PP_I]=GET_DIRECT_DATA(</v>
      </c>
      <c r="AB706" s="7" t="str">
        <f t="shared" si="109"/>
        <v>'model_parameters/energy/PROTRA_capacity_vensim_import.xlsx','PROTRA_capacity','PROTRA_CAP_TIME',</v>
      </c>
      <c r="AC706" s="7" t="str">
        <f t="shared" si="112"/>
        <v>'GREECE_TO_elec')~~|</v>
      </c>
    </row>
    <row r="707" spans="1:29" x14ac:dyDescent="0.35">
      <c r="A707" t="s">
        <v>53</v>
      </c>
      <c r="B707" t="s">
        <v>42</v>
      </c>
      <c r="C707" t="str">
        <f t="shared" si="104"/>
        <v>GREECE_TO_elec</v>
      </c>
      <c r="D707" t="str">
        <f t="shared" si="105"/>
        <v>PROTRA_CHP_PP_I</v>
      </c>
      <c r="E707" t="s">
        <v>36</v>
      </c>
      <c r="F707" s="1" t="str">
        <f t="shared" si="106"/>
        <v>GREECETO_elecPROTRA_PP_wind_onshore</v>
      </c>
      <c r="G707" s="5">
        <v>0.49099999999999999</v>
      </c>
      <c r="H707" s="5">
        <v>0.749</v>
      </c>
      <c r="I707" s="5">
        <v>0.84599999999999997</v>
      </c>
      <c r="J707" s="5">
        <v>1.022</v>
      </c>
      <c r="K707" s="5">
        <v>1.171</v>
      </c>
      <c r="L707" s="5">
        <v>1.298</v>
      </c>
      <c r="M707" s="5">
        <v>1.64</v>
      </c>
      <c r="N707" s="5">
        <v>1.7529999999999999</v>
      </c>
      <c r="O707" s="5">
        <v>1.8089999999999999</v>
      </c>
      <c r="P707" s="5">
        <v>1.978</v>
      </c>
      <c r="Q707" s="5">
        <v>2.0910000000000002</v>
      </c>
      <c r="R707" s="5">
        <v>2.2832892496220265</v>
      </c>
      <c r="S707" s="5">
        <v>2.6090772658550172</v>
      </c>
      <c r="T707" s="5">
        <v>2.8637066125566961</v>
      </c>
      <c r="U707" s="5">
        <v>2.9279879048301112</v>
      </c>
      <c r="V707" s="5">
        <v>2.9497292910002391</v>
      </c>
      <c r="W707" t="str">
        <f t="shared" ref="W707:W770" si="113">IF(E707="PROTRA_CHP_gas_fuels",CONCATENATE(X707,Y707,Z707,AA707,AB707,AC707),"")</f>
        <v/>
      </c>
      <c r="X707" s="7" t="str">
        <f t="shared" si="107"/>
        <v>PROTRA_CAPACITY_EMPIRICAL[</v>
      </c>
      <c r="Y707" s="7" t="str">
        <f t="shared" si="110"/>
        <v>GREECE,</v>
      </c>
      <c r="Z707" s="7" t="str">
        <f t="shared" si="111"/>
        <v>TO_elec,</v>
      </c>
      <c r="AA707" s="7" t="str">
        <f t="shared" si="108"/>
        <v>PROTRA_CHP_PP_I]=GET_DIRECT_DATA(</v>
      </c>
      <c r="AB707" s="7" t="str">
        <f t="shared" si="109"/>
        <v>'model_parameters/energy/PROTRA_capacity_vensim_import.xlsx','PROTRA_capacity','PROTRA_CAP_TIME',</v>
      </c>
      <c r="AC707" s="7" t="str">
        <f t="shared" si="112"/>
        <v>'GREECE_TO_elec')~~|</v>
      </c>
    </row>
    <row r="708" spans="1:29" x14ac:dyDescent="0.35">
      <c r="A708" t="s">
        <v>54</v>
      </c>
      <c r="B708" t="s">
        <v>41</v>
      </c>
      <c r="C708" t="str">
        <f t="shared" ref="C708:C771" si="114">A708&amp;"_"&amp;B708</f>
        <v>HUNGARY_TO_heat</v>
      </c>
      <c r="D708" t="str">
        <f t="shared" ref="D708:D771" si="115">IF(B708="TO_heat","PROTRA_CHP_HP_I","PROTRA_CHP_PP_I")</f>
        <v>PROTRA_CHP_HP_I</v>
      </c>
      <c r="E708" t="s">
        <v>0</v>
      </c>
      <c r="F708" s="1" t="str">
        <f t="shared" ref="F708:F771" si="116">A708&amp;B708&amp;E708</f>
        <v>HUNGARYTO_heatPROTRA_CHP_gas_fuels</v>
      </c>
      <c r="G708" s="3">
        <v>10.792936006168077</v>
      </c>
      <c r="H708" s="3">
        <v>10.578931585710611</v>
      </c>
      <c r="I708" s="3">
        <v>9.9819078900025708</v>
      </c>
      <c r="J708" s="3">
        <v>10.107757080442047</v>
      </c>
      <c r="K708" s="3">
        <v>9.6575574402467232</v>
      </c>
      <c r="L708" s="3">
        <v>9.6751884862503221</v>
      </c>
      <c r="M708" s="3">
        <v>7.6865280904651767</v>
      </c>
      <c r="N708" s="3">
        <v>6.242302235929067</v>
      </c>
      <c r="O708" s="3">
        <v>5.4957186327422258</v>
      </c>
      <c r="P708" s="3">
        <v>5.1163471601130812</v>
      </c>
      <c r="Q708" s="3">
        <v>4.7403195065535844</v>
      </c>
      <c r="R708" s="3">
        <v>4.7822692367000768</v>
      </c>
      <c r="S708" s="3">
        <v>4.7850050886661517</v>
      </c>
      <c r="T708" s="3">
        <v>4.7360637368285792</v>
      </c>
      <c r="U708" s="3">
        <v>4.8841037265484459</v>
      </c>
      <c r="V708" s="3">
        <v>4.9082400205602683</v>
      </c>
      <c r="W708" t="str">
        <f t="shared" si="113"/>
        <v>PROTRA_CAPACITY_EMPIRICAL[HUNGARY,TO_heat,PROTRA_CHP_HP_I]=GET_DIRECT_DATA('model_parameters/energy/PROTRA_capacity_vensim_import.xlsx','PROTRA_capacity','PROTRA_CAP_TIME','HUNGARY_TO_heat')~~|</v>
      </c>
      <c r="X708" s="7" t="str">
        <f t="shared" ref="X708:X771" si="117">$X$1</f>
        <v>PROTRA_CAPACITY_EMPIRICAL[</v>
      </c>
      <c r="Y708" s="7" t="str">
        <f t="shared" si="110"/>
        <v>HUNGARY,</v>
      </c>
      <c r="Z708" s="7" t="str">
        <f t="shared" si="111"/>
        <v>TO_heat,</v>
      </c>
      <c r="AA708" s="7" t="str">
        <f t="shared" ref="AA708:AA771" si="118">D708&amp;"]=GET_DIRECT_DATA("</f>
        <v>PROTRA_CHP_HP_I]=GET_DIRECT_DATA(</v>
      </c>
      <c r="AB708" s="7" t="str">
        <f t="shared" ref="AB708:AB771" si="119">$AB$1</f>
        <v>'model_parameters/energy/PROTRA_capacity_vensim_import.xlsx','PROTRA_capacity','PROTRA_CAP_TIME',</v>
      </c>
      <c r="AC708" s="7" t="str">
        <f t="shared" si="112"/>
        <v>'HUNGARY_TO_heat')~~|</v>
      </c>
    </row>
    <row r="709" spans="1:29" x14ac:dyDescent="0.35">
      <c r="A709" t="s">
        <v>54</v>
      </c>
      <c r="B709" t="s">
        <v>41</v>
      </c>
      <c r="C709" t="str">
        <f t="shared" si="114"/>
        <v>HUNGARY_TO_heat</v>
      </c>
      <c r="D709" t="str">
        <f t="shared" si="115"/>
        <v>PROTRA_CHP_HP_I</v>
      </c>
      <c r="E709" t="s">
        <v>1</v>
      </c>
      <c r="F709" s="1" t="str">
        <f t="shared" si="116"/>
        <v>HUNGARYTO_heatPROTRA_CHP_gas_fuels_CCS</v>
      </c>
      <c r="G709" s="3">
        <v>0</v>
      </c>
      <c r="H709" s="3">
        <v>0</v>
      </c>
      <c r="I709" s="3">
        <v>0</v>
      </c>
      <c r="J709" s="3">
        <v>0</v>
      </c>
      <c r="K709" s="3">
        <v>0</v>
      </c>
      <c r="L709" s="3">
        <v>0</v>
      </c>
      <c r="M709" s="3">
        <v>0</v>
      </c>
      <c r="N709" s="3">
        <v>0</v>
      </c>
      <c r="O709" s="3">
        <v>0</v>
      </c>
      <c r="P709" s="3">
        <v>0</v>
      </c>
      <c r="Q709" s="3">
        <v>0</v>
      </c>
      <c r="R709" s="3">
        <v>0</v>
      </c>
      <c r="S709" s="3">
        <v>0</v>
      </c>
      <c r="T709" s="3">
        <v>0</v>
      </c>
      <c r="U709" s="3">
        <v>0</v>
      </c>
      <c r="V709" s="3">
        <v>0</v>
      </c>
      <c r="W709" t="str">
        <f t="shared" si="113"/>
        <v/>
      </c>
      <c r="X709" s="7" t="str">
        <f t="shared" si="117"/>
        <v>PROTRA_CAPACITY_EMPIRICAL[</v>
      </c>
      <c r="Y709" s="7" t="str">
        <f t="shared" si="110"/>
        <v>HUNGARY,</v>
      </c>
      <c r="Z709" s="7" t="str">
        <f t="shared" si="111"/>
        <v>TO_heat,</v>
      </c>
      <c r="AA709" s="7" t="str">
        <f t="shared" si="118"/>
        <v>PROTRA_CHP_HP_I]=GET_DIRECT_DATA(</v>
      </c>
      <c r="AB709" s="7" t="str">
        <f t="shared" si="119"/>
        <v>'model_parameters/energy/PROTRA_capacity_vensim_import.xlsx','PROTRA_capacity','PROTRA_CAP_TIME',</v>
      </c>
      <c r="AC709" s="7" t="str">
        <f t="shared" si="112"/>
        <v>'HUNGARY_TO_heat')~~|</v>
      </c>
    </row>
    <row r="710" spans="1:29" x14ac:dyDescent="0.35">
      <c r="A710" t="s">
        <v>54</v>
      </c>
      <c r="B710" t="s">
        <v>41</v>
      </c>
      <c r="C710" t="str">
        <f t="shared" si="114"/>
        <v>HUNGARY_TO_heat</v>
      </c>
      <c r="D710" t="str">
        <f t="shared" si="115"/>
        <v>PROTRA_CHP_HP_I</v>
      </c>
      <c r="E710" t="s">
        <v>2</v>
      </c>
      <c r="F710" s="1" t="str">
        <f t="shared" si="116"/>
        <v>HUNGARYTO_heatPROTRA_CHP_geothermal</v>
      </c>
      <c r="G710" s="3">
        <v>0</v>
      </c>
      <c r="H710" s="3">
        <v>0</v>
      </c>
      <c r="I710" s="3">
        <v>0</v>
      </c>
      <c r="J710" s="3">
        <v>0</v>
      </c>
      <c r="K710" s="3">
        <v>0</v>
      </c>
      <c r="L710" s="3">
        <v>0</v>
      </c>
      <c r="M710" s="3">
        <v>0</v>
      </c>
      <c r="N710" s="3">
        <v>0</v>
      </c>
      <c r="O710" s="3">
        <v>0</v>
      </c>
      <c r="P710" s="3">
        <v>0</v>
      </c>
      <c r="Q710" s="3">
        <v>0</v>
      </c>
      <c r="R710" s="3">
        <v>0</v>
      </c>
      <c r="S710" s="3">
        <v>0</v>
      </c>
      <c r="T710" s="3">
        <v>0</v>
      </c>
      <c r="U710" s="3">
        <v>0</v>
      </c>
      <c r="V710" s="3">
        <v>0</v>
      </c>
      <c r="W710" t="str">
        <f t="shared" si="113"/>
        <v/>
      </c>
      <c r="X710" s="7" t="str">
        <f t="shared" si="117"/>
        <v>PROTRA_CAPACITY_EMPIRICAL[</v>
      </c>
      <c r="Y710" s="7" t="str">
        <f t="shared" si="110"/>
        <v>HUNGARY,</v>
      </c>
      <c r="Z710" s="7" t="str">
        <f t="shared" si="111"/>
        <v>TO_heat,</v>
      </c>
      <c r="AA710" s="7" t="str">
        <f t="shared" si="118"/>
        <v>PROTRA_CHP_HP_I]=GET_DIRECT_DATA(</v>
      </c>
      <c r="AB710" s="7" t="str">
        <f t="shared" si="119"/>
        <v>'model_parameters/energy/PROTRA_capacity_vensim_import.xlsx','PROTRA_capacity','PROTRA_CAP_TIME',</v>
      </c>
      <c r="AC710" s="7" t="str">
        <f t="shared" si="112"/>
        <v>'HUNGARY_TO_heat')~~|</v>
      </c>
    </row>
    <row r="711" spans="1:29" x14ac:dyDescent="0.35">
      <c r="A711" t="s">
        <v>54</v>
      </c>
      <c r="B711" t="s">
        <v>41</v>
      </c>
      <c r="C711" t="str">
        <f t="shared" si="114"/>
        <v>HUNGARY_TO_heat</v>
      </c>
      <c r="D711" t="str">
        <f t="shared" si="115"/>
        <v>PROTRA_CHP_HP_I</v>
      </c>
      <c r="E711" t="s">
        <v>3</v>
      </c>
      <c r="F711" s="1" t="str">
        <f t="shared" si="116"/>
        <v>HUNGARYTO_heatPROTRA_CHP_liquid_fuels</v>
      </c>
      <c r="G711" s="3">
        <v>0.19424548959136467</v>
      </c>
      <c r="H711" s="3">
        <v>0.16597501927525055</v>
      </c>
      <c r="I711" s="3">
        <v>0</v>
      </c>
      <c r="J711" s="3">
        <v>0.11855358519660754</v>
      </c>
      <c r="K711" s="3">
        <v>0.52619552814186576</v>
      </c>
      <c r="L711" s="3">
        <v>1.1247391416088411E-2</v>
      </c>
      <c r="M711" s="3">
        <v>2.4622667694680026E-2</v>
      </c>
      <c r="N711" s="3">
        <v>7.9035723464405024E-3</v>
      </c>
      <c r="O711" s="3">
        <v>1.0031457208943715E-2</v>
      </c>
      <c r="P711" s="3">
        <v>2.705453610896941E-2</v>
      </c>
      <c r="Q711" s="3">
        <v>1.4591210485736314E-2</v>
      </c>
      <c r="R711" s="3">
        <v>9.4234901053713693E-3</v>
      </c>
      <c r="S711" s="3">
        <v>2.7358519660755595E-3</v>
      </c>
      <c r="T711" s="3">
        <v>9.1195065535851964E-4</v>
      </c>
      <c r="U711" s="3">
        <v>0</v>
      </c>
      <c r="V711" s="3">
        <v>0</v>
      </c>
      <c r="W711" t="str">
        <f t="shared" si="113"/>
        <v/>
      </c>
      <c r="X711" s="7" t="str">
        <f t="shared" si="117"/>
        <v>PROTRA_CAPACITY_EMPIRICAL[</v>
      </c>
      <c r="Y711" s="7" t="str">
        <f t="shared" si="110"/>
        <v>HUNGARY,</v>
      </c>
      <c r="Z711" s="7" t="str">
        <f t="shared" si="111"/>
        <v>TO_heat,</v>
      </c>
      <c r="AA711" s="7" t="str">
        <f t="shared" si="118"/>
        <v>PROTRA_CHP_HP_I]=GET_DIRECT_DATA(</v>
      </c>
      <c r="AB711" s="7" t="str">
        <f t="shared" si="119"/>
        <v>'model_parameters/energy/PROTRA_capacity_vensim_import.xlsx','PROTRA_capacity','PROTRA_CAP_TIME',</v>
      </c>
      <c r="AC711" s="7" t="str">
        <f t="shared" si="112"/>
        <v>'HUNGARY_TO_heat')~~|</v>
      </c>
    </row>
    <row r="712" spans="1:29" x14ac:dyDescent="0.35">
      <c r="A712" t="s">
        <v>54</v>
      </c>
      <c r="B712" t="s">
        <v>41</v>
      </c>
      <c r="C712" t="str">
        <f t="shared" si="114"/>
        <v>HUNGARY_TO_heat</v>
      </c>
      <c r="D712" t="str">
        <f t="shared" si="115"/>
        <v>PROTRA_CHP_HP_I</v>
      </c>
      <c r="E712" t="s">
        <v>4</v>
      </c>
      <c r="F712" s="1" t="str">
        <f t="shared" si="116"/>
        <v>HUNGARYTO_heatPROTRA_CHP_liquid_fuels_CCS</v>
      </c>
      <c r="G712" s="3">
        <v>0</v>
      </c>
      <c r="H712" s="3">
        <v>0</v>
      </c>
      <c r="I712" s="3">
        <v>0</v>
      </c>
      <c r="J712" s="3">
        <v>0</v>
      </c>
      <c r="K712" s="3">
        <v>0</v>
      </c>
      <c r="L712" s="3">
        <v>0</v>
      </c>
      <c r="M712" s="3">
        <v>0</v>
      </c>
      <c r="N712" s="3">
        <v>0</v>
      </c>
      <c r="O712" s="3">
        <v>0</v>
      </c>
      <c r="P712" s="3">
        <v>0</v>
      </c>
      <c r="Q712" s="3">
        <v>0</v>
      </c>
      <c r="R712" s="3">
        <v>0</v>
      </c>
      <c r="S712" s="3">
        <v>0</v>
      </c>
      <c r="T712" s="3">
        <v>0</v>
      </c>
      <c r="U712" s="3">
        <v>0</v>
      </c>
      <c r="V712" s="3">
        <v>0</v>
      </c>
      <c r="W712" t="str">
        <f t="shared" si="113"/>
        <v/>
      </c>
      <c r="X712" s="7" t="str">
        <f t="shared" si="117"/>
        <v>PROTRA_CAPACITY_EMPIRICAL[</v>
      </c>
      <c r="Y712" s="7" t="str">
        <f t="shared" si="110"/>
        <v>HUNGARY,</v>
      </c>
      <c r="Z712" s="7" t="str">
        <f t="shared" si="111"/>
        <v>TO_heat,</v>
      </c>
      <c r="AA712" s="7" t="str">
        <f t="shared" si="118"/>
        <v>PROTRA_CHP_HP_I]=GET_DIRECT_DATA(</v>
      </c>
      <c r="AB712" s="7" t="str">
        <f t="shared" si="119"/>
        <v>'model_parameters/energy/PROTRA_capacity_vensim_import.xlsx','PROTRA_capacity','PROTRA_CAP_TIME',</v>
      </c>
      <c r="AC712" s="7" t="str">
        <f t="shared" si="112"/>
        <v>'HUNGARY_TO_heat')~~|</v>
      </c>
    </row>
    <row r="713" spans="1:29" x14ac:dyDescent="0.35">
      <c r="A713" t="s">
        <v>54</v>
      </c>
      <c r="B713" t="s">
        <v>41</v>
      </c>
      <c r="C713" t="str">
        <f t="shared" si="114"/>
        <v>HUNGARY_TO_heat</v>
      </c>
      <c r="D713" t="str">
        <f t="shared" si="115"/>
        <v>PROTRA_CHP_HP_I</v>
      </c>
      <c r="E713" t="s">
        <v>5</v>
      </c>
      <c r="F713" s="1" t="str">
        <f t="shared" si="116"/>
        <v>HUNGARYTO_heatPROTRA_CHP_solid_fossil</v>
      </c>
      <c r="G713" s="3">
        <v>1.174288460549987</v>
      </c>
      <c r="H713" s="3">
        <v>1.157873348753534</v>
      </c>
      <c r="I713" s="3">
        <v>1.1596972500642508</v>
      </c>
      <c r="J713" s="3">
        <v>1.065462349010537</v>
      </c>
      <c r="K713" s="3">
        <v>0.77211822153687981</v>
      </c>
      <c r="L713" s="3">
        <v>0.64110131071703924</v>
      </c>
      <c r="M713" s="3">
        <v>0.61009498843484966</v>
      </c>
      <c r="N713" s="3">
        <v>0.55659388332048321</v>
      </c>
      <c r="O713" s="3">
        <v>0.46053508095605233</v>
      </c>
      <c r="P713" s="3">
        <v>0.40885787715240285</v>
      </c>
      <c r="Q713" s="3">
        <v>0.19880524286815732</v>
      </c>
      <c r="R713" s="3">
        <v>0.67180364944744286</v>
      </c>
      <c r="S713" s="3">
        <v>0.12402528912875867</v>
      </c>
      <c r="T713" s="3">
        <v>0.11885756874839373</v>
      </c>
      <c r="U713" s="3">
        <v>0.14682405551272165</v>
      </c>
      <c r="V713" s="3">
        <v>8.1133209971729597E-2</v>
      </c>
      <c r="W713" t="str">
        <f t="shared" si="113"/>
        <v/>
      </c>
      <c r="X713" s="7" t="str">
        <f t="shared" si="117"/>
        <v>PROTRA_CAPACITY_EMPIRICAL[</v>
      </c>
      <c r="Y713" s="7" t="str">
        <f t="shared" si="110"/>
        <v>HUNGARY,</v>
      </c>
      <c r="Z713" s="7" t="str">
        <f t="shared" si="111"/>
        <v>TO_heat,</v>
      </c>
      <c r="AA713" s="7" t="str">
        <f t="shared" si="118"/>
        <v>PROTRA_CHP_HP_I]=GET_DIRECT_DATA(</v>
      </c>
      <c r="AB713" s="7" t="str">
        <f t="shared" si="119"/>
        <v>'model_parameters/energy/PROTRA_capacity_vensim_import.xlsx','PROTRA_capacity','PROTRA_CAP_TIME',</v>
      </c>
      <c r="AC713" s="7" t="str">
        <f t="shared" si="112"/>
        <v>'HUNGARY_TO_heat')~~|</v>
      </c>
    </row>
    <row r="714" spans="1:29" x14ac:dyDescent="0.35">
      <c r="A714" t="s">
        <v>54</v>
      </c>
      <c r="B714" t="s">
        <v>41</v>
      </c>
      <c r="C714" t="str">
        <f t="shared" si="114"/>
        <v>HUNGARY_TO_heat</v>
      </c>
      <c r="D714" t="str">
        <f t="shared" si="115"/>
        <v>PROTRA_CHP_HP_I</v>
      </c>
      <c r="E714" t="s">
        <v>6</v>
      </c>
      <c r="F714" s="1" t="str">
        <f t="shared" si="116"/>
        <v>HUNGARYTO_heatPROTRA_CHP_solid_fossil_CCS</v>
      </c>
      <c r="G714" s="3">
        <v>0</v>
      </c>
      <c r="H714" s="3">
        <v>0</v>
      </c>
      <c r="I714" s="3">
        <v>0</v>
      </c>
      <c r="J714" s="3">
        <v>0</v>
      </c>
      <c r="K714" s="3">
        <v>0</v>
      </c>
      <c r="L714" s="3">
        <v>0</v>
      </c>
      <c r="M714" s="3">
        <v>0</v>
      </c>
      <c r="N714" s="3">
        <v>0</v>
      </c>
      <c r="O714" s="3">
        <v>0</v>
      </c>
      <c r="P714" s="3">
        <v>0</v>
      </c>
      <c r="Q714" s="3">
        <v>0</v>
      </c>
      <c r="R714" s="3">
        <v>0</v>
      </c>
      <c r="S714" s="3">
        <v>0</v>
      </c>
      <c r="T714" s="3">
        <v>0</v>
      </c>
      <c r="U714" s="3">
        <v>0</v>
      </c>
      <c r="V714" s="3">
        <v>0</v>
      </c>
      <c r="W714" t="str">
        <f t="shared" si="113"/>
        <v/>
      </c>
      <c r="X714" s="7" t="str">
        <f t="shared" si="117"/>
        <v>PROTRA_CAPACITY_EMPIRICAL[</v>
      </c>
      <c r="Y714" s="7" t="str">
        <f t="shared" si="110"/>
        <v>HUNGARY,</v>
      </c>
      <c r="Z714" s="7" t="str">
        <f t="shared" si="111"/>
        <v>TO_heat,</v>
      </c>
      <c r="AA714" s="7" t="str">
        <f t="shared" si="118"/>
        <v>PROTRA_CHP_HP_I]=GET_DIRECT_DATA(</v>
      </c>
      <c r="AB714" s="7" t="str">
        <f t="shared" si="119"/>
        <v>'model_parameters/energy/PROTRA_capacity_vensim_import.xlsx','PROTRA_capacity','PROTRA_CAP_TIME',</v>
      </c>
      <c r="AC714" s="7" t="str">
        <f t="shared" si="112"/>
        <v>'HUNGARY_TO_heat')~~|</v>
      </c>
    </row>
    <row r="715" spans="1:29" x14ac:dyDescent="0.35">
      <c r="A715" t="s">
        <v>54</v>
      </c>
      <c r="B715" t="s">
        <v>41</v>
      </c>
      <c r="C715" t="str">
        <f t="shared" si="114"/>
        <v>HUNGARY_TO_heat</v>
      </c>
      <c r="D715" t="str">
        <f t="shared" si="115"/>
        <v>PROTRA_CHP_HP_I</v>
      </c>
      <c r="E715" t="s">
        <v>7</v>
      </c>
      <c r="F715" s="1" t="str">
        <f t="shared" si="116"/>
        <v>HUNGARYTO_heatPROTRA_CHP_waste</v>
      </c>
      <c r="G715" s="3">
        <v>0.23589123618607039</v>
      </c>
      <c r="H715" s="3">
        <v>0.30945525571832427</v>
      </c>
      <c r="I715" s="3">
        <v>0.30276761757902848</v>
      </c>
      <c r="J715" s="3">
        <v>0.32708630172192232</v>
      </c>
      <c r="K715" s="3">
        <v>0.32100663068619889</v>
      </c>
      <c r="L715" s="3">
        <v>0.32708630172192232</v>
      </c>
      <c r="M715" s="3">
        <v>0.25656211770753018</v>
      </c>
      <c r="N715" s="3">
        <v>0.24197090722179385</v>
      </c>
      <c r="O715" s="3">
        <v>0.23163546646106398</v>
      </c>
      <c r="P715" s="3">
        <v>0.26902544333076328</v>
      </c>
      <c r="Q715" s="3">
        <v>0.34015759444872778</v>
      </c>
      <c r="R715" s="3">
        <v>0.4736063736828578</v>
      </c>
      <c r="S715" s="3">
        <v>0.27844893343613469</v>
      </c>
      <c r="T715" s="3">
        <v>0.31553492675404771</v>
      </c>
      <c r="U715" s="3">
        <v>0.31918272937548187</v>
      </c>
      <c r="V715" s="3">
        <v>0.29918061166795168</v>
      </c>
      <c r="W715" t="str">
        <f t="shared" si="113"/>
        <v/>
      </c>
      <c r="X715" s="7" t="str">
        <f t="shared" si="117"/>
        <v>PROTRA_CAPACITY_EMPIRICAL[</v>
      </c>
      <c r="Y715" s="7" t="str">
        <f t="shared" si="110"/>
        <v>HUNGARY,</v>
      </c>
      <c r="Z715" s="7" t="str">
        <f t="shared" si="111"/>
        <v>TO_heat,</v>
      </c>
      <c r="AA715" s="7" t="str">
        <f t="shared" si="118"/>
        <v>PROTRA_CHP_HP_I]=GET_DIRECT_DATA(</v>
      </c>
      <c r="AB715" s="7" t="str">
        <f t="shared" si="119"/>
        <v>'model_parameters/energy/PROTRA_capacity_vensim_import.xlsx','PROTRA_capacity','PROTRA_CAP_TIME',</v>
      </c>
      <c r="AC715" s="7" t="str">
        <f t="shared" si="112"/>
        <v>'HUNGARY_TO_heat')~~|</v>
      </c>
    </row>
    <row r="716" spans="1:29" x14ac:dyDescent="0.35">
      <c r="A716" t="s">
        <v>54</v>
      </c>
      <c r="B716" t="s">
        <v>41</v>
      </c>
      <c r="C716" t="str">
        <f t="shared" si="114"/>
        <v>HUNGARY_TO_heat</v>
      </c>
      <c r="D716" t="str">
        <f t="shared" si="115"/>
        <v>PROTRA_CHP_HP_I</v>
      </c>
      <c r="E716" t="s">
        <v>8</v>
      </c>
      <c r="F716" s="1" t="str">
        <f t="shared" si="116"/>
        <v>HUNGARYTO_heatPROTRA_CHP_solid_bio</v>
      </c>
      <c r="G716" s="4">
        <v>6.9004266255461313E-2</v>
      </c>
      <c r="H716" s="4">
        <v>7.569190439475712E-2</v>
      </c>
      <c r="I716" s="4">
        <v>0.13648861475199178</v>
      </c>
      <c r="J716" s="4">
        <v>0.20275702904137752</v>
      </c>
      <c r="K716" s="4">
        <v>0.30975923927011045</v>
      </c>
      <c r="L716" s="4">
        <v>0.66906779748136724</v>
      </c>
      <c r="M716" s="4">
        <v>0.66055625803135432</v>
      </c>
      <c r="N716" s="4">
        <v>0.53896283731688499</v>
      </c>
      <c r="O716" s="4">
        <v>0.69277851452068862</v>
      </c>
      <c r="P716" s="4">
        <v>0.64201326137239789</v>
      </c>
      <c r="Q716" s="4">
        <v>0.70524184014392177</v>
      </c>
      <c r="R716" s="4">
        <v>0.86209735286558731</v>
      </c>
      <c r="S716" s="4">
        <v>0.81680380364944738</v>
      </c>
      <c r="T716" s="4">
        <v>0.74263181701362124</v>
      </c>
      <c r="U716" s="4">
        <v>0.65234870213312779</v>
      </c>
      <c r="V716" s="4">
        <v>0.62982352094577243</v>
      </c>
      <c r="W716" t="str">
        <f t="shared" si="113"/>
        <v/>
      </c>
      <c r="X716" s="7" t="str">
        <f t="shared" si="117"/>
        <v>PROTRA_CAPACITY_EMPIRICAL[</v>
      </c>
      <c r="Y716" s="7" t="str">
        <f t="shared" si="110"/>
        <v>HUNGARY,</v>
      </c>
      <c r="Z716" s="7" t="str">
        <f t="shared" si="111"/>
        <v>TO_heat,</v>
      </c>
      <c r="AA716" s="7" t="str">
        <f t="shared" si="118"/>
        <v>PROTRA_CHP_HP_I]=GET_DIRECT_DATA(</v>
      </c>
      <c r="AB716" s="7" t="str">
        <f t="shared" si="119"/>
        <v>'model_parameters/energy/PROTRA_capacity_vensim_import.xlsx','PROTRA_capacity','PROTRA_CAP_TIME',</v>
      </c>
      <c r="AC716" s="7" t="str">
        <f t="shared" si="112"/>
        <v>'HUNGARY_TO_heat')~~|</v>
      </c>
    </row>
    <row r="717" spans="1:29" x14ac:dyDescent="0.35">
      <c r="A717" t="s">
        <v>54</v>
      </c>
      <c r="B717" t="s">
        <v>41</v>
      </c>
      <c r="C717" t="str">
        <f t="shared" si="114"/>
        <v>HUNGARY_TO_heat</v>
      </c>
      <c r="D717" t="str">
        <f t="shared" si="115"/>
        <v>PROTRA_CHP_HP_I</v>
      </c>
      <c r="E717" t="s">
        <v>9</v>
      </c>
      <c r="F717" s="1" t="str">
        <f t="shared" si="116"/>
        <v>HUNGARYTO_heatPROTRA_CHP_solid_bio_CCS</v>
      </c>
      <c r="G717" s="3">
        <v>0</v>
      </c>
      <c r="H717" s="3">
        <v>0</v>
      </c>
      <c r="I717" s="3">
        <v>0</v>
      </c>
      <c r="J717" s="3">
        <v>0</v>
      </c>
      <c r="K717" s="3">
        <v>0</v>
      </c>
      <c r="L717" s="3">
        <v>0</v>
      </c>
      <c r="M717" s="3">
        <v>0</v>
      </c>
      <c r="N717" s="3">
        <v>0</v>
      </c>
      <c r="O717" s="3">
        <v>0</v>
      </c>
      <c r="P717" s="3">
        <v>0</v>
      </c>
      <c r="Q717" s="3">
        <v>0</v>
      </c>
      <c r="R717" s="3">
        <v>0</v>
      </c>
      <c r="S717" s="3">
        <v>0</v>
      </c>
      <c r="T717" s="3">
        <v>0</v>
      </c>
      <c r="U717" s="3">
        <v>0</v>
      </c>
      <c r="V717" s="3">
        <v>0</v>
      </c>
      <c r="W717" t="str">
        <f t="shared" si="113"/>
        <v/>
      </c>
      <c r="X717" s="7" t="str">
        <f t="shared" si="117"/>
        <v>PROTRA_CAPACITY_EMPIRICAL[</v>
      </c>
      <c r="Y717" s="7" t="str">
        <f t="shared" si="110"/>
        <v>HUNGARY,</v>
      </c>
      <c r="Z717" s="7" t="str">
        <f t="shared" si="111"/>
        <v>TO_heat,</v>
      </c>
      <c r="AA717" s="7" t="str">
        <f t="shared" si="118"/>
        <v>PROTRA_CHP_HP_I]=GET_DIRECT_DATA(</v>
      </c>
      <c r="AB717" s="7" t="str">
        <f t="shared" si="119"/>
        <v>'model_parameters/energy/PROTRA_capacity_vensim_import.xlsx','PROTRA_capacity','PROTRA_CAP_TIME',</v>
      </c>
      <c r="AC717" s="7" t="str">
        <f t="shared" si="112"/>
        <v>'HUNGARY_TO_heat')~~|</v>
      </c>
    </row>
    <row r="718" spans="1:29" x14ac:dyDescent="0.35">
      <c r="A718" t="s">
        <v>54</v>
      </c>
      <c r="B718" t="s">
        <v>41</v>
      </c>
      <c r="C718" t="str">
        <f t="shared" si="114"/>
        <v>HUNGARY_TO_heat</v>
      </c>
      <c r="D718" t="str">
        <f t="shared" si="115"/>
        <v>PROTRA_CHP_HP_I</v>
      </c>
      <c r="E718" t="s">
        <v>10</v>
      </c>
      <c r="F718" s="1" t="str">
        <f t="shared" si="116"/>
        <v>HUNGARYTO_heatPROTRA_HP_gas_fuels</v>
      </c>
      <c r="G718" s="4">
        <v>1.673732994717595</v>
      </c>
      <c r="H718" s="4">
        <v>1.5613295002031695</v>
      </c>
      <c r="I718" s="4">
        <v>1.3566652173913045</v>
      </c>
      <c r="J718" s="4">
        <v>1.2315826086956523</v>
      </c>
      <c r="K718" s="4">
        <v>1.1232256399837466</v>
      </c>
      <c r="L718" s="4">
        <v>1.2073034538805365</v>
      </c>
      <c r="M718" s="4">
        <v>1.4546810646078832</v>
      </c>
      <c r="N718" s="4">
        <v>1.9226392929703378</v>
      </c>
      <c r="O718" s="4">
        <v>1.9815387240958962</v>
      </c>
      <c r="P718" s="4">
        <v>1.9167043884599759</v>
      </c>
      <c r="Q718" s="4">
        <v>2.2332326290125968</v>
      </c>
      <c r="R718" s="4">
        <v>2.0511389678992287</v>
      </c>
      <c r="S718" s="4">
        <v>2.1339578626574571</v>
      </c>
      <c r="T718" s="4">
        <v>1.9870240146282001</v>
      </c>
      <c r="U718" s="4">
        <v>1.8110451036164164</v>
      </c>
      <c r="V718" s="4">
        <v>1.7201961032100774</v>
      </c>
      <c r="W718" t="str">
        <f t="shared" si="113"/>
        <v/>
      </c>
      <c r="X718" s="7" t="str">
        <f t="shared" si="117"/>
        <v>PROTRA_CAPACITY_EMPIRICAL[</v>
      </c>
      <c r="Y718" s="7" t="str">
        <f t="shared" si="110"/>
        <v>HUNGARY,</v>
      </c>
      <c r="Z718" s="7" t="str">
        <f t="shared" si="111"/>
        <v>TO_heat,</v>
      </c>
      <c r="AA718" s="7" t="str">
        <f t="shared" si="118"/>
        <v>PROTRA_CHP_HP_I]=GET_DIRECT_DATA(</v>
      </c>
      <c r="AB718" s="7" t="str">
        <f t="shared" si="119"/>
        <v>'model_parameters/energy/PROTRA_capacity_vensim_import.xlsx','PROTRA_capacity','PROTRA_CAP_TIME',</v>
      </c>
      <c r="AC718" s="7" t="str">
        <f t="shared" si="112"/>
        <v>'HUNGARY_TO_heat')~~|</v>
      </c>
    </row>
    <row r="719" spans="1:29" x14ac:dyDescent="0.35">
      <c r="A719" t="s">
        <v>54</v>
      </c>
      <c r="B719" t="s">
        <v>41</v>
      </c>
      <c r="C719" t="str">
        <f t="shared" si="114"/>
        <v>HUNGARY_TO_heat</v>
      </c>
      <c r="D719" t="str">
        <f t="shared" si="115"/>
        <v>PROTRA_CHP_HP_I</v>
      </c>
      <c r="E719" t="s">
        <v>11</v>
      </c>
      <c r="F719" s="1" t="str">
        <f t="shared" si="116"/>
        <v>HUNGARYTO_heatPROTRA_HP_solid_bio</v>
      </c>
      <c r="G719" s="4">
        <v>2.0142706216984965E-2</v>
      </c>
      <c r="H719" s="4">
        <v>2.0592320195042667E-2</v>
      </c>
      <c r="I719" s="4">
        <v>2.490861438439659E-2</v>
      </c>
      <c r="J719" s="4">
        <v>1.7714790735473385E-2</v>
      </c>
      <c r="K719" s="4">
        <v>1.1330272247054046E-2</v>
      </c>
      <c r="L719" s="4">
        <v>1.4567492889069488E-2</v>
      </c>
      <c r="M719" s="4">
        <v>3.8846647704185291E-2</v>
      </c>
      <c r="N719" s="4">
        <v>6.2406420154408788E-2</v>
      </c>
      <c r="O719" s="4">
        <v>0.13991986997155628</v>
      </c>
      <c r="P719" s="4">
        <v>0.12157561966680212</v>
      </c>
      <c r="Q719" s="4">
        <v>0.18955725314912641</v>
      </c>
      <c r="R719" s="4">
        <v>0.21005965054855749</v>
      </c>
      <c r="S719" s="4">
        <v>0.18137427874847625</v>
      </c>
      <c r="T719" s="4">
        <v>0.14873230394148723</v>
      </c>
      <c r="U719" s="4">
        <v>0.12328415278342138</v>
      </c>
      <c r="V719" s="4">
        <v>0.10389679804957334</v>
      </c>
      <c r="W719" t="str">
        <f t="shared" si="113"/>
        <v/>
      </c>
      <c r="X719" s="7" t="str">
        <f t="shared" si="117"/>
        <v>PROTRA_CAPACITY_EMPIRICAL[</v>
      </c>
      <c r="Y719" s="7" t="str">
        <f t="shared" si="110"/>
        <v>HUNGARY,</v>
      </c>
      <c r="Z719" s="7" t="str">
        <f t="shared" si="111"/>
        <v>TO_heat,</v>
      </c>
      <c r="AA719" s="7" t="str">
        <f t="shared" si="118"/>
        <v>PROTRA_CHP_HP_I]=GET_DIRECT_DATA(</v>
      </c>
      <c r="AB719" s="7" t="str">
        <f t="shared" si="119"/>
        <v>'model_parameters/energy/PROTRA_capacity_vensim_import.xlsx','PROTRA_capacity','PROTRA_CAP_TIME',</v>
      </c>
      <c r="AC719" s="7" t="str">
        <f t="shared" si="112"/>
        <v>'HUNGARY_TO_heat')~~|</v>
      </c>
    </row>
    <row r="720" spans="1:29" x14ac:dyDescent="0.35">
      <c r="A720" t="s">
        <v>54</v>
      </c>
      <c r="B720" t="s">
        <v>41</v>
      </c>
      <c r="C720" t="str">
        <f t="shared" si="114"/>
        <v>HUNGARY_TO_heat</v>
      </c>
      <c r="D720" t="str">
        <f t="shared" si="115"/>
        <v>PROTRA_CHP_HP_I</v>
      </c>
      <c r="E720" t="s">
        <v>12</v>
      </c>
      <c r="F720" s="1" t="str">
        <f t="shared" si="116"/>
        <v>HUNGARYTO_heatPROTRA_HP_geothermal</v>
      </c>
      <c r="G720" s="4">
        <v>2.1188976377952754E-2</v>
      </c>
      <c r="H720" s="4">
        <v>1.5212598425196847E-2</v>
      </c>
      <c r="I720" s="4">
        <v>1.7748031496062994E-2</v>
      </c>
      <c r="J720" s="4">
        <v>1.8200787401574804E-2</v>
      </c>
      <c r="K720" s="4">
        <v>1.8925196850393702E-2</v>
      </c>
      <c r="L720" s="4">
        <v>2.1098425196850398E-2</v>
      </c>
      <c r="M720" s="4">
        <v>2.4539370078740155E-2</v>
      </c>
      <c r="N720" s="4">
        <v>3.5767716535433071E-2</v>
      </c>
      <c r="O720" s="4">
        <v>5.1976377952755899E-2</v>
      </c>
      <c r="P720" s="4">
        <v>0.10558267716535433</v>
      </c>
      <c r="Q720" s="4">
        <v>0.16018503937007872</v>
      </c>
      <c r="R720" s="4">
        <v>0.24448818897637797</v>
      </c>
      <c r="S720" s="4">
        <v>0.24892519685039369</v>
      </c>
      <c r="T720" s="4">
        <v>0.23</v>
      </c>
      <c r="U720" s="4">
        <v>0.25933858267716531</v>
      </c>
      <c r="V720" s="4">
        <v>0.27772047244094483</v>
      </c>
      <c r="W720" t="str">
        <f t="shared" si="113"/>
        <v/>
      </c>
      <c r="X720" s="7" t="str">
        <f t="shared" si="117"/>
        <v>PROTRA_CAPACITY_EMPIRICAL[</v>
      </c>
      <c r="Y720" s="7" t="str">
        <f t="shared" si="110"/>
        <v>HUNGARY,</v>
      </c>
      <c r="Z720" s="7" t="str">
        <f t="shared" si="111"/>
        <v>TO_heat,</v>
      </c>
      <c r="AA720" s="7" t="str">
        <f t="shared" si="118"/>
        <v>PROTRA_CHP_HP_I]=GET_DIRECT_DATA(</v>
      </c>
      <c r="AB720" s="7" t="str">
        <f t="shared" si="119"/>
        <v>'model_parameters/energy/PROTRA_capacity_vensim_import.xlsx','PROTRA_capacity','PROTRA_CAP_TIME',</v>
      </c>
      <c r="AC720" s="7" t="str">
        <f t="shared" si="112"/>
        <v>'HUNGARY_TO_heat')~~|</v>
      </c>
    </row>
    <row r="721" spans="1:29" x14ac:dyDescent="0.35">
      <c r="A721" t="s">
        <v>54</v>
      </c>
      <c r="B721" t="s">
        <v>41</v>
      </c>
      <c r="C721" t="str">
        <f t="shared" si="114"/>
        <v>HUNGARY_TO_heat</v>
      </c>
      <c r="D721" t="str">
        <f t="shared" si="115"/>
        <v>PROTRA_CHP_HP_I</v>
      </c>
      <c r="E721" t="s">
        <v>13</v>
      </c>
      <c r="F721" s="1" t="str">
        <f t="shared" si="116"/>
        <v>HUNGARYTO_heatPROTRA_HP_liquid_fuels</v>
      </c>
      <c r="G721" s="4">
        <v>3.4080739536773673E-2</v>
      </c>
      <c r="H721" s="4">
        <v>2.5088459975619669E-2</v>
      </c>
      <c r="I721" s="4">
        <v>1.2319422998780983E-2</v>
      </c>
      <c r="J721" s="4">
        <v>8.7225111743193823E-3</v>
      </c>
      <c r="K721" s="4">
        <v>6.2676188541243405E-2</v>
      </c>
      <c r="L721" s="4">
        <v>1.5556643640796427E-2</v>
      </c>
      <c r="M721" s="4">
        <v>1.3668264932954087E-2</v>
      </c>
      <c r="N721" s="4">
        <v>1.9063632669646488E-2</v>
      </c>
      <c r="O721" s="4">
        <v>1.2948882568061766E-2</v>
      </c>
      <c r="P721" s="4">
        <v>2.3200081267777325E-2</v>
      </c>
      <c r="Q721" s="4">
        <v>2.248069890288501E-2</v>
      </c>
      <c r="R721" s="4">
        <v>7.9132060138155241E-3</v>
      </c>
      <c r="S721" s="4">
        <v>1.3848110524177164E-2</v>
      </c>
      <c r="T721" s="4">
        <v>4.765908167411622E-3</v>
      </c>
      <c r="U721" s="4">
        <v>6.4744412840308831E-3</v>
      </c>
      <c r="V721" s="4">
        <v>2.9584599756196672E-3</v>
      </c>
      <c r="W721" t="str">
        <f t="shared" si="113"/>
        <v/>
      </c>
      <c r="X721" s="7" t="str">
        <f t="shared" si="117"/>
        <v>PROTRA_CAPACITY_EMPIRICAL[</v>
      </c>
      <c r="Y721" s="7" t="str">
        <f t="shared" si="110"/>
        <v>HUNGARY,</v>
      </c>
      <c r="Z721" s="7" t="str">
        <f t="shared" si="111"/>
        <v>TO_heat,</v>
      </c>
      <c r="AA721" s="7" t="str">
        <f t="shared" si="118"/>
        <v>PROTRA_CHP_HP_I]=GET_DIRECT_DATA(</v>
      </c>
      <c r="AB721" s="7" t="str">
        <f t="shared" si="119"/>
        <v>'model_parameters/energy/PROTRA_capacity_vensim_import.xlsx','PROTRA_capacity','PROTRA_CAP_TIME',</v>
      </c>
      <c r="AC721" s="7" t="str">
        <f t="shared" si="112"/>
        <v>'HUNGARY_TO_heat')~~|</v>
      </c>
    </row>
    <row r="722" spans="1:29" x14ac:dyDescent="0.35">
      <c r="A722" t="s">
        <v>54</v>
      </c>
      <c r="B722" t="s">
        <v>41</v>
      </c>
      <c r="C722" t="str">
        <f t="shared" si="114"/>
        <v>HUNGARY_TO_heat</v>
      </c>
      <c r="D722" t="str">
        <f t="shared" si="115"/>
        <v>PROTRA_CHP_HP_I</v>
      </c>
      <c r="E722" t="s">
        <v>14</v>
      </c>
      <c r="F722" s="1" t="str">
        <f t="shared" si="116"/>
        <v>HUNGARYTO_heatPROTRA_HP_solar</v>
      </c>
      <c r="G722" s="4">
        <v>0</v>
      </c>
      <c r="H722" s="4">
        <v>0</v>
      </c>
      <c r="I722" s="4">
        <v>0</v>
      </c>
      <c r="J722" s="4">
        <v>0</v>
      </c>
      <c r="K722" s="4">
        <v>0</v>
      </c>
      <c r="L722" s="4">
        <v>0</v>
      </c>
      <c r="M722" s="4">
        <v>0</v>
      </c>
      <c r="N722" s="4">
        <v>0</v>
      </c>
      <c r="O722" s="4">
        <v>0</v>
      </c>
      <c r="P722" s="4">
        <v>0</v>
      </c>
      <c r="Q722" s="4">
        <v>0</v>
      </c>
      <c r="R722" s="4">
        <v>0</v>
      </c>
      <c r="S722" s="4">
        <v>0</v>
      </c>
      <c r="T722" s="4">
        <v>0</v>
      </c>
      <c r="U722" s="4">
        <v>0</v>
      </c>
      <c r="V722" s="4">
        <v>0</v>
      </c>
      <c r="W722" t="str">
        <f t="shared" si="113"/>
        <v/>
      </c>
      <c r="X722" s="7" t="str">
        <f t="shared" si="117"/>
        <v>PROTRA_CAPACITY_EMPIRICAL[</v>
      </c>
      <c r="Y722" s="7" t="str">
        <f t="shared" si="110"/>
        <v>HUNGARY,</v>
      </c>
      <c r="Z722" s="7" t="str">
        <f t="shared" si="111"/>
        <v>TO_heat,</v>
      </c>
      <c r="AA722" s="7" t="str">
        <f t="shared" si="118"/>
        <v>PROTRA_CHP_HP_I]=GET_DIRECT_DATA(</v>
      </c>
      <c r="AB722" s="7" t="str">
        <f t="shared" si="119"/>
        <v>'model_parameters/energy/PROTRA_capacity_vensim_import.xlsx','PROTRA_capacity','PROTRA_CAP_TIME',</v>
      </c>
      <c r="AC722" s="7" t="str">
        <f t="shared" si="112"/>
        <v>'HUNGARY_TO_heat')~~|</v>
      </c>
    </row>
    <row r="723" spans="1:29" x14ac:dyDescent="0.35">
      <c r="A723" t="s">
        <v>54</v>
      </c>
      <c r="B723" t="s">
        <v>41</v>
      </c>
      <c r="C723" t="str">
        <f t="shared" si="114"/>
        <v>HUNGARY_TO_heat</v>
      </c>
      <c r="D723" t="str">
        <f t="shared" si="115"/>
        <v>PROTRA_CHP_HP_I</v>
      </c>
      <c r="E723" t="s">
        <v>15</v>
      </c>
      <c r="F723" s="1" t="str">
        <f t="shared" si="116"/>
        <v>HUNGARYTO_heatPROTRA_HP_solid_fossil</v>
      </c>
      <c r="G723" s="4">
        <v>0.22183953677366927</v>
      </c>
      <c r="H723" s="4">
        <v>0.21365656237301911</v>
      </c>
      <c r="I723" s="4">
        <v>0.23712641202763107</v>
      </c>
      <c r="J723" s="4">
        <v>0.22130000000000005</v>
      </c>
      <c r="K723" s="4">
        <v>8.6235960991466895E-2</v>
      </c>
      <c r="L723" s="4">
        <v>0.11078488419341731</v>
      </c>
      <c r="M723" s="4">
        <v>0.11510117838277126</v>
      </c>
      <c r="N723" s="4">
        <v>0.11923762698090209</v>
      </c>
      <c r="O723" s="4">
        <v>6.3755262088581885E-2</v>
      </c>
      <c r="P723" s="4">
        <v>9.0822023567655417E-3</v>
      </c>
      <c r="Q723" s="4">
        <v>6.8611093051605038E-2</v>
      </c>
      <c r="R723" s="4">
        <v>3.1383055668427466E-2</v>
      </c>
      <c r="S723" s="4">
        <v>4.3522633075985376E-2</v>
      </c>
      <c r="T723" s="4">
        <v>4.0914872003250717E-2</v>
      </c>
      <c r="U723" s="4">
        <v>1.3848110524177164E-2</v>
      </c>
      <c r="V723" s="4">
        <v>3.8486956521739148E-3</v>
      </c>
      <c r="W723" t="str">
        <f t="shared" si="113"/>
        <v/>
      </c>
      <c r="X723" s="7" t="str">
        <f t="shared" si="117"/>
        <v>PROTRA_CAPACITY_EMPIRICAL[</v>
      </c>
      <c r="Y723" s="7" t="str">
        <f t="shared" si="110"/>
        <v>HUNGARY,</v>
      </c>
      <c r="Z723" s="7" t="str">
        <f t="shared" si="111"/>
        <v>TO_heat,</v>
      </c>
      <c r="AA723" s="7" t="str">
        <f t="shared" si="118"/>
        <v>PROTRA_CHP_HP_I]=GET_DIRECT_DATA(</v>
      </c>
      <c r="AB723" s="7" t="str">
        <f t="shared" si="119"/>
        <v>'model_parameters/energy/PROTRA_capacity_vensim_import.xlsx','PROTRA_capacity','PROTRA_CAP_TIME',</v>
      </c>
      <c r="AC723" s="7" t="str">
        <f t="shared" si="112"/>
        <v>'HUNGARY_TO_heat')~~|</v>
      </c>
    </row>
    <row r="724" spans="1:29" x14ac:dyDescent="0.35">
      <c r="A724" t="s">
        <v>54</v>
      </c>
      <c r="B724" t="s">
        <v>41</v>
      </c>
      <c r="C724" t="str">
        <f t="shared" si="114"/>
        <v>HUNGARY_TO_heat</v>
      </c>
      <c r="D724" t="str">
        <f t="shared" si="115"/>
        <v>PROTRA_CHP_HP_I</v>
      </c>
      <c r="E724" t="s">
        <v>16</v>
      </c>
      <c r="F724" s="1" t="str">
        <f t="shared" si="116"/>
        <v>HUNGARYTO_heatPROTRA_HP_waste</v>
      </c>
      <c r="G724" s="4">
        <v>0</v>
      </c>
      <c r="H724" s="4">
        <v>0</v>
      </c>
      <c r="I724" s="4">
        <v>0</v>
      </c>
      <c r="J724" s="4">
        <v>0</v>
      </c>
      <c r="K724" s="4">
        <v>0</v>
      </c>
      <c r="L724" s="4">
        <v>0</v>
      </c>
      <c r="M724" s="4">
        <v>0</v>
      </c>
      <c r="N724" s="4">
        <v>0</v>
      </c>
      <c r="O724" s="4">
        <v>0</v>
      </c>
      <c r="P724" s="4">
        <v>0</v>
      </c>
      <c r="Q724" s="4">
        <v>1.2948882568061766E-2</v>
      </c>
      <c r="R724" s="4">
        <v>1.3128728159284843E-2</v>
      </c>
      <c r="S724" s="4">
        <v>3.3001665989435186E-2</v>
      </c>
      <c r="T724" s="4">
        <v>3.1562901259650548E-2</v>
      </c>
      <c r="U724" s="4">
        <v>3.3361357171881351E-2</v>
      </c>
      <c r="V724" s="4">
        <v>3.9287269402681839E-2</v>
      </c>
      <c r="W724" t="str">
        <f t="shared" si="113"/>
        <v/>
      </c>
      <c r="X724" s="7" t="str">
        <f t="shared" si="117"/>
        <v>PROTRA_CAPACITY_EMPIRICAL[</v>
      </c>
      <c r="Y724" s="7" t="str">
        <f t="shared" si="110"/>
        <v>HUNGARY,</v>
      </c>
      <c r="Z724" s="7" t="str">
        <f t="shared" si="111"/>
        <v>TO_heat,</v>
      </c>
      <c r="AA724" s="7" t="str">
        <f t="shared" si="118"/>
        <v>PROTRA_CHP_HP_I]=GET_DIRECT_DATA(</v>
      </c>
      <c r="AB724" s="7" t="str">
        <f t="shared" si="119"/>
        <v>'model_parameters/energy/PROTRA_capacity_vensim_import.xlsx','PROTRA_capacity','PROTRA_CAP_TIME',</v>
      </c>
      <c r="AC724" s="7" t="str">
        <f t="shared" si="112"/>
        <v>'HUNGARY_TO_heat')~~|</v>
      </c>
    </row>
    <row r="725" spans="1:29" x14ac:dyDescent="0.35">
      <c r="A725" t="s">
        <v>54</v>
      </c>
      <c r="B725" t="s">
        <v>42</v>
      </c>
      <c r="C725" t="str">
        <f t="shared" si="114"/>
        <v>HUNGARY_TO_elec</v>
      </c>
      <c r="D725" t="str">
        <f t="shared" si="115"/>
        <v>PROTRA_CHP_PP_I</v>
      </c>
      <c r="E725" t="s">
        <v>0</v>
      </c>
      <c r="F725" s="1" t="str">
        <f t="shared" si="116"/>
        <v>HUNGARYTO_elecPROTRA_CHP_gas_fuels</v>
      </c>
      <c r="G725" s="5">
        <v>2.6570050000000003</v>
      </c>
      <c r="H725" s="5">
        <v>2.6504050000000001</v>
      </c>
      <c r="I725" s="5">
        <v>2.6237170000000001</v>
      </c>
      <c r="J725" s="5">
        <v>2.5119890000000007</v>
      </c>
      <c r="K725" s="5">
        <v>2.3530260000000003</v>
      </c>
      <c r="L725" s="5">
        <v>2.3746260000000001</v>
      </c>
      <c r="M725" s="5">
        <v>2.4258260000000003</v>
      </c>
      <c r="N725" s="5">
        <v>2.4266260000000002</v>
      </c>
      <c r="O725" s="5">
        <v>2.4163360000000003</v>
      </c>
      <c r="P725" s="5">
        <v>2.4163360000000003</v>
      </c>
      <c r="Q725" s="5">
        <v>2.6399359999999996</v>
      </c>
      <c r="R725" s="5">
        <v>2.577437515151515</v>
      </c>
      <c r="S725" s="5">
        <v>2.5711876666666664</v>
      </c>
      <c r="T725" s="5">
        <v>2.5668127727272725</v>
      </c>
      <c r="U725" s="5">
        <v>2.5174389696969692</v>
      </c>
      <c r="V725" s="5">
        <v>2.5186889393939391</v>
      </c>
      <c r="W725" t="str">
        <f t="shared" si="113"/>
        <v>PROTRA_CAPACITY_EMPIRICAL[HUNGARY,TO_elec,PROTRA_CHP_PP_I]=GET_DIRECT_DATA('model_parameters/energy/PROTRA_capacity_vensim_import.xlsx','PROTRA_capacity','PROTRA_CAP_TIME','HUNGARY_TO_elec')~~|</v>
      </c>
      <c r="X725" s="7" t="str">
        <f t="shared" si="117"/>
        <v>PROTRA_CAPACITY_EMPIRICAL[</v>
      </c>
      <c r="Y725" s="7" t="str">
        <f t="shared" si="110"/>
        <v>HUNGARY,</v>
      </c>
      <c r="Z725" s="7" t="str">
        <f t="shared" si="111"/>
        <v>TO_elec,</v>
      </c>
      <c r="AA725" s="7" t="str">
        <f t="shared" si="118"/>
        <v>PROTRA_CHP_PP_I]=GET_DIRECT_DATA(</v>
      </c>
      <c r="AB725" s="7" t="str">
        <f t="shared" si="119"/>
        <v>'model_parameters/energy/PROTRA_capacity_vensim_import.xlsx','PROTRA_capacity','PROTRA_CAP_TIME',</v>
      </c>
      <c r="AC725" s="7" t="str">
        <f t="shared" si="112"/>
        <v>'HUNGARY_TO_elec')~~|</v>
      </c>
    </row>
    <row r="726" spans="1:29" x14ac:dyDescent="0.35">
      <c r="A726" t="s">
        <v>54</v>
      </c>
      <c r="B726" t="s">
        <v>42</v>
      </c>
      <c r="C726" t="str">
        <f t="shared" si="114"/>
        <v>HUNGARY_TO_elec</v>
      </c>
      <c r="D726" t="str">
        <f t="shared" si="115"/>
        <v>PROTRA_CHP_PP_I</v>
      </c>
      <c r="E726" t="s">
        <v>1</v>
      </c>
      <c r="F726" s="1" t="str">
        <f t="shared" si="116"/>
        <v>HUNGARYTO_elecPROTRA_CHP_gas_fuels_CCS</v>
      </c>
      <c r="G726" s="5">
        <v>0</v>
      </c>
      <c r="H726" s="5">
        <v>0</v>
      </c>
      <c r="I726" s="5">
        <v>0</v>
      </c>
      <c r="J726" s="5">
        <v>0</v>
      </c>
      <c r="K726" s="5">
        <v>0</v>
      </c>
      <c r="L726" s="5">
        <v>0</v>
      </c>
      <c r="M726" s="5">
        <v>0</v>
      </c>
      <c r="N726" s="5">
        <v>0</v>
      </c>
      <c r="O726" s="5">
        <v>0</v>
      </c>
      <c r="P726" s="5">
        <v>0</v>
      </c>
      <c r="Q726" s="5">
        <v>0</v>
      </c>
      <c r="R726" s="5">
        <v>0</v>
      </c>
      <c r="S726" s="5">
        <v>0</v>
      </c>
      <c r="T726" s="5">
        <v>0</v>
      </c>
      <c r="U726" s="5">
        <v>0</v>
      </c>
      <c r="V726" s="5">
        <v>0</v>
      </c>
      <c r="W726" t="str">
        <f t="shared" si="113"/>
        <v/>
      </c>
      <c r="X726" s="7" t="str">
        <f t="shared" si="117"/>
        <v>PROTRA_CAPACITY_EMPIRICAL[</v>
      </c>
      <c r="Y726" s="7" t="str">
        <f t="shared" si="110"/>
        <v>HUNGARY,</v>
      </c>
      <c r="Z726" s="7" t="str">
        <f t="shared" si="111"/>
        <v>TO_elec,</v>
      </c>
      <c r="AA726" s="7" t="str">
        <f t="shared" si="118"/>
        <v>PROTRA_CHP_PP_I]=GET_DIRECT_DATA(</v>
      </c>
      <c r="AB726" s="7" t="str">
        <f t="shared" si="119"/>
        <v>'model_parameters/energy/PROTRA_capacity_vensim_import.xlsx','PROTRA_capacity','PROTRA_CAP_TIME',</v>
      </c>
      <c r="AC726" s="7" t="str">
        <f t="shared" si="112"/>
        <v>'HUNGARY_TO_elec')~~|</v>
      </c>
    </row>
    <row r="727" spans="1:29" x14ac:dyDescent="0.35">
      <c r="A727" t="s">
        <v>54</v>
      </c>
      <c r="B727" t="s">
        <v>42</v>
      </c>
      <c r="C727" t="str">
        <f t="shared" si="114"/>
        <v>HUNGARY_TO_elec</v>
      </c>
      <c r="D727" t="str">
        <f t="shared" si="115"/>
        <v>PROTRA_CHP_PP_I</v>
      </c>
      <c r="E727" t="s">
        <v>2</v>
      </c>
      <c r="F727" s="1" t="str">
        <f t="shared" si="116"/>
        <v>HUNGARYTO_elecPROTRA_CHP_geothermal</v>
      </c>
      <c r="G727" s="5">
        <v>2.4497026094612165E-4</v>
      </c>
      <c r="H727" s="5">
        <v>1.3630514179728199E-3</v>
      </c>
      <c r="I727" s="5">
        <v>1.5438714035469355E-4</v>
      </c>
      <c r="J727" s="5">
        <v>1.3140505821874679E-4</v>
      </c>
      <c r="K727" s="5">
        <v>1.3837559964736729E-4</v>
      </c>
      <c r="L727" s="5">
        <v>1.2850641722862736E-3</v>
      </c>
      <c r="M727" s="5">
        <v>2.2510500000000005E-3</v>
      </c>
      <c r="N727" s="5">
        <v>2.0627100000000002E-3</v>
      </c>
      <c r="O727" s="5">
        <v>2.1568881198467159E-3</v>
      </c>
      <c r="P727" s="5">
        <v>2.9859396759444718E-3</v>
      </c>
      <c r="Q727" s="5">
        <v>2.0253000000000003E-3</v>
      </c>
      <c r="R727" s="5">
        <v>2.1967293224642507E-3</v>
      </c>
      <c r="S727" s="5">
        <v>2.3681586449285012E-3</v>
      </c>
      <c r="T727" s="5">
        <v>2.5395879673927517E-3</v>
      </c>
      <c r="U727" s="5">
        <v>2.7110172898570021E-3</v>
      </c>
      <c r="V727" s="5">
        <v>2.8824466123212526E-3</v>
      </c>
      <c r="W727" t="str">
        <f t="shared" si="113"/>
        <v/>
      </c>
      <c r="X727" s="7" t="str">
        <f t="shared" si="117"/>
        <v>PROTRA_CAPACITY_EMPIRICAL[</v>
      </c>
      <c r="Y727" s="7" t="str">
        <f t="shared" ref="Y727:Y790" si="120">A727&amp;","</f>
        <v>HUNGARY,</v>
      </c>
      <c r="Z727" s="7" t="str">
        <f t="shared" ref="Z727:Z790" si="121">B727&amp;","</f>
        <v>TO_elec,</v>
      </c>
      <c r="AA727" s="7" t="str">
        <f t="shared" si="118"/>
        <v>PROTRA_CHP_PP_I]=GET_DIRECT_DATA(</v>
      </c>
      <c r="AB727" s="7" t="str">
        <f t="shared" si="119"/>
        <v>'model_parameters/energy/PROTRA_capacity_vensim_import.xlsx','PROTRA_capacity','PROTRA_CAP_TIME',</v>
      </c>
      <c r="AC727" s="7" t="str">
        <f t="shared" ref="AC727:AC790" si="122">"'"&amp;C727&amp;"')~~|"</f>
        <v>'HUNGARY_TO_elec')~~|</v>
      </c>
    </row>
    <row r="728" spans="1:29" x14ac:dyDescent="0.35">
      <c r="A728" t="s">
        <v>54</v>
      </c>
      <c r="B728" t="s">
        <v>42</v>
      </c>
      <c r="C728" t="str">
        <f t="shared" si="114"/>
        <v>HUNGARY_TO_elec</v>
      </c>
      <c r="D728" t="str">
        <f t="shared" si="115"/>
        <v>PROTRA_CHP_PP_I</v>
      </c>
      <c r="E728" t="s">
        <v>3</v>
      </c>
      <c r="F728" s="1" t="str">
        <f t="shared" si="116"/>
        <v>HUNGARYTO_elecPROTRA_CHP_liquid_fuels</v>
      </c>
      <c r="G728" s="5">
        <v>7.9299999999999995E-2</v>
      </c>
      <c r="H728" s="5">
        <v>7.9299999999999995E-2</v>
      </c>
      <c r="I728" s="5">
        <v>7.0899999999999991E-2</v>
      </c>
      <c r="J728" s="5">
        <v>7.0899999999999991E-2</v>
      </c>
      <c r="K728" s="5">
        <v>3.04E-2</v>
      </c>
      <c r="L728" s="5">
        <v>2.8899999999999999E-2</v>
      </c>
      <c r="M728" s="5">
        <v>2.8899999999999999E-2</v>
      </c>
      <c r="N728" s="5">
        <v>2.8899999999999999E-2</v>
      </c>
      <c r="O728" s="5">
        <v>2.1899999999999999E-2</v>
      </c>
      <c r="P728" s="5">
        <v>2.1899999999999999E-2</v>
      </c>
      <c r="Q728" s="5">
        <v>1.7899999999999999E-2</v>
      </c>
      <c r="R728" s="5">
        <v>1.7899999999999999E-2</v>
      </c>
      <c r="S728" s="5">
        <v>1.7899999999999999E-2</v>
      </c>
      <c r="T728" s="5">
        <v>1.7987317073170733E-2</v>
      </c>
      <c r="U728" s="5">
        <v>1.8380243902439024E-2</v>
      </c>
      <c r="V728" s="5">
        <v>1.8336585365853659E-2</v>
      </c>
      <c r="W728" t="str">
        <f t="shared" si="113"/>
        <v/>
      </c>
      <c r="X728" s="7" t="str">
        <f t="shared" si="117"/>
        <v>PROTRA_CAPACITY_EMPIRICAL[</v>
      </c>
      <c r="Y728" s="7" t="str">
        <f t="shared" si="120"/>
        <v>HUNGARY,</v>
      </c>
      <c r="Z728" s="7" t="str">
        <f t="shared" si="121"/>
        <v>TO_elec,</v>
      </c>
      <c r="AA728" s="7" t="str">
        <f t="shared" si="118"/>
        <v>PROTRA_CHP_PP_I]=GET_DIRECT_DATA(</v>
      </c>
      <c r="AB728" s="7" t="str">
        <f t="shared" si="119"/>
        <v>'model_parameters/energy/PROTRA_capacity_vensim_import.xlsx','PROTRA_capacity','PROTRA_CAP_TIME',</v>
      </c>
      <c r="AC728" s="7" t="str">
        <f t="shared" si="122"/>
        <v>'HUNGARY_TO_elec')~~|</v>
      </c>
    </row>
    <row r="729" spans="1:29" x14ac:dyDescent="0.35">
      <c r="A729" t="s">
        <v>54</v>
      </c>
      <c r="B729" t="s">
        <v>42</v>
      </c>
      <c r="C729" t="str">
        <f t="shared" si="114"/>
        <v>HUNGARY_TO_elec</v>
      </c>
      <c r="D729" t="str">
        <f t="shared" si="115"/>
        <v>PROTRA_CHP_PP_I</v>
      </c>
      <c r="E729" t="s">
        <v>4</v>
      </c>
      <c r="F729" s="1" t="str">
        <f t="shared" si="116"/>
        <v>HUNGARYTO_elecPROTRA_CHP_liquid_fuels_CCS</v>
      </c>
      <c r="G729" s="5">
        <v>0</v>
      </c>
      <c r="H729" s="5">
        <v>0</v>
      </c>
      <c r="I729" s="5">
        <v>0</v>
      </c>
      <c r="J729" s="5">
        <v>0</v>
      </c>
      <c r="K729" s="5">
        <v>0</v>
      </c>
      <c r="L729" s="5">
        <v>0</v>
      </c>
      <c r="M729" s="5">
        <v>0</v>
      </c>
      <c r="N729" s="5">
        <v>0</v>
      </c>
      <c r="O729" s="5">
        <v>0</v>
      </c>
      <c r="P729" s="5">
        <v>0</v>
      </c>
      <c r="Q729" s="5">
        <v>0</v>
      </c>
      <c r="R729" s="5">
        <v>0</v>
      </c>
      <c r="S729" s="5">
        <v>0</v>
      </c>
      <c r="T729" s="5">
        <v>0</v>
      </c>
      <c r="U729" s="5">
        <v>0</v>
      </c>
      <c r="V729" s="5">
        <v>0</v>
      </c>
      <c r="W729" t="str">
        <f t="shared" si="113"/>
        <v/>
      </c>
      <c r="X729" s="7" t="str">
        <f t="shared" si="117"/>
        <v>PROTRA_CAPACITY_EMPIRICAL[</v>
      </c>
      <c r="Y729" s="7" t="str">
        <f t="shared" si="120"/>
        <v>HUNGARY,</v>
      </c>
      <c r="Z729" s="7" t="str">
        <f t="shared" si="121"/>
        <v>TO_elec,</v>
      </c>
      <c r="AA729" s="7" t="str">
        <f t="shared" si="118"/>
        <v>PROTRA_CHP_PP_I]=GET_DIRECT_DATA(</v>
      </c>
      <c r="AB729" s="7" t="str">
        <f t="shared" si="119"/>
        <v>'model_parameters/energy/PROTRA_capacity_vensim_import.xlsx','PROTRA_capacity','PROTRA_CAP_TIME',</v>
      </c>
      <c r="AC729" s="7" t="str">
        <f t="shared" si="122"/>
        <v>'HUNGARY_TO_elec')~~|</v>
      </c>
    </row>
    <row r="730" spans="1:29" x14ac:dyDescent="0.35">
      <c r="A730" t="s">
        <v>54</v>
      </c>
      <c r="B730" t="s">
        <v>42</v>
      </c>
      <c r="C730" t="str">
        <f t="shared" si="114"/>
        <v>HUNGARY_TO_elec</v>
      </c>
      <c r="D730" t="str">
        <f t="shared" si="115"/>
        <v>PROTRA_CHP_PP_I</v>
      </c>
      <c r="E730" t="s">
        <v>5</v>
      </c>
      <c r="F730" s="1" t="str">
        <f t="shared" si="116"/>
        <v>HUNGARYTO_elecPROTRA_CHP_solid_fossil</v>
      </c>
      <c r="G730" s="5">
        <v>0.34300000000000003</v>
      </c>
      <c r="H730" s="5">
        <v>0.34300000000000003</v>
      </c>
      <c r="I730" s="5">
        <v>0.34300000000000003</v>
      </c>
      <c r="J730" s="5">
        <v>0.34300000000000003</v>
      </c>
      <c r="K730" s="5">
        <v>0.32940000000000003</v>
      </c>
      <c r="L730" s="5">
        <v>0.27360000000000001</v>
      </c>
      <c r="M730" s="5">
        <v>0.27360000000000001</v>
      </c>
      <c r="N730" s="5">
        <v>0.21859999999999999</v>
      </c>
      <c r="O730" s="5">
        <v>0.153</v>
      </c>
      <c r="P730" s="5">
        <v>0.153</v>
      </c>
      <c r="Q730" s="5">
        <v>9.8000000000000004E-2</v>
      </c>
      <c r="R730" s="5">
        <v>8.979617834394904E-2</v>
      </c>
      <c r="S730" s="5">
        <v>9.3541401273885355E-2</v>
      </c>
      <c r="T730" s="5">
        <v>9.3541401273885355E-2</v>
      </c>
      <c r="U730" s="5">
        <v>9.3541401273885355E-2</v>
      </c>
      <c r="V730" s="5">
        <v>9.3541401273885355E-2</v>
      </c>
      <c r="W730" t="str">
        <f t="shared" si="113"/>
        <v/>
      </c>
      <c r="X730" s="7" t="str">
        <f t="shared" si="117"/>
        <v>PROTRA_CAPACITY_EMPIRICAL[</v>
      </c>
      <c r="Y730" s="7" t="str">
        <f t="shared" si="120"/>
        <v>HUNGARY,</v>
      </c>
      <c r="Z730" s="7" t="str">
        <f t="shared" si="121"/>
        <v>TO_elec,</v>
      </c>
      <c r="AA730" s="7" t="str">
        <f t="shared" si="118"/>
        <v>PROTRA_CHP_PP_I]=GET_DIRECT_DATA(</v>
      </c>
      <c r="AB730" s="7" t="str">
        <f t="shared" si="119"/>
        <v>'model_parameters/energy/PROTRA_capacity_vensim_import.xlsx','PROTRA_capacity','PROTRA_CAP_TIME',</v>
      </c>
      <c r="AC730" s="7" t="str">
        <f t="shared" si="122"/>
        <v>'HUNGARY_TO_elec')~~|</v>
      </c>
    </row>
    <row r="731" spans="1:29" x14ac:dyDescent="0.35">
      <c r="A731" t="s">
        <v>54</v>
      </c>
      <c r="B731" t="s">
        <v>42</v>
      </c>
      <c r="C731" t="str">
        <f t="shared" si="114"/>
        <v>HUNGARY_TO_elec</v>
      </c>
      <c r="D731" t="str">
        <f t="shared" si="115"/>
        <v>PROTRA_CHP_PP_I</v>
      </c>
      <c r="E731" t="s">
        <v>6</v>
      </c>
      <c r="F731" s="1" t="str">
        <f t="shared" si="116"/>
        <v>HUNGARYTO_elecPROTRA_CHP_solid_fossil_CCS</v>
      </c>
      <c r="G731" s="5">
        <v>0</v>
      </c>
      <c r="H731" s="5">
        <v>0</v>
      </c>
      <c r="I731" s="5">
        <v>0</v>
      </c>
      <c r="J731" s="5">
        <v>0</v>
      </c>
      <c r="K731" s="5">
        <v>0</v>
      </c>
      <c r="L731" s="5">
        <v>0</v>
      </c>
      <c r="M731" s="5">
        <v>0</v>
      </c>
      <c r="N731" s="5">
        <v>0</v>
      </c>
      <c r="O731" s="5">
        <v>0</v>
      </c>
      <c r="P731" s="5">
        <v>0</v>
      </c>
      <c r="Q731" s="5">
        <v>0</v>
      </c>
      <c r="R731" s="5">
        <v>0</v>
      </c>
      <c r="S731" s="5">
        <v>0</v>
      </c>
      <c r="T731" s="5">
        <v>0</v>
      </c>
      <c r="U731" s="5">
        <v>0</v>
      </c>
      <c r="V731" s="5">
        <v>0</v>
      </c>
      <c r="W731" t="str">
        <f t="shared" si="113"/>
        <v/>
      </c>
      <c r="X731" s="7" t="str">
        <f t="shared" si="117"/>
        <v>PROTRA_CAPACITY_EMPIRICAL[</v>
      </c>
      <c r="Y731" s="7" t="str">
        <f t="shared" si="120"/>
        <v>HUNGARY,</v>
      </c>
      <c r="Z731" s="7" t="str">
        <f t="shared" si="121"/>
        <v>TO_elec,</v>
      </c>
      <c r="AA731" s="7" t="str">
        <f t="shared" si="118"/>
        <v>PROTRA_CHP_PP_I]=GET_DIRECT_DATA(</v>
      </c>
      <c r="AB731" s="7" t="str">
        <f t="shared" si="119"/>
        <v>'model_parameters/energy/PROTRA_capacity_vensim_import.xlsx','PROTRA_capacity','PROTRA_CAP_TIME',</v>
      </c>
      <c r="AC731" s="7" t="str">
        <f t="shared" si="122"/>
        <v>'HUNGARY_TO_elec')~~|</v>
      </c>
    </row>
    <row r="732" spans="1:29" x14ac:dyDescent="0.35">
      <c r="A732" t="s">
        <v>54</v>
      </c>
      <c r="B732" t="s">
        <v>42</v>
      </c>
      <c r="C732" t="str">
        <f t="shared" si="114"/>
        <v>HUNGARY_TO_elec</v>
      </c>
      <c r="D732" t="str">
        <f t="shared" si="115"/>
        <v>PROTRA_CHP_PP_I</v>
      </c>
      <c r="E732" t="s">
        <v>7</v>
      </c>
      <c r="F732" s="1" t="str">
        <f t="shared" si="116"/>
        <v>HUNGARYTO_elecPROTRA_CHP_waste</v>
      </c>
      <c r="G732" s="5">
        <v>5.1257417982308812E-3</v>
      </c>
      <c r="H732" s="5">
        <v>5.1257417982308812E-3</v>
      </c>
      <c r="I732" s="5">
        <v>5.1257417982308812E-3</v>
      </c>
      <c r="J732" s="5">
        <v>5.1257417982308812E-3</v>
      </c>
      <c r="K732" s="5">
        <v>5.1257417982308812E-3</v>
      </c>
      <c r="L732" s="5">
        <v>5.1257417982308812E-3</v>
      </c>
      <c r="M732" s="5">
        <v>7.143321016683463E-3</v>
      </c>
      <c r="N732" s="5">
        <v>7.143321016683463E-3</v>
      </c>
      <c r="O732" s="5">
        <v>7.143321016683463E-3</v>
      </c>
      <c r="P732" s="5">
        <v>7.8249356175120362E-3</v>
      </c>
      <c r="Q732" s="5">
        <v>6.1890605755234585E-3</v>
      </c>
      <c r="R732" s="5">
        <v>6.9317478445862744E-3</v>
      </c>
      <c r="S732" s="5">
        <v>6.9317478445862744E-3</v>
      </c>
      <c r="T732" s="5">
        <v>8.9122472287537797E-3</v>
      </c>
      <c r="U732" s="5">
        <v>1.4606182958235361E-2</v>
      </c>
      <c r="V732" s="5">
        <v>1.4606182958235361E-2</v>
      </c>
      <c r="W732" t="str">
        <f t="shared" si="113"/>
        <v/>
      </c>
      <c r="X732" s="7" t="str">
        <f t="shared" si="117"/>
        <v>PROTRA_CAPACITY_EMPIRICAL[</v>
      </c>
      <c r="Y732" s="7" t="str">
        <f t="shared" si="120"/>
        <v>HUNGARY,</v>
      </c>
      <c r="Z732" s="7" t="str">
        <f t="shared" si="121"/>
        <v>TO_elec,</v>
      </c>
      <c r="AA732" s="7" t="str">
        <f t="shared" si="118"/>
        <v>PROTRA_CHP_PP_I]=GET_DIRECT_DATA(</v>
      </c>
      <c r="AB732" s="7" t="str">
        <f t="shared" si="119"/>
        <v>'model_parameters/energy/PROTRA_capacity_vensim_import.xlsx','PROTRA_capacity','PROTRA_CAP_TIME',</v>
      </c>
      <c r="AC732" s="7" t="str">
        <f t="shared" si="122"/>
        <v>'HUNGARY_TO_elec')~~|</v>
      </c>
    </row>
    <row r="733" spans="1:29" x14ac:dyDescent="0.35">
      <c r="A733" t="s">
        <v>54</v>
      </c>
      <c r="B733" t="s">
        <v>42</v>
      </c>
      <c r="C733" t="str">
        <f t="shared" si="114"/>
        <v>HUNGARY_TO_elec</v>
      </c>
      <c r="D733" t="str">
        <f t="shared" si="115"/>
        <v>PROTRA_CHP_PP_I</v>
      </c>
      <c r="E733" t="s">
        <v>8</v>
      </c>
      <c r="F733" s="1" t="str">
        <f t="shared" si="116"/>
        <v>HUNGARYTO_elecPROTRA_CHP_solid_bio</v>
      </c>
      <c r="G733" s="5">
        <v>8.8874258201769127E-2</v>
      </c>
      <c r="H733" s="5">
        <v>8.8874258201769127E-2</v>
      </c>
      <c r="I733" s="5">
        <v>8.8874258201769127E-2</v>
      </c>
      <c r="J733" s="5">
        <v>8.8874258201769127E-2</v>
      </c>
      <c r="K733" s="5">
        <v>8.8874258201769127E-2</v>
      </c>
      <c r="L733" s="5">
        <v>8.8874258201769127E-2</v>
      </c>
      <c r="M733" s="5">
        <v>0.12385667898331655</v>
      </c>
      <c r="N733" s="5">
        <v>0.12385667898331655</v>
      </c>
      <c r="O733" s="5">
        <v>0.12385667898331655</v>
      </c>
      <c r="P733" s="5">
        <v>0.13567506438248797</v>
      </c>
      <c r="Q733" s="5">
        <v>0.10731093942447655</v>
      </c>
      <c r="R733" s="5">
        <v>0.19700366491359125</v>
      </c>
      <c r="S733" s="5">
        <v>0.19700366491359125</v>
      </c>
      <c r="T733" s="5">
        <v>0.20100780444435531</v>
      </c>
      <c r="U733" s="5">
        <v>0.19700366491359125</v>
      </c>
      <c r="V733" s="5">
        <v>0.19299952538282722</v>
      </c>
      <c r="W733" t="str">
        <f t="shared" si="113"/>
        <v/>
      </c>
      <c r="X733" s="7" t="str">
        <f t="shared" si="117"/>
        <v>PROTRA_CAPACITY_EMPIRICAL[</v>
      </c>
      <c r="Y733" s="7" t="str">
        <f t="shared" si="120"/>
        <v>HUNGARY,</v>
      </c>
      <c r="Z733" s="7" t="str">
        <f t="shared" si="121"/>
        <v>TO_elec,</v>
      </c>
      <c r="AA733" s="7" t="str">
        <f t="shared" si="118"/>
        <v>PROTRA_CHP_PP_I]=GET_DIRECT_DATA(</v>
      </c>
      <c r="AB733" s="7" t="str">
        <f t="shared" si="119"/>
        <v>'model_parameters/energy/PROTRA_capacity_vensim_import.xlsx','PROTRA_capacity','PROTRA_CAP_TIME',</v>
      </c>
      <c r="AC733" s="7" t="str">
        <f t="shared" si="122"/>
        <v>'HUNGARY_TO_elec')~~|</v>
      </c>
    </row>
    <row r="734" spans="1:29" x14ac:dyDescent="0.35">
      <c r="A734" t="s">
        <v>54</v>
      </c>
      <c r="B734" t="s">
        <v>42</v>
      </c>
      <c r="C734" t="str">
        <f t="shared" si="114"/>
        <v>HUNGARY_TO_elec</v>
      </c>
      <c r="D734" t="str">
        <f t="shared" si="115"/>
        <v>PROTRA_CHP_PP_I</v>
      </c>
      <c r="E734" t="s">
        <v>9</v>
      </c>
      <c r="F734" s="1" t="str">
        <f t="shared" si="116"/>
        <v>HUNGARYTO_elecPROTRA_CHP_solid_bio_CCS</v>
      </c>
      <c r="G734" s="5">
        <v>0</v>
      </c>
      <c r="H734" s="5">
        <v>0</v>
      </c>
      <c r="I734" s="5">
        <v>0</v>
      </c>
      <c r="J734" s="5">
        <v>0</v>
      </c>
      <c r="K734" s="5">
        <v>0</v>
      </c>
      <c r="L734" s="5">
        <v>0</v>
      </c>
      <c r="M734" s="5">
        <v>0</v>
      </c>
      <c r="N734" s="5">
        <v>0</v>
      </c>
      <c r="O734" s="5">
        <v>0</v>
      </c>
      <c r="P734" s="5">
        <v>0</v>
      </c>
      <c r="Q734" s="5">
        <v>0</v>
      </c>
      <c r="R734" s="5">
        <v>0</v>
      </c>
      <c r="S734" s="5">
        <v>0</v>
      </c>
      <c r="T734" s="5">
        <v>0</v>
      </c>
      <c r="U734" s="5">
        <v>0</v>
      </c>
      <c r="V734" s="5">
        <v>0</v>
      </c>
      <c r="W734" t="str">
        <f t="shared" si="113"/>
        <v/>
      </c>
      <c r="X734" s="7" t="str">
        <f t="shared" si="117"/>
        <v>PROTRA_CAPACITY_EMPIRICAL[</v>
      </c>
      <c r="Y734" s="7" t="str">
        <f t="shared" si="120"/>
        <v>HUNGARY,</v>
      </c>
      <c r="Z734" s="7" t="str">
        <f t="shared" si="121"/>
        <v>TO_elec,</v>
      </c>
      <c r="AA734" s="7" t="str">
        <f t="shared" si="118"/>
        <v>PROTRA_CHP_PP_I]=GET_DIRECT_DATA(</v>
      </c>
      <c r="AB734" s="7" t="str">
        <f t="shared" si="119"/>
        <v>'model_parameters/energy/PROTRA_capacity_vensim_import.xlsx','PROTRA_capacity','PROTRA_CAP_TIME',</v>
      </c>
      <c r="AC734" s="7" t="str">
        <f t="shared" si="122"/>
        <v>'HUNGARY_TO_elec')~~|</v>
      </c>
    </row>
    <row r="735" spans="1:29" x14ac:dyDescent="0.35">
      <c r="A735" t="s">
        <v>54</v>
      </c>
      <c r="B735" t="s">
        <v>42</v>
      </c>
      <c r="C735" t="str">
        <f t="shared" si="114"/>
        <v>HUNGARY_TO_elec</v>
      </c>
      <c r="D735" t="str">
        <f t="shared" si="115"/>
        <v>PROTRA_CHP_PP_I</v>
      </c>
      <c r="E735" t="s">
        <v>17</v>
      </c>
      <c r="F735" s="1" t="str">
        <f t="shared" si="116"/>
        <v>HUNGARYTO_elecPROTRA_PP_solid_bio</v>
      </c>
      <c r="G735" s="5">
        <v>0.18143585264807974</v>
      </c>
      <c r="H735" s="5">
        <v>0.18143585264807974</v>
      </c>
      <c r="I735" s="5">
        <v>0.18673048930690853</v>
      </c>
      <c r="J735" s="5">
        <v>0.18673048930690853</v>
      </c>
      <c r="K735" s="5">
        <v>0.20545081177919608</v>
      </c>
      <c r="L735" s="5">
        <v>0.20545081177919608</v>
      </c>
      <c r="M735" s="5">
        <v>0.27153922293136273</v>
      </c>
      <c r="N735" s="5">
        <v>0.25168433546075475</v>
      </c>
      <c r="O735" s="5">
        <v>0.25168433546075475</v>
      </c>
      <c r="P735" s="5">
        <v>0.25168433546075475</v>
      </c>
      <c r="Q735" s="5">
        <v>0.18361043556152726</v>
      </c>
      <c r="R735" s="5">
        <v>0.33707587423981872</v>
      </c>
      <c r="S735" s="5">
        <v>0.33707587423981872</v>
      </c>
      <c r="T735" s="5">
        <v>0.34392700989509956</v>
      </c>
      <c r="U735" s="5">
        <v>0.33707587423981872</v>
      </c>
      <c r="V735" s="5">
        <v>0.33022473858453782</v>
      </c>
      <c r="W735" t="str">
        <f t="shared" si="113"/>
        <v/>
      </c>
      <c r="X735" s="7" t="str">
        <f t="shared" si="117"/>
        <v>PROTRA_CAPACITY_EMPIRICAL[</v>
      </c>
      <c r="Y735" s="7" t="str">
        <f t="shared" si="120"/>
        <v>HUNGARY,</v>
      </c>
      <c r="Z735" s="7" t="str">
        <f t="shared" si="121"/>
        <v>TO_elec,</v>
      </c>
      <c r="AA735" s="7" t="str">
        <f t="shared" si="118"/>
        <v>PROTRA_CHP_PP_I]=GET_DIRECT_DATA(</v>
      </c>
      <c r="AB735" s="7" t="str">
        <f t="shared" si="119"/>
        <v>'model_parameters/energy/PROTRA_capacity_vensim_import.xlsx','PROTRA_capacity','PROTRA_CAP_TIME',</v>
      </c>
      <c r="AC735" s="7" t="str">
        <f t="shared" si="122"/>
        <v>'HUNGARY_TO_elec')~~|</v>
      </c>
    </row>
    <row r="736" spans="1:29" x14ac:dyDescent="0.35">
      <c r="A736" t="s">
        <v>54</v>
      </c>
      <c r="B736" t="s">
        <v>42</v>
      </c>
      <c r="C736" t="str">
        <f t="shared" si="114"/>
        <v>HUNGARY_TO_elec</v>
      </c>
      <c r="D736" t="str">
        <f t="shared" si="115"/>
        <v>PROTRA_CHP_PP_I</v>
      </c>
      <c r="E736" t="s">
        <v>18</v>
      </c>
      <c r="F736" s="1" t="str">
        <f t="shared" si="116"/>
        <v>HUNGARYTO_elecPROTRA_PP_solid_bio_CCS</v>
      </c>
      <c r="G736" s="5">
        <v>0</v>
      </c>
      <c r="H736" s="5">
        <v>0</v>
      </c>
      <c r="I736" s="5">
        <v>0</v>
      </c>
      <c r="J736" s="5">
        <v>0</v>
      </c>
      <c r="K736" s="5">
        <v>0</v>
      </c>
      <c r="L736" s="5">
        <v>0</v>
      </c>
      <c r="M736" s="5">
        <v>0</v>
      </c>
      <c r="N736" s="5">
        <v>0</v>
      </c>
      <c r="O736" s="5">
        <v>0</v>
      </c>
      <c r="P736" s="5">
        <v>0</v>
      </c>
      <c r="Q736" s="5">
        <v>0</v>
      </c>
      <c r="R736" s="5">
        <v>0</v>
      </c>
      <c r="S736" s="5">
        <v>0</v>
      </c>
      <c r="T736" s="5">
        <v>0</v>
      </c>
      <c r="U736" s="5">
        <v>0</v>
      </c>
      <c r="V736" s="5">
        <v>0</v>
      </c>
      <c r="W736" t="str">
        <f t="shared" si="113"/>
        <v/>
      </c>
      <c r="X736" s="7" t="str">
        <f t="shared" si="117"/>
        <v>PROTRA_CAPACITY_EMPIRICAL[</v>
      </c>
      <c r="Y736" s="7" t="str">
        <f t="shared" si="120"/>
        <v>HUNGARY,</v>
      </c>
      <c r="Z736" s="7" t="str">
        <f t="shared" si="121"/>
        <v>TO_elec,</v>
      </c>
      <c r="AA736" s="7" t="str">
        <f t="shared" si="118"/>
        <v>PROTRA_CHP_PP_I]=GET_DIRECT_DATA(</v>
      </c>
      <c r="AB736" s="7" t="str">
        <f t="shared" si="119"/>
        <v>'model_parameters/energy/PROTRA_capacity_vensim_import.xlsx','PROTRA_capacity','PROTRA_CAP_TIME',</v>
      </c>
      <c r="AC736" s="7" t="str">
        <f t="shared" si="122"/>
        <v>'HUNGARY_TO_elec')~~|</v>
      </c>
    </row>
    <row r="737" spans="1:29" x14ac:dyDescent="0.35">
      <c r="A737" t="s">
        <v>54</v>
      </c>
      <c r="B737" t="s">
        <v>42</v>
      </c>
      <c r="C737" t="str">
        <f t="shared" si="114"/>
        <v>HUNGARY_TO_elec</v>
      </c>
      <c r="D737" t="str">
        <f t="shared" si="115"/>
        <v>PROTRA_CHP_PP_I</v>
      </c>
      <c r="E737" t="s">
        <v>19</v>
      </c>
      <c r="F737" s="1" t="str">
        <f t="shared" si="116"/>
        <v>HUNGARYTO_elecPROTRA_PP_gas_fuels</v>
      </c>
      <c r="G737" s="5">
        <v>1.97265</v>
      </c>
      <c r="H737" s="5">
        <v>2.0029500000000002</v>
      </c>
      <c r="I737" s="5">
        <v>2.0691359999999999</v>
      </c>
      <c r="J737" s="5">
        <v>2.1101359999999998</v>
      </c>
      <c r="K737" s="5">
        <v>2.529636</v>
      </c>
      <c r="L737" s="5">
        <v>2.5246360000000001</v>
      </c>
      <c r="M737" s="5">
        <v>3.069636</v>
      </c>
      <c r="N737" s="5">
        <v>2.8546360000000002</v>
      </c>
      <c r="O737" s="5">
        <v>1.779636</v>
      </c>
      <c r="P737" s="5">
        <v>2.1796359999999999</v>
      </c>
      <c r="Q737" s="5">
        <v>1.9986359999999999</v>
      </c>
      <c r="R737" s="5">
        <v>1.9513198068181816</v>
      </c>
      <c r="S737" s="5">
        <v>1.9465881875</v>
      </c>
      <c r="T737" s="5">
        <v>1.9432760539772727</v>
      </c>
      <c r="U737" s="5">
        <v>1.9058962613636363</v>
      </c>
      <c r="V737" s="5">
        <v>1.9068425852272726</v>
      </c>
      <c r="W737" t="str">
        <f t="shared" si="113"/>
        <v/>
      </c>
      <c r="X737" s="7" t="str">
        <f t="shared" si="117"/>
        <v>PROTRA_CAPACITY_EMPIRICAL[</v>
      </c>
      <c r="Y737" s="7" t="str">
        <f t="shared" si="120"/>
        <v>HUNGARY,</v>
      </c>
      <c r="Z737" s="7" t="str">
        <f t="shared" si="121"/>
        <v>TO_elec,</v>
      </c>
      <c r="AA737" s="7" t="str">
        <f t="shared" si="118"/>
        <v>PROTRA_CHP_PP_I]=GET_DIRECT_DATA(</v>
      </c>
      <c r="AB737" s="7" t="str">
        <f t="shared" si="119"/>
        <v>'model_parameters/energy/PROTRA_capacity_vensim_import.xlsx','PROTRA_capacity','PROTRA_CAP_TIME',</v>
      </c>
      <c r="AC737" s="7" t="str">
        <f t="shared" si="122"/>
        <v>'HUNGARY_TO_elec')~~|</v>
      </c>
    </row>
    <row r="738" spans="1:29" x14ac:dyDescent="0.35">
      <c r="A738" t="s">
        <v>54</v>
      </c>
      <c r="B738" t="s">
        <v>42</v>
      </c>
      <c r="C738" t="str">
        <f t="shared" si="114"/>
        <v>HUNGARY_TO_elec</v>
      </c>
      <c r="D738" t="str">
        <f t="shared" si="115"/>
        <v>PROTRA_CHP_PP_I</v>
      </c>
      <c r="E738" t="s">
        <v>20</v>
      </c>
      <c r="F738" s="1" t="str">
        <f t="shared" si="116"/>
        <v>HUNGARYTO_elecPROTRA_PP_gas_fuels_CCS</v>
      </c>
      <c r="G738" s="6">
        <v>0</v>
      </c>
      <c r="H738" s="6">
        <v>0</v>
      </c>
      <c r="I738" s="6">
        <v>0</v>
      </c>
      <c r="J738" s="6">
        <v>0</v>
      </c>
      <c r="K738" s="6">
        <v>0</v>
      </c>
      <c r="L738" s="6">
        <v>0</v>
      </c>
      <c r="M738" s="6">
        <v>0</v>
      </c>
      <c r="N738" s="6">
        <v>0</v>
      </c>
      <c r="O738" s="6">
        <v>0</v>
      </c>
      <c r="P738" s="6">
        <v>0</v>
      </c>
      <c r="Q738" s="6">
        <v>0</v>
      </c>
      <c r="R738" s="6">
        <v>0</v>
      </c>
      <c r="S738" s="6">
        <v>0</v>
      </c>
      <c r="T738" s="6">
        <v>0</v>
      </c>
      <c r="U738" s="6">
        <v>0</v>
      </c>
      <c r="V738" s="6">
        <v>0</v>
      </c>
      <c r="W738" t="str">
        <f t="shared" si="113"/>
        <v/>
      </c>
      <c r="X738" s="7" t="str">
        <f t="shared" si="117"/>
        <v>PROTRA_CAPACITY_EMPIRICAL[</v>
      </c>
      <c r="Y738" s="7" t="str">
        <f t="shared" si="120"/>
        <v>HUNGARY,</v>
      </c>
      <c r="Z738" s="7" t="str">
        <f t="shared" si="121"/>
        <v>TO_elec,</v>
      </c>
      <c r="AA738" s="7" t="str">
        <f t="shared" si="118"/>
        <v>PROTRA_CHP_PP_I]=GET_DIRECT_DATA(</v>
      </c>
      <c r="AB738" s="7" t="str">
        <f t="shared" si="119"/>
        <v>'model_parameters/energy/PROTRA_capacity_vensim_import.xlsx','PROTRA_capacity','PROTRA_CAP_TIME',</v>
      </c>
      <c r="AC738" s="7" t="str">
        <f t="shared" si="122"/>
        <v>'HUNGARY_TO_elec')~~|</v>
      </c>
    </row>
    <row r="739" spans="1:29" x14ac:dyDescent="0.35">
      <c r="A739" t="s">
        <v>54</v>
      </c>
      <c r="B739" t="s">
        <v>42</v>
      </c>
      <c r="C739" t="str">
        <f t="shared" si="114"/>
        <v>HUNGARY_TO_elec</v>
      </c>
      <c r="D739" t="str">
        <f t="shared" si="115"/>
        <v>PROTRA_CHP_PP_I</v>
      </c>
      <c r="E739" t="s">
        <v>21</v>
      </c>
      <c r="F739" s="1" t="str">
        <f t="shared" si="116"/>
        <v>HUNGARYTO_elecPROTRA_PP_geothermal</v>
      </c>
      <c r="G739" s="5">
        <v>0</v>
      </c>
      <c r="H739" s="5">
        <v>0</v>
      </c>
      <c r="I739" s="5">
        <v>0</v>
      </c>
      <c r="J739" s="5">
        <v>0</v>
      </c>
      <c r="K739" s="5">
        <v>0</v>
      </c>
      <c r="L739" s="5">
        <v>0</v>
      </c>
      <c r="M739" s="5">
        <v>0</v>
      </c>
      <c r="N739" s="5">
        <v>0</v>
      </c>
      <c r="O739" s="5">
        <v>0</v>
      </c>
      <c r="P739" s="5">
        <v>0</v>
      </c>
      <c r="Q739" s="5">
        <v>0</v>
      </c>
      <c r="R739" s="5">
        <v>0</v>
      </c>
      <c r="S739" s="5">
        <v>0</v>
      </c>
      <c r="T739" s="5">
        <v>0</v>
      </c>
      <c r="U739" s="5">
        <v>0</v>
      </c>
      <c r="V739" s="5">
        <v>0</v>
      </c>
      <c r="W739" t="str">
        <f t="shared" si="113"/>
        <v/>
      </c>
      <c r="X739" s="7" t="str">
        <f t="shared" si="117"/>
        <v>PROTRA_CAPACITY_EMPIRICAL[</v>
      </c>
      <c r="Y739" s="7" t="str">
        <f t="shared" si="120"/>
        <v>HUNGARY,</v>
      </c>
      <c r="Z739" s="7" t="str">
        <f t="shared" si="121"/>
        <v>TO_elec,</v>
      </c>
      <c r="AA739" s="7" t="str">
        <f t="shared" si="118"/>
        <v>PROTRA_CHP_PP_I]=GET_DIRECT_DATA(</v>
      </c>
      <c r="AB739" s="7" t="str">
        <f t="shared" si="119"/>
        <v>'model_parameters/energy/PROTRA_capacity_vensim_import.xlsx','PROTRA_capacity','PROTRA_CAP_TIME',</v>
      </c>
      <c r="AC739" s="7" t="str">
        <f t="shared" si="122"/>
        <v>'HUNGARY_TO_elec')~~|</v>
      </c>
    </row>
    <row r="740" spans="1:29" x14ac:dyDescent="0.35">
      <c r="A740" t="s">
        <v>54</v>
      </c>
      <c r="B740" t="s">
        <v>42</v>
      </c>
      <c r="C740" t="str">
        <f t="shared" si="114"/>
        <v>HUNGARY_TO_elec</v>
      </c>
      <c r="D740" t="str">
        <f t="shared" si="115"/>
        <v>PROTRA_CHP_PP_I</v>
      </c>
      <c r="E740" t="s">
        <v>22</v>
      </c>
      <c r="F740" s="1" t="str">
        <f t="shared" si="116"/>
        <v>HUNGARYTO_elecPROTRA_PP_hydropower_dammed</v>
      </c>
      <c r="G740" s="5">
        <v>2.8000000000000001E-2</v>
      </c>
      <c r="H740" s="5">
        <v>2.8000000000000001E-2</v>
      </c>
      <c r="I740" s="5">
        <v>2.8000000000000001E-2</v>
      </c>
      <c r="J740" s="5">
        <v>2.8000000000000001E-2</v>
      </c>
      <c r="K740" s="5">
        <v>2.8000000000000001E-2</v>
      </c>
      <c r="L740" s="5">
        <v>2.8000000000000001E-2</v>
      </c>
      <c r="M740" s="5">
        <v>2.8000000000000001E-2</v>
      </c>
      <c r="N740" s="5">
        <v>2.8000000000000001E-2</v>
      </c>
      <c r="O740" s="5">
        <v>2.8000000000000001E-2</v>
      </c>
      <c r="P740" s="5">
        <v>2.8000000000000001E-2</v>
      </c>
      <c r="Q740" s="5">
        <v>2.8000000000000001E-2</v>
      </c>
      <c r="R740" s="5">
        <v>2.8000000000000001E-2</v>
      </c>
      <c r="S740" s="5">
        <v>2.8000000000000001E-2</v>
      </c>
      <c r="T740" s="5">
        <v>2.8000000000000001E-2</v>
      </c>
      <c r="U740" s="5">
        <v>2.8000000000000001E-2</v>
      </c>
      <c r="V740" s="5">
        <v>2.8000000000000001E-2</v>
      </c>
      <c r="W740" t="str">
        <f t="shared" si="113"/>
        <v/>
      </c>
      <c r="X740" s="7" t="str">
        <f t="shared" si="117"/>
        <v>PROTRA_CAPACITY_EMPIRICAL[</v>
      </c>
      <c r="Y740" s="7" t="str">
        <f t="shared" si="120"/>
        <v>HUNGARY,</v>
      </c>
      <c r="Z740" s="7" t="str">
        <f t="shared" si="121"/>
        <v>TO_elec,</v>
      </c>
      <c r="AA740" s="7" t="str">
        <f t="shared" si="118"/>
        <v>PROTRA_CHP_PP_I]=GET_DIRECT_DATA(</v>
      </c>
      <c r="AB740" s="7" t="str">
        <f t="shared" si="119"/>
        <v>'model_parameters/energy/PROTRA_capacity_vensim_import.xlsx','PROTRA_capacity','PROTRA_CAP_TIME',</v>
      </c>
      <c r="AC740" s="7" t="str">
        <f t="shared" si="122"/>
        <v>'HUNGARY_TO_elec')~~|</v>
      </c>
    </row>
    <row r="741" spans="1:29" x14ac:dyDescent="0.35">
      <c r="A741" t="s">
        <v>54</v>
      </c>
      <c r="B741" t="s">
        <v>42</v>
      </c>
      <c r="C741" t="str">
        <f t="shared" si="114"/>
        <v>HUNGARY_TO_elec</v>
      </c>
      <c r="D741" t="str">
        <f t="shared" si="115"/>
        <v>PROTRA_CHP_PP_I</v>
      </c>
      <c r="E741" t="s">
        <v>23</v>
      </c>
      <c r="F741" s="1" t="str">
        <f t="shared" si="116"/>
        <v>HUNGARYTO_elecPROTRA_PP_hydropower_run_of_river</v>
      </c>
      <c r="G741" s="5">
        <v>2.1604999999999999E-2</v>
      </c>
      <c r="H741" s="5">
        <v>2.1604999999999999E-2</v>
      </c>
      <c r="I741" s="5">
        <v>2.1604999999999999E-2</v>
      </c>
      <c r="J741" s="5">
        <v>2.3E-2</v>
      </c>
      <c r="K741" s="5">
        <v>2.5000000000000001E-2</v>
      </c>
      <c r="L741" s="5">
        <v>2.5000000000000001E-2</v>
      </c>
      <c r="M741" s="5">
        <v>2.7E-2</v>
      </c>
      <c r="N741" s="5">
        <v>2.8000000000000001E-2</v>
      </c>
      <c r="O741" s="5">
        <v>2.9000000000000001E-2</v>
      </c>
      <c r="P741" s="5">
        <v>2.9000000000000001E-2</v>
      </c>
      <c r="Q741" s="5">
        <v>2.9000000000000001E-2</v>
      </c>
      <c r="R741" s="5">
        <v>2.9000000000000001E-2</v>
      </c>
      <c r="S741" s="5">
        <v>2.8000000000000004E-2</v>
      </c>
      <c r="T741" s="5">
        <v>2.8000000000000004E-2</v>
      </c>
      <c r="U741" s="5">
        <v>3.0000000000000002E-2</v>
      </c>
      <c r="V741" s="5">
        <v>3.0000000000000002E-2</v>
      </c>
      <c r="W741" t="str">
        <f t="shared" si="113"/>
        <v/>
      </c>
      <c r="X741" s="7" t="str">
        <f t="shared" si="117"/>
        <v>PROTRA_CAPACITY_EMPIRICAL[</v>
      </c>
      <c r="Y741" s="7" t="str">
        <f t="shared" si="120"/>
        <v>HUNGARY,</v>
      </c>
      <c r="Z741" s="7" t="str">
        <f t="shared" si="121"/>
        <v>TO_elec,</v>
      </c>
      <c r="AA741" s="7" t="str">
        <f t="shared" si="118"/>
        <v>PROTRA_CHP_PP_I]=GET_DIRECT_DATA(</v>
      </c>
      <c r="AB741" s="7" t="str">
        <f t="shared" si="119"/>
        <v>'model_parameters/energy/PROTRA_capacity_vensim_import.xlsx','PROTRA_capacity','PROTRA_CAP_TIME',</v>
      </c>
      <c r="AC741" s="7" t="str">
        <f t="shared" si="122"/>
        <v>'HUNGARY_TO_elec')~~|</v>
      </c>
    </row>
    <row r="742" spans="1:29" x14ac:dyDescent="0.35">
      <c r="A742" t="s">
        <v>54</v>
      </c>
      <c r="B742" t="s">
        <v>42</v>
      </c>
      <c r="C742" t="str">
        <f t="shared" si="114"/>
        <v>HUNGARY_TO_elec</v>
      </c>
      <c r="D742" t="str">
        <f t="shared" si="115"/>
        <v>PROTRA_CHP_PP_I</v>
      </c>
      <c r="E742" t="s">
        <v>24</v>
      </c>
      <c r="F742" s="1" t="str">
        <f t="shared" si="116"/>
        <v>HUNGARYTO_elecPROTRA_PP_liquid_fuels</v>
      </c>
      <c r="G742" s="5">
        <v>0.65368399999999993</v>
      </c>
      <c r="H742" s="5">
        <v>0.64868399999999993</v>
      </c>
      <c r="I742" s="5">
        <v>0.55368399999999995</v>
      </c>
      <c r="J742" s="5">
        <v>0.55368399999999995</v>
      </c>
      <c r="K742" s="5">
        <v>0.481184</v>
      </c>
      <c r="L742" s="5">
        <v>0.49438399999999999</v>
      </c>
      <c r="M742" s="5">
        <v>0.49408400000000002</v>
      </c>
      <c r="N742" s="5">
        <v>0.49408400000000002</v>
      </c>
      <c r="O742" s="5">
        <v>0.49408400000000002</v>
      </c>
      <c r="P742" s="5">
        <v>0.49408400000000002</v>
      </c>
      <c r="Q742" s="5">
        <v>0.45408399999999999</v>
      </c>
      <c r="R742" s="5">
        <v>0.45408399999999999</v>
      </c>
      <c r="S742" s="5">
        <v>0.45408399999999999</v>
      </c>
      <c r="T742" s="5">
        <v>0.45629904390243903</v>
      </c>
      <c r="U742" s="5">
        <v>0.46626674146341462</v>
      </c>
      <c r="V742" s="5">
        <v>0.46515921951219513</v>
      </c>
      <c r="W742" t="str">
        <f t="shared" si="113"/>
        <v/>
      </c>
      <c r="X742" s="7" t="str">
        <f t="shared" si="117"/>
        <v>PROTRA_CAPACITY_EMPIRICAL[</v>
      </c>
      <c r="Y742" s="7" t="str">
        <f t="shared" si="120"/>
        <v>HUNGARY,</v>
      </c>
      <c r="Z742" s="7" t="str">
        <f t="shared" si="121"/>
        <v>TO_elec,</v>
      </c>
      <c r="AA742" s="7" t="str">
        <f t="shared" si="118"/>
        <v>PROTRA_CHP_PP_I]=GET_DIRECT_DATA(</v>
      </c>
      <c r="AB742" s="7" t="str">
        <f t="shared" si="119"/>
        <v>'model_parameters/energy/PROTRA_capacity_vensim_import.xlsx','PROTRA_capacity','PROTRA_CAP_TIME',</v>
      </c>
      <c r="AC742" s="7" t="str">
        <f t="shared" si="122"/>
        <v>'HUNGARY_TO_elec')~~|</v>
      </c>
    </row>
    <row r="743" spans="1:29" x14ac:dyDescent="0.35">
      <c r="A743" t="s">
        <v>54</v>
      </c>
      <c r="B743" t="s">
        <v>42</v>
      </c>
      <c r="C743" t="str">
        <f t="shared" si="114"/>
        <v>HUNGARY_TO_elec</v>
      </c>
      <c r="D743" t="str">
        <f t="shared" si="115"/>
        <v>PROTRA_CHP_PP_I</v>
      </c>
      <c r="E743" t="s">
        <v>25</v>
      </c>
      <c r="F743" s="1" t="str">
        <f t="shared" si="116"/>
        <v>HUNGARYTO_elecPROTRA_PP_liquid_fuels_CCS</v>
      </c>
      <c r="G743" s="5">
        <v>0</v>
      </c>
      <c r="H743" s="5">
        <v>0</v>
      </c>
      <c r="I743" s="5">
        <v>0</v>
      </c>
      <c r="J743" s="5">
        <v>0</v>
      </c>
      <c r="K743" s="5">
        <v>0</v>
      </c>
      <c r="L743" s="5">
        <v>0</v>
      </c>
      <c r="M743" s="5">
        <v>0</v>
      </c>
      <c r="N743" s="5">
        <v>0</v>
      </c>
      <c r="O743" s="5">
        <v>0</v>
      </c>
      <c r="P743" s="5">
        <v>0</v>
      </c>
      <c r="Q743" s="5">
        <v>0</v>
      </c>
      <c r="R743" s="5">
        <v>0</v>
      </c>
      <c r="S743" s="5">
        <v>0</v>
      </c>
      <c r="T743" s="5">
        <v>0</v>
      </c>
      <c r="U743" s="5">
        <v>0</v>
      </c>
      <c r="V743" s="5">
        <v>0</v>
      </c>
      <c r="W743" t="str">
        <f t="shared" si="113"/>
        <v/>
      </c>
      <c r="X743" s="7" t="str">
        <f t="shared" si="117"/>
        <v>PROTRA_CAPACITY_EMPIRICAL[</v>
      </c>
      <c r="Y743" s="7" t="str">
        <f t="shared" si="120"/>
        <v>HUNGARY,</v>
      </c>
      <c r="Z743" s="7" t="str">
        <f t="shared" si="121"/>
        <v>TO_elec,</v>
      </c>
      <c r="AA743" s="7" t="str">
        <f t="shared" si="118"/>
        <v>PROTRA_CHP_PP_I]=GET_DIRECT_DATA(</v>
      </c>
      <c r="AB743" s="7" t="str">
        <f t="shared" si="119"/>
        <v>'model_parameters/energy/PROTRA_capacity_vensim_import.xlsx','PROTRA_capacity','PROTRA_CAP_TIME',</v>
      </c>
      <c r="AC743" s="7" t="str">
        <f t="shared" si="122"/>
        <v>'HUNGARY_TO_elec')~~|</v>
      </c>
    </row>
    <row r="744" spans="1:29" x14ac:dyDescent="0.35">
      <c r="A744" t="s">
        <v>54</v>
      </c>
      <c r="B744" t="s">
        <v>42</v>
      </c>
      <c r="C744" t="str">
        <f t="shared" si="114"/>
        <v>HUNGARY_TO_elec</v>
      </c>
      <c r="D744" t="str">
        <f t="shared" si="115"/>
        <v>PROTRA_CHP_PP_I</v>
      </c>
      <c r="E744" t="s">
        <v>26</v>
      </c>
      <c r="F744" s="1" t="str">
        <f t="shared" si="116"/>
        <v>HUNGARYTO_elecPROTRA_PP_nuclear</v>
      </c>
      <c r="G744" s="5">
        <v>1.976</v>
      </c>
      <c r="H744" s="5">
        <v>1.976</v>
      </c>
      <c r="I744" s="5">
        <v>1.976</v>
      </c>
      <c r="J744" s="5">
        <v>2.0539999999999998</v>
      </c>
      <c r="K744" s="5">
        <v>2.0539999999999998</v>
      </c>
      <c r="L744" s="5">
        <v>2.117</v>
      </c>
      <c r="M744" s="5">
        <v>2.117</v>
      </c>
      <c r="N744" s="5">
        <v>2.117</v>
      </c>
      <c r="O744" s="5">
        <v>2.117</v>
      </c>
      <c r="P744" s="5">
        <v>2.117</v>
      </c>
      <c r="Q744" s="5">
        <v>2.117</v>
      </c>
      <c r="R744" s="5">
        <v>2.117</v>
      </c>
      <c r="S744" s="5">
        <v>2.117</v>
      </c>
      <c r="T744" s="5">
        <v>2.1304626391096981</v>
      </c>
      <c r="U744" s="5">
        <v>2.1304626391096981</v>
      </c>
      <c r="V744" s="5">
        <v>2.1304626391096981</v>
      </c>
      <c r="W744" t="str">
        <f t="shared" si="113"/>
        <v/>
      </c>
      <c r="X744" s="7" t="str">
        <f t="shared" si="117"/>
        <v>PROTRA_CAPACITY_EMPIRICAL[</v>
      </c>
      <c r="Y744" s="7" t="str">
        <f t="shared" si="120"/>
        <v>HUNGARY,</v>
      </c>
      <c r="Z744" s="7" t="str">
        <f t="shared" si="121"/>
        <v>TO_elec,</v>
      </c>
      <c r="AA744" s="7" t="str">
        <f t="shared" si="118"/>
        <v>PROTRA_CHP_PP_I]=GET_DIRECT_DATA(</v>
      </c>
      <c r="AB744" s="7" t="str">
        <f t="shared" si="119"/>
        <v>'model_parameters/energy/PROTRA_capacity_vensim_import.xlsx','PROTRA_capacity','PROTRA_CAP_TIME',</v>
      </c>
      <c r="AC744" s="7" t="str">
        <f t="shared" si="122"/>
        <v>'HUNGARY_TO_elec')~~|</v>
      </c>
    </row>
    <row r="745" spans="1:29" x14ac:dyDescent="0.35">
      <c r="A745" t="s">
        <v>54</v>
      </c>
      <c r="B745" t="s">
        <v>42</v>
      </c>
      <c r="C745" t="str">
        <f t="shared" si="114"/>
        <v>HUNGARY_TO_elec</v>
      </c>
      <c r="D745" t="str">
        <f t="shared" si="115"/>
        <v>PROTRA_CHP_PP_I</v>
      </c>
      <c r="E745" t="s">
        <v>27</v>
      </c>
      <c r="F745" s="1" t="str">
        <f t="shared" si="116"/>
        <v>HUNGARYTO_elecPROTRA_PP_oceanic</v>
      </c>
      <c r="G745" s="5">
        <v>0</v>
      </c>
      <c r="H745" s="5">
        <v>0</v>
      </c>
      <c r="I745" s="5">
        <v>0</v>
      </c>
      <c r="J745" s="5">
        <v>0</v>
      </c>
      <c r="K745" s="5">
        <v>0</v>
      </c>
      <c r="L745" s="5">
        <v>0</v>
      </c>
      <c r="M745" s="5">
        <v>0</v>
      </c>
      <c r="N745" s="5">
        <v>0</v>
      </c>
      <c r="O745" s="5">
        <v>0</v>
      </c>
      <c r="P745" s="5">
        <v>0</v>
      </c>
      <c r="Q745" s="5">
        <v>0</v>
      </c>
      <c r="R745" s="5">
        <v>0</v>
      </c>
      <c r="S745" s="5">
        <v>0</v>
      </c>
      <c r="T745" s="5">
        <v>0</v>
      </c>
      <c r="U745" s="5">
        <v>0</v>
      </c>
      <c r="V745" s="5">
        <v>0</v>
      </c>
      <c r="W745" t="str">
        <f t="shared" si="113"/>
        <v/>
      </c>
      <c r="X745" s="7" t="str">
        <f t="shared" si="117"/>
        <v>PROTRA_CAPACITY_EMPIRICAL[</v>
      </c>
      <c r="Y745" s="7" t="str">
        <f t="shared" si="120"/>
        <v>HUNGARY,</v>
      </c>
      <c r="Z745" s="7" t="str">
        <f t="shared" si="121"/>
        <v>TO_elec,</v>
      </c>
      <c r="AA745" s="7" t="str">
        <f t="shared" si="118"/>
        <v>PROTRA_CHP_PP_I]=GET_DIRECT_DATA(</v>
      </c>
      <c r="AB745" s="7" t="str">
        <f t="shared" si="119"/>
        <v>'model_parameters/energy/PROTRA_capacity_vensim_import.xlsx','PROTRA_capacity','PROTRA_CAP_TIME',</v>
      </c>
      <c r="AC745" s="7" t="str">
        <f t="shared" si="122"/>
        <v>'HUNGARY_TO_elec')~~|</v>
      </c>
    </row>
    <row r="746" spans="1:29" x14ac:dyDescent="0.35">
      <c r="A746" t="s">
        <v>54</v>
      </c>
      <c r="B746" t="s">
        <v>42</v>
      </c>
      <c r="C746" t="str">
        <f t="shared" si="114"/>
        <v>HUNGARY_TO_elec</v>
      </c>
      <c r="D746" t="str">
        <f t="shared" si="115"/>
        <v>PROTRA_CHP_PP_I</v>
      </c>
      <c r="E746" t="s">
        <v>28</v>
      </c>
      <c r="F746" s="1" t="str">
        <f t="shared" si="116"/>
        <v>HUNGARYTO_elecPROTRA_PP_solar_CSP</v>
      </c>
      <c r="G746" s="5">
        <v>0</v>
      </c>
      <c r="H746" s="5">
        <v>0</v>
      </c>
      <c r="I746" s="5">
        <v>0</v>
      </c>
      <c r="J746" s="5">
        <v>0</v>
      </c>
      <c r="K746" s="5">
        <v>0</v>
      </c>
      <c r="L746" s="5">
        <v>0</v>
      </c>
      <c r="M746" s="5">
        <v>0</v>
      </c>
      <c r="N746" s="5">
        <v>0</v>
      </c>
      <c r="O746" s="5">
        <v>0</v>
      </c>
      <c r="P746" s="5">
        <v>0</v>
      </c>
      <c r="Q746" s="5">
        <v>0</v>
      </c>
      <c r="R746" s="5">
        <v>0</v>
      </c>
      <c r="S746" s="5">
        <v>0</v>
      </c>
      <c r="T746" s="5">
        <v>0</v>
      </c>
      <c r="U746" s="5">
        <v>0</v>
      </c>
      <c r="V746" s="5">
        <v>0</v>
      </c>
      <c r="W746" t="str">
        <f t="shared" si="113"/>
        <v/>
      </c>
      <c r="X746" s="7" t="str">
        <f t="shared" si="117"/>
        <v>PROTRA_CAPACITY_EMPIRICAL[</v>
      </c>
      <c r="Y746" s="7" t="str">
        <f t="shared" si="120"/>
        <v>HUNGARY,</v>
      </c>
      <c r="Z746" s="7" t="str">
        <f t="shared" si="121"/>
        <v>TO_elec,</v>
      </c>
      <c r="AA746" s="7" t="str">
        <f t="shared" si="118"/>
        <v>PROTRA_CHP_PP_I]=GET_DIRECT_DATA(</v>
      </c>
      <c r="AB746" s="7" t="str">
        <f t="shared" si="119"/>
        <v>'model_parameters/energy/PROTRA_capacity_vensim_import.xlsx','PROTRA_capacity','PROTRA_CAP_TIME',</v>
      </c>
      <c r="AC746" s="7" t="str">
        <f t="shared" si="122"/>
        <v>'HUNGARY_TO_elec')~~|</v>
      </c>
    </row>
    <row r="747" spans="1:29" x14ac:dyDescent="0.35">
      <c r="A747" t="s">
        <v>54</v>
      </c>
      <c r="B747" t="s">
        <v>42</v>
      </c>
      <c r="C747" t="str">
        <f t="shared" si="114"/>
        <v>HUNGARY_TO_elec</v>
      </c>
      <c r="D747" t="str">
        <f t="shared" si="115"/>
        <v>PROTRA_CHP_PP_I</v>
      </c>
      <c r="E747" t="s">
        <v>29</v>
      </c>
      <c r="F747" s="1" t="str">
        <f t="shared" si="116"/>
        <v>HUNGARYTO_elecPROTRA_PP_solar_PV</v>
      </c>
      <c r="G747" s="5">
        <v>0</v>
      </c>
      <c r="H747" s="5">
        <v>0</v>
      </c>
      <c r="I747" s="5">
        <v>2.3999999999999998E-4</v>
      </c>
      <c r="J747" s="5">
        <v>5.9999999999999995E-4</v>
      </c>
      <c r="K747" s="5">
        <v>5.9999999999999995E-4</v>
      </c>
      <c r="L747" s="5">
        <v>1.1999999999999999E-3</v>
      </c>
      <c r="M747" s="5">
        <v>2.3999999999999998E-3</v>
      </c>
      <c r="N747" s="5">
        <v>7.1999999999999989E-3</v>
      </c>
      <c r="O747" s="5">
        <v>2.1000000000000001E-2</v>
      </c>
      <c r="P747" s="5">
        <v>5.3399999999999996E-2</v>
      </c>
      <c r="Q747" s="5">
        <v>0.1032</v>
      </c>
      <c r="R747" s="5">
        <v>0.49879999999999997</v>
      </c>
      <c r="S747" s="5">
        <v>1.032</v>
      </c>
      <c r="T747" s="5">
        <v>1.032</v>
      </c>
      <c r="U747" s="5">
        <v>1.032</v>
      </c>
      <c r="V747" s="5">
        <v>1.032</v>
      </c>
      <c r="W747" t="str">
        <f t="shared" si="113"/>
        <v/>
      </c>
      <c r="X747" s="7" t="str">
        <f t="shared" si="117"/>
        <v>PROTRA_CAPACITY_EMPIRICAL[</v>
      </c>
      <c r="Y747" s="7" t="str">
        <f t="shared" si="120"/>
        <v>HUNGARY,</v>
      </c>
      <c r="Z747" s="7" t="str">
        <f t="shared" si="121"/>
        <v>TO_elec,</v>
      </c>
      <c r="AA747" s="7" t="str">
        <f t="shared" si="118"/>
        <v>PROTRA_CHP_PP_I]=GET_DIRECT_DATA(</v>
      </c>
      <c r="AB747" s="7" t="str">
        <f t="shared" si="119"/>
        <v>'model_parameters/energy/PROTRA_capacity_vensim_import.xlsx','PROTRA_capacity','PROTRA_CAP_TIME',</v>
      </c>
      <c r="AC747" s="7" t="str">
        <f t="shared" si="122"/>
        <v>'HUNGARY_TO_elec')~~|</v>
      </c>
    </row>
    <row r="748" spans="1:29" x14ac:dyDescent="0.35">
      <c r="A748" t="s">
        <v>54</v>
      </c>
      <c r="B748" t="s">
        <v>42</v>
      </c>
      <c r="C748" t="str">
        <f t="shared" si="114"/>
        <v>HUNGARY_TO_elec</v>
      </c>
      <c r="D748" t="str">
        <f t="shared" si="115"/>
        <v>PROTRA_CHP_PP_I</v>
      </c>
      <c r="E748" t="s">
        <v>30</v>
      </c>
      <c r="F748" s="1" t="str">
        <f t="shared" si="116"/>
        <v>HUNGARYTO_elecPROTRA_PP_solar_urban_PV</v>
      </c>
      <c r="G748" s="5">
        <v>0</v>
      </c>
      <c r="H748" s="5">
        <v>0</v>
      </c>
      <c r="I748" s="5">
        <v>1.6000000000000004E-4</v>
      </c>
      <c r="J748" s="5">
        <v>4.0000000000000002E-4</v>
      </c>
      <c r="K748" s="5">
        <v>4.0000000000000002E-4</v>
      </c>
      <c r="L748" s="5">
        <v>8.0000000000000004E-4</v>
      </c>
      <c r="M748" s="5">
        <v>1.6000000000000001E-3</v>
      </c>
      <c r="N748" s="5">
        <v>4.8000000000000004E-3</v>
      </c>
      <c r="O748" s="5">
        <v>1.4E-2</v>
      </c>
      <c r="P748" s="5">
        <v>3.56E-2</v>
      </c>
      <c r="Q748" s="5">
        <v>6.88E-2</v>
      </c>
      <c r="R748" s="5">
        <v>0.33253333333333329</v>
      </c>
      <c r="S748" s="5">
        <v>0.68799999999999994</v>
      </c>
      <c r="T748" s="5">
        <v>0.68799999999999994</v>
      </c>
      <c r="U748" s="5">
        <v>0.68799999999999994</v>
      </c>
      <c r="V748" s="5">
        <v>0.68799999999999994</v>
      </c>
      <c r="W748" t="str">
        <f t="shared" si="113"/>
        <v/>
      </c>
      <c r="X748" s="7" t="str">
        <f t="shared" si="117"/>
        <v>PROTRA_CAPACITY_EMPIRICAL[</v>
      </c>
      <c r="Y748" s="7" t="str">
        <f t="shared" si="120"/>
        <v>HUNGARY,</v>
      </c>
      <c r="Z748" s="7" t="str">
        <f t="shared" si="121"/>
        <v>TO_elec,</v>
      </c>
      <c r="AA748" s="7" t="str">
        <f t="shared" si="118"/>
        <v>PROTRA_CHP_PP_I]=GET_DIRECT_DATA(</v>
      </c>
      <c r="AB748" s="7" t="str">
        <f t="shared" si="119"/>
        <v>'model_parameters/energy/PROTRA_capacity_vensim_import.xlsx','PROTRA_capacity','PROTRA_CAP_TIME',</v>
      </c>
      <c r="AC748" s="7" t="str">
        <f t="shared" si="122"/>
        <v>'HUNGARY_TO_elec')~~|</v>
      </c>
    </row>
    <row r="749" spans="1:29" x14ac:dyDescent="0.35">
      <c r="A749" t="s">
        <v>54</v>
      </c>
      <c r="B749" t="s">
        <v>42</v>
      </c>
      <c r="C749" t="str">
        <f t="shared" si="114"/>
        <v>HUNGARY_TO_elec</v>
      </c>
      <c r="D749" t="str">
        <f t="shared" si="115"/>
        <v>PROTRA_CHP_PP_I</v>
      </c>
      <c r="E749" t="s">
        <v>31</v>
      </c>
      <c r="F749" s="1" t="str">
        <f t="shared" si="116"/>
        <v>HUNGARYTO_elecPROTRA_PP_solid_fossil</v>
      </c>
      <c r="G749" s="5">
        <v>6.6000000000000003E-2</v>
      </c>
      <c r="H749" s="5">
        <v>6.6000000000000003E-2</v>
      </c>
      <c r="I749" s="5">
        <v>6.6000000000000003E-2</v>
      </c>
      <c r="J749" s="5">
        <v>6.6000000000000003E-2</v>
      </c>
      <c r="K749" s="5">
        <v>6.6000000000000003E-2</v>
      </c>
      <c r="L749" s="5">
        <v>6.6000000000000003E-2</v>
      </c>
      <c r="M749" s="5">
        <v>0.06</v>
      </c>
      <c r="N749" s="5">
        <v>0.06</v>
      </c>
      <c r="O749" s="5">
        <v>0</v>
      </c>
      <c r="P749" s="5">
        <v>0</v>
      </c>
      <c r="Q749" s="5">
        <v>0</v>
      </c>
      <c r="R749" s="5">
        <v>0</v>
      </c>
      <c r="S749" s="5">
        <v>0</v>
      </c>
      <c r="T749" s="5">
        <v>0</v>
      </c>
      <c r="U749" s="5">
        <v>0</v>
      </c>
      <c r="V749" s="5">
        <v>0</v>
      </c>
      <c r="W749" t="str">
        <f t="shared" si="113"/>
        <v/>
      </c>
      <c r="X749" s="7" t="str">
        <f t="shared" si="117"/>
        <v>PROTRA_CAPACITY_EMPIRICAL[</v>
      </c>
      <c r="Y749" s="7" t="str">
        <f t="shared" si="120"/>
        <v>HUNGARY,</v>
      </c>
      <c r="Z749" s="7" t="str">
        <f t="shared" si="121"/>
        <v>TO_elec,</v>
      </c>
      <c r="AA749" s="7" t="str">
        <f t="shared" si="118"/>
        <v>PROTRA_CHP_PP_I]=GET_DIRECT_DATA(</v>
      </c>
      <c r="AB749" s="7" t="str">
        <f t="shared" si="119"/>
        <v>'model_parameters/energy/PROTRA_capacity_vensim_import.xlsx','PROTRA_capacity','PROTRA_CAP_TIME',</v>
      </c>
      <c r="AC749" s="7" t="str">
        <f t="shared" si="122"/>
        <v>'HUNGARY_TO_elec')~~|</v>
      </c>
    </row>
    <row r="750" spans="1:29" x14ac:dyDescent="0.35">
      <c r="A750" t="s">
        <v>54</v>
      </c>
      <c r="B750" t="s">
        <v>42</v>
      </c>
      <c r="C750" t="str">
        <f t="shared" si="114"/>
        <v>HUNGARY_TO_elec</v>
      </c>
      <c r="D750" t="str">
        <f t="shared" si="115"/>
        <v>PROTRA_CHP_PP_I</v>
      </c>
      <c r="E750" t="s">
        <v>32</v>
      </c>
      <c r="F750" s="1" t="str">
        <f t="shared" si="116"/>
        <v>HUNGARYTO_elecPROTRA_PP_solid_fossil_CCS</v>
      </c>
      <c r="G750" s="5">
        <v>0</v>
      </c>
      <c r="H750" s="5">
        <v>0</v>
      </c>
      <c r="I750" s="5">
        <v>0</v>
      </c>
      <c r="J750" s="5">
        <v>0</v>
      </c>
      <c r="K750" s="5">
        <v>0</v>
      </c>
      <c r="L750" s="5">
        <v>0</v>
      </c>
      <c r="M750" s="5">
        <v>0</v>
      </c>
      <c r="N750" s="5">
        <v>0</v>
      </c>
      <c r="O750" s="5">
        <v>0</v>
      </c>
      <c r="P750" s="5">
        <v>0</v>
      </c>
      <c r="Q750" s="5">
        <v>0</v>
      </c>
      <c r="R750" s="5">
        <v>0</v>
      </c>
      <c r="S750" s="5">
        <v>0</v>
      </c>
      <c r="T750" s="5">
        <v>0</v>
      </c>
      <c r="U750" s="5">
        <v>0</v>
      </c>
      <c r="V750" s="5">
        <v>0</v>
      </c>
      <c r="W750" t="str">
        <f t="shared" si="113"/>
        <v/>
      </c>
      <c r="X750" s="7" t="str">
        <f t="shared" si="117"/>
        <v>PROTRA_CAPACITY_EMPIRICAL[</v>
      </c>
      <c r="Y750" s="7" t="str">
        <f t="shared" si="120"/>
        <v>HUNGARY,</v>
      </c>
      <c r="Z750" s="7" t="str">
        <f t="shared" si="121"/>
        <v>TO_elec,</v>
      </c>
      <c r="AA750" s="7" t="str">
        <f t="shared" si="118"/>
        <v>PROTRA_CHP_PP_I]=GET_DIRECT_DATA(</v>
      </c>
      <c r="AB750" s="7" t="str">
        <f t="shared" si="119"/>
        <v>'model_parameters/energy/PROTRA_capacity_vensim_import.xlsx','PROTRA_capacity','PROTRA_CAP_TIME',</v>
      </c>
      <c r="AC750" s="7" t="str">
        <f t="shared" si="122"/>
        <v>'HUNGARY_TO_elec')~~|</v>
      </c>
    </row>
    <row r="751" spans="1:29" x14ac:dyDescent="0.35">
      <c r="A751" t="s">
        <v>54</v>
      </c>
      <c r="B751" t="s">
        <v>42</v>
      </c>
      <c r="C751" t="str">
        <f t="shared" si="114"/>
        <v>HUNGARY_TO_elec</v>
      </c>
      <c r="D751" t="str">
        <f t="shared" si="115"/>
        <v>PROTRA_CHP_PP_I</v>
      </c>
      <c r="E751" t="s">
        <v>33</v>
      </c>
      <c r="F751" s="1" t="str">
        <f t="shared" si="116"/>
        <v>HUNGARYTO_elecPROTRA_PP_waste</v>
      </c>
      <c r="G751" s="5">
        <v>1.0464147351920279E-2</v>
      </c>
      <c r="H751" s="5">
        <v>1.0464147351920279E-2</v>
      </c>
      <c r="I751" s="5">
        <v>1.076951069309148E-2</v>
      </c>
      <c r="J751" s="5">
        <v>1.076951069309148E-2</v>
      </c>
      <c r="K751" s="5">
        <v>1.1849188220803943E-2</v>
      </c>
      <c r="L751" s="5">
        <v>1.1849188220803943E-2</v>
      </c>
      <c r="M751" s="5">
        <v>1.5660777068637336E-2</v>
      </c>
      <c r="N751" s="5">
        <v>1.4515664539245328E-2</v>
      </c>
      <c r="O751" s="5">
        <v>1.4515664539245328E-2</v>
      </c>
      <c r="P751" s="5">
        <v>1.4515664539245328E-2</v>
      </c>
      <c r="Q751" s="5">
        <v>1.0589564438472735E-2</v>
      </c>
      <c r="R751" s="5">
        <v>1.1860312171089463E-2</v>
      </c>
      <c r="S751" s="5">
        <v>1.1860312171089463E-2</v>
      </c>
      <c r="T751" s="5">
        <v>1.5248972791400738E-2</v>
      </c>
      <c r="U751" s="5">
        <v>2.4991372074795654E-2</v>
      </c>
      <c r="V751" s="5">
        <v>2.4991372074795654E-2</v>
      </c>
      <c r="W751" t="str">
        <f t="shared" si="113"/>
        <v/>
      </c>
      <c r="X751" s="7" t="str">
        <f t="shared" si="117"/>
        <v>PROTRA_CAPACITY_EMPIRICAL[</v>
      </c>
      <c r="Y751" s="7" t="str">
        <f t="shared" si="120"/>
        <v>HUNGARY,</v>
      </c>
      <c r="Z751" s="7" t="str">
        <f t="shared" si="121"/>
        <v>TO_elec,</v>
      </c>
      <c r="AA751" s="7" t="str">
        <f t="shared" si="118"/>
        <v>PROTRA_CHP_PP_I]=GET_DIRECT_DATA(</v>
      </c>
      <c r="AB751" s="7" t="str">
        <f t="shared" si="119"/>
        <v>'model_parameters/energy/PROTRA_capacity_vensim_import.xlsx','PROTRA_capacity','PROTRA_CAP_TIME',</v>
      </c>
      <c r="AC751" s="7" t="str">
        <f t="shared" si="122"/>
        <v>'HUNGARY_TO_elec')~~|</v>
      </c>
    </row>
    <row r="752" spans="1:29" x14ac:dyDescent="0.35">
      <c r="A752" t="s">
        <v>54</v>
      </c>
      <c r="B752" t="s">
        <v>42</v>
      </c>
      <c r="C752" t="str">
        <f t="shared" si="114"/>
        <v>HUNGARY_TO_elec</v>
      </c>
      <c r="D752" t="str">
        <f t="shared" si="115"/>
        <v>PROTRA_CHP_PP_I</v>
      </c>
      <c r="E752" t="s">
        <v>34</v>
      </c>
      <c r="F752" s="1" t="str">
        <f t="shared" si="116"/>
        <v>HUNGARYTO_elecPROTRA_PP_waste_CCS</v>
      </c>
      <c r="G752" s="5">
        <v>0</v>
      </c>
      <c r="H752" s="5">
        <v>0</v>
      </c>
      <c r="I752" s="5">
        <v>0</v>
      </c>
      <c r="J752" s="5">
        <v>0</v>
      </c>
      <c r="K752" s="5">
        <v>0</v>
      </c>
      <c r="L752" s="5">
        <v>0</v>
      </c>
      <c r="M752" s="5">
        <v>0</v>
      </c>
      <c r="N752" s="5">
        <v>0</v>
      </c>
      <c r="O752" s="5">
        <v>0</v>
      </c>
      <c r="P752" s="5">
        <v>0</v>
      </c>
      <c r="Q752" s="5">
        <v>0</v>
      </c>
      <c r="R752" s="5">
        <v>0</v>
      </c>
      <c r="S752" s="5">
        <v>0</v>
      </c>
      <c r="T752" s="5">
        <v>0</v>
      </c>
      <c r="U752" s="5">
        <v>0</v>
      </c>
      <c r="V752" s="5">
        <v>0</v>
      </c>
      <c r="W752" t="str">
        <f t="shared" si="113"/>
        <v/>
      </c>
      <c r="X752" s="7" t="str">
        <f t="shared" si="117"/>
        <v>PROTRA_CAPACITY_EMPIRICAL[</v>
      </c>
      <c r="Y752" s="7" t="str">
        <f t="shared" si="120"/>
        <v>HUNGARY,</v>
      </c>
      <c r="Z752" s="7" t="str">
        <f t="shared" si="121"/>
        <v>TO_elec,</v>
      </c>
      <c r="AA752" s="7" t="str">
        <f t="shared" si="118"/>
        <v>PROTRA_CHP_PP_I]=GET_DIRECT_DATA(</v>
      </c>
      <c r="AB752" s="7" t="str">
        <f t="shared" si="119"/>
        <v>'model_parameters/energy/PROTRA_capacity_vensim_import.xlsx','PROTRA_capacity','PROTRA_CAP_TIME',</v>
      </c>
      <c r="AC752" s="7" t="str">
        <f t="shared" si="122"/>
        <v>'HUNGARY_TO_elec')~~|</v>
      </c>
    </row>
    <row r="753" spans="1:29" x14ac:dyDescent="0.35">
      <c r="A753" t="s">
        <v>54</v>
      </c>
      <c r="B753" t="s">
        <v>42</v>
      </c>
      <c r="C753" t="str">
        <f t="shared" si="114"/>
        <v>HUNGARY_TO_elec</v>
      </c>
      <c r="D753" t="str">
        <f t="shared" si="115"/>
        <v>PROTRA_CHP_PP_I</v>
      </c>
      <c r="E753" t="s">
        <v>35</v>
      </c>
      <c r="F753" s="1" t="str">
        <f t="shared" si="116"/>
        <v>HUNGARYTO_elecPROTRA_PP_wind_offshore</v>
      </c>
      <c r="G753" s="5">
        <v>0</v>
      </c>
      <c r="H753" s="5">
        <v>0</v>
      </c>
      <c r="I753" s="5">
        <v>0</v>
      </c>
      <c r="J753" s="5">
        <v>0</v>
      </c>
      <c r="K753" s="5">
        <v>0</v>
      </c>
      <c r="L753" s="5">
        <v>0</v>
      </c>
      <c r="M753" s="5">
        <v>0</v>
      </c>
      <c r="N753" s="5">
        <v>0</v>
      </c>
      <c r="O753" s="5">
        <v>0</v>
      </c>
      <c r="P753" s="5">
        <v>0</v>
      </c>
      <c r="Q753" s="5">
        <v>0</v>
      </c>
      <c r="R753" s="5">
        <v>0</v>
      </c>
      <c r="S753" s="5">
        <v>0</v>
      </c>
      <c r="T753" s="5">
        <v>0</v>
      </c>
      <c r="U753" s="5">
        <v>0</v>
      </c>
      <c r="V753" s="5">
        <v>0</v>
      </c>
      <c r="W753" t="str">
        <f t="shared" si="113"/>
        <v/>
      </c>
      <c r="X753" s="7" t="str">
        <f t="shared" si="117"/>
        <v>PROTRA_CAPACITY_EMPIRICAL[</v>
      </c>
      <c r="Y753" s="7" t="str">
        <f t="shared" si="120"/>
        <v>HUNGARY,</v>
      </c>
      <c r="Z753" s="7" t="str">
        <f t="shared" si="121"/>
        <v>TO_elec,</v>
      </c>
      <c r="AA753" s="7" t="str">
        <f t="shared" si="118"/>
        <v>PROTRA_CHP_PP_I]=GET_DIRECT_DATA(</v>
      </c>
      <c r="AB753" s="7" t="str">
        <f t="shared" si="119"/>
        <v>'model_parameters/energy/PROTRA_capacity_vensim_import.xlsx','PROTRA_capacity','PROTRA_CAP_TIME',</v>
      </c>
      <c r="AC753" s="7" t="str">
        <f t="shared" si="122"/>
        <v>'HUNGARY_TO_elec')~~|</v>
      </c>
    </row>
    <row r="754" spans="1:29" x14ac:dyDescent="0.35">
      <c r="A754" t="s">
        <v>54</v>
      </c>
      <c r="B754" t="s">
        <v>42</v>
      </c>
      <c r="C754" t="str">
        <f t="shared" si="114"/>
        <v>HUNGARY_TO_elec</v>
      </c>
      <c r="D754" t="str">
        <f t="shared" si="115"/>
        <v>PROTRA_CHP_PP_I</v>
      </c>
      <c r="E754" t="s">
        <v>36</v>
      </c>
      <c r="F754" s="1" t="str">
        <f t="shared" si="116"/>
        <v>HUNGARYTO_elecPROTRA_PP_wind_onshore</v>
      </c>
      <c r="G754" s="5">
        <v>1.7000000000000001E-2</v>
      </c>
      <c r="H754" s="5">
        <v>3.3000000000000002E-2</v>
      </c>
      <c r="I754" s="5">
        <v>6.0999999999999999E-2</v>
      </c>
      <c r="J754" s="5">
        <v>0.13400000000000001</v>
      </c>
      <c r="K754" s="5">
        <v>0.20300000000000001</v>
      </c>
      <c r="L754" s="5">
        <v>0.29299999999999998</v>
      </c>
      <c r="M754" s="5">
        <v>0.33100000000000002</v>
      </c>
      <c r="N754" s="5">
        <v>0.32500000000000001</v>
      </c>
      <c r="O754" s="5">
        <v>0.32900000000000001</v>
      </c>
      <c r="P754" s="5">
        <v>0.32900000000000001</v>
      </c>
      <c r="Q754" s="5">
        <v>0.32900000000000001</v>
      </c>
      <c r="R754" s="5">
        <v>0.32800000000000001</v>
      </c>
      <c r="S754" s="5">
        <v>0.32400000000000001</v>
      </c>
      <c r="T754" s="5">
        <v>0.32500000000000001</v>
      </c>
      <c r="U754" s="5">
        <v>0.32700000000000001</v>
      </c>
      <c r="V754" s="5">
        <v>0.32300000000000001</v>
      </c>
      <c r="W754" t="str">
        <f t="shared" si="113"/>
        <v/>
      </c>
      <c r="X754" s="7" t="str">
        <f t="shared" si="117"/>
        <v>PROTRA_CAPACITY_EMPIRICAL[</v>
      </c>
      <c r="Y754" s="7" t="str">
        <f t="shared" si="120"/>
        <v>HUNGARY,</v>
      </c>
      <c r="Z754" s="7" t="str">
        <f t="shared" si="121"/>
        <v>TO_elec,</v>
      </c>
      <c r="AA754" s="7" t="str">
        <f t="shared" si="118"/>
        <v>PROTRA_CHP_PP_I]=GET_DIRECT_DATA(</v>
      </c>
      <c r="AB754" s="7" t="str">
        <f t="shared" si="119"/>
        <v>'model_parameters/energy/PROTRA_capacity_vensim_import.xlsx','PROTRA_capacity','PROTRA_CAP_TIME',</v>
      </c>
      <c r="AC754" s="7" t="str">
        <f t="shared" si="122"/>
        <v>'HUNGARY_TO_elec')~~|</v>
      </c>
    </row>
    <row r="755" spans="1:29" x14ac:dyDescent="0.35">
      <c r="A755" t="s">
        <v>73</v>
      </c>
      <c r="B755" t="s">
        <v>41</v>
      </c>
      <c r="C755" t="str">
        <f t="shared" si="114"/>
        <v>INDIA_TO_heat</v>
      </c>
      <c r="D755" t="str">
        <f t="shared" si="115"/>
        <v>PROTRA_CHP_HP_I</v>
      </c>
      <c r="E755" t="s">
        <v>0</v>
      </c>
      <c r="F755" s="1" t="str">
        <f t="shared" si="116"/>
        <v>INDIATO_heatPROTRA_CHP_gas_fuels</v>
      </c>
      <c r="G755" s="4">
        <v>0</v>
      </c>
      <c r="H755" s="4">
        <v>0</v>
      </c>
      <c r="I755" s="4">
        <v>0</v>
      </c>
      <c r="J755" s="4">
        <v>0</v>
      </c>
      <c r="K755" s="4">
        <v>0</v>
      </c>
      <c r="L755" s="4">
        <v>0</v>
      </c>
      <c r="M755" s="4">
        <v>0</v>
      </c>
      <c r="N755" s="4">
        <v>0</v>
      </c>
      <c r="O755" s="4">
        <v>0</v>
      </c>
      <c r="P755" s="4">
        <v>0</v>
      </c>
      <c r="Q755" s="4">
        <v>0</v>
      </c>
      <c r="R755" s="4">
        <v>0</v>
      </c>
      <c r="S755" s="4">
        <v>0</v>
      </c>
      <c r="T755" s="4">
        <v>0</v>
      </c>
      <c r="U755" s="4">
        <v>0</v>
      </c>
      <c r="V755" s="4">
        <v>0</v>
      </c>
      <c r="W755" t="str">
        <f t="shared" si="113"/>
        <v>PROTRA_CAPACITY_EMPIRICAL[INDIA,TO_heat,PROTRA_CHP_HP_I]=GET_DIRECT_DATA('model_parameters/energy/PROTRA_capacity_vensim_import.xlsx','PROTRA_capacity','PROTRA_CAP_TIME','INDIA_TO_heat')~~|</v>
      </c>
      <c r="X755" s="7" t="str">
        <f t="shared" si="117"/>
        <v>PROTRA_CAPACITY_EMPIRICAL[</v>
      </c>
      <c r="Y755" s="7" t="str">
        <f t="shared" si="120"/>
        <v>INDIA,</v>
      </c>
      <c r="Z755" s="7" t="str">
        <f t="shared" si="121"/>
        <v>TO_heat,</v>
      </c>
      <c r="AA755" s="7" t="str">
        <f t="shared" si="118"/>
        <v>PROTRA_CHP_HP_I]=GET_DIRECT_DATA(</v>
      </c>
      <c r="AB755" s="7" t="str">
        <f t="shared" si="119"/>
        <v>'model_parameters/energy/PROTRA_capacity_vensim_import.xlsx','PROTRA_capacity','PROTRA_CAP_TIME',</v>
      </c>
      <c r="AC755" s="7" t="str">
        <f t="shared" si="122"/>
        <v>'INDIA_TO_heat')~~|</v>
      </c>
    </row>
    <row r="756" spans="1:29" x14ac:dyDescent="0.35">
      <c r="A756" t="s">
        <v>73</v>
      </c>
      <c r="B756" t="s">
        <v>41</v>
      </c>
      <c r="C756" t="str">
        <f t="shared" si="114"/>
        <v>INDIA_TO_heat</v>
      </c>
      <c r="D756" t="str">
        <f t="shared" si="115"/>
        <v>PROTRA_CHP_HP_I</v>
      </c>
      <c r="E756" t="s">
        <v>1</v>
      </c>
      <c r="F756" s="1" t="str">
        <f t="shared" si="116"/>
        <v>INDIATO_heatPROTRA_CHP_gas_fuels_CCS</v>
      </c>
      <c r="G756" s="4">
        <v>0</v>
      </c>
      <c r="H756" s="4">
        <v>0</v>
      </c>
      <c r="I756" s="4">
        <v>0</v>
      </c>
      <c r="J756" s="4">
        <v>0</v>
      </c>
      <c r="K756" s="4">
        <v>0</v>
      </c>
      <c r="L756" s="4">
        <v>0</v>
      </c>
      <c r="M756" s="4">
        <v>0</v>
      </c>
      <c r="N756" s="4">
        <v>0</v>
      </c>
      <c r="O756" s="4">
        <v>0</v>
      </c>
      <c r="P756" s="4">
        <v>0</v>
      </c>
      <c r="Q756" s="4">
        <v>0</v>
      </c>
      <c r="R756" s="4">
        <v>0</v>
      </c>
      <c r="S756" s="4">
        <v>0</v>
      </c>
      <c r="T756" s="4">
        <v>0</v>
      </c>
      <c r="U756" s="4">
        <v>0</v>
      </c>
      <c r="V756" s="4">
        <v>0</v>
      </c>
      <c r="W756" t="str">
        <f t="shared" si="113"/>
        <v/>
      </c>
      <c r="X756" s="7" t="str">
        <f t="shared" si="117"/>
        <v>PROTRA_CAPACITY_EMPIRICAL[</v>
      </c>
      <c r="Y756" s="7" t="str">
        <f t="shared" si="120"/>
        <v>INDIA,</v>
      </c>
      <c r="Z756" s="7" t="str">
        <f t="shared" si="121"/>
        <v>TO_heat,</v>
      </c>
      <c r="AA756" s="7" t="str">
        <f t="shared" si="118"/>
        <v>PROTRA_CHP_HP_I]=GET_DIRECT_DATA(</v>
      </c>
      <c r="AB756" s="7" t="str">
        <f t="shared" si="119"/>
        <v>'model_parameters/energy/PROTRA_capacity_vensim_import.xlsx','PROTRA_capacity','PROTRA_CAP_TIME',</v>
      </c>
      <c r="AC756" s="7" t="str">
        <f t="shared" si="122"/>
        <v>'INDIA_TO_heat')~~|</v>
      </c>
    </row>
    <row r="757" spans="1:29" x14ac:dyDescent="0.35">
      <c r="A757" t="s">
        <v>73</v>
      </c>
      <c r="B757" t="s">
        <v>41</v>
      </c>
      <c r="C757" t="str">
        <f t="shared" si="114"/>
        <v>INDIA_TO_heat</v>
      </c>
      <c r="D757" t="str">
        <f t="shared" si="115"/>
        <v>PROTRA_CHP_HP_I</v>
      </c>
      <c r="E757" t="s">
        <v>2</v>
      </c>
      <c r="F757" s="1" t="str">
        <f t="shared" si="116"/>
        <v>INDIATO_heatPROTRA_CHP_geothermal</v>
      </c>
      <c r="G757" s="4">
        <v>0</v>
      </c>
      <c r="H757" s="4">
        <v>0</v>
      </c>
      <c r="I757" s="4">
        <v>0</v>
      </c>
      <c r="J757" s="4">
        <v>0</v>
      </c>
      <c r="K757" s="4">
        <v>0</v>
      </c>
      <c r="L757" s="4">
        <v>0</v>
      </c>
      <c r="M757" s="4">
        <v>0</v>
      </c>
      <c r="N757" s="4">
        <v>0</v>
      </c>
      <c r="O757" s="4">
        <v>0</v>
      </c>
      <c r="P757" s="4">
        <v>0</v>
      </c>
      <c r="Q757" s="4">
        <v>0</v>
      </c>
      <c r="R757" s="4">
        <v>0</v>
      </c>
      <c r="S757" s="4">
        <v>0</v>
      </c>
      <c r="T757" s="4">
        <v>0</v>
      </c>
      <c r="U757" s="4">
        <v>0</v>
      </c>
      <c r="V757" s="4">
        <v>0</v>
      </c>
      <c r="W757" t="str">
        <f t="shared" si="113"/>
        <v/>
      </c>
      <c r="X757" s="7" t="str">
        <f t="shared" si="117"/>
        <v>PROTRA_CAPACITY_EMPIRICAL[</v>
      </c>
      <c r="Y757" s="7" t="str">
        <f t="shared" si="120"/>
        <v>INDIA,</v>
      </c>
      <c r="Z757" s="7" t="str">
        <f t="shared" si="121"/>
        <v>TO_heat,</v>
      </c>
      <c r="AA757" s="7" t="str">
        <f t="shared" si="118"/>
        <v>PROTRA_CHP_HP_I]=GET_DIRECT_DATA(</v>
      </c>
      <c r="AB757" s="7" t="str">
        <f t="shared" si="119"/>
        <v>'model_parameters/energy/PROTRA_capacity_vensim_import.xlsx','PROTRA_capacity','PROTRA_CAP_TIME',</v>
      </c>
      <c r="AC757" s="7" t="str">
        <f t="shared" si="122"/>
        <v>'INDIA_TO_heat')~~|</v>
      </c>
    </row>
    <row r="758" spans="1:29" x14ac:dyDescent="0.35">
      <c r="A758" t="s">
        <v>73</v>
      </c>
      <c r="B758" t="s">
        <v>41</v>
      </c>
      <c r="C758" t="str">
        <f t="shared" si="114"/>
        <v>INDIA_TO_heat</v>
      </c>
      <c r="D758" t="str">
        <f t="shared" si="115"/>
        <v>PROTRA_CHP_HP_I</v>
      </c>
      <c r="E758" t="s">
        <v>3</v>
      </c>
      <c r="F758" s="1" t="str">
        <f t="shared" si="116"/>
        <v>INDIATO_heatPROTRA_CHP_liquid_fuels</v>
      </c>
      <c r="G758" s="4">
        <v>0</v>
      </c>
      <c r="H758" s="4">
        <v>0</v>
      </c>
      <c r="I758" s="4">
        <v>0</v>
      </c>
      <c r="J758" s="4">
        <v>0</v>
      </c>
      <c r="K758" s="4">
        <v>0</v>
      </c>
      <c r="L758" s="4">
        <v>0</v>
      </c>
      <c r="M758" s="4">
        <v>0</v>
      </c>
      <c r="N758" s="4">
        <v>0</v>
      </c>
      <c r="O758" s="4">
        <v>0</v>
      </c>
      <c r="P758" s="4">
        <v>0</v>
      </c>
      <c r="Q758" s="4">
        <v>0</v>
      </c>
      <c r="R758" s="4">
        <v>0</v>
      </c>
      <c r="S758" s="4">
        <v>0</v>
      </c>
      <c r="T758" s="4">
        <v>0</v>
      </c>
      <c r="U758" s="4">
        <v>0</v>
      </c>
      <c r="V758" s="4">
        <v>0</v>
      </c>
      <c r="W758" t="str">
        <f t="shared" si="113"/>
        <v/>
      </c>
      <c r="X758" s="7" t="str">
        <f t="shared" si="117"/>
        <v>PROTRA_CAPACITY_EMPIRICAL[</v>
      </c>
      <c r="Y758" s="7" t="str">
        <f t="shared" si="120"/>
        <v>INDIA,</v>
      </c>
      <c r="Z758" s="7" t="str">
        <f t="shared" si="121"/>
        <v>TO_heat,</v>
      </c>
      <c r="AA758" s="7" t="str">
        <f t="shared" si="118"/>
        <v>PROTRA_CHP_HP_I]=GET_DIRECT_DATA(</v>
      </c>
      <c r="AB758" s="7" t="str">
        <f t="shared" si="119"/>
        <v>'model_parameters/energy/PROTRA_capacity_vensim_import.xlsx','PROTRA_capacity','PROTRA_CAP_TIME',</v>
      </c>
      <c r="AC758" s="7" t="str">
        <f t="shared" si="122"/>
        <v>'INDIA_TO_heat')~~|</v>
      </c>
    </row>
    <row r="759" spans="1:29" x14ac:dyDescent="0.35">
      <c r="A759" t="s">
        <v>73</v>
      </c>
      <c r="B759" t="s">
        <v>41</v>
      </c>
      <c r="C759" t="str">
        <f t="shared" si="114"/>
        <v>INDIA_TO_heat</v>
      </c>
      <c r="D759" t="str">
        <f t="shared" si="115"/>
        <v>PROTRA_CHP_HP_I</v>
      </c>
      <c r="E759" t="s">
        <v>4</v>
      </c>
      <c r="F759" s="1" t="str">
        <f t="shared" si="116"/>
        <v>INDIATO_heatPROTRA_CHP_liquid_fuels_CCS</v>
      </c>
      <c r="G759" s="4">
        <v>0</v>
      </c>
      <c r="H759" s="4">
        <v>0</v>
      </c>
      <c r="I759" s="4">
        <v>0</v>
      </c>
      <c r="J759" s="4">
        <v>0</v>
      </c>
      <c r="K759" s="4">
        <v>0</v>
      </c>
      <c r="L759" s="4">
        <v>0</v>
      </c>
      <c r="M759" s="4">
        <v>0</v>
      </c>
      <c r="N759" s="4">
        <v>0</v>
      </c>
      <c r="O759" s="4">
        <v>0</v>
      </c>
      <c r="P759" s="4">
        <v>0</v>
      </c>
      <c r="Q759" s="4">
        <v>0</v>
      </c>
      <c r="R759" s="4">
        <v>0</v>
      </c>
      <c r="S759" s="4">
        <v>0</v>
      </c>
      <c r="T759" s="4">
        <v>0</v>
      </c>
      <c r="U759" s="4">
        <v>0</v>
      </c>
      <c r="V759" s="4">
        <v>0</v>
      </c>
      <c r="W759" t="str">
        <f t="shared" si="113"/>
        <v/>
      </c>
      <c r="X759" s="7" t="str">
        <f t="shared" si="117"/>
        <v>PROTRA_CAPACITY_EMPIRICAL[</v>
      </c>
      <c r="Y759" s="7" t="str">
        <f t="shared" si="120"/>
        <v>INDIA,</v>
      </c>
      <c r="Z759" s="7" t="str">
        <f t="shared" si="121"/>
        <v>TO_heat,</v>
      </c>
      <c r="AA759" s="7" t="str">
        <f t="shared" si="118"/>
        <v>PROTRA_CHP_HP_I]=GET_DIRECT_DATA(</v>
      </c>
      <c r="AB759" s="7" t="str">
        <f t="shared" si="119"/>
        <v>'model_parameters/energy/PROTRA_capacity_vensim_import.xlsx','PROTRA_capacity','PROTRA_CAP_TIME',</v>
      </c>
      <c r="AC759" s="7" t="str">
        <f t="shared" si="122"/>
        <v>'INDIA_TO_heat')~~|</v>
      </c>
    </row>
    <row r="760" spans="1:29" x14ac:dyDescent="0.35">
      <c r="A760" t="s">
        <v>73</v>
      </c>
      <c r="B760" t="s">
        <v>41</v>
      </c>
      <c r="C760" t="str">
        <f t="shared" si="114"/>
        <v>INDIA_TO_heat</v>
      </c>
      <c r="D760" t="str">
        <f t="shared" si="115"/>
        <v>PROTRA_CHP_HP_I</v>
      </c>
      <c r="E760" t="s">
        <v>5</v>
      </c>
      <c r="F760" s="1" t="str">
        <f t="shared" si="116"/>
        <v>INDIATO_heatPROTRA_CHP_solid_fossil</v>
      </c>
      <c r="G760" s="4">
        <v>0</v>
      </c>
      <c r="H760" s="4">
        <v>0</v>
      </c>
      <c r="I760" s="4">
        <v>0</v>
      </c>
      <c r="J760" s="4">
        <v>0</v>
      </c>
      <c r="K760" s="4">
        <v>0</v>
      </c>
      <c r="L760" s="4">
        <v>0</v>
      </c>
      <c r="M760" s="4">
        <v>0</v>
      </c>
      <c r="N760" s="4">
        <v>0</v>
      </c>
      <c r="O760" s="4">
        <v>0</v>
      </c>
      <c r="P760" s="4">
        <v>0</v>
      </c>
      <c r="Q760" s="4">
        <v>0</v>
      </c>
      <c r="R760" s="4">
        <v>0</v>
      </c>
      <c r="S760" s="4">
        <v>0</v>
      </c>
      <c r="T760" s="4">
        <v>0</v>
      </c>
      <c r="U760" s="4">
        <v>0</v>
      </c>
      <c r="V760" s="4">
        <v>0</v>
      </c>
      <c r="W760" t="str">
        <f t="shared" si="113"/>
        <v/>
      </c>
      <c r="X760" s="7" t="str">
        <f t="shared" si="117"/>
        <v>PROTRA_CAPACITY_EMPIRICAL[</v>
      </c>
      <c r="Y760" s="7" t="str">
        <f t="shared" si="120"/>
        <v>INDIA,</v>
      </c>
      <c r="Z760" s="7" t="str">
        <f t="shared" si="121"/>
        <v>TO_heat,</v>
      </c>
      <c r="AA760" s="7" t="str">
        <f t="shared" si="118"/>
        <v>PROTRA_CHP_HP_I]=GET_DIRECT_DATA(</v>
      </c>
      <c r="AB760" s="7" t="str">
        <f t="shared" si="119"/>
        <v>'model_parameters/energy/PROTRA_capacity_vensim_import.xlsx','PROTRA_capacity','PROTRA_CAP_TIME',</v>
      </c>
      <c r="AC760" s="7" t="str">
        <f t="shared" si="122"/>
        <v>'INDIA_TO_heat')~~|</v>
      </c>
    </row>
    <row r="761" spans="1:29" x14ac:dyDescent="0.35">
      <c r="A761" t="s">
        <v>73</v>
      </c>
      <c r="B761" t="s">
        <v>41</v>
      </c>
      <c r="C761" t="str">
        <f t="shared" si="114"/>
        <v>INDIA_TO_heat</v>
      </c>
      <c r="D761" t="str">
        <f t="shared" si="115"/>
        <v>PROTRA_CHP_HP_I</v>
      </c>
      <c r="E761" t="s">
        <v>6</v>
      </c>
      <c r="F761" s="1" t="str">
        <f t="shared" si="116"/>
        <v>INDIATO_heatPROTRA_CHP_solid_fossil_CCS</v>
      </c>
      <c r="G761" s="4">
        <v>0</v>
      </c>
      <c r="H761" s="4">
        <v>0</v>
      </c>
      <c r="I761" s="4">
        <v>0</v>
      </c>
      <c r="J761" s="4">
        <v>0</v>
      </c>
      <c r="K761" s="4">
        <v>0</v>
      </c>
      <c r="L761" s="4">
        <v>0</v>
      </c>
      <c r="M761" s="4">
        <v>0</v>
      </c>
      <c r="N761" s="4">
        <v>0</v>
      </c>
      <c r="O761" s="4">
        <v>0</v>
      </c>
      <c r="P761" s="4">
        <v>0</v>
      </c>
      <c r="Q761" s="4">
        <v>0</v>
      </c>
      <c r="R761" s="4">
        <v>0</v>
      </c>
      <c r="S761" s="4">
        <v>0</v>
      </c>
      <c r="T761" s="4">
        <v>0</v>
      </c>
      <c r="U761" s="4">
        <v>0</v>
      </c>
      <c r="V761" s="4">
        <v>0</v>
      </c>
      <c r="W761" t="str">
        <f t="shared" si="113"/>
        <v/>
      </c>
      <c r="X761" s="7" t="str">
        <f t="shared" si="117"/>
        <v>PROTRA_CAPACITY_EMPIRICAL[</v>
      </c>
      <c r="Y761" s="7" t="str">
        <f t="shared" si="120"/>
        <v>INDIA,</v>
      </c>
      <c r="Z761" s="7" t="str">
        <f t="shared" si="121"/>
        <v>TO_heat,</v>
      </c>
      <c r="AA761" s="7" t="str">
        <f t="shared" si="118"/>
        <v>PROTRA_CHP_HP_I]=GET_DIRECT_DATA(</v>
      </c>
      <c r="AB761" s="7" t="str">
        <f t="shared" si="119"/>
        <v>'model_parameters/energy/PROTRA_capacity_vensim_import.xlsx','PROTRA_capacity','PROTRA_CAP_TIME',</v>
      </c>
      <c r="AC761" s="7" t="str">
        <f t="shared" si="122"/>
        <v>'INDIA_TO_heat')~~|</v>
      </c>
    </row>
    <row r="762" spans="1:29" x14ac:dyDescent="0.35">
      <c r="A762" t="s">
        <v>73</v>
      </c>
      <c r="B762" t="s">
        <v>41</v>
      </c>
      <c r="C762" t="str">
        <f t="shared" si="114"/>
        <v>INDIA_TO_heat</v>
      </c>
      <c r="D762" t="str">
        <f t="shared" si="115"/>
        <v>PROTRA_CHP_HP_I</v>
      </c>
      <c r="E762" t="s">
        <v>7</v>
      </c>
      <c r="F762" s="1" t="str">
        <f t="shared" si="116"/>
        <v>INDIATO_heatPROTRA_CHP_waste</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t="str">
        <f t="shared" si="113"/>
        <v/>
      </c>
      <c r="X762" s="7" t="str">
        <f t="shared" si="117"/>
        <v>PROTRA_CAPACITY_EMPIRICAL[</v>
      </c>
      <c r="Y762" s="7" t="str">
        <f t="shared" si="120"/>
        <v>INDIA,</v>
      </c>
      <c r="Z762" s="7" t="str">
        <f t="shared" si="121"/>
        <v>TO_heat,</v>
      </c>
      <c r="AA762" s="7" t="str">
        <f t="shared" si="118"/>
        <v>PROTRA_CHP_HP_I]=GET_DIRECT_DATA(</v>
      </c>
      <c r="AB762" s="7" t="str">
        <f t="shared" si="119"/>
        <v>'model_parameters/energy/PROTRA_capacity_vensim_import.xlsx','PROTRA_capacity','PROTRA_CAP_TIME',</v>
      </c>
      <c r="AC762" s="7" t="str">
        <f t="shared" si="122"/>
        <v>'INDIA_TO_heat')~~|</v>
      </c>
    </row>
    <row r="763" spans="1:29" x14ac:dyDescent="0.35">
      <c r="A763" t="s">
        <v>73</v>
      </c>
      <c r="B763" t="s">
        <v>41</v>
      </c>
      <c r="C763" t="str">
        <f t="shared" si="114"/>
        <v>INDIA_TO_heat</v>
      </c>
      <c r="D763" t="str">
        <f t="shared" si="115"/>
        <v>PROTRA_CHP_HP_I</v>
      </c>
      <c r="E763" t="s">
        <v>8</v>
      </c>
      <c r="F763" s="1" t="str">
        <f t="shared" si="116"/>
        <v>INDIATO_heatPROTRA_CHP_solid_bio</v>
      </c>
      <c r="G763" s="4">
        <v>0</v>
      </c>
      <c r="H763" s="4">
        <v>0</v>
      </c>
      <c r="I763" s="4">
        <v>0</v>
      </c>
      <c r="J763" s="4">
        <v>0</v>
      </c>
      <c r="K763" s="4">
        <v>0</v>
      </c>
      <c r="L763" s="4">
        <v>0</v>
      </c>
      <c r="M763" s="4">
        <v>0</v>
      </c>
      <c r="N763" s="4">
        <v>0</v>
      </c>
      <c r="O763" s="4">
        <v>0</v>
      </c>
      <c r="P763" s="4">
        <v>0</v>
      </c>
      <c r="Q763" s="4">
        <v>0</v>
      </c>
      <c r="R763" s="4">
        <v>0</v>
      </c>
      <c r="S763" s="4">
        <v>0</v>
      </c>
      <c r="T763" s="4">
        <v>0</v>
      </c>
      <c r="U763" s="4">
        <v>0</v>
      </c>
      <c r="V763" s="4">
        <v>0</v>
      </c>
      <c r="W763" t="str">
        <f t="shared" si="113"/>
        <v/>
      </c>
      <c r="X763" s="7" t="str">
        <f t="shared" si="117"/>
        <v>PROTRA_CAPACITY_EMPIRICAL[</v>
      </c>
      <c r="Y763" s="7" t="str">
        <f t="shared" si="120"/>
        <v>INDIA,</v>
      </c>
      <c r="Z763" s="7" t="str">
        <f t="shared" si="121"/>
        <v>TO_heat,</v>
      </c>
      <c r="AA763" s="7" t="str">
        <f t="shared" si="118"/>
        <v>PROTRA_CHP_HP_I]=GET_DIRECT_DATA(</v>
      </c>
      <c r="AB763" s="7" t="str">
        <f t="shared" si="119"/>
        <v>'model_parameters/energy/PROTRA_capacity_vensim_import.xlsx','PROTRA_capacity','PROTRA_CAP_TIME',</v>
      </c>
      <c r="AC763" s="7" t="str">
        <f t="shared" si="122"/>
        <v>'INDIA_TO_heat')~~|</v>
      </c>
    </row>
    <row r="764" spans="1:29" x14ac:dyDescent="0.35">
      <c r="A764" t="s">
        <v>73</v>
      </c>
      <c r="B764" t="s">
        <v>41</v>
      </c>
      <c r="C764" t="str">
        <f t="shared" si="114"/>
        <v>INDIA_TO_heat</v>
      </c>
      <c r="D764" t="str">
        <f t="shared" si="115"/>
        <v>PROTRA_CHP_HP_I</v>
      </c>
      <c r="E764" t="s">
        <v>9</v>
      </c>
      <c r="F764" s="1" t="str">
        <f t="shared" si="116"/>
        <v>INDIATO_heatPROTRA_CHP_solid_bio_CCS</v>
      </c>
      <c r="G764" s="4">
        <v>0</v>
      </c>
      <c r="H764" s="4">
        <v>0</v>
      </c>
      <c r="I764" s="4">
        <v>0</v>
      </c>
      <c r="J764" s="4">
        <v>0</v>
      </c>
      <c r="K764" s="4">
        <v>0</v>
      </c>
      <c r="L764" s="4">
        <v>0</v>
      </c>
      <c r="M764" s="4">
        <v>0</v>
      </c>
      <c r="N764" s="4">
        <v>0</v>
      </c>
      <c r="O764" s="4">
        <v>0</v>
      </c>
      <c r="P764" s="4">
        <v>0</v>
      </c>
      <c r="Q764" s="4">
        <v>0</v>
      </c>
      <c r="R764" s="4">
        <v>0</v>
      </c>
      <c r="S764" s="4">
        <v>0</v>
      </c>
      <c r="T764" s="4">
        <v>0</v>
      </c>
      <c r="U764" s="4">
        <v>0</v>
      </c>
      <c r="V764" s="4">
        <v>0</v>
      </c>
      <c r="W764" t="str">
        <f t="shared" si="113"/>
        <v/>
      </c>
      <c r="X764" s="7" t="str">
        <f t="shared" si="117"/>
        <v>PROTRA_CAPACITY_EMPIRICAL[</v>
      </c>
      <c r="Y764" s="7" t="str">
        <f t="shared" si="120"/>
        <v>INDIA,</v>
      </c>
      <c r="Z764" s="7" t="str">
        <f t="shared" si="121"/>
        <v>TO_heat,</v>
      </c>
      <c r="AA764" s="7" t="str">
        <f t="shared" si="118"/>
        <v>PROTRA_CHP_HP_I]=GET_DIRECT_DATA(</v>
      </c>
      <c r="AB764" s="7" t="str">
        <f t="shared" si="119"/>
        <v>'model_parameters/energy/PROTRA_capacity_vensim_import.xlsx','PROTRA_capacity','PROTRA_CAP_TIME',</v>
      </c>
      <c r="AC764" s="7" t="str">
        <f t="shared" si="122"/>
        <v>'INDIA_TO_heat')~~|</v>
      </c>
    </row>
    <row r="765" spans="1:29" x14ac:dyDescent="0.35">
      <c r="A765" t="s">
        <v>73</v>
      </c>
      <c r="B765" t="s">
        <v>41</v>
      </c>
      <c r="C765" t="str">
        <f t="shared" si="114"/>
        <v>INDIA_TO_heat</v>
      </c>
      <c r="D765" t="str">
        <f t="shared" si="115"/>
        <v>PROTRA_CHP_HP_I</v>
      </c>
      <c r="E765" t="s">
        <v>10</v>
      </c>
      <c r="F765" s="1" t="str">
        <f t="shared" si="116"/>
        <v>INDIATO_heatPROTRA_HP_gas_fuels</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t="str">
        <f t="shared" si="113"/>
        <v/>
      </c>
      <c r="X765" s="7" t="str">
        <f t="shared" si="117"/>
        <v>PROTRA_CAPACITY_EMPIRICAL[</v>
      </c>
      <c r="Y765" s="7" t="str">
        <f t="shared" si="120"/>
        <v>INDIA,</v>
      </c>
      <c r="Z765" s="7" t="str">
        <f t="shared" si="121"/>
        <v>TO_heat,</v>
      </c>
      <c r="AA765" s="7" t="str">
        <f t="shared" si="118"/>
        <v>PROTRA_CHP_HP_I]=GET_DIRECT_DATA(</v>
      </c>
      <c r="AB765" s="7" t="str">
        <f t="shared" si="119"/>
        <v>'model_parameters/energy/PROTRA_capacity_vensim_import.xlsx','PROTRA_capacity','PROTRA_CAP_TIME',</v>
      </c>
      <c r="AC765" s="7" t="str">
        <f t="shared" si="122"/>
        <v>'INDIA_TO_heat')~~|</v>
      </c>
    </row>
    <row r="766" spans="1:29" x14ac:dyDescent="0.35">
      <c r="A766" t="s">
        <v>73</v>
      </c>
      <c r="B766" t="s">
        <v>41</v>
      </c>
      <c r="C766" t="str">
        <f t="shared" si="114"/>
        <v>INDIA_TO_heat</v>
      </c>
      <c r="D766" t="str">
        <f t="shared" si="115"/>
        <v>PROTRA_CHP_HP_I</v>
      </c>
      <c r="E766" t="s">
        <v>11</v>
      </c>
      <c r="F766" s="1" t="str">
        <f t="shared" si="116"/>
        <v>INDIATO_heatPROTRA_HP_solid_bio</v>
      </c>
      <c r="G766" s="4">
        <v>0</v>
      </c>
      <c r="H766" s="4">
        <v>0</v>
      </c>
      <c r="I766" s="4">
        <v>0</v>
      </c>
      <c r="J766" s="4">
        <v>0</v>
      </c>
      <c r="K766" s="4">
        <v>0</v>
      </c>
      <c r="L766" s="4">
        <v>0</v>
      </c>
      <c r="M766" s="4">
        <v>0</v>
      </c>
      <c r="N766" s="4">
        <v>0</v>
      </c>
      <c r="O766" s="4">
        <v>0</v>
      </c>
      <c r="P766" s="4">
        <v>0</v>
      </c>
      <c r="Q766" s="4">
        <v>0</v>
      </c>
      <c r="R766" s="4">
        <v>0</v>
      </c>
      <c r="S766" s="4">
        <v>0</v>
      </c>
      <c r="T766" s="4">
        <v>0</v>
      </c>
      <c r="U766" s="4">
        <v>0</v>
      </c>
      <c r="V766" s="4">
        <v>0</v>
      </c>
      <c r="W766" t="str">
        <f t="shared" si="113"/>
        <v/>
      </c>
      <c r="X766" s="7" t="str">
        <f t="shared" si="117"/>
        <v>PROTRA_CAPACITY_EMPIRICAL[</v>
      </c>
      <c r="Y766" s="7" t="str">
        <f t="shared" si="120"/>
        <v>INDIA,</v>
      </c>
      <c r="Z766" s="7" t="str">
        <f t="shared" si="121"/>
        <v>TO_heat,</v>
      </c>
      <c r="AA766" s="7" t="str">
        <f t="shared" si="118"/>
        <v>PROTRA_CHP_HP_I]=GET_DIRECT_DATA(</v>
      </c>
      <c r="AB766" s="7" t="str">
        <f t="shared" si="119"/>
        <v>'model_parameters/energy/PROTRA_capacity_vensim_import.xlsx','PROTRA_capacity','PROTRA_CAP_TIME',</v>
      </c>
      <c r="AC766" s="7" t="str">
        <f t="shared" si="122"/>
        <v>'INDIA_TO_heat')~~|</v>
      </c>
    </row>
    <row r="767" spans="1:29" x14ac:dyDescent="0.35">
      <c r="A767" t="s">
        <v>73</v>
      </c>
      <c r="B767" t="s">
        <v>41</v>
      </c>
      <c r="C767" t="str">
        <f t="shared" si="114"/>
        <v>INDIA_TO_heat</v>
      </c>
      <c r="D767" t="str">
        <f t="shared" si="115"/>
        <v>PROTRA_CHP_HP_I</v>
      </c>
      <c r="E767" t="s">
        <v>12</v>
      </c>
      <c r="F767" s="1" t="str">
        <f t="shared" si="116"/>
        <v>INDIATO_heatPROTRA_HP_geothermal</v>
      </c>
      <c r="G767" s="4">
        <v>0</v>
      </c>
      <c r="H767" s="4">
        <v>0</v>
      </c>
      <c r="I767" s="4">
        <v>0</v>
      </c>
      <c r="J767" s="4">
        <v>0</v>
      </c>
      <c r="K767" s="4">
        <v>0</v>
      </c>
      <c r="L767" s="4">
        <v>0</v>
      </c>
      <c r="M767" s="4">
        <v>0</v>
      </c>
      <c r="N767" s="4">
        <v>0</v>
      </c>
      <c r="O767" s="4">
        <v>0</v>
      </c>
      <c r="P767" s="4">
        <v>0</v>
      </c>
      <c r="Q767" s="4">
        <v>0</v>
      </c>
      <c r="R767" s="4">
        <v>0</v>
      </c>
      <c r="S767" s="4">
        <v>0</v>
      </c>
      <c r="T767" s="4">
        <v>0</v>
      </c>
      <c r="U767" s="4">
        <v>0</v>
      </c>
      <c r="V767" s="4">
        <v>0</v>
      </c>
      <c r="W767" t="str">
        <f t="shared" si="113"/>
        <v/>
      </c>
      <c r="X767" s="7" t="str">
        <f t="shared" si="117"/>
        <v>PROTRA_CAPACITY_EMPIRICAL[</v>
      </c>
      <c r="Y767" s="7" t="str">
        <f t="shared" si="120"/>
        <v>INDIA,</v>
      </c>
      <c r="Z767" s="7" t="str">
        <f t="shared" si="121"/>
        <v>TO_heat,</v>
      </c>
      <c r="AA767" s="7" t="str">
        <f t="shared" si="118"/>
        <v>PROTRA_CHP_HP_I]=GET_DIRECT_DATA(</v>
      </c>
      <c r="AB767" s="7" t="str">
        <f t="shared" si="119"/>
        <v>'model_parameters/energy/PROTRA_capacity_vensim_import.xlsx','PROTRA_capacity','PROTRA_CAP_TIME',</v>
      </c>
      <c r="AC767" s="7" t="str">
        <f t="shared" si="122"/>
        <v>'INDIA_TO_heat')~~|</v>
      </c>
    </row>
    <row r="768" spans="1:29" x14ac:dyDescent="0.35">
      <c r="A768" t="s">
        <v>73</v>
      </c>
      <c r="B768" t="s">
        <v>41</v>
      </c>
      <c r="C768" t="str">
        <f t="shared" si="114"/>
        <v>INDIA_TO_heat</v>
      </c>
      <c r="D768" t="str">
        <f t="shared" si="115"/>
        <v>PROTRA_CHP_HP_I</v>
      </c>
      <c r="E768" t="s">
        <v>13</v>
      </c>
      <c r="F768" s="1" t="str">
        <f t="shared" si="116"/>
        <v>INDIATO_heatPROTRA_HP_liquid_fuels</v>
      </c>
      <c r="G768" s="4">
        <v>0</v>
      </c>
      <c r="H768" s="4">
        <v>0</v>
      </c>
      <c r="I768" s="4">
        <v>0</v>
      </c>
      <c r="J768" s="4">
        <v>0</v>
      </c>
      <c r="K768" s="4">
        <v>0</v>
      </c>
      <c r="L768" s="4">
        <v>0</v>
      </c>
      <c r="M768" s="4">
        <v>0</v>
      </c>
      <c r="N768" s="4">
        <v>0</v>
      </c>
      <c r="O768" s="4">
        <v>0</v>
      </c>
      <c r="P768" s="4">
        <v>0</v>
      </c>
      <c r="Q768" s="4">
        <v>0</v>
      </c>
      <c r="R768" s="4">
        <v>0</v>
      </c>
      <c r="S768" s="4">
        <v>0</v>
      </c>
      <c r="T768" s="4">
        <v>0</v>
      </c>
      <c r="U768" s="4">
        <v>0</v>
      </c>
      <c r="V768" s="4">
        <v>0</v>
      </c>
      <c r="W768" t="str">
        <f t="shared" si="113"/>
        <v/>
      </c>
      <c r="X768" s="7" t="str">
        <f t="shared" si="117"/>
        <v>PROTRA_CAPACITY_EMPIRICAL[</v>
      </c>
      <c r="Y768" s="7" t="str">
        <f t="shared" si="120"/>
        <v>INDIA,</v>
      </c>
      <c r="Z768" s="7" t="str">
        <f t="shared" si="121"/>
        <v>TO_heat,</v>
      </c>
      <c r="AA768" s="7" t="str">
        <f t="shared" si="118"/>
        <v>PROTRA_CHP_HP_I]=GET_DIRECT_DATA(</v>
      </c>
      <c r="AB768" s="7" t="str">
        <f t="shared" si="119"/>
        <v>'model_parameters/energy/PROTRA_capacity_vensim_import.xlsx','PROTRA_capacity','PROTRA_CAP_TIME',</v>
      </c>
      <c r="AC768" s="7" t="str">
        <f t="shared" si="122"/>
        <v>'INDIA_TO_heat')~~|</v>
      </c>
    </row>
    <row r="769" spans="1:29" x14ac:dyDescent="0.35">
      <c r="A769" t="s">
        <v>73</v>
      </c>
      <c r="B769" t="s">
        <v>41</v>
      </c>
      <c r="C769" t="str">
        <f t="shared" si="114"/>
        <v>INDIA_TO_heat</v>
      </c>
      <c r="D769" t="str">
        <f t="shared" si="115"/>
        <v>PROTRA_CHP_HP_I</v>
      </c>
      <c r="E769" t="s">
        <v>14</v>
      </c>
      <c r="F769" s="1" t="str">
        <f t="shared" si="116"/>
        <v>INDIATO_heatPROTRA_HP_solar</v>
      </c>
      <c r="G769" s="4">
        <v>0</v>
      </c>
      <c r="H769" s="4">
        <v>0</v>
      </c>
      <c r="I769" s="4">
        <v>0</v>
      </c>
      <c r="J769" s="4">
        <v>0</v>
      </c>
      <c r="K769" s="4">
        <v>0</v>
      </c>
      <c r="L769" s="4">
        <v>0</v>
      </c>
      <c r="M769" s="4">
        <v>0</v>
      </c>
      <c r="N769" s="4">
        <v>0</v>
      </c>
      <c r="O769" s="4">
        <v>0</v>
      </c>
      <c r="P769" s="4">
        <v>0</v>
      </c>
      <c r="Q769" s="4">
        <v>0</v>
      </c>
      <c r="R769" s="4">
        <v>0</v>
      </c>
      <c r="S769" s="4">
        <v>0</v>
      </c>
      <c r="T769" s="4">
        <v>0</v>
      </c>
      <c r="U769" s="4">
        <v>0</v>
      </c>
      <c r="V769" s="4">
        <v>0</v>
      </c>
      <c r="W769" t="str">
        <f t="shared" si="113"/>
        <v/>
      </c>
      <c r="X769" s="7" t="str">
        <f t="shared" si="117"/>
        <v>PROTRA_CAPACITY_EMPIRICAL[</v>
      </c>
      <c r="Y769" s="7" t="str">
        <f t="shared" si="120"/>
        <v>INDIA,</v>
      </c>
      <c r="Z769" s="7" t="str">
        <f t="shared" si="121"/>
        <v>TO_heat,</v>
      </c>
      <c r="AA769" s="7" t="str">
        <f t="shared" si="118"/>
        <v>PROTRA_CHP_HP_I]=GET_DIRECT_DATA(</v>
      </c>
      <c r="AB769" s="7" t="str">
        <f t="shared" si="119"/>
        <v>'model_parameters/energy/PROTRA_capacity_vensim_import.xlsx','PROTRA_capacity','PROTRA_CAP_TIME',</v>
      </c>
      <c r="AC769" s="7" t="str">
        <f t="shared" si="122"/>
        <v>'INDIA_TO_heat')~~|</v>
      </c>
    </row>
    <row r="770" spans="1:29" x14ac:dyDescent="0.35">
      <c r="A770" t="s">
        <v>73</v>
      </c>
      <c r="B770" t="s">
        <v>41</v>
      </c>
      <c r="C770" t="str">
        <f t="shared" si="114"/>
        <v>INDIA_TO_heat</v>
      </c>
      <c r="D770" t="str">
        <f t="shared" si="115"/>
        <v>PROTRA_CHP_HP_I</v>
      </c>
      <c r="E770" t="s">
        <v>15</v>
      </c>
      <c r="F770" s="1" t="str">
        <f t="shared" si="116"/>
        <v>INDIATO_heatPROTRA_HP_solid_fossil</v>
      </c>
      <c r="G770" s="4">
        <v>0</v>
      </c>
      <c r="H770" s="4">
        <v>0</v>
      </c>
      <c r="I770" s="4">
        <v>0</v>
      </c>
      <c r="J770" s="4">
        <v>0</v>
      </c>
      <c r="K770" s="4">
        <v>0</v>
      </c>
      <c r="L770" s="4">
        <v>0</v>
      </c>
      <c r="M770" s="4">
        <v>0</v>
      </c>
      <c r="N770" s="4">
        <v>0</v>
      </c>
      <c r="O770" s="4">
        <v>0</v>
      </c>
      <c r="P770" s="4">
        <v>0</v>
      </c>
      <c r="Q770" s="4">
        <v>0</v>
      </c>
      <c r="R770" s="4">
        <v>0</v>
      </c>
      <c r="S770" s="4">
        <v>0</v>
      </c>
      <c r="T770" s="4">
        <v>0</v>
      </c>
      <c r="U770" s="4">
        <v>0</v>
      </c>
      <c r="V770" s="4">
        <v>0</v>
      </c>
      <c r="W770" t="str">
        <f t="shared" si="113"/>
        <v/>
      </c>
      <c r="X770" s="7" t="str">
        <f t="shared" si="117"/>
        <v>PROTRA_CAPACITY_EMPIRICAL[</v>
      </c>
      <c r="Y770" s="7" t="str">
        <f t="shared" si="120"/>
        <v>INDIA,</v>
      </c>
      <c r="Z770" s="7" t="str">
        <f t="shared" si="121"/>
        <v>TO_heat,</v>
      </c>
      <c r="AA770" s="7" t="str">
        <f t="shared" si="118"/>
        <v>PROTRA_CHP_HP_I]=GET_DIRECT_DATA(</v>
      </c>
      <c r="AB770" s="7" t="str">
        <f t="shared" si="119"/>
        <v>'model_parameters/energy/PROTRA_capacity_vensim_import.xlsx','PROTRA_capacity','PROTRA_CAP_TIME',</v>
      </c>
      <c r="AC770" s="7" t="str">
        <f t="shared" si="122"/>
        <v>'INDIA_TO_heat')~~|</v>
      </c>
    </row>
    <row r="771" spans="1:29" x14ac:dyDescent="0.35">
      <c r="A771" t="s">
        <v>73</v>
      </c>
      <c r="B771" t="s">
        <v>41</v>
      </c>
      <c r="C771" t="str">
        <f t="shared" si="114"/>
        <v>INDIA_TO_heat</v>
      </c>
      <c r="D771" t="str">
        <f t="shared" si="115"/>
        <v>PROTRA_CHP_HP_I</v>
      </c>
      <c r="E771" t="s">
        <v>16</v>
      </c>
      <c r="F771" s="1" t="str">
        <f t="shared" si="116"/>
        <v>INDIATO_heatPROTRA_HP_waste</v>
      </c>
      <c r="G771" s="4">
        <v>0</v>
      </c>
      <c r="H771" s="4">
        <v>0</v>
      </c>
      <c r="I771" s="4">
        <v>0</v>
      </c>
      <c r="J771" s="4">
        <v>0</v>
      </c>
      <c r="K771" s="4">
        <v>0</v>
      </c>
      <c r="L771" s="4">
        <v>0</v>
      </c>
      <c r="M771" s="4">
        <v>0</v>
      </c>
      <c r="N771" s="4">
        <v>0</v>
      </c>
      <c r="O771" s="4">
        <v>0</v>
      </c>
      <c r="P771" s="4">
        <v>0</v>
      </c>
      <c r="Q771" s="4">
        <v>0</v>
      </c>
      <c r="R771" s="4">
        <v>0</v>
      </c>
      <c r="S771" s="4">
        <v>0</v>
      </c>
      <c r="T771" s="4">
        <v>0</v>
      </c>
      <c r="U771" s="4">
        <v>0</v>
      </c>
      <c r="V771" s="4">
        <v>0</v>
      </c>
      <c r="W771" t="str">
        <f t="shared" ref="W771:W834" si="123">IF(E771="PROTRA_CHP_gas_fuels",CONCATENATE(X771,Y771,Z771,AA771,AB771,AC771),"")</f>
        <v/>
      </c>
      <c r="X771" s="7" t="str">
        <f t="shared" si="117"/>
        <v>PROTRA_CAPACITY_EMPIRICAL[</v>
      </c>
      <c r="Y771" s="7" t="str">
        <f t="shared" si="120"/>
        <v>INDIA,</v>
      </c>
      <c r="Z771" s="7" t="str">
        <f t="shared" si="121"/>
        <v>TO_heat,</v>
      </c>
      <c r="AA771" s="7" t="str">
        <f t="shared" si="118"/>
        <v>PROTRA_CHP_HP_I]=GET_DIRECT_DATA(</v>
      </c>
      <c r="AB771" s="7" t="str">
        <f t="shared" si="119"/>
        <v>'model_parameters/energy/PROTRA_capacity_vensim_import.xlsx','PROTRA_capacity','PROTRA_CAP_TIME',</v>
      </c>
      <c r="AC771" s="7" t="str">
        <f t="shared" si="122"/>
        <v>'INDIA_TO_heat')~~|</v>
      </c>
    </row>
    <row r="772" spans="1:29" x14ac:dyDescent="0.35">
      <c r="A772" t="s">
        <v>73</v>
      </c>
      <c r="B772" t="s">
        <v>42</v>
      </c>
      <c r="C772" t="str">
        <f t="shared" ref="C772:C835" si="124">A772&amp;"_"&amp;B772</f>
        <v>INDIA_TO_elec</v>
      </c>
      <c r="D772" t="str">
        <f t="shared" ref="D772:D835" si="125">IF(B772="TO_heat","PROTRA_CHP_HP_I","PROTRA_CHP_PP_I")</f>
        <v>PROTRA_CHP_PP_I</v>
      </c>
      <c r="E772" t="s">
        <v>0</v>
      </c>
      <c r="F772" s="1" t="str">
        <f t="shared" ref="F772:F835" si="126">A772&amp;B772&amp;E772</f>
        <v>INDIATO_elecPROTRA_CHP_gas_fuels</v>
      </c>
      <c r="G772" s="5">
        <v>0</v>
      </c>
      <c r="H772" s="5">
        <v>0</v>
      </c>
      <c r="I772" s="5">
        <v>0</v>
      </c>
      <c r="J772" s="5">
        <v>0</v>
      </c>
      <c r="K772" s="5">
        <v>0</v>
      </c>
      <c r="L772" s="5">
        <v>0</v>
      </c>
      <c r="M772" s="5">
        <v>0</v>
      </c>
      <c r="N772" s="5">
        <v>0</v>
      </c>
      <c r="O772" s="5">
        <v>0</v>
      </c>
      <c r="P772" s="5">
        <v>0</v>
      </c>
      <c r="Q772" s="5">
        <v>0</v>
      </c>
      <c r="R772" s="5">
        <v>0</v>
      </c>
      <c r="S772" s="5">
        <v>0</v>
      </c>
      <c r="T772" s="5">
        <v>0</v>
      </c>
      <c r="U772" s="5">
        <v>0</v>
      </c>
      <c r="V772" s="5">
        <v>0</v>
      </c>
      <c r="W772" t="str">
        <f t="shared" si="123"/>
        <v>PROTRA_CAPACITY_EMPIRICAL[INDIA,TO_elec,PROTRA_CHP_PP_I]=GET_DIRECT_DATA('model_parameters/energy/PROTRA_capacity_vensim_import.xlsx','PROTRA_capacity','PROTRA_CAP_TIME','INDIA_TO_elec')~~|</v>
      </c>
      <c r="X772" s="7" t="str">
        <f t="shared" ref="X772:X835" si="127">$X$1</f>
        <v>PROTRA_CAPACITY_EMPIRICAL[</v>
      </c>
      <c r="Y772" s="7" t="str">
        <f t="shared" si="120"/>
        <v>INDIA,</v>
      </c>
      <c r="Z772" s="7" t="str">
        <f t="shared" si="121"/>
        <v>TO_elec,</v>
      </c>
      <c r="AA772" s="7" t="str">
        <f t="shared" ref="AA772:AA835" si="128">D772&amp;"]=GET_DIRECT_DATA("</f>
        <v>PROTRA_CHP_PP_I]=GET_DIRECT_DATA(</v>
      </c>
      <c r="AB772" s="7" t="str">
        <f t="shared" ref="AB772:AB835" si="129">$AB$1</f>
        <v>'model_parameters/energy/PROTRA_capacity_vensim_import.xlsx','PROTRA_capacity','PROTRA_CAP_TIME',</v>
      </c>
      <c r="AC772" s="7" t="str">
        <f t="shared" si="122"/>
        <v>'INDIA_TO_elec')~~|</v>
      </c>
    </row>
    <row r="773" spans="1:29" x14ac:dyDescent="0.35">
      <c r="A773" t="s">
        <v>73</v>
      </c>
      <c r="B773" t="s">
        <v>42</v>
      </c>
      <c r="C773" t="str">
        <f t="shared" si="124"/>
        <v>INDIA_TO_elec</v>
      </c>
      <c r="D773" t="str">
        <f t="shared" si="125"/>
        <v>PROTRA_CHP_PP_I</v>
      </c>
      <c r="E773" t="s">
        <v>1</v>
      </c>
      <c r="F773" s="1" t="str">
        <f t="shared" si="126"/>
        <v>INDIATO_elecPROTRA_CHP_gas_fuels_CCS</v>
      </c>
      <c r="G773" s="5">
        <v>0</v>
      </c>
      <c r="H773" s="5">
        <v>0</v>
      </c>
      <c r="I773" s="5">
        <v>0</v>
      </c>
      <c r="J773" s="5">
        <v>0</v>
      </c>
      <c r="K773" s="5">
        <v>0</v>
      </c>
      <c r="L773" s="5">
        <v>0</v>
      </c>
      <c r="M773" s="5">
        <v>0</v>
      </c>
      <c r="N773" s="5">
        <v>0</v>
      </c>
      <c r="O773" s="5">
        <v>0</v>
      </c>
      <c r="P773" s="5">
        <v>0</v>
      </c>
      <c r="Q773" s="5">
        <v>0</v>
      </c>
      <c r="R773" s="5">
        <v>0</v>
      </c>
      <c r="S773" s="5">
        <v>0</v>
      </c>
      <c r="T773" s="5">
        <v>0</v>
      </c>
      <c r="U773" s="5">
        <v>0</v>
      </c>
      <c r="V773" s="5">
        <v>0</v>
      </c>
      <c r="W773" t="str">
        <f t="shared" si="123"/>
        <v/>
      </c>
      <c r="X773" s="7" t="str">
        <f t="shared" si="127"/>
        <v>PROTRA_CAPACITY_EMPIRICAL[</v>
      </c>
      <c r="Y773" s="7" t="str">
        <f t="shared" si="120"/>
        <v>INDIA,</v>
      </c>
      <c r="Z773" s="7" t="str">
        <f t="shared" si="121"/>
        <v>TO_elec,</v>
      </c>
      <c r="AA773" s="7" t="str">
        <f t="shared" si="128"/>
        <v>PROTRA_CHP_PP_I]=GET_DIRECT_DATA(</v>
      </c>
      <c r="AB773" s="7" t="str">
        <f t="shared" si="129"/>
        <v>'model_parameters/energy/PROTRA_capacity_vensim_import.xlsx','PROTRA_capacity','PROTRA_CAP_TIME',</v>
      </c>
      <c r="AC773" s="7" t="str">
        <f t="shared" si="122"/>
        <v>'INDIA_TO_elec')~~|</v>
      </c>
    </row>
    <row r="774" spans="1:29" x14ac:dyDescent="0.35">
      <c r="A774" t="s">
        <v>73</v>
      </c>
      <c r="B774" t="s">
        <v>42</v>
      </c>
      <c r="C774" t="str">
        <f t="shared" si="124"/>
        <v>INDIA_TO_elec</v>
      </c>
      <c r="D774" t="str">
        <f t="shared" si="125"/>
        <v>PROTRA_CHP_PP_I</v>
      </c>
      <c r="E774" t="s">
        <v>2</v>
      </c>
      <c r="F774" s="1" t="str">
        <f t="shared" si="126"/>
        <v>INDIATO_elecPROTRA_CHP_geothermal</v>
      </c>
      <c r="G774" s="5">
        <v>0</v>
      </c>
      <c r="H774" s="5">
        <v>0</v>
      </c>
      <c r="I774" s="5">
        <v>0</v>
      </c>
      <c r="J774" s="5">
        <v>0</v>
      </c>
      <c r="K774" s="5">
        <v>0</v>
      </c>
      <c r="L774" s="5">
        <v>0</v>
      </c>
      <c r="M774" s="5">
        <v>0</v>
      </c>
      <c r="N774" s="5">
        <v>0</v>
      </c>
      <c r="O774" s="5">
        <v>0</v>
      </c>
      <c r="P774" s="5">
        <v>0</v>
      </c>
      <c r="Q774" s="5">
        <v>0</v>
      </c>
      <c r="R774" s="5">
        <v>0</v>
      </c>
      <c r="S774" s="5">
        <v>0</v>
      </c>
      <c r="T774" s="5">
        <v>0</v>
      </c>
      <c r="U774" s="5">
        <v>0</v>
      </c>
      <c r="V774" s="5">
        <v>0</v>
      </c>
      <c r="W774" t="str">
        <f t="shared" si="123"/>
        <v/>
      </c>
      <c r="X774" s="7" t="str">
        <f t="shared" si="127"/>
        <v>PROTRA_CAPACITY_EMPIRICAL[</v>
      </c>
      <c r="Y774" s="7" t="str">
        <f t="shared" si="120"/>
        <v>INDIA,</v>
      </c>
      <c r="Z774" s="7" t="str">
        <f t="shared" si="121"/>
        <v>TO_elec,</v>
      </c>
      <c r="AA774" s="7" t="str">
        <f t="shared" si="128"/>
        <v>PROTRA_CHP_PP_I]=GET_DIRECT_DATA(</v>
      </c>
      <c r="AB774" s="7" t="str">
        <f t="shared" si="129"/>
        <v>'model_parameters/energy/PROTRA_capacity_vensim_import.xlsx','PROTRA_capacity','PROTRA_CAP_TIME',</v>
      </c>
      <c r="AC774" s="7" t="str">
        <f t="shared" si="122"/>
        <v>'INDIA_TO_elec')~~|</v>
      </c>
    </row>
    <row r="775" spans="1:29" x14ac:dyDescent="0.35">
      <c r="A775" t="s">
        <v>73</v>
      </c>
      <c r="B775" t="s">
        <v>42</v>
      </c>
      <c r="C775" t="str">
        <f t="shared" si="124"/>
        <v>INDIA_TO_elec</v>
      </c>
      <c r="D775" t="str">
        <f t="shared" si="125"/>
        <v>PROTRA_CHP_PP_I</v>
      </c>
      <c r="E775" t="s">
        <v>3</v>
      </c>
      <c r="F775" s="1" t="str">
        <f t="shared" si="126"/>
        <v>INDIATO_elecPROTRA_CHP_liquid_fuels</v>
      </c>
      <c r="G775" s="5">
        <v>0</v>
      </c>
      <c r="H775" s="5">
        <v>0</v>
      </c>
      <c r="I775" s="5">
        <v>0</v>
      </c>
      <c r="J775" s="5">
        <v>0</v>
      </c>
      <c r="K775" s="5">
        <v>0</v>
      </c>
      <c r="L775" s="5">
        <v>0</v>
      </c>
      <c r="M775" s="5">
        <v>0</v>
      </c>
      <c r="N775" s="5">
        <v>0</v>
      </c>
      <c r="O775" s="5">
        <v>0</v>
      </c>
      <c r="P775" s="5">
        <v>0</v>
      </c>
      <c r="Q775" s="5">
        <v>0</v>
      </c>
      <c r="R775" s="5">
        <v>0</v>
      </c>
      <c r="S775" s="5">
        <v>0</v>
      </c>
      <c r="T775" s="5">
        <v>0</v>
      </c>
      <c r="U775" s="5">
        <v>0</v>
      </c>
      <c r="V775" s="5">
        <v>0</v>
      </c>
      <c r="W775" t="str">
        <f t="shared" si="123"/>
        <v/>
      </c>
      <c r="X775" s="7" t="str">
        <f t="shared" si="127"/>
        <v>PROTRA_CAPACITY_EMPIRICAL[</v>
      </c>
      <c r="Y775" s="7" t="str">
        <f t="shared" si="120"/>
        <v>INDIA,</v>
      </c>
      <c r="Z775" s="7" t="str">
        <f t="shared" si="121"/>
        <v>TO_elec,</v>
      </c>
      <c r="AA775" s="7" t="str">
        <f t="shared" si="128"/>
        <v>PROTRA_CHP_PP_I]=GET_DIRECT_DATA(</v>
      </c>
      <c r="AB775" s="7" t="str">
        <f t="shared" si="129"/>
        <v>'model_parameters/energy/PROTRA_capacity_vensim_import.xlsx','PROTRA_capacity','PROTRA_CAP_TIME',</v>
      </c>
      <c r="AC775" s="7" t="str">
        <f t="shared" si="122"/>
        <v>'INDIA_TO_elec')~~|</v>
      </c>
    </row>
    <row r="776" spans="1:29" x14ac:dyDescent="0.35">
      <c r="A776" t="s">
        <v>73</v>
      </c>
      <c r="B776" t="s">
        <v>42</v>
      </c>
      <c r="C776" t="str">
        <f t="shared" si="124"/>
        <v>INDIA_TO_elec</v>
      </c>
      <c r="D776" t="str">
        <f t="shared" si="125"/>
        <v>PROTRA_CHP_PP_I</v>
      </c>
      <c r="E776" t="s">
        <v>4</v>
      </c>
      <c r="F776" s="1" t="str">
        <f t="shared" si="126"/>
        <v>INDIATO_elecPROTRA_CHP_liquid_fuels_CCS</v>
      </c>
      <c r="G776" s="5">
        <v>0</v>
      </c>
      <c r="H776" s="5">
        <v>0</v>
      </c>
      <c r="I776" s="5">
        <v>0</v>
      </c>
      <c r="J776" s="5">
        <v>0</v>
      </c>
      <c r="K776" s="5">
        <v>0</v>
      </c>
      <c r="L776" s="5">
        <v>0</v>
      </c>
      <c r="M776" s="5">
        <v>0</v>
      </c>
      <c r="N776" s="5">
        <v>0</v>
      </c>
      <c r="O776" s="5">
        <v>0</v>
      </c>
      <c r="P776" s="5">
        <v>0</v>
      </c>
      <c r="Q776" s="5">
        <v>0</v>
      </c>
      <c r="R776" s="5">
        <v>0</v>
      </c>
      <c r="S776" s="5">
        <v>0</v>
      </c>
      <c r="T776" s="5">
        <v>0</v>
      </c>
      <c r="U776" s="5">
        <v>0</v>
      </c>
      <c r="V776" s="5">
        <v>0</v>
      </c>
      <c r="W776" t="str">
        <f t="shared" si="123"/>
        <v/>
      </c>
      <c r="X776" s="7" t="str">
        <f t="shared" si="127"/>
        <v>PROTRA_CAPACITY_EMPIRICAL[</v>
      </c>
      <c r="Y776" s="7" t="str">
        <f t="shared" si="120"/>
        <v>INDIA,</v>
      </c>
      <c r="Z776" s="7" t="str">
        <f t="shared" si="121"/>
        <v>TO_elec,</v>
      </c>
      <c r="AA776" s="7" t="str">
        <f t="shared" si="128"/>
        <v>PROTRA_CHP_PP_I]=GET_DIRECT_DATA(</v>
      </c>
      <c r="AB776" s="7" t="str">
        <f t="shared" si="129"/>
        <v>'model_parameters/energy/PROTRA_capacity_vensim_import.xlsx','PROTRA_capacity','PROTRA_CAP_TIME',</v>
      </c>
      <c r="AC776" s="7" t="str">
        <f t="shared" si="122"/>
        <v>'INDIA_TO_elec')~~|</v>
      </c>
    </row>
    <row r="777" spans="1:29" x14ac:dyDescent="0.35">
      <c r="A777" t="s">
        <v>73</v>
      </c>
      <c r="B777" t="s">
        <v>42</v>
      </c>
      <c r="C777" t="str">
        <f t="shared" si="124"/>
        <v>INDIA_TO_elec</v>
      </c>
      <c r="D777" t="str">
        <f t="shared" si="125"/>
        <v>PROTRA_CHP_PP_I</v>
      </c>
      <c r="E777" t="s">
        <v>5</v>
      </c>
      <c r="F777" s="1" t="str">
        <f t="shared" si="126"/>
        <v>INDIATO_elecPROTRA_CHP_solid_fossil</v>
      </c>
      <c r="G777" s="5">
        <v>0</v>
      </c>
      <c r="H777" s="5">
        <v>0</v>
      </c>
      <c r="I777" s="5">
        <v>0</v>
      </c>
      <c r="J777" s="5">
        <v>0</v>
      </c>
      <c r="K777" s="5">
        <v>0</v>
      </c>
      <c r="L777" s="5">
        <v>0</v>
      </c>
      <c r="M777" s="5">
        <v>0</v>
      </c>
      <c r="N777" s="5">
        <v>0</v>
      </c>
      <c r="O777" s="5">
        <v>0</v>
      </c>
      <c r="P777" s="5">
        <v>0</v>
      </c>
      <c r="Q777" s="5">
        <v>0</v>
      </c>
      <c r="R777" s="5">
        <v>0</v>
      </c>
      <c r="S777" s="5">
        <v>0</v>
      </c>
      <c r="T777" s="5">
        <v>0</v>
      </c>
      <c r="U777" s="5">
        <v>0</v>
      </c>
      <c r="V777" s="5">
        <v>0</v>
      </c>
      <c r="W777" t="str">
        <f t="shared" si="123"/>
        <v/>
      </c>
      <c r="X777" s="7" t="str">
        <f t="shared" si="127"/>
        <v>PROTRA_CAPACITY_EMPIRICAL[</v>
      </c>
      <c r="Y777" s="7" t="str">
        <f t="shared" si="120"/>
        <v>INDIA,</v>
      </c>
      <c r="Z777" s="7" t="str">
        <f t="shared" si="121"/>
        <v>TO_elec,</v>
      </c>
      <c r="AA777" s="7" t="str">
        <f t="shared" si="128"/>
        <v>PROTRA_CHP_PP_I]=GET_DIRECT_DATA(</v>
      </c>
      <c r="AB777" s="7" t="str">
        <f t="shared" si="129"/>
        <v>'model_parameters/energy/PROTRA_capacity_vensim_import.xlsx','PROTRA_capacity','PROTRA_CAP_TIME',</v>
      </c>
      <c r="AC777" s="7" t="str">
        <f t="shared" si="122"/>
        <v>'INDIA_TO_elec')~~|</v>
      </c>
    </row>
    <row r="778" spans="1:29" x14ac:dyDescent="0.35">
      <c r="A778" t="s">
        <v>73</v>
      </c>
      <c r="B778" t="s">
        <v>42</v>
      </c>
      <c r="C778" t="str">
        <f t="shared" si="124"/>
        <v>INDIA_TO_elec</v>
      </c>
      <c r="D778" t="str">
        <f t="shared" si="125"/>
        <v>PROTRA_CHP_PP_I</v>
      </c>
      <c r="E778" t="s">
        <v>6</v>
      </c>
      <c r="F778" s="1" t="str">
        <f t="shared" si="126"/>
        <v>INDIATO_elecPROTRA_CHP_solid_fossil_CCS</v>
      </c>
      <c r="G778" s="5">
        <v>0</v>
      </c>
      <c r="H778" s="5">
        <v>0</v>
      </c>
      <c r="I778" s="5">
        <v>0</v>
      </c>
      <c r="J778" s="5">
        <v>0</v>
      </c>
      <c r="K778" s="5">
        <v>0</v>
      </c>
      <c r="L778" s="5">
        <v>0</v>
      </c>
      <c r="M778" s="5">
        <v>0</v>
      </c>
      <c r="N778" s="5">
        <v>0</v>
      </c>
      <c r="O778" s="5">
        <v>0</v>
      </c>
      <c r="P778" s="5">
        <v>0</v>
      </c>
      <c r="Q778" s="5">
        <v>0</v>
      </c>
      <c r="R778" s="5">
        <v>0</v>
      </c>
      <c r="S778" s="5">
        <v>0</v>
      </c>
      <c r="T778" s="5">
        <v>0</v>
      </c>
      <c r="U778" s="5">
        <v>0</v>
      </c>
      <c r="V778" s="5">
        <v>0</v>
      </c>
      <c r="W778" t="str">
        <f t="shared" si="123"/>
        <v/>
      </c>
      <c r="X778" s="7" t="str">
        <f t="shared" si="127"/>
        <v>PROTRA_CAPACITY_EMPIRICAL[</v>
      </c>
      <c r="Y778" s="7" t="str">
        <f t="shared" si="120"/>
        <v>INDIA,</v>
      </c>
      <c r="Z778" s="7" t="str">
        <f t="shared" si="121"/>
        <v>TO_elec,</v>
      </c>
      <c r="AA778" s="7" t="str">
        <f t="shared" si="128"/>
        <v>PROTRA_CHP_PP_I]=GET_DIRECT_DATA(</v>
      </c>
      <c r="AB778" s="7" t="str">
        <f t="shared" si="129"/>
        <v>'model_parameters/energy/PROTRA_capacity_vensim_import.xlsx','PROTRA_capacity','PROTRA_CAP_TIME',</v>
      </c>
      <c r="AC778" s="7" t="str">
        <f t="shared" si="122"/>
        <v>'INDIA_TO_elec')~~|</v>
      </c>
    </row>
    <row r="779" spans="1:29" x14ac:dyDescent="0.35">
      <c r="A779" t="s">
        <v>73</v>
      </c>
      <c r="B779" t="s">
        <v>42</v>
      </c>
      <c r="C779" t="str">
        <f t="shared" si="124"/>
        <v>INDIA_TO_elec</v>
      </c>
      <c r="D779" t="str">
        <f t="shared" si="125"/>
        <v>PROTRA_CHP_PP_I</v>
      </c>
      <c r="E779" t="s">
        <v>7</v>
      </c>
      <c r="F779" s="1" t="str">
        <f t="shared" si="126"/>
        <v>INDIATO_elecPROTRA_CHP_waste</v>
      </c>
      <c r="G779" s="5">
        <v>0</v>
      </c>
      <c r="H779" s="5">
        <v>0</v>
      </c>
      <c r="I779" s="5">
        <v>0</v>
      </c>
      <c r="J779" s="5">
        <v>0</v>
      </c>
      <c r="K779" s="5">
        <v>0</v>
      </c>
      <c r="L779" s="5">
        <v>0</v>
      </c>
      <c r="M779" s="5">
        <v>0</v>
      </c>
      <c r="N779" s="5">
        <v>0</v>
      </c>
      <c r="O779" s="5">
        <v>0</v>
      </c>
      <c r="P779" s="5">
        <v>0</v>
      </c>
      <c r="Q779" s="5">
        <v>0</v>
      </c>
      <c r="R779" s="5">
        <v>0</v>
      </c>
      <c r="S779" s="5">
        <v>0</v>
      </c>
      <c r="T779" s="5">
        <v>0</v>
      </c>
      <c r="U779" s="5">
        <v>0</v>
      </c>
      <c r="V779" s="5">
        <v>0</v>
      </c>
      <c r="W779" t="str">
        <f t="shared" si="123"/>
        <v/>
      </c>
      <c r="X779" s="7" t="str">
        <f t="shared" si="127"/>
        <v>PROTRA_CAPACITY_EMPIRICAL[</v>
      </c>
      <c r="Y779" s="7" t="str">
        <f t="shared" si="120"/>
        <v>INDIA,</v>
      </c>
      <c r="Z779" s="7" t="str">
        <f t="shared" si="121"/>
        <v>TO_elec,</v>
      </c>
      <c r="AA779" s="7" t="str">
        <f t="shared" si="128"/>
        <v>PROTRA_CHP_PP_I]=GET_DIRECT_DATA(</v>
      </c>
      <c r="AB779" s="7" t="str">
        <f t="shared" si="129"/>
        <v>'model_parameters/energy/PROTRA_capacity_vensim_import.xlsx','PROTRA_capacity','PROTRA_CAP_TIME',</v>
      </c>
      <c r="AC779" s="7" t="str">
        <f t="shared" si="122"/>
        <v>'INDIA_TO_elec')~~|</v>
      </c>
    </row>
    <row r="780" spans="1:29" x14ac:dyDescent="0.35">
      <c r="A780" t="s">
        <v>73</v>
      </c>
      <c r="B780" t="s">
        <v>42</v>
      </c>
      <c r="C780" t="str">
        <f t="shared" si="124"/>
        <v>INDIA_TO_elec</v>
      </c>
      <c r="D780" t="str">
        <f t="shared" si="125"/>
        <v>PROTRA_CHP_PP_I</v>
      </c>
      <c r="E780" t="s">
        <v>8</v>
      </c>
      <c r="F780" s="1" t="str">
        <f t="shared" si="126"/>
        <v>INDIATO_elecPROTRA_CHP_solid_bio</v>
      </c>
      <c r="G780" s="5">
        <v>0</v>
      </c>
      <c r="H780" s="5">
        <v>0</v>
      </c>
      <c r="I780" s="5">
        <v>0</v>
      </c>
      <c r="J780" s="5">
        <v>0</v>
      </c>
      <c r="K780" s="5">
        <v>0</v>
      </c>
      <c r="L780" s="5">
        <v>0</v>
      </c>
      <c r="M780" s="5">
        <v>0</v>
      </c>
      <c r="N780" s="5">
        <v>0</v>
      </c>
      <c r="O780" s="5">
        <v>0</v>
      </c>
      <c r="P780" s="5">
        <v>0</v>
      </c>
      <c r="Q780" s="5">
        <v>0</v>
      </c>
      <c r="R780" s="5">
        <v>0</v>
      </c>
      <c r="S780" s="5">
        <v>0</v>
      </c>
      <c r="T780" s="5">
        <v>0</v>
      </c>
      <c r="U780" s="5">
        <v>0</v>
      </c>
      <c r="V780" s="5">
        <v>0</v>
      </c>
      <c r="W780" t="str">
        <f t="shared" si="123"/>
        <v/>
      </c>
      <c r="X780" s="7" t="str">
        <f t="shared" si="127"/>
        <v>PROTRA_CAPACITY_EMPIRICAL[</v>
      </c>
      <c r="Y780" s="7" t="str">
        <f t="shared" si="120"/>
        <v>INDIA,</v>
      </c>
      <c r="Z780" s="7" t="str">
        <f t="shared" si="121"/>
        <v>TO_elec,</v>
      </c>
      <c r="AA780" s="7" t="str">
        <f t="shared" si="128"/>
        <v>PROTRA_CHP_PP_I]=GET_DIRECT_DATA(</v>
      </c>
      <c r="AB780" s="7" t="str">
        <f t="shared" si="129"/>
        <v>'model_parameters/energy/PROTRA_capacity_vensim_import.xlsx','PROTRA_capacity','PROTRA_CAP_TIME',</v>
      </c>
      <c r="AC780" s="7" t="str">
        <f t="shared" si="122"/>
        <v>'INDIA_TO_elec')~~|</v>
      </c>
    </row>
    <row r="781" spans="1:29" x14ac:dyDescent="0.35">
      <c r="A781" t="s">
        <v>73</v>
      </c>
      <c r="B781" t="s">
        <v>42</v>
      </c>
      <c r="C781" t="str">
        <f t="shared" si="124"/>
        <v>INDIA_TO_elec</v>
      </c>
      <c r="D781" t="str">
        <f t="shared" si="125"/>
        <v>PROTRA_CHP_PP_I</v>
      </c>
      <c r="E781" t="s">
        <v>9</v>
      </c>
      <c r="F781" s="1" t="str">
        <f t="shared" si="126"/>
        <v>INDIATO_elecPROTRA_CHP_solid_bio_CCS</v>
      </c>
      <c r="G781" s="6">
        <v>0</v>
      </c>
      <c r="H781" s="6">
        <v>0</v>
      </c>
      <c r="I781" s="6">
        <v>0</v>
      </c>
      <c r="J781" s="6">
        <v>0</v>
      </c>
      <c r="K781" s="6">
        <v>0</v>
      </c>
      <c r="L781" s="6">
        <v>0</v>
      </c>
      <c r="M781" s="6">
        <v>0</v>
      </c>
      <c r="N781" s="6">
        <v>0</v>
      </c>
      <c r="O781" s="6">
        <v>0</v>
      </c>
      <c r="P781" s="6">
        <v>0</v>
      </c>
      <c r="Q781" s="6">
        <v>0</v>
      </c>
      <c r="R781" s="6">
        <v>0</v>
      </c>
      <c r="S781" s="6">
        <v>0</v>
      </c>
      <c r="T781" s="6">
        <v>0</v>
      </c>
      <c r="U781" s="6">
        <v>0</v>
      </c>
      <c r="V781" s="6">
        <v>0</v>
      </c>
      <c r="W781" t="str">
        <f t="shared" si="123"/>
        <v/>
      </c>
      <c r="X781" s="7" t="str">
        <f t="shared" si="127"/>
        <v>PROTRA_CAPACITY_EMPIRICAL[</v>
      </c>
      <c r="Y781" s="7" t="str">
        <f t="shared" si="120"/>
        <v>INDIA,</v>
      </c>
      <c r="Z781" s="7" t="str">
        <f t="shared" si="121"/>
        <v>TO_elec,</v>
      </c>
      <c r="AA781" s="7" t="str">
        <f t="shared" si="128"/>
        <v>PROTRA_CHP_PP_I]=GET_DIRECT_DATA(</v>
      </c>
      <c r="AB781" s="7" t="str">
        <f t="shared" si="129"/>
        <v>'model_parameters/energy/PROTRA_capacity_vensim_import.xlsx','PROTRA_capacity','PROTRA_CAP_TIME',</v>
      </c>
      <c r="AC781" s="7" t="str">
        <f t="shared" si="122"/>
        <v>'INDIA_TO_elec')~~|</v>
      </c>
    </row>
    <row r="782" spans="1:29" x14ac:dyDescent="0.35">
      <c r="A782" t="s">
        <v>73</v>
      </c>
      <c r="B782" t="s">
        <v>42</v>
      </c>
      <c r="C782" t="str">
        <f t="shared" si="124"/>
        <v>INDIA_TO_elec</v>
      </c>
      <c r="D782" t="str">
        <f t="shared" si="125"/>
        <v>PROTRA_CHP_PP_I</v>
      </c>
      <c r="E782" t="s">
        <v>17</v>
      </c>
      <c r="F782" s="1" t="str">
        <f t="shared" si="126"/>
        <v>INDIATO_elecPROTRA_PP_solid_bio</v>
      </c>
      <c r="G782" s="5">
        <v>0.98109958587984103</v>
      </c>
      <c r="H782" s="5">
        <v>1.2754294616437933</v>
      </c>
      <c r="I782" s="5">
        <v>1.5697593374077456</v>
      </c>
      <c r="J782" s="5">
        <v>2.0603091303476662</v>
      </c>
      <c r="K782" s="5">
        <v>2.5508589232875867</v>
      </c>
      <c r="L782" s="5">
        <v>3.1395186748154913</v>
      </c>
      <c r="M782" s="5">
        <v>3.7281784263433959</v>
      </c>
      <c r="N782" s="5">
        <v>3.9243983435193641</v>
      </c>
      <c r="O782" s="5">
        <v>4.1013376916336224</v>
      </c>
      <c r="P782" s="5">
        <v>4.9350094049424706</v>
      </c>
      <c r="Q782" s="5">
        <v>5.3746754489603186</v>
      </c>
      <c r="R782" s="5">
        <v>8.7270485844303707</v>
      </c>
      <c r="S782" s="5">
        <v>9.2391874737575765</v>
      </c>
      <c r="T782" s="5">
        <v>9.9479966049706707</v>
      </c>
      <c r="U782" s="5">
        <v>11.337045247456036</v>
      </c>
      <c r="V782" s="5">
        <v>12.726093889941401</v>
      </c>
      <c r="W782" t="str">
        <f t="shared" si="123"/>
        <v/>
      </c>
      <c r="X782" s="7" t="str">
        <f t="shared" si="127"/>
        <v>PROTRA_CAPACITY_EMPIRICAL[</v>
      </c>
      <c r="Y782" s="7" t="str">
        <f t="shared" si="120"/>
        <v>INDIA,</v>
      </c>
      <c r="Z782" s="7" t="str">
        <f t="shared" si="121"/>
        <v>TO_elec,</v>
      </c>
      <c r="AA782" s="7" t="str">
        <f t="shared" si="128"/>
        <v>PROTRA_CHP_PP_I]=GET_DIRECT_DATA(</v>
      </c>
      <c r="AB782" s="7" t="str">
        <f t="shared" si="129"/>
        <v>'model_parameters/energy/PROTRA_capacity_vensim_import.xlsx','PROTRA_capacity','PROTRA_CAP_TIME',</v>
      </c>
      <c r="AC782" s="7" t="str">
        <f t="shared" si="122"/>
        <v>'INDIA_TO_elec')~~|</v>
      </c>
    </row>
    <row r="783" spans="1:29" x14ac:dyDescent="0.35">
      <c r="A783" t="s">
        <v>73</v>
      </c>
      <c r="B783" t="s">
        <v>42</v>
      </c>
      <c r="C783" t="str">
        <f t="shared" si="124"/>
        <v>INDIA_TO_elec</v>
      </c>
      <c r="D783" t="str">
        <f t="shared" si="125"/>
        <v>PROTRA_CHP_PP_I</v>
      </c>
      <c r="E783" t="s">
        <v>18</v>
      </c>
      <c r="F783" s="1" t="str">
        <f t="shared" si="126"/>
        <v>INDIATO_elecPROTRA_PP_solid_bio_CCS</v>
      </c>
      <c r="G783" s="6">
        <v>0</v>
      </c>
      <c r="H783" s="6">
        <v>0</v>
      </c>
      <c r="I783" s="6">
        <v>0</v>
      </c>
      <c r="J783" s="6">
        <v>0</v>
      </c>
      <c r="K783" s="6">
        <v>0</v>
      </c>
      <c r="L783" s="6">
        <v>0</v>
      </c>
      <c r="M783" s="6">
        <v>0</v>
      </c>
      <c r="N783" s="6">
        <v>0</v>
      </c>
      <c r="O783" s="6">
        <v>0</v>
      </c>
      <c r="P783" s="6">
        <v>0</v>
      </c>
      <c r="Q783" s="6">
        <v>0</v>
      </c>
      <c r="R783" s="6">
        <v>0</v>
      </c>
      <c r="S783" s="6">
        <v>0</v>
      </c>
      <c r="T783" s="6">
        <v>0</v>
      </c>
      <c r="U783" s="6">
        <v>0</v>
      </c>
      <c r="V783" s="6">
        <v>0</v>
      </c>
      <c r="W783" t="str">
        <f t="shared" si="123"/>
        <v/>
      </c>
      <c r="X783" s="7" t="str">
        <f t="shared" si="127"/>
        <v>PROTRA_CAPACITY_EMPIRICAL[</v>
      </c>
      <c r="Y783" s="7" t="str">
        <f t="shared" si="120"/>
        <v>INDIA,</v>
      </c>
      <c r="Z783" s="7" t="str">
        <f t="shared" si="121"/>
        <v>TO_elec,</v>
      </c>
      <c r="AA783" s="7" t="str">
        <f t="shared" si="128"/>
        <v>PROTRA_CHP_PP_I]=GET_DIRECT_DATA(</v>
      </c>
      <c r="AB783" s="7" t="str">
        <f t="shared" si="129"/>
        <v>'model_parameters/energy/PROTRA_capacity_vensim_import.xlsx','PROTRA_capacity','PROTRA_CAP_TIME',</v>
      </c>
      <c r="AC783" s="7" t="str">
        <f t="shared" si="122"/>
        <v>'INDIA_TO_elec')~~|</v>
      </c>
    </row>
    <row r="784" spans="1:29" x14ac:dyDescent="0.35">
      <c r="A784" t="s">
        <v>73</v>
      </c>
      <c r="B784" t="s">
        <v>42</v>
      </c>
      <c r="C784" t="str">
        <f t="shared" si="124"/>
        <v>INDIA_TO_elec</v>
      </c>
      <c r="D784" t="str">
        <f t="shared" si="125"/>
        <v>PROTRA_CHP_PP_I</v>
      </c>
      <c r="E784" t="s">
        <v>19</v>
      </c>
      <c r="F784" s="1" t="str">
        <f t="shared" si="126"/>
        <v>INDIATO_elecPROTRA_PP_gas_fuels</v>
      </c>
      <c r="G784" s="5">
        <v>11.103345453141888</v>
      </c>
      <c r="H784" s="5">
        <v>11.541215724872625</v>
      </c>
      <c r="I784" s="5">
        <v>12.608223483094026</v>
      </c>
      <c r="J784" s="5">
        <v>13.046414852555195</v>
      </c>
      <c r="K784" s="5">
        <v>14.16758109464258</v>
      </c>
      <c r="L784" s="5">
        <v>15.695792226339355</v>
      </c>
      <c r="M784" s="5">
        <v>18.2019600123514</v>
      </c>
      <c r="N784" s="5">
        <v>20.450179288250734</v>
      </c>
      <c r="O784" s="5">
        <v>22.390144742936545</v>
      </c>
      <c r="P784" s="5">
        <v>24.851786976995523</v>
      </c>
      <c r="Q784" s="5">
        <v>27.563885440790493</v>
      </c>
      <c r="R784" s="5">
        <v>28.723369345375946</v>
      </c>
      <c r="S784" s="5">
        <v>29.547627219391696</v>
      </c>
      <c r="T784" s="5">
        <v>30.220648062374558</v>
      </c>
      <c r="U784" s="5">
        <v>31.492794457310485</v>
      </c>
      <c r="V784" s="5">
        <v>32.764940852246411</v>
      </c>
      <c r="W784" t="str">
        <f t="shared" si="123"/>
        <v/>
      </c>
      <c r="X784" s="7" t="str">
        <f t="shared" si="127"/>
        <v>PROTRA_CAPACITY_EMPIRICAL[</v>
      </c>
      <c r="Y784" s="7" t="str">
        <f t="shared" si="120"/>
        <v>INDIA,</v>
      </c>
      <c r="Z784" s="7" t="str">
        <f t="shared" si="121"/>
        <v>TO_elec,</v>
      </c>
      <c r="AA784" s="7" t="str">
        <f t="shared" si="128"/>
        <v>PROTRA_CHP_PP_I]=GET_DIRECT_DATA(</v>
      </c>
      <c r="AB784" s="7" t="str">
        <f t="shared" si="129"/>
        <v>'model_parameters/energy/PROTRA_capacity_vensim_import.xlsx','PROTRA_capacity','PROTRA_CAP_TIME',</v>
      </c>
      <c r="AC784" s="7" t="str">
        <f t="shared" si="122"/>
        <v>'INDIA_TO_elec')~~|</v>
      </c>
    </row>
    <row r="785" spans="1:29" x14ac:dyDescent="0.35">
      <c r="A785" t="s">
        <v>73</v>
      </c>
      <c r="B785" t="s">
        <v>42</v>
      </c>
      <c r="C785" t="str">
        <f t="shared" si="124"/>
        <v>INDIA_TO_elec</v>
      </c>
      <c r="D785" t="str">
        <f t="shared" si="125"/>
        <v>PROTRA_CHP_PP_I</v>
      </c>
      <c r="E785" t="s">
        <v>20</v>
      </c>
      <c r="F785" s="1" t="str">
        <f t="shared" si="126"/>
        <v>INDIATO_elecPROTRA_PP_gas_fuels_CCS</v>
      </c>
      <c r="G785" s="6">
        <v>0</v>
      </c>
      <c r="H785" s="6">
        <v>0</v>
      </c>
      <c r="I785" s="6">
        <v>0</v>
      </c>
      <c r="J785" s="6">
        <v>0</v>
      </c>
      <c r="K785" s="6">
        <v>0</v>
      </c>
      <c r="L785" s="6">
        <v>0</v>
      </c>
      <c r="M785" s="6">
        <v>0</v>
      </c>
      <c r="N785" s="6">
        <v>0</v>
      </c>
      <c r="O785" s="6">
        <v>0</v>
      </c>
      <c r="P785" s="6">
        <v>0</v>
      </c>
      <c r="Q785" s="6">
        <v>0</v>
      </c>
      <c r="R785" s="6">
        <v>0</v>
      </c>
      <c r="S785" s="6">
        <v>0</v>
      </c>
      <c r="T785" s="6">
        <v>0</v>
      </c>
      <c r="U785" s="6">
        <v>0</v>
      </c>
      <c r="V785" s="6">
        <v>0</v>
      </c>
      <c r="W785" t="str">
        <f t="shared" si="123"/>
        <v/>
      </c>
      <c r="X785" s="7" t="str">
        <f t="shared" si="127"/>
        <v>PROTRA_CAPACITY_EMPIRICAL[</v>
      </c>
      <c r="Y785" s="7" t="str">
        <f t="shared" si="120"/>
        <v>INDIA,</v>
      </c>
      <c r="Z785" s="7" t="str">
        <f t="shared" si="121"/>
        <v>TO_elec,</v>
      </c>
      <c r="AA785" s="7" t="str">
        <f t="shared" si="128"/>
        <v>PROTRA_CHP_PP_I]=GET_DIRECT_DATA(</v>
      </c>
      <c r="AB785" s="7" t="str">
        <f t="shared" si="129"/>
        <v>'model_parameters/energy/PROTRA_capacity_vensim_import.xlsx','PROTRA_capacity','PROTRA_CAP_TIME',</v>
      </c>
      <c r="AC785" s="7" t="str">
        <f t="shared" si="122"/>
        <v>'INDIA_TO_elec')~~|</v>
      </c>
    </row>
    <row r="786" spans="1:29" x14ac:dyDescent="0.35">
      <c r="A786" t="s">
        <v>73</v>
      </c>
      <c r="B786" t="s">
        <v>42</v>
      </c>
      <c r="C786" t="str">
        <f t="shared" si="124"/>
        <v>INDIA_TO_elec</v>
      </c>
      <c r="D786" t="str">
        <f t="shared" si="125"/>
        <v>PROTRA_CHP_PP_I</v>
      </c>
      <c r="E786" t="s">
        <v>21</v>
      </c>
      <c r="F786" s="1" t="str">
        <f t="shared" si="126"/>
        <v>INDIATO_elecPROTRA_PP_geothermal</v>
      </c>
      <c r="G786" s="5">
        <v>0</v>
      </c>
      <c r="H786" s="5">
        <v>0</v>
      </c>
      <c r="I786" s="5">
        <v>0</v>
      </c>
      <c r="J786" s="5">
        <v>0</v>
      </c>
      <c r="K786" s="5">
        <v>0</v>
      </c>
      <c r="L786" s="5">
        <v>0</v>
      </c>
      <c r="M786" s="5">
        <v>0</v>
      </c>
      <c r="N786" s="5">
        <v>0</v>
      </c>
      <c r="O786" s="5">
        <v>0</v>
      </c>
      <c r="P786" s="5">
        <v>0</v>
      </c>
      <c r="Q786" s="5">
        <v>0</v>
      </c>
      <c r="R786" s="5">
        <v>0</v>
      </c>
      <c r="S786" s="5">
        <v>0</v>
      </c>
      <c r="T786" s="5">
        <v>0</v>
      </c>
      <c r="U786" s="5">
        <v>0</v>
      </c>
      <c r="V786" s="5">
        <v>0</v>
      </c>
      <c r="W786" t="str">
        <f t="shared" si="123"/>
        <v/>
      </c>
      <c r="X786" s="7" t="str">
        <f t="shared" si="127"/>
        <v>PROTRA_CAPACITY_EMPIRICAL[</v>
      </c>
      <c r="Y786" s="7" t="str">
        <f t="shared" si="120"/>
        <v>INDIA,</v>
      </c>
      <c r="Z786" s="7" t="str">
        <f t="shared" si="121"/>
        <v>TO_elec,</v>
      </c>
      <c r="AA786" s="7" t="str">
        <f t="shared" si="128"/>
        <v>PROTRA_CHP_PP_I]=GET_DIRECT_DATA(</v>
      </c>
      <c r="AB786" s="7" t="str">
        <f t="shared" si="129"/>
        <v>'model_parameters/energy/PROTRA_capacity_vensim_import.xlsx','PROTRA_capacity','PROTRA_CAP_TIME',</v>
      </c>
      <c r="AC786" s="7" t="str">
        <f t="shared" si="122"/>
        <v>'INDIA_TO_elec')~~|</v>
      </c>
    </row>
    <row r="787" spans="1:29" x14ac:dyDescent="0.35">
      <c r="A787" t="s">
        <v>73</v>
      </c>
      <c r="B787" t="s">
        <v>42</v>
      </c>
      <c r="C787" t="str">
        <f t="shared" si="124"/>
        <v>INDIA_TO_elec</v>
      </c>
      <c r="D787" t="str">
        <f t="shared" si="125"/>
        <v>PROTRA_CHP_PP_I</v>
      </c>
      <c r="E787" t="s">
        <v>22</v>
      </c>
      <c r="F787" s="1" t="str">
        <f t="shared" si="126"/>
        <v>INDIATO_elecPROTRA_PP_hydropower_dammed</v>
      </c>
      <c r="G787" s="5">
        <v>20.022600000000001</v>
      </c>
      <c r="H787" s="5">
        <v>21.986999999999998</v>
      </c>
      <c r="I787" s="5">
        <v>22.850999999999999</v>
      </c>
      <c r="J787" s="5">
        <v>22.1934</v>
      </c>
      <c r="K787" s="5">
        <v>22.150800000000004</v>
      </c>
      <c r="L787" s="5">
        <v>22.574399999999997</v>
      </c>
      <c r="M787" s="5">
        <v>23.422799999999999</v>
      </c>
      <c r="N787" s="5">
        <v>23.734800000000003</v>
      </c>
      <c r="O787" s="5">
        <v>24.356999999999999</v>
      </c>
      <c r="P787" s="5">
        <v>24.799799999999998</v>
      </c>
      <c r="Q787" s="5">
        <v>25.7058</v>
      </c>
      <c r="R787" s="5">
        <v>28.533599999999996</v>
      </c>
      <c r="S787" s="5">
        <v>29.627999999999997</v>
      </c>
      <c r="T787" s="5">
        <v>29.949000000000002</v>
      </c>
      <c r="U787" s="5">
        <v>31.371060000000003</v>
      </c>
      <c r="V787" s="5">
        <v>32.793120000000002</v>
      </c>
      <c r="W787" t="str">
        <f t="shared" si="123"/>
        <v/>
      </c>
      <c r="X787" s="7" t="str">
        <f t="shared" si="127"/>
        <v>PROTRA_CAPACITY_EMPIRICAL[</v>
      </c>
      <c r="Y787" s="7" t="str">
        <f t="shared" si="120"/>
        <v>INDIA,</v>
      </c>
      <c r="Z787" s="7" t="str">
        <f t="shared" si="121"/>
        <v>TO_elec,</v>
      </c>
      <c r="AA787" s="7" t="str">
        <f t="shared" si="128"/>
        <v>PROTRA_CHP_PP_I]=GET_DIRECT_DATA(</v>
      </c>
      <c r="AB787" s="7" t="str">
        <f t="shared" si="129"/>
        <v>'model_parameters/energy/PROTRA_capacity_vensim_import.xlsx','PROTRA_capacity','PROTRA_CAP_TIME',</v>
      </c>
      <c r="AC787" s="7" t="str">
        <f t="shared" si="122"/>
        <v>'INDIA_TO_elec')~~|</v>
      </c>
    </row>
    <row r="788" spans="1:29" x14ac:dyDescent="0.35">
      <c r="A788" t="s">
        <v>73</v>
      </c>
      <c r="B788" t="s">
        <v>42</v>
      </c>
      <c r="C788" t="str">
        <f t="shared" si="124"/>
        <v>INDIA_TO_elec</v>
      </c>
      <c r="D788" t="str">
        <f t="shared" si="125"/>
        <v>PROTRA_CHP_PP_I</v>
      </c>
      <c r="E788" t="s">
        <v>23</v>
      </c>
      <c r="F788" s="1" t="str">
        <f t="shared" si="126"/>
        <v>INDIATO_elecPROTRA_PP_hydropower_run_of_river</v>
      </c>
      <c r="G788" s="5">
        <v>13.348400000000002</v>
      </c>
      <c r="H788" s="5">
        <v>14.657999999999999</v>
      </c>
      <c r="I788" s="5">
        <v>15.234000000000002</v>
      </c>
      <c r="J788" s="5">
        <v>14.795600000000002</v>
      </c>
      <c r="K788" s="5">
        <v>14.767200000000003</v>
      </c>
      <c r="L788" s="5">
        <v>15.049599999999998</v>
      </c>
      <c r="M788" s="5">
        <v>15.6152</v>
      </c>
      <c r="N788" s="5">
        <v>15.823200000000003</v>
      </c>
      <c r="O788" s="5">
        <v>16.238</v>
      </c>
      <c r="P788" s="5">
        <v>16.533200000000001</v>
      </c>
      <c r="Q788" s="5">
        <v>17.137200000000004</v>
      </c>
      <c r="R788" s="5">
        <v>19.022400000000001</v>
      </c>
      <c r="S788" s="5">
        <v>19.751999999999999</v>
      </c>
      <c r="T788" s="5">
        <v>19.966000000000005</v>
      </c>
      <c r="U788" s="5">
        <v>20.914040000000004</v>
      </c>
      <c r="V788" s="5">
        <v>21.862080000000002</v>
      </c>
      <c r="W788" t="str">
        <f t="shared" si="123"/>
        <v/>
      </c>
      <c r="X788" s="7" t="str">
        <f t="shared" si="127"/>
        <v>PROTRA_CAPACITY_EMPIRICAL[</v>
      </c>
      <c r="Y788" s="7" t="str">
        <f t="shared" si="120"/>
        <v>INDIA,</v>
      </c>
      <c r="Z788" s="7" t="str">
        <f t="shared" si="121"/>
        <v>TO_elec,</v>
      </c>
      <c r="AA788" s="7" t="str">
        <f t="shared" si="128"/>
        <v>PROTRA_CHP_PP_I]=GET_DIRECT_DATA(</v>
      </c>
      <c r="AB788" s="7" t="str">
        <f t="shared" si="129"/>
        <v>'model_parameters/energy/PROTRA_capacity_vensim_import.xlsx','PROTRA_capacity','PROTRA_CAP_TIME',</v>
      </c>
      <c r="AC788" s="7" t="str">
        <f t="shared" si="122"/>
        <v>'INDIA_TO_elec')~~|</v>
      </c>
    </row>
    <row r="789" spans="1:29" x14ac:dyDescent="0.35">
      <c r="A789" t="s">
        <v>73</v>
      </c>
      <c r="B789" t="s">
        <v>42</v>
      </c>
      <c r="C789" t="str">
        <f t="shared" si="124"/>
        <v>INDIA_TO_elec</v>
      </c>
      <c r="D789" t="str">
        <f t="shared" si="125"/>
        <v>PROTRA_CHP_PP_I</v>
      </c>
      <c r="E789" t="s">
        <v>24</v>
      </c>
      <c r="F789" s="1" t="str">
        <f t="shared" si="126"/>
        <v>INDIATO_elecPROTRA_PP_liquid_fuels</v>
      </c>
      <c r="G789" s="5">
        <v>0.22689851268591427</v>
      </c>
      <c r="H789" s="5">
        <v>0.23584645669291338</v>
      </c>
      <c r="I789" s="5">
        <v>0.25765091863517064</v>
      </c>
      <c r="J789" s="5">
        <v>0.26660542432195977</v>
      </c>
      <c r="K789" s="5">
        <v>0.2895166229221347</v>
      </c>
      <c r="L789" s="5">
        <v>0.32074584426946634</v>
      </c>
      <c r="M789" s="5">
        <v>0.37195975503062118</v>
      </c>
      <c r="N789" s="5">
        <v>0.41790244969378831</v>
      </c>
      <c r="O789" s="5">
        <v>0.4575459317585302</v>
      </c>
      <c r="P789" s="5">
        <v>0.50784995625546803</v>
      </c>
      <c r="Q789" s="5">
        <v>0.56327209098862652</v>
      </c>
      <c r="R789" s="5">
        <v>0.58696631671041122</v>
      </c>
      <c r="S789" s="5">
        <v>0.60381014873140859</v>
      </c>
      <c r="T789" s="5">
        <v>0.61756342957130372</v>
      </c>
      <c r="U789" s="5">
        <v>0.64355993000874911</v>
      </c>
      <c r="V789" s="5">
        <v>0.66955643044619451</v>
      </c>
      <c r="W789" t="str">
        <f t="shared" si="123"/>
        <v/>
      </c>
      <c r="X789" s="7" t="str">
        <f t="shared" si="127"/>
        <v>PROTRA_CAPACITY_EMPIRICAL[</v>
      </c>
      <c r="Y789" s="7" t="str">
        <f t="shared" si="120"/>
        <v>INDIA,</v>
      </c>
      <c r="Z789" s="7" t="str">
        <f t="shared" si="121"/>
        <v>TO_elec,</v>
      </c>
      <c r="AA789" s="7" t="str">
        <f t="shared" si="128"/>
        <v>PROTRA_CHP_PP_I]=GET_DIRECT_DATA(</v>
      </c>
      <c r="AB789" s="7" t="str">
        <f t="shared" si="129"/>
        <v>'model_parameters/energy/PROTRA_capacity_vensim_import.xlsx','PROTRA_capacity','PROTRA_CAP_TIME',</v>
      </c>
      <c r="AC789" s="7" t="str">
        <f t="shared" si="122"/>
        <v>'INDIA_TO_elec')~~|</v>
      </c>
    </row>
    <row r="790" spans="1:29" x14ac:dyDescent="0.35">
      <c r="A790" t="s">
        <v>73</v>
      </c>
      <c r="B790" t="s">
        <v>42</v>
      </c>
      <c r="C790" t="str">
        <f t="shared" si="124"/>
        <v>INDIA_TO_elec</v>
      </c>
      <c r="D790" t="str">
        <f t="shared" si="125"/>
        <v>PROTRA_CHP_PP_I</v>
      </c>
      <c r="E790" t="s">
        <v>25</v>
      </c>
      <c r="F790" s="1" t="str">
        <f t="shared" si="126"/>
        <v>INDIATO_elecPROTRA_PP_liquid_fuels_CCS</v>
      </c>
      <c r="G790" s="5">
        <v>0</v>
      </c>
      <c r="H790" s="5">
        <v>0</v>
      </c>
      <c r="I790" s="5">
        <v>0</v>
      </c>
      <c r="J790" s="5">
        <v>0</v>
      </c>
      <c r="K790" s="5">
        <v>0</v>
      </c>
      <c r="L790" s="5">
        <v>0</v>
      </c>
      <c r="M790" s="5">
        <v>0</v>
      </c>
      <c r="N790" s="5">
        <v>0</v>
      </c>
      <c r="O790" s="5">
        <v>0</v>
      </c>
      <c r="P790" s="5">
        <v>0</v>
      </c>
      <c r="Q790" s="5">
        <v>0</v>
      </c>
      <c r="R790" s="5">
        <v>0</v>
      </c>
      <c r="S790" s="5">
        <v>0</v>
      </c>
      <c r="T790" s="5">
        <v>0</v>
      </c>
      <c r="U790" s="5">
        <v>0</v>
      </c>
      <c r="V790" s="5">
        <v>0</v>
      </c>
      <c r="W790" t="str">
        <f t="shared" si="123"/>
        <v/>
      </c>
      <c r="X790" s="7" t="str">
        <f t="shared" si="127"/>
        <v>PROTRA_CAPACITY_EMPIRICAL[</v>
      </c>
      <c r="Y790" s="7" t="str">
        <f t="shared" si="120"/>
        <v>INDIA,</v>
      </c>
      <c r="Z790" s="7" t="str">
        <f t="shared" si="121"/>
        <v>TO_elec,</v>
      </c>
      <c r="AA790" s="7" t="str">
        <f t="shared" si="128"/>
        <v>PROTRA_CHP_PP_I]=GET_DIRECT_DATA(</v>
      </c>
      <c r="AB790" s="7" t="str">
        <f t="shared" si="129"/>
        <v>'model_parameters/energy/PROTRA_capacity_vensim_import.xlsx','PROTRA_capacity','PROTRA_CAP_TIME',</v>
      </c>
      <c r="AC790" s="7" t="str">
        <f t="shared" si="122"/>
        <v>'INDIA_TO_elec')~~|</v>
      </c>
    </row>
    <row r="791" spans="1:29" x14ac:dyDescent="0.35">
      <c r="A791" t="s">
        <v>73</v>
      </c>
      <c r="B791" t="s">
        <v>42</v>
      </c>
      <c r="C791" t="str">
        <f t="shared" si="124"/>
        <v>INDIA_TO_elec</v>
      </c>
      <c r="D791" t="str">
        <f t="shared" si="125"/>
        <v>PROTRA_CHP_PP_I</v>
      </c>
      <c r="E791" t="s">
        <v>26</v>
      </c>
      <c r="F791" s="1" t="str">
        <f t="shared" si="126"/>
        <v>INDIATO_elecPROTRA_PP_nuclear</v>
      </c>
      <c r="G791" s="5">
        <v>2.9929999999999999</v>
      </c>
      <c r="H791" s="5">
        <v>3.577</v>
      </c>
      <c r="I791" s="5">
        <v>3.782</v>
      </c>
      <c r="J791" s="5">
        <v>3.782</v>
      </c>
      <c r="K791" s="5">
        <v>3.9870000000000001</v>
      </c>
      <c r="L791" s="5">
        <v>4.1890000000000001</v>
      </c>
      <c r="M791" s="5">
        <v>4.391</v>
      </c>
      <c r="N791" s="5">
        <v>4.391</v>
      </c>
      <c r="O791" s="5">
        <v>5.3079999999999998</v>
      </c>
      <c r="P791" s="5">
        <v>5.3079999999999998</v>
      </c>
      <c r="Q791" s="5">
        <v>5.3079999999999998</v>
      </c>
      <c r="R791" s="5">
        <v>6.24</v>
      </c>
      <c r="S791" s="5">
        <v>6.2549999999999999</v>
      </c>
      <c r="T791" s="5">
        <v>6.2549999999999999</v>
      </c>
      <c r="U791" s="5">
        <v>6.5390999999999995</v>
      </c>
      <c r="V791" s="5">
        <v>6.8231999999999999</v>
      </c>
      <c r="W791" t="str">
        <f t="shared" si="123"/>
        <v/>
      </c>
      <c r="X791" s="7" t="str">
        <f t="shared" si="127"/>
        <v>PROTRA_CAPACITY_EMPIRICAL[</v>
      </c>
      <c r="Y791" s="7" t="str">
        <f t="shared" ref="Y791:Y854" si="130">A791&amp;","</f>
        <v>INDIA,</v>
      </c>
      <c r="Z791" s="7" t="str">
        <f t="shared" ref="Z791:Z854" si="131">B791&amp;","</f>
        <v>TO_elec,</v>
      </c>
      <c r="AA791" s="7" t="str">
        <f t="shared" si="128"/>
        <v>PROTRA_CHP_PP_I]=GET_DIRECT_DATA(</v>
      </c>
      <c r="AB791" s="7" t="str">
        <f t="shared" si="129"/>
        <v>'model_parameters/energy/PROTRA_capacity_vensim_import.xlsx','PROTRA_capacity','PROTRA_CAP_TIME',</v>
      </c>
      <c r="AC791" s="7" t="str">
        <f t="shared" ref="AC791:AC854" si="132">"'"&amp;C791&amp;"')~~|"</f>
        <v>'INDIA_TO_elec')~~|</v>
      </c>
    </row>
    <row r="792" spans="1:29" x14ac:dyDescent="0.35">
      <c r="A792" t="s">
        <v>73</v>
      </c>
      <c r="B792" t="s">
        <v>42</v>
      </c>
      <c r="C792" t="str">
        <f t="shared" si="124"/>
        <v>INDIA_TO_elec</v>
      </c>
      <c r="D792" t="str">
        <f t="shared" si="125"/>
        <v>PROTRA_CHP_PP_I</v>
      </c>
      <c r="E792" t="s">
        <v>27</v>
      </c>
      <c r="F792" s="1" t="str">
        <f t="shared" si="126"/>
        <v>INDIATO_elecPROTRA_PP_oceanic</v>
      </c>
      <c r="G792" s="5">
        <v>0</v>
      </c>
      <c r="H792" s="5">
        <v>0</v>
      </c>
      <c r="I792" s="5">
        <v>0</v>
      </c>
      <c r="J792" s="5">
        <v>0</v>
      </c>
      <c r="K792" s="5">
        <v>0</v>
      </c>
      <c r="L792" s="5">
        <v>0</v>
      </c>
      <c r="M792" s="5">
        <v>0</v>
      </c>
      <c r="N792" s="5">
        <v>0</v>
      </c>
      <c r="O792" s="5">
        <v>0</v>
      </c>
      <c r="P792" s="5">
        <v>0</v>
      </c>
      <c r="Q792" s="5">
        <v>0</v>
      </c>
      <c r="R792" s="5">
        <v>0</v>
      </c>
      <c r="S792" s="5">
        <v>0</v>
      </c>
      <c r="T792" s="5">
        <v>0</v>
      </c>
      <c r="U792" s="5">
        <v>0</v>
      </c>
      <c r="V792" s="5">
        <v>0</v>
      </c>
      <c r="W792" t="str">
        <f t="shared" si="123"/>
        <v/>
      </c>
      <c r="X792" s="7" t="str">
        <f t="shared" si="127"/>
        <v>PROTRA_CAPACITY_EMPIRICAL[</v>
      </c>
      <c r="Y792" s="7" t="str">
        <f t="shared" si="130"/>
        <v>INDIA,</v>
      </c>
      <c r="Z792" s="7" t="str">
        <f t="shared" si="131"/>
        <v>TO_elec,</v>
      </c>
      <c r="AA792" s="7" t="str">
        <f t="shared" si="128"/>
        <v>PROTRA_CHP_PP_I]=GET_DIRECT_DATA(</v>
      </c>
      <c r="AB792" s="7" t="str">
        <f t="shared" si="129"/>
        <v>'model_parameters/energy/PROTRA_capacity_vensim_import.xlsx','PROTRA_capacity','PROTRA_CAP_TIME',</v>
      </c>
      <c r="AC792" s="7" t="str">
        <f t="shared" si="132"/>
        <v>'INDIA_TO_elec')~~|</v>
      </c>
    </row>
    <row r="793" spans="1:29" x14ac:dyDescent="0.35">
      <c r="A793" t="s">
        <v>73</v>
      </c>
      <c r="B793" t="s">
        <v>42</v>
      </c>
      <c r="C793" t="str">
        <f t="shared" si="124"/>
        <v>INDIA_TO_elec</v>
      </c>
      <c r="D793" t="str">
        <f t="shared" si="125"/>
        <v>PROTRA_CHP_PP_I</v>
      </c>
      <c r="E793" t="s">
        <v>28</v>
      </c>
      <c r="F793" s="1" t="str">
        <f t="shared" si="126"/>
        <v>INDIATO_elecPROTRA_PP_solar_CSP</v>
      </c>
      <c r="G793" s="5">
        <v>0</v>
      </c>
      <c r="H793" s="5">
        <v>0</v>
      </c>
      <c r="I793" s="5">
        <v>0</v>
      </c>
      <c r="J793" s="5">
        <v>0</v>
      </c>
      <c r="K793" s="5">
        <v>0</v>
      </c>
      <c r="L793" s="5">
        <v>0</v>
      </c>
      <c r="M793" s="5">
        <v>2.5000000000000001E-3</v>
      </c>
      <c r="N793" s="5">
        <v>3.5000000000000001E-3</v>
      </c>
      <c r="O793" s="5">
        <v>5.3499999999999999E-2</v>
      </c>
      <c r="P793" s="5">
        <v>0.22850000000000001</v>
      </c>
      <c r="Q793" s="5">
        <v>0.22850000000000001</v>
      </c>
      <c r="R793" s="5">
        <v>0.22850000000000001</v>
      </c>
      <c r="S793" s="5">
        <v>0.22850000000000001</v>
      </c>
      <c r="T793" s="5">
        <v>0.22850000000000001</v>
      </c>
      <c r="U793" s="5">
        <v>0.22850000000000001</v>
      </c>
      <c r="V793" s="5">
        <v>0.22850000000000001</v>
      </c>
      <c r="W793" t="str">
        <f t="shared" si="123"/>
        <v/>
      </c>
      <c r="X793" s="7" t="str">
        <f t="shared" si="127"/>
        <v>PROTRA_CAPACITY_EMPIRICAL[</v>
      </c>
      <c r="Y793" s="7" t="str">
        <f t="shared" si="130"/>
        <v>INDIA,</v>
      </c>
      <c r="Z793" s="7" t="str">
        <f t="shared" si="131"/>
        <v>TO_elec,</v>
      </c>
      <c r="AA793" s="7" t="str">
        <f t="shared" si="128"/>
        <v>PROTRA_CHP_PP_I]=GET_DIRECT_DATA(</v>
      </c>
      <c r="AB793" s="7" t="str">
        <f t="shared" si="129"/>
        <v>'model_parameters/energy/PROTRA_capacity_vensim_import.xlsx','PROTRA_capacity','PROTRA_CAP_TIME',</v>
      </c>
      <c r="AC793" s="7" t="str">
        <f t="shared" si="132"/>
        <v>'INDIA_TO_elec')~~|</v>
      </c>
    </row>
    <row r="794" spans="1:29" x14ac:dyDescent="0.35">
      <c r="A794" t="s">
        <v>73</v>
      </c>
      <c r="B794" t="s">
        <v>42</v>
      </c>
      <c r="C794" t="str">
        <f t="shared" si="124"/>
        <v>INDIA_TO_elec</v>
      </c>
      <c r="D794" t="str">
        <f t="shared" si="125"/>
        <v>PROTRA_CHP_PP_I</v>
      </c>
      <c r="E794" t="s">
        <v>29</v>
      </c>
      <c r="F794" s="1" t="str">
        <f t="shared" si="126"/>
        <v>INDIATO_elecPROTRA_PP_solar_PV</v>
      </c>
      <c r="G794" s="5">
        <v>1.0410300000000001E-2</v>
      </c>
      <c r="H794" s="5">
        <v>8.6427000000000014E-3</v>
      </c>
      <c r="I794" s="5">
        <v>2.2589100000000001E-2</v>
      </c>
      <c r="J794" s="5">
        <v>2.4950700000000003E-2</v>
      </c>
      <c r="K794" s="5">
        <v>3.54258E-2</v>
      </c>
      <c r="L794" s="5">
        <v>5.8825799999999991E-2</v>
      </c>
      <c r="M794" s="5">
        <v>0.50698350000000003</v>
      </c>
      <c r="N794" s="5">
        <v>0.88072379999999995</v>
      </c>
      <c r="O794" s="5">
        <v>1.3012443</v>
      </c>
      <c r="P794" s="5">
        <v>3.0996071999999999</v>
      </c>
      <c r="Q794" s="5">
        <v>4.8284855999999996</v>
      </c>
      <c r="R794" s="5">
        <v>8.6854689000000018</v>
      </c>
      <c r="S794" s="5">
        <v>16.130930399999997</v>
      </c>
      <c r="T794" s="5">
        <v>24.414141600000004</v>
      </c>
      <c r="U794" s="5">
        <v>29.807292960000005</v>
      </c>
      <c r="V794" s="5">
        <v>35.200444320000003</v>
      </c>
      <c r="W794" t="str">
        <f t="shared" si="123"/>
        <v/>
      </c>
      <c r="X794" s="7" t="str">
        <f t="shared" si="127"/>
        <v>PROTRA_CAPACITY_EMPIRICAL[</v>
      </c>
      <c r="Y794" s="7" t="str">
        <f t="shared" si="130"/>
        <v>INDIA,</v>
      </c>
      <c r="Z794" s="7" t="str">
        <f t="shared" si="131"/>
        <v>TO_elec,</v>
      </c>
      <c r="AA794" s="7" t="str">
        <f t="shared" si="128"/>
        <v>PROTRA_CHP_PP_I]=GET_DIRECT_DATA(</v>
      </c>
      <c r="AB794" s="7" t="str">
        <f t="shared" si="129"/>
        <v>'model_parameters/energy/PROTRA_capacity_vensim_import.xlsx','PROTRA_capacity','PROTRA_CAP_TIME',</v>
      </c>
      <c r="AC794" s="7" t="str">
        <f t="shared" si="132"/>
        <v>'INDIA_TO_elec')~~|</v>
      </c>
    </row>
    <row r="795" spans="1:29" x14ac:dyDescent="0.35">
      <c r="A795" t="s">
        <v>73</v>
      </c>
      <c r="B795" t="s">
        <v>42</v>
      </c>
      <c r="C795" t="str">
        <f t="shared" si="124"/>
        <v>INDIA_TO_elec</v>
      </c>
      <c r="D795" t="str">
        <f t="shared" si="125"/>
        <v>PROTRA_CHP_PP_I</v>
      </c>
      <c r="E795" t="s">
        <v>30</v>
      </c>
      <c r="F795" s="1" t="str">
        <f t="shared" si="126"/>
        <v>INDIATO_elecPROTRA_PP_solar_urban_PV</v>
      </c>
      <c r="G795" s="5">
        <v>1.1567000000000001E-3</v>
      </c>
      <c r="H795" s="5">
        <v>9.6030000000000019E-4</v>
      </c>
      <c r="I795" s="5">
        <v>2.5098999999999998E-3</v>
      </c>
      <c r="J795" s="5">
        <v>2.7723000000000005E-3</v>
      </c>
      <c r="K795" s="5">
        <v>3.9361999999999999E-3</v>
      </c>
      <c r="L795" s="5">
        <v>6.5361999999999998E-3</v>
      </c>
      <c r="M795" s="5">
        <v>5.6331500000000007E-2</v>
      </c>
      <c r="N795" s="5">
        <v>9.7858200000000006E-2</v>
      </c>
      <c r="O795" s="5">
        <v>0.14458270000000001</v>
      </c>
      <c r="P795" s="5">
        <v>0.34440080000000001</v>
      </c>
      <c r="Q795" s="5">
        <v>0.53649839999999993</v>
      </c>
      <c r="R795" s="5">
        <v>0.96505210000000008</v>
      </c>
      <c r="S795" s="5">
        <v>1.7923255999999999</v>
      </c>
      <c r="T795" s="5">
        <v>2.7126824000000003</v>
      </c>
      <c r="U795" s="5">
        <v>3.3119214400000003</v>
      </c>
      <c r="V795" s="5">
        <v>3.9111604800000004</v>
      </c>
      <c r="W795" t="str">
        <f t="shared" si="123"/>
        <v/>
      </c>
      <c r="X795" s="7" t="str">
        <f t="shared" si="127"/>
        <v>PROTRA_CAPACITY_EMPIRICAL[</v>
      </c>
      <c r="Y795" s="7" t="str">
        <f t="shared" si="130"/>
        <v>INDIA,</v>
      </c>
      <c r="Z795" s="7" t="str">
        <f t="shared" si="131"/>
        <v>TO_elec,</v>
      </c>
      <c r="AA795" s="7" t="str">
        <f t="shared" si="128"/>
        <v>PROTRA_CHP_PP_I]=GET_DIRECT_DATA(</v>
      </c>
      <c r="AB795" s="7" t="str">
        <f t="shared" si="129"/>
        <v>'model_parameters/energy/PROTRA_capacity_vensim_import.xlsx','PROTRA_capacity','PROTRA_CAP_TIME',</v>
      </c>
      <c r="AC795" s="7" t="str">
        <f t="shared" si="132"/>
        <v>'INDIA_TO_elec')~~|</v>
      </c>
    </row>
    <row r="796" spans="1:29" x14ac:dyDescent="0.35">
      <c r="A796" t="s">
        <v>73</v>
      </c>
      <c r="B796" t="s">
        <v>42</v>
      </c>
      <c r="C796" t="str">
        <f t="shared" si="124"/>
        <v>INDIA_TO_elec</v>
      </c>
      <c r="D796" t="str">
        <f t="shared" si="125"/>
        <v>PROTRA_CHP_PP_I</v>
      </c>
      <c r="E796" t="s">
        <v>31</v>
      </c>
      <c r="F796" s="1" t="str">
        <f t="shared" si="126"/>
        <v>INDIATO_elecPROTRA_PP_solid_fossil</v>
      </c>
      <c r="G796" s="5">
        <v>92.407756034172195</v>
      </c>
      <c r="H796" s="5">
        <v>96.051937818434453</v>
      </c>
      <c r="I796" s="5">
        <v>104.93212559827082</v>
      </c>
      <c r="J796" s="5">
        <v>108.57897972312284</v>
      </c>
      <c r="K796" s="5">
        <v>117.90990228243528</v>
      </c>
      <c r="L796" s="5">
        <v>130.62846192939119</v>
      </c>
      <c r="M796" s="5">
        <v>151.48608023261798</v>
      </c>
      <c r="N796" s="5">
        <v>170.19691826205548</v>
      </c>
      <c r="O796" s="5">
        <v>186.34230932530494</v>
      </c>
      <c r="P796" s="5">
        <v>206.82936306674901</v>
      </c>
      <c r="Q796" s="5">
        <v>229.4008424682209</v>
      </c>
      <c r="R796" s="5">
        <v>239.05066433791364</v>
      </c>
      <c r="S796" s="5">
        <v>245.91056263187693</v>
      </c>
      <c r="T796" s="5">
        <v>251.51178850805417</v>
      </c>
      <c r="U796" s="5">
        <v>262.09924561268082</v>
      </c>
      <c r="V796" s="5">
        <v>272.68670271730747</v>
      </c>
      <c r="W796" t="str">
        <f t="shared" si="123"/>
        <v/>
      </c>
      <c r="X796" s="7" t="str">
        <f t="shared" si="127"/>
        <v>PROTRA_CAPACITY_EMPIRICAL[</v>
      </c>
      <c r="Y796" s="7" t="str">
        <f t="shared" si="130"/>
        <v>INDIA,</v>
      </c>
      <c r="Z796" s="7" t="str">
        <f t="shared" si="131"/>
        <v>TO_elec,</v>
      </c>
      <c r="AA796" s="7" t="str">
        <f t="shared" si="128"/>
        <v>PROTRA_CHP_PP_I]=GET_DIRECT_DATA(</v>
      </c>
      <c r="AB796" s="7" t="str">
        <f t="shared" si="129"/>
        <v>'model_parameters/energy/PROTRA_capacity_vensim_import.xlsx','PROTRA_capacity','PROTRA_CAP_TIME',</v>
      </c>
      <c r="AC796" s="7" t="str">
        <f t="shared" si="132"/>
        <v>'INDIA_TO_elec')~~|</v>
      </c>
    </row>
    <row r="797" spans="1:29" x14ac:dyDescent="0.35">
      <c r="A797" t="s">
        <v>73</v>
      </c>
      <c r="B797" t="s">
        <v>42</v>
      </c>
      <c r="C797" t="str">
        <f t="shared" si="124"/>
        <v>INDIA_TO_elec</v>
      </c>
      <c r="D797" t="str">
        <f t="shared" si="125"/>
        <v>PROTRA_CHP_PP_I</v>
      </c>
      <c r="E797" t="s">
        <v>32</v>
      </c>
      <c r="F797" s="1" t="str">
        <f t="shared" si="126"/>
        <v>INDIATO_elecPROTRA_PP_solid_fossil_CCS</v>
      </c>
      <c r="G797" s="5">
        <v>0</v>
      </c>
      <c r="H797" s="5">
        <v>0</v>
      </c>
      <c r="I797" s="5">
        <v>0</v>
      </c>
      <c r="J797" s="5">
        <v>0</v>
      </c>
      <c r="K797" s="5">
        <v>0</v>
      </c>
      <c r="L797" s="5">
        <v>0</v>
      </c>
      <c r="M797" s="5">
        <v>0</v>
      </c>
      <c r="N797" s="5">
        <v>0</v>
      </c>
      <c r="O797" s="5">
        <v>0</v>
      </c>
      <c r="P797" s="5">
        <v>0</v>
      </c>
      <c r="Q797" s="5">
        <v>0</v>
      </c>
      <c r="R797" s="5">
        <v>0</v>
      </c>
      <c r="S797" s="5">
        <v>0</v>
      </c>
      <c r="T797" s="5">
        <v>0</v>
      </c>
      <c r="U797" s="5">
        <v>0</v>
      </c>
      <c r="V797" s="5">
        <v>0</v>
      </c>
      <c r="W797" t="str">
        <f t="shared" si="123"/>
        <v/>
      </c>
      <c r="X797" s="7" t="str">
        <f t="shared" si="127"/>
        <v>PROTRA_CAPACITY_EMPIRICAL[</v>
      </c>
      <c r="Y797" s="7" t="str">
        <f t="shared" si="130"/>
        <v>INDIA,</v>
      </c>
      <c r="Z797" s="7" t="str">
        <f t="shared" si="131"/>
        <v>TO_elec,</v>
      </c>
      <c r="AA797" s="7" t="str">
        <f t="shared" si="128"/>
        <v>PROTRA_CHP_PP_I]=GET_DIRECT_DATA(</v>
      </c>
      <c r="AB797" s="7" t="str">
        <f t="shared" si="129"/>
        <v>'model_parameters/energy/PROTRA_capacity_vensim_import.xlsx','PROTRA_capacity','PROTRA_CAP_TIME',</v>
      </c>
      <c r="AC797" s="7" t="str">
        <f t="shared" si="132"/>
        <v>'INDIA_TO_elec')~~|</v>
      </c>
    </row>
    <row r="798" spans="1:29" x14ac:dyDescent="0.35">
      <c r="A798" t="s">
        <v>73</v>
      </c>
      <c r="B798" t="s">
        <v>42</v>
      </c>
      <c r="C798" t="str">
        <f t="shared" si="124"/>
        <v>INDIA_TO_elec</v>
      </c>
      <c r="D798" t="str">
        <f t="shared" si="125"/>
        <v>PROTRA_CHP_PP_I</v>
      </c>
      <c r="E798" t="s">
        <v>33</v>
      </c>
      <c r="F798" s="1" t="str">
        <f t="shared" si="126"/>
        <v>INDIATO_elecPROTRA_PP_waste</v>
      </c>
      <c r="G798" s="5">
        <v>1.8900414120159047E-2</v>
      </c>
      <c r="H798" s="5">
        <v>2.4570538356206761E-2</v>
      </c>
      <c r="I798" s="5">
        <v>3.0240662592254476E-2</v>
      </c>
      <c r="J798" s="5">
        <v>3.9690869652334003E-2</v>
      </c>
      <c r="K798" s="5">
        <v>4.9141076712413523E-2</v>
      </c>
      <c r="L798" s="5">
        <v>6.0481325184508952E-2</v>
      </c>
      <c r="M798" s="5">
        <v>7.1821573656604368E-2</v>
      </c>
      <c r="N798" s="5">
        <v>7.5601656480636187E-2</v>
      </c>
      <c r="O798" s="5">
        <v>7.9010308366378637E-2</v>
      </c>
      <c r="P798" s="5">
        <v>9.5070595057529614E-2</v>
      </c>
      <c r="Q798" s="5">
        <v>0.10354055103968121</v>
      </c>
      <c r="R798" s="5">
        <v>0.16812241556962926</v>
      </c>
      <c r="S798" s="5">
        <v>0.1779885262424229</v>
      </c>
      <c r="T798" s="5">
        <v>0.19164339502932948</v>
      </c>
      <c r="U798" s="5">
        <v>0.21840275254396363</v>
      </c>
      <c r="V798" s="5">
        <v>0.24516211005859778</v>
      </c>
      <c r="W798" t="str">
        <f t="shared" si="123"/>
        <v/>
      </c>
      <c r="X798" s="7" t="str">
        <f t="shared" si="127"/>
        <v>PROTRA_CAPACITY_EMPIRICAL[</v>
      </c>
      <c r="Y798" s="7" t="str">
        <f t="shared" si="130"/>
        <v>INDIA,</v>
      </c>
      <c r="Z798" s="7" t="str">
        <f t="shared" si="131"/>
        <v>TO_elec,</v>
      </c>
      <c r="AA798" s="7" t="str">
        <f t="shared" si="128"/>
        <v>PROTRA_CHP_PP_I]=GET_DIRECT_DATA(</v>
      </c>
      <c r="AB798" s="7" t="str">
        <f t="shared" si="129"/>
        <v>'model_parameters/energy/PROTRA_capacity_vensim_import.xlsx','PROTRA_capacity','PROTRA_CAP_TIME',</v>
      </c>
      <c r="AC798" s="7" t="str">
        <f t="shared" si="132"/>
        <v>'INDIA_TO_elec')~~|</v>
      </c>
    </row>
    <row r="799" spans="1:29" x14ac:dyDescent="0.35">
      <c r="A799" t="s">
        <v>73</v>
      </c>
      <c r="B799" t="s">
        <v>42</v>
      </c>
      <c r="C799" t="str">
        <f t="shared" si="124"/>
        <v>INDIA_TO_elec</v>
      </c>
      <c r="D799" t="str">
        <f t="shared" si="125"/>
        <v>PROTRA_CHP_PP_I</v>
      </c>
      <c r="E799" t="s">
        <v>34</v>
      </c>
      <c r="F799" s="1" t="str">
        <f t="shared" si="126"/>
        <v>INDIATO_elecPROTRA_PP_waste_CCS</v>
      </c>
      <c r="G799" s="5">
        <v>0</v>
      </c>
      <c r="H799" s="5">
        <v>0</v>
      </c>
      <c r="I799" s="5">
        <v>0</v>
      </c>
      <c r="J799" s="5">
        <v>0</v>
      </c>
      <c r="K799" s="5">
        <v>0</v>
      </c>
      <c r="L799" s="5">
        <v>0</v>
      </c>
      <c r="M799" s="5">
        <v>0</v>
      </c>
      <c r="N799" s="5">
        <v>0</v>
      </c>
      <c r="O799" s="5">
        <v>0</v>
      </c>
      <c r="P799" s="5">
        <v>0</v>
      </c>
      <c r="Q799" s="5">
        <v>0</v>
      </c>
      <c r="R799" s="5">
        <v>0</v>
      </c>
      <c r="S799" s="5">
        <v>0</v>
      </c>
      <c r="T799" s="5">
        <v>0</v>
      </c>
      <c r="U799" s="5">
        <v>0</v>
      </c>
      <c r="V799" s="5">
        <v>0</v>
      </c>
      <c r="W799" t="str">
        <f t="shared" si="123"/>
        <v/>
      </c>
      <c r="X799" s="7" t="str">
        <f t="shared" si="127"/>
        <v>PROTRA_CAPACITY_EMPIRICAL[</v>
      </c>
      <c r="Y799" s="7" t="str">
        <f t="shared" si="130"/>
        <v>INDIA,</v>
      </c>
      <c r="Z799" s="7" t="str">
        <f t="shared" si="131"/>
        <v>TO_elec,</v>
      </c>
      <c r="AA799" s="7" t="str">
        <f t="shared" si="128"/>
        <v>PROTRA_CHP_PP_I]=GET_DIRECT_DATA(</v>
      </c>
      <c r="AB799" s="7" t="str">
        <f t="shared" si="129"/>
        <v>'model_parameters/energy/PROTRA_capacity_vensim_import.xlsx','PROTRA_capacity','PROTRA_CAP_TIME',</v>
      </c>
      <c r="AC799" s="7" t="str">
        <f t="shared" si="132"/>
        <v>'INDIA_TO_elec')~~|</v>
      </c>
    </row>
    <row r="800" spans="1:29" x14ac:dyDescent="0.35">
      <c r="A800" t="s">
        <v>73</v>
      </c>
      <c r="B800" t="s">
        <v>42</v>
      </c>
      <c r="C800" t="str">
        <f t="shared" si="124"/>
        <v>INDIA_TO_elec</v>
      </c>
      <c r="D800" t="str">
        <f t="shared" si="125"/>
        <v>PROTRA_CHP_PP_I</v>
      </c>
      <c r="E800" t="s">
        <v>35</v>
      </c>
      <c r="F800" s="1" t="str">
        <f t="shared" si="126"/>
        <v>INDIATO_elecPROTRA_PP_wind_offshore</v>
      </c>
      <c r="G800" s="5">
        <v>0</v>
      </c>
      <c r="H800" s="5">
        <v>0</v>
      </c>
      <c r="I800" s="5">
        <v>0</v>
      </c>
      <c r="J800" s="5">
        <v>0</v>
      </c>
      <c r="K800" s="5">
        <v>0</v>
      </c>
      <c r="L800" s="5">
        <v>0</v>
      </c>
      <c r="M800" s="5">
        <v>0</v>
      </c>
      <c r="N800" s="5">
        <v>0</v>
      </c>
      <c r="O800" s="5">
        <v>0</v>
      </c>
      <c r="P800" s="5">
        <v>0</v>
      </c>
      <c r="Q800" s="5">
        <v>0</v>
      </c>
      <c r="R800" s="5">
        <v>0</v>
      </c>
      <c r="S800" s="5">
        <v>0</v>
      </c>
      <c r="T800" s="5">
        <v>0</v>
      </c>
      <c r="U800" s="5">
        <v>0</v>
      </c>
      <c r="V800" s="5">
        <v>0</v>
      </c>
      <c r="W800" t="str">
        <f t="shared" si="123"/>
        <v/>
      </c>
      <c r="X800" s="7" t="str">
        <f t="shared" si="127"/>
        <v>PROTRA_CAPACITY_EMPIRICAL[</v>
      </c>
      <c r="Y800" s="7" t="str">
        <f t="shared" si="130"/>
        <v>INDIA,</v>
      </c>
      <c r="Z800" s="7" t="str">
        <f t="shared" si="131"/>
        <v>TO_elec,</v>
      </c>
      <c r="AA800" s="7" t="str">
        <f t="shared" si="128"/>
        <v>PROTRA_CHP_PP_I]=GET_DIRECT_DATA(</v>
      </c>
      <c r="AB800" s="7" t="str">
        <f t="shared" si="129"/>
        <v>'model_parameters/energy/PROTRA_capacity_vensim_import.xlsx','PROTRA_capacity','PROTRA_CAP_TIME',</v>
      </c>
      <c r="AC800" s="7" t="str">
        <f t="shared" si="132"/>
        <v>'INDIA_TO_elec')~~|</v>
      </c>
    </row>
    <row r="801" spans="1:29" x14ac:dyDescent="0.35">
      <c r="A801" t="s">
        <v>73</v>
      </c>
      <c r="B801" t="s">
        <v>42</v>
      </c>
      <c r="C801" t="str">
        <f t="shared" si="124"/>
        <v>INDIA_TO_elec</v>
      </c>
      <c r="D801" t="str">
        <f t="shared" si="125"/>
        <v>PROTRA_CHP_PP_I</v>
      </c>
      <c r="E801" t="s">
        <v>36</v>
      </c>
      <c r="F801" s="1" t="str">
        <f t="shared" si="126"/>
        <v>INDIATO_elecPROTRA_PP_wind_onshore</v>
      </c>
      <c r="G801" s="5">
        <v>4.4338999999999995</v>
      </c>
      <c r="H801" s="5">
        <v>6.3150000000000004</v>
      </c>
      <c r="I801" s="5">
        <v>7.8445200000000002</v>
      </c>
      <c r="J801" s="5">
        <v>10.2425</v>
      </c>
      <c r="K801" s="5">
        <v>10.925000000000001</v>
      </c>
      <c r="L801" s="5">
        <v>13.183999999999999</v>
      </c>
      <c r="M801" s="5">
        <v>16.178999999999998</v>
      </c>
      <c r="N801" s="5">
        <v>17.299700000000001</v>
      </c>
      <c r="O801" s="5">
        <v>18.420400000000001</v>
      </c>
      <c r="P801" s="5">
        <v>22.465299999999999</v>
      </c>
      <c r="Q801" s="5">
        <v>25.088189999999997</v>
      </c>
      <c r="R801" s="5">
        <v>28.70044</v>
      </c>
      <c r="S801" s="5">
        <v>32.848459999999996</v>
      </c>
      <c r="T801" s="5">
        <v>35.2881</v>
      </c>
      <c r="U801" s="5">
        <v>38.628686999999999</v>
      </c>
      <c r="V801" s="5">
        <v>41.969273999999999</v>
      </c>
      <c r="W801" t="str">
        <f t="shared" si="123"/>
        <v/>
      </c>
      <c r="X801" s="7" t="str">
        <f t="shared" si="127"/>
        <v>PROTRA_CAPACITY_EMPIRICAL[</v>
      </c>
      <c r="Y801" s="7" t="str">
        <f t="shared" si="130"/>
        <v>INDIA,</v>
      </c>
      <c r="Z801" s="7" t="str">
        <f t="shared" si="131"/>
        <v>TO_elec,</v>
      </c>
      <c r="AA801" s="7" t="str">
        <f t="shared" si="128"/>
        <v>PROTRA_CHP_PP_I]=GET_DIRECT_DATA(</v>
      </c>
      <c r="AB801" s="7" t="str">
        <f t="shared" si="129"/>
        <v>'model_parameters/energy/PROTRA_capacity_vensim_import.xlsx','PROTRA_capacity','PROTRA_CAP_TIME',</v>
      </c>
      <c r="AC801" s="7" t="str">
        <f t="shared" si="132"/>
        <v>'INDIA_TO_elec')~~|</v>
      </c>
    </row>
    <row r="802" spans="1:29" x14ac:dyDescent="0.35">
      <c r="A802" t="s">
        <v>55</v>
      </c>
      <c r="B802" t="s">
        <v>41</v>
      </c>
      <c r="C802" t="str">
        <f t="shared" si="124"/>
        <v>IRELAND_TO_heat</v>
      </c>
      <c r="D802" t="str">
        <f t="shared" si="125"/>
        <v>PROTRA_CHP_HP_I</v>
      </c>
      <c r="E802" t="s">
        <v>0</v>
      </c>
      <c r="F802" s="1" t="str">
        <f t="shared" si="126"/>
        <v>IRELANDTO_heatPROTRA_CHP_gas_fuels</v>
      </c>
      <c r="G802" s="3">
        <v>0</v>
      </c>
      <c r="H802" s="3">
        <v>0</v>
      </c>
      <c r="I802" s="3">
        <v>0</v>
      </c>
      <c r="J802" s="3">
        <v>0</v>
      </c>
      <c r="K802" s="3">
        <v>0</v>
      </c>
      <c r="L802" s="3">
        <v>0</v>
      </c>
      <c r="M802" s="3">
        <v>0</v>
      </c>
      <c r="N802" s="3">
        <v>0</v>
      </c>
      <c r="O802" s="3">
        <v>0</v>
      </c>
      <c r="P802" s="3">
        <v>0</v>
      </c>
      <c r="Q802" s="3">
        <v>0</v>
      </c>
      <c r="R802" s="3">
        <v>0</v>
      </c>
      <c r="S802" s="3">
        <v>0</v>
      </c>
      <c r="T802" s="3">
        <v>0</v>
      </c>
      <c r="U802" s="3">
        <v>0</v>
      </c>
      <c r="V802" s="3">
        <v>0</v>
      </c>
      <c r="W802" t="str">
        <f t="shared" si="123"/>
        <v>PROTRA_CAPACITY_EMPIRICAL[IRELAND,TO_heat,PROTRA_CHP_HP_I]=GET_DIRECT_DATA('model_parameters/energy/PROTRA_capacity_vensim_import.xlsx','PROTRA_capacity','PROTRA_CAP_TIME','IRELAND_TO_heat')~~|</v>
      </c>
      <c r="X802" s="7" t="str">
        <f t="shared" si="127"/>
        <v>PROTRA_CAPACITY_EMPIRICAL[</v>
      </c>
      <c r="Y802" s="7" t="str">
        <f t="shared" si="130"/>
        <v>IRELAND,</v>
      </c>
      <c r="Z802" s="7" t="str">
        <f t="shared" si="131"/>
        <v>TO_heat,</v>
      </c>
      <c r="AA802" s="7" t="str">
        <f t="shared" si="128"/>
        <v>PROTRA_CHP_HP_I]=GET_DIRECT_DATA(</v>
      </c>
      <c r="AB802" s="7" t="str">
        <f t="shared" si="129"/>
        <v>'model_parameters/energy/PROTRA_capacity_vensim_import.xlsx','PROTRA_capacity','PROTRA_CAP_TIME',</v>
      </c>
      <c r="AC802" s="7" t="str">
        <f t="shared" si="132"/>
        <v>'IRELAND_TO_heat')~~|</v>
      </c>
    </row>
    <row r="803" spans="1:29" x14ac:dyDescent="0.35">
      <c r="A803" t="s">
        <v>55</v>
      </c>
      <c r="B803" t="s">
        <v>41</v>
      </c>
      <c r="C803" t="str">
        <f t="shared" si="124"/>
        <v>IRELAND_TO_heat</v>
      </c>
      <c r="D803" t="str">
        <f t="shared" si="125"/>
        <v>PROTRA_CHP_HP_I</v>
      </c>
      <c r="E803" t="s">
        <v>1</v>
      </c>
      <c r="F803" s="1" t="str">
        <f t="shared" si="126"/>
        <v>IRELANDTO_heatPROTRA_CHP_gas_fuels_CCS</v>
      </c>
      <c r="G803" s="3">
        <v>0</v>
      </c>
      <c r="H803" s="3">
        <v>0</v>
      </c>
      <c r="I803" s="3">
        <v>0</v>
      </c>
      <c r="J803" s="3">
        <v>0</v>
      </c>
      <c r="K803" s="3">
        <v>0</v>
      </c>
      <c r="L803" s="3">
        <v>0</v>
      </c>
      <c r="M803" s="3">
        <v>0</v>
      </c>
      <c r="N803" s="3">
        <v>0</v>
      </c>
      <c r="O803" s="3">
        <v>0</v>
      </c>
      <c r="P803" s="3">
        <v>0</v>
      </c>
      <c r="Q803" s="3">
        <v>0</v>
      </c>
      <c r="R803" s="3">
        <v>0</v>
      </c>
      <c r="S803" s="3">
        <v>0</v>
      </c>
      <c r="T803" s="3">
        <v>0</v>
      </c>
      <c r="U803" s="3">
        <v>0</v>
      </c>
      <c r="V803" s="3">
        <v>0</v>
      </c>
      <c r="W803" t="str">
        <f t="shared" si="123"/>
        <v/>
      </c>
      <c r="X803" s="7" t="str">
        <f t="shared" si="127"/>
        <v>PROTRA_CAPACITY_EMPIRICAL[</v>
      </c>
      <c r="Y803" s="7" t="str">
        <f t="shared" si="130"/>
        <v>IRELAND,</v>
      </c>
      <c r="Z803" s="7" t="str">
        <f t="shared" si="131"/>
        <v>TO_heat,</v>
      </c>
      <c r="AA803" s="7" t="str">
        <f t="shared" si="128"/>
        <v>PROTRA_CHP_HP_I]=GET_DIRECT_DATA(</v>
      </c>
      <c r="AB803" s="7" t="str">
        <f t="shared" si="129"/>
        <v>'model_parameters/energy/PROTRA_capacity_vensim_import.xlsx','PROTRA_capacity','PROTRA_CAP_TIME',</v>
      </c>
      <c r="AC803" s="7" t="str">
        <f t="shared" si="132"/>
        <v>'IRELAND_TO_heat')~~|</v>
      </c>
    </row>
    <row r="804" spans="1:29" x14ac:dyDescent="0.35">
      <c r="A804" t="s">
        <v>55</v>
      </c>
      <c r="B804" t="s">
        <v>41</v>
      </c>
      <c r="C804" t="str">
        <f t="shared" si="124"/>
        <v>IRELAND_TO_heat</v>
      </c>
      <c r="D804" t="str">
        <f t="shared" si="125"/>
        <v>PROTRA_CHP_HP_I</v>
      </c>
      <c r="E804" t="s">
        <v>2</v>
      </c>
      <c r="F804" s="1" t="str">
        <f t="shared" si="126"/>
        <v>IRELANDTO_heatPROTRA_CHP_geothermal</v>
      </c>
      <c r="G804" s="3">
        <v>0</v>
      </c>
      <c r="H804" s="3">
        <v>0</v>
      </c>
      <c r="I804" s="3">
        <v>0</v>
      </c>
      <c r="J804" s="3">
        <v>0</v>
      </c>
      <c r="K804" s="3">
        <v>0</v>
      </c>
      <c r="L804" s="3">
        <v>0</v>
      </c>
      <c r="M804" s="3">
        <v>0</v>
      </c>
      <c r="N804" s="3">
        <v>0</v>
      </c>
      <c r="O804" s="3">
        <v>0</v>
      </c>
      <c r="P804" s="3">
        <v>0</v>
      </c>
      <c r="Q804" s="3">
        <v>0</v>
      </c>
      <c r="R804" s="3">
        <v>0</v>
      </c>
      <c r="S804" s="3">
        <v>0</v>
      </c>
      <c r="T804" s="3">
        <v>0</v>
      </c>
      <c r="U804" s="3">
        <v>0</v>
      </c>
      <c r="V804" s="3">
        <v>0</v>
      </c>
      <c r="W804" t="str">
        <f t="shared" si="123"/>
        <v/>
      </c>
      <c r="X804" s="7" t="str">
        <f t="shared" si="127"/>
        <v>PROTRA_CAPACITY_EMPIRICAL[</v>
      </c>
      <c r="Y804" s="7" t="str">
        <f t="shared" si="130"/>
        <v>IRELAND,</v>
      </c>
      <c r="Z804" s="7" t="str">
        <f t="shared" si="131"/>
        <v>TO_heat,</v>
      </c>
      <c r="AA804" s="7" t="str">
        <f t="shared" si="128"/>
        <v>PROTRA_CHP_HP_I]=GET_DIRECT_DATA(</v>
      </c>
      <c r="AB804" s="7" t="str">
        <f t="shared" si="129"/>
        <v>'model_parameters/energy/PROTRA_capacity_vensim_import.xlsx','PROTRA_capacity','PROTRA_CAP_TIME',</v>
      </c>
      <c r="AC804" s="7" t="str">
        <f t="shared" si="132"/>
        <v>'IRELAND_TO_heat')~~|</v>
      </c>
    </row>
    <row r="805" spans="1:29" x14ac:dyDescent="0.35">
      <c r="A805" t="s">
        <v>55</v>
      </c>
      <c r="B805" t="s">
        <v>41</v>
      </c>
      <c r="C805" t="str">
        <f t="shared" si="124"/>
        <v>IRELAND_TO_heat</v>
      </c>
      <c r="D805" t="str">
        <f t="shared" si="125"/>
        <v>PROTRA_CHP_HP_I</v>
      </c>
      <c r="E805" t="s">
        <v>3</v>
      </c>
      <c r="F805" s="1" t="str">
        <f t="shared" si="126"/>
        <v>IRELANDTO_heatPROTRA_CHP_liquid_fuels</v>
      </c>
      <c r="G805" s="3">
        <v>0</v>
      </c>
      <c r="H805" s="3">
        <v>0</v>
      </c>
      <c r="I805" s="3">
        <v>0</v>
      </c>
      <c r="J805" s="3">
        <v>0</v>
      </c>
      <c r="K805" s="3">
        <v>0</v>
      </c>
      <c r="L805" s="3">
        <v>0</v>
      </c>
      <c r="M805" s="3">
        <v>0</v>
      </c>
      <c r="N805" s="3">
        <v>0</v>
      </c>
      <c r="O805" s="3">
        <v>0</v>
      </c>
      <c r="P805" s="3">
        <v>0</v>
      </c>
      <c r="Q805" s="3">
        <v>0</v>
      </c>
      <c r="R805" s="3">
        <v>0</v>
      </c>
      <c r="S805" s="3">
        <v>0</v>
      </c>
      <c r="T805" s="3">
        <v>0</v>
      </c>
      <c r="U805" s="3">
        <v>0</v>
      </c>
      <c r="V805" s="3">
        <v>0</v>
      </c>
      <c r="W805" t="str">
        <f t="shared" si="123"/>
        <v/>
      </c>
      <c r="X805" s="7" t="str">
        <f t="shared" si="127"/>
        <v>PROTRA_CAPACITY_EMPIRICAL[</v>
      </c>
      <c r="Y805" s="7" t="str">
        <f t="shared" si="130"/>
        <v>IRELAND,</v>
      </c>
      <c r="Z805" s="7" t="str">
        <f t="shared" si="131"/>
        <v>TO_heat,</v>
      </c>
      <c r="AA805" s="7" t="str">
        <f t="shared" si="128"/>
        <v>PROTRA_CHP_HP_I]=GET_DIRECT_DATA(</v>
      </c>
      <c r="AB805" s="7" t="str">
        <f t="shared" si="129"/>
        <v>'model_parameters/energy/PROTRA_capacity_vensim_import.xlsx','PROTRA_capacity','PROTRA_CAP_TIME',</v>
      </c>
      <c r="AC805" s="7" t="str">
        <f t="shared" si="132"/>
        <v>'IRELAND_TO_heat')~~|</v>
      </c>
    </row>
    <row r="806" spans="1:29" x14ac:dyDescent="0.35">
      <c r="A806" t="s">
        <v>55</v>
      </c>
      <c r="B806" t="s">
        <v>41</v>
      </c>
      <c r="C806" t="str">
        <f t="shared" si="124"/>
        <v>IRELAND_TO_heat</v>
      </c>
      <c r="D806" t="str">
        <f t="shared" si="125"/>
        <v>PROTRA_CHP_HP_I</v>
      </c>
      <c r="E806" t="s">
        <v>4</v>
      </c>
      <c r="F806" s="1" t="str">
        <f t="shared" si="126"/>
        <v>IRELANDTO_heatPROTRA_CHP_liquid_fuels_CCS</v>
      </c>
      <c r="G806" s="3">
        <v>0</v>
      </c>
      <c r="H806" s="3">
        <v>0</v>
      </c>
      <c r="I806" s="3">
        <v>0</v>
      </c>
      <c r="J806" s="3">
        <v>0</v>
      </c>
      <c r="K806" s="3">
        <v>0</v>
      </c>
      <c r="L806" s="3">
        <v>0</v>
      </c>
      <c r="M806" s="3">
        <v>0</v>
      </c>
      <c r="N806" s="3">
        <v>0</v>
      </c>
      <c r="O806" s="3">
        <v>0</v>
      </c>
      <c r="P806" s="3">
        <v>0</v>
      </c>
      <c r="Q806" s="3">
        <v>0</v>
      </c>
      <c r="R806" s="3">
        <v>0</v>
      </c>
      <c r="S806" s="3">
        <v>0</v>
      </c>
      <c r="T806" s="3">
        <v>0</v>
      </c>
      <c r="U806" s="3">
        <v>0</v>
      </c>
      <c r="V806" s="3">
        <v>0</v>
      </c>
      <c r="W806" t="str">
        <f t="shared" si="123"/>
        <v/>
      </c>
      <c r="X806" s="7" t="str">
        <f t="shared" si="127"/>
        <v>PROTRA_CAPACITY_EMPIRICAL[</v>
      </c>
      <c r="Y806" s="7" t="str">
        <f t="shared" si="130"/>
        <v>IRELAND,</v>
      </c>
      <c r="Z806" s="7" t="str">
        <f t="shared" si="131"/>
        <v>TO_heat,</v>
      </c>
      <c r="AA806" s="7" t="str">
        <f t="shared" si="128"/>
        <v>PROTRA_CHP_HP_I]=GET_DIRECT_DATA(</v>
      </c>
      <c r="AB806" s="7" t="str">
        <f t="shared" si="129"/>
        <v>'model_parameters/energy/PROTRA_capacity_vensim_import.xlsx','PROTRA_capacity','PROTRA_CAP_TIME',</v>
      </c>
      <c r="AC806" s="7" t="str">
        <f t="shared" si="132"/>
        <v>'IRELAND_TO_heat')~~|</v>
      </c>
    </row>
    <row r="807" spans="1:29" x14ac:dyDescent="0.35">
      <c r="A807" t="s">
        <v>55</v>
      </c>
      <c r="B807" t="s">
        <v>41</v>
      </c>
      <c r="C807" t="str">
        <f t="shared" si="124"/>
        <v>IRELAND_TO_heat</v>
      </c>
      <c r="D807" t="str">
        <f t="shared" si="125"/>
        <v>PROTRA_CHP_HP_I</v>
      </c>
      <c r="E807" t="s">
        <v>5</v>
      </c>
      <c r="F807" s="1" t="str">
        <f t="shared" si="126"/>
        <v>IRELANDTO_heatPROTRA_CHP_solid_fossil</v>
      </c>
      <c r="G807" s="3">
        <v>0</v>
      </c>
      <c r="H807" s="3">
        <v>0</v>
      </c>
      <c r="I807" s="3">
        <v>0</v>
      </c>
      <c r="J807" s="3">
        <v>0</v>
      </c>
      <c r="K807" s="3">
        <v>0</v>
      </c>
      <c r="L807" s="3">
        <v>0</v>
      </c>
      <c r="M807" s="3">
        <v>0</v>
      </c>
      <c r="N807" s="3">
        <v>0</v>
      </c>
      <c r="O807" s="3">
        <v>0</v>
      </c>
      <c r="P807" s="3">
        <v>0</v>
      </c>
      <c r="Q807" s="3">
        <v>0</v>
      </c>
      <c r="R807" s="3">
        <v>0</v>
      </c>
      <c r="S807" s="3">
        <v>0</v>
      </c>
      <c r="T807" s="3">
        <v>0</v>
      </c>
      <c r="U807" s="3">
        <v>0</v>
      </c>
      <c r="V807" s="3">
        <v>0</v>
      </c>
      <c r="W807" t="str">
        <f t="shared" si="123"/>
        <v/>
      </c>
      <c r="X807" s="7" t="str">
        <f t="shared" si="127"/>
        <v>PROTRA_CAPACITY_EMPIRICAL[</v>
      </c>
      <c r="Y807" s="7" t="str">
        <f t="shared" si="130"/>
        <v>IRELAND,</v>
      </c>
      <c r="Z807" s="7" t="str">
        <f t="shared" si="131"/>
        <v>TO_heat,</v>
      </c>
      <c r="AA807" s="7" t="str">
        <f t="shared" si="128"/>
        <v>PROTRA_CHP_HP_I]=GET_DIRECT_DATA(</v>
      </c>
      <c r="AB807" s="7" t="str">
        <f t="shared" si="129"/>
        <v>'model_parameters/energy/PROTRA_capacity_vensim_import.xlsx','PROTRA_capacity','PROTRA_CAP_TIME',</v>
      </c>
      <c r="AC807" s="7" t="str">
        <f t="shared" si="132"/>
        <v>'IRELAND_TO_heat')~~|</v>
      </c>
    </row>
    <row r="808" spans="1:29" x14ac:dyDescent="0.35">
      <c r="A808" t="s">
        <v>55</v>
      </c>
      <c r="B808" t="s">
        <v>41</v>
      </c>
      <c r="C808" t="str">
        <f t="shared" si="124"/>
        <v>IRELAND_TO_heat</v>
      </c>
      <c r="D808" t="str">
        <f t="shared" si="125"/>
        <v>PROTRA_CHP_HP_I</v>
      </c>
      <c r="E808" t="s">
        <v>6</v>
      </c>
      <c r="F808" s="1" t="str">
        <f t="shared" si="126"/>
        <v>IRELANDTO_heatPROTRA_CHP_solid_fossil_CCS</v>
      </c>
      <c r="G808" s="3">
        <v>0</v>
      </c>
      <c r="H808" s="3">
        <v>0</v>
      </c>
      <c r="I808" s="3">
        <v>0</v>
      </c>
      <c r="J808" s="3">
        <v>0</v>
      </c>
      <c r="K808" s="3">
        <v>0</v>
      </c>
      <c r="L808" s="3">
        <v>0</v>
      </c>
      <c r="M808" s="3">
        <v>0</v>
      </c>
      <c r="N808" s="3">
        <v>0</v>
      </c>
      <c r="O808" s="3">
        <v>0</v>
      </c>
      <c r="P808" s="3">
        <v>0</v>
      </c>
      <c r="Q808" s="3">
        <v>0</v>
      </c>
      <c r="R808" s="3">
        <v>0</v>
      </c>
      <c r="S808" s="3">
        <v>0</v>
      </c>
      <c r="T808" s="3">
        <v>0</v>
      </c>
      <c r="U808" s="3">
        <v>0</v>
      </c>
      <c r="V808" s="3">
        <v>0</v>
      </c>
      <c r="W808" t="str">
        <f t="shared" si="123"/>
        <v/>
      </c>
      <c r="X808" s="7" t="str">
        <f t="shared" si="127"/>
        <v>PROTRA_CAPACITY_EMPIRICAL[</v>
      </c>
      <c r="Y808" s="7" t="str">
        <f t="shared" si="130"/>
        <v>IRELAND,</v>
      </c>
      <c r="Z808" s="7" t="str">
        <f t="shared" si="131"/>
        <v>TO_heat,</v>
      </c>
      <c r="AA808" s="7" t="str">
        <f t="shared" si="128"/>
        <v>PROTRA_CHP_HP_I]=GET_DIRECT_DATA(</v>
      </c>
      <c r="AB808" s="7" t="str">
        <f t="shared" si="129"/>
        <v>'model_parameters/energy/PROTRA_capacity_vensim_import.xlsx','PROTRA_capacity','PROTRA_CAP_TIME',</v>
      </c>
      <c r="AC808" s="7" t="str">
        <f t="shared" si="132"/>
        <v>'IRELAND_TO_heat')~~|</v>
      </c>
    </row>
    <row r="809" spans="1:29" x14ac:dyDescent="0.35">
      <c r="A809" t="s">
        <v>55</v>
      </c>
      <c r="B809" t="s">
        <v>41</v>
      </c>
      <c r="C809" t="str">
        <f t="shared" si="124"/>
        <v>IRELAND_TO_heat</v>
      </c>
      <c r="D809" t="str">
        <f t="shared" si="125"/>
        <v>PROTRA_CHP_HP_I</v>
      </c>
      <c r="E809" t="s">
        <v>7</v>
      </c>
      <c r="F809" s="1" t="str">
        <f t="shared" si="126"/>
        <v>IRELANDTO_heatPROTRA_CHP_waste</v>
      </c>
      <c r="G809" s="3">
        <v>0</v>
      </c>
      <c r="H809" s="3">
        <v>0</v>
      </c>
      <c r="I809" s="3">
        <v>0</v>
      </c>
      <c r="J809" s="3">
        <v>0</v>
      </c>
      <c r="K809" s="3">
        <v>0</v>
      </c>
      <c r="L809" s="3">
        <v>0</v>
      </c>
      <c r="M809" s="3">
        <v>0</v>
      </c>
      <c r="N809" s="3">
        <v>0</v>
      </c>
      <c r="O809" s="3">
        <v>0</v>
      </c>
      <c r="P809" s="3">
        <v>0</v>
      </c>
      <c r="Q809" s="3">
        <v>0</v>
      </c>
      <c r="R809" s="3">
        <v>0</v>
      </c>
      <c r="S809" s="3">
        <v>0</v>
      </c>
      <c r="T809" s="3">
        <v>0</v>
      </c>
      <c r="U809" s="3">
        <v>0</v>
      </c>
      <c r="V809" s="3">
        <v>0</v>
      </c>
      <c r="W809" t="str">
        <f t="shared" si="123"/>
        <v/>
      </c>
      <c r="X809" s="7" t="str">
        <f t="shared" si="127"/>
        <v>PROTRA_CAPACITY_EMPIRICAL[</v>
      </c>
      <c r="Y809" s="7" t="str">
        <f t="shared" si="130"/>
        <v>IRELAND,</v>
      </c>
      <c r="Z809" s="7" t="str">
        <f t="shared" si="131"/>
        <v>TO_heat,</v>
      </c>
      <c r="AA809" s="7" t="str">
        <f t="shared" si="128"/>
        <v>PROTRA_CHP_HP_I]=GET_DIRECT_DATA(</v>
      </c>
      <c r="AB809" s="7" t="str">
        <f t="shared" si="129"/>
        <v>'model_parameters/energy/PROTRA_capacity_vensim_import.xlsx','PROTRA_capacity','PROTRA_CAP_TIME',</v>
      </c>
      <c r="AC809" s="7" t="str">
        <f t="shared" si="132"/>
        <v>'IRELAND_TO_heat')~~|</v>
      </c>
    </row>
    <row r="810" spans="1:29" x14ac:dyDescent="0.35">
      <c r="A810" t="s">
        <v>55</v>
      </c>
      <c r="B810" t="s">
        <v>41</v>
      </c>
      <c r="C810" t="str">
        <f t="shared" si="124"/>
        <v>IRELAND_TO_heat</v>
      </c>
      <c r="D810" t="str">
        <f t="shared" si="125"/>
        <v>PROTRA_CHP_HP_I</v>
      </c>
      <c r="E810" t="s">
        <v>8</v>
      </c>
      <c r="F810" s="1" t="str">
        <f t="shared" si="126"/>
        <v>IRELANDTO_heatPROTRA_CHP_solid_bio</v>
      </c>
      <c r="G810" s="4">
        <v>0</v>
      </c>
      <c r="H810" s="4">
        <v>0</v>
      </c>
      <c r="I810" s="4">
        <v>0</v>
      </c>
      <c r="J810" s="4">
        <v>0</v>
      </c>
      <c r="K810" s="4">
        <v>0</v>
      </c>
      <c r="L810" s="4">
        <v>0</v>
      </c>
      <c r="M810" s="4">
        <v>0</v>
      </c>
      <c r="N810" s="4">
        <v>0</v>
      </c>
      <c r="O810" s="4">
        <v>0</v>
      </c>
      <c r="P810" s="4">
        <v>0</v>
      </c>
      <c r="Q810" s="4">
        <v>0</v>
      </c>
      <c r="R810" s="4">
        <v>0</v>
      </c>
      <c r="S810" s="4">
        <v>0</v>
      </c>
      <c r="T810" s="4">
        <v>0</v>
      </c>
      <c r="U810" s="4">
        <v>0</v>
      </c>
      <c r="V810" s="4">
        <v>0</v>
      </c>
      <c r="W810" t="str">
        <f t="shared" si="123"/>
        <v/>
      </c>
      <c r="X810" s="7" t="str">
        <f t="shared" si="127"/>
        <v>PROTRA_CAPACITY_EMPIRICAL[</v>
      </c>
      <c r="Y810" s="7" t="str">
        <f t="shared" si="130"/>
        <v>IRELAND,</v>
      </c>
      <c r="Z810" s="7" t="str">
        <f t="shared" si="131"/>
        <v>TO_heat,</v>
      </c>
      <c r="AA810" s="7" t="str">
        <f t="shared" si="128"/>
        <v>PROTRA_CHP_HP_I]=GET_DIRECT_DATA(</v>
      </c>
      <c r="AB810" s="7" t="str">
        <f t="shared" si="129"/>
        <v>'model_parameters/energy/PROTRA_capacity_vensim_import.xlsx','PROTRA_capacity','PROTRA_CAP_TIME',</v>
      </c>
      <c r="AC810" s="7" t="str">
        <f t="shared" si="132"/>
        <v>'IRELAND_TO_heat')~~|</v>
      </c>
    </row>
    <row r="811" spans="1:29" x14ac:dyDescent="0.35">
      <c r="A811" t="s">
        <v>55</v>
      </c>
      <c r="B811" t="s">
        <v>41</v>
      </c>
      <c r="C811" t="str">
        <f t="shared" si="124"/>
        <v>IRELAND_TO_heat</v>
      </c>
      <c r="D811" t="str">
        <f t="shared" si="125"/>
        <v>PROTRA_CHP_HP_I</v>
      </c>
      <c r="E811" t="s">
        <v>9</v>
      </c>
      <c r="F811" s="1" t="str">
        <f t="shared" si="126"/>
        <v>IRELANDTO_heatPROTRA_CHP_solid_bio_CCS</v>
      </c>
      <c r="G811" s="3">
        <v>0</v>
      </c>
      <c r="H811" s="3">
        <v>0</v>
      </c>
      <c r="I811" s="3">
        <v>0</v>
      </c>
      <c r="J811" s="3">
        <v>0</v>
      </c>
      <c r="K811" s="3">
        <v>0</v>
      </c>
      <c r="L811" s="3">
        <v>0</v>
      </c>
      <c r="M811" s="3">
        <v>0</v>
      </c>
      <c r="N811" s="3">
        <v>0</v>
      </c>
      <c r="O811" s="3">
        <v>0</v>
      </c>
      <c r="P811" s="3">
        <v>0</v>
      </c>
      <c r="Q811" s="3">
        <v>0</v>
      </c>
      <c r="R811" s="3">
        <v>0</v>
      </c>
      <c r="S811" s="3">
        <v>0</v>
      </c>
      <c r="T811" s="3">
        <v>0</v>
      </c>
      <c r="U811" s="3">
        <v>0</v>
      </c>
      <c r="V811" s="3">
        <v>0</v>
      </c>
      <c r="W811" t="str">
        <f t="shared" si="123"/>
        <v/>
      </c>
      <c r="X811" s="7" t="str">
        <f t="shared" si="127"/>
        <v>PROTRA_CAPACITY_EMPIRICAL[</v>
      </c>
      <c r="Y811" s="7" t="str">
        <f t="shared" si="130"/>
        <v>IRELAND,</v>
      </c>
      <c r="Z811" s="7" t="str">
        <f t="shared" si="131"/>
        <v>TO_heat,</v>
      </c>
      <c r="AA811" s="7" t="str">
        <f t="shared" si="128"/>
        <v>PROTRA_CHP_HP_I]=GET_DIRECT_DATA(</v>
      </c>
      <c r="AB811" s="7" t="str">
        <f t="shared" si="129"/>
        <v>'model_parameters/energy/PROTRA_capacity_vensim_import.xlsx','PROTRA_capacity','PROTRA_CAP_TIME',</v>
      </c>
      <c r="AC811" s="7" t="str">
        <f t="shared" si="132"/>
        <v>'IRELAND_TO_heat')~~|</v>
      </c>
    </row>
    <row r="812" spans="1:29" x14ac:dyDescent="0.35">
      <c r="A812" t="s">
        <v>55</v>
      </c>
      <c r="B812" t="s">
        <v>41</v>
      </c>
      <c r="C812" t="str">
        <f t="shared" si="124"/>
        <v>IRELAND_TO_heat</v>
      </c>
      <c r="D812" t="str">
        <f t="shared" si="125"/>
        <v>PROTRA_CHP_HP_I</v>
      </c>
      <c r="E812" t="s">
        <v>10</v>
      </c>
      <c r="F812" s="1" t="str">
        <f t="shared" si="126"/>
        <v>IRELANDTO_heatPROTRA_HP_gas_fuels</v>
      </c>
      <c r="G812" s="4">
        <v>0</v>
      </c>
      <c r="H812" s="4">
        <v>0</v>
      </c>
      <c r="I812" s="4">
        <v>0</v>
      </c>
      <c r="J812" s="4">
        <v>0</v>
      </c>
      <c r="K812" s="4">
        <v>0</v>
      </c>
      <c r="L812" s="4">
        <v>0</v>
      </c>
      <c r="M812" s="4">
        <v>0</v>
      </c>
      <c r="N812" s="4">
        <v>0</v>
      </c>
      <c r="O812" s="4">
        <v>0</v>
      </c>
      <c r="P812" s="4">
        <v>0</v>
      </c>
      <c r="Q812" s="4">
        <v>0</v>
      </c>
      <c r="R812" s="4">
        <v>0</v>
      </c>
      <c r="S812" s="4">
        <v>0</v>
      </c>
      <c r="T812" s="4">
        <v>0</v>
      </c>
      <c r="U812" s="4">
        <v>0</v>
      </c>
      <c r="V812" s="4">
        <v>0</v>
      </c>
      <c r="W812" t="str">
        <f t="shared" si="123"/>
        <v/>
      </c>
      <c r="X812" s="7" t="str">
        <f t="shared" si="127"/>
        <v>PROTRA_CAPACITY_EMPIRICAL[</v>
      </c>
      <c r="Y812" s="7" t="str">
        <f t="shared" si="130"/>
        <v>IRELAND,</v>
      </c>
      <c r="Z812" s="7" t="str">
        <f t="shared" si="131"/>
        <v>TO_heat,</v>
      </c>
      <c r="AA812" s="7" t="str">
        <f t="shared" si="128"/>
        <v>PROTRA_CHP_HP_I]=GET_DIRECT_DATA(</v>
      </c>
      <c r="AB812" s="7" t="str">
        <f t="shared" si="129"/>
        <v>'model_parameters/energy/PROTRA_capacity_vensim_import.xlsx','PROTRA_capacity','PROTRA_CAP_TIME',</v>
      </c>
      <c r="AC812" s="7" t="str">
        <f t="shared" si="132"/>
        <v>'IRELAND_TO_heat')~~|</v>
      </c>
    </row>
    <row r="813" spans="1:29" x14ac:dyDescent="0.35">
      <c r="A813" t="s">
        <v>55</v>
      </c>
      <c r="B813" t="s">
        <v>41</v>
      </c>
      <c r="C813" t="str">
        <f t="shared" si="124"/>
        <v>IRELAND_TO_heat</v>
      </c>
      <c r="D813" t="str">
        <f t="shared" si="125"/>
        <v>PROTRA_CHP_HP_I</v>
      </c>
      <c r="E813" t="s">
        <v>11</v>
      </c>
      <c r="F813" s="1" t="str">
        <f t="shared" si="126"/>
        <v>IRELANDTO_heatPROTRA_HP_solid_bio</v>
      </c>
      <c r="G813" s="4">
        <v>0</v>
      </c>
      <c r="H813" s="4">
        <v>0</v>
      </c>
      <c r="I813" s="4">
        <v>0</v>
      </c>
      <c r="J813" s="4">
        <v>0</v>
      </c>
      <c r="K813" s="4">
        <v>0</v>
      </c>
      <c r="L813" s="4">
        <v>0</v>
      </c>
      <c r="M813" s="4">
        <v>0</v>
      </c>
      <c r="N813" s="4">
        <v>0</v>
      </c>
      <c r="O813" s="4">
        <v>0</v>
      </c>
      <c r="P813" s="4">
        <v>0</v>
      </c>
      <c r="Q813" s="4">
        <v>0</v>
      </c>
      <c r="R813" s="4">
        <v>0</v>
      </c>
      <c r="S813" s="4">
        <v>0</v>
      </c>
      <c r="T813" s="4">
        <v>0</v>
      </c>
      <c r="U813" s="4">
        <v>0</v>
      </c>
      <c r="V813" s="4">
        <v>0</v>
      </c>
      <c r="W813" t="str">
        <f t="shared" si="123"/>
        <v/>
      </c>
      <c r="X813" s="7" t="str">
        <f t="shared" si="127"/>
        <v>PROTRA_CAPACITY_EMPIRICAL[</v>
      </c>
      <c r="Y813" s="7" t="str">
        <f t="shared" si="130"/>
        <v>IRELAND,</v>
      </c>
      <c r="Z813" s="7" t="str">
        <f t="shared" si="131"/>
        <v>TO_heat,</v>
      </c>
      <c r="AA813" s="7" t="str">
        <f t="shared" si="128"/>
        <v>PROTRA_CHP_HP_I]=GET_DIRECT_DATA(</v>
      </c>
      <c r="AB813" s="7" t="str">
        <f t="shared" si="129"/>
        <v>'model_parameters/energy/PROTRA_capacity_vensim_import.xlsx','PROTRA_capacity','PROTRA_CAP_TIME',</v>
      </c>
      <c r="AC813" s="7" t="str">
        <f t="shared" si="132"/>
        <v>'IRELAND_TO_heat')~~|</v>
      </c>
    </row>
    <row r="814" spans="1:29" x14ac:dyDescent="0.35">
      <c r="A814" t="s">
        <v>55</v>
      </c>
      <c r="B814" t="s">
        <v>41</v>
      </c>
      <c r="C814" t="str">
        <f t="shared" si="124"/>
        <v>IRELAND_TO_heat</v>
      </c>
      <c r="D814" t="str">
        <f t="shared" si="125"/>
        <v>PROTRA_CHP_HP_I</v>
      </c>
      <c r="E814" t="s">
        <v>12</v>
      </c>
      <c r="F814" s="1" t="str">
        <f t="shared" si="126"/>
        <v>IRELANDTO_heatPROTRA_HP_geothermal</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t="str">
        <f t="shared" si="123"/>
        <v/>
      </c>
      <c r="X814" s="7" t="str">
        <f t="shared" si="127"/>
        <v>PROTRA_CAPACITY_EMPIRICAL[</v>
      </c>
      <c r="Y814" s="7" t="str">
        <f t="shared" si="130"/>
        <v>IRELAND,</v>
      </c>
      <c r="Z814" s="7" t="str">
        <f t="shared" si="131"/>
        <v>TO_heat,</v>
      </c>
      <c r="AA814" s="7" t="str">
        <f t="shared" si="128"/>
        <v>PROTRA_CHP_HP_I]=GET_DIRECT_DATA(</v>
      </c>
      <c r="AB814" s="7" t="str">
        <f t="shared" si="129"/>
        <v>'model_parameters/energy/PROTRA_capacity_vensim_import.xlsx','PROTRA_capacity','PROTRA_CAP_TIME',</v>
      </c>
      <c r="AC814" s="7" t="str">
        <f t="shared" si="132"/>
        <v>'IRELAND_TO_heat')~~|</v>
      </c>
    </row>
    <row r="815" spans="1:29" x14ac:dyDescent="0.35">
      <c r="A815" t="s">
        <v>55</v>
      </c>
      <c r="B815" t="s">
        <v>41</v>
      </c>
      <c r="C815" t="str">
        <f t="shared" si="124"/>
        <v>IRELAND_TO_heat</v>
      </c>
      <c r="D815" t="str">
        <f t="shared" si="125"/>
        <v>PROTRA_CHP_HP_I</v>
      </c>
      <c r="E815" t="s">
        <v>13</v>
      </c>
      <c r="F815" s="1" t="str">
        <f t="shared" si="126"/>
        <v>IRELANDTO_heatPROTRA_HP_liquid_fuels</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t="str">
        <f t="shared" si="123"/>
        <v/>
      </c>
      <c r="X815" s="7" t="str">
        <f t="shared" si="127"/>
        <v>PROTRA_CAPACITY_EMPIRICAL[</v>
      </c>
      <c r="Y815" s="7" t="str">
        <f t="shared" si="130"/>
        <v>IRELAND,</v>
      </c>
      <c r="Z815" s="7" t="str">
        <f t="shared" si="131"/>
        <v>TO_heat,</v>
      </c>
      <c r="AA815" s="7" t="str">
        <f t="shared" si="128"/>
        <v>PROTRA_CHP_HP_I]=GET_DIRECT_DATA(</v>
      </c>
      <c r="AB815" s="7" t="str">
        <f t="shared" si="129"/>
        <v>'model_parameters/energy/PROTRA_capacity_vensim_import.xlsx','PROTRA_capacity','PROTRA_CAP_TIME',</v>
      </c>
      <c r="AC815" s="7" t="str">
        <f t="shared" si="132"/>
        <v>'IRELAND_TO_heat')~~|</v>
      </c>
    </row>
    <row r="816" spans="1:29" x14ac:dyDescent="0.35">
      <c r="A816" t="s">
        <v>55</v>
      </c>
      <c r="B816" t="s">
        <v>41</v>
      </c>
      <c r="C816" t="str">
        <f t="shared" si="124"/>
        <v>IRELAND_TO_heat</v>
      </c>
      <c r="D816" t="str">
        <f t="shared" si="125"/>
        <v>PROTRA_CHP_HP_I</v>
      </c>
      <c r="E816" t="s">
        <v>14</v>
      </c>
      <c r="F816" s="1" t="str">
        <f t="shared" si="126"/>
        <v>IRELANDTO_heatPROTRA_HP_solar</v>
      </c>
      <c r="G816" s="4">
        <v>0</v>
      </c>
      <c r="H816" s="4">
        <v>0</v>
      </c>
      <c r="I816" s="4">
        <v>0</v>
      </c>
      <c r="J816" s="4">
        <v>0</v>
      </c>
      <c r="K816" s="4">
        <v>0</v>
      </c>
      <c r="L816" s="4">
        <v>0</v>
      </c>
      <c r="M816" s="4">
        <v>0</v>
      </c>
      <c r="N816" s="4">
        <v>0</v>
      </c>
      <c r="O816" s="4">
        <v>0</v>
      </c>
      <c r="P816" s="4">
        <v>0</v>
      </c>
      <c r="Q816" s="4">
        <v>0</v>
      </c>
      <c r="R816" s="4">
        <v>0</v>
      </c>
      <c r="S816" s="4">
        <v>0</v>
      </c>
      <c r="T816" s="4">
        <v>0</v>
      </c>
      <c r="U816" s="4">
        <v>0</v>
      </c>
      <c r="V816" s="4">
        <v>0</v>
      </c>
      <c r="W816" t="str">
        <f t="shared" si="123"/>
        <v/>
      </c>
      <c r="X816" s="7" t="str">
        <f t="shared" si="127"/>
        <v>PROTRA_CAPACITY_EMPIRICAL[</v>
      </c>
      <c r="Y816" s="7" t="str">
        <f t="shared" si="130"/>
        <v>IRELAND,</v>
      </c>
      <c r="Z816" s="7" t="str">
        <f t="shared" si="131"/>
        <v>TO_heat,</v>
      </c>
      <c r="AA816" s="7" t="str">
        <f t="shared" si="128"/>
        <v>PROTRA_CHP_HP_I]=GET_DIRECT_DATA(</v>
      </c>
      <c r="AB816" s="7" t="str">
        <f t="shared" si="129"/>
        <v>'model_parameters/energy/PROTRA_capacity_vensim_import.xlsx','PROTRA_capacity','PROTRA_CAP_TIME',</v>
      </c>
      <c r="AC816" s="7" t="str">
        <f t="shared" si="132"/>
        <v>'IRELAND_TO_heat')~~|</v>
      </c>
    </row>
    <row r="817" spans="1:29" x14ac:dyDescent="0.35">
      <c r="A817" t="s">
        <v>55</v>
      </c>
      <c r="B817" t="s">
        <v>41</v>
      </c>
      <c r="C817" t="str">
        <f t="shared" si="124"/>
        <v>IRELAND_TO_heat</v>
      </c>
      <c r="D817" t="str">
        <f t="shared" si="125"/>
        <v>PROTRA_CHP_HP_I</v>
      </c>
      <c r="E817" t="s">
        <v>15</v>
      </c>
      <c r="F817" s="1" t="str">
        <f t="shared" si="126"/>
        <v>IRELANDTO_heatPROTRA_HP_solid_fossil</v>
      </c>
      <c r="G817" s="4">
        <v>0</v>
      </c>
      <c r="H817" s="4">
        <v>0</v>
      </c>
      <c r="I817" s="4">
        <v>0</v>
      </c>
      <c r="J817" s="4">
        <v>0</v>
      </c>
      <c r="K817" s="4">
        <v>0</v>
      </c>
      <c r="L817" s="4">
        <v>0</v>
      </c>
      <c r="M817" s="4">
        <v>0</v>
      </c>
      <c r="N817" s="4">
        <v>0</v>
      </c>
      <c r="O817" s="4">
        <v>0</v>
      </c>
      <c r="P817" s="4">
        <v>0</v>
      </c>
      <c r="Q817" s="4">
        <v>0</v>
      </c>
      <c r="R817" s="4">
        <v>0</v>
      </c>
      <c r="S817" s="4">
        <v>0</v>
      </c>
      <c r="T817" s="4">
        <v>0</v>
      </c>
      <c r="U817" s="4">
        <v>0</v>
      </c>
      <c r="V817" s="4">
        <v>0</v>
      </c>
      <c r="W817" t="str">
        <f t="shared" si="123"/>
        <v/>
      </c>
      <c r="X817" s="7" t="str">
        <f t="shared" si="127"/>
        <v>PROTRA_CAPACITY_EMPIRICAL[</v>
      </c>
      <c r="Y817" s="7" t="str">
        <f t="shared" si="130"/>
        <v>IRELAND,</v>
      </c>
      <c r="Z817" s="7" t="str">
        <f t="shared" si="131"/>
        <v>TO_heat,</v>
      </c>
      <c r="AA817" s="7" t="str">
        <f t="shared" si="128"/>
        <v>PROTRA_CHP_HP_I]=GET_DIRECT_DATA(</v>
      </c>
      <c r="AB817" s="7" t="str">
        <f t="shared" si="129"/>
        <v>'model_parameters/energy/PROTRA_capacity_vensim_import.xlsx','PROTRA_capacity','PROTRA_CAP_TIME',</v>
      </c>
      <c r="AC817" s="7" t="str">
        <f t="shared" si="132"/>
        <v>'IRELAND_TO_heat')~~|</v>
      </c>
    </row>
    <row r="818" spans="1:29" x14ac:dyDescent="0.35">
      <c r="A818" t="s">
        <v>55</v>
      </c>
      <c r="B818" t="s">
        <v>41</v>
      </c>
      <c r="C818" t="str">
        <f t="shared" si="124"/>
        <v>IRELAND_TO_heat</v>
      </c>
      <c r="D818" t="str">
        <f t="shared" si="125"/>
        <v>PROTRA_CHP_HP_I</v>
      </c>
      <c r="E818" t="s">
        <v>16</v>
      </c>
      <c r="F818" s="1" t="str">
        <f t="shared" si="126"/>
        <v>IRELANDTO_heatPROTRA_HP_waste</v>
      </c>
      <c r="G818" s="4">
        <v>0</v>
      </c>
      <c r="H818" s="4">
        <v>0</v>
      </c>
      <c r="I818" s="4">
        <v>0</v>
      </c>
      <c r="J818" s="4">
        <v>0</v>
      </c>
      <c r="K818" s="4">
        <v>0</v>
      </c>
      <c r="L818" s="4">
        <v>0</v>
      </c>
      <c r="M818" s="4">
        <v>0</v>
      </c>
      <c r="N818" s="4">
        <v>0</v>
      </c>
      <c r="O818" s="4">
        <v>0</v>
      </c>
      <c r="P818" s="4">
        <v>0</v>
      </c>
      <c r="Q818" s="4">
        <v>0</v>
      </c>
      <c r="R818" s="4">
        <v>0</v>
      </c>
      <c r="S818" s="4">
        <v>0</v>
      </c>
      <c r="T818" s="4">
        <v>0</v>
      </c>
      <c r="U818" s="4">
        <v>0</v>
      </c>
      <c r="V818" s="4">
        <v>0</v>
      </c>
      <c r="W818" t="str">
        <f t="shared" si="123"/>
        <v/>
      </c>
      <c r="X818" s="7" t="str">
        <f t="shared" si="127"/>
        <v>PROTRA_CAPACITY_EMPIRICAL[</v>
      </c>
      <c r="Y818" s="7" t="str">
        <f t="shared" si="130"/>
        <v>IRELAND,</v>
      </c>
      <c r="Z818" s="7" t="str">
        <f t="shared" si="131"/>
        <v>TO_heat,</v>
      </c>
      <c r="AA818" s="7" t="str">
        <f t="shared" si="128"/>
        <v>PROTRA_CHP_HP_I]=GET_DIRECT_DATA(</v>
      </c>
      <c r="AB818" s="7" t="str">
        <f t="shared" si="129"/>
        <v>'model_parameters/energy/PROTRA_capacity_vensim_import.xlsx','PROTRA_capacity','PROTRA_CAP_TIME',</v>
      </c>
      <c r="AC818" s="7" t="str">
        <f t="shared" si="132"/>
        <v>'IRELAND_TO_heat')~~|</v>
      </c>
    </row>
    <row r="819" spans="1:29" x14ac:dyDescent="0.35">
      <c r="A819" t="s">
        <v>55</v>
      </c>
      <c r="B819" t="s">
        <v>42</v>
      </c>
      <c r="C819" t="str">
        <f t="shared" si="124"/>
        <v>IRELAND_TO_elec</v>
      </c>
      <c r="D819" t="str">
        <f t="shared" si="125"/>
        <v>PROTRA_CHP_PP_I</v>
      </c>
      <c r="E819" t="s">
        <v>0</v>
      </c>
      <c r="F819" s="1" t="str">
        <f t="shared" si="126"/>
        <v>IRELANDTO_elecPROTRA_CHP_gas_fuels</v>
      </c>
      <c r="G819" s="5">
        <v>0.71726000000000012</v>
      </c>
      <c r="H819" s="5">
        <v>0.76926000000000005</v>
      </c>
      <c r="I819" s="5">
        <v>1.56026</v>
      </c>
      <c r="J819" s="5">
        <v>1.5592600000000001</v>
      </c>
      <c r="K819" s="5">
        <v>1.55576</v>
      </c>
      <c r="L819" s="5">
        <v>2.0069599999999999</v>
      </c>
      <c r="M819" s="5">
        <v>2.0119600000000002</v>
      </c>
      <c r="N819" s="5">
        <v>2.0119600000000002</v>
      </c>
      <c r="O819" s="5">
        <v>2.0119600000000002</v>
      </c>
      <c r="P819" s="5">
        <v>2.0119600000000002</v>
      </c>
      <c r="Q819" s="5">
        <v>2.1819600000000001</v>
      </c>
      <c r="R819" s="5">
        <v>2.1819600000000001</v>
      </c>
      <c r="S819" s="5">
        <v>2.4483187056037887</v>
      </c>
      <c r="T819" s="5">
        <v>2.4483187056037887</v>
      </c>
      <c r="U819" s="5">
        <v>2.4483187056037887</v>
      </c>
      <c r="V819" s="5">
        <v>2.4483187056037887</v>
      </c>
      <c r="W819" t="str">
        <f t="shared" si="123"/>
        <v>PROTRA_CAPACITY_EMPIRICAL[IRELAND,TO_elec,PROTRA_CHP_PP_I]=GET_DIRECT_DATA('model_parameters/energy/PROTRA_capacity_vensim_import.xlsx','PROTRA_capacity','PROTRA_CAP_TIME','IRELAND_TO_elec')~~|</v>
      </c>
      <c r="X819" s="7" t="str">
        <f t="shared" si="127"/>
        <v>PROTRA_CAPACITY_EMPIRICAL[</v>
      </c>
      <c r="Y819" s="7" t="str">
        <f t="shared" si="130"/>
        <v>IRELAND,</v>
      </c>
      <c r="Z819" s="7" t="str">
        <f t="shared" si="131"/>
        <v>TO_elec,</v>
      </c>
      <c r="AA819" s="7" t="str">
        <f t="shared" si="128"/>
        <v>PROTRA_CHP_PP_I]=GET_DIRECT_DATA(</v>
      </c>
      <c r="AB819" s="7" t="str">
        <f t="shared" si="129"/>
        <v>'model_parameters/energy/PROTRA_capacity_vensim_import.xlsx','PROTRA_capacity','PROTRA_CAP_TIME',</v>
      </c>
      <c r="AC819" s="7" t="str">
        <f t="shared" si="132"/>
        <v>'IRELAND_TO_elec')~~|</v>
      </c>
    </row>
    <row r="820" spans="1:29" x14ac:dyDescent="0.35">
      <c r="A820" t="s">
        <v>55</v>
      </c>
      <c r="B820" t="s">
        <v>42</v>
      </c>
      <c r="C820" t="str">
        <f t="shared" si="124"/>
        <v>IRELAND_TO_elec</v>
      </c>
      <c r="D820" t="str">
        <f t="shared" si="125"/>
        <v>PROTRA_CHP_PP_I</v>
      </c>
      <c r="E820" t="s">
        <v>1</v>
      </c>
      <c r="F820" s="1" t="str">
        <f t="shared" si="126"/>
        <v>IRELANDTO_elecPROTRA_CHP_gas_fuels_CCS</v>
      </c>
      <c r="G820" s="5">
        <v>0</v>
      </c>
      <c r="H820" s="5">
        <v>0</v>
      </c>
      <c r="I820" s="5">
        <v>0</v>
      </c>
      <c r="J820" s="5">
        <v>0</v>
      </c>
      <c r="K820" s="5">
        <v>0</v>
      </c>
      <c r="L820" s="5">
        <v>0</v>
      </c>
      <c r="M820" s="5">
        <v>0</v>
      </c>
      <c r="N820" s="5">
        <v>0</v>
      </c>
      <c r="O820" s="5">
        <v>0</v>
      </c>
      <c r="P820" s="5">
        <v>0</v>
      </c>
      <c r="Q820" s="5">
        <v>0</v>
      </c>
      <c r="R820" s="5">
        <v>0</v>
      </c>
      <c r="S820" s="5">
        <v>0</v>
      </c>
      <c r="T820" s="5">
        <v>0</v>
      </c>
      <c r="U820" s="5">
        <v>0</v>
      </c>
      <c r="V820" s="5">
        <v>0</v>
      </c>
      <c r="W820" t="str">
        <f t="shared" si="123"/>
        <v/>
      </c>
      <c r="X820" s="7" t="str">
        <f t="shared" si="127"/>
        <v>PROTRA_CAPACITY_EMPIRICAL[</v>
      </c>
      <c r="Y820" s="7" t="str">
        <f t="shared" si="130"/>
        <v>IRELAND,</v>
      </c>
      <c r="Z820" s="7" t="str">
        <f t="shared" si="131"/>
        <v>TO_elec,</v>
      </c>
      <c r="AA820" s="7" t="str">
        <f t="shared" si="128"/>
        <v>PROTRA_CHP_PP_I]=GET_DIRECT_DATA(</v>
      </c>
      <c r="AB820" s="7" t="str">
        <f t="shared" si="129"/>
        <v>'model_parameters/energy/PROTRA_capacity_vensim_import.xlsx','PROTRA_capacity','PROTRA_CAP_TIME',</v>
      </c>
      <c r="AC820" s="7" t="str">
        <f t="shared" si="132"/>
        <v>'IRELAND_TO_elec')~~|</v>
      </c>
    </row>
    <row r="821" spans="1:29" x14ac:dyDescent="0.35">
      <c r="A821" t="s">
        <v>55</v>
      </c>
      <c r="B821" t="s">
        <v>42</v>
      </c>
      <c r="C821" t="str">
        <f t="shared" si="124"/>
        <v>IRELAND_TO_elec</v>
      </c>
      <c r="D821" t="str">
        <f t="shared" si="125"/>
        <v>PROTRA_CHP_PP_I</v>
      </c>
      <c r="E821" t="s">
        <v>2</v>
      </c>
      <c r="F821" s="1" t="str">
        <f t="shared" si="126"/>
        <v>IRELANDTO_elecPROTRA_CHP_geothermal</v>
      </c>
      <c r="G821" s="5">
        <v>8.5578558442320093E-6</v>
      </c>
      <c r="H821" s="5">
        <v>3.6176813413431365E-5</v>
      </c>
      <c r="I821" s="5">
        <v>3.7005290056487044E-5</v>
      </c>
      <c r="J821" s="5">
        <v>3.8248005021070565E-5</v>
      </c>
      <c r="K821" s="5">
        <v>3.949071998565408E-5</v>
      </c>
      <c r="L821" s="5">
        <v>3.9352640545144797E-5</v>
      </c>
      <c r="M821" s="5">
        <v>6.9689999999999992E-5</v>
      </c>
      <c r="N821" s="5">
        <v>7.0149999999999998E-5</v>
      </c>
      <c r="O821" s="5">
        <v>7.038E-5</v>
      </c>
      <c r="P821" s="5">
        <v>7.1069999999999995E-5</v>
      </c>
      <c r="Q821" s="5">
        <v>7.1299999999999998E-5</v>
      </c>
      <c r="R821" s="5">
        <v>7.5988765636407889E-5</v>
      </c>
      <c r="S821" s="5">
        <v>8.067753127281578E-5</v>
      </c>
      <c r="T821" s="5">
        <v>8.536629690922367E-5</v>
      </c>
      <c r="U821" s="5">
        <v>9.0055062545631561E-5</v>
      </c>
      <c r="V821" s="5">
        <v>9.4743828182039451E-5</v>
      </c>
      <c r="W821" t="str">
        <f t="shared" si="123"/>
        <v/>
      </c>
      <c r="X821" s="7" t="str">
        <f t="shared" si="127"/>
        <v>PROTRA_CAPACITY_EMPIRICAL[</v>
      </c>
      <c r="Y821" s="7" t="str">
        <f t="shared" si="130"/>
        <v>IRELAND,</v>
      </c>
      <c r="Z821" s="7" t="str">
        <f t="shared" si="131"/>
        <v>TO_elec,</v>
      </c>
      <c r="AA821" s="7" t="str">
        <f t="shared" si="128"/>
        <v>PROTRA_CHP_PP_I]=GET_DIRECT_DATA(</v>
      </c>
      <c r="AB821" s="7" t="str">
        <f t="shared" si="129"/>
        <v>'model_parameters/energy/PROTRA_capacity_vensim_import.xlsx','PROTRA_capacity','PROTRA_CAP_TIME',</v>
      </c>
      <c r="AC821" s="7" t="str">
        <f t="shared" si="132"/>
        <v>'IRELAND_TO_elec')~~|</v>
      </c>
    </row>
    <row r="822" spans="1:29" x14ac:dyDescent="0.35">
      <c r="A822" t="s">
        <v>55</v>
      </c>
      <c r="B822" t="s">
        <v>42</v>
      </c>
      <c r="C822" t="str">
        <f t="shared" si="124"/>
        <v>IRELAND_TO_elec</v>
      </c>
      <c r="D822" t="str">
        <f t="shared" si="125"/>
        <v>PROTRA_CHP_PP_I</v>
      </c>
      <c r="E822" t="s">
        <v>3</v>
      </c>
      <c r="F822" s="1" t="str">
        <f t="shared" si="126"/>
        <v>IRELANDTO_elecPROTRA_CHP_liquid_fuels</v>
      </c>
      <c r="G822" s="5">
        <v>2.9000000000000002E-3</v>
      </c>
      <c r="H822" s="5">
        <v>2.9000000000000002E-3</v>
      </c>
      <c r="I822" s="5">
        <v>2.9000000000000002E-3</v>
      </c>
      <c r="J822" s="5">
        <v>2.9000000000000002E-3</v>
      </c>
      <c r="K822" s="5">
        <v>2.9000000000000002E-3</v>
      </c>
      <c r="L822" s="5">
        <v>2.9000000000000002E-3</v>
      </c>
      <c r="M822" s="5">
        <v>2.9000000000000002E-3</v>
      </c>
      <c r="N822" s="5">
        <v>2.9000000000000002E-3</v>
      </c>
      <c r="O822" s="5">
        <v>2.9000000000000002E-3</v>
      </c>
      <c r="P822" s="5">
        <v>2.9000000000000002E-3</v>
      </c>
      <c r="Q822" s="5">
        <v>2.9000000000000002E-3</v>
      </c>
      <c r="R822" s="5">
        <v>2.9000000000000002E-3</v>
      </c>
      <c r="S822" s="5">
        <v>4.548458692971641E-3</v>
      </c>
      <c r="T822" s="5">
        <v>4.548458692971641E-3</v>
      </c>
      <c r="U822" s="5">
        <v>4.548458692971641E-3</v>
      </c>
      <c r="V822" s="5">
        <v>4.548458692971641E-3</v>
      </c>
      <c r="W822" t="str">
        <f t="shared" si="123"/>
        <v/>
      </c>
      <c r="X822" s="7" t="str">
        <f t="shared" si="127"/>
        <v>PROTRA_CAPACITY_EMPIRICAL[</v>
      </c>
      <c r="Y822" s="7" t="str">
        <f t="shared" si="130"/>
        <v>IRELAND,</v>
      </c>
      <c r="Z822" s="7" t="str">
        <f t="shared" si="131"/>
        <v>TO_elec,</v>
      </c>
      <c r="AA822" s="7" t="str">
        <f t="shared" si="128"/>
        <v>PROTRA_CHP_PP_I]=GET_DIRECT_DATA(</v>
      </c>
      <c r="AB822" s="7" t="str">
        <f t="shared" si="129"/>
        <v>'model_parameters/energy/PROTRA_capacity_vensim_import.xlsx','PROTRA_capacity','PROTRA_CAP_TIME',</v>
      </c>
      <c r="AC822" s="7" t="str">
        <f t="shared" si="132"/>
        <v>'IRELAND_TO_elec')~~|</v>
      </c>
    </row>
    <row r="823" spans="1:29" x14ac:dyDescent="0.35">
      <c r="A823" t="s">
        <v>55</v>
      </c>
      <c r="B823" t="s">
        <v>42</v>
      </c>
      <c r="C823" t="str">
        <f t="shared" si="124"/>
        <v>IRELAND_TO_elec</v>
      </c>
      <c r="D823" t="str">
        <f t="shared" si="125"/>
        <v>PROTRA_CHP_PP_I</v>
      </c>
      <c r="E823" t="s">
        <v>4</v>
      </c>
      <c r="F823" s="1" t="str">
        <f t="shared" si="126"/>
        <v>IRELANDTO_elecPROTRA_CHP_liquid_fuels_CCS</v>
      </c>
      <c r="G823" s="5">
        <v>0</v>
      </c>
      <c r="H823" s="5">
        <v>0</v>
      </c>
      <c r="I823" s="5">
        <v>0</v>
      </c>
      <c r="J823" s="5">
        <v>0</v>
      </c>
      <c r="K823" s="5">
        <v>0</v>
      </c>
      <c r="L823" s="5">
        <v>0</v>
      </c>
      <c r="M823" s="5">
        <v>0</v>
      </c>
      <c r="N823" s="5">
        <v>0</v>
      </c>
      <c r="O823" s="5">
        <v>0</v>
      </c>
      <c r="P823" s="5">
        <v>0</v>
      </c>
      <c r="Q823" s="5">
        <v>0</v>
      </c>
      <c r="R823" s="5">
        <v>0</v>
      </c>
      <c r="S823" s="5">
        <v>0</v>
      </c>
      <c r="T823" s="5">
        <v>0</v>
      </c>
      <c r="U823" s="5">
        <v>0</v>
      </c>
      <c r="V823" s="5">
        <v>0</v>
      </c>
      <c r="W823" t="str">
        <f t="shared" si="123"/>
        <v/>
      </c>
      <c r="X823" s="7" t="str">
        <f t="shared" si="127"/>
        <v>PROTRA_CAPACITY_EMPIRICAL[</v>
      </c>
      <c r="Y823" s="7" t="str">
        <f t="shared" si="130"/>
        <v>IRELAND,</v>
      </c>
      <c r="Z823" s="7" t="str">
        <f t="shared" si="131"/>
        <v>TO_elec,</v>
      </c>
      <c r="AA823" s="7" t="str">
        <f t="shared" si="128"/>
        <v>PROTRA_CHP_PP_I]=GET_DIRECT_DATA(</v>
      </c>
      <c r="AB823" s="7" t="str">
        <f t="shared" si="129"/>
        <v>'model_parameters/energy/PROTRA_capacity_vensim_import.xlsx','PROTRA_capacity','PROTRA_CAP_TIME',</v>
      </c>
      <c r="AC823" s="7" t="str">
        <f t="shared" si="132"/>
        <v>'IRELAND_TO_elec')~~|</v>
      </c>
    </row>
    <row r="824" spans="1:29" x14ac:dyDescent="0.35">
      <c r="A824" t="s">
        <v>55</v>
      </c>
      <c r="B824" t="s">
        <v>42</v>
      </c>
      <c r="C824" t="str">
        <f t="shared" si="124"/>
        <v>IRELAND_TO_elec</v>
      </c>
      <c r="D824" t="str">
        <f t="shared" si="125"/>
        <v>PROTRA_CHP_PP_I</v>
      </c>
      <c r="E824" t="s">
        <v>5</v>
      </c>
      <c r="F824" s="1" t="str">
        <f t="shared" si="126"/>
        <v>IRELANDTO_elecPROTRA_CHP_solid_fossil</v>
      </c>
      <c r="G824" s="5">
        <v>9.2000000000000016E-3</v>
      </c>
      <c r="H824" s="5">
        <v>9.2000000000000016E-3</v>
      </c>
      <c r="I824" s="5">
        <v>9.2000000000000016E-3</v>
      </c>
      <c r="J824" s="5">
        <v>9.2000000000000016E-3</v>
      </c>
      <c r="K824" s="5">
        <v>9.2000000000000016E-3</v>
      </c>
      <c r="L824" s="5">
        <v>9.2000000000000016E-3</v>
      </c>
      <c r="M824" s="5">
        <v>9.2000000000000016E-3</v>
      </c>
      <c r="N824" s="5">
        <v>9.2000000000000016E-3</v>
      </c>
      <c r="O824" s="5">
        <v>9.2000000000000016E-3</v>
      </c>
      <c r="P824" s="5">
        <v>9.2000000000000016E-3</v>
      </c>
      <c r="Q824" s="5">
        <v>9.2000000000000016E-3</v>
      </c>
      <c r="R824" s="5">
        <v>9.2000000000000016E-3</v>
      </c>
      <c r="S824" s="5">
        <v>9.2000000000000016E-3</v>
      </c>
      <c r="T824" s="5">
        <v>9.2000000000000016E-3</v>
      </c>
      <c r="U824" s="5">
        <v>9.2000000000000016E-3</v>
      </c>
      <c r="V824" s="5">
        <v>9.2000000000000016E-3</v>
      </c>
      <c r="W824" t="str">
        <f t="shared" si="123"/>
        <v/>
      </c>
      <c r="X824" s="7" t="str">
        <f t="shared" si="127"/>
        <v>PROTRA_CAPACITY_EMPIRICAL[</v>
      </c>
      <c r="Y824" s="7" t="str">
        <f t="shared" si="130"/>
        <v>IRELAND,</v>
      </c>
      <c r="Z824" s="7" t="str">
        <f t="shared" si="131"/>
        <v>TO_elec,</v>
      </c>
      <c r="AA824" s="7" t="str">
        <f t="shared" si="128"/>
        <v>PROTRA_CHP_PP_I]=GET_DIRECT_DATA(</v>
      </c>
      <c r="AB824" s="7" t="str">
        <f t="shared" si="129"/>
        <v>'model_parameters/energy/PROTRA_capacity_vensim_import.xlsx','PROTRA_capacity','PROTRA_CAP_TIME',</v>
      </c>
      <c r="AC824" s="7" t="str">
        <f t="shared" si="132"/>
        <v>'IRELAND_TO_elec')~~|</v>
      </c>
    </row>
    <row r="825" spans="1:29" x14ac:dyDescent="0.35">
      <c r="A825" t="s">
        <v>55</v>
      </c>
      <c r="B825" t="s">
        <v>42</v>
      </c>
      <c r="C825" t="str">
        <f t="shared" si="124"/>
        <v>IRELAND_TO_elec</v>
      </c>
      <c r="D825" t="str">
        <f t="shared" si="125"/>
        <v>PROTRA_CHP_PP_I</v>
      </c>
      <c r="E825" t="s">
        <v>6</v>
      </c>
      <c r="F825" s="1" t="str">
        <f t="shared" si="126"/>
        <v>IRELANDTO_elecPROTRA_CHP_solid_fossil_CCS</v>
      </c>
      <c r="G825" s="5">
        <v>0</v>
      </c>
      <c r="H825" s="5">
        <v>0</v>
      </c>
      <c r="I825" s="5">
        <v>0</v>
      </c>
      <c r="J825" s="5">
        <v>0</v>
      </c>
      <c r="K825" s="5">
        <v>0</v>
      </c>
      <c r="L825" s="5">
        <v>0</v>
      </c>
      <c r="M825" s="5">
        <v>0</v>
      </c>
      <c r="N825" s="5">
        <v>0</v>
      </c>
      <c r="O825" s="5">
        <v>0</v>
      </c>
      <c r="P825" s="5">
        <v>0</v>
      </c>
      <c r="Q825" s="5">
        <v>0</v>
      </c>
      <c r="R825" s="5">
        <v>0</v>
      </c>
      <c r="S825" s="5">
        <v>0</v>
      </c>
      <c r="T825" s="5">
        <v>0</v>
      </c>
      <c r="U825" s="5">
        <v>0</v>
      </c>
      <c r="V825" s="5">
        <v>0</v>
      </c>
      <c r="W825" t="str">
        <f t="shared" si="123"/>
        <v/>
      </c>
      <c r="X825" s="7" t="str">
        <f t="shared" si="127"/>
        <v>PROTRA_CAPACITY_EMPIRICAL[</v>
      </c>
      <c r="Y825" s="7" t="str">
        <f t="shared" si="130"/>
        <v>IRELAND,</v>
      </c>
      <c r="Z825" s="7" t="str">
        <f t="shared" si="131"/>
        <v>TO_elec,</v>
      </c>
      <c r="AA825" s="7" t="str">
        <f t="shared" si="128"/>
        <v>PROTRA_CHP_PP_I]=GET_DIRECT_DATA(</v>
      </c>
      <c r="AB825" s="7" t="str">
        <f t="shared" si="129"/>
        <v>'model_parameters/energy/PROTRA_capacity_vensim_import.xlsx','PROTRA_capacity','PROTRA_CAP_TIME',</v>
      </c>
      <c r="AC825" s="7" t="str">
        <f t="shared" si="132"/>
        <v>'IRELAND_TO_elec')~~|</v>
      </c>
    </row>
    <row r="826" spans="1:29" x14ac:dyDescent="0.35">
      <c r="A826" t="s">
        <v>55</v>
      </c>
      <c r="B826" t="s">
        <v>42</v>
      </c>
      <c r="C826" t="str">
        <f t="shared" si="124"/>
        <v>IRELAND_TO_elec</v>
      </c>
      <c r="D826" t="str">
        <f t="shared" si="125"/>
        <v>PROTRA_CHP_PP_I</v>
      </c>
      <c r="E826" t="s">
        <v>7</v>
      </c>
      <c r="F826" s="1" t="str">
        <f t="shared" si="126"/>
        <v>IRELANDTO_elecPROTRA_CHP_waste</v>
      </c>
      <c r="G826" s="5">
        <v>3.3269375347301667E-3</v>
      </c>
      <c r="H826" s="5">
        <v>3.3269375347301667E-3</v>
      </c>
      <c r="I826" s="5">
        <v>3.3269375347301667E-3</v>
      </c>
      <c r="J826" s="5">
        <v>3.3269375347301667E-3</v>
      </c>
      <c r="K826" s="5">
        <v>3.3269375347301667E-3</v>
      </c>
      <c r="L826" s="5">
        <v>3.3269375347301667E-3</v>
      </c>
      <c r="M826" s="5">
        <v>3.3269375347301667E-3</v>
      </c>
      <c r="N826" s="5">
        <v>3.3269375347301667E-3</v>
      </c>
      <c r="O826" s="5">
        <v>3.3269375347301667E-3</v>
      </c>
      <c r="P826" s="5">
        <v>3.3269375347301667E-3</v>
      </c>
      <c r="Q826" s="5">
        <v>5.3617853757395473E-2</v>
      </c>
      <c r="R826" s="5">
        <v>6.0802270360633376E-2</v>
      </c>
      <c r="S826" s="5">
        <v>6.7986686963871279E-2</v>
      </c>
      <c r="T826" s="5">
        <v>7.5171103567109182E-2</v>
      </c>
      <c r="U826" s="5">
        <v>8.2355520170347085E-2</v>
      </c>
      <c r="V826" s="5">
        <v>8.9539936773584988E-2</v>
      </c>
      <c r="W826" t="str">
        <f t="shared" si="123"/>
        <v/>
      </c>
      <c r="X826" s="7" t="str">
        <f t="shared" si="127"/>
        <v>PROTRA_CAPACITY_EMPIRICAL[</v>
      </c>
      <c r="Y826" s="7" t="str">
        <f t="shared" si="130"/>
        <v>IRELAND,</v>
      </c>
      <c r="Z826" s="7" t="str">
        <f t="shared" si="131"/>
        <v>TO_elec,</v>
      </c>
      <c r="AA826" s="7" t="str">
        <f t="shared" si="128"/>
        <v>PROTRA_CHP_PP_I]=GET_DIRECT_DATA(</v>
      </c>
      <c r="AB826" s="7" t="str">
        <f t="shared" si="129"/>
        <v>'model_parameters/energy/PROTRA_capacity_vensim_import.xlsx','PROTRA_capacity','PROTRA_CAP_TIME',</v>
      </c>
      <c r="AC826" s="7" t="str">
        <f t="shared" si="132"/>
        <v>'IRELAND_TO_elec')~~|</v>
      </c>
    </row>
    <row r="827" spans="1:29" x14ac:dyDescent="0.35">
      <c r="A827" t="s">
        <v>55</v>
      </c>
      <c r="B827" t="s">
        <v>42</v>
      </c>
      <c r="C827" t="str">
        <f t="shared" si="124"/>
        <v>IRELAND_TO_elec</v>
      </c>
      <c r="D827" t="str">
        <f t="shared" si="125"/>
        <v>PROTRA_CHP_PP_I</v>
      </c>
      <c r="E827" t="s">
        <v>8</v>
      </c>
      <c r="F827" s="1" t="str">
        <f t="shared" si="126"/>
        <v>IRELANDTO_elecPROTRA_CHP_solid_bio</v>
      </c>
      <c r="G827" s="5">
        <v>9.730624652698332E-4</v>
      </c>
      <c r="H827" s="5">
        <v>9.730624652698332E-4</v>
      </c>
      <c r="I827" s="5">
        <v>9.730624652698332E-4</v>
      </c>
      <c r="J827" s="5">
        <v>9.730624652698332E-4</v>
      </c>
      <c r="K827" s="5">
        <v>9.730624652698332E-4</v>
      </c>
      <c r="L827" s="5">
        <v>9.730624652698332E-4</v>
      </c>
      <c r="M827" s="5">
        <v>9.730624652698332E-4</v>
      </c>
      <c r="N827" s="5">
        <v>9.730624652698332E-4</v>
      </c>
      <c r="O827" s="5">
        <v>9.730624652698332E-4</v>
      </c>
      <c r="P827" s="5">
        <v>9.730624652698332E-4</v>
      </c>
      <c r="Q827" s="5">
        <v>1.5682146242604521E-2</v>
      </c>
      <c r="R827" s="5">
        <v>1.7783443925080904E-2</v>
      </c>
      <c r="S827" s="5">
        <v>1.9884741607557287E-2</v>
      </c>
      <c r="T827" s="5">
        <v>2.198603929003367E-2</v>
      </c>
      <c r="U827" s="5">
        <v>2.4087336972510053E-2</v>
      </c>
      <c r="V827" s="5">
        <v>2.6188634654986435E-2</v>
      </c>
      <c r="W827" t="str">
        <f t="shared" si="123"/>
        <v/>
      </c>
      <c r="X827" s="7" t="str">
        <f t="shared" si="127"/>
        <v>PROTRA_CAPACITY_EMPIRICAL[</v>
      </c>
      <c r="Y827" s="7" t="str">
        <f t="shared" si="130"/>
        <v>IRELAND,</v>
      </c>
      <c r="Z827" s="7" t="str">
        <f t="shared" si="131"/>
        <v>TO_elec,</v>
      </c>
      <c r="AA827" s="7" t="str">
        <f t="shared" si="128"/>
        <v>PROTRA_CHP_PP_I]=GET_DIRECT_DATA(</v>
      </c>
      <c r="AB827" s="7" t="str">
        <f t="shared" si="129"/>
        <v>'model_parameters/energy/PROTRA_capacity_vensim_import.xlsx','PROTRA_capacity','PROTRA_CAP_TIME',</v>
      </c>
      <c r="AC827" s="7" t="str">
        <f t="shared" si="132"/>
        <v>'IRELAND_TO_elec')~~|</v>
      </c>
    </row>
    <row r="828" spans="1:29" x14ac:dyDescent="0.35">
      <c r="A828" t="s">
        <v>55</v>
      </c>
      <c r="B828" t="s">
        <v>42</v>
      </c>
      <c r="C828" t="str">
        <f t="shared" si="124"/>
        <v>IRELAND_TO_elec</v>
      </c>
      <c r="D828" t="str">
        <f t="shared" si="125"/>
        <v>PROTRA_CHP_PP_I</v>
      </c>
      <c r="E828" t="s">
        <v>9</v>
      </c>
      <c r="F828" s="1" t="str">
        <f t="shared" si="126"/>
        <v>IRELANDTO_elecPROTRA_CHP_solid_bio_CCS</v>
      </c>
      <c r="G828" s="5">
        <v>0</v>
      </c>
      <c r="H828" s="5">
        <v>0</v>
      </c>
      <c r="I828" s="5">
        <v>0</v>
      </c>
      <c r="J828" s="5">
        <v>0</v>
      </c>
      <c r="K828" s="5">
        <v>0</v>
      </c>
      <c r="L828" s="5">
        <v>0</v>
      </c>
      <c r="M828" s="5">
        <v>0</v>
      </c>
      <c r="N828" s="5">
        <v>0</v>
      </c>
      <c r="O828" s="5">
        <v>0</v>
      </c>
      <c r="P828" s="5">
        <v>0</v>
      </c>
      <c r="Q828" s="5">
        <v>0</v>
      </c>
      <c r="R828" s="5">
        <v>0</v>
      </c>
      <c r="S828" s="5">
        <v>0</v>
      </c>
      <c r="T828" s="5">
        <v>0</v>
      </c>
      <c r="U828" s="5">
        <v>0</v>
      </c>
      <c r="V828" s="5">
        <v>0</v>
      </c>
      <c r="W828" t="str">
        <f t="shared" si="123"/>
        <v/>
      </c>
      <c r="X828" s="7" t="str">
        <f t="shared" si="127"/>
        <v>PROTRA_CAPACITY_EMPIRICAL[</v>
      </c>
      <c r="Y828" s="7" t="str">
        <f t="shared" si="130"/>
        <v>IRELAND,</v>
      </c>
      <c r="Z828" s="7" t="str">
        <f t="shared" si="131"/>
        <v>TO_elec,</v>
      </c>
      <c r="AA828" s="7" t="str">
        <f t="shared" si="128"/>
        <v>PROTRA_CHP_PP_I]=GET_DIRECT_DATA(</v>
      </c>
      <c r="AB828" s="7" t="str">
        <f t="shared" si="129"/>
        <v>'model_parameters/energy/PROTRA_capacity_vensim_import.xlsx','PROTRA_capacity','PROTRA_CAP_TIME',</v>
      </c>
      <c r="AC828" s="7" t="str">
        <f t="shared" si="132"/>
        <v>'IRELAND_TO_elec')~~|</v>
      </c>
    </row>
    <row r="829" spans="1:29" x14ac:dyDescent="0.35">
      <c r="A829" t="s">
        <v>55</v>
      </c>
      <c r="B829" t="s">
        <v>42</v>
      </c>
      <c r="C829" t="str">
        <f t="shared" si="124"/>
        <v>IRELAND_TO_elec</v>
      </c>
      <c r="D829" t="str">
        <f t="shared" si="125"/>
        <v>PROTRA_CHP_PP_I</v>
      </c>
      <c r="E829" t="s">
        <v>17</v>
      </c>
      <c r="F829" s="1" t="str">
        <f t="shared" si="126"/>
        <v>IRELANDTO_elecPROTRA_PP_solid_bio</v>
      </c>
      <c r="G829" s="5">
        <v>1.131467982871899E-3</v>
      </c>
      <c r="H829" s="5">
        <v>1.131467982871899E-3</v>
      </c>
      <c r="I829" s="5">
        <v>1.131467982871899E-3</v>
      </c>
      <c r="J829" s="5">
        <v>1.131467982871899E-3</v>
      </c>
      <c r="K829" s="5">
        <v>1.131467982871899E-3</v>
      </c>
      <c r="L829" s="5">
        <v>4.7521655280619761E-3</v>
      </c>
      <c r="M829" s="5">
        <v>4.7521655280619761E-3</v>
      </c>
      <c r="N829" s="5">
        <v>8.1465694766776724E-3</v>
      </c>
      <c r="O829" s="5">
        <v>8.1465694766776724E-3</v>
      </c>
      <c r="P829" s="5">
        <v>8.1465694766776724E-3</v>
      </c>
      <c r="Q829" s="5">
        <v>8.1465694766776724E-3</v>
      </c>
      <c r="R829" s="5">
        <v>8.9224332363612609E-3</v>
      </c>
      <c r="S829" s="5">
        <v>9.6982969960448494E-3</v>
      </c>
      <c r="T829" s="5">
        <v>1.0474160755728438E-2</v>
      </c>
      <c r="U829" s="5">
        <v>1.1250024515412026E-2</v>
      </c>
      <c r="V829" s="5">
        <v>1.2025888275095615E-2</v>
      </c>
      <c r="W829" t="str">
        <f t="shared" si="123"/>
        <v/>
      </c>
      <c r="X829" s="7" t="str">
        <f t="shared" si="127"/>
        <v>PROTRA_CAPACITY_EMPIRICAL[</v>
      </c>
      <c r="Y829" s="7" t="str">
        <f t="shared" si="130"/>
        <v>IRELAND,</v>
      </c>
      <c r="Z829" s="7" t="str">
        <f t="shared" si="131"/>
        <v>TO_elec,</v>
      </c>
      <c r="AA829" s="7" t="str">
        <f t="shared" si="128"/>
        <v>PROTRA_CHP_PP_I]=GET_DIRECT_DATA(</v>
      </c>
      <c r="AB829" s="7" t="str">
        <f t="shared" si="129"/>
        <v>'model_parameters/energy/PROTRA_capacity_vensim_import.xlsx','PROTRA_capacity','PROTRA_CAP_TIME',</v>
      </c>
      <c r="AC829" s="7" t="str">
        <f t="shared" si="132"/>
        <v>'IRELAND_TO_elec')~~|</v>
      </c>
    </row>
    <row r="830" spans="1:29" x14ac:dyDescent="0.35">
      <c r="A830" t="s">
        <v>55</v>
      </c>
      <c r="B830" t="s">
        <v>42</v>
      </c>
      <c r="C830" t="str">
        <f t="shared" si="124"/>
        <v>IRELAND_TO_elec</v>
      </c>
      <c r="D830" t="str">
        <f t="shared" si="125"/>
        <v>PROTRA_CHP_PP_I</v>
      </c>
      <c r="E830" t="s">
        <v>18</v>
      </c>
      <c r="F830" s="1" t="str">
        <f t="shared" si="126"/>
        <v>IRELANDTO_elecPROTRA_PP_solid_bio_CCS</v>
      </c>
      <c r="G830" s="5">
        <v>0</v>
      </c>
      <c r="H830" s="5">
        <v>0</v>
      </c>
      <c r="I830" s="5">
        <v>0</v>
      </c>
      <c r="J830" s="5">
        <v>0</v>
      </c>
      <c r="K830" s="5">
        <v>0</v>
      </c>
      <c r="L830" s="5">
        <v>0</v>
      </c>
      <c r="M830" s="5">
        <v>0</v>
      </c>
      <c r="N830" s="5">
        <v>0</v>
      </c>
      <c r="O830" s="5">
        <v>0</v>
      </c>
      <c r="P830" s="5">
        <v>0</v>
      </c>
      <c r="Q830" s="5">
        <v>0</v>
      </c>
      <c r="R830" s="5">
        <v>0</v>
      </c>
      <c r="S830" s="5">
        <v>0</v>
      </c>
      <c r="T830" s="5">
        <v>0</v>
      </c>
      <c r="U830" s="5">
        <v>0</v>
      </c>
      <c r="V830" s="5">
        <v>0</v>
      </c>
      <c r="W830" t="str">
        <f t="shared" si="123"/>
        <v/>
      </c>
      <c r="X830" s="7" t="str">
        <f t="shared" si="127"/>
        <v>PROTRA_CAPACITY_EMPIRICAL[</v>
      </c>
      <c r="Y830" s="7" t="str">
        <f t="shared" si="130"/>
        <v>IRELAND,</v>
      </c>
      <c r="Z830" s="7" t="str">
        <f t="shared" si="131"/>
        <v>TO_elec,</v>
      </c>
      <c r="AA830" s="7" t="str">
        <f t="shared" si="128"/>
        <v>PROTRA_CHP_PP_I]=GET_DIRECT_DATA(</v>
      </c>
      <c r="AB830" s="7" t="str">
        <f t="shared" si="129"/>
        <v>'model_parameters/energy/PROTRA_capacity_vensim_import.xlsx','PROTRA_capacity','PROTRA_CAP_TIME',</v>
      </c>
      <c r="AC830" s="7" t="str">
        <f t="shared" si="132"/>
        <v>'IRELAND_TO_elec')~~|</v>
      </c>
    </row>
    <row r="831" spans="1:29" x14ac:dyDescent="0.35">
      <c r="A831" t="s">
        <v>55</v>
      </c>
      <c r="B831" t="s">
        <v>42</v>
      </c>
      <c r="C831" t="str">
        <f t="shared" si="124"/>
        <v>IRELAND_TO_elec</v>
      </c>
      <c r="D831" t="str">
        <f t="shared" si="125"/>
        <v>PROTRA_CHP_PP_I</v>
      </c>
      <c r="E831" t="s">
        <v>19</v>
      </c>
      <c r="F831" s="1" t="str">
        <f t="shared" si="126"/>
        <v>IRELANDTO_elecPROTRA_PP_gas_fuels</v>
      </c>
      <c r="G831" s="5">
        <v>2.3981400000000002</v>
      </c>
      <c r="H831" s="5">
        <v>2.3981400000000002</v>
      </c>
      <c r="I831" s="5">
        <v>2.3981400000000002</v>
      </c>
      <c r="J831" s="5">
        <v>2.2301400000000005</v>
      </c>
      <c r="K831" s="5">
        <v>2.2301400000000005</v>
      </c>
      <c r="L831" s="5">
        <v>2.3961399999999999</v>
      </c>
      <c r="M831" s="5">
        <v>2.4001399999999999</v>
      </c>
      <c r="N831" s="5">
        <v>2.2801399999999998</v>
      </c>
      <c r="O831" s="5">
        <v>2.2801399999999998</v>
      </c>
      <c r="P831" s="5">
        <v>2.53714</v>
      </c>
      <c r="Q831" s="5">
        <v>2.63714</v>
      </c>
      <c r="R831" s="5">
        <v>2.63714</v>
      </c>
      <c r="S831" s="5">
        <v>2.9590639568534596</v>
      </c>
      <c r="T831" s="5">
        <v>2.9590639568534596</v>
      </c>
      <c r="U831" s="5">
        <v>2.9590639568534596</v>
      </c>
      <c r="V831" s="5">
        <v>2.9590639568534596</v>
      </c>
      <c r="W831" t="str">
        <f t="shared" si="123"/>
        <v/>
      </c>
      <c r="X831" s="7" t="str">
        <f t="shared" si="127"/>
        <v>PROTRA_CAPACITY_EMPIRICAL[</v>
      </c>
      <c r="Y831" s="7" t="str">
        <f t="shared" si="130"/>
        <v>IRELAND,</v>
      </c>
      <c r="Z831" s="7" t="str">
        <f t="shared" si="131"/>
        <v>TO_elec,</v>
      </c>
      <c r="AA831" s="7" t="str">
        <f t="shared" si="128"/>
        <v>PROTRA_CHP_PP_I]=GET_DIRECT_DATA(</v>
      </c>
      <c r="AB831" s="7" t="str">
        <f t="shared" si="129"/>
        <v>'model_parameters/energy/PROTRA_capacity_vensim_import.xlsx','PROTRA_capacity','PROTRA_CAP_TIME',</v>
      </c>
      <c r="AC831" s="7" t="str">
        <f t="shared" si="132"/>
        <v>'IRELAND_TO_elec')~~|</v>
      </c>
    </row>
    <row r="832" spans="1:29" x14ac:dyDescent="0.35">
      <c r="A832" t="s">
        <v>55</v>
      </c>
      <c r="B832" t="s">
        <v>42</v>
      </c>
      <c r="C832" t="str">
        <f t="shared" si="124"/>
        <v>IRELAND_TO_elec</v>
      </c>
      <c r="D832" t="str">
        <f t="shared" si="125"/>
        <v>PROTRA_CHP_PP_I</v>
      </c>
      <c r="E832" t="s">
        <v>20</v>
      </c>
      <c r="F832" s="1" t="str">
        <f t="shared" si="126"/>
        <v>IRELANDTO_elecPROTRA_PP_gas_fuels_CCS</v>
      </c>
      <c r="G832" s="6">
        <v>0</v>
      </c>
      <c r="H832" s="6">
        <v>0</v>
      </c>
      <c r="I832" s="6">
        <v>0</v>
      </c>
      <c r="J832" s="6">
        <v>0</v>
      </c>
      <c r="K832" s="6">
        <v>0</v>
      </c>
      <c r="L832" s="6">
        <v>0</v>
      </c>
      <c r="M832" s="6">
        <v>0</v>
      </c>
      <c r="N832" s="6">
        <v>0</v>
      </c>
      <c r="O832" s="6">
        <v>0</v>
      </c>
      <c r="P832" s="6">
        <v>0</v>
      </c>
      <c r="Q832" s="6">
        <v>0</v>
      </c>
      <c r="R832" s="6">
        <v>0</v>
      </c>
      <c r="S832" s="6">
        <v>0</v>
      </c>
      <c r="T832" s="6">
        <v>0</v>
      </c>
      <c r="U832" s="6">
        <v>0</v>
      </c>
      <c r="V832" s="6">
        <v>0</v>
      </c>
      <c r="W832" t="str">
        <f t="shared" si="123"/>
        <v/>
      </c>
      <c r="X832" s="7" t="str">
        <f t="shared" si="127"/>
        <v>PROTRA_CAPACITY_EMPIRICAL[</v>
      </c>
      <c r="Y832" s="7" t="str">
        <f t="shared" si="130"/>
        <v>IRELAND,</v>
      </c>
      <c r="Z832" s="7" t="str">
        <f t="shared" si="131"/>
        <v>TO_elec,</v>
      </c>
      <c r="AA832" s="7" t="str">
        <f t="shared" si="128"/>
        <v>PROTRA_CHP_PP_I]=GET_DIRECT_DATA(</v>
      </c>
      <c r="AB832" s="7" t="str">
        <f t="shared" si="129"/>
        <v>'model_parameters/energy/PROTRA_capacity_vensim_import.xlsx','PROTRA_capacity','PROTRA_CAP_TIME',</v>
      </c>
      <c r="AC832" s="7" t="str">
        <f t="shared" si="132"/>
        <v>'IRELAND_TO_elec')~~|</v>
      </c>
    </row>
    <row r="833" spans="1:29" x14ac:dyDescent="0.35">
      <c r="A833" t="s">
        <v>55</v>
      </c>
      <c r="B833" t="s">
        <v>42</v>
      </c>
      <c r="C833" t="str">
        <f t="shared" si="124"/>
        <v>IRELAND_TO_elec</v>
      </c>
      <c r="D833" t="str">
        <f t="shared" si="125"/>
        <v>PROTRA_CHP_PP_I</v>
      </c>
      <c r="E833" t="s">
        <v>21</v>
      </c>
      <c r="F833" s="1" t="str">
        <f t="shared" si="126"/>
        <v>IRELANDTO_elecPROTRA_PP_geothermal</v>
      </c>
      <c r="G833" s="5">
        <v>0</v>
      </c>
      <c r="H833" s="5">
        <v>0</v>
      </c>
      <c r="I833" s="5">
        <v>0</v>
      </c>
      <c r="J833" s="5">
        <v>0</v>
      </c>
      <c r="K833" s="5">
        <v>0</v>
      </c>
      <c r="L833" s="5">
        <v>0</v>
      </c>
      <c r="M833" s="5">
        <v>0</v>
      </c>
      <c r="N833" s="5">
        <v>0</v>
      </c>
      <c r="O833" s="5">
        <v>0</v>
      </c>
      <c r="P833" s="5">
        <v>0</v>
      </c>
      <c r="Q833" s="5">
        <v>0</v>
      </c>
      <c r="R833" s="5">
        <v>0</v>
      </c>
      <c r="S833" s="5">
        <v>0</v>
      </c>
      <c r="T833" s="5">
        <v>0</v>
      </c>
      <c r="U833" s="5">
        <v>0</v>
      </c>
      <c r="V833" s="5">
        <v>0</v>
      </c>
      <c r="W833" t="str">
        <f t="shared" si="123"/>
        <v/>
      </c>
      <c r="X833" s="7" t="str">
        <f t="shared" si="127"/>
        <v>PROTRA_CAPACITY_EMPIRICAL[</v>
      </c>
      <c r="Y833" s="7" t="str">
        <f t="shared" si="130"/>
        <v>IRELAND,</v>
      </c>
      <c r="Z833" s="7" t="str">
        <f t="shared" si="131"/>
        <v>TO_elec,</v>
      </c>
      <c r="AA833" s="7" t="str">
        <f t="shared" si="128"/>
        <v>PROTRA_CHP_PP_I]=GET_DIRECT_DATA(</v>
      </c>
      <c r="AB833" s="7" t="str">
        <f t="shared" si="129"/>
        <v>'model_parameters/energy/PROTRA_capacity_vensim_import.xlsx','PROTRA_capacity','PROTRA_CAP_TIME',</v>
      </c>
      <c r="AC833" s="7" t="str">
        <f t="shared" si="132"/>
        <v>'IRELAND_TO_elec')~~|</v>
      </c>
    </row>
    <row r="834" spans="1:29" x14ac:dyDescent="0.35">
      <c r="A834" t="s">
        <v>55</v>
      </c>
      <c r="B834" t="s">
        <v>42</v>
      </c>
      <c r="C834" t="str">
        <f t="shared" si="124"/>
        <v>IRELAND_TO_elec</v>
      </c>
      <c r="D834" t="str">
        <f t="shared" si="125"/>
        <v>PROTRA_CHP_PP_I</v>
      </c>
      <c r="E834" t="s">
        <v>22</v>
      </c>
      <c r="F834" s="1" t="str">
        <f t="shared" si="126"/>
        <v>IRELANDTO_elecPROTRA_PP_hydropower_dammed</v>
      </c>
      <c r="G834" s="5">
        <v>0.45400000000000001</v>
      </c>
      <c r="H834" s="5">
        <v>0.45400000000000001</v>
      </c>
      <c r="I834" s="5">
        <v>0.45400000000000001</v>
      </c>
      <c r="J834" s="5">
        <v>0.45400000000000001</v>
      </c>
      <c r="K834" s="5">
        <v>0.45400000000000001</v>
      </c>
      <c r="L834" s="5">
        <v>0.45400000000000001</v>
      </c>
      <c r="M834" s="5">
        <v>0.45400000000000001</v>
      </c>
      <c r="N834" s="5">
        <v>0.45400000000000001</v>
      </c>
      <c r="O834" s="5">
        <v>0.45400000000000001</v>
      </c>
      <c r="P834" s="5">
        <v>0.45400000000000001</v>
      </c>
      <c r="Q834" s="5">
        <v>0.45400000000000001</v>
      </c>
      <c r="R834" s="5">
        <v>0.45400000000000001</v>
      </c>
      <c r="S834" s="5">
        <v>0.45400000000000001</v>
      </c>
      <c r="T834" s="5">
        <v>0.45400000000000001</v>
      </c>
      <c r="U834" s="5">
        <v>0.45400000000000001</v>
      </c>
      <c r="V834" s="5">
        <v>0.45400000000000001</v>
      </c>
      <c r="W834" t="str">
        <f t="shared" si="123"/>
        <v/>
      </c>
      <c r="X834" s="7" t="str">
        <f t="shared" si="127"/>
        <v>PROTRA_CAPACITY_EMPIRICAL[</v>
      </c>
      <c r="Y834" s="7" t="str">
        <f t="shared" si="130"/>
        <v>IRELAND,</v>
      </c>
      <c r="Z834" s="7" t="str">
        <f t="shared" si="131"/>
        <v>TO_elec,</v>
      </c>
      <c r="AA834" s="7" t="str">
        <f t="shared" si="128"/>
        <v>PROTRA_CHP_PP_I]=GET_DIRECT_DATA(</v>
      </c>
      <c r="AB834" s="7" t="str">
        <f t="shared" si="129"/>
        <v>'model_parameters/energy/PROTRA_capacity_vensim_import.xlsx','PROTRA_capacity','PROTRA_CAP_TIME',</v>
      </c>
      <c r="AC834" s="7" t="str">
        <f t="shared" si="132"/>
        <v>'IRELAND_TO_elec')~~|</v>
      </c>
    </row>
    <row r="835" spans="1:29" x14ac:dyDescent="0.35">
      <c r="A835" t="s">
        <v>55</v>
      </c>
      <c r="B835" t="s">
        <v>42</v>
      </c>
      <c r="C835" t="str">
        <f t="shared" si="124"/>
        <v>IRELAND_TO_elec</v>
      </c>
      <c r="D835" t="str">
        <f t="shared" si="125"/>
        <v>PROTRA_CHP_PP_I</v>
      </c>
      <c r="E835" t="s">
        <v>23</v>
      </c>
      <c r="F835" s="1" t="str">
        <f t="shared" si="126"/>
        <v>IRELANDTO_elecPROTRA_PP_hydropower_run_of_river</v>
      </c>
      <c r="G835" s="5">
        <v>7.1585999999999997E-2</v>
      </c>
      <c r="H835" s="5">
        <v>7.1819000000000008E-2</v>
      </c>
      <c r="I835" s="5">
        <v>7.2219000000000005E-2</v>
      </c>
      <c r="J835" s="5">
        <v>7.2219000000000005E-2</v>
      </c>
      <c r="K835" s="5">
        <v>7.2219000000000005E-2</v>
      </c>
      <c r="L835" s="5">
        <v>7.5602000000000003E-2</v>
      </c>
      <c r="M835" s="5">
        <v>7.5602000000000003E-2</v>
      </c>
      <c r="N835" s="5">
        <v>7.5602000000000003E-2</v>
      </c>
      <c r="O835" s="5">
        <v>7.5602000000000003E-2</v>
      </c>
      <c r="P835" s="5">
        <v>7.5731000000000007E-2</v>
      </c>
      <c r="Q835" s="5">
        <v>7.5731000000000007E-2</v>
      </c>
      <c r="R835" s="5">
        <v>7.5731000000000007E-2</v>
      </c>
      <c r="S835" s="5">
        <v>7.5731000000000007E-2</v>
      </c>
      <c r="T835" s="5">
        <v>7.5731000000000007E-2</v>
      </c>
      <c r="U835" s="5">
        <v>7.5731000000000007E-2</v>
      </c>
      <c r="V835" s="5">
        <v>7.5731000000000007E-2</v>
      </c>
      <c r="W835" t="str">
        <f t="shared" ref="W835:W898" si="133">IF(E835="PROTRA_CHP_gas_fuels",CONCATENATE(X835,Y835,Z835,AA835,AB835,AC835),"")</f>
        <v/>
      </c>
      <c r="X835" s="7" t="str">
        <f t="shared" si="127"/>
        <v>PROTRA_CAPACITY_EMPIRICAL[</v>
      </c>
      <c r="Y835" s="7" t="str">
        <f t="shared" si="130"/>
        <v>IRELAND,</v>
      </c>
      <c r="Z835" s="7" t="str">
        <f t="shared" si="131"/>
        <v>TO_elec,</v>
      </c>
      <c r="AA835" s="7" t="str">
        <f t="shared" si="128"/>
        <v>PROTRA_CHP_PP_I]=GET_DIRECT_DATA(</v>
      </c>
      <c r="AB835" s="7" t="str">
        <f t="shared" si="129"/>
        <v>'model_parameters/energy/PROTRA_capacity_vensim_import.xlsx','PROTRA_capacity','PROTRA_CAP_TIME',</v>
      </c>
      <c r="AC835" s="7" t="str">
        <f t="shared" si="132"/>
        <v>'IRELAND_TO_elec')~~|</v>
      </c>
    </row>
    <row r="836" spans="1:29" x14ac:dyDescent="0.35">
      <c r="A836" t="s">
        <v>55</v>
      </c>
      <c r="B836" t="s">
        <v>42</v>
      </c>
      <c r="C836" t="str">
        <f t="shared" ref="C836:C899" si="134">A836&amp;"_"&amp;B836</f>
        <v>IRELAND_TO_elec</v>
      </c>
      <c r="D836" t="str">
        <f t="shared" ref="D836:D899" si="135">IF(B836="TO_heat","PROTRA_CHP_HP_I","PROTRA_CHP_PP_I")</f>
        <v>PROTRA_CHP_PP_I</v>
      </c>
      <c r="E836" t="s">
        <v>24</v>
      </c>
      <c r="F836" s="1" t="str">
        <f t="shared" ref="F836:F899" si="136">A836&amp;B836&amp;E836</f>
        <v>IRELANDTO_elecPROTRA_PP_liquid_fuels</v>
      </c>
      <c r="G836" s="5">
        <v>0.91930000000000001</v>
      </c>
      <c r="H836" s="5">
        <v>0.91930000000000001</v>
      </c>
      <c r="I836" s="5">
        <v>0.91930000000000001</v>
      </c>
      <c r="J836" s="5">
        <v>0.90629999999999999</v>
      </c>
      <c r="K836" s="5">
        <v>0.89079999999999993</v>
      </c>
      <c r="L836" s="5">
        <v>1.0568</v>
      </c>
      <c r="M836" s="5">
        <v>1.0568</v>
      </c>
      <c r="N836" s="5">
        <v>0.99679999999999991</v>
      </c>
      <c r="O836" s="5">
        <v>0.99679999999999991</v>
      </c>
      <c r="P836" s="5">
        <v>0.87679999999999991</v>
      </c>
      <c r="Q836" s="5">
        <v>0.81679999999999997</v>
      </c>
      <c r="R836" s="5">
        <v>0.81679999999999997</v>
      </c>
      <c r="S836" s="5">
        <v>1.2810969173859432</v>
      </c>
      <c r="T836" s="5">
        <v>1.2810969173859432</v>
      </c>
      <c r="U836" s="5">
        <v>1.2810969173859432</v>
      </c>
      <c r="V836" s="5">
        <v>1.2810969173859432</v>
      </c>
      <c r="W836" t="str">
        <f t="shared" si="133"/>
        <v/>
      </c>
      <c r="X836" s="7" t="str">
        <f t="shared" ref="X836:X899" si="137">$X$1</f>
        <v>PROTRA_CAPACITY_EMPIRICAL[</v>
      </c>
      <c r="Y836" s="7" t="str">
        <f t="shared" si="130"/>
        <v>IRELAND,</v>
      </c>
      <c r="Z836" s="7" t="str">
        <f t="shared" si="131"/>
        <v>TO_elec,</v>
      </c>
      <c r="AA836" s="7" t="str">
        <f t="shared" ref="AA836:AA899" si="138">D836&amp;"]=GET_DIRECT_DATA("</f>
        <v>PROTRA_CHP_PP_I]=GET_DIRECT_DATA(</v>
      </c>
      <c r="AB836" s="7" t="str">
        <f t="shared" ref="AB836:AB899" si="139">$AB$1</f>
        <v>'model_parameters/energy/PROTRA_capacity_vensim_import.xlsx','PROTRA_capacity','PROTRA_CAP_TIME',</v>
      </c>
      <c r="AC836" s="7" t="str">
        <f t="shared" si="132"/>
        <v>'IRELAND_TO_elec')~~|</v>
      </c>
    </row>
    <row r="837" spans="1:29" x14ac:dyDescent="0.35">
      <c r="A837" t="s">
        <v>55</v>
      </c>
      <c r="B837" t="s">
        <v>42</v>
      </c>
      <c r="C837" t="str">
        <f t="shared" si="134"/>
        <v>IRELAND_TO_elec</v>
      </c>
      <c r="D837" t="str">
        <f t="shared" si="135"/>
        <v>PROTRA_CHP_PP_I</v>
      </c>
      <c r="E837" t="s">
        <v>25</v>
      </c>
      <c r="F837" s="1" t="str">
        <f t="shared" si="136"/>
        <v>IRELANDTO_elecPROTRA_PP_liquid_fuels_CCS</v>
      </c>
      <c r="G837" s="5">
        <v>0</v>
      </c>
      <c r="H837" s="5">
        <v>0</v>
      </c>
      <c r="I837" s="5">
        <v>0</v>
      </c>
      <c r="J837" s="5">
        <v>0</v>
      </c>
      <c r="K837" s="5">
        <v>0</v>
      </c>
      <c r="L837" s="5">
        <v>0</v>
      </c>
      <c r="M837" s="5">
        <v>0</v>
      </c>
      <c r="N837" s="5">
        <v>0</v>
      </c>
      <c r="O837" s="5">
        <v>0</v>
      </c>
      <c r="P837" s="5">
        <v>0</v>
      </c>
      <c r="Q837" s="5">
        <v>0</v>
      </c>
      <c r="R837" s="5">
        <v>0</v>
      </c>
      <c r="S837" s="5">
        <v>0</v>
      </c>
      <c r="T837" s="5">
        <v>0</v>
      </c>
      <c r="U837" s="5">
        <v>0</v>
      </c>
      <c r="V837" s="5">
        <v>0</v>
      </c>
      <c r="W837" t="str">
        <f t="shared" si="133"/>
        <v/>
      </c>
      <c r="X837" s="7" t="str">
        <f t="shared" si="137"/>
        <v>PROTRA_CAPACITY_EMPIRICAL[</v>
      </c>
      <c r="Y837" s="7" t="str">
        <f t="shared" si="130"/>
        <v>IRELAND,</v>
      </c>
      <c r="Z837" s="7" t="str">
        <f t="shared" si="131"/>
        <v>TO_elec,</v>
      </c>
      <c r="AA837" s="7" t="str">
        <f t="shared" si="138"/>
        <v>PROTRA_CHP_PP_I]=GET_DIRECT_DATA(</v>
      </c>
      <c r="AB837" s="7" t="str">
        <f t="shared" si="139"/>
        <v>'model_parameters/energy/PROTRA_capacity_vensim_import.xlsx','PROTRA_capacity','PROTRA_CAP_TIME',</v>
      </c>
      <c r="AC837" s="7" t="str">
        <f t="shared" si="132"/>
        <v>'IRELAND_TO_elec')~~|</v>
      </c>
    </row>
    <row r="838" spans="1:29" x14ac:dyDescent="0.35">
      <c r="A838" t="s">
        <v>55</v>
      </c>
      <c r="B838" t="s">
        <v>42</v>
      </c>
      <c r="C838" t="str">
        <f t="shared" si="134"/>
        <v>IRELAND_TO_elec</v>
      </c>
      <c r="D838" t="str">
        <f t="shared" si="135"/>
        <v>PROTRA_CHP_PP_I</v>
      </c>
      <c r="E838" t="s">
        <v>26</v>
      </c>
      <c r="F838" s="1" t="str">
        <f t="shared" si="136"/>
        <v>IRELANDTO_elecPROTRA_PP_nuclear</v>
      </c>
      <c r="G838" s="5">
        <v>0</v>
      </c>
      <c r="H838" s="5">
        <v>0</v>
      </c>
      <c r="I838" s="5">
        <v>0</v>
      </c>
      <c r="J838" s="5">
        <v>0</v>
      </c>
      <c r="K838" s="5">
        <v>0</v>
      </c>
      <c r="L838" s="5">
        <v>0</v>
      </c>
      <c r="M838" s="5">
        <v>0</v>
      </c>
      <c r="N838" s="5">
        <v>0</v>
      </c>
      <c r="O838" s="5">
        <v>0</v>
      </c>
      <c r="P838" s="5">
        <v>0</v>
      </c>
      <c r="Q838" s="5">
        <v>0</v>
      </c>
      <c r="R838" s="5">
        <v>0</v>
      </c>
      <c r="S838" s="5">
        <v>0</v>
      </c>
      <c r="T838" s="5">
        <v>0</v>
      </c>
      <c r="U838" s="5">
        <v>0</v>
      </c>
      <c r="V838" s="5">
        <v>0</v>
      </c>
      <c r="W838" t="str">
        <f t="shared" si="133"/>
        <v/>
      </c>
      <c r="X838" s="7" t="str">
        <f t="shared" si="137"/>
        <v>PROTRA_CAPACITY_EMPIRICAL[</v>
      </c>
      <c r="Y838" s="7" t="str">
        <f t="shared" si="130"/>
        <v>IRELAND,</v>
      </c>
      <c r="Z838" s="7" t="str">
        <f t="shared" si="131"/>
        <v>TO_elec,</v>
      </c>
      <c r="AA838" s="7" t="str">
        <f t="shared" si="138"/>
        <v>PROTRA_CHP_PP_I]=GET_DIRECT_DATA(</v>
      </c>
      <c r="AB838" s="7" t="str">
        <f t="shared" si="139"/>
        <v>'model_parameters/energy/PROTRA_capacity_vensim_import.xlsx','PROTRA_capacity','PROTRA_CAP_TIME',</v>
      </c>
      <c r="AC838" s="7" t="str">
        <f t="shared" si="132"/>
        <v>'IRELAND_TO_elec')~~|</v>
      </c>
    </row>
    <row r="839" spans="1:29" x14ac:dyDescent="0.35">
      <c r="A839" t="s">
        <v>55</v>
      </c>
      <c r="B839" t="s">
        <v>42</v>
      </c>
      <c r="C839" t="str">
        <f t="shared" si="134"/>
        <v>IRELAND_TO_elec</v>
      </c>
      <c r="D839" t="str">
        <f t="shared" si="135"/>
        <v>PROTRA_CHP_PP_I</v>
      </c>
      <c r="E839" t="s">
        <v>27</v>
      </c>
      <c r="F839" s="1" t="str">
        <f t="shared" si="136"/>
        <v>IRELANDTO_elecPROTRA_PP_oceanic</v>
      </c>
      <c r="G839" s="5">
        <v>0</v>
      </c>
      <c r="H839" s="5">
        <v>0</v>
      </c>
      <c r="I839" s="5">
        <v>0</v>
      </c>
      <c r="J839" s="5">
        <v>0</v>
      </c>
      <c r="K839" s="5">
        <v>0</v>
      </c>
      <c r="L839" s="5">
        <v>0</v>
      </c>
      <c r="M839" s="5">
        <v>0</v>
      </c>
      <c r="N839" s="5">
        <v>0</v>
      </c>
      <c r="O839" s="5">
        <v>0</v>
      </c>
      <c r="P839" s="5">
        <v>0</v>
      </c>
      <c r="Q839" s="5">
        <v>0</v>
      </c>
      <c r="R839" s="5">
        <v>0</v>
      </c>
      <c r="S839" s="5">
        <v>0</v>
      </c>
      <c r="T839" s="5">
        <v>0</v>
      </c>
      <c r="U839" s="5">
        <v>0</v>
      </c>
      <c r="V839" s="5">
        <v>0</v>
      </c>
      <c r="W839" t="str">
        <f t="shared" si="133"/>
        <v/>
      </c>
      <c r="X839" s="7" t="str">
        <f t="shared" si="137"/>
        <v>PROTRA_CAPACITY_EMPIRICAL[</v>
      </c>
      <c r="Y839" s="7" t="str">
        <f t="shared" si="130"/>
        <v>IRELAND,</v>
      </c>
      <c r="Z839" s="7" t="str">
        <f t="shared" si="131"/>
        <v>TO_elec,</v>
      </c>
      <c r="AA839" s="7" t="str">
        <f t="shared" si="138"/>
        <v>PROTRA_CHP_PP_I]=GET_DIRECT_DATA(</v>
      </c>
      <c r="AB839" s="7" t="str">
        <f t="shared" si="139"/>
        <v>'model_parameters/energy/PROTRA_capacity_vensim_import.xlsx','PROTRA_capacity','PROTRA_CAP_TIME',</v>
      </c>
      <c r="AC839" s="7" t="str">
        <f t="shared" si="132"/>
        <v>'IRELAND_TO_elec')~~|</v>
      </c>
    </row>
    <row r="840" spans="1:29" x14ac:dyDescent="0.35">
      <c r="A840" t="s">
        <v>55</v>
      </c>
      <c r="B840" t="s">
        <v>42</v>
      </c>
      <c r="C840" t="str">
        <f t="shared" si="134"/>
        <v>IRELAND_TO_elec</v>
      </c>
      <c r="D840" t="str">
        <f t="shared" si="135"/>
        <v>PROTRA_CHP_PP_I</v>
      </c>
      <c r="E840" t="s">
        <v>28</v>
      </c>
      <c r="F840" s="1" t="str">
        <f t="shared" si="136"/>
        <v>IRELANDTO_elecPROTRA_PP_solar_CSP</v>
      </c>
      <c r="G840" s="5">
        <v>0</v>
      </c>
      <c r="H840" s="5">
        <v>0</v>
      </c>
      <c r="I840" s="5">
        <v>0</v>
      </c>
      <c r="J840" s="5">
        <v>0</v>
      </c>
      <c r="K840" s="5">
        <v>0</v>
      </c>
      <c r="L840" s="5">
        <v>0</v>
      </c>
      <c r="M840" s="5">
        <v>0</v>
      </c>
      <c r="N840" s="5">
        <v>0</v>
      </c>
      <c r="O840" s="5">
        <v>0</v>
      </c>
      <c r="P840" s="5">
        <v>0</v>
      </c>
      <c r="Q840" s="5">
        <v>0</v>
      </c>
      <c r="R840" s="5">
        <v>0</v>
      </c>
      <c r="S840" s="5">
        <v>0</v>
      </c>
      <c r="T840" s="5">
        <v>0</v>
      </c>
      <c r="U840" s="5">
        <v>0</v>
      </c>
      <c r="V840" s="5">
        <v>0</v>
      </c>
      <c r="W840" t="str">
        <f t="shared" si="133"/>
        <v/>
      </c>
      <c r="X840" s="7" t="str">
        <f t="shared" si="137"/>
        <v>PROTRA_CAPACITY_EMPIRICAL[</v>
      </c>
      <c r="Y840" s="7" t="str">
        <f t="shared" si="130"/>
        <v>IRELAND,</v>
      </c>
      <c r="Z840" s="7" t="str">
        <f t="shared" si="131"/>
        <v>TO_elec,</v>
      </c>
      <c r="AA840" s="7" t="str">
        <f t="shared" si="138"/>
        <v>PROTRA_CHP_PP_I]=GET_DIRECT_DATA(</v>
      </c>
      <c r="AB840" s="7" t="str">
        <f t="shared" si="139"/>
        <v>'model_parameters/energy/PROTRA_capacity_vensim_import.xlsx','PROTRA_capacity','PROTRA_CAP_TIME',</v>
      </c>
      <c r="AC840" s="7" t="str">
        <f t="shared" si="132"/>
        <v>'IRELAND_TO_elec')~~|</v>
      </c>
    </row>
    <row r="841" spans="1:29" x14ac:dyDescent="0.35">
      <c r="A841" t="s">
        <v>55</v>
      </c>
      <c r="B841" t="s">
        <v>42</v>
      </c>
      <c r="C841" t="str">
        <f t="shared" si="134"/>
        <v>IRELAND_TO_elec</v>
      </c>
      <c r="D841" t="str">
        <f t="shared" si="135"/>
        <v>PROTRA_CHP_PP_I</v>
      </c>
      <c r="E841" t="s">
        <v>29</v>
      </c>
      <c r="F841" s="1" t="str">
        <f t="shared" si="136"/>
        <v>IRELANDTO_elecPROTRA_PP_solar_PV</v>
      </c>
      <c r="G841" s="5">
        <v>0</v>
      </c>
      <c r="H841" s="5">
        <v>0</v>
      </c>
      <c r="I841" s="5">
        <v>0</v>
      </c>
      <c r="J841" s="5">
        <v>0</v>
      </c>
      <c r="K841" s="5">
        <v>3.702E-4</v>
      </c>
      <c r="L841" s="5">
        <v>4.1579999999999997E-4</v>
      </c>
      <c r="M841" s="5">
        <v>4.7340000000000001E-4</v>
      </c>
      <c r="N841" s="5">
        <v>5.6399999999999994E-4</v>
      </c>
      <c r="O841" s="5">
        <v>6.1019999999999998E-4</v>
      </c>
      <c r="P841" s="5">
        <v>9.7740000000000001E-4</v>
      </c>
      <c r="Q841" s="5">
        <v>1.4111999999999998E-3</v>
      </c>
      <c r="R841" s="5">
        <v>1.5979199999999999E-3</v>
      </c>
      <c r="S841" s="5">
        <v>1.7846399999999999E-3</v>
      </c>
      <c r="T841" s="5">
        <v>1.9713599999999997E-3</v>
      </c>
      <c r="U841" s="5">
        <v>2.1580799999999997E-3</v>
      </c>
      <c r="V841" s="5">
        <v>2.3447999999999997E-3</v>
      </c>
      <c r="W841" t="str">
        <f t="shared" si="133"/>
        <v/>
      </c>
      <c r="X841" s="7" t="str">
        <f t="shared" si="137"/>
        <v>PROTRA_CAPACITY_EMPIRICAL[</v>
      </c>
      <c r="Y841" s="7" t="str">
        <f t="shared" si="130"/>
        <v>IRELAND,</v>
      </c>
      <c r="Z841" s="7" t="str">
        <f t="shared" si="131"/>
        <v>TO_elec,</v>
      </c>
      <c r="AA841" s="7" t="str">
        <f t="shared" si="138"/>
        <v>PROTRA_CHP_PP_I]=GET_DIRECT_DATA(</v>
      </c>
      <c r="AB841" s="7" t="str">
        <f t="shared" si="139"/>
        <v>'model_parameters/energy/PROTRA_capacity_vensim_import.xlsx','PROTRA_capacity','PROTRA_CAP_TIME',</v>
      </c>
      <c r="AC841" s="7" t="str">
        <f t="shared" si="132"/>
        <v>'IRELAND_TO_elec')~~|</v>
      </c>
    </row>
    <row r="842" spans="1:29" x14ac:dyDescent="0.35">
      <c r="A842" t="s">
        <v>55</v>
      </c>
      <c r="B842" t="s">
        <v>42</v>
      </c>
      <c r="C842" t="str">
        <f t="shared" si="134"/>
        <v>IRELAND_TO_elec</v>
      </c>
      <c r="D842" t="str">
        <f t="shared" si="135"/>
        <v>PROTRA_CHP_PP_I</v>
      </c>
      <c r="E842" t="s">
        <v>30</v>
      </c>
      <c r="F842" s="1" t="str">
        <f t="shared" si="136"/>
        <v>IRELANDTO_elecPROTRA_PP_solar_urban_PV</v>
      </c>
      <c r="G842" s="5">
        <v>0</v>
      </c>
      <c r="H842" s="5">
        <v>0</v>
      </c>
      <c r="I842" s="5">
        <v>0</v>
      </c>
      <c r="J842" s="5">
        <v>0</v>
      </c>
      <c r="K842" s="5">
        <v>2.4680000000000004E-4</v>
      </c>
      <c r="L842" s="5">
        <v>2.7720000000000002E-4</v>
      </c>
      <c r="M842" s="5">
        <v>3.1560000000000003E-4</v>
      </c>
      <c r="N842" s="5">
        <v>3.7599999999999998E-4</v>
      </c>
      <c r="O842" s="5">
        <v>4.0680000000000002E-4</v>
      </c>
      <c r="P842" s="5">
        <v>6.5160000000000012E-4</v>
      </c>
      <c r="Q842" s="5">
        <v>9.4079999999999999E-4</v>
      </c>
      <c r="R842" s="5">
        <v>1.06528E-3</v>
      </c>
      <c r="S842" s="5">
        <v>1.18976E-3</v>
      </c>
      <c r="T842" s="5">
        <v>1.3142399999999999E-3</v>
      </c>
      <c r="U842" s="5">
        <v>1.4387199999999999E-3</v>
      </c>
      <c r="V842" s="5">
        <v>1.5631999999999998E-3</v>
      </c>
      <c r="W842" t="str">
        <f t="shared" si="133"/>
        <v/>
      </c>
      <c r="X842" s="7" t="str">
        <f t="shared" si="137"/>
        <v>PROTRA_CAPACITY_EMPIRICAL[</v>
      </c>
      <c r="Y842" s="7" t="str">
        <f t="shared" si="130"/>
        <v>IRELAND,</v>
      </c>
      <c r="Z842" s="7" t="str">
        <f t="shared" si="131"/>
        <v>TO_elec,</v>
      </c>
      <c r="AA842" s="7" t="str">
        <f t="shared" si="138"/>
        <v>PROTRA_CHP_PP_I]=GET_DIRECT_DATA(</v>
      </c>
      <c r="AB842" s="7" t="str">
        <f t="shared" si="139"/>
        <v>'model_parameters/energy/PROTRA_capacity_vensim_import.xlsx','PROTRA_capacity','PROTRA_CAP_TIME',</v>
      </c>
      <c r="AC842" s="7" t="str">
        <f t="shared" si="132"/>
        <v>'IRELAND_TO_elec')~~|</v>
      </c>
    </row>
    <row r="843" spans="1:29" x14ac:dyDescent="0.35">
      <c r="A843" t="s">
        <v>55</v>
      </c>
      <c r="B843" t="s">
        <v>42</v>
      </c>
      <c r="C843" t="str">
        <f t="shared" si="134"/>
        <v>IRELAND_TO_elec</v>
      </c>
      <c r="D843" t="str">
        <f t="shared" si="135"/>
        <v>PROTRA_CHP_PP_I</v>
      </c>
      <c r="E843" t="s">
        <v>31</v>
      </c>
      <c r="F843" s="1" t="str">
        <f t="shared" si="136"/>
        <v>IRELANDTO_elecPROTRA_PP_solid_fossil</v>
      </c>
      <c r="G843" s="5">
        <v>0.85499999999999998</v>
      </c>
      <c r="H843" s="5">
        <v>0.85499999999999998</v>
      </c>
      <c r="I843" s="5">
        <v>0.85499999999999998</v>
      </c>
      <c r="J843" s="5">
        <v>0.85499999999999998</v>
      </c>
      <c r="K843" s="5">
        <v>0.85499999999999998</v>
      </c>
      <c r="L843" s="5">
        <v>0.85499999999999998</v>
      </c>
      <c r="M843" s="5">
        <v>0.85499999999999998</v>
      </c>
      <c r="N843" s="5">
        <v>0.85499999999999998</v>
      </c>
      <c r="O843" s="5">
        <v>0.85499999999999998</v>
      </c>
      <c r="P843" s="5">
        <v>0.85499999999999998</v>
      </c>
      <c r="Q843" s="5">
        <v>0.85499999999999998</v>
      </c>
      <c r="R843" s="5">
        <v>0.85499999999999998</v>
      </c>
      <c r="S843" s="5">
        <v>0.85499999999999998</v>
      </c>
      <c r="T843" s="5">
        <v>0.85499999999999998</v>
      </c>
      <c r="U843" s="5">
        <v>0.85499999999999998</v>
      </c>
      <c r="V843" s="5">
        <v>0.85499999999999998</v>
      </c>
      <c r="W843" t="str">
        <f t="shared" si="133"/>
        <v/>
      </c>
      <c r="X843" s="7" t="str">
        <f t="shared" si="137"/>
        <v>PROTRA_CAPACITY_EMPIRICAL[</v>
      </c>
      <c r="Y843" s="7" t="str">
        <f t="shared" si="130"/>
        <v>IRELAND,</v>
      </c>
      <c r="Z843" s="7" t="str">
        <f t="shared" si="131"/>
        <v>TO_elec,</v>
      </c>
      <c r="AA843" s="7" t="str">
        <f t="shared" si="138"/>
        <v>PROTRA_CHP_PP_I]=GET_DIRECT_DATA(</v>
      </c>
      <c r="AB843" s="7" t="str">
        <f t="shared" si="139"/>
        <v>'model_parameters/energy/PROTRA_capacity_vensim_import.xlsx','PROTRA_capacity','PROTRA_CAP_TIME',</v>
      </c>
      <c r="AC843" s="7" t="str">
        <f t="shared" si="132"/>
        <v>'IRELAND_TO_elec')~~|</v>
      </c>
    </row>
    <row r="844" spans="1:29" x14ac:dyDescent="0.35">
      <c r="A844" t="s">
        <v>55</v>
      </c>
      <c r="B844" t="s">
        <v>42</v>
      </c>
      <c r="C844" t="str">
        <f t="shared" si="134"/>
        <v>IRELAND_TO_elec</v>
      </c>
      <c r="D844" t="str">
        <f t="shared" si="135"/>
        <v>PROTRA_CHP_PP_I</v>
      </c>
      <c r="E844" t="s">
        <v>32</v>
      </c>
      <c r="F844" s="1" t="str">
        <f t="shared" si="136"/>
        <v>IRELANDTO_elecPROTRA_PP_solid_fossil_CCS</v>
      </c>
      <c r="G844" s="5">
        <v>0</v>
      </c>
      <c r="H844" s="5">
        <v>0</v>
      </c>
      <c r="I844" s="5">
        <v>0</v>
      </c>
      <c r="J844" s="5">
        <v>0</v>
      </c>
      <c r="K844" s="5">
        <v>0</v>
      </c>
      <c r="L844" s="5">
        <v>0</v>
      </c>
      <c r="M844" s="5">
        <v>0</v>
      </c>
      <c r="N844" s="5">
        <v>0</v>
      </c>
      <c r="O844" s="5">
        <v>0</v>
      </c>
      <c r="P844" s="5">
        <v>0</v>
      </c>
      <c r="Q844" s="5">
        <v>0</v>
      </c>
      <c r="R844" s="5">
        <v>0</v>
      </c>
      <c r="S844" s="5">
        <v>0</v>
      </c>
      <c r="T844" s="5">
        <v>0</v>
      </c>
      <c r="U844" s="5">
        <v>0</v>
      </c>
      <c r="V844" s="5">
        <v>0</v>
      </c>
      <c r="W844" t="str">
        <f t="shared" si="133"/>
        <v/>
      </c>
      <c r="X844" s="7" t="str">
        <f t="shared" si="137"/>
        <v>PROTRA_CAPACITY_EMPIRICAL[</v>
      </c>
      <c r="Y844" s="7" t="str">
        <f t="shared" si="130"/>
        <v>IRELAND,</v>
      </c>
      <c r="Z844" s="7" t="str">
        <f t="shared" si="131"/>
        <v>TO_elec,</v>
      </c>
      <c r="AA844" s="7" t="str">
        <f t="shared" si="138"/>
        <v>PROTRA_CHP_PP_I]=GET_DIRECT_DATA(</v>
      </c>
      <c r="AB844" s="7" t="str">
        <f t="shared" si="139"/>
        <v>'model_parameters/energy/PROTRA_capacity_vensim_import.xlsx','PROTRA_capacity','PROTRA_CAP_TIME',</v>
      </c>
      <c r="AC844" s="7" t="str">
        <f t="shared" si="132"/>
        <v>'IRELAND_TO_elec')~~|</v>
      </c>
    </row>
    <row r="845" spans="1:29" x14ac:dyDescent="0.35">
      <c r="A845" t="s">
        <v>55</v>
      </c>
      <c r="B845" t="s">
        <v>42</v>
      </c>
      <c r="C845" t="str">
        <f t="shared" si="134"/>
        <v>IRELAND_TO_elec</v>
      </c>
      <c r="D845" t="str">
        <f t="shared" si="135"/>
        <v>PROTRA_CHP_PP_I</v>
      </c>
      <c r="E845" t="s">
        <v>33</v>
      </c>
      <c r="F845" s="1" t="str">
        <f t="shared" si="136"/>
        <v>IRELANDTO_elecPROTRA_PP_waste</v>
      </c>
      <c r="G845" s="5">
        <v>3.8685320171281006E-3</v>
      </c>
      <c r="H845" s="5">
        <v>3.8685320171281006E-3</v>
      </c>
      <c r="I845" s="5">
        <v>3.8685320171281006E-3</v>
      </c>
      <c r="J845" s="5">
        <v>3.8685320171281006E-3</v>
      </c>
      <c r="K845" s="5">
        <v>3.8685320171281006E-3</v>
      </c>
      <c r="L845" s="5">
        <v>1.6247834471938023E-2</v>
      </c>
      <c r="M845" s="5">
        <v>1.6247834471938023E-2</v>
      </c>
      <c r="N845" s="5">
        <v>2.7853430523322321E-2</v>
      </c>
      <c r="O845" s="5">
        <v>2.7853430523322321E-2</v>
      </c>
      <c r="P845" s="5">
        <v>2.7853430523322321E-2</v>
      </c>
      <c r="Q845" s="5">
        <v>2.7853430523322321E-2</v>
      </c>
      <c r="R845" s="5">
        <v>3.050613819221016E-2</v>
      </c>
      <c r="S845" s="5">
        <v>3.3158845861097998E-2</v>
      </c>
      <c r="T845" s="5">
        <v>3.5811553529985836E-2</v>
      </c>
      <c r="U845" s="5">
        <v>3.8464261198873674E-2</v>
      </c>
      <c r="V845" s="5">
        <v>4.1116968867761512E-2</v>
      </c>
      <c r="W845" t="str">
        <f t="shared" si="133"/>
        <v/>
      </c>
      <c r="X845" s="7" t="str">
        <f t="shared" si="137"/>
        <v>PROTRA_CAPACITY_EMPIRICAL[</v>
      </c>
      <c r="Y845" s="7" t="str">
        <f t="shared" si="130"/>
        <v>IRELAND,</v>
      </c>
      <c r="Z845" s="7" t="str">
        <f t="shared" si="131"/>
        <v>TO_elec,</v>
      </c>
      <c r="AA845" s="7" t="str">
        <f t="shared" si="138"/>
        <v>PROTRA_CHP_PP_I]=GET_DIRECT_DATA(</v>
      </c>
      <c r="AB845" s="7" t="str">
        <f t="shared" si="139"/>
        <v>'model_parameters/energy/PROTRA_capacity_vensim_import.xlsx','PROTRA_capacity','PROTRA_CAP_TIME',</v>
      </c>
      <c r="AC845" s="7" t="str">
        <f t="shared" si="132"/>
        <v>'IRELAND_TO_elec')~~|</v>
      </c>
    </row>
    <row r="846" spans="1:29" x14ac:dyDescent="0.35">
      <c r="A846" t="s">
        <v>55</v>
      </c>
      <c r="B846" t="s">
        <v>42</v>
      </c>
      <c r="C846" t="str">
        <f t="shared" si="134"/>
        <v>IRELAND_TO_elec</v>
      </c>
      <c r="D846" t="str">
        <f t="shared" si="135"/>
        <v>PROTRA_CHP_PP_I</v>
      </c>
      <c r="E846" t="s">
        <v>34</v>
      </c>
      <c r="F846" s="1" t="str">
        <f t="shared" si="136"/>
        <v>IRELANDTO_elecPROTRA_PP_waste_CCS</v>
      </c>
      <c r="G846" s="5">
        <v>0</v>
      </c>
      <c r="H846" s="5">
        <v>0</v>
      </c>
      <c r="I846" s="5">
        <v>0</v>
      </c>
      <c r="J846" s="5">
        <v>0</v>
      </c>
      <c r="K846" s="5">
        <v>0</v>
      </c>
      <c r="L846" s="5">
        <v>0</v>
      </c>
      <c r="M846" s="5">
        <v>0</v>
      </c>
      <c r="N846" s="5">
        <v>0</v>
      </c>
      <c r="O846" s="5">
        <v>0</v>
      </c>
      <c r="P846" s="5">
        <v>0</v>
      </c>
      <c r="Q846" s="5">
        <v>0</v>
      </c>
      <c r="R846" s="5">
        <v>0</v>
      </c>
      <c r="S846" s="5">
        <v>0</v>
      </c>
      <c r="T846" s="5">
        <v>0</v>
      </c>
      <c r="U846" s="5">
        <v>0</v>
      </c>
      <c r="V846" s="5">
        <v>0</v>
      </c>
      <c r="W846" t="str">
        <f t="shared" si="133"/>
        <v/>
      </c>
      <c r="X846" s="7" t="str">
        <f t="shared" si="137"/>
        <v>PROTRA_CAPACITY_EMPIRICAL[</v>
      </c>
      <c r="Y846" s="7" t="str">
        <f t="shared" si="130"/>
        <v>IRELAND,</v>
      </c>
      <c r="Z846" s="7" t="str">
        <f t="shared" si="131"/>
        <v>TO_elec,</v>
      </c>
      <c r="AA846" s="7" t="str">
        <f t="shared" si="138"/>
        <v>PROTRA_CHP_PP_I]=GET_DIRECT_DATA(</v>
      </c>
      <c r="AB846" s="7" t="str">
        <f t="shared" si="139"/>
        <v>'model_parameters/energy/PROTRA_capacity_vensim_import.xlsx','PROTRA_capacity','PROTRA_CAP_TIME',</v>
      </c>
      <c r="AC846" s="7" t="str">
        <f t="shared" si="132"/>
        <v>'IRELAND_TO_elec')~~|</v>
      </c>
    </row>
    <row r="847" spans="1:29" x14ac:dyDescent="0.35">
      <c r="A847" t="s">
        <v>55</v>
      </c>
      <c r="B847" t="s">
        <v>42</v>
      </c>
      <c r="C847" t="str">
        <f t="shared" si="134"/>
        <v>IRELAND_TO_elec</v>
      </c>
      <c r="D847" t="str">
        <f t="shared" si="135"/>
        <v>PROTRA_CHP_PP_I</v>
      </c>
      <c r="E847" t="s">
        <v>35</v>
      </c>
      <c r="F847" s="1" t="str">
        <f t="shared" si="136"/>
        <v>IRELANDTO_elecPROTRA_PP_wind_offshore</v>
      </c>
      <c r="G847" s="5">
        <v>2.52E-2</v>
      </c>
      <c r="H847" s="5">
        <v>2.52E-2</v>
      </c>
      <c r="I847" s="5">
        <v>2.52E-2</v>
      </c>
      <c r="J847" s="5">
        <v>2.52E-2</v>
      </c>
      <c r="K847" s="5">
        <v>2.52E-2</v>
      </c>
      <c r="L847" s="5">
        <v>2.52E-2</v>
      </c>
      <c r="M847" s="5">
        <v>2.52E-2</v>
      </c>
      <c r="N847" s="5">
        <v>2.52E-2</v>
      </c>
      <c r="O847" s="5">
        <v>2.52E-2</v>
      </c>
      <c r="P847" s="5">
        <v>2.52E-2</v>
      </c>
      <c r="Q847" s="5">
        <v>2.52E-2</v>
      </c>
      <c r="R847" s="5">
        <v>2.52E-2</v>
      </c>
      <c r="S847" s="5">
        <v>2.52E-2</v>
      </c>
      <c r="T847" s="5">
        <v>2.52E-2</v>
      </c>
      <c r="U847" s="5">
        <v>2.52E-2</v>
      </c>
      <c r="V847" s="5">
        <v>2.52E-2</v>
      </c>
      <c r="W847" t="str">
        <f t="shared" si="133"/>
        <v/>
      </c>
      <c r="X847" s="7" t="str">
        <f t="shared" si="137"/>
        <v>PROTRA_CAPACITY_EMPIRICAL[</v>
      </c>
      <c r="Y847" s="7" t="str">
        <f t="shared" si="130"/>
        <v>IRELAND,</v>
      </c>
      <c r="Z847" s="7" t="str">
        <f t="shared" si="131"/>
        <v>TO_elec,</v>
      </c>
      <c r="AA847" s="7" t="str">
        <f t="shared" si="138"/>
        <v>PROTRA_CHP_PP_I]=GET_DIRECT_DATA(</v>
      </c>
      <c r="AB847" s="7" t="str">
        <f t="shared" si="139"/>
        <v>'model_parameters/energy/PROTRA_capacity_vensim_import.xlsx','PROTRA_capacity','PROTRA_CAP_TIME',</v>
      </c>
      <c r="AC847" s="7" t="str">
        <f t="shared" si="132"/>
        <v>'IRELAND_TO_elec')~~|</v>
      </c>
    </row>
    <row r="848" spans="1:29" x14ac:dyDescent="0.35">
      <c r="A848" t="s">
        <v>55</v>
      </c>
      <c r="B848" t="s">
        <v>42</v>
      </c>
      <c r="C848" t="str">
        <f t="shared" si="134"/>
        <v>IRELAND_TO_elec</v>
      </c>
      <c r="D848" t="str">
        <f t="shared" si="135"/>
        <v>PROTRA_CHP_PP_I</v>
      </c>
      <c r="E848" t="s">
        <v>36</v>
      </c>
      <c r="F848" s="1" t="str">
        <f t="shared" si="136"/>
        <v>IRELANDTO_elecPROTRA_PP_wind_onshore</v>
      </c>
      <c r="G848" s="5">
        <v>0.46810000000000002</v>
      </c>
      <c r="H848" s="5">
        <v>0.65129999999999999</v>
      </c>
      <c r="I848" s="5">
        <v>0.71529999999999994</v>
      </c>
      <c r="J848" s="5">
        <v>0.91710000000000003</v>
      </c>
      <c r="K848" s="5">
        <v>1.2261</v>
      </c>
      <c r="L848" s="5">
        <v>1.3652</v>
      </c>
      <c r="M848" s="5">
        <v>1.5594000000000001</v>
      </c>
      <c r="N848" s="5">
        <v>1.6791510000000001</v>
      </c>
      <c r="O848" s="5">
        <v>1.9829510000000001</v>
      </c>
      <c r="P848" s="5">
        <v>2.2580500000000003</v>
      </c>
      <c r="Q848" s="5">
        <v>2.425951</v>
      </c>
      <c r="R848" s="5">
        <v>2.4424886837965389</v>
      </c>
      <c r="S848" s="5">
        <v>2.4424886837965389</v>
      </c>
      <c r="T848" s="5">
        <v>2.4424886837965389</v>
      </c>
      <c r="U848" s="5">
        <v>2.4412165542737281</v>
      </c>
      <c r="V848" s="5">
        <v>2.4412165542737281</v>
      </c>
      <c r="W848" t="str">
        <f t="shared" si="133"/>
        <v/>
      </c>
      <c r="X848" s="7" t="str">
        <f t="shared" si="137"/>
        <v>PROTRA_CAPACITY_EMPIRICAL[</v>
      </c>
      <c r="Y848" s="7" t="str">
        <f t="shared" si="130"/>
        <v>IRELAND,</v>
      </c>
      <c r="Z848" s="7" t="str">
        <f t="shared" si="131"/>
        <v>TO_elec,</v>
      </c>
      <c r="AA848" s="7" t="str">
        <f t="shared" si="138"/>
        <v>PROTRA_CHP_PP_I]=GET_DIRECT_DATA(</v>
      </c>
      <c r="AB848" s="7" t="str">
        <f t="shared" si="139"/>
        <v>'model_parameters/energy/PROTRA_capacity_vensim_import.xlsx','PROTRA_capacity','PROTRA_CAP_TIME',</v>
      </c>
      <c r="AC848" s="7" t="str">
        <f t="shared" si="132"/>
        <v>'IRELAND_TO_elec')~~|</v>
      </c>
    </row>
    <row r="849" spans="1:29" x14ac:dyDescent="0.35">
      <c r="A849" t="s">
        <v>56</v>
      </c>
      <c r="B849" t="s">
        <v>41</v>
      </c>
      <c r="C849" t="str">
        <f t="shared" si="134"/>
        <v>ITALY_TO_heat</v>
      </c>
      <c r="D849" t="str">
        <f t="shared" si="135"/>
        <v>PROTRA_CHP_HP_I</v>
      </c>
      <c r="E849" t="s">
        <v>0</v>
      </c>
      <c r="F849" s="1" t="str">
        <f t="shared" si="136"/>
        <v>ITALYTO_heatPROTRA_CHP_gas_fuels</v>
      </c>
      <c r="G849" s="3">
        <v>1.8596315104862606</v>
      </c>
      <c r="H849" s="3">
        <v>1.8521275488285771</v>
      </c>
      <c r="I849" s="3">
        <v>1.8861963373172053</v>
      </c>
      <c r="J849" s="3">
        <v>1.8602601846358355</v>
      </c>
      <c r="K849" s="3">
        <v>1.656021342298629</v>
      </c>
      <c r="L849" s="3">
        <v>1.9814471590005667</v>
      </c>
      <c r="M849" s="3">
        <v>2.1407826158032908</v>
      </c>
      <c r="N849" s="3">
        <v>2.0950231633417289</v>
      </c>
      <c r="O849" s="3">
        <v>2.1088406185866262</v>
      </c>
      <c r="P849" s="3">
        <v>1.9979264473468525</v>
      </c>
      <c r="Q849" s="3">
        <v>2.1883879625763676</v>
      </c>
      <c r="R849" s="3">
        <v>2.2617154452990453</v>
      </c>
      <c r="S849" s="3">
        <v>2.267013041588684</v>
      </c>
      <c r="T849" s="3">
        <v>2.1956304626680572</v>
      </c>
      <c r="U849" s="3">
        <v>2.2771347489010121</v>
      </c>
      <c r="V849" s="3">
        <v>2.2882756079028423</v>
      </c>
      <c r="W849" t="str">
        <f t="shared" si="133"/>
        <v>PROTRA_CAPACITY_EMPIRICAL[ITALY,TO_heat,PROTRA_CHP_HP_I]=GET_DIRECT_DATA('model_parameters/energy/PROTRA_capacity_vensim_import.xlsx','PROTRA_capacity','PROTRA_CAP_TIME','ITALY_TO_heat')~~|</v>
      </c>
      <c r="X849" s="7" t="str">
        <f t="shared" si="137"/>
        <v>PROTRA_CAPACITY_EMPIRICAL[</v>
      </c>
      <c r="Y849" s="7" t="str">
        <f t="shared" si="130"/>
        <v>ITALY,</v>
      </c>
      <c r="Z849" s="7" t="str">
        <f t="shared" si="131"/>
        <v>TO_heat,</v>
      </c>
      <c r="AA849" s="7" t="str">
        <f t="shared" si="138"/>
        <v>PROTRA_CHP_HP_I]=GET_DIRECT_DATA(</v>
      </c>
      <c r="AB849" s="7" t="str">
        <f t="shared" si="139"/>
        <v>'model_parameters/energy/PROTRA_capacity_vensim_import.xlsx','PROTRA_capacity','PROTRA_CAP_TIME',</v>
      </c>
      <c r="AC849" s="7" t="str">
        <f t="shared" si="132"/>
        <v>'ITALY_TO_heat')~~|</v>
      </c>
    </row>
    <row r="850" spans="1:29" x14ac:dyDescent="0.35">
      <c r="A850" t="s">
        <v>56</v>
      </c>
      <c r="B850" t="s">
        <v>41</v>
      </c>
      <c r="C850" t="str">
        <f t="shared" si="134"/>
        <v>ITALY_TO_heat</v>
      </c>
      <c r="D850" t="str">
        <f t="shared" si="135"/>
        <v>PROTRA_CHP_HP_I</v>
      </c>
      <c r="E850" t="s">
        <v>1</v>
      </c>
      <c r="F850" s="1" t="str">
        <f t="shared" si="136"/>
        <v>ITALYTO_heatPROTRA_CHP_gas_fuels_CCS</v>
      </c>
      <c r="G850" s="3">
        <v>0</v>
      </c>
      <c r="H850" s="3">
        <v>0</v>
      </c>
      <c r="I850" s="3">
        <v>0</v>
      </c>
      <c r="J850" s="3">
        <v>0</v>
      </c>
      <c r="K850" s="3">
        <v>0</v>
      </c>
      <c r="L850" s="3">
        <v>0</v>
      </c>
      <c r="M850" s="3">
        <v>0</v>
      </c>
      <c r="N850" s="3">
        <v>0</v>
      </c>
      <c r="O850" s="3">
        <v>0</v>
      </c>
      <c r="P850" s="3">
        <v>0</v>
      </c>
      <c r="Q850" s="3">
        <v>0</v>
      </c>
      <c r="R850" s="3">
        <v>0</v>
      </c>
      <c r="S850" s="3">
        <v>0</v>
      </c>
      <c r="T850" s="3">
        <v>0</v>
      </c>
      <c r="U850" s="3">
        <v>0</v>
      </c>
      <c r="V850" s="3">
        <v>0</v>
      </c>
      <c r="W850" t="str">
        <f t="shared" si="133"/>
        <v/>
      </c>
      <c r="X850" s="7" t="str">
        <f t="shared" si="137"/>
        <v>PROTRA_CAPACITY_EMPIRICAL[</v>
      </c>
      <c r="Y850" s="7" t="str">
        <f t="shared" si="130"/>
        <v>ITALY,</v>
      </c>
      <c r="Z850" s="7" t="str">
        <f t="shared" si="131"/>
        <v>TO_heat,</v>
      </c>
      <c r="AA850" s="7" t="str">
        <f t="shared" si="138"/>
        <v>PROTRA_CHP_HP_I]=GET_DIRECT_DATA(</v>
      </c>
      <c r="AB850" s="7" t="str">
        <f t="shared" si="139"/>
        <v>'model_parameters/energy/PROTRA_capacity_vensim_import.xlsx','PROTRA_capacity','PROTRA_CAP_TIME',</v>
      </c>
      <c r="AC850" s="7" t="str">
        <f t="shared" si="132"/>
        <v>'ITALY_TO_heat')~~|</v>
      </c>
    </row>
    <row r="851" spans="1:29" x14ac:dyDescent="0.35">
      <c r="A851" t="s">
        <v>56</v>
      </c>
      <c r="B851" t="s">
        <v>41</v>
      </c>
      <c r="C851" t="str">
        <f t="shared" si="134"/>
        <v>ITALY_TO_heat</v>
      </c>
      <c r="D851" t="str">
        <f t="shared" si="135"/>
        <v>PROTRA_CHP_HP_I</v>
      </c>
      <c r="E851" t="s">
        <v>2</v>
      </c>
      <c r="F851" s="1" t="str">
        <f t="shared" si="136"/>
        <v>ITALYTO_heatPROTRA_CHP_geothermal</v>
      </c>
      <c r="G851" s="3">
        <v>0</v>
      </c>
      <c r="H851" s="3">
        <v>0</v>
      </c>
      <c r="I851" s="3">
        <v>0</v>
      </c>
      <c r="J851" s="3">
        <v>0</v>
      </c>
      <c r="K851" s="3">
        <v>0</v>
      </c>
      <c r="L851" s="3">
        <v>0</v>
      </c>
      <c r="M851" s="3">
        <v>0</v>
      </c>
      <c r="N851" s="3">
        <v>0</v>
      </c>
      <c r="O851" s="3">
        <v>0</v>
      </c>
      <c r="P851" s="3">
        <v>0</v>
      </c>
      <c r="Q851" s="3">
        <v>0</v>
      </c>
      <c r="R851" s="3">
        <v>0</v>
      </c>
      <c r="S851" s="3">
        <v>0</v>
      </c>
      <c r="T851" s="3">
        <v>0</v>
      </c>
      <c r="U851" s="3">
        <v>0</v>
      </c>
      <c r="V851" s="3">
        <v>0</v>
      </c>
      <c r="W851" t="str">
        <f t="shared" si="133"/>
        <v/>
      </c>
      <c r="X851" s="7" t="str">
        <f t="shared" si="137"/>
        <v>PROTRA_CAPACITY_EMPIRICAL[</v>
      </c>
      <c r="Y851" s="7" t="str">
        <f t="shared" si="130"/>
        <v>ITALY,</v>
      </c>
      <c r="Z851" s="7" t="str">
        <f t="shared" si="131"/>
        <v>TO_heat,</v>
      </c>
      <c r="AA851" s="7" t="str">
        <f t="shared" si="138"/>
        <v>PROTRA_CHP_HP_I]=GET_DIRECT_DATA(</v>
      </c>
      <c r="AB851" s="7" t="str">
        <f t="shared" si="139"/>
        <v>'model_parameters/energy/PROTRA_capacity_vensim_import.xlsx','PROTRA_capacity','PROTRA_CAP_TIME',</v>
      </c>
      <c r="AC851" s="7" t="str">
        <f t="shared" si="132"/>
        <v>'ITALY_TO_heat')~~|</v>
      </c>
    </row>
    <row r="852" spans="1:29" x14ac:dyDescent="0.35">
      <c r="A852" t="s">
        <v>56</v>
      </c>
      <c r="B852" t="s">
        <v>41</v>
      </c>
      <c r="C852" t="str">
        <f t="shared" si="134"/>
        <v>ITALY_TO_heat</v>
      </c>
      <c r="D852" t="str">
        <f t="shared" si="135"/>
        <v>PROTRA_CHP_HP_I</v>
      </c>
      <c r="E852" t="s">
        <v>3</v>
      </c>
      <c r="F852" s="1" t="str">
        <f t="shared" si="136"/>
        <v>ITALYTO_heatPROTRA_CHP_liquid_fuels</v>
      </c>
      <c r="G852" s="3">
        <v>0.54658535689470444</v>
      </c>
      <c r="H852" s="3">
        <v>0.63914759338520577</v>
      </c>
      <c r="I852" s="3">
        <v>0.58339623475913505</v>
      </c>
      <c r="J852" s="3">
        <v>0.55724606534599475</v>
      </c>
      <c r="K852" s="3">
        <v>0.57573176055262387</v>
      </c>
      <c r="L852" s="3">
        <v>0.50905217256055035</v>
      </c>
      <c r="M852" s="3">
        <v>0.43140422706526699</v>
      </c>
      <c r="N852" s="3">
        <v>0.33260875326196609</v>
      </c>
      <c r="O852" s="3">
        <v>0.32975965552027875</v>
      </c>
      <c r="P852" s="3">
        <v>0.2784491440784343</v>
      </c>
      <c r="Q852" s="3">
        <v>0.24890145904844641</v>
      </c>
      <c r="R852" s="3">
        <v>0.25774302527969212</v>
      </c>
      <c r="S852" s="3">
        <v>0.24385404831824664</v>
      </c>
      <c r="T852" s="3">
        <v>0.24626189706320742</v>
      </c>
      <c r="U852" s="3">
        <v>0.2041990887292795</v>
      </c>
      <c r="V852" s="3">
        <v>0.19411050184379763</v>
      </c>
      <c r="W852" t="str">
        <f t="shared" si="133"/>
        <v/>
      </c>
      <c r="X852" s="7" t="str">
        <f t="shared" si="137"/>
        <v>PROTRA_CAPACITY_EMPIRICAL[</v>
      </c>
      <c r="Y852" s="7" t="str">
        <f t="shared" si="130"/>
        <v>ITALY,</v>
      </c>
      <c r="Z852" s="7" t="str">
        <f t="shared" si="131"/>
        <v>TO_heat,</v>
      </c>
      <c r="AA852" s="7" t="str">
        <f t="shared" si="138"/>
        <v>PROTRA_CHP_HP_I]=GET_DIRECT_DATA(</v>
      </c>
      <c r="AB852" s="7" t="str">
        <f t="shared" si="139"/>
        <v>'model_parameters/energy/PROTRA_capacity_vensim_import.xlsx','PROTRA_capacity','PROTRA_CAP_TIME',</v>
      </c>
      <c r="AC852" s="7" t="str">
        <f t="shared" si="132"/>
        <v>'ITALY_TO_heat')~~|</v>
      </c>
    </row>
    <row r="853" spans="1:29" x14ac:dyDescent="0.35">
      <c r="A853" t="s">
        <v>56</v>
      </c>
      <c r="B853" t="s">
        <v>41</v>
      </c>
      <c r="C853" t="str">
        <f t="shared" si="134"/>
        <v>ITALY_TO_heat</v>
      </c>
      <c r="D853" t="str">
        <f t="shared" si="135"/>
        <v>PROTRA_CHP_HP_I</v>
      </c>
      <c r="E853" t="s">
        <v>4</v>
      </c>
      <c r="F853" s="1" t="str">
        <f t="shared" si="136"/>
        <v>ITALYTO_heatPROTRA_CHP_liquid_fuels_CCS</v>
      </c>
      <c r="G853" s="3">
        <v>0</v>
      </c>
      <c r="H853" s="3">
        <v>0</v>
      </c>
      <c r="I853" s="3">
        <v>0</v>
      </c>
      <c r="J853" s="3">
        <v>0</v>
      </c>
      <c r="K853" s="3">
        <v>0</v>
      </c>
      <c r="L853" s="3">
        <v>0</v>
      </c>
      <c r="M853" s="3">
        <v>0</v>
      </c>
      <c r="N853" s="3">
        <v>0</v>
      </c>
      <c r="O853" s="3">
        <v>0</v>
      </c>
      <c r="P853" s="3">
        <v>0</v>
      </c>
      <c r="Q853" s="3">
        <v>0</v>
      </c>
      <c r="R853" s="3">
        <v>0</v>
      </c>
      <c r="S853" s="3">
        <v>0</v>
      </c>
      <c r="T853" s="3">
        <v>0</v>
      </c>
      <c r="U853" s="3">
        <v>0</v>
      </c>
      <c r="V853" s="3">
        <v>0</v>
      </c>
      <c r="W853" t="str">
        <f t="shared" si="133"/>
        <v/>
      </c>
      <c r="X853" s="7" t="str">
        <f t="shared" si="137"/>
        <v>PROTRA_CAPACITY_EMPIRICAL[</v>
      </c>
      <c r="Y853" s="7" t="str">
        <f t="shared" si="130"/>
        <v>ITALY,</v>
      </c>
      <c r="Z853" s="7" t="str">
        <f t="shared" si="131"/>
        <v>TO_heat,</v>
      </c>
      <c r="AA853" s="7" t="str">
        <f t="shared" si="138"/>
        <v>PROTRA_CHP_HP_I]=GET_DIRECT_DATA(</v>
      </c>
      <c r="AB853" s="7" t="str">
        <f t="shared" si="139"/>
        <v>'model_parameters/energy/PROTRA_capacity_vensim_import.xlsx','PROTRA_capacity','PROTRA_CAP_TIME',</v>
      </c>
      <c r="AC853" s="7" t="str">
        <f t="shared" si="132"/>
        <v>'ITALY_TO_heat')~~|</v>
      </c>
    </row>
    <row r="854" spans="1:29" x14ac:dyDescent="0.35">
      <c r="A854" t="s">
        <v>56</v>
      </c>
      <c r="B854" t="s">
        <v>41</v>
      </c>
      <c r="C854" t="str">
        <f t="shared" si="134"/>
        <v>ITALY_TO_heat</v>
      </c>
      <c r="D854" t="str">
        <f t="shared" si="135"/>
        <v>PROTRA_CHP_HP_I</v>
      </c>
      <c r="E854" t="s">
        <v>5</v>
      </c>
      <c r="F854" s="1" t="str">
        <f t="shared" si="136"/>
        <v>ITALYTO_heatPROTRA_CHP_solid_fossil</v>
      </c>
      <c r="G854" s="3">
        <v>4.2535825439276607E-2</v>
      </c>
      <c r="H854" s="3">
        <v>0.13936502051944119</v>
      </c>
      <c r="I854" s="3">
        <v>0.143083561233944</v>
      </c>
      <c r="J854" s="3">
        <v>0.103035680301493</v>
      </c>
      <c r="K854" s="3">
        <v>8.8709935318642297E-2</v>
      </c>
      <c r="L854" s="3">
        <v>9.6695434622808371E-2</v>
      </c>
      <c r="M854" s="3">
        <v>0.11705377623242441</v>
      </c>
      <c r="N854" s="3">
        <v>5.8854601236734944E-2</v>
      </c>
      <c r="O854" s="3">
        <v>6.2733654500065197E-2</v>
      </c>
      <c r="P854" s="3">
        <v>3.9713479789060466E-2</v>
      </c>
      <c r="Q854" s="3">
        <v>3.2811440189479728E-2</v>
      </c>
      <c r="R854" s="3">
        <v>2.5240598303117912E-2</v>
      </c>
      <c r="S854" s="3">
        <v>2.575577670462538E-2</v>
      </c>
      <c r="T854" s="3">
        <v>2.5980975810630306E-2</v>
      </c>
      <c r="U854" s="3">
        <v>2.5441466381929744E-2</v>
      </c>
      <c r="V854" s="3">
        <v>2.4041509371170985E-2</v>
      </c>
      <c r="W854" t="str">
        <f t="shared" si="133"/>
        <v/>
      </c>
      <c r="X854" s="7" t="str">
        <f t="shared" si="137"/>
        <v>PROTRA_CAPACITY_EMPIRICAL[</v>
      </c>
      <c r="Y854" s="7" t="str">
        <f t="shared" si="130"/>
        <v>ITALY,</v>
      </c>
      <c r="Z854" s="7" t="str">
        <f t="shared" si="131"/>
        <v>TO_heat,</v>
      </c>
      <c r="AA854" s="7" t="str">
        <f t="shared" si="138"/>
        <v>PROTRA_CHP_HP_I]=GET_DIRECT_DATA(</v>
      </c>
      <c r="AB854" s="7" t="str">
        <f t="shared" si="139"/>
        <v>'model_parameters/energy/PROTRA_capacity_vensim_import.xlsx','PROTRA_capacity','PROTRA_CAP_TIME',</v>
      </c>
      <c r="AC854" s="7" t="str">
        <f t="shared" si="132"/>
        <v>'ITALY_TO_heat')~~|</v>
      </c>
    </row>
    <row r="855" spans="1:29" x14ac:dyDescent="0.35">
      <c r="A855" t="s">
        <v>56</v>
      </c>
      <c r="B855" t="s">
        <v>41</v>
      </c>
      <c r="C855" t="str">
        <f t="shared" si="134"/>
        <v>ITALY_TO_heat</v>
      </c>
      <c r="D855" t="str">
        <f t="shared" si="135"/>
        <v>PROTRA_CHP_HP_I</v>
      </c>
      <c r="E855" t="s">
        <v>6</v>
      </c>
      <c r="F855" s="1" t="str">
        <f t="shared" si="136"/>
        <v>ITALYTO_heatPROTRA_CHP_solid_fossil_CCS</v>
      </c>
      <c r="G855" s="3">
        <v>0</v>
      </c>
      <c r="H855" s="3">
        <v>0</v>
      </c>
      <c r="I855" s="3">
        <v>0</v>
      </c>
      <c r="J855" s="3">
        <v>0</v>
      </c>
      <c r="K855" s="3">
        <v>0</v>
      </c>
      <c r="L855" s="3">
        <v>0</v>
      </c>
      <c r="M855" s="3">
        <v>0</v>
      </c>
      <c r="N855" s="3">
        <v>0</v>
      </c>
      <c r="O855" s="3">
        <v>0</v>
      </c>
      <c r="P855" s="3">
        <v>0</v>
      </c>
      <c r="Q855" s="3">
        <v>0</v>
      </c>
      <c r="R855" s="3">
        <v>0</v>
      </c>
      <c r="S855" s="3">
        <v>0</v>
      </c>
      <c r="T855" s="3">
        <v>0</v>
      </c>
      <c r="U855" s="3">
        <v>0</v>
      </c>
      <c r="V855" s="3">
        <v>0</v>
      </c>
      <c r="W855" t="str">
        <f t="shared" si="133"/>
        <v/>
      </c>
      <c r="X855" s="7" t="str">
        <f t="shared" si="137"/>
        <v>PROTRA_CAPACITY_EMPIRICAL[</v>
      </c>
      <c r="Y855" s="7" t="str">
        <f t="shared" ref="Y855:Y918" si="140">A855&amp;","</f>
        <v>ITALY,</v>
      </c>
      <c r="Z855" s="7" t="str">
        <f t="shared" ref="Z855:Z918" si="141">B855&amp;","</f>
        <v>TO_heat,</v>
      </c>
      <c r="AA855" s="7" t="str">
        <f t="shared" si="138"/>
        <v>PROTRA_CHP_HP_I]=GET_DIRECT_DATA(</v>
      </c>
      <c r="AB855" s="7" t="str">
        <f t="shared" si="139"/>
        <v>'model_parameters/energy/PROTRA_capacity_vensim_import.xlsx','PROTRA_capacity','PROTRA_CAP_TIME',</v>
      </c>
      <c r="AC855" s="7" t="str">
        <f t="shared" ref="AC855:AC918" si="142">"'"&amp;C855&amp;"')~~|"</f>
        <v>'ITALY_TO_heat')~~|</v>
      </c>
    </row>
    <row r="856" spans="1:29" x14ac:dyDescent="0.35">
      <c r="A856" t="s">
        <v>56</v>
      </c>
      <c r="B856" t="s">
        <v>41</v>
      </c>
      <c r="C856" t="str">
        <f t="shared" si="134"/>
        <v>ITALY_TO_heat</v>
      </c>
      <c r="D856" t="str">
        <f t="shared" si="135"/>
        <v>PROTRA_CHP_HP_I</v>
      </c>
      <c r="E856" t="s">
        <v>7</v>
      </c>
      <c r="F856" s="1" t="str">
        <f t="shared" si="136"/>
        <v>ITALYTO_heatPROTRA_CHP_waste</v>
      </c>
      <c r="G856" s="3">
        <v>8.1674135261705361E-2</v>
      </c>
      <c r="H856" s="3">
        <v>0.11833787662304408</v>
      </c>
      <c r="I856" s="3">
        <v>7.6189956510100507E-2</v>
      </c>
      <c r="J856" s="3">
        <v>8.4469728820450257E-2</v>
      </c>
      <c r="K856" s="3">
        <v>6.4285275805397293E-2</v>
      </c>
      <c r="L856" s="3">
        <v>6.9100652270221066E-2</v>
      </c>
      <c r="M856" s="3">
        <v>9.5799239558521737E-2</v>
      </c>
      <c r="N856" s="3">
        <v>7.9988753499017032E-2</v>
      </c>
      <c r="O856" s="3">
        <v>9.4729155899672013E-2</v>
      </c>
      <c r="P856" s="3">
        <v>9.6200520930590394E-2</v>
      </c>
      <c r="Q856" s="3">
        <v>0.12382205537464894</v>
      </c>
      <c r="R856" s="3">
        <v>0.13509806192977794</v>
      </c>
      <c r="S856" s="3">
        <v>0.14384246456480027</v>
      </c>
      <c r="T856" s="3">
        <v>0.1466701472572649</v>
      </c>
      <c r="U856" s="3">
        <v>0.15246164065964568</v>
      </c>
      <c r="V856" s="3">
        <v>0.15934676624939373</v>
      </c>
      <c r="W856" t="str">
        <f t="shared" si="133"/>
        <v/>
      </c>
      <c r="X856" s="7" t="str">
        <f t="shared" si="137"/>
        <v>PROTRA_CAPACITY_EMPIRICAL[</v>
      </c>
      <c r="Y856" s="7" t="str">
        <f t="shared" si="140"/>
        <v>ITALY,</v>
      </c>
      <c r="Z856" s="7" t="str">
        <f t="shared" si="141"/>
        <v>TO_heat,</v>
      </c>
      <c r="AA856" s="7" t="str">
        <f t="shared" si="138"/>
        <v>PROTRA_CHP_HP_I]=GET_DIRECT_DATA(</v>
      </c>
      <c r="AB856" s="7" t="str">
        <f t="shared" si="139"/>
        <v>'model_parameters/energy/PROTRA_capacity_vensim_import.xlsx','PROTRA_capacity','PROTRA_CAP_TIME',</v>
      </c>
      <c r="AC856" s="7" t="str">
        <f t="shared" si="142"/>
        <v>'ITALY_TO_heat')~~|</v>
      </c>
    </row>
    <row r="857" spans="1:29" x14ac:dyDescent="0.35">
      <c r="A857" t="s">
        <v>56</v>
      </c>
      <c r="B857" t="s">
        <v>41</v>
      </c>
      <c r="C857" t="str">
        <f t="shared" si="134"/>
        <v>ITALY_TO_heat</v>
      </c>
      <c r="D857" t="str">
        <f t="shared" si="135"/>
        <v>PROTRA_CHP_HP_I</v>
      </c>
      <c r="E857" t="s">
        <v>8</v>
      </c>
      <c r="F857" s="1" t="str">
        <f t="shared" si="136"/>
        <v>ITALYTO_heatPROTRA_CHP_solid_bio</v>
      </c>
      <c r="G857" s="4">
        <v>5.2006065820096696E-2</v>
      </c>
      <c r="H857" s="4">
        <v>4.5264538769343422E-2</v>
      </c>
      <c r="I857" s="4">
        <v>4.5344795043757144E-2</v>
      </c>
      <c r="J857" s="4">
        <v>4.8434661608685731E-2</v>
      </c>
      <c r="K857" s="4">
        <v>3.3908275939800697E-2</v>
      </c>
      <c r="L857" s="4">
        <v>5.2420723237900951E-2</v>
      </c>
      <c r="M857" s="4">
        <v>0.10205922896279263</v>
      </c>
      <c r="N857" s="4">
        <v>0.15213914419695984</v>
      </c>
      <c r="O857" s="4">
        <v>0.24840654535622833</v>
      </c>
      <c r="P857" s="4">
        <v>0.2956641149401793</v>
      </c>
      <c r="Q857" s="4">
        <v>0.25790353782851966</v>
      </c>
      <c r="R857" s="4">
        <v>0.25980293632297791</v>
      </c>
      <c r="S857" s="4">
        <v>0.26076557020643337</v>
      </c>
      <c r="T857" s="4">
        <v>0.25645651720084012</v>
      </c>
      <c r="U857" s="4">
        <v>0.24184374902859446</v>
      </c>
      <c r="V857" s="4">
        <v>0.23829714935639565</v>
      </c>
      <c r="W857" t="str">
        <f t="shared" si="133"/>
        <v/>
      </c>
      <c r="X857" s="7" t="str">
        <f t="shared" si="137"/>
        <v>PROTRA_CAPACITY_EMPIRICAL[</v>
      </c>
      <c r="Y857" s="7" t="str">
        <f t="shared" si="140"/>
        <v>ITALY,</v>
      </c>
      <c r="Z857" s="7" t="str">
        <f t="shared" si="141"/>
        <v>TO_heat,</v>
      </c>
      <c r="AA857" s="7" t="str">
        <f t="shared" si="138"/>
        <v>PROTRA_CHP_HP_I]=GET_DIRECT_DATA(</v>
      </c>
      <c r="AB857" s="7" t="str">
        <f t="shared" si="139"/>
        <v>'model_parameters/energy/PROTRA_capacity_vensim_import.xlsx','PROTRA_capacity','PROTRA_CAP_TIME',</v>
      </c>
      <c r="AC857" s="7" t="str">
        <f t="shared" si="142"/>
        <v>'ITALY_TO_heat')~~|</v>
      </c>
    </row>
    <row r="858" spans="1:29" x14ac:dyDescent="0.35">
      <c r="A858" t="s">
        <v>56</v>
      </c>
      <c r="B858" t="s">
        <v>41</v>
      </c>
      <c r="C858" t="str">
        <f t="shared" si="134"/>
        <v>ITALY_TO_heat</v>
      </c>
      <c r="D858" t="str">
        <f t="shared" si="135"/>
        <v>PROTRA_CHP_HP_I</v>
      </c>
      <c r="E858" t="s">
        <v>9</v>
      </c>
      <c r="F858" s="1" t="str">
        <f t="shared" si="136"/>
        <v>ITALYTO_heatPROTRA_CHP_solid_bio_CCS</v>
      </c>
      <c r="G858" s="3">
        <v>0</v>
      </c>
      <c r="H858" s="3">
        <v>0</v>
      </c>
      <c r="I858" s="3">
        <v>0</v>
      </c>
      <c r="J858" s="3">
        <v>0</v>
      </c>
      <c r="K858" s="3">
        <v>0</v>
      </c>
      <c r="L858" s="3">
        <v>0</v>
      </c>
      <c r="M858" s="3">
        <v>0</v>
      </c>
      <c r="N858" s="3">
        <v>0</v>
      </c>
      <c r="O858" s="3">
        <v>0</v>
      </c>
      <c r="P858" s="3">
        <v>0</v>
      </c>
      <c r="Q858" s="3">
        <v>0</v>
      </c>
      <c r="R858" s="3">
        <v>0</v>
      </c>
      <c r="S858" s="3">
        <v>0</v>
      </c>
      <c r="T858" s="3">
        <v>0</v>
      </c>
      <c r="U858" s="3">
        <v>0</v>
      </c>
      <c r="V858" s="3">
        <v>0</v>
      </c>
      <c r="W858" t="str">
        <f t="shared" si="133"/>
        <v/>
      </c>
      <c r="X858" s="7" t="str">
        <f t="shared" si="137"/>
        <v>PROTRA_CAPACITY_EMPIRICAL[</v>
      </c>
      <c r="Y858" s="7" t="str">
        <f t="shared" si="140"/>
        <v>ITALY,</v>
      </c>
      <c r="Z858" s="7" t="str">
        <f t="shared" si="141"/>
        <v>TO_heat,</v>
      </c>
      <c r="AA858" s="7" t="str">
        <f t="shared" si="138"/>
        <v>PROTRA_CHP_HP_I]=GET_DIRECT_DATA(</v>
      </c>
      <c r="AB858" s="7" t="str">
        <f t="shared" si="139"/>
        <v>'model_parameters/energy/PROTRA_capacity_vensim_import.xlsx','PROTRA_capacity','PROTRA_CAP_TIME',</v>
      </c>
      <c r="AC858" s="7" t="str">
        <f t="shared" si="142"/>
        <v>'ITALY_TO_heat')~~|</v>
      </c>
    </row>
    <row r="859" spans="1:29" x14ac:dyDescent="0.35">
      <c r="A859" t="s">
        <v>56</v>
      </c>
      <c r="B859" t="s">
        <v>41</v>
      </c>
      <c r="C859" t="str">
        <f t="shared" si="134"/>
        <v>ITALY_TO_heat</v>
      </c>
      <c r="D859" t="str">
        <f t="shared" si="135"/>
        <v>PROTRA_CHP_HP_I</v>
      </c>
      <c r="E859" t="s">
        <v>10</v>
      </c>
      <c r="F859" s="1" t="str">
        <f t="shared" si="136"/>
        <v>ITALYTO_heatPROTRA_HP_gas_fuels</v>
      </c>
      <c r="G859" s="4">
        <v>0</v>
      </c>
      <c r="H859" s="4">
        <v>0</v>
      </c>
      <c r="I859" s="4">
        <v>0</v>
      </c>
      <c r="J859" s="4">
        <v>0</v>
      </c>
      <c r="K859" s="4">
        <v>0</v>
      </c>
      <c r="L859" s="4">
        <v>4.1407722939301415E-3</v>
      </c>
      <c r="M859" s="4">
        <v>4.5548495233231553E-3</v>
      </c>
      <c r="N859" s="4">
        <v>4.96892675271617E-3</v>
      </c>
      <c r="O859" s="4">
        <v>4.5548495233231553E-3</v>
      </c>
      <c r="P859" s="4">
        <v>5.3830039821091838E-3</v>
      </c>
      <c r="Q859" s="4">
        <v>4.5548495233231553E-3</v>
      </c>
      <c r="R859" s="4">
        <v>3.7266950645371282E-3</v>
      </c>
      <c r="S859" s="4">
        <v>3.87051816493112</v>
      </c>
      <c r="T859" s="4">
        <v>4.3368320649665231</v>
      </c>
      <c r="U859" s="4">
        <v>4.0851020949016279</v>
      </c>
      <c r="V859" s="4">
        <v>5.3345220809674876</v>
      </c>
      <c r="W859" t="str">
        <f t="shared" si="133"/>
        <v/>
      </c>
      <c r="X859" s="7" t="str">
        <f t="shared" si="137"/>
        <v>PROTRA_CAPACITY_EMPIRICAL[</v>
      </c>
      <c r="Y859" s="7" t="str">
        <f t="shared" si="140"/>
        <v>ITALY,</v>
      </c>
      <c r="Z859" s="7" t="str">
        <f t="shared" si="141"/>
        <v>TO_heat,</v>
      </c>
      <c r="AA859" s="7" t="str">
        <f t="shared" si="138"/>
        <v>PROTRA_CHP_HP_I]=GET_DIRECT_DATA(</v>
      </c>
      <c r="AB859" s="7" t="str">
        <f t="shared" si="139"/>
        <v>'model_parameters/energy/PROTRA_capacity_vensim_import.xlsx','PROTRA_capacity','PROTRA_CAP_TIME',</v>
      </c>
      <c r="AC859" s="7" t="str">
        <f t="shared" si="142"/>
        <v>'ITALY_TO_heat')~~|</v>
      </c>
    </row>
    <row r="860" spans="1:29" x14ac:dyDescent="0.35">
      <c r="A860" t="s">
        <v>56</v>
      </c>
      <c r="B860" t="s">
        <v>41</v>
      </c>
      <c r="C860" t="str">
        <f t="shared" si="134"/>
        <v>ITALY_TO_heat</v>
      </c>
      <c r="D860" t="str">
        <f t="shared" si="135"/>
        <v>PROTRA_CHP_HP_I</v>
      </c>
      <c r="E860" t="s">
        <v>11</v>
      </c>
      <c r="F860" s="1" t="str">
        <f t="shared" si="136"/>
        <v>ITALYTO_heatPROTRA_HP_solid_bio</v>
      </c>
      <c r="G860" s="4">
        <v>0</v>
      </c>
      <c r="H860" s="4">
        <v>0</v>
      </c>
      <c r="I860" s="4">
        <v>0</v>
      </c>
      <c r="J860" s="4">
        <v>0</v>
      </c>
      <c r="K860" s="4">
        <v>0</v>
      </c>
      <c r="L860" s="4">
        <v>0.92629076215217276</v>
      </c>
      <c r="M860" s="4">
        <v>1.1043439707911691</v>
      </c>
      <c r="N860" s="4">
        <v>1.2745297120716979</v>
      </c>
      <c r="O860" s="4">
        <v>1.2803267932832001</v>
      </c>
      <c r="P860" s="4">
        <v>1.1246337550314267</v>
      </c>
      <c r="Q860" s="4">
        <v>1.2173870544154617</v>
      </c>
      <c r="R860" s="4">
        <v>1.3461650727566892</v>
      </c>
      <c r="S860" s="4">
        <v>1.3567058227081177</v>
      </c>
      <c r="T860" s="4">
        <v>1.3910228871712931</v>
      </c>
      <c r="U860" s="4">
        <v>1.4799654338132242</v>
      </c>
      <c r="V860" s="4">
        <v>1.5369668911342371</v>
      </c>
      <c r="W860" t="str">
        <f t="shared" si="133"/>
        <v/>
      </c>
      <c r="X860" s="7" t="str">
        <f t="shared" si="137"/>
        <v>PROTRA_CAPACITY_EMPIRICAL[</v>
      </c>
      <c r="Y860" s="7" t="str">
        <f t="shared" si="140"/>
        <v>ITALY,</v>
      </c>
      <c r="Z860" s="7" t="str">
        <f t="shared" si="141"/>
        <v>TO_heat,</v>
      </c>
      <c r="AA860" s="7" t="str">
        <f t="shared" si="138"/>
        <v>PROTRA_CHP_HP_I]=GET_DIRECT_DATA(</v>
      </c>
      <c r="AB860" s="7" t="str">
        <f t="shared" si="139"/>
        <v>'model_parameters/energy/PROTRA_capacity_vensim_import.xlsx','PROTRA_capacity','PROTRA_CAP_TIME',</v>
      </c>
      <c r="AC860" s="7" t="str">
        <f t="shared" si="142"/>
        <v>'ITALY_TO_heat')~~|</v>
      </c>
    </row>
    <row r="861" spans="1:29" x14ac:dyDescent="0.35">
      <c r="A861" t="s">
        <v>56</v>
      </c>
      <c r="B861" t="s">
        <v>41</v>
      </c>
      <c r="C861" t="str">
        <f t="shared" si="134"/>
        <v>ITALY_TO_heat</v>
      </c>
      <c r="D861" t="str">
        <f t="shared" si="135"/>
        <v>PROTRA_CHP_HP_I</v>
      </c>
      <c r="E861" t="s">
        <v>12</v>
      </c>
      <c r="F861" s="1" t="str">
        <f t="shared" si="136"/>
        <v>ITALYTO_heatPROTRA_HP_geothermal</v>
      </c>
      <c r="G861" s="4">
        <v>0</v>
      </c>
      <c r="H861" s="4">
        <v>0</v>
      </c>
      <c r="I861" s="4">
        <v>0</v>
      </c>
      <c r="J861" s="4">
        <v>0</v>
      </c>
      <c r="K861" s="4">
        <v>0</v>
      </c>
      <c r="L861" s="4">
        <v>8.993186116998246E-2</v>
      </c>
      <c r="M861" s="4">
        <v>8.993186116998246E-2</v>
      </c>
      <c r="N861" s="4">
        <v>9.9245687199471286E-2</v>
      </c>
      <c r="O861" s="4">
        <v>9.9245687199471286E-2</v>
      </c>
      <c r="P861" s="4">
        <v>0.11665185387753244</v>
      </c>
      <c r="Q861" s="4">
        <v>0.11909482463936555</v>
      </c>
      <c r="R861" s="4">
        <v>0.12367539481780268</v>
      </c>
      <c r="S861" s="4">
        <v>0.12113485791116886</v>
      </c>
      <c r="T861" s="4">
        <v>0.13400000000000001</v>
      </c>
      <c r="U861" s="4">
        <v>0.13286829379458082</v>
      </c>
      <c r="V861" s="4">
        <v>0.13665544814384362</v>
      </c>
      <c r="W861" t="str">
        <f t="shared" si="133"/>
        <v/>
      </c>
      <c r="X861" s="7" t="str">
        <f t="shared" si="137"/>
        <v>PROTRA_CAPACITY_EMPIRICAL[</v>
      </c>
      <c r="Y861" s="7" t="str">
        <f t="shared" si="140"/>
        <v>ITALY,</v>
      </c>
      <c r="Z861" s="7" t="str">
        <f t="shared" si="141"/>
        <v>TO_heat,</v>
      </c>
      <c r="AA861" s="7" t="str">
        <f t="shared" si="138"/>
        <v>PROTRA_CHP_HP_I]=GET_DIRECT_DATA(</v>
      </c>
      <c r="AB861" s="7" t="str">
        <f t="shared" si="139"/>
        <v>'model_parameters/energy/PROTRA_capacity_vensim_import.xlsx','PROTRA_capacity','PROTRA_CAP_TIME',</v>
      </c>
      <c r="AC861" s="7" t="str">
        <f t="shared" si="142"/>
        <v>'ITALY_TO_heat')~~|</v>
      </c>
    </row>
    <row r="862" spans="1:29" x14ac:dyDescent="0.35">
      <c r="A862" t="s">
        <v>56</v>
      </c>
      <c r="B862" t="s">
        <v>41</v>
      </c>
      <c r="C862" t="str">
        <f t="shared" si="134"/>
        <v>ITALY_TO_heat</v>
      </c>
      <c r="D862" t="str">
        <f t="shared" si="135"/>
        <v>PROTRA_CHP_HP_I</v>
      </c>
      <c r="E862" t="s">
        <v>13</v>
      </c>
      <c r="F862" s="1" t="str">
        <f t="shared" si="136"/>
        <v>ITALYTO_heatPROTRA_HP_liquid_fuels</v>
      </c>
      <c r="G862" s="4">
        <v>0</v>
      </c>
      <c r="H862" s="4">
        <v>0</v>
      </c>
      <c r="I862" s="4">
        <v>0</v>
      </c>
      <c r="J862" s="4">
        <v>0</v>
      </c>
      <c r="K862" s="4">
        <v>0</v>
      </c>
      <c r="L862" s="4">
        <v>0</v>
      </c>
      <c r="M862" s="4">
        <v>0</v>
      </c>
      <c r="N862" s="4">
        <v>0</v>
      </c>
      <c r="O862" s="4">
        <v>0</v>
      </c>
      <c r="P862" s="4">
        <v>4.5548495233231562E-3</v>
      </c>
      <c r="Q862" s="4">
        <v>3.7266950645371286E-3</v>
      </c>
      <c r="R862" s="4">
        <v>4.5548495233231562E-3</v>
      </c>
      <c r="S862" s="4">
        <v>4.5907500191115308E-2</v>
      </c>
      <c r="T862" s="4">
        <v>8.4145047862183797E-2</v>
      </c>
      <c r="U862" s="4">
        <v>8.2729731892118463E-2</v>
      </c>
      <c r="V862" s="4">
        <v>0.1064893590915208</v>
      </c>
      <c r="W862" t="str">
        <f t="shared" si="133"/>
        <v/>
      </c>
      <c r="X862" s="7" t="str">
        <f t="shared" si="137"/>
        <v>PROTRA_CAPACITY_EMPIRICAL[</v>
      </c>
      <c r="Y862" s="7" t="str">
        <f t="shared" si="140"/>
        <v>ITALY,</v>
      </c>
      <c r="Z862" s="7" t="str">
        <f t="shared" si="141"/>
        <v>TO_heat,</v>
      </c>
      <c r="AA862" s="7" t="str">
        <f t="shared" si="138"/>
        <v>PROTRA_CHP_HP_I]=GET_DIRECT_DATA(</v>
      </c>
      <c r="AB862" s="7" t="str">
        <f t="shared" si="139"/>
        <v>'model_parameters/energy/PROTRA_capacity_vensim_import.xlsx','PROTRA_capacity','PROTRA_CAP_TIME',</v>
      </c>
      <c r="AC862" s="7" t="str">
        <f t="shared" si="142"/>
        <v>'ITALY_TO_heat')~~|</v>
      </c>
    </row>
    <row r="863" spans="1:29" x14ac:dyDescent="0.35">
      <c r="A863" t="s">
        <v>56</v>
      </c>
      <c r="B863" t="s">
        <v>41</v>
      </c>
      <c r="C863" t="str">
        <f t="shared" si="134"/>
        <v>ITALY_TO_heat</v>
      </c>
      <c r="D863" t="str">
        <f t="shared" si="135"/>
        <v>PROTRA_CHP_HP_I</v>
      </c>
      <c r="E863" t="s">
        <v>14</v>
      </c>
      <c r="F863" s="1" t="str">
        <f t="shared" si="136"/>
        <v>ITALYTO_heatPROTRA_HP_solar</v>
      </c>
      <c r="G863" s="4">
        <v>0</v>
      </c>
      <c r="H863" s="4">
        <v>0</v>
      </c>
      <c r="I863" s="4">
        <v>0</v>
      </c>
      <c r="J863" s="4">
        <v>0</v>
      </c>
      <c r="K863" s="4">
        <v>0</v>
      </c>
      <c r="L863" s="4">
        <v>0</v>
      </c>
      <c r="M863" s="4">
        <v>3.4042553191489364E-4</v>
      </c>
      <c r="N863" s="4">
        <v>3.4042553191489364E-4</v>
      </c>
      <c r="O863" s="4">
        <v>6.8085106382978727E-4</v>
      </c>
      <c r="P863" s="4">
        <v>6.8085106382978727E-4</v>
      </c>
      <c r="Q863" s="4">
        <v>6.8085106382978727E-4</v>
      </c>
      <c r="R863" s="4">
        <v>1.021276595744681E-3</v>
      </c>
      <c r="S863" s="4">
        <v>1.5254468085106384E-3</v>
      </c>
      <c r="T863" s="4">
        <v>2E-3</v>
      </c>
      <c r="U863" s="4">
        <v>2.0299574468085105E-3</v>
      </c>
      <c r="V863" s="4">
        <v>2.3976510638297872E-3</v>
      </c>
      <c r="W863" t="str">
        <f t="shared" si="133"/>
        <v/>
      </c>
      <c r="X863" s="7" t="str">
        <f t="shared" si="137"/>
        <v>PROTRA_CAPACITY_EMPIRICAL[</v>
      </c>
      <c r="Y863" s="7" t="str">
        <f t="shared" si="140"/>
        <v>ITALY,</v>
      </c>
      <c r="Z863" s="7" t="str">
        <f t="shared" si="141"/>
        <v>TO_heat,</v>
      </c>
      <c r="AA863" s="7" t="str">
        <f t="shared" si="138"/>
        <v>PROTRA_CHP_HP_I]=GET_DIRECT_DATA(</v>
      </c>
      <c r="AB863" s="7" t="str">
        <f t="shared" si="139"/>
        <v>'model_parameters/energy/PROTRA_capacity_vensim_import.xlsx','PROTRA_capacity','PROTRA_CAP_TIME',</v>
      </c>
      <c r="AC863" s="7" t="str">
        <f t="shared" si="142"/>
        <v>'ITALY_TO_heat')~~|</v>
      </c>
    </row>
    <row r="864" spans="1:29" x14ac:dyDescent="0.35">
      <c r="A864" t="s">
        <v>56</v>
      </c>
      <c r="B864" t="s">
        <v>41</v>
      </c>
      <c r="C864" t="str">
        <f t="shared" si="134"/>
        <v>ITALY_TO_heat</v>
      </c>
      <c r="D864" t="str">
        <f t="shared" si="135"/>
        <v>PROTRA_CHP_HP_I</v>
      </c>
      <c r="E864" t="s">
        <v>15</v>
      </c>
      <c r="F864" s="1" t="str">
        <f t="shared" si="136"/>
        <v>ITALYTO_heatPROTRA_HP_solid_fossil</v>
      </c>
      <c r="G864" s="4">
        <v>0</v>
      </c>
      <c r="H864" s="4">
        <v>0</v>
      </c>
      <c r="I864" s="4">
        <v>0</v>
      </c>
      <c r="J864" s="4">
        <v>0</v>
      </c>
      <c r="K864" s="4">
        <v>0</v>
      </c>
      <c r="L864" s="4">
        <v>0</v>
      </c>
      <c r="M864" s="4">
        <v>0</v>
      </c>
      <c r="N864" s="4">
        <v>0</v>
      </c>
      <c r="O864" s="4">
        <v>0</v>
      </c>
      <c r="P864" s="4">
        <v>0</v>
      </c>
      <c r="Q864" s="4">
        <v>0</v>
      </c>
      <c r="R864" s="4">
        <v>0</v>
      </c>
      <c r="S864" s="4">
        <v>0</v>
      </c>
      <c r="T864" s="4">
        <v>0</v>
      </c>
      <c r="U864" s="4">
        <v>0</v>
      </c>
      <c r="V864" s="4">
        <v>0</v>
      </c>
      <c r="W864" t="str">
        <f t="shared" si="133"/>
        <v/>
      </c>
      <c r="X864" s="7" t="str">
        <f t="shared" si="137"/>
        <v>PROTRA_CAPACITY_EMPIRICAL[</v>
      </c>
      <c r="Y864" s="7" t="str">
        <f t="shared" si="140"/>
        <v>ITALY,</v>
      </c>
      <c r="Z864" s="7" t="str">
        <f t="shared" si="141"/>
        <v>TO_heat,</v>
      </c>
      <c r="AA864" s="7" t="str">
        <f t="shared" si="138"/>
        <v>PROTRA_CHP_HP_I]=GET_DIRECT_DATA(</v>
      </c>
      <c r="AB864" s="7" t="str">
        <f t="shared" si="139"/>
        <v>'model_parameters/energy/PROTRA_capacity_vensim_import.xlsx','PROTRA_capacity','PROTRA_CAP_TIME',</v>
      </c>
      <c r="AC864" s="7" t="str">
        <f t="shared" si="142"/>
        <v>'ITALY_TO_heat')~~|</v>
      </c>
    </row>
    <row r="865" spans="1:29" x14ac:dyDescent="0.35">
      <c r="A865" t="s">
        <v>56</v>
      </c>
      <c r="B865" t="s">
        <v>41</v>
      </c>
      <c r="C865" t="str">
        <f t="shared" si="134"/>
        <v>ITALY_TO_heat</v>
      </c>
      <c r="D865" t="str">
        <f t="shared" si="135"/>
        <v>PROTRA_CHP_HP_I</v>
      </c>
      <c r="E865" t="s">
        <v>16</v>
      </c>
      <c r="F865" s="1" t="str">
        <f t="shared" si="136"/>
        <v>ITALYTO_heatPROTRA_HP_waste</v>
      </c>
      <c r="G865" s="4">
        <v>0</v>
      </c>
      <c r="H865" s="4">
        <v>0</v>
      </c>
      <c r="I865" s="4">
        <v>0</v>
      </c>
      <c r="J865" s="4">
        <v>0</v>
      </c>
      <c r="K865" s="4">
        <v>0</v>
      </c>
      <c r="L865" s="4">
        <v>0</v>
      </c>
      <c r="M865" s="4">
        <v>0</v>
      </c>
      <c r="N865" s="4">
        <v>0</v>
      </c>
      <c r="O865" s="4">
        <v>0</v>
      </c>
      <c r="P865" s="4">
        <v>0</v>
      </c>
      <c r="Q865" s="4">
        <v>0</v>
      </c>
      <c r="R865" s="4">
        <v>0</v>
      </c>
      <c r="S865" s="4">
        <v>0</v>
      </c>
      <c r="T865" s="4">
        <v>0</v>
      </c>
      <c r="U865" s="4">
        <v>0</v>
      </c>
      <c r="V865" s="4">
        <v>0</v>
      </c>
      <c r="W865" t="str">
        <f t="shared" si="133"/>
        <v/>
      </c>
      <c r="X865" s="7" t="str">
        <f t="shared" si="137"/>
        <v>PROTRA_CAPACITY_EMPIRICAL[</v>
      </c>
      <c r="Y865" s="7" t="str">
        <f t="shared" si="140"/>
        <v>ITALY,</v>
      </c>
      <c r="Z865" s="7" t="str">
        <f t="shared" si="141"/>
        <v>TO_heat,</v>
      </c>
      <c r="AA865" s="7" t="str">
        <f t="shared" si="138"/>
        <v>PROTRA_CHP_HP_I]=GET_DIRECT_DATA(</v>
      </c>
      <c r="AB865" s="7" t="str">
        <f t="shared" si="139"/>
        <v>'model_parameters/energy/PROTRA_capacity_vensim_import.xlsx','PROTRA_capacity','PROTRA_CAP_TIME',</v>
      </c>
      <c r="AC865" s="7" t="str">
        <f t="shared" si="142"/>
        <v>'ITALY_TO_heat')~~|</v>
      </c>
    </row>
    <row r="866" spans="1:29" x14ac:dyDescent="0.35">
      <c r="A866" t="s">
        <v>56</v>
      </c>
      <c r="B866" t="s">
        <v>42</v>
      </c>
      <c r="C866" t="str">
        <f t="shared" si="134"/>
        <v>ITALY_TO_elec</v>
      </c>
      <c r="D866" t="str">
        <f t="shared" si="135"/>
        <v>PROTRA_CHP_PP_I</v>
      </c>
      <c r="E866" t="s">
        <v>0</v>
      </c>
      <c r="F866" s="1" t="str">
        <f t="shared" si="136"/>
        <v>ITALYTO_elecPROTRA_CHP_gas_fuels</v>
      </c>
      <c r="G866" s="5">
        <v>12.856036666666666</v>
      </c>
      <c r="H866" s="5">
        <v>14.320936666666666</v>
      </c>
      <c r="I866" s="5">
        <v>15.302936666666666</v>
      </c>
      <c r="J866" s="5">
        <v>16.287036666666665</v>
      </c>
      <c r="K866" s="5">
        <v>16.220132666666668</v>
      </c>
      <c r="L866" s="5">
        <v>16.265717666666667</v>
      </c>
      <c r="M866" s="5">
        <v>16.141965666666664</v>
      </c>
      <c r="N866" s="5">
        <v>16.290162666666664</v>
      </c>
      <c r="O866" s="5">
        <v>16.199832666666666</v>
      </c>
      <c r="P866" s="5">
        <v>16.140832666666665</v>
      </c>
      <c r="Q866" s="5">
        <v>15.835632666666667</v>
      </c>
      <c r="R866" s="5">
        <v>22.920328769859612</v>
      </c>
      <c r="S866" s="5">
        <v>30.482267210174662</v>
      </c>
      <c r="T866" s="5">
        <v>30.716780659089125</v>
      </c>
      <c r="U866" s="5">
        <v>35.949268630728362</v>
      </c>
      <c r="V866" s="5">
        <v>33.076105452467424</v>
      </c>
      <c r="W866" t="str">
        <f t="shared" si="133"/>
        <v>PROTRA_CAPACITY_EMPIRICAL[ITALY,TO_elec,PROTRA_CHP_PP_I]=GET_DIRECT_DATA('model_parameters/energy/PROTRA_capacity_vensim_import.xlsx','PROTRA_capacity','PROTRA_CAP_TIME','ITALY_TO_elec')~~|</v>
      </c>
      <c r="X866" s="7" t="str">
        <f t="shared" si="137"/>
        <v>PROTRA_CAPACITY_EMPIRICAL[</v>
      </c>
      <c r="Y866" s="7" t="str">
        <f t="shared" si="140"/>
        <v>ITALY,</v>
      </c>
      <c r="Z866" s="7" t="str">
        <f t="shared" si="141"/>
        <v>TO_elec,</v>
      </c>
      <c r="AA866" s="7" t="str">
        <f t="shared" si="138"/>
        <v>PROTRA_CHP_PP_I]=GET_DIRECT_DATA(</v>
      </c>
      <c r="AB866" s="7" t="str">
        <f t="shared" si="139"/>
        <v>'model_parameters/energy/PROTRA_capacity_vensim_import.xlsx','PROTRA_capacity','PROTRA_CAP_TIME',</v>
      </c>
      <c r="AC866" s="7" t="str">
        <f t="shared" si="142"/>
        <v>'ITALY_TO_elec')~~|</v>
      </c>
    </row>
    <row r="867" spans="1:29" x14ac:dyDescent="0.35">
      <c r="A867" t="s">
        <v>56</v>
      </c>
      <c r="B867" t="s">
        <v>42</v>
      </c>
      <c r="C867" t="str">
        <f t="shared" si="134"/>
        <v>ITALY_TO_elec</v>
      </c>
      <c r="D867" t="str">
        <f t="shared" si="135"/>
        <v>PROTRA_CHP_PP_I</v>
      </c>
      <c r="E867" t="s">
        <v>1</v>
      </c>
      <c r="F867" s="1" t="str">
        <f t="shared" si="136"/>
        <v>ITALYTO_elecPROTRA_CHP_gas_fuels_CCS</v>
      </c>
      <c r="G867" s="5">
        <v>0</v>
      </c>
      <c r="H867" s="5">
        <v>0</v>
      </c>
      <c r="I867" s="5">
        <v>0</v>
      </c>
      <c r="J867" s="5">
        <v>0</v>
      </c>
      <c r="K867" s="5">
        <v>0</v>
      </c>
      <c r="L867" s="5">
        <v>0</v>
      </c>
      <c r="M867" s="5">
        <v>0</v>
      </c>
      <c r="N867" s="5">
        <v>0</v>
      </c>
      <c r="O867" s="5">
        <v>0</v>
      </c>
      <c r="P867" s="5">
        <v>0</v>
      </c>
      <c r="Q867" s="5">
        <v>0</v>
      </c>
      <c r="R867" s="5">
        <v>0</v>
      </c>
      <c r="S867" s="5">
        <v>0</v>
      </c>
      <c r="T867" s="5">
        <v>0</v>
      </c>
      <c r="U867" s="5">
        <v>0</v>
      </c>
      <c r="V867" s="5">
        <v>0</v>
      </c>
      <c r="W867" t="str">
        <f t="shared" si="133"/>
        <v/>
      </c>
      <c r="X867" s="7" t="str">
        <f t="shared" si="137"/>
        <v>PROTRA_CAPACITY_EMPIRICAL[</v>
      </c>
      <c r="Y867" s="7" t="str">
        <f t="shared" si="140"/>
        <v>ITALY,</v>
      </c>
      <c r="Z867" s="7" t="str">
        <f t="shared" si="141"/>
        <v>TO_elec,</v>
      </c>
      <c r="AA867" s="7" t="str">
        <f t="shared" si="138"/>
        <v>PROTRA_CHP_PP_I]=GET_DIRECT_DATA(</v>
      </c>
      <c r="AB867" s="7" t="str">
        <f t="shared" si="139"/>
        <v>'model_parameters/energy/PROTRA_capacity_vensim_import.xlsx','PROTRA_capacity','PROTRA_CAP_TIME',</v>
      </c>
      <c r="AC867" s="7" t="str">
        <f t="shared" si="142"/>
        <v>'ITALY_TO_elec')~~|</v>
      </c>
    </row>
    <row r="868" spans="1:29" x14ac:dyDescent="0.35">
      <c r="A868" t="s">
        <v>56</v>
      </c>
      <c r="B868" t="s">
        <v>42</v>
      </c>
      <c r="C868" t="str">
        <f t="shared" si="134"/>
        <v>ITALY_TO_elec</v>
      </c>
      <c r="D868" t="str">
        <f t="shared" si="135"/>
        <v>PROTRA_CHP_PP_I</v>
      </c>
      <c r="E868" t="s">
        <v>2</v>
      </c>
      <c r="F868" s="1" t="str">
        <f t="shared" si="136"/>
        <v>ITALYTO_elecPROTRA_CHP_geothermal</v>
      </c>
      <c r="G868" s="5">
        <v>2.0755764703762193E-3</v>
      </c>
      <c r="H868" s="5">
        <v>2.6651459418143603E-3</v>
      </c>
      <c r="I868" s="5">
        <v>2.6160286688482305E-3</v>
      </c>
      <c r="J868" s="5">
        <v>2.8740011286007739E-3</v>
      </c>
      <c r="K868" s="5">
        <v>3.2776169803659296E-3</v>
      </c>
      <c r="L868" s="5">
        <v>3.1396615093393209E-3</v>
      </c>
      <c r="M868" s="5">
        <v>1.0070870000000001E-2</v>
      </c>
      <c r="N868" s="5">
        <v>1.0424330000000002E-2</v>
      </c>
      <c r="O868" s="5">
        <v>1.136004E-2</v>
      </c>
      <c r="P868" s="5">
        <v>1.1745010000000002E-2</v>
      </c>
      <c r="Q868" s="5">
        <v>1.2357400000000001E-2</v>
      </c>
      <c r="R868" s="5">
        <v>1.2357400000000001E-2</v>
      </c>
      <c r="S868" s="5">
        <v>1.2357400000000001E-2</v>
      </c>
      <c r="T868" s="5">
        <v>1.2357400000000001E-2</v>
      </c>
      <c r="U868" s="5">
        <v>1.2357400000000001E-2</v>
      </c>
      <c r="V868" s="5">
        <v>1.2357400000000001E-2</v>
      </c>
      <c r="W868" t="str">
        <f t="shared" si="133"/>
        <v/>
      </c>
      <c r="X868" s="7" t="str">
        <f t="shared" si="137"/>
        <v>PROTRA_CAPACITY_EMPIRICAL[</v>
      </c>
      <c r="Y868" s="7" t="str">
        <f t="shared" si="140"/>
        <v>ITALY,</v>
      </c>
      <c r="Z868" s="7" t="str">
        <f t="shared" si="141"/>
        <v>TO_elec,</v>
      </c>
      <c r="AA868" s="7" t="str">
        <f t="shared" si="138"/>
        <v>PROTRA_CHP_PP_I]=GET_DIRECT_DATA(</v>
      </c>
      <c r="AB868" s="7" t="str">
        <f t="shared" si="139"/>
        <v>'model_parameters/energy/PROTRA_capacity_vensim_import.xlsx','PROTRA_capacity','PROTRA_CAP_TIME',</v>
      </c>
      <c r="AC868" s="7" t="str">
        <f t="shared" si="142"/>
        <v>'ITALY_TO_elec')~~|</v>
      </c>
    </row>
    <row r="869" spans="1:29" x14ac:dyDescent="0.35">
      <c r="A869" t="s">
        <v>56</v>
      </c>
      <c r="B869" t="s">
        <v>42</v>
      </c>
      <c r="C869" t="str">
        <f t="shared" si="134"/>
        <v>ITALY_TO_elec</v>
      </c>
      <c r="D869" t="str">
        <f t="shared" si="135"/>
        <v>PROTRA_CHP_PP_I</v>
      </c>
      <c r="E869" t="s">
        <v>3</v>
      </c>
      <c r="F869" s="1" t="str">
        <f t="shared" si="136"/>
        <v>ITALYTO_elecPROTRA_CHP_liquid_fuels</v>
      </c>
      <c r="G869" s="5">
        <v>4.5877400000000002</v>
      </c>
      <c r="H869" s="5">
        <v>4.5897399999999999</v>
      </c>
      <c r="I869" s="5">
        <v>4.4297399999999998</v>
      </c>
      <c r="J869" s="5">
        <v>4.3993400000000005</v>
      </c>
      <c r="K869" s="5">
        <v>4.3993400000000005</v>
      </c>
      <c r="L869" s="5">
        <v>4.3936299999999999</v>
      </c>
      <c r="M869" s="5">
        <v>4.3450500000000005</v>
      </c>
      <c r="N869" s="5">
        <v>4.3408500000000005</v>
      </c>
      <c r="O869" s="5">
        <v>4.3392499999999998</v>
      </c>
      <c r="P869" s="5">
        <v>3.7912499999999998</v>
      </c>
      <c r="Q869" s="5">
        <v>3.4098600000000001</v>
      </c>
      <c r="R869" s="5">
        <v>5.9823774606338453</v>
      </c>
      <c r="S869" s="5">
        <v>3.3493701574646204</v>
      </c>
      <c r="T869" s="5">
        <v>1.6821613514052223</v>
      </c>
      <c r="U869" s="5">
        <v>0.98075104245565092</v>
      </c>
      <c r="V869" s="5">
        <v>1.0147341000597967</v>
      </c>
      <c r="W869" t="str">
        <f t="shared" si="133"/>
        <v/>
      </c>
      <c r="X869" s="7" t="str">
        <f t="shared" si="137"/>
        <v>PROTRA_CAPACITY_EMPIRICAL[</v>
      </c>
      <c r="Y869" s="7" t="str">
        <f t="shared" si="140"/>
        <v>ITALY,</v>
      </c>
      <c r="Z869" s="7" t="str">
        <f t="shared" si="141"/>
        <v>TO_elec,</v>
      </c>
      <c r="AA869" s="7" t="str">
        <f t="shared" si="138"/>
        <v>PROTRA_CHP_PP_I]=GET_DIRECT_DATA(</v>
      </c>
      <c r="AB869" s="7" t="str">
        <f t="shared" si="139"/>
        <v>'model_parameters/energy/PROTRA_capacity_vensim_import.xlsx','PROTRA_capacity','PROTRA_CAP_TIME',</v>
      </c>
      <c r="AC869" s="7" t="str">
        <f t="shared" si="142"/>
        <v>'ITALY_TO_elec')~~|</v>
      </c>
    </row>
    <row r="870" spans="1:29" x14ac:dyDescent="0.35">
      <c r="A870" t="s">
        <v>56</v>
      </c>
      <c r="B870" t="s">
        <v>42</v>
      </c>
      <c r="C870" t="str">
        <f t="shared" si="134"/>
        <v>ITALY_TO_elec</v>
      </c>
      <c r="D870" t="str">
        <f t="shared" si="135"/>
        <v>PROTRA_CHP_PP_I</v>
      </c>
      <c r="E870" t="s">
        <v>4</v>
      </c>
      <c r="F870" s="1" t="str">
        <f t="shared" si="136"/>
        <v>ITALYTO_elecPROTRA_CHP_liquid_fuels_CCS</v>
      </c>
      <c r="G870" s="5">
        <v>0</v>
      </c>
      <c r="H870" s="5">
        <v>0</v>
      </c>
      <c r="I870" s="5">
        <v>0</v>
      </c>
      <c r="J870" s="5">
        <v>0</v>
      </c>
      <c r="K870" s="5">
        <v>0</v>
      </c>
      <c r="L870" s="5">
        <v>0</v>
      </c>
      <c r="M870" s="5">
        <v>0</v>
      </c>
      <c r="N870" s="5">
        <v>0</v>
      </c>
      <c r="O870" s="5">
        <v>0</v>
      </c>
      <c r="P870" s="5">
        <v>0</v>
      </c>
      <c r="Q870" s="5">
        <v>0</v>
      </c>
      <c r="R870" s="5">
        <v>0</v>
      </c>
      <c r="S870" s="5">
        <v>0</v>
      </c>
      <c r="T870" s="5">
        <v>0</v>
      </c>
      <c r="U870" s="5">
        <v>0</v>
      </c>
      <c r="V870" s="5">
        <v>0</v>
      </c>
      <c r="W870" t="str">
        <f t="shared" si="133"/>
        <v/>
      </c>
      <c r="X870" s="7" t="str">
        <f t="shared" si="137"/>
        <v>PROTRA_CAPACITY_EMPIRICAL[</v>
      </c>
      <c r="Y870" s="7" t="str">
        <f t="shared" si="140"/>
        <v>ITALY,</v>
      </c>
      <c r="Z870" s="7" t="str">
        <f t="shared" si="141"/>
        <v>TO_elec,</v>
      </c>
      <c r="AA870" s="7" t="str">
        <f t="shared" si="138"/>
        <v>PROTRA_CHP_PP_I]=GET_DIRECT_DATA(</v>
      </c>
      <c r="AB870" s="7" t="str">
        <f t="shared" si="139"/>
        <v>'model_parameters/energy/PROTRA_capacity_vensim_import.xlsx','PROTRA_capacity','PROTRA_CAP_TIME',</v>
      </c>
      <c r="AC870" s="7" t="str">
        <f t="shared" si="142"/>
        <v>'ITALY_TO_elec')~~|</v>
      </c>
    </row>
    <row r="871" spans="1:29" x14ac:dyDescent="0.35">
      <c r="A871" t="s">
        <v>56</v>
      </c>
      <c r="B871" t="s">
        <v>42</v>
      </c>
      <c r="C871" t="str">
        <f t="shared" si="134"/>
        <v>ITALY_TO_elec</v>
      </c>
      <c r="D871" t="str">
        <f t="shared" si="135"/>
        <v>PROTRA_CHP_PP_I</v>
      </c>
      <c r="E871" t="s">
        <v>5</v>
      </c>
      <c r="F871" s="1" t="str">
        <f t="shared" si="136"/>
        <v>ITALYTO_elecPROTRA_CHP_solid_fossil</v>
      </c>
      <c r="G871" s="5">
        <v>0.11270000000000001</v>
      </c>
      <c r="H871" s="5">
        <v>0.11270000000000001</v>
      </c>
      <c r="I871" s="5">
        <v>0.11270000000000001</v>
      </c>
      <c r="J871" s="5">
        <v>0.11270000000000001</v>
      </c>
      <c r="K871" s="5">
        <v>4.2699999999999995E-2</v>
      </c>
      <c r="L871" s="5">
        <v>4.2699999999999995E-2</v>
      </c>
      <c r="M871" s="5">
        <v>4.2699999999999995E-2</v>
      </c>
      <c r="N871" s="5">
        <v>4.2699999999999995E-2</v>
      </c>
      <c r="O871" s="5">
        <v>4.2699999999999995E-2</v>
      </c>
      <c r="P871" s="5">
        <v>4.2699999999999995E-2</v>
      </c>
      <c r="Q871" s="5">
        <v>4.2699999999999995E-2</v>
      </c>
      <c r="R871" s="5">
        <v>0.20050161764705879</v>
      </c>
      <c r="S871" s="5">
        <v>0.24809955882352938</v>
      </c>
      <c r="T871" s="5">
        <v>0.18932426470588232</v>
      </c>
      <c r="U871" s="5">
        <v>0.15230713235294116</v>
      </c>
      <c r="V871" s="5">
        <v>0.23915139705882349</v>
      </c>
      <c r="W871" t="str">
        <f t="shared" si="133"/>
        <v/>
      </c>
      <c r="X871" s="7" t="str">
        <f t="shared" si="137"/>
        <v>PROTRA_CAPACITY_EMPIRICAL[</v>
      </c>
      <c r="Y871" s="7" t="str">
        <f t="shared" si="140"/>
        <v>ITALY,</v>
      </c>
      <c r="Z871" s="7" t="str">
        <f t="shared" si="141"/>
        <v>TO_elec,</v>
      </c>
      <c r="AA871" s="7" t="str">
        <f t="shared" si="138"/>
        <v>PROTRA_CHP_PP_I]=GET_DIRECT_DATA(</v>
      </c>
      <c r="AB871" s="7" t="str">
        <f t="shared" si="139"/>
        <v>'model_parameters/energy/PROTRA_capacity_vensim_import.xlsx','PROTRA_capacity','PROTRA_CAP_TIME',</v>
      </c>
      <c r="AC871" s="7" t="str">
        <f t="shared" si="142"/>
        <v>'ITALY_TO_elec')~~|</v>
      </c>
    </row>
    <row r="872" spans="1:29" x14ac:dyDescent="0.35">
      <c r="A872" t="s">
        <v>56</v>
      </c>
      <c r="B872" t="s">
        <v>42</v>
      </c>
      <c r="C872" t="str">
        <f t="shared" si="134"/>
        <v>ITALY_TO_elec</v>
      </c>
      <c r="D872" t="str">
        <f t="shared" si="135"/>
        <v>PROTRA_CHP_PP_I</v>
      </c>
      <c r="E872" t="s">
        <v>6</v>
      </c>
      <c r="F872" s="1" t="str">
        <f t="shared" si="136"/>
        <v>ITALYTO_elecPROTRA_CHP_solid_fossil_CCS</v>
      </c>
      <c r="G872" s="5">
        <v>0</v>
      </c>
      <c r="H872" s="5">
        <v>0</v>
      </c>
      <c r="I872" s="5">
        <v>0</v>
      </c>
      <c r="J872" s="5">
        <v>0</v>
      </c>
      <c r="K872" s="5">
        <v>0</v>
      </c>
      <c r="L872" s="5">
        <v>0</v>
      </c>
      <c r="M872" s="5">
        <v>0</v>
      </c>
      <c r="N872" s="5">
        <v>0</v>
      </c>
      <c r="O872" s="5">
        <v>0</v>
      </c>
      <c r="P872" s="5">
        <v>0</v>
      </c>
      <c r="Q872" s="5">
        <v>0</v>
      </c>
      <c r="R872" s="5">
        <v>0</v>
      </c>
      <c r="S872" s="5">
        <v>0</v>
      </c>
      <c r="T872" s="5">
        <v>0</v>
      </c>
      <c r="U872" s="5">
        <v>0</v>
      </c>
      <c r="V872" s="5">
        <v>0</v>
      </c>
      <c r="W872" t="str">
        <f t="shared" si="133"/>
        <v/>
      </c>
      <c r="X872" s="7" t="str">
        <f t="shared" si="137"/>
        <v>PROTRA_CAPACITY_EMPIRICAL[</v>
      </c>
      <c r="Y872" s="7" t="str">
        <f t="shared" si="140"/>
        <v>ITALY,</v>
      </c>
      <c r="Z872" s="7" t="str">
        <f t="shared" si="141"/>
        <v>TO_elec,</v>
      </c>
      <c r="AA872" s="7" t="str">
        <f t="shared" si="138"/>
        <v>PROTRA_CHP_PP_I]=GET_DIRECT_DATA(</v>
      </c>
      <c r="AB872" s="7" t="str">
        <f t="shared" si="139"/>
        <v>'model_parameters/energy/PROTRA_capacity_vensim_import.xlsx','PROTRA_capacity','PROTRA_CAP_TIME',</v>
      </c>
      <c r="AC872" s="7" t="str">
        <f t="shared" si="142"/>
        <v>'ITALY_TO_elec')~~|</v>
      </c>
    </row>
    <row r="873" spans="1:29" x14ac:dyDescent="0.35">
      <c r="A873" t="s">
        <v>56</v>
      </c>
      <c r="B873" t="s">
        <v>42</v>
      </c>
      <c r="C873" t="str">
        <f t="shared" si="134"/>
        <v>ITALY_TO_elec</v>
      </c>
      <c r="D873" t="str">
        <f t="shared" si="135"/>
        <v>PROTRA_CHP_PP_I</v>
      </c>
      <c r="E873" t="s">
        <v>7</v>
      </c>
      <c r="F873" s="1" t="str">
        <f t="shared" si="136"/>
        <v>ITALYTO_elecPROTRA_CHP_waste</v>
      </c>
      <c r="G873" s="5">
        <v>0.13987148378434414</v>
      </c>
      <c r="H873" s="5">
        <v>0.13122604045769121</v>
      </c>
      <c r="I873" s="5">
        <v>0.13967499643601111</v>
      </c>
      <c r="J873" s="5">
        <v>0.17582866852928691</v>
      </c>
      <c r="K873" s="5">
        <v>0.17582866852928691</v>
      </c>
      <c r="L873" s="5">
        <v>0.17582866852928691</v>
      </c>
      <c r="M873" s="5">
        <v>0.17582866852928691</v>
      </c>
      <c r="N873" s="5">
        <v>0.18317729535694188</v>
      </c>
      <c r="O873" s="5">
        <v>0.18317729535694188</v>
      </c>
      <c r="P873" s="5">
        <v>0.18317729535694188</v>
      </c>
      <c r="Q873" s="5">
        <v>0.18317729535694188</v>
      </c>
      <c r="R873" s="5">
        <v>0.39162042455622054</v>
      </c>
      <c r="S873" s="5">
        <v>0.38056662225019822</v>
      </c>
      <c r="T873" s="5">
        <v>0.22423427535073917</v>
      </c>
      <c r="U873" s="5">
        <v>0.20844312919927871</v>
      </c>
      <c r="V873" s="5">
        <v>0.19738932689325636</v>
      </c>
      <c r="W873" t="str">
        <f t="shared" si="133"/>
        <v/>
      </c>
      <c r="X873" s="7" t="str">
        <f t="shared" si="137"/>
        <v>PROTRA_CAPACITY_EMPIRICAL[</v>
      </c>
      <c r="Y873" s="7" t="str">
        <f t="shared" si="140"/>
        <v>ITALY,</v>
      </c>
      <c r="Z873" s="7" t="str">
        <f t="shared" si="141"/>
        <v>TO_elec,</v>
      </c>
      <c r="AA873" s="7" t="str">
        <f t="shared" si="138"/>
        <v>PROTRA_CHP_PP_I]=GET_DIRECT_DATA(</v>
      </c>
      <c r="AB873" s="7" t="str">
        <f t="shared" si="139"/>
        <v>'model_parameters/energy/PROTRA_capacity_vensim_import.xlsx','PROTRA_capacity','PROTRA_CAP_TIME',</v>
      </c>
      <c r="AC873" s="7" t="str">
        <f t="shared" si="142"/>
        <v>'ITALY_TO_elec')~~|</v>
      </c>
    </row>
    <row r="874" spans="1:29" x14ac:dyDescent="0.35">
      <c r="A874" t="s">
        <v>56</v>
      </c>
      <c r="B874" t="s">
        <v>42</v>
      </c>
      <c r="C874" t="str">
        <f t="shared" si="134"/>
        <v>ITALY_TO_elec</v>
      </c>
      <c r="D874" t="str">
        <f t="shared" si="135"/>
        <v>PROTRA_CHP_PP_I</v>
      </c>
      <c r="E874" t="s">
        <v>8</v>
      </c>
      <c r="F874" s="1" t="str">
        <f t="shared" si="136"/>
        <v>ITALYTO_elecPROTRA_CHP_solid_bio</v>
      </c>
      <c r="G874" s="5">
        <v>0.21605851621565589</v>
      </c>
      <c r="H874" s="5">
        <v>0.20270395954230877</v>
      </c>
      <c r="I874" s="5">
        <v>0.21575500356398891</v>
      </c>
      <c r="J874" s="5">
        <v>0.27160133147071308</v>
      </c>
      <c r="K874" s="5">
        <v>0.27160133147071308</v>
      </c>
      <c r="L874" s="5">
        <v>0.27160133147071308</v>
      </c>
      <c r="M874" s="5">
        <v>0.27160133147071308</v>
      </c>
      <c r="N874" s="5">
        <v>0.28295270464305811</v>
      </c>
      <c r="O874" s="5">
        <v>0.28295270464305811</v>
      </c>
      <c r="P874" s="5">
        <v>0.28295270464305811</v>
      </c>
      <c r="Q874" s="5">
        <v>0.28295270464305811</v>
      </c>
      <c r="R874" s="5">
        <v>0.48774502620484317</v>
      </c>
      <c r="S874" s="5">
        <v>0.49228923452352186</v>
      </c>
      <c r="T874" s="5">
        <v>0.41019053756606072</v>
      </c>
      <c r="U874" s="5">
        <v>0.46593282627518562</v>
      </c>
      <c r="V874" s="5">
        <v>0.46926524570888334</v>
      </c>
      <c r="W874" t="str">
        <f t="shared" si="133"/>
        <v/>
      </c>
      <c r="X874" s="7" t="str">
        <f t="shared" si="137"/>
        <v>PROTRA_CAPACITY_EMPIRICAL[</v>
      </c>
      <c r="Y874" s="7" t="str">
        <f t="shared" si="140"/>
        <v>ITALY,</v>
      </c>
      <c r="Z874" s="7" t="str">
        <f t="shared" si="141"/>
        <v>TO_elec,</v>
      </c>
      <c r="AA874" s="7" t="str">
        <f t="shared" si="138"/>
        <v>PROTRA_CHP_PP_I]=GET_DIRECT_DATA(</v>
      </c>
      <c r="AB874" s="7" t="str">
        <f t="shared" si="139"/>
        <v>'model_parameters/energy/PROTRA_capacity_vensim_import.xlsx','PROTRA_capacity','PROTRA_CAP_TIME',</v>
      </c>
      <c r="AC874" s="7" t="str">
        <f t="shared" si="142"/>
        <v>'ITALY_TO_elec')~~|</v>
      </c>
    </row>
    <row r="875" spans="1:29" x14ac:dyDescent="0.35">
      <c r="A875" t="s">
        <v>56</v>
      </c>
      <c r="B875" t="s">
        <v>42</v>
      </c>
      <c r="C875" t="str">
        <f t="shared" si="134"/>
        <v>ITALY_TO_elec</v>
      </c>
      <c r="D875" t="str">
        <f t="shared" si="135"/>
        <v>PROTRA_CHP_PP_I</v>
      </c>
      <c r="E875" t="s">
        <v>9</v>
      </c>
      <c r="F875" s="1" t="str">
        <f t="shared" si="136"/>
        <v>ITALYTO_elecPROTRA_CHP_solid_bio_CCS</v>
      </c>
      <c r="G875" s="5">
        <v>0</v>
      </c>
      <c r="H875" s="5">
        <v>0</v>
      </c>
      <c r="I875" s="5">
        <v>0</v>
      </c>
      <c r="J875" s="5">
        <v>0</v>
      </c>
      <c r="K875" s="5">
        <v>0</v>
      </c>
      <c r="L875" s="5">
        <v>0</v>
      </c>
      <c r="M875" s="5">
        <v>0</v>
      </c>
      <c r="N875" s="5">
        <v>0</v>
      </c>
      <c r="O875" s="5">
        <v>0</v>
      </c>
      <c r="P875" s="5">
        <v>0</v>
      </c>
      <c r="Q875" s="5">
        <v>0</v>
      </c>
      <c r="R875" s="5">
        <v>0</v>
      </c>
      <c r="S875" s="5">
        <v>0</v>
      </c>
      <c r="T875" s="5">
        <v>0</v>
      </c>
      <c r="U875" s="5">
        <v>0</v>
      </c>
      <c r="V875" s="5">
        <v>0</v>
      </c>
      <c r="W875" t="str">
        <f t="shared" si="133"/>
        <v/>
      </c>
      <c r="X875" s="7" t="str">
        <f t="shared" si="137"/>
        <v>PROTRA_CAPACITY_EMPIRICAL[</v>
      </c>
      <c r="Y875" s="7" t="str">
        <f t="shared" si="140"/>
        <v>ITALY,</v>
      </c>
      <c r="Z875" s="7" t="str">
        <f t="shared" si="141"/>
        <v>TO_elec,</v>
      </c>
      <c r="AA875" s="7" t="str">
        <f t="shared" si="138"/>
        <v>PROTRA_CHP_PP_I]=GET_DIRECT_DATA(</v>
      </c>
      <c r="AB875" s="7" t="str">
        <f t="shared" si="139"/>
        <v>'model_parameters/energy/PROTRA_capacity_vensim_import.xlsx','PROTRA_capacity','PROTRA_CAP_TIME',</v>
      </c>
      <c r="AC875" s="7" t="str">
        <f t="shared" si="142"/>
        <v>'ITALY_TO_elec')~~|</v>
      </c>
    </row>
    <row r="876" spans="1:29" x14ac:dyDescent="0.35">
      <c r="A876" t="s">
        <v>56</v>
      </c>
      <c r="B876" t="s">
        <v>42</v>
      </c>
      <c r="C876" t="str">
        <f t="shared" si="134"/>
        <v>ITALY_TO_elec</v>
      </c>
      <c r="D876" t="str">
        <f t="shared" si="135"/>
        <v>PROTRA_CHP_PP_I</v>
      </c>
      <c r="E876" t="s">
        <v>17</v>
      </c>
      <c r="F876" s="1" t="str">
        <f t="shared" si="136"/>
        <v>ITALYTO_elecPROTRA_PP_solid_bio</v>
      </c>
      <c r="G876" s="5">
        <v>0.22600766093729943</v>
      </c>
      <c r="H876" s="5">
        <v>0.22600766093729943</v>
      </c>
      <c r="I876" s="5">
        <v>0.27153455868734633</v>
      </c>
      <c r="J876" s="5">
        <v>0.27153455868734633</v>
      </c>
      <c r="K876" s="5">
        <v>0.27153455868734633</v>
      </c>
      <c r="L876" s="5">
        <v>0.27153455868734633</v>
      </c>
      <c r="M876" s="5">
        <v>0.27153455868734633</v>
      </c>
      <c r="N876" s="5">
        <v>0.27153455868734633</v>
      </c>
      <c r="O876" s="5">
        <v>0.27153455868734633</v>
      </c>
      <c r="P876" s="5">
        <v>0.27153455868734633</v>
      </c>
      <c r="Q876" s="5">
        <v>0.27153455868734633</v>
      </c>
      <c r="R876" s="5">
        <v>0.46806278317626077</v>
      </c>
      <c r="S876" s="5">
        <v>0.47242361655989057</v>
      </c>
      <c r="T876" s="5">
        <v>0.39363789342897959</v>
      </c>
      <c r="U876" s="5">
        <v>0.44713078293483793</v>
      </c>
      <c r="V876" s="5">
        <v>0.45032872741616647</v>
      </c>
      <c r="W876" t="str">
        <f t="shared" si="133"/>
        <v/>
      </c>
      <c r="X876" s="7" t="str">
        <f t="shared" si="137"/>
        <v>PROTRA_CAPACITY_EMPIRICAL[</v>
      </c>
      <c r="Y876" s="7" t="str">
        <f t="shared" si="140"/>
        <v>ITALY,</v>
      </c>
      <c r="Z876" s="7" t="str">
        <f t="shared" si="141"/>
        <v>TO_elec,</v>
      </c>
      <c r="AA876" s="7" t="str">
        <f t="shared" si="138"/>
        <v>PROTRA_CHP_PP_I]=GET_DIRECT_DATA(</v>
      </c>
      <c r="AB876" s="7" t="str">
        <f t="shared" si="139"/>
        <v>'model_parameters/energy/PROTRA_capacity_vensim_import.xlsx','PROTRA_capacity','PROTRA_CAP_TIME',</v>
      </c>
      <c r="AC876" s="7" t="str">
        <f t="shared" si="142"/>
        <v>'ITALY_TO_elec')~~|</v>
      </c>
    </row>
    <row r="877" spans="1:29" x14ac:dyDescent="0.35">
      <c r="A877" t="s">
        <v>56</v>
      </c>
      <c r="B877" t="s">
        <v>42</v>
      </c>
      <c r="C877" t="str">
        <f t="shared" si="134"/>
        <v>ITALY_TO_elec</v>
      </c>
      <c r="D877" t="str">
        <f t="shared" si="135"/>
        <v>PROTRA_CHP_PP_I</v>
      </c>
      <c r="E877" t="s">
        <v>18</v>
      </c>
      <c r="F877" s="1" t="str">
        <f t="shared" si="136"/>
        <v>ITALYTO_elecPROTRA_PP_solid_bio_CCS</v>
      </c>
      <c r="G877" s="5">
        <v>0</v>
      </c>
      <c r="H877" s="5">
        <v>0</v>
      </c>
      <c r="I877" s="5">
        <v>0</v>
      </c>
      <c r="J877" s="5">
        <v>0</v>
      </c>
      <c r="K877" s="5">
        <v>0</v>
      </c>
      <c r="L877" s="5">
        <v>0</v>
      </c>
      <c r="M877" s="5">
        <v>0</v>
      </c>
      <c r="N877" s="5">
        <v>0</v>
      </c>
      <c r="O877" s="5">
        <v>0</v>
      </c>
      <c r="P877" s="5">
        <v>0</v>
      </c>
      <c r="Q877" s="5">
        <v>0</v>
      </c>
      <c r="R877" s="5">
        <v>0</v>
      </c>
      <c r="S877" s="5">
        <v>0</v>
      </c>
      <c r="T877" s="5">
        <v>0</v>
      </c>
      <c r="U877" s="5">
        <v>0</v>
      </c>
      <c r="V877" s="5">
        <v>0</v>
      </c>
      <c r="W877" t="str">
        <f t="shared" si="133"/>
        <v/>
      </c>
      <c r="X877" s="7" t="str">
        <f t="shared" si="137"/>
        <v>PROTRA_CAPACITY_EMPIRICAL[</v>
      </c>
      <c r="Y877" s="7" t="str">
        <f t="shared" si="140"/>
        <v>ITALY,</v>
      </c>
      <c r="Z877" s="7" t="str">
        <f t="shared" si="141"/>
        <v>TO_elec,</v>
      </c>
      <c r="AA877" s="7" t="str">
        <f t="shared" si="138"/>
        <v>PROTRA_CHP_PP_I]=GET_DIRECT_DATA(</v>
      </c>
      <c r="AB877" s="7" t="str">
        <f t="shared" si="139"/>
        <v>'model_parameters/energy/PROTRA_capacity_vensim_import.xlsx','PROTRA_capacity','PROTRA_CAP_TIME',</v>
      </c>
      <c r="AC877" s="7" t="str">
        <f t="shared" si="142"/>
        <v>'ITALY_TO_elec')~~|</v>
      </c>
    </row>
    <row r="878" spans="1:29" x14ac:dyDescent="0.35">
      <c r="A878" t="s">
        <v>56</v>
      </c>
      <c r="B878" t="s">
        <v>42</v>
      </c>
      <c r="C878" t="str">
        <f t="shared" si="134"/>
        <v>ITALY_TO_elec</v>
      </c>
      <c r="D878" t="str">
        <f t="shared" si="135"/>
        <v>PROTRA_CHP_PP_I</v>
      </c>
      <c r="E878" t="s">
        <v>19</v>
      </c>
      <c r="F878" s="1" t="str">
        <f t="shared" si="136"/>
        <v>ITALYTO_elecPROTRA_PP_gas_fuels</v>
      </c>
      <c r="G878" s="5">
        <v>28.028612105263157</v>
      </c>
      <c r="H878" s="5">
        <v>30.357812105263154</v>
      </c>
      <c r="I878" s="5">
        <v>34.058812105263151</v>
      </c>
      <c r="J878" s="5">
        <v>36.602812105263155</v>
      </c>
      <c r="K878" s="5">
        <v>37.44895210526316</v>
      </c>
      <c r="L878" s="5">
        <v>39.110432105263158</v>
      </c>
      <c r="M878" s="5">
        <v>40.743132105263165</v>
      </c>
      <c r="N878" s="5">
        <v>40.789632105263159</v>
      </c>
      <c r="O878" s="5">
        <v>40.783112105263157</v>
      </c>
      <c r="P878" s="5">
        <v>40.39076210526315</v>
      </c>
      <c r="Q878" s="5">
        <v>37.965562105263153</v>
      </c>
      <c r="R878" s="5">
        <v>54.950956725388906</v>
      </c>
      <c r="S878" s="5">
        <v>73.080528781974735</v>
      </c>
      <c r="T878" s="5">
        <v>73.64276933760614</v>
      </c>
      <c r="U878" s="5">
        <v>86.187537913254573</v>
      </c>
      <c r="V878" s="5">
        <v>79.29919581926093</v>
      </c>
      <c r="W878" t="str">
        <f t="shared" si="133"/>
        <v/>
      </c>
      <c r="X878" s="7" t="str">
        <f t="shared" si="137"/>
        <v>PROTRA_CAPACITY_EMPIRICAL[</v>
      </c>
      <c r="Y878" s="7" t="str">
        <f t="shared" si="140"/>
        <v>ITALY,</v>
      </c>
      <c r="Z878" s="7" t="str">
        <f t="shared" si="141"/>
        <v>TO_elec,</v>
      </c>
      <c r="AA878" s="7" t="str">
        <f t="shared" si="138"/>
        <v>PROTRA_CHP_PP_I]=GET_DIRECT_DATA(</v>
      </c>
      <c r="AB878" s="7" t="str">
        <f t="shared" si="139"/>
        <v>'model_parameters/energy/PROTRA_capacity_vensim_import.xlsx','PROTRA_capacity','PROTRA_CAP_TIME',</v>
      </c>
      <c r="AC878" s="7" t="str">
        <f t="shared" si="142"/>
        <v>'ITALY_TO_elec')~~|</v>
      </c>
    </row>
    <row r="879" spans="1:29" x14ac:dyDescent="0.35">
      <c r="A879" t="s">
        <v>56</v>
      </c>
      <c r="B879" t="s">
        <v>42</v>
      </c>
      <c r="C879" t="str">
        <f t="shared" si="134"/>
        <v>ITALY_TO_elec</v>
      </c>
      <c r="D879" t="str">
        <f t="shared" si="135"/>
        <v>PROTRA_CHP_PP_I</v>
      </c>
      <c r="E879" t="s">
        <v>20</v>
      </c>
      <c r="F879" s="1" t="str">
        <f t="shared" si="136"/>
        <v>ITALYTO_elecPROTRA_PP_gas_fuels_CCS</v>
      </c>
      <c r="G879" s="6">
        <v>0</v>
      </c>
      <c r="H879" s="6">
        <v>0</v>
      </c>
      <c r="I879" s="6">
        <v>0</v>
      </c>
      <c r="J879" s="6">
        <v>0</v>
      </c>
      <c r="K879" s="6">
        <v>0</v>
      </c>
      <c r="L879" s="6">
        <v>0</v>
      </c>
      <c r="M879" s="6">
        <v>0</v>
      </c>
      <c r="N879" s="6">
        <v>0</v>
      </c>
      <c r="O879" s="6">
        <v>0</v>
      </c>
      <c r="P879" s="6">
        <v>0</v>
      </c>
      <c r="Q879" s="6">
        <v>0</v>
      </c>
      <c r="R879" s="6">
        <v>0</v>
      </c>
      <c r="S879" s="6">
        <v>0</v>
      </c>
      <c r="T879" s="6">
        <v>0</v>
      </c>
      <c r="U879" s="6">
        <v>0</v>
      </c>
      <c r="V879" s="6">
        <v>0</v>
      </c>
      <c r="W879" t="str">
        <f t="shared" si="133"/>
        <v/>
      </c>
      <c r="X879" s="7" t="str">
        <f t="shared" si="137"/>
        <v>PROTRA_CAPACITY_EMPIRICAL[</v>
      </c>
      <c r="Y879" s="7" t="str">
        <f t="shared" si="140"/>
        <v>ITALY,</v>
      </c>
      <c r="Z879" s="7" t="str">
        <f t="shared" si="141"/>
        <v>TO_elec,</v>
      </c>
      <c r="AA879" s="7" t="str">
        <f t="shared" si="138"/>
        <v>PROTRA_CHP_PP_I]=GET_DIRECT_DATA(</v>
      </c>
      <c r="AB879" s="7" t="str">
        <f t="shared" si="139"/>
        <v>'model_parameters/energy/PROTRA_capacity_vensim_import.xlsx','PROTRA_capacity','PROTRA_CAP_TIME',</v>
      </c>
      <c r="AC879" s="7" t="str">
        <f t="shared" si="142"/>
        <v>'ITALY_TO_elec')~~|</v>
      </c>
    </row>
    <row r="880" spans="1:29" x14ac:dyDescent="0.35">
      <c r="A880" t="s">
        <v>56</v>
      </c>
      <c r="B880" t="s">
        <v>42</v>
      </c>
      <c r="C880" t="str">
        <f t="shared" si="134"/>
        <v>ITALY_TO_elec</v>
      </c>
      <c r="D880" t="str">
        <f t="shared" si="135"/>
        <v>PROTRA_CHP_PP_I</v>
      </c>
      <c r="E880" t="s">
        <v>21</v>
      </c>
      <c r="F880" s="1" t="str">
        <f t="shared" si="136"/>
        <v>ITALYTO_elecPROTRA_PP_geothermal</v>
      </c>
      <c r="G880" s="5">
        <v>0.67100000000000004</v>
      </c>
      <c r="H880" s="5">
        <v>0.67100000000000004</v>
      </c>
      <c r="I880" s="5">
        <v>0.67100000000000004</v>
      </c>
      <c r="J880" s="5">
        <v>0.67100000000000004</v>
      </c>
      <c r="K880" s="5">
        <v>0.69499999999999995</v>
      </c>
      <c r="L880" s="5">
        <v>0.72799999999999998</v>
      </c>
      <c r="M880" s="5">
        <v>0.72799999999999998</v>
      </c>
      <c r="N880" s="5">
        <v>0.72799999999999998</v>
      </c>
      <c r="O880" s="5">
        <v>0.72899999999999998</v>
      </c>
      <c r="P880" s="5">
        <v>0.76800000000000002</v>
      </c>
      <c r="Q880" s="5">
        <v>0.76800000000000002</v>
      </c>
      <c r="R880" s="5">
        <v>0.76800000000000002</v>
      </c>
      <c r="S880" s="5">
        <v>0.76800000000000002</v>
      </c>
      <c r="T880" s="5">
        <v>0.76800000000000002</v>
      </c>
      <c r="U880" s="5">
        <v>0.76800000000000002</v>
      </c>
      <c r="V880" s="5">
        <v>0.76800000000000002</v>
      </c>
      <c r="W880" t="str">
        <f t="shared" si="133"/>
        <v/>
      </c>
      <c r="X880" s="7" t="str">
        <f t="shared" si="137"/>
        <v>PROTRA_CAPACITY_EMPIRICAL[</v>
      </c>
      <c r="Y880" s="7" t="str">
        <f t="shared" si="140"/>
        <v>ITALY,</v>
      </c>
      <c r="Z880" s="7" t="str">
        <f t="shared" si="141"/>
        <v>TO_elec,</v>
      </c>
      <c r="AA880" s="7" t="str">
        <f t="shared" si="138"/>
        <v>PROTRA_CHP_PP_I]=GET_DIRECT_DATA(</v>
      </c>
      <c r="AB880" s="7" t="str">
        <f t="shared" si="139"/>
        <v>'model_parameters/energy/PROTRA_capacity_vensim_import.xlsx','PROTRA_capacity','PROTRA_CAP_TIME',</v>
      </c>
      <c r="AC880" s="7" t="str">
        <f t="shared" si="142"/>
        <v>'ITALY_TO_elec')~~|</v>
      </c>
    </row>
    <row r="881" spans="1:29" x14ac:dyDescent="0.35">
      <c r="A881" t="s">
        <v>56</v>
      </c>
      <c r="B881" t="s">
        <v>42</v>
      </c>
      <c r="C881" t="str">
        <f t="shared" si="134"/>
        <v>ITALY_TO_elec</v>
      </c>
      <c r="D881" t="str">
        <f t="shared" si="135"/>
        <v>PROTRA_CHP_PP_I</v>
      </c>
      <c r="E881" t="s">
        <v>22</v>
      </c>
      <c r="F881" s="1" t="str">
        <f t="shared" si="136"/>
        <v>ITALYTO_elecPROTRA_PP_hydropower_dammed</v>
      </c>
      <c r="G881" s="5">
        <v>16.560859999999995</v>
      </c>
      <c r="H881" s="5">
        <v>16.983459999999994</v>
      </c>
      <c r="I881" s="5">
        <v>16.983459999999994</v>
      </c>
      <c r="J881" s="5">
        <v>16.972759999999994</v>
      </c>
      <c r="K881" s="5">
        <v>16.972759999999994</v>
      </c>
      <c r="L881" s="5">
        <v>17.017959999999995</v>
      </c>
      <c r="M881" s="5">
        <v>17.067959999999996</v>
      </c>
      <c r="N881" s="5">
        <v>17.091459999999991</v>
      </c>
      <c r="O881" s="5">
        <v>17.215459999999993</v>
      </c>
      <c r="P881" s="5">
        <v>17.215459999999993</v>
      </c>
      <c r="Q881" s="5">
        <v>17.215459999999993</v>
      </c>
      <c r="R881" s="5">
        <v>17.548080841459004</v>
      </c>
      <c r="S881" s="5">
        <v>17.92422216684723</v>
      </c>
      <c r="T881" s="5">
        <v>17.386433329721914</v>
      </c>
      <c r="U881" s="5">
        <v>17.767237564102558</v>
      </c>
      <c r="V881" s="5">
        <v>18.239745675334049</v>
      </c>
      <c r="W881" t="str">
        <f t="shared" si="133"/>
        <v/>
      </c>
      <c r="X881" s="7" t="str">
        <f t="shared" si="137"/>
        <v>PROTRA_CAPACITY_EMPIRICAL[</v>
      </c>
      <c r="Y881" s="7" t="str">
        <f t="shared" si="140"/>
        <v>ITALY,</v>
      </c>
      <c r="Z881" s="7" t="str">
        <f t="shared" si="141"/>
        <v>TO_elec,</v>
      </c>
      <c r="AA881" s="7" t="str">
        <f t="shared" si="138"/>
        <v>PROTRA_CHP_PP_I]=GET_DIRECT_DATA(</v>
      </c>
      <c r="AB881" s="7" t="str">
        <f t="shared" si="139"/>
        <v>'model_parameters/energy/PROTRA_capacity_vensim_import.xlsx','PROTRA_capacity','PROTRA_CAP_TIME',</v>
      </c>
      <c r="AC881" s="7" t="str">
        <f t="shared" si="142"/>
        <v>'ITALY_TO_elec')~~|</v>
      </c>
    </row>
    <row r="882" spans="1:29" x14ac:dyDescent="0.35">
      <c r="A882" t="s">
        <v>56</v>
      </c>
      <c r="B882" t="s">
        <v>42</v>
      </c>
      <c r="C882" t="str">
        <f t="shared" si="134"/>
        <v>ITALY_TO_elec</v>
      </c>
      <c r="D882" t="str">
        <f t="shared" si="135"/>
        <v>PROTRA_CHP_PP_I</v>
      </c>
      <c r="E882" t="s">
        <v>23</v>
      </c>
      <c r="F882" s="1" t="str">
        <f t="shared" si="136"/>
        <v>ITALYTO_elecPROTRA_PP_hydropower_run_of_river</v>
      </c>
      <c r="G882" s="5">
        <v>4.5472799999999971</v>
      </c>
      <c r="H882" s="5">
        <v>4.4998939999999976</v>
      </c>
      <c r="I882" s="5">
        <v>4.5026969999999977</v>
      </c>
      <c r="J882" s="5">
        <v>4.5041459999999969</v>
      </c>
      <c r="K882" s="5">
        <v>4.5482539999999965</v>
      </c>
      <c r="L882" s="5">
        <v>4.6404219999999965</v>
      </c>
      <c r="M882" s="5">
        <v>4.8165638999999976</v>
      </c>
      <c r="N882" s="5">
        <v>4.9617498999999974</v>
      </c>
      <c r="O882" s="5">
        <v>4.975859899999997</v>
      </c>
      <c r="P882" s="5">
        <v>4.9763978999999976</v>
      </c>
      <c r="Q882" s="5">
        <v>4.9996400000000119</v>
      </c>
      <c r="R882" s="5">
        <v>4.8890966022950018</v>
      </c>
      <c r="S882" s="5">
        <v>4.8457188133221498</v>
      </c>
      <c r="T882" s="5">
        <v>5.0495477787107133</v>
      </c>
      <c r="U882" s="5">
        <v>4.9674564791491855</v>
      </c>
      <c r="V882" s="5">
        <v>4.8699730609198735</v>
      </c>
      <c r="W882" t="str">
        <f t="shared" si="133"/>
        <v/>
      </c>
      <c r="X882" s="7" t="str">
        <f t="shared" si="137"/>
        <v>PROTRA_CAPACITY_EMPIRICAL[</v>
      </c>
      <c r="Y882" s="7" t="str">
        <f t="shared" si="140"/>
        <v>ITALY,</v>
      </c>
      <c r="Z882" s="7" t="str">
        <f t="shared" si="141"/>
        <v>TO_elec,</v>
      </c>
      <c r="AA882" s="7" t="str">
        <f t="shared" si="138"/>
        <v>PROTRA_CHP_PP_I]=GET_DIRECT_DATA(</v>
      </c>
      <c r="AB882" s="7" t="str">
        <f t="shared" si="139"/>
        <v>'model_parameters/energy/PROTRA_capacity_vensim_import.xlsx','PROTRA_capacity','PROTRA_CAP_TIME',</v>
      </c>
      <c r="AC882" s="7" t="str">
        <f t="shared" si="142"/>
        <v>'ITALY_TO_elec')~~|</v>
      </c>
    </row>
    <row r="883" spans="1:29" x14ac:dyDescent="0.35">
      <c r="A883" t="s">
        <v>56</v>
      </c>
      <c r="B883" t="s">
        <v>42</v>
      </c>
      <c r="C883" t="str">
        <f t="shared" si="134"/>
        <v>ITALY_TO_elec</v>
      </c>
      <c r="D883" t="str">
        <f t="shared" si="135"/>
        <v>PROTRA_CHP_PP_I</v>
      </c>
      <c r="E883" t="s">
        <v>24</v>
      </c>
      <c r="F883" s="1" t="str">
        <f t="shared" si="136"/>
        <v>ITALYTO_elecPROTRA_PP_liquid_fuels</v>
      </c>
      <c r="G883" s="5">
        <v>11.819240000000001</v>
      </c>
      <c r="H883" s="5">
        <v>11.761239999999999</v>
      </c>
      <c r="I883" s="5">
        <v>10.51864</v>
      </c>
      <c r="J883" s="5">
        <v>8.8207400000000025</v>
      </c>
      <c r="K883" s="5">
        <v>8.7746399999999998</v>
      </c>
      <c r="L883" s="5">
        <v>8.7648399999999995</v>
      </c>
      <c r="M883" s="5">
        <v>8.6855400000000014</v>
      </c>
      <c r="N883" s="5">
        <v>8.6714400000000005</v>
      </c>
      <c r="O883" s="5">
        <v>7.8804799999999995</v>
      </c>
      <c r="P883" s="5">
        <v>5.8826999999999989</v>
      </c>
      <c r="Q883" s="5">
        <v>4.27224</v>
      </c>
      <c r="R883" s="5">
        <v>7.4953670480366759</v>
      </c>
      <c r="S883" s="5">
        <v>4.1964518078532986</v>
      </c>
      <c r="T883" s="5">
        <v>2.1075929838548935</v>
      </c>
      <c r="U883" s="5">
        <v>1.228790576041459</v>
      </c>
      <c r="V883" s="5">
        <v>1.2713682120789316</v>
      </c>
      <c r="W883" t="str">
        <f t="shared" si="133"/>
        <v/>
      </c>
      <c r="X883" s="7" t="str">
        <f t="shared" si="137"/>
        <v>PROTRA_CAPACITY_EMPIRICAL[</v>
      </c>
      <c r="Y883" s="7" t="str">
        <f t="shared" si="140"/>
        <v>ITALY,</v>
      </c>
      <c r="Z883" s="7" t="str">
        <f t="shared" si="141"/>
        <v>TO_elec,</v>
      </c>
      <c r="AA883" s="7" t="str">
        <f t="shared" si="138"/>
        <v>PROTRA_CHP_PP_I]=GET_DIRECT_DATA(</v>
      </c>
      <c r="AB883" s="7" t="str">
        <f t="shared" si="139"/>
        <v>'model_parameters/energy/PROTRA_capacity_vensim_import.xlsx','PROTRA_capacity','PROTRA_CAP_TIME',</v>
      </c>
      <c r="AC883" s="7" t="str">
        <f t="shared" si="142"/>
        <v>'ITALY_TO_elec')~~|</v>
      </c>
    </row>
    <row r="884" spans="1:29" x14ac:dyDescent="0.35">
      <c r="A884" t="s">
        <v>56</v>
      </c>
      <c r="B884" t="s">
        <v>42</v>
      </c>
      <c r="C884" t="str">
        <f t="shared" si="134"/>
        <v>ITALY_TO_elec</v>
      </c>
      <c r="D884" t="str">
        <f t="shared" si="135"/>
        <v>PROTRA_CHP_PP_I</v>
      </c>
      <c r="E884" t="s">
        <v>25</v>
      </c>
      <c r="F884" s="1" t="str">
        <f t="shared" si="136"/>
        <v>ITALYTO_elecPROTRA_PP_liquid_fuels_CCS</v>
      </c>
      <c r="G884" s="5">
        <v>0</v>
      </c>
      <c r="H884" s="5">
        <v>0</v>
      </c>
      <c r="I884" s="5">
        <v>0</v>
      </c>
      <c r="J884" s="5">
        <v>0</v>
      </c>
      <c r="K884" s="5">
        <v>0</v>
      </c>
      <c r="L884" s="5">
        <v>0</v>
      </c>
      <c r="M884" s="5">
        <v>0</v>
      </c>
      <c r="N884" s="5">
        <v>0</v>
      </c>
      <c r="O884" s="5">
        <v>0</v>
      </c>
      <c r="P884" s="5">
        <v>0</v>
      </c>
      <c r="Q884" s="5">
        <v>0</v>
      </c>
      <c r="R884" s="5">
        <v>0</v>
      </c>
      <c r="S884" s="5">
        <v>0</v>
      </c>
      <c r="T884" s="5">
        <v>0</v>
      </c>
      <c r="U884" s="5">
        <v>0</v>
      </c>
      <c r="V884" s="5">
        <v>0</v>
      </c>
      <c r="W884" t="str">
        <f t="shared" si="133"/>
        <v/>
      </c>
      <c r="X884" s="7" t="str">
        <f t="shared" si="137"/>
        <v>PROTRA_CAPACITY_EMPIRICAL[</v>
      </c>
      <c r="Y884" s="7" t="str">
        <f t="shared" si="140"/>
        <v>ITALY,</v>
      </c>
      <c r="Z884" s="7" t="str">
        <f t="shared" si="141"/>
        <v>TO_elec,</v>
      </c>
      <c r="AA884" s="7" t="str">
        <f t="shared" si="138"/>
        <v>PROTRA_CHP_PP_I]=GET_DIRECT_DATA(</v>
      </c>
      <c r="AB884" s="7" t="str">
        <f t="shared" si="139"/>
        <v>'model_parameters/energy/PROTRA_capacity_vensim_import.xlsx','PROTRA_capacity','PROTRA_CAP_TIME',</v>
      </c>
      <c r="AC884" s="7" t="str">
        <f t="shared" si="142"/>
        <v>'ITALY_TO_elec')~~|</v>
      </c>
    </row>
    <row r="885" spans="1:29" x14ac:dyDescent="0.35">
      <c r="A885" t="s">
        <v>56</v>
      </c>
      <c r="B885" t="s">
        <v>42</v>
      </c>
      <c r="C885" t="str">
        <f t="shared" si="134"/>
        <v>ITALY_TO_elec</v>
      </c>
      <c r="D885" t="str">
        <f t="shared" si="135"/>
        <v>PROTRA_CHP_PP_I</v>
      </c>
      <c r="E885" t="s">
        <v>26</v>
      </c>
      <c r="F885" s="1" t="str">
        <f t="shared" si="136"/>
        <v>ITALYTO_elecPROTRA_PP_nuclear</v>
      </c>
      <c r="G885" s="5">
        <v>0</v>
      </c>
      <c r="H885" s="5">
        <v>0</v>
      </c>
      <c r="I885" s="5">
        <v>0</v>
      </c>
      <c r="J885" s="5">
        <v>0</v>
      </c>
      <c r="K885" s="5">
        <v>0</v>
      </c>
      <c r="L885" s="5">
        <v>0</v>
      </c>
      <c r="M885" s="5">
        <v>0</v>
      </c>
      <c r="N885" s="5">
        <v>0</v>
      </c>
      <c r="O885" s="5">
        <v>0</v>
      </c>
      <c r="P885" s="5">
        <v>0</v>
      </c>
      <c r="Q885" s="5">
        <v>0</v>
      </c>
      <c r="R885" s="5">
        <v>0</v>
      </c>
      <c r="S885" s="5">
        <v>0</v>
      </c>
      <c r="T885" s="5">
        <v>0</v>
      </c>
      <c r="U885" s="5">
        <v>0</v>
      </c>
      <c r="V885" s="5">
        <v>0</v>
      </c>
      <c r="W885" t="str">
        <f t="shared" si="133"/>
        <v/>
      </c>
      <c r="X885" s="7" t="str">
        <f t="shared" si="137"/>
        <v>PROTRA_CAPACITY_EMPIRICAL[</v>
      </c>
      <c r="Y885" s="7" t="str">
        <f t="shared" si="140"/>
        <v>ITALY,</v>
      </c>
      <c r="Z885" s="7" t="str">
        <f t="shared" si="141"/>
        <v>TO_elec,</v>
      </c>
      <c r="AA885" s="7" t="str">
        <f t="shared" si="138"/>
        <v>PROTRA_CHP_PP_I]=GET_DIRECT_DATA(</v>
      </c>
      <c r="AB885" s="7" t="str">
        <f t="shared" si="139"/>
        <v>'model_parameters/energy/PROTRA_capacity_vensim_import.xlsx','PROTRA_capacity','PROTRA_CAP_TIME',</v>
      </c>
      <c r="AC885" s="7" t="str">
        <f t="shared" si="142"/>
        <v>'ITALY_TO_elec')~~|</v>
      </c>
    </row>
    <row r="886" spans="1:29" x14ac:dyDescent="0.35">
      <c r="A886" t="s">
        <v>56</v>
      </c>
      <c r="B886" t="s">
        <v>42</v>
      </c>
      <c r="C886" t="str">
        <f t="shared" si="134"/>
        <v>ITALY_TO_elec</v>
      </c>
      <c r="D886" t="str">
        <f t="shared" si="135"/>
        <v>PROTRA_CHP_PP_I</v>
      </c>
      <c r="E886" t="s">
        <v>27</v>
      </c>
      <c r="F886" s="1" t="str">
        <f t="shared" si="136"/>
        <v>ITALYTO_elecPROTRA_PP_oceanic</v>
      </c>
      <c r="G886" s="5">
        <v>0</v>
      </c>
      <c r="H886" s="5">
        <v>0</v>
      </c>
      <c r="I886" s="5">
        <v>0</v>
      </c>
      <c r="J886" s="5">
        <v>0</v>
      </c>
      <c r="K886" s="5">
        <v>0</v>
      </c>
      <c r="L886" s="5">
        <v>0</v>
      </c>
      <c r="M886" s="5">
        <v>4.0000000000000003E-5</v>
      </c>
      <c r="N886" s="5">
        <v>4.0000000000000003E-5</v>
      </c>
      <c r="O886" s="5">
        <v>4.0000000000000003E-5</v>
      </c>
      <c r="P886" s="5">
        <v>4.0000000000000003E-5</v>
      </c>
      <c r="Q886" s="5">
        <v>4.0000000000000003E-5</v>
      </c>
      <c r="R886" s="5">
        <v>4.5714285714285716E-5</v>
      </c>
      <c r="S886" s="5">
        <v>5.1428571428571429E-5</v>
      </c>
      <c r="T886" s="5">
        <v>5.7142857142857142E-5</v>
      </c>
      <c r="U886" s="5">
        <v>6.2857142857142861E-5</v>
      </c>
      <c r="V886" s="5">
        <v>6.8571428571428581E-5</v>
      </c>
      <c r="W886" t="str">
        <f t="shared" si="133"/>
        <v/>
      </c>
      <c r="X886" s="7" t="str">
        <f t="shared" si="137"/>
        <v>PROTRA_CAPACITY_EMPIRICAL[</v>
      </c>
      <c r="Y886" s="7" t="str">
        <f t="shared" si="140"/>
        <v>ITALY,</v>
      </c>
      <c r="Z886" s="7" t="str">
        <f t="shared" si="141"/>
        <v>TO_elec,</v>
      </c>
      <c r="AA886" s="7" t="str">
        <f t="shared" si="138"/>
        <v>PROTRA_CHP_PP_I]=GET_DIRECT_DATA(</v>
      </c>
      <c r="AB886" s="7" t="str">
        <f t="shared" si="139"/>
        <v>'model_parameters/energy/PROTRA_capacity_vensim_import.xlsx','PROTRA_capacity','PROTRA_CAP_TIME',</v>
      </c>
      <c r="AC886" s="7" t="str">
        <f t="shared" si="142"/>
        <v>'ITALY_TO_elec')~~|</v>
      </c>
    </row>
    <row r="887" spans="1:29" x14ac:dyDescent="0.35">
      <c r="A887" t="s">
        <v>56</v>
      </c>
      <c r="B887" t="s">
        <v>42</v>
      </c>
      <c r="C887" t="str">
        <f t="shared" si="134"/>
        <v>ITALY_TO_elec</v>
      </c>
      <c r="D887" t="str">
        <f t="shared" si="135"/>
        <v>PROTRA_CHP_PP_I</v>
      </c>
      <c r="E887" t="s">
        <v>28</v>
      </c>
      <c r="F887" s="1" t="str">
        <f t="shared" si="136"/>
        <v>ITALYTO_elecPROTRA_PP_solar_CSP</v>
      </c>
      <c r="G887" s="5">
        <v>0</v>
      </c>
      <c r="H887" s="5">
        <v>0</v>
      </c>
      <c r="I887" s="5">
        <v>0</v>
      </c>
      <c r="J887" s="5">
        <v>0</v>
      </c>
      <c r="K887" s="5">
        <v>0</v>
      </c>
      <c r="L887" s="5">
        <v>4.7199999999999994E-3</v>
      </c>
      <c r="M887" s="5">
        <v>4.7199999999999994E-3</v>
      </c>
      <c r="N887" s="5">
        <v>4.7199999999999994E-3</v>
      </c>
      <c r="O887" s="5">
        <v>5.0699999999999999E-3</v>
      </c>
      <c r="P887" s="5">
        <v>6.0699999999999999E-3</v>
      </c>
      <c r="Q887" s="5">
        <v>6.0699999999999999E-3</v>
      </c>
      <c r="R887" s="5">
        <v>6.3885714285714284E-3</v>
      </c>
      <c r="S887" s="5">
        <v>6.7071428571428568E-3</v>
      </c>
      <c r="T887" s="5">
        <v>7.0257142857142853E-3</v>
      </c>
      <c r="U887" s="5">
        <v>7.3442857142857138E-3</v>
      </c>
      <c r="V887" s="5">
        <v>7.6628571428571423E-3</v>
      </c>
      <c r="W887" t="str">
        <f t="shared" si="133"/>
        <v/>
      </c>
      <c r="X887" s="7" t="str">
        <f t="shared" si="137"/>
        <v>PROTRA_CAPACITY_EMPIRICAL[</v>
      </c>
      <c r="Y887" s="7" t="str">
        <f t="shared" si="140"/>
        <v>ITALY,</v>
      </c>
      <c r="Z887" s="7" t="str">
        <f t="shared" si="141"/>
        <v>TO_elec,</v>
      </c>
      <c r="AA887" s="7" t="str">
        <f t="shared" si="138"/>
        <v>PROTRA_CHP_PP_I]=GET_DIRECT_DATA(</v>
      </c>
      <c r="AB887" s="7" t="str">
        <f t="shared" si="139"/>
        <v>'model_parameters/energy/PROTRA_capacity_vensim_import.xlsx','PROTRA_capacity','PROTRA_CAP_TIME',</v>
      </c>
      <c r="AC887" s="7" t="str">
        <f t="shared" si="142"/>
        <v>'ITALY_TO_elec')~~|</v>
      </c>
    </row>
    <row r="888" spans="1:29" x14ac:dyDescent="0.35">
      <c r="A888" t="s">
        <v>56</v>
      </c>
      <c r="B888" t="s">
        <v>42</v>
      </c>
      <c r="C888" t="str">
        <f t="shared" si="134"/>
        <v>ITALY_TO_elec</v>
      </c>
      <c r="D888" t="str">
        <f t="shared" si="135"/>
        <v>PROTRA_CHP_PP_I</v>
      </c>
      <c r="E888" t="s">
        <v>29</v>
      </c>
      <c r="F888" s="1" t="str">
        <f t="shared" si="136"/>
        <v>ITALYTO_elecPROTRA_PP_solar_PV</v>
      </c>
      <c r="G888" s="5">
        <v>6.7999999999999988E-3</v>
      </c>
      <c r="H888" s="5">
        <v>8.9999999999999976E-3</v>
      </c>
      <c r="I888" s="5">
        <v>2.1999999999999995E-2</v>
      </c>
      <c r="J888" s="5">
        <v>9.6599999999999978E-2</v>
      </c>
      <c r="K888" s="5">
        <v>0.25279999999999997</v>
      </c>
      <c r="L888" s="5">
        <v>0.71839999999999982</v>
      </c>
      <c r="M888" s="5">
        <v>2.6261999999999994</v>
      </c>
      <c r="N888" s="5">
        <v>3.3569999999999989</v>
      </c>
      <c r="O888" s="5">
        <v>3.6369999999999991</v>
      </c>
      <c r="P888" s="5">
        <v>3.7187999999999994</v>
      </c>
      <c r="Q888" s="5">
        <v>3.7801999999999993</v>
      </c>
      <c r="R888" s="5">
        <v>3.6192758232931719</v>
      </c>
      <c r="S888" s="5">
        <v>3.5365365060240954</v>
      </c>
      <c r="T888" s="5">
        <v>3.5820810843373487</v>
      </c>
      <c r="U888" s="5">
        <v>3.5805629317269072</v>
      </c>
      <c r="V888" s="5">
        <v>3.6997379116465861</v>
      </c>
      <c r="W888" t="str">
        <f t="shared" si="133"/>
        <v/>
      </c>
      <c r="X888" s="7" t="str">
        <f t="shared" si="137"/>
        <v>PROTRA_CAPACITY_EMPIRICAL[</v>
      </c>
      <c r="Y888" s="7" t="str">
        <f t="shared" si="140"/>
        <v>ITALY,</v>
      </c>
      <c r="Z888" s="7" t="str">
        <f t="shared" si="141"/>
        <v>TO_elec,</v>
      </c>
      <c r="AA888" s="7" t="str">
        <f t="shared" si="138"/>
        <v>PROTRA_CHP_PP_I]=GET_DIRECT_DATA(</v>
      </c>
      <c r="AB888" s="7" t="str">
        <f t="shared" si="139"/>
        <v>'model_parameters/energy/PROTRA_capacity_vensim_import.xlsx','PROTRA_capacity','PROTRA_CAP_TIME',</v>
      </c>
      <c r="AC888" s="7" t="str">
        <f t="shared" si="142"/>
        <v>'ITALY_TO_elec')~~|</v>
      </c>
    </row>
    <row r="889" spans="1:29" x14ac:dyDescent="0.35">
      <c r="A889" t="s">
        <v>56</v>
      </c>
      <c r="B889" t="s">
        <v>42</v>
      </c>
      <c r="C889" t="str">
        <f t="shared" si="134"/>
        <v>ITALY_TO_elec</v>
      </c>
      <c r="D889" t="str">
        <f t="shared" si="135"/>
        <v>PROTRA_CHP_PP_I</v>
      </c>
      <c r="E889" t="s">
        <v>30</v>
      </c>
      <c r="F889" s="1" t="str">
        <f t="shared" si="136"/>
        <v>ITALYTO_elecPROTRA_PP_solar_urban_PV</v>
      </c>
      <c r="G889" s="5">
        <v>2.7200000000000002E-2</v>
      </c>
      <c r="H889" s="5">
        <v>3.5999999999999997E-2</v>
      </c>
      <c r="I889" s="5">
        <v>8.7999999999999995E-2</v>
      </c>
      <c r="J889" s="5">
        <v>0.38640000000000002</v>
      </c>
      <c r="K889" s="5">
        <v>1.0112000000000001</v>
      </c>
      <c r="L889" s="5">
        <v>2.8736000000000002</v>
      </c>
      <c r="M889" s="5">
        <v>10.504800000000001</v>
      </c>
      <c r="N889" s="5">
        <v>13.428000000000001</v>
      </c>
      <c r="O889" s="5">
        <v>14.548</v>
      </c>
      <c r="P889" s="5">
        <v>14.875200000000001</v>
      </c>
      <c r="Q889" s="5">
        <v>15.120800000000001</v>
      </c>
      <c r="R889" s="5">
        <v>14.477103293172691</v>
      </c>
      <c r="S889" s="5">
        <v>14.146146024096385</v>
      </c>
      <c r="T889" s="5">
        <v>14.328324337349398</v>
      </c>
      <c r="U889" s="5">
        <v>14.322251726907632</v>
      </c>
      <c r="V889" s="5">
        <v>14.798951646586348</v>
      </c>
      <c r="W889" t="str">
        <f t="shared" si="133"/>
        <v/>
      </c>
      <c r="X889" s="7" t="str">
        <f t="shared" si="137"/>
        <v>PROTRA_CAPACITY_EMPIRICAL[</v>
      </c>
      <c r="Y889" s="7" t="str">
        <f t="shared" si="140"/>
        <v>ITALY,</v>
      </c>
      <c r="Z889" s="7" t="str">
        <f t="shared" si="141"/>
        <v>TO_elec,</v>
      </c>
      <c r="AA889" s="7" t="str">
        <f t="shared" si="138"/>
        <v>PROTRA_CHP_PP_I]=GET_DIRECT_DATA(</v>
      </c>
      <c r="AB889" s="7" t="str">
        <f t="shared" si="139"/>
        <v>'model_parameters/energy/PROTRA_capacity_vensim_import.xlsx','PROTRA_capacity','PROTRA_CAP_TIME',</v>
      </c>
      <c r="AC889" s="7" t="str">
        <f t="shared" si="142"/>
        <v>'ITALY_TO_elec')~~|</v>
      </c>
    </row>
    <row r="890" spans="1:29" x14ac:dyDescent="0.35">
      <c r="A890" t="s">
        <v>56</v>
      </c>
      <c r="B890" t="s">
        <v>42</v>
      </c>
      <c r="C890" t="str">
        <f t="shared" si="134"/>
        <v>ITALY_TO_elec</v>
      </c>
      <c r="D890" t="str">
        <f t="shared" si="135"/>
        <v>PROTRA_CHP_PP_I</v>
      </c>
      <c r="E890" t="s">
        <v>31</v>
      </c>
      <c r="F890" s="1" t="str">
        <f t="shared" si="136"/>
        <v>ITALYTO_elecPROTRA_PP_solid_fossil</v>
      </c>
      <c r="G890" s="5">
        <v>7.5895000000000001</v>
      </c>
      <c r="H890" s="5">
        <v>7.0395000000000003</v>
      </c>
      <c r="I890" s="5">
        <v>6.7394999999999996</v>
      </c>
      <c r="J890" s="5">
        <v>6.7394999999999996</v>
      </c>
      <c r="K890" s="5">
        <v>6.7394999999999996</v>
      </c>
      <c r="L890" s="5">
        <v>8.7195</v>
      </c>
      <c r="M890" s="5">
        <v>8.7195</v>
      </c>
      <c r="N890" s="5">
        <v>8.7195</v>
      </c>
      <c r="O890" s="5">
        <v>8.7195</v>
      </c>
      <c r="P890" s="5">
        <v>9.3795000000000002</v>
      </c>
      <c r="Q890" s="5">
        <v>8.2545000000000002</v>
      </c>
      <c r="R890" s="5">
        <v>38.759733088235294</v>
      </c>
      <c r="S890" s="5">
        <v>47.961072794117648</v>
      </c>
      <c r="T890" s="5">
        <v>36.598996323529413</v>
      </c>
      <c r="U890" s="5">
        <v>29.443073161764705</v>
      </c>
      <c r="V890" s="5">
        <v>46.231269485294121</v>
      </c>
      <c r="W890" t="str">
        <f t="shared" si="133"/>
        <v/>
      </c>
      <c r="X890" s="7" t="str">
        <f t="shared" si="137"/>
        <v>PROTRA_CAPACITY_EMPIRICAL[</v>
      </c>
      <c r="Y890" s="7" t="str">
        <f t="shared" si="140"/>
        <v>ITALY,</v>
      </c>
      <c r="Z890" s="7" t="str">
        <f t="shared" si="141"/>
        <v>TO_elec,</v>
      </c>
      <c r="AA890" s="7" t="str">
        <f t="shared" si="138"/>
        <v>PROTRA_CHP_PP_I]=GET_DIRECT_DATA(</v>
      </c>
      <c r="AB890" s="7" t="str">
        <f t="shared" si="139"/>
        <v>'model_parameters/energy/PROTRA_capacity_vensim_import.xlsx','PROTRA_capacity','PROTRA_CAP_TIME',</v>
      </c>
      <c r="AC890" s="7" t="str">
        <f t="shared" si="142"/>
        <v>'ITALY_TO_elec')~~|</v>
      </c>
    </row>
    <row r="891" spans="1:29" x14ac:dyDescent="0.35">
      <c r="A891" t="s">
        <v>56</v>
      </c>
      <c r="B891" t="s">
        <v>42</v>
      </c>
      <c r="C891" t="str">
        <f t="shared" si="134"/>
        <v>ITALY_TO_elec</v>
      </c>
      <c r="D891" t="str">
        <f t="shared" si="135"/>
        <v>PROTRA_CHP_PP_I</v>
      </c>
      <c r="E891" t="s">
        <v>32</v>
      </c>
      <c r="F891" s="1" t="str">
        <f t="shared" si="136"/>
        <v>ITALYTO_elecPROTRA_PP_solid_fossil_CCS</v>
      </c>
      <c r="G891" s="5">
        <v>0</v>
      </c>
      <c r="H891" s="5">
        <v>0</v>
      </c>
      <c r="I891" s="5">
        <v>0</v>
      </c>
      <c r="J891" s="5">
        <v>0</v>
      </c>
      <c r="K891" s="5">
        <v>0</v>
      </c>
      <c r="L891" s="5">
        <v>0</v>
      </c>
      <c r="M891" s="5">
        <v>0</v>
      </c>
      <c r="N891" s="5">
        <v>0</v>
      </c>
      <c r="O891" s="5">
        <v>0</v>
      </c>
      <c r="P891" s="5">
        <v>0</v>
      </c>
      <c r="Q891" s="5">
        <v>0</v>
      </c>
      <c r="R891" s="5">
        <v>0</v>
      </c>
      <c r="S891" s="5">
        <v>0</v>
      </c>
      <c r="T891" s="5">
        <v>0</v>
      </c>
      <c r="U891" s="5">
        <v>0</v>
      </c>
      <c r="V891" s="5">
        <v>0</v>
      </c>
      <c r="W891" t="str">
        <f t="shared" si="133"/>
        <v/>
      </c>
      <c r="X891" s="7" t="str">
        <f t="shared" si="137"/>
        <v>PROTRA_CAPACITY_EMPIRICAL[</v>
      </c>
      <c r="Y891" s="7" t="str">
        <f t="shared" si="140"/>
        <v>ITALY,</v>
      </c>
      <c r="Z891" s="7" t="str">
        <f t="shared" si="141"/>
        <v>TO_elec,</v>
      </c>
      <c r="AA891" s="7" t="str">
        <f t="shared" si="138"/>
        <v>PROTRA_CHP_PP_I]=GET_DIRECT_DATA(</v>
      </c>
      <c r="AB891" s="7" t="str">
        <f t="shared" si="139"/>
        <v>'model_parameters/energy/PROTRA_capacity_vensim_import.xlsx','PROTRA_capacity','PROTRA_CAP_TIME',</v>
      </c>
      <c r="AC891" s="7" t="str">
        <f t="shared" si="142"/>
        <v>'ITALY_TO_elec')~~|</v>
      </c>
    </row>
    <row r="892" spans="1:29" x14ac:dyDescent="0.35">
      <c r="A892" t="s">
        <v>56</v>
      </c>
      <c r="B892" t="s">
        <v>42</v>
      </c>
      <c r="C892" t="str">
        <f t="shared" si="134"/>
        <v>ITALY_TO_elec</v>
      </c>
      <c r="D892" t="str">
        <f t="shared" si="135"/>
        <v>PROTRA_CHP_PP_I</v>
      </c>
      <c r="E892" t="s">
        <v>33</v>
      </c>
      <c r="F892" s="1" t="str">
        <f t="shared" si="136"/>
        <v>ITALYTO_elecPROTRA_PP_waste</v>
      </c>
      <c r="G892" s="5">
        <v>0.14631233906270052</v>
      </c>
      <c r="H892" s="5">
        <v>0.14631233906270052</v>
      </c>
      <c r="I892" s="5">
        <v>0.17578544131265364</v>
      </c>
      <c r="J892" s="5">
        <v>0.17578544131265364</v>
      </c>
      <c r="K892" s="5">
        <v>0.17578544131265364</v>
      </c>
      <c r="L892" s="5">
        <v>0.17578544131265364</v>
      </c>
      <c r="M892" s="5">
        <v>0.17578544131265364</v>
      </c>
      <c r="N892" s="5">
        <v>0.17578544131265364</v>
      </c>
      <c r="O892" s="5">
        <v>0.17578544131265364</v>
      </c>
      <c r="P892" s="5">
        <v>0.17578544131265364</v>
      </c>
      <c r="Q892" s="5">
        <v>0.17578544131265364</v>
      </c>
      <c r="R892" s="5">
        <v>0.3758171503925698</v>
      </c>
      <c r="S892" s="5">
        <v>0.36520940824439246</v>
      </c>
      <c r="T892" s="5">
        <v>0.2151856264344553</v>
      </c>
      <c r="U892" s="5">
        <v>0.20003170907991621</v>
      </c>
      <c r="V892" s="5">
        <v>0.18942396693173885</v>
      </c>
      <c r="W892" t="str">
        <f t="shared" si="133"/>
        <v/>
      </c>
      <c r="X892" s="7" t="str">
        <f t="shared" si="137"/>
        <v>PROTRA_CAPACITY_EMPIRICAL[</v>
      </c>
      <c r="Y892" s="7" t="str">
        <f t="shared" si="140"/>
        <v>ITALY,</v>
      </c>
      <c r="Z892" s="7" t="str">
        <f t="shared" si="141"/>
        <v>TO_elec,</v>
      </c>
      <c r="AA892" s="7" t="str">
        <f t="shared" si="138"/>
        <v>PROTRA_CHP_PP_I]=GET_DIRECT_DATA(</v>
      </c>
      <c r="AB892" s="7" t="str">
        <f t="shared" si="139"/>
        <v>'model_parameters/energy/PROTRA_capacity_vensim_import.xlsx','PROTRA_capacity','PROTRA_CAP_TIME',</v>
      </c>
      <c r="AC892" s="7" t="str">
        <f t="shared" si="142"/>
        <v>'ITALY_TO_elec')~~|</v>
      </c>
    </row>
    <row r="893" spans="1:29" x14ac:dyDescent="0.35">
      <c r="A893" t="s">
        <v>56</v>
      </c>
      <c r="B893" t="s">
        <v>42</v>
      </c>
      <c r="C893" t="str">
        <f t="shared" si="134"/>
        <v>ITALY_TO_elec</v>
      </c>
      <c r="D893" t="str">
        <f t="shared" si="135"/>
        <v>PROTRA_CHP_PP_I</v>
      </c>
      <c r="E893" t="s">
        <v>34</v>
      </c>
      <c r="F893" s="1" t="str">
        <f t="shared" si="136"/>
        <v>ITALYTO_elecPROTRA_PP_waste_CCS</v>
      </c>
      <c r="G893" s="5">
        <v>0</v>
      </c>
      <c r="H893" s="5">
        <v>0</v>
      </c>
      <c r="I893" s="5">
        <v>0</v>
      </c>
      <c r="J893" s="5">
        <v>0</v>
      </c>
      <c r="K893" s="5">
        <v>0</v>
      </c>
      <c r="L893" s="5">
        <v>0</v>
      </c>
      <c r="M893" s="5">
        <v>0</v>
      </c>
      <c r="N893" s="5">
        <v>0</v>
      </c>
      <c r="O893" s="5">
        <v>0</v>
      </c>
      <c r="P893" s="5">
        <v>0</v>
      </c>
      <c r="Q893" s="5">
        <v>0</v>
      </c>
      <c r="R893" s="5">
        <v>0</v>
      </c>
      <c r="S893" s="5">
        <v>0</v>
      </c>
      <c r="T893" s="5">
        <v>0</v>
      </c>
      <c r="U893" s="5">
        <v>0</v>
      </c>
      <c r="V893" s="5">
        <v>0</v>
      </c>
      <c r="W893" t="str">
        <f t="shared" si="133"/>
        <v/>
      </c>
      <c r="X893" s="7" t="str">
        <f t="shared" si="137"/>
        <v>PROTRA_CAPACITY_EMPIRICAL[</v>
      </c>
      <c r="Y893" s="7" t="str">
        <f t="shared" si="140"/>
        <v>ITALY,</v>
      </c>
      <c r="Z893" s="7" t="str">
        <f t="shared" si="141"/>
        <v>TO_elec,</v>
      </c>
      <c r="AA893" s="7" t="str">
        <f t="shared" si="138"/>
        <v>PROTRA_CHP_PP_I]=GET_DIRECT_DATA(</v>
      </c>
      <c r="AB893" s="7" t="str">
        <f t="shared" si="139"/>
        <v>'model_parameters/energy/PROTRA_capacity_vensim_import.xlsx','PROTRA_capacity','PROTRA_CAP_TIME',</v>
      </c>
      <c r="AC893" s="7" t="str">
        <f t="shared" si="142"/>
        <v>'ITALY_TO_elec')~~|</v>
      </c>
    </row>
    <row r="894" spans="1:29" x14ac:dyDescent="0.35">
      <c r="A894" t="s">
        <v>56</v>
      </c>
      <c r="B894" t="s">
        <v>42</v>
      </c>
      <c r="C894" t="str">
        <f t="shared" si="134"/>
        <v>ITALY_TO_elec</v>
      </c>
      <c r="D894" t="str">
        <f t="shared" si="135"/>
        <v>PROTRA_CHP_PP_I</v>
      </c>
      <c r="E894" t="s">
        <v>35</v>
      </c>
      <c r="F894" s="1" t="str">
        <f t="shared" si="136"/>
        <v>ITALYTO_elecPROTRA_PP_wind_offshore</v>
      </c>
      <c r="G894" s="5">
        <v>0</v>
      </c>
      <c r="H894" s="5">
        <v>0</v>
      </c>
      <c r="I894" s="5">
        <v>0</v>
      </c>
      <c r="J894" s="5">
        <v>0</v>
      </c>
      <c r="K894" s="5">
        <v>0</v>
      </c>
      <c r="L894" s="5">
        <v>0</v>
      </c>
      <c r="M894" s="5">
        <v>0</v>
      </c>
      <c r="N894" s="5">
        <v>0</v>
      </c>
      <c r="O894" s="5">
        <v>0</v>
      </c>
      <c r="P894" s="5">
        <v>0</v>
      </c>
      <c r="Q894" s="5">
        <v>0</v>
      </c>
      <c r="R894" s="5">
        <v>0</v>
      </c>
      <c r="S894" s="5">
        <v>0</v>
      </c>
      <c r="T894" s="5">
        <v>0</v>
      </c>
      <c r="U894" s="5">
        <v>0</v>
      </c>
      <c r="V894" s="5">
        <v>0</v>
      </c>
      <c r="W894" t="str">
        <f t="shared" si="133"/>
        <v/>
      </c>
      <c r="X894" s="7" t="str">
        <f t="shared" si="137"/>
        <v>PROTRA_CAPACITY_EMPIRICAL[</v>
      </c>
      <c r="Y894" s="7" t="str">
        <f t="shared" si="140"/>
        <v>ITALY,</v>
      </c>
      <c r="Z894" s="7" t="str">
        <f t="shared" si="141"/>
        <v>TO_elec,</v>
      </c>
      <c r="AA894" s="7" t="str">
        <f t="shared" si="138"/>
        <v>PROTRA_CHP_PP_I]=GET_DIRECT_DATA(</v>
      </c>
      <c r="AB894" s="7" t="str">
        <f t="shared" si="139"/>
        <v>'model_parameters/energy/PROTRA_capacity_vensim_import.xlsx','PROTRA_capacity','PROTRA_CAP_TIME',</v>
      </c>
      <c r="AC894" s="7" t="str">
        <f t="shared" si="142"/>
        <v>'ITALY_TO_elec')~~|</v>
      </c>
    </row>
    <row r="895" spans="1:29" x14ac:dyDescent="0.35">
      <c r="A895" t="s">
        <v>56</v>
      </c>
      <c r="B895" t="s">
        <v>42</v>
      </c>
      <c r="C895" t="str">
        <f t="shared" si="134"/>
        <v>ITALY_TO_elec</v>
      </c>
      <c r="D895" t="str">
        <f t="shared" si="135"/>
        <v>PROTRA_CHP_PP_I</v>
      </c>
      <c r="E895" t="s">
        <v>36</v>
      </c>
      <c r="F895" s="1" t="str">
        <f t="shared" si="136"/>
        <v>ITALYTO_elecPROTRA_PP_wind_onshore</v>
      </c>
      <c r="G895" s="5">
        <v>1.635</v>
      </c>
      <c r="H895" s="5">
        <v>1.9019999999999999</v>
      </c>
      <c r="I895" s="5">
        <v>2.702</v>
      </c>
      <c r="J895" s="5">
        <v>3.5249999999999999</v>
      </c>
      <c r="K895" s="5">
        <v>4.8789999999999996</v>
      </c>
      <c r="L895" s="5">
        <v>5.7939999999999996</v>
      </c>
      <c r="M895" s="5">
        <v>6.9180000000000001</v>
      </c>
      <c r="N895" s="5">
        <v>8.1020000000000003</v>
      </c>
      <c r="O895" s="5">
        <v>8.5419999999999998</v>
      </c>
      <c r="P895" s="5">
        <v>8.6829999999999998</v>
      </c>
      <c r="Q895" s="5">
        <v>9.1370000000000005</v>
      </c>
      <c r="R895" s="5">
        <v>9.4416747073430294</v>
      </c>
      <c r="S895" s="5">
        <v>9.7495906349769417</v>
      </c>
      <c r="T895" s="5">
        <v>10.005647037956724</v>
      </c>
      <c r="U895" s="5">
        <v>10.390271845808208</v>
      </c>
      <c r="V895" s="5">
        <v>11.04607875133026</v>
      </c>
      <c r="W895" t="str">
        <f t="shared" si="133"/>
        <v/>
      </c>
      <c r="X895" s="7" t="str">
        <f t="shared" si="137"/>
        <v>PROTRA_CAPACITY_EMPIRICAL[</v>
      </c>
      <c r="Y895" s="7" t="str">
        <f t="shared" si="140"/>
        <v>ITALY,</v>
      </c>
      <c r="Z895" s="7" t="str">
        <f t="shared" si="141"/>
        <v>TO_elec,</v>
      </c>
      <c r="AA895" s="7" t="str">
        <f t="shared" si="138"/>
        <v>PROTRA_CHP_PP_I]=GET_DIRECT_DATA(</v>
      </c>
      <c r="AB895" s="7" t="str">
        <f t="shared" si="139"/>
        <v>'model_parameters/energy/PROTRA_capacity_vensim_import.xlsx','PROTRA_capacity','PROTRA_CAP_TIME',</v>
      </c>
      <c r="AC895" s="7" t="str">
        <f t="shared" si="142"/>
        <v>'ITALY_TO_elec')~~|</v>
      </c>
    </row>
    <row r="896" spans="1:29" x14ac:dyDescent="0.35">
      <c r="A896" t="s">
        <v>74</v>
      </c>
      <c r="B896" t="s">
        <v>41</v>
      </c>
      <c r="C896" t="str">
        <f t="shared" si="134"/>
        <v>LATAM_TO_heat</v>
      </c>
      <c r="D896" t="str">
        <f t="shared" si="135"/>
        <v>PROTRA_CHP_HP_I</v>
      </c>
      <c r="E896" t="s">
        <v>0</v>
      </c>
      <c r="F896" s="1" t="str">
        <f t="shared" si="136"/>
        <v>LATAMTO_heatPROTRA_CHP_gas_fuels</v>
      </c>
      <c r="G896" s="4">
        <v>0</v>
      </c>
      <c r="H896" s="4">
        <v>0</v>
      </c>
      <c r="I896" s="4">
        <v>0</v>
      </c>
      <c r="J896" s="4">
        <v>0</v>
      </c>
      <c r="K896" s="4">
        <v>0</v>
      </c>
      <c r="L896" s="4">
        <v>0</v>
      </c>
      <c r="M896" s="4">
        <v>0</v>
      </c>
      <c r="N896" s="4">
        <v>0</v>
      </c>
      <c r="O896" s="4">
        <v>0</v>
      </c>
      <c r="P896" s="4">
        <v>0</v>
      </c>
      <c r="Q896" s="4">
        <v>0</v>
      </c>
      <c r="R896" s="4">
        <v>0</v>
      </c>
      <c r="S896" s="4">
        <v>0</v>
      </c>
      <c r="T896" s="4">
        <v>0</v>
      </c>
      <c r="U896" s="4">
        <v>0</v>
      </c>
      <c r="V896" s="4">
        <v>0</v>
      </c>
      <c r="W896" t="str">
        <f t="shared" si="133"/>
        <v>PROTRA_CAPACITY_EMPIRICAL[LATAM,TO_heat,PROTRA_CHP_HP_I]=GET_DIRECT_DATA('model_parameters/energy/PROTRA_capacity_vensim_import.xlsx','PROTRA_capacity','PROTRA_CAP_TIME','LATAM_TO_heat')~~|</v>
      </c>
      <c r="X896" s="7" t="str">
        <f t="shared" si="137"/>
        <v>PROTRA_CAPACITY_EMPIRICAL[</v>
      </c>
      <c r="Y896" s="7" t="str">
        <f t="shared" si="140"/>
        <v>LATAM,</v>
      </c>
      <c r="Z896" s="7" t="str">
        <f t="shared" si="141"/>
        <v>TO_heat,</v>
      </c>
      <c r="AA896" s="7" t="str">
        <f t="shared" si="138"/>
        <v>PROTRA_CHP_HP_I]=GET_DIRECT_DATA(</v>
      </c>
      <c r="AB896" s="7" t="str">
        <f t="shared" si="139"/>
        <v>'model_parameters/energy/PROTRA_capacity_vensim_import.xlsx','PROTRA_capacity','PROTRA_CAP_TIME',</v>
      </c>
      <c r="AC896" s="7" t="str">
        <f t="shared" si="142"/>
        <v>'LATAM_TO_heat')~~|</v>
      </c>
    </row>
    <row r="897" spans="1:29" x14ac:dyDescent="0.35">
      <c r="A897" t="s">
        <v>74</v>
      </c>
      <c r="B897" t="s">
        <v>41</v>
      </c>
      <c r="C897" t="str">
        <f t="shared" si="134"/>
        <v>LATAM_TO_heat</v>
      </c>
      <c r="D897" t="str">
        <f t="shared" si="135"/>
        <v>PROTRA_CHP_HP_I</v>
      </c>
      <c r="E897" t="s">
        <v>1</v>
      </c>
      <c r="F897" s="1" t="str">
        <f t="shared" si="136"/>
        <v>LATAMTO_heatPROTRA_CHP_gas_fuels_CCS</v>
      </c>
      <c r="G897" s="4">
        <v>0</v>
      </c>
      <c r="H897" s="4">
        <v>0</v>
      </c>
      <c r="I897" s="4">
        <v>0</v>
      </c>
      <c r="J897" s="4">
        <v>0</v>
      </c>
      <c r="K897" s="4">
        <v>0</v>
      </c>
      <c r="L897" s="4">
        <v>0</v>
      </c>
      <c r="M897" s="4">
        <v>0</v>
      </c>
      <c r="N897" s="4">
        <v>0</v>
      </c>
      <c r="O897" s="4">
        <v>0</v>
      </c>
      <c r="P897" s="4">
        <v>0</v>
      </c>
      <c r="Q897" s="4">
        <v>0</v>
      </c>
      <c r="R897" s="4">
        <v>0</v>
      </c>
      <c r="S897" s="4">
        <v>0</v>
      </c>
      <c r="T897" s="4">
        <v>0</v>
      </c>
      <c r="U897" s="4">
        <v>0</v>
      </c>
      <c r="V897" s="4">
        <v>0</v>
      </c>
      <c r="W897" t="str">
        <f t="shared" si="133"/>
        <v/>
      </c>
      <c r="X897" s="7" t="str">
        <f t="shared" si="137"/>
        <v>PROTRA_CAPACITY_EMPIRICAL[</v>
      </c>
      <c r="Y897" s="7" t="str">
        <f t="shared" si="140"/>
        <v>LATAM,</v>
      </c>
      <c r="Z897" s="7" t="str">
        <f t="shared" si="141"/>
        <v>TO_heat,</v>
      </c>
      <c r="AA897" s="7" t="str">
        <f t="shared" si="138"/>
        <v>PROTRA_CHP_HP_I]=GET_DIRECT_DATA(</v>
      </c>
      <c r="AB897" s="7" t="str">
        <f t="shared" si="139"/>
        <v>'model_parameters/energy/PROTRA_capacity_vensim_import.xlsx','PROTRA_capacity','PROTRA_CAP_TIME',</v>
      </c>
      <c r="AC897" s="7" t="str">
        <f t="shared" si="142"/>
        <v>'LATAM_TO_heat')~~|</v>
      </c>
    </row>
    <row r="898" spans="1:29" x14ac:dyDescent="0.35">
      <c r="A898" t="s">
        <v>74</v>
      </c>
      <c r="B898" t="s">
        <v>41</v>
      </c>
      <c r="C898" t="str">
        <f t="shared" si="134"/>
        <v>LATAM_TO_heat</v>
      </c>
      <c r="D898" t="str">
        <f t="shared" si="135"/>
        <v>PROTRA_CHP_HP_I</v>
      </c>
      <c r="E898" t="s">
        <v>2</v>
      </c>
      <c r="F898" s="1" t="str">
        <f t="shared" si="136"/>
        <v>LATAMTO_heatPROTRA_CHP_geothermal</v>
      </c>
      <c r="G898" s="4">
        <v>0</v>
      </c>
      <c r="H898" s="4">
        <v>0</v>
      </c>
      <c r="I898" s="4">
        <v>0</v>
      </c>
      <c r="J898" s="4">
        <v>0</v>
      </c>
      <c r="K898" s="4">
        <v>0</v>
      </c>
      <c r="L898" s="4">
        <v>0</v>
      </c>
      <c r="M898" s="4">
        <v>0</v>
      </c>
      <c r="N898" s="4">
        <v>0</v>
      </c>
      <c r="O898" s="4">
        <v>0</v>
      </c>
      <c r="P898" s="4">
        <v>0</v>
      </c>
      <c r="Q898" s="4">
        <v>0</v>
      </c>
      <c r="R898" s="4">
        <v>0</v>
      </c>
      <c r="S898" s="4">
        <v>0</v>
      </c>
      <c r="T898" s="4">
        <v>0</v>
      </c>
      <c r="U898" s="4">
        <v>0</v>
      </c>
      <c r="V898" s="4">
        <v>0</v>
      </c>
      <c r="W898" t="str">
        <f t="shared" si="133"/>
        <v/>
      </c>
      <c r="X898" s="7" t="str">
        <f t="shared" si="137"/>
        <v>PROTRA_CAPACITY_EMPIRICAL[</v>
      </c>
      <c r="Y898" s="7" t="str">
        <f t="shared" si="140"/>
        <v>LATAM,</v>
      </c>
      <c r="Z898" s="7" t="str">
        <f t="shared" si="141"/>
        <v>TO_heat,</v>
      </c>
      <c r="AA898" s="7" t="str">
        <f t="shared" si="138"/>
        <v>PROTRA_CHP_HP_I]=GET_DIRECT_DATA(</v>
      </c>
      <c r="AB898" s="7" t="str">
        <f t="shared" si="139"/>
        <v>'model_parameters/energy/PROTRA_capacity_vensim_import.xlsx','PROTRA_capacity','PROTRA_CAP_TIME',</v>
      </c>
      <c r="AC898" s="7" t="str">
        <f t="shared" si="142"/>
        <v>'LATAM_TO_heat')~~|</v>
      </c>
    </row>
    <row r="899" spans="1:29" x14ac:dyDescent="0.35">
      <c r="A899" t="s">
        <v>74</v>
      </c>
      <c r="B899" t="s">
        <v>41</v>
      </c>
      <c r="C899" t="str">
        <f t="shared" si="134"/>
        <v>LATAM_TO_heat</v>
      </c>
      <c r="D899" t="str">
        <f t="shared" si="135"/>
        <v>PROTRA_CHP_HP_I</v>
      </c>
      <c r="E899" t="s">
        <v>3</v>
      </c>
      <c r="F899" s="1" t="str">
        <f t="shared" si="136"/>
        <v>LATAMTO_heatPROTRA_CHP_liquid_fuels</v>
      </c>
      <c r="G899" s="4">
        <v>0</v>
      </c>
      <c r="H899" s="4">
        <v>0</v>
      </c>
      <c r="I899" s="4">
        <v>0</v>
      </c>
      <c r="J899" s="4">
        <v>0</v>
      </c>
      <c r="K899" s="4">
        <v>0</v>
      </c>
      <c r="L899" s="4">
        <v>0</v>
      </c>
      <c r="M899" s="4">
        <v>0</v>
      </c>
      <c r="N899" s="4">
        <v>0</v>
      </c>
      <c r="O899" s="4">
        <v>0</v>
      </c>
      <c r="P899" s="4">
        <v>0</v>
      </c>
      <c r="Q899" s="4">
        <v>0</v>
      </c>
      <c r="R899" s="4">
        <v>0</v>
      </c>
      <c r="S899" s="4">
        <v>0</v>
      </c>
      <c r="T899" s="4">
        <v>0</v>
      </c>
      <c r="U899" s="4">
        <v>0</v>
      </c>
      <c r="V899" s="4">
        <v>0</v>
      </c>
      <c r="W899" t="str">
        <f t="shared" ref="W899:W962" si="143">IF(E899="PROTRA_CHP_gas_fuels",CONCATENATE(X899,Y899,Z899,AA899,AB899,AC899),"")</f>
        <v/>
      </c>
      <c r="X899" s="7" t="str">
        <f t="shared" si="137"/>
        <v>PROTRA_CAPACITY_EMPIRICAL[</v>
      </c>
      <c r="Y899" s="7" t="str">
        <f t="shared" si="140"/>
        <v>LATAM,</v>
      </c>
      <c r="Z899" s="7" t="str">
        <f t="shared" si="141"/>
        <v>TO_heat,</v>
      </c>
      <c r="AA899" s="7" t="str">
        <f t="shared" si="138"/>
        <v>PROTRA_CHP_HP_I]=GET_DIRECT_DATA(</v>
      </c>
      <c r="AB899" s="7" t="str">
        <f t="shared" si="139"/>
        <v>'model_parameters/energy/PROTRA_capacity_vensim_import.xlsx','PROTRA_capacity','PROTRA_CAP_TIME',</v>
      </c>
      <c r="AC899" s="7" t="str">
        <f t="shared" si="142"/>
        <v>'LATAM_TO_heat')~~|</v>
      </c>
    </row>
    <row r="900" spans="1:29" x14ac:dyDescent="0.35">
      <c r="A900" t="s">
        <v>74</v>
      </c>
      <c r="B900" t="s">
        <v>41</v>
      </c>
      <c r="C900" t="str">
        <f t="shared" ref="C900:C963" si="144">A900&amp;"_"&amp;B900</f>
        <v>LATAM_TO_heat</v>
      </c>
      <c r="D900" t="str">
        <f t="shared" ref="D900:D963" si="145">IF(B900="TO_heat","PROTRA_CHP_HP_I","PROTRA_CHP_PP_I")</f>
        <v>PROTRA_CHP_HP_I</v>
      </c>
      <c r="E900" t="s">
        <v>4</v>
      </c>
      <c r="F900" s="1" t="str">
        <f t="shared" ref="F900:F963" si="146">A900&amp;B900&amp;E900</f>
        <v>LATAMTO_heatPROTRA_CHP_liquid_fuels_CCS</v>
      </c>
      <c r="G900" s="4">
        <v>0</v>
      </c>
      <c r="H900" s="4">
        <v>0</v>
      </c>
      <c r="I900" s="4">
        <v>0</v>
      </c>
      <c r="J900" s="4">
        <v>0</v>
      </c>
      <c r="K900" s="4">
        <v>0</v>
      </c>
      <c r="L900" s="4">
        <v>0</v>
      </c>
      <c r="M900" s="4">
        <v>0</v>
      </c>
      <c r="N900" s="4">
        <v>0</v>
      </c>
      <c r="O900" s="4">
        <v>0</v>
      </c>
      <c r="P900" s="4">
        <v>0</v>
      </c>
      <c r="Q900" s="4">
        <v>0</v>
      </c>
      <c r="R900" s="4">
        <v>0</v>
      </c>
      <c r="S900" s="4">
        <v>0</v>
      </c>
      <c r="T900" s="4">
        <v>0</v>
      </c>
      <c r="U900" s="4">
        <v>0</v>
      </c>
      <c r="V900" s="4">
        <v>0</v>
      </c>
      <c r="W900" t="str">
        <f t="shared" si="143"/>
        <v/>
      </c>
      <c r="X900" s="7" t="str">
        <f t="shared" ref="X900:X963" si="147">$X$1</f>
        <v>PROTRA_CAPACITY_EMPIRICAL[</v>
      </c>
      <c r="Y900" s="7" t="str">
        <f t="shared" si="140"/>
        <v>LATAM,</v>
      </c>
      <c r="Z900" s="7" t="str">
        <f t="shared" si="141"/>
        <v>TO_heat,</v>
      </c>
      <c r="AA900" s="7" t="str">
        <f t="shared" ref="AA900:AA963" si="148">D900&amp;"]=GET_DIRECT_DATA("</f>
        <v>PROTRA_CHP_HP_I]=GET_DIRECT_DATA(</v>
      </c>
      <c r="AB900" s="7" t="str">
        <f t="shared" ref="AB900:AB963" si="149">$AB$1</f>
        <v>'model_parameters/energy/PROTRA_capacity_vensim_import.xlsx','PROTRA_capacity','PROTRA_CAP_TIME',</v>
      </c>
      <c r="AC900" s="7" t="str">
        <f t="shared" si="142"/>
        <v>'LATAM_TO_heat')~~|</v>
      </c>
    </row>
    <row r="901" spans="1:29" x14ac:dyDescent="0.35">
      <c r="A901" t="s">
        <v>74</v>
      </c>
      <c r="B901" t="s">
        <v>41</v>
      </c>
      <c r="C901" t="str">
        <f t="shared" si="144"/>
        <v>LATAM_TO_heat</v>
      </c>
      <c r="D901" t="str">
        <f t="shared" si="145"/>
        <v>PROTRA_CHP_HP_I</v>
      </c>
      <c r="E901" t="s">
        <v>5</v>
      </c>
      <c r="F901" s="1" t="str">
        <f t="shared" si="146"/>
        <v>LATAMTO_heatPROTRA_CHP_solid_fossil</v>
      </c>
      <c r="G901" s="4">
        <v>0</v>
      </c>
      <c r="H901" s="4">
        <v>0</v>
      </c>
      <c r="I901" s="4">
        <v>0</v>
      </c>
      <c r="J901" s="4">
        <v>0</v>
      </c>
      <c r="K901" s="4">
        <v>0</v>
      </c>
      <c r="L901" s="4">
        <v>0</v>
      </c>
      <c r="M901" s="4">
        <v>0</v>
      </c>
      <c r="N901" s="4">
        <v>0</v>
      </c>
      <c r="O901" s="4">
        <v>0</v>
      </c>
      <c r="P901" s="4">
        <v>0</v>
      </c>
      <c r="Q901" s="4">
        <v>0</v>
      </c>
      <c r="R901" s="4">
        <v>0</v>
      </c>
      <c r="S901" s="4">
        <v>0</v>
      </c>
      <c r="T901" s="4">
        <v>0</v>
      </c>
      <c r="U901" s="4">
        <v>0</v>
      </c>
      <c r="V901" s="4">
        <v>0</v>
      </c>
      <c r="W901" t="str">
        <f t="shared" si="143"/>
        <v/>
      </c>
      <c r="X901" s="7" t="str">
        <f t="shared" si="147"/>
        <v>PROTRA_CAPACITY_EMPIRICAL[</v>
      </c>
      <c r="Y901" s="7" t="str">
        <f t="shared" si="140"/>
        <v>LATAM,</v>
      </c>
      <c r="Z901" s="7" t="str">
        <f t="shared" si="141"/>
        <v>TO_heat,</v>
      </c>
      <c r="AA901" s="7" t="str">
        <f t="shared" si="148"/>
        <v>PROTRA_CHP_HP_I]=GET_DIRECT_DATA(</v>
      </c>
      <c r="AB901" s="7" t="str">
        <f t="shared" si="149"/>
        <v>'model_parameters/energy/PROTRA_capacity_vensim_import.xlsx','PROTRA_capacity','PROTRA_CAP_TIME',</v>
      </c>
      <c r="AC901" s="7" t="str">
        <f t="shared" si="142"/>
        <v>'LATAM_TO_heat')~~|</v>
      </c>
    </row>
    <row r="902" spans="1:29" x14ac:dyDescent="0.35">
      <c r="A902" t="s">
        <v>74</v>
      </c>
      <c r="B902" t="s">
        <v>41</v>
      </c>
      <c r="C902" t="str">
        <f t="shared" si="144"/>
        <v>LATAM_TO_heat</v>
      </c>
      <c r="D902" t="str">
        <f t="shared" si="145"/>
        <v>PROTRA_CHP_HP_I</v>
      </c>
      <c r="E902" t="s">
        <v>6</v>
      </c>
      <c r="F902" s="1" t="str">
        <f t="shared" si="146"/>
        <v>LATAMTO_heatPROTRA_CHP_solid_fossil_CCS</v>
      </c>
      <c r="G902" s="4">
        <v>0</v>
      </c>
      <c r="H902" s="4">
        <v>0</v>
      </c>
      <c r="I902" s="4">
        <v>0</v>
      </c>
      <c r="J902" s="4">
        <v>0</v>
      </c>
      <c r="K902" s="4">
        <v>0</v>
      </c>
      <c r="L902" s="4">
        <v>0</v>
      </c>
      <c r="M902" s="4">
        <v>0</v>
      </c>
      <c r="N902" s="4">
        <v>0</v>
      </c>
      <c r="O902" s="4">
        <v>0</v>
      </c>
      <c r="P902" s="4">
        <v>0</v>
      </c>
      <c r="Q902" s="4">
        <v>0</v>
      </c>
      <c r="R902" s="4">
        <v>0</v>
      </c>
      <c r="S902" s="4">
        <v>0</v>
      </c>
      <c r="T902" s="4">
        <v>0</v>
      </c>
      <c r="U902" s="4">
        <v>0</v>
      </c>
      <c r="V902" s="4">
        <v>0</v>
      </c>
      <c r="W902" t="str">
        <f t="shared" si="143"/>
        <v/>
      </c>
      <c r="X902" s="7" t="str">
        <f t="shared" si="147"/>
        <v>PROTRA_CAPACITY_EMPIRICAL[</v>
      </c>
      <c r="Y902" s="7" t="str">
        <f t="shared" si="140"/>
        <v>LATAM,</v>
      </c>
      <c r="Z902" s="7" t="str">
        <f t="shared" si="141"/>
        <v>TO_heat,</v>
      </c>
      <c r="AA902" s="7" t="str">
        <f t="shared" si="148"/>
        <v>PROTRA_CHP_HP_I]=GET_DIRECT_DATA(</v>
      </c>
      <c r="AB902" s="7" t="str">
        <f t="shared" si="149"/>
        <v>'model_parameters/energy/PROTRA_capacity_vensim_import.xlsx','PROTRA_capacity','PROTRA_CAP_TIME',</v>
      </c>
      <c r="AC902" s="7" t="str">
        <f t="shared" si="142"/>
        <v>'LATAM_TO_heat')~~|</v>
      </c>
    </row>
    <row r="903" spans="1:29" x14ac:dyDescent="0.35">
      <c r="A903" t="s">
        <v>74</v>
      </c>
      <c r="B903" t="s">
        <v>41</v>
      </c>
      <c r="C903" t="str">
        <f t="shared" si="144"/>
        <v>LATAM_TO_heat</v>
      </c>
      <c r="D903" t="str">
        <f t="shared" si="145"/>
        <v>PROTRA_CHP_HP_I</v>
      </c>
      <c r="E903" t="s">
        <v>7</v>
      </c>
      <c r="F903" s="1" t="str">
        <f t="shared" si="146"/>
        <v>LATAMTO_heatPROTRA_CHP_waste</v>
      </c>
      <c r="G903" s="4">
        <v>0</v>
      </c>
      <c r="H903" s="4">
        <v>0</v>
      </c>
      <c r="I903" s="4">
        <v>0</v>
      </c>
      <c r="J903" s="4">
        <v>0</v>
      </c>
      <c r="K903" s="4">
        <v>0</v>
      </c>
      <c r="L903" s="4">
        <v>0</v>
      </c>
      <c r="M903" s="4">
        <v>0</v>
      </c>
      <c r="N903" s="4">
        <v>0</v>
      </c>
      <c r="O903" s="4">
        <v>0</v>
      </c>
      <c r="P903" s="4">
        <v>0</v>
      </c>
      <c r="Q903" s="4">
        <v>0</v>
      </c>
      <c r="R903" s="4">
        <v>0</v>
      </c>
      <c r="S903" s="4">
        <v>0</v>
      </c>
      <c r="T903" s="4">
        <v>0</v>
      </c>
      <c r="U903" s="4">
        <v>0</v>
      </c>
      <c r="V903" s="4">
        <v>0</v>
      </c>
      <c r="W903" t="str">
        <f t="shared" si="143"/>
        <v/>
      </c>
      <c r="X903" s="7" t="str">
        <f t="shared" si="147"/>
        <v>PROTRA_CAPACITY_EMPIRICAL[</v>
      </c>
      <c r="Y903" s="7" t="str">
        <f t="shared" si="140"/>
        <v>LATAM,</v>
      </c>
      <c r="Z903" s="7" t="str">
        <f t="shared" si="141"/>
        <v>TO_heat,</v>
      </c>
      <c r="AA903" s="7" t="str">
        <f t="shared" si="148"/>
        <v>PROTRA_CHP_HP_I]=GET_DIRECT_DATA(</v>
      </c>
      <c r="AB903" s="7" t="str">
        <f t="shared" si="149"/>
        <v>'model_parameters/energy/PROTRA_capacity_vensim_import.xlsx','PROTRA_capacity','PROTRA_CAP_TIME',</v>
      </c>
      <c r="AC903" s="7" t="str">
        <f t="shared" si="142"/>
        <v>'LATAM_TO_heat')~~|</v>
      </c>
    </row>
    <row r="904" spans="1:29" x14ac:dyDescent="0.35">
      <c r="A904" t="s">
        <v>74</v>
      </c>
      <c r="B904" t="s">
        <v>41</v>
      </c>
      <c r="C904" t="str">
        <f t="shared" si="144"/>
        <v>LATAM_TO_heat</v>
      </c>
      <c r="D904" t="str">
        <f t="shared" si="145"/>
        <v>PROTRA_CHP_HP_I</v>
      </c>
      <c r="E904" t="s">
        <v>8</v>
      </c>
      <c r="F904" s="1" t="str">
        <f t="shared" si="146"/>
        <v>LATAMTO_heatPROTRA_CHP_solid_bio</v>
      </c>
      <c r="G904" s="4">
        <v>0</v>
      </c>
      <c r="H904" s="4">
        <v>0</v>
      </c>
      <c r="I904" s="4">
        <v>0</v>
      </c>
      <c r="J904" s="4">
        <v>0</v>
      </c>
      <c r="K904" s="4">
        <v>0</v>
      </c>
      <c r="L904" s="4">
        <v>0</v>
      </c>
      <c r="M904" s="4">
        <v>0</v>
      </c>
      <c r="N904" s="4">
        <v>0</v>
      </c>
      <c r="O904" s="4">
        <v>0</v>
      </c>
      <c r="P904" s="4">
        <v>0</v>
      </c>
      <c r="Q904" s="4">
        <v>0</v>
      </c>
      <c r="R904" s="4">
        <v>0</v>
      </c>
      <c r="S904" s="4">
        <v>0</v>
      </c>
      <c r="T904" s="4">
        <v>0</v>
      </c>
      <c r="U904" s="4">
        <v>0</v>
      </c>
      <c r="V904" s="4">
        <v>0</v>
      </c>
      <c r="W904" t="str">
        <f t="shared" si="143"/>
        <v/>
      </c>
      <c r="X904" s="7" t="str">
        <f t="shared" si="147"/>
        <v>PROTRA_CAPACITY_EMPIRICAL[</v>
      </c>
      <c r="Y904" s="7" t="str">
        <f t="shared" si="140"/>
        <v>LATAM,</v>
      </c>
      <c r="Z904" s="7" t="str">
        <f t="shared" si="141"/>
        <v>TO_heat,</v>
      </c>
      <c r="AA904" s="7" t="str">
        <f t="shared" si="148"/>
        <v>PROTRA_CHP_HP_I]=GET_DIRECT_DATA(</v>
      </c>
      <c r="AB904" s="7" t="str">
        <f t="shared" si="149"/>
        <v>'model_parameters/energy/PROTRA_capacity_vensim_import.xlsx','PROTRA_capacity','PROTRA_CAP_TIME',</v>
      </c>
      <c r="AC904" s="7" t="str">
        <f t="shared" si="142"/>
        <v>'LATAM_TO_heat')~~|</v>
      </c>
    </row>
    <row r="905" spans="1:29" x14ac:dyDescent="0.35">
      <c r="A905" t="s">
        <v>74</v>
      </c>
      <c r="B905" t="s">
        <v>41</v>
      </c>
      <c r="C905" t="str">
        <f t="shared" si="144"/>
        <v>LATAM_TO_heat</v>
      </c>
      <c r="D905" t="str">
        <f t="shared" si="145"/>
        <v>PROTRA_CHP_HP_I</v>
      </c>
      <c r="E905" t="s">
        <v>9</v>
      </c>
      <c r="F905" s="1" t="str">
        <f t="shared" si="146"/>
        <v>LATAMTO_heatPROTRA_CHP_solid_bio_CCS</v>
      </c>
      <c r="G905" s="4">
        <v>0</v>
      </c>
      <c r="H905" s="4">
        <v>0</v>
      </c>
      <c r="I905" s="4">
        <v>0</v>
      </c>
      <c r="J905" s="4">
        <v>0</v>
      </c>
      <c r="K905" s="4">
        <v>0</v>
      </c>
      <c r="L905" s="4">
        <v>0</v>
      </c>
      <c r="M905" s="4">
        <v>0</v>
      </c>
      <c r="N905" s="4">
        <v>0</v>
      </c>
      <c r="O905" s="4">
        <v>0</v>
      </c>
      <c r="P905" s="4">
        <v>0</v>
      </c>
      <c r="Q905" s="4">
        <v>0</v>
      </c>
      <c r="R905" s="4">
        <v>0</v>
      </c>
      <c r="S905" s="4">
        <v>0</v>
      </c>
      <c r="T905" s="4">
        <v>0</v>
      </c>
      <c r="U905" s="4">
        <v>0</v>
      </c>
      <c r="V905" s="4">
        <v>0</v>
      </c>
      <c r="W905" t="str">
        <f t="shared" si="143"/>
        <v/>
      </c>
      <c r="X905" s="7" t="str">
        <f t="shared" si="147"/>
        <v>PROTRA_CAPACITY_EMPIRICAL[</v>
      </c>
      <c r="Y905" s="7" t="str">
        <f t="shared" si="140"/>
        <v>LATAM,</v>
      </c>
      <c r="Z905" s="7" t="str">
        <f t="shared" si="141"/>
        <v>TO_heat,</v>
      </c>
      <c r="AA905" s="7" t="str">
        <f t="shared" si="148"/>
        <v>PROTRA_CHP_HP_I]=GET_DIRECT_DATA(</v>
      </c>
      <c r="AB905" s="7" t="str">
        <f t="shared" si="149"/>
        <v>'model_parameters/energy/PROTRA_capacity_vensim_import.xlsx','PROTRA_capacity','PROTRA_CAP_TIME',</v>
      </c>
      <c r="AC905" s="7" t="str">
        <f t="shared" si="142"/>
        <v>'LATAM_TO_heat')~~|</v>
      </c>
    </row>
    <row r="906" spans="1:29" x14ac:dyDescent="0.35">
      <c r="A906" t="s">
        <v>74</v>
      </c>
      <c r="B906" t="s">
        <v>41</v>
      </c>
      <c r="C906" t="str">
        <f t="shared" si="144"/>
        <v>LATAM_TO_heat</v>
      </c>
      <c r="D906" t="str">
        <f t="shared" si="145"/>
        <v>PROTRA_CHP_HP_I</v>
      </c>
      <c r="E906" t="s">
        <v>10</v>
      </c>
      <c r="F906" s="1" t="str">
        <f t="shared" si="146"/>
        <v>LATAMTO_heatPROTRA_HP_gas_fuels</v>
      </c>
      <c r="G906" s="4">
        <v>0</v>
      </c>
      <c r="H906" s="4">
        <v>0</v>
      </c>
      <c r="I906" s="4">
        <v>0</v>
      </c>
      <c r="J906" s="4">
        <v>0</v>
      </c>
      <c r="K906" s="4">
        <v>0</v>
      </c>
      <c r="L906" s="4">
        <v>0</v>
      </c>
      <c r="M906" s="4">
        <v>0</v>
      </c>
      <c r="N906" s="4">
        <v>0</v>
      </c>
      <c r="O906" s="4">
        <v>0</v>
      </c>
      <c r="P906" s="4">
        <v>0</v>
      </c>
      <c r="Q906" s="4">
        <v>0</v>
      </c>
      <c r="R906" s="4">
        <v>0</v>
      </c>
      <c r="S906" s="4">
        <v>0</v>
      </c>
      <c r="T906" s="4">
        <v>0</v>
      </c>
      <c r="U906" s="4">
        <v>0</v>
      </c>
      <c r="V906" s="4">
        <v>0</v>
      </c>
      <c r="W906" t="str">
        <f t="shared" si="143"/>
        <v/>
      </c>
      <c r="X906" s="7" t="str">
        <f t="shared" si="147"/>
        <v>PROTRA_CAPACITY_EMPIRICAL[</v>
      </c>
      <c r="Y906" s="7" t="str">
        <f t="shared" si="140"/>
        <v>LATAM,</v>
      </c>
      <c r="Z906" s="7" t="str">
        <f t="shared" si="141"/>
        <v>TO_heat,</v>
      </c>
      <c r="AA906" s="7" t="str">
        <f t="shared" si="148"/>
        <v>PROTRA_CHP_HP_I]=GET_DIRECT_DATA(</v>
      </c>
      <c r="AB906" s="7" t="str">
        <f t="shared" si="149"/>
        <v>'model_parameters/energy/PROTRA_capacity_vensim_import.xlsx','PROTRA_capacity','PROTRA_CAP_TIME',</v>
      </c>
      <c r="AC906" s="7" t="str">
        <f t="shared" si="142"/>
        <v>'LATAM_TO_heat')~~|</v>
      </c>
    </row>
    <row r="907" spans="1:29" x14ac:dyDescent="0.35">
      <c r="A907" t="s">
        <v>74</v>
      </c>
      <c r="B907" t="s">
        <v>41</v>
      </c>
      <c r="C907" t="str">
        <f t="shared" si="144"/>
        <v>LATAM_TO_heat</v>
      </c>
      <c r="D907" t="str">
        <f t="shared" si="145"/>
        <v>PROTRA_CHP_HP_I</v>
      </c>
      <c r="E907" t="s">
        <v>11</v>
      </c>
      <c r="F907" s="1" t="str">
        <f t="shared" si="146"/>
        <v>LATAMTO_heatPROTRA_HP_solid_bio</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t="str">
        <f t="shared" si="143"/>
        <v/>
      </c>
      <c r="X907" s="7" t="str">
        <f t="shared" si="147"/>
        <v>PROTRA_CAPACITY_EMPIRICAL[</v>
      </c>
      <c r="Y907" s="7" t="str">
        <f t="shared" si="140"/>
        <v>LATAM,</v>
      </c>
      <c r="Z907" s="7" t="str">
        <f t="shared" si="141"/>
        <v>TO_heat,</v>
      </c>
      <c r="AA907" s="7" t="str">
        <f t="shared" si="148"/>
        <v>PROTRA_CHP_HP_I]=GET_DIRECT_DATA(</v>
      </c>
      <c r="AB907" s="7" t="str">
        <f t="shared" si="149"/>
        <v>'model_parameters/energy/PROTRA_capacity_vensim_import.xlsx','PROTRA_capacity','PROTRA_CAP_TIME',</v>
      </c>
      <c r="AC907" s="7" t="str">
        <f t="shared" si="142"/>
        <v>'LATAM_TO_heat')~~|</v>
      </c>
    </row>
    <row r="908" spans="1:29" x14ac:dyDescent="0.35">
      <c r="A908" t="s">
        <v>74</v>
      </c>
      <c r="B908" t="s">
        <v>41</v>
      </c>
      <c r="C908" t="str">
        <f t="shared" si="144"/>
        <v>LATAM_TO_heat</v>
      </c>
      <c r="D908" t="str">
        <f t="shared" si="145"/>
        <v>PROTRA_CHP_HP_I</v>
      </c>
      <c r="E908" t="s">
        <v>12</v>
      </c>
      <c r="F908" s="1" t="str">
        <f t="shared" si="146"/>
        <v>LATAMTO_heatPROTRA_HP_geothermal</v>
      </c>
      <c r="G908" s="4">
        <v>0</v>
      </c>
      <c r="H908" s="4">
        <v>0</v>
      </c>
      <c r="I908" s="4">
        <v>0</v>
      </c>
      <c r="J908" s="4">
        <v>0</v>
      </c>
      <c r="K908" s="4">
        <v>0</v>
      </c>
      <c r="L908" s="4">
        <v>0</v>
      </c>
      <c r="M908" s="4">
        <v>0</v>
      </c>
      <c r="N908" s="4">
        <v>0</v>
      </c>
      <c r="O908" s="4">
        <v>0</v>
      </c>
      <c r="P908" s="4">
        <v>0</v>
      </c>
      <c r="Q908" s="4">
        <v>0</v>
      </c>
      <c r="R908" s="4">
        <v>0</v>
      </c>
      <c r="S908" s="4">
        <v>0</v>
      </c>
      <c r="T908" s="4">
        <v>0</v>
      </c>
      <c r="U908" s="4">
        <v>0</v>
      </c>
      <c r="V908" s="4">
        <v>0</v>
      </c>
      <c r="W908" t="str">
        <f t="shared" si="143"/>
        <v/>
      </c>
      <c r="X908" s="7" t="str">
        <f t="shared" si="147"/>
        <v>PROTRA_CAPACITY_EMPIRICAL[</v>
      </c>
      <c r="Y908" s="7" t="str">
        <f t="shared" si="140"/>
        <v>LATAM,</v>
      </c>
      <c r="Z908" s="7" t="str">
        <f t="shared" si="141"/>
        <v>TO_heat,</v>
      </c>
      <c r="AA908" s="7" t="str">
        <f t="shared" si="148"/>
        <v>PROTRA_CHP_HP_I]=GET_DIRECT_DATA(</v>
      </c>
      <c r="AB908" s="7" t="str">
        <f t="shared" si="149"/>
        <v>'model_parameters/energy/PROTRA_capacity_vensim_import.xlsx','PROTRA_capacity','PROTRA_CAP_TIME',</v>
      </c>
      <c r="AC908" s="7" t="str">
        <f t="shared" si="142"/>
        <v>'LATAM_TO_heat')~~|</v>
      </c>
    </row>
    <row r="909" spans="1:29" x14ac:dyDescent="0.35">
      <c r="A909" t="s">
        <v>74</v>
      </c>
      <c r="B909" t="s">
        <v>41</v>
      </c>
      <c r="C909" t="str">
        <f t="shared" si="144"/>
        <v>LATAM_TO_heat</v>
      </c>
      <c r="D909" t="str">
        <f t="shared" si="145"/>
        <v>PROTRA_CHP_HP_I</v>
      </c>
      <c r="E909" t="s">
        <v>13</v>
      </c>
      <c r="F909" s="1" t="str">
        <f t="shared" si="146"/>
        <v>LATAMTO_heatPROTRA_HP_liquid_fuels</v>
      </c>
      <c r="G909" s="4">
        <v>0</v>
      </c>
      <c r="H909" s="4">
        <v>0</v>
      </c>
      <c r="I909" s="4">
        <v>0</v>
      </c>
      <c r="J909" s="4">
        <v>0</v>
      </c>
      <c r="K909" s="4">
        <v>0</v>
      </c>
      <c r="L909" s="4">
        <v>0</v>
      </c>
      <c r="M909" s="4">
        <v>0</v>
      </c>
      <c r="N909" s="4">
        <v>0</v>
      </c>
      <c r="O909" s="4">
        <v>0</v>
      </c>
      <c r="P909" s="4">
        <v>0</v>
      </c>
      <c r="Q909" s="4">
        <v>0</v>
      </c>
      <c r="R909" s="4">
        <v>0</v>
      </c>
      <c r="S909" s="4">
        <v>0</v>
      </c>
      <c r="T909" s="4">
        <v>0</v>
      </c>
      <c r="U909" s="4">
        <v>0</v>
      </c>
      <c r="V909" s="4">
        <v>0</v>
      </c>
      <c r="W909" t="str">
        <f t="shared" si="143"/>
        <v/>
      </c>
      <c r="X909" s="7" t="str">
        <f t="shared" si="147"/>
        <v>PROTRA_CAPACITY_EMPIRICAL[</v>
      </c>
      <c r="Y909" s="7" t="str">
        <f t="shared" si="140"/>
        <v>LATAM,</v>
      </c>
      <c r="Z909" s="7" t="str">
        <f t="shared" si="141"/>
        <v>TO_heat,</v>
      </c>
      <c r="AA909" s="7" t="str">
        <f t="shared" si="148"/>
        <v>PROTRA_CHP_HP_I]=GET_DIRECT_DATA(</v>
      </c>
      <c r="AB909" s="7" t="str">
        <f t="shared" si="149"/>
        <v>'model_parameters/energy/PROTRA_capacity_vensim_import.xlsx','PROTRA_capacity','PROTRA_CAP_TIME',</v>
      </c>
      <c r="AC909" s="7" t="str">
        <f t="shared" si="142"/>
        <v>'LATAM_TO_heat')~~|</v>
      </c>
    </row>
    <row r="910" spans="1:29" x14ac:dyDescent="0.35">
      <c r="A910" t="s">
        <v>74</v>
      </c>
      <c r="B910" t="s">
        <v>41</v>
      </c>
      <c r="C910" t="str">
        <f t="shared" si="144"/>
        <v>LATAM_TO_heat</v>
      </c>
      <c r="D910" t="str">
        <f t="shared" si="145"/>
        <v>PROTRA_CHP_HP_I</v>
      </c>
      <c r="E910" t="s">
        <v>14</v>
      </c>
      <c r="F910" s="1" t="str">
        <f t="shared" si="146"/>
        <v>LATAMTO_heatPROTRA_HP_solar</v>
      </c>
      <c r="G910" s="4">
        <v>0</v>
      </c>
      <c r="H910" s="4">
        <v>0</v>
      </c>
      <c r="I910" s="4">
        <v>0</v>
      </c>
      <c r="J910" s="4">
        <v>0</v>
      </c>
      <c r="K910" s="4">
        <v>0</v>
      </c>
      <c r="L910" s="4">
        <v>0</v>
      </c>
      <c r="M910" s="4">
        <v>0</v>
      </c>
      <c r="N910" s="4">
        <v>0</v>
      </c>
      <c r="O910" s="4">
        <v>0</v>
      </c>
      <c r="P910" s="4">
        <v>0</v>
      </c>
      <c r="Q910" s="4">
        <v>0</v>
      </c>
      <c r="R910" s="4">
        <v>0</v>
      </c>
      <c r="S910" s="4">
        <v>0</v>
      </c>
      <c r="T910" s="4">
        <v>0</v>
      </c>
      <c r="U910" s="4">
        <v>0</v>
      </c>
      <c r="V910" s="4">
        <v>0</v>
      </c>
      <c r="W910" t="str">
        <f t="shared" si="143"/>
        <v/>
      </c>
      <c r="X910" s="7" t="str">
        <f t="shared" si="147"/>
        <v>PROTRA_CAPACITY_EMPIRICAL[</v>
      </c>
      <c r="Y910" s="7" t="str">
        <f t="shared" si="140"/>
        <v>LATAM,</v>
      </c>
      <c r="Z910" s="7" t="str">
        <f t="shared" si="141"/>
        <v>TO_heat,</v>
      </c>
      <c r="AA910" s="7" t="str">
        <f t="shared" si="148"/>
        <v>PROTRA_CHP_HP_I]=GET_DIRECT_DATA(</v>
      </c>
      <c r="AB910" s="7" t="str">
        <f t="shared" si="149"/>
        <v>'model_parameters/energy/PROTRA_capacity_vensim_import.xlsx','PROTRA_capacity','PROTRA_CAP_TIME',</v>
      </c>
      <c r="AC910" s="7" t="str">
        <f t="shared" si="142"/>
        <v>'LATAM_TO_heat')~~|</v>
      </c>
    </row>
    <row r="911" spans="1:29" x14ac:dyDescent="0.35">
      <c r="A911" t="s">
        <v>74</v>
      </c>
      <c r="B911" t="s">
        <v>41</v>
      </c>
      <c r="C911" t="str">
        <f t="shared" si="144"/>
        <v>LATAM_TO_heat</v>
      </c>
      <c r="D911" t="str">
        <f t="shared" si="145"/>
        <v>PROTRA_CHP_HP_I</v>
      </c>
      <c r="E911" t="s">
        <v>15</v>
      </c>
      <c r="F911" s="1" t="str">
        <f t="shared" si="146"/>
        <v>LATAMTO_heatPROTRA_HP_solid_fossil</v>
      </c>
      <c r="G911" s="4">
        <v>0</v>
      </c>
      <c r="H911" s="4">
        <v>0</v>
      </c>
      <c r="I911" s="4">
        <v>0</v>
      </c>
      <c r="J911" s="4">
        <v>0</v>
      </c>
      <c r="K911" s="4">
        <v>0</v>
      </c>
      <c r="L911" s="4">
        <v>0</v>
      </c>
      <c r="M911" s="4">
        <v>0</v>
      </c>
      <c r="N911" s="4">
        <v>0</v>
      </c>
      <c r="O911" s="4">
        <v>0</v>
      </c>
      <c r="P911" s="4">
        <v>0</v>
      </c>
      <c r="Q911" s="4">
        <v>0</v>
      </c>
      <c r="R911" s="4">
        <v>0</v>
      </c>
      <c r="S911" s="4">
        <v>0</v>
      </c>
      <c r="T911" s="4">
        <v>0</v>
      </c>
      <c r="U911" s="4">
        <v>0</v>
      </c>
      <c r="V911" s="4">
        <v>0</v>
      </c>
      <c r="W911" t="str">
        <f t="shared" si="143"/>
        <v/>
      </c>
      <c r="X911" s="7" t="str">
        <f t="shared" si="147"/>
        <v>PROTRA_CAPACITY_EMPIRICAL[</v>
      </c>
      <c r="Y911" s="7" t="str">
        <f t="shared" si="140"/>
        <v>LATAM,</v>
      </c>
      <c r="Z911" s="7" t="str">
        <f t="shared" si="141"/>
        <v>TO_heat,</v>
      </c>
      <c r="AA911" s="7" t="str">
        <f t="shared" si="148"/>
        <v>PROTRA_CHP_HP_I]=GET_DIRECT_DATA(</v>
      </c>
      <c r="AB911" s="7" t="str">
        <f t="shared" si="149"/>
        <v>'model_parameters/energy/PROTRA_capacity_vensim_import.xlsx','PROTRA_capacity','PROTRA_CAP_TIME',</v>
      </c>
      <c r="AC911" s="7" t="str">
        <f t="shared" si="142"/>
        <v>'LATAM_TO_heat')~~|</v>
      </c>
    </row>
    <row r="912" spans="1:29" x14ac:dyDescent="0.35">
      <c r="A912" t="s">
        <v>74</v>
      </c>
      <c r="B912" t="s">
        <v>41</v>
      </c>
      <c r="C912" t="str">
        <f t="shared" si="144"/>
        <v>LATAM_TO_heat</v>
      </c>
      <c r="D912" t="str">
        <f t="shared" si="145"/>
        <v>PROTRA_CHP_HP_I</v>
      </c>
      <c r="E912" t="s">
        <v>16</v>
      </c>
      <c r="F912" s="1" t="str">
        <f t="shared" si="146"/>
        <v>LATAMTO_heatPROTRA_HP_waste</v>
      </c>
      <c r="G912" s="4">
        <v>0</v>
      </c>
      <c r="H912" s="4">
        <v>0</v>
      </c>
      <c r="I912" s="4">
        <v>0</v>
      </c>
      <c r="J912" s="4">
        <v>0</v>
      </c>
      <c r="K912" s="4">
        <v>0</v>
      </c>
      <c r="L912" s="4">
        <v>0</v>
      </c>
      <c r="M912" s="4">
        <v>0</v>
      </c>
      <c r="N912" s="4">
        <v>0</v>
      </c>
      <c r="O912" s="4">
        <v>0</v>
      </c>
      <c r="P912" s="4">
        <v>0</v>
      </c>
      <c r="Q912" s="4">
        <v>0</v>
      </c>
      <c r="R912" s="4">
        <v>0</v>
      </c>
      <c r="S912" s="4">
        <v>0</v>
      </c>
      <c r="T912" s="4">
        <v>0</v>
      </c>
      <c r="U912" s="4">
        <v>0</v>
      </c>
      <c r="V912" s="4">
        <v>0</v>
      </c>
      <c r="W912" t="str">
        <f t="shared" si="143"/>
        <v/>
      </c>
      <c r="X912" s="7" t="str">
        <f t="shared" si="147"/>
        <v>PROTRA_CAPACITY_EMPIRICAL[</v>
      </c>
      <c r="Y912" s="7" t="str">
        <f t="shared" si="140"/>
        <v>LATAM,</v>
      </c>
      <c r="Z912" s="7" t="str">
        <f t="shared" si="141"/>
        <v>TO_heat,</v>
      </c>
      <c r="AA912" s="7" t="str">
        <f t="shared" si="148"/>
        <v>PROTRA_CHP_HP_I]=GET_DIRECT_DATA(</v>
      </c>
      <c r="AB912" s="7" t="str">
        <f t="shared" si="149"/>
        <v>'model_parameters/energy/PROTRA_capacity_vensim_import.xlsx','PROTRA_capacity','PROTRA_CAP_TIME',</v>
      </c>
      <c r="AC912" s="7" t="str">
        <f t="shared" si="142"/>
        <v>'LATAM_TO_heat')~~|</v>
      </c>
    </row>
    <row r="913" spans="1:29" x14ac:dyDescent="0.35">
      <c r="A913" t="s">
        <v>74</v>
      </c>
      <c r="B913" t="s">
        <v>42</v>
      </c>
      <c r="C913" t="str">
        <f t="shared" si="144"/>
        <v>LATAM_TO_elec</v>
      </c>
      <c r="D913" t="str">
        <f t="shared" si="145"/>
        <v>PROTRA_CHP_PP_I</v>
      </c>
      <c r="E913" t="s">
        <v>0</v>
      </c>
      <c r="F913" s="1" t="str">
        <f t="shared" si="146"/>
        <v>LATAMTO_elecPROTRA_CHP_gas_fuels</v>
      </c>
      <c r="G913" s="5">
        <v>0</v>
      </c>
      <c r="H913" s="5">
        <v>0</v>
      </c>
      <c r="I913" s="5">
        <v>0</v>
      </c>
      <c r="J913" s="5">
        <v>0</v>
      </c>
      <c r="K913" s="5">
        <v>0</v>
      </c>
      <c r="L913" s="5">
        <v>0</v>
      </c>
      <c r="M913" s="5">
        <v>0</v>
      </c>
      <c r="N913" s="5">
        <v>0</v>
      </c>
      <c r="O913" s="5">
        <v>0</v>
      </c>
      <c r="P913" s="5">
        <v>0</v>
      </c>
      <c r="Q913" s="5">
        <v>0</v>
      </c>
      <c r="R913" s="5">
        <v>0</v>
      </c>
      <c r="S913" s="5">
        <v>0</v>
      </c>
      <c r="T913" s="5">
        <v>0</v>
      </c>
      <c r="U913" s="5">
        <v>0</v>
      </c>
      <c r="V913" s="5">
        <v>0</v>
      </c>
      <c r="W913" t="str">
        <f t="shared" si="143"/>
        <v>PROTRA_CAPACITY_EMPIRICAL[LATAM,TO_elec,PROTRA_CHP_PP_I]=GET_DIRECT_DATA('model_parameters/energy/PROTRA_capacity_vensim_import.xlsx','PROTRA_capacity','PROTRA_CAP_TIME','LATAM_TO_elec')~~|</v>
      </c>
      <c r="X913" s="7" t="str">
        <f t="shared" si="147"/>
        <v>PROTRA_CAPACITY_EMPIRICAL[</v>
      </c>
      <c r="Y913" s="7" t="str">
        <f t="shared" si="140"/>
        <v>LATAM,</v>
      </c>
      <c r="Z913" s="7" t="str">
        <f t="shared" si="141"/>
        <v>TO_elec,</v>
      </c>
      <c r="AA913" s="7" t="str">
        <f t="shared" si="148"/>
        <v>PROTRA_CHP_PP_I]=GET_DIRECT_DATA(</v>
      </c>
      <c r="AB913" s="7" t="str">
        <f t="shared" si="149"/>
        <v>'model_parameters/energy/PROTRA_capacity_vensim_import.xlsx','PROTRA_capacity','PROTRA_CAP_TIME',</v>
      </c>
      <c r="AC913" s="7" t="str">
        <f t="shared" si="142"/>
        <v>'LATAM_TO_elec')~~|</v>
      </c>
    </row>
    <row r="914" spans="1:29" x14ac:dyDescent="0.35">
      <c r="A914" t="s">
        <v>74</v>
      </c>
      <c r="B914" t="s">
        <v>42</v>
      </c>
      <c r="C914" t="str">
        <f t="shared" si="144"/>
        <v>LATAM_TO_elec</v>
      </c>
      <c r="D914" t="str">
        <f t="shared" si="145"/>
        <v>PROTRA_CHP_PP_I</v>
      </c>
      <c r="E914" t="s">
        <v>1</v>
      </c>
      <c r="F914" s="1" t="str">
        <f t="shared" si="146"/>
        <v>LATAMTO_elecPROTRA_CHP_gas_fuels_CCS</v>
      </c>
      <c r="G914" s="5">
        <v>0</v>
      </c>
      <c r="H914" s="5">
        <v>0</v>
      </c>
      <c r="I914" s="5">
        <v>0</v>
      </c>
      <c r="J914" s="5">
        <v>0</v>
      </c>
      <c r="K914" s="5">
        <v>0</v>
      </c>
      <c r="L914" s="5">
        <v>0</v>
      </c>
      <c r="M914" s="5">
        <v>0</v>
      </c>
      <c r="N914" s="5">
        <v>0</v>
      </c>
      <c r="O914" s="5">
        <v>0</v>
      </c>
      <c r="P914" s="5">
        <v>0</v>
      </c>
      <c r="Q914" s="5">
        <v>0</v>
      </c>
      <c r="R914" s="5">
        <v>0</v>
      </c>
      <c r="S914" s="5">
        <v>0</v>
      </c>
      <c r="T914" s="5">
        <v>0</v>
      </c>
      <c r="U914" s="5">
        <v>0</v>
      </c>
      <c r="V914" s="5">
        <v>0</v>
      </c>
      <c r="W914" t="str">
        <f t="shared" si="143"/>
        <v/>
      </c>
      <c r="X914" s="7" t="str">
        <f t="shared" si="147"/>
        <v>PROTRA_CAPACITY_EMPIRICAL[</v>
      </c>
      <c r="Y914" s="7" t="str">
        <f t="shared" si="140"/>
        <v>LATAM,</v>
      </c>
      <c r="Z914" s="7" t="str">
        <f t="shared" si="141"/>
        <v>TO_elec,</v>
      </c>
      <c r="AA914" s="7" t="str">
        <f t="shared" si="148"/>
        <v>PROTRA_CHP_PP_I]=GET_DIRECT_DATA(</v>
      </c>
      <c r="AB914" s="7" t="str">
        <f t="shared" si="149"/>
        <v>'model_parameters/energy/PROTRA_capacity_vensim_import.xlsx','PROTRA_capacity','PROTRA_CAP_TIME',</v>
      </c>
      <c r="AC914" s="7" t="str">
        <f t="shared" si="142"/>
        <v>'LATAM_TO_elec')~~|</v>
      </c>
    </row>
    <row r="915" spans="1:29" x14ac:dyDescent="0.35">
      <c r="A915" t="s">
        <v>74</v>
      </c>
      <c r="B915" t="s">
        <v>42</v>
      </c>
      <c r="C915" t="str">
        <f t="shared" si="144"/>
        <v>LATAM_TO_elec</v>
      </c>
      <c r="D915" t="str">
        <f t="shared" si="145"/>
        <v>PROTRA_CHP_PP_I</v>
      </c>
      <c r="E915" t="s">
        <v>2</v>
      </c>
      <c r="F915" s="1" t="str">
        <f t="shared" si="146"/>
        <v>LATAMTO_elecPROTRA_CHP_geothermal</v>
      </c>
      <c r="G915" s="5">
        <v>0</v>
      </c>
      <c r="H915" s="5">
        <v>0</v>
      </c>
      <c r="I915" s="5">
        <v>0</v>
      </c>
      <c r="J915" s="5">
        <v>0</v>
      </c>
      <c r="K915" s="5">
        <v>0</v>
      </c>
      <c r="L915" s="5">
        <v>0</v>
      </c>
      <c r="M915" s="5">
        <v>0</v>
      </c>
      <c r="N915" s="5">
        <v>0</v>
      </c>
      <c r="O915" s="5">
        <v>0</v>
      </c>
      <c r="P915" s="5">
        <v>0</v>
      </c>
      <c r="Q915" s="5">
        <v>0</v>
      </c>
      <c r="R915" s="5">
        <v>0</v>
      </c>
      <c r="S915" s="5">
        <v>0</v>
      </c>
      <c r="T915" s="5">
        <v>0</v>
      </c>
      <c r="U915" s="5">
        <v>0</v>
      </c>
      <c r="V915" s="5">
        <v>0</v>
      </c>
      <c r="W915" t="str">
        <f t="shared" si="143"/>
        <v/>
      </c>
      <c r="X915" s="7" t="str">
        <f t="shared" si="147"/>
        <v>PROTRA_CAPACITY_EMPIRICAL[</v>
      </c>
      <c r="Y915" s="7" t="str">
        <f t="shared" si="140"/>
        <v>LATAM,</v>
      </c>
      <c r="Z915" s="7" t="str">
        <f t="shared" si="141"/>
        <v>TO_elec,</v>
      </c>
      <c r="AA915" s="7" t="str">
        <f t="shared" si="148"/>
        <v>PROTRA_CHP_PP_I]=GET_DIRECT_DATA(</v>
      </c>
      <c r="AB915" s="7" t="str">
        <f t="shared" si="149"/>
        <v>'model_parameters/energy/PROTRA_capacity_vensim_import.xlsx','PROTRA_capacity','PROTRA_CAP_TIME',</v>
      </c>
      <c r="AC915" s="7" t="str">
        <f t="shared" si="142"/>
        <v>'LATAM_TO_elec')~~|</v>
      </c>
    </row>
    <row r="916" spans="1:29" x14ac:dyDescent="0.35">
      <c r="A916" t="s">
        <v>74</v>
      </c>
      <c r="B916" t="s">
        <v>42</v>
      </c>
      <c r="C916" t="str">
        <f t="shared" si="144"/>
        <v>LATAM_TO_elec</v>
      </c>
      <c r="D916" t="str">
        <f t="shared" si="145"/>
        <v>PROTRA_CHP_PP_I</v>
      </c>
      <c r="E916" t="s">
        <v>3</v>
      </c>
      <c r="F916" s="1" t="str">
        <f t="shared" si="146"/>
        <v>LATAMTO_elecPROTRA_CHP_liquid_fuels</v>
      </c>
      <c r="G916" s="5">
        <v>0</v>
      </c>
      <c r="H916" s="5">
        <v>0</v>
      </c>
      <c r="I916" s="5">
        <v>0</v>
      </c>
      <c r="J916" s="5">
        <v>0</v>
      </c>
      <c r="K916" s="5">
        <v>0</v>
      </c>
      <c r="L916" s="5">
        <v>0</v>
      </c>
      <c r="M916" s="5">
        <v>0</v>
      </c>
      <c r="N916" s="5">
        <v>0</v>
      </c>
      <c r="O916" s="5">
        <v>0</v>
      </c>
      <c r="P916" s="5">
        <v>0</v>
      </c>
      <c r="Q916" s="5">
        <v>0</v>
      </c>
      <c r="R916" s="5">
        <v>0</v>
      </c>
      <c r="S916" s="5">
        <v>0</v>
      </c>
      <c r="T916" s="5">
        <v>0</v>
      </c>
      <c r="U916" s="5">
        <v>0</v>
      </c>
      <c r="V916" s="5">
        <v>0</v>
      </c>
      <c r="W916" t="str">
        <f t="shared" si="143"/>
        <v/>
      </c>
      <c r="X916" s="7" t="str">
        <f t="shared" si="147"/>
        <v>PROTRA_CAPACITY_EMPIRICAL[</v>
      </c>
      <c r="Y916" s="7" t="str">
        <f t="shared" si="140"/>
        <v>LATAM,</v>
      </c>
      <c r="Z916" s="7" t="str">
        <f t="shared" si="141"/>
        <v>TO_elec,</v>
      </c>
      <c r="AA916" s="7" t="str">
        <f t="shared" si="148"/>
        <v>PROTRA_CHP_PP_I]=GET_DIRECT_DATA(</v>
      </c>
      <c r="AB916" s="7" t="str">
        <f t="shared" si="149"/>
        <v>'model_parameters/energy/PROTRA_capacity_vensim_import.xlsx','PROTRA_capacity','PROTRA_CAP_TIME',</v>
      </c>
      <c r="AC916" s="7" t="str">
        <f t="shared" si="142"/>
        <v>'LATAM_TO_elec')~~|</v>
      </c>
    </row>
    <row r="917" spans="1:29" x14ac:dyDescent="0.35">
      <c r="A917" t="s">
        <v>74</v>
      </c>
      <c r="B917" t="s">
        <v>42</v>
      </c>
      <c r="C917" t="str">
        <f t="shared" si="144"/>
        <v>LATAM_TO_elec</v>
      </c>
      <c r="D917" t="str">
        <f t="shared" si="145"/>
        <v>PROTRA_CHP_PP_I</v>
      </c>
      <c r="E917" t="s">
        <v>4</v>
      </c>
      <c r="F917" s="1" t="str">
        <f t="shared" si="146"/>
        <v>LATAMTO_elecPROTRA_CHP_liquid_fuels_CCS</v>
      </c>
      <c r="G917" s="5">
        <v>0</v>
      </c>
      <c r="H917" s="5">
        <v>0</v>
      </c>
      <c r="I917" s="5">
        <v>0</v>
      </c>
      <c r="J917" s="5">
        <v>0</v>
      </c>
      <c r="K917" s="5">
        <v>0</v>
      </c>
      <c r="L917" s="5">
        <v>0</v>
      </c>
      <c r="M917" s="5">
        <v>0</v>
      </c>
      <c r="N917" s="5">
        <v>0</v>
      </c>
      <c r="O917" s="5">
        <v>0</v>
      </c>
      <c r="P917" s="5">
        <v>0</v>
      </c>
      <c r="Q917" s="5">
        <v>0</v>
      </c>
      <c r="R917" s="5">
        <v>0</v>
      </c>
      <c r="S917" s="5">
        <v>0</v>
      </c>
      <c r="T917" s="5">
        <v>0</v>
      </c>
      <c r="U917" s="5">
        <v>0</v>
      </c>
      <c r="V917" s="5">
        <v>0</v>
      </c>
      <c r="W917" t="str">
        <f t="shared" si="143"/>
        <v/>
      </c>
      <c r="X917" s="7" t="str">
        <f t="shared" si="147"/>
        <v>PROTRA_CAPACITY_EMPIRICAL[</v>
      </c>
      <c r="Y917" s="7" t="str">
        <f t="shared" si="140"/>
        <v>LATAM,</v>
      </c>
      <c r="Z917" s="7" t="str">
        <f t="shared" si="141"/>
        <v>TO_elec,</v>
      </c>
      <c r="AA917" s="7" t="str">
        <f t="shared" si="148"/>
        <v>PROTRA_CHP_PP_I]=GET_DIRECT_DATA(</v>
      </c>
      <c r="AB917" s="7" t="str">
        <f t="shared" si="149"/>
        <v>'model_parameters/energy/PROTRA_capacity_vensim_import.xlsx','PROTRA_capacity','PROTRA_CAP_TIME',</v>
      </c>
      <c r="AC917" s="7" t="str">
        <f t="shared" si="142"/>
        <v>'LATAM_TO_elec')~~|</v>
      </c>
    </row>
    <row r="918" spans="1:29" x14ac:dyDescent="0.35">
      <c r="A918" t="s">
        <v>74</v>
      </c>
      <c r="B918" t="s">
        <v>42</v>
      </c>
      <c r="C918" t="str">
        <f t="shared" si="144"/>
        <v>LATAM_TO_elec</v>
      </c>
      <c r="D918" t="str">
        <f t="shared" si="145"/>
        <v>PROTRA_CHP_PP_I</v>
      </c>
      <c r="E918" t="s">
        <v>5</v>
      </c>
      <c r="F918" s="1" t="str">
        <f t="shared" si="146"/>
        <v>LATAMTO_elecPROTRA_CHP_solid_fossil</v>
      </c>
      <c r="G918" s="5">
        <v>0</v>
      </c>
      <c r="H918" s="5">
        <v>0</v>
      </c>
      <c r="I918" s="5">
        <v>0</v>
      </c>
      <c r="J918" s="5">
        <v>0</v>
      </c>
      <c r="K918" s="5">
        <v>0</v>
      </c>
      <c r="L918" s="5">
        <v>0</v>
      </c>
      <c r="M918" s="5">
        <v>0</v>
      </c>
      <c r="N918" s="5">
        <v>0</v>
      </c>
      <c r="O918" s="5">
        <v>0</v>
      </c>
      <c r="P918" s="5">
        <v>0</v>
      </c>
      <c r="Q918" s="5">
        <v>0</v>
      </c>
      <c r="R918" s="5">
        <v>0</v>
      </c>
      <c r="S918" s="5">
        <v>0</v>
      </c>
      <c r="T918" s="5">
        <v>0</v>
      </c>
      <c r="U918" s="5">
        <v>0</v>
      </c>
      <c r="V918" s="5">
        <v>0</v>
      </c>
      <c r="W918" t="str">
        <f t="shared" si="143"/>
        <v/>
      </c>
      <c r="X918" s="7" t="str">
        <f t="shared" si="147"/>
        <v>PROTRA_CAPACITY_EMPIRICAL[</v>
      </c>
      <c r="Y918" s="7" t="str">
        <f t="shared" si="140"/>
        <v>LATAM,</v>
      </c>
      <c r="Z918" s="7" t="str">
        <f t="shared" si="141"/>
        <v>TO_elec,</v>
      </c>
      <c r="AA918" s="7" t="str">
        <f t="shared" si="148"/>
        <v>PROTRA_CHP_PP_I]=GET_DIRECT_DATA(</v>
      </c>
      <c r="AB918" s="7" t="str">
        <f t="shared" si="149"/>
        <v>'model_parameters/energy/PROTRA_capacity_vensim_import.xlsx','PROTRA_capacity','PROTRA_CAP_TIME',</v>
      </c>
      <c r="AC918" s="7" t="str">
        <f t="shared" si="142"/>
        <v>'LATAM_TO_elec')~~|</v>
      </c>
    </row>
    <row r="919" spans="1:29" x14ac:dyDescent="0.35">
      <c r="A919" t="s">
        <v>74</v>
      </c>
      <c r="B919" t="s">
        <v>42</v>
      </c>
      <c r="C919" t="str">
        <f t="shared" si="144"/>
        <v>LATAM_TO_elec</v>
      </c>
      <c r="D919" t="str">
        <f t="shared" si="145"/>
        <v>PROTRA_CHP_PP_I</v>
      </c>
      <c r="E919" t="s">
        <v>6</v>
      </c>
      <c r="F919" s="1" t="str">
        <f t="shared" si="146"/>
        <v>LATAMTO_elecPROTRA_CHP_solid_fossil_CCS</v>
      </c>
      <c r="G919" s="5">
        <v>0</v>
      </c>
      <c r="H919" s="5">
        <v>0</v>
      </c>
      <c r="I919" s="5">
        <v>0</v>
      </c>
      <c r="J919" s="5">
        <v>0</v>
      </c>
      <c r="K919" s="5">
        <v>0</v>
      </c>
      <c r="L919" s="5">
        <v>0</v>
      </c>
      <c r="M919" s="5">
        <v>0</v>
      </c>
      <c r="N919" s="5">
        <v>0</v>
      </c>
      <c r="O919" s="5">
        <v>0</v>
      </c>
      <c r="P919" s="5">
        <v>0</v>
      </c>
      <c r="Q919" s="5">
        <v>0</v>
      </c>
      <c r="R919" s="5">
        <v>0</v>
      </c>
      <c r="S919" s="5">
        <v>0</v>
      </c>
      <c r="T919" s="5">
        <v>0</v>
      </c>
      <c r="U919" s="5">
        <v>0</v>
      </c>
      <c r="V919" s="5">
        <v>0</v>
      </c>
      <c r="W919" t="str">
        <f t="shared" si="143"/>
        <v/>
      </c>
      <c r="X919" s="7" t="str">
        <f t="shared" si="147"/>
        <v>PROTRA_CAPACITY_EMPIRICAL[</v>
      </c>
      <c r="Y919" s="7" t="str">
        <f t="shared" ref="Y919:Y982" si="150">A919&amp;","</f>
        <v>LATAM,</v>
      </c>
      <c r="Z919" s="7" t="str">
        <f t="shared" ref="Z919:Z982" si="151">B919&amp;","</f>
        <v>TO_elec,</v>
      </c>
      <c r="AA919" s="7" t="str">
        <f t="shared" si="148"/>
        <v>PROTRA_CHP_PP_I]=GET_DIRECT_DATA(</v>
      </c>
      <c r="AB919" s="7" t="str">
        <f t="shared" si="149"/>
        <v>'model_parameters/energy/PROTRA_capacity_vensim_import.xlsx','PROTRA_capacity','PROTRA_CAP_TIME',</v>
      </c>
      <c r="AC919" s="7" t="str">
        <f t="shared" ref="AC919:AC982" si="152">"'"&amp;C919&amp;"')~~|"</f>
        <v>'LATAM_TO_elec')~~|</v>
      </c>
    </row>
    <row r="920" spans="1:29" x14ac:dyDescent="0.35">
      <c r="A920" t="s">
        <v>74</v>
      </c>
      <c r="B920" t="s">
        <v>42</v>
      </c>
      <c r="C920" t="str">
        <f t="shared" si="144"/>
        <v>LATAM_TO_elec</v>
      </c>
      <c r="D920" t="str">
        <f t="shared" si="145"/>
        <v>PROTRA_CHP_PP_I</v>
      </c>
      <c r="E920" t="s">
        <v>7</v>
      </c>
      <c r="F920" s="1" t="str">
        <f t="shared" si="146"/>
        <v>LATAMTO_elecPROTRA_CHP_waste</v>
      </c>
      <c r="G920" s="5">
        <v>0</v>
      </c>
      <c r="H920" s="5">
        <v>0</v>
      </c>
      <c r="I920" s="5">
        <v>0</v>
      </c>
      <c r="J920" s="5">
        <v>0</v>
      </c>
      <c r="K920" s="5">
        <v>0</v>
      </c>
      <c r="L920" s="5">
        <v>0</v>
      </c>
      <c r="M920" s="5">
        <v>0</v>
      </c>
      <c r="N920" s="5">
        <v>0</v>
      </c>
      <c r="O920" s="5">
        <v>0</v>
      </c>
      <c r="P920" s="5">
        <v>0</v>
      </c>
      <c r="Q920" s="5">
        <v>0</v>
      </c>
      <c r="R920" s="5">
        <v>0</v>
      </c>
      <c r="S920" s="5">
        <v>0</v>
      </c>
      <c r="T920" s="5">
        <v>0</v>
      </c>
      <c r="U920" s="5">
        <v>0</v>
      </c>
      <c r="V920" s="5">
        <v>0</v>
      </c>
      <c r="W920" t="str">
        <f t="shared" si="143"/>
        <v/>
      </c>
      <c r="X920" s="7" t="str">
        <f t="shared" si="147"/>
        <v>PROTRA_CAPACITY_EMPIRICAL[</v>
      </c>
      <c r="Y920" s="7" t="str">
        <f t="shared" si="150"/>
        <v>LATAM,</v>
      </c>
      <c r="Z920" s="7" t="str">
        <f t="shared" si="151"/>
        <v>TO_elec,</v>
      </c>
      <c r="AA920" s="7" t="str">
        <f t="shared" si="148"/>
        <v>PROTRA_CHP_PP_I]=GET_DIRECT_DATA(</v>
      </c>
      <c r="AB920" s="7" t="str">
        <f t="shared" si="149"/>
        <v>'model_parameters/energy/PROTRA_capacity_vensim_import.xlsx','PROTRA_capacity','PROTRA_CAP_TIME',</v>
      </c>
      <c r="AC920" s="7" t="str">
        <f t="shared" si="152"/>
        <v>'LATAM_TO_elec')~~|</v>
      </c>
    </row>
    <row r="921" spans="1:29" x14ac:dyDescent="0.35">
      <c r="A921" t="s">
        <v>74</v>
      </c>
      <c r="B921" t="s">
        <v>42</v>
      </c>
      <c r="C921" t="str">
        <f t="shared" si="144"/>
        <v>LATAM_TO_elec</v>
      </c>
      <c r="D921" t="str">
        <f t="shared" si="145"/>
        <v>PROTRA_CHP_PP_I</v>
      </c>
      <c r="E921" t="s">
        <v>8</v>
      </c>
      <c r="F921" s="1" t="str">
        <f t="shared" si="146"/>
        <v>LATAMTO_elecPROTRA_CHP_solid_bio</v>
      </c>
      <c r="G921" s="5">
        <v>0</v>
      </c>
      <c r="H921" s="5">
        <v>0</v>
      </c>
      <c r="I921" s="5">
        <v>0</v>
      </c>
      <c r="J921" s="5">
        <v>0</v>
      </c>
      <c r="K921" s="5">
        <v>0</v>
      </c>
      <c r="L921" s="5">
        <v>0</v>
      </c>
      <c r="M921" s="5">
        <v>0</v>
      </c>
      <c r="N921" s="5">
        <v>0</v>
      </c>
      <c r="O921" s="5">
        <v>0</v>
      </c>
      <c r="P921" s="5">
        <v>0</v>
      </c>
      <c r="Q921" s="5">
        <v>0</v>
      </c>
      <c r="R921" s="5">
        <v>0</v>
      </c>
      <c r="S921" s="5">
        <v>0</v>
      </c>
      <c r="T921" s="5">
        <v>0</v>
      </c>
      <c r="U921" s="5">
        <v>0</v>
      </c>
      <c r="V921" s="5">
        <v>0</v>
      </c>
      <c r="W921" t="str">
        <f t="shared" si="143"/>
        <v/>
      </c>
      <c r="X921" s="7" t="str">
        <f t="shared" si="147"/>
        <v>PROTRA_CAPACITY_EMPIRICAL[</v>
      </c>
      <c r="Y921" s="7" t="str">
        <f t="shared" si="150"/>
        <v>LATAM,</v>
      </c>
      <c r="Z921" s="7" t="str">
        <f t="shared" si="151"/>
        <v>TO_elec,</v>
      </c>
      <c r="AA921" s="7" t="str">
        <f t="shared" si="148"/>
        <v>PROTRA_CHP_PP_I]=GET_DIRECT_DATA(</v>
      </c>
      <c r="AB921" s="7" t="str">
        <f t="shared" si="149"/>
        <v>'model_parameters/energy/PROTRA_capacity_vensim_import.xlsx','PROTRA_capacity','PROTRA_CAP_TIME',</v>
      </c>
      <c r="AC921" s="7" t="str">
        <f t="shared" si="152"/>
        <v>'LATAM_TO_elec')~~|</v>
      </c>
    </row>
    <row r="922" spans="1:29" x14ac:dyDescent="0.35">
      <c r="A922" t="s">
        <v>74</v>
      </c>
      <c r="B922" t="s">
        <v>42</v>
      </c>
      <c r="C922" t="str">
        <f t="shared" si="144"/>
        <v>LATAM_TO_elec</v>
      </c>
      <c r="D922" t="str">
        <f t="shared" si="145"/>
        <v>PROTRA_CHP_PP_I</v>
      </c>
      <c r="E922" t="s">
        <v>9</v>
      </c>
      <c r="F922" s="1" t="str">
        <f t="shared" si="146"/>
        <v>LATAMTO_elecPROTRA_CHP_solid_bio_CCS</v>
      </c>
      <c r="G922" s="6">
        <v>0</v>
      </c>
      <c r="H922" s="6">
        <v>0</v>
      </c>
      <c r="I922" s="6">
        <v>0</v>
      </c>
      <c r="J922" s="6">
        <v>0</v>
      </c>
      <c r="K922" s="6">
        <v>0</v>
      </c>
      <c r="L922" s="6">
        <v>0</v>
      </c>
      <c r="M922" s="6">
        <v>0</v>
      </c>
      <c r="N922" s="6">
        <v>0</v>
      </c>
      <c r="O922" s="6">
        <v>0</v>
      </c>
      <c r="P922" s="6">
        <v>0</v>
      </c>
      <c r="Q922" s="6">
        <v>0</v>
      </c>
      <c r="R922" s="6">
        <v>0</v>
      </c>
      <c r="S922" s="6">
        <v>0</v>
      </c>
      <c r="T922" s="6">
        <v>0</v>
      </c>
      <c r="U922" s="6">
        <v>0</v>
      </c>
      <c r="V922" s="6">
        <v>0</v>
      </c>
      <c r="W922" t="str">
        <f t="shared" si="143"/>
        <v/>
      </c>
      <c r="X922" s="7" t="str">
        <f t="shared" si="147"/>
        <v>PROTRA_CAPACITY_EMPIRICAL[</v>
      </c>
      <c r="Y922" s="7" t="str">
        <f t="shared" si="150"/>
        <v>LATAM,</v>
      </c>
      <c r="Z922" s="7" t="str">
        <f t="shared" si="151"/>
        <v>TO_elec,</v>
      </c>
      <c r="AA922" s="7" t="str">
        <f t="shared" si="148"/>
        <v>PROTRA_CHP_PP_I]=GET_DIRECT_DATA(</v>
      </c>
      <c r="AB922" s="7" t="str">
        <f t="shared" si="149"/>
        <v>'model_parameters/energy/PROTRA_capacity_vensim_import.xlsx','PROTRA_capacity','PROTRA_CAP_TIME',</v>
      </c>
      <c r="AC922" s="7" t="str">
        <f t="shared" si="152"/>
        <v>'LATAM_TO_elec')~~|</v>
      </c>
    </row>
    <row r="923" spans="1:29" x14ac:dyDescent="0.35">
      <c r="A923" t="s">
        <v>74</v>
      </c>
      <c r="B923" t="s">
        <v>42</v>
      </c>
      <c r="C923" t="str">
        <f t="shared" si="144"/>
        <v>LATAM_TO_elec</v>
      </c>
      <c r="D923" t="str">
        <f t="shared" si="145"/>
        <v>PROTRA_CHP_PP_I</v>
      </c>
      <c r="E923" t="s">
        <v>17</v>
      </c>
      <c r="F923" s="1" t="str">
        <f t="shared" si="146"/>
        <v>LATAMTO_elecPROTRA_PP_solid_bio</v>
      </c>
      <c r="G923" s="5">
        <v>4.0689768615014845</v>
      </c>
      <c r="H923" s="5">
        <v>4.4348848544522319</v>
      </c>
      <c r="I923" s="5">
        <v>4.8437820378316188</v>
      </c>
      <c r="J923" s="5">
        <v>5.8625258761289203</v>
      </c>
      <c r="K923" s="5">
        <v>7.020234771858334</v>
      </c>
      <c r="L923" s="5">
        <v>8.9674181553401944</v>
      </c>
      <c r="M923" s="5">
        <v>10.080113369696369</v>
      </c>
      <c r="N923" s="5">
        <v>11.332445472553678</v>
      </c>
      <c r="O923" s="5">
        <v>13.521354074569937</v>
      </c>
      <c r="P923" s="5">
        <v>13.876510770919067</v>
      </c>
      <c r="Q923" s="5">
        <v>14.461937566176282</v>
      </c>
      <c r="R923" s="5">
        <v>15.316181767675468</v>
      </c>
      <c r="S923" s="5">
        <v>15.885124707774841</v>
      </c>
      <c r="T923" s="5">
        <v>16.117807200090002</v>
      </c>
      <c r="U923" s="5">
        <v>16.708385200084045</v>
      </c>
      <c r="V923" s="5">
        <v>17.298963200078088</v>
      </c>
      <c r="W923" t="str">
        <f t="shared" si="143"/>
        <v/>
      </c>
      <c r="X923" s="7" t="str">
        <f t="shared" si="147"/>
        <v>PROTRA_CAPACITY_EMPIRICAL[</v>
      </c>
      <c r="Y923" s="7" t="str">
        <f t="shared" si="150"/>
        <v>LATAM,</v>
      </c>
      <c r="Z923" s="7" t="str">
        <f t="shared" si="151"/>
        <v>TO_elec,</v>
      </c>
      <c r="AA923" s="7" t="str">
        <f t="shared" si="148"/>
        <v>PROTRA_CHP_PP_I]=GET_DIRECT_DATA(</v>
      </c>
      <c r="AB923" s="7" t="str">
        <f t="shared" si="149"/>
        <v>'model_parameters/energy/PROTRA_capacity_vensim_import.xlsx','PROTRA_capacity','PROTRA_CAP_TIME',</v>
      </c>
      <c r="AC923" s="7" t="str">
        <f t="shared" si="152"/>
        <v>'LATAM_TO_elec')~~|</v>
      </c>
    </row>
    <row r="924" spans="1:29" x14ac:dyDescent="0.35">
      <c r="A924" t="s">
        <v>74</v>
      </c>
      <c r="B924" t="s">
        <v>42</v>
      </c>
      <c r="C924" t="str">
        <f t="shared" si="144"/>
        <v>LATAM_TO_elec</v>
      </c>
      <c r="D924" t="str">
        <f t="shared" si="145"/>
        <v>PROTRA_CHP_PP_I</v>
      </c>
      <c r="E924" t="s">
        <v>18</v>
      </c>
      <c r="F924" s="1" t="str">
        <f t="shared" si="146"/>
        <v>LATAMTO_elecPROTRA_PP_solid_bio_CCS</v>
      </c>
      <c r="G924" s="6">
        <v>0</v>
      </c>
      <c r="H924" s="6">
        <v>0</v>
      </c>
      <c r="I924" s="6">
        <v>0</v>
      </c>
      <c r="J924" s="6">
        <v>0</v>
      </c>
      <c r="K924" s="6">
        <v>0</v>
      </c>
      <c r="L924" s="6">
        <v>0</v>
      </c>
      <c r="M924" s="6">
        <v>0</v>
      </c>
      <c r="N924" s="6">
        <v>0</v>
      </c>
      <c r="O924" s="6">
        <v>0</v>
      </c>
      <c r="P924" s="6">
        <v>0</v>
      </c>
      <c r="Q924" s="6">
        <v>0</v>
      </c>
      <c r="R924" s="6">
        <v>0</v>
      </c>
      <c r="S924" s="6">
        <v>0</v>
      </c>
      <c r="T924" s="6">
        <v>0</v>
      </c>
      <c r="U924" s="6">
        <v>0</v>
      </c>
      <c r="V924" s="6">
        <v>0</v>
      </c>
      <c r="W924" t="str">
        <f t="shared" si="143"/>
        <v/>
      </c>
      <c r="X924" s="7" t="str">
        <f t="shared" si="147"/>
        <v>PROTRA_CAPACITY_EMPIRICAL[</v>
      </c>
      <c r="Y924" s="7" t="str">
        <f t="shared" si="150"/>
        <v>LATAM,</v>
      </c>
      <c r="Z924" s="7" t="str">
        <f t="shared" si="151"/>
        <v>TO_elec,</v>
      </c>
      <c r="AA924" s="7" t="str">
        <f t="shared" si="148"/>
        <v>PROTRA_CHP_PP_I]=GET_DIRECT_DATA(</v>
      </c>
      <c r="AB924" s="7" t="str">
        <f t="shared" si="149"/>
        <v>'model_parameters/energy/PROTRA_capacity_vensim_import.xlsx','PROTRA_capacity','PROTRA_CAP_TIME',</v>
      </c>
      <c r="AC924" s="7" t="str">
        <f t="shared" si="152"/>
        <v>'LATAM_TO_elec')~~|</v>
      </c>
    </row>
    <row r="925" spans="1:29" x14ac:dyDescent="0.35">
      <c r="A925" t="s">
        <v>74</v>
      </c>
      <c r="B925" t="s">
        <v>42</v>
      </c>
      <c r="C925" t="str">
        <f t="shared" si="144"/>
        <v>LATAM_TO_elec</v>
      </c>
      <c r="D925" t="str">
        <f t="shared" si="145"/>
        <v>PROTRA_CHP_PP_I</v>
      </c>
      <c r="E925" t="s">
        <v>19</v>
      </c>
      <c r="F925" s="1" t="str">
        <f t="shared" si="146"/>
        <v>LATAMTO_elecPROTRA_PP_gas_fuels</v>
      </c>
      <c r="G925" s="5">
        <v>16.478971618730686</v>
      </c>
      <c r="H925" s="5">
        <v>16.928654147848821</v>
      </c>
      <c r="I925" s="5">
        <v>17.309208462086996</v>
      </c>
      <c r="J925" s="5">
        <v>19.18715284050392</v>
      </c>
      <c r="K925" s="5">
        <v>20.660103636795817</v>
      </c>
      <c r="L925" s="5">
        <v>23.347647254575708</v>
      </c>
      <c r="M925" s="5">
        <v>23.930698359876398</v>
      </c>
      <c r="N925" s="5">
        <v>24.943182315188967</v>
      </c>
      <c r="O925" s="5">
        <v>26.297428096030426</v>
      </c>
      <c r="P925" s="5">
        <v>26.876987877347275</v>
      </c>
      <c r="Q925" s="5">
        <v>27.939902067981929</v>
      </c>
      <c r="R925" s="5">
        <v>30.035860232945094</v>
      </c>
      <c r="S925" s="5">
        <v>31.132911813643929</v>
      </c>
      <c r="T925" s="5">
        <v>31.5512185899691</v>
      </c>
      <c r="U925" s="5">
        <v>32.805365707059664</v>
      </c>
      <c r="V925" s="5">
        <v>34.059512824150232</v>
      </c>
      <c r="W925" t="str">
        <f t="shared" si="143"/>
        <v/>
      </c>
      <c r="X925" s="7" t="str">
        <f t="shared" si="147"/>
        <v>PROTRA_CAPACITY_EMPIRICAL[</v>
      </c>
      <c r="Y925" s="7" t="str">
        <f t="shared" si="150"/>
        <v>LATAM,</v>
      </c>
      <c r="Z925" s="7" t="str">
        <f t="shared" si="151"/>
        <v>TO_elec,</v>
      </c>
      <c r="AA925" s="7" t="str">
        <f t="shared" si="148"/>
        <v>PROTRA_CHP_PP_I]=GET_DIRECT_DATA(</v>
      </c>
      <c r="AB925" s="7" t="str">
        <f t="shared" si="149"/>
        <v>'model_parameters/energy/PROTRA_capacity_vensim_import.xlsx','PROTRA_capacity','PROTRA_CAP_TIME',</v>
      </c>
      <c r="AC925" s="7" t="str">
        <f t="shared" si="152"/>
        <v>'LATAM_TO_elec')~~|</v>
      </c>
    </row>
    <row r="926" spans="1:29" x14ac:dyDescent="0.35">
      <c r="A926" t="s">
        <v>74</v>
      </c>
      <c r="B926" t="s">
        <v>42</v>
      </c>
      <c r="C926" t="str">
        <f t="shared" si="144"/>
        <v>LATAM_TO_elec</v>
      </c>
      <c r="D926" t="str">
        <f t="shared" si="145"/>
        <v>PROTRA_CHP_PP_I</v>
      </c>
      <c r="E926" t="s">
        <v>20</v>
      </c>
      <c r="F926" s="1" t="str">
        <f t="shared" si="146"/>
        <v>LATAMTO_elecPROTRA_PP_gas_fuels_CCS</v>
      </c>
      <c r="G926" s="6">
        <v>0</v>
      </c>
      <c r="H926" s="6">
        <v>0</v>
      </c>
      <c r="I926" s="6">
        <v>0</v>
      </c>
      <c r="J926" s="6">
        <v>0</v>
      </c>
      <c r="K926" s="6">
        <v>0</v>
      </c>
      <c r="L926" s="6">
        <v>0</v>
      </c>
      <c r="M926" s="6">
        <v>0</v>
      </c>
      <c r="N926" s="6">
        <v>0</v>
      </c>
      <c r="O926" s="6">
        <v>0</v>
      </c>
      <c r="P926" s="6">
        <v>0</v>
      </c>
      <c r="Q926" s="6">
        <v>0</v>
      </c>
      <c r="R926" s="6">
        <v>0</v>
      </c>
      <c r="S926" s="6">
        <v>0</v>
      </c>
      <c r="T926" s="6">
        <v>0</v>
      </c>
      <c r="U926" s="6">
        <v>0</v>
      </c>
      <c r="V926" s="6">
        <v>0</v>
      </c>
      <c r="W926" t="str">
        <f t="shared" si="143"/>
        <v/>
      </c>
      <c r="X926" s="7" t="str">
        <f t="shared" si="147"/>
        <v>PROTRA_CAPACITY_EMPIRICAL[</v>
      </c>
      <c r="Y926" s="7" t="str">
        <f t="shared" si="150"/>
        <v>LATAM,</v>
      </c>
      <c r="Z926" s="7" t="str">
        <f t="shared" si="151"/>
        <v>TO_elec,</v>
      </c>
      <c r="AA926" s="7" t="str">
        <f t="shared" si="148"/>
        <v>PROTRA_CHP_PP_I]=GET_DIRECT_DATA(</v>
      </c>
      <c r="AB926" s="7" t="str">
        <f t="shared" si="149"/>
        <v>'model_parameters/energy/PROTRA_capacity_vensim_import.xlsx','PROTRA_capacity','PROTRA_CAP_TIME',</v>
      </c>
      <c r="AC926" s="7" t="str">
        <f t="shared" si="152"/>
        <v>'LATAM_TO_elec')~~|</v>
      </c>
    </row>
    <row r="927" spans="1:29" x14ac:dyDescent="0.35">
      <c r="A927" t="s">
        <v>74</v>
      </c>
      <c r="B927" t="s">
        <v>42</v>
      </c>
      <c r="C927" t="str">
        <f t="shared" si="144"/>
        <v>LATAM_TO_elec</v>
      </c>
      <c r="D927" t="str">
        <f t="shared" si="145"/>
        <v>PROTRA_CHP_PP_I</v>
      </c>
      <c r="E927" t="s">
        <v>21</v>
      </c>
      <c r="F927" s="1" t="str">
        <f t="shared" si="146"/>
        <v>LATAMTO_elecPROTRA_PP_geothermal</v>
      </c>
      <c r="G927" s="5">
        <v>0.16600000000000001</v>
      </c>
      <c r="H927" s="5">
        <v>0.16600000000000001</v>
      </c>
      <c r="I927" s="5">
        <v>0.16600000000000001</v>
      </c>
      <c r="J927" s="5">
        <v>0.16600000000000001</v>
      </c>
      <c r="K927" s="5">
        <v>0.16600000000000001</v>
      </c>
      <c r="L927" s="5">
        <v>0.16600000000000001</v>
      </c>
      <c r="M927" s="5">
        <v>0.21099999999999999</v>
      </c>
      <c r="N927" s="5">
        <v>0.218</v>
      </c>
      <c r="O927" s="5">
        <v>0.218</v>
      </c>
      <c r="P927" s="5">
        <v>0.218</v>
      </c>
      <c r="Q927" s="5">
        <v>0.217</v>
      </c>
      <c r="R927" s="5">
        <v>0.20699999999999999</v>
      </c>
      <c r="S927" s="5">
        <v>0.23099999999999998</v>
      </c>
      <c r="T927" s="5">
        <v>0.24669999999999997</v>
      </c>
      <c r="U927" s="5">
        <v>0.25383999999999995</v>
      </c>
      <c r="V927" s="5">
        <v>0.26097999999999993</v>
      </c>
      <c r="W927" t="str">
        <f t="shared" si="143"/>
        <v/>
      </c>
      <c r="X927" s="7" t="str">
        <f t="shared" si="147"/>
        <v>PROTRA_CAPACITY_EMPIRICAL[</v>
      </c>
      <c r="Y927" s="7" t="str">
        <f t="shared" si="150"/>
        <v>LATAM,</v>
      </c>
      <c r="Z927" s="7" t="str">
        <f t="shared" si="151"/>
        <v>TO_elec,</v>
      </c>
      <c r="AA927" s="7" t="str">
        <f t="shared" si="148"/>
        <v>PROTRA_CHP_PP_I]=GET_DIRECT_DATA(</v>
      </c>
      <c r="AB927" s="7" t="str">
        <f t="shared" si="149"/>
        <v>'model_parameters/energy/PROTRA_capacity_vensim_import.xlsx','PROTRA_capacity','PROTRA_CAP_TIME',</v>
      </c>
      <c r="AC927" s="7" t="str">
        <f t="shared" si="152"/>
        <v>'LATAM_TO_elec')~~|</v>
      </c>
    </row>
    <row r="928" spans="1:29" x14ac:dyDescent="0.35">
      <c r="A928" t="s">
        <v>74</v>
      </c>
      <c r="B928" t="s">
        <v>42</v>
      </c>
      <c r="C928" t="str">
        <f t="shared" si="144"/>
        <v>LATAM_TO_elec</v>
      </c>
      <c r="D928" t="str">
        <f t="shared" si="145"/>
        <v>PROTRA_CHP_PP_I</v>
      </c>
      <c r="E928" t="s">
        <v>22</v>
      </c>
      <c r="F928" s="1" t="str">
        <f t="shared" si="146"/>
        <v>LATAMTO_elecPROTRA_PP_hydropower_dammed</v>
      </c>
      <c r="G928" s="5">
        <v>69.75923499999999</v>
      </c>
      <c r="H928" s="5">
        <v>71.6828</v>
      </c>
      <c r="I928" s="5">
        <v>74.061399999999992</v>
      </c>
      <c r="J928" s="5">
        <v>74.722899999999996</v>
      </c>
      <c r="K928" s="5">
        <v>75.536299999999983</v>
      </c>
      <c r="L928" s="5">
        <v>77.388500000000008</v>
      </c>
      <c r="M928" s="5">
        <v>79.562700000000007</v>
      </c>
      <c r="N928" s="5">
        <v>80.542699999999996</v>
      </c>
      <c r="O928" s="5">
        <v>81.954740000000015</v>
      </c>
      <c r="P928" s="5">
        <v>86.051419999999979</v>
      </c>
      <c r="Q928" s="5">
        <v>88.726399999999998</v>
      </c>
      <c r="R928" s="5">
        <v>93.585099999999997</v>
      </c>
      <c r="S928" s="5">
        <v>96.100422599999987</v>
      </c>
      <c r="T928" s="5">
        <v>98.905322599999991</v>
      </c>
      <c r="U928" s="5">
        <v>102.21350537999999</v>
      </c>
      <c r="V928" s="5">
        <v>105.52168815999998</v>
      </c>
      <c r="W928" t="str">
        <f t="shared" si="143"/>
        <v/>
      </c>
      <c r="X928" s="7" t="str">
        <f t="shared" si="147"/>
        <v>PROTRA_CAPACITY_EMPIRICAL[</v>
      </c>
      <c r="Y928" s="7" t="str">
        <f t="shared" si="150"/>
        <v>LATAM,</v>
      </c>
      <c r="Z928" s="7" t="str">
        <f t="shared" si="151"/>
        <v>TO_elec,</v>
      </c>
      <c r="AA928" s="7" t="str">
        <f t="shared" si="148"/>
        <v>PROTRA_CHP_PP_I]=GET_DIRECT_DATA(</v>
      </c>
      <c r="AB928" s="7" t="str">
        <f t="shared" si="149"/>
        <v>'model_parameters/energy/PROTRA_capacity_vensim_import.xlsx','PROTRA_capacity','PROTRA_CAP_TIME',</v>
      </c>
      <c r="AC928" s="7" t="str">
        <f t="shared" si="152"/>
        <v>'LATAM_TO_elec')~~|</v>
      </c>
    </row>
    <row r="929" spans="1:29" x14ac:dyDescent="0.35">
      <c r="A929" t="s">
        <v>74</v>
      </c>
      <c r="B929" t="s">
        <v>42</v>
      </c>
      <c r="C929" t="str">
        <f t="shared" si="144"/>
        <v>LATAM_TO_elec</v>
      </c>
      <c r="D929" t="str">
        <f t="shared" si="145"/>
        <v>PROTRA_CHP_PP_I</v>
      </c>
      <c r="E929" t="s">
        <v>23</v>
      </c>
      <c r="F929" s="1" t="str">
        <f t="shared" si="146"/>
        <v>LATAMTO_elecPROTRA_PP_hydropower_run_of_river</v>
      </c>
      <c r="G929" s="5">
        <v>29.896814999999997</v>
      </c>
      <c r="H929" s="5">
        <v>30.721200000000003</v>
      </c>
      <c r="I929" s="5">
        <v>31.740599999999997</v>
      </c>
      <c r="J929" s="5">
        <v>32.024099999999997</v>
      </c>
      <c r="K929" s="5">
        <v>32.372699999999995</v>
      </c>
      <c r="L929" s="5">
        <v>33.166500000000006</v>
      </c>
      <c r="M929" s="5">
        <v>34.098300000000002</v>
      </c>
      <c r="N929" s="5">
        <v>34.518300000000004</v>
      </c>
      <c r="O929" s="5">
        <v>35.123460000000009</v>
      </c>
      <c r="P929" s="5">
        <v>36.879179999999991</v>
      </c>
      <c r="Q929" s="5">
        <v>38.025600000000004</v>
      </c>
      <c r="R929" s="5">
        <v>40.107900000000001</v>
      </c>
      <c r="S929" s="5">
        <v>41.1858954</v>
      </c>
      <c r="T929" s="5">
        <v>42.387995400000001</v>
      </c>
      <c r="U929" s="5">
        <v>43.805788020000001</v>
      </c>
      <c r="V929" s="5">
        <v>45.223580640000002</v>
      </c>
      <c r="W929" t="str">
        <f t="shared" si="143"/>
        <v/>
      </c>
      <c r="X929" s="7" t="str">
        <f t="shared" si="147"/>
        <v>PROTRA_CAPACITY_EMPIRICAL[</v>
      </c>
      <c r="Y929" s="7" t="str">
        <f t="shared" si="150"/>
        <v>LATAM,</v>
      </c>
      <c r="Z929" s="7" t="str">
        <f t="shared" si="151"/>
        <v>TO_elec,</v>
      </c>
      <c r="AA929" s="7" t="str">
        <f t="shared" si="148"/>
        <v>PROTRA_CHP_PP_I]=GET_DIRECT_DATA(</v>
      </c>
      <c r="AB929" s="7" t="str">
        <f t="shared" si="149"/>
        <v>'model_parameters/energy/PROTRA_capacity_vensim_import.xlsx','PROTRA_capacity','PROTRA_CAP_TIME',</v>
      </c>
      <c r="AC929" s="7" t="str">
        <f t="shared" si="152"/>
        <v>'LATAM_TO_elec')~~|</v>
      </c>
    </row>
    <row r="930" spans="1:29" x14ac:dyDescent="0.35">
      <c r="A930" t="s">
        <v>74</v>
      </c>
      <c r="B930" t="s">
        <v>42</v>
      </c>
      <c r="C930" t="str">
        <f t="shared" si="144"/>
        <v>LATAM_TO_elec</v>
      </c>
      <c r="D930" t="str">
        <f t="shared" si="145"/>
        <v>PROTRA_CHP_PP_I</v>
      </c>
      <c r="E930" t="s">
        <v>24</v>
      </c>
      <c r="F930" s="1" t="str">
        <f t="shared" si="146"/>
        <v>LATAMTO_elecPROTRA_PP_liquid_fuels</v>
      </c>
      <c r="G930" s="5">
        <v>11.036468124554313</v>
      </c>
      <c r="H930" s="5">
        <v>11.337634181126692</v>
      </c>
      <c r="I930" s="5">
        <v>11.59250297123841</v>
      </c>
      <c r="J930" s="5">
        <v>12.850219396244354</v>
      </c>
      <c r="K930" s="5">
        <v>13.836699310672689</v>
      </c>
      <c r="L930" s="5">
        <v>15.636628951747088</v>
      </c>
      <c r="M930" s="5">
        <v>16.027115997147611</v>
      </c>
      <c r="N930" s="5">
        <v>16.705207273591629</v>
      </c>
      <c r="O930" s="5">
        <v>17.612186831471359</v>
      </c>
      <c r="P930" s="5">
        <v>18.000335631091037</v>
      </c>
      <c r="Q930" s="5">
        <v>18.712201568813878</v>
      </c>
      <c r="R930" s="5">
        <v>20.115928452579034</v>
      </c>
      <c r="S930" s="5">
        <v>20.850657237936773</v>
      </c>
      <c r="T930" s="5">
        <v>21.130809999286903</v>
      </c>
      <c r="U930" s="5">
        <v>21.970750439838366</v>
      </c>
      <c r="V930" s="5">
        <v>22.810690880389828</v>
      </c>
      <c r="W930" t="str">
        <f t="shared" si="143"/>
        <v/>
      </c>
      <c r="X930" s="7" t="str">
        <f t="shared" si="147"/>
        <v>PROTRA_CAPACITY_EMPIRICAL[</v>
      </c>
      <c r="Y930" s="7" t="str">
        <f t="shared" si="150"/>
        <v>LATAM,</v>
      </c>
      <c r="Z930" s="7" t="str">
        <f t="shared" si="151"/>
        <v>TO_elec,</v>
      </c>
      <c r="AA930" s="7" t="str">
        <f t="shared" si="148"/>
        <v>PROTRA_CHP_PP_I]=GET_DIRECT_DATA(</v>
      </c>
      <c r="AB930" s="7" t="str">
        <f t="shared" si="149"/>
        <v>'model_parameters/energy/PROTRA_capacity_vensim_import.xlsx','PROTRA_capacity','PROTRA_CAP_TIME',</v>
      </c>
      <c r="AC930" s="7" t="str">
        <f t="shared" si="152"/>
        <v>'LATAM_TO_elec')~~|</v>
      </c>
    </row>
    <row r="931" spans="1:29" x14ac:dyDescent="0.35">
      <c r="A931" t="s">
        <v>74</v>
      </c>
      <c r="B931" t="s">
        <v>42</v>
      </c>
      <c r="C931" t="str">
        <f t="shared" si="144"/>
        <v>LATAM_TO_elec</v>
      </c>
      <c r="D931" t="str">
        <f t="shared" si="145"/>
        <v>PROTRA_CHP_PP_I</v>
      </c>
      <c r="E931" t="s">
        <v>25</v>
      </c>
      <c r="F931" s="1" t="str">
        <f t="shared" si="146"/>
        <v>LATAMTO_elecPROTRA_PP_liquid_fuels_CCS</v>
      </c>
      <c r="G931" s="5">
        <v>0</v>
      </c>
      <c r="H931" s="5">
        <v>0</v>
      </c>
      <c r="I931" s="5">
        <v>0</v>
      </c>
      <c r="J931" s="5">
        <v>0</v>
      </c>
      <c r="K931" s="5">
        <v>0</v>
      </c>
      <c r="L931" s="5">
        <v>0</v>
      </c>
      <c r="M931" s="5">
        <v>0</v>
      </c>
      <c r="N931" s="5">
        <v>0</v>
      </c>
      <c r="O931" s="5">
        <v>0</v>
      </c>
      <c r="P931" s="5">
        <v>0</v>
      </c>
      <c r="Q931" s="5">
        <v>0</v>
      </c>
      <c r="R931" s="5">
        <v>0</v>
      </c>
      <c r="S931" s="5">
        <v>0</v>
      </c>
      <c r="T931" s="5">
        <v>0</v>
      </c>
      <c r="U931" s="5">
        <v>0</v>
      </c>
      <c r="V931" s="5">
        <v>0</v>
      </c>
      <c r="W931" t="str">
        <f t="shared" si="143"/>
        <v/>
      </c>
      <c r="X931" s="7" t="str">
        <f t="shared" si="147"/>
        <v>PROTRA_CAPACITY_EMPIRICAL[</v>
      </c>
      <c r="Y931" s="7" t="str">
        <f t="shared" si="150"/>
        <v>LATAM,</v>
      </c>
      <c r="Z931" s="7" t="str">
        <f t="shared" si="151"/>
        <v>TO_elec,</v>
      </c>
      <c r="AA931" s="7" t="str">
        <f t="shared" si="148"/>
        <v>PROTRA_CHP_PP_I]=GET_DIRECT_DATA(</v>
      </c>
      <c r="AB931" s="7" t="str">
        <f t="shared" si="149"/>
        <v>'model_parameters/energy/PROTRA_capacity_vensim_import.xlsx','PROTRA_capacity','PROTRA_CAP_TIME',</v>
      </c>
      <c r="AC931" s="7" t="str">
        <f t="shared" si="152"/>
        <v>'LATAM_TO_elec')~~|</v>
      </c>
    </row>
    <row r="932" spans="1:29" x14ac:dyDescent="0.35">
      <c r="A932" t="s">
        <v>74</v>
      </c>
      <c r="B932" t="s">
        <v>42</v>
      </c>
      <c r="C932" t="str">
        <f t="shared" si="144"/>
        <v>LATAM_TO_elec</v>
      </c>
      <c r="D932" t="str">
        <f t="shared" si="145"/>
        <v>PROTRA_CHP_PP_I</v>
      </c>
      <c r="E932" t="s">
        <v>26</v>
      </c>
      <c r="F932" s="1" t="str">
        <f t="shared" si="146"/>
        <v>LATAMTO_elecPROTRA_PP_nuclear</v>
      </c>
      <c r="G932" s="5">
        <v>2.8360000000000003</v>
      </c>
      <c r="H932" s="5">
        <v>2.8360000000000003</v>
      </c>
      <c r="I932" s="5">
        <v>2.73</v>
      </c>
      <c r="J932" s="5">
        <v>2.7010000000000001</v>
      </c>
      <c r="K932" s="5">
        <v>2.819</v>
      </c>
      <c r="L932" s="5">
        <v>2.819</v>
      </c>
      <c r="M932" s="5">
        <v>2.819</v>
      </c>
      <c r="N932" s="5">
        <v>2.819</v>
      </c>
      <c r="O932" s="5">
        <v>2.819</v>
      </c>
      <c r="P932" s="5">
        <v>3.5110000000000001</v>
      </c>
      <c r="Q932" s="5">
        <v>3.516</v>
      </c>
      <c r="R932" s="5">
        <v>3.516</v>
      </c>
      <c r="S932" s="5">
        <v>3.5169999999999999</v>
      </c>
      <c r="T932" s="5">
        <v>3.5169999999999999</v>
      </c>
      <c r="U932" s="5">
        <v>3.5183</v>
      </c>
      <c r="V932" s="5">
        <v>3.5196000000000001</v>
      </c>
      <c r="W932" t="str">
        <f t="shared" si="143"/>
        <v/>
      </c>
      <c r="X932" s="7" t="str">
        <f t="shared" si="147"/>
        <v>PROTRA_CAPACITY_EMPIRICAL[</v>
      </c>
      <c r="Y932" s="7" t="str">
        <f t="shared" si="150"/>
        <v>LATAM,</v>
      </c>
      <c r="Z932" s="7" t="str">
        <f t="shared" si="151"/>
        <v>TO_elec,</v>
      </c>
      <c r="AA932" s="7" t="str">
        <f t="shared" si="148"/>
        <v>PROTRA_CHP_PP_I]=GET_DIRECT_DATA(</v>
      </c>
      <c r="AB932" s="7" t="str">
        <f t="shared" si="149"/>
        <v>'model_parameters/energy/PROTRA_capacity_vensim_import.xlsx','PROTRA_capacity','PROTRA_CAP_TIME',</v>
      </c>
      <c r="AC932" s="7" t="str">
        <f t="shared" si="152"/>
        <v>'LATAM_TO_elec')~~|</v>
      </c>
    </row>
    <row r="933" spans="1:29" x14ac:dyDescent="0.35">
      <c r="A933" t="s">
        <v>74</v>
      </c>
      <c r="B933" t="s">
        <v>42</v>
      </c>
      <c r="C933" t="str">
        <f t="shared" si="144"/>
        <v>LATAM_TO_elec</v>
      </c>
      <c r="D933" t="str">
        <f t="shared" si="145"/>
        <v>PROTRA_CHP_PP_I</v>
      </c>
      <c r="E933" t="s">
        <v>27</v>
      </c>
      <c r="F933" s="1" t="str">
        <f t="shared" si="146"/>
        <v>LATAMTO_elecPROTRA_PP_oceanic</v>
      </c>
      <c r="G933" s="5">
        <v>0</v>
      </c>
      <c r="H933" s="5">
        <v>0</v>
      </c>
      <c r="I933" s="5">
        <v>0</v>
      </c>
      <c r="J933" s="5">
        <v>0</v>
      </c>
      <c r="K933" s="5">
        <v>0</v>
      </c>
      <c r="L933" s="5">
        <v>0</v>
      </c>
      <c r="M933" s="5">
        <v>0</v>
      </c>
      <c r="N933" s="5">
        <v>1E-4</v>
      </c>
      <c r="O933" s="5">
        <v>1E-4</v>
      </c>
      <c r="P933" s="5">
        <v>1E-4</v>
      </c>
      <c r="Q933" s="5">
        <v>1E-4</v>
      </c>
      <c r="R933" s="5">
        <v>1E-4</v>
      </c>
      <c r="S933" s="5">
        <v>1E-4</v>
      </c>
      <c r="T933" s="5">
        <v>1E-4</v>
      </c>
      <c r="U933" s="5">
        <v>1E-4</v>
      </c>
      <c r="V933" s="5">
        <v>1E-4</v>
      </c>
      <c r="W933" t="str">
        <f t="shared" si="143"/>
        <v/>
      </c>
      <c r="X933" s="7" t="str">
        <f t="shared" si="147"/>
        <v>PROTRA_CAPACITY_EMPIRICAL[</v>
      </c>
      <c r="Y933" s="7" t="str">
        <f t="shared" si="150"/>
        <v>LATAM,</v>
      </c>
      <c r="Z933" s="7" t="str">
        <f t="shared" si="151"/>
        <v>TO_elec,</v>
      </c>
      <c r="AA933" s="7" t="str">
        <f t="shared" si="148"/>
        <v>PROTRA_CHP_PP_I]=GET_DIRECT_DATA(</v>
      </c>
      <c r="AB933" s="7" t="str">
        <f t="shared" si="149"/>
        <v>'model_parameters/energy/PROTRA_capacity_vensim_import.xlsx','PROTRA_capacity','PROTRA_CAP_TIME',</v>
      </c>
      <c r="AC933" s="7" t="str">
        <f t="shared" si="152"/>
        <v>'LATAM_TO_elec')~~|</v>
      </c>
    </row>
    <row r="934" spans="1:29" x14ac:dyDescent="0.35">
      <c r="A934" t="s">
        <v>74</v>
      </c>
      <c r="B934" t="s">
        <v>42</v>
      </c>
      <c r="C934" t="str">
        <f t="shared" si="144"/>
        <v>LATAM_TO_elec</v>
      </c>
      <c r="D934" t="str">
        <f t="shared" si="145"/>
        <v>PROTRA_CHP_PP_I</v>
      </c>
      <c r="E934" t="s">
        <v>28</v>
      </c>
      <c r="F934" s="1" t="str">
        <f t="shared" si="146"/>
        <v>LATAMTO_elecPROTRA_PP_solar_CSP</v>
      </c>
      <c r="G934" s="5">
        <v>0</v>
      </c>
      <c r="H934" s="5">
        <v>0</v>
      </c>
      <c r="I934" s="5">
        <v>0</v>
      </c>
      <c r="J934" s="5">
        <v>0</v>
      </c>
      <c r="K934" s="5">
        <v>0</v>
      </c>
      <c r="L934" s="5">
        <v>0</v>
      </c>
      <c r="M934" s="5">
        <v>0</v>
      </c>
      <c r="N934" s="5">
        <v>0</v>
      </c>
      <c r="O934" s="5">
        <v>0</v>
      </c>
      <c r="P934" s="5">
        <v>0</v>
      </c>
      <c r="Q934" s="5">
        <v>0</v>
      </c>
      <c r="R934" s="5">
        <v>0</v>
      </c>
      <c r="S934" s="5">
        <v>0</v>
      </c>
      <c r="T934" s="5">
        <v>0</v>
      </c>
      <c r="U934" s="5">
        <v>0</v>
      </c>
      <c r="V934" s="5">
        <v>0</v>
      </c>
      <c r="W934" t="str">
        <f t="shared" si="143"/>
        <v/>
      </c>
      <c r="X934" s="7" t="str">
        <f t="shared" si="147"/>
        <v>PROTRA_CAPACITY_EMPIRICAL[</v>
      </c>
      <c r="Y934" s="7" t="str">
        <f t="shared" si="150"/>
        <v>LATAM,</v>
      </c>
      <c r="Z934" s="7" t="str">
        <f t="shared" si="151"/>
        <v>TO_elec,</v>
      </c>
      <c r="AA934" s="7" t="str">
        <f t="shared" si="148"/>
        <v>PROTRA_CHP_PP_I]=GET_DIRECT_DATA(</v>
      </c>
      <c r="AB934" s="7" t="str">
        <f t="shared" si="149"/>
        <v>'model_parameters/energy/PROTRA_capacity_vensim_import.xlsx','PROTRA_capacity','PROTRA_CAP_TIME',</v>
      </c>
      <c r="AC934" s="7" t="str">
        <f t="shared" si="152"/>
        <v>'LATAM_TO_elec')~~|</v>
      </c>
    </row>
    <row r="935" spans="1:29" x14ac:dyDescent="0.35">
      <c r="A935" t="s">
        <v>74</v>
      </c>
      <c r="B935" t="s">
        <v>42</v>
      </c>
      <c r="C935" t="str">
        <f t="shared" si="144"/>
        <v>LATAM_TO_elec</v>
      </c>
      <c r="D935" t="str">
        <f t="shared" si="145"/>
        <v>PROTRA_CHP_PP_I</v>
      </c>
      <c r="E935" t="s">
        <v>29</v>
      </c>
      <c r="F935" s="1" t="str">
        <f t="shared" si="146"/>
        <v>LATAMTO_elecPROTRA_PP_solar_PV</v>
      </c>
      <c r="G935" s="5">
        <v>8.4550000000000007E-3</v>
      </c>
      <c r="H935" s="5">
        <v>9.9969776119402977E-3</v>
      </c>
      <c r="I935" s="5">
        <v>1.1501380597014924E-2</v>
      </c>
      <c r="J935" s="5">
        <v>1.351268656716418E-2</v>
      </c>
      <c r="K935" s="5">
        <v>1.54665671641791E-2</v>
      </c>
      <c r="L935" s="5">
        <v>1.9770634328358207E-2</v>
      </c>
      <c r="M935" s="5">
        <v>2.5123955223880598E-2</v>
      </c>
      <c r="N935" s="5">
        <v>8.8404589552238802E-2</v>
      </c>
      <c r="O935" s="5">
        <v>0.10747761194029852</v>
      </c>
      <c r="P935" s="5">
        <v>0.28184231343283583</v>
      </c>
      <c r="Q935" s="5">
        <v>0.54896175373134315</v>
      </c>
      <c r="R935" s="5">
        <v>0.9848323880597013</v>
      </c>
      <c r="S935" s="5">
        <v>2.2081722014925371</v>
      </c>
      <c r="T935" s="5">
        <v>3.4346966417910445</v>
      </c>
      <c r="U935" s="5">
        <v>4.2311885522388053</v>
      </c>
      <c r="V935" s="5">
        <v>5.0276804626865665</v>
      </c>
      <c r="W935" t="str">
        <f t="shared" si="143"/>
        <v/>
      </c>
      <c r="X935" s="7" t="str">
        <f t="shared" si="147"/>
        <v>PROTRA_CAPACITY_EMPIRICAL[</v>
      </c>
      <c r="Y935" s="7" t="str">
        <f t="shared" si="150"/>
        <v>LATAM,</v>
      </c>
      <c r="Z935" s="7" t="str">
        <f t="shared" si="151"/>
        <v>TO_elec,</v>
      </c>
      <c r="AA935" s="7" t="str">
        <f t="shared" si="148"/>
        <v>PROTRA_CHP_PP_I]=GET_DIRECT_DATA(</v>
      </c>
      <c r="AB935" s="7" t="str">
        <f t="shared" si="149"/>
        <v>'model_parameters/energy/PROTRA_capacity_vensim_import.xlsx','PROTRA_capacity','PROTRA_CAP_TIME',</v>
      </c>
      <c r="AC935" s="7" t="str">
        <f t="shared" si="152"/>
        <v>'LATAM_TO_elec')~~|</v>
      </c>
    </row>
    <row r="936" spans="1:29" x14ac:dyDescent="0.35">
      <c r="A936" t="s">
        <v>74</v>
      </c>
      <c r="B936" t="s">
        <v>42</v>
      </c>
      <c r="C936" t="str">
        <f t="shared" si="144"/>
        <v>LATAM_TO_elec</v>
      </c>
      <c r="D936" t="str">
        <f t="shared" si="145"/>
        <v>PROTRA_CHP_PP_I</v>
      </c>
      <c r="E936" t="s">
        <v>30</v>
      </c>
      <c r="F936" s="1" t="str">
        <f t="shared" si="146"/>
        <v>LATAMTO_elecPROTRA_PP_solar_urban_PV</v>
      </c>
      <c r="G936" s="5">
        <v>3.4710000000000014E-3</v>
      </c>
      <c r="H936" s="5">
        <v>4.1040223880597021E-3</v>
      </c>
      <c r="I936" s="5">
        <v>4.7216194029850748E-3</v>
      </c>
      <c r="J936" s="5">
        <v>5.5473134328358235E-3</v>
      </c>
      <c r="K936" s="5">
        <v>6.3494328358208955E-3</v>
      </c>
      <c r="L936" s="5">
        <v>8.1163656716417929E-3</v>
      </c>
      <c r="M936" s="5">
        <v>1.0314044776119406E-2</v>
      </c>
      <c r="N936" s="5">
        <v>3.6292410447761207E-2</v>
      </c>
      <c r="O936" s="5">
        <v>4.4122388059701506E-2</v>
      </c>
      <c r="P936" s="5">
        <v>0.11570368656716422</v>
      </c>
      <c r="Q936" s="5">
        <v>0.22536324626865675</v>
      </c>
      <c r="R936" s="5">
        <v>0.40429961194029851</v>
      </c>
      <c r="S936" s="5">
        <v>0.90651279850746291</v>
      </c>
      <c r="T936" s="5">
        <v>1.4100333582089555</v>
      </c>
      <c r="U936" s="5">
        <v>1.7370142477611943</v>
      </c>
      <c r="V936" s="5">
        <v>2.0639951373134333</v>
      </c>
      <c r="W936" t="str">
        <f t="shared" si="143"/>
        <v/>
      </c>
      <c r="X936" s="7" t="str">
        <f t="shared" si="147"/>
        <v>PROTRA_CAPACITY_EMPIRICAL[</v>
      </c>
      <c r="Y936" s="7" t="str">
        <f t="shared" si="150"/>
        <v>LATAM,</v>
      </c>
      <c r="Z936" s="7" t="str">
        <f t="shared" si="151"/>
        <v>TO_elec,</v>
      </c>
      <c r="AA936" s="7" t="str">
        <f t="shared" si="148"/>
        <v>PROTRA_CHP_PP_I]=GET_DIRECT_DATA(</v>
      </c>
      <c r="AB936" s="7" t="str">
        <f t="shared" si="149"/>
        <v>'model_parameters/energy/PROTRA_capacity_vensim_import.xlsx','PROTRA_capacity','PROTRA_CAP_TIME',</v>
      </c>
      <c r="AC936" s="7" t="str">
        <f t="shared" si="152"/>
        <v>'LATAM_TO_elec')~~|</v>
      </c>
    </row>
    <row r="937" spans="1:29" x14ac:dyDescent="0.35">
      <c r="A937" t="s">
        <v>74</v>
      </c>
      <c r="B937" t="s">
        <v>42</v>
      </c>
      <c r="C937" t="str">
        <f t="shared" si="144"/>
        <v>LATAM_TO_elec</v>
      </c>
      <c r="D937" t="str">
        <f t="shared" si="145"/>
        <v>PROTRA_CHP_PP_I</v>
      </c>
      <c r="E937" t="s">
        <v>31</v>
      </c>
      <c r="F937" s="1" t="str">
        <f t="shared" si="146"/>
        <v>LATAMTO_elecPROTRA_PP_solid_fossil</v>
      </c>
      <c r="G937" s="5">
        <v>14.964360256714997</v>
      </c>
      <c r="H937" s="5">
        <v>15.372711671024481</v>
      </c>
      <c r="I937" s="5">
        <v>15.718288566674588</v>
      </c>
      <c r="J937" s="5">
        <v>17.423627763251723</v>
      </c>
      <c r="K937" s="5">
        <v>18.761197052531497</v>
      </c>
      <c r="L937" s="5">
        <v>21.201723793677207</v>
      </c>
      <c r="M937" s="5">
        <v>21.731185642975994</v>
      </c>
      <c r="N937" s="5">
        <v>22.650610411219393</v>
      </c>
      <c r="O937" s="5">
        <v>23.880385072498218</v>
      </c>
      <c r="P937" s="5">
        <v>24.406676491561679</v>
      </c>
      <c r="Q937" s="5">
        <v>25.371896363204179</v>
      </c>
      <c r="R937" s="5">
        <v>27.275211314475875</v>
      </c>
      <c r="S937" s="5">
        <v>28.271430948419304</v>
      </c>
      <c r="T937" s="5">
        <v>28.651290410743997</v>
      </c>
      <c r="U937" s="5">
        <v>29.790166653101974</v>
      </c>
      <c r="V937" s="5">
        <v>30.929042895459951</v>
      </c>
      <c r="W937" t="str">
        <f t="shared" si="143"/>
        <v/>
      </c>
      <c r="X937" s="7" t="str">
        <f t="shared" si="147"/>
        <v>PROTRA_CAPACITY_EMPIRICAL[</v>
      </c>
      <c r="Y937" s="7" t="str">
        <f t="shared" si="150"/>
        <v>LATAM,</v>
      </c>
      <c r="Z937" s="7" t="str">
        <f t="shared" si="151"/>
        <v>TO_elec,</v>
      </c>
      <c r="AA937" s="7" t="str">
        <f t="shared" si="148"/>
        <v>PROTRA_CHP_PP_I]=GET_DIRECT_DATA(</v>
      </c>
      <c r="AB937" s="7" t="str">
        <f t="shared" si="149"/>
        <v>'model_parameters/energy/PROTRA_capacity_vensim_import.xlsx','PROTRA_capacity','PROTRA_CAP_TIME',</v>
      </c>
      <c r="AC937" s="7" t="str">
        <f t="shared" si="152"/>
        <v>'LATAM_TO_elec')~~|</v>
      </c>
    </row>
    <row r="938" spans="1:29" x14ac:dyDescent="0.35">
      <c r="A938" t="s">
        <v>74</v>
      </c>
      <c r="B938" t="s">
        <v>42</v>
      </c>
      <c r="C938" t="str">
        <f t="shared" si="144"/>
        <v>LATAM_TO_elec</v>
      </c>
      <c r="D938" t="str">
        <f t="shared" si="145"/>
        <v>PROTRA_CHP_PP_I</v>
      </c>
      <c r="E938" t="s">
        <v>32</v>
      </c>
      <c r="F938" s="1" t="str">
        <f t="shared" si="146"/>
        <v>LATAMTO_elecPROTRA_PP_solid_fossil_CCS</v>
      </c>
      <c r="G938" s="5">
        <v>0</v>
      </c>
      <c r="H938" s="5">
        <v>0</v>
      </c>
      <c r="I938" s="5">
        <v>0</v>
      </c>
      <c r="J938" s="5">
        <v>0</v>
      </c>
      <c r="K938" s="5">
        <v>0</v>
      </c>
      <c r="L938" s="5">
        <v>0</v>
      </c>
      <c r="M938" s="5">
        <v>0</v>
      </c>
      <c r="N938" s="5">
        <v>0</v>
      </c>
      <c r="O938" s="5">
        <v>0</v>
      </c>
      <c r="P938" s="5">
        <v>0</v>
      </c>
      <c r="Q938" s="5">
        <v>0</v>
      </c>
      <c r="R938" s="5">
        <v>0</v>
      </c>
      <c r="S938" s="5">
        <v>0</v>
      </c>
      <c r="T938" s="5">
        <v>0</v>
      </c>
      <c r="U938" s="5">
        <v>0</v>
      </c>
      <c r="V938" s="5">
        <v>0</v>
      </c>
      <c r="W938" t="str">
        <f t="shared" si="143"/>
        <v/>
      </c>
      <c r="X938" s="7" t="str">
        <f t="shared" si="147"/>
        <v>PROTRA_CAPACITY_EMPIRICAL[</v>
      </c>
      <c r="Y938" s="7" t="str">
        <f t="shared" si="150"/>
        <v>LATAM,</v>
      </c>
      <c r="Z938" s="7" t="str">
        <f t="shared" si="151"/>
        <v>TO_elec,</v>
      </c>
      <c r="AA938" s="7" t="str">
        <f t="shared" si="148"/>
        <v>PROTRA_CHP_PP_I]=GET_DIRECT_DATA(</v>
      </c>
      <c r="AB938" s="7" t="str">
        <f t="shared" si="149"/>
        <v>'model_parameters/energy/PROTRA_capacity_vensim_import.xlsx','PROTRA_capacity','PROTRA_CAP_TIME',</v>
      </c>
      <c r="AC938" s="7" t="str">
        <f t="shared" si="152"/>
        <v>'LATAM_TO_elec')~~|</v>
      </c>
    </row>
    <row r="939" spans="1:29" x14ac:dyDescent="0.35">
      <c r="A939" t="s">
        <v>74</v>
      </c>
      <c r="B939" t="s">
        <v>42</v>
      </c>
      <c r="C939" t="str">
        <f t="shared" si="144"/>
        <v>LATAM_TO_elec</v>
      </c>
      <c r="D939" t="str">
        <f t="shared" si="145"/>
        <v>PROTRA_CHP_PP_I</v>
      </c>
      <c r="E939" t="s">
        <v>33</v>
      </c>
      <c r="F939" s="1" t="str">
        <f t="shared" si="146"/>
        <v>LATAMTO_elecPROTRA_PP_waste</v>
      </c>
      <c r="G939" s="5">
        <v>1.0231384985151626E-3</v>
      </c>
      <c r="H939" s="5">
        <v>1.115145547767386E-3</v>
      </c>
      <c r="I939" s="5">
        <v>1.2179621683798432E-3</v>
      </c>
      <c r="J939" s="5">
        <v>1.4741238710793401E-3</v>
      </c>
      <c r="K939" s="5">
        <v>1.7652281416642435E-3</v>
      </c>
      <c r="L939" s="5">
        <v>2.2548446598014723E-3</v>
      </c>
      <c r="M939" s="5">
        <v>2.5346303036306896E-3</v>
      </c>
      <c r="N939" s="5">
        <v>2.8495274463209903E-3</v>
      </c>
      <c r="O939" s="5">
        <v>3.3999254300606727E-3</v>
      </c>
      <c r="P939" s="5">
        <v>3.4892290809313163E-3</v>
      </c>
      <c r="Q939" s="5">
        <v>3.6364338237149813E-3</v>
      </c>
      <c r="R939" s="5">
        <v>3.8512323245264717E-3</v>
      </c>
      <c r="S939" s="5">
        <v>3.9942922251569391E-3</v>
      </c>
      <c r="T939" s="5">
        <v>4.0527999099930359E-3</v>
      </c>
      <c r="U939" s="5">
        <v>4.2012999159495752E-3</v>
      </c>
      <c r="V939" s="5">
        <v>4.3497999219061154E-3</v>
      </c>
      <c r="W939" t="str">
        <f t="shared" si="143"/>
        <v/>
      </c>
      <c r="X939" s="7" t="str">
        <f t="shared" si="147"/>
        <v>PROTRA_CAPACITY_EMPIRICAL[</v>
      </c>
      <c r="Y939" s="7" t="str">
        <f t="shared" si="150"/>
        <v>LATAM,</v>
      </c>
      <c r="Z939" s="7" t="str">
        <f t="shared" si="151"/>
        <v>TO_elec,</v>
      </c>
      <c r="AA939" s="7" t="str">
        <f t="shared" si="148"/>
        <v>PROTRA_CHP_PP_I]=GET_DIRECT_DATA(</v>
      </c>
      <c r="AB939" s="7" t="str">
        <f t="shared" si="149"/>
        <v>'model_parameters/energy/PROTRA_capacity_vensim_import.xlsx','PROTRA_capacity','PROTRA_CAP_TIME',</v>
      </c>
      <c r="AC939" s="7" t="str">
        <f t="shared" si="152"/>
        <v>'LATAM_TO_elec')~~|</v>
      </c>
    </row>
    <row r="940" spans="1:29" x14ac:dyDescent="0.35">
      <c r="A940" t="s">
        <v>74</v>
      </c>
      <c r="B940" t="s">
        <v>42</v>
      </c>
      <c r="C940" t="str">
        <f t="shared" si="144"/>
        <v>LATAM_TO_elec</v>
      </c>
      <c r="D940" t="str">
        <f t="shared" si="145"/>
        <v>PROTRA_CHP_PP_I</v>
      </c>
      <c r="E940" t="s">
        <v>34</v>
      </c>
      <c r="F940" s="1" t="str">
        <f t="shared" si="146"/>
        <v>LATAMTO_elecPROTRA_PP_waste_CCS</v>
      </c>
      <c r="G940" s="5">
        <v>0</v>
      </c>
      <c r="H940" s="5">
        <v>0</v>
      </c>
      <c r="I940" s="5">
        <v>0</v>
      </c>
      <c r="J940" s="5">
        <v>0</v>
      </c>
      <c r="K940" s="5">
        <v>0</v>
      </c>
      <c r="L940" s="5">
        <v>0</v>
      </c>
      <c r="M940" s="5">
        <v>0</v>
      </c>
      <c r="N940" s="5">
        <v>0</v>
      </c>
      <c r="O940" s="5">
        <v>0</v>
      </c>
      <c r="P940" s="5">
        <v>0</v>
      </c>
      <c r="Q940" s="5">
        <v>0</v>
      </c>
      <c r="R940" s="5">
        <v>0</v>
      </c>
      <c r="S940" s="5">
        <v>0</v>
      </c>
      <c r="T940" s="5">
        <v>0</v>
      </c>
      <c r="U940" s="5">
        <v>0</v>
      </c>
      <c r="V940" s="5">
        <v>0</v>
      </c>
      <c r="W940" t="str">
        <f t="shared" si="143"/>
        <v/>
      </c>
      <c r="X940" s="7" t="str">
        <f t="shared" si="147"/>
        <v>PROTRA_CAPACITY_EMPIRICAL[</v>
      </c>
      <c r="Y940" s="7" t="str">
        <f t="shared" si="150"/>
        <v>LATAM,</v>
      </c>
      <c r="Z940" s="7" t="str">
        <f t="shared" si="151"/>
        <v>TO_elec,</v>
      </c>
      <c r="AA940" s="7" t="str">
        <f t="shared" si="148"/>
        <v>PROTRA_CHP_PP_I]=GET_DIRECT_DATA(</v>
      </c>
      <c r="AB940" s="7" t="str">
        <f t="shared" si="149"/>
        <v>'model_parameters/energy/PROTRA_capacity_vensim_import.xlsx','PROTRA_capacity','PROTRA_CAP_TIME',</v>
      </c>
      <c r="AC940" s="7" t="str">
        <f t="shared" si="152"/>
        <v>'LATAM_TO_elec')~~|</v>
      </c>
    </row>
    <row r="941" spans="1:29" x14ac:dyDescent="0.35">
      <c r="A941" t="s">
        <v>74</v>
      </c>
      <c r="B941" t="s">
        <v>42</v>
      </c>
      <c r="C941" t="str">
        <f t="shared" si="144"/>
        <v>LATAM_TO_elec</v>
      </c>
      <c r="D941" t="str">
        <f t="shared" si="145"/>
        <v>PROTRA_CHP_PP_I</v>
      </c>
      <c r="E941" t="s">
        <v>35</v>
      </c>
      <c r="F941" s="1" t="str">
        <f t="shared" si="146"/>
        <v>LATAMTO_elecPROTRA_PP_wind_offshore</v>
      </c>
      <c r="G941" s="5">
        <v>0</v>
      </c>
      <c r="H941" s="5">
        <v>0</v>
      </c>
      <c r="I941" s="5">
        <v>0</v>
      </c>
      <c r="J941" s="5">
        <v>0</v>
      </c>
      <c r="K941" s="5">
        <v>0</v>
      </c>
      <c r="L941" s="5">
        <v>0</v>
      </c>
      <c r="M941" s="5">
        <v>0</v>
      </c>
      <c r="N941" s="5">
        <v>0</v>
      </c>
      <c r="O941" s="5">
        <v>0</v>
      </c>
      <c r="P941" s="5">
        <v>0</v>
      </c>
      <c r="Q941" s="5">
        <v>0</v>
      </c>
      <c r="R941" s="5">
        <v>0</v>
      </c>
      <c r="S941" s="5">
        <v>0</v>
      </c>
      <c r="T941" s="5">
        <v>0</v>
      </c>
      <c r="U941" s="5">
        <v>0</v>
      </c>
      <c r="V941" s="5">
        <v>0</v>
      </c>
      <c r="W941" t="str">
        <f t="shared" si="143"/>
        <v/>
      </c>
      <c r="X941" s="7" t="str">
        <f t="shared" si="147"/>
        <v>PROTRA_CAPACITY_EMPIRICAL[</v>
      </c>
      <c r="Y941" s="7" t="str">
        <f t="shared" si="150"/>
        <v>LATAM,</v>
      </c>
      <c r="Z941" s="7" t="str">
        <f t="shared" si="151"/>
        <v>TO_elec,</v>
      </c>
      <c r="AA941" s="7" t="str">
        <f t="shared" si="148"/>
        <v>PROTRA_CHP_PP_I]=GET_DIRECT_DATA(</v>
      </c>
      <c r="AB941" s="7" t="str">
        <f t="shared" si="149"/>
        <v>'model_parameters/energy/PROTRA_capacity_vensim_import.xlsx','PROTRA_capacity','PROTRA_CAP_TIME',</v>
      </c>
      <c r="AC941" s="7" t="str">
        <f t="shared" si="152"/>
        <v>'LATAM_TO_elec')~~|</v>
      </c>
    </row>
    <row r="942" spans="1:29" x14ac:dyDescent="0.35">
      <c r="A942" t="s">
        <v>74</v>
      </c>
      <c r="B942" t="s">
        <v>42</v>
      </c>
      <c r="C942" t="str">
        <f t="shared" si="144"/>
        <v>LATAM_TO_elec</v>
      </c>
      <c r="D942" t="str">
        <f t="shared" si="145"/>
        <v>PROTRA_CHP_PP_I</v>
      </c>
      <c r="E942" t="s">
        <v>36</v>
      </c>
      <c r="F942" s="1" t="str">
        <f t="shared" si="146"/>
        <v>LATAMTO_elecPROTRA_PP_wind_onshore</v>
      </c>
      <c r="G942" s="5">
        <v>0.138129</v>
      </c>
      <c r="H942" s="5">
        <v>0.35412899999999997</v>
      </c>
      <c r="I942" s="5">
        <v>0.37952900000000001</v>
      </c>
      <c r="J942" s="5">
        <v>0.53052900000000003</v>
      </c>
      <c r="K942" s="5">
        <v>0.92702899999999999</v>
      </c>
      <c r="L942" s="5">
        <v>1.2520290000000001</v>
      </c>
      <c r="M942" s="5">
        <v>1.816999</v>
      </c>
      <c r="N942" s="5">
        <v>2.3956989999999996</v>
      </c>
      <c r="O942" s="5">
        <v>2.8556989999999995</v>
      </c>
      <c r="P942" s="5">
        <v>6.1934070000000006</v>
      </c>
      <c r="Q942" s="5">
        <v>9.2603240000000007</v>
      </c>
      <c r="R942" s="5">
        <v>11.973662000000001</v>
      </c>
      <c r="S942" s="5">
        <v>14.461682000000001</v>
      </c>
      <c r="T942" s="5">
        <v>17.905324999999998</v>
      </c>
      <c r="U942" s="5">
        <v>20.767844399999998</v>
      </c>
      <c r="V942" s="5">
        <v>23.630363799999998</v>
      </c>
      <c r="W942" t="str">
        <f t="shared" si="143"/>
        <v/>
      </c>
      <c r="X942" s="7" t="str">
        <f t="shared" si="147"/>
        <v>PROTRA_CAPACITY_EMPIRICAL[</v>
      </c>
      <c r="Y942" s="7" t="str">
        <f t="shared" si="150"/>
        <v>LATAM,</v>
      </c>
      <c r="Z942" s="7" t="str">
        <f t="shared" si="151"/>
        <v>TO_elec,</v>
      </c>
      <c r="AA942" s="7" t="str">
        <f t="shared" si="148"/>
        <v>PROTRA_CHP_PP_I]=GET_DIRECT_DATA(</v>
      </c>
      <c r="AB942" s="7" t="str">
        <f t="shared" si="149"/>
        <v>'model_parameters/energy/PROTRA_capacity_vensim_import.xlsx','PROTRA_capacity','PROTRA_CAP_TIME',</v>
      </c>
      <c r="AC942" s="7" t="str">
        <f t="shared" si="152"/>
        <v>'LATAM_TO_elec')~~|</v>
      </c>
    </row>
    <row r="943" spans="1:29" x14ac:dyDescent="0.35">
      <c r="A943" t="s">
        <v>57</v>
      </c>
      <c r="B943" t="s">
        <v>41</v>
      </c>
      <c r="C943" t="str">
        <f t="shared" si="144"/>
        <v>LATVIA_TO_heat</v>
      </c>
      <c r="D943" t="str">
        <f t="shared" si="145"/>
        <v>PROTRA_CHP_HP_I</v>
      </c>
      <c r="E943" t="s">
        <v>0</v>
      </c>
      <c r="F943" s="1" t="str">
        <f t="shared" si="146"/>
        <v>LATVIATO_heatPROTRA_CHP_gas_fuels</v>
      </c>
      <c r="G943" s="3">
        <v>3.0485039660313871</v>
      </c>
      <c r="H943" s="3">
        <v>3.4858616107677491</v>
      </c>
      <c r="I943" s="3">
        <v>3.3516798447000182</v>
      </c>
      <c r="J943" s="3">
        <v>2.8841368108810967</v>
      </c>
      <c r="K943" s="3">
        <v>2.9868112000232343</v>
      </c>
      <c r="L943" s="3">
        <v>3.5178096503076839</v>
      </c>
      <c r="M943" s="3">
        <v>3.0800113429569786</v>
      </c>
      <c r="N943" s="3">
        <v>3.4514899268489208</v>
      </c>
      <c r="O943" s="3">
        <v>3.353662826464566</v>
      </c>
      <c r="P943" s="3">
        <v>3.2617846713738539</v>
      </c>
      <c r="Q943" s="3">
        <v>3.1829060634062891</v>
      </c>
      <c r="R943" s="3">
        <v>3.4904885682183591</v>
      </c>
      <c r="S943" s="3">
        <v>1.6910000382712835</v>
      </c>
      <c r="T943" s="3">
        <v>1.7146966703576292</v>
      </c>
      <c r="U943" s="3">
        <v>1.4163588265318796</v>
      </c>
      <c r="V943" s="3">
        <v>0.8854701893709247</v>
      </c>
      <c r="W943" t="str">
        <f t="shared" si="143"/>
        <v>PROTRA_CAPACITY_EMPIRICAL[LATVIA,TO_heat,PROTRA_CHP_HP_I]=GET_DIRECT_DATA('model_parameters/energy/PROTRA_capacity_vensim_import.xlsx','PROTRA_capacity','PROTRA_CAP_TIME','LATVIA_TO_heat')~~|</v>
      </c>
      <c r="X943" s="7" t="str">
        <f t="shared" si="147"/>
        <v>PROTRA_CAPACITY_EMPIRICAL[</v>
      </c>
      <c r="Y943" s="7" t="str">
        <f t="shared" si="150"/>
        <v>LATVIA,</v>
      </c>
      <c r="Z943" s="7" t="str">
        <f t="shared" si="151"/>
        <v>TO_heat,</v>
      </c>
      <c r="AA943" s="7" t="str">
        <f t="shared" si="148"/>
        <v>PROTRA_CHP_HP_I]=GET_DIRECT_DATA(</v>
      </c>
      <c r="AB943" s="7" t="str">
        <f t="shared" si="149"/>
        <v>'model_parameters/energy/PROTRA_capacity_vensim_import.xlsx','PROTRA_capacity','PROTRA_CAP_TIME',</v>
      </c>
      <c r="AC943" s="7" t="str">
        <f t="shared" si="152"/>
        <v>'LATVIA_TO_heat')~~|</v>
      </c>
    </row>
    <row r="944" spans="1:29" x14ac:dyDescent="0.35">
      <c r="A944" t="s">
        <v>57</v>
      </c>
      <c r="B944" t="s">
        <v>41</v>
      </c>
      <c r="C944" t="str">
        <f t="shared" si="144"/>
        <v>LATVIA_TO_heat</v>
      </c>
      <c r="D944" t="str">
        <f t="shared" si="145"/>
        <v>PROTRA_CHP_HP_I</v>
      </c>
      <c r="E944" t="s">
        <v>1</v>
      </c>
      <c r="F944" s="1" t="str">
        <f t="shared" si="146"/>
        <v>LATVIATO_heatPROTRA_CHP_gas_fuels_CCS</v>
      </c>
      <c r="G944" s="3">
        <v>0</v>
      </c>
      <c r="H944" s="3">
        <v>0</v>
      </c>
      <c r="I944" s="3">
        <v>0</v>
      </c>
      <c r="J944" s="3">
        <v>0</v>
      </c>
      <c r="K944" s="3">
        <v>0</v>
      </c>
      <c r="L944" s="3">
        <v>0</v>
      </c>
      <c r="M944" s="3">
        <v>0</v>
      </c>
      <c r="N944" s="3">
        <v>0</v>
      </c>
      <c r="O944" s="3">
        <v>0</v>
      </c>
      <c r="P944" s="3">
        <v>0</v>
      </c>
      <c r="Q944" s="3">
        <v>0</v>
      </c>
      <c r="R944" s="3">
        <v>0</v>
      </c>
      <c r="S944" s="3">
        <v>0</v>
      </c>
      <c r="T944" s="3">
        <v>0</v>
      </c>
      <c r="U944" s="3">
        <v>0</v>
      </c>
      <c r="V944" s="3">
        <v>0</v>
      </c>
      <c r="W944" t="str">
        <f t="shared" si="143"/>
        <v/>
      </c>
      <c r="X944" s="7" t="str">
        <f t="shared" si="147"/>
        <v>PROTRA_CAPACITY_EMPIRICAL[</v>
      </c>
      <c r="Y944" s="7" t="str">
        <f t="shared" si="150"/>
        <v>LATVIA,</v>
      </c>
      <c r="Z944" s="7" t="str">
        <f t="shared" si="151"/>
        <v>TO_heat,</v>
      </c>
      <c r="AA944" s="7" t="str">
        <f t="shared" si="148"/>
        <v>PROTRA_CHP_HP_I]=GET_DIRECT_DATA(</v>
      </c>
      <c r="AB944" s="7" t="str">
        <f t="shared" si="149"/>
        <v>'model_parameters/energy/PROTRA_capacity_vensim_import.xlsx','PROTRA_capacity','PROTRA_CAP_TIME',</v>
      </c>
      <c r="AC944" s="7" t="str">
        <f t="shared" si="152"/>
        <v>'LATVIA_TO_heat')~~|</v>
      </c>
    </row>
    <row r="945" spans="1:29" x14ac:dyDescent="0.35">
      <c r="A945" t="s">
        <v>57</v>
      </c>
      <c r="B945" t="s">
        <v>41</v>
      </c>
      <c r="C945" t="str">
        <f t="shared" si="144"/>
        <v>LATVIA_TO_heat</v>
      </c>
      <c r="D945" t="str">
        <f t="shared" si="145"/>
        <v>PROTRA_CHP_HP_I</v>
      </c>
      <c r="E945" t="s">
        <v>2</v>
      </c>
      <c r="F945" s="1" t="str">
        <f t="shared" si="146"/>
        <v>LATVIATO_heatPROTRA_CHP_geothermal</v>
      </c>
      <c r="G945" s="3">
        <v>0</v>
      </c>
      <c r="H945" s="3">
        <v>0</v>
      </c>
      <c r="I945" s="3">
        <v>0</v>
      </c>
      <c r="J945" s="3">
        <v>0</v>
      </c>
      <c r="K945" s="3">
        <v>0</v>
      </c>
      <c r="L945" s="3">
        <v>0</v>
      </c>
      <c r="M945" s="3">
        <v>0</v>
      </c>
      <c r="N945" s="3">
        <v>0</v>
      </c>
      <c r="O945" s="3">
        <v>0</v>
      </c>
      <c r="P945" s="3">
        <v>0</v>
      </c>
      <c r="Q945" s="3">
        <v>0</v>
      </c>
      <c r="R945" s="3">
        <v>0</v>
      </c>
      <c r="S945" s="3">
        <v>0</v>
      </c>
      <c r="T945" s="3">
        <v>0</v>
      </c>
      <c r="U945" s="3">
        <v>0</v>
      </c>
      <c r="V945" s="3">
        <v>0</v>
      </c>
      <c r="W945" t="str">
        <f t="shared" si="143"/>
        <v/>
      </c>
      <c r="X945" s="7" t="str">
        <f t="shared" si="147"/>
        <v>PROTRA_CAPACITY_EMPIRICAL[</v>
      </c>
      <c r="Y945" s="7" t="str">
        <f t="shared" si="150"/>
        <v>LATVIA,</v>
      </c>
      <c r="Z945" s="7" t="str">
        <f t="shared" si="151"/>
        <v>TO_heat,</v>
      </c>
      <c r="AA945" s="7" t="str">
        <f t="shared" si="148"/>
        <v>PROTRA_CHP_HP_I]=GET_DIRECT_DATA(</v>
      </c>
      <c r="AB945" s="7" t="str">
        <f t="shared" si="149"/>
        <v>'model_parameters/energy/PROTRA_capacity_vensim_import.xlsx','PROTRA_capacity','PROTRA_CAP_TIME',</v>
      </c>
      <c r="AC945" s="7" t="str">
        <f t="shared" si="152"/>
        <v>'LATVIA_TO_heat')~~|</v>
      </c>
    </row>
    <row r="946" spans="1:29" x14ac:dyDescent="0.35">
      <c r="A946" t="s">
        <v>57</v>
      </c>
      <c r="B946" t="s">
        <v>41</v>
      </c>
      <c r="C946" t="str">
        <f t="shared" si="144"/>
        <v>LATVIA_TO_heat</v>
      </c>
      <c r="D946" t="str">
        <f t="shared" si="145"/>
        <v>PROTRA_CHP_HP_I</v>
      </c>
      <c r="E946" t="s">
        <v>3</v>
      </c>
      <c r="F946" s="1" t="str">
        <f t="shared" si="146"/>
        <v>LATVIATO_heatPROTRA_CHP_liquid_fuels</v>
      </c>
      <c r="G946" s="3">
        <v>0.10642002136406183</v>
      </c>
      <c r="H946" s="3">
        <v>0.10113206999193454</v>
      </c>
      <c r="I946" s="3">
        <v>8.4386890646864776E-2</v>
      </c>
      <c r="J946" s="3">
        <v>3.811731614075093E-2</v>
      </c>
      <c r="K946" s="3">
        <v>5.7726802479056316E-2</v>
      </c>
      <c r="L946" s="3">
        <v>3.6134334376203191E-2</v>
      </c>
      <c r="M946" s="3">
        <v>4.0540960519642601E-2</v>
      </c>
      <c r="N946" s="3">
        <v>3.0846383004075894E-2</v>
      </c>
      <c r="O946" s="3">
        <v>1.9168823723961448E-2</v>
      </c>
      <c r="P946" s="3">
        <v>1.7626504573757652E-3</v>
      </c>
      <c r="Q946" s="3">
        <v>1.1016565358598536E-3</v>
      </c>
      <c r="R946" s="3">
        <v>1.1016565358598534E-3</v>
      </c>
      <c r="S946" s="3">
        <v>4.3867963257939368E-4</v>
      </c>
      <c r="T946" s="3">
        <v>3.7434289088517818E-4</v>
      </c>
      <c r="U946" s="3">
        <v>2.5514365370514204E-4</v>
      </c>
      <c r="V946" s="3">
        <v>1.3109712776732249E-5</v>
      </c>
      <c r="W946" t="str">
        <f t="shared" si="143"/>
        <v/>
      </c>
      <c r="X946" s="7" t="str">
        <f t="shared" si="147"/>
        <v>PROTRA_CAPACITY_EMPIRICAL[</v>
      </c>
      <c r="Y946" s="7" t="str">
        <f t="shared" si="150"/>
        <v>LATVIA,</v>
      </c>
      <c r="Z946" s="7" t="str">
        <f t="shared" si="151"/>
        <v>TO_heat,</v>
      </c>
      <c r="AA946" s="7" t="str">
        <f t="shared" si="148"/>
        <v>PROTRA_CHP_HP_I]=GET_DIRECT_DATA(</v>
      </c>
      <c r="AB946" s="7" t="str">
        <f t="shared" si="149"/>
        <v>'model_parameters/energy/PROTRA_capacity_vensim_import.xlsx','PROTRA_capacity','PROTRA_CAP_TIME',</v>
      </c>
      <c r="AC946" s="7" t="str">
        <f t="shared" si="152"/>
        <v>'LATVIA_TO_heat')~~|</v>
      </c>
    </row>
    <row r="947" spans="1:29" x14ac:dyDescent="0.35">
      <c r="A947" t="s">
        <v>57</v>
      </c>
      <c r="B947" t="s">
        <v>41</v>
      </c>
      <c r="C947" t="str">
        <f t="shared" si="144"/>
        <v>LATVIA_TO_heat</v>
      </c>
      <c r="D947" t="str">
        <f t="shared" si="145"/>
        <v>PROTRA_CHP_HP_I</v>
      </c>
      <c r="E947" t="s">
        <v>4</v>
      </c>
      <c r="F947" s="1" t="str">
        <f t="shared" si="146"/>
        <v>LATVIATO_heatPROTRA_CHP_liquid_fuels_CCS</v>
      </c>
      <c r="G947" s="3">
        <v>0</v>
      </c>
      <c r="H947" s="3">
        <v>0</v>
      </c>
      <c r="I947" s="3">
        <v>0</v>
      </c>
      <c r="J947" s="3">
        <v>0</v>
      </c>
      <c r="K947" s="3">
        <v>0</v>
      </c>
      <c r="L947" s="3">
        <v>0</v>
      </c>
      <c r="M947" s="3">
        <v>0</v>
      </c>
      <c r="N947" s="3">
        <v>0</v>
      </c>
      <c r="O947" s="3">
        <v>0</v>
      </c>
      <c r="P947" s="3">
        <v>0</v>
      </c>
      <c r="Q947" s="3">
        <v>0</v>
      </c>
      <c r="R947" s="3">
        <v>0</v>
      </c>
      <c r="S947" s="3">
        <v>0</v>
      </c>
      <c r="T947" s="3">
        <v>0</v>
      </c>
      <c r="U947" s="3">
        <v>0</v>
      </c>
      <c r="V947" s="3">
        <v>0</v>
      </c>
      <c r="W947" t="str">
        <f t="shared" si="143"/>
        <v/>
      </c>
      <c r="X947" s="7" t="str">
        <f t="shared" si="147"/>
        <v>PROTRA_CAPACITY_EMPIRICAL[</v>
      </c>
      <c r="Y947" s="7" t="str">
        <f t="shared" si="150"/>
        <v>LATVIA,</v>
      </c>
      <c r="Z947" s="7" t="str">
        <f t="shared" si="151"/>
        <v>TO_heat,</v>
      </c>
      <c r="AA947" s="7" t="str">
        <f t="shared" si="148"/>
        <v>PROTRA_CHP_HP_I]=GET_DIRECT_DATA(</v>
      </c>
      <c r="AB947" s="7" t="str">
        <f t="shared" si="149"/>
        <v>'model_parameters/energy/PROTRA_capacity_vensim_import.xlsx','PROTRA_capacity','PROTRA_CAP_TIME',</v>
      </c>
      <c r="AC947" s="7" t="str">
        <f t="shared" si="152"/>
        <v>'LATVIA_TO_heat')~~|</v>
      </c>
    </row>
    <row r="948" spans="1:29" x14ac:dyDescent="0.35">
      <c r="A948" t="s">
        <v>57</v>
      </c>
      <c r="B948" t="s">
        <v>41</v>
      </c>
      <c r="C948" t="str">
        <f t="shared" si="144"/>
        <v>LATVIA_TO_heat</v>
      </c>
      <c r="D948" t="str">
        <f t="shared" si="145"/>
        <v>PROTRA_CHP_HP_I</v>
      </c>
      <c r="E948" t="s">
        <v>5</v>
      </c>
      <c r="F948" s="1" t="str">
        <f t="shared" si="146"/>
        <v>LATVIATO_heatPROTRA_CHP_solid_fossil</v>
      </c>
      <c r="G948" s="3">
        <v>0</v>
      </c>
      <c r="H948" s="3">
        <v>0</v>
      </c>
      <c r="I948" s="3">
        <v>3.4151352611655451E-2</v>
      </c>
      <c r="J948" s="3">
        <v>5.243885110692903E-2</v>
      </c>
      <c r="K948" s="3">
        <v>5.7726802479056323E-2</v>
      </c>
      <c r="L948" s="3">
        <v>6.3455416465527562E-2</v>
      </c>
      <c r="M948" s="3">
        <v>4.9133881499349462E-2</v>
      </c>
      <c r="N948" s="3">
        <v>6.1031772086635877E-2</v>
      </c>
      <c r="O948" s="3">
        <v>5.9930115550776021E-2</v>
      </c>
      <c r="P948" s="3">
        <v>2.2473793331541009E-2</v>
      </c>
      <c r="Q948" s="3">
        <v>1.4321534966178094E-2</v>
      </c>
      <c r="R948" s="3">
        <v>2.2473793331541009E-2</v>
      </c>
      <c r="S948" s="3">
        <v>7.4972133891406468E-3</v>
      </c>
      <c r="T948" s="3">
        <v>2.46017530962079E-2</v>
      </c>
      <c r="U948" s="3">
        <v>6.0692461873591052E-3</v>
      </c>
      <c r="V948" s="3">
        <v>4.6315844080619967E-3</v>
      </c>
      <c r="W948" t="str">
        <f t="shared" si="143"/>
        <v/>
      </c>
      <c r="X948" s="7" t="str">
        <f t="shared" si="147"/>
        <v>PROTRA_CAPACITY_EMPIRICAL[</v>
      </c>
      <c r="Y948" s="7" t="str">
        <f t="shared" si="150"/>
        <v>LATVIA,</v>
      </c>
      <c r="Z948" s="7" t="str">
        <f t="shared" si="151"/>
        <v>TO_heat,</v>
      </c>
      <c r="AA948" s="7" t="str">
        <f t="shared" si="148"/>
        <v>PROTRA_CHP_HP_I]=GET_DIRECT_DATA(</v>
      </c>
      <c r="AB948" s="7" t="str">
        <f t="shared" si="149"/>
        <v>'model_parameters/energy/PROTRA_capacity_vensim_import.xlsx','PROTRA_capacity','PROTRA_CAP_TIME',</v>
      </c>
      <c r="AC948" s="7" t="str">
        <f t="shared" si="152"/>
        <v>'LATVIA_TO_heat')~~|</v>
      </c>
    </row>
    <row r="949" spans="1:29" x14ac:dyDescent="0.35">
      <c r="A949" t="s">
        <v>57</v>
      </c>
      <c r="B949" t="s">
        <v>41</v>
      </c>
      <c r="C949" t="str">
        <f t="shared" si="144"/>
        <v>LATVIA_TO_heat</v>
      </c>
      <c r="D949" t="str">
        <f t="shared" si="145"/>
        <v>PROTRA_CHP_HP_I</v>
      </c>
      <c r="E949" t="s">
        <v>6</v>
      </c>
      <c r="F949" s="1" t="str">
        <f t="shared" si="146"/>
        <v>LATVIATO_heatPROTRA_CHP_solid_fossil_CCS</v>
      </c>
      <c r="G949" s="3">
        <v>0</v>
      </c>
      <c r="H949" s="3">
        <v>0</v>
      </c>
      <c r="I949" s="3">
        <v>0</v>
      </c>
      <c r="J949" s="3">
        <v>0</v>
      </c>
      <c r="K949" s="3">
        <v>0</v>
      </c>
      <c r="L949" s="3">
        <v>0</v>
      </c>
      <c r="M949" s="3">
        <v>0</v>
      </c>
      <c r="N949" s="3">
        <v>0</v>
      </c>
      <c r="O949" s="3">
        <v>0</v>
      </c>
      <c r="P949" s="3">
        <v>0</v>
      </c>
      <c r="Q949" s="3">
        <v>0</v>
      </c>
      <c r="R949" s="3">
        <v>0</v>
      </c>
      <c r="S949" s="3">
        <v>0</v>
      </c>
      <c r="T949" s="3">
        <v>0</v>
      </c>
      <c r="U949" s="3">
        <v>0</v>
      </c>
      <c r="V949" s="3">
        <v>0</v>
      </c>
      <c r="W949" t="str">
        <f t="shared" si="143"/>
        <v/>
      </c>
      <c r="X949" s="7" t="str">
        <f t="shared" si="147"/>
        <v>PROTRA_CAPACITY_EMPIRICAL[</v>
      </c>
      <c r="Y949" s="7" t="str">
        <f t="shared" si="150"/>
        <v>LATVIA,</v>
      </c>
      <c r="Z949" s="7" t="str">
        <f t="shared" si="151"/>
        <v>TO_heat,</v>
      </c>
      <c r="AA949" s="7" t="str">
        <f t="shared" si="148"/>
        <v>PROTRA_CHP_HP_I]=GET_DIRECT_DATA(</v>
      </c>
      <c r="AB949" s="7" t="str">
        <f t="shared" si="149"/>
        <v>'model_parameters/energy/PROTRA_capacity_vensim_import.xlsx','PROTRA_capacity','PROTRA_CAP_TIME',</v>
      </c>
      <c r="AC949" s="7" t="str">
        <f t="shared" si="152"/>
        <v>'LATVIA_TO_heat')~~|</v>
      </c>
    </row>
    <row r="950" spans="1:29" x14ac:dyDescent="0.35">
      <c r="A950" t="s">
        <v>57</v>
      </c>
      <c r="B950" t="s">
        <v>41</v>
      </c>
      <c r="C950" t="str">
        <f t="shared" si="144"/>
        <v>LATVIA_TO_heat</v>
      </c>
      <c r="D950" t="str">
        <f t="shared" si="145"/>
        <v>PROTRA_CHP_HP_I</v>
      </c>
      <c r="E950" t="s">
        <v>7</v>
      </c>
      <c r="F950" s="1" t="str">
        <f t="shared" si="146"/>
        <v>LATVIATO_heatPROTRA_CHP_waste</v>
      </c>
      <c r="G950" s="3">
        <v>0</v>
      </c>
      <c r="H950" s="3">
        <v>0</v>
      </c>
      <c r="I950" s="3">
        <v>0</v>
      </c>
      <c r="J950" s="3">
        <v>0</v>
      </c>
      <c r="K950" s="3">
        <v>0</v>
      </c>
      <c r="L950" s="3">
        <v>0</v>
      </c>
      <c r="M950" s="3">
        <v>0</v>
      </c>
      <c r="N950" s="3">
        <v>0</v>
      </c>
      <c r="O950" s="3">
        <v>0</v>
      </c>
      <c r="P950" s="3">
        <v>0</v>
      </c>
      <c r="Q950" s="3">
        <v>0</v>
      </c>
      <c r="R950" s="3">
        <v>0</v>
      </c>
      <c r="S950" s="3">
        <v>0</v>
      </c>
      <c r="T950" s="3">
        <v>0</v>
      </c>
      <c r="U950" s="3">
        <v>0</v>
      </c>
      <c r="V950" s="3">
        <v>0</v>
      </c>
      <c r="W950" t="str">
        <f t="shared" si="143"/>
        <v/>
      </c>
      <c r="X950" s="7" t="str">
        <f t="shared" si="147"/>
        <v>PROTRA_CAPACITY_EMPIRICAL[</v>
      </c>
      <c r="Y950" s="7" t="str">
        <f t="shared" si="150"/>
        <v>LATVIA,</v>
      </c>
      <c r="Z950" s="7" t="str">
        <f t="shared" si="151"/>
        <v>TO_heat,</v>
      </c>
      <c r="AA950" s="7" t="str">
        <f t="shared" si="148"/>
        <v>PROTRA_CHP_HP_I]=GET_DIRECT_DATA(</v>
      </c>
      <c r="AB950" s="7" t="str">
        <f t="shared" si="149"/>
        <v>'model_parameters/energy/PROTRA_capacity_vensim_import.xlsx','PROTRA_capacity','PROTRA_CAP_TIME',</v>
      </c>
      <c r="AC950" s="7" t="str">
        <f t="shared" si="152"/>
        <v>'LATVIA_TO_heat')~~|</v>
      </c>
    </row>
    <row r="951" spans="1:29" x14ac:dyDescent="0.35">
      <c r="A951" t="s">
        <v>57</v>
      </c>
      <c r="B951" t="s">
        <v>41</v>
      </c>
      <c r="C951" t="str">
        <f t="shared" si="144"/>
        <v>LATVIA_TO_heat</v>
      </c>
      <c r="D951" t="str">
        <f t="shared" si="145"/>
        <v>PROTRA_CHP_HP_I</v>
      </c>
      <c r="E951" t="s">
        <v>8</v>
      </c>
      <c r="F951" s="1" t="str">
        <f t="shared" si="146"/>
        <v>LATVIATO_heatPROTRA_CHP_solid_bio</v>
      </c>
      <c r="G951" s="4">
        <v>7.8878607967565517E-2</v>
      </c>
      <c r="H951" s="4">
        <v>8.3064902803832955E-2</v>
      </c>
      <c r="I951" s="4">
        <v>7.2268668752406381E-2</v>
      </c>
      <c r="J951" s="4">
        <v>8.3946228032520817E-2</v>
      </c>
      <c r="K951" s="4">
        <v>8.3064902803832955E-2</v>
      </c>
      <c r="L951" s="4">
        <v>8.8793516790304186E-2</v>
      </c>
      <c r="M951" s="4">
        <v>9.2098486397883747E-2</v>
      </c>
      <c r="N951" s="4">
        <v>0.17868869011646826</v>
      </c>
      <c r="O951" s="4">
        <v>0.56272615851721308</v>
      </c>
      <c r="P951" s="4">
        <v>0.83042869673115738</v>
      </c>
      <c r="Q951" s="4">
        <v>0.97959299168658165</v>
      </c>
      <c r="R951" s="4">
        <v>1.26337971532408</v>
      </c>
      <c r="S951" s="4">
        <v>1.3519139021658424</v>
      </c>
      <c r="T951" s="4">
        <v>1.5073272336552781</v>
      </c>
      <c r="U951" s="4">
        <v>1.5189876070934336</v>
      </c>
      <c r="V951" s="4">
        <v>1.6512612820079238</v>
      </c>
      <c r="W951" t="str">
        <f t="shared" si="143"/>
        <v/>
      </c>
      <c r="X951" s="7" t="str">
        <f t="shared" si="147"/>
        <v>PROTRA_CAPACITY_EMPIRICAL[</v>
      </c>
      <c r="Y951" s="7" t="str">
        <f t="shared" si="150"/>
        <v>LATVIA,</v>
      </c>
      <c r="Z951" s="7" t="str">
        <f t="shared" si="151"/>
        <v>TO_heat,</v>
      </c>
      <c r="AA951" s="7" t="str">
        <f t="shared" si="148"/>
        <v>PROTRA_CHP_HP_I]=GET_DIRECT_DATA(</v>
      </c>
      <c r="AB951" s="7" t="str">
        <f t="shared" si="149"/>
        <v>'model_parameters/energy/PROTRA_capacity_vensim_import.xlsx','PROTRA_capacity','PROTRA_CAP_TIME',</v>
      </c>
      <c r="AC951" s="7" t="str">
        <f t="shared" si="152"/>
        <v>'LATVIA_TO_heat')~~|</v>
      </c>
    </row>
    <row r="952" spans="1:29" x14ac:dyDescent="0.35">
      <c r="A952" t="s">
        <v>57</v>
      </c>
      <c r="B952" t="s">
        <v>41</v>
      </c>
      <c r="C952" t="str">
        <f t="shared" si="144"/>
        <v>LATVIA_TO_heat</v>
      </c>
      <c r="D952" t="str">
        <f t="shared" si="145"/>
        <v>PROTRA_CHP_HP_I</v>
      </c>
      <c r="E952" t="s">
        <v>9</v>
      </c>
      <c r="F952" s="1" t="str">
        <f t="shared" si="146"/>
        <v>LATVIATO_heatPROTRA_CHP_solid_bio_CCS</v>
      </c>
      <c r="G952" s="3">
        <v>0</v>
      </c>
      <c r="H952" s="3">
        <v>0</v>
      </c>
      <c r="I952" s="3">
        <v>0</v>
      </c>
      <c r="J952" s="3">
        <v>0</v>
      </c>
      <c r="K952" s="3">
        <v>0</v>
      </c>
      <c r="L952" s="3">
        <v>0</v>
      </c>
      <c r="M952" s="3">
        <v>0</v>
      </c>
      <c r="N952" s="3">
        <v>0</v>
      </c>
      <c r="O952" s="3">
        <v>0</v>
      </c>
      <c r="P952" s="3">
        <v>0</v>
      </c>
      <c r="Q952" s="3">
        <v>0</v>
      </c>
      <c r="R952" s="3">
        <v>0</v>
      </c>
      <c r="S952" s="3">
        <v>0</v>
      </c>
      <c r="T952" s="3">
        <v>0</v>
      </c>
      <c r="U952" s="3">
        <v>0</v>
      </c>
      <c r="V952" s="3">
        <v>0</v>
      </c>
      <c r="W952" t="str">
        <f t="shared" si="143"/>
        <v/>
      </c>
      <c r="X952" s="7" t="str">
        <f t="shared" si="147"/>
        <v>PROTRA_CAPACITY_EMPIRICAL[</v>
      </c>
      <c r="Y952" s="7" t="str">
        <f t="shared" si="150"/>
        <v>LATVIA,</v>
      </c>
      <c r="Z952" s="7" t="str">
        <f t="shared" si="151"/>
        <v>TO_heat,</v>
      </c>
      <c r="AA952" s="7" t="str">
        <f t="shared" si="148"/>
        <v>PROTRA_CHP_HP_I]=GET_DIRECT_DATA(</v>
      </c>
      <c r="AB952" s="7" t="str">
        <f t="shared" si="149"/>
        <v>'model_parameters/energy/PROTRA_capacity_vensim_import.xlsx','PROTRA_capacity','PROTRA_CAP_TIME',</v>
      </c>
      <c r="AC952" s="7" t="str">
        <f t="shared" si="152"/>
        <v>'LATVIA_TO_heat')~~|</v>
      </c>
    </row>
    <row r="953" spans="1:29" x14ac:dyDescent="0.35">
      <c r="A953" t="s">
        <v>57</v>
      </c>
      <c r="B953" t="s">
        <v>41</v>
      </c>
      <c r="C953" t="str">
        <f t="shared" si="144"/>
        <v>LATVIA_TO_heat</v>
      </c>
      <c r="D953" t="str">
        <f t="shared" si="145"/>
        <v>PROTRA_CHP_HP_I</v>
      </c>
      <c r="E953" t="s">
        <v>10</v>
      </c>
      <c r="F953" s="1" t="str">
        <f t="shared" si="146"/>
        <v>LATVIATO_heatPROTRA_HP_gas_fuels</v>
      </c>
      <c r="G953" s="4">
        <v>1.7194504618648987</v>
      </c>
      <c r="H953" s="4">
        <v>1.3351045692963286</v>
      </c>
      <c r="I953" s="4">
        <v>1.258045902257108</v>
      </c>
      <c r="J953" s="4">
        <v>1.2882061592335241</v>
      </c>
      <c r="K953" s="4">
        <v>1.1836716559958933</v>
      </c>
      <c r="L953" s="4">
        <v>1.1705653663150424</v>
      </c>
      <c r="M953" s="4">
        <v>1.0112370977851788</v>
      </c>
      <c r="N953" s="4">
        <v>0.92201958369263892</v>
      </c>
      <c r="O953" s="4">
        <v>0.63983958779287098</v>
      </c>
      <c r="P953" s="4">
        <v>0.47261596403357908</v>
      </c>
      <c r="Q953" s="4">
        <v>0.38892519860163893</v>
      </c>
      <c r="R953" s="4">
        <v>0.38024030784926777</v>
      </c>
      <c r="S953" s="4">
        <v>1.570007020175175</v>
      </c>
      <c r="T953" s="4">
        <v>1.3766164522074076</v>
      </c>
      <c r="U953" s="4">
        <v>1.18287659372429</v>
      </c>
      <c r="V953" s="4">
        <v>1.4413044871846341</v>
      </c>
      <c r="W953" t="str">
        <f t="shared" si="143"/>
        <v/>
      </c>
      <c r="X953" s="7" t="str">
        <f t="shared" si="147"/>
        <v>PROTRA_CAPACITY_EMPIRICAL[</v>
      </c>
      <c r="Y953" s="7" t="str">
        <f t="shared" si="150"/>
        <v>LATVIA,</v>
      </c>
      <c r="Z953" s="7" t="str">
        <f t="shared" si="151"/>
        <v>TO_heat,</v>
      </c>
      <c r="AA953" s="7" t="str">
        <f t="shared" si="148"/>
        <v>PROTRA_CHP_HP_I]=GET_DIRECT_DATA(</v>
      </c>
      <c r="AB953" s="7" t="str">
        <f t="shared" si="149"/>
        <v>'model_parameters/energy/PROTRA_capacity_vensim_import.xlsx','PROTRA_capacity','PROTRA_CAP_TIME',</v>
      </c>
      <c r="AC953" s="7" t="str">
        <f t="shared" si="152"/>
        <v>'LATVIA_TO_heat')~~|</v>
      </c>
    </row>
    <row r="954" spans="1:29" x14ac:dyDescent="0.35">
      <c r="A954" t="s">
        <v>57</v>
      </c>
      <c r="B954" t="s">
        <v>41</v>
      </c>
      <c r="C954" t="str">
        <f t="shared" si="144"/>
        <v>LATVIA_TO_heat</v>
      </c>
      <c r="D954" t="str">
        <f t="shared" si="145"/>
        <v>PROTRA_CHP_HP_I</v>
      </c>
      <c r="E954" t="s">
        <v>11</v>
      </c>
      <c r="F954" s="1" t="str">
        <f t="shared" si="146"/>
        <v>LATVIATO_heatPROTRA_HP_solid_bio</v>
      </c>
      <c r="G954" s="4">
        <v>0.62389097022942552</v>
      </c>
      <c r="H954" s="4">
        <v>0.65120889932324766</v>
      </c>
      <c r="I954" s="4">
        <v>0.62389097022942552</v>
      </c>
      <c r="J954" s="4">
        <v>0.60478421057420917</v>
      </c>
      <c r="K954" s="4">
        <v>0.57225534702896441</v>
      </c>
      <c r="L954" s="4">
        <v>0.60541583899256357</v>
      </c>
      <c r="M954" s="4">
        <v>0.53325229219558845</v>
      </c>
      <c r="N954" s="4">
        <v>0.59515187719430651</v>
      </c>
      <c r="O954" s="4">
        <v>0.61410072974493446</v>
      </c>
      <c r="P954" s="4">
        <v>0.629259811785437</v>
      </c>
      <c r="Q954" s="4">
        <v>0.62499631996154548</v>
      </c>
      <c r="R954" s="4">
        <v>0.75637503097923298</v>
      </c>
      <c r="S954" s="4">
        <v>0.96211361871161716</v>
      </c>
      <c r="T954" s="4">
        <v>0.96602197745728891</v>
      </c>
      <c r="U954" s="4">
        <v>1.2081829442127581</v>
      </c>
      <c r="V954" s="4">
        <v>1.3457849637108061</v>
      </c>
      <c r="W954" t="str">
        <f t="shared" si="143"/>
        <v/>
      </c>
      <c r="X954" s="7" t="str">
        <f t="shared" si="147"/>
        <v>PROTRA_CAPACITY_EMPIRICAL[</v>
      </c>
      <c r="Y954" s="7" t="str">
        <f t="shared" si="150"/>
        <v>LATVIA,</v>
      </c>
      <c r="Z954" s="7" t="str">
        <f t="shared" si="151"/>
        <v>TO_heat,</v>
      </c>
      <c r="AA954" s="7" t="str">
        <f t="shared" si="148"/>
        <v>PROTRA_CHP_HP_I]=GET_DIRECT_DATA(</v>
      </c>
      <c r="AB954" s="7" t="str">
        <f t="shared" si="149"/>
        <v>'model_parameters/energy/PROTRA_capacity_vensim_import.xlsx','PROTRA_capacity','PROTRA_CAP_TIME',</v>
      </c>
      <c r="AC954" s="7" t="str">
        <f t="shared" si="152"/>
        <v>'LATVIA_TO_heat')~~|</v>
      </c>
    </row>
    <row r="955" spans="1:29" x14ac:dyDescent="0.35">
      <c r="A955" t="s">
        <v>57</v>
      </c>
      <c r="B955" t="s">
        <v>41</v>
      </c>
      <c r="C955" t="str">
        <f t="shared" si="144"/>
        <v>LATVIA_TO_heat</v>
      </c>
      <c r="D955" t="str">
        <f t="shared" si="145"/>
        <v>PROTRA_CHP_HP_I</v>
      </c>
      <c r="E955" t="s">
        <v>12</v>
      </c>
      <c r="F955" s="1" t="str">
        <f t="shared" si="146"/>
        <v>LATVIATO_heatPROTRA_HP_geothermal</v>
      </c>
      <c r="G955" s="4">
        <v>0</v>
      </c>
      <c r="H955" s="4">
        <v>0</v>
      </c>
      <c r="I955" s="4">
        <v>0</v>
      </c>
      <c r="J955" s="4">
        <v>0</v>
      </c>
      <c r="K955" s="4">
        <v>0</v>
      </c>
      <c r="L955" s="4">
        <v>0</v>
      </c>
      <c r="M955" s="4">
        <v>0</v>
      </c>
      <c r="N955" s="4">
        <v>0</v>
      </c>
      <c r="O955" s="4">
        <v>0</v>
      </c>
      <c r="P955" s="4">
        <v>0</v>
      </c>
      <c r="Q955" s="4">
        <v>0</v>
      </c>
      <c r="R955" s="4">
        <v>0</v>
      </c>
      <c r="S955" s="4">
        <v>0</v>
      </c>
      <c r="T955" s="4">
        <v>0</v>
      </c>
      <c r="U955" s="4">
        <v>0</v>
      </c>
      <c r="V955" s="4">
        <v>0</v>
      </c>
      <c r="W955" t="str">
        <f t="shared" si="143"/>
        <v/>
      </c>
      <c r="X955" s="7" t="str">
        <f t="shared" si="147"/>
        <v>PROTRA_CAPACITY_EMPIRICAL[</v>
      </c>
      <c r="Y955" s="7" t="str">
        <f t="shared" si="150"/>
        <v>LATVIA,</v>
      </c>
      <c r="Z955" s="7" t="str">
        <f t="shared" si="151"/>
        <v>TO_heat,</v>
      </c>
      <c r="AA955" s="7" t="str">
        <f t="shared" si="148"/>
        <v>PROTRA_CHP_HP_I]=GET_DIRECT_DATA(</v>
      </c>
      <c r="AB955" s="7" t="str">
        <f t="shared" si="149"/>
        <v>'model_parameters/energy/PROTRA_capacity_vensim_import.xlsx','PROTRA_capacity','PROTRA_CAP_TIME',</v>
      </c>
      <c r="AC955" s="7" t="str">
        <f t="shared" si="152"/>
        <v>'LATVIA_TO_heat')~~|</v>
      </c>
    </row>
    <row r="956" spans="1:29" x14ac:dyDescent="0.35">
      <c r="A956" t="s">
        <v>57</v>
      </c>
      <c r="B956" t="s">
        <v>41</v>
      </c>
      <c r="C956" t="str">
        <f t="shared" si="144"/>
        <v>LATVIA_TO_heat</v>
      </c>
      <c r="D956" t="str">
        <f t="shared" si="145"/>
        <v>PROTRA_CHP_HP_I</v>
      </c>
      <c r="E956" t="s">
        <v>13</v>
      </c>
      <c r="F956" s="1" t="str">
        <f t="shared" si="146"/>
        <v>LATVIATO_heatPROTRA_HP_liquid_fuels</v>
      </c>
      <c r="G956" s="4">
        <v>0.21901715406434155</v>
      </c>
      <c r="H956" s="4">
        <v>9.6323333799025468E-2</v>
      </c>
      <c r="I956" s="4">
        <v>7.4690060470391867E-2</v>
      </c>
      <c r="J956" s="4">
        <v>6.0004699743655208E-2</v>
      </c>
      <c r="K956" s="4">
        <v>9.9007754577031093E-2</v>
      </c>
      <c r="L956" s="4">
        <v>7.5953317307100421E-2</v>
      </c>
      <c r="M956" s="4">
        <v>5.1793530305049761E-2</v>
      </c>
      <c r="N956" s="4">
        <v>4.6740502958215628E-2</v>
      </c>
      <c r="O956" s="4">
        <v>1.7369781504742301E-2</v>
      </c>
      <c r="P956" s="4">
        <v>5.526748660599822E-3</v>
      </c>
      <c r="Q956" s="4">
        <v>4.8951202422455554E-3</v>
      </c>
      <c r="R956" s="4">
        <v>5.5267486605998202E-3</v>
      </c>
      <c r="S956" s="4">
        <v>5.4732181521442982E-3</v>
      </c>
      <c r="T956" s="4">
        <v>1.1327624054765397E-2</v>
      </c>
      <c r="U956" s="4">
        <v>7.0418673291271165E-3</v>
      </c>
      <c r="V956" s="4">
        <v>8.0513042859199861E-3</v>
      </c>
      <c r="W956" t="str">
        <f t="shared" si="143"/>
        <v/>
      </c>
      <c r="X956" s="7" t="str">
        <f t="shared" si="147"/>
        <v>PROTRA_CAPACITY_EMPIRICAL[</v>
      </c>
      <c r="Y956" s="7" t="str">
        <f t="shared" si="150"/>
        <v>LATVIA,</v>
      </c>
      <c r="Z956" s="7" t="str">
        <f t="shared" si="151"/>
        <v>TO_heat,</v>
      </c>
      <c r="AA956" s="7" t="str">
        <f t="shared" si="148"/>
        <v>PROTRA_CHP_HP_I]=GET_DIRECT_DATA(</v>
      </c>
      <c r="AB956" s="7" t="str">
        <f t="shared" si="149"/>
        <v>'model_parameters/energy/PROTRA_capacity_vensim_import.xlsx','PROTRA_capacity','PROTRA_CAP_TIME',</v>
      </c>
      <c r="AC956" s="7" t="str">
        <f t="shared" si="152"/>
        <v>'LATVIA_TO_heat')~~|</v>
      </c>
    </row>
    <row r="957" spans="1:29" x14ac:dyDescent="0.35">
      <c r="A957" t="s">
        <v>57</v>
      </c>
      <c r="B957" t="s">
        <v>41</v>
      </c>
      <c r="C957" t="str">
        <f t="shared" si="144"/>
        <v>LATVIA_TO_heat</v>
      </c>
      <c r="D957" t="str">
        <f t="shared" si="145"/>
        <v>PROTRA_CHP_HP_I</v>
      </c>
      <c r="E957" t="s">
        <v>14</v>
      </c>
      <c r="F957" s="1" t="str">
        <f t="shared" si="146"/>
        <v>LATVIATO_heatPROTRA_HP_solar</v>
      </c>
      <c r="G957" s="4">
        <v>0</v>
      </c>
      <c r="H957" s="4">
        <v>0</v>
      </c>
      <c r="I957" s="4">
        <v>0</v>
      </c>
      <c r="J957" s="4">
        <v>0</v>
      </c>
      <c r="K957" s="4">
        <v>0</v>
      </c>
      <c r="L957" s="4">
        <v>0</v>
      </c>
      <c r="M957" s="4">
        <v>0</v>
      </c>
      <c r="N957" s="4">
        <v>0</v>
      </c>
      <c r="O957" s="4">
        <v>0</v>
      </c>
      <c r="P957" s="4">
        <v>0</v>
      </c>
      <c r="Q957" s="4">
        <v>0</v>
      </c>
      <c r="R957" s="4">
        <v>0</v>
      </c>
      <c r="S957" s="4">
        <v>0</v>
      </c>
      <c r="T957" s="4">
        <v>0</v>
      </c>
      <c r="U957" s="4">
        <v>0</v>
      </c>
      <c r="V957" s="4">
        <v>0</v>
      </c>
      <c r="W957" t="str">
        <f t="shared" si="143"/>
        <v/>
      </c>
      <c r="X957" s="7" t="str">
        <f t="shared" si="147"/>
        <v>PROTRA_CAPACITY_EMPIRICAL[</v>
      </c>
      <c r="Y957" s="7" t="str">
        <f t="shared" si="150"/>
        <v>LATVIA,</v>
      </c>
      <c r="Z957" s="7" t="str">
        <f t="shared" si="151"/>
        <v>TO_heat,</v>
      </c>
      <c r="AA957" s="7" t="str">
        <f t="shared" si="148"/>
        <v>PROTRA_CHP_HP_I]=GET_DIRECT_DATA(</v>
      </c>
      <c r="AB957" s="7" t="str">
        <f t="shared" si="149"/>
        <v>'model_parameters/energy/PROTRA_capacity_vensim_import.xlsx','PROTRA_capacity','PROTRA_CAP_TIME',</v>
      </c>
      <c r="AC957" s="7" t="str">
        <f t="shared" si="152"/>
        <v>'LATVIA_TO_heat')~~|</v>
      </c>
    </row>
    <row r="958" spans="1:29" x14ac:dyDescent="0.35">
      <c r="A958" t="s">
        <v>57</v>
      </c>
      <c r="B958" t="s">
        <v>41</v>
      </c>
      <c r="C958" t="str">
        <f t="shared" si="144"/>
        <v>LATVIA_TO_heat</v>
      </c>
      <c r="D958" t="str">
        <f t="shared" si="145"/>
        <v>PROTRA_CHP_HP_I</v>
      </c>
      <c r="E958" t="s">
        <v>15</v>
      </c>
      <c r="F958" s="1" t="str">
        <f t="shared" si="146"/>
        <v>LATVIATO_heatPROTRA_HP_solid_fossil</v>
      </c>
      <c r="G958" s="4">
        <v>3.7897705101255924E-2</v>
      </c>
      <c r="H958" s="4">
        <v>3.3160491963598937E-2</v>
      </c>
      <c r="I958" s="4">
        <v>3.4107934591130339E-2</v>
      </c>
      <c r="J958" s="4">
        <v>2.4001879897462088E-2</v>
      </c>
      <c r="K958" s="4">
        <v>1.5790710458856636E-2</v>
      </c>
      <c r="L958" s="4">
        <v>1.5948617563445205E-2</v>
      </c>
      <c r="M958" s="4">
        <v>1.1369311530376777E-2</v>
      </c>
      <c r="N958" s="4">
        <v>6.7900054973083534E-3</v>
      </c>
      <c r="O958" s="4">
        <v>6.6320983927197876E-3</v>
      </c>
      <c r="P958" s="4">
        <v>6.94791260189692E-3</v>
      </c>
      <c r="Q958" s="4">
        <v>6.0004699743655219E-3</v>
      </c>
      <c r="R958" s="4">
        <v>6.7900054973083534E-3</v>
      </c>
      <c r="S958" s="4">
        <v>1.0465767077921E-2</v>
      </c>
      <c r="T958" s="4">
        <v>6.0339462805382976E-3</v>
      </c>
      <c r="U958" s="4">
        <v>1.0493558728328588E-2</v>
      </c>
      <c r="V958" s="4">
        <v>1.1316570557444196E-2</v>
      </c>
      <c r="W958" t="str">
        <f t="shared" si="143"/>
        <v/>
      </c>
      <c r="X958" s="7" t="str">
        <f t="shared" si="147"/>
        <v>PROTRA_CAPACITY_EMPIRICAL[</v>
      </c>
      <c r="Y958" s="7" t="str">
        <f t="shared" si="150"/>
        <v>LATVIA,</v>
      </c>
      <c r="Z958" s="7" t="str">
        <f t="shared" si="151"/>
        <v>TO_heat,</v>
      </c>
      <c r="AA958" s="7" t="str">
        <f t="shared" si="148"/>
        <v>PROTRA_CHP_HP_I]=GET_DIRECT_DATA(</v>
      </c>
      <c r="AB958" s="7" t="str">
        <f t="shared" si="149"/>
        <v>'model_parameters/energy/PROTRA_capacity_vensim_import.xlsx','PROTRA_capacity','PROTRA_CAP_TIME',</v>
      </c>
      <c r="AC958" s="7" t="str">
        <f t="shared" si="152"/>
        <v>'LATVIA_TO_heat')~~|</v>
      </c>
    </row>
    <row r="959" spans="1:29" x14ac:dyDescent="0.35">
      <c r="A959" t="s">
        <v>57</v>
      </c>
      <c r="B959" t="s">
        <v>41</v>
      </c>
      <c r="C959" t="str">
        <f t="shared" si="144"/>
        <v>LATVIA_TO_heat</v>
      </c>
      <c r="D959" t="str">
        <f t="shared" si="145"/>
        <v>PROTRA_CHP_HP_I</v>
      </c>
      <c r="E959" t="s">
        <v>16</v>
      </c>
      <c r="F959" s="1" t="str">
        <f t="shared" si="146"/>
        <v>LATVIATO_heatPROTRA_HP_waste</v>
      </c>
      <c r="G959" s="4">
        <v>0</v>
      </c>
      <c r="H959" s="4">
        <v>0</v>
      </c>
      <c r="I959" s="4">
        <v>0</v>
      </c>
      <c r="J959" s="4">
        <v>0</v>
      </c>
      <c r="K959" s="4">
        <v>0</v>
      </c>
      <c r="L959" s="4">
        <v>0</v>
      </c>
      <c r="M959" s="4">
        <v>0</v>
      </c>
      <c r="N959" s="4">
        <v>0</v>
      </c>
      <c r="O959" s="4">
        <v>0</v>
      </c>
      <c r="P959" s="4">
        <v>0</v>
      </c>
      <c r="Q959" s="4">
        <v>0</v>
      </c>
      <c r="R959" s="4">
        <v>0</v>
      </c>
      <c r="S959" s="4">
        <v>0</v>
      </c>
      <c r="T959" s="4">
        <v>0</v>
      </c>
      <c r="U959" s="4">
        <v>0</v>
      </c>
      <c r="V959" s="4">
        <v>0</v>
      </c>
      <c r="W959" t="str">
        <f t="shared" si="143"/>
        <v/>
      </c>
      <c r="X959" s="7" t="str">
        <f t="shared" si="147"/>
        <v>PROTRA_CAPACITY_EMPIRICAL[</v>
      </c>
      <c r="Y959" s="7" t="str">
        <f t="shared" si="150"/>
        <v>LATVIA,</v>
      </c>
      <c r="Z959" s="7" t="str">
        <f t="shared" si="151"/>
        <v>TO_heat,</v>
      </c>
      <c r="AA959" s="7" t="str">
        <f t="shared" si="148"/>
        <v>PROTRA_CHP_HP_I]=GET_DIRECT_DATA(</v>
      </c>
      <c r="AB959" s="7" t="str">
        <f t="shared" si="149"/>
        <v>'model_parameters/energy/PROTRA_capacity_vensim_import.xlsx','PROTRA_capacity','PROTRA_CAP_TIME',</v>
      </c>
      <c r="AC959" s="7" t="str">
        <f t="shared" si="152"/>
        <v>'LATVIA_TO_heat')~~|</v>
      </c>
    </row>
    <row r="960" spans="1:29" x14ac:dyDescent="0.35">
      <c r="A960" t="s">
        <v>57</v>
      </c>
      <c r="B960" t="s">
        <v>42</v>
      </c>
      <c r="C960" t="str">
        <f t="shared" si="144"/>
        <v>LATVIA_TO_elec</v>
      </c>
      <c r="D960" t="str">
        <f t="shared" si="145"/>
        <v>PROTRA_CHP_PP_I</v>
      </c>
      <c r="E960" t="s">
        <v>0</v>
      </c>
      <c r="F960" s="1" t="str">
        <f t="shared" si="146"/>
        <v>LATVIATO_elecPROTRA_CHP_gas_fuels</v>
      </c>
      <c r="G960" s="5">
        <v>0.58573699999999995</v>
      </c>
      <c r="H960" s="5">
        <v>0.58752700000000002</v>
      </c>
      <c r="I960" s="5">
        <v>0.52752700000000008</v>
      </c>
      <c r="J960" s="5">
        <v>0.55052699999999999</v>
      </c>
      <c r="K960" s="5">
        <v>0.90052700000000008</v>
      </c>
      <c r="L960" s="5">
        <v>0.91652700000000009</v>
      </c>
      <c r="M960" s="5">
        <v>0.92205700000000002</v>
      </c>
      <c r="N960" s="5">
        <v>0.96445599999999998</v>
      </c>
      <c r="O960" s="5">
        <v>1.2036560000000001</v>
      </c>
      <c r="P960" s="5">
        <v>1.2036560000000001</v>
      </c>
      <c r="Q960" s="5">
        <v>1.2070920000000001</v>
      </c>
      <c r="R960" s="5">
        <v>1.1720268274647887</v>
      </c>
      <c r="S960" s="5">
        <v>1.1943410281690141</v>
      </c>
      <c r="T960" s="5">
        <v>1.1943410281690141</v>
      </c>
      <c r="U960" s="5">
        <v>1.1794648943661972</v>
      </c>
      <c r="V960" s="5">
        <v>1.0902080915492958</v>
      </c>
      <c r="W960" t="str">
        <f t="shared" si="143"/>
        <v>PROTRA_CAPACITY_EMPIRICAL[LATVIA,TO_elec,PROTRA_CHP_PP_I]=GET_DIRECT_DATA('model_parameters/energy/PROTRA_capacity_vensim_import.xlsx','PROTRA_capacity','PROTRA_CAP_TIME','LATVIA_TO_elec')~~|</v>
      </c>
      <c r="X960" s="7" t="str">
        <f t="shared" si="147"/>
        <v>PROTRA_CAPACITY_EMPIRICAL[</v>
      </c>
      <c r="Y960" s="7" t="str">
        <f t="shared" si="150"/>
        <v>LATVIA,</v>
      </c>
      <c r="Z960" s="7" t="str">
        <f t="shared" si="151"/>
        <v>TO_elec,</v>
      </c>
      <c r="AA960" s="7" t="str">
        <f t="shared" si="148"/>
        <v>PROTRA_CHP_PP_I]=GET_DIRECT_DATA(</v>
      </c>
      <c r="AB960" s="7" t="str">
        <f t="shared" si="149"/>
        <v>'model_parameters/energy/PROTRA_capacity_vensim_import.xlsx','PROTRA_capacity','PROTRA_CAP_TIME',</v>
      </c>
      <c r="AC960" s="7" t="str">
        <f t="shared" si="152"/>
        <v>'LATVIA_TO_elec')~~|</v>
      </c>
    </row>
    <row r="961" spans="1:29" x14ac:dyDescent="0.35">
      <c r="A961" t="s">
        <v>57</v>
      </c>
      <c r="B961" t="s">
        <v>42</v>
      </c>
      <c r="C961" t="str">
        <f t="shared" si="144"/>
        <v>LATVIA_TO_elec</v>
      </c>
      <c r="D961" t="str">
        <f t="shared" si="145"/>
        <v>PROTRA_CHP_PP_I</v>
      </c>
      <c r="E961" t="s">
        <v>1</v>
      </c>
      <c r="F961" s="1" t="str">
        <f t="shared" si="146"/>
        <v>LATVIATO_elecPROTRA_CHP_gas_fuels_CCS</v>
      </c>
      <c r="G961" s="5">
        <v>0</v>
      </c>
      <c r="H961" s="5">
        <v>0</v>
      </c>
      <c r="I961" s="5">
        <v>0</v>
      </c>
      <c r="J961" s="5">
        <v>0</v>
      </c>
      <c r="K961" s="5">
        <v>0</v>
      </c>
      <c r="L961" s="5">
        <v>0</v>
      </c>
      <c r="M961" s="5">
        <v>0</v>
      </c>
      <c r="N961" s="5">
        <v>0</v>
      </c>
      <c r="O961" s="5">
        <v>0</v>
      </c>
      <c r="P961" s="5">
        <v>0</v>
      </c>
      <c r="Q961" s="5">
        <v>0</v>
      </c>
      <c r="R961" s="5">
        <v>0</v>
      </c>
      <c r="S961" s="5">
        <v>0</v>
      </c>
      <c r="T961" s="5">
        <v>0</v>
      </c>
      <c r="U961" s="5">
        <v>0</v>
      </c>
      <c r="V961" s="5">
        <v>0</v>
      </c>
      <c r="W961" t="str">
        <f t="shared" si="143"/>
        <v/>
      </c>
      <c r="X961" s="7" t="str">
        <f t="shared" si="147"/>
        <v>PROTRA_CAPACITY_EMPIRICAL[</v>
      </c>
      <c r="Y961" s="7" t="str">
        <f t="shared" si="150"/>
        <v>LATVIA,</v>
      </c>
      <c r="Z961" s="7" t="str">
        <f t="shared" si="151"/>
        <v>TO_elec,</v>
      </c>
      <c r="AA961" s="7" t="str">
        <f t="shared" si="148"/>
        <v>PROTRA_CHP_PP_I]=GET_DIRECT_DATA(</v>
      </c>
      <c r="AB961" s="7" t="str">
        <f t="shared" si="149"/>
        <v>'model_parameters/energy/PROTRA_capacity_vensim_import.xlsx','PROTRA_capacity','PROTRA_CAP_TIME',</v>
      </c>
      <c r="AC961" s="7" t="str">
        <f t="shared" si="152"/>
        <v>'LATVIA_TO_elec')~~|</v>
      </c>
    </row>
    <row r="962" spans="1:29" x14ac:dyDescent="0.35">
      <c r="A962" t="s">
        <v>57</v>
      </c>
      <c r="B962" t="s">
        <v>42</v>
      </c>
      <c r="C962" t="str">
        <f t="shared" si="144"/>
        <v>LATVIA_TO_elec</v>
      </c>
      <c r="D962" t="str">
        <f t="shared" si="145"/>
        <v>PROTRA_CHP_PP_I</v>
      </c>
      <c r="E962" t="s">
        <v>2</v>
      </c>
      <c r="F962" s="1" t="str">
        <f t="shared" si="146"/>
        <v>LATVIATO_elecPROTRA_CHP_geothermal</v>
      </c>
      <c r="G962" s="5">
        <v>3.3174867386134989E-4</v>
      </c>
      <c r="H962" s="5">
        <v>1.6075418336082957E-4</v>
      </c>
      <c r="I962" s="5">
        <v>1.5446617958991279E-4</v>
      </c>
      <c r="J962" s="5">
        <v>1.454442611359887E-4</v>
      </c>
      <c r="K962" s="5">
        <v>6.9988215884987033E-5</v>
      </c>
      <c r="L962" s="5">
        <v>2.3785057742163563E-4</v>
      </c>
      <c r="M962" s="5">
        <v>2.89624E-3</v>
      </c>
      <c r="N962" s="5">
        <v>3.2668800000000002E-3</v>
      </c>
      <c r="O962" s="5">
        <v>4.0615256000000001E-3</v>
      </c>
      <c r="P962" s="5">
        <v>3.5752000000000006E-3</v>
      </c>
      <c r="Q962" s="5">
        <v>3.6145600000000006E-3</v>
      </c>
      <c r="R962" s="5">
        <v>4.1778477917969094E-3</v>
      </c>
      <c r="S962" s="5">
        <v>4.7411355835938187E-3</v>
      </c>
      <c r="T962" s="5">
        <v>5.304423375390728E-3</v>
      </c>
      <c r="U962" s="5">
        <v>5.8677111671876373E-3</v>
      </c>
      <c r="V962" s="5">
        <v>6.4309989589845466E-3</v>
      </c>
      <c r="W962" t="str">
        <f t="shared" si="143"/>
        <v/>
      </c>
      <c r="X962" s="7" t="str">
        <f t="shared" si="147"/>
        <v>PROTRA_CAPACITY_EMPIRICAL[</v>
      </c>
      <c r="Y962" s="7" t="str">
        <f t="shared" si="150"/>
        <v>LATVIA,</v>
      </c>
      <c r="Z962" s="7" t="str">
        <f t="shared" si="151"/>
        <v>TO_elec,</v>
      </c>
      <c r="AA962" s="7" t="str">
        <f t="shared" si="148"/>
        <v>PROTRA_CHP_PP_I]=GET_DIRECT_DATA(</v>
      </c>
      <c r="AB962" s="7" t="str">
        <f t="shared" si="149"/>
        <v>'model_parameters/energy/PROTRA_capacity_vensim_import.xlsx','PROTRA_capacity','PROTRA_CAP_TIME',</v>
      </c>
      <c r="AC962" s="7" t="str">
        <f t="shared" si="152"/>
        <v>'LATVIA_TO_elec')~~|</v>
      </c>
    </row>
    <row r="963" spans="1:29" x14ac:dyDescent="0.35">
      <c r="A963" t="s">
        <v>57</v>
      </c>
      <c r="B963" t="s">
        <v>42</v>
      </c>
      <c r="C963" t="str">
        <f t="shared" si="144"/>
        <v>LATVIA_TO_elec</v>
      </c>
      <c r="D963" t="str">
        <f t="shared" si="145"/>
        <v>PROTRA_CHP_PP_I</v>
      </c>
      <c r="E963" t="s">
        <v>3</v>
      </c>
      <c r="F963" s="1" t="str">
        <f t="shared" si="146"/>
        <v>LATVIATO_elecPROTRA_CHP_liquid_fuels</v>
      </c>
      <c r="G963" s="5">
        <v>5.5349999999999996E-2</v>
      </c>
      <c r="H963" s="5">
        <v>4.3349999999999993E-2</v>
      </c>
      <c r="I963" s="5">
        <v>1.9350000000000003E-2</v>
      </c>
      <c r="J963" s="5">
        <v>1.9350000000000003E-2</v>
      </c>
      <c r="K963" s="5">
        <v>1.9350000000000003E-2</v>
      </c>
      <c r="L963" s="5">
        <v>1.9350000000000003E-2</v>
      </c>
      <c r="M963" s="5">
        <v>1.9350000000000003E-2</v>
      </c>
      <c r="N963" s="5">
        <v>1.9350000000000003E-2</v>
      </c>
      <c r="O963" s="5">
        <v>1.9350000000000003E-2</v>
      </c>
      <c r="P963" s="5">
        <v>1.9350000000000003E-2</v>
      </c>
      <c r="Q963" s="5">
        <v>1.9350000000000003E-2</v>
      </c>
      <c r="R963" s="5">
        <v>1.9350000000000003E-2</v>
      </c>
      <c r="S963" s="5">
        <v>1.9350000000000003E-2</v>
      </c>
      <c r="T963" s="5">
        <v>1.9350000000000003E-2</v>
      </c>
      <c r="U963" s="5">
        <v>1.9350000000000003E-2</v>
      </c>
      <c r="V963" s="5">
        <v>1.9350000000000003E-2</v>
      </c>
      <c r="W963" t="str">
        <f t="shared" ref="W963:W1026" si="153">IF(E963="PROTRA_CHP_gas_fuels",CONCATENATE(X963,Y963,Z963,AA963,AB963,AC963),"")</f>
        <v/>
      </c>
      <c r="X963" s="7" t="str">
        <f t="shared" si="147"/>
        <v>PROTRA_CAPACITY_EMPIRICAL[</v>
      </c>
      <c r="Y963" s="7" t="str">
        <f t="shared" si="150"/>
        <v>LATVIA,</v>
      </c>
      <c r="Z963" s="7" t="str">
        <f t="shared" si="151"/>
        <v>TO_elec,</v>
      </c>
      <c r="AA963" s="7" t="str">
        <f t="shared" si="148"/>
        <v>PROTRA_CHP_PP_I]=GET_DIRECT_DATA(</v>
      </c>
      <c r="AB963" s="7" t="str">
        <f t="shared" si="149"/>
        <v>'model_parameters/energy/PROTRA_capacity_vensim_import.xlsx','PROTRA_capacity','PROTRA_CAP_TIME',</v>
      </c>
      <c r="AC963" s="7" t="str">
        <f t="shared" si="152"/>
        <v>'LATVIA_TO_elec')~~|</v>
      </c>
    </row>
    <row r="964" spans="1:29" x14ac:dyDescent="0.35">
      <c r="A964" t="s">
        <v>57</v>
      </c>
      <c r="B964" t="s">
        <v>42</v>
      </c>
      <c r="C964" t="str">
        <f t="shared" ref="C964:C1027" si="154">A964&amp;"_"&amp;B964</f>
        <v>LATVIA_TO_elec</v>
      </c>
      <c r="D964" t="str">
        <f t="shared" ref="D964:D1027" si="155">IF(B964="TO_heat","PROTRA_CHP_HP_I","PROTRA_CHP_PP_I")</f>
        <v>PROTRA_CHP_PP_I</v>
      </c>
      <c r="E964" t="s">
        <v>4</v>
      </c>
      <c r="F964" s="1" t="str">
        <f t="shared" ref="F964:F1027" si="156">A964&amp;B964&amp;E964</f>
        <v>LATVIATO_elecPROTRA_CHP_liquid_fuels_CCS</v>
      </c>
      <c r="G964" s="5">
        <v>0</v>
      </c>
      <c r="H964" s="5">
        <v>0</v>
      </c>
      <c r="I964" s="5">
        <v>0</v>
      </c>
      <c r="J964" s="5">
        <v>0</v>
      </c>
      <c r="K964" s="5">
        <v>0</v>
      </c>
      <c r="L964" s="5">
        <v>0</v>
      </c>
      <c r="M964" s="5">
        <v>0</v>
      </c>
      <c r="N964" s="5">
        <v>0</v>
      </c>
      <c r="O964" s="5">
        <v>0</v>
      </c>
      <c r="P964" s="5">
        <v>0</v>
      </c>
      <c r="Q964" s="5">
        <v>0</v>
      </c>
      <c r="R964" s="5">
        <v>0</v>
      </c>
      <c r="S964" s="5">
        <v>0</v>
      </c>
      <c r="T964" s="5">
        <v>0</v>
      </c>
      <c r="U964" s="5">
        <v>0</v>
      </c>
      <c r="V964" s="5">
        <v>0</v>
      </c>
      <c r="W964" t="str">
        <f t="shared" si="153"/>
        <v/>
      </c>
      <c r="X964" s="7" t="str">
        <f t="shared" ref="X964:X1027" si="157">$X$1</f>
        <v>PROTRA_CAPACITY_EMPIRICAL[</v>
      </c>
      <c r="Y964" s="7" t="str">
        <f t="shared" si="150"/>
        <v>LATVIA,</v>
      </c>
      <c r="Z964" s="7" t="str">
        <f t="shared" si="151"/>
        <v>TO_elec,</v>
      </c>
      <c r="AA964" s="7" t="str">
        <f t="shared" ref="AA964:AA1027" si="158">D964&amp;"]=GET_DIRECT_DATA("</f>
        <v>PROTRA_CHP_PP_I]=GET_DIRECT_DATA(</v>
      </c>
      <c r="AB964" s="7" t="str">
        <f t="shared" ref="AB964:AB1027" si="159">$AB$1</f>
        <v>'model_parameters/energy/PROTRA_capacity_vensim_import.xlsx','PROTRA_capacity','PROTRA_CAP_TIME',</v>
      </c>
      <c r="AC964" s="7" t="str">
        <f t="shared" si="152"/>
        <v>'LATVIA_TO_elec')~~|</v>
      </c>
    </row>
    <row r="965" spans="1:29" x14ac:dyDescent="0.35">
      <c r="A965" t="s">
        <v>57</v>
      </c>
      <c r="B965" t="s">
        <v>42</v>
      </c>
      <c r="C965" t="str">
        <f t="shared" si="154"/>
        <v>LATVIA_TO_elec</v>
      </c>
      <c r="D965" t="str">
        <f t="shared" si="155"/>
        <v>PROTRA_CHP_PP_I</v>
      </c>
      <c r="E965" t="s">
        <v>5</v>
      </c>
      <c r="F965" s="1" t="str">
        <f t="shared" si="156"/>
        <v>LATVIATO_elecPROTRA_CHP_solid_fossil</v>
      </c>
      <c r="G965" s="5">
        <v>0</v>
      </c>
      <c r="H965" s="5">
        <v>0</v>
      </c>
      <c r="I965" s="5">
        <v>5.0000000000000001E-3</v>
      </c>
      <c r="J965" s="5">
        <v>5.0000000000000001E-3</v>
      </c>
      <c r="K965" s="5">
        <v>2.8000000000000001E-2</v>
      </c>
      <c r="L965" s="5">
        <v>2.8000000000000001E-2</v>
      </c>
      <c r="M965" s="5">
        <v>2.8000000000000001E-2</v>
      </c>
      <c r="N965" s="5">
        <v>2.8000000000000001E-2</v>
      </c>
      <c r="O965" s="5">
        <v>2.8000000000000001E-2</v>
      </c>
      <c r="P965" s="5">
        <v>2.8000000000000001E-2</v>
      </c>
      <c r="Q965" s="5">
        <v>2.8000000000000001E-2</v>
      </c>
      <c r="R965" s="5">
        <v>2.8000000000000001E-2</v>
      </c>
      <c r="S965" s="5">
        <v>2.8000000000000001E-2</v>
      </c>
      <c r="T965" s="5">
        <v>2.8000000000000001E-2</v>
      </c>
      <c r="U965" s="5">
        <v>2.8000000000000001E-2</v>
      </c>
      <c r="V965" s="5">
        <v>2.8000000000000001E-2</v>
      </c>
      <c r="W965" t="str">
        <f t="shared" si="153"/>
        <v/>
      </c>
      <c r="X965" s="7" t="str">
        <f t="shared" si="157"/>
        <v>PROTRA_CAPACITY_EMPIRICAL[</v>
      </c>
      <c r="Y965" s="7" t="str">
        <f t="shared" si="150"/>
        <v>LATVIA,</v>
      </c>
      <c r="Z965" s="7" t="str">
        <f t="shared" si="151"/>
        <v>TO_elec,</v>
      </c>
      <c r="AA965" s="7" t="str">
        <f t="shared" si="158"/>
        <v>PROTRA_CHP_PP_I]=GET_DIRECT_DATA(</v>
      </c>
      <c r="AB965" s="7" t="str">
        <f t="shared" si="159"/>
        <v>'model_parameters/energy/PROTRA_capacity_vensim_import.xlsx','PROTRA_capacity','PROTRA_CAP_TIME',</v>
      </c>
      <c r="AC965" s="7" t="str">
        <f t="shared" si="152"/>
        <v>'LATVIA_TO_elec')~~|</v>
      </c>
    </row>
    <row r="966" spans="1:29" x14ac:dyDescent="0.35">
      <c r="A966" t="s">
        <v>57</v>
      </c>
      <c r="B966" t="s">
        <v>42</v>
      </c>
      <c r="C966" t="str">
        <f t="shared" si="154"/>
        <v>LATVIA_TO_elec</v>
      </c>
      <c r="D966" t="str">
        <f t="shared" si="155"/>
        <v>PROTRA_CHP_PP_I</v>
      </c>
      <c r="E966" t="s">
        <v>6</v>
      </c>
      <c r="F966" s="1" t="str">
        <f t="shared" si="156"/>
        <v>LATVIATO_elecPROTRA_CHP_solid_fossil_CCS</v>
      </c>
      <c r="G966" s="5">
        <v>0</v>
      </c>
      <c r="H966" s="5">
        <v>0</v>
      </c>
      <c r="I966" s="5">
        <v>0</v>
      </c>
      <c r="J966" s="5">
        <v>0</v>
      </c>
      <c r="K966" s="5">
        <v>0</v>
      </c>
      <c r="L966" s="5">
        <v>0</v>
      </c>
      <c r="M966" s="5">
        <v>0</v>
      </c>
      <c r="N966" s="5">
        <v>0</v>
      </c>
      <c r="O966" s="5">
        <v>0</v>
      </c>
      <c r="P966" s="5">
        <v>0</v>
      </c>
      <c r="Q966" s="5">
        <v>0</v>
      </c>
      <c r="R966" s="5">
        <v>0</v>
      </c>
      <c r="S966" s="5">
        <v>0</v>
      </c>
      <c r="T966" s="5">
        <v>0</v>
      </c>
      <c r="U966" s="5">
        <v>0</v>
      </c>
      <c r="V966" s="5">
        <v>0</v>
      </c>
      <c r="W966" t="str">
        <f t="shared" si="153"/>
        <v/>
      </c>
      <c r="X966" s="7" t="str">
        <f t="shared" si="157"/>
        <v>PROTRA_CAPACITY_EMPIRICAL[</v>
      </c>
      <c r="Y966" s="7" t="str">
        <f t="shared" si="150"/>
        <v>LATVIA,</v>
      </c>
      <c r="Z966" s="7" t="str">
        <f t="shared" si="151"/>
        <v>TO_elec,</v>
      </c>
      <c r="AA966" s="7" t="str">
        <f t="shared" si="158"/>
        <v>PROTRA_CHP_PP_I]=GET_DIRECT_DATA(</v>
      </c>
      <c r="AB966" s="7" t="str">
        <f t="shared" si="159"/>
        <v>'model_parameters/energy/PROTRA_capacity_vensim_import.xlsx','PROTRA_capacity','PROTRA_CAP_TIME',</v>
      </c>
      <c r="AC966" s="7" t="str">
        <f t="shared" si="152"/>
        <v>'LATVIA_TO_elec')~~|</v>
      </c>
    </row>
    <row r="967" spans="1:29" x14ac:dyDescent="0.35">
      <c r="A967" t="s">
        <v>57</v>
      </c>
      <c r="B967" t="s">
        <v>42</v>
      </c>
      <c r="C967" t="str">
        <f t="shared" si="154"/>
        <v>LATVIA_TO_elec</v>
      </c>
      <c r="D967" t="str">
        <f t="shared" si="155"/>
        <v>PROTRA_CHP_PP_I</v>
      </c>
      <c r="E967" t="s">
        <v>7</v>
      </c>
      <c r="F967" s="1" t="str">
        <f t="shared" si="156"/>
        <v>LATVIATO_elecPROTRA_CHP_waste</v>
      </c>
      <c r="G967" s="5">
        <v>0</v>
      </c>
      <c r="H967" s="5">
        <v>0</v>
      </c>
      <c r="I967" s="5">
        <v>0</v>
      </c>
      <c r="J967" s="5">
        <v>0</v>
      </c>
      <c r="K967" s="5">
        <v>0</v>
      </c>
      <c r="L967" s="5">
        <v>0</v>
      </c>
      <c r="M967" s="5">
        <v>0</v>
      </c>
      <c r="N967" s="5">
        <v>0</v>
      </c>
      <c r="O967" s="5">
        <v>0</v>
      </c>
      <c r="P967" s="5">
        <v>0</v>
      </c>
      <c r="Q967" s="5">
        <v>0</v>
      </c>
      <c r="R967" s="5">
        <v>0</v>
      </c>
      <c r="S967" s="5">
        <v>0</v>
      </c>
      <c r="T967" s="5">
        <v>0</v>
      </c>
      <c r="U967" s="5">
        <v>0</v>
      </c>
      <c r="V967" s="5">
        <v>0</v>
      </c>
      <c r="W967" t="str">
        <f t="shared" si="153"/>
        <v/>
      </c>
      <c r="X967" s="7" t="str">
        <f t="shared" si="157"/>
        <v>PROTRA_CAPACITY_EMPIRICAL[</v>
      </c>
      <c r="Y967" s="7" t="str">
        <f t="shared" si="150"/>
        <v>LATVIA,</v>
      </c>
      <c r="Z967" s="7" t="str">
        <f t="shared" si="151"/>
        <v>TO_elec,</v>
      </c>
      <c r="AA967" s="7" t="str">
        <f t="shared" si="158"/>
        <v>PROTRA_CHP_PP_I]=GET_DIRECT_DATA(</v>
      </c>
      <c r="AB967" s="7" t="str">
        <f t="shared" si="159"/>
        <v>'model_parameters/energy/PROTRA_capacity_vensim_import.xlsx','PROTRA_capacity','PROTRA_CAP_TIME',</v>
      </c>
      <c r="AC967" s="7" t="str">
        <f t="shared" si="152"/>
        <v>'LATVIA_TO_elec')~~|</v>
      </c>
    </row>
    <row r="968" spans="1:29" x14ac:dyDescent="0.35">
      <c r="A968" t="s">
        <v>57</v>
      </c>
      <c r="B968" t="s">
        <v>42</v>
      </c>
      <c r="C968" t="str">
        <f t="shared" si="154"/>
        <v>LATVIA_TO_elec</v>
      </c>
      <c r="D968" t="str">
        <f t="shared" si="155"/>
        <v>PROTRA_CHP_PP_I</v>
      </c>
      <c r="E968" t="s">
        <v>8</v>
      </c>
      <c r="F968" s="1" t="str">
        <f t="shared" si="156"/>
        <v>LATVIATO_elecPROTRA_CHP_solid_bio</v>
      </c>
      <c r="G968" s="5">
        <v>3.3E-3</v>
      </c>
      <c r="H968" s="5">
        <v>3.3E-3</v>
      </c>
      <c r="I968" s="5">
        <v>3.3E-3</v>
      </c>
      <c r="J968" s="5">
        <v>3.3E-3</v>
      </c>
      <c r="K968" s="5">
        <v>3.3E-3</v>
      </c>
      <c r="L968" s="5">
        <v>5.7999999999999996E-3</v>
      </c>
      <c r="M968" s="5">
        <v>5.7999999999999996E-3</v>
      </c>
      <c r="N968" s="5">
        <v>2.3200000000000002E-2</v>
      </c>
      <c r="O968" s="5">
        <v>5.5500000000000001E-2</v>
      </c>
      <c r="P968" s="5">
        <v>6.4000000000000001E-2</v>
      </c>
      <c r="Q968" s="5">
        <v>6.8000000000000005E-2</v>
      </c>
      <c r="R968" s="5">
        <v>8.4585365853658542E-2</v>
      </c>
      <c r="S968" s="5">
        <v>8.7073170731707325E-2</v>
      </c>
      <c r="T968" s="5">
        <v>8.7073170731707325E-2</v>
      </c>
      <c r="U968" s="5">
        <v>0.10448780487804879</v>
      </c>
      <c r="V968" s="5">
        <v>0.1202439024390244</v>
      </c>
      <c r="W968" t="str">
        <f t="shared" si="153"/>
        <v/>
      </c>
      <c r="X968" s="7" t="str">
        <f t="shared" si="157"/>
        <v>PROTRA_CAPACITY_EMPIRICAL[</v>
      </c>
      <c r="Y968" s="7" t="str">
        <f t="shared" si="150"/>
        <v>LATVIA,</v>
      </c>
      <c r="Z968" s="7" t="str">
        <f t="shared" si="151"/>
        <v>TO_elec,</v>
      </c>
      <c r="AA968" s="7" t="str">
        <f t="shared" si="158"/>
        <v>PROTRA_CHP_PP_I]=GET_DIRECT_DATA(</v>
      </c>
      <c r="AB968" s="7" t="str">
        <f t="shared" si="159"/>
        <v>'model_parameters/energy/PROTRA_capacity_vensim_import.xlsx','PROTRA_capacity','PROTRA_CAP_TIME',</v>
      </c>
      <c r="AC968" s="7" t="str">
        <f t="shared" si="152"/>
        <v>'LATVIA_TO_elec')~~|</v>
      </c>
    </row>
    <row r="969" spans="1:29" x14ac:dyDescent="0.35">
      <c r="A969" t="s">
        <v>57</v>
      </c>
      <c r="B969" t="s">
        <v>42</v>
      </c>
      <c r="C969" t="str">
        <f t="shared" si="154"/>
        <v>LATVIA_TO_elec</v>
      </c>
      <c r="D969" t="str">
        <f t="shared" si="155"/>
        <v>PROTRA_CHP_PP_I</v>
      </c>
      <c r="E969" t="s">
        <v>9</v>
      </c>
      <c r="F969" s="1" t="str">
        <f t="shared" si="156"/>
        <v>LATVIATO_elecPROTRA_CHP_solid_bio_CCS</v>
      </c>
      <c r="G969" s="5">
        <v>0</v>
      </c>
      <c r="H969" s="5">
        <v>0</v>
      </c>
      <c r="I969" s="5">
        <v>0</v>
      </c>
      <c r="J969" s="5">
        <v>0</v>
      </c>
      <c r="K969" s="5">
        <v>0</v>
      </c>
      <c r="L969" s="5">
        <v>0</v>
      </c>
      <c r="M969" s="5">
        <v>0</v>
      </c>
      <c r="N969" s="5">
        <v>0</v>
      </c>
      <c r="O969" s="5">
        <v>0</v>
      </c>
      <c r="P969" s="5">
        <v>0</v>
      </c>
      <c r="Q969" s="5">
        <v>0</v>
      </c>
      <c r="R969" s="5">
        <v>0</v>
      </c>
      <c r="S969" s="5">
        <v>0</v>
      </c>
      <c r="T969" s="5">
        <v>0</v>
      </c>
      <c r="U969" s="5">
        <v>0</v>
      </c>
      <c r="V969" s="5">
        <v>0</v>
      </c>
      <c r="W969" t="str">
        <f t="shared" si="153"/>
        <v/>
      </c>
      <c r="X969" s="7" t="str">
        <f t="shared" si="157"/>
        <v>PROTRA_CAPACITY_EMPIRICAL[</v>
      </c>
      <c r="Y969" s="7" t="str">
        <f t="shared" si="150"/>
        <v>LATVIA,</v>
      </c>
      <c r="Z969" s="7" t="str">
        <f t="shared" si="151"/>
        <v>TO_elec,</v>
      </c>
      <c r="AA969" s="7" t="str">
        <f t="shared" si="158"/>
        <v>PROTRA_CHP_PP_I]=GET_DIRECT_DATA(</v>
      </c>
      <c r="AB969" s="7" t="str">
        <f t="shared" si="159"/>
        <v>'model_parameters/energy/PROTRA_capacity_vensim_import.xlsx','PROTRA_capacity','PROTRA_CAP_TIME',</v>
      </c>
      <c r="AC969" s="7" t="str">
        <f t="shared" si="152"/>
        <v>'LATVIA_TO_elec')~~|</v>
      </c>
    </row>
    <row r="970" spans="1:29" x14ac:dyDescent="0.35">
      <c r="A970" t="s">
        <v>57</v>
      </c>
      <c r="B970" t="s">
        <v>42</v>
      </c>
      <c r="C970" t="str">
        <f t="shared" si="154"/>
        <v>LATVIA_TO_elec</v>
      </c>
      <c r="D970" t="str">
        <f t="shared" si="155"/>
        <v>PROTRA_CHP_PP_I</v>
      </c>
      <c r="E970" t="s">
        <v>17</v>
      </c>
      <c r="F970" s="1" t="str">
        <f t="shared" si="156"/>
        <v>LATVIATO_elecPROTRA_PP_solid_bio</v>
      </c>
      <c r="G970" s="5">
        <v>0</v>
      </c>
      <c r="H970" s="5">
        <v>0</v>
      </c>
      <c r="I970" s="5">
        <v>0</v>
      </c>
      <c r="J970" s="5">
        <v>0</v>
      </c>
      <c r="K970" s="5">
        <v>0</v>
      </c>
      <c r="L970" s="5">
        <v>0</v>
      </c>
      <c r="M970" s="5">
        <v>0</v>
      </c>
      <c r="N970" s="5">
        <v>0</v>
      </c>
      <c r="O970" s="5">
        <v>0</v>
      </c>
      <c r="P970" s="5">
        <v>0</v>
      </c>
      <c r="Q970" s="5">
        <v>0</v>
      </c>
      <c r="R970" s="5">
        <v>0</v>
      </c>
      <c r="S970" s="5">
        <v>0</v>
      </c>
      <c r="T970" s="5">
        <v>0</v>
      </c>
      <c r="U970" s="5">
        <v>0</v>
      </c>
      <c r="V970" s="5">
        <v>0</v>
      </c>
      <c r="W970" t="str">
        <f t="shared" si="153"/>
        <v/>
      </c>
      <c r="X970" s="7" t="str">
        <f t="shared" si="157"/>
        <v>PROTRA_CAPACITY_EMPIRICAL[</v>
      </c>
      <c r="Y970" s="7" t="str">
        <f t="shared" si="150"/>
        <v>LATVIA,</v>
      </c>
      <c r="Z970" s="7" t="str">
        <f t="shared" si="151"/>
        <v>TO_elec,</v>
      </c>
      <c r="AA970" s="7" t="str">
        <f t="shared" si="158"/>
        <v>PROTRA_CHP_PP_I]=GET_DIRECT_DATA(</v>
      </c>
      <c r="AB970" s="7" t="str">
        <f t="shared" si="159"/>
        <v>'model_parameters/energy/PROTRA_capacity_vensim_import.xlsx','PROTRA_capacity','PROTRA_CAP_TIME',</v>
      </c>
      <c r="AC970" s="7" t="str">
        <f t="shared" si="152"/>
        <v>'LATVIA_TO_elec')~~|</v>
      </c>
    </row>
    <row r="971" spans="1:29" x14ac:dyDescent="0.35">
      <c r="A971" t="s">
        <v>57</v>
      </c>
      <c r="B971" t="s">
        <v>42</v>
      </c>
      <c r="C971" t="str">
        <f t="shared" si="154"/>
        <v>LATVIA_TO_elec</v>
      </c>
      <c r="D971" t="str">
        <f t="shared" si="155"/>
        <v>PROTRA_CHP_PP_I</v>
      </c>
      <c r="E971" t="s">
        <v>18</v>
      </c>
      <c r="F971" s="1" t="str">
        <f t="shared" si="156"/>
        <v>LATVIATO_elecPROTRA_PP_solid_bio_CCS</v>
      </c>
      <c r="G971" s="5">
        <v>0</v>
      </c>
      <c r="H971" s="5">
        <v>0</v>
      </c>
      <c r="I971" s="5">
        <v>0</v>
      </c>
      <c r="J971" s="5">
        <v>0</v>
      </c>
      <c r="K971" s="5">
        <v>0</v>
      </c>
      <c r="L971" s="5">
        <v>0</v>
      </c>
      <c r="M971" s="5">
        <v>0</v>
      </c>
      <c r="N971" s="5">
        <v>0</v>
      </c>
      <c r="O971" s="5">
        <v>0</v>
      </c>
      <c r="P971" s="5">
        <v>0</v>
      </c>
      <c r="Q971" s="5">
        <v>0</v>
      </c>
      <c r="R971" s="5">
        <v>0</v>
      </c>
      <c r="S971" s="5">
        <v>0</v>
      </c>
      <c r="T971" s="5">
        <v>0</v>
      </c>
      <c r="U971" s="5">
        <v>0</v>
      </c>
      <c r="V971" s="5">
        <v>0</v>
      </c>
      <c r="W971" t="str">
        <f t="shared" si="153"/>
        <v/>
      </c>
      <c r="X971" s="7" t="str">
        <f t="shared" si="157"/>
        <v>PROTRA_CAPACITY_EMPIRICAL[</v>
      </c>
      <c r="Y971" s="7" t="str">
        <f t="shared" si="150"/>
        <v>LATVIA,</v>
      </c>
      <c r="Z971" s="7" t="str">
        <f t="shared" si="151"/>
        <v>TO_elec,</v>
      </c>
      <c r="AA971" s="7" t="str">
        <f t="shared" si="158"/>
        <v>PROTRA_CHP_PP_I]=GET_DIRECT_DATA(</v>
      </c>
      <c r="AB971" s="7" t="str">
        <f t="shared" si="159"/>
        <v>'model_parameters/energy/PROTRA_capacity_vensim_import.xlsx','PROTRA_capacity','PROTRA_CAP_TIME',</v>
      </c>
      <c r="AC971" s="7" t="str">
        <f t="shared" si="152"/>
        <v>'LATVIA_TO_elec')~~|</v>
      </c>
    </row>
    <row r="972" spans="1:29" x14ac:dyDescent="0.35">
      <c r="A972" t="s">
        <v>57</v>
      </c>
      <c r="B972" t="s">
        <v>42</v>
      </c>
      <c r="C972" t="str">
        <f t="shared" si="154"/>
        <v>LATVIA_TO_elec</v>
      </c>
      <c r="D972" t="str">
        <f t="shared" si="155"/>
        <v>PROTRA_CHP_PP_I</v>
      </c>
      <c r="E972" t="s">
        <v>19</v>
      </c>
      <c r="F972" s="1" t="str">
        <f t="shared" si="156"/>
        <v>LATVIATO_elecPROTRA_PP_gas_fuels</v>
      </c>
      <c r="G972" s="5">
        <v>0</v>
      </c>
      <c r="H972" s="5">
        <v>0</v>
      </c>
      <c r="I972" s="5">
        <v>0.05</v>
      </c>
      <c r="J972" s="5">
        <v>0.05</v>
      </c>
      <c r="K972" s="5">
        <v>0.05</v>
      </c>
      <c r="L972" s="5">
        <v>0.05</v>
      </c>
      <c r="M972" s="5">
        <v>0.05</v>
      </c>
      <c r="N972" s="5">
        <v>0.05</v>
      </c>
      <c r="O972" s="5">
        <v>0.05</v>
      </c>
      <c r="P972" s="5">
        <v>0.05</v>
      </c>
      <c r="Q972" s="5">
        <v>0.05</v>
      </c>
      <c r="R972" s="5">
        <v>4.854753521126761E-2</v>
      </c>
      <c r="S972" s="5">
        <v>4.9471830985915496E-2</v>
      </c>
      <c r="T972" s="5">
        <v>4.9471830985915496E-2</v>
      </c>
      <c r="U972" s="5">
        <v>4.8855633802816906E-2</v>
      </c>
      <c r="V972" s="5">
        <v>4.5158450704225354E-2</v>
      </c>
      <c r="W972" t="str">
        <f t="shared" si="153"/>
        <v/>
      </c>
      <c r="X972" s="7" t="str">
        <f t="shared" si="157"/>
        <v>PROTRA_CAPACITY_EMPIRICAL[</v>
      </c>
      <c r="Y972" s="7" t="str">
        <f t="shared" si="150"/>
        <v>LATVIA,</v>
      </c>
      <c r="Z972" s="7" t="str">
        <f t="shared" si="151"/>
        <v>TO_elec,</v>
      </c>
      <c r="AA972" s="7" t="str">
        <f t="shared" si="158"/>
        <v>PROTRA_CHP_PP_I]=GET_DIRECT_DATA(</v>
      </c>
      <c r="AB972" s="7" t="str">
        <f t="shared" si="159"/>
        <v>'model_parameters/energy/PROTRA_capacity_vensim_import.xlsx','PROTRA_capacity','PROTRA_CAP_TIME',</v>
      </c>
      <c r="AC972" s="7" t="str">
        <f t="shared" si="152"/>
        <v>'LATVIA_TO_elec')~~|</v>
      </c>
    </row>
    <row r="973" spans="1:29" x14ac:dyDescent="0.35">
      <c r="A973" t="s">
        <v>57</v>
      </c>
      <c r="B973" t="s">
        <v>42</v>
      </c>
      <c r="C973" t="str">
        <f t="shared" si="154"/>
        <v>LATVIA_TO_elec</v>
      </c>
      <c r="D973" t="str">
        <f t="shared" si="155"/>
        <v>PROTRA_CHP_PP_I</v>
      </c>
      <c r="E973" t="s">
        <v>20</v>
      </c>
      <c r="F973" s="1" t="str">
        <f t="shared" si="156"/>
        <v>LATVIATO_elecPROTRA_PP_gas_fuels_CCS</v>
      </c>
      <c r="G973" s="6">
        <v>0</v>
      </c>
      <c r="H973" s="6">
        <v>0</v>
      </c>
      <c r="I973" s="6">
        <v>0</v>
      </c>
      <c r="J973" s="6">
        <v>0</v>
      </c>
      <c r="K973" s="6">
        <v>0</v>
      </c>
      <c r="L973" s="6">
        <v>0</v>
      </c>
      <c r="M973" s="6">
        <v>0</v>
      </c>
      <c r="N973" s="6">
        <v>0</v>
      </c>
      <c r="O973" s="6">
        <v>0</v>
      </c>
      <c r="P973" s="6">
        <v>0</v>
      </c>
      <c r="Q973" s="6">
        <v>0</v>
      </c>
      <c r="R973" s="6">
        <v>0</v>
      </c>
      <c r="S973" s="6">
        <v>0</v>
      </c>
      <c r="T973" s="6">
        <v>0</v>
      </c>
      <c r="U973" s="6">
        <v>0</v>
      </c>
      <c r="V973" s="6">
        <v>0</v>
      </c>
      <c r="W973" t="str">
        <f t="shared" si="153"/>
        <v/>
      </c>
      <c r="X973" s="7" t="str">
        <f t="shared" si="157"/>
        <v>PROTRA_CAPACITY_EMPIRICAL[</v>
      </c>
      <c r="Y973" s="7" t="str">
        <f t="shared" si="150"/>
        <v>LATVIA,</v>
      </c>
      <c r="Z973" s="7" t="str">
        <f t="shared" si="151"/>
        <v>TO_elec,</v>
      </c>
      <c r="AA973" s="7" t="str">
        <f t="shared" si="158"/>
        <v>PROTRA_CHP_PP_I]=GET_DIRECT_DATA(</v>
      </c>
      <c r="AB973" s="7" t="str">
        <f t="shared" si="159"/>
        <v>'model_parameters/energy/PROTRA_capacity_vensim_import.xlsx','PROTRA_capacity','PROTRA_CAP_TIME',</v>
      </c>
      <c r="AC973" s="7" t="str">
        <f t="shared" si="152"/>
        <v>'LATVIA_TO_elec')~~|</v>
      </c>
    </row>
    <row r="974" spans="1:29" x14ac:dyDescent="0.35">
      <c r="A974" t="s">
        <v>57</v>
      </c>
      <c r="B974" t="s">
        <v>42</v>
      </c>
      <c r="C974" t="str">
        <f t="shared" si="154"/>
        <v>LATVIA_TO_elec</v>
      </c>
      <c r="D974" t="str">
        <f t="shared" si="155"/>
        <v>PROTRA_CHP_PP_I</v>
      </c>
      <c r="E974" t="s">
        <v>21</v>
      </c>
      <c r="F974" s="1" t="str">
        <f t="shared" si="156"/>
        <v>LATVIATO_elecPROTRA_PP_geothermal</v>
      </c>
      <c r="G974" s="5">
        <v>0</v>
      </c>
      <c r="H974" s="5">
        <v>0</v>
      </c>
      <c r="I974" s="5">
        <v>0</v>
      </c>
      <c r="J974" s="5">
        <v>0</v>
      </c>
      <c r="K974" s="5">
        <v>0</v>
      </c>
      <c r="L974" s="5">
        <v>0</v>
      </c>
      <c r="M974" s="5">
        <v>0</v>
      </c>
      <c r="N974" s="5">
        <v>0</v>
      </c>
      <c r="O974" s="5">
        <v>0</v>
      </c>
      <c r="P974" s="5">
        <v>0</v>
      </c>
      <c r="Q974" s="5">
        <v>0</v>
      </c>
      <c r="R974" s="5">
        <v>0</v>
      </c>
      <c r="S974" s="5">
        <v>0</v>
      </c>
      <c r="T974" s="5">
        <v>0</v>
      </c>
      <c r="U974" s="5">
        <v>0</v>
      </c>
      <c r="V974" s="5">
        <v>0</v>
      </c>
      <c r="W974" t="str">
        <f t="shared" si="153"/>
        <v/>
      </c>
      <c r="X974" s="7" t="str">
        <f t="shared" si="157"/>
        <v>PROTRA_CAPACITY_EMPIRICAL[</v>
      </c>
      <c r="Y974" s="7" t="str">
        <f t="shared" si="150"/>
        <v>LATVIA,</v>
      </c>
      <c r="Z974" s="7" t="str">
        <f t="shared" si="151"/>
        <v>TO_elec,</v>
      </c>
      <c r="AA974" s="7" t="str">
        <f t="shared" si="158"/>
        <v>PROTRA_CHP_PP_I]=GET_DIRECT_DATA(</v>
      </c>
      <c r="AB974" s="7" t="str">
        <f t="shared" si="159"/>
        <v>'model_parameters/energy/PROTRA_capacity_vensim_import.xlsx','PROTRA_capacity','PROTRA_CAP_TIME',</v>
      </c>
      <c r="AC974" s="7" t="str">
        <f t="shared" si="152"/>
        <v>'LATVIA_TO_elec')~~|</v>
      </c>
    </row>
    <row r="975" spans="1:29" x14ac:dyDescent="0.35">
      <c r="A975" t="s">
        <v>57</v>
      </c>
      <c r="B975" t="s">
        <v>42</v>
      </c>
      <c r="C975" t="str">
        <f t="shared" si="154"/>
        <v>LATVIA_TO_elec</v>
      </c>
      <c r="D975" t="str">
        <f t="shared" si="155"/>
        <v>PROTRA_CHP_PP_I</v>
      </c>
      <c r="E975" t="s">
        <v>22</v>
      </c>
      <c r="F975" s="1" t="str">
        <f t="shared" si="156"/>
        <v>LATVIATO_elecPROTRA_PP_hydropower_dammed</v>
      </c>
      <c r="G975" s="5">
        <v>1.5246999999999999</v>
      </c>
      <c r="H975" s="5">
        <v>1.5246999999999999</v>
      </c>
      <c r="I975" s="5">
        <v>1.5321</v>
      </c>
      <c r="J975" s="5">
        <v>1.5321</v>
      </c>
      <c r="K975" s="5">
        <v>1.5321</v>
      </c>
      <c r="L975" s="5">
        <v>1.5395000000000001</v>
      </c>
      <c r="M975" s="5">
        <v>1.5395000000000001</v>
      </c>
      <c r="N975" s="5">
        <v>1.5395000000000001</v>
      </c>
      <c r="O975" s="5">
        <v>1.5395000000000001</v>
      </c>
      <c r="P975" s="5">
        <v>1.5395000000000001</v>
      </c>
      <c r="Q975" s="5">
        <v>1.5395000000000001</v>
      </c>
      <c r="R975" s="5">
        <v>1.5395000000000001</v>
      </c>
      <c r="S975" s="5">
        <v>1.5395000000000001</v>
      </c>
      <c r="T975" s="5">
        <v>1.5395000000000001</v>
      </c>
      <c r="U975" s="5">
        <v>1.5395000000000001</v>
      </c>
      <c r="V975" s="5">
        <v>1.5395000000000001</v>
      </c>
      <c r="W975" t="str">
        <f t="shared" si="153"/>
        <v/>
      </c>
      <c r="X975" s="7" t="str">
        <f t="shared" si="157"/>
        <v>PROTRA_CAPACITY_EMPIRICAL[</v>
      </c>
      <c r="Y975" s="7" t="str">
        <f t="shared" si="150"/>
        <v>LATVIA,</v>
      </c>
      <c r="Z975" s="7" t="str">
        <f t="shared" si="151"/>
        <v>TO_elec,</v>
      </c>
      <c r="AA975" s="7" t="str">
        <f t="shared" si="158"/>
        <v>PROTRA_CHP_PP_I]=GET_DIRECT_DATA(</v>
      </c>
      <c r="AB975" s="7" t="str">
        <f t="shared" si="159"/>
        <v>'model_parameters/energy/PROTRA_capacity_vensim_import.xlsx','PROTRA_capacity','PROTRA_CAP_TIME',</v>
      </c>
      <c r="AC975" s="7" t="str">
        <f t="shared" si="152"/>
        <v>'LATVIA_TO_elec')~~|</v>
      </c>
    </row>
    <row r="976" spans="1:29" x14ac:dyDescent="0.35">
      <c r="A976" t="s">
        <v>57</v>
      </c>
      <c r="B976" t="s">
        <v>42</v>
      </c>
      <c r="C976" t="str">
        <f t="shared" si="154"/>
        <v>LATVIA_TO_elec</v>
      </c>
      <c r="D976" t="str">
        <f t="shared" si="155"/>
        <v>PROTRA_CHP_PP_I</v>
      </c>
      <c r="E976" t="s">
        <v>23</v>
      </c>
      <c r="F976" s="1" t="str">
        <f t="shared" si="156"/>
        <v>LATVIATO_elecPROTRA_PP_hydropower_run_of_river</v>
      </c>
      <c r="G976" s="5">
        <v>1.1300000000000181E-2</v>
      </c>
      <c r="H976" s="5">
        <v>1.1357000000000183E-2</v>
      </c>
      <c r="I976" s="5">
        <v>1.1504000000000182E-2</v>
      </c>
      <c r="J976" s="5">
        <v>1.1504000000000182E-2</v>
      </c>
      <c r="K976" s="5">
        <v>1.1504000000000182E-2</v>
      </c>
      <c r="L976" s="5">
        <v>3.6500000000000227E-2</v>
      </c>
      <c r="M976" s="5">
        <v>3.7124000000000226E-2</v>
      </c>
      <c r="N976" s="5">
        <v>3.732900000000023E-2</v>
      </c>
      <c r="O976" s="5">
        <v>4.9500000000000224E-2</v>
      </c>
      <c r="P976" s="5">
        <v>5.0542000000000226E-2</v>
      </c>
      <c r="Q976" s="5">
        <v>5.0542000000000226E-2</v>
      </c>
      <c r="R976" s="5">
        <v>5.0542000000000226E-2</v>
      </c>
      <c r="S976" s="5">
        <v>5.0607767078725011E-2</v>
      </c>
      <c r="T976" s="5">
        <v>5.0607767078725011E-2</v>
      </c>
      <c r="U976" s="5">
        <v>5.0607767078725011E-2</v>
      </c>
      <c r="V976" s="5">
        <v>5.18902251138584E-2</v>
      </c>
      <c r="W976" t="str">
        <f t="shared" si="153"/>
        <v/>
      </c>
      <c r="X976" s="7" t="str">
        <f t="shared" si="157"/>
        <v>PROTRA_CAPACITY_EMPIRICAL[</v>
      </c>
      <c r="Y976" s="7" t="str">
        <f t="shared" si="150"/>
        <v>LATVIA,</v>
      </c>
      <c r="Z976" s="7" t="str">
        <f t="shared" si="151"/>
        <v>TO_elec,</v>
      </c>
      <c r="AA976" s="7" t="str">
        <f t="shared" si="158"/>
        <v>PROTRA_CHP_PP_I]=GET_DIRECT_DATA(</v>
      </c>
      <c r="AB976" s="7" t="str">
        <f t="shared" si="159"/>
        <v>'model_parameters/energy/PROTRA_capacity_vensim_import.xlsx','PROTRA_capacity','PROTRA_CAP_TIME',</v>
      </c>
      <c r="AC976" s="7" t="str">
        <f t="shared" si="152"/>
        <v>'LATVIA_TO_elec')~~|</v>
      </c>
    </row>
    <row r="977" spans="1:29" x14ac:dyDescent="0.35">
      <c r="A977" t="s">
        <v>57</v>
      </c>
      <c r="B977" t="s">
        <v>42</v>
      </c>
      <c r="C977" t="str">
        <f t="shared" si="154"/>
        <v>LATVIA_TO_elec</v>
      </c>
      <c r="D977" t="str">
        <f t="shared" si="155"/>
        <v>PROTRA_CHP_PP_I</v>
      </c>
      <c r="E977" t="s">
        <v>24</v>
      </c>
      <c r="F977" s="1" t="str">
        <f t="shared" si="156"/>
        <v>LATVIATO_elecPROTRA_PP_liquid_fuels</v>
      </c>
      <c r="G977" s="5">
        <v>1.1999999999999999E-3</v>
      </c>
      <c r="H977" s="5">
        <v>1.1999999999999999E-3</v>
      </c>
      <c r="I977" s="5">
        <v>1.1999999999999999E-3</v>
      </c>
      <c r="J977" s="5">
        <v>1.1999999999999999E-3</v>
      </c>
      <c r="K977" s="5">
        <v>1.1999999999999999E-3</v>
      </c>
      <c r="L977" s="5">
        <v>1.1999999999999999E-3</v>
      </c>
      <c r="M977" s="5">
        <v>1.1999999999999999E-3</v>
      </c>
      <c r="N977" s="5">
        <v>1.1999999999999999E-3</v>
      </c>
      <c r="O977" s="5">
        <v>1.1999999999999999E-3</v>
      </c>
      <c r="P977" s="5">
        <v>1.1999999999999999E-3</v>
      </c>
      <c r="Q977" s="5">
        <v>1.1999999999999999E-3</v>
      </c>
      <c r="R977" s="5">
        <v>1.1999999999999999E-3</v>
      </c>
      <c r="S977" s="5">
        <v>1.1999999999999999E-3</v>
      </c>
      <c r="T977" s="5">
        <v>1.1999999999999999E-3</v>
      </c>
      <c r="U977" s="5">
        <v>1.1999999999999999E-3</v>
      </c>
      <c r="V977" s="5">
        <v>1.1999999999999999E-3</v>
      </c>
      <c r="W977" t="str">
        <f t="shared" si="153"/>
        <v/>
      </c>
      <c r="X977" s="7" t="str">
        <f t="shared" si="157"/>
        <v>PROTRA_CAPACITY_EMPIRICAL[</v>
      </c>
      <c r="Y977" s="7" t="str">
        <f t="shared" si="150"/>
        <v>LATVIA,</v>
      </c>
      <c r="Z977" s="7" t="str">
        <f t="shared" si="151"/>
        <v>TO_elec,</v>
      </c>
      <c r="AA977" s="7" t="str">
        <f t="shared" si="158"/>
        <v>PROTRA_CHP_PP_I]=GET_DIRECT_DATA(</v>
      </c>
      <c r="AB977" s="7" t="str">
        <f t="shared" si="159"/>
        <v>'model_parameters/energy/PROTRA_capacity_vensim_import.xlsx','PROTRA_capacity','PROTRA_CAP_TIME',</v>
      </c>
      <c r="AC977" s="7" t="str">
        <f t="shared" si="152"/>
        <v>'LATVIA_TO_elec')~~|</v>
      </c>
    </row>
    <row r="978" spans="1:29" x14ac:dyDescent="0.35">
      <c r="A978" t="s">
        <v>57</v>
      </c>
      <c r="B978" t="s">
        <v>42</v>
      </c>
      <c r="C978" t="str">
        <f t="shared" si="154"/>
        <v>LATVIA_TO_elec</v>
      </c>
      <c r="D978" t="str">
        <f t="shared" si="155"/>
        <v>PROTRA_CHP_PP_I</v>
      </c>
      <c r="E978" t="s">
        <v>25</v>
      </c>
      <c r="F978" s="1" t="str">
        <f t="shared" si="156"/>
        <v>LATVIATO_elecPROTRA_PP_liquid_fuels_CCS</v>
      </c>
      <c r="G978" s="5">
        <v>0</v>
      </c>
      <c r="H978" s="5">
        <v>0</v>
      </c>
      <c r="I978" s="5">
        <v>0</v>
      </c>
      <c r="J978" s="5">
        <v>0</v>
      </c>
      <c r="K978" s="5">
        <v>0</v>
      </c>
      <c r="L978" s="5">
        <v>0</v>
      </c>
      <c r="M978" s="5">
        <v>0</v>
      </c>
      <c r="N978" s="5">
        <v>0</v>
      </c>
      <c r="O978" s="5">
        <v>0</v>
      </c>
      <c r="P978" s="5">
        <v>0</v>
      </c>
      <c r="Q978" s="5">
        <v>0</v>
      </c>
      <c r="R978" s="5">
        <v>0</v>
      </c>
      <c r="S978" s="5">
        <v>0</v>
      </c>
      <c r="T978" s="5">
        <v>0</v>
      </c>
      <c r="U978" s="5">
        <v>0</v>
      </c>
      <c r="V978" s="5">
        <v>0</v>
      </c>
      <c r="W978" t="str">
        <f t="shared" si="153"/>
        <v/>
      </c>
      <c r="X978" s="7" t="str">
        <f t="shared" si="157"/>
        <v>PROTRA_CAPACITY_EMPIRICAL[</v>
      </c>
      <c r="Y978" s="7" t="str">
        <f t="shared" si="150"/>
        <v>LATVIA,</v>
      </c>
      <c r="Z978" s="7" t="str">
        <f t="shared" si="151"/>
        <v>TO_elec,</v>
      </c>
      <c r="AA978" s="7" t="str">
        <f t="shared" si="158"/>
        <v>PROTRA_CHP_PP_I]=GET_DIRECT_DATA(</v>
      </c>
      <c r="AB978" s="7" t="str">
        <f t="shared" si="159"/>
        <v>'model_parameters/energy/PROTRA_capacity_vensim_import.xlsx','PROTRA_capacity','PROTRA_CAP_TIME',</v>
      </c>
      <c r="AC978" s="7" t="str">
        <f t="shared" si="152"/>
        <v>'LATVIA_TO_elec')~~|</v>
      </c>
    </row>
    <row r="979" spans="1:29" x14ac:dyDescent="0.35">
      <c r="A979" t="s">
        <v>57</v>
      </c>
      <c r="B979" t="s">
        <v>42</v>
      </c>
      <c r="C979" t="str">
        <f t="shared" si="154"/>
        <v>LATVIA_TO_elec</v>
      </c>
      <c r="D979" t="str">
        <f t="shared" si="155"/>
        <v>PROTRA_CHP_PP_I</v>
      </c>
      <c r="E979" t="s">
        <v>26</v>
      </c>
      <c r="F979" s="1" t="str">
        <f t="shared" si="156"/>
        <v>LATVIATO_elecPROTRA_PP_nuclear</v>
      </c>
      <c r="G979" s="5">
        <v>0</v>
      </c>
      <c r="H979" s="5">
        <v>0</v>
      </c>
      <c r="I979" s="5">
        <v>0</v>
      </c>
      <c r="J979" s="5">
        <v>0</v>
      </c>
      <c r="K979" s="5">
        <v>0</v>
      </c>
      <c r="L979" s="5">
        <v>0</v>
      </c>
      <c r="M979" s="5">
        <v>0</v>
      </c>
      <c r="N979" s="5">
        <v>0</v>
      </c>
      <c r="O979" s="5">
        <v>0</v>
      </c>
      <c r="P979" s="5">
        <v>0</v>
      </c>
      <c r="Q979" s="5">
        <v>0</v>
      </c>
      <c r="R979" s="5">
        <v>0</v>
      </c>
      <c r="S979" s="5">
        <v>0</v>
      </c>
      <c r="T979" s="5">
        <v>0</v>
      </c>
      <c r="U979" s="5">
        <v>0</v>
      </c>
      <c r="V979" s="5">
        <v>0</v>
      </c>
      <c r="W979" t="str">
        <f t="shared" si="153"/>
        <v/>
      </c>
      <c r="X979" s="7" t="str">
        <f t="shared" si="157"/>
        <v>PROTRA_CAPACITY_EMPIRICAL[</v>
      </c>
      <c r="Y979" s="7" t="str">
        <f t="shared" si="150"/>
        <v>LATVIA,</v>
      </c>
      <c r="Z979" s="7" t="str">
        <f t="shared" si="151"/>
        <v>TO_elec,</v>
      </c>
      <c r="AA979" s="7" t="str">
        <f t="shared" si="158"/>
        <v>PROTRA_CHP_PP_I]=GET_DIRECT_DATA(</v>
      </c>
      <c r="AB979" s="7" t="str">
        <f t="shared" si="159"/>
        <v>'model_parameters/energy/PROTRA_capacity_vensim_import.xlsx','PROTRA_capacity','PROTRA_CAP_TIME',</v>
      </c>
      <c r="AC979" s="7" t="str">
        <f t="shared" si="152"/>
        <v>'LATVIA_TO_elec')~~|</v>
      </c>
    </row>
    <row r="980" spans="1:29" x14ac:dyDescent="0.35">
      <c r="A980" t="s">
        <v>57</v>
      </c>
      <c r="B980" t="s">
        <v>42</v>
      </c>
      <c r="C980" t="str">
        <f t="shared" si="154"/>
        <v>LATVIA_TO_elec</v>
      </c>
      <c r="D980" t="str">
        <f t="shared" si="155"/>
        <v>PROTRA_CHP_PP_I</v>
      </c>
      <c r="E980" t="s">
        <v>27</v>
      </c>
      <c r="F980" s="1" t="str">
        <f t="shared" si="156"/>
        <v>LATVIATO_elecPROTRA_PP_oceanic</v>
      </c>
      <c r="G980" s="5">
        <v>0</v>
      </c>
      <c r="H980" s="5">
        <v>0</v>
      </c>
      <c r="I980" s="5">
        <v>0</v>
      </c>
      <c r="J980" s="5">
        <v>0</v>
      </c>
      <c r="K980" s="5">
        <v>0</v>
      </c>
      <c r="L980" s="5">
        <v>0</v>
      </c>
      <c r="M980" s="5">
        <v>0</v>
      </c>
      <c r="N980" s="5">
        <v>0</v>
      </c>
      <c r="O980" s="5">
        <v>0</v>
      </c>
      <c r="P980" s="5">
        <v>0</v>
      </c>
      <c r="Q980" s="5">
        <v>0</v>
      </c>
      <c r="R980" s="5">
        <v>0</v>
      </c>
      <c r="S980" s="5">
        <v>0</v>
      </c>
      <c r="T980" s="5">
        <v>0</v>
      </c>
      <c r="U980" s="5">
        <v>0</v>
      </c>
      <c r="V980" s="5">
        <v>0</v>
      </c>
      <c r="W980" t="str">
        <f t="shared" si="153"/>
        <v/>
      </c>
      <c r="X980" s="7" t="str">
        <f t="shared" si="157"/>
        <v>PROTRA_CAPACITY_EMPIRICAL[</v>
      </c>
      <c r="Y980" s="7" t="str">
        <f t="shared" si="150"/>
        <v>LATVIA,</v>
      </c>
      <c r="Z980" s="7" t="str">
        <f t="shared" si="151"/>
        <v>TO_elec,</v>
      </c>
      <c r="AA980" s="7" t="str">
        <f t="shared" si="158"/>
        <v>PROTRA_CHP_PP_I]=GET_DIRECT_DATA(</v>
      </c>
      <c r="AB980" s="7" t="str">
        <f t="shared" si="159"/>
        <v>'model_parameters/energy/PROTRA_capacity_vensim_import.xlsx','PROTRA_capacity','PROTRA_CAP_TIME',</v>
      </c>
      <c r="AC980" s="7" t="str">
        <f t="shared" si="152"/>
        <v>'LATVIA_TO_elec')~~|</v>
      </c>
    </row>
    <row r="981" spans="1:29" x14ac:dyDescent="0.35">
      <c r="A981" t="s">
        <v>57</v>
      </c>
      <c r="B981" t="s">
        <v>42</v>
      </c>
      <c r="C981" t="str">
        <f t="shared" si="154"/>
        <v>LATVIA_TO_elec</v>
      </c>
      <c r="D981" t="str">
        <f t="shared" si="155"/>
        <v>PROTRA_CHP_PP_I</v>
      </c>
      <c r="E981" t="s">
        <v>28</v>
      </c>
      <c r="F981" s="1" t="str">
        <f t="shared" si="156"/>
        <v>LATVIATO_elecPROTRA_PP_solar_CSP</v>
      </c>
      <c r="G981" s="5">
        <v>0</v>
      </c>
      <c r="H981" s="5">
        <v>0</v>
      </c>
      <c r="I981" s="5">
        <v>0</v>
      </c>
      <c r="J981" s="5">
        <v>0</v>
      </c>
      <c r="K981" s="5">
        <v>0</v>
      </c>
      <c r="L981" s="5">
        <v>0</v>
      </c>
      <c r="M981" s="5">
        <v>0</v>
      </c>
      <c r="N981" s="5">
        <v>0</v>
      </c>
      <c r="O981" s="5">
        <v>0</v>
      </c>
      <c r="P981" s="5">
        <v>0</v>
      </c>
      <c r="Q981" s="5">
        <v>0</v>
      </c>
      <c r="R981" s="5">
        <v>0</v>
      </c>
      <c r="S981" s="5">
        <v>0</v>
      </c>
      <c r="T981" s="5">
        <v>0</v>
      </c>
      <c r="U981" s="5">
        <v>0</v>
      </c>
      <c r="V981" s="5">
        <v>0</v>
      </c>
      <c r="W981" t="str">
        <f t="shared" si="153"/>
        <v/>
      </c>
      <c r="X981" s="7" t="str">
        <f t="shared" si="157"/>
        <v>PROTRA_CAPACITY_EMPIRICAL[</v>
      </c>
      <c r="Y981" s="7" t="str">
        <f t="shared" si="150"/>
        <v>LATVIA,</v>
      </c>
      <c r="Z981" s="7" t="str">
        <f t="shared" si="151"/>
        <v>TO_elec,</v>
      </c>
      <c r="AA981" s="7" t="str">
        <f t="shared" si="158"/>
        <v>PROTRA_CHP_PP_I]=GET_DIRECT_DATA(</v>
      </c>
      <c r="AB981" s="7" t="str">
        <f t="shared" si="159"/>
        <v>'model_parameters/energy/PROTRA_capacity_vensim_import.xlsx','PROTRA_capacity','PROTRA_CAP_TIME',</v>
      </c>
      <c r="AC981" s="7" t="str">
        <f t="shared" si="152"/>
        <v>'LATVIA_TO_elec')~~|</v>
      </c>
    </row>
    <row r="982" spans="1:29" x14ac:dyDescent="0.35">
      <c r="A982" t="s">
        <v>57</v>
      </c>
      <c r="B982" t="s">
        <v>42</v>
      </c>
      <c r="C982" t="str">
        <f t="shared" si="154"/>
        <v>LATVIA_TO_elec</v>
      </c>
      <c r="D982" t="str">
        <f t="shared" si="155"/>
        <v>PROTRA_CHP_PP_I</v>
      </c>
      <c r="E982" t="s">
        <v>29</v>
      </c>
      <c r="F982" s="1" t="str">
        <f t="shared" si="156"/>
        <v>LATVIATO_elecPROTRA_PP_solar_PV</v>
      </c>
      <c r="G982" s="5">
        <v>0</v>
      </c>
      <c r="H982" s="5">
        <v>0</v>
      </c>
      <c r="I982" s="5">
        <v>0</v>
      </c>
      <c r="J982" s="5">
        <v>0</v>
      </c>
      <c r="K982" s="5">
        <v>0</v>
      </c>
      <c r="L982" s="5">
        <v>0</v>
      </c>
      <c r="M982" s="5">
        <v>0</v>
      </c>
      <c r="N982" s="5">
        <v>1.1999999999999999E-4</v>
      </c>
      <c r="O982" s="5">
        <v>1.1999999999999999E-4</v>
      </c>
      <c r="P982" s="5">
        <v>1.1999999999999999E-4</v>
      </c>
      <c r="Q982" s="5">
        <v>1.1999999999999999E-4</v>
      </c>
      <c r="R982" s="5">
        <v>1.4742857142857141E-4</v>
      </c>
      <c r="S982" s="5">
        <v>1.7485714285714283E-4</v>
      </c>
      <c r="T982" s="5">
        <v>2.0228571428571425E-4</v>
      </c>
      <c r="U982" s="5">
        <v>2.2971428571428568E-4</v>
      </c>
      <c r="V982" s="5">
        <v>2.571428571428571E-4</v>
      </c>
      <c r="W982" t="str">
        <f t="shared" si="153"/>
        <v/>
      </c>
      <c r="X982" s="7" t="str">
        <f t="shared" si="157"/>
        <v>PROTRA_CAPACITY_EMPIRICAL[</v>
      </c>
      <c r="Y982" s="7" t="str">
        <f t="shared" si="150"/>
        <v>LATVIA,</v>
      </c>
      <c r="Z982" s="7" t="str">
        <f t="shared" si="151"/>
        <v>TO_elec,</v>
      </c>
      <c r="AA982" s="7" t="str">
        <f t="shared" si="158"/>
        <v>PROTRA_CHP_PP_I]=GET_DIRECT_DATA(</v>
      </c>
      <c r="AB982" s="7" t="str">
        <f t="shared" si="159"/>
        <v>'model_parameters/energy/PROTRA_capacity_vensim_import.xlsx','PROTRA_capacity','PROTRA_CAP_TIME',</v>
      </c>
      <c r="AC982" s="7" t="str">
        <f t="shared" si="152"/>
        <v>'LATVIA_TO_elec')~~|</v>
      </c>
    </row>
    <row r="983" spans="1:29" x14ac:dyDescent="0.35">
      <c r="A983" t="s">
        <v>57</v>
      </c>
      <c r="B983" t="s">
        <v>42</v>
      </c>
      <c r="C983" t="str">
        <f t="shared" si="154"/>
        <v>LATVIA_TO_elec</v>
      </c>
      <c r="D983" t="str">
        <f t="shared" si="155"/>
        <v>PROTRA_CHP_PP_I</v>
      </c>
      <c r="E983" t="s">
        <v>30</v>
      </c>
      <c r="F983" s="1" t="str">
        <f t="shared" si="156"/>
        <v>LATVIATO_elecPROTRA_PP_solar_urban_PV</v>
      </c>
      <c r="G983" s="5">
        <v>0</v>
      </c>
      <c r="H983" s="5">
        <v>0</v>
      </c>
      <c r="I983" s="5">
        <v>0</v>
      </c>
      <c r="J983" s="5">
        <v>0</v>
      </c>
      <c r="K983" s="5">
        <v>0</v>
      </c>
      <c r="L983" s="5">
        <v>0</v>
      </c>
      <c r="M983" s="5">
        <v>0</v>
      </c>
      <c r="N983" s="5">
        <v>8.000000000000002E-5</v>
      </c>
      <c r="O983" s="5">
        <v>8.000000000000002E-5</v>
      </c>
      <c r="P983" s="5">
        <v>8.000000000000002E-5</v>
      </c>
      <c r="Q983" s="5">
        <v>8.000000000000002E-5</v>
      </c>
      <c r="R983" s="5">
        <v>9.8285714285714315E-5</v>
      </c>
      <c r="S983" s="5">
        <v>1.1657142857142861E-4</v>
      </c>
      <c r="T983" s="5">
        <v>1.3485714285714289E-4</v>
      </c>
      <c r="U983" s="5">
        <v>1.5314285714285717E-4</v>
      </c>
      <c r="V983" s="5">
        <v>1.7142857142857145E-4</v>
      </c>
      <c r="W983" t="str">
        <f t="shared" si="153"/>
        <v/>
      </c>
      <c r="X983" s="7" t="str">
        <f t="shared" si="157"/>
        <v>PROTRA_CAPACITY_EMPIRICAL[</v>
      </c>
      <c r="Y983" s="7" t="str">
        <f t="shared" ref="Y983:Y1046" si="160">A983&amp;","</f>
        <v>LATVIA,</v>
      </c>
      <c r="Z983" s="7" t="str">
        <f t="shared" ref="Z983:Z1046" si="161">B983&amp;","</f>
        <v>TO_elec,</v>
      </c>
      <c r="AA983" s="7" t="str">
        <f t="shared" si="158"/>
        <v>PROTRA_CHP_PP_I]=GET_DIRECT_DATA(</v>
      </c>
      <c r="AB983" s="7" t="str">
        <f t="shared" si="159"/>
        <v>'model_parameters/energy/PROTRA_capacity_vensim_import.xlsx','PROTRA_capacity','PROTRA_CAP_TIME',</v>
      </c>
      <c r="AC983" s="7" t="str">
        <f t="shared" ref="AC983:AC1046" si="162">"'"&amp;C983&amp;"')~~|"</f>
        <v>'LATVIA_TO_elec')~~|</v>
      </c>
    </row>
    <row r="984" spans="1:29" x14ac:dyDescent="0.35">
      <c r="A984" t="s">
        <v>57</v>
      </c>
      <c r="B984" t="s">
        <v>42</v>
      </c>
      <c r="C984" t="str">
        <f t="shared" si="154"/>
        <v>LATVIA_TO_elec</v>
      </c>
      <c r="D984" t="str">
        <f t="shared" si="155"/>
        <v>PROTRA_CHP_PP_I</v>
      </c>
      <c r="E984" t="s">
        <v>31</v>
      </c>
      <c r="F984" s="1" t="str">
        <f t="shared" si="156"/>
        <v>LATVIATO_elecPROTRA_PP_solid_fossil</v>
      </c>
      <c r="G984" s="5">
        <v>0</v>
      </c>
      <c r="H984" s="5">
        <v>0</v>
      </c>
      <c r="I984" s="5">
        <v>0</v>
      </c>
      <c r="J984" s="5">
        <v>0</v>
      </c>
      <c r="K984" s="5">
        <v>0</v>
      </c>
      <c r="L984" s="5">
        <v>0</v>
      </c>
      <c r="M984" s="5">
        <v>0</v>
      </c>
      <c r="N984" s="5">
        <v>0</v>
      </c>
      <c r="O984" s="5">
        <v>0</v>
      </c>
      <c r="P984" s="5">
        <v>0</v>
      </c>
      <c r="Q984" s="5">
        <v>0</v>
      </c>
      <c r="R984" s="5">
        <v>0</v>
      </c>
      <c r="S984" s="5">
        <v>0</v>
      </c>
      <c r="T984" s="5">
        <v>0</v>
      </c>
      <c r="U984" s="5">
        <v>0</v>
      </c>
      <c r="V984" s="5">
        <v>0</v>
      </c>
      <c r="W984" t="str">
        <f t="shared" si="153"/>
        <v/>
      </c>
      <c r="X984" s="7" t="str">
        <f t="shared" si="157"/>
        <v>PROTRA_CAPACITY_EMPIRICAL[</v>
      </c>
      <c r="Y984" s="7" t="str">
        <f t="shared" si="160"/>
        <v>LATVIA,</v>
      </c>
      <c r="Z984" s="7" t="str">
        <f t="shared" si="161"/>
        <v>TO_elec,</v>
      </c>
      <c r="AA984" s="7" t="str">
        <f t="shared" si="158"/>
        <v>PROTRA_CHP_PP_I]=GET_DIRECT_DATA(</v>
      </c>
      <c r="AB984" s="7" t="str">
        <f t="shared" si="159"/>
        <v>'model_parameters/energy/PROTRA_capacity_vensim_import.xlsx','PROTRA_capacity','PROTRA_CAP_TIME',</v>
      </c>
      <c r="AC984" s="7" t="str">
        <f t="shared" si="162"/>
        <v>'LATVIA_TO_elec')~~|</v>
      </c>
    </row>
    <row r="985" spans="1:29" x14ac:dyDescent="0.35">
      <c r="A985" t="s">
        <v>57</v>
      </c>
      <c r="B985" t="s">
        <v>42</v>
      </c>
      <c r="C985" t="str">
        <f t="shared" si="154"/>
        <v>LATVIA_TO_elec</v>
      </c>
      <c r="D985" t="str">
        <f t="shared" si="155"/>
        <v>PROTRA_CHP_PP_I</v>
      </c>
      <c r="E985" t="s">
        <v>32</v>
      </c>
      <c r="F985" s="1" t="str">
        <f t="shared" si="156"/>
        <v>LATVIATO_elecPROTRA_PP_solid_fossil_CCS</v>
      </c>
      <c r="G985" s="5">
        <v>0</v>
      </c>
      <c r="H985" s="5">
        <v>0</v>
      </c>
      <c r="I985" s="5">
        <v>0</v>
      </c>
      <c r="J985" s="5">
        <v>0</v>
      </c>
      <c r="K985" s="5">
        <v>0</v>
      </c>
      <c r="L985" s="5">
        <v>0</v>
      </c>
      <c r="M985" s="5">
        <v>0</v>
      </c>
      <c r="N985" s="5">
        <v>0</v>
      </c>
      <c r="O985" s="5">
        <v>0</v>
      </c>
      <c r="P985" s="5">
        <v>0</v>
      </c>
      <c r="Q985" s="5">
        <v>0</v>
      </c>
      <c r="R985" s="5">
        <v>0</v>
      </c>
      <c r="S985" s="5">
        <v>0</v>
      </c>
      <c r="T985" s="5">
        <v>0</v>
      </c>
      <c r="U985" s="5">
        <v>0</v>
      </c>
      <c r="V985" s="5">
        <v>0</v>
      </c>
      <c r="W985" t="str">
        <f t="shared" si="153"/>
        <v/>
      </c>
      <c r="X985" s="7" t="str">
        <f t="shared" si="157"/>
        <v>PROTRA_CAPACITY_EMPIRICAL[</v>
      </c>
      <c r="Y985" s="7" t="str">
        <f t="shared" si="160"/>
        <v>LATVIA,</v>
      </c>
      <c r="Z985" s="7" t="str">
        <f t="shared" si="161"/>
        <v>TO_elec,</v>
      </c>
      <c r="AA985" s="7" t="str">
        <f t="shared" si="158"/>
        <v>PROTRA_CHP_PP_I]=GET_DIRECT_DATA(</v>
      </c>
      <c r="AB985" s="7" t="str">
        <f t="shared" si="159"/>
        <v>'model_parameters/energy/PROTRA_capacity_vensim_import.xlsx','PROTRA_capacity','PROTRA_CAP_TIME',</v>
      </c>
      <c r="AC985" s="7" t="str">
        <f t="shared" si="162"/>
        <v>'LATVIA_TO_elec')~~|</v>
      </c>
    </row>
    <row r="986" spans="1:29" x14ac:dyDescent="0.35">
      <c r="A986" t="s">
        <v>57</v>
      </c>
      <c r="B986" t="s">
        <v>42</v>
      </c>
      <c r="C986" t="str">
        <f t="shared" si="154"/>
        <v>LATVIA_TO_elec</v>
      </c>
      <c r="D986" t="str">
        <f t="shared" si="155"/>
        <v>PROTRA_CHP_PP_I</v>
      </c>
      <c r="E986" t="s">
        <v>33</v>
      </c>
      <c r="F986" s="1" t="str">
        <f t="shared" si="156"/>
        <v>LATVIATO_elecPROTRA_PP_waste</v>
      </c>
      <c r="G986" s="5">
        <v>0</v>
      </c>
      <c r="H986" s="5">
        <v>0</v>
      </c>
      <c r="I986" s="5">
        <v>0</v>
      </c>
      <c r="J986" s="5">
        <v>0</v>
      </c>
      <c r="K986" s="5">
        <v>0</v>
      </c>
      <c r="L986" s="5">
        <v>0</v>
      </c>
      <c r="M986" s="5">
        <v>0</v>
      </c>
      <c r="N986" s="5">
        <v>0</v>
      </c>
      <c r="O986" s="5">
        <v>0</v>
      </c>
      <c r="P986" s="5">
        <v>0</v>
      </c>
      <c r="Q986" s="5">
        <v>0</v>
      </c>
      <c r="R986" s="5">
        <v>0</v>
      </c>
      <c r="S986" s="5">
        <v>0</v>
      </c>
      <c r="T986" s="5">
        <v>0</v>
      </c>
      <c r="U986" s="5">
        <v>0</v>
      </c>
      <c r="V986" s="5">
        <v>0</v>
      </c>
      <c r="W986" t="str">
        <f t="shared" si="153"/>
        <v/>
      </c>
      <c r="X986" s="7" t="str">
        <f t="shared" si="157"/>
        <v>PROTRA_CAPACITY_EMPIRICAL[</v>
      </c>
      <c r="Y986" s="7" t="str">
        <f t="shared" si="160"/>
        <v>LATVIA,</v>
      </c>
      <c r="Z986" s="7" t="str">
        <f t="shared" si="161"/>
        <v>TO_elec,</v>
      </c>
      <c r="AA986" s="7" t="str">
        <f t="shared" si="158"/>
        <v>PROTRA_CHP_PP_I]=GET_DIRECT_DATA(</v>
      </c>
      <c r="AB986" s="7" t="str">
        <f t="shared" si="159"/>
        <v>'model_parameters/energy/PROTRA_capacity_vensim_import.xlsx','PROTRA_capacity','PROTRA_CAP_TIME',</v>
      </c>
      <c r="AC986" s="7" t="str">
        <f t="shared" si="162"/>
        <v>'LATVIA_TO_elec')~~|</v>
      </c>
    </row>
    <row r="987" spans="1:29" x14ac:dyDescent="0.35">
      <c r="A987" t="s">
        <v>57</v>
      </c>
      <c r="B987" t="s">
        <v>42</v>
      </c>
      <c r="C987" t="str">
        <f t="shared" si="154"/>
        <v>LATVIA_TO_elec</v>
      </c>
      <c r="D987" t="str">
        <f t="shared" si="155"/>
        <v>PROTRA_CHP_PP_I</v>
      </c>
      <c r="E987" t="s">
        <v>34</v>
      </c>
      <c r="F987" s="1" t="str">
        <f t="shared" si="156"/>
        <v>LATVIATO_elecPROTRA_PP_waste_CCS</v>
      </c>
      <c r="G987" s="5">
        <v>0</v>
      </c>
      <c r="H987" s="5">
        <v>0</v>
      </c>
      <c r="I987" s="5">
        <v>0</v>
      </c>
      <c r="J987" s="5">
        <v>0</v>
      </c>
      <c r="K987" s="5">
        <v>0</v>
      </c>
      <c r="L987" s="5">
        <v>0</v>
      </c>
      <c r="M987" s="5">
        <v>0</v>
      </c>
      <c r="N987" s="5">
        <v>0</v>
      </c>
      <c r="O987" s="5">
        <v>0</v>
      </c>
      <c r="P987" s="5">
        <v>0</v>
      </c>
      <c r="Q987" s="5">
        <v>0</v>
      </c>
      <c r="R987" s="5">
        <v>0</v>
      </c>
      <c r="S987" s="5">
        <v>0</v>
      </c>
      <c r="T987" s="5">
        <v>0</v>
      </c>
      <c r="U987" s="5">
        <v>0</v>
      </c>
      <c r="V987" s="5">
        <v>0</v>
      </c>
      <c r="W987" t="str">
        <f t="shared" si="153"/>
        <v/>
      </c>
      <c r="X987" s="7" t="str">
        <f t="shared" si="157"/>
        <v>PROTRA_CAPACITY_EMPIRICAL[</v>
      </c>
      <c r="Y987" s="7" t="str">
        <f t="shared" si="160"/>
        <v>LATVIA,</v>
      </c>
      <c r="Z987" s="7" t="str">
        <f t="shared" si="161"/>
        <v>TO_elec,</v>
      </c>
      <c r="AA987" s="7" t="str">
        <f t="shared" si="158"/>
        <v>PROTRA_CHP_PP_I]=GET_DIRECT_DATA(</v>
      </c>
      <c r="AB987" s="7" t="str">
        <f t="shared" si="159"/>
        <v>'model_parameters/energy/PROTRA_capacity_vensim_import.xlsx','PROTRA_capacity','PROTRA_CAP_TIME',</v>
      </c>
      <c r="AC987" s="7" t="str">
        <f t="shared" si="162"/>
        <v>'LATVIA_TO_elec')~~|</v>
      </c>
    </row>
    <row r="988" spans="1:29" x14ac:dyDescent="0.35">
      <c r="A988" t="s">
        <v>57</v>
      </c>
      <c r="B988" t="s">
        <v>42</v>
      </c>
      <c r="C988" t="str">
        <f t="shared" si="154"/>
        <v>LATVIA_TO_elec</v>
      </c>
      <c r="D988" t="str">
        <f t="shared" si="155"/>
        <v>PROTRA_CHP_PP_I</v>
      </c>
      <c r="E988" t="s">
        <v>35</v>
      </c>
      <c r="F988" s="1" t="str">
        <f t="shared" si="156"/>
        <v>LATVIATO_elecPROTRA_PP_wind_offshore</v>
      </c>
      <c r="G988" s="5">
        <v>0</v>
      </c>
      <c r="H988" s="5">
        <v>0</v>
      </c>
      <c r="I988" s="5">
        <v>0</v>
      </c>
      <c r="J988" s="5">
        <v>0</v>
      </c>
      <c r="K988" s="5">
        <v>0</v>
      </c>
      <c r="L988" s="5">
        <v>0</v>
      </c>
      <c r="M988" s="5">
        <v>0</v>
      </c>
      <c r="N988" s="5">
        <v>0</v>
      </c>
      <c r="O988" s="5">
        <v>0</v>
      </c>
      <c r="P988" s="5">
        <v>0</v>
      </c>
      <c r="Q988" s="5">
        <v>0</v>
      </c>
      <c r="R988" s="5">
        <v>0</v>
      </c>
      <c r="S988" s="5">
        <v>0</v>
      </c>
      <c r="T988" s="5">
        <v>0</v>
      </c>
      <c r="U988" s="5">
        <v>0</v>
      </c>
      <c r="V988" s="5">
        <v>0</v>
      </c>
      <c r="W988" t="str">
        <f t="shared" si="153"/>
        <v/>
      </c>
      <c r="X988" s="7" t="str">
        <f t="shared" si="157"/>
        <v>PROTRA_CAPACITY_EMPIRICAL[</v>
      </c>
      <c r="Y988" s="7" t="str">
        <f t="shared" si="160"/>
        <v>LATVIA,</v>
      </c>
      <c r="Z988" s="7" t="str">
        <f t="shared" si="161"/>
        <v>TO_elec,</v>
      </c>
      <c r="AA988" s="7" t="str">
        <f t="shared" si="158"/>
        <v>PROTRA_CHP_PP_I]=GET_DIRECT_DATA(</v>
      </c>
      <c r="AB988" s="7" t="str">
        <f t="shared" si="159"/>
        <v>'model_parameters/energy/PROTRA_capacity_vensim_import.xlsx','PROTRA_capacity','PROTRA_CAP_TIME',</v>
      </c>
      <c r="AC988" s="7" t="str">
        <f t="shared" si="162"/>
        <v>'LATVIA_TO_elec')~~|</v>
      </c>
    </row>
    <row r="989" spans="1:29" x14ac:dyDescent="0.35">
      <c r="A989" t="s">
        <v>57</v>
      </c>
      <c r="B989" t="s">
        <v>42</v>
      </c>
      <c r="C989" t="str">
        <f t="shared" si="154"/>
        <v>LATVIA_TO_elec</v>
      </c>
      <c r="D989" t="str">
        <f t="shared" si="155"/>
        <v>PROTRA_CHP_PP_I</v>
      </c>
      <c r="E989" t="s">
        <v>36</v>
      </c>
      <c r="F989" s="1" t="str">
        <f t="shared" si="156"/>
        <v>LATVIATO_elecPROTRA_PP_wind_onshore</v>
      </c>
      <c r="G989" s="5">
        <v>2.5999999999999999E-2</v>
      </c>
      <c r="H989" s="5">
        <v>2.5999999999999999E-2</v>
      </c>
      <c r="I989" s="5">
        <v>2.5999999999999999E-2</v>
      </c>
      <c r="J989" s="5">
        <v>2.8000000000000001E-2</v>
      </c>
      <c r="K989" s="5">
        <v>2.9000000000000001E-2</v>
      </c>
      <c r="L989" s="5">
        <v>0.03</v>
      </c>
      <c r="M989" s="5">
        <v>3.5999999999999997E-2</v>
      </c>
      <c r="N989" s="5">
        <v>5.8999999999999997E-2</v>
      </c>
      <c r="O989" s="5">
        <v>6.5891999999999992E-2</v>
      </c>
      <c r="P989" s="5">
        <v>6.8915000000000004E-2</v>
      </c>
      <c r="Q989" s="5">
        <v>6.8165000000000003E-2</v>
      </c>
      <c r="R989" s="5">
        <v>7.3511274509803923E-2</v>
      </c>
      <c r="S989" s="5">
        <v>7.083813725490197E-2</v>
      </c>
      <c r="T989" s="5">
        <v>7.083813725490197E-2</v>
      </c>
      <c r="U989" s="5">
        <v>7.8857549019607856E-2</v>
      </c>
      <c r="V989" s="5">
        <v>9.8906078431372557E-2</v>
      </c>
      <c r="W989" t="str">
        <f t="shared" si="153"/>
        <v/>
      </c>
      <c r="X989" s="7" t="str">
        <f t="shared" si="157"/>
        <v>PROTRA_CAPACITY_EMPIRICAL[</v>
      </c>
      <c r="Y989" s="7" t="str">
        <f t="shared" si="160"/>
        <v>LATVIA,</v>
      </c>
      <c r="Z989" s="7" t="str">
        <f t="shared" si="161"/>
        <v>TO_elec,</v>
      </c>
      <c r="AA989" s="7" t="str">
        <f t="shared" si="158"/>
        <v>PROTRA_CHP_PP_I]=GET_DIRECT_DATA(</v>
      </c>
      <c r="AB989" s="7" t="str">
        <f t="shared" si="159"/>
        <v>'model_parameters/energy/PROTRA_capacity_vensim_import.xlsx','PROTRA_capacity','PROTRA_CAP_TIME',</v>
      </c>
      <c r="AC989" s="7" t="str">
        <f t="shared" si="162"/>
        <v>'LATVIA_TO_elec')~~|</v>
      </c>
    </row>
    <row r="990" spans="1:29" x14ac:dyDescent="0.35">
      <c r="A990" t="s">
        <v>58</v>
      </c>
      <c r="B990" t="s">
        <v>41</v>
      </c>
      <c r="C990" t="str">
        <f t="shared" si="154"/>
        <v>LITHUANIA_TO_heat</v>
      </c>
      <c r="D990" t="str">
        <f t="shared" si="155"/>
        <v>PROTRA_CHP_HP_I</v>
      </c>
      <c r="E990" t="s">
        <v>0</v>
      </c>
      <c r="F990" s="1" t="str">
        <f t="shared" si="156"/>
        <v>LITHUANIATO_heatPROTRA_CHP_gas_fuels</v>
      </c>
      <c r="G990" s="3">
        <v>2.8757361556234629</v>
      </c>
      <c r="H990" s="3">
        <v>2.9730914511440711</v>
      </c>
      <c r="I990" s="3">
        <v>2.5578636058731457</v>
      </c>
      <c r="J990" s="3">
        <v>2.4854957143921892</v>
      </c>
      <c r="K990" s="3">
        <v>2.4934152194976522</v>
      </c>
      <c r="L990" s="3">
        <v>2.7749672803160168</v>
      </c>
      <c r="M990" s="3">
        <v>2.4241878214205861</v>
      </c>
      <c r="N990" s="3">
        <v>1.9122873965864202</v>
      </c>
      <c r="O990" s="3">
        <v>1.8360962957442053</v>
      </c>
      <c r="P990" s="3">
        <v>1.4177279570693897</v>
      </c>
      <c r="Q990" s="3">
        <v>1.0377282551986284</v>
      </c>
      <c r="R990" s="3">
        <v>1.0064598643511962</v>
      </c>
      <c r="S990" s="3">
        <v>0.8740129686218977</v>
      </c>
      <c r="T990" s="3">
        <v>0.88971543564135047</v>
      </c>
      <c r="U990" s="3">
        <v>0.66018633077439071</v>
      </c>
      <c r="V990" s="3">
        <v>0.57300350301855862</v>
      </c>
      <c r="W990" t="str">
        <f t="shared" si="153"/>
        <v>PROTRA_CAPACITY_EMPIRICAL[LITHUANIA,TO_heat,PROTRA_CHP_HP_I]=GET_DIRECT_DATA('model_parameters/energy/PROTRA_capacity_vensim_import.xlsx','PROTRA_capacity','PROTRA_CAP_TIME','LITHUANIA_TO_heat')~~|</v>
      </c>
      <c r="X990" s="7" t="str">
        <f t="shared" si="157"/>
        <v>PROTRA_CAPACITY_EMPIRICAL[</v>
      </c>
      <c r="Y990" s="7" t="str">
        <f t="shared" si="160"/>
        <v>LITHUANIA,</v>
      </c>
      <c r="Z990" s="7" t="str">
        <f t="shared" si="161"/>
        <v>TO_heat,</v>
      </c>
      <c r="AA990" s="7" t="str">
        <f t="shared" si="158"/>
        <v>PROTRA_CHP_HP_I]=GET_DIRECT_DATA(</v>
      </c>
      <c r="AB990" s="7" t="str">
        <f t="shared" si="159"/>
        <v>'model_parameters/energy/PROTRA_capacity_vensim_import.xlsx','PROTRA_capacity','PROTRA_CAP_TIME',</v>
      </c>
      <c r="AC990" s="7" t="str">
        <f t="shared" si="162"/>
        <v>'LITHUANIA_TO_heat')~~|</v>
      </c>
    </row>
    <row r="991" spans="1:29" x14ac:dyDescent="0.35">
      <c r="A991" t="s">
        <v>58</v>
      </c>
      <c r="B991" t="s">
        <v>41</v>
      </c>
      <c r="C991" t="str">
        <f t="shared" si="154"/>
        <v>LITHUANIA_TO_heat</v>
      </c>
      <c r="D991" t="str">
        <f t="shared" si="155"/>
        <v>PROTRA_CHP_HP_I</v>
      </c>
      <c r="E991" t="s">
        <v>1</v>
      </c>
      <c r="F991" s="1" t="str">
        <f t="shared" si="156"/>
        <v>LITHUANIATO_heatPROTRA_CHP_gas_fuels_CCS</v>
      </c>
      <c r="G991" s="3">
        <v>0</v>
      </c>
      <c r="H991" s="3">
        <v>0</v>
      </c>
      <c r="I991" s="3">
        <v>0</v>
      </c>
      <c r="J991" s="3">
        <v>0</v>
      </c>
      <c r="K991" s="3">
        <v>0</v>
      </c>
      <c r="L991" s="3">
        <v>0</v>
      </c>
      <c r="M991" s="3">
        <v>0</v>
      </c>
      <c r="N991" s="3">
        <v>0</v>
      </c>
      <c r="O991" s="3">
        <v>0</v>
      </c>
      <c r="P991" s="3">
        <v>0</v>
      </c>
      <c r="Q991" s="3">
        <v>0</v>
      </c>
      <c r="R991" s="3">
        <v>0</v>
      </c>
      <c r="S991" s="3">
        <v>0</v>
      </c>
      <c r="T991" s="3">
        <v>0</v>
      </c>
      <c r="U991" s="3">
        <v>0</v>
      </c>
      <c r="V991" s="3">
        <v>0</v>
      </c>
      <c r="W991" t="str">
        <f t="shared" si="153"/>
        <v/>
      </c>
      <c r="X991" s="7" t="str">
        <f t="shared" si="157"/>
        <v>PROTRA_CAPACITY_EMPIRICAL[</v>
      </c>
      <c r="Y991" s="7" t="str">
        <f t="shared" si="160"/>
        <v>LITHUANIA,</v>
      </c>
      <c r="Z991" s="7" t="str">
        <f t="shared" si="161"/>
        <v>TO_heat,</v>
      </c>
      <c r="AA991" s="7" t="str">
        <f t="shared" si="158"/>
        <v>PROTRA_CHP_HP_I]=GET_DIRECT_DATA(</v>
      </c>
      <c r="AB991" s="7" t="str">
        <f t="shared" si="159"/>
        <v>'model_parameters/energy/PROTRA_capacity_vensim_import.xlsx','PROTRA_capacity','PROTRA_CAP_TIME',</v>
      </c>
      <c r="AC991" s="7" t="str">
        <f t="shared" si="162"/>
        <v>'LITHUANIA_TO_heat')~~|</v>
      </c>
    </row>
    <row r="992" spans="1:29" x14ac:dyDescent="0.35">
      <c r="A992" t="s">
        <v>58</v>
      </c>
      <c r="B992" t="s">
        <v>41</v>
      </c>
      <c r="C992" t="str">
        <f t="shared" si="154"/>
        <v>LITHUANIA_TO_heat</v>
      </c>
      <c r="D992" t="str">
        <f t="shared" si="155"/>
        <v>PROTRA_CHP_HP_I</v>
      </c>
      <c r="E992" t="s">
        <v>2</v>
      </c>
      <c r="F992" s="1" t="str">
        <f t="shared" si="156"/>
        <v>LITHUANIATO_heatPROTRA_CHP_geothermal</v>
      </c>
      <c r="G992" s="3">
        <v>0</v>
      </c>
      <c r="H992" s="3">
        <v>0</v>
      </c>
      <c r="I992" s="3">
        <v>0</v>
      </c>
      <c r="J992" s="3">
        <v>0</v>
      </c>
      <c r="K992" s="3">
        <v>0</v>
      </c>
      <c r="L992" s="3">
        <v>0</v>
      </c>
      <c r="M992" s="3">
        <v>0</v>
      </c>
      <c r="N992" s="3">
        <v>0</v>
      </c>
      <c r="O992" s="3">
        <v>0</v>
      </c>
      <c r="P992" s="3">
        <v>0</v>
      </c>
      <c r="Q992" s="3">
        <v>0</v>
      </c>
      <c r="R992" s="3">
        <v>0</v>
      </c>
      <c r="S992" s="3">
        <v>0</v>
      </c>
      <c r="T992" s="3">
        <v>0</v>
      </c>
      <c r="U992" s="3">
        <v>0</v>
      </c>
      <c r="V992" s="3">
        <v>0</v>
      </c>
      <c r="W992" t="str">
        <f t="shared" si="153"/>
        <v/>
      </c>
      <c r="X992" s="7" t="str">
        <f t="shared" si="157"/>
        <v>PROTRA_CAPACITY_EMPIRICAL[</v>
      </c>
      <c r="Y992" s="7" t="str">
        <f t="shared" si="160"/>
        <v>LITHUANIA,</v>
      </c>
      <c r="Z992" s="7" t="str">
        <f t="shared" si="161"/>
        <v>TO_heat,</v>
      </c>
      <c r="AA992" s="7" t="str">
        <f t="shared" si="158"/>
        <v>PROTRA_CHP_HP_I]=GET_DIRECT_DATA(</v>
      </c>
      <c r="AB992" s="7" t="str">
        <f t="shared" si="159"/>
        <v>'model_parameters/energy/PROTRA_capacity_vensim_import.xlsx','PROTRA_capacity','PROTRA_CAP_TIME',</v>
      </c>
      <c r="AC992" s="7" t="str">
        <f t="shared" si="162"/>
        <v>'LITHUANIA_TO_heat')~~|</v>
      </c>
    </row>
    <row r="993" spans="1:29" x14ac:dyDescent="0.35">
      <c r="A993" t="s">
        <v>58</v>
      </c>
      <c r="B993" t="s">
        <v>41</v>
      </c>
      <c r="C993" t="str">
        <f t="shared" si="154"/>
        <v>LITHUANIA_TO_heat</v>
      </c>
      <c r="D993" t="str">
        <f t="shared" si="155"/>
        <v>PROTRA_CHP_HP_I</v>
      </c>
      <c r="E993" t="s">
        <v>3</v>
      </c>
      <c r="F993" s="1" t="str">
        <f t="shared" si="156"/>
        <v>LITHUANIATO_heatPROTRA_CHP_liquid_fuels</v>
      </c>
      <c r="G993" s="3">
        <v>0.26653230975627934</v>
      </c>
      <c r="H993" s="3">
        <v>0.35760661846910635</v>
      </c>
      <c r="I993" s="3">
        <v>5.0930610419616912E-2</v>
      </c>
      <c r="J993" s="3">
        <v>8.1243198926734747E-2</v>
      </c>
      <c r="K993" s="3">
        <v>0.11879257658194828</v>
      </c>
      <c r="L993" s="3">
        <v>0.10240739360512784</v>
      </c>
      <c r="M993" s="3">
        <v>5.3524931057613481E-2</v>
      </c>
      <c r="N993" s="3">
        <v>0.41331624059029587</v>
      </c>
      <c r="O993" s="3">
        <v>0.15770738615189686</v>
      </c>
      <c r="P993" s="3">
        <v>6.1444436163076696E-2</v>
      </c>
      <c r="Q993" s="3">
        <v>4.9565178504881874E-2</v>
      </c>
      <c r="R993" s="3">
        <v>2.5943206379965716E-3</v>
      </c>
      <c r="S993" s="3">
        <v>8.0560482969367232E-3</v>
      </c>
      <c r="T993" s="3">
        <v>1.4883207870611911E-2</v>
      </c>
      <c r="U993" s="3">
        <v>3.5501229783110981E-3</v>
      </c>
      <c r="V993" s="3">
        <v>0</v>
      </c>
      <c r="W993" t="str">
        <f t="shared" si="153"/>
        <v/>
      </c>
      <c r="X993" s="7" t="str">
        <f t="shared" si="157"/>
        <v>PROTRA_CAPACITY_EMPIRICAL[</v>
      </c>
      <c r="Y993" s="7" t="str">
        <f t="shared" si="160"/>
        <v>LITHUANIA,</v>
      </c>
      <c r="Z993" s="7" t="str">
        <f t="shared" si="161"/>
        <v>TO_heat,</v>
      </c>
      <c r="AA993" s="7" t="str">
        <f t="shared" si="158"/>
        <v>PROTRA_CHP_HP_I]=GET_DIRECT_DATA(</v>
      </c>
      <c r="AB993" s="7" t="str">
        <f t="shared" si="159"/>
        <v>'model_parameters/energy/PROTRA_capacity_vensim_import.xlsx','PROTRA_capacity','PROTRA_CAP_TIME',</v>
      </c>
      <c r="AC993" s="7" t="str">
        <f t="shared" si="162"/>
        <v>'LITHUANIA_TO_heat')~~|</v>
      </c>
    </row>
    <row r="994" spans="1:29" x14ac:dyDescent="0.35">
      <c r="A994" t="s">
        <v>58</v>
      </c>
      <c r="B994" t="s">
        <v>41</v>
      </c>
      <c r="C994" t="str">
        <f t="shared" si="154"/>
        <v>LITHUANIA_TO_heat</v>
      </c>
      <c r="D994" t="str">
        <f t="shared" si="155"/>
        <v>PROTRA_CHP_HP_I</v>
      </c>
      <c r="E994" t="s">
        <v>4</v>
      </c>
      <c r="F994" s="1" t="str">
        <f t="shared" si="156"/>
        <v>LITHUANIATO_heatPROTRA_CHP_liquid_fuels_CCS</v>
      </c>
      <c r="G994" s="3">
        <v>0</v>
      </c>
      <c r="H994" s="3">
        <v>0</v>
      </c>
      <c r="I994" s="3">
        <v>0</v>
      </c>
      <c r="J994" s="3">
        <v>0</v>
      </c>
      <c r="K994" s="3">
        <v>0</v>
      </c>
      <c r="L994" s="3">
        <v>0</v>
      </c>
      <c r="M994" s="3">
        <v>0</v>
      </c>
      <c r="N994" s="3">
        <v>0</v>
      </c>
      <c r="O994" s="3">
        <v>0</v>
      </c>
      <c r="P994" s="3">
        <v>0</v>
      </c>
      <c r="Q994" s="3">
        <v>0</v>
      </c>
      <c r="R994" s="3">
        <v>0</v>
      </c>
      <c r="S994" s="3">
        <v>0</v>
      </c>
      <c r="T994" s="3">
        <v>0</v>
      </c>
      <c r="U994" s="3">
        <v>0</v>
      </c>
      <c r="V994" s="3">
        <v>0</v>
      </c>
      <c r="W994" t="str">
        <f t="shared" si="153"/>
        <v/>
      </c>
      <c r="X994" s="7" t="str">
        <f t="shared" si="157"/>
        <v>PROTRA_CAPACITY_EMPIRICAL[</v>
      </c>
      <c r="Y994" s="7" t="str">
        <f t="shared" si="160"/>
        <v>LITHUANIA,</v>
      </c>
      <c r="Z994" s="7" t="str">
        <f t="shared" si="161"/>
        <v>TO_heat,</v>
      </c>
      <c r="AA994" s="7" t="str">
        <f t="shared" si="158"/>
        <v>PROTRA_CHP_HP_I]=GET_DIRECT_DATA(</v>
      </c>
      <c r="AB994" s="7" t="str">
        <f t="shared" si="159"/>
        <v>'model_parameters/energy/PROTRA_capacity_vensim_import.xlsx','PROTRA_capacity','PROTRA_CAP_TIME',</v>
      </c>
      <c r="AC994" s="7" t="str">
        <f t="shared" si="162"/>
        <v>'LITHUANIA_TO_heat')~~|</v>
      </c>
    </row>
    <row r="995" spans="1:29" x14ac:dyDescent="0.35">
      <c r="A995" t="s">
        <v>58</v>
      </c>
      <c r="B995" t="s">
        <v>41</v>
      </c>
      <c r="C995" t="str">
        <f t="shared" si="154"/>
        <v>LITHUANIA_TO_heat</v>
      </c>
      <c r="D995" t="str">
        <f t="shared" si="155"/>
        <v>PROTRA_CHP_HP_I</v>
      </c>
      <c r="E995" t="s">
        <v>5</v>
      </c>
      <c r="F995" s="1" t="str">
        <f t="shared" si="156"/>
        <v>LITHUANIATO_heatPROTRA_CHP_solid_fossil</v>
      </c>
      <c r="G995" s="3">
        <v>0</v>
      </c>
      <c r="H995" s="3">
        <v>0</v>
      </c>
      <c r="I995" s="3">
        <v>0</v>
      </c>
      <c r="J995" s="3">
        <v>0</v>
      </c>
      <c r="K995" s="3">
        <v>0</v>
      </c>
      <c r="L995" s="3">
        <v>0</v>
      </c>
      <c r="M995" s="3">
        <v>0</v>
      </c>
      <c r="N995" s="3">
        <v>0</v>
      </c>
      <c r="O995" s="3">
        <v>0</v>
      </c>
      <c r="P995" s="3">
        <v>0</v>
      </c>
      <c r="Q995" s="3">
        <v>0</v>
      </c>
      <c r="R995" s="3">
        <v>0</v>
      </c>
      <c r="S995" s="3">
        <v>0</v>
      </c>
      <c r="T995" s="3">
        <v>0</v>
      </c>
      <c r="U995" s="3">
        <v>0</v>
      </c>
      <c r="V995" s="3">
        <v>0</v>
      </c>
      <c r="W995" t="str">
        <f t="shared" si="153"/>
        <v/>
      </c>
      <c r="X995" s="7" t="str">
        <f t="shared" si="157"/>
        <v>PROTRA_CAPACITY_EMPIRICAL[</v>
      </c>
      <c r="Y995" s="7" t="str">
        <f t="shared" si="160"/>
        <v>LITHUANIA,</v>
      </c>
      <c r="Z995" s="7" t="str">
        <f t="shared" si="161"/>
        <v>TO_heat,</v>
      </c>
      <c r="AA995" s="7" t="str">
        <f t="shared" si="158"/>
        <v>PROTRA_CHP_HP_I]=GET_DIRECT_DATA(</v>
      </c>
      <c r="AB995" s="7" t="str">
        <f t="shared" si="159"/>
        <v>'model_parameters/energy/PROTRA_capacity_vensim_import.xlsx','PROTRA_capacity','PROTRA_CAP_TIME',</v>
      </c>
      <c r="AC995" s="7" t="str">
        <f t="shared" si="162"/>
        <v>'LITHUANIA_TO_heat')~~|</v>
      </c>
    </row>
    <row r="996" spans="1:29" x14ac:dyDescent="0.35">
      <c r="A996" t="s">
        <v>58</v>
      </c>
      <c r="B996" t="s">
        <v>41</v>
      </c>
      <c r="C996" t="str">
        <f t="shared" si="154"/>
        <v>LITHUANIA_TO_heat</v>
      </c>
      <c r="D996" t="str">
        <f t="shared" si="155"/>
        <v>PROTRA_CHP_HP_I</v>
      </c>
      <c r="E996" t="s">
        <v>6</v>
      </c>
      <c r="F996" s="1" t="str">
        <f t="shared" si="156"/>
        <v>LITHUANIATO_heatPROTRA_CHP_solid_fossil_CCS</v>
      </c>
      <c r="G996" s="3">
        <v>0</v>
      </c>
      <c r="H996" s="3">
        <v>0</v>
      </c>
      <c r="I996" s="3">
        <v>0</v>
      </c>
      <c r="J996" s="3">
        <v>0</v>
      </c>
      <c r="K996" s="3">
        <v>0</v>
      </c>
      <c r="L996" s="3">
        <v>0</v>
      </c>
      <c r="M996" s="3">
        <v>0</v>
      </c>
      <c r="N996" s="3">
        <v>0</v>
      </c>
      <c r="O996" s="3">
        <v>0</v>
      </c>
      <c r="P996" s="3">
        <v>0</v>
      </c>
      <c r="Q996" s="3">
        <v>0</v>
      </c>
      <c r="R996" s="3">
        <v>0</v>
      </c>
      <c r="S996" s="3">
        <v>0</v>
      </c>
      <c r="T996" s="3">
        <v>0</v>
      </c>
      <c r="U996" s="3">
        <v>0</v>
      </c>
      <c r="V996" s="3">
        <v>0</v>
      </c>
      <c r="W996" t="str">
        <f t="shared" si="153"/>
        <v/>
      </c>
      <c r="X996" s="7" t="str">
        <f t="shared" si="157"/>
        <v>PROTRA_CAPACITY_EMPIRICAL[</v>
      </c>
      <c r="Y996" s="7" t="str">
        <f t="shared" si="160"/>
        <v>LITHUANIA,</v>
      </c>
      <c r="Z996" s="7" t="str">
        <f t="shared" si="161"/>
        <v>TO_heat,</v>
      </c>
      <c r="AA996" s="7" t="str">
        <f t="shared" si="158"/>
        <v>PROTRA_CHP_HP_I]=GET_DIRECT_DATA(</v>
      </c>
      <c r="AB996" s="7" t="str">
        <f t="shared" si="159"/>
        <v>'model_parameters/energy/PROTRA_capacity_vensim_import.xlsx','PROTRA_capacity','PROTRA_CAP_TIME',</v>
      </c>
      <c r="AC996" s="7" t="str">
        <f t="shared" si="162"/>
        <v>'LITHUANIA_TO_heat')~~|</v>
      </c>
    </row>
    <row r="997" spans="1:29" x14ac:dyDescent="0.35">
      <c r="A997" t="s">
        <v>58</v>
      </c>
      <c r="B997" t="s">
        <v>41</v>
      </c>
      <c r="C997" t="str">
        <f t="shared" si="154"/>
        <v>LITHUANIA_TO_heat</v>
      </c>
      <c r="D997" t="str">
        <f t="shared" si="155"/>
        <v>PROTRA_CHP_HP_I</v>
      </c>
      <c r="E997" t="s">
        <v>7</v>
      </c>
      <c r="F997" s="1" t="str">
        <f t="shared" si="156"/>
        <v>LITHUANIATO_heatPROTRA_CHP_waste</v>
      </c>
      <c r="G997" s="3">
        <v>0</v>
      </c>
      <c r="H997" s="3">
        <v>0</v>
      </c>
      <c r="I997" s="3">
        <v>0</v>
      </c>
      <c r="J997" s="3">
        <v>0</v>
      </c>
      <c r="K997" s="3">
        <v>0</v>
      </c>
      <c r="L997" s="3">
        <v>0</v>
      </c>
      <c r="M997" s="3">
        <v>0</v>
      </c>
      <c r="N997" s="3">
        <v>0</v>
      </c>
      <c r="O997" s="3">
        <v>7.5098755310427076E-2</v>
      </c>
      <c r="P997" s="3">
        <v>0.1056844302004919</v>
      </c>
      <c r="Q997" s="3">
        <v>0.12602936573004397</v>
      </c>
      <c r="R997" s="3">
        <v>0.17668688976671384</v>
      </c>
      <c r="S997" s="3">
        <v>0.20099157784899757</v>
      </c>
      <c r="T997" s="3">
        <v>0.15279183125885068</v>
      </c>
      <c r="U997" s="3">
        <v>0.17245405083103524</v>
      </c>
      <c r="V997" s="3">
        <v>0.17934948200044717</v>
      </c>
      <c r="W997" t="str">
        <f t="shared" si="153"/>
        <v/>
      </c>
      <c r="X997" s="7" t="str">
        <f t="shared" si="157"/>
        <v>PROTRA_CAPACITY_EMPIRICAL[</v>
      </c>
      <c r="Y997" s="7" t="str">
        <f t="shared" si="160"/>
        <v>LITHUANIA,</v>
      </c>
      <c r="Z997" s="7" t="str">
        <f t="shared" si="161"/>
        <v>TO_heat,</v>
      </c>
      <c r="AA997" s="7" t="str">
        <f t="shared" si="158"/>
        <v>PROTRA_CHP_HP_I]=GET_DIRECT_DATA(</v>
      </c>
      <c r="AB997" s="7" t="str">
        <f t="shared" si="159"/>
        <v>'model_parameters/energy/PROTRA_capacity_vensim_import.xlsx','PROTRA_capacity','PROTRA_CAP_TIME',</v>
      </c>
      <c r="AC997" s="7" t="str">
        <f t="shared" si="162"/>
        <v>'LITHUANIA_TO_heat')~~|</v>
      </c>
    </row>
    <row r="998" spans="1:29" x14ac:dyDescent="0.35">
      <c r="A998" t="s">
        <v>58</v>
      </c>
      <c r="B998" t="s">
        <v>41</v>
      </c>
      <c r="C998" t="str">
        <f t="shared" si="154"/>
        <v>LITHUANIA_TO_heat</v>
      </c>
      <c r="D998" t="str">
        <f t="shared" si="155"/>
        <v>PROTRA_CHP_HP_I</v>
      </c>
      <c r="E998" t="s">
        <v>8</v>
      </c>
      <c r="F998" s="1" t="str">
        <f t="shared" si="156"/>
        <v>LITHUANIATO_heatPROTRA_CHP_solid_bio</v>
      </c>
      <c r="G998" s="4">
        <v>1.7887158083028994E-2</v>
      </c>
      <c r="H998" s="4">
        <v>7.004665722590743E-2</v>
      </c>
      <c r="I998" s="4">
        <v>0.13285652530371916</v>
      </c>
      <c r="J998" s="4">
        <v>0.17409256912871732</v>
      </c>
      <c r="K998" s="4">
        <v>0.20495133040172916</v>
      </c>
      <c r="L998" s="4">
        <v>0.2064533055079377</v>
      </c>
      <c r="M998" s="4">
        <v>0.20317626891257357</v>
      </c>
      <c r="N998" s="4">
        <v>0.34531773123649101</v>
      </c>
      <c r="O998" s="4">
        <v>0.49715376015502721</v>
      </c>
      <c r="P998" s="4">
        <v>0.54193992695833637</v>
      </c>
      <c r="Q998" s="4">
        <v>0.5700678244018782</v>
      </c>
      <c r="R998" s="4">
        <v>0.54931325929790542</v>
      </c>
      <c r="S998" s="4">
        <v>0.7063379294924349</v>
      </c>
      <c r="T998" s="4">
        <v>0.7746095252291868</v>
      </c>
      <c r="U998" s="4">
        <v>0.80000655884325844</v>
      </c>
      <c r="V998" s="4">
        <v>0.86852393232466263</v>
      </c>
      <c r="W998" t="str">
        <f t="shared" si="153"/>
        <v/>
      </c>
      <c r="X998" s="7" t="str">
        <f t="shared" si="157"/>
        <v>PROTRA_CAPACITY_EMPIRICAL[</v>
      </c>
      <c r="Y998" s="7" t="str">
        <f t="shared" si="160"/>
        <v>LITHUANIA,</v>
      </c>
      <c r="Z998" s="7" t="str">
        <f t="shared" si="161"/>
        <v>TO_heat,</v>
      </c>
      <c r="AA998" s="7" t="str">
        <f t="shared" si="158"/>
        <v>PROTRA_CHP_HP_I]=GET_DIRECT_DATA(</v>
      </c>
      <c r="AB998" s="7" t="str">
        <f t="shared" si="159"/>
        <v>'model_parameters/energy/PROTRA_capacity_vensim_import.xlsx','PROTRA_capacity','PROTRA_CAP_TIME',</v>
      </c>
      <c r="AC998" s="7" t="str">
        <f t="shared" si="162"/>
        <v>'LITHUANIA_TO_heat')~~|</v>
      </c>
    </row>
    <row r="999" spans="1:29" x14ac:dyDescent="0.35">
      <c r="A999" t="s">
        <v>58</v>
      </c>
      <c r="B999" t="s">
        <v>41</v>
      </c>
      <c r="C999" t="str">
        <f t="shared" si="154"/>
        <v>LITHUANIA_TO_heat</v>
      </c>
      <c r="D999" t="str">
        <f t="shared" si="155"/>
        <v>PROTRA_CHP_HP_I</v>
      </c>
      <c r="E999" t="s">
        <v>9</v>
      </c>
      <c r="F999" s="1" t="str">
        <f t="shared" si="156"/>
        <v>LITHUANIATO_heatPROTRA_CHP_solid_bio_CCS</v>
      </c>
      <c r="G999" s="3">
        <v>0</v>
      </c>
      <c r="H999" s="3">
        <v>0</v>
      </c>
      <c r="I999" s="3">
        <v>0</v>
      </c>
      <c r="J999" s="3">
        <v>0</v>
      </c>
      <c r="K999" s="3">
        <v>0</v>
      </c>
      <c r="L999" s="3">
        <v>0</v>
      </c>
      <c r="M999" s="3">
        <v>0</v>
      </c>
      <c r="N999" s="3">
        <v>0</v>
      </c>
      <c r="O999" s="3">
        <v>0</v>
      </c>
      <c r="P999" s="3">
        <v>0</v>
      </c>
      <c r="Q999" s="3">
        <v>0</v>
      </c>
      <c r="R999" s="3">
        <v>0</v>
      </c>
      <c r="S999" s="3">
        <v>0</v>
      </c>
      <c r="T999" s="3">
        <v>0</v>
      </c>
      <c r="U999" s="3">
        <v>0</v>
      </c>
      <c r="V999" s="3">
        <v>0</v>
      </c>
      <c r="W999" t="str">
        <f t="shared" si="153"/>
        <v/>
      </c>
      <c r="X999" s="7" t="str">
        <f t="shared" si="157"/>
        <v>PROTRA_CAPACITY_EMPIRICAL[</v>
      </c>
      <c r="Y999" s="7" t="str">
        <f t="shared" si="160"/>
        <v>LITHUANIA,</v>
      </c>
      <c r="Z999" s="7" t="str">
        <f t="shared" si="161"/>
        <v>TO_heat,</v>
      </c>
      <c r="AA999" s="7" t="str">
        <f t="shared" si="158"/>
        <v>PROTRA_CHP_HP_I]=GET_DIRECT_DATA(</v>
      </c>
      <c r="AB999" s="7" t="str">
        <f t="shared" si="159"/>
        <v>'model_parameters/energy/PROTRA_capacity_vensim_import.xlsx','PROTRA_capacity','PROTRA_CAP_TIME',</v>
      </c>
      <c r="AC999" s="7" t="str">
        <f t="shared" si="162"/>
        <v>'LITHUANIA_TO_heat')~~|</v>
      </c>
    </row>
    <row r="1000" spans="1:29" x14ac:dyDescent="0.35">
      <c r="A1000" t="s">
        <v>58</v>
      </c>
      <c r="B1000" t="s">
        <v>41</v>
      </c>
      <c r="C1000" t="str">
        <f t="shared" si="154"/>
        <v>LITHUANIA_TO_heat</v>
      </c>
      <c r="D1000" t="str">
        <f t="shared" si="155"/>
        <v>PROTRA_CHP_HP_I</v>
      </c>
      <c r="E1000" t="s">
        <v>10</v>
      </c>
      <c r="F1000" s="1" t="str">
        <f t="shared" si="156"/>
        <v>LITHUANIATO_heatPROTRA_HP_gas_fuels</v>
      </c>
      <c r="G1000" s="4">
        <v>3.5884490238611702</v>
      </c>
      <c r="H1000" s="4">
        <v>3.566160520607375</v>
      </c>
      <c r="I1000" s="4">
        <v>3.7670800716778268</v>
      </c>
      <c r="J1000" s="4">
        <v>3.028652268225974</v>
      </c>
      <c r="K1000" s="4">
        <v>2.788647081014807</v>
      </c>
      <c r="L1000" s="4">
        <v>3.3196948976704697</v>
      </c>
      <c r="M1000" s="4">
        <v>2.8787701593888513</v>
      </c>
      <c r="N1000" s="4">
        <v>2.8148118457040461</v>
      </c>
      <c r="O1000" s="4">
        <v>2.268582005092898</v>
      </c>
      <c r="P1000" s="4">
        <v>1.7181528812600206</v>
      </c>
      <c r="Q1000" s="4">
        <v>1.2914411015750256</v>
      </c>
      <c r="R1000" s="4">
        <v>1.3127605394699611</v>
      </c>
      <c r="S1000" s="4">
        <v>1.1722460624351598</v>
      </c>
      <c r="T1000" s="4">
        <v>1.2907950580024521</v>
      </c>
      <c r="U1000" s="4">
        <v>0.88507969442610579</v>
      </c>
      <c r="V1000" s="4">
        <v>0.80161086484957089</v>
      </c>
      <c r="W1000" t="str">
        <f t="shared" si="153"/>
        <v/>
      </c>
      <c r="X1000" s="7" t="str">
        <f t="shared" si="157"/>
        <v>PROTRA_CAPACITY_EMPIRICAL[</v>
      </c>
      <c r="Y1000" s="7" t="str">
        <f t="shared" si="160"/>
        <v>LITHUANIA,</v>
      </c>
      <c r="Z1000" s="7" t="str">
        <f t="shared" si="161"/>
        <v>TO_heat,</v>
      </c>
      <c r="AA1000" s="7" t="str">
        <f t="shared" si="158"/>
        <v>PROTRA_CHP_HP_I]=GET_DIRECT_DATA(</v>
      </c>
      <c r="AB1000" s="7" t="str">
        <f t="shared" si="159"/>
        <v>'model_parameters/energy/PROTRA_capacity_vensim_import.xlsx','PROTRA_capacity','PROTRA_CAP_TIME',</v>
      </c>
      <c r="AC1000" s="7" t="str">
        <f t="shared" si="162"/>
        <v>'LITHUANIA_TO_heat')~~|</v>
      </c>
    </row>
    <row r="1001" spans="1:29" x14ac:dyDescent="0.35">
      <c r="A1001" t="s">
        <v>58</v>
      </c>
      <c r="B1001" t="s">
        <v>41</v>
      </c>
      <c r="C1001" t="str">
        <f t="shared" si="154"/>
        <v>LITHUANIA_TO_heat</v>
      </c>
      <c r="D1001" t="str">
        <f t="shared" si="155"/>
        <v>PROTRA_CHP_HP_I</v>
      </c>
      <c r="E1001" t="s">
        <v>11</v>
      </c>
      <c r="F1001" s="1" t="str">
        <f t="shared" si="156"/>
        <v>LITHUANIATO_heatPROTRA_HP_solid_bio</v>
      </c>
      <c r="G1001" s="4">
        <v>1.5056045458832408</v>
      </c>
      <c r="H1001" s="4">
        <v>1.6354593039705743</v>
      </c>
      <c r="I1001" s="4">
        <v>1.5120649816089784</v>
      </c>
      <c r="J1001" s="4">
        <v>1.8073068942752051</v>
      </c>
      <c r="K1001" s="4">
        <v>1.9610652645477693</v>
      </c>
      <c r="L1001" s="4">
        <v>2.0205012732245593</v>
      </c>
      <c r="M1001" s="4">
        <v>2.0599099311515605</v>
      </c>
      <c r="N1001" s="4">
        <v>2.4307389418089222</v>
      </c>
      <c r="O1001" s="4">
        <v>2.4520583797038573</v>
      </c>
      <c r="P1001" s="4">
        <v>3.5251367537489382</v>
      </c>
      <c r="Q1001" s="4">
        <v>4.6757403565028763</v>
      </c>
      <c r="R1001" s="4">
        <v>5.3062788833349046</v>
      </c>
      <c r="S1001" s="4">
        <v>5.7035956804677905</v>
      </c>
      <c r="T1001" s="4">
        <v>5.3602235216448184</v>
      </c>
      <c r="U1001" s="4">
        <v>5.3754055456003016</v>
      </c>
      <c r="V1001" s="4">
        <v>5.5207330472507783</v>
      </c>
      <c r="W1001" t="str">
        <f t="shared" si="153"/>
        <v/>
      </c>
      <c r="X1001" s="7" t="str">
        <f t="shared" si="157"/>
        <v>PROTRA_CAPACITY_EMPIRICAL[</v>
      </c>
      <c r="Y1001" s="7" t="str">
        <f t="shared" si="160"/>
        <v>LITHUANIA,</v>
      </c>
      <c r="Z1001" s="7" t="str">
        <f t="shared" si="161"/>
        <v>TO_heat,</v>
      </c>
      <c r="AA1001" s="7" t="str">
        <f t="shared" si="158"/>
        <v>PROTRA_CHP_HP_I]=GET_DIRECT_DATA(</v>
      </c>
      <c r="AB1001" s="7" t="str">
        <f t="shared" si="159"/>
        <v>'model_parameters/energy/PROTRA_capacity_vensim_import.xlsx','PROTRA_capacity','PROTRA_CAP_TIME',</v>
      </c>
      <c r="AC1001" s="7" t="str">
        <f t="shared" si="162"/>
        <v>'LITHUANIA_TO_heat')~~|</v>
      </c>
    </row>
    <row r="1002" spans="1:29" x14ac:dyDescent="0.35">
      <c r="A1002" t="s">
        <v>58</v>
      </c>
      <c r="B1002" t="s">
        <v>41</v>
      </c>
      <c r="C1002" t="str">
        <f t="shared" si="154"/>
        <v>LITHUANIA_TO_heat</v>
      </c>
      <c r="D1002" t="str">
        <f t="shared" si="155"/>
        <v>PROTRA_CHP_HP_I</v>
      </c>
      <c r="E1002" t="s">
        <v>12</v>
      </c>
      <c r="F1002" s="1" t="str">
        <f t="shared" si="156"/>
        <v>LITHUANIATO_heatPROTRA_HP_geothermal</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t="str">
        <f t="shared" si="153"/>
        <v/>
      </c>
      <c r="X1002" s="7" t="str">
        <f t="shared" si="157"/>
        <v>PROTRA_CAPACITY_EMPIRICAL[</v>
      </c>
      <c r="Y1002" s="7" t="str">
        <f t="shared" si="160"/>
        <v>LITHUANIA,</v>
      </c>
      <c r="Z1002" s="7" t="str">
        <f t="shared" si="161"/>
        <v>TO_heat,</v>
      </c>
      <c r="AA1002" s="7" t="str">
        <f t="shared" si="158"/>
        <v>PROTRA_CHP_HP_I]=GET_DIRECT_DATA(</v>
      </c>
      <c r="AB1002" s="7" t="str">
        <f t="shared" si="159"/>
        <v>'model_parameters/energy/PROTRA_capacity_vensim_import.xlsx','PROTRA_capacity','PROTRA_CAP_TIME',</v>
      </c>
      <c r="AC1002" s="7" t="str">
        <f t="shared" si="162"/>
        <v>'LITHUANIA_TO_heat')~~|</v>
      </c>
    </row>
    <row r="1003" spans="1:29" x14ac:dyDescent="0.35">
      <c r="A1003" t="s">
        <v>58</v>
      </c>
      <c r="B1003" t="s">
        <v>41</v>
      </c>
      <c r="C1003" t="str">
        <f t="shared" si="154"/>
        <v>LITHUANIA_TO_heat</v>
      </c>
      <c r="D1003" t="str">
        <f t="shared" si="155"/>
        <v>PROTRA_CHP_HP_I</v>
      </c>
      <c r="E1003" t="s">
        <v>13</v>
      </c>
      <c r="F1003" s="1" t="str">
        <f t="shared" si="156"/>
        <v>LITHUANIATO_heatPROTRA_HP_liquid_fuels</v>
      </c>
      <c r="G1003" s="4">
        <v>0.53007875129680271</v>
      </c>
      <c r="H1003" s="4">
        <v>0.52200320663963018</v>
      </c>
      <c r="I1003" s="4">
        <v>0.46224417617655378</v>
      </c>
      <c r="J1003" s="4">
        <v>0.24226633971517494</v>
      </c>
      <c r="K1003" s="4">
        <v>0.2377440347071583</v>
      </c>
      <c r="L1003" s="4">
        <v>0.19962746392530412</v>
      </c>
      <c r="M1003" s="4">
        <v>0.14665189097425252</v>
      </c>
      <c r="N1003" s="4">
        <v>0.16958643780062244</v>
      </c>
      <c r="O1003" s="4">
        <v>0.12823964915589925</v>
      </c>
      <c r="P1003" s="4">
        <v>0.14342167311138357</v>
      </c>
      <c r="Q1003" s="4">
        <v>5.7174856172781292E-2</v>
      </c>
      <c r="R1003" s="4">
        <v>0.10336697161180795</v>
      </c>
      <c r="S1003" s="4">
        <v>8.2370555503159484E-2</v>
      </c>
      <c r="T1003" s="4">
        <v>9.4645383382061687E-2</v>
      </c>
      <c r="U1003" s="4">
        <v>5.1037442233330184E-2</v>
      </c>
      <c r="V1003" s="4">
        <v>4.8937800622465333E-2</v>
      </c>
      <c r="W1003" t="str">
        <f t="shared" si="153"/>
        <v/>
      </c>
      <c r="X1003" s="7" t="str">
        <f t="shared" si="157"/>
        <v>PROTRA_CAPACITY_EMPIRICAL[</v>
      </c>
      <c r="Y1003" s="7" t="str">
        <f t="shared" si="160"/>
        <v>LITHUANIA,</v>
      </c>
      <c r="Z1003" s="7" t="str">
        <f t="shared" si="161"/>
        <v>TO_heat,</v>
      </c>
      <c r="AA1003" s="7" t="str">
        <f t="shared" si="158"/>
        <v>PROTRA_CHP_HP_I]=GET_DIRECT_DATA(</v>
      </c>
      <c r="AB1003" s="7" t="str">
        <f t="shared" si="159"/>
        <v>'model_parameters/energy/PROTRA_capacity_vensim_import.xlsx','PROTRA_capacity','PROTRA_CAP_TIME',</v>
      </c>
      <c r="AC1003" s="7" t="str">
        <f t="shared" si="162"/>
        <v>'LITHUANIA_TO_heat')~~|</v>
      </c>
    </row>
    <row r="1004" spans="1:29" x14ac:dyDescent="0.35">
      <c r="A1004" t="s">
        <v>58</v>
      </c>
      <c r="B1004" t="s">
        <v>41</v>
      </c>
      <c r="C1004" t="str">
        <f t="shared" si="154"/>
        <v>LITHUANIA_TO_heat</v>
      </c>
      <c r="D1004" t="str">
        <f t="shared" si="155"/>
        <v>PROTRA_CHP_HP_I</v>
      </c>
      <c r="E1004" t="s">
        <v>14</v>
      </c>
      <c r="F1004" s="1" t="str">
        <f t="shared" si="156"/>
        <v>LITHUANIATO_heatPROTRA_HP_solar</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t="str">
        <f t="shared" si="153"/>
        <v/>
      </c>
      <c r="X1004" s="7" t="str">
        <f t="shared" si="157"/>
        <v>PROTRA_CAPACITY_EMPIRICAL[</v>
      </c>
      <c r="Y1004" s="7" t="str">
        <f t="shared" si="160"/>
        <v>LITHUANIA,</v>
      </c>
      <c r="Z1004" s="7" t="str">
        <f t="shared" si="161"/>
        <v>TO_heat,</v>
      </c>
      <c r="AA1004" s="7" t="str">
        <f t="shared" si="158"/>
        <v>PROTRA_CHP_HP_I]=GET_DIRECT_DATA(</v>
      </c>
      <c r="AB1004" s="7" t="str">
        <f t="shared" si="159"/>
        <v>'model_parameters/energy/PROTRA_capacity_vensim_import.xlsx','PROTRA_capacity','PROTRA_CAP_TIME',</v>
      </c>
      <c r="AC1004" s="7" t="str">
        <f t="shared" si="162"/>
        <v>'LITHUANIA_TO_heat')~~|</v>
      </c>
    </row>
    <row r="1005" spans="1:29" x14ac:dyDescent="0.35">
      <c r="A1005" t="s">
        <v>58</v>
      </c>
      <c r="B1005" t="s">
        <v>41</v>
      </c>
      <c r="C1005" t="str">
        <f t="shared" si="154"/>
        <v>LITHUANIA_TO_heat</v>
      </c>
      <c r="D1005" t="str">
        <f t="shared" si="155"/>
        <v>PROTRA_CHP_HP_I</v>
      </c>
      <c r="E1005" t="s">
        <v>15</v>
      </c>
      <c r="F1005" s="1" t="str">
        <f t="shared" si="156"/>
        <v>LITHUANIATO_heatPROTRA_HP_solid_fossil</v>
      </c>
      <c r="G1005" s="4">
        <v>0.1020748844666604</v>
      </c>
      <c r="H1005" s="4">
        <v>9.8844666603791376E-2</v>
      </c>
      <c r="I1005" s="4">
        <v>0.10336697161180795</v>
      </c>
      <c r="J1005" s="4">
        <v>7.3971989059700066E-2</v>
      </c>
      <c r="K1005" s="4">
        <v>6.6865509761388275E-2</v>
      </c>
      <c r="L1005" s="4">
        <v>6.3635291898519283E-2</v>
      </c>
      <c r="M1005" s="4">
        <v>6.6542487975101386E-2</v>
      </c>
      <c r="N1005" s="4">
        <v>5.2975572951051576E-2</v>
      </c>
      <c r="O1005" s="4">
        <v>0.13340799773648965</v>
      </c>
      <c r="P1005" s="4">
        <v>4.7807224370461192E-2</v>
      </c>
      <c r="Q1005" s="4">
        <v>3.5209374705272092E-2</v>
      </c>
      <c r="R1005" s="4">
        <v>4.3284919362444593E-2</v>
      </c>
      <c r="S1005" s="4">
        <v>0.10045977553522589</v>
      </c>
      <c r="T1005" s="4">
        <v>0.10433603697066866</v>
      </c>
      <c r="U1005" s="4">
        <v>6.8803640479109668E-2</v>
      </c>
      <c r="V1005" s="4">
        <v>8.1627605394699584E-2</v>
      </c>
      <c r="W1005" t="str">
        <f t="shared" si="153"/>
        <v/>
      </c>
      <c r="X1005" s="7" t="str">
        <f t="shared" si="157"/>
        <v>PROTRA_CAPACITY_EMPIRICAL[</v>
      </c>
      <c r="Y1005" s="7" t="str">
        <f t="shared" si="160"/>
        <v>LITHUANIA,</v>
      </c>
      <c r="Z1005" s="7" t="str">
        <f t="shared" si="161"/>
        <v>TO_heat,</v>
      </c>
      <c r="AA1005" s="7" t="str">
        <f t="shared" si="158"/>
        <v>PROTRA_CHP_HP_I]=GET_DIRECT_DATA(</v>
      </c>
      <c r="AB1005" s="7" t="str">
        <f t="shared" si="159"/>
        <v>'model_parameters/energy/PROTRA_capacity_vensim_import.xlsx','PROTRA_capacity','PROTRA_CAP_TIME',</v>
      </c>
      <c r="AC1005" s="7" t="str">
        <f t="shared" si="162"/>
        <v>'LITHUANIA_TO_heat')~~|</v>
      </c>
    </row>
    <row r="1006" spans="1:29" x14ac:dyDescent="0.35">
      <c r="A1006" t="s">
        <v>58</v>
      </c>
      <c r="B1006" t="s">
        <v>41</v>
      </c>
      <c r="C1006" t="str">
        <f t="shared" si="154"/>
        <v>LITHUANIA_TO_heat</v>
      </c>
      <c r="D1006" t="str">
        <f t="shared" si="155"/>
        <v>PROTRA_CHP_HP_I</v>
      </c>
      <c r="E1006" t="s">
        <v>16</v>
      </c>
      <c r="F1006" s="1" t="str">
        <f t="shared" si="156"/>
        <v>LITHUANIATO_heatPROTRA_HP_waste</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t="str">
        <f t="shared" si="153"/>
        <v/>
      </c>
      <c r="X1006" s="7" t="str">
        <f t="shared" si="157"/>
        <v>PROTRA_CAPACITY_EMPIRICAL[</v>
      </c>
      <c r="Y1006" s="7" t="str">
        <f t="shared" si="160"/>
        <v>LITHUANIA,</v>
      </c>
      <c r="Z1006" s="7" t="str">
        <f t="shared" si="161"/>
        <v>TO_heat,</v>
      </c>
      <c r="AA1006" s="7" t="str">
        <f t="shared" si="158"/>
        <v>PROTRA_CHP_HP_I]=GET_DIRECT_DATA(</v>
      </c>
      <c r="AB1006" s="7" t="str">
        <f t="shared" si="159"/>
        <v>'model_parameters/energy/PROTRA_capacity_vensim_import.xlsx','PROTRA_capacity','PROTRA_CAP_TIME',</v>
      </c>
      <c r="AC1006" s="7" t="str">
        <f t="shared" si="162"/>
        <v>'LITHUANIA_TO_heat')~~|</v>
      </c>
    </row>
    <row r="1007" spans="1:29" x14ac:dyDescent="0.35">
      <c r="A1007" t="s">
        <v>58</v>
      </c>
      <c r="B1007" t="s">
        <v>42</v>
      </c>
      <c r="C1007" t="str">
        <f t="shared" si="154"/>
        <v>LITHUANIA_TO_elec</v>
      </c>
      <c r="D1007" t="str">
        <f t="shared" si="155"/>
        <v>PROTRA_CHP_PP_I</v>
      </c>
      <c r="E1007" t="s">
        <v>0</v>
      </c>
      <c r="F1007" s="1" t="str">
        <f t="shared" si="156"/>
        <v>LITHUANIATO_elecPROTRA_CHP_gas_fuels</v>
      </c>
      <c r="G1007" s="5">
        <v>0.86879999999999991</v>
      </c>
      <c r="H1007" s="5">
        <v>0.87379999999999991</v>
      </c>
      <c r="I1007" s="5">
        <v>0.87379999999999991</v>
      </c>
      <c r="J1007" s="5">
        <v>0.90879999999999994</v>
      </c>
      <c r="K1007" s="5">
        <v>0.90879999999999994</v>
      </c>
      <c r="L1007" s="5">
        <v>0.90879999999999994</v>
      </c>
      <c r="M1007" s="5">
        <v>0.95879999999999999</v>
      </c>
      <c r="N1007" s="5">
        <v>1.4188000000000001</v>
      </c>
      <c r="O1007" s="5">
        <v>1.4188000000000001</v>
      </c>
      <c r="P1007" s="5">
        <v>1.4188000000000001</v>
      </c>
      <c r="Q1007" s="5">
        <v>0.8538</v>
      </c>
      <c r="R1007" s="5">
        <v>0.55363342135043381</v>
      </c>
      <c r="S1007" s="5">
        <v>0.53334319124858542</v>
      </c>
      <c r="T1007" s="5">
        <v>0.6032317615993964</v>
      </c>
      <c r="U1007" s="5">
        <v>0.5507348170501698</v>
      </c>
      <c r="V1007" s="5">
        <v>0.57005884571859677</v>
      </c>
      <c r="W1007" t="str">
        <f t="shared" si="153"/>
        <v>PROTRA_CAPACITY_EMPIRICAL[LITHUANIA,TO_elec,PROTRA_CHP_PP_I]=GET_DIRECT_DATA('model_parameters/energy/PROTRA_capacity_vensim_import.xlsx','PROTRA_capacity','PROTRA_CAP_TIME','LITHUANIA_TO_elec')~~|</v>
      </c>
      <c r="X1007" s="7" t="str">
        <f t="shared" si="157"/>
        <v>PROTRA_CAPACITY_EMPIRICAL[</v>
      </c>
      <c r="Y1007" s="7" t="str">
        <f t="shared" si="160"/>
        <v>LITHUANIA,</v>
      </c>
      <c r="Z1007" s="7" t="str">
        <f t="shared" si="161"/>
        <v>TO_elec,</v>
      </c>
      <c r="AA1007" s="7" t="str">
        <f t="shared" si="158"/>
        <v>PROTRA_CHP_PP_I]=GET_DIRECT_DATA(</v>
      </c>
      <c r="AB1007" s="7" t="str">
        <f t="shared" si="159"/>
        <v>'model_parameters/energy/PROTRA_capacity_vensim_import.xlsx','PROTRA_capacity','PROTRA_CAP_TIME',</v>
      </c>
      <c r="AC1007" s="7" t="str">
        <f t="shared" si="162"/>
        <v>'LITHUANIA_TO_elec')~~|</v>
      </c>
    </row>
    <row r="1008" spans="1:29" x14ac:dyDescent="0.35">
      <c r="A1008" t="s">
        <v>58</v>
      </c>
      <c r="B1008" t="s">
        <v>42</v>
      </c>
      <c r="C1008" t="str">
        <f t="shared" si="154"/>
        <v>LITHUANIA_TO_elec</v>
      </c>
      <c r="D1008" t="str">
        <f t="shared" si="155"/>
        <v>PROTRA_CHP_PP_I</v>
      </c>
      <c r="E1008" t="s">
        <v>1</v>
      </c>
      <c r="F1008" s="1" t="str">
        <f t="shared" si="156"/>
        <v>LITHUANIATO_elecPROTRA_CHP_gas_fuels_CCS</v>
      </c>
      <c r="G1008" s="5">
        <v>0</v>
      </c>
      <c r="H1008" s="5">
        <v>0</v>
      </c>
      <c r="I1008" s="5">
        <v>0</v>
      </c>
      <c r="J1008" s="5">
        <v>0</v>
      </c>
      <c r="K1008" s="5">
        <v>0</v>
      </c>
      <c r="L1008" s="5">
        <v>0</v>
      </c>
      <c r="M1008" s="5">
        <v>0</v>
      </c>
      <c r="N1008" s="5">
        <v>0</v>
      </c>
      <c r="O1008" s="5">
        <v>0</v>
      </c>
      <c r="P1008" s="5">
        <v>0</v>
      </c>
      <c r="Q1008" s="5">
        <v>0</v>
      </c>
      <c r="R1008" s="5">
        <v>0</v>
      </c>
      <c r="S1008" s="5">
        <v>0</v>
      </c>
      <c r="T1008" s="5">
        <v>0</v>
      </c>
      <c r="U1008" s="5">
        <v>0</v>
      </c>
      <c r="V1008" s="5">
        <v>0</v>
      </c>
      <c r="W1008" t="str">
        <f t="shared" si="153"/>
        <v/>
      </c>
      <c r="X1008" s="7" t="str">
        <f t="shared" si="157"/>
        <v>PROTRA_CAPACITY_EMPIRICAL[</v>
      </c>
      <c r="Y1008" s="7" t="str">
        <f t="shared" si="160"/>
        <v>LITHUANIA,</v>
      </c>
      <c r="Z1008" s="7" t="str">
        <f t="shared" si="161"/>
        <v>TO_elec,</v>
      </c>
      <c r="AA1008" s="7" t="str">
        <f t="shared" si="158"/>
        <v>PROTRA_CHP_PP_I]=GET_DIRECT_DATA(</v>
      </c>
      <c r="AB1008" s="7" t="str">
        <f t="shared" si="159"/>
        <v>'model_parameters/energy/PROTRA_capacity_vensim_import.xlsx','PROTRA_capacity','PROTRA_CAP_TIME',</v>
      </c>
      <c r="AC1008" s="7" t="str">
        <f t="shared" si="162"/>
        <v>'LITHUANIA_TO_elec')~~|</v>
      </c>
    </row>
    <row r="1009" spans="1:29" x14ac:dyDescent="0.35">
      <c r="A1009" t="s">
        <v>58</v>
      </c>
      <c r="B1009" t="s">
        <v>42</v>
      </c>
      <c r="C1009" t="str">
        <f t="shared" si="154"/>
        <v>LITHUANIA_TO_elec</v>
      </c>
      <c r="D1009" t="str">
        <f t="shared" si="155"/>
        <v>PROTRA_CHP_PP_I</v>
      </c>
      <c r="E1009" t="s">
        <v>2</v>
      </c>
      <c r="F1009" s="1" t="str">
        <f t="shared" si="156"/>
        <v>LITHUANIATO_elecPROTRA_CHP_geothermal</v>
      </c>
      <c r="G1009" s="5">
        <v>5.3284000000000007E-5</v>
      </c>
      <c r="H1009" s="5">
        <v>8.733854422604422E-4</v>
      </c>
      <c r="I1009" s="5">
        <v>8.834726658476658E-4</v>
      </c>
      <c r="J1009" s="5">
        <v>9.0953132678132681E-4</v>
      </c>
      <c r="K1009" s="5">
        <v>9.170967444717444E-4</v>
      </c>
      <c r="L1009" s="5">
        <v>9.2466216216216231E-4</v>
      </c>
      <c r="M1009" s="5">
        <v>4.0898000000000002E-3</v>
      </c>
      <c r="N1009" s="5">
        <v>3.9579800000000007E-3</v>
      </c>
      <c r="O1009" s="5">
        <v>3.9951600000000002E-3</v>
      </c>
      <c r="P1009" s="5">
        <v>3.7991200000000009E-3</v>
      </c>
      <c r="Q1009" s="5">
        <v>3.2481799999999998E-3</v>
      </c>
      <c r="R1009" s="5">
        <v>3.5562579768339767E-3</v>
      </c>
      <c r="S1009" s="5">
        <v>3.8643359536679536E-3</v>
      </c>
      <c r="T1009" s="5">
        <v>4.1724139305019305E-3</v>
      </c>
      <c r="U1009" s="5">
        <v>4.4804919073359074E-3</v>
      </c>
      <c r="V1009" s="5">
        <v>4.7885698841698843E-3</v>
      </c>
      <c r="W1009" t="str">
        <f t="shared" si="153"/>
        <v/>
      </c>
      <c r="X1009" s="7" t="str">
        <f t="shared" si="157"/>
        <v>PROTRA_CAPACITY_EMPIRICAL[</v>
      </c>
      <c r="Y1009" s="7" t="str">
        <f t="shared" si="160"/>
        <v>LITHUANIA,</v>
      </c>
      <c r="Z1009" s="7" t="str">
        <f t="shared" si="161"/>
        <v>TO_elec,</v>
      </c>
      <c r="AA1009" s="7" t="str">
        <f t="shared" si="158"/>
        <v>PROTRA_CHP_PP_I]=GET_DIRECT_DATA(</v>
      </c>
      <c r="AB1009" s="7" t="str">
        <f t="shared" si="159"/>
        <v>'model_parameters/energy/PROTRA_capacity_vensim_import.xlsx','PROTRA_capacity','PROTRA_CAP_TIME',</v>
      </c>
      <c r="AC1009" s="7" t="str">
        <f t="shared" si="162"/>
        <v>'LITHUANIA_TO_elec')~~|</v>
      </c>
    </row>
    <row r="1010" spans="1:29" x14ac:dyDescent="0.35">
      <c r="A1010" t="s">
        <v>58</v>
      </c>
      <c r="B1010" t="s">
        <v>42</v>
      </c>
      <c r="C1010" t="str">
        <f t="shared" si="154"/>
        <v>LITHUANIA_TO_elec</v>
      </c>
      <c r="D1010" t="str">
        <f t="shared" si="155"/>
        <v>PROTRA_CHP_PP_I</v>
      </c>
      <c r="E1010" t="s">
        <v>3</v>
      </c>
      <c r="F1010" s="1" t="str">
        <f t="shared" si="156"/>
        <v>LITHUANIATO_elecPROTRA_CHP_liquid_fuels</v>
      </c>
      <c r="G1010" s="5">
        <v>0.21</v>
      </c>
      <c r="H1010" s="5">
        <v>0.21</v>
      </c>
      <c r="I1010" s="5">
        <v>0.21</v>
      </c>
      <c r="J1010" s="5">
        <v>0.21</v>
      </c>
      <c r="K1010" s="5">
        <v>0.21</v>
      </c>
      <c r="L1010" s="5">
        <v>0.21</v>
      </c>
      <c r="M1010" s="5">
        <v>0.21</v>
      </c>
      <c r="N1010" s="5">
        <v>0.21</v>
      </c>
      <c r="O1010" s="5">
        <v>0.21</v>
      </c>
      <c r="P1010" s="5">
        <v>0.21</v>
      </c>
      <c r="Q1010" s="5">
        <v>0.13</v>
      </c>
      <c r="R1010" s="5">
        <v>0.13</v>
      </c>
      <c r="S1010" s="5">
        <v>0.13</v>
      </c>
      <c r="T1010" s="5">
        <v>0</v>
      </c>
      <c r="U1010" s="5">
        <v>0</v>
      </c>
      <c r="V1010" s="5">
        <v>0</v>
      </c>
      <c r="W1010" t="str">
        <f t="shared" si="153"/>
        <v/>
      </c>
      <c r="X1010" s="7" t="str">
        <f t="shared" si="157"/>
        <v>PROTRA_CAPACITY_EMPIRICAL[</v>
      </c>
      <c r="Y1010" s="7" t="str">
        <f t="shared" si="160"/>
        <v>LITHUANIA,</v>
      </c>
      <c r="Z1010" s="7" t="str">
        <f t="shared" si="161"/>
        <v>TO_elec,</v>
      </c>
      <c r="AA1010" s="7" t="str">
        <f t="shared" si="158"/>
        <v>PROTRA_CHP_PP_I]=GET_DIRECT_DATA(</v>
      </c>
      <c r="AB1010" s="7" t="str">
        <f t="shared" si="159"/>
        <v>'model_parameters/energy/PROTRA_capacity_vensim_import.xlsx','PROTRA_capacity','PROTRA_CAP_TIME',</v>
      </c>
      <c r="AC1010" s="7" t="str">
        <f t="shared" si="162"/>
        <v>'LITHUANIA_TO_elec')~~|</v>
      </c>
    </row>
    <row r="1011" spans="1:29" x14ac:dyDescent="0.35">
      <c r="A1011" t="s">
        <v>58</v>
      </c>
      <c r="B1011" t="s">
        <v>42</v>
      </c>
      <c r="C1011" t="str">
        <f t="shared" si="154"/>
        <v>LITHUANIA_TO_elec</v>
      </c>
      <c r="D1011" t="str">
        <f t="shared" si="155"/>
        <v>PROTRA_CHP_PP_I</v>
      </c>
      <c r="E1011" t="s">
        <v>4</v>
      </c>
      <c r="F1011" s="1" t="str">
        <f t="shared" si="156"/>
        <v>LITHUANIATO_elecPROTRA_CHP_liquid_fuels_CCS</v>
      </c>
      <c r="G1011" s="5">
        <v>0</v>
      </c>
      <c r="H1011" s="5">
        <v>0</v>
      </c>
      <c r="I1011" s="5">
        <v>0</v>
      </c>
      <c r="J1011" s="5">
        <v>0</v>
      </c>
      <c r="K1011" s="5">
        <v>0</v>
      </c>
      <c r="L1011" s="5">
        <v>0</v>
      </c>
      <c r="M1011" s="5">
        <v>0</v>
      </c>
      <c r="N1011" s="5">
        <v>0</v>
      </c>
      <c r="O1011" s="5">
        <v>0</v>
      </c>
      <c r="P1011" s="5">
        <v>0</v>
      </c>
      <c r="Q1011" s="5">
        <v>0</v>
      </c>
      <c r="R1011" s="5">
        <v>0</v>
      </c>
      <c r="S1011" s="5">
        <v>0</v>
      </c>
      <c r="T1011" s="5">
        <v>0</v>
      </c>
      <c r="U1011" s="5">
        <v>0</v>
      </c>
      <c r="V1011" s="5">
        <v>0</v>
      </c>
      <c r="W1011" t="str">
        <f t="shared" si="153"/>
        <v/>
      </c>
      <c r="X1011" s="7" t="str">
        <f t="shared" si="157"/>
        <v>PROTRA_CAPACITY_EMPIRICAL[</v>
      </c>
      <c r="Y1011" s="7" t="str">
        <f t="shared" si="160"/>
        <v>LITHUANIA,</v>
      </c>
      <c r="Z1011" s="7" t="str">
        <f t="shared" si="161"/>
        <v>TO_elec,</v>
      </c>
      <c r="AA1011" s="7" t="str">
        <f t="shared" si="158"/>
        <v>PROTRA_CHP_PP_I]=GET_DIRECT_DATA(</v>
      </c>
      <c r="AB1011" s="7" t="str">
        <f t="shared" si="159"/>
        <v>'model_parameters/energy/PROTRA_capacity_vensim_import.xlsx','PROTRA_capacity','PROTRA_CAP_TIME',</v>
      </c>
      <c r="AC1011" s="7" t="str">
        <f t="shared" si="162"/>
        <v>'LITHUANIA_TO_elec')~~|</v>
      </c>
    </row>
    <row r="1012" spans="1:29" x14ac:dyDescent="0.35">
      <c r="A1012" t="s">
        <v>58</v>
      </c>
      <c r="B1012" t="s">
        <v>42</v>
      </c>
      <c r="C1012" t="str">
        <f t="shared" si="154"/>
        <v>LITHUANIA_TO_elec</v>
      </c>
      <c r="D1012" t="str">
        <f t="shared" si="155"/>
        <v>PROTRA_CHP_PP_I</v>
      </c>
      <c r="E1012" t="s">
        <v>5</v>
      </c>
      <c r="F1012" s="1" t="str">
        <f t="shared" si="156"/>
        <v>LITHUANIATO_elecPROTRA_CHP_solid_fossil</v>
      </c>
      <c r="G1012" s="5">
        <v>0</v>
      </c>
      <c r="H1012" s="5">
        <v>0</v>
      </c>
      <c r="I1012" s="5">
        <v>0</v>
      </c>
      <c r="J1012" s="5">
        <v>0</v>
      </c>
      <c r="K1012" s="5">
        <v>0</v>
      </c>
      <c r="L1012" s="5">
        <v>0</v>
      </c>
      <c r="M1012" s="5">
        <v>0</v>
      </c>
      <c r="N1012" s="5">
        <v>0</v>
      </c>
      <c r="O1012" s="5">
        <v>0</v>
      </c>
      <c r="P1012" s="5">
        <v>0</v>
      </c>
      <c r="Q1012" s="5">
        <v>0</v>
      </c>
      <c r="R1012" s="5">
        <v>0</v>
      </c>
      <c r="S1012" s="5">
        <v>0</v>
      </c>
      <c r="T1012" s="5">
        <v>0</v>
      </c>
      <c r="U1012" s="5">
        <v>0</v>
      </c>
      <c r="V1012" s="5">
        <v>0</v>
      </c>
      <c r="W1012" t="str">
        <f t="shared" si="153"/>
        <v/>
      </c>
      <c r="X1012" s="7" t="str">
        <f t="shared" si="157"/>
        <v>PROTRA_CAPACITY_EMPIRICAL[</v>
      </c>
      <c r="Y1012" s="7" t="str">
        <f t="shared" si="160"/>
        <v>LITHUANIA,</v>
      </c>
      <c r="Z1012" s="7" t="str">
        <f t="shared" si="161"/>
        <v>TO_elec,</v>
      </c>
      <c r="AA1012" s="7" t="str">
        <f t="shared" si="158"/>
        <v>PROTRA_CHP_PP_I]=GET_DIRECT_DATA(</v>
      </c>
      <c r="AB1012" s="7" t="str">
        <f t="shared" si="159"/>
        <v>'model_parameters/energy/PROTRA_capacity_vensim_import.xlsx','PROTRA_capacity','PROTRA_CAP_TIME',</v>
      </c>
      <c r="AC1012" s="7" t="str">
        <f t="shared" si="162"/>
        <v>'LITHUANIA_TO_elec')~~|</v>
      </c>
    </row>
    <row r="1013" spans="1:29" x14ac:dyDescent="0.35">
      <c r="A1013" t="s">
        <v>58</v>
      </c>
      <c r="B1013" t="s">
        <v>42</v>
      </c>
      <c r="C1013" t="str">
        <f t="shared" si="154"/>
        <v>LITHUANIA_TO_elec</v>
      </c>
      <c r="D1013" t="str">
        <f t="shared" si="155"/>
        <v>PROTRA_CHP_PP_I</v>
      </c>
      <c r="E1013" t="s">
        <v>6</v>
      </c>
      <c r="F1013" s="1" t="str">
        <f t="shared" si="156"/>
        <v>LITHUANIATO_elecPROTRA_CHP_solid_fossil_CCS</v>
      </c>
      <c r="G1013" s="5">
        <v>0</v>
      </c>
      <c r="H1013" s="5">
        <v>0</v>
      </c>
      <c r="I1013" s="5">
        <v>0</v>
      </c>
      <c r="J1013" s="5">
        <v>0</v>
      </c>
      <c r="K1013" s="5">
        <v>0</v>
      </c>
      <c r="L1013" s="5">
        <v>0</v>
      </c>
      <c r="M1013" s="5">
        <v>0</v>
      </c>
      <c r="N1013" s="5">
        <v>0</v>
      </c>
      <c r="O1013" s="5">
        <v>0</v>
      </c>
      <c r="P1013" s="5">
        <v>0</v>
      </c>
      <c r="Q1013" s="5">
        <v>0</v>
      </c>
      <c r="R1013" s="5">
        <v>0</v>
      </c>
      <c r="S1013" s="5">
        <v>0</v>
      </c>
      <c r="T1013" s="5">
        <v>0</v>
      </c>
      <c r="U1013" s="5">
        <v>0</v>
      </c>
      <c r="V1013" s="5">
        <v>0</v>
      </c>
      <c r="W1013" t="str">
        <f t="shared" si="153"/>
        <v/>
      </c>
      <c r="X1013" s="7" t="str">
        <f t="shared" si="157"/>
        <v>PROTRA_CAPACITY_EMPIRICAL[</v>
      </c>
      <c r="Y1013" s="7" t="str">
        <f t="shared" si="160"/>
        <v>LITHUANIA,</v>
      </c>
      <c r="Z1013" s="7" t="str">
        <f t="shared" si="161"/>
        <v>TO_elec,</v>
      </c>
      <c r="AA1013" s="7" t="str">
        <f t="shared" si="158"/>
        <v>PROTRA_CHP_PP_I]=GET_DIRECT_DATA(</v>
      </c>
      <c r="AB1013" s="7" t="str">
        <f t="shared" si="159"/>
        <v>'model_parameters/energy/PROTRA_capacity_vensim_import.xlsx','PROTRA_capacity','PROTRA_CAP_TIME',</v>
      </c>
      <c r="AC1013" s="7" t="str">
        <f t="shared" si="162"/>
        <v>'LITHUANIA_TO_elec')~~|</v>
      </c>
    </row>
    <row r="1014" spans="1:29" x14ac:dyDescent="0.35">
      <c r="A1014" t="s">
        <v>58</v>
      </c>
      <c r="B1014" t="s">
        <v>42</v>
      </c>
      <c r="C1014" t="str">
        <f t="shared" si="154"/>
        <v>LITHUANIA_TO_elec</v>
      </c>
      <c r="D1014" t="str">
        <f t="shared" si="155"/>
        <v>PROTRA_CHP_PP_I</v>
      </c>
      <c r="E1014" t="s">
        <v>7</v>
      </c>
      <c r="F1014" s="1" t="str">
        <f t="shared" si="156"/>
        <v>LITHUANIATO_elecPROTRA_CHP_waste</v>
      </c>
      <c r="G1014" s="5">
        <v>5.9322259136212621E-3</v>
      </c>
      <c r="H1014" s="5">
        <v>5.9322259136212621E-3</v>
      </c>
      <c r="I1014" s="5">
        <v>5.9322259136212621E-3</v>
      </c>
      <c r="J1014" s="5">
        <v>5.9322259136212621E-3</v>
      </c>
      <c r="K1014" s="5">
        <v>5.9322259136212621E-3</v>
      </c>
      <c r="L1014" s="5">
        <v>5.9322259136212621E-3</v>
      </c>
      <c r="M1014" s="5">
        <v>5.9322259136212621E-3</v>
      </c>
      <c r="N1014" s="5">
        <v>8.3009966777408632E-3</v>
      </c>
      <c r="O1014" s="5">
        <v>1.2420598006644518E-2</v>
      </c>
      <c r="P1014" s="5">
        <v>1.2420598006644518E-2</v>
      </c>
      <c r="Q1014" s="5">
        <v>1.2420598006644518E-2</v>
      </c>
      <c r="R1014" s="5">
        <v>8.4139534883720928E-3</v>
      </c>
      <c r="S1014" s="5">
        <v>8.4139534883720928E-3</v>
      </c>
      <c r="T1014" s="5">
        <v>8.8146179401993353E-3</v>
      </c>
      <c r="U1014" s="5">
        <v>8.4139534883720928E-3</v>
      </c>
      <c r="V1014" s="5">
        <v>8.8146179401993353E-3</v>
      </c>
      <c r="W1014" t="str">
        <f t="shared" si="153"/>
        <v/>
      </c>
      <c r="X1014" s="7" t="str">
        <f t="shared" si="157"/>
        <v>PROTRA_CAPACITY_EMPIRICAL[</v>
      </c>
      <c r="Y1014" s="7" t="str">
        <f t="shared" si="160"/>
        <v>LITHUANIA,</v>
      </c>
      <c r="Z1014" s="7" t="str">
        <f t="shared" si="161"/>
        <v>TO_elec,</v>
      </c>
      <c r="AA1014" s="7" t="str">
        <f t="shared" si="158"/>
        <v>PROTRA_CHP_PP_I]=GET_DIRECT_DATA(</v>
      </c>
      <c r="AB1014" s="7" t="str">
        <f t="shared" si="159"/>
        <v>'model_parameters/energy/PROTRA_capacity_vensim_import.xlsx','PROTRA_capacity','PROTRA_CAP_TIME',</v>
      </c>
      <c r="AC1014" s="7" t="str">
        <f t="shared" si="162"/>
        <v>'LITHUANIA_TO_elec')~~|</v>
      </c>
    </row>
    <row r="1015" spans="1:29" x14ac:dyDescent="0.35">
      <c r="A1015" t="s">
        <v>58</v>
      </c>
      <c r="B1015" t="s">
        <v>42</v>
      </c>
      <c r="C1015" t="str">
        <f t="shared" si="154"/>
        <v>LITHUANIA_TO_elec</v>
      </c>
      <c r="D1015" t="str">
        <f t="shared" si="155"/>
        <v>PROTRA_CHP_PP_I</v>
      </c>
      <c r="E1015" t="s">
        <v>8</v>
      </c>
      <c r="F1015" s="1" t="str">
        <f t="shared" si="156"/>
        <v>LITHUANIATO_elecPROTRA_CHP_solid_bio</v>
      </c>
      <c r="G1015" s="5">
        <v>2.2867774086378738E-2</v>
      </c>
      <c r="H1015" s="5">
        <v>2.2867774086378738E-2</v>
      </c>
      <c r="I1015" s="5">
        <v>2.2867774086378738E-2</v>
      </c>
      <c r="J1015" s="5">
        <v>2.2867774086378738E-2</v>
      </c>
      <c r="K1015" s="5">
        <v>2.2867774086378738E-2</v>
      </c>
      <c r="L1015" s="5">
        <v>2.2867774086378738E-2</v>
      </c>
      <c r="M1015" s="5">
        <v>2.2867774086378738E-2</v>
      </c>
      <c r="N1015" s="5">
        <v>3.1999003322259134E-2</v>
      </c>
      <c r="O1015" s="5">
        <v>4.7879401993355483E-2</v>
      </c>
      <c r="P1015" s="5">
        <v>4.7879401993355483E-2</v>
      </c>
      <c r="Q1015" s="5">
        <v>4.7879401993355483E-2</v>
      </c>
      <c r="R1015" s="5">
        <v>0.10731590101958986</v>
      </c>
      <c r="S1015" s="5">
        <v>0.16675240004582428</v>
      </c>
      <c r="T1015" s="5">
        <v>0.16840341390766411</v>
      </c>
      <c r="U1015" s="5">
        <v>0.15849733073662506</v>
      </c>
      <c r="V1015" s="5">
        <v>0.16179935846030474</v>
      </c>
      <c r="W1015" t="str">
        <f t="shared" si="153"/>
        <v/>
      </c>
      <c r="X1015" s="7" t="str">
        <f t="shared" si="157"/>
        <v>PROTRA_CAPACITY_EMPIRICAL[</v>
      </c>
      <c r="Y1015" s="7" t="str">
        <f t="shared" si="160"/>
        <v>LITHUANIA,</v>
      </c>
      <c r="Z1015" s="7" t="str">
        <f t="shared" si="161"/>
        <v>TO_elec,</v>
      </c>
      <c r="AA1015" s="7" t="str">
        <f t="shared" si="158"/>
        <v>PROTRA_CHP_PP_I]=GET_DIRECT_DATA(</v>
      </c>
      <c r="AB1015" s="7" t="str">
        <f t="shared" si="159"/>
        <v>'model_parameters/energy/PROTRA_capacity_vensim_import.xlsx','PROTRA_capacity','PROTRA_CAP_TIME',</v>
      </c>
      <c r="AC1015" s="7" t="str">
        <f t="shared" si="162"/>
        <v>'LITHUANIA_TO_elec')~~|</v>
      </c>
    </row>
    <row r="1016" spans="1:29" x14ac:dyDescent="0.35">
      <c r="A1016" t="s">
        <v>58</v>
      </c>
      <c r="B1016" t="s">
        <v>42</v>
      </c>
      <c r="C1016" t="str">
        <f t="shared" si="154"/>
        <v>LITHUANIA_TO_elec</v>
      </c>
      <c r="D1016" t="str">
        <f t="shared" si="155"/>
        <v>PROTRA_CHP_PP_I</v>
      </c>
      <c r="E1016" t="s">
        <v>9</v>
      </c>
      <c r="F1016" s="1" t="str">
        <f t="shared" si="156"/>
        <v>LITHUANIATO_elecPROTRA_CHP_solid_bio_CCS</v>
      </c>
      <c r="G1016" s="5">
        <v>0</v>
      </c>
      <c r="H1016" s="5">
        <v>0</v>
      </c>
      <c r="I1016" s="5">
        <v>0</v>
      </c>
      <c r="J1016" s="5">
        <v>0</v>
      </c>
      <c r="K1016" s="5">
        <v>0</v>
      </c>
      <c r="L1016" s="5">
        <v>0</v>
      </c>
      <c r="M1016" s="5">
        <v>0</v>
      </c>
      <c r="N1016" s="5">
        <v>0</v>
      </c>
      <c r="O1016" s="5">
        <v>0</v>
      </c>
      <c r="P1016" s="5">
        <v>0</v>
      </c>
      <c r="Q1016" s="5">
        <v>0</v>
      </c>
      <c r="R1016" s="5">
        <v>0</v>
      </c>
      <c r="S1016" s="5">
        <v>0</v>
      </c>
      <c r="T1016" s="5">
        <v>0</v>
      </c>
      <c r="U1016" s="5">
        <v>0</v>
      </c>
      <c r="V1016" s="5">
        <v>0</v>
      </c>
      <c r="W1016" t="str">
        <f t="shared" si="153"/>
        <v/>
      </c>
      <c r="X1016" s="7" t="str">
        <f t="shared" si="157"/>
        <v>PROTRA_CAPACITY_EMPIRICAL[</v>
      </c>
      <c r="Y1016" s="7" t="str">
        <f t="shared" si="160"/>
        <v>LITHUANIA,</v>
      </c>
      <c r="Z1016" s="7" t="str">
        <f t="shared" si="161"/>
        <v>TO_elec,</v>
      </c>
      <c r="AA1016" s="7" t="str">
        <f t="shared" si="158"/>
        <v>PROTRA_CHP_PP_I]=GET_DIRECT_DATA(</v>
      </c>
      <c r="AB1016" s="7" t="str">
        <f t="shared" si="159"/>
        <v>'model_parameters/energy/PROTRA_capacity_vensim_import.xlsx','PROTRA_capacity','PROTRA_CAP_TIME',</v>
      </c>
      <c r="AC1016" s="7" t="str">
        <f t="shared" si="162"/>
        <v>'LITHUANIA_TO_elec')~~|</v>
      </c>
    </row>
    <row r="1017" spans="1:29" x14ac:dyDescent="0.35">
      <c r="A1017" t="s">
        <v>58</v>
      </c>
      <c r="B1017" t="s">
        <v>42</v>
      </c>
      <c r="C1017" t="str">
        <f t="shared" si="154"/>
        <v>LITHUANIA_TO_elec</v>
      </c>
      <c r="D1017" t="str">
        <f t="shared" si="155"/>
        <v>PROTRA_CHP_PP_I</v>
      </c>
      <c r="E1017" t="s">
        <v>17</v>
      </c>
      <c r="F1017" s="1" t="str">
        <f t="shared" si="156"/>
        <v>LITHUANIATO_elecPROTRA_PP_solid_bio</v>
      </c>
      <c r="G1017" s="5">
        <v>0</v>
      </c>
      <c r="H1017" s="5">
        <v>0</v>
      </c>
      <c r="I1017" s="5">
        <v>0</v>
      </c>
      <c r="J1017" s="5">
        <v>0</v>
      </c>
      <c r="K1017" s="5">
        <v>0</v>
      </c>
      <c r="L1017" s="5">
        <v>0</v>
      </c>
      <c r="M1017" s="5">
        <v>0</v>
      </c>
      <c r="N1017" s="5">
        <v>0</v>
      </c>
      <c r="O1017" s="5">
        <v>0</v>
      </c>
      <c r="P1017" s="5">
        <v>0</v>
      </c>
      <c r="Q1017" s="5">
        <v>0</v>
      </c>
      <c r="R1017" s="5">
        <v>0</v>
      </c>
      <c r="S1017" s="5">
        <v>0</v>
      </c>
      <c r="T1017" s="5">
        <v>0</v>
      </c>
      <c r="U1017" s="5">
        <v>0</v>
      </c>
      <c r="V1017" s="5">
        <v>0</v>
      </c>
      <c r="W1017" t="str">
        <f t="shared" si="153"/>
        <v/>
      </c>
      <c r="X1017" s="7" t="str">
        <f t="shared" si="157"/>
        <v>PROTRA_CAPACITY_EMPIRICAL[</v>
      </c>
      <c r="Y1017" s="7" t="str">
        <f t="shared" si="160"/>
        <v>LITHUANIA,</v>
      </c>
      <c r="Z1017" s="7" t="str">
        <f t="shared" si="161"/>
        <v>TO_elec,</v>
      </c>
      <c r="AA1017" s="7" t="str">
        <f t="shared" si="158"/>
        <v>PROTRA_CHP_PP_I]=GET_DIRECT_DATA(</v>
      </c>
      <c r="AB1017" s="7" t="str">
        <f t="shared" si="159"/>
        <v>'model_parameters/energy/PROTRA_capacity_vensim_import.xlsx','PROTRA_capacity','PROTRA_CAP_TIME',</v>
      </c>
      <c r="AC1017" s="7" t="str">
        <f t="shared" si="162"/>
        <v>'LITHUANIA_TO_elec')~~|</v>
      </c>
    </row>
    <row r="1018" spans="1:29" x14ac:dyDescent="0.35">
      <c r="A1018" t="s">
        <v>58</v>
      </c>
      <c r="B1018" t="s">
        <v>42</v>
      </c>
      <c r="C1018" t="str">
        <f t="shared" si="154"/>
        <v>LITHUANIA_TO_elec</v>
      </c>
      <c r="D1018" t="str">
        <f t="shared" si="155"/>
        <v>PROTRA_CHP_PP_I</v>
      </c>
      <c r="E1018" t="s">
        <v>18</v>
      </c>
      <c r="F1018" s="1" t="str">
        <f t="shared" si="156"/>
        <v>LITHUANIATO_elecPROTRA_PP_solid_bio_CCS</v>
      </c>
      <c r="G1018" s="5">
        <v>0</v>
      </c>
      <c r="H1018" s="5">
        <v>0</v>
      </c>
      <c r="I1018" s="5">
        <v>0</v>
      </c>
      <c r="J1018" s="5">
        <v>0</v>
      </c>
      <c r="K1018" s="5">
        <v>0</v>
      </c>
      <c r="L1018" s="5">
        <v>0</v>
      </c>
      <c r="M1018" s="5">
        <v>0</v>
      </c>
      <c r="N1018" s="5">
        <v>0</v>
      </c>
      <c r="O1018" s="5">
        <v>0</v>
      </c>
      <c r="P1018" s="5">
        <v>0</v>
      </c>
      <c r="Q1018" s="5">
        <v>0</v>
      </c>
      <c r="R1018" s="5">
        <v>0</v>
      </c>
      <c r="S1018" s="5">
        <v>0</v>
      </c>
      <c r="T1018" s="5">
        <v>0</v>
      </c>
      <c r="U1018" s="5">
        <v>0</v>
      </c>
      <c r="V1018" s="5">
        <v>0</v>
      </c>
      <c r="W1018" t="str">
        <f t="shared" si="153"/>
        <v/>
      </c>
      <c r="X1018" s="7" t="str">
        <f t="shared" si="157"/>
        <v>PROTRA_CAPACITY_EMPIRICAL[</v>
      </c>
      <c r="Y1018" s="7" t="str">
        <f t="shared" si="160"/>
        <v>LITHUANIA,</v>
      </c>
      <c r="Z1018" s="7" t="str">
        <f t="shared" si="161"/>
        <v>TO_elec,</v>
      </c>
      <c r="AA1018" s="7" t="str">
        <f t="shared" si="158"/>
        <v>PROTRA_CHP_PP_I]=GET_DIRECT_DATA(</v>
      </c>
      <c r="AB1018" s="7" t="str">
        <f t="shared" si="159"/>
        <v>'model_parameters/energy/PROTRA_capacity_vensim_import.xlsx','PROTRA_capacity','PROTRA_CAP_TIME',</v>
      </c>
      <c r="AC1018" s="7" t="str">
        <f t="shared" si="162"/>
        <v>'LITHUANIA_TO_elec')~~|</v>
      </c>
    </row>
    <row r="1019" spans="1:29" x14ac:dyDescent="0.35">
      <c r="A1019" t="s">
        <v>58</v>
      </c>
      <c r="B1019" t="s">
        <v>42</v>
      </c>
      <c r="C1019" t="str">
        <f t="shared" si="154"/>
        <v>LITHUANIA_TO_elec</v>
      </c>
      <c r="D1019" t="str">
        <f t="shared" si="155"/>
        <v>PROTRA_CHP_PP_I</v>
      </c>
      <c r="E1019" t="s">
        <v>19</v>
      </c>
      <c r="F1019" s="1" t="str">
        <f t="shared" si="156"/>
        <v>LITHUANIATO_elecPROTRA_PP_gas_fuels</v>
      </c>
      <c r="G1019" s="5">
        <v>0.92559999999999998</v>
      </c>
      <c r="H1019" s="5">
        <v>0.92559999999999998</v>
      </c>
      <c r="I1019" s="5">
        <v>0.93559999999999999</v>
      </c>
      <c r="J1019" s="5">
        <v>0.9456</v>
      </c>
      <c r="K1019" s="5">
        <v>0.9486</v>
      </c>
      <c r="L1019" s="5">
        <v>0.9486</v>
      </c>
      <c r="M1019" s="5">
        <v>0.95410000000000006</v>
      </c>
      <c r="N1019" s="5">
        <v>0.96350000000000002</v>
      </c>
      <c r="O1019" s="5">
        <v>0.96350000000000002</v>
      </c>
      <c r="P1019" s="5">
        <v>0.66349999999999998</v>
      </c>
      <c r="Q1019" s="5">
        <v>0.66349999999999998</v>
      </c>
      <c r="R1019" s="5">
        <v>0.43023632591474914</v>
      </c>
      <c r="S1019" s="5">
        <v>0.41446850245190492</v>
      </c>
      <c r="T1019" s="5">
        <v>0.46877989437947942</v>
      </c>
      <c r="U1019" s="5">
        <v>0.42798377970577145</v>
      </c>
      <c r="V1019" s="5">
        <v>0.4430007544322897</v>
      </c>
      <c r="W1019" t="str">
        <f t="shared" si="153"/>
        <v/>
      </c>
      <c r="X1019" s="7" t="str">
        <f t="shared" si="157"/>
        <v>PROTRA_CAPACITY_EMPIRICAL[</v>
      </c>
      <c r="Y1019" s="7" t="str">
        <f t="shared" si="160"/>
        <v>LITHUANIA,</v>
      </c>
      <c r="Z1019" s="7" t="str">
        <f t="shared" si="161"/>
        <v>TO_elec,</v>
      </c>
      <c r="AA1019" s="7" t="str">
        <f t="shared" si="158"/>
        <v>PROTRA_CHP_PP_I]=GET_DIRECT_DATA(</v>
      </c>
      <c r="AB1019" s="7" t="str">
        <f t="shared" si="159"/>
        <v>'model_parameters/energy/PROTRA_capacity_vensim_import.xlsx','PROTRA_capacity','PROTRA_CAP_TIME',</v>
      </c>
      <c r="AC1019" s="7" t="str">
        <f t="shared" si="162"/>
        <v>'LITHUANIA_TO_elec')~~|</v>
      </c>
    </row>
    <row r="1020" spans="1:29" x14ac:dyDescent="0.35">
      <c r="A1020" t="s">
        <v>58</v>
      </c>
      <c r="B1020" t="s">
        <v>42</v>
      </c>
      <c r="C1020" t="str">
        <f t="shared" si="154"/>
        <v>LITHUANIA_TO_elec</v>
      </c>
      <c r="D1020" t="str">
        <f t="shared" si="155"/>
        <v>PROTRA_CHP_PP_I</v>
      </c>
      <c r="E1020" t="s">
        <v>20</v>
      </c>
      <c r="F1020" s="1" t="str">
        <f t="shared" si="156"/>
        <v>LITHUANIATO_elecPROTRA_PP_gas_fuels_CCS</v>
      </c>
      <c r="G1020" s="6">
        <v>0</v>
      </c>
      <c r="H1020" s="6">
        <v>0</v>
      </c>
      <c r="I1020" s="6">
        <v>0</v>
      </c>
      <c r="J1020" s="6">
        <v>0</v>
      </c>
      <c r="K1020" s="6">
        <v>0</v>
      </c>
      <c r="L1020" s="6">
        <v>0</v>
      </c>
      <c r="M1020" s="6">
        <v>0</v>
      </c>
      <c r="N1020" s="6">
        <v>0</v>
      </c>
      <c r="O1020" s="6">
        <v>0</v>
      </c>
      <c r="P1020" s="6">
        <v>0</v>
      </c>
      <c r="Q1020" s="6">
        <v>0</v>
      </c>
      <c r="R1020" s="6">
        <v>0</v>
      </c>
      <c r="S1020" s="6">
        <v>0</v>
      </c>
      <c r="T1020" s="6">
        <v>0</v>
      </c>
      <c r="U1020" s="6">
        <v>0</v>
      </c>
      <c r="V1020" s="6">
        <v>0</v>
      </c>
      <c r="W1020" t="str">
        <f t="shared" si="153"/>
        <v/>
      </c>
      <c r="X1020" s="7" t="str">
        <f t="shared" si="157"/>
        <v>PROTRA_CAPACITY_EMPIRICAL[</v>
      </c>
      <c r="Y1020" s="7" t="str">
        <f t="shared" si="160"/>
        <v>LITHUANIA,</v>
      </c>
      <c r="Z1020" s="7" t="str">
        <f t="shared" si="161"/>
        <v>TO_elec,</v>
      </c>
      <c r="AA1020" s="7" t="str">
        <f t="shared" si="158"/>
        <v>PROTRA_CHP_PP_I]=GET_DIRECT_DATA(</v>
      </c>
      <c r="AB1020" s="7" t="str">
        <f t="shared" si="159"/>
        <v>'model_parameters/energy/PROTRA_capacity_vensim_import.xlsx','PROTRA_capacity','PROTRA_CAP_TIME',</v>
      </c>
      <c r="AC1020" s="7" t="str">
        <f t="shared" si="162"/>
        <v>'LITHUANIA_TO_elec')~~|</v>
      </c>
    </row>
    <row r="1021" spans="1:29" x14ac:dyDescent="0.35">
      <c r="A1021" t="s">
        <v>58</v>
      </c>
      <c r="B1021" t="s">
        <v>42</v>
      </c>
      <c r="C1021" t="str">
        <f t="shared" si="154"/>
        <v>LITHUANIA_TO_elec</v>
      </c>
      <c r="D1021" t="str">
        <f t="shared" si="155"/>
        <v>PROTRA_CHP_PP_I</v>
      </c>
      <c r="E1021" t="s">
        <v>21</v>
      </c>
      <c r="F1021" s="1" t="str">
        <f t="shared" si="156"/>
        <v>LITHUANIATO_elecPROTRA_PP_geothermal</v>
      </c>
      <c r="G1021" s="5">
        <v>0</v>
      </c>
      <c r="H1021" s="5">
        <v>0</v>
      </c>
      <c r="I1021" s="5">
        <v>0</v>
      </c>
      <c r="J1021" s="5">
        <v>0</v>
      </c>
      <c r="K1021" s="5">
        <v>0</v>
      </c>
      <c r="L1021" s="5">
        <v>0</v>
      </c>
      <c r="M1021" s="5">
        <v>0</v>
      </c>
      <c r="N1021" s="5">
        <v>0</v>
      </c>
      <c r="O1021" s="5">
        <v>0</v>
      </c>
      <c r="P1021" s="5">
        <v>0</v>
      </c>
      <c r="Q1021" s="5">
        <v>0</v>
      </c>
      <c r="R1021" s="5">
        <v>0</v>
      </c>
      <c r="S1021" s="5">
        <v>0</v>
      </c>
      <c r="T1021" s="5">
        <v>0</v>
      </c>
      <c r="U1021" s="5">
        <v>0</v>
      </c>
      <c r="V1021" s="5">
        <v>0</v>
      </c>
      <c r="W1021" t="str">
        <f t="shared" si="153"/>
        <v/>
      </c>
      <c r="X1021" s="7" t="str">
        <f t="shared" si="157"/>
        <v>PROTRA_CAPACITY_EMPIRICAL[</v>
      </c>
      <c r="Y1021" s="7" t="str">
        <f t="shared" si="160"/>
        <v>LITHUANIA,</v>
      </c>
      <c r="Z1021" s="7" t="str">
        <f t="shared" si="161"/>
        <v>TO_elec,</v>
      </c>
      <c r="AA1021" s="7" t="str">
        <f t="shared" si="158"/>
        <v>PROTRA_CHP_PP_I]=GET_DIRECT_DATA(</v>
      </c>
      <c r="AB1021" s="7" t="str">
        <f t="shared" si="159"/>
        <v>'model_parameters/energy/PROTRA_capacity_vensim_import.xlsx','PROTRA_capacity','PROTRA_CAP_TIME',</v>
      </c>
      <c r="AC1021" s="7" t="str">
        <f t="shared" si="162"/>
        <v>'LITHUANIA_TO_elec')~~|</v>
      </c>
    </row>
    <row r="1022" spans="1:29" x14ac:dyDescent="0.35">
      <c r="A1022" t="s">
        <v>58</v>
      </c>
      <c r="B1022" t="s">
        <v>42</v>
      </c>
      <c r="C1022" t="str">
        <f t="shared" si="154"/>
        <v>LITHUANIA_TO_elec</v>
      </c>
      <c r="D1022" t="str">
        <f t="shared" si="155"/>
        <v>PROTRA_CHP_PP_I</v>
      </c>
      <c r="E1022" t="s">
        <v>22</v>
      </c>
      <c r="F1022" s="1" t="str">
        <f t="shared" si="156"/>
        <v>LITHUANIATO_elecPROTRA_PP_hydropower_dammed</v>
      </c>
      <c r="G1022" s="5">
        <v>0.76</v>
      </c>
      <c r="H1022" s="5">
        <v>0.76</v>
      </c>
      <c r="I1022" s="5">
        <v>0.76</v>
      </c>
      <c r="J1022" s="5">
        <v>0.76</v>
      </c>
      <c r="K1022" s="5">
        <v>0.76</v>
      </c>
      <c r="L1022" s="5">
        <v>0.76</v>
      </c>
      <c r="M1022" s="5">
        <v>0.76</v>
      </c>
      <c r="N1022" s="5">
        <v>0.76</v>
      </c>
      <c r="O1022" s="5">
        <v>0.76</v>
      </c>
      <c r="P1022" s="5">
        <v>0.76</v>
      </c>
      <c r="Q1022" s="5">
        <v>0.76</v>
      </c>
      <c r="R1022" s="5">
        <v>0.76</v>
      </c>
      <c r="S1022" s="5">
        <v>0.76</v>
      </c>
      <c r="T1022" s="5">
        <v>0.76</v>
      </c>
      <c r="U1022" s="5">
        <v>0.76</v>
      </c>
      <c r="V1022" s="5">
        <v>0.76</v>
      </c>
      <c r="W1022" t="str">
        <f t="shared" si="153"/>
        <v/>
      </c>
      <c r="X1022" s="7" t="str">
        <f t="shared" si="157"/>
        <v>PROTRA_CAPACITY_EMPIRICAL[</v>
      </c>
      <c r="Y1022" s="7" t="str">
        <f t="shared" si="160"/>
        <v>LITHUANIA,</v>
      </c>
      <c r="Z1022" s="7" t="str">
        <f t="shared" si="161"/>
        <v>TO_elec,</v>
      </c>
      <c r="AA1022" s="7" t="str">
        <f t="shared" si="158"/>
        <v>PROTRA_CHP_PP_I]=GET_DIRECT_DATA(</v>
      </c>
      <c r="AB1022" s="7" t="str">
        <f t="shared" si="159"/>
        <v>'model_parameters/energy/PROTRA_capacity_vensim_import.xlsx','PROTRA_capacity','PROTRA_CAP_TIME',</v>
      </c>
      <c r="AC1022" s="7" t="str">
        <f t="shared" si="162"/>
        <v>'LITHUANIA_TO_elec')~~|</v>
      </c>
    </row>
    <row r="1023" spans="1:29" x14ac:dyDescent="0.35">
      <c r="A1023" t="s">
        <v>58</v>
      </c>
      <c r="B1023" t="s">
        <v>42</v>
      </c>
      <c r="C1023" t="str">
        <f t="shared" si="154"/>
        <v>LITHUANIA_TO_elec</v>
      </c>
      <c r="D1023" t="str">
        <f t="shared" si="155"/>
        <v>PROTRA_CHP_PP_I</v>
      </c>
      <c r="E1023" t="s">
        <v>23</v>
      </c>
      <c r="F1023" s="1" t="str">
        <f t="shared" si="156"/>
        <v>LITHUANIATO_elecPROTRA_PP_hydropower_run_of_river</v>
      </c>
      <c r="G1023" s="5">
        <v>0.11500000000000002</v>
      </c>
      <c r="H1023" s="5">
        <v>0.11500000000000002</v>
      </c>
      <c r="I1023" s="5">
        <v>0.11500000000000002</v>
      </c>
      <c r="J1023" s="5">
        <v>0.11500000000000002</v>
      </c>
      <c r="K1023" s="5">
        <v>0.11600000000000001</v>
      </c>
      <c r="L1023" s="5">
        <v>0.11600000000000001</v>
      </c>
      <c r="M1023" s="5">
        <v>0.11631100000000001</v>
      </c>
      <c r="N1023" s="5">
        <v>0.116398</v>
      </c>
      <c r="O1023" s="5">
        <v>0.116398</v>
      </c>
      <c r="P1023" s="5">
        <v>0.11700000000000001</v>
      </c>
      <c r="Q1023" s="5">
        <v>0.11700000000000001</v>
      </c>
      <c r="R1023" s="5">
        <v>0.11700000000000001</v>
      </c>
      <c r="S1023" s="5">
        <v>0.11700000000000001</v>
      </c>
      <c r="T1023" s="5">
        <v>0.11700000000000001</v>
      </c>
      <c r="U1023" s="5">
        <v>0.11700000000000001</v>
      </c>
      <c r="V1023" s="5">
        <v>0.11700000000000001</v>
      </c>
      <c r="W1023" t="str">
        <f t="shared" si="153"/>
        <v/>
      </c>
      <c r="X1023" s="7" t="str">
        <f t="shared" si="157"/>
        <v>PROTRA_CAPACITY_EMPIRICAL[</v>
      </c>
      <c r="Y1023" s="7" t="str">
        <f t="shared" si="160"/>
        <v>LITHUANIA,</v>
      </c>
      <c r="Z1023" s="7" t="str">
        <f t="shared" si="161"/>
        <v>TO_elec,</v>
      </c>
      <c r="AA1023" s="7" t="str">
        <f t="shared" si="158"/>
        <v>PROTRA_CHP_PP_I]=GET_DIRECT_DATA(</v>
      </c>
      <c r="AB1023" s="7" t="str">
        <f t="shared" si="159"/>
        <v>'model_parameters/energy/PROTRA_capacity_vensim_import.xlsx','PROTRA_capacity','PROTRA_CAP_TIME',</v>
      </c>
      <c r="AC1023" s="7" t="str">
        <f t="shared" si="162"/>
        <v>'LITHUANIA_TO_elec')~~|</v>
      </c>
    </row>
    <row r="1024" spans="1:29" x14ac:dyDescent="0.35">
      <c r="A1024" t="s">
        <v>58</v>
      </c>
      <c r="B1024" t="s">
        <v>42</v>
      </c>
      <c r="C1024" t="str">
        <f t="shared" si="154"/>
        <v>LITHUANIA_TO_elec</v>
      </c>
      <c r="D1024" t="str">
        <f t="shared" si="155"/>
        <v>PROTRA_CHP_PP_I</v>
      </c>
      <c r="E1024" t="s">
        <v>24</v>
      </c>
      <c r="F1024" s="1" t="str">
        <f t="shared" si="156"/>
        <v>LITHUANIATO_elecPROTRA_PP_liquid_fuels</v>
      </c>
      <c r="G1024" s="5">
        <v>0.6</v>
      </c>
      <c r="H1024" s="5">
        <v>0.6</v>
      </c>
      <c r="I1024" s="5">
        <v>0.6</v>
      </c>
      <c r="J1024" s="5">
        <v>0.6</v>
      </c>
      <c r="K1024" s="5">
        <v>0.61</v>
      </c>
      <c r="L1024" s="5">
        <v>0.62</v>
      </c>
      <c r="M1024" s="5">
        <v>0.62</v>
      </c>
      <c r="N1024" s="5">
        <v>0.62</v>
      </c>
      <c r="O1024" s="5">
        <v>0.62</v>
      </c>
      <c r="P1024" s="5">
        <v>0.62</v>
      </c>
      <c r="Q1024" s="5">
        <v>0.62</v>
      </c>
      <c r="R1024" s="5">
        <v>0.62</v>
      </c>
      <c r="S1024" s="5">
        <v>0.62</v>
      </c>
      <c r="T1024" s="5">
        <v>0</v>
      </c>
      <c r="U1024" s="5">
        <v>0</v>
      </c>
      <c r="V1024" s="5">
        <v>0</v>
      </c>
      <c r="W1024" t="str">
        <f t="shared" si="153"/>
        <v/>
      </c>
      <c r="X1024" s="7" t="str">
        <f t="shared" si="157"/>
        <v>PROTRA_CAPACITY_EMPIRICAL[</v>
      </c>
      <c r="Y1024" s="7" t="str">
        <f t="shared" si="160"/>
        <v>LITHUANIA,</v>
      </c>
      <c r="Z1024" s="7" t="str">
        <f t="shared" si="161"/>
        <v>TO_elec,</v>
      </c>
      <c r="AA1024" s="7" t="str">
        <f t="shared" si="158"/>
        <v>PROTRA_CHP_PP_I]=GET_DIRECT_DATA(</v>
      </c>
      <c r="AB1024" s="7" t="str">
        <f t="shared" si="159"/>
        <v>'model_parameters/energy/PROTRA_capacity_vensim_import.xlsx','PROTRA_capacity','PROTRA_CAP_TIME',</v>
      </c>
      <c r="AC1024" s="7" t="str">
        <f t="shared" si="162"/>
        <v>'LITHUANIA_TO_elec')~~|</v>
      </c>
    </row>
    <row r="1025" spans="1:29" x14ac:dyDescent="0.35">
      <c r="A1025" t="s">
        <v>58</v>
      </c>
      <c r="B1025" t="s">
        <v>42</v>
      </c>
      <c r="C1025" t="str">
        <f t="shared" si="154"/>
        <v>LITHUANIA_TO_elec</v>
      </c>
      <c r="D1025" t="str">
        <f t="shared" si="155"/>
        <v>PROTRA_CHP_PP_I</v>
      </c>
      <c r="E1025" t="s">
        <v>25</v>
      </c>
      <c r="F1025" s="1" t="str">
        <f t="shared" si="156"/>
        <v>LITHUANIATO_elecPROTRA_PP_liquid_fuels_CCS</v>
      </c>
      <c r="G1025" s="5">
        <v>0</v>
      </c>
      <c r="H1025" s="5">
        <v>0</v>
      </c>
      <c r="I1025" s="5">
        <v>0</v>
      </c>
      <c r="J1025" s="5">
        <v>0</v>
      </c>
      <c r="K1025" s="5">
        <v>0</v>
      </c>
      <c r="L1025" s="5">
        <v>0</v>
      </c>
      <c r="M1025" s="5">
        <v>0</v>
      </c>
      <c r="N1025" s="5">
        <v>0</v>
      </c>
      <c r="O1025" s="5">
        <v>0</v>
      </c>
      <c r="P1025" s="5">
        <v>0</v>
      </c>
      <c r="Q1025" s="5">
        <v>0</v>
      </c>
      <c r="R1025" s="5">
        <v>0</v>
      </c>
      <c r="S1025" s="5">
        <v>0</v>
      </c>
      <c r="T1025" s="5">
        <v>0</v>
      </c>
      <c r="U1025" s="5">
        <v>0</v>
      </c>
      <c r="V1025" s="5">
        <v>0</v>
      </c>
      <c r="W1025" t="str">
        <f t="shared" si="153"/>
        <v/>
      </c>
      <c r="X1025" s="7" t="str">
        <f t="shared" si="157"/>
        <v>PROTRA_CAPACITY_EMPIRICAL[</v>
      </c>
      <c r="Y1025" s="7" t="str">
        <f t="shared" si="160"/>
        <v>LITHUANIA,</v>
      </c>
      <c r="Z1025" s="7" t="str">
        <f t="shared" si="161"/>
        <v>TO_elec,</v>
      </c>
      <c r="AA1025" s="7" t="str">
        <f t="shared" si="158"/>
        <v>PROTRA_CHP_PP_I]=GET_DIRECT_DATA(</v>
      </c>
      <c r="AB1025" s="7" t="str">
        <f t="shared" si="159"/>
        <v>'model_parameters/energy/PROTRA_capacity_vensim_import.xlsx','PROTRA_capacity','PROTRA_CAP_TIME',</v>
      </c>
      <c r="AC1025" s="7" t="str">
        <f t="shared" si="162"/>
        <v>'LITHUANIA_TO_elec')~~|</v>
      </c>
    </row>
    <row r="1026" spans="1:29" x14ac:dyDescent="0.35">
      <c r="A1026" t="s">
        <v>58</v>
      </c>
      <c r="B1026" t="s">
        <v>42</v>
      </c>
      <c r="C1026" t="str">
        <f t="shared" si="154"/>
        <v>LITHUANIA_TO_elec</v>
      </c>
      <c r="D1026" t="str">
        <f t="shared" si="155"/>
        <v>PROTRA_CHP_PP_I</v>
      </c>
      <c r="E1026" t="s">
        <v>26</v>
      </c>
      <c r="F1026" s="1" t="str">
        <f t="shared" si="156"/>
        <v>LITHUANIATO_elecPROTRA_PP_nuclear</v>
      </c>
      <c r="G1026" s="5">
        <v>1.2749999999999999</v>
      </c>
      <c r="H1026" s="5">
        <v>1.2749999999999999</v>
      </c>
      <c r="I1026" s="5">
        <v>1.2749999999999999</v>
      </c>
      <c r="J1026" s="5">
        <v>1.2749999999999999</v>
      </c>
      <c r="K1026" s="5">
        <v>1.2749999999999999</v>
      </c>
      <c r="L1026" s="5">
        <v>0</v>
      </c>
      <c r="M1026" s="5">
        <v>0</v>
      </c>
      <c r="N1026" s="5">
        <v>0</v>
      </c>
      <c r="O1026" s="5">
        <v>0</v>
      </c>
      <c r="P1026" s="5">
        <v>0</v>
      </c>
      <c r="Q1026" s="5">
        <v>0</v>
      </c>
      <c r="R1026" s="5">
        <v>0</v>
      </c>
      <c r="S1026" s="5">
        <v>0</v>
      </c>
      <c r="T1026" s="5">
        <v>0</v>
      </c>
      <c r="U1026" s="5">
        <v>0</v>
      </c>
      <c r="V1026" s="5">
        <v>0</v>
      </c>
      <c r="W1026" t="str">
        <f t="shared" si="153"/>
        <v/>
      </c>
      <c r="X1026" s="7" t="str">
        <f t="shared" si="157"/>
        <v>PROTRA_CAPACITY_EMPIRICAL[</v>
      </c>
      <c r="Y1026" s="7" t="str">
        <f t="shared" si="160"/>
        <v>LITHUANIA,</v>
      </c>
      <c r="Z1026" s="7" t="str">
        <f t="shared" si="161"/>
        <v>TO_elec,</v>
      </c>
      <c r="AA1026" s="7" t="str">
        <f t="shared" si="158"/>
        <v>PROTRA_CHP_PP_I]=GET_DIRECT_DATA(</v>
      </c>
      <c r="AB1026" s="7" t="str">
        <f t="shared" si="159"/>
        <v>'model_parameters/energy/PROTRA_capacity_vensim_import.xlsx','PROTRA_capacity','PROTRA_CAP_TIME',</v>
      </c>
      <c r="AC1026" s="7" t="str">
        <f t="shared" si="162"/>
        <v>'LITHUANIA_TO_elec')~~|</v>
      </c>
    </row>
    <row r="1027" spans="1:29" x14ac:dyDescent="0.35">
      <c r="A1027" t="s">
        <v>58</v>
      </c>
      <c r="B1027" t="s">
        <v>42</v>
      </c>
      <c r="C1027" t="str">
        <f t="shared" si="154"/>
        <v>LITHUANIA_TO_elec</v>
      </c>
      <c r="D1027" t="str">
        <f t="shared" si="155"/>
        <v>PROTRA_CHP_PP_I</v>
      </c>
      <c r="E1027" t="s">
        <v>27</v>
      </c>
      <c r="F1027" s="1" t="str">
        <f t="shared" si="156"/>
        <v>LITHUANIATO_elecPROTRA_PP_oceanic</v>
      </c>
      <c r="G1027" s="5">
        <v>0</v>
      </c>
      <c r="H1027" s="5">
        <v>0</v>
      </c>
      <c r="I1027" s="5">
        <v>0</v>
      </c>
      <c r="J1027" s="5">
        <v>0</v>
      </c>
      <c r="K1027" s="5">
        <v>0</v>
      </c>
      <c r="L1027" s="5">
        <v>0</v>
      </c>
      <c r="M1027" s="5">
        <v>0</v>
      </c>
      <c r="N1027" s="5">
        <v>0</v>
      </c>
      <c r="O1027" s="5">
        <v>0</v>
      </c>
      <c r="P1027" s="5">
        <v>0</v>
      </c>
      <c r="Q1027" s="5">
        <v>0</v>
      </c>
      <c r="R1027" s="5">
        <v>0</v>
      </c>
      <c r="S1027" s="5">
        <v>0</v>
      </c>
      <c r="T1027" s="5">
        <v>0</v>
      </c>
      <c r="U1027" s="5">
        <v>0</v>
      </c>
      <c r="V1027" s="5">
        <v>0</v>
      </c>
      <c r="W1027" t="str">
        <f t="shared" ref="W1027:W1090" si="163">IF(E1027="PROTRA_CHP_gas_fuels",CONCATENATE(X1027,Y1027,Z1027,AA1027,AB1027,AC1027),"")</f>
        <v/>
      </c>
      <c r="X1027" s="7" t="str">
        <f t="shared" si="157"/>
        <v>PROTRA_CAPACITY_EMPIRICAL[</v>
      </c>
      <c r="Y1027" s="7" t="str">
        <f t="shared" si="160"/>
        <v>LITHUANIA,</v>
      </c>
      <c r="Z1027" s="7" t="str">
        <f t="shared" si="161"/>
        <v>TO_elec,</v>
      </c>
      <c r="AA1027" s="7" t="str">
        <f t="shared" si="158"/>
        <v>PROTRA_CHP_PP_I]=GET_DIRECT_DATA(</v>
      </c>
      <c r="AB1027" s="7" t="str">
        <f t="shared" si="159"/>
        <v>'model_parameters/energy/PROTRA_capacity_vensim_import.xlsx','PROTRA_capacity','PROTRA_CAP_TIME',</v>
      </c>
      <c r="AC1027" s="7" t="str">
        <f t="shared" si="162"/>
        <v>'LITHUANIA_TO_elec')~~|</v>
      </c>
    </row>
    <row r="1028" spans="1:29" x14ac:dyDescent="0.35">
      <c r="A1028" t="s">
        <v>58</v>
      </c>
      <c r="B1028" t="s">
        <v>42</v>
      </c>
      <c r="C1028" t="str">
        <f t="shared" ref="C1028:C1091" si="164">A1028&amp;"_"&amp;B1028</f>
        <v>LITHUANIA_TO_elec</v>
      </c>
      <c r="D1028" t="str">
        <f t="shared" ref="D1028:D1091" si="165">IF(B1028="TO_heat","PROTRA_CHP_HP_I","PROTRA_CHP_PP_I")</f>
        <v>PROTRA_CHP_PP_I</v>
      </c>
      <c r="E1028" t="s">
        <v>28</v>
      </c>
      <c r="F1028" s="1" t="str">
        <f t="shared" ref="F1028:F1091" si="166">A1028&amp;B1028&amp;E1028</f>
        <v>LITHUANIATO_elecPROTRA_PP_solar_CSP</v>
      </c>
      <c r="G1028" s="5">
        <v>0</v>
      </c>
      <c r="H1028" s="5">
        <v>0</v>
      </c>
      <c r="I1028" s="5">
        <v>0</v>
      </c>
      <c r="J1028" s="5">
        <v>0</v>
      </c>
      <c r="K1028" s="5">
        <v>0</v>
      </c>
      <c r="L1028" s="5">
        <v>0</v>
      </c>
      <c r="M1028" s="5">
        <v>0</v>
      </c>
      <c r="N1028" s="5">
        <v>0</v>
      </c>
      <c r="O1028" s="5">
        <v>0</v>
      </c>
      <c r="P1028" s="5">
        <v>0</v>
      </c>
      <c r="Q1028" s="5">
        <v>0</v>
      </c>
      <c r="R1028" s="5">
        <v>0</v>
      </c>
      <c r="S1028" s="5">
        <v>0</v>
      </c>
      <c r="T1028" s="5">
        <v>0</v>
      </c>
      <c r="U1028" s="5">
        <v>0</v>
      </c>
      <c r="V1028" s="5">
        <v>0</v>
      </c>
      <c r="W1028" t="str">
        <f t="shared" si="163"/>
        <v/>
      </c>
      <c r="X1028" s="7" t="str">
        <f t="shared" ref="X1028:X1091" si="167">$X$1</f>
        <v>PROTRA_CAPACITY_EMPIRICAL[</v>
      </c>
      <c r="Y1028" s="7" t="str">
        <f t="shared" si="160"/>
        <v>LITHUANIA,</v>
      </c>
      <c r="Z1028" s="7" t="str">
        <f t="shared" si="161"/>
        <v>TO_elec,</v>
      </c>
      <c r="AA1028" s="7" t="str">
        <f t="shared" ref="AA1028:AA1091" si="168">D1028&amp;"]=GET_DIRECT_DATA("</f>
        <v>PROTRA_CHP_PP_I]=GET_DIRECT_DATA(</v>
      </c>
      <c r="AB1028" s="7" t="str">
        <f t="shared" ref="AB1028:AB1091" si="169">$AB$1</f>
        <v>'model_parameters/energy/PROTRA_capacity_vensim_import.xlsx','PROTRA_capacity','PROTRA_CAP_TIME',</v>
      </c>
      <c r="AC1028" s="7" t="str">
        <f t="shared" si="162"/>
        <v>'LITHUANIA_TO_elec')~~|</v>
      </c>
    </row>
    <row r="1029" spans="1:29" x14ac:dyDescent="0.35">
      <c r="A1029" t="s">
        <v>58</v>
      </c>
      <c r="B1029" t="s">
        <v>42</v>
      </c>
      <c r="C1029" t="str">
        <f t="shared" si="164"/>
        <v>LITHUANIA_TO_elec</v>
      </c>
      <c r="D1029" t="str">
        <f t="shared" si="165"/>
        <v>PROTRA_CHP_PP_I</v>
      </c>
      <c r="E1029" t="s">
        <v>29</v>
      </c>
      <c r="F1029" s="1" t="str">
        <f t="shared" si="166"/>
        <v>LITHUANIATO_elecPROTRA_PP_solar_PV</v>
      </c>
      <c r="G1029" s="5">
        <v>0</v>
      </c>
      <c r="H1029" s="5">
        <v>0</v>
      </c>
      <c r="I1029" s="5">
        <v>0</v>
      </c>
      <c r="J1029" s="5">
        <v>5.9999999999999995E-5</v>
      </c>
      <c r="K1029" s="5">
        <v>5.9999999999999995E-5</v>
      </c>
      <c r="L1029" s="5">
        <v>5.9999999999999995E-5</v>
      </c>
      <c r="M1029" s="5">
        <v>1.7999999999999998E-4</v>
      </c>
      <c r="N1029" s="5">
        <v>4.2000000000000006E-3</v>
      </c>
      <c r="O1029" s="5">
        <v>4.0799999999999996E-2</v>
      </c>
      <c r="P1029" s="5">
        <v>4.1399999999999999E-2</v>
      </c>
      <c r="Q1029" s="5">
        <v>4.1399999999999999E-2</v>
      </c>
      <c r="R1029" s="5">
        <v>4.2008823529411765E-2</v>
      </c>
      <c r="S1029" s="5">
        <v>4.8705882352941175E-2</v>
      </c>
      <c r="T1029" s="5">
        <v>4.99235294117647E-2</v>
      </c>
      <c r="U1029" s="5">
        <v>4.99235294117647E-2</v>
      </c>
      <c r="V1029" s="5">
        <v>6.2708823529411761E-2</v>
      </c>
      <c r="W1029" t="str">
        <f t="shared" si="163"/>
        <v/>
      </c>
      <c r="X1029" s="7" t="str">
        <f t="shared" si="167"/>
        <v>PROTRA_CAPACITY_EMPIRICAL[</v>
      </c>
      <c r="Y1029" s="7" t="str">
        <f t="shared" si="160"/>
        <v>LITHUANIA,</v>
      </c>
      <c r="Z1029" s="7" t="str">
        <f t="shared" si="161"/>
        <v>TO_elec,</v>
      </c>
      <c r="AA1029" s="7" t="str">
        <f t="shared" si="168"/>
        <v>PROTRA_CHP_PP_I]=GET_DIRECT_DATA(</v>
      </c>
      <c r="AB1029" s="7" t="str">
        <f t="shared" si="169"/>
        <v>'model_parameters/energy/PROTRA_capacity_vensim_import.xlsx','PROTRA_capacity','PROTRA_CAP_TIME',</v>
      </c>
      <c r="AC1029" s="7" t="str">
        <f t="shared" si="162"/>
        <v>'LITHUANIA_TO_elec')~~|</v>
      </c>
    </row>
    <row r="1030" spans="1:29" x14ac:dyDescent="0.35">
      <c r="A1030" t="s">
        <v>58</v>
      </c>
      <c r="B1030" t="s">
        <v>42</v>
      </c>
      <c r="C1030" t="str">
        <f t="shared" si="164"/>
        <v>LITHUANIA_TO_elec</v>
      </c>
      <c r="D1030" t="str">
        <f t="shared" si="165"/>
        <v>PROTRA_CHP_PP_I</v>
      </c>
      <c r="E1030" t="s">
        <v>30</v>
      </c>
      <c r="F1030" s="1" t="str">
        <f t="shared" si="166"/>
        <v>LITHUANIATO_elecPROTRA_PP_solar_urban_PV</v>
      </c>
      <c r="G1030" s="5">
        <v>0</v>
      </c>
      <c r="H1030" s="5">
        <v>0</v>
      </c>
      <c r="I1030" s="5">
        <v>0</v>
      </c>
      <c r="J1030" s="5">
        <v>4.000000000000001E-5</v>
      </c>
      <c r="K1030" s="5">
        <v>4.000000000000001E-5</v>
      </c>
      <c r="L1030" s="5">
        <v>4.000000000000001E-5</v>
      </c>
      <c r="M1030" s="5">
        <v>1.1999999999999999E-4</v>
      </c>
      <c r="N1030" s="5">
        <v>2.8000000000000004E-3</v>
      </c>
      <c r="O1030" s="5">
        <v>2.7200000000000002E-2</v>
      </c>
      <c r="P1030" s="5">
        <v>2.7600000000000003E-2</v>
      </c>
      <c r="Q1030" s="5">
        <v>2.7600000000000003E-2</v>
      </c>
      <c r="R1030" s="5">
        <v>2.8005882352941179E-2</v>
      </c>
      <c r="S1030" s="5">
        <v>3.2470588235294119E-2</v>
      </c>
      <c r="T1030" s="5">
        <v>3.3282352941176471E-2</v>
      </c>
      <c r="U1030" s="5">
        <v>3.3282352941176471E-2</v>
      </c>
      <c r="V1030" s="5">
        <v>4.1805882352941179E-2</v>
      </c>
      <c r="W1030" t="str">
        <f t="shared" si="163"/>
        <v/>
      </c>
      <c r="X1030" s="7" t="str">
        <f t="shared" si="167"/>
        <v>PROTRA_CAPACITY_EMPIRICAL[</v>
      </c>
      <c r="Y1030" s="7" t="str">
        <f t="shared" si="160"/>
        <v>LITHUANIA,</v>
      </c>
      <c r="Z1030" s="7" t="str">
        <f t="shared" si="161"/>
        <v>TO_elec,</v>
      </c>
      <c r="AA1030" s="7" t="str">
        <f t="shared" si="168"/>
        <v>PROTRA_CHP_PP_I]=GET_DIRECT_DATA(</v>
      </c>
      <c r="AB1030" s="7" t="str">
        <f t="shared" si="169"/>
        <v>'model_parameters/energy/PROTRA_capacity_vensim_import.xlsx','PROTRA_capacity','PROTRA_CAP_TIME',</v>
      </c>
      <c r="AC1030" s="7" t="str">
        <f t="shared" si="162"/>
        <v>'LITHUANIA_TO_elec')~~|</v>
      </c>
    </row>
    <row r="1031" spans="1:29" x14ac:dyDescent="0.35">
      <c r="A1031" t="s">
        <v>58</v>
      </c>
      <c r="B1031" t="s">
        <v>42</v>
      </c>
      <c r="C1031" t="str">
        <f t="shared" si="164"/>
        <v>LITHUANIA_TO_elec</v>
      </c>
      <c r="D1031" t="str">
        <f t="shared" si="165"/>
        <v>PROTRA_CHP_PP_I</v>
      </c>
      <c r="E1031" t="s">
        <v>31</v>
      </c>
      <c r="F1031" s="1" t="str">
        <f t="shared" si="166"/>
        <v>LITHUANIATO_elecPROTRA_PP_solid_fossil</v>
      </c>
      <c r="G1031" s="5">
        <v>0</v>
      </c>
      <c r="H1031" s="5">
        <v>0</v>
      </c>
      <c r="I1031" s="5">
        <v>0</v>
      </c>
      <c r="J1031" s="5">
        <v>0</v>
      </c>
      <c r="K1031" s="5">
        <v>0</v>
      </c>
      <c r="L1031" s="5">
        <v>0</v>
      </c>
      <c r="M1031" s="5">
        <v>0</v>
      </c>
      <c r="N1031" s="5">
        <v>0</v>
      </c>
      <c r="O1031" s="5">
        <v>0</v>
      </c>
      <c r="P1031" s="5">
        <v>0</v>
      </c>
      <c r="Q1031" s="5">
        <v>0</v>
      </c>
      <c r="R1031" s="5">
        <v>0</v>
      </c>
      <c r="S1031" s="5">
        <v>0</v>
      </c>
      <c r="T1031" s="5">
        <v>0</v>
      </c>
      <c r="U1031" s="5">
        <v>0</v>
      </c>
      <c r="V1031" s="5">
        <v>0</v>
      </c>
      <c r="W1031" t="str">
        <f t="shared" si="163"/>
        <v/>
      </c>
      <c r="X1031" s="7" t="str">
        <f t="shared" si="167"/>
        <v>PROTRA_CAPACITY_EMPIRICAL[</v>
      </c>
      <c r="Y1031" s="7" t="str">
        <f t="shared" si="160"/>
        <v>LITHUANIA,</v>
      </c>
      <c r="Z1031" s="7" t="str">
        <f t="shared" si="161"/>
        <v>TO_elec,</v>
      </c>
      <c r="AA1031" s="7" t="str">
        <f t="shared" si="168"/>
        <v>PROTRA_CHP_PP_I]=GET_DIRECT_DATA(</v>
      </c>
      <c r="AB1031" s="7" t="str">
        <f t="shared" si="169"/>
        <v>'model_parameters/energy/PROTRA_capacity_vensim_import.xlsx','PROTRA_capacity','PROTRA_CAP_TIME',</v>
      </c>
      <c r="AC1031" s="7" t="str">
        <f t="shared" si="162"/>
        <v>'LITHUANIA_TO_elec')~~|</v>
      </c>
    </row>
    <row r="1032" spans="1:29" x14ac:dyDescent="0.35">
      <c r="A1032" t="s">
        <v>58</v>
      </c>
      <c r="B1032" t="s">
        <v>42</v>
      </c>
      <c r="C1032" t="str">
        <f t="shared" si="164"/>
        <v>LITHUANIA_TO_elec</v>
      </c>
      <c r="D1032" t="str">
        <f t="shared" si="165"/>
        <v>PROTRA_CHP_PP_I</v>
      </c>
      <c r="E1032" t="s">
        <v>32</v>
      </c>
      <c r="F1032" s="1" t="str">
        <f t="shared" si="166"/>
        <v>LITHUANIATO_elecPROTRA_PP_solid_fossil_CCS</v>
      </c>
      <c r="G1032" s="5">
        <v>0</v>
      </c>
      <c r="H1032" s="5">
        <v>0</v>
      </c>
      <c r="I1032" s="5">
        <v>0</v>
      </c>
      <c r="J1032" s="5">
        <v>0</v>
      </c>
      <c r="K1032" s="5">
        <v>0</v>
      </c>
      <c r="L1032" s="5">
        <v>0</v>
      </c>
      <c r="M1032" s="5">
        <v>0</v>
      </c>
      <c r="N1032" s="5">
        <v>0</v>
      </c>
      <c r="O1032" s="5">
        <v>0</v>
      </c>
      <c r="P1032" s="5">
        <v>0</v>
      </c>
      <c r="Q1032" s="5">
        <v>0</v>
      </c>
      <c r="R1032" s="5">
        <v>0</v>
      </c>
      <c r="S1032" s="5">
        <v>0</v>
      </c>
      <c r="T1032" s="5">
        <v>0</v>
      </c>
      <c r="U1032" s="5">
        <v>0</v>
      </c>
      <c r="V1032" s="5">
        <v>0</v>
      </c>
      <c r="W1032" t="str">
        <f t="shared" si="163"/>
        <v/>
      </c>
      <c r="X1032" s="7" t="str">
        <f t="shared" si="167"/>
        <v>PROTRA_CAPACITY_EMPIRICAL[</v>
      </c>
      <c r="Y1032" s="7" t="str">
        <f t="shared" si="160"/>
        <v>LITHUANIA,</v>
      </c>
      <c r="Z1032" s="7" t="str">
        <f t="shared" si="161"/>
        <v>TO_elec,</v>
      </c>
      <c r="AA1032" s="7" t="str">
        <f t="shared" si="168"/>
        <v>PROTRA_CHP_PP_I]=GET_DIRECT_DATA(</v>
      </c>
      <c r="AB1032" s="7" t="str">
        <f t="shared" si="169"/>
        <v>'model_parameters/energy/PROTRA_capacity_vensim_import.xlsx','PROTRA_capacity','PROTRA_CAP_TIME',</v>
      </c>
      <c r="AC1032" s="7" t="str">
        <f t="shared" si="162"/>
        <v>'LITHUANIA_TO_elec')~~|</v>
      </c>
    </row>
    <row r="1033" spans="1:29" x14ac:dyDescent="0.35">
      <c r="A1033" t="s">
        <v>58</v>
      </c>
      <c r="B1033" t="s">
        <v>42</v>
      </c>
      <c r="C1033" t="str">
        <f t="shared" si="164"/>
        <v>LITHUANIA_TO_elec</v>
      </c>
      <c r="D1033" t="str">
        <f t="shared" si="165"/>
        <v>PROTRA_CHP_PP_I</v>
      </c>
      <c r="E1033" t="s">
        <v>33</v>
      </c>
      <c r="F1033" s="1" t="str">
        <f t="shared" si="166"/>
        <v>LITHUANIATO_elecPROTRA_PP_waste</v>
      </c>
      <c r="G1033" s="5">
        <v>0</v>
      </c>
      <c r="H1033" s="5">
        <v>0</v>
      </c>
      <c r="I1033" s="5">
        <v>0</v>
      </c>
      <c r="J1033" s="5">
        <v>0</v>
      </c>
      <c r="K1033" s="5">
        <v>0</v>
      </c>
      <c r="L1033" s="5">
        <v>0</v>
      </c>
      <c r="M1033" s="5">
        <v>0</v>
      </c>
      <c r="N1033" s="5">
        <v>0</v>
      </c>
      <c r="O1033" s="5">
        <v>0</v>
      </c>
      <c r="P1033" s="5">
        <v>0</v>
      </c>
      <c r="Q1033" s="5">
        <v>0</v>
      </c>
      <c r="R1033" s="5">
        <v>0</v>
      </c>
      <c r="S1033" s="5">
        <v>0</v>
      </c>
      <c r="T1033" s="5">
        <v>0</v>
      </c>
      <c r="U1033" s="5">
        <v>0</v>
      </c>
      <c r="V1033" s="5">
        <v>0</v>
      </c>
      <c r="W1033" t="str">
        <f t="shared" si="163"/>
        <v/>
      </c>
      <c r="X1033" s="7" t="str">
        <f t="shared" si="167"/>
        <v>PROTRA_CAPACITY_EMPIRICAL[</v>
      </c>
      <c r="Y1033" s="7" t="str">
        <f t="shared" si="160"/>
        <v>LITHUANIA,</v>
      </c>
      <c r="Z1033" s="7" t="str">
        <f t="shared" si="161"/>
        <v>TO_elec,</v>
      </c>
      <c r="AA1033" s="7" t="str">
        <f t="shared" si="168"/>
        <v>PROTRA_CHP_PP_I]=GET_DIRECT_DATA(</v>
      </c>
      <c r="AB1033" s="7" t="str">
        <f t="shared" si="169"/>
        <v>'model_parameters/energy/PROTRA_capacity_vensim_import.xlsx','PROTRA_capacity','PROTRA_CAP_TIME',</v>
      </c>
      <c r="AC1033" s="7" t="str">
        <f t="shared" si="162"/>
        <v>'LITHUANIA_TO_elec')~~|</v>
      </c>
    </row>
    <row r="1034" spans="1:29" x14ac:dyDescent="0.35">
      <c r="A1034" t="s">
        <v>58</v>
      </c>
      <c r="B1034" t="s">
        <v>42</v>
      </c>
      <c r="C1034" t="str">
        <f t="shared" si="164"/>
        <v>LITHUANIA_TO_elec</v>
      </c>
      <c r="D1034" t="str">
        <f t="shared" si="165"/>
        <v>PROTRA_CHP_PP_I</v>
      </c>
      <c r="E1034" t="s">
        <v>34</v>
      </c>
      <c r="F1034" s="1" t="str">
        <f t="shared" si="166"/>
        <v>LITHUANIATO_elecPROTRA_PP_waste_CCS</v>
      </c>
      <c r="G1034" s="5">
        <v>0</v>
      </c>
      <c r="H1034" s="5">
        <v>0</v>
      </c>
      <c r="I1034" s="5">
        <v>0</v>
      </c>
      <c r="J1034" s="5">
        <v>0</v>
      </c>
      <c r="K1034" s="5">
        <v>0</v>
      </c>
      <c r="L1034" s="5">
        <v>0</v>
      </c>
      <c r="M1034" s="5">
        <v>0</v>
      </c>
      <c r="N1034" s="5">
        <v>0</v>
      </c>
      <c r="O1034" s="5">
        <v>0</v>
      </c>
      <c r="P1034" s="5">
        <v>0</v>
      </c>
      <c r="Q1034" s="5">
        <v>0</v>
      </c>
      <c r="R1034" s="5">
        <v>0</v>
      </c>
      <c r="S1034" s="5">
        <v>0</v>
      </c>
      <c r="T1034" s="5">
        <v>0</v>
      </c>
      <c r="U1034" s="5">
        <v>0</v>
      </c>
      <c r="V1034" s="5">
        <v>0</v>
      </c>
      <c r="W1034" t="str">
        <f t="shared" si="163"/>
        <v/>
      </c>
      <c r="X1034" s="7" t="str">
        <f t="shared" si="167"/>
        <v>PROTRA_CAPACITY_EMPIRICAL[</v>
      </c>
      <c r="Y1034" s="7" t="str">
        <f t="shared" si="160"/>
        <v>LITHUANIA,</v>
      </c>
      <c r="Z1034" s="7" t="str">
        <f t="shared" si="161"/>
        <v>TO_elec,</v>
      </c>
      <c r="AA1034" s="7" t="str">
        <f t="shared" si="168"/>
        <v>PROTRA_CHP_PP_I]=GET_DIRECT_DATA(</v>
      </c>
      <c r="AB1034" s="7" t="str">
        <f t="shared" si="169"/>
        <v>'model_parameters/energy/PROTRA_capacity_vensim_import.xlsx','PROTRA_capacity','PROTRA_CAP_TIME',</v>
      </c>
      <c r="AC1034" s="7" t="str">
        <f t="shared" si="162"/>
        <v>'LITHUANIA_TO_elec')~~|</v>
      </c>
    </row>
    <row r="1035" spans="1:29" x14ac:dyDescent="0.35">
      <c r="A1035" t="s">
        <v>58</v>
      </c>
      <c r="B1035" t="s">
        <v>42</v>
      </c>
      <c r="C1035" t="str">
        <f t="shared" si="164"/>
        <v>LITHUANIA_TO_elec</v>
      </c>
      <c r="D1035" t="str">
        <f t="shared" si="165"/>
        <v>PROTRA_CHP_PP_I</v>
      </c>
      <c r="E1035" t="s">
        <v>35</v>
      </c>
      <c r="F1035" s="1" t="str">
        <f t="shared" si="166"/>
        <v>LITHUANIATO_elecPROTRA_PP_wind_offshore</v>
      </c>
      <c r="G1035" s="5">
        <v>0</v>
      </c>
      <c r="H1035" s="5">
        <v>0</v>
      </c>
      <c r="I1035" s="5">
        <v>0</v>
      </c>
      <c r="J1035" s="5">
        <v>0</v>
      </c>
      <c r="K1035" s="5">
        <v>0</v>
      </c>
      <c r="L1035" s="5">
        <v>0</v>
      </c>
      <c r="M1035" s="5">
        <v>0</v>
      </c>
      <c r="N1035" s="5">
        <v>0</v>
      </c>
      <c r="O1035" s="5">
        <v>0</v>
      </c>
      <c r="P1035" s="5">
        <v>0</v>
      </c>
      <c r="Q1035" s="5">
        <v>0</v>
      </c>
      <c r="R1035" s="5">
        <v>0</v>
      </c>
      <c r="S1035" s="5">
        <v>0</v>
      </c>
      <c r="T1035" s="5">
        <v>0</v>
      </c>
      <c r="U1035" s="5">
        <v>0</v>
      </c>
      <c r="V1035" s="5">
        <v>0</v>
      </c>
      <c r="W1035" t="str">
        <f t="shared" si="163"/>
        <v/>
      </c>
      <c r="X1035" s="7" t="str">
        <f t="shared" si="167"/>
        <v>PROTRA_CAPACITY_EMPIRICAL[</v>
      </c>
      <c r="Y1035" s="7" t="str">
        <f t="shared" si="160"/>
        <v>LITHUANIA,</v>
      </c>
      <c r="Z1035" s="7" t="str">
        <f t="shared" si="161"/>
        <v>TO_elec,</v>
      </c>
      <c r="AA1035" s="7" t="str">
        <f t="shared" si="168"/>
        <v>PROTRA_CHP_PP_I]=GET_DIRECT_DATA(</v>
      </c>
      <c r="AB1035" s="7" t="str">
        <f t="shared" si="169"/>
        <v>'model_parameters/energy/PROTRA_capacity_vensim_import.xlsx','PROTRA_capacity','PROTRA_CAP_TIME',</v>
      </c>
      <c r="AC1035" s="7" t="str">
        <f t="shared" si="162"/>
        <v>'LITHUANIA_TO_elec')~~|</v>
      </c>
    </row>
    <row r="1036" spans="1:29" x14ac:dyDescent="0.35">
      <c r="A1036" t="s">
        <v>58</v>
      </c>
      <c r="B1036" t="s">
        <v>42</v>
      </c>
      <c r="C1036" t="str">
        <f t="shared" si="164"/>
        <v>LITHUANIA_TO_elec</v>
      </c>
      <c r="D1036" t="str">
        <f t="shared" si="165"/>
        <v>PROTRA_CHP_PP_I</v>
      </c>
      <c r="E1036" t="s">
        <v>36</v>
      </c>
      <c r="F1036" s="1" t="str">
        <f t="shared" si="166"/>
        <v>LITHUANIATO_elecPROTRA_PP_wind_onshore</v>
      </c>
      <c r="G1036" s="5">
        <v>1E-3</v>
      </c>
      <c r="H1036" s="5">
        <v>3.1E-2</v>
      </c>
      <c r="I1036" s="5">
        <v>4.7E-2</v>
      </c>
      <c r="J1036" s="5">
        <v>5.3999999999999999E-2</v>
      </c>
      <c r="K1036" s="5">
        <v>9.8000000000000004E-2</v>
      </c>
      <c r="L1036" s="5">
        <v>0.13300000000000001</v>
      </c>
      <c r="M1036" s="5">
        <v>0.20200000000000001</v>
      </c>
      <c r="N1036" s="5">
        <v>0.27500000000000002</v>
      </c>
      <c r="O1036" s="5">
        <v>0.27900000000000003</v>
      </c>
      <c r="P1036" s="5">
        <v>0.28799999999999998</v>
      </c>
      <c r="Q1036" s="5">
        <v>0.436</v>
      </c>
      <c r="R1036" s="5">
        <v>0.56587234042553192</v>
      </c>
      <c r="S1036" s="5">
        <v>0.65863829787234041</v>
      </c>
      <c r="T1036" s="5">
        <v>0.78696453900709229</v>
      </c>
      <c r="U1036" s="5">
        <v>0.8117021276595745</v>
      </c>
      <c r="V1036" s="5">
        <v>0.82561702127659575</v>
      </c>
      <c r="W1036" t="str">
        <f t="shared" si="163"/>
        <v/>
      </c>
      <c r="X1036" s="7" t="str">
        <f t="shared" si="167"/>
        <v>PROTRA_CAPACITY_EMPIRICAL[</v>
      </c>
      <c r="Y1036" s="7" t="str">
        <f t="shared" si="160"/>
        <v>LITHUANIA,</v>
      </c>
      <c r="Z1036" s="7" t="str">
        <f t="shared" si="161"/>
        <v>TO_elec,</v>
      </c>
      <c r="AA1036" s="7" t="str">
        <f t="shared" si="168"/>
        <v>PROTRA_CHP_PP_I]=GET_DIRECT_DATA(</v>
      </c>
      <c r="AB1036" s="7" t="str">
        <f t="shared" si="169"/>
        <v>'model_parameters/energy/PROTRA_capacity_vensim_import.xlsx','PROTRA_capacity','PROTRA_CAP_TIME',</v>
      </c>
      <c r="AC1036" s="7" t="str">
        <f t="shared" si="162"/>
        <v>'LITHUANIA_TO_elec')~~|</v>
      </c>
    </row>
    <row r="1037" spans="1:29" x14ac:dyDescent="0.35">
      <c r="A1037" t="s">
        <v>77</v>
      </c>
      <c r="B1037" t="s">
        <v>41</v>
      </c>
      <c r="C1037" t="str">
        <f t="shared" si="164"/>
        <v>LROW_TO_heat</v>
      </c>
      <c r="D1037" t="str">
        <f t="shared" si="165"/>
        <v>PROTRA_CHP_HP_I</v>
      </c>
      <c r="E1037" t="s">
        <v>0</v>
      </c>
      <c r="F1037" s="1" t="str">
        <f t="shared" si="166"/>
        <v>LROWTO_heatPROTRA_CHP_gas_fuels</v>
      </c>
      <c r="G1037" s="4">
        <v>29.764036134922335</v>
      </c>
      <c r="H1037" s="4">
        <v>28.682355578501443</v>
      </c>
      <c r="I1037" s="4">
        <v>2.7727083355514996</v>
      </c>
      <c r="J1037" s="4">
        <v>2.6356250021084997</v>
      </c>
      <c r="K1037" s="4">
        <v>2.3310416685315003</v>
      </c>
      <c r="L1037" s="4">
        <v>2.5152083353455001</v>
      </c>
      <c r="M1037" s="4">
        <v>2.2957638907255</v>
      </c>
      <c r="N1037" s="4">
        <v>2.1865972239715004</v>
      </c>
      <c r="O1037" s="4">
        <v>22.251938906690437</v>
      </c>
      <c r="P1037" s="4">
        <v>21.167536128045139</v>
      </c>
      <c r="Q1037" s="4">
        <v>18.854293765083437</v>
      </c>
      <c r="R1037" s="4">
        <v>17.969422236597758</v>
      </c>
      <c r="S1037" s="4">
        <v>18.503093695358029</v>
      </c>
      <c r="T1037" s="4">
        <v>21.386092725442211</v>
      </c>
      <c r="U1037" s="4">
        <v>19.534410640627527</v>
      </c>
      <c r="V1037" s="4">
        <v>20.01210106462079</v>
      </c>
      <c r="W1037" t="str">
        <f t="shared" si="163"/>
        <v>PROTRA_CAPACITY_EMPIRICAL[LROW,TO_heat,PROTRA_CHP_HP_I]=GET_DIRECT_DATA('model_parameters/energy/PROTRA_capacity_vensim_import.xlsx','PROTRA_capacity','PROTRA_CAP_TIME','LROW_TO_heat')~~|</v>
      </c>
      <c r="X1037" s="7" t="str">
        <f t="shared" si="167"/>
        <v>PROTRA_CAPACITY_EMPIRICAL[</v>
      </c>
      <c r="Y1037" s="7" t="str">
        <f t="shared" si="160"/>
        <v>LROW,</v>
      </c>
      <c r="Z1037" s="7" t="str">
        <f t="shared" si="161"/>
        <v>TO_heat,</v>
      </c>
      <c r="AA1037" s="7" t="str">
        <f t="shared" si="168"/>
        <v>PROTRA_CHP_HP_I]=GET_DIRECT_DATA(</v>
      </c>
      <c r="AB1037" s="7" t="str">
        <f t="shared" si="169"/>
        <v>'model_parameters/energy/PROTRA_capacity_vensim_import.xlsx','PROTRA_capacity','PROTRA_CAP_TIME',</v>
      </c>
      <c r="AC1037" s="7" t="str">
        <f t="shared" si="162"/>
        <v>'LROW_TO_heat')~~|</v>
      </c>
    </row>
    <row r="1038" spans="1:29" x14ac:dyDescent="0.35">
      <c r="A1038" t="s">
        <v>77</v>
      </c>
      <c r="B1038" t="s">
        <v>41</v>
      </c>
      <c r="C1038" t="str">
        <f t="shared" si="164"/>
        <v>LROW_TO_heat</v>
      </c>
      <c r="D1038" t="str">
        <f t="shared" si="165"/>
        <v>PROTRA_CHP_HP_I</v>
      </c>
      <c r="E1038" t="s">
        <v>1</v>
      </c>
      <c r="F1038" s="1" t="str">
        <f t="shared" si="166"/>
        <v>LROWTO_heatPROTRA_CHP_gas_fuels_CCS</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t="str">
        <f t="shared" si="163"/>
        <v/>
      </c>
      <c r="X1038" s="7" t="str">
        <f t="shared" si="167"/>
        <v>PROTRA_CAPACITY_EMPIRICAL[</v>
      </c>
      <c r="Y1038" s="7" t="str">
        <f t="shared" si="160"/>
        <v>LROW,</v>
      </c>
      <c r="Z1038" s="7" t="str">
        <f t="shared" si="161"/>
        <v>TO_heat,</v>
      </c>
      <c r="AA1038" s="7" t="str">
        <f t="shared" si="168"/>
        <v>PROTRA_CHP_HP_I]=GET_DIRECT_DATA(</v>
      </c>
      <c r="AB1038" s="7" t="str">
        <f t="shared" si="169"/>
        <v>'model_parameters/energy/PROTRA_capacity_vensim_import.xlsx','PROTRA_capacity','PROTRA_CAP_TIME',</v>
      </c>
      <c r="AC1038" s="7" t="str">
        <f t="shared" si="162"/>
        <v>'LROW_TO_heat')~~|</v>
      </c>
    </row>
    <row r="1039" spans="1:29" x14ac:dyDescent="0.35">
      <c r="A1039" t="s">
        <v>77</v>
      </c>
      <c r="B1039" t="s">
        <v>41</v>
      </c>
      <c r="C1039" t="str">
        <f t="shared" si="164"/>
        <v>LROW_TO_heat</v>
      </c>
      <c r="D1039" t="str">
        <f t="shared" si="165"/>
        <v>PROTRA_CHP_HP_I</v>
      </c>
      <c r="E1039" t="s">
        <v>2</v>
      </c>
      <c r="F1039" s="1" t="str">
        <f t="shared" si="166"/>
        <v>LROWTO_heatPROTRA_CHP_geothermal</v>
      </c>
      <c r="G1039" s="4">
        <v>0.250833333534</v>
      </c>
      <c r="H1039" s="4">
        <v>0.25337962983233331</v>
      </c>
      <c r="I1039" s="4">
        <v>0.30975152802557898</v>
      </c>
      <c r="J1039" s="4">
        <v>0.31805120395814468</v>
      </c>
      <c r="K1039" s="4">
        <v>0.31188518543469329</v>
      </c>
      <c r="L1039" s="4">
        <v>0.30904462987686532</v>
      </c>
      <c r="M1039" s="4">
        <v>0.31030722247046805</v>
      </c>
      <c r="N1039" s="4">
        <v>0.33215601878424333</v>
      </c>
      <c r="O1039" s="4">
        <v>0.32779527804001402</v>
      </c>
      <c r="P1039" s="4">
        <v>0.35636837991472431</v>
      </c>
      <c r="Q1039" s="4">
        <v>0.38777171327318039</v>
      </c>
      <c r="R1039" s="4">
        <v>0.41542578736937769</v>
      </c>
      <c r="S1039" s="4">
        <v>0.41285328736731958</v>
      </c>
      <c r="T1039" s="4">
        <v>0.46850138926368995</v>
      </c>
      <c r="U1039" s="4">
        <v>0.44762958369143702</v>
      </c>
      <c r="V1039" s="4">
        <v>0.46490871796451955</v>
      </c>
      <c r="W1039" t="str">
        <f t="shared" si="163"/>
        <v/>
      </c>
      <c r="X1039" s="7" t="str">
        <f t="shared" si="167"/>
        <v>PROTRA_CAPACITY_EMPIRICAL[</v>
      </c>
      <c r="Y1039" s="7" t="str">
        <f t="shared" si="160"/>
        <v>LROW,</v>
      </c>
      <c r="Z1039" s="7" t="str">
        <f t="shared" si="161"/>
        <v>TO_heat,</v>
      </c>
      <c r="AA1039" s="7" t="str">
        <f t="shared" si="168"/>
        <v>PROTRA_CHP_HP_I]=GET_DIRECT_DATA(</v>
      </c>
      <c r="AB1039" s="7" t="str">
        <f t="shared" si="169"/>
        <v>'model_parameters/energy/PROTRA_capacity_vensim_import.xlsx','PROTRA_capacity','PROTRA_CAP_TIME',</v>
      </c>
      <c r="AC1039" s="7" t="str">
        <f t="shared" si="162"/>
        <v>'LROW_TO_heat')~~|</v>
      </c>
    </row>
    <row r="1040" spans="1:29" x14ac:dyDescent="0.35">
      <c r="A1040" t="s">
        <v>77</v>
      </c>
      <c r="B1040" t="s">
        <v>41</v>
      </c>
      <c r="C1040" t="str">
        <f t="shared" si="164"/>
        <v>LROW_TO_heat</v>
      </c>
      <c r="D1040" t="str">
        <f t="shared" si="165"/>
        <v>PROTRA_CHP_HP_I</v>
      </c>
      <c r="E1040" t="s">
        <v>3</v>
      </c>
      <c r="F1040" s="1" t="str">
        <f t="shared" si="166"/>
        <v>LROWTO_heatPROTRA_CHP_liquid_fuels</v>
      </c>
      <c r="G1040" s="4">
        <v>2.8314319467095901</v>
      </c>
      <c r="H1040" s="4">
        <v>2.7084013910556095</v>
      </c>
      <c r="I1040" s="4">
        <v>1.85764861259723</v>
      </c>
      <c r="J1040" s="4">
        <v>2.2218611128885999</v>
      </c>
      <c r="K1040" s="4">
        <v>4.62027917036289</v>
      </c>
      <c r="L1040" s="4">
        <v>1.23017916765081</v>
      </c>
      <c r="M1040" s="4">
        <v>0.95609305632043007</v>
      </c>
      <c r="N1040" s="4">
        <v>1.0474340286157251</v>
      </c>
      <c r="O1040" s="4">
        <v>0.7174847227962099</v>
      </c>
      <c r="P1040" s="4">
        <v>0.92156041740391492</v>
      </c>
      <c r="Q1040" s="4">
        <v>1.2664013899020099</v>
      </c>
      <c r="R1040" s="4">
        <v>1.992903473816545</v>
      </c>
      <c r="S1040" s="4">
        <v>1.5909059040505027</v>
      </c>
      <c r="T1040" s="4">
        <v>1.1405964592458104</v>
      </c>
      <c r="U1040" s="4">
        <v>0.84220625067376509</v>
      </c>
      <c r="V1040" s="4">
        <v>0.67213652137104263</v>
      </c>
      <c r="W1040" t="str">
        <f t="shared" si="163"/>
        <v/>
      </c>
      <c r="X1040" s="7" t="str">
        <f t="shared" si="167"/>
        <v>PROTRA_CAPACITY_EMPIRICAL[</v>
      </c>
      <c r="Y1040" s="7" t="str">
        <f t="shared" si="160"/>
        <v>LROW,</v>
      </c>
      <c r="Z1040" s="7" t="str">
        <f t="shared" si="161"/>
        <v>TO_heat,</v>
      </c>
      <c r="AA1040" s="7" t="str">
        <f t="shared" si="168"/>
        <v>PROTRA_CHP_HP_I]=GET_DIRECT_DATA(</v>
      </c>
      <c r="AB1040" s="7" t="str">
        <f t="shared" si="169"/>
        <v>'model_parameters/energy/PROTRA_capacity_vensim_import.xlsx','PROTRA_capacity','PROTRA_CAP_TIME',</v>
      </c>
      <c r="AC1040" s="7" t="str">
        <f t="shared" si="162"/>
        <v>'LROW_TO_heat')~~|</v>
      </c>
    </row>
    <row r="1041" spans="1:29" x14ac:dyDescent="0.35">
      <c r="A1041" t="s">
        <v>77</v>
      </c>
      <c r="B1041" t="s">
        <v>41</v>
      </c>
      <c r="C1041" t="str">
        <f t="shared" si="164"/>
        <v>LROW_TO_heat</v>
      </c>
      <c r="D1041" t="str">
        <f t="shared" si="165"/>
        <v>PROTRA_CHP_HP_I</v>
      </c>
      <c r="E1041" t="s">
        <v>4</v>
      </c>
      <c r="F1041" s="1" t="str">
        <f t="shared" si="166"/>
        <v>LROWTO_heatPROTRA_CHP_liquid_fuels_CCS</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t="str">
        <f t="shared" si="163"/>
        <v/>
      </c>
      <c r="X1041" s="7" t="str">
        <f t="shared" si="167"/>
        <v>PROTRA_CAPACITY_EMPIRICAL[</v>
      </c>
      <c r="Y1041" s="7" t="str">
        <f t="shared" si="160"/>
        <v>LROW,</v>
      </c>
      <c r="Z1041" s="7" t="str">
        <f t="shared" si="161"/>
        <v>TO_heat,</v>
      </c>
      <c r="AA1041" s="7" t="str">
        <f t="shared" si="168"/>
        <v>PROTRA_CHP_HP_I]=GET_DIRECT_DATA(</v>
      </c>
      <c r="AB1041" s="7" t="str">
        <f t="shared" si="169"/>
        <v>'model_parameters/energy/PROTRA_capacity_vensim_import.xlsx','PROTRA_capacity','PROTRA_CAP_TIME',</v>
      </c>
      <c r="AC1041" s="7" t="str">
        <f t="shared" si="162"/>
        <v>'LROW_TO_heat')~~|</v>
      </c>
    </row>
    <row r="1042" spans="1:29" x14ac:dyDescent="0.35">
      <c r="A1042" t="s">
        <v>77</v>
      </c>
      <c r="B1042" t="s">
        <v>41</v>
      </c>
      <c r="C1042" t="str">
        <f t="shared" si="164"/>
        <v>LROW_TO_heat</v>
      </c>
      <c r="D1042" t="str">
        <f t="shared" si="165"/>
        <v>PROTRA_CHP_HP_I</v>
      </c>
      <c r="E1042" t="s">
        <v>5</v>
      </c>
      <c r="F1042" s="1" t="str">
        <f t="shared" si="166"/>
        <v>LROWTO_heatPROTRA_CHP_solid_fossil</v>
      </c>
      <c r="G1042" s="4">
        <v>29.280833356757999</v>
      </c>
      <c r="H1042" s="4">
        <v>26.836666688135995</v>
      </c>
      <c r="I1042" s="4">
        <v>29.998333357331997</v>
      </c>
      <c r="J1042" s="4">
        <v>30.581875024465496</v>
      </c>
      <c r="K1042" s="4">
        <v>31.58013891415299</v>
      </c>
      <c r="L1042" s="4">
        <v>32.643958359448497</v>
      </c>
      <c r="M1042" s="4">
        <v>32.947222248580005</v>
      </c>
      <c r="N1042" s="4">
        <v>34.660694472172999</v>
      </c>
      <c r="O1042" s="4">
        <v>32.899583359653001</v>
      </c>
      <c r="P1042" s="4">
        <v>33.422361137848995</v>
      </c>
      <c r="Q1042" s="4">
        <v>34.192070930131436</v>
      </c>
      <c r="R1042" s="4">
        <v>30.303472246464995</v>
      </c>
      <c r="S1042" s="4">
        <v>31.664315164220341</v>
      </c>
      <c r="T1042" s="4">
        <v>33.0911546792507</v>
      </c>
      <c r="U1042" s="4">
        <v>30.633791413395919</v>
      </c>
      <c r="V1042" s="4">
        <v>30.200903753327385</v>
      </c>
      <c r="W1042" t="str">
        <f t="shared" si="163"/>
        <v/>
      </c>
      <c r="X1042" s="7" t="str">
        <f t="shared" si="167"/>
        <v>PROTRA_CAPACITY_EMPIRICAL[</v>
      </c>
      <c r="Y1042" s="7" t="str">
        <f t="shared" si="160"/>
        <v>LROW,</v>
      </c>
      <c r="Z1042" s="7" t="str">
        <f t="shared" si="161"/>
        <v>TO_heat,</v>
      </c>
      <c r="AA1042" s="7" t="str">
        <f t="shared" si="168"/>
        <v>PROTRA_CHP_HP_I]=GET_DIRECT_DATA(</v>
      </c>
      <c r="AB1042" s="7" t="str">
        <f t="shared" si="169"/>
        <v>'model_parameters/energy/PROTRA_capacity_vensim_import.xlsx','PROTRA_capacity','PROTRA_CAP_TIME',</v>
      </c>
      <c r="AC1042" s="7" t="str">
        <f t="shared" si="162"/>
        <v>'LROW_TO_heat')~~|</v>
      </c>
    </row>
    <row r="1043" spans="1:29" x14ac:dyDescent="0.35">
      <c r="A1043" t="s">
        <v>77</v>
      </c>
      <c r="B1043" t="s">
        <v>41</v>
      </c>
      <c r="C1043" t="str">
        <f t="shared" si="164"/>
        <v>LROW_TO_heat</v>
      </c>
      <c r="D1043" t="str">
        <f t="shared" si="165"/>
        <v>PROTRA_CHP_HP_I</v>
      </c>
      <c r="E1043" t="s">
        <v>6</v>
      </c>
      <c r="F1043" s="1" t="str">
        <f t="shared" si="166"/>
        <v>LROWTO_heatPROTRA_CHP_solid_fossil_CCS</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c r="W1043" t="str">
        <f t="shared" si="163"/>
        <v/>
      </c>
      <c r="X1043" s="7" t="str">
        <f t="shared" si="167"/>
        <v>PROTRA_CAPACITY_EMPIRICAL[</v>
      </c>
      <c r="Y1043" s="7" t="str">
        <f t="shared" si="160"/>
        <v>LROW,</v>
      </c>
      <c r="Z1043" s="7" t="str">
        <f t="shared" si="161"/>
        <v>TO_heat,</v>
      </c>
      <c r="AA1043" s="7" t="str">
        <f t="shared" si="168"/>
        <v>PROTRA_CHP_HP_I]=GET_DIRECT_DATA(</v>
      </c>
      <c r="AB1043" s="7" t="str">
        <f t="shared" si="169"/>
        <v>'model_parameters/energy/PROTRA_capacity_vensim_import.xlsx','PROTRA_capacity','PROTRA_CAP_TIME',</v>
      </c>
      <c r="AC1043" s="7" t="str">
        <f t="shared" si="162"/>
        <v>'LROW_TO_heat')~~|</v>
      </c>
    </row>
    <row r="1044" spans="1:29" x14ac:dyDescent="0.35">
      <c r="A1044" t="s">
        <v>77</v>
      </c>
      <c r="B1044" t="s">
        <v>41</v>
      </c>
      <c r="C1044" t="str">
        <f t="shared" si="164"/>
        <v>LROW_TO_heat</v>
      </c>
      <c r="D1044" t="str">
        <f t="shared" si="165"/>
        <v>PROTRA_CHP_HP_I</v>
      </c>
      <c r="E1044" t="s">
        <v>7</v>
      </c>
      <c r="F1044" s="1" t="str">
        <f t="shared" si="166"/>
        <v>LROWTO_heatPROTRA_CHP_waste</v>
      </c>
      <c r="G1044" s="4">
        <v>0.48188020871883741</v>
      </c>
      <c r="H1044" s="4">
        <v>0.49027187539221756</v>
      </c>
      <c r="I1044" s="4">
        <v>0.48630659761126743</v>
      </c>
      <c r="J1044" s="4">
        <v>0.51319548652166747</v>
      </c>
      <c r="K1044" s="4">
        <v>0.47875451427189258</v>
      </c>
      <c r="L1044" s="4">
        <v>0.55719340322353239</v>
      </c>
      <c r="M1044" s="4">
        <v>0.55016319488457499</v>
      </c>
      <c r="N1044" s="4">
        <v>0.56371215322874757</v>
      </c>
      <c r="O1044" s="4">
        <v>0.60033715325804748</v>
      </c>
      <c r="P1044" s="4">
        <v>0.64350833384813999</v>
      </c>
      <c r="Q1044" s="4">
        <v>0.68726493110536746</v>
      </c>
      <c r="R1044" s="4">
        <v>0.72799687558239734</v>
      </c>
      <c r="S1044" s="4">
        <v>0.75330798671375765</v>
      </c>
      <c r="T1044" s="4">
        <v>0.76082569505310493</v>
      </c>
      <c r="U1044" s="4">
        <v>0.75935798671859744</v>
      </c>
      <c r="V1044" s="4">
        <v>0.77705947978831424</v>
      </c>
      <c r="W1044" t="str">
        <f t="shared" si="163"/>
        <v/>
      </c>
      <c r="X1044" s="7" t="str">
        <f t="shared" si="167"/>
        <v>PROTRA_CAPACITY_EMPIRICAL[</v>
      </c>
      <c r="Y1044" s="7" t="str">
        <f t="shared" si="160"/>
        <v>LROW,</v>
      </c>
      <c r="Z1044" s="7" t="str">
        <f t="shared" si="161"/>
        <v>TO_heat,</v>
      </c>
      <c r="AA1044" s="7" t="str">
        <f t="shared" si="168"/>
        <v>PROTRA_CHP_HP_I]=GET_DIRECT_DATA(</v>
      </c>
      <c r="AB1044" s="7" t="str">
        <f t="shared" si="169"/>
        <v>'model_parameters/energy/PROTRA_capacity_vensim_import.xlsx','PROTRA_capacity','PROTRA_CAP_TIME',</v>
      </c>
      <c r="AC1044" s="7" t="str">
        <f t="shared" si="162"/>
        <v>'LROW_TO_heat')~~|</v>
      </c>
    </row>
    <row r="1045" spans="1:29" x14ac:dyDescent="0.35">
      <c r="A1045" t="s">
        <v>77</v>
      </c>
      <c r="B1045" t="s">
        <v>41</v>
      </c>
      <c r="C1045" t="str">
        <f t="shared" si="164"/>
        <v>LROW_TO_heat</v>
      </c>
      <c r="D1045" t="str">
        <f t="shared" si="165"/>
        <v>PROTRA_CHP_HP_I</v>
      </c>
      <c r="E1045" t="s">
        <v>8</v>
      </c>
      <c r="F1045" s="1" t="str">
        <f t="shared" si="166"/>
        <v>LROWTO_heatPROTRA_CHP_solid_bio</v>
      </c>
      <c r="G1045" s="4">
        <v>8.928472229364999E-3</v>
      </c>
      <c r="H1045" s="4">
        <v>4.0997222255020005E-2</v>
      </c>
      <c r="I1045" s="4">
        <v>0.38859027808864999</v>
      </c>
      <c r="J1045" s="4">
        <v>0.54286597265651504</v>
      </c>
      <c r="K1045" s="4">
        <v>0.63592291717540506</v>
      </c>
      <c r="L1045" s="4">
        <v>0.68721319499421507</v>
      </c>
      <c r="M1045" s="4">
        <v>0.78129027840280996</v>
      </c>
      <c r="N1045" s="4">
        <v>0.85422013957226484</v>
      </c>
      <c r="O1045" s="4">
        <v>0.96437777854927997</v>
      </c>
      <c r="P1045" s="4">
        <v>0.95410277854106007</v>
      </c>
      <c r="Q1045" s="4">
        <v>1.12851111201392</v>
      </c>
      <c r="R1045" s="4">
        <v>0.77727152839959512</v>
      </c>
      <c r="S1045" s="4">
        <v>0.95218888965063986</v>
      </c>
      <c r="T1045" s="4">
        <v>0.79430138952433005</v>
      </c>
      <c r="U1045" s="4">
        <v>1.0699034730781449</v>
      </c>
      <c r="V1045" s="4">
        <v>1.0598849314034635</v>
      </c>
      <c r="W1045" t="str">
        <f t="shared" si="163"/>
        <v/>
      </c>
      <c r="X1045" s="7" t="str">
        <f t="shared" si="167"/>
        <v>PROTRA_CAPACITY_EMPIRICAL[</v>
      </c>
      <c r="Y1045" s="7" t="str">
        <f t="shared" si="160"/>
        <v>LROW,</v>
      </c>
      <c r="Z1045" s="7" t="str">
        <f t="shared" si="161"/>
        <v>TO_heat,</v>
      </c>
      <c r="AA1045" s="7" t="str">
        <f t="shared" si="168"/>
        <v>PROTRA_CHP_HP_I]=GET_DIRECT_DATA(</v>
      </c>
      <c r="AB1045" s="7" t="str">
        <f t="shared" si="169"/>
        <v>'model_parameters/energy/PROTRA_capacity_vensim_import.xlsx','PROTRA_capacity','PROTRA_CAP_TIME',</v>
      </c>
      <c r="AC1045" s="7" t="str">
        <f t="shared" si="162"/>
        <v>'LROW_TO_heat')~~|</v>
      </c>
    </row>
    <row r="1046" spans="1:29" x14ac:dyDescent="0.35">
      <c r="A1046" t="s">
        <v>77</v>
      </c>
      <c r="B1046" t="s">
        <v>41</v>
      </c>
      <c r="C1046" t="str">
        <f t="shared" si="164"/>
        <v>LROW_TO_heat</v>
      </c>
      <c r="D1046" t="str">
        <f t="shared" si="165"/>
        <v>PROTRA_CHP_HP_I</v>
      </c>
      <c r="E1046" t="s">
        <v>9</v>
      </c>
      <c r="F1046" s="1" t="str">
        <f t="shared" si="166"/>
        <v>LROWTO_heatPROTRA_CHP_solid_bio_CCS</v>
      </c>
      <c r="G1046" s="4">
        <v>0</v>
      </c>
      <c r="H1046" s="4">
        <v>0</v>
      </c>
      <c r="I1046" s="4">
        <v>0</v>
      </c>
      <c r="J1046" s="4">
        <v>0</v>
      </c>
      <c r="K1046" s="4">
        <v>0</v>
      </c>
      <c r="L1046" s="4">
        <v>0</v>
      </c>
      <c r="M1046" s="4">
        <v>0</v>
      </c>
      <c r="N1046" s="4">
        <v>0</v>
      </c>
      <c r="O1046" s="4">
        <v>0</v>
      </c>
      <c r="P1046" s="4">
        <v>0</v>
      </c>
      <c r="Q1046" s="4">
        <v>0</v>
      </c>
      <c r="R1046" s="4">
        <v>0</v>
      </c>
      <c r="S1046" s="4">
        <v>0</v>
      </c>
      <c r="T1046" s="4">
        <v>0</v>
      </c>
      <c r="U1046" s="4">
        <v>0</v>
      </c>
      <c r="V1046" s="4">
        <v>0</v>
      </c>
      <c r="W1046" t="str">
        <f t="shared" si="163"/>
        <v/>
      </c>
      <c r="X1046" s="7" t="str">
        <f t="shared" si="167"/>
        <v>PROTRA_CAPACITY_EMPIRICAL[</v>
      </c>
      <c r="Y1046" s="7" t="str">
        <f t="shared" si="160"/>
        <v>LROW,</v>
      </c>
      <c r="Z1046" s="7" t="str">
        <f t="shared" si="161"/>
        <v>TO_heat,</v>
      </c>
      <c r="AA1046" s="7" t="str">
        <f t="shared" si="168"/>
        <v>PROTRA_CHP_HP_I]=GET_DIRECT_DATA(</v>
      </c>
      <c r="AB1046" s="7" t="str">
        <f t="shared" si="169"/>
        <v>'model_parameters/energy/PROTRA_capacity_vensim_import.xlsx','PROTRA_capacity','PROTRA_CAP_TIME',</v>
      </c>
      <c r="AC1046" s="7" t="str">
        <f t="shared" si="162"/>
        <v>'LROW_TO_heat')~~|</v>
      </c>
    </row>
    <row r="1047" spans="1:29" x14ac:dyDescent="0.35">
      <c r="A1047" t="s">
        <v>77</v>
      </c>
      <c r="B1047" t="s">
        <v>41</v>
      </c>
      <c r="C1047" t="str">
        <f t="shared" si="164"/>
        <v>LROW_TO_heat</v>
      </c>
      <c r="D1047" t="str">
        <f t="shared" si="165"/>
        <v>PROTRA_CHP_HP_I</v>
      </c>
      <c r="E1047" t="s">
        <v>10</v>
      </c>
      <c r="F1047" s="1" t="str">
        <f t="shared" si="166"/>
        <v>LROWTO_heatPROTRA_HP_gas_fuels</v>
      </c>
      <c r="G1047" s="4">
        <v>51.068339624188006</v>
      </c>
      <c r="H1047" s="4">
        <v>47.980752121717934</v>
      </c>
      <c r="I1047" s="4">
        <v>41.423876422027995</v>
      </c>
      <c r="J1047" s="4">
        <v>40.035533365361758</v>
      </c>
      <c r="K1047" s="4">
        <v>37.02943197406799</v>
      </c>
      <c r="L1047" s="4">
        <v>39.996859059775261</v>
      </c>
      <c r="M1047" s="4">
        <v>39.750728504022803</v>
      </c>
      <c r="N1047" s="4">
        <v>37.985525030388423</v>
      </c>
      <c r="O1047" s="4">
        <v>35.671078500759087</v>
      </c>
      <c r="P1047" s="4">
        <v>27.991993077949147</v>
      </c>
      <c r="Q1047" s="4">
        <v>25.52050696486085</v>
      </c>
      <c r="R1047" s="4">
        <v>27.936003494571025</v>
      </c>
      <c r="S1047" s="4">
        <v>25.531190575980503</v>
      </c>
      <c r="T1047" s="4">
        <v>25.768126340058942</v>
      </c>
      <c r="U1047" s="4">
        <v>25.063468145050777</v>
      </c>
      <c r="V1047" s="4">
        <v>24.755272665637555</v>
      </c>
      <c r="W1047" t="str">
        <f t="shared" si="163"/>
        <v/>
      </c>
      <c r="X1047" s="7" t="str">
        <f t="shared" si="167"/>
        <v>PROTRA_CAPACITY_EMPIRICAL[</v>
      </c>
      <c r="Y1047" s="7" t="str">
        <f t="shared" ref="Y1047:Y1110" si="170">A1047&amp;","</f>
        <v>LROW,</v>
      </c>
      <c r="Z1047" s="7" t="str">
        <f t="shared" ref="Z1047:Z1110" si="171">B1047&amp;","</f>
        <v>TO_heat,</v>
      </c>
      <c r="AA1047" s="7" t="str">
        <f t="shared" si="168"/>
        <v>PROTRA_CHP_HP_I]=GET_DIRECT_DATA(</v>
      </c>
      <c r="AB1047" s="7" t="str">
        <f t="shared" si="169"/>
        <v>'model_parameters/energy/PROTRA_capacity_vensim_import.xlsx','PROTRA_capacity','PROTRA_CAP_TIME',</v>
      </c>
      <c r="AC1047" s="7" t="str">
        <f t="shared" ref="AC1047:AC1110" si="172">"'"&amp;C1047&amp;"')~~|"</f>
        <v>'LROW_TO_heat')~~|</v>
      </c>
    </row>
    <row r="1048" spans="1:29" x14ac:dyDescent="0.35">
      <c r="A1048" t="s">
        <v>77</v>
      </c>
      <c r="B1048" t="s">
        <v>41</v>
      </c>
      <c r="C1048" t="str">
        <f t="shared" si="164"/>
        <v>LROW_TO_heat</v>
      </c>
      <c r="D1048" t="str">
        <f t="shared" si="165"/>
        <v>PROTRA_CHP_HP_I</v>
      </c>
      <c r="E1048" t="s">
        <v>11</v>
      </c>
      <c r="F1048" s="1" t="str">
        <f t="shared" si="166"/>
        <v>LROWTO_heatPROTRA_HP_solid_bio</v>
      </c>
      <c r="G1048" s="4">
        <v>0.83486111177900002</v>
      </c>
      <c r="H1048" s="4">
        <v>0.87159722291949993</v>
      </c>
      <c r="I1048" s="4">
        <v>0.94555555631199995</v>
      </c>
      <c r="J1048" s="4">
        <v>1.0923611119850001</v>
      </c>
      <c r="K1048" s="4">
        <v>1.2030555565180001</v>
      </c>
      <c r="L1048" s="4">
        <v>1.362361112201</v>
      </c>
      <c r="M1048" s="4">
        <v>1.3692361122065</v>
      </c>
      <c r="N1048" s="4">
        <v>1.4974305567534998</v>
      </c>
      <c r="O1048" s="4">
        <v>1.5878472234925001</v>
      </c>
      <c r="P1048" s="4">
        <v>1.5061805567605</v>
      </c>
      <c r="Q1048" s="4">
        <v>1.5815972234875</v>
      </c>
      <c r="R1048" s="4">
        <v>2.6235416687654998</v>
      </c>
      <c r="S1048" s="4">
        <v>2.9923659746161153</v>
      </c>
      <c r="T1048" s="4">
        <v>3.7231680585340894</v>
      </c>
      <c r="U1048" s="4">
        <v>3.8141652808291098</v>
      </c>
      <c r="V1048" s="4">
        <v>4.3706415312742903</v>
      </c>
      <c r="W1048" t="str">
        <f t="shared" si="163"/>
        <v/>
      </c>
      <c r="X1048" s="7" t="str">
        <f t="shared" si="167"/>
        <v>PROTRA_CAPACITY_EMPIRICAL[</v>
      </c>
      <c r="Y1048" s="7" t="str">
        <f t="shared" si="170"/>
        <v>LROW,</v>
      </c>
      <c r="Z1048" s="7" t="str">
        <f t="shared" si="171"/>
        <v>TO_heat,</v>
      </c>
      <c r="AA1048" s="7" t="str">
        <f t="shared" si="168"/>
        <v>PROTRA_CHP_HP_I]=GET_DIRECT_DATA(</v>
      </c>
      <c r="AB1048" s="7" t="str">
        <f t="shared" si="169"/>
        <v>'model_parameters/energy/PROTRA_capacity_vensim_import.xlsx','PROTRA_capacity','PROTRA_CAP_TIME',</v>
      </c>
      <c r="AC1048" s="7" t="str">
        <f t="shared" si="172"/>
        <v>'LROW_TO_heat')~~|</v>
      </c>
    </row>
    <row r="1049" spans="1:29" x14ac:dyDescent="0.35">
      <c r="A1049" t="s">
        <v>77</v>
      </c>
      <c r="B1049" t="s">
        <v>41</v>
      </c>
      <c r="C1049" t="str">
        <f t="shared" si="164"/>
        <v>LROW_TO_heat</v>
      </c>
      <c r="D1049" t="str">
        <f t="shared" si="165"/>
        <v>PROTRA_CHP_HP_I</v>
      </c>
      <c r="E1049" t="s">
        <v>12</v>
      </c>
      <c r="F1049" s="1" t="str">
        <f t="shared" si="166"/>
        <v>LROWTO_heatPROTRA_HP_geothermal</v>
      </c>
      <c r="G1049" s="4">
        <v>0.63439814865566657</v>
      </c>
      <c r="H1049" s="4">
        <v>0.64212963014333335</v>
      </c>
      <c r="I1049" s="4">
        <v>0.7917216673000439</v>
      </c>
      <c r="J1049" s="4">
        <v>0.81430731546626067</v>
      </c>
      <c r="K1049" s="4">
        <v>0.8170925932462666</v>
      </c>
      <c r="L1049" s="4">
        <v>0.81666541731999909</v>
      </c>
      <c r="M1049" s="4">
        <v>0.85847115809418417</v>
      </c>
      <c r="N1049" s="4">
        <v>0.89295481552917877</v>
      </c>
      <c r="O1049" s="4">
        <v>0.87799574144313741</v>
      </c>
      <c r="P1049" s="4">
        <v>0.91706958406698902</v>
      </c>
      <c r="Q1049" s="4">
        <v>0.96941564892368071</v>
      </c>
      <c r="R1049" s="4">
        <v>1.0172742600730786</v>
      </c>
      <c r="S1049" s="4">
        <v>0.94798051001764361</v>
      </c>
      <c r="T1049" s="4">
        <v>1.0695981490038267</v>
      </c>
      <c r="U1049" s="4">
        <v>1.0819480564211141</v>
      </c>
      <c r="V1049" s="4">
        <v>1.1096869268136755</v>
      </c>
      <c r="W1049" t="str">
        <f t="shared" si="163"/>
        <v/>
      </c>
      <c r="X1049" s="7" t="str">
        <f t="shared" si="167"/>
        <v>PROTRA_CAPACITY_EMPIRICAL[</v>
      </c>
      <c r="Y1049" s="7" t="str">
        <f t="shared" si="170"/>
        <v>LROW,</v>
      </c>
      <c r="Z1049" s="7" t="str">
        <f t="shared" si="171"/>
        <v>TO_heat,</v>
      </c>
      <c r="AA1049" s="7" t="str">
        <f t="shared" si="168"/>
        <v>PROTRA_CHP_HP_I]=GET_DIRECT_DATA(</v>
      </c>
      <c r="AB1049" s="7" t="str">
        <f t="shared" si="169"/>
        <v>'model_parameters/energy/PROTRA_capacity_vensim_import.xlsx','PROTRA_capacity','PROTRA_CAP_TIME',</v>
      </c>
      <c r="AC1049" s="7" t="str">
        <f t="shared" si="172"/>
        <v>'LROW_TO_heat')~~|</v>
      </c>
    </row>
    <row r="1050" spans="1:29" x14ac:dyDescent="0.35">
      <c r="A1050" t="s">
        <v>77</v>
      </c>
      <c r="B1050" t="s">
        <v>41</v>
      </c>
      <c r="C1050" t="str">
        <f t="shared" si="164"/>
        <v>LROW_TO_heat</v>
      </c>
      <c r="D1050" t="str">
        <f t="shared" si="165"/>
        <v>PROTRA_CHP_HP_I</v>
      </c>
      <c r="E1050" t="s">
        <v>13</v>
      </c>
      <c r="F1050" s="1" t="str">
        <f t="shared" si="166"/>
        <v>LROWTO_heatPROTRA_HP_liquid_fuels</v>
      </c>
      <c r="G1050" s="4">
        <v>2.1774763906308698</v>
      </c>
      <c r="H1050" s="4">
        <v>2.2612416684756598</v>
      </c>
      <c r="I1050" s="4">
        <v>2.1512666683876795</v>
      </c>
      <c r="J1050" s="4">
        <v>1.88263611261722</v>
      </c>
      <c r="K1050" s="4">
        <v>2.490215974214395</v>
      </c>
      <c r="L1050" s="4">
        <v>1.4793569456279296</v>
      </c>
      <c r="M1050" s="4">
        <v>1.2503000010002399</v>
      </c>
      <c r="N1050" s="4">
        <v>1.0771972230839799</v>
      </c>
      <c r="O1050" s="4">
        <v>0.98745902856774515</v>
      </c>
      <c r="P1050" s="4">
        <v>0.75329097282485502</v>
      </c>
      <c r="Q1050" s="4">
        <v>0.89270486182527498</v>
      </c>
      <c r="R1050" s="4">
        <v>0.81466875065173483</v>
      </c>
      <c r="S1050" s="4">
        <v>0.69466632000017736</v>
      </c>
      <c r="T1050" s="4">
        <v>0.61957145882899045</v>
      </c>
      <c r="U1050" s="4">
        <v>0.51747625041398093</v>
      </c>
      <c r="V1050" s="4">
        <v>0.42292079894944767</v>
      </c>
      <c r="W1050" t="str">
        <f t="shared" si="163"/>
        <v/>
      </c>
      <c r="X1050" s="7" t="str">
        <f t="shared" si="167"/>
        <v>PROTRA_CAPACITY_EMPIRICAL[</v>
      </c>
      <c r="Y1050" s="7" t="str">
        <f t="shared" si="170"/>
        <v>LROW,</v>
      </c>
      <c r="Z1050" s="7" t="str">
        <f t="shared" si="171"/>
        <v>TO_heat,</v>
      </c>
      <c r="AA1050" s="7" t="str">
        <f t="shared" si="168"/>
        <v>PROTRA_CHP_HP_I]=GET_DIRECT_DATA(</v>
      </c>
      <c r="AB1050" s="7" t="str">
        <f t="shared" si="169"/>
        <v>'model_parameters/energy/PROTRA_capacity_vensim_import.xlsx','PROTRA_capacity','PROTRA_CAP_TIME',</v>
      </c>
      <c r="AC1050" s="7" t="str">
        <f t="shared" si="172"/>
        <v>'LROW_TO_heat')~~|</v>
      </c>
    </row>
    <row r="1051" spans="1:29" x14ac:dyDescent="0.35">
      <c r="A1051" t="s">
        <v>77</v>
      </c>
      <c r="B1051" t="s">
        <v>41</v>
      </c>
      <c r="C1051" t="str">
        <f t="shared" si="164"/>
        <v>LROW_TO_heat</v>
      </c>
      <c r="D1051" t="str">
        <f t="shared" si="165"/>
        <v>PROTRA_CHP_HP_I</v>
      </c>
      <c r="E1051" t="s">
        <v>14</v>
      </c>
      <c r="F1051" s="1" t="str">
        <f t="shared" si="166"/>
        <v>LROWTO_heatPROTRA_HP_solar</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t="str">
        <f t="shared" si="163"/>
        <v/>
      </c>
      <c r="X1051" s="7" t="str">
        <f t="shared" si="167"/>
        <v>PROTRA_CAPACITY_EMPIRICAL[</v>
      </c>
      <c r="Y1051" s="7" t="str">
        <f t="shared" si="170"/>
        <v>LROW,</v>
      </c>
      <c r="Z1051" s="7" t="str">
        <f t="shared" si="171"/>
        <v>TO_heat,</v>
      </c>
      <c r="AA1051" s="7" t="str">
        <f t="shared" si="168"/>
        <v>PROTRA_CHP_HP_I]=GET_DIRECT_DATA(</v>
      </c>
      <c r="AB1051" s="7" t="str">
        <f t="shared" si="169"/>
        <v>'model_parameters/energy/PROTRA_capacity_vensim_import.xlsx','PROTRA_capacity','PROTRA_CAP_TIME',</v>
      </c>
      <c r="AC1051" s="7" t="str">
        <f t="shared" si="172"/>
        <v>'LROW_TO_heat')~~|</v>
      </c>
    </row>
    <row r="1052" spans="1:29" x14ac:dyDescent="0.35">
      <c r="A1052" t="s">
        <v>77</v>
      </c>
      <c r="B1052" t="s">
        <v>41</v>
      </c>
      <c r="C1052" t="str">
        <f t="shared" si="164"/>
        <v>LROW_TO_heat</v>
      </c>
      <c r="D1052" t="str">
        <f t="shared" si="165"/>
        <v>PROTRA_CHP_HP_I</v>
      </c>
      <c r="E1052" t="s">
        <v>15</v>
      </c>
      <c r="F1052" s="1" t="str">
        <f t="shared" si="166"/>
        <v>LROWTO_heatPROTRA_HP_solid_fossil</v>
      </c>
      <c r="G1052" s="4">
        <v>0.66444444497599997</v>
      </c>
      <c r="H1052" s="4">
        <v>0.5570833337790001</v>
      </c>
      <c r="I1052" s="4">
        <v>1.9636111126820004</v>
      </c>
      <c r="J1052" s="4">
        <v>2.1963194462014992</v>
      </c>
      <c r="K1052" s="4">
        <v>2.9514583356944994</v>
      </c>
      <c r="L1052" s="4">
        <v>2.6695138910244989</v>
      </c>
      <c r="M1052" s="4">
        <v>2.2679166684809999</v>
      </c>
      <c r="N1052" s="4">
        <v>2.4727083353114998</v>
      </c>
      <c r="O1052" s="4">
        <v>2.3470833352109994</v>
      </c>
      <c r="P1052" s="4">
        <v>2.0781944461070001</v>
      </c>
      <c r="Q1052" s="4">
        <v>1.7779166680889995</v>
      </c>
      <c r="R1052" s="4">
        <v>3.2525000026020003</v>
      </c>
      <c r="S1052" s="4">
        <v>1.6110195846221491</v>
      </c>
      <c r="T1052" s="4">
        <v>1.8575318764860251</v>
      </c>
      <c r="U1052" s="4">
        <v>1.6004359040581266</v>
      </c>
      <c r="V1052" s="4">
        <v>1.4254429386403547</v>
      </c>
      <c r="W1052" t="str">
        <f t="shared" si="163"/>
        <v/>
      </c>
      <c r="X1052" s="7" t="str">
        <f t="shared" si="167"/>
        <v>PROTRA_CAPACITY_EMPIRICAL[</v>
      </c>
      <c r="Y1052" s="7" t="str">
        <f t="shared" si="170"/>
        <v>LROW,</v>
      </c>
      <c r="Z1052" s="7" t="str">
        <f t="shared" si="171"/>
        <v>TO_heat,</v>
      </c>
      <c r="AA1052" s="7" t="str">
        <f t="shared" si="168"/>
        <v>PROTRA_CHP_HP_I]=GET_DIRECT_DATA(</v>
      </c>
      <c r="AB1052" s="7" t="str">
        <f t="shared" si="169"/>
        <v>'model_parameters/energy/PROTRA_capacity_vensim_import.xlsx','PROTRA_capacity','PROTRA_CAP_TIME',</v>
      </c>
      <c r="AC1052" s="7" t="str">
        <f t="shared" si="172"/>
        <v>'LROW_TO_heat')~~|</v>
      </c>
    </row>
    <row r="1053" spans="1:29" x14ac:dyDescent="0.35">
      <c r="A1053" t="s">
        <v>77</v>
      </c>
      <c r="B1053" t="s">
        <v>41</v>
      </c>
      <c r="C1053" t="str">
        <f t="shared" si="164"/>
        <v>LROW_TO_heat</v>
      </c>
      <c r="D1053" t="str">
        <f t="shared" si="165"/>
        <v>PROTRA_CHP_HP_I</v>
      </c>
      <c r="E1053" t="s">
        <v>16</v>
      </c>
      <c r="F1053" s="1" t="str">
        <f t="shared" si="166"/>
        <v>LROWTO_heatPROTRA_HP_waste</v>
      </c>
      <c r="G1053" s="4">
        <v>0.11537222231452</v>
      </c>
      <c r="H1053" s="4">
        <v>0.11017361119924998</v>
      </c>
      <c r="I1053" s="4">
        <v>0.141111111224</v>
      </c>
      <c r="J1053" s="4">
        <v>0.13916666677800002</v>
      </c>
      <c r="K1053" s="4">
        <v>0.15138888900999994</v>
      </c>
      <c r="L1053" s="4">
        <v>9.0625000072500003E-2</v>
      </c>
      <c r="M1053" s="4">
        <v>0.112777777868</v>
      </c>
      <c r="N1053" s="4">
        <v>0.112777777868</v>
      </c>
      <c r="O1053" s="4">
        <v>0.125138888989</v>
      </c>
      <c r="P1053" s="4">
        <v>0.10534722230649998</v>
      </c>
      <c r="Q1053" s="4">
        <v>0.14166666678000001</v>
      </c>
      <c r="R1053" s="4">
        <v>0.14329861122575002</v>
      </c>
      <c r="S1053" s="4">
        <v>0.16670138902225001</v>
      </c>
      <c r="T1053" s="4">
        <v>0.15893263901603499</v>
      </c>
      <c r="U1053" s="4">
        <v>0.15001805567557</v>
      </c>
      <c r="V1053" s="4">
        <v>0.15325173623371249</v>
      </c>
      <c r="W1053" t="str">
        <f t="shared" si="163"/>
        <v/>
      </c>
      <c r="X1053" s="7" t="str">
        <f t="shared" si="167"/>
        <v>PROTRA_CAPACITY_EMPIRICAL[</v>
      </c>
      <c r="Y1053" s="7" t="str">
        <f t="shared" si="170"/>
        <v>LROW,</v>
      </c>
      <c r="Z1053" s="7" t="str">
        <f t="shared" si="171"/>
        <v>TO_heat,</v>
      </c>
      <c r="AA1053" s="7" t="str">
        <f t="shared" si="168"/>
        <v>PROTRA_CHP_HP_I]=GET_DIRECT_DATA(</v>
      </c>
      <c r="AB1053" s="7" t="str">
        <f t="shared" si="169"/>
        <v>'model_parameters/energy/PROTRA_capacity_vensim_import.xlsx','PROTRA_capacity','PROTRA_CAP_TIME',</v>
      </c>
      <c r="AC1053" s="7" t="str">
        <f t="shared" si="172"/>
        <v>'LROW_TO_heat')~~|</v>
      </c>
    </row>
    <row r="1054" spans="1:29" x14ac:dyDescent="0.35">
      <c r="A1054" t="s">
        <v>77</v>
      </c>
      <c r="B1054" t="s">
        <v>42</v>
      </c>
      <c r="C1054" t="str">
        <f t="shared" si="164"/>
        <v>LROW_TO_elec</v>
      </c>
      <c r="D1054" t="str">
        <f t="shared" si="165"/>
        <v>PROTRA_CHP_PP_I</v>
      </c>
      <c r="E1054" t="s">
        <v>0</v>
      </c>
      <c r="F1054" s="1" t="str">
        <f t="shared" si="166"/>
        <v>LROWTO_elecPROTRA_CHP_gas_fuels</v>
      </c>
      <c r="G1054" s="5">
        <v>35.796551795361211</v>
      </c>
      <c r="H1054" s="5">
        <v>37.376464510014969</v>
      </c>
      <c r="I1054" s="5">
        <v>38.232243783724797</v>
      </c>
      <c r="J1054" s="5">
        <v>39.447041365413746</v>
      </c>
      <c r="K1054" s="5">
        <v>41.089407767787741</v>
      </c>
      <c r="L1054" s="5">
        <v>43.164021533434962</v>
      </c>
      <c r="M1054" s="5">
        <v>45.131533974187889</v>
      </c>
      <c r="N1054" s="5">
        <v>46.745288361988059</v>
      </c>
      <c r="O1054" s="5">
        <v>48.985906346630927</v>
      </c>
      <c r="P1054" s="5">
        <v>51.040684305160646</v>
      </c>
      <c r="Q1054" s="5">
        <v>53.131852704620655</v>
      </c>
      <c r="R1054" s="5">
        <v>55.794717626866927</v>
      </c>
      <c r="S1054" s="5">
        <v>57.899005234473037</v>
      </c>
      <c r="T1054" s="5">
        <v>60.082710526829224</v>
      </c>
      <c r="U1054" s="5">
        <v>62.367831024148181</v>
      </c>
      <c r="V1054" s="5">
        <v>64.652951521467131</v>
      </c>
      <c r="W1054" t="str">
        <f t="shared" si="163"/>
        <v>PROTRA_CAPACITY_EMPIRICAL[LROW,TO_elec,PROTRA_CHP_PP_I]=GET_DIRECT_DATA('model_parameters/energy/PROTRA_capacity_vensim_import.xlsx','PROTRA_capacity','PROTRA_CAP_TIME','LROW_TO_elec')~~|</v>
      </c>
      <c r="X1054" s="7" t="str">
        <f t="shared" si="167"/>
        <v>PROTRA_CAPACITY_EMPIRICAL[</v>
      </c>
      <c r="Y1054" s="7" t="str">
        <f t="shared" si="170"/>
        <v>LROW,</v>
      </c>
      <c r="Z1054" s="7" t="str">
        <f t="shared" si="171"/>
        <v>TO_elec,</v>
      </c>
      <c r="AA1054" s="7" t="str">
        <f t="shared" si="168"/>
        <v>PROTRA_CHP_PP_I]=GET_DIRECT_DATA(</v>
      </c>
      <c r="AB1054" s="7" t="str">
        <f t="shared" si="169"/>
        <v>'model_parameters/energy/PROTRA_capacity_vensim_import.xlsx','PROTRA_capacity','PROTRA_CAP_TIME',</v>
      </c>
      <c r="AC1054" s="7" t="str">
        <f t="shared" si="172"/>
        <v>'LROW_TO_elec')~~|</v>
      </c>
    </row>
    <row r="1055" spans="1:29" x14ac:dyDescent="0.35">
      <c r="A1055" t="s">
        <v>77</v>
      </c>
      <c r="B1055" t="s">
        <v>42</v>
      </c>
      <c r="C1055" t="str">
        <f t="shared" si="164"/>
        <v>LROW_TO_elec</v>
      </c>
      <c r="D1055" t="str">
        <f t="shared" si="165"/>
        <v>PROTRA_CHP_PP_I</v>
      </c>
      <c r="E1055" t="s">
        <v>1</v>
      </c>
      <c r="F1055" s="1" t="str">
        <f t="shared" si="166"/>
        <v>LROWTO_elecPROTRA_CHP_gas_fuels_CCS</v>
      </c>
      <c r="G1055" s="5">
        <v>0</v>
      </c>
      <c r="H1055" s="5">
        <v>0</v>
      </c>
      <c r="I1055" s="5">
        <v>0</v>
      </c>
      <c r="J1055" s="5">
        <v>0</v>
      </c>
      <c r="K1055" s="5">
        <v>0</v>
      </c>
      <c r="L1055" s="5">
        <v>0</v>
      </c>
      <c r="M1055" s="5">
        <v>0</v>
      </c>
      <c r="N1055" s="5">
        <v>0</v>
      </c>
      <c r="O1055" s="5">
        <v>0</v>
      </c>
      <c r="P1055" s="5">
        <v>0</v>
      </c>
      <c r="Q1055" s="5">
        <v>0</v>
      </c>
      <c r="R1055" s="5">
        <v>0</v>
      </c>
      <c r="S1055" s="5">
        <v>0</v>
      </c>
      <c r="T1055" s="5">
        <v>0</v>
      </c>
      <c r="U1055" s="5">
        <v>0</v>
      </c>
      <c r="V1055" s="5">
        <v>0</v>
      </c>
      <c r="W1055" t="str">
        <f t="shared" si="163"/>
        <v/>
      </c>
      <c r="X1055" s="7" t="str">
        <f t="shared" si="167"/>
        <v>PROTRA_CAPACITY_EMPIRICAL[</v>
      </c>
      <c r="Y1055" s="7" t="str">
        <f t="shared" si="170"/>
        <v>LROW,</v>
      </c>
      <c r="Z1055" s="7" t="str">
        <f t="shared" si="171"/>
        <v>TO_elec,</v>
      </c>
      <c r="AA1055" s="7" t="str">
        <f t="shared" si="168"/>
        <v>PROTRA_CHP_PP_I]=GET_DIRECT_DATA(</v>
      </c>
      <c r="AB1055" s="7" t="str">
        <f t="shared" si="169"/>
        <v>'model_parameters/energy/PROTRA_capacity_vensim_import.xlsx','PROTRA_capacity','PROTRA_CAP_TIME',</v>
      </c>
      <c r="AC1055" s="7" t="str">
        <f t="shared" si="172"/>
        <v>'LROW_TO_elec')~~|</v>
      </c>
    </row>
    <row r="1056" spans="1:29" x14ac:dyDescent="0.35">
      <c r="A1056" t="s">
        <v>77</v>
      </c>
      <c r="B1056" t="s">
        <v>42</v>
      </c>
      <c r="C1056" t="str">
        <f t="shared" si="164"/>
        <v>LROW_TO_elec</v>
      </c>
      <c r="D1056" t="str">
        <f t="shared" si="165"/>
        <v>PROTRA_CHP_PP_I</v>
      </c>
      <c r="E1056" t="s">
        <v>2</v>
      </c>
      <c r="F1056" s="1" t="str">
        <f t="shared" si="166"/>
        <v>LROWTO_elecPROTRA_CHP_geothermal</v>
      </c>
      <c r="G1056" s="5">
        <v>9.0723029195274526E-4</v>
      </c>
      <c r="H1056" s="5">
        <v>1.154000737382876E-3</v>
      </c>
      <c r="I1056" s="5">
        <v>1.3392215789833559E-3</v>
      </c>
      <c r="J1056" s="5">
        <v>1.451553545797531E-3</v>
      </c>
      <c r="K1056" s="5">
        <v>1.5554591068049357E-3</v>
      </c>
      <c r="L1056" s="5">
        <v>1.6042749186307953E-3</v>
      </c>
      <c r="M1056" s="5">
        <v>1.7316713282422764E-3</v>
      </c>
      <c r="N1056" s="5">
        <v>1.9159096559585806E-3</v>
      </c>
      <c r="O1056" s="5">
        <v>2.1246480629698145E-3</v>
      </c>
      <c r="P1056" s="5">
        <v>2.6481617058900691E-3</v>
      </c>
      <c r="Q1056" s="5">
        <v>2.9933704353628343E-3</v>
      </c>
      <c r="R1056" s="5">
        <v>3.2807514279662733E-3</v>
      </c>
      <c r="S1056" s="5">
        <v>3.7150156644049515E-3</v>
      </c>
      <c r="T1056" s="5">
        <v>4.0819752809053301E-3</v>
      </c>
      <c r="U1056" s="5">
        <v>4.4409025188125936E-3</v>
      </c>
      <c r="V1056" s="5">
        <v>4.7998297567198572E-3</v>
      </c>
      <c r="W1056" t="str">
        <f t="shared" si="163"/>
        <v/>
      </c>
      <c r="X1056" s="7" t="str">
        <f t="shared" si="167"/>
        <v>PROTRA_CAPACITY_EMPIRICAL[</v>
      </c>
      <c r="Y1056" s="7" t="str">
        <f t="shared" si="170"/>
        <v>LROW,</v>
      </c>
      <c r="Z1056" s="7" t="str">
        <f t="shared" si="171"/>
        <v>TO_elec,</v>
      </c>
      <c r="AA1056" s="7" t="str">
        <f t="shared" si="168"/>
        <v>PROTRA_CHP_PP_I]=GET_DIRECT_DATA(</v>
      </c>
      <c r="AB1056" s="7" t="str">
        <f t="shared" si="169"/>
        <v>'model_parameters/energy/PROTRA_capacity_vensim_import.xlsx','PROTRA_capacity','PROTRA_CAP_TIME',</v>
      </c>
      <c r="AC1056" s="7" t="str">
        <f t="shared" si="172"/>
        <v>'LROW_TO_elec')~~|</v>
      </c>
    </row>
    <row r="1057" spans="1:29" x14ac:dyDescent="0.35">
      <c r="A1057" t="s">
        <v>77</v>
      </c>
      <c r="B1057" t="s">
        <v>42</v>
      </c>
      <c r="C1057" t="str">
        <f t="shared" si="164"/>
        <v>LROW_TO_elec</v>
      </c>
      <c r="D1057" t="str">
        <f t="shared" si="165"/>
        <v>PROTRA_CHP_PP_I</v>
      </c>
      <c r="E1057" t="s">
        <v>3</v>
      </c>
      <c r="F1057" s="1" t="str">
        <f t="shared" si="166"/>
        <v>LROWTO_elecPROTRA_CHP_liquid_fuels</v>
      </c>
      <c r="G1057" s="5">
        <v>0.70725411959434858</v>
      </c>
      <c r="H1057" s="5">
        <v>0.73846941045326198</v>
      </c>
      <c r="I1057" s="5">
        <v>0.75537755904407611</v>
      </c>
      <c r="J1057" s="5">
        <v>0.77937904943997793</v>
      </c>
      <c r="K1057" s="5">
        <v>0.81182827557222459</v>
      </c>
      <c r="L1057" s="5">
        <v>0.85281767423579291</v>
      </c>
      <c r="M1057" s="5">
        <v>0.89169100726045503</v>
      </c>
      <c r="N1057" s="5">
        <v>0.92357492851940226</v>
      </c>
      <c r="O1057" s="5">
        <v>0.96784417291855729</v>
      </c>
      <c r="P1057" s="5">
        <v>1.0084416635464153</v>
      </c>
      <c r="Q1057" s="5">
        <v>1.0497581421206243</v>
      </c>
      <c r="R1057" s="5">
        <v>1.1023699745939974</v>
      </c>
      <c r="S1057" s="5">
        <v>1.1439456572965874</v>
      </c>
      <c r="T1057" s="5">
        <v>1.1870904432197678</v>
      </c>
      <c r="U1057" s="5">
        <v>1.2322389506720346</v>
      </c>
      <c r="V1057" s="5">
        <v>1.2773874581243014</v>
      </c>
      <c r="W1057" t="str">
        <f t="shared" si="163"/>
        <v/>
      </c>
      <c r="X1057" s="7" t="str">
        <f t="shared" si="167"/>
        <v>PROTRA_CAPACITY_EMPIRICAL[</v>
      </c>
      <c r="Y1057" s="7" t="str">
        <f t="shared" si="170"/>
        <v>LROW,</v>
      </c>
      <c r="Z1057" s="7" t="str">
        <f t="shared" si="171"/>
        <v>TO_elec,</v>
      </c>
      <c r="AA1057" s="7" t="str">
        <f t="shared" si="168"/>
        <v>PROTRA_CHP_PP_I]=GET_DIRECT_DATA(</v>
      </c>
      <c r="AB1057" s="7" t="str">
        <f t="shared" si="169"/>
        <v>'model_parameters/energy/PROTRA_capacity_vensim_import.xlsx','PROTRA_capacity','PROTRA_CAP_TIME',</v>
      </c>
      <c r="AC1057" s="7" t="str">
        <f t="shared" si="172"/>
        <v>'LROW_TO_elec')~~|</v>
      </c>
    </row>
    <row r="1058" spans="1:29" x14ac:dyDescent="0.35">
      <c r="A1058" t="s">
        <v>77</v>
      </c>
      <c r="B1058" t="s">
        <v>42</v>
      </c>
      <c r="C1058" t="str">
        <f t="shared" si="164"/>
        <v>LROW_TO_elec</v>
      </c>
      <c r="D1058" t="str">
        <f t="shared" si="165"/>
        <v>PROTRA_CHP_PP_I</v>
      </c>
      <c r="E1058" t="s">
        <v>4</v>
      </c>
      <c r="F1058" s="1" t="str">
        <f t="shared" si="166"/>
        <v>LROWTO_elecPROTRA_CHP_liquid_fuels_CCS</v>
      </c>
      <c r="G1058" s="5">
        <v>0</v>
      </c>
      <c r="H1058" s="5">
        <v>0</v>
      </c>
      <c r="I1058" s="5">
        <v>0</v>
      </c>
      <c r="J1058" s="5">
        <v>0</v>
      </c>
      <c r="K1058" s="5">
        <v>0</v>
      </c>
      <c r="L1058" s="5">
        <v>0</v>
      </c>
      <c r="M1058" s="5">
        <v>0</v>
      </c>
      <c r="N1058" s="5">
        <v>0</v>
      </c>
      <c r="O1058" s="5">
        <v>0</v>
      </c>
      <c r="P1058" s="5">
        <v>0</v>
      </c>
      <c r="Q1058" s="5">
        <v>0</v>
      </c>
      <c r="R1058" s="5">
        <v>0</v>
      </c>
      <c r="S1058" s="5">
        <v>0</v>
      </c>
      <c r="T1058" s="5">
        <v>0</v>
      </c>
      <c r="U1058" s="5">
        <v>0</v>
      </c>
      <c r="V1058" s="5">
        <v>0</v>
      </c>
      <c r="W1058" t="str">
        <f t="shared" si="163"/>
        <v/>
      </c>
      <c r="X1058" s="7" t="str">
        <f t="shared" si="167"/>
        <v>PROTRA_CAPACITY_EMPIRICAL[</v>
      </c>
      <c r="Y1058" s="7" t="str">
        <f t="shared" si="170"/>
        <v>LROW,</v>
      </c>
      <c r="Z1058" s="7" t="str">
        <f t="shared" si="171"/>
        <v>TO_elec,</v>
      </c>
      <c r="AA1058" s="7" t="str">
        <f t="shared" si="168"/>
        <v>PROTRA_CHP_PP_I]=GET_DIRECT_DATA(</v>
      </c>
      <c r="AB1058" s="7" t="str">
        <f t="shared" si="169"/>
        <v>'model_parameters/energy/PROTRA_capacity_vensim_import.xlsx','PROTRA_capacity','PROTRA_CAP_TIME',</v>
      </c>
      <c r="AC1058" s="7" t="str">
        <f t="shared" si="172"/>
        <v>'LROW_TO_elec')~~|</v>
      </c>
    </row>
    <row r="1059" spans="1:29" x14ac:dyDescent="0.35">
      <c r="A1059" t="s">
        <v>77</v>
      </c>
      <c r="B1059" t="s">
        <v>42</v>
      </c>
      <c r="C1059" t="str">
        <f t="shared" si="164"/>
        <v>LROW_TO_elec</v>
      </c>
      <c r="D1059" t="str">
        <f t="shared" si="165"/>
        <v>PROTRA_CHP_PP_I</v>
      </c>
      <c r="E1059" t="s">
        <v>5</v>
      </c>
      <c r="F1059" s="1" t="str">
        <f t="shared" si="166"/>
        <v>LROWTO_elecPROTRA_CHP_solid_fossil</v>
      </c>
      <c r="G1059" s="5">
        <v>19.721101623187263</v>
      </c>
      <c r="H1059" s="5">
        <v>20.611976192145875</v>
      </c>
      <c r="I1059" s="5">
        <v>21.099633330242103</v>
      </c>
      <c r="J1059" s="5">
        <v>21.776964691462549</v>
      </c>
      <c r="K1059" s="5">
        <v>22.68794603621534</v>
      </c>
      <c r="L1059" s="5">
        <v>23.830523465967218</v>
      </c>
      <c r="M1059" s="5">
        <v>24.922144641548265</v>
      </c>
      <c r="N1059" s="5">
        <v>25.825387736279119</v>
      </c>
      <c r="O1059" s="5">
        <v>27.074836335123734</v>
      </c>
      <c r="P1059" s="5">
        <v>28.253530640394956</v>
      </c>
      <c r="Q1059" s="5">
        <v>29.434529741439704</v>
      </c>
      <c r="R1059" s="5">
        <v>30.923329565367681</v>
      </c>
      <c r="S1059" s="5">
        <v>32.120339902770894</v>
      </c>
      <c r="T1059" s="5">
        <v>33.354240754610402</v>
      </c>
      <c r="U1059" s="5">
        <v>34.64296379358661</v>
      </c>
      <c r="V1059" s="5">
        <v>35.931686832562818</v>
      </c>
      <c r="W1059" t="str">
        <f t="shared" si="163"/>
        <v/>
      </c>
      <c r="X1059" s="7" t="str">
        <f t="shared" si="167"/>
        <v>PROTRA_CAPACITY_EMPIRICAL[</v>
      </c>
      <c r="Y1059" s="7" t="str">
        <f t="shared" si="170"/>
        <v>LROW,</v>
      </c>
      <c r="Z1059" s="7" t="str">
        <f t="shared" si="171"/>
        <v>TO_elec,</v>
      </c>
      <c r="AA1059" s="7" t="str">
        <f t="shared" si="168"/>
        <v>PROTRA_CHP_PP_I]=GET_DIRECT_DATA(</v>
      </c>
      <c r="AB1059" s="7" t="str">
        <f t="shared" si="169"/>
        <v>'model_parameters/energy/PROTRA_capacity_vensim_import.xlsx','PROTRA_capacity','PROTRA_CAP_TIME',</v>
      </c>
      <c r="AC1059" s="7" t="str">
        <f t="shared" si="172"/>
        <v>'LROW_TO_elec')~~|</v>
      </c>
    </row>
    <row r="1060" spans="1:29" x14ac:dyDescent="0.35">
      <c r="A1060" t="s">
        <v>77</v>
      </c>
      <c r="B1060" t="s">
        <v>42</v>
      </c>
      <c r="C1060" t="str">
        <f t="shared" si="164"/>
        <v>LROW_TO_elec</v>
      </c>
      <c r="D1060" t="str">
        <f t="shared" si="165"/>
        <v>PROTRA_CHP_PP_I</v>
      </c>
      <c r="E1060" t="s">
        <v>6</v>
      </c>
      <c r="F1060" s="1" t="str">
        <f t="shared" si="166"/>
        <v>LROWTO_elecPROTRA_CHP_solid_fossil_CCS</v>
      </c>
      <c r="G1060" s="5">
        <v>0</v>
      </c>
      <c r="H1060" s="5">
        <v>0</v>
      </c>
      <c r="I1060" s="5">
        <v>0</v>
      </c>
      <c r="J1060" s="5">
        <v>0</v>
      </c>
      <c r="K1060" s="5">
        <v>0</v>
      </c>
      <c r="L1060" s="5">
        <v>0</v>
      </c>
      <c r="M1060" s="5">
        <v>0</v>
      </c>
      <c r="N1060" s="5">
        <v>0</v>
      </c>
      <c r="O1060" s="5">
        <v>0</v>
      </c>
      <c r="P1060" s="5">
        <v>0</v>
      </c>
      <c r="Q1060" s="5">
        <v>0</v>
      </c>
      <c r="R1060" s="5">
        <v>0</v>
      </c>
      <c r="S1060" s="5">
        <v>0</v>
      </c>
      <c r="T1060" s="5">
        <v>0</v>
      </c>
      <c r="U1060" s="5">
        <v>0</v>
      </c>
      <c r="V1060" s="5">
        <v>0</v>
      </c>
      <c r="W1060" t="str">
        <f t="shared" si="163"/>
        <v/>
      </c>
      <c r="X1060" s="7" t="str">
        <f t="shared" si="167"/>
        <v>PROTRA_CAPACITY_EMPIRICAL[</v>
      </c>
      <c r="Y1060" s="7" t="str">
        <f t="shared" si="170"/>
        <v>LROW,</v>
      </c>
      <c r="Z1060" s="7" t="str">
        <f t="shared" si="171"/>
        <v>TO_elec,</v>
      </c>
      <c r="AA1060" s="7" t="str">
        <f t="shared" si="168"/>
        <v>PROTRA_CHP_PP_I]=GET_DIRECT_DATA(</v>
      </c>
      <c r="AB1060" s="7" t="str">
        <f t="shared" si="169"/>
        <v>'model_parameters/energy/PROTRA_capacity_vensim_import.xlsx','PROTRA_capacity','PROTRA_CAP_TIME',</v>
      </c>
      <c r="AC1060" s="7" t="str">
        <f t="shared" si="172"/>
        <v>'LROW_TO_elec')~~|</v>
      </c>
    </row>
    <row r="1061" spans="1:29" x14ac:dyDescent="0.35">
      <c r="A1061" t="s">
        <v>77</v>
      </c>
      <c r="B1061" t="s">
        <v>42</v>
      </c>
      <c r="C1061" t="str">
        <f t="shared" si="164"/>
        <v>LROW_TO_elec</v>
      </c>
      <c r="D1061" t="str">
        <f t="shared" si="165"/>
        <v>PROTRA_CHP_PP_I</v>
      </c>
      <c r="E1061" t="s">
        <v>7</v>
      </c>
      <c r="F1061" s="1" t="str">
        <f t="shared" si="166"/>
        <v>LROWTO_elecPROTRA_CHP_waste</v>
      </c>
      <c r="G1061" s="5">
        <v>2.7722876592870031E-2</v>
      </c>
      <c r="H1061" s="5">
        <v>2.6418491525298685E-2</v>
      </c>
      <c r="I1061" s="5">
        <v>2.9643918830342578E-2</v>
      </c>
      <c r="J1061" s="5">
        <v>3.1243380293886201E-2</v>
      </c>
      <c r="K1061" s="5">
        <v>3.223511553503098E-2</v>
      </c>
      <c r="L1061" s="5">
        <v>3.3370206738112029E-2</v>
      </c>
      <c r="M1061" s="5">
        <v>3.4868417046763821E-2</v>
      </c>
      <c r="N1061" s="5">
        <v>3.9177419080277005E-2</v>
      </c>
      <c r="O1061" s="5">
        <v>4.1588832704037772E-2</v>
      </c>
      <c r="P1061" s="5">
        <v>4.5870130481150018E-2</v>
      </c>
      <c r="Q1061" s="5">
        <v>4.8654148690213332E-2</v>
      </c>
      <c r="R1061" s="5">
        <v>5.2374372568735846E-2</v>
      </c>
      <c r="S1061" s="5">
        <v>5.5337956667940495E-2</v>
      </c>
      <c r="T1061" s="5">
        <v>5.8783258056394234E-2</v>
      </c>
      <c r="U1061" s="5">
        <v>6.2034264369215796E-2</v>
      </c>
      <c r="V1061" s="5">
        <v>6.528527068203735E-2</v>
      </c>
      <c r="W1061" t="str">
        <f t="shared" si="163"/>
        <v/>
      </c>
      <c r="X1061" s="7" t="str">
        <f t="shared" si="167"/>
        <v>PROTRA_CAPACITY_EMPIRICAL[</v>
      </c>
      <c r="Y1061" s="7" t="str">
        <f t="shared" si="170"/>
        <v>LROW,</v>
      </c>
      <c r="Z1061" s="7" t="str">
        <f t="shared" si="171"/>
        <v>TO_elec,</v>
      </c>
      <c r="AA1061" s="7" t="str">
        <f t="shared" si="168"/>
        <v>PROTRA_CHP_PP_I]=GET_DIRECT_DATA(</v>
      </c>
      <c r="AB1061" s="7" t="str">
        <f t="shared" si="169"/>
        <v>'model_parameters/energy/PROTRA_capacity_vensim_import.xlsx','PROTRA_capacity','PROTRA_CAP_TIME',</v>
      </c>
      <c r="AC1061" s="7" t="str">
        <f t="shared" si="172"/>
        <v>'LROW_TO_elec')~~|</v>
      </c>
    </row>
    <row r="1062" spans="1:29" x14ac:dyDescent="0.35">
      <c r="A1062" t="s">
        <v>77</v>
      </c>
      <c r="B1062" t="s">
        <v>42</v>
      </c>
      <c r="C1062" t="str">
        <f t="shared" si="164"/>
        <v>LROW_TO_elec</v>
      </c>
      <c r="D1062" t="str">
        <f t="shared" si="165"/>
        <v>PROTRA_CHP_PP_I</v>
      </c>
      <c r="E1062" t="s">
        <v>8</v>
      </c>
      <c r="F1062" s="1" t="str">
        <f t="shared" si="166"/>
        <v>LROWTO_elecPROTRA_CHP_solid_bio</v>
      </c>
      <c r="G1062" s="5">
        <v>0.4236662549724361</v>
      </c>
      <c r="H1062" s="5">
        <v>0.40373239512320069</v>
      </c>
      <c r="I1062" s="5">
        <v>0.45302398657966703</v>
      </c>
      <c r="J1062" s="5">
        <v>0.47746725984397681</v>
      </c>
      <c r="K1062" s="5">
        <v>0.49262314578288602</v>
      </c>
      <c r="L1062" s="5">
        <v>0.50996982470527408</v>
      </c>
      <c r="M1062" s="5">
        <v>0.53286575862833774</v>
      </c>
      <c r="N1062" s="5">
        <v>0.59871674447721102</v>
      </c>
      <c r="O1062" s="5">
        <v>0.63556842455975293</v>
      </c>
      <c r="P1062" s="5">
        <v>0.70099602871095612</v>
      </c>
      <c r="Q1062" s="5">
        <v>0.74354192269341091</v>
      </c>
      <c r="R1062" s="5">
        <v>0.80039508917462754</v>
      </c>
      <c r="S1062" s="5">
        <v>0.8456851431269945</v>
      </c>
      <c r="T1062" s="5">
        <v>0.89833689200333355</v>
      </c>
      <c r="U1062" s="5">
        <v>0.94801938670516739</v>
      </c>
      <c r="V1062" s="5">
        <v>0.99770188140700122</v>
      </c>
      <c r="W1062" t="str">
        <f t="shared" si="163"/>
        <v/>
      </c>
      <c r="X1062" s="7" t="str">
        <f t="shared" si="167"/>
        <v>PROTRA_CAPACITY_EMPIRICAL[</v>
      </c>
      <c r="Y1062" s="7" t="str">
        <f t="shared" si="170"/>
        <v>LROW,</v>
      </c>
      <c r="Z1062" s="7" t="str">
        <f t="shared" si="171"/>
        <v>TO_elec,</v>
      </c>
      <c r="AA1062" s="7" t="str">
        <f t="shared" si="168"/>
        <v>PROTRA_CHP_PP_I]=GET_DIRECT_DATA(</v>
      </c>
      <c r="AB1062" s="7" t="str">
        <f t="shared" si="169"/>
        <v>'model_parameters/energy/PROTRA_capacity_vensim_import.xlsx','PROTRA_capacity','PROTRA_CAP_TIME',</v>
      </c>
      <c r="AC1062" s="7" t="str">
        <f t="shared" si="172"/>
        <v>'LROW_TO_elec')~~|</v>
      </c>
    </row>
    <row r="1063" spans="1:29" x14ac:dyDescent="0.35">
      <c r="A1063" t="s">
        <v>77</v>
      </c>
      <c r="B1063" t="s">
        <v>42</v>
      </c>
      <c r="C1063" t="str">
        <f t="shared" si="164"/>
        <v>LROW_TO_elec</v>
      </c>
      <c r="D1063" t="str">
        <f t="shared" si="165"/>
        <v>PROTRA_CHP_PP_I</v>
      </c>
      <c r="E1063" t="s">
        <v>9</v>
      </c>
      <c r="F1063" s="1" t="str">
        <f t="shared" si="166"/>
        <v>LROWTO_elecPROTRA_CHP_solid_bio_CCS</v>
      </c>
      <c r="G1063" s="6">
        <v>0</v>
      </c>
      <c r="H1063" s="6">
        <v>0</v>
      </c>
      <c r="I1063" s="6">
        <v>0</v>
      </c>
      <c r="J1063" s="6">
        <v>0</v>
      </c>
      <c r="K1063" s="6">
        <v>0</v>
      </c>
      <c r="L1063" s="6">
        <v>0</v>
      </c>
      <c r="M1063" s="6">
        <v>0</v>
      </c>
      <c r="N1063" s="6">
        <v>0</v>
      </c>
      <c r="O1063" s="6">
        <v>0</v>
      </c>
      <c r="P1063" s="6">
        <v>0</v>
      </c>
      <c r="Q1063" s="6">
        <v>0</v>
      </c>
      <c r="R1063" s="6">
        <v>0</v>
      </c>
      <c r="S1063" s="6">
        <v>0</v>
      </c>
      <c r="T1063" s="6">
        <v>0</v>
      </c>
      <c r="U1063" s="6">
        <v>0</v>
      </c>
      <c r="V1063" s="6">
        <v>0</v>
      </c>
      <c r="W1063" t="str">
        <f t="shared" si="163"/>
        <v/>
      </c>
      <c r="X1063" s="7" t="str">
        <f t="shared" si="167"/>
        <v>PROTRA_CAPACITY_EMPIRICAL[</v>
      </c>
      <c r="Y1063" s="7" t="str">
        <f t="shared" si="170"/>
        <v>LROW,</v>
      </c>
      <c r="Z1063" s="7" t="str">
        <f t="shared" si="171"/>
        <v>TO_elec,</v>
      </c>
      <c r="AA1063" s="7" t="str">
        <f t="shared" si="168"/>
        <v>PROTRA_CHP_PP_I]=GET_DIRECT_DATA(</v>
      </c>
      <c r="AB1063" s="7" t="str">
        <f t="shared" si="169"/>
        <v>'model_parameters/energy/PROTRA_capacity_vensim_import.xlsx','PROTRA_capacity','PROTRA_CAP_TIME',</v>
      </c>
      <c r="AC1063" s="7" t="str">
        <f t="shared" si="172"/>
        <v>'LROW_TO_elec')~~|</v>
      </c>
    </row>
    <row r="1064" spans="1:29" x14ac:dyDescent="0.35">
      <c r="A1064" t="s">
        <v>77</v>
      </c>
      <c r="B1064" t="s">
        <v>42</v>
      </c>
      <c r="C1064" t="str">
        <f t="shared" si="164"/>
        <v>LROW_TO_elec</v>
      </c>
      <c r="D1064" t="str">
        <f t="shared" si="165"/>
        <v>PROTRA_CHP_PP_I</v>
      </c>
      <c r="E1064" t="s">
        <v>17</v>
      </c>
      <c r="F1064" s="1" t="str">
        <f t="shared" si="166"/>
        <v>LROWTO_elecPROTRA_PP_solid_bio</v>
      </c>
      <c r="G1064" s="5">
        <v>2.8499242255264976</v>
      </c>
      <c r="H1064" s="5">
        <v>2.7414599037906915</v>
      </c>
      <c r="I1064" s="5">
        <v>3.0843083727598435</v>
      </c>
      <c r="J1064" s="5">
        <v>3.2812768760737967</v>
      </c>
      <c r="K1064" s="5">
        <v>3.3987427961141563</v>
      </c>
      <c r="L1064" s="5">
        <v>3.5484273218193438</v>
      </c>
      <c r="M1064" s="5">
        <v>3.7444089898380213</v>
      </c>
      <c r="N1064" s="5">
        <v>4.1909305721708945</v>
      </c>
      <c r="O1064" s="5">
        <v>4.4617868237066336</v>
      </c>
      <c r="P1064" s="5">
        <v>4.9362773274532747</v>
      </c>
      <c r="Q1064" s="5">
        <v>5.2234322466015044</v>
      </c>
      <c r="R1064" s="5">
        <v>5.6017869692024256</v>
      </c>
      <c r="S1064" s="5">
        <v>5.8626299042608796</v>
      </c>
      <c r="T1064" s="5">
        <v>6.1931096942688155</v>
      </c>
      <c r="U1064" s="5">
        <v>6.5083959333978614</v>
      </c>
      <c r="V1064" s="5">
        <v>6.8236821725269072</v>
      </c>
      <c r="W1064" t="str">
        <f t="shared" si="163"/>
        <v/>
      </c>
      <c r="X1064" s="7" t="str">
        <f t="shared" si="167"/>
        <v>PROTRA_CAPACITY_EMPIRICAL[</v>
      </c>
      <c r="Y1064" s="7" t="str">
        <f t="shared" si="170"/>
        <v>LROW,</v>
      </c>
      <c r="Z1064" s="7" t="str">
        <f t="shared" si="171"/>
        <v>TO_elec,</v>
      </c>
      <c r="AA1064" s="7" t="str">
        <f t="shared" si="168"/>
        <v>PROTRA_CHP_PP_I]=GET_DIRECT_DATA(</v>
      </c>
      <c r="AB1064" s="7" t="str">
        <f t="shared" si="169"/>
        <v>'model_parameters/energy/PROTRA_capacity_vensim_import.xlsx','PROTRA_capacity','PROTRA_CAP_TIME',</v>
      </c>
      <c r="AC1064" s="7" t="str">
        <f t="shared" si="172"/>
        <v>'LROW_TO_elec')~~|</v>
      </c>
    </row>
    <row r="1065" spans="1:29" x14ac:dyDescent="0.35">
      <c r="A1065" t="s">
        <v>77</v>
      </c>
      <c r="B1065" t="s">
        <v>42</v>
      </c>
      <c r="C1065" t="str">
        <f t="shared" si="164"/>
        <v>LROW_TO_elec</v>
      </c>
      <c r="D1065" t="str">
        <f t="shared" si="165"/>
        <v>PROTRA_CHP_PP_I</v>
      </c>
      <c r="E1065" t="s">
        <v>18</v>
      </c>
      <c r="F1065" s="1" t="str">
        <f t="shared" si="166"/>
        <v>LROWTO_elecPROTRA_PP_solid_bio_CCS</v>
      </c>
      <c r="G1065" s="6">
        <v>0</v>
      </c>
      <c r="H1065" s="6">
        <v>0</v>
      </c>
      <c r="I1065" s="6">
        <v>0</v>
      </c>
      <c r="J1065" s="6">
        <v>0</v>
      </c>
      <c r="K1065" s="6">
        <v>0</v>
      </c>
      <c r="L1065" s="6">
        <v>0</v>
      </c>
      <c r="M1065" s="6">
        <v>0</v>
      </c>
      <c r="N1065" s="6">
        <v>0</v>
      </c>
      <c r="O1065" s="6">
        <v>0</v>
      </c>
      <c r="P1065" s="6">
        <v>0</v>
      </c>
      <c r="Q1065" s="6">
        <v>0</v>
      </c>
      <c r="R1065" s="6">
        <v>0</v>
      </c>
      <c r="S1065" s="6">
        <v>0</v>
      </c>
      <c r="T1065" s="6">
        <v>0</v>
      </c>
      <c r="U1065" s="6">
        <v>0</v>
      </c>
      <c r="V1065" s="6">
        <v>0</v>
      </c>
      <c r="W1065" t="str">
        <f t="shared" si="163"/>
        <v/>
      </c>
      <c r="X1065" s="7" t="str">
        <f t="shared" si="167"/>
        <v>PROTRA_CAPACITY_EMPIRICAL[</v>
      </c>
      <c r="Y1065" s="7" t="str">
        <f t="shared" si="170"/>
        <v>LROW,</v>
      </c>
      <c r="Z1065" s="7" t="str">
        <f t="shared" si="171"/>
        <v>TO_elec,</v>
      </c>
      <c r="AA1065" s="7" t="str">
        <f t="shared" si="168"/>
        <v>PROTRA_CHP_PP_I]=GET_DIRECT_DATA(</v>
      </c>
      <c r="AB1065" s="7" t="str">
        <f t="shared" si="169"/>
        <v>'model_parameters/energy/PROTRA_capacity_vensim_import.xlsx','PROTRA_capacity','PROTRA_CAP_TIME',</v>
      </c>
      <c r="AC1065" s="7" t="str">
        <f t="shared" si="172"/>
        <v>'LROW_TO_elec')~~|</v>
      </c>
    </row>
    <row r="1066" spans="1:29" x14ac:dyDescent="0.35">
      <c r="A1066" t="s">
        <v>77</v>
      </c>
      <c r="B1066" t="s">
        <v>42</v>
      </c>
      <c r="C1066" t="str">
        <f t="shared" si="164"/>
        <v>LROW_TO_elec</v>
      </c>
      <c r="D1066" t="str">
        <f t="shared" si="165"/>
        <v>PROTRA_CHP_PP_I</v>
      </c>
      <c r="E1066" t="s">
        <v>19</v>
      </c>
      <c r="F1066" s="1" t="str">
        <f t="shared" si="166"/>
        <v>LROWTO_elecPROTRA_PP_gas_fuels</v>
      </c>
      <c r="G1066" s="5">
        <v>240.79675677391691</v>
      </c>
      <c r="H1066" s="5">
        <v>253.79702009890451</v>
      </c>
      <c r="I1066" s="5">
        <v>260.29533337039078</v>
      </c>
      <c r="J1066" s="5">
        <v>271.09013653450302</v>
      </c>
      <c r="K1066" s="5">
        <v>283.48714396159261</v>
      </c>
      <c r="L1066" s="5">
        <v>300.34011015721796</v>
      </c>
      <c r="M1066" s="5">
        <v>317.136011841205</v>
      </c>
      <c r="N1066" s="5">
        <v>327.21025411150305</v>
      </c>
      <c r="O1066" s="5">
        <v>343.88849892302454</v>
      </c>
      <c r="P1066" s="5">
        <v>359.41854503308815</v>
      </c>
      <c r="Q1066" s="5">
        <v>373.2548552658177</v>
      </c>
      <c r="R1066" s="5">
        <v>390.4948023541919</v>
      </c>
      <c r="S1066" s="5">
        <v>401.37921574389759</v>
      </c>
      <c r="T1066" s="5">
        <v>414.2085450725009</v>
      </c>
      <c r="U1066" s="5">
        <v>427.97898112819144</v>
      </c>
      <c r="V1066" s="5">
        <v>441.74941718388197</v>
      </c>
      <c r="W1066" t="str">
        <f t="shared" si="163"/>
        <v/>
      </c>
      <c r="X1066" s="7" t="str">
        <f t="shared" si="167"/>
        <v>PROTRA_CAPACITY_EMPIRICAL[</v>
      </c>
      <c r="Y1066" s="7" t="str">
        <f t="shared" si="170"/>
        <v>LROW,</v>
      </c>
      <c r="Z1066" s="7" t="str">
        <f t="shared" si="171"/>
        <v>TO_elec,</v>
      </c>
      <c r="AA1066" s="7" t="str">
        <f t="shared" si="168"/>
        <v>PROTRA_CHP_PP_I]=GET_DIRECT_DATA(</v>
      </c>
      <c r="AB1066" s="7" t="str">
        <f t="shared" si="169"/>
        <v>'model_parameters/energy/PROTRA_capacity_vensim_import.xlsx','PROTRA_capacity','PROTRA_CAP_TIME',</v>
      </c>
      <c r="AC1066" s="7" t="str">
        <f t="shared" si="172"/>
        <v>'LROW_TO_elec')~~|</v>
      </c>
    </row>
    <row r="1067" spans="1:29" x14ac:dyDescent="0.35">
      <c r="A1067" t="s">
        <v>77</v>
      </c>
      <c r="B1067" t="s">
        <v>42</v>
      </c>
      <c r="C1067" t="str">
        <f t="shared" si="164"/>
        <v>LROW_TO_elec</v>
      </c>
      <c r="D1067" t="str">
        <f t="shared" si="165"/>
        <v>PROTRA_CHP_PP_I</v>
      </c>
      <c r="E1067" t="s">
        <v>20</v>
      </c>
      <c r="F1067" s="1" t="str">
        <f t="shared" si="166"/>
        <v>LROWTO_elecPROTRA_PP_gas_fuels_CCS</v>
      </c>
      <c r="G1067" s="6">
        <v>0</v>
      </c>
      <c r="H1067" s="6">
        <v>0</v>
      </c>
      <c r="I1067" s="6">
        <v>0</v>
      </c>
      <c r="J1067" s="6">
        <v>0</v>
      </c>
      <c r="K1067" s="6">
        <v>0</v>
      </c>
      <c r="L1067" s="6">
        <v>0</v>
      </c>
      <c r="M1067" s="6">
        <v>0</v>
      </c>
      <c r="N1067" s="6">
        <v>0</v>
      </c>
      <c r="O1067" s="6">
        <v>0</v>
      </c>
      <c r="P1067" s="6">
        <v>0</v>
      </c>
      <c r="Q1067" s="6">
        <v>0</v>
      </c>
      <c r="R1067" s="6">
        <v>0</v>
      </c>
      <c r="S1067" s="6">
        <v>0</v>
      </c>
      <c r="T1067" s="6">
        <v>0</v>
      </c>
      <c r="U1067" s="6">
        <v>0</v>
      </c>
      <c r="V1067" s="6">
        <v>0</v>
      </c>
      <c r="W1067" t="str">
        <f t="shared" si="163"/>
        <v/>
      </c>
      <c r="X1067" s="7" t="str">
        <f t="shared" si="167"/>
        <v>PROTRA_CAPACITY_EMPIRICAL[</v>
      </c>
      <c r="Y1067" s="7" t="str">
        <f t="shared" si="170"/>
        <v>LROW,</v>
      </c>
      <c r="Z1067" s="7" t="str">
        <f t="shared" si="171"/>
        <v>TO_elec,</v>
      </c>
      <c r="AA1067" s="7" t="str">
        <f t="shared" si="168"/>
        <v>PROTRA_CHP_PP_I]=GET_DIRECT_DATA(</v>
      </c>
      <c r="AB1067" s="7" t="str">
        <f t="shared" si="169"/>
        <v>'model_parameters/energy/PROTRA_capacity_vensim_import.xlsx','PROTRA_capacity','PROTRA_CAP_TIME',</v>
      </c>
      <c r="AC1067" s="7" t="str">
        <f t="shared" si="172"/>
        <v>'LROW_TO_elec')~~|</v>
      </c>
    </row>
    <row r="1068" spans="1:29" x14ac:dyDescent="0.35">
      <c r="A1068" t="s">
        <v>77</v>
      </c>
      <c r="B1068" t="s">
        <v>42</v>
      </c>
      <c r="C1068" t="str">
        <f t="shared" si="164"/>
        <v>LROW_TO_elec</v>
      </c>
      <c r="D1068" t="str">
        <f t="shared" si="165"/>
        <v>PROTRA_CHP_PP_I</v>
      </c>
      <c r="E1068" t="s">
        <v>21</v>
      </c>
      <c r="F1068" s="1" t="str">
        <f t="shared" si="166"/>
        <v>LROWTO_elecPROTRA_PP_geothermal</v>
      </c>
      <c r="G1068" s="5">
        <v>0.7000927697080469</v>
      </c>
      <c r="H1068" s="5">
        <v>0.8978459992626171</v>
      </c>
      <c r="I1068" s="5">
        <v>1.0443607784210167</v>
      </c>
      <c r="J1068" s="5">
        <v>1.1412484464542021</v>
      </c>
      <c r="K1068" s="5">
        <v>1.2271445408931949</v>
      </c>
      <c r="L1068" s="5">
        <v>1.2750957250813693</v>
      </c>
      <c r="M1068" s="5">
        <v>1.3882683286717565</v>
      </c>
      <c r="N1068" s="5">
        <v>1.5307840903440408</v>
      </c>
      <c r="O1068" s="5">
        <v>1.7018753519370311</v>
      </c>
      <c r="P1068" s="5">
        <v>2.1269518382941079</v>
      </c>
      <c r="Q1068" s="5">
        <v>2.3992066295646359</v>
      </c>
      <c r="R1068" s="5">
        <v>2.620919248572033</v>
      </c>
      <c r="S1068" s="5">
        <v>2.9431849843355944</v>
      </c>
      <c r="T1068" s="5">
        <v>3.2182180247190928</v>
      </c>
      <c r="U1068" s="5">
        <v>3.4908690974811858</v>
      </c>
      <c r="V1068" s="5">
        <v>3.7635201702432788</v>
      </c>
      <c r="W1068" t="str">
        <f t="shared" si="163"/>
        <v/>
      </c>
      <c r="X1068" s="7" t="str">
        <f t="shared" si="167"/>
        <v>PROTRA_CAPACITY_EMPIRICAL[</v>
      </c>
      <c r="Y1068" s="7" t="str">
        <f t="shared" si="170"/>
        <v>LROW,</v>
      </c>
      <c r="Z1068" s="7" t="str">
        <f t="shared" si="171"/>
        <v>TO_elec,</v>
      </c>
      <c r="AA1068" s="7" t="str">
        <f t="shared" si="168"/>
        <v>PROTRA_CHP_PP_I]=GET_DIRECT_DATA(</v>
      </c>
      <c r="AB1068" s="7" t="str">
        <f t="shared" si="169"/>
        <v>'model_parameters/energy/PROTRA_capacity_vensim_import.xlsx','PROTRA_capacity','PROTRA_CAP_TIME',</v>
      </c>
      <c r="AC1068" s="7" t="str">
        <f t="shared" si="172"/>
        <v>'LROW_TO_elec')~~|</v>
      </c>
    </row>
    <row r="1069" spans="1:29" x14ac:dyDescent="0.35">
      <c r="A1069" t="s">
        <v>77</v>
      </c>
      <c r="B1069" t="s">
        <v>42</v>
      </c>
      <c r="C1069" t="str">
        <f t="shared" si="164"/>
        <v>LROW_TO_elec</v>
      </c>
      <c r="D1069" t="str">
        <f t="shared" si="165"/>
        <v>PROTRA_CHP_PP_I</v>
      </c>
      <c r="E1069" t="s">
        <v>22</v>
      </c>
      <c r="F1069" s="1" t="str">
        <f t="shared" si="166"/>
        <v>LROWTO_elecPROTRA_PP_hydropower_dammed</v>
      </c>
      <c r="G1069" s="5">
        <v>116.95574100000002</v>
      </c>
      <c r="H1069" s="5">
        <v>119.9972409999999</v>
      </c>
      <c r="I1069" s="5">
        <v>122.19143999999993</v>
      </c>
      <c r="J1069" s="5">
        <v>123.47993000000001</v>
      </c>
      <c r="K1069" s="5">
        <v>127.40301000000009</v>
      </c>
      <c r="L1069" s="5">
        <v>131.1292500000001</v>
      </c>
      <c r="M1069" s="5">
        <v>132.57419000000002</v>
      </c>
      <c r="N1069" s="5">
        <v>138.07981599999999</v>
      </c>
      <c r="O1069" s="5">
        <v>142.2961043</v>
      </c>
      <c r="P1069" s="5">
        <v>144.96970180000011</v>
      </c>
      <c r="Q1069" s="5">
        <v>149.61723279999984</v>
      </c>
      <c r="R1069" s="5">
        <v>155.54324379999994</v>
      </c>
      <c r="S1069" s="5">
        <v>160.51823969999995</v>
      </c>
      <c r="T1069" s="5">
        <v>164.10415980000022</v>
      </c>
      <c r="U1069" s="5">
        <v>169.02115209000024</v>
      </c>
      <c r="V1069" s="5">
        <v>173.93814438000027</v>
      </c>
      <c r="W1069" t="str">
        <f t="shared" si="163"/>
        <v/>
      </c>
      <c r="X1069" s="7" t="str">
        <f t="shared" si="167"/>
        <v>PROTRA_CAPACITY_EMPIRICAL[</v>
      </c>
      <c r="Y1069" s="7" t="str">
        <f t="shared" si="170"/>
        <v>LROW,</v>
      </c>
      <c r="Z1069" s="7" t="str">
        <f t="shared" si="171"/>
        <v>TO_elec,</v>
      </c>
      <c r="AA1069" s="7" t="str">
        <f t="shared" si="168"/>
        <v>PROTRA_CHP_PP_I]=GET_DIRECT_DATA(</v>
      </c>
      <c r="AB1069" s="7" t="str">
        <f t="shared" si="169"/>
        <v>'model_parameters/energy/PROTRA_capacity_vensim_import.xlsx','PROTRA_capacity','PROTRA_CAP_TIME',</v>
      </c>
      <c r="AC1069" s="7" t="str">
        <f t="shared" si="172"/>
        <v>'LROW_TO_elec')~~|</v>
      </c>
    </row>
    <row r="1070" spans="1:29" x14ac:dyDescent="0.35">
      <c r="A1070" t="s">
        <v>77</v>
      </c>
      <c r="B1070" t="s">
        <v>42</v>
      </c>
      <c r="C1070" t="str">
        <f t="shared" si="164"/>
        <v>LROW_TO_elec</v>
      </c>
      <c r="D1070" t="str">
        <f t="shared" si="165"/>
        <v>PROTRA_CHP_PP_I</v>
      </c>
      <c r="E1070" t="s">
        <v>23</v>
      </c>
      <c r="F1070" s="1" t="str">
        <f t="shared" si="166"/>
        <v>LROWTO_elecPROTRA_PP_hydropower_run_of_river</v>
      </c>
      <c r="G1070" s="5">
        <v>50.123889000000013</v>
      </c>
      <c r="H1070" s="5">
        <v>51.427388999999955</v>
      </c>
      <c r="I1070" s="5">
        <v>52.367759999999976</v>
      </c>
      <c r="J1070" s="5">
        <v>52.919970000000006</v>
      </c>
      <c r="K1070" s="5">
        <v>54.601290000000041</v>
      </c>
      <c r="L1070" s="5">
        <v>56.198250000000044</v>
      </c>
      <c r="M1070" s="5">
        <v>56.817510000000013</v>
      </c>
      <c r="N1070" s="5">
        <v>59.177064000000001</v>
      </c>
      <c r="O1070" s="5">
        <v>60.984044699999998</v>
      </c>
      <c r="P1070" s="5">
        <v>62.129872200000044</v>
      </c>
      <c r="Q1070" s="5">
        <v>64.121671199999938</v>
      </c>
      <c r="R1070" s="5">
        <v>66.661390199999985</v>
      </c>
      <c r="S1070" s="5">
        <v>68.793531299999984</v>
      </c>
      <c r="T1070" s="5">
        <v>70.330354200000087</v>
      </c>
      <c r="U1070" s="5">
        <v>72.437636610000098</v>
      </c>
      <c r="V1070" s="5">
        <v>74.544919020000108</v>
      </c>
      <c r="W1070" t="str">
        <f t="shared" si="163"/>
        <v/>
      </c>
      <c r="X1070" s="7" t="str">
        <f t="shared" si="167"/>
        <v>PROTRA_CAPACITY_EMPIRICAL[</v>
      </c>
      <c r="Y1070" s="7" t="str">
        <f t="shared" si="170"/>
        <v>LROW,</v>
      </c>
      <c r="Z1070" s="7" t="str">
        <f t="shared" si="171"/>
        <v>TO_elec,</v>
      </c>
      <c r="AA1070" s="7" t="str">
        <f t="shared" si="168"/>
        <v>PROTRA_CHP_PP_I]=GET_DIRECT_DATA(</v>
      </c>
      <c r="AB1070" s="7" t="str">
        <f t="shared" si="169"/>
        <v>'model_parameters/energy/PROTRA_capacity_vensim_import.xlsx','PROTRA_capacity','PROTRA_CAP_TIME',</v>
      </c>
      <c r="AC1070" s="7" t="str">
        <f t="shared" si="172"/>
        <v>'LROW_TO_elec')~~|</v>
      </c>
    </row>
    <row r="1071" spans="1:29" x14ac:dyDescent="0.35">
      <c r="A1071" t="s">
        <v>77</v>
      </c>
      <c r="B1071" t="s">
        <v>42</v>
      </c>
      <c r="C1071" t="str">
        <f t="shared" si="164"/>
        <v>LROW_TO_elec</v>
      </c>
      <c r="D1071" t="str">
        <f t="shared" si="165"/>
        <v>PROTRA_CHP_PP_I</v>
      </c>
      <c r="E1071" t="s">
        <v>24</v>
      </c>
      <c r="F1071" s="1" t="str">
        <f t="shared" si="166"/>
        <v>LROWTO_elecPROTRA_PP_liquid_fuels</v>
      </c>
      <c r="G1071" s="5">
        <v>4.7575671306804601</v>
      </c>
      <c r="H1071" s="5">
        <v>5.0144211943056689</v>
      </c>
      <c r="I1071" s="5">
        <v>5.142812299067578</v>
      </c>
      <c r="J1071" s="5">
        <v>5.3560917526773473</v>
      </c>
      <c r="K1071" s="5">
        <v>5.6010269247457103</v>
      </c>
      <c r="L1071" s="5">
        <v>5.9340011686723244</v>
      </c>
      <c r="M1071" s="5">
        <v>6.2658479545362331</v>
      </c>
      <c r="N1071" s="5">
        <v>6.464890850851825</v>
      </c>
      <c r="O1071" s="5">
        <v>6.7944130187406397</v>
      </c>
      <c r="P1071" s="5">
        <v>7.1012495305818728</v>
      </c>
      <c r="Q1071" s="5">
        <v>7.374621878511527</v>
      </c>
      <c r="R1071" s="5">
        <v>7.7152419379391883</v>
      </c>
      <c r="S1071" s="5">
        <v>7.9302918749623075</v>
      </c>
      <c r="T1071" s="5">
        <v>8.1837686922590809</v>
      </c>
      <c r="U1071" s="5">
        <v>8.4558395242396003</v>
      </c>
      <c r="V1071" s="5">
        <v>8.7279103562201197</v>
      </c>
      <c r="W1071" t="str">
        <f t="shared" si="163"/>
        <v/>
      </c>
      <c r="X1071" s="7" t="str">
        <f t="shared" si="167"/>
        <v>PROTRA_CAPACITY_EMPIRICAL[</v>
      </c>
      <c r="Y1071" s="7" t="str">
        <f t="shared" si="170"/>
        <v>LROW,</v>
      </c>
      <c r="Z1071" s="7" t="str">
        <f t="shared" si="171"/>
        <v>TO_elec,</v>
      </c>
      <c r="AA1071" s="7" t="str">
        <f t="shared" si="168"/>
        <v>PROTRA_CHP_PP_I]=GET_DIRECT_DATA(</v>
      </c>
      <c r="AB1071" s="7" t="str">
        <f t="shared" si="169"/>
        <v>'model_parameters/energy/PROTRA_capacity_vensim_import.xlsx','PROTRA_capacity','PROTRA_CAP_TIME',</v>
      </c>
      <c r="AC1071" s="7" t="str">
        <f t="shared" si="172"/>
        <v>'LROW_TO_elec')~~|</v>
      </c>
    </row>
    <row r="1072" spans="1:29" x14ac:dyDescent="0.35">
      <c r="A1072" t="s">
        <v>77</v>
      </c>
      <c r="B1072" t="s">
        <v>42</v>
      </c>
      <c r="C1072" t="str">
        <f t="shared" si="164"/>
        <v>LROW_TO_elec</v>
      </c>
      <c r="D1072" t="str">
        <f t="shared" si="165"/>
        <v>PROTRA_CHP_PP_I</v>
      </c>
      <c r="E1072" t="s">
        <v>25</v>
      </c>
      <c r="F1072" s="1" t="str">
        <f t="shared" si="166"/>
        <v>LROWTO_elecPROTRA_PP_liquid_fuels_CCS</v>
      </c>
      <c r="G1072" s="5">
        <v>0</v>
      </c>
      <c r="H1072" s="5">
        <v>0</v>
      </c>
      <c r="I1072" s="5">
        <v>0</v>
      </c>
      <c r="J1072" s="5">
        <v>0</v>
      </c>
      <c r="K1072" s="5">
        <v>0</v>
      </c>
      <c r="L1072" s="5">
        <v>0</v>
      </c>
      <c r="M1072" s="5">
        <v>0</v>
      </c>
      <c r="N1072" s="5">
        <v>0</v>
      </c>
      <c r="O1072" s="5">
        <v>0</v>
      </c>
      <c r="P1072" s="5">
        <v>0</v>
      </c>
      <c r="Q1072" s="5">
        <v>0</v>
      </c>
      <c r="R1072" s="5">
        <v>0</v>
      </c>
      <c r="S1072" s="5">
        <v>0</v>
      </c>
      <c r="T1072" s="5">
        <v>0</v>
      </c>
      <c r="U1072" s="5">
        <v>0</v>
      </c>
      <c r="V1072" s="5">
        <v>0</v>
      </c>
      <c r="W1072" t="str">
        <f t="shared" si="163"/>
        <v/>
      </c>
      <c r="X1072" s="7" t="str">
        <f t="shared" si="167"/>
        <v>PROTRA_CAPACITY_EMPIRICAL[</v>
      </c>
      <c r="Y1072" s="7" t="str">
        <f t="shared" si="170"/>
        <v>LROW,</v>
      </c>
      <c r="Z1072" s="7" t="str">
        <f t="shared" si="171"/>
        <v>TO_elec,</v>
      </c>
      <c r="AA1072" s="7" t="str">
        <f t="shared" si="168"/>
        <v>PROTRA_CHP_PP_I]=GET_DIRECT_DATA(</v>
      </c>
      <c r="AB1072" s="7" t="str">
        <f t="shared" si="169"/>
        <v>'model_parameters/energy/PROTRA_capacity_vensim_import.xlsx','PROTRA_capacity','PROTRA_CAP_TIME',</v>
      </c>
      <c r="AC1072" s="7" t="str">
        <f t="shared" si="172"/>
        <v>'LROW_TO_elec')~~|</v>
      </c>
    </row>
    <row r="1073" spans="1:29" x14ac:dyDescent="0.35">
      <c r="A1073" t="s">
        <v>77</v>
      </c>
      <c r="B1073" t="s">
        <v>42</v>
      </c>
      <c r="C1073" t="str">
        <f t="shared" si="164"/>
        <v>LROW_TO_elec</v>
      </c>
      <c r="D1073" t="str">
        <f t="shared" si="165"/>
        <v>PROTRA_CHP_PP_I</v>
      </c>
      <c r="E1073" t="s">
        <v>26</v>
      </c>
      <c r="F1073" s="1" t="str">
        <f t="shared" si="166"/>
        <v>LROWTO_elecPROTRA_PP_nuclear</v>
      </c>
      <c r="G1073" s="5">
        <v>23.811999999999973</v>
      </c>
      <c r="H1073" s="5">
        <v>23.84900000000005</v>
      </c>
      <c r="I1073" s="5">
        <v>23.849000000000018</v>
      </c>
      <c r="J1073" s="5">
        <v>23.876999999999995</v>
      </c>
      <c r="K1073" s="5">
        <v>23.92500000000004</v>
      </c>
      <c r="L1073" s="5">
        <v>23.927000000000007</v>
      </c>
      <c r="M1073" s="5">
        <v>25.232999999999976</v>
      </c>
      <c r="N1073" s="5">
        <v>25.288000000000039</v>
      </c>
      <c r="O1073" s="5">
        <v>25.287000000000031</v>
      </c>
      <c r="P1073" s="5">
        <v>25.312000000000058</v>
      </c>
      <c r="Q1073" s="5">
        <v>25.331999999999979</v>
      </c>
      <c r="R1073" s="5">
        <v>25.64700000000002</v>
      </c>
      <c r="S1073" s="5">
        <v>25.960000000000043</v>
      </c>
      <c r="T1073" s="5">
        <v>25.356000000000002</v>
      </c>
      <c r="U1073" s="5">
        <v>25.427599999999998</v>
      </c>
      <c r="V1073" s="5">
        <v>25.499199999999995</v>
      </c>
      <c r="W1073" t="str">
        <f t="shared" si="163"/>
        <v/>
      </c>
      <c r="X1073" s="7" t="str">
        <f t="shared" si="167"/>
        <v>PROTRA_CAPACITY_EMPIRICAL[</v>
      </c>
      <c r="Y1073" s="7" t="str">
        <f t="shared" si="170"/>
        <v>LROW,</v>
      </c>
      <c r="Z1073" s="7" t="str">
        <f t="shared" si="171"/>
        <v>TO_elec,</v>
      </c>
      <c r="AA1073" s="7" t="str">
        <f t="shared" si="168"/>
        <v>PROTRA_CHP_PP_I]=GET_DIRECT_DATA(</v>
      </c>
      <c r="AB1073" s="7" t="str">
        <f t="shared" si="169"/>
        <v>'model_parameters/energy/PROTRA_capacity_vensim_import.xlsx','PROTRA_capacity','PROTRA_CAP_TIME',</v>
      </c>
      <c r="AC1073" s="7" t="str">
        <f t="shared" si="172"/>
        <v>'LROW_TO_elec')~~|</v>
      </c>
    </row>
    <row r="1074" spans="1:29" x14ac:dyDescent="0.35">
      <c r="A1074" t="s">
        <v>77</v>
      </c>
      <c r="B1074" t="s">
        <v>42</v>
      </c>
      <c r="C1074" t="str">
        <f t="shared" si="164"/>
        <v>LROW_TO_elec</v>
      </c>
      <c r="D1074" t="str">
        <f t="shared" si="165"/>
        <v>PROTRA_CHP_PP_I</v>
      </c>
      <c r="E1074" t="s">
        <v>27</v>
      </c>
      <c r="F1074" s="1" t="str">
        <f t="shared" si="166"/>
        <v>LROWTO_elecPROTRA_PP_oceanic</v>
      </c>
      <c r="G1074" s="5">
        <v>5.0000000000000058E-2</v>
      </c>
      <c r="H1074" s="5">
        <v>5.6999999999999953E-2</v>
      </c>
      <c r="I1074" s="5">
        <v>5.7000000000000065E-2</v>
      </c>
      <c r="J1074" s="5">
        <v>5.7000000000000065E-2</v>
      </c>
      <c r="K1074" s="5">
        <v>5.6999999999999981E-2</v>
      </c>
      <c r="L1074" s="5">
        <v>5.7000000000000106E-2</v>
      </c>
      <c r="M1074" s="5">
        <v>5.7000000000000009E-2</v>
      </c>
      <c r="N1074" s="5">
        <v>5.7000000000000037E-2</v>
      </c>
      <c r="O1074" s="5">
        <v>9.2999999999999972E-2</v>
      </c>
      <c r="P1074" s="5">
        <v>0.10700000000000004</v>
      </c>
      <c r="Q1074" s="5">
        <v>0.12869999999999998</v>
      </c>
      <c r="R1074" s="5">
        <v>0.16869999999999996</v>
      </c>
      <c r="S1074" s="5">
        <v>0.20069999999999999</v>
      </c>
      <c r="T1074" s="5">
        <v>0.20069999999999988</v>
      </c>
      <c r="U1074" s="5">
        <v>0.22663999999999984</v>
      </c>
      <c r="V1074" s="5">
        <v>0.2525799999999998</v>
      </c>
      <c r="W1074" t="str">
        <f t="shared" si="163"/>
        <v/>
      </c>
      <c r="X1074" s="7" t="str">
        <f t="shared" si="167"/>
        <v>PROTRA_CAPACITY_EMPIRICAL[</v>
      </c>
      <c r="Y1074" s="7" t="str">
        <f t="shared" si="170"/>
        <v>LROW,</v>
      </c>
      <c r="Z1074" s="7" t="str">
        <f t="shared" si="171"/>
        <v>TO_elec,</v>
      </c>
      <c r="AA1074" s="7" t="str">
        <f t="shared" si="168"/>
        <v>PROTRA_CHP_PP_I]=GET_DIRECT_DATA(</v>
      </c>
      <c r="AB1074" s="7" t="str">
        <f t="shared" si="169"/>
        <v>'model_parameters/energy/PROTRA_capacity_vensim_import.xlsx','PROTRA_capacity','PROTRA_CAP_TIME',</v>
      </c>
      <c r="AC1074" s="7" t="str">
        <f t="shared" si="172"/>
        <v>'LROW_TO_elec')~~|</v>
      </c>
    </row>
    <row r="1075" spans="1:29" x14ac:dyDescent="0.35">
      <c r="A1075" t="s">
        <v>77</v>
      </c>
      <c r="B1075" t="s">
        <v>42</v>
      </c>
      <c r="C1075" t="str">
        <f t="shared" si="164"/>
        <v>LROW_TO_elec</v>
      </c>
      <c r="D1075" t="str">
        <f t="shared" si="165"/>
        <v>PROTRA_CHP_PP_I</v>
      </c>
      <c r="E1075" t="s">
        <v>28</v>
      </c>
      <c r="F1075" s="1" t="str">
        <f t="shared" si="166"/>
        <v>LROWTO_elecPROTRA_PP_solar_CSP</v>
      </c>
      <c r="G1075" s="5">
        <v>7.6799263527854069E-3</v>
      </c>
      <c r="H1075" s="5">
        <v>7.9324741025108714E-3</v>
      </c>
      <c r="I1075" s="5">
        <v>8.490926354384051E-3</v>
      </c>
      <c r="J1075" s="5">
        <v>7.4689664922575321E-3</v>
      </c>
      <c r="K1075" s="5">
        <v>1.2497303922483296E-2</v>
      </c>
      <c r="L1075" s="5">
        <v>2.0381219361414692E-2</v>
      </c>
      <c r="M1075" s="5">
        <v>3.179332039621751E-2</v>
      </c>
      <c r="N1075" s="5">
        <v>5.3186110987301742E-2</v>
      </c>
      <c r="O1075" s="5">
        <v>0.10736820884379825</v>
      </c>
      <c r="P1075" s="5">
        <v>0.15439943770322301</v>
      </c>
      <c r="Q1075" s="5">
        <v>0.17916774859197182</v>
      </c>
      <c r="R1075" s="5">
        <v>0.20043829000741387</v>
      </c>
      <c r="S1075" s="5">
        <v>0.23908199518010617</v>
      </c>
      <c r="T1075" s="5">
        <v>0.30887978918294873</v>
      </c>
      <c r="U1075" s="5">
        <v>0.3457672841377073</v>
      </c>
      <c r="V1075" s="5">
        <v>0.38265477909246587</v>
      </c>
      <c r="W1075" t="str">
        <f t="shared" si="163"/>
        <v/>
      </c>
      <c r="X1075" s="7" t="str">
        <f t="shared" si="167"/>
        <v>PROTRA_CAPACITY_EMPIRICAL[</v>
      </c>
      <c r="Y1075" s="7" t="str">
        <f t="shared" si="170"/>
        <v>LROW,</v>
      </c>
      <c r="Z1075" s="7" t="str">
        <f t="shared" si="171"/>
        <v>TO_elec,</v>
      </c>
      <c r="AA1075" s="7" t="str">
        <f t="shared" si="168"/>
        <v>PROTRA_CHP_PP_I]=GET_DIRECT_DATA(</v>
      </c>
      <c r="AB1075" s="7" t="str">
        <f t="shared" si="169"/>
        <v>'model_parameters/energy/PROTRA_capacity_vensim_import.xlsx','PROTRA_capacity','PROTRA_CAP_TIME',</v>
      </c>
      <c r="AC1075" s="7" t="str">
        <f t="shared" si="172"/>
        <v>'LROW_TO_elec')~~|</v>
      </c>
    </row>
    <row r="1076" spans="1:29" x14ac:dyDescent="0.35">
      <c r="A1076" t="s">
        <v>77</v>
      </c>
      <c r="B1076" t="s">
        <v>42</v>
      </c>
      <c r="C1076" t="str">
        <f t="shared" si="164"/>
        <v>LROW_TO_elec</v>
      </c>
      <c r="D1076" t="str">
        <f t="shared" si="165"/>
        <v>PROTRA_CHP_PP_I</v>
      </c>
      <c r="E1076" t="s">
        <v>29</v>
      </c>
      <c r="F1076" s="1" t="str">
        <f t="shared" si="166"/>
        <v>LROWTO_elecPROTRA_PP_solar_PV</v>
      </c>
      <c r="G1076" s="5">
        <v>5.3952044188328871E-2</v>
      </c>
      <c r="H1076" s="5">
        <v>7.0240515538492726E-2</v>
      </c>
      <c r="I1076" s="5">
        <v>9.0365444187368568E-2</v>
      </c>
      <c r="J1076" s="5">
        <v>0.1232586201046451</v>
      </c>
      <c r="K1076" s="5">
        <v>0.22362161764651087</v>
      </c>
      <c r="L1076" s="5">
        <v>0.38912386838315272</v>
      </c>
      <c r="M1076" s="5">
        <v>0.80615920776226124</v>
      </c>
      <c r="N1076" s="5">
        <v>1.2622577334076237</v>
      </c>
      <c r="O1076" s="5">
        <v>2.2762948746937077</v>
      </c>
      <c r="P1076" s="5">
        <v>3.5332773373780642</v>
      </c>
      <c r="Q1076" s="5">
        <v>4.9187587508448303</v>
      </c>
      <c r="R1076" s="5">
        <v>7.1895196259955307</v>
      </c>
      <c r="S1076" s="5">
        <v>11.064793202892009</v>
      </c>
      <c r="T1076" s="5">
        <v>15.535149126490229</v>
      </c>
      <c r="U1076" s="5">
        <v>18.550126929517379</v>
      </c>
      <c r="V1076" s="5">
        <v>21.56510473254453</v>
      </c>
      <c r="W1076" t="str">
        <f t="shared" si="163"/>
        <v/>
      </c>
      <c r="X1076" s="7" t="str">
        <f t="shared" si="167"/>
        <v>PROTRA_CAPACITY_EMPIRICAL[</v>
      </c>
      <c r="Y1076" s="7" t="str">
        <f t="shared" si="170"/>
        <v>LROW,</v>
      </c>
      <c r="Z1076" s="7" t="str">
        <f t="shared" si="171"/>
        <v>TO_elec,</v>
      </c>
      <c r="AA1076" s="7" t="str">
        <f t="shared" si="168"/>
        <v>PROTRA_CHP_PP_I]=GET_DIRECT_DATA(</v>
      </c>
      <c r="AB1076" s="7" t="str">
        <f t="shared" si="169"/>
        <v>'model_parameters/energy/PROTRA_capacity_vensim_import.xlsx','PROTRA_capacity','PROTRA_CAP_TIME',</v>
      </c>
      <c r="AC1076" s="7" t="str">
        <f t="shared" si="172"/>
        <v>'LROW_TO_elec')~~|</v>
      </c>
    </row>
    <row r="1077" spans="1:29" x14ac:dyDescent="0.35">
      <c r="A1077" t="s">
        <v>77</v>
      </c>
      <c r="B1077" t="s">
        <v>42</v>
      </c>
      <c r="C1077" t="str">
        <f t="shared" si="164"/>
        <v>LROW_TO_elec</v>
      </c>
      <c r="D1077" t="str">
        <f t="shared" si="165"/>
        <v>PROTRA_CHP_PP_I</v>
      </c>
      <c r="E1077" t="s">
        <v>30</v>
      </c>
      <c r="F1077" s="1" t="str">
        <f t="shared" si="166"/>
        <v>LROWTO_elecPROTRA_PP_solar_urban_PV</v>
      </c>
      <c r="G1077" s="5">
        <v>3.5968029458885914E-2</v>
      </c>
      <c r="H1077" s="5">
        <v>4.6827010358995155E-2</v>
      </c>
      <c r="I1077" s="5">
        <v>6.0243629458245712E-2</v>
      </c>
      <c r="J1077" s="5">
        <v>8.2172413403096736E-2</v>
      </c>
      <c r="K1077" s="5">
        <v>0.14908107843100726</v>
      </c>
      <c r="L1077" s="5">
        <v>0.2594159122554352</v>
      </c>
      <c r="M1077" s="5">
        <v>0.53743947184150753</v>
      </c>
      <c r="N1077" s="5">
        <v>0.84150515560508254</v>
      </c>
      <c r="O1077" s="5">
        <v>1.517529916462472</v>
      </c>
      <c r="P1077" s="5">
        <v>2.3555182249187099</v>
      </c>
      <c r="Q1077" s="5">
        <v>3.2791725005632206</v>
      </c>
      <c r="R1077" s="5">
        <v>4.7930130839970211</v>
      </c>
      <c r="S1077" s="5">
        <v>7.376528801928008</v>
      </c>
      <c r="T1077" s="5">
        <v>10.356766084326821</v>
      </c>
      <c r="U1077" s="5">
        <v>12.366751286344922</v>
      </c>
      <c r="V1077" s="5">
        <v>14.376736488363022</v>
      </c>
      <c r="W1077" t="str">
        <f t="shared" si="163"/>
        <v/>
      </c>
      <c r="X1077" s="7" t="str">
        <f t="shared" si="167"/>
        <v>PROTRA_CAPACITY_EMPIRICAL[</v>
      </c>
      <c r="Y1077" s="7" t="str">
        <f t="shared" si="170"/>
        <v>LROW,</v>
      </c>
      <c r="Z1077" s="7" t="str">
        <f t="shared" si="171"/>
        <v>TO_elec,</v>
      </c>
      <c r="AA1077" s="7" t="str">
        <f t="shared" si="168"/>
        <v>PROTRA_CHP_PP_I]=GET_DIRECT_DATA(</v>
      </c>
      <c r="AB1077" s="7" t="str">
        <f t="shared" si="169"/>
        <v>'model_parameters/energy/PROTRA_capacity_vensim_import.xlsx','PROTRA_capacity','PROTRA_CAP_TIME',</v>
      </c>
      <c r="AC1077" s="7" t="str">
        <f t="shared" si="172"/>
        <v>'LROW_TO_elec')~~|</v>
      </c>
    </row>
    <row r="1078" spans="1:29" x14ac:dyDescent="0.35">
      <c r="A1078" t="s">
        <v>77</v>
      </c>
      <c r="B1078" t="s">
        <v>42</v>
      </c>
      <c r="C1078" t="str">
        <f t="shared" si="164"/>
        <v>LROW_TO_elec</v>
      </c>
      <c r="D1078" t="str">
        <f t="shared" si="165"/>
        <v>PROTRA_CHP_PP_I</v>
      </c>
      <c r="E1078" t="s">
        <v>31</v>
      </c>
      <c r="F1078" s="1" t="str">
        <f t="shared" si="166"/>
        <v>LROWTO_elecPROTRA_PP_solid_fossil</v>
      </c>
      <c r="G1078" s="5">
        <v>131.96619855725942</v>
      </c>
      <c r="H1078" s="5">
        <v>139.07127859417616</v>
      </c>
      <c r="I1078" s="5">
        <v>142.61669965753089</v>
      </c>
      <c r="J1078" s="5">
        <v>148.52558660650277</v>
      </c>
      <c r="K1078" s="5">
        <v>155.31397703408609</v>
      </c>
      <c r="L1078" s="5">
        <v>164.55152600047165</v>
      </c>
      <c r="M1078" s="5">
        <v>173.7500005812621</v>
      </c>
      <c r="N1078" s="5">
        <v>179.25660401085861</v>
      </c>
      <c r="O1078" s="5">
        <v>188.38250120356153</v>
      </c>
      <c r="P1078" s="5">
        <v>196.84754882722768</v>
      </c>
      <c r="Q1078" s="5">
        <v>204.40138226748951</v>
      </c>
      <c r="R1078" s="5">
        <v>213.82753854104001</v>
      </c>
      <c r="S1078" s="5">
        <v>219.75369758660048</v>
      </c>
      <c r="T1078" s="5">
        <v>226.75313651058033</v>
      </c>
      <c r="U1078" s="5">
        <v>234.26948557916197</v>
      </c>
      <c r="V1078" s="5">
        <v>241.7858346477436</v>
      </c>
      <c r="W1078" t="str">
        <f t="shared" si="163"/>
        <v/>
      </c>
      <c r="X1078" s="7" t="str">
        <f t="shared" si="167"/>
        <v>PROTRA_CAPACITY_EMPIRICAL[</v>
      </c>
      <c r="Y1078" s="7" t="str">
        <f t="shared" si="170"/>
        <v>LROW,</v>
      </c>
      <c r="Z1078" s="7" t="str">
        <f t="shared" si="171"/>
        <v>TO_elec,</v>
      </c>
      <c r="AA1078" s="7" t="str">
        <f t="shared" si="168"/>
        <v>PROTRA_CHP_PP_I]=GET_DIRECT_DATA(</v>
      </c>
      <c r="AB1078" s="7" t="str">
        <f t="shared" si="169"/>
        <v>'model_parameters/energy/PROTRA_capacity_vensim_import.xlsx','PROTRA_capacity','PROTRA_CAP_TIME',</v>
      </c>
      <c r="AC1078" s="7" t="str">
        <f t="shared" si="172"/>
        <v>'LROW_TO_elec')~~|</v>
      </c>
    </row>
    <row r="1079" spans="1:29" x14ac:dyDescent="0.35">
      <c r="A1079" t="s">
        <v>77</v>
      </c>
      <c r="B1079" t="s">
        <v>42</v>
      </c>
      <c r="C1079" t="str">
        <f t="shared" si="164"/>
        <v>LROW_TO_elec</v>
      </c>
      <c r="D1079" t="str">
        <f t="shared" si="165"/>
        <v>PROTRA_CHP_PP_I</v>
      </c>
      <c r="E1079" t="s">
        <v>32</v>
      </c>
      <c r="F1079" s="1" t="str">
        <f t="shared" si="166"/>
        <v>LROWTO_elecPROTRA_PP_solid_fossil_CCS</v>
      </c>
      <c r="G1079" s="5">
        <v>0</v>
      </c>
      <c r="H1079" s="5">
        <v>0</v>
      </c>
      <c r="I1079" s="5">
        <v>0</v>
      </c>
      <c r="J1079" s="5">
        <v>0</v>
      </c>
      <c r="K1079" s="5">
        <v>0</v>
      </c>
      <c r="L1079" s="5">
        <v>0</v>
      </c>
      <c r="M1079" s="5">
        <v>0</v>
      </c>
      <c r="N1079" s="5">
        <v>0</v>
      </c>
      <c r="O1079" s="5">
        <v>0</v>
      </c>
      <c r="P1079" s="5">
        <v>0</v>
      </c>
      <c r="Q1079" s="5">
        <v>0</v>
      </c>
      <c r="R1079" s="5">
        <v>0</v>
      </c>
      <c r="S1079" s="5">
        <v>0</v>
      </c>
      <c r="T1079" s="5">
        <v>0</v>
      </c>
      <c r="U1079" s="5">
        <v>0</v>
      </c>
      <c r="V1079" s="5">
        <v>0</v>
      </c>
      <c r="W1079" t="str">
        <f t="shared" si="163"/>
        <v/>
      </c>
      <c r="X1079" s="7" t="str">
        <f t="shared" si="167"/>
        <v>PROTRA_CAPACITY_EMPIRICAL[</v>
      </c>
      <c r="Y1079" s="7" t="str">
        <f t="shared" si="170"/>
        <v>LROW,</v>
      </c>
      <c r="Z1079" s="7" t="str">
        <f t="shared" si="171"/>
        <v>TO_elec,</v>
      </c>
      <c r="AA1079" s="7" t="str">
        <f t="shared" si="168"/>
        <v>PROTRA_CHP_PP_I]=GET_DIRECT_DATA(</v>
      </c>
      <c r="AB1079" s="7" t="str">
        <f t="shared" si="169"/>
        <v>'model_parameters/energy/PROTRA_capacity_vensim_import.xlsx','PROTRA_capacity','PROTRA_CAP_TIME',</v>
      </c>
      <c r="AC1079" s="7" t="str">
        <f t="shared" si="172"/>
        <v>'LROW_TO_elec')~~|</v>
      </c>
    </row>
    <row r="1080" spans="1:29" x14ac:dyDescent="0.35">
      <c r="A1080" t="s">
        <v>77</v>
      </c>
      <c r="B1080" t="s">
        <v>42</v>
      </c>
      <c r="C1080" t="str">
        <f t="shared" si="164"/>
        <v>LROW_TO_elec</v>
      </c>
      <c r="D1080" t="str">
        <f t="shared" si="165"/>
        <v>PROTRA_CHP_PP_I</v>
      </c>
      <c r="E1080" t="s">
        <v>33</v>
      </c>
      <c r="F1080" s="1" t="str">
        <f t="shared" si="166"/>
        <v>LROWTO_elecPROTRA_PP_waste</v>
      </c>
      <c r="G1080" s="5">
        <v>0.18648664290820635</v>
      </c>
      <c r="H1080" s="5">
        <v>0.17938920956080243</v>
      </c>
      <c r="I1080" s="5">
        <v>0.20182372183014663</v>
      </c>
      <c r="J1080" s="5">
        <v>0.21471248378833069</v>
      </c>
      <c r="K1080" s="5">
        <v>0.22239894256791579</v>
      </c>
      <c r="L1080" s="5">
        <v>0.23219364673725582</v>
      </c>
      <c r="M1080" s="5">
        <v>0.24501783448687989</v>
      </c>
      <c r="N1080" s="5">
        <v>0.27423626427159964</v>
      </c>
      <c r="O1080" s="5">
        <v>0.29195991902956753</v>
      </c>
      <c r="P1080" s="5">
        <v>0.32300851335462821</v>
      </c>
      <c r="Q1080" s="5">
        <v>0.34179868201486258</v>
      </c>
      <c r="R1080" s="5">
        <v>0.36655656905421941</v>
      </c>
      <c r="S1080" s="5">
        <v>0.38362499594419669</v>
      </c>
      <c r="T1080" s="5">
        <v>0.40525015567145345</v>
      </c>
      <c r="U1080" s="5">
        <v>0.42588111552775193</v>
      </c>
      <c r="V1080" s="5">
        <v>0.44651207538405041</v>
      </c>
      <c r="W1080" t="str">
        <f t="shared" si="163"/>
        <v/>
      </c>
      <c r="X1080" s="7" t="str">
        <f t="shared" si="167"/>
        <v>PROTRA_CAPACITY_EMPIRICAL[</v>
      </c>
      <c r="Y1080" s="7" t="str">
        <f t="shared" si="170"/>
        <v>LROW,</v>
      </c>
      <c r="Z1080" s="7" t="str">
        <f t="shared" si="171"/>
        <v>TO_elec,</v>
      </c>
      <c r="AA1080" s="7" t="str">
        <f t="shared" si="168"/>
        <v>PROTRA_CHP_PP_I]=GET_DIRECT_DATA(</v>
      </c>
      <c r="AB1080" s="7" t="str">
        <f t="shared" si="169"/>
        <v>'model_parameters/energy/PROTRA_capacity_vensim_import.xlsx','PROTRA_capacity','PROTRA_CAP_TIME',</v>
      </c>
      <c r="AC1080" s="7" t="str">
        <f t="shared" si="172"/>
        <v>'LROW_TO_elec')~~|</v>
      </c>
    </row>
    <row r="1081" spans="1:29" x14ac:dyDescent="0.35">
      <c r="A1081" t="s">
        <v>77</v>
      </c>
      <c r="B1081" t="s">
        <v>42</v>
      </c>
      <c r="C1081" t="str">
        <f t="shared" si="164"/>
        <v>LROW_TO_elec</v>
      </c>
      <c r="D1081" t="str">
        <f t="shared" si="165"/>
        <v>PROTRA_CHP_PP_I</v>
      </c>
      <c r="E1081" t="s">
        <v>34</v>
      </c>
      <c r="F1081" s="1" t="str">
        <f t="shared" si="166"/>
        <v>LROWTO_elecPROTRA_PP_waste_CCS</v>
      </c>
      <c r="G1081" s="5">
        <v>0</v>
      </c>
      <c r="H1081" s="5">
        <v>0</v>
      </c>
      <c r="I1081" s="5">
        <v>0</v>
      </c>
      <c r="J1081" s="5">
        <v>0</v>
      </c>
      <c r="K1081" s="5">
        <v>0</v>
      </c>
      <c r="L1081" s="5">
        <v>0</v>
      </c>
      <c r="M1081" s="5">
        <v>0</v>
      </c>
      <c r="N1081" s="5">
        <v>0</v>
      </c>
      <c r="O1081" s="5">
        <v>0</v>
      </c>
      <c r="P1081" s="5">
        <v>0</v>
      </c>
      <c r="Q1081" s="5">
        <v>0</v>
      </c>
      <c r="R1081" s="5">
        <v>0</v>
      </c>
      <c r="S1081" s="5">
        <v>0</v>
      </c>
      <c r="T1081" s="5">
        <v>0</v>
      </c>
      <c r="U1081" s="5">
        <v>0</v>
      </c>
      <c r="V1081" s="5">
        <v>0</v>
      </c>
      <c r="W1081" t="str">
        <f t="shared" si="163"/>
        <v/>
      </c>
      <c r="X1081" s="7" t="str">
        <f t="shared" si="167"/>
        <v>PROTRA_CAPACITY_EMPIRICAL[</v>
      </c>
      <c r="Y1081" s="7" t="str">
        <f t="shared" si="170"/>
        <v>LROW,</v>
      </c>
      <c r="Z1081" s="7" t="str">
        <f t="shared" si="171"/>
        <v>TO_elec,</v>
      </c>
      <c r="AA1081" s="7" t="str">
        <f t="shared" si="168"/>
        <v>PROTRA_CHP_PP_I]=GET_DIRECT_DATA(</v>
      </c>
      <c r="AB1081" s="7" t="str">
        <f t="shared" si="169"/>
        <v>'model_parameters/energy/PROTRA_capacity_vensim_import.xlsx','PROTRA_capacity','PROTRA_CAP_TIME',</v>
      </c>
      <c r="AC1081" s="7" t="str">
        <f t="shared" si="172"/>
        <v>'LROW_TO_elec')~~|</v>
      </c>
    </row>
    <row r="1082" spans="1:29" x14ac:dyDescent="0.35">
      <c r="A1082" t="s">
        <v>77</v>
      </c>
      <c r="B1082" t="s">
        <v>42</v>
      </c>
      <c r="C1082" t="str">
        <f t="shared" si="164"/>
        <v>LROW_TO_elec</v>
      </c>
      <c r="D1082" t="str">
        <f t="shared" si="165"/>
        <v>PROTRA_CHP_PP_I</v>
      </c>
      <c r="E1082" t="s">
        <v>35</v>
      </c>
      <c r="F1082" s="1" t="str">
        <f t="shared" si="166"/>
        <v>LROWTO_elecPROTRA_PP_wind_offshore</v>
      </c>
      <c r="G1082" s="5">
        <v>9.0763747496021667E-3</v>
      </c>
      <c r="H1082" s="5">
        <v>1.205607440789278E-2</v>
      </c>
      <c r="I1082" s="5">
        <v>1.7126366198612412E-2</v>
      </c>
      <c r="J1082" s="5">
        <v>2.4034906478033732E-2</v>
      </c>
      <c r="K1082" s="5">
        <v>3.935937848715583E-2</v>
      </c>
      <c r="L1082" s="5">
        <v>6.1851512289388656E-2</v>
      </c>
      <c r="M1082" s="5">
        <v>7.7366060809021781E-2</v>
      </c>
      <c r="N1082" s="5">
        <v>0.11774253992616897</v>
      </c>
      <c r="O1082" s="5">
        <v>0.1824512531772072</v>
      </c>
      <c r="P1082" s="5">
        <v>0.24827691716252573</v>
      </c>
      <c r="Q1082" s="5">
        <v>0.36371648006867341</v>
      </c>
      <c r="R1082" s="5">
        <v>0.48500471663850475</v>
      </c>
      <c r="S1082" s="5">
        <v>0.67764722244062781</v>
      </c>
      <c r="T1082" s="5">
        <v>0.89444363590525744</v>
      </c>
      <c r="U1082" s="5">
        <v>1.0550700538909992</v>
      </c>
      <c r="V1082" s="5">
        <v>1.2156964718767409</v>
      </c>
      <c r="W1082" t="str">
        <f t="shared" si="163"/>
        <v/>
      </c>
      <c r="X1082" s="7" t="str">
        <f t="shared" si="167"/>
        <v>PROTRA_CAPACITY_EMPIRICAL[</v>
      </c>
      <c r="Y1082" s="7" t="str">
        <f t="shared" si="170"/>
        <v>LROW,</v>
      </c>
      <c r="Z1082" s="7" t="str">
        <f t="shared" si="171"/>
        <v>TO_elec,</v>
      </c>
      <c r="AA1082" s="7" t="str">
        <f t="shared" si="168"/>
        <v>PROTRA_CHP_PP_I]=GET_DIRECT_DATA(</v>
      </c>
      <c r="AB1082" s="7" t="str">
        <f t="shared" si="169"/>
        <v>'model_parameters/energy/PROTRA_capacity_vensim_import.xlsx','PROTRA_capacity','PROTRA_CAP_TIME',</v>
      </c>
      <c r="AC1082" s="7" t="str">
        <f t="shared" si="172"/>
        <v>'LROW_TO_elec')~~|</v>
      </c>
    </row>
    <row r="1083" spans="1:29" x14ac:dyDescent="0.35">
      <c r="A1083" t="s">
        <v>77</v>
      </c>
      <c r="B1083" t="s">
        <v>42</v>
      </c>
      <c r="C1083" t="str">
        <f t="shared" si="164"/>
        <v>LROW_TO_elec</v>
      </c>
      <c r="D1083" t="str">
        <f t="shared" si="165"/>
        <v>PROTRA_CHP_PP_I</v>
      </c>
      <c r="E1083" t="s">
        <v>36</v>
      </c>
      <c r="F1083" s="1" t="str">
        <f t="shared" si="166"/>
        <v>LROWTO_elecPROTRA_PP_wind_onshore</v>
      </c>
      <c r="G1083" s="5">
        <v>0.76417362525040222</v>
      </c>
      <c r="H1083" s="5">
        <v>0.98618392559211698</v>
      </c>
      <c r="I1083" s="5">
        <v>1.4159936338013686</v>
      </c>
      <c r="J1083" s="5">
        <v>1.9015350935219686</v>
      </c>
      <c r="K1083" s="5">
        <v>2.7297306215128461</v>
      </c>
      <c r="L1083" s="5">
        <v>3.5985884877106451</v>
      </c>
      <c r="M1083" s="5">
        <v>4.4304339391909888</v>
      </c>
      <c r="N1083" s="5">
        <v>5.7734574600738995</v>
      </c>
      <c r="O1083" s="5">
        <v>7.4480667468228159</v>
      </c>
      <c r="P1083" s="5">
        <v>9.9638790828374386</v>
      </c>
      <c r="Q1083" s="5">
        <v>12.556620519931373</v>
      </c>
      <c r="R1083" s="5">
        <v>15.302459283361525</v>
      </c>
      <c r="S1083" s="5">
        <v>17.826902777559422</v>
      </c>
      <c r="T1083" s="5">
        <v>20.424540364094771</v>
      </c>
      <c r="U1083" s="5">
        <v>23.043700846109044</v>
      </c>
      <c r="V1083" s="5">
        <v>25.662861328123316</v>
      </c>
      <c r="W1083" t="str">
        <f t="shared" si="163"/>
        <v/>
      </c>
      <c r="X1083" s="7" t="str">
        <f t="shared" si="167"/>
        <v>PROTRA_CAPACITY_EMPIRICAL[</v>
      </c>
      <c r="Y1083" s="7" t="str">
        <f t="shared" si="170"/>
        <v>LROW,</v>
      </c>
      <c r="Z1083" s="7" t="str">
        <f t="shared" si="171"/>
        <v>TO_elec,</v>
      </c>
      <c r="AA1083" s="7" t="str">
        <f t="shared" si="168"/>
        <v>PROTRA_CHP_PP_I]=GET_DIRECT_DATA(</v>
      </c>
      <c r="AB1083" s="7" t="str">
        <f t="shared" si="169"/>
        <v>'model_parameters/energy/PROTRA_capacity_vensim_import.xlsx','PROTRA_capacity','PROTRA_CAP_TIME',</v>
      </c>
      <c r="AC1083" s="7" t="str">
        <f t="shared" si="172"/>
        <v>'LROW_TO_elec')~~|</v>
      </c>
    </row>
    <row r="1084" spans="1:29" x14ac:dyDescent="0.35">
      <c r="A1084" t="s">
        <v>59</v>
      </c>
      <c r="B1084" t="s">
        <v>41</v>
      </c>
      <c r="C1084" t="str">
        <f t="shared" si="164"/>
        <v>LUXEMBOURG_TO_heat</v>
      </c>
      <c r="D1084" t="str">
        <f t="shared" si="165"/>
        <v>PROTRA_CHP_HP_I</v>
      </c>
      <c r="E1084" t="s">
        <v>0</v>
      </c>
      <c r="F1084" s="1" t="str">
        <f t="shared" si="166"/>
        <v>LUXEMBOURGTO_heatPROTRA_CHP_gas_fuels</v>
      </c>
      <c r="G1084" s="3">
        <v>0</v>
      </c>
      <c r="H1084" s="3">
        <v>0</v>
      </c>
      <c r="I1084" s="3">
        <v>0</v>
      </c>
      <c r="J1084" s="3">
        <v>0</v>
      </c>
      <c r="K1084" s="3">
        <v>0</v>
      </c>
      <c r="L1084" s="3">
        <v>0</v>
      </c>
      <c r="M1084" s="3">
        <v>0</v>
      </c>
      <c r="N1084" s="3">
        <v>0</v>
      </c>
      <c r="O1084" s="3">
        <v>0</v>
      </c>
      <c r="P1084" s="3">
        <v>0</v>
      </c>
      <c r="Q1084" s="3">
        <v>0</v>
      </c>
      <c r="R1084" s="3">
        <v>0</v>
      </c>
      <c r="S1084" s="3">
        <v>0</v>
      </c>
      <c r="T1084" s="3">
        <v>0</v>
      </c>
      <c r="U1084" s="3">
        <v>0</v>
      </c>
      <c r="V1084" s="3">
        <v>0</v>
      </c>
      <c r="W1084" t="str">
        <f t="shared" si="163"/>
        <v>PROTRA_CAPACITY_EMPIRICAL[LUXEMBOURG,TO_heat,PROTRA_CHP_HP_I]=GET_DIRECT_DATA('model_parameters/energy/PROTRA_capacity_vensim_import.xlsx','PROTRA_capacity','PROTRA_CAP_TIME','LUXEMBOURG_TO_heat')~~|</v>
      </c>
      <c r="X1084" s="7" t="str">
        <f t="shared" si="167"/>
        <v>PROTRA_CAPACITY_EMPIRICAL[</v>
      </c>
      <c r="Y1084" s="7" t="str">
        <f t="shared" si="170"/>
        <v>LUXEMBOURG,</v>
      </c>
      <c r="Z1084" s="7" t="str">
        <f t="shared" si="171"/>
        <v>TO_heat,</v>
      </c>
      <c r="AA1084" s="7" t="str">
        <f t="shared" si="168"/>
        <v>PROTRA_CHP_HP_I]=GET_DIRECT_DATA(</v>
      </c>
      <c r="AB1084" s="7" t="str">
        <f t="shared" si="169"/>
        <v>'model_parameters/energy/PROTRA_capacity_vensim_import.xlsx','PROTRA_capacity','PROTRA_CAP_TIME',</v>
      </c>
      <c r="AC1084" s="7" t="str">
        <f t="shared" si="172"/>
        <v>'LUXEMBOURG_TO_heat')~~|</v>
      </c>
    </row>
    <row r="1085" spans="1:29" x14ac:dyDescent="0.35">
      <c r="A1085" t="s">
        <v>59</v>
      </c>
      <c r="B1085" t="s">
        <v>41</v>
      </c>
      <c r="C1085" t="str">
        <f t="shared" si="164"/>
        <v>LUXEMBOURG_TO_heat</v>
      </c>
      <c r="D1085" t="str">
        <f t="shared" si="165"/>
        <v>PROTRA_CHP_HP_I</v>
      </c>
      <c r="E1085" t="s">
        <v>1</v>
      </c>
      <c r="F1085" s="1" t="str">
        <f t="shared" si="166"/>
        <v>LUXEMBOURGTO_heatPROTRA_CHP_gas_fuels_CCS</v>
      </c>
      <c r="G1085" s="3">
        <v>0</v>
      </c>
      <c r="H1085" s="3">
        <v>0</v>
      </c>
      <c r="I1085" s="3">
        <v>0</v>
      </c>
      <c r="J1085" s="3">
        <v>0</v>
      </c>
      <c r="K1085" s="3">
        <v>0</v>
      </c>
      <c r="L1085" s="3">
        <v>0</v>
      </c>
      <c r="M1085" s="3">
        <v>0</v>
      </c>
      <c r="N1085" s="3">
        <v>0</v>
      </c>
      <c r="O1085" s="3">
        <v>0</v>
      </c>
      <c r="P1085" s="3">
        <v>0</v>
      </c>
      <c r="Q1085" s="3">
        <v>0</v>
      </c>
      <c r="R1085" s="3">
        <v>0</v>
      </c>
      <c r="S1085" s="3">
        <v>0</v>
      </c>
      <c r="T1085" s="3">
        <v>0</v>
      </c>
      <c r="U1085" s="3">
        <v>0</v>
      </c>
      <c r="V1085" s="3">
        <v>0</v>
      </c>
      <c r="W1085" t="str">
        <f t="shared" si="163"/>
        <v/>
      </c>
      <c r="X1085" s="7" t="str">
        <f t="shared" si="167"/>
        <v>PROTRA_CAPACITY_EMPIRICAL[</v>
      </c>
      <c r="Y1085" s="7" t="str">
        <f t="shared" si="170"/>
        <v>LUXEMBOURG,</v>
      </c>
      <c r="Z1085" s="7" t="str">
        <f t="shared" si="171"/>
        <v>TO_heat,</v>
      </c>
      <c r="AA1085" s="7" t="str">
        <f t="shared" si="168"/>
        <v>PROTRA_CHP_HP_I]=GET_DIRECT_DATA(</v>
      </c>
      <c r="AB1085" s="7" t="str">
        <f t="shared" si="169"/>
        <v>'model_parameters/energy/PROTRA_capacity_vensim_import.xlsx','PROTRA_capacity','PROTRA_CAP_TIME',</v>
      </c>
      <c r="AC1085" s="7" t="str">
        <f t="shared" si="172"/>
        <v>'LUXEMBOURG_TO_heat')~~|</v>
      </c>
    </row>
    <row r="1086" spans="1:29" x14ac:dyDescent="0.35">
      <c r="A1086" t="s">
        <v>59</v>
      </c>
      <c r="B1086" t="s">
        <v>41</v>
      </c>
      <c r="C1086" t="str">
        <f t="shared" si="164"/>
        <v>LUXEMBOURG_TO_heat</v>
      </c>
      <c r="D1086" t="str">
        <f t="shared" si="165"/>
        <v>PROTRA_CHP_HP_I</v>
      </c>
      <c r="E1086" t="s">
        <v>2</v>
      </c>
      <c r="F1086" s="1" t="str">
        <f t="shared" si="166"/>
        <v>LUXEMBOURGTO_heatPROTRA_CHP_geothermal</v>
      </c>
      <c r="G1086" s="3">
        <v>0</v>
      </c>
      <c r="H1086" s="3">
        <v>0</v>
      </c>
      <c r="I1086" s="3">
        <v>0</v>
      </c>
      <c r="J1086" s="3">
        <v>0</v>
      </c>
      <c r="K1086" s="3">
        <v>0</v>
      </c>
      <c r="L1086" s="3">
        <v>0</v>
      </c>
      <c r="M1086" s="3">
        <v>0</v>
      </c>
      <c r="N1086" s="3">
        <v>0</v>
      </c>
      <c r="O1086" s="3">
        <v>0</v>
      </c>
      <c r="P1086" s="3">
        <v>0</v>
      </c>
      <c r="Q1086" s="3">
        <v>0</v>
      </c>
      <c r="R1086" s="3">
        <v>0</v>
      </c>
      <c r="S1086" s="3">
        <v>0</v>
      </c>
      <c r="T1086" s="3">
        <v>0</v>
      </c>
      <c r="U1086" s="3">
        <v>0</v>
      </c>
      <c r="V1086" s="3">
        <v>0</v>
      </c>
      <c r="W1086" t="str">
        <f t="shared" si="163"/>
        <v/>
      </c>
      <c r="X1086" s="7" t="str">
        <f t="shared" si="167"/>
        <v>PROTRA_CAPACITY_EMPIRICAL[</v>
      </c>
      <c r="Y1086" s="7" t="str">
        <f t="shared" si="170"/>
        <v>LUXEMBOURG,</v>
      </c>
      <c r="Z1086" s="7" t="str">
        <f t="shared" si="171"/>
        <v>TO_heat,</v>
      </c>
      <c r="AA1086" s="7" t="str">
        <f t="shared" si="168"/>
        <v>PROTRA_CHP_HP_I]=GET_DIRECT_DATA(</v>
      </c>
      <c r="AB1086" s="7" t="str">
        <f t="shared" si="169"/>
        <v>'model_parameters/energy/PROTRA_capacity_vensim_import.xlsx','PROTRA_capacity','PROTRA_CAP_TIME',</v>
      </c>
      <c r="AC1086" s="7" t="str">
        <f t="shared" si="172"/>
        <v>'LUXEMBOURG_TO_heat')~~|</v>
      </c>
    </row>
    <row r="1087" spans="1:29" x14ac:dyDescent="0.35">
      <c r="A1087" t="s">
        <v>59</v>
      </c>
      <c r="B1087" t="s">
        <v>41</v>
      </c>
      <c r="C1087" t="str">
        <f t="shared" si="164"/>
        <v>LUXEMBOURG_TO_heat</v>
      </c>
      <c r="D1087" t="str">
        <f t="shared" si="165"/>
        <v>PROTRA_CHP_HP_I</v>
      </c>
      <c r="E1087" t="s">
        <v>3</v>
      </c>
      <c r="F1087" s="1" t="str">
        <f t="shared" si="166"/>
        <v>LUXEMBOURGTO_heatPROTRA_CHP_liquid_fuels</v>
      </c>
      <c r="G1087" s="3">
        <v>0</v>
      </c>
      <c r="H1087" s="3">
        <v>0</v>
      </c>
      <c r="I1087" s="3">
        <v>0</v>
      </c>
      <c r="J1087" s="3">
        <v>0</v>
      </c>
      <c r="K1087" s="3">
        <v>0</v>
      </c>
      <c r="L1087" s="3">
        <v>0</v>
      </c>
      <c r="M1087" s="3">
        <v>0</v>
      </c>
      <c r="N1087" s="3">
        <v>0</v>
      </c>
      <c r="O1087" s="3">
        <v>0</v>
      </c>
      <c r="P1087" s="3">
        <v>0</v>
      </c>
      <c r="Q1087" s="3">
        <v>0</v>
      </c>
      <c r="R1087" s="3">
        <v>0</v>
      </c>
      <c r="S1087" s="3">
        <v>0</v>
      </c>
      <c r="T1087" s="3">
        <v>0</v>
      </c>
      <c r="U1087" s="3">
        <v>0</v>
      </c>
      <c r="V1087" s="3">
        <v>0</v>
      </c>
      <c r="W1087" t="str">
        <f t="shared" si="163"/>
        <v/>
      </c>
      <c r="X1087" s="7" t="str">
        <f t="shared" si="167"/>
        <v>PROTRA_CAPACITY_EMPIRICAL[</v>
      </c>
      <c r="Y1087" s="7" t="str">
        <f t="shared" si="170"/>
        <v>LUXEMBOURG,</v>
      </c>
      <c r="Z1087" s="7" t="str">
        <f t="shared" si="171"/>
        <v>TO_heat,</v>
      </c>
      <c r="AA1087" s="7" t="str">
        <f t="shared" si="168"/>
        <v>PROTRA_CHP_HP_I]=GET_DIRECT_DATA(</v>
      </c>
      <c r="AB1087" s="7" t="str">
        <f t="shared" si="169"/>
        <v>'model_parameters/energy/PROTRA_capacity_vensim_import.xlsx','PROTRA_capacity','PROTRA_CAP_TIME',</v>
      </c>
      <c r="AC1087" s="7" t="str">
        <f t="shared" si="172"/>
        <v>'LUXEMBOURG_TO_heat')~~|</v>
      </c>
    </row>
    <row r="1088" spans="1:29" x14ac:dyDescent="0.35">
      <c r="A1088" t="s">
        <v>59</v>
      </c>
      <c r="B1088" t="s">
        <v>41</v>
      </c>
      <c r="C1088" t="str">
        <f t="shared" si="164"/>
        <v>LUXEMBOURG_TO_heat</v>
      </c>
      <c r="D1088" t="str">
        <f t="shared" si="165"/>
        <v>PROTRA_CHP_HP_I</v>
      </c>
      <c r="E1088" t="s">
        <v>4</v>
      </c>
      <c r="F1088" s="1" t="str">
        <f t="shared" si="166"/>
        <v>LUXEMBOURGTO_heatPROTRA_CHP_liquid_fuels_CCS</v>
      </c>
      <c r="G1088" s="3">
        <v>0</v>
      </c>
      <c r="H1088" s="3">
        <v>0</v>
      </c>
      <c r="I1088" s="3">
        <v>0</v>
      </c>
      <c r="J1088" s="3">
        <v>0</v>
      </c>
      <c r="K1088" s="3">
        <v>0</v>
      </c>
      <c r="L1088" s="3">
        <v>0</v>
      </c>
      <c r="M1088" s="3">
        <v>0</v>
      </c>
      <c r="N1088" s="3">
        <v>0</v>
      </c>
      <c r="O1088" s="3">
        <v>0</v>
      </c>
      <c r="P1088" s="3">
        <v>0</v>
      </c>
      <c r="Q1088" s="3">
        <v>0</v>
      </c>
      <c r="R1088" s="3">
        <v>0</v>
      </c>
      <c r="S1088" s="3">
        <v>0</v>
      </c>
      <c r="T1088" s="3">
        <v>0</v>
      </c>
      <c r="U1088" s="3">
        <v>0</v>
      </c>
      <c r="V1088" s="3">
        <v>0</v>
      </c>
      <c r="W1088" t="str">
        <f t="shared" si="163"/>
        <v/>
      </c>
      <c r="X1088" s="7" t="str">
        <f t="shared" si="167"/>
        <v>PROTRA_CAPACITY_EMPIRICAL[</v>
      </c>
      <c r="Y1088" s="7" t="str">
        <f t="shared" si="170"/>
        <v>LUXEMBOURG,</v>
      </c>
      <c r="Z1088" s="7" t="str">
        <f t="shared" si="171"/>
        <v>TO_heat,</v>
      </c>
      <c r="AA1088" s="7" t="str">
        <f t="shared" si="168"/>
        <v>PROTRA_CHP_HP_I]=GET_DIRECT_DATA(</v>
      </c>
      <c r="AB1088" s="7" t="str">
        <f t="shared" si="169"/>
        <v>'model_parameters/energy/PROTRA_capacity_vensim_import.xlsx','PROTRA_capacity','PROTRA_CAP_TIME',</v>
      </c>
      <c r="AC1088" s="7" t="str">
        <f t="shared" si="172"/>
        <v>'LUXEMBOURG_TO_heat')~~|</v>
      </c>
    </row>
    <row r="1089" spans="1:29" x14ac:dyDescent="0.35">
      <c r="A1089" t="s">
        <v>59</v>
      </c>
      <c r="B1089" t="s">
        <v>41</v>
      </c>
      <c r="C1089" t="str">
        <f t="shared" si="164"/>
        <v>LUXEMBOURG_TO_heat</v>
      </c>
      <c r="D1089" t="str">
        <f t="shared" si="165"/>
        <v>PROTRA_CHP_HP_I</v>
      </c>
      <c r="E1089" t="s">
        <v>5</v>
      </c>
      <c r="F1089" s="1" t="str">
        <f t="shared" si="166"/>
        <v>LUXEMBOURGTO_heatPROTRA_CHP_solid_fossil</v>
      </c>
      <c r="G1089" s="3">
        <v>0</v>
      </c>
      <c r="H1089" s="3">
        <v>0</v>
      </c>
      <c r="I1089" s="3">
        <v>0</v>
      </c>
      <c r="J1089" s="3">
        <v>0</v>
      </c>
      <c r="K1089" s="3">
        <v>0</v>
      </c>
      <c r="L1089" s="3">
        <v>0</v>
      </c>
      <c r="M1089" s="3">
        <v>0</v>
      </c>
      <c r="N1089" s="3">
        <v>0</v>
      </c>
      <c r="O1089" s="3">
        <v>0</v>
      </c>
      <c r="P1089" s="3">
        <v>0</v>
      </c>
      <c r="Q1089" s="3">
        <v>0</v>
      </c>
      <c r="R1089" s="3">
        <v>0</v>
      </c>
      <c r="S1089" s="3">
        <v>0</v>
      </c>
      <c r="T1089" s="3">
        <v>0</v>
      </c>
      <c r="U1089" s="3">
        <v>0</v>
      </c>
      <c r="V1089" s="3">
        <v>0</v>
      </c>
      <c r="W1089" t="str">
        <f t="shared" si="163"/>
        <v/>
      </c>
      <c r="X1089" s="7" t="str">
        <f t="shared" si="167"/>
        <v>PROTRA_CAPACITY_EMPIRICAL[</v>
      </c>
      <c r="Y1089" s="7" t="str">
        <f t="shared" si="170"/>
        <v>LUXEMBOURG,</v>
      </c>
      <c r="Z1089" s="7" t="str">
        <f t="shared" si="171"/>
        <v>TO_heat,</v>
      </c>
      <c r="AA1089" s="7" t="str">
        <f t="shared" si="168"/>
        <v>PROTRA_CHP_HP_I]=GET_DIRECT_DATA(</v>
      </c>
      <c r="AB1089" s="7" t="str">
        <f t="shared" si="169"/>
        <v>'model_parameters/energy/PROTRA_capacity_vensim_import.xlsx','PROTRA_capacity','PROTRA_CAP_TIME',</v>
      </c>
      <c r="AC1089" s="7" t="str">
        <f t="shared" si="172"/>
        <v>'LUXEMBOURG_TO_heat')~~|</v>
      </c>
    </row>
    <row r="1090" spans="1:29" x14ac:dyDescent="0.35">
      <c r="A1090" t="s">
        <v>59</v>
      </c>
      <c r="B1090" t="s">
        <v>41</v>
      </c>
      <c r="C1090" t="str">
        <f t="shared" si="164"/>
        <v>LUXEMBOURG_TO_heat</v>
      </c>
      <c r="D1090" t="str">
        <f t="shared" si="165"/>
        <v>PROTRA_CHP_HP_I</v>
      </c>
      <c r="E1090" t="s">
        <v>6</v>
      </c>
      <c r="F1090" s="1" t="str">
        <f t="shared" si="166"/>
        <v>LUXEMBOURGTO_heatPROTRA_CHP_solid_fossil_CCS</v>
      </c>
      <c r="G1090" s="3">
        <v>0</v>
      </c>
      <c r="H1090" s="3">
        <v>0</v>
      </c>
      <c r="I1090" s="3">
        <v>0</v>
      </c>
      <c r="J1090" s="3">
        <v>0</v>
      </c>
      <c r="K1090" s="3">
        <v>0</v>
      </c>
      <c r="L1090" s="3">
        <v>0</v>
      </c>
      <c r="M1090" s="3">
        <v>0</v>
      </c>
      <c r="N1090" s="3">
        <v>0</v>
      </c>
      <c r="O1090" s="3">
        <v>0</v>
      </c>
      <c r="P1090" s="3">
        <v>0</v>
      </c>
      <c r="Q1090" s="3">
        <v>0</v>
      </c>
      <c r="R1090" s="3">
        <v>0</v>
      </c>
      <c r="S1090" s="3">
        <v>0</v>
      </c>
      <c r="T1090" s="3">
        <v>0</v>
      </c>
      <c r="U1090" s="3">
        <v>0</v>
      </c>
      <c r="V1090" s="3">
        <v>0</v>
      </c>
      <c r="W1090" t="str">
        <f t="shared" si="163"/>
        <v/>
      </c>
      <c r="X1090" s="7" t="str">
        <f t="shared" si="167"/>
        <v>PROTRA_CAPACITY_EMPIRICAL[</v>
      </c>
      <c r="Y1090" s="7" t="str">
        <f t="shared" si="170"/>
        <v>LUXEMBOURG,</v>
      </c>
      <c r="Z1090" s="7" t="str">
        <f t="shared" si="171"/>
        <v>TO_heat,</v>
      </c>
      <c r="AA1090" s="7" t="str">
        <f t="shared" si="168"/>
        <v>PROTRA_CHP_HP_I]=GET_DIRECT_DATA(</v>
      </c>
      <c r="AB1090" s="7" t="str">
        <f t="shared" si="169"/>
        <v>'model_parameters/energy/PROTRA_capacity_vensim_import.xlsx','PROTRA_capacity','PROTRA_CAP_TIME',</v>
      </c>
      <c r="AC1090" s="7" t="str">
        <f t="shared" si="172"/>
        <v>'LUXEMBOURG_TO_heat')~~|</v>
      </c>
    </row>
    <row r="1091" spans="1:29" x14ac:dyDescent="0.35">
      <c r="A1091" t="s">
        <v>59</v>
      </c>
      <c r="B1091" t="s">
        <v>41</v>
      </c>
      <c r="C1091" t="str">
        <f t="shared" si="164"/>
        <v>LUXEMBOURG_TO_heat</v>
      </c>
      <c r="D1091" t="str">
        <f t="shared" si="165"/>
        <v>PROTRA_CHP_HP_I</v>
      </c>
      <c r="E1091" t="s">
        <v>7</v>
      </c>
      <c r="F1091" s="1" t="str">
        <f t="shared" si="166"/>
        <v>LUXEMBOURGTO_heatPROTRA_CHP_waste</v>
      </c>
      <c r="G1091" s="3">
        <v>0</v>
      </c>
      <c r="H1091" s="3">
        <v>0</v>
      </c>
      <c r="I1091" s="3">
        <v>0</v>
      </c>
      <c r="J1091" s="3">
        <v>0</v>
      </c>
      <c r="K1091" s="3">
        <v>0</v>
      </c>
      <c r="L1091" s="3">
        <v>0</v>
      </c>
      <c r="M1091" s="3">
        <v>0</v>
      </c>
      <c r="N1091" s="3">
        <v>0</v>
      </c>
      <c r="O1091" s="3">
        <v>0</v>
      </c>
      <c r="P1091" s="3">
        <v>0</v>
      </c>
      <c r="Q1091" s="3">
        <v>0</v>
      </c>
      <c r="R1091" s="3">
        <v>0</v>
      </c>
      <c r="S1091" s="3">
        <v>0</v>
      </c>
      <c r="T1091" s="3">
        <v>0</v>
      </c>
      <c r="U1091" s="3">
        <v>0</v>
      </c>
      <c r="V1091" s="3">
        <v>0</v>
      </c>
      <c r="W1091" t="str">
        <f t="shared" ref="W1091:W1154" si="173">IF(E1091="PROTRA_CHP_gas_fuels",CONCATENATE(X1091,Y1091,Z1091,AA1091,AB1091,AC1091),"")</f>
        <v/>
      </c>
      <c r="X1091" s="7" t="str">
        <f t="shared" si="167"/>
        <v>PROTRA_CAPACITY_EMPIRICAL[</v>
      </c>
      <c r="Y1091" s="7" t="str">
        <f t="shared" si="170"/>
        <v>LUXEMBOURG,</v>
      </c>
      <c r="Z1091" s="7" t="str">
        <f t="shared" si="171"/>
        <v>TO_heat,</v>
      </c>
      <c r="AA1091" s="7" t="str">
        <f t="shared" si="168"/>
        <v>PROTRA_CHP_HP_I]=GET_DIRECT_DATA(</v>
      </c>
      <c r="AB1091" s="7" t="str">
        <f t="shared" si="169"/>
        <v>'model_parameters/energy/PROTRA_capacity_vensim_import.xlsx','PROTRA_capacity','PROTRA_CAP_TIME',</v>
      </c>
      <c r="AC1091" s="7" t="str">
        <f t="shared" si="172"/>
        <v>'LUXEMBOURG_TO_heat')~~|</v>
      </c>
    </row>
    <row r="1092" spans="1:29" x14ac:dyDescent="0.35">
      <c r="A1092" t="s">
        <v>59</v>
      </c>
      <c r="B1092" t="s">
        <v>41</v>
      </c>
      <c r="C1092" t="str">
        <f t="shared" ref="C1092:C1155" si="174">A1092&amp;"_"&amp;B1092</f>
        <v>LUXEMBOURG_TO_heat</v>
      </c>
      <c r="D1092" t="str">
        <f t="shared" ref="D1092:D1155" si="175">IF(B1092="TO_heat","PROTRA_CHP_HP_I","PROTRA_CHP_PP_I")</f>
        <v>PROTRA_CHP_HP_I</v>
      </c>
      <c r="E1092" t="s">
        <v>8</v>
      </c>
      <c r="F1092" s="1" t="str">
        <f t="shared" ref="F1092:F1155" si="176">A1092&amp;B1092&amp;E1092</f>
        <v>LUXEMBOURGTO_heatPROTRA_CHP_solid_bio</v>
      </c>
      <c r="G1092" s="4">
        <v>0</v>
      </c>
      <c r="H1092" s="4">
        <v>0</v>
      </c>
      <c r="I1092" s="4">
        <v>0</v>
      </c>
      <c r="J1092" s="4">
        <v>0</v>
      </c>
      <c r="K1092" s="4">
        <v>0</v>
      </c>
      <c r="L1092" s="4">
        <v>0</v>
      </c>
      <c r="M1092" s="4">
        <v>0</v>
      </c>
      <c r="N1092" s="4">
        <v>0</v>
      </c>
      <c r="O1092" s="4">
        <v>0</v>
      </c>
      <c r="P1092" s="4">
        <v>0</v>
      </c>
      <c r="Q1092" s="4">
        <v>0</v>
      </c>
      <c r="R1092" s="4">
        <v>0</v>
      </c>
      <c r="S1092" s="4">
        <v>0</v>
      </c>
      <c r="T1092" s="4">
        <v>0</v>
      </c>
      <c r="U1092" s="4">
        <v>0</v>
      </c>
      <c r="V1092" s="4">
        <v>0</v>
      </c>
      <c r="W1092" t="str">
        <f t="shared" si="173"/>
        <v/>
      </c>
      <c r="X1092" s="7" t="str">
        <f t="shared" ref="X1092:X1155" si="177">$X$1</f>
        <v>PROTRA_CAPACITY_EMPIRICAL[</v>
      </c>
      <c r="Y1092" s="7" t="str">
        <f t="shared" si="170"/>
        <v>LUXEMBOURG,</v>
      </c>
      <c r="Z1092" s="7" t="str">
        <f t="shared" si="171"/>
        <v>TO_heat,</v>
      </c>
      <c r="AA1092" s="7" t="str">
        <f t="shared" ref="AA1092:AA1155" si="178">D1092&amp;"]=GET_DIRECT_DATA("</f>
        <v>PROTRA_CHP_HP_I]=GET_DIRECT_DATA(</v>
      </c>
      <c r="AB1092" s="7" t="str">
        <f t="shared" ref="AB1092:AB1155" si="179">$AB$1</f>
        <v>'model_parameters/energy/PROTRA_capacity_vensim_import.xlsx','PROTRA_capacity','PROTRA_CAP_TIME',</v>
      </c>
      <c r="AC1092" s="7" t="str">
        <f t="shared" si="172"/>
        <v>'LUXEMBOURG_TO_heat')~~|</v>
      </c>
    </row>
    <row r="1093" spans="1:29" x14ac:dyDescent="0.35">
      <c r="A1093" t="s">
        <v>59</v>
      </c>
      <c r="B1093" t="s">
        <v>41</v>
      </c>
      <c r="C1093" t="str">
        <f t="shared" si="174"/>
        <v>LUXEMBOURG_TO_heat</v>
      </c>
      <c r="D1093" t="str">
        <f t="shared" si="175"/>
        <v>PROTRA_CHP_HP_I</v>
      </c>
      <c r="E1093" t="s">
        <v>9</v>
      </c>
      <c r="F1093" s="1" t="str">
        <f t="shared" si="176"/>
        <v>LUXEMBOURGTO_heatPROTRA_CHP_solid_bio_CCS</v>
      </c>
      <c r="G1093" s="3">
        <v>0</v>
      </c>
      <c r="H1093" s="3">
        <v>0</v>
      </c>
      <c r="I1093" s="3">
        <v>0</v>
      </c>
      <c r="J1093" s="3">
        <v>0</v>
      </c>
      <c r="K1093" s="3">
        <v>0</v>
      </c>
      <c r="L1093" s="3">
        <v>0</v>
      </c>
      <c r="M1093" s="3">
        <v>0</v>
      </c>
      <c r="N1093" s="3">
        <v>0</v>
      </c>
      <c r="O1093" s="3">
        <v>0</v>
      </c>
      <c r="P1093" s="3">
        <v>0</v>
      </c>
      <c r="Q1093" s="3">
        <v>0</v>
      </c>
      <c r="R1093" s="3">
        <v>0</v>
      </c>
      <c r="S1093" s="3">
        <v>0</v>
      </c>
      <c r="T1093" s="3">
        <v>0</v>
      </c>
      <c r="U1093" s="3">
        <v>0</v>
      </c>
      <c r="V1093" s="3">
        <v>0</v>
      </c>
      <c r="W1093" t="str">
        <f t="shared" si="173"/>
        <v/>
      </c>
      <c r="X1093" s="7" t="str">
        <f t="shared" si="177"/>
        <v>PROTRA_CAPACITY_EMPIRICAL[</v>
      </c>
      <c r="Y1093" s="7" t="str">
        <f t="shared" si="170"/>
        <v>LUXEMBOURG,</v>
      </c>
      <c r="Z1093" s="7" t="str">
        <f t="shared" si="171"/>
        <v>TO_heat,</v>
      </c>
      <c r="AA1093" s="7" t="str">
        <f t="shared" si="178"/>
        <v>PROTRA_CHP_HP_I]=GET_DIRECT_DATA(</v>
      </c>
      <c r="AB1093" s="7" t="str">
        <f t="shared" si="179"/>
        <v>'model_parameters/energy/PROTRA_capacity_vensim_import.xlsx','PROTRA_capacity','PROTRA_CAP_TIME',</v>
      </c>
      <c r="AC1093" s="7" t="str">
        <f t="shared" si="172"/>
        <v>'LUXEMBOURG_TO_heat')~~|</v>
      </c>
    </row>
    <row r="1094" spans="1:29" x14ac:dyDescent="0.35">
      <c r="A1094" t="s">
        <v>59</v>
      </c>
      <c r="B1094" t="s">
        <v>41</v>
      </c>
      <c r="C1094" t="str">
        <f t="shared" si="174"/>
        <v>LUXEMBOURG_TO_heat</v>
      </c>
      <c r="D1094" t="str">
        <f t="shared" si="175"/>
        <v>PROTRA_CHP_HP_I</v>
      </c>
      <c r="E1094" t="s">
        <v>10</v>
      </c>
      <c r="F1094" s="1" t="str">
        <f t="shared" si="176"/>
        <v>LUXEMBOURGTO_heatPROTRA_HP_gas_fuels</v>
      </c>
      <c r="G1094" s="4">
        <v>0</v>
      </c>
      <c r="H1094" s="4">
        <v>0</v>
      </c>
      <c r="I1094" s="4">
        <v>0</v>
      </c>
      <c r="J1094" s="4">
        <v>0</v>
      </c>
      <c r="K1094" s="4">
        <v>0</v>
      </c>
      <c r="L1094" s="4">
        <v>0</v>
      </c>
      <c r="M1094" s="4">
        <v>0</v>
      </c>
      <c r="N1094" s="4">
        <v>0</v>
      </c>
      <c r="O1094" s="4">
        <v>0</v>
      </c>
      <c r="P1094" s="4">
        <v>0</v>
      </c>
      <c r="Q1094" s="4">
        <v>0</v>
      </c>
      <c r="R1094" s="4">
        <v>0</v>
      </c>
      <c r="S1094" s="4">
        <v>0</v>
      </c>
      <c r="T1094" s="4">
        <v>0</v>
      </c>
      <c r="U1094" s="4">
        <v>0</v>
      </c>
      <c r="V1094" s="4">
        <v>0</v>
      </c>
      <c r="W1094" t="str">
        <f t="shared" si="173"/>
        <v/>
      </c>
      <c r="X1094" s="7" t="str">
        <f t="shared" si="177"/>
        <v>PROTRA_CAPACITY_EMPIRICAL[</v>
      </c>
      <c r="Y1094" s="7" t="str">
        <f t="shared" si="170"/>
        <v>LUXEMBOURG,</v>
      </c>
      <c r="Z1094" s="7" t="str">
        <f t="shared" si="171"/>
        <v>TO_heat,</v>
      </c>
      <c r="AA1094" s="7" t="str">
        <f t="shared" si="178"/>
        <v>PROTRA_CHP_HP_I]=GET_DIRECT_DATA(</v>
      </c>
      <c r="AB1094" s="7" t="str">
        <f t="shared" si="179"/>
        <v>'model_parameters/energy/PROTRA_capacity_vensim_import.xlsx','PROTRA_capacity','PROTRA_CAP_TIME',</v>
      </c>
      <c r="AC1094" s="7" t="str">
        <f t="shared" si="172"/>
        <v>'LUXEMBOURG_TO_heat')~~|</v>
      </c>
    </row>
    <row r="1095" spans="1:29" x14ac:dyDescent="0.35">
      <c r="A1095" t="s">
        <v>59</v>
      </c>
      <c r="B1095" t="s">
        <v>41</v>
      </c>
      <c r="C1095" t="str">
        <f t="shared" si="174"/>
        <v>LUXEMBOURG_TO_heat</v>
      </c>
      <c r="D1095" t="str">
        <f t="shared" si="175"/>
        <v>PROTRA_CHP_HP_I</v>
      </c>
      <c r="E1095" t="s">
        <v>11</v>
      </c>
      <c r="F1095" s="1" t="str">
        <f t="shared" si="176"/>
        <v>LUXEMBOURGTO_heatPROTRA_HP_solid_bio</v>
      </c>
      <c r="G1095" s="4">
        <v>0</v>
      </c>
      <c r="H1095" s="4">
        <v>0</v>
      </c>
      <c r="I1095" s="4">
        <v>0</v>
      </c>
      <c r="J1095" s="4">
        <v>0</v>
      </c>
      <c r="K1095" s="4">
        <v>0</v>
      </c>
      <c r="L1095" s="4">
        <v>0</v>
      </c>
      <c r="M1095" s="4">
        <v>0</v>
      </c>
      <c r="N1095" s="4">
        <v>0</v>
      </c>
      <c r="O1095" s="4">
        <v>0</v>
      </c>
      <c r="P1095" s="4">
        <v>0</v>
      </c>
      <c r="Q1095" s="4">
        <v>0</v>
      </c>
      <c r="R1095" s="4">
        <v>0</v>
      </c>
      <c r="S1095" s="4">
        <v>0</v>
      </c>
      <c r="T1095" s="4">
        <v>0</v>
      </c>
      <c r="U1095" s="4">
        <v>0</v>
      </c>
      <c r="V1095" s="4">
        <v>0</v>
      </c>
      <c r="W1095" t="str">
        <f t="shared" si="173"/>
        <v/>
      </c>
      <c r="X1095" s="7" t="str">
        <f t="shared" si="177"/>
        <v>PROTRA_CAPACITY_EMPIRICAL[</v>
      </c>
      <c r="Y1095" s="7" t="str">
        <f t="shared" si="170"/>
        <v>LUXEMBOURG,</v>
      </c>
      <c r="Z1095" s="7" t="str">
        <f t="shared" si="171"/>
        <v>TO_heat,</v>
      </c>
      <c r="AA1095" s="7" t="str">
        <f t="shared" si="178"/>
        <v>PROTRA_CHP_HP_I]=GET_DIRECT_DATA(</v>
      </c>
      <c r="AB1095" s="7" t="str">
        <f t="shared" si="179"/>
        <v>'model_parameters/energy/PROTRA_capacity_vensim_import.xlsx','PROTRA_capacity','PROTRA_CAP_TIME',</v>
      </c>
      <c r="AC1095" s="7" t="str">
        <f t="shared" si="172"/>
        <v>'LUXEMBOURG_TO_heat')~~|</v>
      </c>
    </row>
    <row r="1096" spans="1:29" x14ac:dyDescent="0.35">
      <c r="A1096" t="s">
        <v>59</v>
      </c>
      <c r="B1096" t="s">
        <v>41</v>
      </c>
      <c r="C1096" t="str">
        <f t="shared" si="174"/>
        <v>LUXEMBOURG_TO_heat</v>
      </c>
      <c r="D1096" t="str">
        <f t="shared" si="175"/>
        <v>PROTRA_CHP_HP_I</v>
      </c>
      <c r="E1096" t="s">
        <v>12</v>
      </c>
      <c r="F1096" s="1" t="str">
        <f t="shared" si="176"/>
        <v>LUXEMBOURGTO_heatPROTRA_HP_geothermal</v>
      </c>
      <c r="G1096" s="4">
        <v>0</v>
      </c>
      <c r="H1096" s="4">
        <v>0</v>
      </c>
      <c r="I1096" s="4">
        <v>0</v>
      </c>
      <c r="J1096" s="4">
        <v>0</v>
      </c>
      <c r="K1096" s="4">
        <v>0</v>
      </c>
      <c r="L1096" s="4">
        <v>0</v>
      </c>
      <c r="M1096" s="4">
        <v>0</v>
      </c>
      <c r="N1096" s="4">
        <v>0</v>
      </c>
      <c r="O1096" s="4">
        <v>0</v>
      </c>
      <c r="P1096" s="4">
        <v>0</v>
      </c>
      <c r="Q1096" s="4">
        <v>0</v>
      </c>
      <c r="R1096" s="4">
        <v>0</v>
      </c>
      <c r="S1096" s="4">
        <v>0</v>
      </c>
      <c r="T1096" s="4">
        <v>0</v>
      </c>
      <c r="U1096" s="4">
        <v>0</v>
      </c>
      <c r="V1096" s="4">
        <v>0</v>
      </c>
      <c r="W1096" t="str">
        <f t="shared" si="173"/>
        <v/>
      </c>
      <c r="X1096" s="7" t="str">
        <f t="shared" si="177"/>
        <v>PROTRA_CAPACITY_EMPIRICAL[</v>
      </c>
      <c r="Y1096" s="7" t="str">
        <f t="shared" si="170"/>
        <v>LUXEMBOURG,</v>
      </c>
      <c r="Z1096" s="7" t="str">
        <f t="shared" si="171"/>
        <v>TO_heat,</v>
      </c>
      <c r="AA1096" s="7" t="str">
        <f t="shared" si="178"/>
        <v>PROTRA_CHP_HP_I]=GET_DIRECT_DATA(</v>
      </c>
      <c r="AB1096" s="7" t="str">
        <f t="shared" si="179"/>
        <v>'model_parameters/energy/PROTRA_capacity_vensim_import.xlsx','PROTRA_capacity','PROTRA_CAP_TIME',</v>
      </c>
      <c r="AC1096" s="7" t="str">
        <f t="shared" si="172"/>
        <v>'LUXEMBOURG_TO_heat')~~|</v>
      </c>
    </row>
    <row r="1097" spans="1:29" x14ac:dyDescent="0.35">
      <c r="A1097" t="s">
        <v>59</v>
      </c>
      <c r="B1097" t="s">
        <v>41</v>
      </c>
      <c r="C1097" t="str">
        <f t="shared" si="174"/>
        <v>LUXEMBOURG_TO_heat</v>
      </c>
      <c r="D1097" t="str">
        <f t="shared" si="175"/>
        <v>PROTRA_CHP_HP_I</v>
      </c>
      <c r="E1097" t="s">
        <v>13</v>
      </c>
      <c r="F1097" s="1" t="str">
        <f t="shared" si="176"/>
        <v>LUXEMBOURGTO_heatPROTRA_HP_liquid_fuels</v>
      </c>
      <c r="G1097" s="4">
        <v>0</v>
      </c>
      <c r="H1097" s="4">
        <v>0</v>
      </c>
      <c r="I1097" s="4">
        <v>0</v>
      </c>
      <c r="J1097" s="4">
        <v>0</v>
      </c>
      <c r="K1097" s="4">
        <v>0</v>
      </c>
      <c r="L1097" s="4">
        <v>0</v>
      </c>
      <c r="M1097" s="4">
        <v>0</v>
      </c>
      <c r="N1097" s="4">
        <v>0</v>
      </c>
      <c r="O1097" s="4">
        <v>0</v>
      </c>
      <c r="P1097" s="4">
        <v>0</v>
      </c>
      <c r="Q1097" s="4">
        <v>0</v>
      </c>
      <c r="R1097" s="4">
        <v>0</v>
      </c>
      <c r="S1097" s="4">
        <v>0</v>
      </c>
      <c r="T1097" s="4">
        <v>0</v>
      </c>
      <c r="U1097" s="4">
        <v>0</v>
      </c>
      <c r="V1097" s="4">
        <v>0</v>
      </c>
      <c r="W1097" t="str">
        <f t="shared" si="173"/>
        <v/>
      </c>
      <c r="X1097" s="7" t="str">
        <f t="shared" si="177"/>
        <v>PROTRA_CAPACITY_EMPIRICAL[</v>
      </c>
      <c r="Y1097" s="7" t="str">
        <f t="shared" si="170"/>
        <v>LUXEMBOURG,</v>
      </c>
      <c r="Z1097" s="7" t="str">
        <f t="shared" si="171"/>
        <v>TO_heat,</v>
      </c>
      <c r="AA1097" s="7" t="str">
        <f t="shared" si="178"/>
        <v>PROTRA_CHP_HP_I]=GET_DIRECT_DATA(</v>
      </c>
      <c r="AB1097" s="7" t="str">
        <f t="shared" si="179"/>
        <v>'model_parameters/energy/PROTRA_capacity_vensim_import.xlsx','PROTRA_capacity','PROTRA_CAP_TIME',</v>
      </c>
      <c r="AC1097" s="7" t="str">
        <f t="shared" si="172"/>
        <v>'LUXEMBOURG_TO_heat')~~|</v>
      </c>
    </row>
    <row r="1098" spans="1:29" x14ac:dyDescent="0.35">
      <c r="A1098" t="s">
        <v>59</v>
      </c>
      <c r="B1098" t="s">
        <v>41</v>
      </c>
      <c r="C1098" t="str">
        <f t="shared" si="174"/>
        <v>LUXEMBOURG_TO_heat</v>
      </c>
      <c r="D1098" t="str">
        <f t="shared" si="175"/>
        <v>PROTRA_CHP_HP_I</v>
      </c>
      <c r="E1098" t="s">
        <v>14</v>
      </c>
      <c r="F1098" s="1" t="str">
        <f t="shared" si="176"/>
        <v>LUXEMBOURGTO_heatPROTRA_HP_solar</v>
      </c>
      <c r="G1098" s="4">
        <v>0</v>
      </c>
      <c r="H1098" s="4">
        <v>0</v>
      </c>
      <c r="I1098" s="4">
        <v>0</v>
      </c>
      <c r="J1098" s="4">
        <v>0</v>
      </c>
      <c r="K1098" s="4">
        <v>0</v>
      </c>
      <c r="L1098" s="4">
        <v>0</v>
      </c>
      <c r="M1098" s="4">
        <v>0</v>
      </c>
      <c r="N1098" s="4">
        <v>0</v>
      </c>
      <c r="O1098" s="4">
        <v>0</v>
      </c>
      <c r="P1098" s="4">
        <v>0</v>
      </c>
      <c r="Q1098" s="4">
        <v>0</v>
      </c>
      <c r="R1098" s="4">
        <v>0</v>
      </c>
      <c r="S1098" s="4">
        <v>0</v>
      </c>
      <c r="T1098" s="4">
        <v>0</v>
      </c>
      <c r="U1098" s="4">
        <v>0</v>
      </c>
      <c r="V1098" s="4">
        <v>0</v>
      </c>
      <c r="W1098" t="str">
        <f t="shared" si="173"/>
        <v/>
      </c>
      <c r="X1098" s="7" t="str">
        <f t="shared" si="177"/>
        <v>PROTRA_CAPACITY_EMPIRICAL[</v>
      </c>
      <c r="Y1098" s="7" t="str">
        <f t="shared" si="170"/>
        <v>LUXEMBOURG,</v>
      </c>
      <c r="Z1098" s="7" t="str">
        <f t="shared" si="171"/>
        <v>TO_heat,</v>
      </c>
      <c r="AA1098" s="7" t="str">
        <f t="shared" si="178"/>
        <v>PROTRA_CHP_HP_I]=GET_DIRECT_DATA(</v>
      </c>
      <c r="AB1098" s="7" t="str">
        <f t="shared" si="179"/>
        <v>'model_parameters/energy/PROTRA_capacity_vensim_import.xlsx','PROTRA_capacity','PROTRA_CAP_TIME',</v>
      </c>
      <c r="AC1098" s="7" t="str">
        <f t="shared" si="172"/>
        <v>'LUXEMBOURG_TO_heat')~~|</v>
      </c>
    </row>
    <row r="1099" spans="1:29" x14ac:dyDescent="0.35">
      <c r="A1099" t="s">
        <v>59</v>
      </c>
      <c r="B1099" t="s">
        <v>41</v>
      </c>
      <c r="C1099" t="str">
        <f t="shared" si="174"/>
        <v>LUXEMBOURG_TO_heat</v>
      </c>
      <c r="D1099" t="str">
        <f t="shared" si="175"/>
        <v>PROTRA_CHP_HP_I</v>
      </c>
      <c r="E1099" t="s">
        <v>15</v>
      </c>
      <c r="F1099" s="1" t="str">
        <f t="shared" si="176"/>
        <v>LUXEMBOURGTO_heatPROTRA_HP_solid_fossil</v>
      </c>
      <c r="G1099" s="4">
        <v>0</v>
      </c>
      <c r="H1099" s="4">
        <v>0</v>
      </c>
      <c r="I1099" s="4">
        <v>0</v>
      </c>
      <c r="J1099" s="4">
        <v>0</v>
      </c>
      <c r="K1099" s="4">
        <v>0</v>
      </c>
      <c r="L1099" s="4">
        <v>0</v>
      </c>
      <c r="M1099" s="4">
        <v>0</v>
      </c>
      <c r="N1099" s="4">
        <v>0</v>
      </c>
      <c r="O1099" s="4">
        <v>0</v>
      </c>
      <c r="P1099" s="4">
        <v>0</v>
      </c>
      <c r="Q1099" s="4">
        <v>0</v>
      </c>
      <c r="R1099" s="4">
        <v>0</v>
      </c>
      <c r="S1099" s="4">
        <v>0</v>
      </c>
      <c r="T1099" s="4">
        <v>0</v>
      </c>
      <c r="U1099" s="4">
        <v>0</v>
      </c>
      <c r="V1099" s="4">
        <v>0</v>
      </c>
      <c r="W1099" t="str">
        <f t="shared" si="173"/>
        <v/>
      </c>
      <c r="X1099" s="7" t="str">
        <f t="shared" si="177"/>
        <v>PROTRA_CAPACITY_EMPIRICAL[</v>
      </c>
      <c r="Y1099" s="7" t="str">
        <f t="shared" si="170"/>
        <v>LUXEMBOURG,</v>
      </c>
      <c r="Z1099" s="7" t="str">
        <f t="shared" si="171"/>
        <v>TO_heat,</v>
      </c>
      <c r="AA1099" s="7" t="str">
        <f t="shared" si="178"/>
        <v>PROTRA_CHP_HP_I]=GET_DIRECT_DATA(</v>
      </c>
      <c r="AB1099" s="7" t="str">
        <f t="shared" si="179"/>
        <v>'model_parameters/energy/PROTRA_capacity_vensim_import.xlsx','PROTRA_capacity','PROTRA_CAP_TIME',</v>
      </c>
      <c r="AC1099" s="7" t="str">
        <f t="shared" si="172"/>
        <v>'LUXEMBOURG_TO_heat')~~|</v>
      </c>
    </row>
    <row r="1100" spans="1:29" x14ac:dyDescent="0.35">
      <c r="A1100" t="s">
        <v>59</v>
      </c>
      <c r="B1100" t="s">
        <v>41</v>
      </c>
      <c r="C1100" t="str">
        <f t="shared" si="174"/>
        <v>LUXEMBOURG_TO_heat</v>
      </c>
      <c r="D1100" t="str">
        <f t="shared" si="175"/>
        <v>PROTRA_CHP_HP_I</v>
      </c>
      <c r="E1100" t="s">
        <v>16</v>
      </c>
      <c r="F1100" s="1" t="str">
        <f t="shared" si="176"/>
        <v>LUXEMBOURGTO_heatPROTRA_HP_waste</v>
      </c>
      <c r="G1100" s="4">
        <v>0</v>
      </c>
      <c r="H1100" s="4">
        <v>0</v>
      </c>
      <c r="I1100" s="4">
        <v>0</v>
      </c>
      <c r="J1100" s="4">
        <v>0</v>
      </c>
      <c r="K1100" s="4">
        <v>0</v>
      </c>
      <c r="L1100" s="4">
        <v>0</v>
      </c>
      <c r="M1100" s="4">
        <v>0</v>
      </c>
      <c r="N1100" s="4">
        <v>0</v>
      </c>
      <c r="O1100" s="4">
        <v>0</v>
      </c>
      <c r="P1100" s="4">
        <v>0</v>
      </c>
      <c r="Q1100" s="4">
        <v>0</v>
      </c>
      <c r="R1100" s="4">
        <v>0</v>
      </c>
      <c r="S1100" s="4">
        <v>0</v>
      </c>
      <c r="T1100" s="4">
        <v>0</v>
      </c>
      <c r="U1100" s="4">
        <v>0</v>
      </c>
      <c r="V1100" s="4">
        <v>0</v>
      </c>
      <c r="W1100" t="str">
        <f t="shared" si="173"/>
        <v/>
      </c>
      <c r="X1100" s="7" t="str">
        <f t="shared" si="177"/>
        <v>PROTRA_CAPACITY_EMPIRICAL[</v>
      </c>
      <c r="Y1100" s="7" t="str">
        <f t="shared" si="170"/>
        <v>LUXEMBOURG,</v>
      </c>
      <c r="Z1100" s="7" t="str">
        <f t="shared" si="171"/>
        <v>TO_heat,</v>
      </c>
      <c r="AA1100" s="7" t="str">
        <f t="shared" si="178"/>
        <v>PROTRA_CHP_HP_I]=GET_DIRECT_DATA(</v>
      </c>
      <c r="AB1100" s="7" t="str">
        <f t="shared" si="179"/>
        <v>'model_parameters/energy/PROTRA_capacity_vensim_import.xlsx','PROTRA_capacity','PROTRA_CAP_TIME',</v>
      </c>
      <c r="AC1100" s="7" t="str">
        <f t="shared" si="172"/>
        <v>'LUXEMBOURG_TO_heat')~~|</v>
      </c>
    </row>
    <row r="1101" spans="1:29" x14ac:dyDescent="0.35">
      <c r="A1101" t="s">
        <v>59</v>
      </c>
      <c r="B1101" t="s">
        <v>42</v>
      </c>
      <c r="C1101" t="str">
        <f t="shared" si="174"/>
        <v>LUXEMBOURG_TO_elec</v>
      </c>
      <c r="D1101" t="str">
        <f t="shared" si="175"/>
        <v>PROTRA_CHP_PP_I</v>
      </c>
      <c r="E1101" t="s">
        <v>0</v>
      </c>
      <c r="F1101" s="1" t="str">
        <f t="shared" si="176"/>
        <v>LUXEMBOURGTO_elecPROTRA_CHP_gas_fuels</v>
      </c>
      <c r="G1101" s="5">
        <v>8.8013999999999981E-2</v>
      </c>
      <c r="H1101" s="5">
        <v>8.9222999999999983E-2</v>
      </c>
      <c r="I1101" s="5">
        <v>9.0966999999999951E-2</v>
      </c>
      <c r="J1101" s="5">
        <v>9.3276999999999957E-2</v>
      </c>
      <c r="K1101" s="5">
        <v>9.3276999999999957E-2</v>
      </c>
      <c r="L1101" s="5">
        <v>9.3870999999999954E-2</v>
      </c>
      <c r="M1101" s="5">
        <v>9.4275999999999957E-2</v>
      </c>
      <c r="N1101" s="5">
        <v>9.4641999999999935E-2</v>
      </c>
      <c r="O1101" s="5">
        <v>9.4641999999999935E-2</v>
      </c>
      <c r="P1101" s="5">
        <v>9.4641999999999935E-2</v>
      </c>
      <c r="Q1101" s="5">
        <v>9.4441999999999957E-2</v>
      </c>
      <c r="R1101" s="5">
        <v>9.4441999999999957E-2</v>
      </c>
      <c r="S1101" s="5">
        <v>0.10479180821917804</v>
      </c>
      <c r="T1101" s="5">
        <v>0.10479180821917804</v>
      </c>
      <c r="U1101" s="5">
        <v>0.10479180821917804</v>
      </c>
      <c r="V1101" s="5">
        <v>0.10479180821917804</v>
      </c>
      <c r="W1101" t="str">
        <f t="shared" si="173"/>
        <v>PROTRA_CAPACITY_EMPIRICAL[LUXEMBOURG,TO_elec,PROTRA_CHP_PP_I]=GET_DIRECT_DATA('model_parameters/energy/PROTRA_capacity_vensim_import.xlsx','PROTRA_capacity','PROTRA_CAP_TIME','LUXEMBOURG_TO_elec')~~|</v>
      </c>
      <c r="X1101" s="7" t="str">
        <f t="shared" si="177"/>
        <v>PROTRA_CAPACITY_EMPIRICAL[</v>
      </c>
      <c r="Y1101" s="7" t="str">
        <f t="shared" si="170"/>
        <v>LUXEMBOURG,</v>
      </c>
      <c r="Z1101" s="7" t="str">
        <f t="shared" si="171"/>
        <v>TO_elec,</v>
      </c>
      <c r="AA1101" s="7" t="str">
        <f t="shared" si="178"/>
        <v>PROTRA_CHP_PP_I]=GET_DIRECT_DATA(</v>
      </c>
      <c r="AB1101" s="7" t="str">
        <f t="shared" si="179"/>
        <v>'model_parameters/energy/PROTRA_capacity_vensim_import.xlsx','PROTRA_capacity','PROTRA_CAP_TIME',</v>
      </c>
      <c r="AC1101" s="7" t="str">
        <f t="shared" si="172"/>
        <v>'LUXEMBOURG_TO_elec')~~|</v>
      </c>
    </row>
    <row r="1102" spans="1:29" x14ac:dyDescent="0.35">
      <c r="A1102" t="s">
        <v>59</v>
      </c>
      <c r="B1102" t="s">
        <v>42</v>
      </c>
      <c r="C1102" t="str">
        <f t="shared" si="174"/>
        <v>LUXEMBOURG_TO_elec</v>
      </c>
      <c r="D1102" t="str">
        <f t="shared" si="175"/>
        <v>PROTRA_CHP_PP_I</v>
      </c>
      <c r="E1102" t="s">
        <v>1</v>
      </c>
      <c r="F1102" s="1" t="str">
        <f t="shared" si="176"/>
        <v>LUXEMBOURGTO_elecPROTRA_CHP_gas_fuels_CCS</v>
      </c>
      <c r="G1102" s="5">
        <v>0</v>
      </c>
      <c r="H1102" s="5">
        <v>0</v>
      </c>
      <c r="I1102" s="5">
        <v>0</v>
      </c>
      <c r="J1102" s="5">
        <v>0</v>
      </c>
      <c r="K1102" s="5">
        <v>0</v>
      </c>
      <c r="L1102" s="5">
        <v>0</v>
      </c>
      <c r="M1102" s="5">
        <v>0</v>
      </c>
      <c r="N1102" s="5">
        <v>0</v>
      </c>
      <c r="O1102" s="5">
        <v>0</v>
      </c>
      <c r="P1102" s="5">
        <v>0</v>
      </c>
      <c r="Q1102" s="5">
        <v>0</v>
      </c>
      <c r="R1102" s="5">
        <v>0</v>
      </c>
      <c r="S1102" s="5">
        <v>0</v>
      </c>
      <c r="T1102" s="5">
        <v>0</v>
      </c>
      <c r="U1102" s="5">
        <v>0</v>
      </c>
      <c r="V1102" s="5">
        <v>0</v>
      </c>
      <c r="W1102" t="str">
        <f t="shared" si="173"/>
        <v/>
      </c>
      <c r="X1102" s="7" t="str">
        <f t="shared" si="177"/>
        <v>PROTRA_CAPACITY_EMPIRICAL[</v>
      </c>
      <c r="Y1102" s="7" t="str">
        <f t="shared" si="170"/>
        <v>LUXEMBOURG,</v>
      </c>
      <c r="Z1102" s="7" t="str">
        <f t="shared" si="171"/>
        <v>TO_elec,</v>
      </c>
      <c r="AA1102" s="7" t="str">
        <f t="shared" si="178"/>
        <v>PROTRA_CHP_PP_I]=GET_DIRECT_DATA(</v>
      </c>
      <c r="AB1102" s="7" t="str">
        <f t="shared" si="179"/>
        <v>'model_parameters/energy/PROTRA_capacity_vensim_import.xlsx','PROTRA_capacity','PROTRA_CAP_TIME',</v>
      </c>
      <c r="AC1102" s="7" t="str">
        <f t="shared" si="172"/>
        <v>'LUXEMBOURG_TO_elec')~~|</v>
      </c>
    </row>
    <row r="1103" spans="1:29" x14ac:dyDescent="0.35">
      <c r="A1103" t="s">
        <v>59</v>
      </c>
      <c r="B1103" t="s">
        <v>42</v>
      </c>
      <c r="C1103" t="str">
        <f t="shared" si="174"/>
        <v>LUXEMBOURG_TO_elec</v>
      </c>
      <c r="D1103" t="str">
        <f t="shared" si="175"/>
        <v>PROTRA_CHP_PP_I</v>
      </c>
      <c r="E1103" t="s">
        <v>2</v>
      </c>
      <c r="F1103" s="1" t="str">
        <f t="shared" si="176"/>
        <v>LUXEMBOURGTO_elecPROTRA_CHP_geothermal</v>
      </c>
      <c r="G1103" s="5">
        <v>0</v>
      </c>
      <c r="H1103" s="5">
        <v>1.0581348845664424E-4</v>
      </c>
      <c r="I1103" s="5">
        <v>1.0581348845664424E-4</v>
      </c>
      <c r="J1103" s="5">
        <v>1.0581348845664424E-4</v>
      </c>
      <c r="K1103" s="5">
        <v>1.0680239956371569E-4</v>
      </c>
      <c r="L1103" s="5">
        <v>1.1965824395564442E-4</v>
      </c>
      <c r="M1103" s="5">
        <v>3.3500000000000001E-4</v>
      </c>
      <c r="N1103" s="5">
        <v>1.34804E-3</v>
      </c>
      <c r="O1103" s="5">
        <v>1.3587600000000001E-3</v>
      </c>
      <c r="P1103" s="5">
        <v>3.2427999999999998E-4</v>
      </c>
      <c r="Q1103" s="5">
        <v>3.2160000000000001E-4</v>
      </c>
      <c r="R1103" s="5">
        <v>3.4983625086347937E-4</v>
      </c>
      <c r="S1103" s="5">
        <v>3.7807250172695872E-4</v>
      </c>
      <c r="T1103" s="5">
        <v>4.0630875259043808E-4</v>
      </c>
      <c r="U1103" s="5">
        <v>4.3454500345391743E-4</v>
      </c>
      <c r="V1103" s="5">
        <v>4.6278125431739679E-4</v>
      </c>
      <c r="W1103" t="str">
        <f t="shared" si="173"/>
        <v/>
      </c>
      <c r="X1103" s="7" t="str">
        <f t="shared" si="177"/>
        <v>PROTRA_CAPACITY_EMPIRICAL[</v>
      </c>
      <c r="Y1103" s="7" t="str">
        <f t="shared" si="170"/>
        <v>LUXEMBOURG,</v>
      </c>
      <c r="Z1103" s="7" t="str">
        <f t="shared" si="171"/>
        <v>TO_elec,</v>
      </c>
      <c r="AA1103" s="7" t="str">
        <f t="shared" si="178"/>
        <v>PROTRA_CHP_PP_I]=GET_DIRECT_DATA(</v>
      </c>
      <c r="AB1103" s="7" t="str">
        <f t="shared" si="179"/>
        <v>'model_parameters/energy/PROTRA_capacity_vensim_import.xlsx','PROTRA_capacity','PROTRA_CAP_TIME',</v>
      </c>
      <c r="AC1103" s="7" t="str">
        <f t="shared" si="172"/>
        <v>'LUXEMBOURG_TO_elec')~~|</v>
      </c>
    </row>
    <row r="1104" spans="1:29" x14ac:dyDescent="0.35">
      <c r="A1104" t="s">
        <v>59</v>
      </c>
      <c r="B1104" t="s">
        <v>42</v>
      </c>
      <c r="C1104" t="str">
        <f t="shared" si="174"/>
        <v>LUXEMBOURG_TO_elec</v>
      </c>
      <c r="D1104" t="str">
        <f t="shared" si="175"/>
        <v>PROTRA_CHP_PP_I</v>
      </c>
      <c r="E1104" t="s">
        <v>3</v>
      </c>
      <c r="F1104" s="1" t="str">
        <f t="shared" si="176"/>
        <v>LUXEMBOURGTO_elecPROTRA_CHP_liquid_fuels</v>
      </c>
      <c r="G1104" s="5">
        <v>3.9900000000000005E-3</v>
      </c>
      <c r="H1104" s="5">
        <v>3.9900000000000005E-3</v>
      </c>
      <c r="I1104" s="5">
        <v>3.9900000000000005E-3</v>
      </c>
      <c r="J1104" s="5">
        <v>3.9900000000000005E-3</v>
      </c>
      <c r="K1104" s="5">
        <v>3.9900000000000005E-3</v>
      </c>
      <c r="L1104" s="5">
        <v>3.9900000000000005E-3</v>
      </c>
      <c r="M1104" s="5">
        <v>3.9900000000000005E-3</v>
      </c>
      <c r="N1104" s="5">
        <v>3.9900000000000005E-3</v>
      </c>
      <c r="O1104" s="5">
        <v>3.9900000000000005E-3</v>
      </c>
      <c r="P1104" s="5">
        <v>3.9900000000000005E-3</v>
      </c>
      <c r="Q1104" s="5">
        <v>3.9900000000000005E-3</v>
      </c>
      <c r="R1104" s="5">
        <v>3.9900000000000005E-3</v>
      </c>
      <c r="S1104" s="5">
        <v>3.9900000000000005E-3</v>
      </c>
      <c r="T1104" s="5">
        <v>3.9900000000000005E-3</v>
      </c>
      <c r="U1104" s="5">
        <v>3.9900000000000005E-3</v>
      </c>
      <c r="V1104" s="5">
        <v>3.9900000000000005E-3</v>
      </c>
      <c r="W1104" t="str">
        <f t="shared" si="173"/>
        <v/>
      </c>
      <c r="X1104" s="7" t="str">
        <f t="shared" si="177"/>
        <v>PROTRA_CAPACITY_EMPIRICAL[</v>
      </c>
      <c r="Y1104" s="7" t="str">
        <f t="shared" si="170"/>
        <v>LUXEMBOURG,</v>
      </c>
      <c r="Z1104" s="7" t="str">
        <f t="shared" si="171"/>
        <v>TO_elec,</v>
      </c>
      <c r="AA1104" s="7" t="str">
        <f t="shared" si="178"/>
        <v>PROTRA_CHP_PP_I]=GET_DIRECT_DATA(</v>
      </c>
      <c r="AB1104" s="7" t="str">
        <f t="shared" si="179"/>
        <v>'model_parameters/energy/PROTRA_capacity_vensim_import.xlsx','PROTRA_capacity','PROTRA_CAP_TIME',</v>
      </c>
      <c r="AC1104" s="7" t="str">
        <f t="shared" si="172"/>
        <v>'LUXEMBOURG_TO_elec')~~|</v>
      </c>
    </row>
    <row r="1105" spans="1:29" x14ac:dyDescent="0.35">
      <c r="A1105" t="s">
        <v>59</v>
      </c>
      <c r="B1105" t="s">
        <v>42</v>
      </c>
      <c r="C1105" t="str">
        <f t="shared" si="174"/>
        <v>LUXEMBOURG_TO_elec</v>
      </c>
      <c r="D1105" t="str">
        <f t="shared" si="175"/>
        <v>PROTRA_CHP_PP_I</v>
      </c>
      <c r="E1105" t="s">
        <v>4</v>
      </c>
      <c r="F1105" s="1" t="str">
        <f t="shared" si="176"/>
        <v>LUXEMBOURGTO_elecPROTRA_CHP_liquid_fuels_CCS</v>
      </c>
      <c r="G1105" s="5">
        <v>0</v>
      </c>
      <c r="H1105" s="5">
        <v>0</v>
      </c>
      <c r="I1105" s="5">
        <v>0</v>
      </c>
      <c r="J1105" s="5">
        <v>0</v>
      </c>
      <c r="K1105" s="5">
        <v>0</v>
      </c>
      <c r="L1105" s="5">
        <v>0</v>
      </c>
      <c r="M1105" s="5">
        <v>0</v>
      </c>
      <c r="N1105" s="5">
        <v>0</v>
      </c>
      <c r="O1105" s="5">
        <v>0</v>
      </c>
      <c r="P1105" s="5">
        <v>0</v>
      </c>
      <c r="Q1105" s="5">
        <v>0</v>
      </c>
      <c r="R1105" s="5">
        <v>0</v>
      </c>
      <c r="S1105" s="5">
        <v>0</v>
      </c>
      <c r="T1105" s="5">
        <v>0</v>
      </c>
      <c r="U1105" s="5">
        <v>0</v>
      </c>
      <c r="V1105" s="5">
        <v>0</v>
      </c>
      <c r="W1105" t="str">
        <f t="shared" si="173"/>
        <v/>
      </c>
      <c r="X1105" s="7" t="str">
        <f t="shared" si="177"/>
        <v>PROTRA_CAPACITY_EMPIRICAL[</v>
      </c>
      <c r="Y1105" s="7" t="str">
        <f t="shared" si="170"/>
        <v>LUXEMBOURG,</v>
      </c>
      <c r="Z1105" s="7" t="str">
        <f t="shared" si="171"/>
        <v>TO_elec,</v>
      </c>
      <c r="AA1105" s="7" t="str">
        <f t="shared" si="178"/>
        <v>PROTRA_CHP_PP_I]=GET_DIRECT_DATA(</v>
      </c>
      <c r="AB1105" s="7" t="str">
        <f t="shared" si="179"/>
        <v>'model_parameters/energy/PROTRA_capacity_vensim_import.xlsx','PROTRA_capacity','PROTRA_CAP_TIME',</v>
      </c>
      <c r="AC1105" s="7" t="str">
        <f t="shared" si="172"/>
        <v>'LUXEMBOURG_TO_elec')~~|</v>
      </c>
    </row>
    <row r="1106" spans="1:29" x14ac:dyDescent="0.35">
      <c r="A1106" t="s">
        <v>59</v>
      </c>
      <c r="B1106" t="s">
        <v>42</v>
      </c>
      <c r="C1106" t="str">
        <f t="shared" si="174"/>
        <v>LUXEMBOURG_TO_elec</v>
      </c>
      <c r="D1106" t="str">
        <f t="shared" si="175"/>
        <v>PROTRA_CHP_PP_I</v>
      </c>
      <c r="E1106" t="s">
        <v>5</v>
      </c>
      <c r="F1106" s="1" t="str">
        <f t="shared" si="176"/>
        <v>LUXEMBOURGTO_elecPROTRA_CHP_solid_fossil</v>
      </c>
      <c r="G1106" s="5">
        <v>0</v>
      </c>
      <c r="H1106" s="5">
        <v>0</v>
      </c>
      <c r="I1106" s="5">
        <v>0</v>
      </c>
      <c r="J1106" s="5">
        <v>0</v>
      </c>
      <c r="K1106" s="5">
        <v>0</v>
      </c>
      <c r="L1106" s="5">
        <v>0</v>
      </c>
      <c r="M1106" s="5">
        <v>0</v>
      </c>
      <c r="N1106" s="5">
        <v>0</v>
      </c>
      <c r="O1106" s="5">
        <v>0</v>
      </c>
      <c r="P1106" s="5">
        <v>0</v>
      </c>
      <c r="Q1106" s="5">
        <v>0</v>
      </c>
      <c r="R1106" s="5">
        <v>0</v>
      </c>
      <c r="S1106" s="5">
        <v>0</v>
      </c>
      <c r="T1106" s="5">
        <v>0</v>
      </c>
      <c r="U1106" s="5">
        <v>0</v>
      </c>
      <c r="V1106" s="5">
        <v>0</v>
      </c>
      <c r="W1106" t="str">
        <f t="shared" si="173"/>
        <v/>
      </c>
      <c r="X1106" s="7" t="str">
        <f t="shared" si="177"/>
        <v>PROTRA_CAPACITY_EMPIRICAL[</v>
      </c>
      <c r="Y1106" s="7" t="str">
        <f t="shared" si="170"/>
        <v>LUXEMBOURG,</v>
      </c>
      <c r="Z1106" s="7" t="str">
        <f t="shared" si="171"/>
        <v>TO_elec,</v>
      </c>
      <c r="AA1106" s="7" t="str">
        <f t="shared" si="178"/>
        <v>PROTRA_CHP_PP_I]=GET_DIRECT_DATA(</v>
      </c>
      <c r="AB1106" s="7" t="str">
        <f t="shared" si="179"/>
        <v>'model_parameters/energy/PROTRA_capacity_vensim_import.xlsx','PROTRA_capacity','PROTRA_CAP_TIME',</v>
      </c>
      <c r="AC1106" s="7" t="str">
        <f t="shared" si="172"/>
        <v>'LUXEMBOURG_TO_elec')~~|</v>
      </c>
    </row>
    <row r="1107" spans="1:29" x14ac:dyDescent="0.35">
      <c r="A1107" t="s">
        <v>59</v>
      </c>
      <c r="B1107" t="s">
        <v>42</v>
      </c>
      <c r="C1107" t="str">
        <f t="shared" si="174"/>
        <v>LUXEMBOURG_TO_elec</v>
      </c>
      <c r="D1107" t="str">
        <f t="shared" si="175"/>
        <v>PROTRA_CHP_PP_I</v>
      </c>
      <c r="E1107" t="s">
        <v>6</v>
      </c>
      <c r="F1107" s="1" t="str">
        <f t="shared" si="176"/>
        <v>LUXEMBOURGTO_elecPROTRA_CHP_solid_fossil_CCS</v>
      </c>
      <c r="G1107" s="5">
        <v>0</v>
      </c>
      <c r="H1107" s="5">
        <v>0</v>
      </c>
      <c r="I1107" s="5">
        <v>0</v>
      </c>
      <c r="J1107" s="5">
        <v>0</v>
      </c>
      <c r="K1107" s="5">
        <v>0</v>
      </c>
      <c r="L1107" s="5">
        <v>0</v>
      </c>
      <c r="M1107" s="5">
        <v>0</v>
      </c>
      <c r="N1107" s="5">
        <v>0</v>
      </c>
      <c r="O1107" s="5">
        <v>0</v>
      </c>
      <c r="P1107" s="5">
        <v>0</v>
      </c>
      <c r="Q1107" s="5">
        <v>0</v>
      </c>
      <c r="R1107" s="5">
        <v>0</v>
      </c>
      <c r="S1107" s="5">
        <v>0</v>
      </c>
      <c r="T1107" s="5">
        <v>0</v>
      </c>
      <c r="U1107" s="5">
        <v>0</v>
      </c>
      <c r="V1107" s="5">
        <v>0</v>
      </c>
      <c r="W1107" t="str">
        <f t="shared" si="173"/>
        <v/>
      </c>
      <c r="X1107" s="7" t="str">
        <f t="shared" si="177"/>
        <v>PROTRA_CAPACITY_EMPIRICAL[</v>
      </c>
      <c r="Y1107" s="7" t="str">
        <f t="shared" si="170"/>
        <v>LUXEMBOURG,</v>
      </c>
      <c r="Z1107" s="7" t="str">
        <f t="shared" si="171"/>
        <v>TO_elec,</v>
      </c>
      <c r="AA1107" s="7" t="str">
        <f t="shared" si="178"/>
        <v>PROTRA_CHP_PP_I]=GET_DIRECT_DATA(</v>
      </c>
      <c r="AB1107" s="7" t="str">
        <f t="shared" si="179"/>
        <v>'model_parameters/energy/PROTRA_capacity_vensim_import.xlsx','PROTRA_capacity','PROTRA_CAP_TIME',</v>
      </c>
      <c r="AC1107" s="7" t="str">
        <f t="shared" si="172"/>
        <v>'LUXEMBOURG_TO_elec')~~|</v>
      </c>
    </row>
    <row r="1108" spans="1:29" x14ac:dyDescent="0.35">
      <c r="A1108" t="s">
        <v>59</v>
      </c>
      <c r="B1108" t="s">
        <v>42</v>
      </c>
      <c r="C1108" t="str">
        <f t="shared" si="174"/>
        <v>LUXEMBOURG_TO_elec</v>
      </c>
      <c r="D1108" t="str">
        <f t="shared" si="175"/>
        <v>PROTRA_CHP_PP_I</v>
      </c>
      <c r="E1108" t="s">
        <v>7</v>
      </c>
      <c r="F1108" s="1" t="str">
        <f t="shared" si="176"/>
        <v>LUXEMBOURGTO_elecPROTRA_CHP_waste</v>
      </c>
      <c r="G1108" s="5">
        <v>0</v>
      </c>
      <c r="H1108" s="5">
        <v>0</v>
      </c>
      <c r="I1108" s="5">
        <v>0</v>
      </c>
      <c r="J1108" s="5">
        <v>0</v>
      </c>
      <c r="K1108" s="5">
        <v>0</v>
      </c>
      <c r="L1108" s="5">
        <v>0</v>
      </c>
      <c r="M1108" s="5">
        <v>0</v>
      </c>
      <c r="N1108" s="5">
        <v>1.1980826199528816E-3</v>
      </c>
      <c r="O1108" s="5">
        <v>2.3500851391383445E-3</v>
      </c>
      <c r="P1108" s="5">
        <v>2.3500851391383445E-3</v>
      </c>
      <c r="Q1108" s="5">
        <v>2.4261173054045855E-3</v>
      </c>
      <c r="R1108" s="5">
        <v>2.4261173054045855E-3</v>
      </c>
      <c r="S1108" s="5">
        <v>2.4261173054045855E-3</v>
      </c>
      <c r="T1108" s="5">
        <v>2.4261173054045855E-3</v>
      </c>
      <c r="U1108" s="5">
        <v>2.4261173054045855E-3</v>
      </c>
      <c r="V1108" s="5">
        <v>2.4261173054045855E-3</v>
      </c>
      <c r="W1108" t="str">
        <f t="shared" si="173"/>
        <v/>
      </c>
      <c r="X1108" s="7" t="str">
        <f t="shared" si="177"/>
        <v>PROTRA_CAPACITY_EMPIRICAL[</v>
      </c>
      <c r="Y1108" s="7" t="str">
        <f t="shared" si="170"/>
        <v>LUXEMBOURG,</v>
      </c>
      <c r="Z1108" s="7" t="str">
        <f t="shared" si="171"/>
        <v>TO_elec,</v>
      </c>
      <c r="AA1108" s="7" t="str">
        <f t="shared" si="178"/>
        <v>PROTRA_CHP_PP_I]=GET_DIRECT_DATA(</v>
      </c>
      <c r="AB1108" s="7" t="str">
        <f t="shared" si="179"/>
        <v>'model_parameters/energy/PROTRA_capacity_vensim_import.xlsx','PROTRA_capacity','PROTRA_CAP_TIME',</v>
      </c>
      <c r="AC1108" s="7" t="str">
        <f t="shared" si="172"/>
        <v>'LUXEMBOURG_TO_elec')~~|</v>
      </c>
    </row>
    <row r="1109" spans="1:29" x14ac:dyDescent="0.35">
      <c r="A1109" t="s">
        <v>59</v>
      </c>
      <c r="B1109" t="s">
        <v>42</v>
      </c>
      <c r="C1109" t="str">
        <f t="shared" si="174"/>
        <v>LUXEMBOURG_TO_elec</v>
      </c>
      <c r="D1109" t="str">
        <f t="shared" si="175"/>
        <v>PROTRA_CHP_PP_I</v>
      </c>
      <c r="E1109" t="s">
        <v>8</v>
      </c>
      <c r="F1109" s="1" t="str">
        <f t="shared" si="176"/>
        <v>LUXEMBOURGTO_elecPROTRA_CHP_solid_bio</v>
      </c>
      <c r="G1109" s="5">
        <v>0</v>
      </c>
      <c r="H1109" s="5">
        <v>0</v>
      </c>
      <c r="I1109" s="5">
        <v>0</v>
      </c>
      <c r="J1109" s="5">
        <v>0</v>
      </c>
      <c r="K1109" s="5">
        <v>0</v>
      </c>
      <c r="L1109" s="5">
        <v>0</v>
      </c>
      <c r="M1109" s="5">
        <v>0</v>
      </c>
      <c r="N1109" s="5">
        <v>1.401917380047118E-3</v>
      </c>
      <c r="O1109" s="5">
        <v>2.7499148608616545E-3</v>
      </c>
      <c r="P1109" s="5">
        <v>2.7499148608616545E-3</v>
      </c>
      <c r="Q1109" s="5">
        <v>2.8388826945954146E-3</v>
      </c>
      <c r="R1109" s="5">
        <v>2.8388826945954146E-3</v>
      </c>
      <c r="S1109" s="5">
        <v>2.8388826945954146E-3</v>
      </c>
      <c r="T1109" s="5">
        <v>2.8388826945954146E-3</v>
      </c>
      <c r="U1109" s="5">
        <v>2.8388826945954147E-2</v>
      </c>
      <c r="V1109" s="5">
        <v>2.8388826945954147E-2</v>
      </c>
      <c r="W1109" t="str">
        <f t="shared" si="173"/>
        <v/>
      </c>
      <c r="X1109" s="7" t="str">
        <f t="shared" si="177"/>
        <v>PROTRA_CAPACITY_EMPIRICAL[</v>
      </c>
      <c r="Y1109" s="7" t="str">
        <f t="shared" si="170"/>
        <v>LUXEMBOURG,</v>
      </c>
      <c r="Z1109" s="7" t="str">
        <f t="shared" si="171"/>
        <v>TO_elec,</v>
      </c>
      <c r="AA1109" s="7" t="str">
        <f t="shared" si="178"/>
        <v>PROTRA_CHP_PP_I]=GET_DIRECT_DATA(</v>
      </c>
      <c r="AB1109" s="7" t="str">
        <f t="shared" si="179"/>
        <v>'model_parameters/energy/PROTRA_capacity_vensim_import.xlsx','PROTRA_capacity','PROTRA_CAP_TIME',</v>
      </c>
      <c r="AC1109" s="7" t="str">
        <f t="shared" si="172"/>
        <v>'LUXEMBOURG_TO_elec')~~|</v>
      </c>
    </row>
    <row r="1110" spans="1:29" x14ac:dyDescent="0.35">
      <c r="A1110" t="s">
        <v>59</v>
      </c>
      <c r="B1110" t="s">
        <v>42</v>
      </c>
      <c r="C1110" t="str">
        <f t="shared" si="174"/>
        <v>LUXEMBOURG_TO_elec</v>
      </c>
      <c r="D1110" t="str">
        <f t="shared" si="175"/>
        <v>PROTRA_CHP_PP_I</v>
      </c>
      <c r="E1110" t="s">
        <v>9</v>
      </c>
      <c r="F1110" s="1" t="str">
        <f t="shared" si="176"/>
        <v>LUXEMBOURGTO_elecPROTRA_CHP_solid_bio_CCS</v>
      </c>
      <c r="G1110" s="5">
        <v>0</v>
      </c>
      <c r="H1110" s="5">
        <v>0</v>
      </c>
      <c r="I1110" s="5">
        <v>0</v>
      </c>
      <c r="J1110" s="5">
        <v>0</v>
      </c>
      <c r="K1110" s="5">
        <v>0</v>
      </c>
      <c r="L1110" s="5">
        <v>0</v>
      </c>
      <c r="M1110" s="5">
        <v>0</v>
      </c>
      <c r="N1110" s="5">
        <v>0</v>
      </c>
      <c r="O1110" s="5">
        <v>0</v>
      </c>
      <c r="P1110" s="5">
        <v>0</v>
      </c>
      <c r="Q1110" s="5">
        <v>0</v>
      </c>
      <c r="R1110" s="5">
        <v>0</v>
      </c>
      <c r="S1110" s="5">
        <v>0</v>
      </c>
      <c r="T1110" s="5">
        <v>0</v>
      </c>
      <c r="U1110" s="5">
        <v>0</v>
      </c>
      <c r="V1110" s="5">
        <v>0</v>
      </c>
      <c r="W1110" t="str">
        <f t="shared" si="173"/>
        <v/>
      </c>
      <c r="X1110" s="7" t="str">
        <f t="shared" si="177"/>
        <v>PROTRA_CAPACITY_EMPIRICAL[</v>
      </c>
      <c r="Y1110" s="7" t="str">
        <f t="shared" si="170"/>
        <v>LUXEMBOURG,</v>
      </c>
      <c r="Z1110" s="7" t="str">
        <f t="shared" si="171"/>
        <v>TO_elec,</v>
      </c>
      <c r="AA1110" s="7" t="str">
        <f t="shared" si="178"/>
        <v>PROTRA_CHP_PP_I]=GET_DIRECT_DATA(</v>
      </c>
      <c r="AB1110" s="7" t="str">
        <f t="shared" si="179"/>
        <v>'model_parameters/energy/PROTRA_capacity_vensim_import.xlsx','PROTRA_capacity','PROTRA_CAP_TIME',</v>
      </c>
      <c r="AC1110" s="7" t="str">
        <f t="shared" si="172"/>
        <v>'LUXEMBOURG_TO_elec')~~|</v>
      </c>
    </row>
    <row r="1111" spans="1:29" x14ac:dyDescent="0.35">
      <c r="A1111" t="s">
        <v>59</v>
      </c>
      <c r="B1111" t="s">
        <v>42</v>
      </c>
      <c r="C1111" t="str">
        <f t="shared" si="174"/>
        <v>LUXEMBOURG_TO_elec</v>
      </c>
      <c r="D1111" t="str">
        <f t="shared" si="175"/>
        <v>PROTRA_CHP_PP_I</v>
      </c>
      <c r="E1111" t="s">
        <v>17</v>
      </c>
      <c r="F1111" s="1" t="str">
        <f t="shared" si="176"/>
        <v>LUXEMBOURGTO_elecPROTRA_PP_solid_bio</v>
      </c>
      <c r="G1111" s="5">
        <v>7.0095869002355909E-3</v>
      </c>
      <c r="H1111" s="5">
        <v>7.0095869002355909E-3</v>
      </c>
      <c r="I1111" s="5">
        <v>7.0095869002355909E-3</v>
      </c>
      <c r="J1111" s="5">
        <v>7.0095869002355909E-3</v>
      </c>
      <c r="K1111" s="5">
        <v>7.0095869002355909E-3</v>
      </c>
      <c r="L1111" s="5">
        <v>8.2497445825849662E-3</v>
      </c>
      <c r="M1111" s="5">
        <v>8.2497445825849662E-3</v>
      </c>
      <c r="N1111" s="5">
        <v>1.094573954421404E-2</v>
      </c>
      <c r="O1111" s="5">
        <v>1.094573954421404E-2</v>
      </c>
      <c r="P1111" s="5">
        <v>1.094573954421404E-2</v>
      </c>
      <c r="Q1111" s="5">
        <v>1.094573954421404E-2</v>
      </c>
      <c r="R1111" s="5">
        <v>1.094573954421404E-2</v>
      </c>
      <c r="S1111" s="5">
        <v>1.094573954421404E-2</v>
      </c>
      <c r="T1111" s="5">
        <v>1.094573954421404E-2</v>
      </c>
      <c r="U1111" s="5">
        <v>0.10945739544214039</v>
      </c>
      <c r="V1111" s="5">
        <v>0.10945739544214039</v>
      </c>
      <c r="W1111" t="str">
        <f t="shared" si="173"/>
        <v/>
      </c>
      <c r="X1111" s="7" t="str">
        <f t="shared" si="177"/>
        <v>PROTRA_CAPACITY_EMPIRICAL[</v>
      </c>
      <c r="Y1111" s="7" t="str">
        <f t="shared" ref="Y1111:Y1174" si="180">A1111&amp;","</f>
        <v>LUXEMBOURG,</v>
      </c>
      <c r="Z1111" s="7" t="str">
        <f t="shared" ref="Z1111:Z1174" si="181">B1111&amp;","</f>
        <v>TO_elec,</v>
      </c>
      <c r="AA1111" s="7" t="str">
        <f t="shared" si="178"/>
        <v>PROTRA_CHP_PP_I]=GET_DIRECT_DATA(</v>
      </c>
      <c r="AB1111" s="7" t="str">
        <f t="shared" si="179"/>
        <v>'model_parameters/energy/PROTRA_capacity_vensim_import.xlsx','PROTRA_capacity','PROTRA_CAP_TIME',</v>
      </c>
      <c r="AC1111" s="7" t="str">
        <f t="shared" ref="AC1111:AC1174" si="182">"'"&amp;C1111&amp;"')~~|"</f>
        <v>'LUXEMBOURG_TO_elec')~~|</v>
      </c>
    </row>
    <row r="1112" spans="1:29" x14ac:dyDescent="0.35">
      <c r="A1112" t="s">
        <v>59</v>
      </c>
      <c r="B1112" t="s">
        <v>42</v>
      </c>
      <c r="C1112" t="str">
        <f t="shared" si="174"/>
        <v>LUXEMBOURG_TO_elec</v>
      </c>
      <c r="D1112" t="str">
        <f t="shared" si="175"/>
        <v>PROTRA_CHP_PP_I</v>
      </c>
      <c r="E1112" t="s">
        <v>18</v>
      </c>
      <c r="F1112" s="1" t="str">
        <f t="shared" si="176"/>
        <v>LUXEMBOURGTO_elecPROTRA_PP_solid_bio_CCS</v>
      </c>
      <c r="G1112" s="5">
        <v>0</v>
      </c>
      <c r="H1112" s="5">
        <v>0</v>
      </c>
      <c r="I1112" s="5">
        <v>0</v>
      </c>
      <c r="J1112" s="5">
        <v>0</v>
      </c>
      <c r="K1112" s="5">
        <v>0</v>
      </c>
      <c r="L1112" s="5">
        <v>0</v>
      </c>
      <c r="M1112" s="5">
        <v>0</v>
      </c>
      <c r="N1112" s="5">
        <v>0</v>
      </c>
      <c r="O1112" s="5">
        <v>0</v>
      </c>
      <c r="P1112" s="5">
        <v>0</v>
      </c>
      <c r="Q1112" s="5">
        <v>0</v>
      </c>
      <c r="R1112" s="5">
        <v>0</v>
      </c>
      <c r="S1112" s="5">
        <v>0</v>
      </c>
      <c r="T1112" s="5">
        <v>0</v>
      </c>
      <c r="U1112" s="5">
        <v>0</v>
      </c>
      <c r="V1112" s="5">
        <v>0</v>
      </c>
      <c r="W1112" t="str">
        <f t="shared" si="173"/>
        <v/>
      </c>
      <c r="X1112" s="7" t="str">
        <f t="shared" si="177"/>
        <v>PROTRA_CAPACITY_EMPIRICAL[</v>
      </c>
      <c r="Y1112" s="7" t="str">
        <f t="shared" si="180"/>
        <v>LUXEMBOURG,</v>
      </c>
      <c r="Z1112" s="7" t="str">
        <f t="shared" si="181"/>
        <v>TO_elec,</v>
      </c>
      <c r="AA1112" s="7" t="str">
        <f t="shared" si="178"/>
        <v>PROTRA_CHP_PP_I]=GET_DIRECT_DATA(</v>
      </c>
      <c r="AB1112" s="7" t="str">
        <f t="shared" si="179"/>
        <v>'model_parameters/energy/PROTRA_capacity_vensim_import.xlsx','PROTRA_capacity','PROTRA_CAP_TIME',</v>
      </c>
      <c r="AC1112" s="7" t="str">
        <f t="shared" si="182"/>
        <v>'LUXEMBOURG_TO_elec')~~|</v>
      </c>
    </row>
    <row r="1113" spans="1:29" x14ac:dyDescent="0.35">
      <c r="A1113" t="s">
        <v>59</v>
      </c>
      <c r="B1113" t="s">
        <v>42</v>
      </c>
      <c r="C1113" t="str">
        <f t="shared" si="174"/>
        <v>LUXEMBOURG_TO_elec</v>
      </c>
      <c r="D1113" t="str">
        <f t="shared" si="175"/>
        <v>PROTRA_CHP_PP_I</v>
      </c>
      <c r="E1113" t="s">
        <v>19</v>
      </c>
      <c r="F1113" s="1" t="str">
        <f t="shared" si="176"/>
        <v>LUXEMBOURGTO_elecPROTRA_PP_gas_fuels</v>
      </c>
      <c r="G1113" s="5">
        <v>0.38979142857142857</v>
      </c>
      <c r="H1113" s="5">
        <v>0.38979142857142857</v>
      </c>
      <c r="I1113" s="5">
        <v>0.38979142857142857</v>
      </c>
      <c r="J1113" s="5">
        <v>0.38979142857142857</v>
      </c>
      <c r="K1113" s="5">
        <v>0.38979142857142857</v>
      </c>
      <c r="L1113" s="5">
        <v>0.38979142857142857</v>
      </c>
      <c r="M1113" s="5">
        <v>0.38979142857142857</v>
      </c>
      <c r="N1113" s="5">
        <v>0.38979142857142857</v>
      </c>
      <c r="O1113" s="5">
        <v>0.38979142857142857</v>
      </c>
      <c r="P1113" s="5">
        <v>0.38979142857142857</v>
      </c>
      <c r="Q1113" s="5">
        <v>0.38899142857142865</v>
      </c>
      <c r="R1113" s="5">
        <v>0.38899142857142865</v>
      </c>
      <c r="S1113" s="5">
        <v>0.43162062622309205</v>
      </c>
      <c r="T1113" s="5">
        <v>0.43162062622309205</v>
      </c>
      <c r="U1113" s="5">
        <v>0.43162062622309205</v>
      </c>
      <c r="V1113" s="5">
        <v>0.43162062622309205</v>
      </c>
      <c r="W1113" t="str">
        <f t="shared" si="173"/>
        <v/>
      </c>
      <c r="X1113" s="7" t="str">
        <f t="shared" si="177"/>
        <v>PROTRA_CAPACITY_EMPIRICAL[</v>
      </c>
      <c r="Y1113" s="7" t="str">
        <f t="shared" si="180"/>
        <v>LUXEMBOURG,</v>
      </c>
      <c r="Z1113" s="7" t="str">
        <f t="shared" si="181"/>
        <v>TO_elec,</v>
      </c>
      <c r="AA1113" s="7" t="str">
        <f t="shared" si="178"/>
        <v>PROTRA_CHP_PP_I]=GET_DIRECT_DATA(</v>
      </c>
      <c r="AB1113" s="7" t="str">
        <f t="shared" si="179"/>
        <v>'model_parameters/energy/PROTRA_capacity_vensim_import.xlsx','PROTRA_capacity','PROTRA_CAP_TIME',</v>
      </c>
      <c r="AC1113" s="7" t="str">
        <f t="shared" si="182"/>
        <v>'LUXEMBOURG_TO_elec')~~|</v>
      </c>
    </row>
    <row r="1114" spans="1:29" x14ac:dyDescent="0.35">
      <c r="A1114" t="s">
        <v>59</v>
      </c>
      <c r="B1114" t="s">
        <v>42</v>
      </c>
      <c r="C1114" t="str">
        <f t="shared" si="174"/>
        <v>LUXEMBOURG_TO_elec</v>
      </c>
      <c r="D1114" t="str">
        <f t="shared" si="175"/>
        <v>PROTRA_CHP_PP_I</v>
      </c>
      <c r="E1114" t="s">
        <v>20</v>
      </c>
      <c r="F1114" s="1" t="str">
        <f t="shared" si="176"/>
        <v>LUXEMBOURGTO_elecPROTRA_PP_gas_fuels_CCS</v>
      </c>
      <c r="G1114" s="6">
        <v>0</v>
      </c>
      <c r="H1114" s="6">
        <v>0</v>
      </c>
      <c r="I1114" s="6">
        <v>0</v>
      </c>
      <c r="J1114" s="6">
        <v>0</v>
      </c>
      <c r="K1114" s="6">
        <v>0</v>
      </c>
      <c r="L1114" s="6">
        <v>0</v>
      </c>
      <c r="M1114" s="6">
        <v>0</v>
      </c>
      <c r="N1114" s="6">
        <v>0</v>
      </c>
      <c r="O1114" s="6">
        <v>0</v>
      </c>
      <c r="P1114" s="6">
        <v>0</v>
      </c>
      <c r="Q1114" s="6">
        <v>0</v>
      </c>
      <c r="R1114" s="6">
        <v>0</v>
      </c>
      <c r="S1114" s="6">
        <v>0</v>
      </c>
      <c r="T1114" s="6">
        <v>0</v>
      </c>
      <c r="U1114" s="6">
        <v>0</v>
      </c>
      <c r="V1114" s="6">
        <v>0</v>
      </c>
      <c r="W1114" t="str">
        <f t="shared" si="173"/>
        <v/>
      </c>
      <c r="X1114" s="7" t="str">
        <f t="shared" si="177"/>
        <v>PROTRA_CAPACITY_EMPIRICAL[</v>
      </c>
      <c r="Y1114" s="7" t="str">
        <f t="shared" si="180"/>
        <v>LUXEMBOURG,</v>
      </c>
      <c r="Z1114" s="7" t="str">
        <f t="shared" si="181"/>
        <v>TO_elec,</v>
      </c>
      <c r="AA1114" s="7" t="str">
        <f t="shared" si="178"/>
        <v>PROTRA_CHP_PP_I]=GET_DIRECT_DATA(</v>
      </c>
      <c r="AB1114" s="7" t="str">
        <f t="shared" si="179"/>
        <v>'model_parameters/energy/PROTRA_capacity_vensim_import.xlsx','PROTRA_capacity','PROTRA_CAP_TIME',</v>
      </c>
      <c r="AC1114" s="7" t="str">
        <f t="shared" si="182"/>
        <v>'LUXEMBOURG_TO_elec')~~|</v>
      </c>
    </row>
    <row r="1115" spans="1:29" x14ac:dyDescent="0.35">
      <c r="A1115" t="s">
        <v>59</v>
      </c>
      <c r="B1115" t="s">
        <v>42</v>
      </c>
      <c r="C1115" t="str">
        <f t="shared" si="174"/>
        <v>LUXEMBOURG_TO_elec</v>
      </c>
      <c r="D1115" t="str">
        <f t="shared" si="175"/>
        <v>PROTRA_CHP_PP_I</v>
      </c>
      <c r="E1115" t="s">
        <v>21</v>
      </c>
      <c r="F1115" s="1" t="str">
        <f t="shared" si="176"/>
        <v>LUXEMBOURGTO_elecPROTRA_PP_geothermal</v>
      </c>
      <c r="G1115" s="5">
        <v>0</v>
      </c>
      <c r="H1115" s="5">
        <v>0</v>
      </c>
      <c r="I1115" s="5">
        <v>0</v>
      </c>
      <c r="J1115" s="5">
        <v>0</v>
      </c>
      <c r="K1115" s="5">
        <v>0</v>
      </c>
      <c r="L1115" s="5">
        <v>0</v>
      </c>
      <c r="M1115" s="5">
        <v>0</v>
      </c>
      <c r="N1115" s="5">
        <v>0</v>
      </c>
      <c r="O1115" s="5">
        <v>0</v>
      </c>
      <c r="P1115" s="5">
        <v>0</v>
      </c>
      <c r="Q1115" s="5">
        <v>0</v>
      </c>
      <c r="R1115" s="5">
        <v>0</v>
      </c>
      <c r="S1115" s="5">
        <v>0</v>
      </c>
      <c r="T1115" s="5">
        <v>0</v>
      </c>
      <c r="U1115" s="5">
        <v>0</v>
      </c>
      <c r="V1115" s="5">
        <v>0</v>
      </c>
      <c r="W1115" t="str">
        <f t="shared" si="173"/>
        <v/>
      </c>
      <c r="X1115" s="7" t="str">
        <f t="shared" si="177"/>
        <v>PROTRA_CAPACITY_EMPIRICAL[</v>
      </c>
      <c r="Y1115" s="7" t="str">
        <f t="shared" si="180"/>
        <v>LUXEMBOURG,</v>
      </c>
      <c r="Z1115" s="7" t="str">
        <f t="shared" si="181"/>
        <v>TO_elec,</v>
      </c>
      <c r="AA1115" s="7" t="str">
        <f t="shared" si="178"/>
        <v>PROTRA_CHP_PP_I]=GET_DIRECT_DATA(</v>
      </c>
      <c r="AB1115" s="7" t="str">
        <f t="shared" si="179"/>
        <v>'model_parameters/energy/PROTRA_capacity_vensim_import.xlsx','PROTRA_capacity','PROTRA_CAP_TIME',</v>
      </c>
      <c r="AC1115" s="7" t="str">
        <f t="shared" si="182"/>
        <v>'LUXEMBOURG_TO_elec')~~|</v>
      </c>
    </row>
    <row r="1116" spans="1:29" x14ac:dyDescent="0.35">
      <c r="A1116" t="s">
        <v>59</v>
      </c>
      <c r="B1116" t="s">
        <v>42</v>
      </c>
      <c r="C1116" t="str">
        <f t="shared" si="174"/>
        <v>LUXEMBOURG_TO_elec</v>
      </c>
      <c r="D1116" t="str">
        <f t="shared" si="175"/>
        <v>PROTRA_CHP_PP_I</v>
      </c>
      <c r="E1116" t="s">
        <v>22</v>
      </c>
      <c r="F1116" s="1" t="str">
        <f t="shared" si="176"/>
        <v>LUXEMBOURGTO_elecPROTRA_PP_hydropower_dammed</v>
      </c>
      <c r="G1116" s="5">
        <v>1.1000000000000001</v>
      </c>
      <c r="H1116" s="5">
        <v>1.1000000000000001</v>
      </c>
      <c r="I1116" s="5">
        <v>1.1000000000000001</v>
      </c>
      <c r="J1116" s="5">
        <v>1.1000000000000001</v>
      </c>
      <c r="K1116" s="5">
        <v>1.1000000000000001</v>
      </c>
      <c r="L1116" s="5">
        <v>1.1000000000000001</v>
      </c>
      <c r="M1116" s="5">
        <v>1.1000000000000001</v>
      </c>
      <c r="N1116" s="5">
        <v>1.1000000000000001</v>
      </c>
      <c r="O1116" s="5">
        <v>1.1000000000000001</v>
      </c>
      <c r="P1116" s="5">
        <v>1.296</v>
      </c>
      <c r="Q1116" s="5">
        <v>1.296</v>
      </c>
      <c r="R1116" s="5">
        <v>1.296</v>
      </c>
      <c r="S1116" s="5">
        <v>1.296</v>
      </c>
      <c r="T1116" s="5">
        <v>1.296</v>
      </c>
      <c r="U1116" s="5">
        <v>1.296</v>
      </c>
      <c r="V1116" s="5">
        <v>1.296</v>
      </c>
      <c r="W1116" t="str">
        <f t="shared" si="173"/>
        <v/>
      </c>
      <c r="X1116" s="7" t="str">
        <f t="shared" si="177"/>
        <v>PROTRA_CAPACITY_EMPIRICAL[</v>
      </c>
      <c r="Y1116" s="7" t="str">
        <f t="shared" si="180"/>
        <v>LUXEMBOURG,</v>
      </c>
      <c r="Z1116" s="7" t="str">
        <f t="shared" si="181"/>
        <v>TO_elec,</v>
      </c>
      <c r="AA1116" s="7" t="str">
        <f t="shared" si="178"/>
        <v>PROTRA_CHP_PP_I]=GET_DIRECT_DATA(</v>
      </c>
      <c r="AB1116" s="7" t="str">
        <f t="shared" si="179"/>
        <v>'model_parameters/energy/PROTRA_capacity_vensim_import.xlsx','PROTRA_capacity','PROTRA_CAP_TIME',</v>
      </c>
      <c r="AC1116" s="7" t="str">
        <f t="shared" si="182"/>
        <v>'LUXEMBOURG_TO_elec')~~|</v>
      </c>
    </row>
    <row r="1117" spans="1:29" x14ac:dyDescent="0.35">
      <c r="A1117" t="s">
        <v>59</v>
      </c>
      <c r="B1117" t="s">
        <v>42</v>
      </c>
      <c r="C1117" t="str">
        <f t="shared" si="174"/>
        <v>LUXEMBOURG_TO_elec</v>
      </c>
      <c r="D1117" t="str">
        <f t="shared" si="175"/>
        <v>PROTRA_CHP_PP_I</v>
      </c>
      <c r="E1117" t="s">
        <v>23</v>
      </c>
      <c r="F1117" s="1" t="str">
        <f t="shared" si="176"/>
        <v>LUXEMBOURGTO_elecPROTRA_PP_hydropower_run_of_river</v>
      </c>
      <c r="G1117" s="5">
        <v>3.4716000000000004E-2</v>
      </c>
      <c r="H1117" s="5">
        <v>3.4716000000000004E-2</v>
      </c>
      <c r="I1117" s="5">
        <v>3.4716000000000004E-2</v>
      </c>
      <c r="J1117" s="5">
        <v>3.4716000000000004E-2</v>
      </c>
      <c r="K1117" s="5">
        <v>3.4716000000000004E-2</v>
      </c>
      <c r="L1117" s="5">
        <v>3.4716000000000004E-2</v>
      </c>
      <c r="M1117" s="5">
        <v>3.4716000000000004E-2</v>
      </c>
      <c r="N1117" s="5">
        <v>3.4716000000000004E-2</v>
      </c>
      <c r="O1117" s="5">
        <v>3.4716000000000004E-2</v>
      </c>
      <c r="P1117" s="5">
        <v>3.4716000000000004E-2</v>
      </c>
      <c r="Q1117" s="5">
        <v>3.4716000000000004E-2</v>
      </c>
      <c r="R1117" s="5">
        <v>3.4716000000000004E-2</v>
      </c>
      <c r="S1117" s="5">
        <v>3.4716000000000004E-2</v>
      </c>
      <c r="T1117" s="5">
        <v>3.4716000000000004E-2</v>
      </c>
      <c r="U1117" s="5">
        <v>3.4716000000000004E-2</v>
      </c>
      <c r="V1117" s="5">
        <v>3.4716000000000004E-2</v>
      </c>
      <c r="W1117" t="str">
        <f t="shared" si="173"/>
        <v/>
      </c>
      <c r="X1117" s="7" t="str">
        <f t="shared" si="177"/>
        <v>PROTRA_CAPACITY_EMPIRICAL[</v>
      </c>
      <c r="Y1117" s="7" t="str">
        <f t="shared" si="180"/>
        <v>LUXEMBOURG,</v>
      </c>
      <c r="Z1117" s="7" t="str">
        <f t="shared" si="181"/>
        <v>TO_elec,</v>
      </c>
      <c r="AA1117" s="7" t="str">
        <f t="shared" si="178"/>
        <v>PROTRA_CHP_PP_I]=GET_DIRECT_DATA(</v>
      </c>
      <c r="AB1117" s="7" t="str">
        <f t="shared" si="179"/>
        <v>'model_parameters/energy/PROTRA_capacity_vensim_import.xlsx','PROTRA_capacity','PROTRA_CAP_TIME',</v>
      </c>
      <c r="AC1117" s="7" t="str">
        <f t="shared" si="182"/>
        <v>'LUXEMBOURG_TO_elec')~~|</v>
      </c>
    </row>
    <row r="1118" spans="1:29" x14ac:dyDescent="0.35">
      <c r="A1118" t="s">
        <v>59</v>
      </c>
      <c r="B1118" t="s">
        <v>42</v>
      </c>
      <c r="C1118" t="str">
        <f t="shared" si="174"/>
        <v>LUXEMBOURG_TO_elec</v>
      </c>
      <c r="D1118" t="str">
        <f t="shared" si="175"/>
        <v>PROTRA_CHP_PP_I</v>
      </c>
      <c r="E1118" t="s">
        <v>24</v>
      </c>
      <c r="F1118" s="1" t="str">
        <f t="shared" si="176"/>
        <v>LUXEMBOURGTO_elecPROTRA_PP_liquid_fuels</v>
      </c>
      <c r="G1118" s="5">
        <v>2.9999999999999997E-4</v>
      </c>
      <c r="H1118" s="5">
        <v>2.9999999999999997E-4</v>
      </c>
      <c r="I1118" s="5">
        <v>2.9999999999999997E-4</v>
      </c>
      <c r="J1118" s="5">
        <v>2.9999999999999997E-4</v>
      </c>
      <c r="K1118" s="5">
        <v>2.9999999999999997E-4</v>
      </c>
      <c r="L1118" s="5">
        <v>2.9999999999999997E-4</v>
      </c>
      <c r="M1118" s="5">
        <v>2.9999999999999997E-4</v>
      </c>
      <c r="N1118" s="5">
        <v>2.9999999999999997E-4</v>
      </c>
      <c r="O1118" s="5">
        <v>2.9999999999999997E-4</v>
      </c>
      <c r="P1118" s="5">
        <v>2.9999999999999997E-4</v>
      </c>
      <c r="Q1118" s="5">
        <v>2.9999999999999997E-4</v>
      </c>
      <c r="R1118" s="5">
        <v>2.9999999999999997E-4</v>
      </c>
      <c r="S1118" s="5">
        <v>2.9999999999999997E-4</v>
      </c>
      <c r="T1118" s="5">
        <v>2.9999999999999997E-4</v>
      </c>
      <c r="U1118" s="5">
        <v>2.9999999999999997E-4</v>
      </c>
      <c r="V1118" s="5">
        <v>2.9999999999999997E-4</v>
      </c>
      <c r="W1118" t="str">
        <f t="shared" si="173"/>
        <v/>
      </c>
      <c r="X1118" s="7" t="str">
        <f t="shared" si="177"/>
        <v>PROTRA_CAPACITY_EMPIRICAL[</v>
      </c>
      <c r="Y1118" s="7" t="str">
        <f t="shared" si="180"/>
        <v>LUXEMBOURG,</v>
      </c>
      <c r="Z1118" s="7" t="str">
        <f t="shared" si="181"/>
        <v>TO_elec,</v>
      </c>
      <c r="AA1118" s="7" t="str">
        <f t="shared" si="178"/>
        <v>PROTRA_CHP_PP_I]=GET_DIRECT_DATA(</v>
      </c>
      <c r="AB1118" s="7" t="str">
        <f t="shared" si="179"/>
        <v>'model_parameters/energy/PROTRA_capacity_vensim_import.xlsx','PROTRA_capacity','PROTRA_CAP_TIME',</v>
      </c>
      <c r="AC1118" s="7" t="str">
        <f t="shared" si="182"/>
        <v>'LUXEMBOURG_TO_elec')~~|</v>
      </c>
    </row>
    <row r="1119" spans="1:29" x14ac:dyDescent="0.35">
      <c r="A1119" t="s">
        <v>59</v>
      </c>
      <c r="B1119" t="s">
        <v>42</v>
      </c>
      <c r="C1119" t="str">
        <f t="shared" si="174"/>
        <v>LUXEMBOURG_TO_elec</v>
      </c>
      <c r="D1119" t="str">
        <f t="shared" si="175"/>
        <v>PROTRA_CHP_PP_I</v>
      </c>
      <c r="E1119" t="s">
        <v>25</v>
      </c>
      <c r="F1119" s="1" t="str">
        <f t="shared" si="176"/>
        <v>LUXEMBOURGTO_elecPROTRA_PP_liquid_fuels_CCS</v>
      </c>
      <c r="G1119" s="5">
        <v>0</v>
      </c>
      <c r="H1119" s="5">
        <v>0</v>
      </c>
      <c r="I1119" s="5">
        <v>0</v>
      </c>
      <c r="J1119" s="5">
        <v>0</v>
      </c>
      <c r="K1119" s="5">
        <v>0</v>
      </c>
      <c r="L1119" s="5">
        <v>0</v>
      </c>
      <c r="M1119" s="5">
        <v>0</v>
      </c>
      <c r="N1119" s="5">
        <v>0</v>
      </c>
      <c r="O1119" s="5">
        <v>0</v>
      </c>
      <c r="P1119" s="5">
        <v>0</v>
      </c>
      <c r="Q1119" s="5">
        <v>0</v>
      </c>
      <c r="R1119" s="5">
        <v>0</v>
      </c>
      <c r="S1119" s="5">
        <v>0</v>
      </c>
      <c r="T1119" s="5">
        <v>0</v>
      </c>
      <c r="U1119" s="5">
        <v>0</v>
      </c>
      <c r="V1119" s="5">
        <v>0</v>
      </c>
      <c r="W1119" t="str">
        <f t="shared" si="173"/>
        <v/>
      </c>
      <c r="X1119" s="7" t="str">
        <f t="shared" si="177"/>
        <v>PROTRA_CAPACITY_EMPIRICAL[</v>
      </c>
      <c r="Y1119" s="7" t="str">
        <f t="shared" si="180"/>
        <v>LUXEMBOURG,</v>
      </c>
      <c r="Z1119" s="7" t="str">
        <f t="shared" si="181"/>
        <v>TO_elec,</v>
      </c>
      <c r="AA1119" s="7" t="str">
        <f t="shared" si="178"/>
        <v>PROTRA_CHP_PP_I]=GET_DIRECT_DATA(</v>
      </c>
      <c r="AB1119" s="7" t="str">
        <f t="shared" si="179"/>
        <v>'model_parameters/energy/PROTRA_capacity_vensim_import.xlsx','PROTRA_capacity','PROTRA_CAP_TIME',</v>
      </c>
      <c r="AC1119" s="7" t="str">
        <f t="shared" si="182"/>
        <v>'LUXEMBOURG_TO_elec')~~|</v>
      </c>
    </row>
    <row r="1120" spans="1:29" x14ac:dyDescent="0.35">
      <c r="A1120" t="s">
        <v>59</v>
      </c>
      <c r="B1120" t="s">
        <v>42</v>
      </c>
      <c r="C1120" t="str">
        <f t="shared" si="174"/>
        <v>LUXEMBOURG_TO_elec</v>
      </c>
      <c r="D1120" t="str">
        <f t="shared" si="175"/>
        <v>PROTRA_CHP_PP_I</v>
      </c>
      <c r="E1120" t="s">
        <v>26</v>
      </c>
      <c r="F1120" s="1" t="str">
        <f t="shared" si="176"/>
        <v>LUXEMBOURGTO_elecPROTRA_PP_nuclear</v>
      </c>
      <c r="G1120" s="5">
        <v>0</v>
      </c>
      <c r="H1120" s="5">
        <v>0</v>
      </c>
      <c r="I1120" s="5">
        <v>0</v>
      </c>
      <c r="J1120" s="5">
        <v>0</v>
      </c>
      <c r="K1120" s="5">
        <v>0</v>
      </c>
      <c r="L1120" s="5">
        <v>0</v>
      </c>
      <c r="M1120" s="5">
        <v>0</v>
      </c>
      <c r="N1120" s="5">
        <v>0</v>
      </c>
      <c r="O1120" s="5">
        <v>0</v>
      </c>
      <c r="P1120" s="5">
        <v>0</v>
      </c>
      <c r="Q1120" s="5">
        <v>0</v>
      </c>
      <c r="R1120" s="5">
        <v>0</v>
      </c>
      <c r="S1120" s="5">
        <v>0</v>
      </c>
      <c r="T1120" s="5">
        <v>0</v>
      </c>
      <c r="U1120" s="5">
        <v>0</v>
      </c>
      <c r="V1120" s="5">
        <v>0</v>
      </c>
      <c r="W1120" t="str">
        <f t="shared" si="173"/>
        <v/>
      </c>
      <c r="X1120" s="7" t="str">
        <f t="shared" si="177"/>
        <v>PROTRA_CAPACITY_EMPIRICAL[</v>
      </c>
      <c r="Y1120" s="7" t="str">
        <f t="shared" si="180"/>
        <v>LUXEMBOURG,</v>
      </c>
      <c r="Z1120" s="7" t="str">
        <f t="shared" si="181"/>
        <v>TO_elec,</v>
      </c>
      <c r="AA1120" s="7" t="str">
        <f t="shared" si="178"/>
        <v>PROTRA_CHP_PP_I]=GET_DIRECT_DATA(</v>
      </c>
      <c r="AB1120" s="7" t="str">
        <f t="shared" si="179"/>
        <v>'model_parameters/energy/PROTRA_capacity_vensim_import.xlsx','PROTRA_capacity','PROTRA_CAP_TIME',</v>
      </c>
      <c r="AC1120" s="7" t="str">
        <f t="shared" si="182"/>
        <v>'LUXEMBOURG_TO_elec')~~|</v>
      </c>
    </row>
    <row r="1121" spans="1:29" x14ac:dyDescent="0.35">
      <c r="A1121" t="s">
        <v>59</v>
      </c>
      <c r="B1121" t="s">
        <v>42</v>
      </c>
      <c r="C1121" t="str">
        <f t="shared" si="174"/>
        <v>LUXEMBOURG_TO_elec</v>
      </c>
      <c r="D1121" t="str">
        <f t="shared" si="175"/>
        <v>PROTRA_CHP_PP_I</v>
      </c>
      <c r="E1121" t="s">
        <v>27</v>
      </c>
      <c r="F1121" s="1" t="str">
        <f t="shared" si="176"/>
        <v>LUXEMBOURGTO_elecPROTRA_PP_oceanic</v>
      </c>
      <c r="G1121" s="5">
        <v>0</v>
      </c>
      <c r="H1121" s="5">
        <v>0</v>
      </c>
      <c r="I1121" s="5">
        <v>0</v>
      </c>
      <c r="J1121" s="5">
        <v>0</v>
      </c>
      <c r="K1121" s="5">
        <v>0</v>
      </c>
      <c r="L1121" s="5">
        <v>0</v>
      </c>
      <c r="M1121" s="5">
        <v>0</v>
      </c>
      <c r="N1121" s="5">
        <v>0</v>
      </c>
      <c r="O1121" s="5">
        <v>0</v>
      </c>
      <c r="P1121" s="5">
        <v>0</v>
      </c>
      <c r="Q1121" s="5">
        <v>0</v>
      </c>
      <c r="R1121" s="5">
        <v>0</v>
      </c>
      <c r="S1121" s="5">
        <v>0</v>
      </c>
      <c r="T1121" s="5">
        <v>0</v>
      </c>
      <c r="U1121" s="5">
        <v>0</v>
      </c>
      <c r="V1121" s="5">
        <v>0</v>
      </c>
      <c r="W1121" t="str">
        <f t="shared" si="173"/>
        <v/>
      </c>
      <c r="X1121" s="7" t="str">
        <f t="shared" si="177"/>
        <v>PROTRA_CAPACITY_EMPIRICAL[</v>
      </c>
      <c r="Y1121" s="7" t="str">
        <f t="shared" si="180"/>
        <v>LUXEMBOURG,</v>
      </c>
      <c r="Z1121" s="7" t="str">
        <f t="shared" si="181"/>
        <v>TO_elec,</v>
      </c>
      <c r="AA1121" s="7" t="str">
        <f t="shared" si="178"/>
        <v>PROTRA_CHP_PP_I]=GET_DIRECT_DATA(</v>
      </c>
      <c r="AB1121" s="7" t="str">
        <f t="shared" si="179"/>
        <v>'model_parameters/energy/PROTRA_capacity_vensim_import.xlsx','PROTRA_capacity','PROTRA_CAP_TIME',</v>
      </c>
      <c r="AC1121" s="7" t="str">
        <f t="shared" si="182"/>
        <v>'LUXEMBOURG_TO_elec')~~|</v>
      </c>
    </row>
    <row r="1122" spans="1:29" x14ac:dyDescent="0.35">
      <c r="A1122" t="s">
        <v>59</v>
      </c>
      <c r="B1122" t="s">
        <v>42</v>
      </c>
      <c r="C1122" t="str">
        <f t="shared" si="174"/>
        <v>LUXEMBOURG_TO_elec</v>
      </c>
      <c r="D1122" t="str">
        <f t="shared" si="175"/>
        <v>PROTRA_CHP_PP_I</v>
      </c>
      <c r="E1122" t="s">
        <v>28</v>
      </c>
      <c r="F1122" s="1" t="str">
        <f t="shared" si="176"/>
        <v>LUXEMBOURGTO_elecPROTRA_PP_solar_CSP</v>
      </c>
      <c r="G1122" s="5">
        <v>0</v>
      </c>
      <c r="H1122" s="5">
        <v>0</v>
      </c>
      <c r="I1122" s="5">
        <v>0</v>
      </c>
      <c r="J1122" s="5">
        <v>0</v>
      </c>
      <c r="K1122" s="5">
        <v>0</v>
      </c>
      <c r="L1122" s="5">
        <v>0</v>
      </c>
      <c r="M1122" s="5">
        <v>0</v>
      </c>
      <c r="N1122" s="5">
        <v>0</v>
      </c>
      <c r="O1122" s="5">
        <v>0</v>
      </c>
      <c r="P1122" s="5">
        <v>0</v>
      </c>
      <c r="Q1122" s="5">
        <v>0</v>
      </c>
      <c r="R1122" s="5">
        <v>0</v>
      </c>
      <c r="S1122" s="5">
        <v>0</v>
      </c>
      <c r="T1122" s="5">
        <v>0</v>
      </c>
      <c r="U1122" s="5">
        <v>0</v>
      </c>
      <c r="V1122" s="5">
        <v>0</v>
      </c>
      <c r="W1122" t="str">
        <f t="shared" si="173"/>
        <v/>
      </c>
      <c r="X1122" s="7" t="str">
        <f t="shared" si="177"/>
        <v>PROTRA_CAPACITY_EMPIRICAL[</v>
      </c>
      <c r="Y1122" s="7" t="str">
        <f t="shared" si="180"/>
        <v>LUXEMBOURG,</v>
      </c>
      <c r="Z1122" s="7" t="str">
        <f t="shared" si="181"/>
        <v>TO_elec,</v>
      </c>
      <c r="AA1122" s="7" t="str">
        <f t="shared" si="178"/>
        <v>PROTRA_CHP_PP_I]=GET_DIRECT_DATA(</v>
      </c>
      <c r="AB1122" s="7" t="str">
        <f t="shared" si="179"/>
        <v>'model_parameters/energy/PROTRA_capacity_vensim_import.xlsx','PROTRA_capacity','PROTRA_CAP_TIME',</v>
      </c>
      <c r="AC1122" s="7" t="str">
        <f t="shared" si="182"/>
        <v>'LUXEMBOURG_TO_elec')~~|</v>
      </c>
    </row>
    <row r="1123" spans="1:29" x14ac:dyDescent="0.35">
      <c r="A1123" t="s">
        <v>59</v>
      </c>
      <c r="B1123" t="s">
        <v>42</v>
      </c>
      <c r="C1123" t="str">
        <f t="shared" si="174"/>
        <v>LUXEMBOURG_TO_elec</v>
      </c>
      <c r="D1123" t="str">
        <f t="shared" si="175"/>
        <v>PROTRA_CHP_PP_I</v>
      </c>
      <c r="E1123" t="s">
        <v>29</v>
      </c>
      <c r="F1123" s="1" t="str">
        <f t="shared" si="176"/>
        <v>LUXEMBOURGTO_elecPROTRA_PP_solar_PV</v>
      </c>
      <c r="G1123" s="5">
        <v>1.4149799999999999E-2</v>
      </c>
      <c r="H1123" s="5">
        <v>1.42176E-2</v>
      </c>
      <c r="I1123" s="5">
        <v>1.4360400000000001E-2</v>
      </c>
      <c r="J1123" s="5">
        <v>1.4737199999999999E-2</v>
      </c>
      <c r="K1123" s="5">
        <v>1.58142E-2</v>
      </c>
      <c r="L1123" s="5">
        <v>1.7670600000000002E-2</v>
      </c>
      <c r="M1123" s="5">
        <v>2.4399599999999997E-2</v>
      </c>
      <c r="N1123" s="5">
        <v>4.4792399999999996E-2</v>
      </c>
      <c r="O1123" s="5">
        <v>5.7012599999999997E-2</v>
      </c>
      <c r="P1123" s="5">
        <v>6.5959799999999999E-2</v>
      </c>
      <c r="Q1123" s="5">
        <v>6.9763199999999997E-2</v>
      </c>
      <c r="R1123" s="5">
        <v>6.9763199999999997E-2</v>
      </c>
      <c r="S1123" s="5">
        <v>6.9763199999999997E-2</v>
      </c>
      <c r="T1123" s="5">
        <v>6.9763199999999997E-2</v>
      </c>
      <c r="U1123" s="5">
        <v>0.69763200000000003</v>
      </c>
      <c r="V1123" s="5">
        <v>0.69763200000000003</v>
      </c>
      <c r="W1123" t="str">
        <f t="shared" si="173"/>
        <v/>
      </c>
      <c r="X1123" s="7" t="str">
        <f t="shared" si="177"/>
        <v>PROTRA_CAPACITY_EMPIRICAL[</v>
      </c>
      <c r="Y1123" s="7" t="str">
        <f t="shared" si="180"/>
        <v>LUXEMBOURG,</v>
      </c>
      <c r="Z1123" s="7" t="str">
        <f t="shared" si="181"/>
        <v>TO_elec,</v>
      </c>
      <c r="AA1123" s="7" t="str">
        <f t="shared" si="178"/>
        <v>PROTRA_CHP_PP_I]=GET_DIRECT_DATA(</v>
      </c>
      <c r="AB1123" s="7" t="str">
        <f t="shared" si="179"/>
        <v>'model_parameters/energy/PROTRA_capacity_vensim_import.xlsx','PROTRA_capacity','PROTRA_CAP_TIME',</v>
      </c>
      <c r="AC1123" s="7" t="str">
        <f t="shared" si="182"/>
        <v>'LUXEMBOURG_TO_elec')~~|</v>
      </c>
    </row>
    <row r="1124" spans="1:29" x14ac:dyDescent="0.35">
      <c r="A1124" t="s">
        <v>59</v>
      </c>
      <c r="B1124" t="s">
        <v>42</v>
      </c>
      <c r="C1124" t="str">
        <f t="shared" si="174"/>
        <v>LUXEMBOURG_TO_elec</v>
      </c>
      <c r="D1124" t="str">
        <f t="shared" si="175"/>
        <v>PROTRA_CHP_PP_I</v>
      </c>
      <c r="E1124" t="s">
        <v>30</v>
      </c>
      <c r="F1124" s="1" t="str">
        <f t="shared" si="176"/>
        <v>LUXEMBOURGTO_elecPROTRA_PP_solar_urban_PV</v>
      </c>
      <c r="G1124" s="5">
        <v>9.4331999999999992E-3</v>
      </c>
      <c r="H1124" s="5">
        <v>9.4784000000000014E-3</v>
      </c>
      <c r="I1124" s="5">
        <v>9.5736000000000016E-3</v>
      </c>
      <c r="J1124" s="5">
        <v>9.8248000000000016E-3</v>
      </c>
      <c r="K1124" s="5">
        <v>1.05428E-2</v>
      </c>
      <c r="L1124" s="5">
        <v>1.17804E-2</v>
      </c>
      <c r="M1124" s="5">
        <v>1.62664E-2</v>
      </c>
      <c r="N1124" s="5">
        <v>2.9861599999999999E-2</v>
      </c>
      <c r="O1124" s="5">
        <v>3.8008400000000005E-2</v>
      </c>
      <c r="P1124" s="5">
        <v>4.3973200000000004E-2</v>
      </c>
      <c r="Q1124" s="5">
        <v>4.650880000000001E-2</v>
      </c>
      <c r="R1124" s="5">
        <v>4.650880000000001E-2</v>
      </c>
      <c r="S1124" s="5">
        <v>4.650880000000001E-2</v>
      </c>
      <c r="T1124" s="5">
        <v>4.650880000000001E-2</v>
      </c>
      <c r="U1124" s="5">
        <v>0.46508800000000011</v>
      </c>
      <c r="V1124" s="5">
        <v>0.46508800000000011</v>
      </c>
      <c r="W1124" t="str">
        <f t="shared" si="173"/>
        <v/>
      </c>
      <c r="X1124" s="7" t="str">
        <f t="shared" si="177"/>
        <v>PROTRA_CAPACITY_EMPIRICAL[</v>
      </c>
      <c r="Y1124" s="7" t="str">
        <f t="shared" si="180"/>
        <v>LUXEMBOURG,</v>
      </c>
      <c r="Z1124" s="7" t="str">
        <f t="shared" si="181"/>
        <v>TO_elec,</v>
      </c>
      <c r="AA1124" s="7" t="str">
        <f t="shared" si="178"/>
        <v>PROTRA_CHP_PP_I]=GET_DIRECT_DATA(</v>
      </c>
      <c r="AB1124" s="7" t="str">
        <f t="shared" si="179"/>
        <v>'model_parameters/energy/PROTRA_capacity_vensim_import.xlsx','PROTRA_capacity','PROTRA_CAP_TIME',</v>
      </c>
      <c r="AC1124" s="7" t="str">
        <f t="shared" si="182"/>
        <v>'LUXEMBOURG_TO_elec')~~|</v>
      </c>
    </row>
    <row r="1125" spans="1:29" x14ac:dyDescent="0.35">
      <c r="A1125" t="s">
        <v>59</v>
      </c>
      <c r="B1125" t="s">
        <v>42</v>
      </c>
      <c r="C1125" t="str">
        <f t="shared" si="174"/>
        <v>LUXEMBOURG_TO_elec</v>
      </c>
      <c r="D1125" t="str">
        <f t="shared" si="175"/>
        <v>PROTRA_CHP_PP_I</v>
      </c>
      <c r="E1125" t="s">
        <v>31</v>
      </c>
      <c r="F1125" s="1" t="str">
        <f t="shared" si="176"/>
        <v>LUXEMBOURGTO_elecPROTRA_PP_solid_fossil</v>
      </c>
      <c r="G1125" s="5">
        <v>0</v>
      </c>
      <c r="H1125" s="5">
        <v>0</v>
      </c>
      <c r="I1125" s="5">
        <v>0</v>
      </c>
      <c r="J1125" s="5">
        <v>0</v>
      </c>
      <c r="K1125" s="5">
        <v>0</v>
      </c>
      <c r="L1125" s="5">
        <v>0</v>
      </c>
      <c r="M1125" s="5">
        <v>0</v>
      </c>
      <c r="N1125" s="5">
        <v>0</v>
      </c>
      <c r="O1125" s="5">
        <v>0</v>
      </c>
      <c r="P1125" s="5">
        <v>0</v>
      </c>
      <c r="Q1125" s="5">
        <v>0</v>
      </c>
      <c r="R1125" s="5">
        <v>0</v>
      </c>
      <c r="S1125" s="5">
        <v>0</v>
      </c>
      <c r="T1125" s="5">
        <v>0</v>
      </c>
      <c r="U1125" s="5">
        <v>0</v>
      </c>
      <c r="V1125" s="5">
        <v>0</v>
      </c>
      <c r="W1125" t="str">
        <f t="shared" si="173"/>
        <v/>
      </c>
      <c r="X1125" s="7" t="str">
        <f t="shared" si="177"/>
        <v>PROTRA_CAPACITY_EMPIRICAL[</v>
      </c>
      <c r="Y1125" s="7" t="str">
        <f t="shared" si="180"/>
        <v>LUXEMBOURG,</v>
      </c>
      <c r="Z1125" s="7" t="str">
        <f t="shared" si="181"/>
        <v>TO_elec,</v>
      </c>
      <c r="AA1125" s="7" t="str">
        <f t="shared" si="178"/>
        <v>PROTRA_CHP_PP_I]=GET_DIRECT_DATA(</v>
      </c>
      <c r="AB1125" s="7" t="str">
        <f t="shared" si="179"/>
        <v>'model_parameters/energy/PROTRA_capacity_vensim_import.xlsx','PROTRA_capacity','PROTRA_CAP_TIME',</v>
      </c>
      <c r="AC1125" s="7" t="str">
        <f t="shared" si="182"/>
        <v>'LUXEMBOURG_TO_elec')~~|</v>
      </c>
    </row>
    <row r="1126" spans="1:29" x14ac:dyDescent="0.35">
      <c r="A1126" t="s">
        <v>59</v>
      </c>
      <c r="B1126" t="s">
        <v>42</v>
      </c>
      <c r="C1126" t="str">
        <f t="shared" si="174"/>
        <v>LUXEMBOURG_TO_elec</v>
      </c>
      <c r="D1126" t="str">
        <f t="shared" si="175"/>
        <v>PROTRA_CHP_PP_I</v>
      </c>
      <c r="E1126" t="s">
        <v>32</v>
      </c>
      <c r="F1126" s="1" t="str">
        <f t="shared" si="176"/>
        <v>LUXEMBOURGTO_elecPROTRA_PP_solid_fossil_CCS</v>
      </c>
      <c r="G1126" s="5">
        <v>0</v>
      </c>
      <c r="H1126" s="5">
        <v>0</v>
      </c>
      <c r="I1126" s="5">
        <v>0</v>
      </c>
      <c r="J1126" s="5">
        <v>0</v>
      </c>
      <c r="K1126" s="5">
        <v>0</v>
      </c>
      <c r="L1126" s="5">
        <v>0</v>
      </c>
      <c r="M1126" s="5">
        <v>0</v>
      </c>
      <c r="N1126" s="5">
        <v>0</v>
      </c>
      <c r="O1126" s="5">
        <v>0</v>
      </c>
      <c r="P1126" s="5">
        <v>0</v>
      </c>
      <c r="Q1126" s="5">
        <v>0</v>
      </c>
      <c r="R1126" s="5">
        <v>0</v>
      </c>
      <c r="S1126" s="5">
        <v>0</v>
      </c>
      <c r="T1126" s="5">
        <v>0</v>
      </c>
      <c r="U1126" s="5">
        <v>0</v>
      </c>
      <c r="V1126" s="5">
        <v>0</v>
      </c>
      <c r="W1126" t="str">
        <f t="shared" si="173"/>
        <v/>
      </c>
      <c r="X1126" s="7" t="str">
        <f t="shared" si="177"/>
        <v>PROTRA_CAPACITY_EMPIRICAL[</v>
      </c>
      <c r="Y1126" s="7" t="str">
        <f t="shared" si="180"/>
        <v>LUXEMBOURG,</v>
      </c>
      <c r="Z1126" s="7" t="str">
        <f t="shared" si="181"/>
        <v>TO_elec,</v>
      </c>
      <c r="AA1126" s="7" t="str">
        <f t="shared" si="178"/>
        <v>PROTRA_CHP_PP_I]=GET_DIRECT_DATA(</v>
      </c>
      <c r="AB1126" s="7" t="str">
        <f t="shared" si="179"/>
        <v>'model_parameters/energy/PROTRA_capacity_vensim_import.xlsx','PROTRA_capacity','PROTRA_CAP_TIME',</v>
      </c>
      <c r="AC1126" s="7" t="str">
        <f t="shared" si="182"/>
        <v>'LUXEMBOURG_TO_elec')~~|</v>
      </c>
    </row>
    <row r="1127" spans="1:29" x14ac:dyDescent="0.35">
      <c r="A1127" t="s">
        <v>59</v>
      </c>
      <c r="B1127" t="s">
        <v>42</v>
      </c>
      <c r="C1127" t="str">
        <f t="shared" si="174"/>
        <v>LUXEMBOURG_TO_elec</v>
      </c>
      <c r="D1127" t="str">
        <f t="shared" si="175"/>
        <v>PROTRA_CHP_PP_I</v>
      </c>
      <c r="E1127" t="s">
        <v>33</v>
      </c>
      <c r="F1127" s="1" t="str">
        <f t="shared" si="176"/>
        <v>LUXEMBOURGTO_elecPROTRA_PP_waste</v>
      </c>
      <c r="G1127" s="5">
        <v>5.9904130997644077E-3</v>
      </c>
      <c r="H1127" s="5">
        <v>5.9904130997644077E-3</v>
      </c>
      <c r="I1127" s="5">
        <v>5.9904130997644077E-3</v>
      </c>
      <c r="J1127" s="5">
        <v>5.9904130997644077E-3</v>
      </c>
      <c r="K1127" s="5">
        <v>5.9904130997644077E-3</v>
      </c>
      <c r="L1127" s="5">
        <v>7.0502554174150349E-3</v>
      </c>
      <c r="M1127" s="5">
        <v>7.0502554174150349E-3</v>
      </c>
      <c r="N1127" s="5">
        <v>9.3542604557859607E-3</v>
      </c>
      <c r="O1127" s="5">
        <v>9.3542604557859607E-3</v>
      </c>
      <c r="P1127" s="5">
        <v>9.3542604557859607E-3</v>
      </c>
      <c r="Q1127" s="5">
        <v>9.3542604557859607E-3</v>
      </c>
      <c r="R1127" s="5">
        <v>9.3542604557859607E-3</v>
      </c>
      <c r="S1127" s="5">
        <v>9.3542604557859607E-3</v>
      </c>
      <c r="T1127" s="5">
        <v>9.3542604557859607E-3</v>
      </c>
      <c r="U1127" s="5">
        <v>9.3542604557859607E-3</v>
      </c>
      <c r="V1127" s="5">
        <v>9.3542604557859607E-3</v>
      </c>
      <c r="W1127" t="str">
        <f t="shared" si="173"/>
        <v/>
      </c>
      <c r="X1127" s="7" t="str">
        <f t="shared" si="177"/>
        <v>PROTRA_CAPACITY_EMPIRICAL[</v>
      </c>
      <c r="Y1127" s="7" t="str">
        <f t="shared" si="180"/>
        <v>LUXEMBOURG,</v>
      </c>
      <c r="Z1127" s="7" t="str">
        <f t="shared" si="181"/>
        <v>TO_elec,</v>
      </c>
      <c r="AA1127" s="7" t="str">
        <f t="shared" si="178"/>
        <v>PROTRA_CHP_PP_I]=GET_DIRECT_DATA(</v>
      </c>
      <c r="AB1127" s="7" t="str">
        <f t="shared" si="179"/>
        <v>'model_parameters/energy/PROTRA_capacity_vensim_import.xlsx','PROTRA_capacity','PROTRA_CAP_TIME',</v>
      </c>
      <c r="AC1127" s="7" t="str">
        <f t="shared" si="182"/>
        <v>'LUXEMBOURG_TO_elec')~~|</v>
      </c>
    </row>
    <row r="1128" spans="1:29" x14ac:dyDescent="0.35">
      <c r="A1128" t="s">
        <v>59</v>
      </c>
      <c r="B1128" t="s">
        <v>42</v>
      </c>
      <c r="C1128" t="str">
        <f t="shared" si="174"/>
        <v>LUXEMBOURG_TO_elec</v>
      </c>
      <c r="D1128" t="str">
        <f t="shared" si="175"/>
        <v>PROTRA_CHP_PP_I</v>
      </c>
      <c r="E1128" t="s">
        <v>34</v>
      </c>
      <c r="F1128" s="1" t="str">
        <f t="shared" si="176"/>
        <v>LUXEMBOURGTO_elecPROTRA_PP_waste_CCS</v>
      </c>
      <c r="G1128" s="5">
        <v>0</v>
      </c>
      <c r="H1128" s="5">
        <v>0</v>
      </c>
      <c r="I1128" s="5">
        <v>0</v>
      </c>
      <c r="J1128" s="5">
        <v>0</v>
      </c>
      <c r="K1128" s="5">
        <v>0</v>
      </c>
      <c r="L1128" s="5">
        <v>0</v>
      </c>
      <c r="M1128" s="5">
        <v>0</v>
      </c>
      <c r="N1128" s="5">
        <v>0</v>
      </c>
      <c r="O1128" s="5">
        <v>0</v>
      </c>
      <c r="P1128" s="5">
        <v>0</v>
      </c>
      <c r="Q1128" s="5">
        <v>0</v>
      </c>
      <c r="R1128" s="5">
        <v>0</v>
      </c>
      <c r="S1128" s="5">
        <v>0</v>
      </c>
      <c r="T1128" s="5">
        <v>0</v>
      </c>
      <c r="U1128" s="5">
        <v>0</v>
      </c>
      <c r="V1128" s="5">
        <v>0</v>
      </c>
      <c r="W1128" t="str">
        <f t="shared" si="173"/>
        <v/>
      </c>
      <c r="X1128" s="7" t="str">
        <f t="shared" si="177"/>
        <v>PROTRA_CAPACITY_EMPIRICAL[</v>
      </c>
      <c r="Y1128" s="7" t="str">
        <f t="shared" si="180"/>
        <v>LUXEMBOURG,</v>
      </c>
      <c r="Z1128" s="7" t="str">
        <f t="shared" si="181"/>
        <v>TO_elec,</v>
      </c>
      <c r="AA1128" s="7" t="str">
        <f t="shared" si="178"/>
        <v>PROTRA_CHP_PP_I]=GET_DIRECT_DATA(</v>
      </c>
      <c r="AB1128" s="7" t="str">
        <f t="shared" si="179"/>
        <v>'model_parameters/energy/PROTRA_capacity_vensim_import.xlsx','PROTRA_capacity','PROTRA_CAP_TIME',</v>
      </c>
      <c r="AC1128" s="7" t="str">
        <f t="shared" si="182"/>
        <v>'LUXEMBOURG_TO_elec')~~|</v>
      </c>
    </row>
    <row r="1129" spans="1:29" x14ac:dyDescent="0.35">
      <c r="A1129" t="s">
        <v>59</v>
      </c>
      <c r="B1129" t="s">
        <v>42</v>
      </c>
      <c r="C1129" t="str">
        <f t="shared" si="174"/>
        <v>LUXEMBOURG_TO_elec</v>
      </c>
      <c r="D1129" t="str">
        <f t="shared" si="175"/>
        <v>PROTRA_CHP_PP_I</v>
      </c>
      <c r="E1129" t="s">
        <v>35</v>
      </c>
      <c r="F1129" s="1" t="str">
        <f t="shared" si="176"/>
        <v>LUXEMBOURGTO_elecPROTRA_PP_wind_offshore</v>
      </c>
      <c r="G1129" s="5">
        <v>0</v>
      </c>
      <c r="H1129" s="5">
        <v>0</v>
      </c>
      <c r="I1129" s="5">
        <v>0</v>
      </c>
      <c r="J1129" s="5">
        <v>0</v>
      </c>
      <c r="K1129" s="5">
        <v>0</v>
      </c>
      <c r="L1129" s="5">
        <v>0</v>
      </c>
      <c r="M1129" s="5">
        <v>0</v>
      </c>
      <c r="N1129" s="5">
        <v>0</v>
      </c>
      <c r="O1129" s="5">
        <v>0</v>
      </c>
      <c r="P1129" s="5">
        <v>0</v>
      </c>
      <c r="Q1129" s="5">
        <v>0</v>
      </c>
      <c r="R1129" s="5">
        <v>0</v>
      </c>
      <c r="S1129" s="5">
        <v>0</v>
      </c>
      <c r="T1129" s="5">
        <v>0</v>
      </c>
      <c r="U1129" s="5">
        <v>0</v>
      </c>
      <c r="V1129" s="5">
        <v>0</v>
      </c>
      <c r="W1129" t="str">
        <f t="shared" si="173"/>
        <v/>
      </c>
      <c r="X1129" s="7" t="str">
        <f t="shared" si="177"/>
        <v>PROTRA_CAPACITY_EMPIRICAL[</v>
      </c>
      <c r="Y1129" s="7" t="str">
        <f t="shared" si="180"/>
        <v>LUXEMBOURG,</v>
      </c>
      <c r="Z1129" s="7" t="str">
        <f t="shared" si="181"/>
        <v>TO_elec,</v>
      </c>
      <c r="AA1129" s="7" t="str">
        <f t="shared" si="178"/>
        <v>PROTRA_CHP_PP_I]=GET_DIRECT_DATA(</v>
      </c>
      <c r="AB1129" s="7" t="str">
        <f t="shared" si="179"/>
        <v>'model_parameters/energy/PROTRA_capacity_vensim_import.xlsx','PROTRA_capacity','PROTRA_CAP_TIME',</v>
      </c>
      <c r="AC1129" s="7" t="str">
        <f t="shared" si="182"/>
        <v>'LUXEMBOURG_TO_elec')~~|</v>
      </c>
    </row>
    <row r="1130" spans="1:29" x14ac:dyDescent="0.35">
      <c r="A1130" t="s">
        <v>59</v>
      </c>
      <c r="B1130" t="s">
        <v>42</v>
      </c>
      <c r="C1130" t="str">
        <f t="shared" si="174"/>
        <v>LUXEMBOURG_TO_elec</v>
      </c>
      <c r="D1130" t="str">
        <f t="shared" si="175"/>
        <v>PROTRA_CHP_PP_I</v>
      </c>
      <c r="E1130" t="s">
        <v>36</v>
      </c>
      <c r="F1130" s="1" t="str">
        <f t="shared" si="176"/>
        <v>LUXEMBOURGTO_elecPROTRA_PP_wind_onshore</v>
      </c>
      <c r="G1130" s="5">
        <v>3.49E-2</v>
      </c>
      <c r="H1130" s="5">
        <v>3.49E-2</v>
      </c>
      <c r="I1130" s="5">
        <v>3.49E-2</v>
      </c>
      <c r="J1130" s="5">
        <v>4.2915000000000002E-2</v>
      </c>
      <c r="K1130" s="5">
        <v>4.2930000000000003E-2</v>
      </c>
      <c r="L1130" s="5">
        <v>4.3726999999999995E-2</v>
      </c>
      <c r="M1130" s="5">
        <v>4.4527000000000004E-2</v>
      </c>
      <c r="N1130" s="5">
        <v>5.8326999999999997E-2</v>
      </c>
      <c r="O1130" s="5">
        <v>5.8326999999999997E-2</v>
      </c>
      <c r="P1130" s="5">
        <v>5.8341999999999998E-2</v>
      </c>
      <c r="Q1130" s="5">
        <v>6.3794000000000003E-2</v>
      </c>
      <c r="R1130" s="5">
        <v>6.5920466666666677E-2</v>
      </c>
      <c r="S1130" s="5">
        <v>6.5920466666666677E-2</v>
      </c>
      <c r="T1130" s="5">
        <v>8.1868966666666682E-2</v>
      </c>
      <c r="U1130" s="5">
        <v>8.1868966666666682E-2</v>
      </c>
      <c r="V1130" s="5">
        <v>8.1868966666666682E-2</v>
      </c>
      <c r="W1130" t="str">
        <f t="shared" si="173"/>
        <v/>
      </c>
      <c r="X1130" s="7" t="str">
        <f t="shared" si="177"/>
        <v>PROTRA_CAPACITY_EMPIRICAL[</v>
      </c>
      <c r="Y1130" s="7" t="str">
        <f t="shared" si="180"/>
        <v>LUXEMBOURG,</v>
      </c>
      <c r="Z1130" s="7" t="str">
        <f t="shared" si="181"/>
        <v>TO_elec,</v>
      </c>
      <c r="AA1130" s="7" t="str">
        <f t="shared" si="178"/>
        <v>PROTRA_CHP_PP_I]=GET_DIRECT_DATA(</v>
      </c>
      <c r="AB1130" s="7" t="str">
        <f t="shared" si="179"/>
        <v>'model_parameters/energy/PROTRA_capacity_vensim_import.xlsx','PROTRA_capacity','PROTRA_CAP_TIME',</v>
      </c>
      <c r="AC1130" s="7" t="str">
        <f t="shared" si="182"/>
        <v>'LUXEMBOURG_TO_elec')~~|</v>
      </c>
    </row>
    <row r="1131" spans="1:29" x14ac:dyDescent="0.35">
      <c r="A1131" t="s">
        <v>60</v>
      </c>
      <c r="B1131" t="s">
        <v>41</v>
      </c>
      <c r="C1131" t="str">
        <f t="shared" si="174"/>
        <v>MALTA_TO_heat</v>
      </c>
      <c r="D1131" t="str">
        <f t="shared" si="175"/>
        <v>PROTRA_CHP_HP_I</v>
      </c>
      <c r="E1131" t="s">
        <v>0</v>
      </c>
      <c r="F1131" s="1" t="str">
        <f t="shared" si="176"/>
        <v>MALTATO_heatPROTRA_CHP_gas_fuels</v>
      </c>
      <c r="G1131" s="3">
        <v>0</v>
      </c>
      <c r="H1131" s="3">
        <v>0</v>
      </c>
      <c r="I1131" s="3">
        <v>0</v>
      </c>
      <c r="J1131" s="3">
        <v>0</v>
      </c>
      <c r="K1131" s="3">
        <v>0</v>
      </c>
      <c r="L1131" s="3">
        <v>0</v>
      </c>
      <c r="M1131" s="3">
        <v>0</v>
      </c>
      <c r="N1131" s="3">
        <v>0</v>
      </c>
      <c r="O1131" s="3">
        <v>0</v>
      </c>
      <c r="P1131" s="3">
        <v>0</v>
      </c>
      <c r="Q1131" s="3">
        <v>0</v>
      </c>
      <c r="R1131" s="3">
        <v>0</v>
      </c>
      <c r="S1131" s="3">
        <v>0</v>
      </c>
      <c r="T1131" s="3">
        <v>0</v>
      </c>
      <c r="U1131" s="3">
        <v>0</v>
      </c>
      <c r="V1131" s="3">
        <v>0</v>
      </c>
      <c r="W1131" t="str">
        <f t="shared" si="173"/>
        <v>PROTRA_CAPACITY_EMPIRICAL[MALTA,TO_heat,PROTRA_CHP_HP_I]=GET_DIRECT_DATA('model_parameters/energy/PROTRA_capacity_vensim_import.xlsx','PROTRA_capacity','PROTRA_CAP_TIME','MALTA_TO_heat')~~|</v>
      </c>
      <c r="X1131" s="7" t="str">
        <f t="shared" si="177"/>
        <v>PROTRA_CAPACITY_EMPIRICAL[</v>
      </c>
      <c r="Y1131" s="7" t="str">
        <f t="shared" si="180"/>
        <v>MALTA,</v>
      </c>
      <c r="Z1131" s="7" t="str">
        <f t="shared" si="181"/>
        <v>TO_heat,</v>
      </c>
      <c r="AA1131" s="7" t="str">
        <f t="shared" si="178"/>
        <v>PROTRA_CHP_HP_I]=GET_DIRECT_DATA(</v>
      </c>
      <c r="AB1131" s="7" t="str">
        <f t="shared" si="179"/>
        <v>'model_parameters/energy/PROTRA_capacity_vensim_import.xlsx','PROTRA_capacity','PROTRA_CAP_TIME',</v>
      </c>
      <c r="AC1131" s="7" t="str">
        <f t="shared" si="182"/>
        <v>'MALTA_TO_heat')~~|</v>
      </c>
    </row>
    <row r="1132" spans="1:29" x14ac:dyDescent="0.35">
      <c r="A1132" t="s">
        <v>60</v>
      </c>
      <c r="B1132" t="s">
        <v>41</v>
      </c>
      <c r="C1132" t="str">
        <f t="shared" si="174"/>
        <v>MALTA_TO_heat</v>
      </c>
      <c r="D1132" t="str">
        <f t="shared" si="175"/>
        <v>PROTRA_CHP_HP_I</v>
      </c>
      <c r="E1132" t="s">
        <v>1</v>
      </c>
      <c r="F1132" s="1" t="str">
        <f t="shared" si="176"/>
        <v>MALTATO_heatPROTRA_CHP_gas_fuels_CCS</v>
      </c>
      <c r="G1132" s="3">
        <v>0</v>
      </c>
      <c r="H1132" s="3">
        <v>0</v>
      </c>
      <c r="I1132" s="3">
        <v>0</v>
      </c>
      <c r="J1132" s="3">
        <v>0</v>
      </c>
      <c r="K1132" s="3">
        <v>0</v>
      </c>
      <c r="L1132" s="3">
        <v>0</v>
      </c>
      <c r="M1132" s="3">
        <v>0</v>
      </c>
      <c r="N1132" s="3">
        <v>0</v>
      </c>
      <c r="O1132" s="3">
        <v>0</v>
      </c>
      <c r="P1132" s="3">
        <v>0</v>
      </c>
      <c r="Q1132" s="3">
        <v>0</v>
      </c>
      <c r="R1132" s="3">
        <v>0</v>
      </c>
      <c r="S1132" s="3">
        <v>0</v>
      </c>
      <c r="T1132" s="3">
        <v>0</v>
      </c>
      <c r="U1132" s="3">
        <v>0</v>
      </c>
      <c r="V1132" s="3">
        <v>0</v>
      </c>
      <c r="W1132" t="str">
        <f t="shared" si="173"/>
        <v/>
      </c>
      <c r="X1132" s="7" t="str">
        <f t="shared" si="177"/>
        <v>PROTRA_CAPACITY_EMPIRICAL[</v>
      </c>
      <c r="Y1132" s="7" t="str">
        <f t="shared" si="180"/>
        <v>MALTA,</v>
      </c>
      <c r="Z1132" s="7" t="str">
        <f t="shared" si="181"/>
        <v>TO_heat,</v>
      </c>
      <c r="AA1132" s="7" t="str">
        <f t="shared" si="178"/>
        <v>PROTRA_CHP_HP_I]=GET_DIRECT_DATA(</v>
      </c>
      <c r="AB1132" s="7" t="str">
        <f t="shared" si="179"/>
        <v>'model_parameters/energy/PROTRA_capacity_vensim_import.xlsx','PROTRA_capacity','PROTRA_CAP_TIME',</v>
      </c>
      <c r="AC1132" s="7" t="str">
        <f t="shared" si="182"/>
        <v>'MALTA_TO_heat')~~|</v>
      </c>
    </row>
    <row r="1133" spans="1:29" x14ac:dyDescent="0.35">
      <c r="A1133" t="s">
        <v>60</v>
      </c>
      <c r="B1133" t="s">
        <v>41</v>
      </c>
      <c r="C1133" t="str">
        <f t="shared" si="174"/>
        <v>MALTA_TO_heat</v>
      </c>
      <c r="D1133" t="str">
        <f t="shared" si="175"/>
        <v>PROTRA_CHP_HP_I</v>
      </c>
      <c r="E1133" t="s">
        <v>2</v>
      </c>
      <c r="F1133" s="1" t="str">
        <f t="shared" si="176"/>
        <v>MALTATO_heatPROTRA_CHP_geothermal</v>
      </c>
      <c r="G1133" s="3">
        <v>0</v>
      </c>
      <c r="H1133" s="3">
        <v>0</v>
      </c>
      <c r="I1133" s="3">
        <v>0</v>
      </c>
      <c r="J1133" s="3">
        <v>0</v>
      </c>
      <c r="K1133" s="3">
        <v>0</v>
      </c>
      <c r="L1133" s="3">
        <v>0</v>
      </c>
      <c r="M1133" s="3">
        <v>0</v>
      </c>
      <c r="N1133" s="3">
        <v>0</v>
      </c>
      <c r="O1133" s="3">
        <v>0</v>
      </c>
      <c r="P1133" s="3">
        <v>0</v>
      </c>
      <c r="Q1133" s="3">
        <v>0</v>
      </c>
      <c r="R1133" s="3">
        <v>0</v>
      </c>
      <c r="S1133" s="3">
        <v>0</v>
      </c>
      <c r="T1133" s="3">
        <v>0</v>
      </c>
      <c r="U1133" s="3">
        <v>0</v>
      </c>
      <c r="V1133" s="3">
        <v>0</v>
      </c>
      <c r="W1133" t="str">
        <f t="shared" si="173"/>
        <v/>
      </c>
      <c r="X1133" s="7" t="str">
        <f t="shared" si="177"/>
        <v>PROTRA_CAPACITY_EMPIRICAL[</v>
      </c>
      <c r="Y1133" s="7" t="str">
        <f t="shared" si="180"/>
        <v>MALTA,</v>
      </c>
      <c r="Z1133" s="7" t="str">
        <f t="shared" si="181"/>
        <v>TO_heat,</v>
      </c>
      <c r="AA1133" s="7" t="str">
        <f t="shared" si="178"/>
        <v>PROTRA_CHP_HP_I]=GET_DIRECT_DATA(</v>
      </c>
      <c r="AB1133" s="7" t="str">
        <f t="shared" si="179"/>
        <v>'model_parameters/energy/PROTRA_capacity_vensim_import.xlsx','PROTRA_capacity','PROTRA_CAP_TIME',</v>
      </c>
      <c r="AC1133" s="7" t="str">
        <f t="shared" si="182"/>
        <v>'MALTA_TO_heat')~~|</v>
      </c>
    </row>
    <row r="1134" spans="1:29" x14ac:dyDescent="0.35">
      <c r="A1134" t="s">
        <v>60</v>
      </c>
      <c r="B1134" t="s">
        <v>41</v>
      </c>
      <c r="C1134" t="str">
        <f t="shared" si="174"/>
        <v>MALTA_TO_heat</v>
      </c>
      <c r="D1134" t="str">
        <f t="shared" si="175"/>
        <v>PROTRA_CHP_HP_I</v>
      </c>
      <c r="E1134" t="s">
        <v>3</v>
      </c>
      <c r="F1134" s="1" t="str">
        <f t="shared" si="176"/>
        <v>MALTATO_heatPROTRA_CHP_liquid_fuels</v>
      </c>
      <c r="G1134" s="3">
        <v>0</v>
      </c>
      <c r="H1134" s="3">
        <v>0</v>
      </c>
      <c r="I1134" s="3">
        <v>0</v>
      </c>
      <c r="J1134" s="3">
        <v>0</v>
      </c>
      <c r="K1134" s="3">
        <v>0</v>
      </c>
      <c r="L1134" s="3">
        <v>0</v>
      </c>
      <c r="M1134" s="3">
        <v>0</v>
      </c>
      <c r="N1134" s="3">
        <v>0</v>
      </c>
      <c r="O1134" s="3">
        <v>0</v>
      </c>
      <c r="P1134" s="3">
        <v>0</v>
      </c>
      <c r="Q1134" s="3">
        <v>0</v>
      </c>
      <c r="R1134" s="3">
        <v>0</v>
      </c>
      <c r="S1134" s="3">
        <v>0</v>
      </c>
      <c r="T1134" s="3">
        <v>0</v>
      </c>
      <c r="U1134" s="3">
        <v>0</v>
      </c>
      <c r="V1134" s="3">
        <v>0</v>
      </c>
      <c r="W1134" t="str">
        <f t="shared" si="173"/>
        <v/>
      </c>
      <c r="X1134" s="7" t="str">
        <f t="shared" si="177"/>
        <v>PROTRA_CAPACITY_EMPIRICAL[</v>
      </c>
      <c r="Y1134" s="7" t="str">
        <f t="shared" si="180"/>
        <v>MALTA,</v>
      </c>
      <c r="Z1134" s="7" t="str">
        <f t="shared" si="181"/>
        <v>TO_heat,</v>
      </c>
      <c r="AA1134" s="7" t="str">
        <f t="shared" si="178"/>
        <v>PROTRA_CHP_HP_I]=GET_DIRECT_DATA(</v>
      </c>
      <c r="AB1134" s="7" t="str">
        <f t="shared" si="179"/>
        <v>'model_parameters/energy/PROTRA_capacity_vensim_import.xlsx','PROTRA_capacity','PROTRA_CAP_TIME',</v>
      </c>
      <c r="AC1134" s="7" t="str">
        <f t="shared" si="182"/>
        <v>'MALTA_TO_heat')~~|</v>
      </c>
    </row>
    <row r="1135" spans="1:29" x14ac:dyDescent="0.35">
      <c r="A1135" t="s">
        <v>60</v>
      </c>
      <c r="B1135" t="s">
        <v>41</v>
      </c>
      <c r="C1135" t="str">
        <f t="shared" si="174"/>
        <v>MALTA_TO_heat</v>
      </c>
      <c r="D1135" t="str">
        <f t="shared" si="175"/>
        <v>PROTRA_CHP_HP_I</v>
      </c>
      <c r="E1135" t="s">
        <v>4</v>
      </c>
      <c r="F1135" s="1" t="str">
        <f t="shared" si="176"/>
        <v>MALTATO_heatPROTRA_CHP_liquid_fuels_CCS</v>
      </c>
      <c r="G1135" s="3">
        <v>0</v>
      </c>
      <c r="H1135" s="3">
        <v>0</v>
      </c>
      <c r="I1135" s="3">
        <v>0</v>
      </c>
      <c r="J1135" s="3">
        <v>0</v>
      </c>
      <c r="K1135" s="3">
        <v>0</v>
      </c>
      <c r="L1135" s="3">
        <v>0</v>
      </c>
      <c r="M1135" s="3">
        <v>0</v>
      </c>
      <c r="N1135" s="3">
        <v>0</v>
      </c>
      <c r="O1135" s="3">
        <v>0</v>
      </c>
      <c r="P1135" s="3">
        <v>0</v>
      </c>
      <c r="Q1135" s="3">
        <v>0</v>
      </c>
      <c r="R1135" s="3">
        <v>0</v>
      </c>
      <c r="S1135" s="3">
        <v>0</v>
      </c>
      <c r="T1135" s="3">
        <v>0</v>
      </c>
      <c r="U1135" s="3">
        <v>0</v>
      </c>
      <c r="V1135" s="3">
        <v>0</v>
      </c>
      <c r="W1135" t="str">
        <f t="shared" si="173"/>
        <v/>
      </c>
      <c r="X1135" s="7" t="str">
        <f t="shared" si="177"/>
        <v>PROTRA_CAPACITY_EMPIRICAL[</v>
      </c>
      <c r="Y1135" s="7" t="str">
        <f t="shared" si="180"/>
        <v>MALTA,</v>
      </c>
      <c r="Z1135" s="7" t="str">
        <f t="shared" si="181"/>
        <v>TO_heat,</v>
      </c>
      <c r="AA1135" s="7" t="str">
        <f t="shared" si="178"/>
        <v>PROTRA_CHP_HP_I]=GET_DIRECT_DATA(</v>
      </c>
      <c r="AB1135" s="7" t="str">
        <f t="shared" si="179"/>
        <v>'model_parameters/energy/PROTRA_capacity_vensim_import.xlsx','PROTRA_capacity','PROTRA_CAP_TIME',</v>
      </c>
      <c r="AC1135" s="7" t="str">
        <f t="shared" si="182"/>
        <v>'MALTA_TO_heat')~~|</v>
      </c>
    </row>
    <row r="1136" spans="1:29" x14ac:dyDescent="0.35">
      <c r="A1136" t="s">
        <v>60</v>
      </c>
      <c r="B1136" t="s">
        <v>41</v>
      </c>
      <c r="C1136" t="str">
        <f t="shared" si="174"/>
        <v>MALTA_TO_heat</v>
      </c>
      <c r="D1136" t="str">
        <f t="shared" si="175"/>
        <v>PROTRA_CHP_HP_I</v>
      </c>
      <c r="E1136" t="s">
        <v>5</v>
      </c>
      <c r="F1136" s="1" t="str">
        <f t="shared" si="176"/>
        <v>MALTATO_heatPROTRA_CHP_solid_fossil</v>
      </c>
      <c r="G1136" s="3">
        <v>0</v>
      </c>
      <c r="H1136" s="3">
        <v>0</v>
      </c>
      <c r="I1136" s="3">
        <v>0</v>
      </c>
      <c r="J1136" s="3">
        <v>0</v>
      </c>
      <c r="K1136" s="3">
        <v>0</v>
      </c>
      <c r="L1136" s="3">
        <v>0</v>
      </c>
      <c r="M1136" s="3">
        <v>0</v>
      </c>
      <c r="N1136" s="3">
        <v>0</v>
      </c>
      <c r="O1136" s="3">
        <v>0</v>
      </c>
      <c r="P1136" s="3">
        <v>0</v>
      </c>
      <c r="Q1136" s="3">
        <v>0</v>
      </c>
      <c r="R1136" s="3">
        <v>0</v>
      </c>
      <c r="S1136" s="3">
        <v>0</v>
      </c>
      <c r="T1136" s="3">
        <v>0</v>
      </c>
      <c r="U1136" s="3">
        <v>0</v>
      </c>
      <c r="V1136" s="3">
        <v>0</v>
      </c>
      <c r="W1136" t="str">
        <f t="shared" si="173"/>
        <v/>
      </c>
      <c r="X1136" s="7" t="str">
        <f t="shared" si="177"/>
        <v>PROTRA_CAPACITY_EMPIRICAL[</v>
      </c>
      <c r="Y1136" s="7" t="str">
        <f t="shared" si="180"/>
        <v>MALTA,</v>
      </c>
      <c r="Z1136" s="7" t="str">
        <f t="shared" si="181"/>
        <v>TO_heat,</v>
      </c>
      <c r="AA1136" s="7" t="str">
        <f t="shared" si="178"/>
        <v>PROTRA_CHP_HP_I]=GET_DIRECT_DATA(</v>
      </c>
      <c r="AB1136" s="7" t="str">
        <f t="shared" si="179"/>
        <v>'model_parameters/energy/PROTRA_capacity_vensim_import.xlsx','PROTRA_capacity','PROTRA_CAP_TIME',</v>
      </c>
      <c r="AC1136" s="7" t="str">
        <f t="shared" si="182"/>
        <v>'MALTA_TO_heat')~~|</v>
      </c>
    </row>
    <row r="1137" spans="1:29" x14ac:dyDescent="0.35">
      <c r="A1137" t="s">
        <v>60</v>
      </c>
      <c r="B1137" t="s">
        <v>41</v>
      </c>
      <c r="C1137" t="str">
        <f t="shared" si="174"/>
        <v>MALTA_TO_heat</v>
      </c>
      <c r="D1137" t="str">
        <f t="shared" si="175"/>
        <v>PROTRA_CHP_HP_I</v>
      </c>
      <c r="E1137" t="s">
        <v>6</v>
      </c>
      <c r="F1137" s="1" t="str">
        <f t="shared" si="176"/>
        <v>MALTATO_heatPROTRA_CHP_solid_fossil_CCS</v>
      </c>
      <c r="G1137" s="3">
        <v>0</v>
      </c>
      <c r="H1137" s="3">
        <v>0</v>
      </c>
      <c r="I1137" s="3">
        <v>0</v>
      </c>
      <c r="J1137" s="3">
        <v>0</v>
      </c>
      <c r="K1137" s="3">
        <v>0</v>
      </c>
      <c r="L1137" s="3">
        <v>0</v>
      </c>
      <c r="M1137" s="3">
        <v>0</v>
      </c>
      <c r="N1137" s="3">
        <v>0</v>
      </c>
      <c r="O1137" s="3">
        <v>0</v>
      </c>
      <c r="P1137" s="3">
        <v>0</v>
      </c>
      <c r="Q1137" s="3">
        <v>0</v>
      </c>
      <c r="R1137" s="3">
        <v>0</v>
      </c>
      <c r="S1137" s="3">
        <v>0</v>
      </c>
      <c r="T1137" s="3">
        <v>0</v>
      </c>
      <c r="U1137" s="3">
        <v>0</v>
      </c>
      <c r="V1137" s="3">
        <v>0</v>
      </c>
      <c r="W1137" t="str">
        <f t="shared" si="173"/>
        <v/>
      </c>
      <c r="X1137" s="7" t="str">
        <f t="shared" si="177"/>
        <v>PROTRA_CAPACITY_EMPIRICAL[</v>
      </c>
      <c r="Y1137" s="7" t="str">
        <f t="shared" si="180"/>
        <v>MALTA,</v>
      </c>
      <c r="Z1137" s="7" t="str">
        <f t="shared" si="181"/>
        <v>TO_heat,</v>
      </c>
      <c r="AA1137" s="7" t="str">
        <f t="shared" si="178"/>
        <v>PROTRA_CHP_HP_I]=GET_DIRECT_DATA(</v>
      </c>
      <c r="AB1137" s="7" t="str">
        <f t="shared" si="179"/>
        <v>'model_parameters/energy/PROTRA_capacity_vensim_import.xlsx','PROTRA_capacity','PROTRA_CAP_TIME',</v>
      </c>
      <c r="AC1137" s="7" t="str">
        <f t="shared" si="182"/>
        <v>'MALTA_TO_heat')~~|</v>
      </c>
    </row>
    <row r="1138" spans="1:29" x14ac:dyDescent="0.35">
      <c r="A1138" t="s">
        <v>60</v>
      </c>
      <c r="B1138" t="s">
        <v>41</v>
      </c>
      <c r="C1138" t="str">
        <f t="shared" si="174"/>
        <v>MALTA_TO_heat</v>
      </c>
      <c r="D1138" t="str">
        <f t="shared" si="175"/>
        <v>PROTRA_CHP_HP_I</v>
      </c>
      <c r="E1138" t="s">
        <v>7</v>
      </c>
      <c r="F1138" s="1" t="str">
        <f t="shared" si="176"/>
        <v>MALTATO_heatPROTRA_CHP_waste</v>
      </c>
      <c r="G1138" s="3">
        <v>0</v>
      </c>
      <c r="H1138" s="3">
        <v>0</v>
      </c>
      <c r="I1138" s="3">
        <v>0</v>
      </c>
      <c r="J1138" s="3">
        <v>0</v>
      </c>
      <c r="K1138" s="3">
        <v>0</v>
      </c>
      <c r="L1138" s="3">
        <v>0</v>
      </c>
      <c r="M1138" s="3">
        <v>0</v>
      </c>
      <c r="N1138" s="3">
        <v>0</v>
      </c>
      <c r="O1138" s="3">
        <v>0</v>
      </c>
      <c r="P1138" s="3">
        <v>0</v>
      </c>
      <c r="Q1138" s="3">
        <v>0</v>
      </c>
      <c r="R1138" s="3">
        <v>0</v>
      </c>
      <c r="S1138" s="3">
        <v>0</v>
      </c>
      <c r="T1138" s="3">
        <v>0</v>
      </c>
      <c r="U1138" s="3">
        <v>0</v>
      </c>
      <c r="V1138" s="3">
        <v>0</v>
      </c>
      <c r="W1138" t="str">
        <f t="shared" si="173"/>
        <v/>
      </c>
      <c r="X1138" s="7" t="str">
        <f t="shared" si="177"/>
        <v>PROTRA_CAPACITY_EMPIRICAL[</v>
      </c>
      <c r="Y1138" s="7" t="str">
        <f t="shared" si="180"/>
        <v>MALTA,</v>
      </c>
      <c r="Z1138" s="7" t="str">
        <f t="shared" si="181"/>
        <v>TO_heat,</v>
      </c>
      <c r="AA1138" s="7" t="str">
        <f t="shared" si="178"/>
        <v>PROTRA_CHP_HP_I]=GET_DIRECT_DATA(</v>
      </c>
      <c r="AB1138" s="7" t="str">
        <f t="shared" si="179"/>
        <v>'model_parameters/energy/PROTRA_capacity_vensim_import.xlsx','PROTRA_capacity','PROTRA_CAP_TIME',</v>
      </c>
      <c r="AC1138" s="7" t="str">
        <f t="shared" si="182"/>
        <v>'MALTA_TO_heat')~~|</v>
      </c>
    </row>
    <row r="1139" spans="1:29" x14ac:dyDescent="0.35">
      <c r="A1139" t="s">
        <v>60</v>
      </c>
      <c r="B1139" t="s">
        <v>41</v>
      </c>
      <c r="C1139" t="str">
        <f t="shared" si="174"/>
        <v>MALTA_TO_heat</v>
      </c>
      <c r="D1139" t="str">
        <f t="shared" si="175"/>
        <v>PROTRA_CHP_HP_I</v>
      </c>
      <c r="E1139" t="s">
        <v>8</v>
      </c>
      <c r="F1139" s="1" t="str">
        <f t="shared" si="176"/>
        <v>MALTATO_heatPROTRA_CHP_solid_bio</v>
      </c>
      <c r="G1139" s="4">
        <v>0</v>
      </c>
      <c r="H1139" s="4">
        <v>0</v>
      </c>
      <c r="I1139" s="4">
        <v>0</v>
      </c>
      <c r="J1139" s="4">
        <v>0</v>
      </c>
      <c r="K1139" s="4">
        <v>0</v>
      </c>
      <c r="L1139" s="4">
        <v>0</v>
      </c>
      <c r="M1139" s="4">
        <v>0</v>
      </c>
      <c r="N1139" s="4">
        <v>0</v>
      </c>
      <c r="O1139" s="4">
        <v>0</v>
      </c>
      <c r="P1139" s="4">
        <v>0</v>
      </c>
      <c r="Q1139" s="4">
        <v>0</v>
      </c>
      <c r="R1139" s="4">
        <v>0</v>
      </c>
      <c r="S1139" s="4">
        <v>0</v>
      </c>
      <c r="T1139" s="4">
        <v>0</v>
      </c>
      <c r="U1139" s="4">
        <v>0</v>
      </c>
      <c r="V1139" s="4">
        <v>0</v>
      </c>
      <c r="W1139" t="str">
        <f t="shared" si="173"/>
        <v/>
      </c>
      <c r="X1139" s="7" t="str">
        <f t="shared" si="177"/>
        <v>PROTRA_CAPACITY_EMPIRICAL[</v>
      </c>
      <c r="Y1139" s="7" t="str">
        <f t="shared" si="180"/>
        <v>MALTA,</v>
      </c>
      <c r="Z1139" s="7" t="str">
        <f t="shared" si="181"/>
        <v>TO_heat,</v>
      </c>
      <c r="AA1139" s="7" t="str">
        <f t="shared" si="178"/>
        <v>PROTRA_CHP_HP_I]=GET_DIRECT_DATA(</v>
      </c>
      <c r="AB1139" s="7" t="str">
        <f t="shared" si="179"/>
        <v>'model_parameters/energy/PROTRA_capacity_vensim_import.xlsx','PROTRA_capacity','PROTRA_CAP_TIME',</v>
      </c>
      <c r="AC1139" s="7" t="str">
        <f t="shared" si="182"/>
        <v>'MALTA_TO_heat')~~|</v>
      </c>
    </row>
    <row r="1140" spans="1:29" x14ac:dyDescent="0.35">
      <c r="A1140" t="s">
        <v>60</v>
      </c>
      <c r="B1140" t="s">
        <v>41</v>
      </c>
      <c r="C1140" t="str">
        <f t="shared" si="174"/>
        <v>MALTA_TO_heat</v>
      </c>
      <c r="D1140" t="str">
        <f t="shared" si="175"/>
        <v>PROTRA_CHP_HP_I</v>
      </c>
      <c r="E1140" t="s">
        <v>9</v>
      </c>
      <c r="F1140" s="1" t="str">
        <f t="shared" si="176"/>
        <v>MALTATO_heatPROTRA_CHP_solid_bio_CCS</v>
      </c>
      <c r="G1140" s="3">
        <v>0</v>
      </c>
      <c r="H1140" s="3">
        <v>0</v>
      </c>
      <c r="I1140" s="3">
        <v>0</v>
      </c>
      <c r="J1140" s="3">
        <v>0</v>
      </c>
      <c r="K1140" s="3">
        <v>0</v>
      </c>
      <c r="L1140" s="3">
        <v>0</v>
      </c>
      <c r="M1140" s="3">
        <v>0</v>
      </c>
      <c r="N1140" s="3">
        <v>0</v>
      </c>
      <c r="O1140" s="3">
        <v>0</v>
      </c>
      <c r="P1140" s="3">
        <v>0</v>
      </c>
      <c r="Q1140" s="3">
        <v>0</v>
      </c>
      <c r="R1140" s="3">
        <v>0</v>
      </c>
      <c r="S1140" s="3">
        <v>0</v>
      </c>
      <c r="T1140" s="3">
        <v>0</v>
      </c>
      <c r="U1140" s="3">
        <v>0</v>
      </c>
      <c r="V1140" s="3">
        <v>0</v>
      </c>
      <c r="W1140" t="str">
        <f t="shared" si="173"/>
        <v/>
      </c>
      <c r="X1140" s="7" t="str">
        <f t="shared" si="177"/>
        <v>PROTRA_CAPACITY_EMPIRICAL[</v>
      </c>
      <c r="Y1140" s="7" t="str">
        <f t="shared" si="180"/>
        <v>MALTA,</v>
      </c>
      <c r="Z1140" s="7" t="str">
        <f t="shared" si="181"/>
        <v>TO_heat,</v>
      </c>
      <c r="AA1140" s="7" t="str">
        <f t="shared" si="178"/>
        <v>PROTRA_CHP_HP_I]=GET_DIRECT_DATA(</v>
      </c>
      <c r="AB1140" s="7" t="str">
        <f t="shared" si="179"/>
        <v>'model_parameters/energy/PROTRA_capacity_vensim_import.xlsx','PROTRA_capacity','PROTRA_CAP_TIME',</v>
      </c>
      <c r="AC1140" s="7" t="str">
        <f t="shared" si="182"/>
        <v>'MALTA_TO_heat')~~|</v>
      </c>
    </row>
    <row r="1141" spans="1:29" x14ac:dyDescent="0.35">
      <c r="A1141" t="s">
        <v>60</v>
      </c>
      <c r="B1141" t="s">
        <v>41</v>
      </c>
      <c r="C1141" t="str">
        <f t="shared" si="174"/>
        <v>MALTA_TO_heat</v>
      </c>
      <c r="D1141" t="str">
        <f t="shared" si="175"/>
        <v>PROTRA_CHP_HP_I</v>
      </c>
      <c r="E1141" t="s">
        <v>10</v>
      </c>
      <c r="F1141" s="1" t="str">
        <f t="shared" si="176"/>
        <v>MALTATO_heatPROTRA_HP_gas_fuels</v>
      </c>
      <c r="G1141" s="4">
        <v>0</v>
      </c>
      <c r="H1141" s="4">
        <v>0</v>
      </c>
      <c r="I1141" s="4">
        <v>0</v>
      </c>
      <c r="J1141" s="4">
        <v>0</v>
      </c>
      <c r="K1141" s="4">
        <v>0</v>
      </c>
      <c r="L1141" s="4">
        <v>0</v>
      </c>
      <c r="M1141" s="4">
        <v>0</v>
      </c>
      <c r="N1141" s="4">
        <v>0</v>
      </c>
      <c r="O1141" s="4">
        <v>0</v>
      </c>
      <c r="P1141" s="4">
        <v>0</v>
      </c>
      <c r="Q1141" s="4">
        <v>0</v>
      </c>
      <c r="R1141" s="4">
        <v>0</v>
      </c>
      <c r="S1141" s="4">
        <v>0</v>
      </c>
      <c r="T1141" s="4">
        <v>0</v>
      </c>
      <c r="U1141" s="4">
        <v>0</v>
      </c>
      <c r="V1141" s="4">
        <v>0</v>
      </c>
      <c r="W1141" t="str">
        <f t="shared" si="173"/>
        <v/>
      </c>
      <c r="X1141" s="7" t="str">
        <f t="shared" si="177"/>
        <v>PROTRA_CAPACITY_EMPIRICAL[</v>
      </c>
      <c r="Y1141" s="7" t="str">
        <f t="shared" si="180"/>
        <v>MALTA,</v>
      </c>
      <c r="Z1141" s="7" t="str">
        <f t="shared" si="181"/>
        <v>TO_heat,</v>
      </c>
      <c r="AA1141" s="7" t="str">
        <f t="shared" si="178"/>
        <v>PROTRA_CHP_HP_I]=GET_DIRECT_DATA(</v>
      </c>
      <c r="AB1141" s="7" t="str">
        <f t="shared" si="179"/>
        <v>'model_parameters/energy/PROTRA_capacity_vensim_import.xlsx','PROTRA_capacity','PROTRA_CAP_TIME',</v>
      </c>
      <c r="AC1141" s="7" t="str">
        <f t="shared" si="182"/>
        <v>'MALTA_TO_heat')~~|</v>
      </c>
    </row>
    <row r="1142" spans="1:29" x14ac:dyDescent="0.35">
      <c r="A1142" t="s">
        <v>60</v>
      </c>
      <c r="B1142" t="s">
        <v>41</v>
      </c>
      <c r="C1142" t="str">
        <f t="shared" si="174"/>
        <v>MALTA_TO_heat</v>
      </c>
      <c r="D1142" t="str">
        <f t="shared" si="175"/>
        <v>PROTRA_CHP_HP_I</v>
      </c>
      <c r="E1142" t="s">
        <v>11</v>
      </c>
      <c r="F1142" s="1" t="str">
        <f t="shared" si="176"/>
        <v>MALTATO_heatPROTRA_HP_solid_bio</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c r="W1142" t="str">
        <f t="shared" si="173"/>
        <v/>
      </c>
      <c r="X1142" s="7" t="str">
        <f t="shared" si="177"/>
        <v>PROTRA_CAPACITY_EMPIRICAL[</v>
      </c>
      <c r="Y1142" s="7" t="str">
        <f t="shared" si="180"/>
        <v>MALTA,</v>
      </c>
      <c r="Z1142" s="7" t="str">
        <f t="shared" si="181"/>
        <v>TO_heat,</v>
      </c>
      <c r="AA1142" s="7" t="str">
        <f t="shared" si="178"/>
        <v>PROTRA_CHP_HP_I]=GET_DIRECT_DATA(</v>
      </c>
      <c r="AB1142" s="7" t="str">
        <f t="shared" si="179"/>
        <v>'model_parameters/energy/PROTRA_capacity_vensim_import.xlsx','PROTRA_capacity','PROTRA_CAP_TIME',</v>
      </c>
      <c r="AC1142" s="7" t="str">
        <f t="shared" si="182"/>
        <v>'MALTA_TO_heat')~~|</v>
      </c>
    </row>
    <row r="1143" spans="1:29" x14ac:dyDescent="0.35">
      <c r="A1143" t="s">
        <v>60</v>
      </c>
      <c r="B1143" t="s">
        <v>41</v>
      </c>
      <c r="C1143" t="str">
        <f t="shared" si="174"/>
        <v>MALTA_TO_heat</v>
      </c>
      <c r="D1143" t="str">
        <f t="shared" si="175"/>
        <v>PROTRA_CHP_HP_I</v>
      </c>
      <c r="E1143" t="s">
        <v>12</v>
      </c>
      <c r="F1143" s="1" t="str">
        <f t="shared" si="176"/>
        <v>MALTATO_heatPROTRA_HP_geothermal</v>
      </c>
      <c r="G1143" s="4">
        <v>0</v>
      </c>
      <c r="H1143" s="4">
        <v>0</v>
      </c>
      <c r="I1143" s="4">
        <v>0</v>
      </c>
      <c r="J1143" s="4">
        <v>0</v>
      </c>
      <c r="K1143" s="4">
        <v>0</v>
      </c>
      <c r="L1143" s="4">
        <v>0</v>
      </c>
      <c r="M1143" s="4">
        <v>0</v>
      </c>
      <c r="N1143" s="4">
        <v>0</v>
      </c>
      <c r="O1143" s="4">
        <v>0</v>
      </c>
      <c r="P1143" s="4">
        <v>0</v>
      </c>
      <c r="Q1143" s="4">
        <v>0</v>
      </c>
      <c r="R1143" s="4">
        <v>0</v>
      </c>
      <c r="S1143" s="4">
        <v>0</v>
      </c>
      <c r="T1143" s="4">
        <v>0</v>
      </c>
      <c r="U1143" s="4">
        <v>0</v>
      </c>
      <c r="V1143" s="4">
        <v>0</v>
      </c>
      <c r="W1143" t="str">
        <f t="shared" si="173"/>
        <v/>
      </c>
      <c r="X1143" s="7" t="str">
        <f t="shared" si="177"/>
        <v>PROTRA_CAPACITY_EMPIRICAL[</v>
      </c>
      <c r="Y1143" s="7" t="str">
        <f t="shared" si="180"/>
        <v>MALTA,</v>
      </c>
      <c r="Z1143" s="7" t="str">
        <f t="shared" si="181"/>
        <v>TO_heat,</v>
      </c>
      <c r="AA1143" s="7" t="str">
        <f t="shared" si="178"/>
        <v>PROTRA_CHP_HP_I]=GET_DIRECT_DATA(</v>
      </c>
      <c r="AB1143" s="7" t="str">
        <f t="shared" si="179"/>
        <v>'model_parameters/energy/PROTRA_capacity_vensim_import.xlsx','PROTRA_capacity','PROTRA_CAP_TIME',</v>
      </c>
      <c r="AC1143" s="7" t="str">
        <f t="shared" si="182"/>
        <v>'MALTA_TO_heat')~~|</v>
      </c>
    </row>
    <row r="1144" spans="1:29" x14ac:dyDescent="0.35">
      <c r="A1144" t="s">
        <v>60</v>
      </c>
      <c r="B1144" t="s">
        <v>41</v>
      </c>
      <c r="C1144" t="str">
        <f t="shared" si="174"/>
        <v>MALTA_TO_heat</v>
      </c>
      <c r="D1144" t="str">
        <f t="shared" si="175"/>
        <v>PROTRA_CHP_HP_I</v>
      </c>
      <c r="E1144" t="s">
        <v>13</v>
      </c>
      <c r="F1144" s="1" t="str">
        <f t="shared" si="176"/>
        <v>MALTATO_heatPROTRA_HP_liquid_fuels</v>
      </c>
      <c r="G1144" s="4">
        <v>0</v>
      </c>
      <c r="H1144" s="4">
        <v>0</v>
      </c>
      <c r="I1144" s="4">
        <v>0</v>
      </c>
      <c r="J1144" s="4">
        <v>0</v>
      </c>
      <c r="K1144" s="4">
        <v>0</v>
      </c>
      <c r="L1144" s="4">
        <v>0</v>
      </c>
      <c r="M1144" s="4">
        <v>0</v>
      </c>
      <c r="N1144" s="4">
        <v>0</v>
      </c>
      <c r="O1144" s="4">
        <v>0</v>
      </c>
      <c r="P1144" s="4">
        <v>0</v>
      </c>
      <c r="Q1144" s="4">
        <v>0</v>
      </c>
      <c r="R1144" s="4">
        <v>0</v>
      </c>
      <c r="S1144" s="4">
        <v>0</v>
      </c>
      <c r="T1144" s="4">
        <v>0</v>
      </c>
      <c r="U1144" s="4">
        <v>0</v>
      </c>
      <c r="V1144" s="4">
        <v>0</v>
      </c>
      <c r="W1144" t="str">
        <f t="shared" si="173"/>
        <v/>
      </c>
      <c r="X1144" s="7" t="str">
        <f t="shared" si="177"/>
        <v>PROTRA_CAPACITY_EMPIRICAL[</v>
      </c>
      <c r="Y1144" s="7" t="str">
        <f t="shared" si="180"/>
        <v>MALTA,</v>
      </c>
      <c r="Z1144" s="7" t="str">
        <f t="shared" si="181"/>
        <v>TO_heat,</v>
      </c>
      <c r="AA1144" s="7" t="str">
        <f t="shared" si="178"/>
        <v>PROTRA_CHP_HP_I]=GET_DIRECT_DATA(</v>
      </c>
      <c r="AB1144" s="7" t="str">
        <f t="shared" si="179"/>
        <v>'model_parameters/energy/PROTRA_capacity_vensim_import.xlsx','PROTRA_capacity','PROTRA_CAP_TIME',</v>
      </c>
      <c r="AC1144" s="7" t="str">
        <f t="shared" si="182"/>
        <v>'MALTA_TO_heat')~~|</v>
      </c>
    </row>
    <row r="1145" spans="1:29" x14ac:dyDescent="0.35">
      <c r="A1145" t="s">
        <v>60</v>
      </c>
      <c r="B1145" t="s">
        <v>41</v>
      </c>
      <c r="C1145" t="str">
        <f t="shared" si="174"/>
        <v>MALTA_TO_heat</v>
      </c>
      <c r="D1145" t="str">
        <f t="shared" si="175"/>
        <v>PROTRA_CHP_HP_I</v>
      </c>
      <c r="E1145" t="s">
        <v>14</v>
      </c>
      <c r="F1145" s="1" t="str">
        <f t="shared" si="176"/>
        <v>MALTATO_heatPROTRA_HP_solar</v>
      </c>
      <c r="G1145" s="4">
        <v>0</v>
      </c>
      <c r="H1145" s="4">
        <v>0</v>
      </c>
      <c r="I1145" s="4">
        <v>0</v>
      </c>
      <c r="J1145" s="4">
        <v>0</v>
      </c>
      <c r="K1145" s="4">
        <v>0</v>
      </c>
      <c r="L1145" s="4">
        <v>0</v>
      </c>
      <c r="M1145" s="4">
        <v>0</v>
      </c>
      <c r="N1145" s="4">
        <v>0</v>
      </c>
      <c r="O1145" s="4">
        <v>0</v>
      </c>
      <c r="P1145" s="4">
        <v>0</v>
      </c>
      <c r="Q1145" s="4">
        <v>0</v>
      </c>
      <c r="R1145" s="4">
        <v>0</v>
      </c>
      <c r="S1145" s="4">
        <v>0</v>
      </c>
      <c r="T1145" s="4">
        <v>0</v>
      </c>
      <c r="U1145" s="4">
        <v>0</v>
      </c>
      <c r="V1145" s="4">
        <v>0</v>
      </c>
      <c r="W1145" t="str">
        <f t="shared" si="173"/>
        <v/>
      </c>
      <c r="X1145" s="7" t="str">
        <f t="shared" si="177"/>
        <v>PROTRA_CAPACITY_EMPIRICAL[</v>
      </c>
      <c r="Y1145" s="7" t="str">
        <f t="shared" si="180"/>
        <v>MALTA,</v>
      </c>
      <c r="Z1145" s="7" t="str">
        <f t="shared" si="181"/>
        <v>TO_heat,</v>
      </c>
      <c r="AA1145" s="7" t="str">
        <f t="shared" si="178"/>
        <v>PROTRA_CHP_HP_I]=GET_DIRECT_DATA(</v>
      </c>
      <c r="AB1145" s="7" t="str">
        <f t="shared" si="179"/>
        <v>'model_parameters/energy/PROTRA_capacity_vensim_import.xlsx','PROTRA_capacity','PROTRA_CAP_TIME',</v>
      </c>
      <c r="AC1145" s="7" t="str">
        <f t="shared" si="182"/>
        <v>'MALTA_TO_heat')~~|</v>
      </c>
    </row>
    <row r="1146" spans="1:29" x14ac:dyDescent="0.35">
      <c r="A1146" t="s">
        <v>60</v>
      </c>
      <c r="B1146" t="s">
        <v>41</v>
      </c>
      <c r="C1146" t="str">
        <f t="shared" si="174"/>
        <v>MALTA_TO_heat</v>
      </c>
      <c r="D1146" t="str">
        <f t="shared" si="175"/>
        <v>PROTRA_CHP_HP_I</v>
      </c>
      <c r="E1146" t="s">
        <v>15</v>
      </c>
      <c r="F1146" s="1" t="str">
        <f t="shared" si="176"/>
        <v>MALTATO_heatPROTRA_HP_solid_fossil</v>
      </c>
      <c r="G1146" s="4">
        <v>0</v>
      </c>
      <c r="H1146" s="4">
        <v>0</v>
      </c>
      <c r="I1146" s="4">
        <v>0</v>
      </c>
      <c r="J1146" s="4">
        <v>0</v>
      </c>
      <c r="K1146" s="4">
        <v>0</v>
      </c>
      <c r="L1146" s="4">
        <v>0</v>
      </c>
      <c r="M1146" s="4">
        <v>0</v>
      </c>
      <c r="N1146" s="4">
        <v>0</v>
      </c>
      <c r="O1146" s="4">
        <v>0</v>
      </c>
      <c r="P1146" s="4">
        <v>0</v>
      </c>
      <c r="Q1146" s="4">
        <v>0</v>
      </c>
      <c r="R1146" s="4">
        <v>0</v>
      </c>
      <c r="S1146" s="4">
        <v>0</v>
      </c>
      <c r="T1146" s="4">
        <v>0</v>
      </c>
      <c r="U1146" s="4">
        <v>0</v>
      </c>
      <c r="V1146" s="4">
        <v>0</v>
      </c>
      <c r="W1146" t="str">
        <f t="shared" si="173"/>
        <v/>
      </c>
      <c r="X1146" s="7" t="str">
        <f t="shared" si="177"/>
        <v>PROTRA_CAPACITY_EMPIRICAL[</v>
      </c>
      <c r="Y1146" s="7" t="str">
        <f t="shared" si="180"/>
        <v>MALTA,</v>
      </c>
      <c r="Z1146" s="7" t="str">
        <f t="shared" si="181"/>
        <v>TO_heat,</v>
      </c>
      <c r="AA1146" s="7" t="str">
        <f t="shared" si="178"/>
        <v>PROTRA_CHP_HP_I]=GET_DIRECT_DATA(</v>
      </c>
      <c r="AB1146" s="7" t="str">
        <f t="shared" si="179"/>
        <v>'model_parameters/energy/PROTRA_capacity_vensim_import.xlsx','PROTRA_capacity','PROTRA_CAP_TIME',</v>
      </c>
      <c r="AC1146" s="7" t="str">
        <f t="shared" si="182"/>
        <v>'MALTA_TO_heat')~~|</v>
      </c>
    </row>
    <row r="1147" spans="1:29" x14ac:dyDescent="0.35">
      <c r="A1147" t="s">
        <v>60</v>
      </c>
      <c r="B1147" t="s">
        <v>41</v>
      </c>
      <c r="C1147" t="str">
        <f t="shared" si="174"/>
        <v>MALTA_TO_heat</v>
      </c>
      <c r="D1147" t="str">
        <f t="shared" si="175"/>
        <v>PROTRA_CHP_HP_I</v>
      </c>
      <c r="E1147" t="s">
        <v>16</v>
      </c>
      <c r="F1147" s="1" t="str">
        <f t="shared" si="176"/>
        <v>MALTATO_heatPROTRA_HP_waste</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t="str">
        <f t="shared" si="173"/>
        <v/>
      </c>
      <c r="X1147" s="7" t="str">
        <f t="shared" si="177"/>
        <v>PROTRA_CAPACITY_EMPIRICAL[</v>
      </c>
      <c r="Y1147" s="7" t="str">
        <f t="shared" si="180"/>
        <v>MALTA,</v>
      </c>
      <c r="Z1147" s="7" t="str">
        <f t="shared" si="181"/>
        <v>TO_heat,</v>
      </c>
      <c r="AA1147" s="7" t="str">
        <f t="shared" si="178"/>
        <v>PROTRA_CHP_HP_I]=GET_DIRECT_DATA(</v>
      </c>
      <c r="AB1147" s="7" t="str">
        <f t="shared" si="179"/>
        <v>'model_parameters/energy/PROTRA_capacity_vensim_import.xlsx','PROTRA_capacity','PROTRA_CAP_TIME',</v>
      </c>
      <c r="AC1147" s="7" t="str">
        <f t="shared" si="182"/>
        <v>'MALTA_TO_heat')~~|</v>
      </c>
    </row>
    <row r="1148" spans="1:29" x14ac:dyDescent="0.35">
      <c r="A1148" t="s">
        <v>60</v>
      </c>
      <c r="B1148" t="s">
        <v>42</v>
      </c>
      <c r="C1148" t="str">
        <f t="shared" si="174"/>
        <v>MALTA_TO_elec</v>
      </c>
      <c r="D1148" t="str">
        <f t="shared" si="175"/>
        <v>PROTRA_CHP_PP_I</v>
      </c>
      <c r="E1148" t="s">
        <v>0</v>
      </c>
      <c r="F1148" s="1" t="str">
        <f t="shared" si="176"/>
        <v>MALTATO_elecPROTRA_CHP_gas_fuels</v>
      </c>
      <c r="G1148" s="5">
        <v>0</v>
      </c>
      <c r="H1148" s="5">
        <v>0</v>
      </c>
      <c r="I1148" s="5">
        <v>0</v>
      </c>
      <c r="J1148" s="5">
        <v>0</v>
      </c>
      <c r="K1148" s="5">
        <v>0</v>
      </c>
      <c r="L1148" s="5">
        <v>0</v>
      </c>
      <c r="M1148" s="5">
        <v>1.8238500000000001E-3</v>
      </c>
      <c r="N1148" s="5">
        <v>2.0233500000000001E-3</v>
      </c>
      <c r="O1148" s="5">
        <v>2.0233500000000001E-3</v>
      </c>
      <c r="P1148" s="5">
        <v>2.0233500000000001E-3</v>
      </c>
      <c r="Q1148" s="5">
        <v>3.2403000000000002E-3</v>
      </c>
      <c r="R1148" s="5">
        <v>0</v>
      </c>
      <c r="S1148" s="5">
        <v>0</v>
      </c>
      <c r="T1148" s="5">
        <v>0</v>
      </c>
      <c r="U1148" s="5">
        <v>0</v>
      </c>
      <c r="V1148" s="5">
        <v>0</v>
      </c>
      <c r="W1148" t="str">
        <f t="shared" si="173"/>
        <v>PROTRA_CAPACITY_EMPIRICAL[MALTA,TO_elec,PROTRA_CHP_PP_I]=GET_DIRECT_DATA('model_parameters/energy/PROTRA_capacity_vensim_import.xlsx','PROTRA_capacity','PROTRA_CAP_TIME','MALTA_TO_elec')~~|</v>
      </c>
      <c r="X1148" s="7" t="str">
        <f t="shared" si="177"/>
        <v>PROTRA_CAPACITY_EMPIRICAL[</v>
      </c>
      <c r="Y1148" s="7" t="str">
        <f t="shared" si="180"/>
        <v>MALTA,</v>
      </c>
      <c r="Z1148" s="7" t="str">
        <f t="shared" si="181"/>
        <v>TO_elec,</v>
      </c>
      <c r="AA1148" s="7" t="str">
        <f t="shared" si="178"/>
        <v>PROTRA_CHP_PP_I]=GET_DIRECT_DATA(</v>
      </c>
      <c r="AB1148" s="7" t="str">
        <f t="shared" si="179"/>
        <v>'model_parameters/energy/PROTRA_capacity_vensim_import.xlsx','PROTRA_capacity','PROTRA_CAP_TIME',</v>
      </c>
      <c r="AC1148" s="7" t="str">
        <f t="shared" si="182"/>
        <v>'MALTA_TO_elec')~~|</v>
      </c>
    </row>
    <row r="1149" spans="1:29" x14ac:dyDescent="0.35">
      <c r="A1149" t="s">
        <v>60</v>
      </c>
      <c r="B1149" t="s">
        <v>42</v>
      </c>
      <c r="C1149" t="str">
        <f t="shared" si="174"/>
        <v>MALTA_TO_elec</v>
      </c>
      <c r="D1149" t="str">
        <f t="shared" si="175"/>
        <v>PROTRA_CHP_PP_I</v>
      </c>
      <c r="E1149" t="s">
        <v>1</v>
      </c>
      <c r="F1149" s="1" t="str">
        <f t="shared" si="176"/>
        <v>MALTATO_elecPROTRA_CHP_gas_fuels_CCS</v>
      </c>
      <c r="G1149" s="5">
        <v>0</v>
      </c>
      <c r="H1149" s="5">
        <v>0</v>
      </c>
      <c r="I1149" s="5">
        <v>0</v>
      </c>
      <c r="J1149" s="5">
        <v>0</v>
      </c>
      <c r="K1149" s="5">
        <v>0</v>
      </c>
      <c r="L1149" s="5">
        <v>0</v>
      </c>
      <c r="M1149" s="5">
        <v>0</v>
      </c>
      <c r="N1149" s="5">
        <v>0</v>
      </c>
      <c r="O1149" s="5">
        <v>0</v>
      </c>
      <c r="P1149" s="5">
        <v>0</v>
      </c>
      <c r="Q1149" s="5">
        <v>0</v>
      </c>
      <c r="R1149" s="5">
        <v>0</v>
      </c>
      <c r="S1149" s="5">
        <v>0</v>
      </c>
      <c r="T1149" s="5">
        <v>0</v>
      </c>
      <c r="U1149" s="5">
        <v>0</v>
      </c>
      <c r="V1149" s="5">
        <v>0</v>
      </c>
      <c r="W1149" t="str">
        <f t="shared" si="173"/>
        <v/>
      </c>
      <c r="X1149" s="7" t="str">
        <f t="shared" si="177"/>
        <v>PROTRA_CAPACITY_EMPIRICAL[</v>
      </c>
      <c r="Y1149" s="7" t="str">
        <f t="shared" si="180"/>
        <v>MALTA,</v>
      </c>
      <c r="Z1149" s="7" t="str">
        <f t="shared" si="181"/>
        <v>TO_elec,</v>
      </c>
      <c r="AA1149" s="7" t="str">
        <f t="shared" si="178"/>
        <v>PROTRA_CHP_PP_I]=GET_DIRECT_DATA(</v>
      </c>
      <c r="AB1149" s="7" t="str">
        <f t="shared" si="179"/>
        <v>'model_parameters/energy/PROTRA_capacity_vensim_import.xlsx','PROTRA_capacity','PROTRA_CAP_TIME',</v>
      </c>
      <c r="AC1149" s="7" t="str">
        <f t="shared" si="182"/>
        <v>'MALTA_TO_elec')~~|</v>
      </c>
    </row>
    <row r="1150" spans="1:29" x14ac:dyDescent="0.35">
      <c r="A1150" t="s">
        <v>60</v>
      </c>
      <c r="B1150" t="s">
        <v>42</v>
      </c>
      <c r="C1150" t="str">
        <f t="shared" si="174"/>
        <v>MALTA_TO_elec</v>
      </c>
      <c r="D1150" t="str">
        <f t="shared" si="175"/>
        <v>PROTRA_CHP_PP_I</v>
      </c>
      <c r="E1150" t="s">
        <v>2</v>
      </c>
      <c r="F1150" s="1" t="str">
        <f t="shared" si="176"/>
        <v>MALTATO_elecPROTRA_CHP_geothermal</v>
      </c>
      <c r="G1150" s="5">
        <v>0</v>
      </c>
      <c r="H1150" s="5">
        <v>0</v>
      </c>
      <c r="I1150" s="5">
        <v>0</v>
      </c>
      <c r="J1150" s="5">
        <v>0</v>
      </c>
      <c r="K1150" s="5">
        <v>0</v>
      </c>
      <c r="L1150" s="5">
        <v>0</v>
      </c>
      <c r="M1150" s="5">
        <v>0</v>
      </c>
      <c r="N1150" s="5">
        <v>0</v>
      </c>
      <c r="O1150" s="5">
        <v>0</v>
      </c>
      <c r="P1150" s="5">
        <v>0</v>
      </c>
      <c r="Q1150" s="5">
        <v>0</v>
      </c>
      <c r="R1150" s="5">
        <v>0</v>
      </c>
      <c r="S1150" s="5">
        <v>0</v>
      </c>
      <c r="T1150" s="5">
        <v>0</v>
      </c>
      <c r="U1150" s="5">
        <v>0</v>
      </c>
      <c r="V1150" s="5">
        <v>0</v>
      </c>
      <c r="W1150" t="str">
        <f t="shared" si="173"/>
        <v/>
      </c>
      <c r="X1150" s="7" t="str">
        <f t="shared" si="177"/>
        <v>PROTRA_CAPACITY_EMPIRICAL[</v>
      </c>
      <c r="Y1150" s="7" t="str">
        <f t="shared" si="180"/>
        <v>MALTA,</v>
      </c>
      <c r="Z1150" s="7" t="str">
        <f t="shared" si="181"/>
        <v>TO_elec,</v>
      </c>
      <c r="AA1150" s="7" t="str">
        <f t="shared" si="178"/>
        <v>PROTRA_CHP_PP_I]=GET_DIRECT_DATA(</v>
      </c>
      <c r="AB1150" s="7" t="str">
        <f t="shared" si="179"/>
        <v>'model_parameters/energy/PROTRA_capacity_vensim_import.xlsx','PROTRA_capacity','PROTRA_CAP_TIME',</v>
      </c>
      <c r="AC1150" s="7" t="str">
        <f t="shared" si="182"/>
        <v>'MALTA_TO_elec')~~|</v>
      </c>
    </row>
    <row r="1151" spans="1:29" x14ac:dyDescent="0.35">
      <c r="A1151" t="s">
        <v>60</v>
      </c>
      <c r="B1151" t="s">
        <v>42</v>
      </c>
      <c r="C1151" t="str">
        <f t="shared" si="174"/>
        <v>MALTA_TO_elec</v>
      </c>
      <c r="D1151" t="str">
        <f t="shared" si="175"/>
        <v>PROTRA_CHP_PP_I</v>
      </c>
      <c r="E1151" t="s">
        <v>3</v>
      </c>
      <c r="F1151" s="1" t="str">
        <f t="shared" si="176"/>
        <v>MALTATO_elecPROTRA_CHP_liquid_fuels</v>
      </c>
      <c r="G1151" s="5">
        <v>0</v>
      </c>
      <c r="H1151" s="5">
        <v>0</v>
      </c>
      <c r="I1151" s="5">
        <v>0</v>
      </c>
      <c r="J1151" s="5">
        <v>0</v>
      </c>
      <c r="K1151" s="5">
        <v>0</v>
      </c>
      <c r="L1151" s="5">
        <v>0</v>
      </c>
      <c r="M1151" s="5">
        <v>0</v>
      </c>
      <c r="N1151" s="5">
        <v>0</v>
      </c>
      <c r="O1151" s="5">
        <v>0</v>
      </c>
      <c r="P1151" s="5">
        <v>0</v>
      </c>
      <c r="Q1151" s="5">
        <v>0</v>
      </c>
      <c r="R1151" s="5">
        <v>0</v>
      </c>
      <c r="S1151" s="5">
        <v>0</v>
      </c>
      <c r="T1151" s="5">
        <v>0</v>
      </c>
      <c r="U1151" s="5">
        <v>0</v>
      </c>
      <c r="V1151" s="5">
        <v>0</v>
      </c>
      <c r="W1151" t="str">
        <f t="shared" si="173"/>
        <v/>
      </c>
      <c r="X1151" s="7" t="str">
        <f t="shared" si="177"/>
        <v>PROTRA_CAPACITY_EMPIRICAL[</v>
      </c>
      <c r="Y1151" s="7" t="str">
        <f t="shared" si="180"/>
        <v>MALTA,</v>
      </c>
      <c r="Z1151" s="7" t="str">
        <f t="shared" si="181"/>
        <v>TO_elec,</v>
      </c>
      <c r="AA1151" s="7" t="str">
        <f t="shared" si="178"/>
        <v>PROTRA_CHP_PP_I]=GET_DIRECT_DATA(</v>
      </c>
      <c r="AB1151" s="7" t="str">
        <f t="shared" si="179"/>
        <v>'model_parameters/energy/PROTRA_capacity_vensim_import.xlsx','PROTRA_capacity','PROTRA_CAP_TIME',</v>
      </c>
      <c r="AC1151" s="7" t="str">
        <f t="shared" si="182"/>
        <v>'MALTA_TO_elec')~~|</v>
      </c>
    </row>
    <row r="1152" spans="1:29" x14ac:dyDescent="0.35">
      <c r="A1152" t="s">
        <v>60</v>
      </c>
      <c r="B1152" t="s">
        <v>42</v>
      </c>
      <c r="C1152" t="str">
        <f t="shared" si="174"/>
        <v>MALTA_TO_elec</v>
      </c>
      <c r="D1152" t="str">
        <f t="shared" si="175"/>
        <v>PROTRA_CHP_PP_I</v>
      </c>
      <c r="E1152" t="s">
        <v>4</v>
      </c>
      <c r="F1152" s="1" t="str">
        <f t="shared" si="176"/>
        <v>MALTATO_elecPROTRA_CHP_liquid_fuels_CCS</v>
      </c>
      <c r="G1152" s="5">
        <v>0</v>
      </c>
      <c r="H1152" s="5">
        <v>0</v>
      </c>
      <c r="I1152" s="5">
        <v>0</v>
      </c>
      <c r="J1152" s="5">
        <v>0</v>
      </c>
      <c r="K1152" s="5">
        <v>0</v>
      </c>
      <c r="L1152" s="5">
        <v>0</v>
      </c>
      <c r="M1152" s="5">
        <v>0</v>
      </c>
      <c r="N1152" s="5">
        <v>0</v>
      </c>
      <c r="O1152" s="5">
        <v>0</v>
      </c>
      <c r="P1152" s="5">
        <v>0</v>
      </c>
      <c r="Q1152" s="5">
        <v>0</v>
      </c>
      <c r="R1152" s="5">
        <v>0</v>
      </c>
      <c r="S1152" s="5">
        <v>0</v>
      </c>
      <c r="T1152" s="5">
        <v>0</v>
      </c>
      <c r="U1152" s="5">
        <v>0</v>
      </c>
      <c r="V1152" s="5">
        <v>0</v>
      </c>
      <c r="W1152" t="str">
        <f t="shared" si="173"/>
        <v/>
      </c>
      <c r="X1152" s="7" t="str">
        <f t="shared" si="177"/>
        <v>PROTRA_CAPACITY_EMPIRICAL[</v>
      </c>
      <c r="Y1152" s="7" t="str">
        <f t="shared" si="180"/>
        <v>MALTA,</v>
      </c>
      <c r="Z1152" s="7" t="str">
        <f t="shared" si="181"/>
        <v>TO_elec,</v>
      </c>
      <c r="AA1152" s="7" t="str">
        <f t="shared" si="178"/>
        <v>PROTRA_CHP_PP_I]=GET_DIRECT_DATA(</v>
      </c>
      <c r="AB1152" s="7" t="str">
        <f t="shared" si="179"/>
        <v>'model_parameters/energy/PROTRA_capacity_vensim_import.xlsx','PROTRA_capacity','PROTRA_CAP_TIME',</v>
      </c>
      <c r="AC1152" s="7" t="str">
        <f t="shared" si="182"/>
        <v>'MALTA_TO_elec')~~|</v>
      </c>
    </row>
    <row r="1153" spans="1:29" x14ac:dyDescent="0.35">
      <c r="A1153" t="s">
        <v>60</v>
      </c>
      <c r="B1153" t="s">
        <v>42</v>
      </c>
      <c r="C1153" t="str">
        <f t="shared" si="174"/>
        <v>MALTA_TO_elec</v>
      </c>
      <c r="D1153" t="str">
        <f t="shared" si="175"/>
        <v>PROTRA_CHP_PP_I</v>
      </c>
      <c r="E1153" t="s">
        <v>5</v>
      </c>
      <c r="F1153" s="1" t="str">
        <f t="shared" si="176"/>
        <v>MALTATO_elecPROTRA_CHP_solid_fossil</v>
      </c>
      <c r="G1153" s="5">
        <v>0</v>
      </c>
      <c r="H1153" s="5">
        <v>0</v>
      </c>
      <c r="I1153" s="5">
        <v>0</v>
      </c>
      <c r="J1153" s="5">
        <v>0</v>
      </c>
      <c r="K1153" s="5">
        <v>0</v>
      </c>
      <c r="L1153" s="5">
        <v>0</v>
      </c>
      <c r="M1153" s="5">
        <v>0</v>
      </c>
      <c r="N1153" s="5">
        <v>0</v>
      </c>
      <c r="O1153" s="5">
        <v>0</v>
      </c>
      <c r="P1153" s="5">
        <v>0</v>
      </c>
      <c r="Q1153" s="5">
        <v>0</v>
      </c>
      <c r="R1153" s="5">
        <v>0</v>
      </c>
      <c r="S1153" s="5">
        <v>0</v>
      </c>
      <c r="T1153" s="5">
        <v>0</v>
      </c>
      <c r="U1153" s="5">
        <v>0</v>
      </c>
      <c r="V1153" s="5">
        <v>0</v>
      </c>
      <c r="W1153" t="str">
        <f t="shared" si="173"/>
        <v/>
      </c>
      <c r="X1153" s="7" t="str">
        <f t="shared" si="177"/>
        <v>PROTRA_CAPACITY_EMPIRICAL[</v>
      </c>
      <c r="Y1153" s="7" t="str">
        <f t="shared" si="180"/>
        <v>MALTA,</v>
      </c>
      <c r="Z1153" s="7" t="str">
        <f t="shared" si="181"/>
        <v>TO_elec,</v>
      </c>
      <c r="AA1153" s="7" t="str">
        <f t="shared" si="178"/>
        <v>PROTRA_CHP_PP_I]=GET_DIRECT_DATA(</v>
      </c>
      <c r="AB1153" s="7" t="str">
        <f t="shared" si="179"/>
        <v>'model_parameters/energy/PROTRA_capacity_vensim_import.xlsx','PROTRA_capacity','PROTRA_CAP_TIME',</v>
      </c>
      <c r="AC1153" s="7" t="str">
        <f t="shared" si="182"/>
        <v>'MALTA_TO_elec')~~|</v>
      </c>
    </row>
    <row r="1154" spans="1:29" x14ac:dyDescent="0.35">
      <c r="A1154" t="s">
        <v>60</v>
      </c>
      <c r="B1154" t="s">
        <v>42</v>
      </c>
      <c r="C1154" t="str">
        <f t="shared" si="174"/>
        <v>MALTA_TO_elec</v>
      </c>
      <c r="D1154" t="str">
        <f t="shared" si="175"/>
        <v>PROTRA_CHP_PP_I</v>
      </c>
      <c r="E1154" t="s">
        <v>6</v>
      </c>
      <c r="F1154" s="1" t="str">
        <f t="shared" si="176"/>
        <v>MALTATO_elecPROTRA_CHP_solid_fossil_CCS</v>
      </c>
      <c r="G1154" s="5">
        <v>0</v>
      </c>
      <c r="H1154" s="5">
        <v>0</v>
      </c>
      <c r="I1154" s="5">
        <v>0</v>
      </c>
      <c r="J1154" s="5">
        <v>0</v>
      </c>
      <c r="K1154" s="5">
        <v>0</v>
      </c>
      <c r="L1154" s="5">
        <v>0</v>
      </c>
      <c r="M1154" s="5">
        <v>0</v>
      </c>
      <c r="N1154" s="5">
        <v>0</v>
      </c>
      <c r="O1154" s="5">
        <v>0</v>
      </c>
      <c r="P1154" s="5">
        <v>0</v>
      </c>
      <c r="Q1154" s="5">
        <v>0</v>
      </c>
      <c r="R1154" s="5">
        <v>0</v>
      </c>
      <c r="S1154" s="5">
        <v>0</v>
      </c>
      <c r="T1154" s="5">
        <v>0</v>
      </c>
      <c r="U1154" s="5">
        <v>0</v>
      </c>
      <c r="V1154" s="5">
        <v>0</v>
      </c>
      <c r="W1154" t="str">
        <f t="shared" si="173"/>
        <v/>
      </c>
      <c r="X1154" s="7" t="str">
        <f t="shared" si="177"/>
        <v>PROTRA_CAPACITY_EMPIRICAL[</v>
      </c>
      <c r="Y1154" s="7" t="str">
        <f t="shared" si="180"/>
        <v>MALTA,</v>
      </c>
      <c r="Z1154" s="7" t="str">
        <f t="shared" si="181"/>
        <v>TO_elec,</v>
      </c>
      <c r="AA1154" s="7" t="str">
        <f t="shared" si="178"/>
        <v>PROTRA_CHP_PP_I]=GET_DIRECT_DATA(</v>
      </c>
      <c r="AB1154" s="7" t="str">
        <f t="shared" si="179"/>
        <v>'model_parameters/energy/PROTRA_capacity_vensim_import.xlsx','PROTRA_capacity','PROTRA_CAP_TIME',</v>
      </c>
      <c r="AC1154" s="7" t="str">
        <f t="shared" si="182"/>
        <v>'MALTA_TO_elec')~~|</v>
      </c>
    </row>
    <row r="1155" spans="1:29" x14ac:dyDescent="0.35">
      <c r="A1155" t="s">
        <v>60</v>
      </c>
      <c r="B1155" t="s">
        <v>42</v>
      </c>
      <c r="C1155" t="str">
        <f t="shared" si="174"/>
        <v>MALTA_TO_elec</v>
      </c>
      <c r="D1155" t="str">
        <f t="shared" si="175"/>
        <v>PROTRA_CHP_PP_I</v>
      </c>
      <c r="E1155" t="s">
        <v>7</v>
      </c>
      <c r="F1155" s="1" t="str">
        <f t="shared" si="176"/>
        <v>MALTATO_elecPROTRA_CHP_waste</v>
      </c>
      <c r="G1155" s="5">
        <v>0</v>
      </c>
      <c r="H1155" s="5">
        <v>0</v>
      </c>
      <c r="I1155" s="5">
        <v>0</v>
      </c>
      <c r="J1155" s="5">
        <v>0</v>
      </c>
      <c r="K1155" s="5">
        <v>0</v>
      </c>
      <c r="L1155" s="5">
        <v>0</v>
      </c>
      <c r="M1155" s="5">
        <v>0</v>
      </c>
      <c r="N1155" s="5">
        <v>0</v>
      </c>
      <c r="O1155" s="5">
        <v>0</v>
      </c>
      <c r="P1155" s="5">
        <v>0</v>
      </c>
      <c r="Q1155" s="5">
        <v>0</v>
      </c>
      <c r="R1155" s="5">
        <v>0</v>
      </c>
      <c r="S1155" s="5">
        <v>0</v>
      </c>
      <c r="T1155" s="5">
        <v>0</v>
      </c>
      <c r="U1155" s="5">
        <v>0</v>
      </c>
      <c r="V1155" s="5">
        <v>0</v>
      </c>
      <c r="W1155" t="str">
        <f t="shared" ref="W1155:W1218" si="183">IF(E1155="PROTRA_CHP_gas_fuels",CONCATENATE(X1155,Y1155,Z1155,AA1155,AB1155,AC1155),"")</f>
        <v/>
      </c>
      <c r="X1155" s="7" t="str">
        <f t="shared" si="177"/>
        <v>PROTRA_CAPACITY_EMPIRICAL[</v>
      </c>
      <c r="Y1155" s="7" t="str">
        <f t="shared" si="180"/>
        <v>MALTA,</v>
      </c>
      <c r="Z1155" s="7" t="str">
        <f t="shared" si="181"/>
        <v>TO_elec,</v>
      </c>
      <c r="AA1155" s="7" t="str">
        <f t="shared" si="178"/>
        <v>PROTRA_CHP_PP_I]=GET_DIRECT_DATA(</v>
      </c>
      <c r="AB1155" s="7" t="str">
        <f t="shared" si="179"/>
        <v>'model_parameters/energy/PROTRA_capacity_vensim_import.xlsx','PROTRA_capacity','PROTRA_CAP_TIME',</v>
      </c>
      <c r="AC1155" s="7" t="str">
        <f t="shared" si="182"/>
        <v>'MALTA_TO_elec')~~|</v>
      </c>
    </row>
    <row r="1156" spans="1:29" x14ac:dyDescent="0.35">
      <c r="A1156" t="s">
        <v>60</v>
      </c>
      <c r="B1156" t="s">
        <v>42</v>
      </c>
      <c r="C1156" t="str">
        <f t="shared" ref="C1156:C1219" si="184">A1156&amp;"_"&amp;B1156</f>
        <v>MALTA_TO_elec</v>
      </c>
      <c r="D1156" t="str">
        <f t="shared" ref="D1156:D1219" si="185">IF(B1156="TO_heat","PROTRA_CHP_HP_I","PROTRA_CHP_PP_I")</f>
        <v>PROTRA_CHP_PP_I</v>
      </c>
      <c r="E1156" t="s">
        <v>8</v>
      </c>
      <c r="F1156" s="1" t="str">
        <f t="shared" ref="F1156:F1219" si="186">A1156&amp;B1156&amp;E1156</f>
        <v>MALTATO_elecPROTRA_CHP_solid_bio</v>
      </c>
      <c r="G1156" s="5">
        <v>0</v>
      </c>
      <c r="H1156" s="5">
        <v>0</v>
      </c>
      <c r="I1156" s="5">
        <v>0</v>
      </c>
      <c r="J1156" s="5">
        <v>0</v>
      </c>
      <c r="K1156" s="5">
        <v>0</v>
      </c>
      <c r="L1156" s="5">
        <v>0</v>
      </c>
      <c r="M1156" s="5">
        <v>0</v>
      </c>
      <c r="N1156" s="5">
        <v>0</v>
      </c>
      <c r="O1156" s="5">
        <v>0</v>
      </c>
      <c r="P1156" s="5">
        <v>0</v>
      </c>
      <c r="Q1156" s="5">
        <v>0</v>
      </c>
      <c r="R1156" s="5">
        <v>0</v>
      </c>
      <c r="S1156" s="5">
        <v>0</v>
      </c>
      <c r="T1156" s="5">
        <v>0</v>
      </c>
      <c r="U1156" s="5">
        <v>0</v>
      </c>
      <c r="V1156" s="5">
        <v>0</v>
      </c>
      <c r="W1156" t="str">
        <f t="shared" si="183"/>
        <v/>
      </c>
      <c r="X1156" s="7" t="str">
        <f t="shared" ref="X1156:X1219" si="187">$X$1</f>
        <v>PROTRA_CAPACITY_EMPIRICAL[</v>
      </c>
      <c r="Y1156" s="7" t="str">
        <f t="shared" si="180"/>
        <v>MALTA,</v>
      </c>
      <c r="Z1156" s="7" t="str">
        <f t="shared" si="181"/>
        <v>TO_elec,</v>
      </c>
      <c r="AA1156" s="7" t="str">
        <f t="shared" ref="AA1156:AA1219" si="188">D1156&amp;"]=GET_DIRECT_DATA("</f>
        <v>PROTRA_CHP_PP_I]=GET_DIRECT_DATA(</v>
      </c>
      <c r="AB1156" s="7" t="str">
        <f t="shared" ref="AB1156:AB1219" si="189">$AB$1</f>
        <v>'model_parameters/energy/PROTRA_capacity_vensim_import.xlsx','PROTRA_capacity','PROTRA_CAP_TIME',</v>
      </c>
      <c r="AC1156" s="7" t="str">
        <f t="shared" si="182"/>
        <v>'MALTA_TO_elec')~~|</v>
      </c>
    </row>
    <row r="1157" spans="1:29" x14ac:dyDescent="0.35">
      <c r="A1157" t="s">
        <v>60</v>
      </c>
      <c r="B1157" t="s">
        <v>42</v>
      </c>
      <c r="C1157" t="str">
        <f t="shared" si="184"/>
        <v>MALTA_TO_elec</v>
      </c>
      <c r="D1157" t="str">
        <f t="shared" si="185"/>
        <v>PROTRA_CHP_PP_I</v>
      </c>
      <c r="E1157" t="s">
        <v>9</v>
      </c>
      <c r="F1157" s="1" t="str">
        <f t="shared" si="186"/>
        <v>MALTATO_elecPROTRA_CHP_solid_bio_CCS</v>
      </c>
      <c r="G1157" s="5">
        <v>0</v>
      </c>
      <c r="H1157" s="5">
        <v>0</v>
      </c>
      <c r="I1157" s="5">
        <v>0</v>
      </c>
      <c r="J1157" s="5">
        <v>0</v>
      </c>
      <c r="K1157" s="5">
        <v>0</v>
      </c>
      <c r="L1157" s="5">
        <v>0</v>
      </c>
      <c r="M1157" s="5">
        <v>0</v>
      </c>
      <c r="N1157" s="5">
        <v>0</v>
      </c>
      <c r="O1157" s="5">
        <v>0</v>
      </c>
      <c r="P1157" s="5">
        <v>0</v>
      </c>
      <c r="Q1157" s="5">
        <v>0</v>
      </c>
      <c r="R1157" s="5">
        <v>0</v>
      </c>
      <c r="S1157" s="5">
        <v>0</v>
      </c>
      <c r="T1157" s="5">
        <v>0</v>
      </c>
      <c r="U1157" s="5">
        <v>0</v>
      </c>
      <c r="V1157" s="5">
        <v>0</v>
      </c>
      <c r="W1157" t="str">
        <f t="shared" si="183"/>
        <v/>
      </c>
      <c r="X1157" s="7" t="str">
        <f t="shared" si="187"/>
        <v>PROTRA_CAPACITY_EMPIRICAL[</v>
      </c>
      <c r="Y1157" s="7" t="str">
        <f t="shared" si="180"/>
        <v>MALTA,</v>
      </c>
      <c r="Z1157" s="7" t="str">
        <f t="shared" si="181"/>
        <v>TO_elec,</v>
      </c>
      <c r="AA1157" s="7" t="str">
        <f t="shared" si="188"/>
        <v>PROTRA_CHP_PP_I]=GET_DIRECT_DATA(</v>
      </c>
      <c r="AB1157" s="7" t="str">
        <f t="shared" si="189"/>
        <v>'model_parameters/energy/PROTRA_capacity_vensim_import.xlsx','PROTRA_capacity','PROTRA_CAP_TIME',</v>
      </c>
      <c r="AC1157" s="7" t="str">
        <f t="shared" si="182"/>
        <v>'MALTA_TO_elec')~~|</v>
      </c>
    </row>
    <row r="1158" spans="1:29" x14ac:dyDescent="0.35">
      <c r="A1158" t="s">
        <v>60</v>
      </c>
      <c r="B1158" t="s">
        <v>42</v>
      </c>
      <c r="C1158" t="str">
        <f t="shared" si="184"/>
        <v>MALTA_TO_elec</v>
      </c>
      <c r="D1158" t="str">
        <f t="shared" si="185"/>
        <v>PROTRA_CHP_PP_I</v>
      </c>
      <c r="E1158" t="s">
        <v>17</v>
      </c>
      <c r="F1158" s="1" t="str">
        <f t="shared" si="186"/>
        <v>MALTATO_elecPROTRA_PP_solid_bio</v>
      </c>
      <c r="G1158" s="5">
        <v>0</v>
      </c>
      <c r="H1158" s="5">
        <v>0</v>
      </c>
      <c r="I1158" s="5">
        <v>0</v>
      </c>
      <c r="J1158" s="5">
        <v>0</v>
      </c>
      <c r="K1158" s="5">
        <v>0</v>
      </c>
      <c r="L1158" s="5">
        <v>0</v>
      </c>
      <c r="M1158" s="5">
        <v>0</v>
      </c>
      <c r="N1158" s="5">
        <v>0</v>
      </c>
      <c r="O1158" s="5">
        <v>0</v>
      </c>
      <c r="P1158" s="5">
        <v>0</v>
      </c>
      <c r="Q1158" s="5">
        <v>0</v>
      </c>
      <c r="R1158" s="5">
        <v>0</v>
      </c>
      <c r="S1158" s="5">
        <v>0</v>
      </c>
      <c r="T1158" s="5">
        <v>0</v>
      </c>
      <c r="U1158" s="5">
        <v>0</v>
      </c>
      <c r="V1158" s="5">
        <v>0</v>
      </c>
      <c r="W1158" t="str">
        <f t="shared" si="183"/>
        <v/>
      </c>
      <c r="X1158" s="7" t="str">
        <f t="shared" si="187"/>
        <v>PROTRA_CAPACITY_EMPIRICAL[</v>
      </c>
      <c r="Y1158" s="7" t="str">
        <f t="shared" si="180"/>
        <v>MALTA,</v>
      </c>
      <c r="Z1158" s="7" t="str">
        <f t="shared" si="181"/>
        <v>TO_elec,</v>
      </c>
      <c r="AA1158" s="7" t="str">
        <f t="shared" si="188"/>
        <v>PROTRA_CHP_PP_I]=GET_DIRECT_DATA(</v>
      </c>
      <c r="AB1158" s="7" t="str">
        <f t="shared" si="189"/>
        <v>'model_parameters/energy/PROTRA_capacity_vensim_import.xlsx','PROTRA_capacity','PROTRA_CAP_TIME',</v>
      </c>
      <c r="AC1158" s="7" t="str">
        <f t="shared" si="182"/>
        <v>'MALTA_TO_elec')~~|</v>
      </c>
    </row>
    <row r="1159" spans="1:29" x14ac:dyDescent="0.35">
      <c r="A1159" t="s">
        <v>60</v>
      </c>
      <c r="B1159" t="s">
        <v>42</v>
      </c>
      <c r="C1159" t="str">
        <f t="shared" si="184"/>
        <v>MALTA_TO_elec</v>
      </c>
      <c r="D1159" t="str">
        <f t="shared" si="185"/>
        <v>PROTRA_CHP_PP_I</v>
      </c>
      <c r="E1159" t="s">
        <v>18</v>
      </c>
      <c r="F1159" s="1" t="str">
        <f t="shared" si="186"/>
        <v>MALTATO_elecPROTRA_PP_solid_bio_CCS</v>
      </c>
      <c r="G1159" s="5">
        <v>0</v>
      </c>
      <c r="H1159" s="5">
        <v>0</v>
      </c>
      <c r="I1159" s="5">
        <v>0</v>
      </c>
      <c r="J1159" s="5">
        <v>0</v>
      </c>
      <c r="K1159" s="5">
        <v>0</v>
      </c>
      <c r="L1159" s="5">
        <v>0</v>
      </c>
      <c r="M1159" s="5">
        <v>0</v>
      </c>
      <c r="N1159" s="5">
        <v>0</v>
      </c>
      <c r="O1159" s="5">
        <v>0</v>
      </c>
      <c r="P1159" s="5">
        <v>0</v>
      </c>
      <c r="Q1159" s="5">
        <v>0</v>
      </c>
      <c r="R1159" s="5">
        <v>0</v>
      </c>
      <c r="S1159" s="5">
        <v>0</v>
      </c>
      <c r="T1159" s="5">
        <v>0</v>
      </c>
      <c r="U1159" s="5">
        <v>0</v>
      </c>
      <c r="V1159" s="5">
        <v>0</v>
      </c>
      <c r="W1159" t="str">
        <f t="shared" si="183"/>
        <v/>
      </c>
      <c r="X1159" s="7" t="str">
        <f t="shared" si="187"/>
        <v>PROTRA_CAPACITY_EMPIRICAL[</v>
      </c>
      <c r="Y1159" s="7" t="str">
        <f t="shared" si="180"/>
        <v>MALTA,</v>
      </c>
      <c r="Z1159" s="7" t="str">
        <f t="shared" si="181"/>
        <v>TO_elec,</v>
      </c>
      <c r="AA1159" s="7" t="str">
        <f t="shared" si="188"/>
        <v>PROTRA_CHP_PP_I]=GET_DIRECT_DATA(</v>
      </c>
      <c r="AB1159" s="7" t="str">
        <f t="shared" si="189"/>
        <v>'model_parameters/energy/PROTRA_capacity_vensim_import.xlsx','PROTRA_capacity','PROTRA_CAP_TIME',</v>
      </c>
      <c r="AC1159" s="7" t="str">
        <f t="shared" si="182"/>
        <v>'MALTA_TO_elec')~~|</v>
      </c>
    </row>
    <row r="1160" spans="1:29" x14ac:dyDescent="0.35">
      <c r="A1160" t="s">
        <v>60</v>
      </c>
      <c r="B1160" t="s">
        <v>42</v>
      </c>
      <c r="C1160" t="str">
        <f t="shared" si="184"/>
        <v>MALTA_TO_elec</v>
      </c>
      <c r="D1160" t="str">
        <f t="shared" si="185"/>
        <v>PROTRA_CHP_PP_I</v>
      </c>
      <c r="E1160" t="s">
        <v>19</v>
      </c>
      <c r="F1160" s="1" t="str">
        <f t="shared" si="186"/>
        <v>MALTATO_elecPROTRA_PP_gas_fuels</v>
      </c>
      <c r="G1160" s="5">
        <v>0</v>
      </c>
      <c r="H1160" s="5">
        <v>0</v>
      </c>
      <c r="I1160" s="5">
        <v>0</v>
      </c>
      <c r="J1160" s="5">
        <v>0</v>
      </c>
      <c r="K1160" s="5">
        <v>0</v>
      </c>
      <c r="L1160" s="5">
        <v>0</v>
      </c>
      <c r="M1160" s="5">
        <v>0</v>
      </c>
      <c r="N1160" s="5">
        <v>0</v>
      </c>
      <c r="O1160" s="5">
        <v>0</v>
      </c>
      <c r="P1160" s="5">
        <v>0</v>
      </c>
      <c r="Q1160" s="5">
        <v>0</v>
      </c>
      <c r="R1160" s="5">
        <v>0</v>
      </c>
      <c r="S1160" s="5">
        <v>0</v>
      </c>
      <c r="T1160" s="5">
        <v>0</v>
      </c>
      <c r="U1160" s="5">
        <v>0</v>
      </c>
      <c r="V1160" s="5">
        <v>0</v>
      </c>
      <c r="W1160" t="str">
        <f t="shared" si="183"/>
        <v/>
      </c>
      <c r="X1160" s="7" t="str">
        <f t="shared" si="187"/>
        <v>PROTRA_CAPACITY_EMPIRICAL[</v>
      </c>
      <c r="Y1160" s="7" t="str">
        <f t="shared" si="180"/>
        <v>MALTA,</v>
      </c>
      <c r="Z1160" s="7" t="str">
        <f t="shared" si="181"/>
        <v>TO_elec,</v>
      </c>
      <c r="AA1160" s="7" t="str">
        <f t="shared" si="188"/>
        <v>PROTRA_CHP_PP_I]=GET_DIRECT_DATA(</v>
      </c>
      <c r="AB1160" s="7" t="str">
        <f t="shared" si="189"/>
        <v>'model_parameters/energy/PROTRA_capacity_vensim_import.xlsx','PROTRA_capacity','PROTRA_CAP_TIME',</v>
      </c>
      <c r="AC1160" s="7" t="str">
        <f t="shared" si="182"/>
        <v>'MALTA_TO_elec')~~|</v>
      </c>
    </row>
    <row r="1161" spans="1:29" x14ac:dyDescent="0.35">
      <c r="A1161" t="s">
        <v>60</v>
      </c>
      <c r="B1161" t="s">
        <v>42</v>
      </c>
      <c r="C1161" t="str">
        <f t="shared" si="184"/>
        <v>MALTA_TO_elec</v>
      </c>
      <c r="D1161" t="str">
        <f t="shared" si="185"/>
        <v>PROTRA_CHP_PP_I</v>
      </c>
      <c r="E1161" t="s">
        <v>20</v>
      </c>
      <c r="F1161" s="1" t="str">
        <f t="shared" si="186"/>
        <v>MALTATO_elecPROTRA_PP_gas_fuels_CCS</v>
      </c>
      <c r="G1161" s="6">
        <v>0</v>
      </c>
      <c r="H1161" s="6">
        <v>0</v>
      </c>
      <c r="I1161" s="6">
        <v>0</v>
      </c>
      <c r="J1161" s="6">
        <v>0</v>
      </c>
      <c r="K1161" s="6">
        <v>0</v>
      </c>
      <c r="L1161" s="6">
        <v>0</v>
      </c>
      <c r="M1161" s="6">
        <v>0</v>
      </c>
      <c r="N1161" s="6">
        <v>0</v>
      </c>
      <c r="O1161" s="6">
        <v>0</v>
      </c>
      <c r="P1161" s="6">
        <v>0</v>
      </c>
      <c r="Q1161" s="6">
        <v>0</v>
      </c>
      <c r="R1161" s="6">
        <v>0</v>
      </c>
      <c r="S1161" s="6">
        <v>0</v>
      </c>
      <c r="T1161" s="6">
        <v>0</v>
      </c>
      <c r="U1161" s="6">
        <v>0</v>
      </c>
      <c r="V1161" s="6">
        <v>0</v>
      </c>
      <c r="W1161" t="str">
        <f t="shared" si="183"/>
        <v/>
      </c>
      <c r="X1161" s="7" t="str">
        <f t="shared" si="187"/>
        <v>PROTRA_CAPACITY_EMPIRICAL[</v>
      </c>
      <c r="Y1161" s="7" t="str">
        <f t="shared" si="180"/>
        <v>MALTA,</v>
      </c>
      <c r="Z1161" s="7" t="str">
        <f t="shared" si="181"/>
        <v>TO_elec,</v>
      </c>
      <c r="AA1161" s="7" t="str">
        <f t="shared" si="188"/>
        <v>PROTRA_CHP_PP_I]=GET_DIRECT_DATA(</v>
      </c>
      <c r="AB1161" s="7" t="str">
        <f t="shared" si="189"/>
        <v>'model_parameters/energy/PROTRA_capacity_vensim_import.xlsx','PROTRA_capacity','PROTRA_CAP_TIME',</v>
      </c>
      <c r="AC1161" s="7" t="str">
        <f t="shared" si="182"/>
        <v>'MALTA_TO_elec')~~|</v>
      </c>
    </row>
    <row r="1162" spans="1:29" x14ac:dyDescent="0.35">
      <c r="A1162" t="s">
        <v>60</v>
      </c>
      <c r="B1162" t="s">
        <v>42</v>
      </c>
      <c r="C1162" t="str">
        <f t="shared" si="184"/>
        <v>MALTA_TO_elec</v>
      </c>
      <c r="D1162" t="str">
        <f t="shared" si="185"/>
        <v>PROTRA_CHP_PP_I</v>
      </c>
      <c r="E1162" t="s">
        <v>21</v>
      </c>
      <c r="F1162" s="1" t="str">
        <f t="shared" si="186"/>
        <v>MALTATO_elecPROTRA_PP_geothermal</v>
      </c>
      <c r="G1162" s="5">
        <v>0</v>
      </c>
      <c r="H1162" s="5">
        <v>0</v>
      </c>
      <c r="I1162" s="5">
        <v>0</v>
      </c>
      <c r="J1162" s="5">
        <v>0</v>
      </c>
      <c r="K1162" s="5">
        <v>0</v>
      </c>
      <c r="L1162" s="5">
        <v>0</v>
      </c>
      <c r="M1162" s="5">
        <v>0</v>
      </c>
      <c r="N1162" s="5">
        <v>0</v>
      </c>
      <c r="O1162" s="5">
        <v>0</v>
      </c>
      <c r="P1162" s="5">
        <v>0</v>
      </c>
      <c r="Q1162" s="5">
        <v>0</v>
      </c>
      <c r="R1162" s="5">
        <v>0</v>
      </c>
      <c r="S1162" s="5">
        <v>0</v>
      </c>
      <c r="T1162" s="5">
        <v>0</v>
      </c>
      <c r="U1162" s="5">
        <v>0</v>
      </c>
      <c r="V1162" s="5">
        <v>0</v>
      </c>
      <c r="W1162" t="str">
        <f t="shared" si="183"/>
        <v/>
      </c>
      <c r="X1162" s="7" t="str">
        <f t="shared" si="187"/>
        <v>PROTRA_CAPACITY_EMPIRICAL[</v>
      </c>
      <c r="Y1162" s="7" t="str">
        <f t="shared" si="180"/>
        <v>MALTA,</v>
      </c>
      <c r="Z1162" s="7" t="str">
        <f t="shared" si="181"/>
        <v>TO_elec,</v>
      </c>
      <c r="AA1162" s="7" t="str">
        <f t="shared" si="188"/>
        <v>PROTRA_CHP_PP_I]=GET_DIRECT_DATA(</v>
      </c>
      <c r="AB1162" s="7" t="str">
        <f t="shared" si="189"/>
        <v>'model_parameters/energy/PROTRA_capacity_vensim_import.xlsx','PROTRA_capacity','PROTRA_CAP_TIME',</v>
      </c>
      <c r="AC1162" s="7" t="str">
        <f t="shared" si="182"/>
        <v>'MALTA_TO_elec')~~|</v>
      </c>
    </row>
    <row r="1163" spans="1:29" x14ac:dyDescent="0.35">
      <c r="A1163" t="s">
        <v>60</v>
      </c>
      <c r="B1163" t="s">
        <v>42</v>
      </c>
      <c r="C1163" t="str">
        <f t="shared" si="184"/>
        <v>MALTA_TO_elec</v>
      </c>
      <c r="D1163" t="str">
        <f t="shared" si="185"/>
        <v>PROTRA_CHP_PP_I</v>
      </c>
      <c r="E1163" t="s">
        <v>22</v>
      </c>
      <c r="F1163" s="1" t="str">
        <f t="shared" si="186"/>
        <v>MALTATO_elecPROTRA_PP_hydropower_dammed</v>
      </c>
      <c r="G1163" s="5">
        <v>0</v>
      </c>
      <c r="H1163" s="5">
        <v>0</v>
      </c>
      <c r="I1163" s="5">
        <v>0</v>
      </c>
      <c r="J1163" s="5">
        <v>0</v>
      </c>
      <c r="K1163" s="5">
        <v>0</v>
      </c>
      <c r="L1163" s="5">
        <v>0</v>
      </c>
      <c r="M1163" s="5">
        <v>0</v>
      </c>
      <c r="N1163" s="5">
        <v>0</v>
      </c>
      <c r="O1163" s="5">
        <v>0</v>
      </c>
      <c r="P1163" s="5">
        <v>0</v>
      </c>
      <c r="Q1163" s="5">
        <v>0</v>
      </c>
      <c r="R1163" s="5">
        <v>0</v>
      </c>
      <c r="S1163" s="5">
        <v>0</v>
      </c>
      <c r="T1163" s="5">
        <v>0</v>
      </c>
      <c r="U1163" s="5">
        <v>0</v>
      </c>
      <c r="V1163" s="5">
        <v>0</v>
      </c>
      <c r="W1163" t="str">
        <f t="shared" si="183"/>
        <v/>
      </c>
      <c r="X1163" s="7" t="str">
        <f t="shared" si="187"/>
        <v>PROTRA_CAPACITY_EMPIRICAL[</v>
      </c>
      <c r="Y1163" s="7" t="str">
        <f t="shared" si="180"/>
        <v>MALTA,</v>
      </c>
      <c r="Z1163" s="7" t="str">
        <f t="shared" si="181"/>
        <v>TO_elec,</v>
      </c>
      <c r="AA1163" s="7" t="str">
        <f t="shared" si="188"/>
        <v>PROTRA_CHP_PP_I]=GET_DIRECT_DATA(</v>
      </c>
      <c r="AB1163" s="7" t="str">
        <f t="shared" si="189"/>
        <v>'model_parameters/energy/PROTRA_capacity_vensim_import.xlsx','PROTRA_capacity','PROTRA_CAP_TIME',</v>
      </c>
      <c r="AC1163" s="7" t="str">
        <f t="shared" si="182"/>
        <v>'MALTA_TO_elec')~~|</v>
      </c>
    </row>
    <row r="1164" spans="1:29" x14ac:dyDescent="0.35">
      <c r="A1164" t="s">
        <v>60</v>
      </c>
      <c r="B1164" t="s">
        <v>42</v>
      </c>
      <c r="C1164" t="str">
        <f t="shared" si="184"/>
        <v>MALTA_TO_elec</v>
      </c>
      <c r="D1164" t="str">
        <f t="shared" si="185"/>
        <v>PROTRA_CHP_PP_I</v>
      </c>
      <c r="E1164" t="s">
        <v>23</v>
      </c>
      <c r="F1164" s="1" t="str">
        <f t="shared" si="186"/>
        <v>MALTATO_elecPROTRA_PP_hydropower_run_of_river</v>
      </c>
      <c r="G1164" s="5">
        <v>0</v>
      </c>
      <c r="H1164" s="5">
        <v>0</v>
      </c>
      <c r="I1164" s="5">
        <v>0</v>
      </c>
      <c r="J1164" s="5">
        <v>0</v>
      </c>
      <c r="K1164" s="5">
        <v>0</v>
      </c>
      <c r="L1164" s="5">
        <v>0</v>
      </c>
      <c r="M1164" s="5">
        <v>0</v>
      </c>
      <c r="N1164" s="5">
        <v>0</v>
      </c>
      <c r="O1164" s="5">
        <v>0</v>
      </c>
      <c r="P1164" s="5">
        <v>0</v>
      </c>
      <c r="Q1164" s="5">
        <v>0</v>
      </c>
      <c r="R1164" s="5">
        <v>0</v>
      </c>
      <c r="S1164" s="5">
        <v>0</v>
      </c>
      <c r="T1164" s="5">
        <v>0</v>
      </c>
      <c r="U1164" s="5">
        <v>0</v>
      </c>
      <c r="V1164" s="5">
        <v>0</v>
      </c>
      <c r="W1164" t="str">
        <f t="shared" si="183"/>
        <v/>
      </c>
      <c r="X1164" s="7" t="str">
        <f t="shared" si="187"/>
        <v>PROTRA_CAPACITY_EMPIRICAL[</v>
      </c>
      <c r="Y1164" s="7" t="str">
        <f t="shared" si="180"/>
        <v>MALTA,</v>
      </c>
      <c r="Z1164" s="7" t="str">
        <f t="shared" si="181"/>
        <v>TO_elec,</v>
      </c>
      <c r="AA1164" s="7" t="str">
        <f t="shared" si="188"/>
        <v>PROTRA_CHP_PP_I]=GET_DIRECT_DATA(</v>
      </c>
      <c r="AB1164" s="7" t="str">
        <f t="shared" si="189"/>
        <v>'model_parameters/energy/PROTRA_capacity_vensim_import.xlsx','PROTRA_capacity','PROTRA_CAP_TIME',</v>
      </c>
      <c r="AC1164" s="7" t="str">
        <f t="shared" si="182"/>
        <v>'MALTA_TO_elec')~~|</v>
      </c>
    </row>
    <row r="1165" spans="1:29" x14ac:dyDescent="0.35">
      <c r="A1165" t="s">
        <v>60</v>
      </c>
      <c r="B1165" t="s">
        <v>42</v>
      </c>
      <c r="C1165" t="str">
        <f t="shared" si="184"/>
        <v>MALTA_TO_elec</v>
      </c>
      <c r="D1165" t="str">
        <f t="shared" si="185"/>
        <v>PROTRA_CHP_PP_I</v>
      </c>
      <c r="E1165" t="s">
        <v>24</v>
      </c>
      <c r="F1165" s="1" t="str">
        <f t="shared" si="186"/>
        <v>MALTATO_elecPROTRA_PP_liquid_fuels</v>
      </c>
      <c r="G1165" s="5">
        <v>0.48706973684210531</v>
      </c>
      <c r="H1165" s="5">
        <v>0.60364473684210529</v>
      </c>
      <c r="I1165" s="5">
        <v>0.60364473684210529</v>
      </c>
      <c r="J1165" s="5">
        <v>0.60364473684210529</v>
      </c>
      <c r="K1165" s="5">
        <v>0.60364473684210529</v>
      </c>
      <c r="L1165" s="5">
        <v>0.60364473684210529</v>
      </c>
      <c r="M1165" s="5">
        <v>0.60364473684210529</v>
      </c>
      <c r="N1165" s="5">
        <v>0.74935902255639097</v>
      </c>
      <c r="O1165" s="5">
        <v>0.65670068922305769</v>
      </c>
      <c r="P1165" s="5">
        <v>0.65670068922305769</v>
      </c>
      <c r="Q1165" s="5">
        <v>0.62520068922305772</v>
      </c>
      <c r="R1165" s="5">
        <v>0</v>
      </c>
      <c r="S1165" s="5">
        <v>0</v>
      </c>
      <c r="T1165" s="5">
        <v>0</v>
      </c>
      <c r="U1165" s="5">
        <v>0</v>
      </c>
      <c r="V1165" s="5">
        <v>0</v>
      </c>
      <c r="W1165" t="str">
        <f t="shared" si="183"/>
        <v/>
      </c>
      <c r="X1165" s="7" t="str">
        <f t="shared" si="187"/>
        <v>PROTRA_CAPACITY_EMPIRICAL[</v>
      </c>
      <c r="Y1165" s="7" t="str">
        <f t="shared" si="180"/>
        <v>MALTA,</v>
      </c>
      <c r="Z1165" s="7" t="str">
        <f t="shared" si="181"/>
        <v>TO_elec,</v>
      </c>
      <c r="AA1165" s="7" t="str">
        <f t="shared" si="188"/>
        <v>PROTRA_CHP_PP_I]=GET_DIRECT_DATA(</v>
      </c>
      <c r="AB1165" s="7" t="str">
        <f t="shared" si="189"/>
        <v>'model_parameters/energy/PROTRA_capacity_vensim_import.xlsx','PROTRA_capacity','PROTRA_CAP_TIME',</v>
      </c>
      <c r="AC1165" s="7" t="str">
        <f t="shared" si="182"/>
        <v>'MALTA_TO_elec')~~|</v>
      </c>
    </row>
    <row r="1166" spans="1:29" x14ac:dyDescent="0.35">
      <c r="A1166" t="s">
        <v>60</v>
      </c>
      <c r="B1166" t="s">
        <v>42</v>
      </c>
      <c r="C1166" t="str">
        <f t="shared" si="184"/>
        <v>MALTA_TO_elec</v>
      </c>
      <c r="D1166" t="str">
        <f t="shared" si="185"/>
        <v>PROTRA_CHP_PP_I</v>
      </c>
      <c r="E1166" t="s">
        <v>25</v>
      </c>
      <c r="F1166" s="1" t="str">
        <f t="shared" si="186"/>
        <v>MALTATO_elecPROTRA_PP_liquid_fuels_CCS</v>
      </c>
      <c r="G1166" s="5">
        <v>0</v>
      </c>
      <c r="H1166" s="5">
        <v>0</v>
      </c>
      <c r="I1166" s="5">
        <v>0</v>
      </c>
      <c r="J1166" s="5">
        <v>0</v>
      </c>
      <c r="K1166" s="5">
        <v>0</v>
      </c>
      <c r="L1166" s="5">
        <v>0</v>
      </c>
      <c r="M1166" s="5">
        <v>0</v>
      </c>
      <c r="N1166" s="5">
        <v>0</v>
      </c>
      <c r="O1166" s="5">
        <v>0</v>
      </c>
      <c r="P1166" s="5">
        <v>0</v>
      </c>
      <c r="Q1166" s="5">
        <v>0</v>
      </c>
      <c r="R1166" s="5">
        <v>0</v>
      </c>
      <c r="S1166" s="5">
        <v>0</v>
      </c>
      <c r="T1166" s="5">
        <v>0</v>
      </c>
      <c r="U1166" s="5">
        <v>0</v>
      </c>
      <c r="V1166" s="5">
        <v>0</v>
      </c>
      <c r="W1166" t="str">
        <f t="shared" si="183"/>
        <v/>
      </c>
      <c r="X1166" s="7" t="str">
        <f t="shared" si="187"/>
        <v>PROTRA_CAPACITY_EMPIRICAL[</v>
      </c>
      <c r="Y1166" s="7" t="str">
        <f t="shared" si="180"/>
        <v>MALTA,</v>
      </c>
      <c r="Z1166" s="7" t="str">
        <f t="shared" si="181"/>
        <v>TO_elec,</v>
      </c>
      <c r="AA1166" s="7" t="str">
        <f t="shared" si="188"/>
        <v>PROTRA_CHP_PP_I]=GET_DIRECT_DATA(</v>
      </c>
      <c r="AB1166" s="7" t="str">
        <f t="shared" si="189"/>
        <v>'model_parameters/energy/PROTRA_capacity_vensim_import.xlsx','PROTRA_capacity','PROTRA_CAP_TIME',</v>
      </c>
      <c r="AC1166" s="7" t="str">
        <f t="shared" si="182"/>
        <v>'MALTA_TO_elec')~~|</v>
      </c>
    </row>
    <row r="1167" spans="1:29" x14ac:dyDescent="0.35">
      <c r="A1167" t="s">
        <v>60</v>
      </c>
      <c r="B1167" t="s">
        <v>42</v>
      </c>
      <c r="C1167" t="str">
        <f t="shared" si="184"/>
        <v>MALTA_TO_elec</v>
      </c>
      <c r="D1167" t="str">
        <f t="shared" si="185"/>
        <v>PROTRA_CHP_PP_I</v>
      </c>
      <c r="E1167" t="s">
        <v>26</v>
      </c>
      <c r="F1167" s="1" t="str">
        <f t="shared" si="186"/>
        <v>MALTATO_elecPROTRA_PP_nuclear</v>
      </c>
      <c r="G1167" s="5">
        <v>0</v>
      </c>
      <c r="H1167" s="5">
        <v>0</v>
      </c>
      <c r="I1167" s="5">
        <v>0</v>
      </c>
      <c r="J1167" s="5">
        <v>0</v>
      </c>
      <c r="K1167" s="5">
        <v>0</v>
      </c>
      <c r="L1167" s="5">
        <v>0</v>
      </c>
      <c r="M1167" s="5">
        <v>0</v>
      </c>
      <c r="N1167" s="5">
        <v>0</v>
      </c>
      <c r="O1167" s="5">
        <v>0</v>
      </c>
      <c r="P1167" s="5">
        <v>0</v>
      </c>
      <c r="Q1167" s="5">
        <v>0</v>
      </c>
      <c r="R1167" s="5">
        <v>0</v>
      </c>
      <c r="S1167" s="5">
        <v>0</v>
      </c>
      <c r="T1167" s="5">
        <v>0</v>
      </c>
      <c r="U1167" s="5">
        <v>0</v>
      </c>
      <c r="V1167" s="5">
        <v>0</v>
      </c>
      <c r="W1167" t="str">
        <f t="shared" si="183"/>
        <v/>
      </c>
      <c r="X1167" s="7" t="str">
        <f t="shared" si="187"/>
        <v>PROTRA_CAPACITY_EMPIRICAL[</v>
      </c>
      <c r="Y1167" s="7" t="str">
        <f t="shared" si="180"/>
        <v>MALTA,</v>
      </c>
      <c r="Z1167" s="7" t="str">
        <f t="shared" si="181"/>
        <v>TO_elec,</v>
      </c>
      <c r="AA1167" s="7" t="str">
        <f t="shared" si="188"/>
        <v>PROTRA_CHP_PP_I]=GET_DIRECT_DATA(</v>
      </c>
      <c r="AB1167" s="7" t="str">
        <f t="shared" si="189"/>
        <v>'model_parameters/energy/PROTRA_capacity_vensim_import.xlsx','PROTRA_capacity','PROTRA_CAP_TIME',</v>
      </c>
      <c r="AC1167" s="7" t="str">
        <f t="shared" si="182"/>
        <v>'MALTA_TO_elec')~~|</v>
      </c>
    </row>
    <row r="1168" spans="1:29" x14ac:dyDescent="0.35">
      <c r="A1168" t="s">
        <v>60</v>
      </c>
      <c r="B1168" t="s">
        <v>42</v>
      </c>
      <c r="C1168" t="str">
        <f t="shared" si="184"/>
        <v>MALTA_TO_elec</v>
      </c>
      <c r="D1168" t="str">
        <f t="shared" si="185"/>
        <v>PROTRA_CHP_PP_I</v>
      </c>
      <c r="E1168" t="s">
        <v>27</v>
      </c>
      <c r="F1168" s="1" t="str">
        <f t="shared" si="186"/>
        <v>MALTATO_elecPROTRA_PP_oceanic</v>
      </c>
      <c r="G1168" s="5">
        <v>0</v>
      </c>
      <c r="H1168" s="5">
        <v>0</v>
      </c>
      <c r="I1168" s="5">
        <v>0</v>
      </c>
      <c r="J1168" s="5">
        <v>0</v>
      </c>
      <c r="K1168" s="5">
        <v>0</v>
      </c>
      <c r="L1168" s="5">
        <v>0</v>
      </c>
      <c r="M1168" s="5">
        <v>0</v>
      </c>
      <c r="N1168" s="5">
        <v>0</v>
      </c>
      <c r="O1168" s="5">
        <v>0</v>
      </c>
      <c r="P1168" s="5">
        <v>0</v>
      </c>
      <c r="Q1168" s="5">
        <v>0</v>
      </c>
      <c r="R1168" s="5">
        <v>0</v>
      </c>
      <c r="S1168" s="5">
        <v>0</v>
      </c>
      <c r="T1168" s="5">
        <v>0</v>
      </c>
      <c r="U1168" s="5">
        <v>0</v>
      </c>
      <c r="V1168" s="5">
        <v>0</v>
      </c>
      <c r="W1168" t="str">
        <f t="shared" si="183"/>
        <v/>
      </c>
      <c r="X1168" s="7" t="str">
        <f t="shared" si="187"/>
        <v>PROTRA_CAPACITY_EMPIRICAL[</v>
      </c>
      <c r="Y1168" s="7" t="str">
        <f t="shared" si="180"/>
        <v>MALTA,</v>
      </c>
      <c r="Z1168" s="7" t="str">
        <f t="shared" si="181"/>
        <v>TO_elec,</v>
      </c>
      <c r="AA1168" s="7" t="str">
        <f t="shared" si="188"/>
        <v>PROTRA_CHP_PP_I]=GET_DIRECT_DATA(</v>
      </c>
      <c r="AB1168" s="7" t="str">
        <f t="shared" si="189"/>
        <v>'model_parameters/energy/PROTRA_capacity_vensim_import.xlsx','PROTRA_capacity','PROTRA_CAP_TIME',</v>
      </c>
      <c r="AC1168" s="7" t="str">
        <f t="shared" si="182"/>
        <v>'MALTA_TO_elec')~~|</v>
      </c>
    </row>
    <row r="1169" spans="1:29" x14ac:dyDescent="0.35">
      <c r="A1169" t="s">
        <v>60</v>
      </c>
      <c r="B1169" t="s">
        <v>42</v>
      </c>
      <c r="C1169" t="str">
        <f t="shared" si="184"/>
        <v>MALTA_TO_elec</v>
      </c>
      <c r="D1169" t="str">
        <f t="shared" si="185"/>
        <v>PROTRA_CHP_PP_I</v>
      </c>
      <c r="E1169" t="s">
        <v>28</v>
      </c>
      <c r="F1169" s="1" t="str">
        <f t="shared" si="186"/>
        <v>MALTATO_elecPROTRA_PP_solar_CSP</v>
      </c>
      <c r="G1169" s="5">
        <v>0</v>
      </c>
      <c r="H1169" s="5">
        <v>0</v>
      </c>
      <c r="I1169" s="5">
        <v>0</v>
      </c>
      <c r="J1169" s="5">
        <v>0</v>
      </c>
      <c r="K1169" s="5">
        <v>0</v>
      </c>
      <c r="L1169" s="5">
        <v>0</v>
      </c>
      <c r="M1169" s="5">
        <v>0</v>
      </c>
      <c r="N1169" s="5">
        <v>0</v>
      </c>
      <c r="O1169" s="5">
        <v>0</v>
      </c>
      <c r="P1169" s="5">
        <v>0</v>
      </c>
      <c r="Q1169" s="5">
        <v>0</v>
      </c>
      <c r="R1169" s="5">
        <v>0</v>
      </c>
      <c r="S1169" s="5">
        <v>0</v>
      </c>
      <c r="T1169" s="5">
        <v>0</v>
      </c>
      <c r="U1169" s="5">
        <v>0</v>
      </c>
      <c r="V1169" s="5">
        <v>0</v>
      </c>
      <c r="W1169" t="str">
        <f t="shared" si="183"/>
        <v/>
      </c>
      <c r="X1169" s="7" t="str">
        <f t="shared" si="187"/>
        <v>PROTRA_CAPACITY_EMPIRICAL[</v>
      </c>
      <c r="Y1169" s="7" t="str">
        <f t="shared" si="180"/>
        <v>MALTA,</v>
      </c>
      <c r="Z1169" s="7" t="str">
        <f t="shared" si="181"/>
        <v>TO_elec,</v>
      </c>
      <c r="AA1169" s="7" t="str">
        <f t="shared" si="188"/>
        <v>PROTRA_CHP_PP_I]=GET_DIRECT_DATA(</v>
      </c>
      <c r="AB1169" s="7" t="str">
        <f t="shared" si="189"/>
        <v>'model_parameters/energy/PROTRA_capacity_vensim_import.xlsx','PROTRA_capacity','PROTRA_CAP_TIME',</v>
      </c>
      <c r="AC1169" s="7" t="str">
        <f t="shared" si="182"/>
        <v>'MALTA_TO_elec')~~|</v>
      </c>
    </row>
    <row r="1170" spans="1:29" x14ac:dyDescent="0.35">
      <c r="A1170" t="s">
        <v>60</v>
      </c>
      <c r="B1170" t="s">
        <v>42</v>
      </c>
      <c r="C1170" t="str">
        <f t="shared" si="184"/>
        <v>MALTA_TO_elec</v>
      </c>
      <c r="D1170" t="str">
        <f t="shared" si="185"/>
        <v>PROTRA_CHP_PP_I</v>
      </c>
      <c r="E1170" t="s">
        <v>29</v>
      </c>
      <c r="F1170" s="1" t="str">
        <f t="shared" si="186"/>
        <v>MALTATO_elecPROTRA_PP_solar_PV</v>
      </c>
      <c r="G1170" s="5">
        <v>5.9999999999999995E-5</v>
      </c>
      <c r="H1170" s="5">
        <v>5.9999999999999995E-5</v>
      </c>
      <c r="I1170" s="5">
        <v>5.9999999999999995E-5</v>
      </c>
      <c r="J1170" s="5">
        <v>1.1999999999999999E-4</v>
      </c>
      <c r="K1170" s="5">
        <v>5.4000000000000001E-4</v>
      </c>
      <c r="L1170" s="5">
        <v>4.7999999999999996E-4</v>
      </c>
      <c r="M1170" s="5">
        <v>3.1799999999999997E-3</v>
      </c>
      <c r="N1170" s="5">
        <v>9.4199999999999996E-3</v>
      </c>
      <c r="O1170" s="5">
        <v>1.7099999999999997E-2</v>
      </c>
      <c r="P1170" s="5">
        <v>3.2759999999999997E-2</v>
      </c>
      <c r="Q1170" s="5">
        <v>4.4879999999999996E-2</v>
      </c>
      <c r="R1170" s="5">
        <v>0</v>
      </c>
      <c r="S1170" s="5">
        <v>0</v>
      </c>
      <c r="T1170" s="5">
        <v>0</v>
      </c>
      <c r="U1170" s="5">
        <v>0</v>
      </c>
      <c r="V1170" s="5">
        <v>0</v>
      </c>
      <c r="W1170" t="str">
        <f t="shared" si="183"/>
        <v/>
      </c>
      <c r="X1170" s="7" t="str">
        <f t="shared" si="187"/>
        <v>PROTRA_CAPACITY_EMPIRICAL[</v>
      </c>
      <c r="Y1170" s="7" t="str">
        <f t="shared" si="180"/>
        <v>MALTA,</v>
      </c>
      <c r="Z1170" s="7" t="str">
        <f t="shared" si="181"/>
        <v>TO_elec,</v>
      </c>
      <c r="AA1170" s="7" t="str">
        <f t="shared" si="188"/>
        <v>PROTRA_CHP_PP_I]=GET_DIRECT_DATA(</v>
      </c>
      <c r="AB1170" s="7" t="str">
        <f t="shared" si="189"/>
        <v>'model_parameters/energy/PROTRA_capacity_vensim_import.xlsx','PROTRA_capacity','PROTRA_CAP_TIME',</v>
      </c>
      <c r="AC1170" s="7" t="str">
        <f t="shared" si="182"/>
        <v>'MALTA_TO_elec')~~|</v>
      </c>
    </row>
    <row r="1171" spans="1:29" x14ac:dyDescent="0.35">
      <c r="A1171" t="s">
        <v>60</v>
      </c>
      <c r="B1171" t="s">
        <v>42</v>
      </c>
      <c r="C1171" t="str">
        <f t="shared" si="184"/>
        <v>MALTA_TO_elec</v>
      </c>
      <c r="D1171" t="str">
        <f t="shared" si="185"/>
        <v>PROTRA_CHP_PP_I</v>
      </c>
      <c r="E1171" t="s">
        <v>30</v>
      </c>
      <c r="F1171" s="1" t="str">
        <f t="shared" si="186"/>
        <v>MALTATO_elecPROTRA_PP_solar_urban_PV</v>
      </c>
      <c r="G1171" s="5">
        <v>4.000000000000001E-5</v>
      </c>
      <c r="H1171" s="5">
        <v>4.000000000000001E-5</v>
      </c>
      <c r="I1171" s="5">
        <v>4.000000000000001E-5</v>
      </c>
      <c r="J1171" s="5">
        <v>8.000000000000002E-5</v>
      </c>
      <c r="K1171" s="5">
        <v>3.6000000000000002E-4</v>
      </c>
      <c r="L1171" s="5">
        <v>3.2000000000000008E-4</v>
      </c>
      <c r="M1171" s="5">
        <v>2.1199999999999999E-3</v>
      </c>
      <c r="N1171" s="5">
        <v>6.28E-3</v>
      </c>
      <c r="O1171" s="5">
        <v>1.14E-2</v>
      </c>
      <c r="P1171" s="5">
        <v>2.1840000000000002E-2</v>
      </c>
      <c r="Q1171" s="5">
        <v>2.9920000000000002E-2</v>
      </c>
      <c r="R1171" s="5">
        <v>0</v>
      </c>
      <c r="S1171" s="5">
        <v>0</v>
      </c>
      <c r="T1171" s="5">
        <v>0</v>
      </c>
      <c r="U1171" s="5">
        <v>0</v>
      </c>
      <c r="V1171" s="5">
        <v>0</v>
      </c>
      <c r="W1171" t="str">
        <f t="shared" si="183"/>
        <v/>
      </c>
      <c r="X1171" s="7" t="str">
        <f t="shared" si="187"/>
        <v>PROTRA_CAPACITY_EMPIRICAL[</v>
      </c>
      <c r="Y1171" s="7" t="str">
        <f t="shared" si="180"/>
        <v>MALTA,</v>
      </c>
      <c r="Z1171" s="7" t="str">
        <f t="shared" si="181"/>
        <v>TO_elec,</v>
      </c>
      <c r="AA1171" s="7" t="str">
        <f t="shared" si="188"/>
        <v>PROTRA_CHP_PP_I]=GET_DIRECT_DATA(</v>
      </c>
      <c r="AB1171" s="7" t="str">
        <f t="shared" si="189"/>
        <v>'model_parameters/energy/PROTRA_capacity_vensim_import.xlsx','PROTRA_capacity','PROTRA_CAP_TIME',</v>
      </c>
      <c r="AC1171" s="7" t="str">
        <f t="shared" si="182"/>
        <v>'MALTA_TO_elec')~~|</v>
      </c>
    </row>
    <row r="1172" spans="1:29" x14ac:dyDescent="0.35">
      <c r="A1172" t="s">
        <v>60</v>
      </c>
      <c r="B1172" t="s">
        <v>42</v>
      </c>
      <c r="C1172" t="str">
        <f t="shared" si="184"/>
        <v>MALTA_TO_elec</v>
      </c>
      <c r="D1172" t="str">
        <f t="shared" si="185"/>
        <v>PROTRA_CHP_PP_I</v>
      </c>
      <c r="E1172" t="s">
        <v>31</v>
      </c>
      <c r="F1172" s="1" t="str">
        <f t="shared" si="186"/>
        <v>MALTATO_elecPROTRA_PP_solid_fossil</v>
      </c>
      <c r="G1172" s="5">
        <v>0</v>
      </c>
      <c r="H1172" s="5">
        <v>0</v>
      </c>
      <c r="I1172" s="5">
        <v>0</v>
      </c>
      <c r="J1172" s="5">
        <v>0</v>
      </c>
      <c r="K1172" s="5">
        <v>0</v>
      </c>
      <c r="L1172" s="5">
        <v>0</v>
      </c>
      <c r="M1172" s="5">
        <v>0</v>
      </c>
      <c r="N1172" s="5">
        <v>0</v>
      </c>
      <c r="O1172" s="5">
        <v>0</v>
      </c>
      <c r="P1172" s="5">
        <v>0</v>
      </c>
      <c r="Q1172" s="5">
        <v>0</v>
      </c>
      <c r="R1172" s="5">
        <v>0</v>
      </c>
      <c r="S1172" s="5">
        <v>0</v>
      </c>
      <c r="T1172" s="5">
        <v>0</v>
      </c>
      <c r="U1172" s="5">
        <v>0</v>
      </c>
      <c r="V1172" s="5">
        <v>0</v>
      </c>
      <c r="W1172" t="str">
        <f t="shared" si="183"/>
        <v/>
      </c>
      <c r="X1172" s="7" t="str">
        <f t="shared" si="187"/>
        <v>PROTRA_CAPACITY_EMPIRICAL[</v>
      </c>
      <c r="Y1172" s="7" t="str">
        <f t="shared" si="180"/>
        <v>MALTA,</v>
      </c>
      <c r="Z1172" s="7" t="str">
        <f t="shared" si="181"/>
        <v>TO_elec,</v>
      </c>
      <c r="AA1172" s="7" t="str">
        <f t="shared" si="188"/>
        <v>PROTRA_CHP_PP_I]=GET_DIRECT_DATA(</v>
      </c>
      <c r="AB1172" s="7" t="str">
        <f t="shared" si="189"/>
        <v>'model_parameters/energy/PROTRA_capacity_vensim_import.xlsx','PROTRA_capacity','PROTRA_CAP_TIME',</v>
      </c>
      <c r="AC1172" s="7" t="str">
        <f t="shared" si="182"/>
        <v>'MALTA_TO_elec')~~|</v>
      </c>
    </row>
    <row r="1173" spans="1:29" x14ac:dyDescent="0.35">
      <c r="A1173" t="s">
        <v>60</v>
      </c>
      <c r="B1173" t="s">
        <v>42</v>
      </c>
      <c r="C1173" t="str">
        <f t="shared" si="184"/>
        <v>MALTA_TO_elec</v>
      </c>
      <c r="D1173" t="str">
        <f t="shared" si="185"/>
        <v>PROTRA_CHP_PP_I</v>
      </c>
      <c r="E1173" t="s">
        <v>32</v>
      </c>
      <c r="F1173" s="1" t="str">
        <f t="shared" si="186"/>
        <v>MALTATO_elecPROTRA_PP_solid_fossil_CCS</v>
      </c>
      <c r="G1173" s="5">
        <v>0</v>
      </c>
      <c r="H1173" s="5">
        <v>0</v>
      </c>
      <c r="I1173" s="5">
        <v>0</v>
      </c>
      <c r="J1173" s="5">
        <v>0</v>
      </c>
      <c r="K1173" s="5">
        <v>0</v>
      </c>
      <c r="L1173" s="5">
        <v>0</v>
      </c>
      <c r="M1173" s="5">
        <v>0</v>
      </c>
      <c r="N1173" s="5">
        <v>0</v>
      </c>
      <c r="O1173" s="5">
        <v>0</v>
      </c>
      <c r="P1173" s="5">
        <v>0</v>
      </c>
      <c r="Q1173" s="5">
        <v>0</v>
      </c>
      <c r="R1173" s="5">
        <v>0</v>
      </c>
      <c r="S1173" s="5">
        <v>0</v>
      </c>
      <c r="T1173" s="5">
        <v>0</v>
      </c>
      <c r="U1173" s="5">
        <v>0</v>
      </c>
      <c r="V1173" s="5">
        <v>0</v>
      </c>
      <c r="W1173" t="str">
        <f t="shared" si="183"/>
        <v/>
      </c>
      <c r="X1173" s="7" t="str">
        <f t="shared" si="187"/>
        <v>PROTRA_CAPACITY_EMPIRICAL[</v>
      </c>
      <c r="Y1173" s="7" t="str">
        <f t="shared" si="180"/>
        <v>MALTA,</v>
      </c>
      <c r="Z1173" s="7" t="str">
        <f t="shared" si="181"/>
        <v>TO_elec,</v>
      </c>
      <c r="AA1173" s="7" t="str">
        <f t="shared" si="188"/>
        <v>PROTRA_CHP_PP_I]=GET_DIRECT_DATA(</v>
      </c>
      <c r="AB1173" s="7" t="str">
        <f t="shared" si="189"/>
        <v>'model_parameters/energy/PROTRA_capacity_vensim_import.xlsx','PROTRA_capacity','PROTRA_CAP_TIME',</v>
      </c>
      <c r="AC1173" s="7" t="str">
        <f t="shared" si="182"/>
        <v>'MALTA_TO_elec')~~|</v>
      </c>
    </row>
    <row r="1174" spans="1:29" x14ac:dyDescent="0.35">
      <c r="A1174" t="s">
        <v>60</v>
      </c>
      <c r="B1174" t="s">
        <v>42</v>
      </c>
      <c r="C1174" t="str">
        <f t="shared" si="184"/>
        <v>MALTA_TO_elec</v>
      </c>
      <c r="D1174" t="str">
        <f t="shared" si="185"/>
        <v>PROTRA_CHP_PP_I</v>
      </c>
      <c r="E1174" t="s">
        <v>33</v>
      </c>
      <c r="F1174" s="1" t="str">
        <f t="shared" si="186"/>
        <v>MALTATO_elecPROTRA_PP_waste</v>
      </c>
      <c r="G1174" s="5">
        <v>0</v>
      </c>
      <c r="H1174" s="5">
        <v>0</v>
      </c>
      <c r="I1174" s="5">
        <v>0</v>
      </c>
      <c r="J1174" s="5">
        <v>0</v>
      </c>
      <c r="K1174" s="5">
        <v>0</v>
      </c>
      <c r="L1174" s="5">
        <v>0</v>
      </c>
      <c r="M1174" s="5">
        <v>0</v>
      </c>
      <c r="N1174" s="5">
        <v>0</v>
      </c>
      <c r="O1174" s="5">
        <v>0</v>
      </c>
      <c r="P1174" s="5">
        <v>0</v>
      </c>
      <c r="Q1174" s="5">
        <v>0</v>
      </c>
      <c r="R1174" s="5">
        <v>0</v>
      </c>
      <c r="S1174" s="5">
        <v>0</v>
      </c>
      <c r="T1174" s="5">
        <v>0</v>
      </c>
      <c r="U1174" s="5">
        <v>0</v>
      </c>
      <c r="V1174" s="5">
        <v>0</v>
      </c>
      <c r="W1174" t="str">
        <f t="shared" si="183"/>
        <v/>
      </c>
      <c r="X1174" s="7" t="str">
        <f t="shared" si="187"/>
        <v>PROTRA_CAPACITY_EMPIRICAL[</v>
      </c>
      <c r="Y1174" s="7" t="str">
        <f t="shared" si="180"/>
        <v>MALTA,</v>
      </c>
      <c r="Z1174" s="7" t="str">
        <f t="shared" si="181"/>
        <v>TO_elec,</v>
      </c>
      <c r="AA1174" s="7" t="str">
        <f t="shared" si="188"/>
        <v>PROTRA_CHP_PP_I]=GET_DIRECT_DATA(</v>
      </c>
      <c r="AB1174" s="7" t="str">
        <f t="shared" si="189"/>
        <v>'model_parameters/energy/PROTRA_capacity_vensim_import.xlsx','PROTRA_capacity','PROTRA_CAP_TIME',</v>
      </c>
      <c r="AC1174" s="7" t="str">
        <f t="shared" si="182"/>
        <v>'MALTA_TO_elec')~~|</v>
      </c>
    </row>
    <row r="1175" spans="1:29" x14ac:dyDescent="0.35">
      <c r="A1175" t="s">
        <v>60</v>
      </c>
      <c r="B1175" t="s">
        <v>42</v>
      </c>
      <c r="C1175" t="str">
        <f t="shared" si="184"/>
        <v>MALTA_TO_elec</v>
      </c>
      <c r="D1175" t="str">
        <f t="shared" si="185"/>
        <v>PROTRA_CHP_PP_I</v>
      </c>
      <c r="E1175" t="s">
        <v>34</v>
      </c>
      <c r="F1175" s="1" t="str">
        <f t="shared" si="186"/>
        <v>MALTATO_elecPROTRA_PP_waste_CCS</v>
      </c>
      <c r="G1175" s="5">
        <v>0</v>
      </c>
      <c r="H1175" s="5">
        <v>0</v>
      </c>
      <c r="I1175" s="5">
        <v>0</v>
      </c>
      <c r="J1175" s="5">
        <v>0</v>
      </c>
      <c r="K1175" s="5">
        <v>0</v>
      </c>
      <c r="L1175" s="5">
        <v>0</v>
      </c>
      <c r="M1175" s="5">
        <v>0</v>
      </c>
      <c r="N1175" s="5">
        <v>0</v>
      </c>
      <c r="O1175" s="5">
        <v>0</v>
      </c>
      <c r="P1175" s="5">
        <v>0</v>
      </c>
      <c r="Q1175" s="5">
        <v>0</v>
      </c>
      <c r="R1175" s="5">
        <v>0</v>
      </c>
      <c r="S1175" s="5">
        <v>0</v>
      </c>
      <c r="T1175" s="5">
        <v>0</v>
      </c>
      <c r="U1175" s="5">
        <v>0</v>
      </c>
      <c r="V1175" s="5">
        <v>0</v>
      </c>
      <c r="W1175" t="str">
        <f t="shared" si="183"/>
        <v/>
      </c>
      <c r="X1175" s="7" t="str">
        <f t="shared" si="187"/>
        <v>PROTRA_CAPACITY_EMPIRICAL[</v>
      </c>
      <c r="Y1175" s="7" t="str">
        <f t="shared" ref="Y1175:Y1238" si="190">A1175&amp;","</f>
        <v>MALTA,</v>
      </c>
      <c r="Z1175" s="7" t="str">
        <f t="shared" ref="Z1175:Z1238" si="191">B1175&amp;","</f>
        <v>TO_elec,</v>
      </c>
      <c r="AA1175" s="7" t="str">
        <f t="shared" si="188"/>
        <v>PROTRA_CHP_PP_I]=GET_DIRECT_DATA(</v>
      </c>
      <c r="AB1175" s="7" t="str">
        <f t="shared" si="189"/>
        <v>'model_parameters/energy/PROTRA_capacity_vensim_import.xlsx','PROTRA_capacity','PROTRA_CAP_TIME',</v>
      </c>
      <c r="AC1175" s="7" t="str">
        <f t="shared" ref="AC1175:AC1238" si="192">"'"&amp;C1175&amp;"')~~|"</f>
        <v>'MALTA_TO_elec')~~|</v>
      </c>
    </row>
    <row r="1176" spans="1:29" x14ac:dyDescent="0.35">
      <c r="A1176" t="s">
        <v>60</v>
      </c>
      <c r="B1176" t="s">
        <v>42</v>
      </c>
      <c r="C1176" t="str">
        <f t="shared" si="184"/>
        <v>MALTA_TO_elec</v>
      </c>
      <c r="D1176" t="str">
        <f t="shared" si="185"/>
        <v>PROTRA_CHP_PP_I</v>
      </c>
      <c r="E1176" t="s">
        <v>35</v>
      </c>
      <c r="F1176" s="1" t="str">
        <f t="shared" si="186"/>
        <v>MALTATO_elecPROTRA_PP_wind_offshore</v>
      </c>
      <c r="G1176" s="5">
        <v>0</v>
      </c>
      <c r="H1176" s="5">
        <v>0</v>
      </c>
      <c r="I1176" s="5">
        <v>0</v>
      </c>
      <c r="J1176" s="5">
        <v>0</v>
      </c>
      <c r="K1176" s="5">
        <v>0</v>
      </c>
      <c r="L1176" s="5">
        <v>0</v>
      </c>
      <c r="M1176" s="5">
        <v>0</v>
      </c>
      <c r="N1176" s="5">
        <v>0</v>
      </c>
      <c r="O1176" s="5">
        <v>0</v>
      </c>
      <c r="P1176" s="5">
        <v>0</v>
      </c>
      <c r="Q1176" s="5">
        <v>0</v>
      </c>
      <c r="R1176" s="5">
        <v>0</v>
      </c>
      <c r="S1176" s="5">
        <v>0</v>
      </c>
      <c r="T1176" s="5">
        <v>0</v>
      </c>
      <c r="U1176" s="5">
        <v>0</v>
      </c>
      <c r="V1176" s="5">
        <v>0</v>
      </c>
      <c r="W1176" t="str">
        <f t="shared" si="183"/>
        <v/>
      </c>
      <c r="X1176" s="7" t="str">
        <f t="shared" si="187"/>
        <v>PROTRA_CAPACITY_EMPIRICAL[</v>
      </c>
      <c r="Y1176" s="7" t="str">
        <f t="shared" si="190"/>
        <v>MALTA,</v>
      </c>
      <c r="Z1176" s="7" t="str">
        <f t="shared" si="191"/>
        <v>TO_elec,</v>
      </c>
      <c r="AA1176" s="7" t="str">
        <f t="shared" si="188"/>
        <v>PROTRA_CHP_PP_I]=GET_DIRECT_DATA(</v>
      </c>
      <c r="AB1176" s="7" t="str">
        <f t="shared" si="189"/>
        <v>'model_parameters/energy/PROTRA_capacity_vensim_import.xlsx','PROTRA_capacity','PROTRA_CAP_TIME',</v>
      </c>
      <c r="AC1176" s="7" t="str">
        <f t="shared" si="192"/>
        <v>'MALTA_TO_elec')~~|</v>
      </c>
    </row>
    <row r="1177" spans="1:29" x14ac:dyDescent="0.35">
      <c r="A1177" t="s">
        <v>60</v>
      </c>
      <c r="B1177" t="s">
        <v>42</v>
      </c>
      <c r="C1177" t="str">
        <f t="shared" si="184"/>
        <v>MALTA_TO_elec</v>
      </c>
      <c r="D1177" t="str">
        <f t="shared" si="185"/>
        <v>PROTRA_CHP_PP_I</v>
      </c>
      <c r="E1177" t="s">
        <v>36</v>
      </c>
      <c r="F1177" s="1" t="str">
        <f t="shared" si="186"/>
        <v>MALTATO_elecPROTRA_PP_wind_onshore</v>
      </c>
      <c r="G1177" s="5">
        <v>0</v>
      </c>
      <c r="H1177" s="5">
        <v>0</v>
      </c>
      <c r="I1177" s="5">
        <v>0</v>
      </c>
      <c r="J1177" s="5">
        <v>0</v>
      </c>
      <c r="K1177" s="5">
        <v>0</v>
      </c>
      <c r="L1177" s="5">
        <v>0</v>
      </c>
      <c r="M1177" s="5">
        <v>0</v>
      </c>
      <c r="N1177" s="5">
        <v>1E-4</v>
      </c>
      <c r="O1177" s="5">
        <v>1E-4</v>
      </c>
      <c r="P1177" s="5">
        <v>1E-4</v>
      </c>
      <c r="Q1177" s="5">
        <v>7.0000000000000007E-5</v>
      </c>
      <c r="R1177" s="5">
        <v>0</v>
      </c>
      <c r="S1177" s="5">
        <v>0</v>
      </c>
      <c r="T1177" s="5">
        <v>0</v>
      </c>
      <c r="U1177" s="5">
        <v>0</v>
      </c>
      <c r="V1177" s="5">
        <v>0</v>
      </c>
      <c r="W1177" t="str">
        <f t="shared" si="183"/>
        <v/>
      </c>
      <c r="X1177" s="7" t="str">
        <f t="shared" si="187"/>
        <v>PROTRA_CAPACITY_EMPIRICAL[</v>
      </c>
      <c r="Y1177" s="7" t="str">
        <f t="shared" si="190"/>
        <v>MALTA,</v>
      </c>
      <c r="Z1177" s="7" t="str">
        <f t="shared" si="191"/>
        <v>TO_elec,</v>
      </c>
      <c r="AA1177" s="7" t="str">
        <f t="shared" si="188"/>
        <v>PROTRA_CHP_PP_I]=GET_DIRECT_DATA(</v>
      </c>
      <c r="AB1177" s="7" t="str">
        <f t="shared" si="189"/>
        <v>'model_parameters/energy/PROTRA_capacity_vensim_import.xlsx','PROTRA_capacity','PROTRA_CAP_TIME',</v>
      </c>
      <c r="AC1177" s="7" t="str">
        <f t="shared" si="192"/>
        <v>'MALTA_TO_elec')~~|</v>
      </c>
    </row>
    <row r="1178" spans="1:29" x14ac:dyDescent="0.35">
      <c r="A1178" t="s">
        <v>61</v>
      </c>
      <c r="B1178" t="s">
        <v>41</v>
      </c>
      <c r="C1178" t="str">
        <f t="shared" si="184"/>
        <v>NETHERLANDS_TO_heat</v>
      </c>
      <c r="D1178" t="str">
        <f t="shared" si="185"/>
        <v>PROTRA_CHP_HP_I</v>
      </c>
      <c r="E1178" t="s">
        <v>0</v>
      </c>
      <c r="F1178" s="1" t="str">
        <f t="shared" si="186"/>
        <v>NETHERLANDSTO_heatPROTRA_CHP_gas_fuels</v>
      </c>
      <c r="G1178" s="3">
        <v>1.9226106103622591</v>
      </c>
      <c r="H1178" s="3">
        <v>1.9009177001953816</v>
      </c>
      <c r="I1178" s="3">
        <v>1.8378715558049119</v>
      </c>
      <c r="J1178" s="3">
        <v>1.8733248940627198</v>
      </c>
      <c r="K1178" s="3">
        <v>1.9480449179708537</v>
      </c>
      <c r="L1178" s="3">
        <v>2.0308233363688393</v>
      </c>
      <c r="M1178" s="3">
        <v>1.9239057094766996</v>
      </c>
      <c r="N1178" s="3">
        <v>1.9997949200853702</v>
      </c>
      <c r="O1178" s="3">
        <v>1.999615045208365</v>
      </c>
      <c r="P1178" s="3">
        <v>1.8610934024263373</v>
      </c>
      <c r="Q1178" s="3">
        <v>1.3803069229272804</v>
      </c>
      <c r="R1178" s="3">
        <v>1.3388765223814532</v>
      </c>
      <c r="S1178" s="3">
        <v>1.2321197036293563</v>
      </c>
      <c r="T1178" s="3">
        <v>1.2117267491985984</v>
      </c>
      <c r="U1178" s="3">
        <v>1.1396985528248533</v>
      </c>
      <c r="V1178" s="3">
        <v>1.0788619014860825</v>
      </c>
      <c r="W1178" t="str">
        <f t="shared" si="183"/>
        <v>PROTRA_CAPACITY_EMPIRICAL[NETHERLANDS,TO_heat,PROTRA_CHP_HP_I]=GET_DIRECT_DATA('model_parameters/energy/PROTRA_capacity_vensim_import.xlsx','PROTRA_capacity','PROTRA_CAP_TIME','NETHERLANDS_TO_heat')~~|</v>
      </c>
      <c r="X1178" s="7" t="str">
        <f t="shared" si="187"/>
        <v>PROTRA_CAPACITY_EMPIRICAL[</v>
      </c>
      <c r="Y1178" s="7" t="str">
        <f t="shared" si="190"/>
        <v>NETHERLANDS,</v>
      </c>
      <c r="Z1178" s="7" t="str">
        <f t="shared" si="191"/>
        <v>TO_heat,</v>
      </c>
      <c r="AA1178" s="7" t="str">
        <f t="shared" si="188"/>
        <v>PROTRA_CHP_HP_I]=GET_DIRECT_DATA(</v>
      </c>
      <c r="AB1178" s="7" t="str">
        <f t="shared" si="189"/>
        <v>'model_parameters/energy/PROTRA_capacity_vensim_import.xlsx','PROTRA_capacity','PROTRA_CAP_TIME',</v>
      </c>
      <c r="AC1178" s="7" t="str">
        <f t="shared" si="192"/>
        <v>'NETHERLANDS_TO_heat')~~|</v>
      </c>
    </row>
    <row r="1179" spans="1:29" x14ac:dyDescent="0.35">
      <c r="A1179" t="s">
        <v>61</v>
      </c>
      <c r="B1179" t="s">
        <v>41</v>
      </c>
      <c r="C1179" t="str">
        <f t="shared" si="184"/>
        <v>NETHERLANDS_TO_heat</v>
      </c>
      <c r="D1179" t="str">
        <f t="shared" si="185"/>
        <v>PROTRA_CHP_HP_I</v>
      </c>
      <c r="E1179" t="s">
        <v>1</v>
      </c>
      <c r="F1179" s="1" t="str">
        <f t="shared" si="186"/>
        <v>NETHERLANDSTO_heatPROTRA_CHP_gas_fuels_CCS</v>
      </c>
      <c r="G1179" s="3">
        <v>0</v>
      </c>
      <c r="H1179" s="3">
        <v>0</v>
      </c>
      <c r="I1179" s="3">
        <v>0</v>
      </c>
      <c r="J1179" s="3">
        <v>0</v>
      </c>
      <c r="K1179" s="3">
        <v>0</v>
      </c>
      <c r="L1179" s="3">
        <v>0</v>
      </c>
      <c r="M1179" s="3">
        <v>0</v>
      </c>
      <c r="N1179" s="3">
        <v>0</v>
      </c>
      <c r="O1179" s="3">
        <v>0</v>
      </c>
      <c r="P1179" s="3">
        <v>0</v>
      </c>
      <c r="Q1179" s="3">
        <v>0</v>
      </c>
      <c r="R1179" s="3">
        <v>0</v>
      </c>
      <c r="S1179" s="3">
        <v>0</v>
      </c>
      <c r="T1179" s="3">
        <v>0</v>
      </c>
      <c r="U1179" s="3">
        <v>0</v>
      </c>
      <c r="V1179" s="3">
        <v>0</v>
      </c>
      <c r="W1179" t="str">
        <f t="shared" si="183"/>
        <v/>
      </c>
      <c r="X1179" s="7" t="str">
        <f t="shared" si="187"/>
        <v>PROTRA_CAPACITY_EMPIRICAL[</v>
      </c>
      <c r="Y1179" s="7" t="str">
        <f t="shared" si="190"/>
        <v>NETHERLANDS,</v>
      </c>
      <c r="Z1179" s="7" t="str">
        <f t="shared" si="191"/>
        <v>TO_heat,</v>
      </c>
      <c r="AA1179" s="7" t="str">
        <f t="shared" si="188"/>
        <v>PROTRA_CHP_HP_I]=GET_DIRECT_DATA(</v>
      </c>
      <c r="AB1179" s="7" t="str">
        <f t="shared" si="189"/>
        <v>'model_parameters/energy/PROTRA_capacity_vensim_import.xlsx','PROTRA_capacity','PROTRA_CAP_TIME',</v>
      </c>
      <c r="AC1179" s="7" t="str">
        <f t="shared" si="192"/>
        <v>'NETHERLANDS_TO_heat')~~|</v>
      </c>
    </row>
    <row r="1180" spans="1:29" x14ac:dyDescent="0.35">
      <c r="A1180" t="s">
        <v>61</v>
      </c>
      <c r="B1180" t="s">
        <v>41</v>
      </c>
      <c r="C1180" t="str">
        <f t="shared" si="184"/>
        <v>NETHERLANDS_TO_heat</v>
      </c>
      <c r="D1180" t="str">
        <f t="shared" si="185"/>
        <v>PROTRA_CHP_HP_I</v>
      </c>
      <c r="E1180" t="s">
        <v>2</v>
      </c>
      <c r="F1180" s="1" t="str">
        <f t="shared" si="186"/>
        <v>NETHERLANDSTO_heatPROTRA_CHP_geothermal</v>
      </c>
      <c r="G1180" s="3">
        <v>0</v>
      </c>
      <c r="H1180" s="3">
        <v>0</v>
      </c>
      <c r="I1180" s="3">
        <v>0</v>
      </c>
      <c r="J1180" s="3">
        <v>0</v>
      </c>
      <c r="K1180" s="3">
        <v>0</v>
      </c>
      <c r="L1180" s="3">
        <v>0</v>
      </c>
      <c r="M1180" s="3">
        <v>0</v>
      </c>
      <c r="N1180" s="3">
        <v>0</v>
      </c>
      <c r="O1180" s="3">
        <v>0</v>
      </c>
      <c r="P1180" s="3">
        <v>0</v>
      </c>
      <c r="Q1180" s="3">
        <v>0</v>
      </c>
      <c r="R1180" s="3">
        <v>0</v>
      </c>
      <c r="S1180" s="3">
        <v>0</v>
      </c>
      <c r="T1180" s="3">
        <v>0</v>
      </c>
      <c r="U1180" s="3">
        <v>0</v>
      </c>
      <c r="V1180" s="3">
        <v>0</v>
      </c>
      <c r="W1180" t="str">
        <f t="shared" si="183"/>
        <v/>
      </c>
      <c r="X1180" s="7" t="str">
        <f t="shared" si="187"/>
        <v>PROTRA_CAPACITY_EMPIRICAL[</v>
      </c>
      <c r="Y1180" s="7" t="str">
        <f t="shared" si="190"/>
        <v>NETHERLANDS,</v>
      </c>
      <c r="Z1180" s="7" t="str">
        <f t="shared" si="191"/>
        <v>TO_heat,</v>
      </c>
      <c r="AA1180" s="7" t="str">
        <f t="shared" si="188"/>
        <v>PROTRA_CHP_HP_I]=GET_DIRECT_DATA(</v>
      </c>
      <c r="AB1180" s="7" t="str">
        <f t="shared" si="189"/>
        <v>'model_parameters/energy/PROTRA_capacity_vensim_import.xlsx','PROTRA_capacity','PROTRA_CAP_TIME',</v>
      </c>
      <c r="AC1180" s="7" t="str">
        <f t="shared" si="192"/>
        <v>'NETHERLANDS_TO_heat')~~|</v>
      </c>
    </row>
    <row r="1181" spans="1:29" x14ac:dyDescent="0.35">
      <c r="A1181" t="s">
        <v>61</v>
      </c>
      <c r="B1181" t="s">
        <v>41</v>
      </c>
      <c r="C1181" t="str">
        <f t="shared" si="184"/>
        <v>NETHERLANDS_TO_heat</v>
      </c>
      <c r="D1181" t="str">
        <f t="shared" si="185"/>
        <v>PROTRA_CHP_HP_I</v>
      </c>
      <c r="E1181" t="s">
        <v>3</v>
      </c>
      <c r="F1181" s="1" t="str">
        <f t="shared" si="186"/>
        <v>NETHERLANDSTO_heatPROTRA_CHP_liquid_fuels</v>
      </c>
      <c r="G1181" s="3">
        <v>3.4266164069570421E-2</v>
      </c>
      <c r="H1181" s="3">
        <v>3.061470406635635E-2</v>
      </c>
      <c r="I1181" s="3">
        <v>3.1280241111277141E-2</v>
      </c>
      <c r="J1181" s="3">
        <v>3.4913713626790639E-2</v>
      </c>
      <c r="K1181" s="3">
        <v>2.9859229582932757E-3</v>
      </c>
      <c r="L1181" s="3">
        <v>5.576121187174189E-4</v>
      </c>
      <c r="M1181" s="3">
        <v>7.3748699572303775E-4</v>
      </c>
      <c r="N1181" s="3">
        <v>1.2051616759376472E-3</v>
      </c>
      <c r="O1181" s="3">
        <v>3.5974975401123797E-4</v>
      </c>
      <c r="P1181" s="3">
        <v>1.8473149868477069E-2</v>
      </c>
      <c r="Q1181" s="3">
        <v>5.0293015610771059E-4</v>
      </c>
      <c r="R1181" s="3">
        <v>9.6970546193729198E-4</v>
      </c>
      <c r="S1181" s="3">
        <v>1.1146846128038208E-3</v>
      </c>
      <c r="T1181" s="3">
        <v>1.5499818151574188E-3</v>
      </c>
      <c r="U1181" s="3">
        <v>1.1868144384830741E-3</v>
      </c>
      <c r="V1181" s="3">
        <v>1.3816189302801594E-3</v>
      </c>
      <c r="W1181" t="str">
        <f t="shared" si="183"/>
        <v/>
      </c>
      <c r="X1181" s="7" t="str">
        <f t="shared" si="187"/>
        <v>PROTRA_CAPACITY_EMPIRICAL[</v>
      </c>
      <c r="Y1181" s="7" t="str">
        <f t="shared" si="190"/>
        <v>NETHERLANDS,</v>
      </c>
      <c r="Z1181" s="7" t="str">
        <f t="shared" si="191"/>
        <v>TO_heat,</v>
      </c>
      <c r="AA1181" s="7" t="str">
        <f t="shared" si="188"/>
        <v>PROTRA_CHP_HP_I]=GET_DIRECT_DATA(</v>
      </c>
      <c r="AB1181" s="7" t="str">
        <f t="shared" si="189"/>
        <v>'model_parameters/energy/PROTRA_capacity_vensim_import.xlsx','PROTRA_capacity','PROTRA_CAP_TIME',</v>
      </c>
      <c r="AC1181" s="7" t="str">
        <f t="shared" si="192"/>
        <v>'NETHERLANDS_TO_heat')~~|</v>
      </c>
    </row>
    <row r="1182" spans="1:29" x14ac:dyDescent="0.35">
      <c r="A1182" t="s">
        <v>61</v>
      </c>
      <c r="B1182" t="s">
        <v>41</v>
      </c>
      <c r="C1182" t="str">
        <f t="shared" si="184"/>
        <v>NETHERLANDS_TO_heat</v>
      </c>
      <c r="D1182" t="str">
        <f t="shared" si="185"/>
        <v>PROTRA_CHP_HP_I</v>
      </c>
      <c r="E1182" t="s">
        <v>4</v>
      </c>
      <c r="F1182" s="1" t="str">
        <f t="shared" si="186"/>
        <v>NETHERLANDSTO_heatPROTRA_CHP_liquid_fuels_CCS</v>
      </c>
      <c r="G1182" s="3">
        <v>0</v>
      </c>
      <c r="H1182" s="3">
        <v>0</v>
      </c>
      <c r="I1182" s="3">
        <v>0</v>
      </c>
      <c r="J1182" s="3">
        <v>0</v>
      </c>
      <c r="K1182" s="3">
        <v>0</v>
      </c>
      <c r="L1182" s="3">
        <v>0</v>
      </c>
      <c r="M1182" s="3">
        <v>0</v>
      </c>
      <c r="N1182" s="3">
        <v>0</v>
      </c>
      <c r="O1182" s="3">
        <v>0</v>
      </c>
      <c r="P1182" s="3">
        <v>0</v>
      </c>
      <c r="Q1182" s="3">
        <v>0</v>
      </c>
      <c r="R1182" s="3">
        <v>0</v>
      </c>
      <c r="S1182" s="3">
        <v>0</v>
      </c>
      <c r="T1182" s="3">
        <v>0</v>
      </c>
      <c r="U1182" s="3">
        <v>0</v>
      </c>
      <c r="V1182" s="3">
        <v>0</v>
      </c>
      <c r="W1182" t="str">
        <f t="shared" si="183"/>
        <v/>
      </c>
      <c r="X1182" s="7" t="str">
        <f t="shared" si="187"/>
        <v>PROTRA_CAPACITY_EMPIRICAL[</v>
      </c>
      <c r="Y1182" s="7" t="str">
        <f t="shared" si="190"/>
        <v>NETHERLANDS,</v>
      </c>
      <c r="Z1182" s="7" t="str">
        <f t="shared" si="191"/>
        <v>TO_heat,</v>
      </c>
      <c r="AA1182" s="7" t="str">
        <f t="shared" si="188"/>
        <v>PROTRA_CHP_HP_I]=GET_DIRECT_DATA(</v>
      </c>
      <c r="AB1182" s="7" t="str">
        <f t="shared" si="189"/>
        <v>'model_parameters/energy/PROTRA_capacity_vensim_import.xlsx','PROTRA_capacity','PROTRA_CAP_TIME',</v>
      </c>
      <c r="AC1182" s="7" t="str">
        <f t="shared" si="192"/>
        <v>'NETHERLANDS_TO_heat')~~|</v>
      </c>
    </row>
    <row r="1183" spans="1:29" x14ac:dyDescent="0.35">
      <c r="A1183" t="s">
        <v>61</v>
      </c>
      <c r="B1183" t="s">
        <v>41</v>
      </c>
      <c r="C1183" t="str">
        <f t="shared" si="184"/>
        <v>NETHERLANDS_TO_heat</v>
      </c>
      <c r="D1183" t="str">
        <f t="shared" si="185"/>
        <v>PROTRA_CHP_HP_I</v>
      </c>
      <c r="E1183" t="s">
        <v>5</v>
      </c>
      <c r="F1183" s="1" t="str">
        <f t="shared" si="186"/>
        <v>NETHERLANDSTO_heatPROTRA_CHP_solid_fossil</v>
      </c>
      <c r="G1183" s="3">
        <v>0.30427634194270514</v>
      </c>
      <c r="H1183" s="3">
        <v>0.30078676932879611</v>
      </c>
      <c r="I1183" s="3">
        <v>0.30942076342506575</v>
      </c>
      <c r="J1183" s="3">
        <v>0.28369865601326227</v>
      </c>
      <c r="K1183" s="3">
        <v>0.25614182485600145</v>
      </c>
      <c r="L1183" s="3">
        <v>0.30880918884324665</v>
      </c>
      <c r="M1183" s="3">
        <v>0.28686445384856119</v>
      </c>
      <c r="N1183" s="3">
        <v>9.8409545209774157E-2</v>
      </c>
      <c r="O1183" s="3">
        <v>4.8314391963709263E-2</v>
      </c>
      <c r="P1183" s="3">
        <v>5.6138949113453691E-2</v>
      </c>
      <c r="Q1183" s="3">
        <v>6.2115651651719388E-2</v>
      </c>
      <c r="R1183" s="3">
        <v>6.3110179846683462E-2</v>
      </c>
      <c r="S1183" s="3">
        <v>6.060955930655134E-2</v>
      </c>
      <c r="T1183" s="3">
        <v>4.174841932837315E-2</v>
      </c>
      <c r="U1183" s="3">
        <v>4.8751308039955907E-2</v>
      </c>
      <c r="V1183" s="3">
        <v>4.3942263265772177E-2</v>
      </c>
      <c r="W1183" t="str">
        <f t="shared" si="183"/>
        <v/>
      </c>
      <c r="X1183" s="7" t="str">
        <f t="shared" si="187"/>
        <v>PROTRA_CAPACITY_EMPIRICAL[</v>
      </c>
      <c r="Y1183" s="7" t="str">
        <f t="shared" si="190"/>
        <v>NETHERLANDS,</v>
      </c>
      <c r="Z1183" s="7" t="str">
        <f t="shared" si="191"/>
        <v>TO_heat,</v>
      </c>
      <c r="AA1183" s="7" t="str">
        <f t="shared" si="188"/>
        <v>PROTRA_CHP_HP_I]=GET_DIRECT_DATA(</v>
      </c>
      <c r="AB1183" s="7" t="str">
        <f t="shared" si="189"/>
        <v>'model_parameters/energy/PROTRA_capacity_vensim_import.xlsx','PROTRA_capacity','PROTRA_CAP_TIME',</v>
      </c>
      <c r="AC1183" s="7" t="str">
        <f t="shared" si="192"/>
        <v>'NETHERLANDS_TO_heat')~~|</v>
      </c>
    </row>
    <row r="1184" spans="1:29" x14ac:dyDescent="0.35">
      <c r="A1184" t="s">
        <v>61</v>
      </c>
      <c r="B1184" t="s">
        <v>41</v>
      </c>
      <c r="C1184" t="str">
        <f t="shared" si="184"/>
        <v>NETHERLANDS_TO_heat</v>
      </c>
      <c r="D1184" t="str">
        <f t="shared" si="185"/>
        <v>PROTRA_CHP_HP_I</v>
      </c>
      <c r="E1184" t="s">
        <v>6</v>
      </c>
      <c r="F1184" s="1" t="str">
        <f t="shared" si="186"/>
        <v>NETHERLANDSTO_heatPROTRA_CHP_solid_fossil_CCS</v>
      </c>
      <c r="G1184" s="3">
        <v>0</v>
      </c>
      <c r="H1184" s="3">
        <v>0</v>
      </c>
      <c r="I1184" s="3">
        <v>0</v>
      </c>
      <c r="J1184" s="3">
        <v>0</v>
      </c>
      <c r="K1184" s="3">
        <v>0</v>
      </c>
      <c r="L1184" s="3">
        <v>0</v>
      </c>
      <c r="M1184" s="3">
        <v>0</v>
      </c>
      <c r="N1184" s="3">
        <v>0</v>
      </c>
      <c r="O1184" s="3">
        <v>0</v>
      </c>
      <c r="P1184" s="3">
        <v>0</v>
      </c>
      <c r="Q1184" s="3">
        <v>0</v>
      </c>
      <c r="R1184" s="3">
        <v>0</v>
      </c>
      <c r="S1184" s="3">
        <v>0</v>
      </c>
      <c r="T1184" s="3">
        <v>0</v>
      </c>
      <c r="U1184" s="3">
        <v>0</v>
      </c>
      <c r="V1184" s="3">
        <v>0</v>
      </c>
      <c r="W1184" t="str">
        <f t="shared" si="183"/>
        <v/>
      </c>
      <c r="X1184" s="7" t="str">
        <f t="shared" si="187"/>
        <v>PROTRA_CAPACITY_EMPIRICAL[</v>
      </c>
      <c r="Y1184" s="7" t="str">
        <f t="shared" si="190"/>
        <v>NETHERLANDS,</v>
      </c>
      <c r="Z1184" s="7" t="str">
        <f t="shared" si="191"/>
        <v>TO_heat,</v>
      </c>
      <c r="AA1184" s="7" t="str">
        <f t="shared" si="188"/>
        <v>PROTRA_CHP_HP_I]=GET_DIRECT_DATA(</v>
      </c>
      <c r="AB1184" s="7" t="str">
        <f t="shared" si="189"/>
        <v>'model_parameters/energy/PROTRA_capacity_vensim_import.xlsx','PROTRA_capacity','PROTRA_CAP_TIME',</v>
      </c>
      <c r="AC1184" s="7" t="str">
        <f t="shared" si="192"/>
        <v>'NETHERLANDS_TO_heat')~~|</v>
      </c>
    </row>
    <row r="1185" spans="1:29" x14ac:dyDescent="0.35">
      <c r="A1185" t="s">
        <v>61</v>
      </c>
      <c r="B1185" t="s">
        <v>41</v>
      </c>
      <c r="C1185" t="str">
        <f t="shared" si="184"/>
        <v>NETHERLANDS_TO_heat</v>
      </c>
      <c r="D1185" t="str">
        <f t="shared" si="185"/>
        <v>PROTRA_CHP_HP_I</v>
      </c>
      <c r="E1185" t="s">
        <v>7</v>
      </c>
      <c r="F1185" s="1" t="str">
        <f t="shared" si="186"/>
        <v>NETHERLANDSTO_heatPROTRA_CHP_waste</v>
      </c>
      <c r="G1185" s="3">
        <v>4.4626956985094071E-2</v>
      </c>
      <c r="H1185" s="3">
        <v>5.0221065659968825E-2</v>
      </c>
      <c r="I1185" s="3">
        <v>4.9609491078149714E-2</v>
      </c>
      <c r="J1185" s="3">
        <v>4.842231688991263E-2</v>
      </c>
      <c r="K1185" s="3">
        <v>5.6246874039657051E-2</v>
      </c>
      <c r="L1185" s="3">
        <v>4.3619657673862597E-2</v>
      </c>
      <c r="M1185" s="3">
        <v>9.3444998604419072E-2</v>
      </c>
      <c r="N1185" s="3">
        <v>0.24540329469876593</v>
      </c>
      <c r="O1185" s="3">
        <v>0.29316007454375781</v>
      </c>
      <c r="P1185" s="3">
        <v>0.32467415299514218</v>
      </c>
      <c r="Q1185" s="3">
        <v>0.38227008861234146</v>
      </c>
      <c r="R1185" s="3">
        <v>0.37027513243922178</v>
      </c>
      <c r="S1185" s="3">
        <v>0.39361659585385594</v>
      </c>
      <c r="T1185" s="3">
        <v>0.24165092488955175</v>
      </c>
      <c r="U1185" s="3">
        <v>0.24833561494371156</v>
      </c>
      <c r="V1185" s="3">
        <v>0.2086862994550186</v>
      </c>
      <c r="W1185" t="str">
        <f t="shared" si="183"/>
        <v/>
      </c>
      <c r="X1185" s="7" t="str">
        <f t="shared" si="187"/>
        <v>PROTRA_CAPACITY_EMPIRICAL[</v>
      </c>
      <c r="Y1185" s="7" t="str">
        <f t="shared" si="190"/>
        <v>NETHERLANDS,</v>
      </c>
      <c r="Z1185" s="7" t="str">
        <f t="shared" si="191"/>
        <v>TO_heat,</v>
      </c>
      <c r="AA1185" s="7" t="str">
        <f t="shared" si="188"/>
        <v>PROTRA_CHP_HP_I]=GET_DIRECT_DATA(</v>
      </c>
      <c r="AB1185" s="7" t="str">
        <f t="shared" si="189"/>
        <v>'model_parameters/energy/PROTRA_capacity_vensim_import.xlsx','PROTRA_capacity','PROTRA_CAP_TIME',</v>
      </c>
      <c r="AC1185" s="7" t="str">
        <f t="shared" si="192"/>
        <v>'NETHERLANDS_TO_heat')~~|</v>
      </c>
    </row>
    <row r="1186" spans="1:29" x14ac:dyDescent="0.35">
      <c r="A1186" t="s">
        <v>61</v>
      </c>
      <c r="B1186" t="s">
        <v>41</v>
      </c>
      <c r="C1186" t="str">
        <f t="shared" si="184"/>
        <v>NETHERLANDS_TO_heat</v>
      </c>
      <c r="D1186" t="str">
        <f t="shared" si="185"/>
        <v>PROTRA_CHP_HP_I</v>
      </c>
      <c r="E1186" t="s">
        <v>8</v>
      </c>
      <c r="F1186" s="1" t="str">
        <f t="shared" si="186"/>
        <v>NETHERLANDSTO_heatPROTRA_CHP_solid_bio</v>
      </c>
      <c r="G1186" s="4">
        <v>2.0883473220352358E-2</v>
      </c>
      <c r="H1186" s="4">
        <v>2.0289886126233822E-2</v>
      </c>
      <c r="I1186" s="4">
        <v>2.6027894702713061E-2</v>
      </c>
      <c r="J1186" s="4">
        <v>2.6693431747633858E-2</v>
      </c>
      <c r="K1186" s="4">
        <v>2.9481492341220949E-2</v>
      </c>
      <c r="L1186" s="4">
        <v>3.6892337273852445E-2</v>
      </c>
      <c r="M1186" s="4">
        <v>3.4428051458875474E-2</v>
      </c>
      <c r="N1186" s="4">
        <v>2.5848019825707443E-2</v>
      </c>
      <c r="O1186" s="4">
        <v>2.2898071842815292E-2</v>
      </c>
      <c r="P1186" s="4">
        <v>1.242935400108827E-2</v>
      </c>
      <c r="Q1186" s="4">
        <v>1.612596259843075E-2</v>
      </c>
      <c r="R1186" s="4">
        <v>1.6569893794880615E-2</v>
      </c>
      <c r="S1186" s="4">
        <v>5.817980946795942E-2</v>
      </c>
      <c r="T1186" s="4">
        <v>9.8323924768319457E-2</v>
      </c>
      <c r="U1186" s="4">
        <v>0.14641041526286258</v>
      </c>
      <c r="V1186" s="4">
        <v>0.18064270889309283</v>
      </c>
      <c r="W1186" t="str">
        <f t="shared" si="183"/>
        <v/>
      </c>
      <c r="X1186" s="7" t="str">
        <f t="shared" si="187"/>
        <v>PROTRA_CAPACITY_EMPIRICAL[</v>
      </c>
      <c r="Y1186" s="7" t="str">
        <f t="shared" si="190"/>
        <v>NETHERLANDS,</v>
      </c>
      <c r="Z1186" s="7" t="str">
        <f t="shared" si="191"/>
        <v>TO_heat,</v>
      </c>
      <c r="AA1186" s="7" t="str">
        <f t="shared" si="188"/>
        <v>PROTRA_CHP_HP_I]=GET_DIRECT_DATA(</v>
      </c>
      <c r="AB1186" s="7" t="str">
        <f t="shared" si="189"/>
        <v>'model_parameters/energy/PROTRA_capacity_vensim_import.xlsx','PROTRA_capacity','PROTRA_CAP_TIME',</v>
      </c>
      <c r="AC1186" s="7" t="str">
        <f t="shared" si="192"/>
        <v>'NETHERLANDS_TO_heat')~~|</v>
      </c>
    </row>
    <row r="1187" spans="1:29" x14ac:dyDescent="0.35">
      <c r="A1187" t="s">
        <v>61</v>
      </c>
      <c r="B1187" t="s">
        <v>41</v>
      </c>
      <c r="C1187" t="str">
        <f t="shared" si="184"/>
        <v>NETHERLANDS_TO_heat</v>
      </c>
      <c r="D1187" t="str">
        <f t="shared" si="185"/>
        <v>PROTRA_CHP_HP_I</v>
      </c>
      <c r="E1187" t="s">
        <v>9</v>
      </c>
      <c r="F1187" s="1" t="str">
        <f t="shared" si="186"/>
        <v>NETHERLANDSTO_heatPROTRA_CHP_solid_bio_CCS</v>
      </c>
      <c r="G1187" s="3">
        <v>0</v>
      </c>
      <c r="H1187" s="3">
        <v>0</v>
      </c>
      <c r="I1187" s="3">
        <v>0</v>
      </c>
      <c r="J1187" s="3">
        <v>0</v>
      </c>
      <c r="K1187" s="3">
        <v>0</v>
      </c>
      <c r="L1187" s="3">
        <v>0</v>
      </c>
      <c r="M1187" s="3">
        <v>0</v>
      </c>
      <c r="N1187" s="3">
        <v>0</v>
      </c>
      <c r="O1187" s="3">
        <v>0</v>
      </c>
      <c r="P1187" s="3">
        <v>0</v>
      </c>
      <c r="Q1187" s="3">
        <v>0</v>
      </c>
      <c r="R1187" s="3">
        <v>0</v>
      </c>
      <c r="S1187" s="3">
        <v>0</v>
      </c>
      <c r="T1187" s="3">
        <v>0</v>
      </c>
      <c r="U1187" s="3">
        <v>0</v>
      </c>
      <c r="V1187" s="3">
        <v>0</v>
      </c>
      <c r="W1187" t="str">
        <f t="shared" si="183"/>
        <v/>
      </c>
      <c r="X1187" s="7" t="str">
        <f t="shared" si="187"/>
        <v>PROTRA_CAPACITY_EMPIRICAL[</v>
      </c>
      <c r="Y1187" s="7" t="str">
        <f t="shared" si="190"/>
        <v>NETHERLANDS,</v>
      </c>
      <c r="Z1187" s="7" t="str">
        <f t="shared" si="191"/>
        <v>TO_heat,</v>
      </c>
      <c r="AA1187" s="7" t="str">
        <f t="shared" si="188"/>
        <v>PROTRA_CHP_HP_I]=GET_DIRECT_DATA(</v>
      </c>
      <c r="AB1187" s="7" t="str">
        <f t="shared" si="189"/>
        <v>'model_parameters/energy/PROTRA_capacity_vensim_import.xlsx','PROTRA_capacity','PROTRA_CAP_TIME',</v>
      </c>
      <c r="AC1187" s="7" t="str">
        <f t="shared" si="192"/>
        <v>'NETHERLANDS_TO_heat')~~|</v>
      </c>
    </row>
    <row r="1188" spans="1:29" x14ac:dyDescent="0.35">
      <c r="A1188" t="s">
        <v>61</v>
      </c>
      <c r="B1188" t="s">
        <v>41</v>
      </c>
      <c r="C1188" t="str">
        <f t="shared" si="184"/>
        <v>NETHERLANDS_TO_heat</v>
      </c>
      <c r="D1188" t="str">
        <f t="shared" si="185"/>
        <v>PROTRA_CHP_HP_I</v>
      </c>
      <c r="E1188" t="s">
        <v>10</v>
      </c>
      <c r="F1188" s="1" t="str">
        <f t="shared" si="186"/>
        <v>NETHERLANDSTO_heatPROTRA_HP_gas_fuels</v>
      </c>
      <c r="G1188" s="4">
        <v>15.428730819740116</v>
      </c>
      <c r="H1188" s="4">
        <v>6.5067946502626475</v>
      </c>
      <c r="I1188" s="4">
        <v>7.0605049073818078</v>
      </c>
      <c r="J1188" s="4">
        <v>6.496657278131047</v>
      </c>
      <c r="K1188" s="4">
        <v>6.287967238042576</v>
      </c>
      <c r="L1188" s="4">
        <v>6.3994783314901849</v>
      </c>
      <c r="M1188" s="4">
        <v>5.8898132084600494</v>
      </c>
      <c r="N1188" s="4">
        <v>6.0485155170030405</v>
      </c>
      <c r="O1188" s="4">
        <v>6.4956085844622624</v>
      </c>
      <c r="P1188" s="4">
        <v>7.1461482236660219</v>
      </c>
      <c r="Q1188" s="4">
        <v>5.4758448783522242</v>
      </c>
      <c r="R1188" s="4">
        <v>5.4670952775089843</v>
      </c>
      <c r="S1188" s="4">
        <v>5.0403503628697806</v>
      </c>
      <c r="T1188" s="4">
        <v>3.6010462676251036</v>
      </c>
      <c r="U1188" s="4">
        <v>5.1225190074647493</v>
      </c>
      <c r="V1188" s="4">
        <v>4.8652489322988659</v>
      </c>
      <c r="W1188" t="str">
        <f t="shared" si="183"/>
        <v/>
      </c>
      <c r="X1188" s="7" t="str">
        <f t="shared" si="187"/>
        <v>PROTRA_CAPACITY_EMPIRICAL[</v>
      </c>
      <c r="Y1188" s="7" t="str">
        <f t="shared" si="190"/>
        <v>NETHERLANDS,</v>
      </c>
      <c r="Z1188" s="7" t="str">
        <f t="shared" si="191"/>
        <v>TO_heat,</v>
      </c>
      <c r="AA1188" s="7" t="str">
        <f t="shared" si="188"/>
        <v>PROTRA_CHP_HP_I]=GET_DIRECT_DATA(</v>
      </c>
      <c r="AB1188" s="7" t="str">
        <f t="shared" si="189"/>
        <v>'model_parameters/energy/PROTRA_capacity_vensim_import.xlsx','PROTRA_capacity','PROTRA_CAP_TIME',</v>
      </c>
      <c r="AC1188" s="7" t="str">
        <f t="shared" si="192"/>
        <v>'NETHERLANDS_TO_heat')~~|</v>
      </c>
    </row>
    <row r="1189" spans="1:29" x14ac:dyDescent="0.35">
      <c r="A1189" t="s">
        <v>61</v>
      </c>
      <c r="B1189" t="s">
        <v>41</v>
      </c>
      <c r="C1189" t="str">
        <f t="shared" si="184"/>
        <v>NETHERLANDS_TO_heat</v>
      </c>
      <c r="D1189" t="str">
        <f t="shared" si="185"/>
        <v>PROTRA_CHP_HP_I</v>
      </c>
      <c r="E1189" t="s">
        <v>11</v>
      </c>
      <c r="F1189" s="1" t="str">
        <f t="shared" si="186"/>
        <v>NETHERLANDSTO_heatPROTRA_HP_solid_bio</v>
      </c>
      <c r="G1189" s="4">
        <v>0</v>
      </c>
      <c r="H1189" s="4">
        <v>0</v>
      </c>
      <c r="I1189" s="4">
        <v>0</v>
      </c>
      <c r="J1189" s="4">
        <v>0</v>
      </c>
      <c r="K1189" s="4">
        <v>0</v>
      </c>
      <c r="L1189" s="4">
        <v>0</v>
      </c>
      <c r="M1189" s="4">
        <v>0</v>
      </c>
      <c r="N1189" s="4">
        <v>6.6417265689798178E-3</v>
      </c>
      <c r="O1189" s="4">
        <v>2.2372131600774118E-2</v>
      </c>
      <c r="P1189" s="4">
        <v>0.12549367569809233</v>
      </c>
      <c r="Q1189" s="4">
        <v>0.27394675145147906</v>
      </c>
      <c r="R1189" s="4">
        <v>0.40255504734586672</v>
      </c>
      <c r="S1189" s="4">
        <v>0.35752414120818354</v>
      </c>
      <c r="T1189" s="4">
        <v>0.44495373237489627</v>
      </c>
      <c r="U1189" s="4">
        <v>0.81967295410561225</v>
      </c>
      <c r="V1189" s="4">
        <v>0.93305806313934181</v>
      </c>
      <c r="W1189" t="str">
        <f t="shared" si="183"/>
        <v/>
      </c>
      <c r="X1189" s="7" t="str">
        <f t="shared" si="187"/>
        <v>PROTRA_CAPACITY_EMPIRICAL[</v>
      </c>
      <c r="Y1189" s="7" t="str">
        <f t="shared" si="190"/>
        <v>NETHERLANDS,</v>
      </c>
      <c r="Z1189" s="7" t="str">
        <f t="shared" si="191"/>
        <v>TO_heat,</v>
      </c>
      <c r="AA1189" s="7" t="str">
        <f t="shared" si="188"/>
        <v>PROTRA_CHP_HP_I]=GET_DIRECT_DATA(</v>
      </c>
      <c r="AB1189" s="7" t="str">
        <f t="shared" si="189"/>
        <v>'model_parameters/energy/PROTRA_capacity_vensim_import.xlsx','PROTRA_capacity','PROTRA_CAP_TIME',</v>
      </c>
      <c r="AC1189" s="7" t="str">
        <f t="shared" si="192"/>
        <v>'NETHERLANDS_TO_heat')~~|</v>
      </c>
    </row>
    <row r="1190" spans="1:29" x14ac:dyDescent="0.35">
      <c r="A1190" t="s">
        <v>61</v>
      </c>
      <c r="B1190" t="s">
        <v>41</v>
      </c>
      <c r="C1190" t="str">
        <f t="shared" si="184"/>
        <v>NETHERLANDS_TO_heat</v>
      </c>
      <c r="D1190" t="str">
        <f t="shared" si="185"/>
        <v>PROTRA_CHP_HP_I</v>
      </c>
      <c r="E1190" t="s">
        <v>12</v>
      </c>
      <c r="F1190" s="1" t="str">
        <f t="shared" si="186"/>
        <v>NETHERLANDSTO_heatPROTRA_HP_geothermal</v>
      </c>
      <c r="G1190" s="4">
        <v>0</v>
      </c>
      <c r="H1190" s="4">
        <v>0</v>
      </c>
      <c r="I1190" s="4">
        <v>0</v>
      </c>
      <c r="J1190" s="4">
        <v>0</v>
      </c>
      <c r="K1190" s="4">
        <v>0</v>
      </c>
      <c r="L1190" s="4">
        <v>0</v>
      </c>
      <c r="M1190" s="4">
        <v>0</v>
      </c>
      <c r="N1190" s="4">
        <v>0</v>
      </c>
      <c r="O1190" s="4">
        <v>0</v>
      </c>
      <c r="P1190" s="4">
        <v>0</v>
      </c>
      <c r="Q1190" s="4">
        <v>0</v>
      </c>
      <c r="R1190" s="4">
        <v>0</v>
      </c>
      <c r="S1190" s="4">
        <v>0</v>
      </c>
      <c r="T1190" s="4">
        <v>0</v>
      </c>
      <c r="U1190" s="4">
        <v>0</v>
      </c>
      <c r="V1190" s="4">
        <v>0</v>
      </c>
      <c r="W1190" t="str">
        <f t="shared" si="183"/>
        <v/>
      </c>
      <c r="X1190" s="7" t="str">
        <f t="shared" si="187"/>
        <v>PROTRA_CAPACITY_EMPIRICAL[</v>
      </c>
      <c r="Y1190" s="7" t="str">
        <f t="shared" si="190"/>
        <v>NETHERLANDS,</v>
      </c>
      <c r="Z1190" s="7" t="str">
        <f t="shared" si="191"/>
        <v>TO_heat,</v>
      </c>
      <c r="AA1190" s="7" t="str">
        <f t="shared" si="188"/>
        <v>PROTRA_CHP_HP_I]=GET_DIRECT_DATA(</v>
      </c>
      <c r="AB1190" s="7" t="str">
        <f t="shared" si="189"/>
        <v>'model_parameters/energy/PROTRA_capacity_vensim_import.xlsx','PROTRA_capacity','PROTRA_CAP_TIME',</v>
      </c>
      <c r="AC1190" s="7" t="str">
        <f t="shared" si="192"/>
        <v>'NETHERLANDS_TO_heat')~~|</v>
      </c>
    </row>
    <row r="1191" spans="1:29" x14ac:dyDescent="0.35">
      <c r="A1191" t="s">
        <v>61</v>
      </c>
      <c r="B1191" t="s">
        <v>41</v>
      </c>
      <c r="C1191" t="str">
        <f t="shared" si="184"/>
        <v>NETHERLANDS_TO_heat</v>
      </c>
      <c r="D1191" t="str">
        <f t="shared" si="185"/>
        <v>PROTRA_CHP_HP_I</v>
      </c>
      <c r="E1191" t="s">
        <v>13</v>
      </c>
      <c r="F1191" s="1" t="str">
        <f t="shared" si="186"/>
        <v>NETHERLANDSTO_heatPROTRA_HP_liquid_fuels</v>
      </c>
      <c r="G1191" s="4">
        <v>0</v>
      </c>
      <c r="H1191" s="4">
        <v>0</v>
      </c>
      <c r="I1191" s="4">
        <v>0</v>
      </c>
      <c r="J1191" s="4">
        <v>0</v>
      </c>
      <c r="K1191" s="4">
        <v>0</v>
      </c>
      <c r="L1191" s="4">
        <v>0</v>
      </c>
      <c r="M1191" s="4">
        <v>0</v>
      </c>
      <c r="N1191" s="4">
        <v>0</v>
      </c>
      <c r="O1191" s="4">
        <v>0</v>
      </c>
      <c r="P1191" s="4">
        <v>0</v>
      </c>
      <c r="Q1191" s="4">
        <v>0</v>
      </c>
      <c r="R1191" s="4">
        <v>0</v>
      </c>
      <c r="S1191" s="4">
        <v>0</v>
      </c>
      <c r="T1191" s="4">
        <v>0</v>
      </c>
      <c r="U1191" s="4">
        <v>0</v>
      </c>
      <c r="V1191" s="4">
        <v>0</v>
      </c>
      <c r="W1191" t="str">
        <f t="shared" si="183"/>
        <v/>
      </c>
      <c r="X1191" s="7" t="str">
        <f t="shared" si="187"/>
        <v>PROTRA_CAPACITY_EMPIRICAL[</v>
      </c>
      <c r="Y1191" s="7" t="str">
        <f t="shared" si="190"/>
        <v>NETHERLANDS,</v>
      </c>
      <c r="Z1191" s="7" t="str">
        <f t="shared" si="191"/>
        <v>TO_heat,</v>
      </c>
      <c r="AA1191" s="7" t="str">
        <f t="shared" si="188"/>
        <v>PROTRA_CHP_HP_I]=GET_DIRECT_DATA(</v>
      </c>
      <c r="AB1191" s="7" t="str">
        <f t="shared" si="189"/>
        <v>'model_parameters/energy/PROTRA_capacity_vensim_import.xlsx','PROTRA_capacity','PROTRA_CAP_TIME',</v>
      </c>
      <c r="AC1191" s="7" t="str">
        <f t="shared" si="192"/>
        <v>'NETHERLANDS_TO_heat')~~|</v>
      </c>
    </row>
    <row r="1192" spans="1:29" x14ac:dyDescent="0.35">
      <c r="A1192" t="s">
        <v>61</v>
      </c>
      <c r="B1192" t="s">
        <v>41</v>
      </c>
      <c r="C1192" t="str">
        <f t="shared" si="184"/>
        <v>NETHERLANDS_TO_heat</v>
      </c>
      <c r="D1192" t="str">
        <f t="shared" si="185"/>
        <v>PROTRA_CHP_HP_I</v>
      </c>
      <c r="E1192" t="s">
        <v>14</v>
      </c>
      <c r="F1192" s="1" t="str">
        <f t="shared" si="186"/>
        <v>NETHERLANDSTO_heatPROTRA_HP_solar</v>
      </c>
      <c r="G1192" s="4">
        <v>0</v>
      </c>
      <c r="H1192" s="4">
        <v>0</v>
      </c>
      <c r="I1192" s="4">
        <v>0</v>
      </c>
      <c r="J1192" s="4">
        <v>0</v>
      </c>
      <c r="K1192" s="4">
        <v>0</v>
      </c>
      <c r="L1192" s="4">
        <v>0</v>
      </c>
      <c r="M1192" s="4">
        <v>0</v>
      </c>
      <c r="N1192" s="4">
        <v>0</v>
      </c>
      <c r="O1192" s="4">
        <v>0</v>
      </c>
      <c r="P1192" s="4">
        <v>0</v>
      </c>
      <c r="Q1192" s="4">
        <v>0</v>
      </c>
      <c r="R1192" s="4">
        <v>0</v>
      </c>
      <c r="S1192" s="4">
        <v>0</v>
      </c>
      <c r="T1192" s="4">
        <v>0</v>
      </c>
      <c r="U1192" s="4">
        <v>0</v>
      </c>
      <c r="V1192" s="4">
        <v>0</v>
      </c>
      <c r="W1192" t="str">
        <f t="shared" si="183"/>
        <v/>
      </c>
      <c r="X1192" s="7" t="str">
        <f t="shared" si="187"/>
        <v>PROTRA_CAPACITY_EMPIRICAL[</v>
      </c>
      <c r="Y1192" s="7" t="str">
        <f t="shared" si="190"/>
        <v>NETHERLANDS,</v>
      </c>
      <c r="Z1192" s="7" t="str">
        <f t="shared" si="191"/>
        <v>TO_heat,</v>
      </c>
      <c r="AA1192" s="7" t="str">
        <f t="shared" si="188"/>
        <v>PROTRA_CHP_HP_I]=GET_DIRECT_DATA(</v>
      </c>
      <c r="AB1192" s="7" t="str">
        <f t="shared" si="189"/>
        <v>'model_parameters/energy/PROTRA_capacity_vensim_import.xlsx','PROTRA_capacity','PROTRA_CAP_TIME',</v>
      </c>
      <c r="AC1192" s="7" t="str">
        <f t="shared" si="192"/>
        <v>'NETHERLANDS_TO_heat')~~|</v>
      </c>
    </row>
    <row r="1193" spans="1:29" x14ac:dyDescent="0.35">
      <c r="A1193" t="s">
        <v>61</v>
      </c>
      <c r="B1193" t="s">
        <v>41</v>
      </c>
      <c r="C1193" t="str">
        <f t="shared" si="184"/>
        <v>NETHERLANDS_TO_heat</v>
      </c>
      <c r="D1193" t="str">
        <f t="shared" si="185"/>
        <v>PROTRA_CHP_HP_I</v>
      </c>
      <c r="E1193" t="s">
        <v>15</v>
      </c>
      <c r="F1193" s="1" t="str">
        <f t="shared" si="186"/>
        <v>NETHERLANDSTO_heatPROTRA_HP_solid_fossil</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t="str">
        <f t="shared" si="183"/>
        <v/>
      </c>
      <c r="X1193" s="7" t="str">
        <f t="shared" si="187"/>
        <v>PROTRA_CAPACITY_EMPIRICAL[</v>
      </c>
      <c r="Y1193" s="7" t="str">
        <f t="shared" si="190"/>
        <v>NETHERLANDS,</v>
      </c>
      <c r="Z1193" s="7" t="str">
        <f t="shared" si="191"/>
        <v>TO_heat,</v>
      </c>
      <c r="AA1193" s="7" t="str">
        <f t="shared" si="188"/>
        <v>PROTRA_CHP_HP_I]=GET_DIRECT_DATA(</v>
      </c>
      <c r="AB1193" s="7" t="str">
        <f t="shared" si="189"/>
        <v>'model_parameters/energy/PROTRA_capacity_vensim_import.xlsx','PROTRA_capacity','PROTRA_CAP_TIME',</v>
      </c>
      <c r="AC1193" s="7" t="str">
        <f t="shared" si="192"/>
        <v>'NETHERLANDS_TO_heat')~~|</v>
      </c>
    </row>
    <row r="1194" spans="1:29" x14ac:dyDescent="0.35">
      <c r="A1194" t="s">
        <v>61</v>
      </c>
      <c r="B1194" t="s">
        <v>41</v>
      </c>
      <c r="C1194" t="str">
        <f t="shared" si="184"/>
        <v>NETHERLANDS_TO_heat</v>
      </c>
      <c r="D1194" t="str">
        <f t="shared" si="185"/>
        <v>PROTRA_CHP_HP_I</v>
      </c>
      <c r="E1194" t="s">
        <v>16</v>
      </c>
      <c r="F1194" s="1" t="str">
        <f t="shared" si="186"/>
        <v>NETHERLANDSTO_heatPROTRA_HP_waste</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t="str">
        <f t="shared" si="183"/>
        <v/>
      </c>
      <c r="X1194" s="7" t="str">
        <f t="shared" si="187"/>
        <v>PROTRA_CAPACITY_EMPIRICAL[</v>
      </c>
      <c r="Y1194" s="7" t="str">
        <f t="shared" si="190"/>
        <v>NETHERLANDS,</v>
      </c>
      <c r="Z1194" s="7" t="str">
        <f t="shared" si="191"/>
        <v>TO_heat,</v>
      </c>
      <c r="AA1194" s="7" t="str">
        <f t="shared" si="188"/>
        <v>PROTRA_CHP_HP_I]=GET_DIRECT_DATA(</v>
      </c>
      <c r="AB1194" s="7" t="str">
        <f t="shared" si="189"/>
        <v>'model_parameters/energy/PROTRA_capacity_vensim_import.xlsx','PROTRA_capacity','PROTRA_CAP_TIME',</v>
      </c>
      <c r="AC1194" s="7" t="str">
        <f t="shared" si="192"/>
        <v>'NETHERLANDS_TO_heat')~~|</v>
      </c>
    </row>
    <row r="1195" spans="1:29" x14ac:dyDescent="0.35">
      <c r="A1195" t="s">
        <v>61</v>
      </c>
      <c r="B1195" t="s">
        <v>42</v>
      </c>
      <c r="C1195" t="str">
        <f t="shared" si="184"/>
        <v>NETHERLANDS_TO_elec</v>
      </c>
      <c r="D1195" t="str">
        <f t="shared" si="185"/>
        <v>PROTRA_CHP_PP_I</v>
      </c>
      <c r="E1195" t="s">
        <v>0</v>
      </c>
      <c r="F1195" s="1" t="str">
        <f t="shared" si="186"/>
        <v>NETHERLANDSTO_elecPROTRA_CHP_gas_fuels</v>
      </c>
      <c r="G1195" s="5">
        <v>7.8344698678814844</v>
      </c>
      <c r="H1195" s="5">
        <v>8.3883578678814832</v>
      </c>
      <c r="I1195" s="5">
        <v>9.0784528678815128</v>
      </c>
      <c r="J1195" s="5">
        <v>9.4924018678815436</v>
      </c>
      <c r="K1195" s="5">
        <v>9.6793333678815152</v>
      </c>
      <c r="L1195" s="5">
        <v>9.8363353678815155</v>
      </c>
      <c r="M1195" s="5">
        <v>9.7494173678815148</v>
      </c>
      <c r="N1195" s="5">
        <v>9.8406643678814927</v>
      </c>
      <c r="O1195" s="5">
        <v>9.9039356693168976</v>
      </c>
      <c r="P1195" s="5">
        <v>9.9010186693168958</v>
      </c>
      <c r="Q1195" s="5">
        <v>9.8401429678243577</v>
      </c>
      <c r="R1195" s="5">
        <v>10.002889589650549</v>
      </c>
      <c r="S1195" s="5">
        <v>9.6929677820370923</v>
      </c>
      <c r="T1195" s="5">
        <v>9.2589767905005811</v>
      </c>
      <c r="U1195" s="5">
        <v>7.8208793266475372</v>
      </c>
      <c r="V1195" s="5">
        <v>7.7837088019094569</v>
      </c>
      <c r="W1195" t="str">
        <f t="shared" si="183"/>
        <v>PROTRA_CAPACITY_EMPIRICAL[NETHERLANDS,TO_elec,PROTRA_CHP_PP_I]=GET_DIRECT_DATA('model_parameters/energy/PROTRA_capacity_vensim_import.xlsx','PROTRA_capacity','PROTRA_CAP_TIME','NETHERLANDS_TO_elec')~~|</v>
      </c>
      <c r="X1195" s="7" t="str">
        <f t="shared" si="187"/>
        <v>PROTRA_CAPACITY_EMPIRICAL[</v>
      </c>
      <c r="Y1195" s="7" t="str">
        <f t="shared" si="190"/>
        <v>NETHERLANDS,</v>
      </c>
      <c r="Z1195" s="7" t="str">
        <f t="shared" si="191"/>
        <v>TO_elec,</v>
      </c>
      <c r="AA1195" s="7" t="str">
        <f t="shared" si="188"/>
        <v>PROTRA_CHP_PP_I]=GET_DIRECT_DATA(</v>
      </c>
      <c r="AB1195" s="7" t="str">
        <f t="shared" si="189"/>
        <v>'model_parameters/energy/PROTRA_capacity_vensim_import.xlsx','PROTRA_capacity','PROTRA_CAP_TIME',</v>
      </c>
      <c r="AC1195" s="7" t="str">
        <f t="shared" si="192"/>
        <v>'NETHERLANDS_TO_elec')~~|</v>
      </c>
    </row>
    <row r="1196" spans="1:29" x14ac:dyDescent="0.35">
      <c r="A1196" t="s">
        <v>61</v>
      </c>
      <c r="B1196" t="s">
        <v>42</v>
      </c>
      <c r="C1196" t="str">
        <f t="shared" si="184"/>
        <v>NETHERLANDS_TO_elec</v>
      </c>
      <c r="D1196" t="str">
        <f t="shared" si="185"/>
        <v>PROTRA_CHP_PP_I</v>
      </c>
      <c r="E1196" t="s">
        <v>1</v>
      </c>
      <c r="F1196" s="1" t="str">
        <f t="shared" si="186"/>
        <v>NETHERLANDSTO_elecPROTRA_CHP_gas_fuels_CCS</v>
      </c>
      <c r="G1196" s="5">
        <v>0</v>
      </c>
      <c r="H1196" s="5">
        <v>0</v>
      </c>
      <c r="I1196" s="5">
        <v>0</v>
      </c>
      <c r="J1196" s="5">
        <v>0</v>
      </c>
      <c r="K1196" s="5">
        <v>0</v>
      </c>
      <c r="L1196" s="5">
        <v>0</v>
      </c>
      <c r="M1196" s="5">
        <v>0</v>
      </c>
      <c r="N1196" s="5">
        <v>0</v>
      </c>
      <c r="O1196" s="5">
        <v>0</v>
      </c>
      <c r="P1196" s="5">
        <v>0</v>
      </c>
      <c r="Q1196" s="5">
        <v>0</v>
      </c>
      <c r="R1196" s="5">
        <v>0</v>
      </c>
      <c r="S1196" s="5">
        <v>0</v>
      </c>
      <c r="T1196" s="5">
        <v>0</v>
      </c>
      <c r="U1196" s="5">
        <v>0</v>
      </c>
      <c r="V1196" s="5">
        <v>0</v>
      </c>
      <c r="W1196" t="str">
        <f t="shared" si="183"/>
        <v/>
      </c>
      <c r="X1196" s="7" t="str">
        <f t="shared" si="187"/>
        <v>PROTRA_CAPACITY_EMPIRICAL[</v>
      </c>
      <c r="Y1196" s="7" t="str">
        <f t="shared" si="190"/>
        <v>NETHERLANDS,</v>
      </c>
      <c r="Z1196" s="7" t="str">
        <f t="shared" si="191"/>
        <v>TO_elec,</v>
      </c>
      <c r="AA1196" s="7" t="str">
        <f t="shared" si="188"/>
        <v>PROTRA_CHP_PP_I]=GET_DIRECT_DATA(</v>
      </c>
      <c r="AB1196" s="7" t="str">
        <f t="shared" si="189"/>
        <v>'model_parameters/energy/PROTRA_capacity_vensim_import.xlsx','PROTRA_capacity','PROTRA_CAP_TIME',</v>
      </c>
      <c r="AC1196" s="7" t="str">
        <f t="shared" si="192"/>
        <v>'NETHERLANDS_TO_elec')~~|</v>
      </c>
    </row>
    <row r="1197" spans="1:29" x14ac:dyDescent="0.35">
      <c r="A1197" t="s">
        <v>61</v>
      </c>
      <c r="B1197" t="s">
        <v>42</v>
      </c>
      <c r="C1197" t="str">
        <f t="shared" si="184"/>
        <v>NETHERLANDS_TO_elec</v>
      </c>
      <c r="D1197" t="str">
        <f t="shared" si="185"/>
        <v>PROTRA_CHP_PP_I</v>
      </c>
      <c r="E1197" t="s">
        <v>2</v>
      </c>
      <c r="F1197" s="1" t="str">
        <f t="shared" si="186"/>
        <v>NETHERLANDSTO_elecPROTRA_CHP_geothermal</v>
      </c>
      <c r="G1197" s="5">
        <v>1.5274589371010447E-3</v>
      </c>
      <c r="H1197" s="5">
        <v>2.3878443990721244E-3</v>
      </c>
      <c r="I1197" s="5">
        <v>2.5899357542198045E-3</v>
      </c>
      <c r="J1197" s="5">
        <v>2.7848871690166442E-3</v>
      </c>
      <c r="K1197" s="5">
        <v>2.871808181983388E-3</v>
      </c>
      <c r="L1197" s="5">
        <v>2.8870193592525684E-3</v>
      </c>
      <c r="M1197" s="5">
        <v>3.6684E-3</v>
      </c>
      <c r="N1197" s="5">
        <v>3.6866179055555556E-3</v>
      </c>
      <c r="O1197" s="5">
        <v>3.7568000000000002E-3</v>
      </c>
      <c r="P1197" s="5">
        <v>3.6735198499999993E-3</v>
      </c>
      <c r="Q1197" s="5">
        <v>3.6731999999999997E-3</v>
      </c>
      <c r="R1197" s="5">
        <v>3.7879555670909024E-3</v>
      </c>
      <c r="S1197" s="5">
        <v>3.9027111341818051E-3</v>
      </c>
      <c r="T1197" s="5">
        <v>4.0174667012727082E-3</v>
      </c>
      <c r="U1197" s="5">
        <v>4.1322222683636113E-3</v>
      </c>
      <c r="V1197" s="5">
        <v>4.2469778354545145E-3</v>
      </c>
      <c r="W1197" t="str">
        <f t="shared" si="183"/>
        <v/>
      </c>
      <c r="X1197" s="7" t="str">
        <f t="shared" si="187"/>
        <v>PROTRA_CAPACITY_EMPIRICAL[</v>
      </c>
      <c r="Y1197" s="7" t="str">
        <f t="shared" si="190"/>
        <v>NETHERLANDS,</v>
      </c>
      <c r="Z1197" s="7" t="str">
        <f t="shared" si="191"/>
        <v>TO_elec,</v>
      </c>
      <c r="AA1197" s="7" t="str">
        <f t="shared" si="188"/>
        <v>PROTRA_CHP_PP_I]=GET_DIRECT_DATA(</v>
      </c>
      <c r="AB1197" s="7" t="str">
        <f t="shared" si="189"/>
        <v>'model_parameters/energy/PROTRA_capacity_vensim_import.xlsx','PROTRA_capacity','PROTRA_CAP_TIME',</v>
      </c>
      <c r="AC1197" s="7" t="str">
        <f t="shared" si="192"/>
        <v>'NETHERLANDS_TO_elec')~~|</v>
      </c>
    </row>
    <row r="1198" spans="1:29" x14ac:dyDescent="0.35">
      <c r="A1198" t="s">
        <v>61</v>
      </c>
      <c r="B1198" t="s">
        <v>42</v>
      </c>
      <c r="C1198" t="str">
        <f t="shared" si="184"/>
        <v>NETHERLANDS_TO_elec</v>
      </c>
      <c r="D1198" t="str">
        <f t="shared" si="185"/>
        <v>PROTRA_CHP_PP_I</v>
      </c>
      <c r="E1198" t="s">
        <v>3</v>
      </c>
      <c r="F1198" s="1" t="str">
        <f t="shared" si="186"/>
        <v>NETHERLANDSTO_elecPROTRA_CHP_liquid_fuels</v>
      </c>
      <c r="G1198" s="5">
        <v>0.36681673913043494</v>
      </c>
      <c r="H1198" s="5">
        <v>0.32633673913043493</v>
      </c>
      <c r="I1198" s="5">
        <v>0.2271967391304347</v>
      </c>
      <c r="J1198" s="5">
        <v>0.2271967391304347</v>
      </c>
      <c r="K1198" s="5">
        <v>0.15182473913043479</v>
      </c>
      <c r="L1198" s="5">
        <v>0.15182473913043479</v>
      </c>
      <c r="M1198" s="5">
        <v>0.15182473913043479</v>
      </c>
      <c r="N1198" s="5">
        <v>0.15182473913043479</v>
      </c>
      <c r="O1198" s="5">
        <v>4.1343000000000005E-2</v>
      </c>
      <c r="P1198" s="5">
        <v>4.1343000000000005E-2</v>
      </c>
      <c r="Q1198" s="5">
        <v>1.8051000000000005E-2</v>
      </c>
      <c r="R1198" s="5">
        <v>0</v>
      </c>
      <c r="S1198" s="5">
        <v>0</v>
      </c>
      <c r="T1198" s="5">
        <v>0</v>
      </c>
      <c r="U1198" s="5">
        <v>0</v>
      </c>
      <c r="V1198" s="5">
        <v>0</v>
      </c>
      <c r="W1198" t="str">
        <f t="shared" si="183"/>
        <v/>
      </c>
      <c r="X1198" s="7" t="str">
        <f t="shared" si="187"/>
        <v>PROTRA_CAPACITY_EMPIRICAL[</v>
      </c>
      <c r="Y1198" s="7" t="str">
        <f t="shared" si="190"/>
        <v>NETHERLANDS,</v>
      </c>
      <c r="Z1198" s="7" t="str">
        <f t="shared" si="191"/>
        <v>TO_elec,</v>
      </c>
      <c r="AA1198" s="7" t="str">
        <f t="shared" si="188"/>
        <v>PROTRA_CHP_PP_I]=GET_DIRECT_DATA(</v>
      </c>
      <c r="AB1198" s="7" t="str">
        <f t="shared" si="189"/>
        <v>'model_parameters/energy/PROTRA_capacity_vensim_import.xlsx','PROTRA_capacity','PROTRA_CAP_TIME',</v>
      </c>
      <c r="AC1198" s="7" t="str">
        <f t="shared" si="192"/>
        <v>'NETHERLANDS_TO_elec')~~|</v>
      </c>
    </row>
    <row r="1199" spans="1:29" x14ac:dyDescent="0.35">
      <c r="A1199" t="s">
        <v>61</v>
      </c>
      <c r="B1199" t="s">
        <v>42</v>
      </c>
      <c r="C1199" t="str">
        <f t="shared" si="184"/>
        <v>NETHERLANDS_TO_elec</v>
      </c>
      <c r="D1199" t="str">
        <f t="shared" si="185"/>
        <v>PROTRA_CHP_PP_I</v>
      </c>
      <c r="E1199" t="s">
        <v>4</v>
      </c>
      <c r="F1199" s="1" t="str">
        <f t="shared" si="186"/>
        <v>NETHERLANDSTO_elecPROTRA_CHP_liquid_fuels_CCS</v>
      </c>
      <c r="G1199" s="5">
        <v>0</v>
      </c>
      <c r="H1199" s="5">
        <v>0</v>
      </c>
      <c r="I1199" s="5">
        <v>0</v>
      </c>
      <c r="J1199" s="5">
        <v>0</v>
      </c>
      <c r="K1199" s="5">
        <v>0</v>
      </c>
      <c r="L1199" s="5">
        <v>0</v>
      </c>
      <c r="M1199" s="5">
        <v>0</v>
      </c>
      <c r="N1199" s="5">
        <v>0</v>
      </c>
      <c r="O1199" s="5">
        <v>0</v>
      </c>
      <c r="P1199" s="5">
        <v>0</v>
      </c>
      <c r="Q1199" s="5">
        <v>0</v>
      </c>
      <c r="R1199" s="5">
        <v>0</v>
      </c>
      <c r="S1199" s="5">
        <v>0</v>
      </c>
      <c r="T1199" s="5">
        <v>0</v>
      </c>
      <c r="U1199" s="5">
        <v>0</v>
      </c>
      <c r="V1199" s="5">
        <v>0</v>
      </c>
      <c r="W1199" t="str">
        <f t="shared" si="183"/>
        <v/>
      </c>
      <c r="X1199" s="7" t="str">
        <f t="shared" si="187"/>
        <v>PROTRA_CAPACITY_EMPIRICAL[</v>
      </c>
      <c r="Y1199" s="7" t="str">
        <f t="shared" si="190"/>
        <v>NETHERLANDS,</v>
      </c>
      <c r="Z1199" s="7" t="str">
        <f t="shared" si="191"/>
        <v>TO_elec,</v>
      </c>
      <c r="AA1199" s="7" t="str">
        <f t="shared" si="188"/>
        <v>PROTRA_CHP_PP_I]=GET_DIRECT_DATA(</v>
      </c>
      <c r="AB1199" s="7" t="str">
        <f t="shared" si="189"/>
        <v>'model_parameters/energy/PROTRA_capacity_vensim_import.xlsx','PROTRA_capacity','PROTRA_CAP_TIME',</v>
      </c>
      <c r="AC1199" s="7" t="str">
        <f t="shared" si="192"/>
        <v>'NETHERLANDS_TO_elec')~~|</v>
      </c>
    </row>
    <row r="1200" spans="1:29" x14ac:dyDescent="0.35">
      <c r="A1200" t="s">
        <v>61</v>
      </c>
      <c r="B1200" t="s">
        <v>42</v>
      </c>
      <c r="C1200" t="str">
        <f t="shared" si="184"/>
        <v>NETHERLANDS_TO_elec</v>
      </c>
      <c r="D1200" t="str">
        <f t="shared" si="185"/>
        <v>PROTRA_CHP_PP_I</v>
      </c>
      <c r="E1200" t="s">
        <v>5</v>
      </c>
      <c r="F1200" s="1" t="str">
        <f t="shared" si="186"/>
        <v>NETHERLANDSTO_elecPROTRA_CHP_solid_fossil</v>
      </c>
      <c r="G1200" s="5">
        <v>1.3279152542372881</v>
      </c>
      <c r="H1200" s="5">
        <v>1.3279152542372881</v>
      </c>
      <c r="I1200" s="5">
        <v>1.3279152542372881</v>
      </c>
      <c r="J1200" s="5">
        <v>1.3279152542372881</v>
      </c>
      <c r="K1200" s="5">
        <v>1.3279152542372881</v>
      </c>
      <c r="L1200" s="5">
        <v>1.3279152542372881</v>
      </c>
      <c r="M1200" s="5">
        <v>1.3279152542372881</v>
      </c>
      <c r="N1200" s="5">
        <v>1.3279152542372881</v>
      </c>
      <c r="O1200" s="5">
        <v>1.3279152542372881</v>
      </c>
      <c r="P1200" s="5">
        <v>1.3279152542372881</v>
      </c>
      <c r="Q1200" s="5">
        <v>1.3279152542372881</v>
      </c>
      <c r="R1200" s="5">
        <v>1.0334724220735318</v>
      </c>
      <c r="S1200" s="5">
        <v>0.84168273611078737</v>
      </c>
      <c r="T1200" s="5">
        <v>0.84588384351759027</v>
      </c>
      <c r="U1200" s="5">
        <v>0.84588384351759027</v>
      </c>
      <c r="V1200" s="5">
        <v>0.8515462056745855</v>
      </c>
      <c r="W1200" t="str">
        <f t="shared" si="183"/>
        <v/>
      </c>
      <c r="X1200" s="7" t="str">
        <f t="shared" si="187"/>
        <v>PROTRA_CAPACITY_EMPIRICAL[</v>
      </c>
      <c r="Y1200" s="7" t="str">
        <f t="shared" si="190"/>
        <v>NETHERLANDS,</v>
      </c>
      <c r="Z1200" s="7" t="str">
        <f t="shared" si="191"/>
        <v>TO_elec,</v>
      </c>
      <c r="AA1200" s="7" t="str">
        <f t="shared" si="188"/>
        <v>PROTRA_CHP_PP_I]=GET_DIRECT_DATA(</v>
      </c>
      <c r="AB1200" s="7" t="str">
        <f t="shared" si="189"/>
        <v>'model_parameters/energy/PROTRA_capacity_vensim_import.xlsx','PROTRA_capacity','PROTRA_CAP_TIME',</v>
      </c>
      <c r="AC1200" s="7" t="str">
        <f t="shared" si="192"/>
        <v>'NETHERLANDS_TO_elec')~~|</v>
      </c>
    </row>
    <row r="1201" spans="1:29" x14ac:dyDescent="0.35">
      <c r="A1201" t="s">
        <v>61</v>
      </c>
      <c r="B1201" t="s">
        <v>42</v>
      </c>
      <c r="C1201" t="str">
        <f t="shared" si="184"/>
        <v>NETHERLANDS_TO_elec</v>
      </c>
      <c r="D1201" t="str">
        <f t="shared" si="185"/>
        <v>PROTRA_CHP_PP_I</v>
      </c>
      <c r="E1201" t="s">
        <v>6</v>
      </c>
      <c r="F1201" s="1" t="str">
        <f t="shared" si="186"/>
        <v>NETHERLANDSTO_elecPROTRA_CHP_solid_fossil_CCS</v>
      </c>
      <c r="G1201" s="5">
        <v>0</v>
      </c>
      <c r="H1201" s="5">
        <v>0</v>
      </c>
      <c r="I1201" s="5">
        <v>0</v>
      </c>
      <c r="J1201" s="5">
        <v>0</v>
      </c>
      <c r="K1201" s="5">
        <v>0</v>
      </c>
      <c r="L1201" s="5">
        <v>0</v>
      </c>
      <c r="M1201" s="5">
        <v>0</v>
      </c>
      <c r="N1201" s="5">
        <v>0</v>
      </c>
      <c r="O1201" s="5">
        <v>0</v>
      </c>
      <c r="P1201" s="5">
        <v>0</v>
      </c>
      <c r="Q1201" s="5">
        <v>0</v>
      </c>
      <c r="R1201" s="5">
        <v>0</v>
      </c>
      <c r="S1201" s="5">
        <v>0</v>
      </c>
      <c r="T1201" s="5">
        <v>0</v>
      </c>
      <c r="U1201" s="5">
        <v>0</v>
      </c>
      <c r="V1201" s="5">
        <v>0</v>
      </c>
      <c r="W1201" t="str">
        <f t="shared" si="183"/>
        <v/>
      </c>
      <c r="X1201" s="7" t="str">
        <f t="shared" si="187"/>
        <v>PROTRA_CAPACITY_EMPIRICAL[</v>
      </c>
      <c r="Y1201" s="7" t="str">
        <f t="shared" si="190"/>
        <v>NETHERLANDS,</v>
      </c>
      <c r="Z1201" s="7" t="str">
        <f t="shared" si="191"/>
        <v>TO_elec,</v>
      </c>
      <c r="AA1201" s="7" t="str">
        <f t="shared" si="188"/>
        <v>PROTRA_CHP_PP_I]=GET_DIRECT_DATA(</v>
      </c>
      <c r="AB1201" s="7" t="str">
        <f t="shared" si="189"/>
        <v>'model_parameters/energy/PROTRA_capacity_vensim_import.xlsx','PROTRA_capacity','PROTRA_CAP_TIME',</v>
      </c>
      <c r="AC1201" s="7" t="str">
        <f t="shared" si="192"/>
        <v>'NETHERLANDS_TO_elec')~~|</v>
      </c>
    </row>
    <row r="1202" spans="1:29" x14ac:dyDescent="0.35">
      <c r="A1202" t="s">
        <v>61</v>
      </c>
      <c r="B1202" t="s">
        <v>42</v>
      </c>
      <c r="C1202" t="str">
        <f t="shared" si="184"/>
        <v>NETHERLANDS_TO_elec</v>
      </c>
      <c r="D1202" t="str">
        <f t="shared" si="185"/>
        <v>PROTRA_CHP_PP_I</v>
      </c>
      <c r="E1202" t="s">
        <v>7</v>
      </c>
      <c r="F1202" s="1" t="str">
        <f t="shared" si="186"/>
        <v>NETHERLANDSTO_elecPROTRA_CHP_waste</v>
      </c>
      <c r="G1202" s="5">
        <v>0.45680274841791191</v>
      </c>
      <c r="H1202" s="5">
        <v>0.45764366163856257</v>
      </c>
      <c r="I1202" s="5">
        <v>0.45835999512282055</v>
      </c>
      <c r="J1202" s="5">
        <v>0.49635681472259235</v>
      </c>
      <c r="K1202" s="5">
        <v>0.51006058572578872</v>
      </c>
      <c r="L1202" s="5">
        <v>0.53248493827647359</v>
      </c>
      <c r="M1202" s="5">
        <v>0.54383415226184806</v>
      </c>
      <c r="N1202" s="5">
        <v>0.54383415226184806</v>
      </c>
      <c r="O1202" s="5">
        <v>0.55784937260602629</v>
      </c>
      <c r="P1202" s="5">
        <v>0.58893201683600349</v>
      </c>
      <c r="Q1202" s="5">
        <v>0.58893201683600349</v>
      </c>
      <c r="R1202" s="5">
        <v>0.45677811202240082</v>
      </c>
      <c r="S1202" s="5">
        <v>0.45948896135191064</v>
      </c>
      <c r="T1202" s="5">
        <v>0.46287752301379792</v>
      </c>
      <c r="U1202" s="5">
        <v>0.51370594794210667</v>
      </c>
      <c r="V1202" s="5">
        <v>0.53539274257818492</v>
      </c>
      <c r="W1202" t="str">
        <f t="shared" si="183"/>
        <v/>
      </c>
      <c r="X1202" s="7" t="str">
        <f t="shared" si="187"/>
        <v>PROTRA_CAPACITY_EMPIRICAL[</v>
      </c>
      <c r="Y1202" s="7" t="str">
        <f t="shared" si="190"/>
        <v>NETHERLANDS,</v>
      </c>
      <c r="Z1202" s="7" t="str">
        <f t="shared" si="191"/>
        <v>TO_elec,</v>
      </c>
      <c r="AA1202" s="7" t="str">
        <f t="shared" si="188"/>
        <v>PROTRA_CHP_PP_I]=GET_DIRECT_DATA(</v>
      </c>
      <c r="AB1202" s="7" t="str">
        <f t="shared" si="189"/>
        <v>'model_parameters/energy/PROTRA_capacity_vensim_import.xlsx','PROTRA_capacity','PROTRA_CAP_TIME',</v>
      </c>
      <c r="AC1202" s="7" t="str">
        <f t="shared" si="192"/>
        <v>'NETHERLANDS_TO_elec')~~|</v>
      </c>
    </row>
    <row r="1203" spans="1:29" x14ac:dyDescent="0.35">
      <c r="A1203" t="s">
        <v>61</v>
      </c>
      <c r="B1203" t="s">
        <v>42</v>
      </c>
      <c r="C1203" t="str">
        <f t="shared" si="184"/>
        <v>NETHERLANDS_TO_elec</v>
      </c>
      <c r="D1203" t="str">
        <f t="shared" si="185"/>
        <v>PROTRA_CHP_PP_I</v>
      </c>
      <c r="E1203" t="s">
        <v>8</v>
      </c>
      <c r="F1203" s="1" t="str">
        <f t="shared" si="186"/>
        <v>NETHERLANDSTO_elecPROTRA_CHP_solid_bio</v>
      </c>
      <c r="G1203" s="5">
        <v>0.27654725158208815</v>
      </c>
      <c r="H1203" s="5">
        <v>0.27705633836143745</v>
      </c>
      <c r="I1203" s="5">
        <v>0.27749000487717945</v>
      </c>
      <c r="J1203" s="5">
        <v>0.3004931852774077</v>
      </c>
      <c r="K1203" s="5">
        <v>0.3087894142742113</v>
      </c>
      <c r="L1203" s="5">
        <v>0.3223650617235263</v>
      </c>
      <c r="M1203" s="5">
        <v>0.32923584773815184</v>
      </c>
      <c r="N1203" s="5">
        <v>0.32923584773815184</v>
      </c>
      <c r="O1203" s="5">
        <v>0.33772062739397379</v>
      </c>
      <c r="P1203" s="5">
        <v>0.35653798316399654</v>
      </c>
      <c r="Q1203" s="5">
        <v>0.35653798316399654</v>
      </c>
      <c r="R1203" s="5">
        <v>0.35475529324817656</v>
      </c>
      <c r="S1203" s="5">
        <v>0.43319364954425582</v>
      </c>
      <c r="T1203" s="5">
        <v>0.43586768441798573</v>
      </c>
      <c r="U1203" s="5">
        <v>0.43230230458634578</v>
      </c>
      <c r="V1203" s="5">
        <v>0.43675902937589578</v>
      </c>
      <c r="W1203" t="str">
        <f t="shared" si="183"/>
        <v/>
      </c>
      <c r="X1203" s="7" t="str">
        <f t="shared" si="187"/>
        <v>PROTRA_CAPACITY_EMPIRICAL[</v>
      </c>
      <c r="Y1203" s="7" t="str">
        <f t="shared" si="190"/>
        <v>NETHERLANDS,</v>
      </c>
      <c r="Z1203" s="7" t="str">
        <f t="shared" si="191"/>
        <v>TO_elec,</v>
      </c>
      <c r="AA1203" s="7" t="str">
        <f t="shared" si="188"/>
        <v>PROTRA_CHP_PP_I]=GET_DIRECT_DATA(</v>
      </c>
      <c r="AB1203" s="7" t="str">
        <f t="shared" si="189"/>
        <v>'model_parameters/energy/PROTRA_capacity_vensim_import.xlsx','PROTRA_capacity','PROTRA_CAP_TIME',</v>
      </c>
      <c r="AC1203" s="7" t="str">
        <f t="shared" si="192"/>
        <v>'NETHERLANDS_TO_elec')~~|</v>
      </c>
    </row>
    <row r="1204" spans="1:29" x14ac:dyDescent="0.35">
      <c r="A1204" t="s">
        <v>61</v>
      </c>
      <c r="B1204" t="s">
        <v>42</v>
      </c>
      <c r="C1204" t="str">
        <f t="shared" si="184"/>
        <v>NETHERLANDS_TO_elec</v>
      </c>
      <c r="D1204" t="str">
        <f t="shared" si="185"/>
        <v>PROTRA_CHP_PP_I</v>
      </c>
      <c r="E1204" t="s">
        <v>9</v>
      </c>
      <c r="F1204" s="1" t="str">
        <f t="shared" si="186"/>
        <v>NETHERLANDSTO_elecPROTRA_CHP_solid_bio_CCS</v>
      </c>
      <c r="G1204" s="5">
        <v>0</v>
      </c>
      <c r="H1204" s="5">
        <v>0</v>
      </c>
      <c r="I1204" s="5">
        <v>0</v>
      </c>
      <c r="J1204" s="5">
        <v>0</v>
      </c>
      <c r="K1204" s="5">
        <v>0</v>
      </c>
      <c r="L1204" s="5">
        <v>0</v>
      </c>
      <c r="M1204" s="5">
        <v>0</v>
      </c>
      <c r="N1204" s="5">
        <v>0</v>
      </c>
      <c r="O1204" s="5">
        <v>0</v>
      </c>
      <c r="P1204" s="5">
        <v>0</v>
      </c>
      <c r="Q1204" s="5">
        <v>0</v>
      </c>
      <c r="R1204" s="5">
        <v>0</v>
      </c>
      <c r="S1204" s="5">
        <v>0</v>
      </c>
      <c r="T1204" s="5">
        <v>0</v>
      </c>
      <c r="U1204" s="5">
        <v>0</v>
      </c>
      <c r="V1204" s="5">
        <v>0</v>
      </c>
      <c r="W1204" t="str">
        <f t="shared" si="183"/>
        <v/>
      </c>
      <c r="X1204" s="7" t="str">
        <f t="shared" si="187"/>
        <v>PROTRA_CAPACITY_EMPIRICAL[</v>
      </c>
      <c r="Y1204" s="7" t="str">
        <f t="shared" si="190"/>
        <v>NETHERLANDS,</v>
      </c>
      <c r="Z1204" s="7" t="str">
        <f t="shared" si="191"/>
        <v>TO_elec,</v>
      </c>
      <c r="AA1204" s="7" t="str">
        <f t="shared" si="188"/>
        <v>PROTRA_CHP_PP_I]=GET_DIRECT_DATA(</v>
      </c>
      <c r="AB1204" s="7" t="str">
        <f t="shared" si="189"/>
        <v>'model_parameters/energy/PROTRA_capacity_vensim_import.xlsx','PROTRA_capacity','PROTRA_CAP_TIME',</v>
      </c>
      <c r="AC1204" s="7" t="str">
        <f t="shared" si="192"/>
        <v>'NETHERLANDS_TO_elec')~~|</v>
      </c>
    </row>
    <row r="1205" spans="1:29" x14ac:dyDescent="0.35">
      <c r="A1205" t="s">
        <v>61</v>
      </c>
      <c r="B1205" t="s">
        <v>42</v>
      </c>
      <c r="C1205" t="str">
        <f t="shared" si="184"/>
        <v>NETHERLANDS_TO_elec</v>
      </c>
      <c r="D1205" t="str">
        <f t="shared" si="185"/>
        <v>PROTRA_CHP_PP_I</v>
      </c>
      <c r="E1205" t="s">
        <v>17</v>
      </c>
      <c r="F1205" s="1" t="str">
        <f t="shared" si="186"/>
        <v>NETHERLANDSTO_elecPROTRA_PP_solid_bio</v>
      </c>
      <c r="G1205" s="5">
        <v>0.14303452993125523</v>
      </c>
      <c r="H1205" s="5">
        <v>0.14303452993125523</v>
      </c>
      <c r="I1205" s="5">
        <v>0.17094002746595835</v>
      </c>
      <c r="J1205" s="5">
        <v>0.16302089978719123</v>
      </c>
      <c r="K1205" s="5">
        <v>0.15019945497394926</v>
      </c>
      <c r="L1205" s="5">
        <v>0.15019945497394926</v>
      </c>
      <c r="M1205" s="5">
        <v>0.15019945497394926</v>
      </c>
      <c r="N1205" s="5">
        <v>0.15019945497394926</v>
      </c>
      <c r="O1205" s="5">
        <v>0.15019945497394926</v>
      </c>
      <c r="P1205" s="5">
        <v>0.88026760669266835</v>
      </c>
      <c r="Q1205" s="5">
        <v>0.88026760669266835</v>
      </c>
      <c r="R1205" s="5">
        <v>0.87586626865920503</v>
      </c>
      <c r="S1205" s="5">
        <v>1.0695251421315921</v>
      </c>
      <c r="T1205" s="5">
        <v>1.076127149181787</v>
      </c>
      <c r="U1205" s="5">
        <v>1.0673244731148603</v>
      </c>
      <c r="V1205" s="5">
        <v>1.0783278181985188</v>
      </c>
      <c r="W1205" t="str">
        <f t="shared" si="183"/>
        <v/>
      </c>
      <c r="X1205" s="7" t="str">
        <f t="shared" si="187"/>
        <v>PROTRA_CAPACITY_EMPIRICAL[</v>
      </c>
      <c r="Y1205" s="7" t="str">
        <f t="shared" si="190"/>
        <v>NETHERLANDS,</v>
      </c>
      <c r="Z1205" s="7" t="str">
        <f t="shared" si="191"/>
        <v>TO_elec,</v>
      </c>
      <c r="AA1205" s="7" t="str">
        <f t="shared" si="188"/>
        <v>PROTRA_CHP_PP_I]=GET_DIRECT_DATA(</v>
      </c>
      <c r="AB1205" s="7" t="str">
        <f t="shared" si="189"/>
        <v>'model_parameters/energy/PROTRA_capacity_vensim_import.xlsx','PROTRA_capacity','PROTRA_CAP_TIME',</v>
      </c>
      <c r="AC1205" s="7" t="str">
        <f t="shared" si="192"/>
        <v>'NETHERLANDS_TO_elec')~~|</v>
      </c>
    </row>
    <row r="1206" spans="1:29" x14ac:dyDescent="0.35">
      <c r="A1206" t="s">
        <v>61</v>
      </c>
      <c r="B1206" t="s">
        <v>42</v>
      </c>
      <c r="C1206" t="str">
        <f t="shared" si="184"/>
        <v>NETHERLANDS_TO_elec</v>
      </c>
      <c r="D1206" t="str">
        <f t="shared" si="185"/>
        <v>PROTRA_CHP_PP_I</v>
      </c>
      <c r="E1206" t="s">
        <v>18</v>
      </c>
      <c r="F1206" s="1" t="str">
        <f t="shared" si="186"/>
        <v>NETHERLANDSTO_elecPROTRA_PP_solid_bio_CCS</v>
      </c>
      <c r="G1206" s="5">
        <v>0</v>
      </c>
      <c r="H1206" s="5">
        <v>0</v>
      </c>
      <c r="I1206" s="5">
        <v>0</v>
      </c>
      <c r="J1206" s="5">
        <v>0</v>
      </c>
      <c r="K1206" s="5">
        <v>0</v>
      </c>
      <c r="L1206" s="5">
        <v>0</v>
      </c>
      <c r="M1206" s="5">
        <v>0</v>
      </c>
      <c r="N1206" s="5">
        <v>0</v>
      </c>
      <c r="O1206" s="5">
        <v>0</v>
      </c>
      <c r="P1206" s="5">
        <v>0</v>
      </c>
      <c r="Q1206" s="5">
        <v>0</v>
      </c>
      <c r="R1206" s="5">
        <v>0</v>
      </c>
      <c r="S1206" s="5">
        <v>0</v>
      </c>
      <c r="T1206" s="5">
        <v>0</v>
      </c>
      <c r="U1206" s="5">
        <v>0</v>
      </c>
      <c r="V1206" s="5">
        <v>0</v>
      </c>
      <c r="W1206" t="str">
        <f t="shared" si="183"/>
        <v/>
      </c>
      <c r="X1206" s="7" t="str">
        <f t="shared" si="187"/>
        <v>PROTRA_CAPACITY_EMPIRICAL[</v>
      </c>
      <c r="Y1206" s="7" t="str">
        <f t="shared" si="190"/>
        <v>NETHERLANDS,</v>
      </c>
      <c r="Z1206" s="7" t="str">
        <f t="shared" si="191"/>
        <v>TO_elec,</v>
      </c>
      <c r="AA1206" s="7" t="str">
        <f t="shared" si="188"/>
        <v>PROTRA_CHP_PP_I]=GET_DIRECT_DATA(</v>
      </c>
      <c r="AB1206" s="7" t="str">
        <f t="shared" si="189"/>
        <v>'model_parameters/energy/PROTRA_capacity_vensim_import.xlsx','PROTRA_capacity','PROTRA_CAP_TIME',</v>
      </c>
      <c r="AC1206" s="7" t="str">
        <f t="shared" si="192"/>
        <v>'NETHERLANDS_TO_elec')~~|</v>
      </c>
    </row>
    <row r="1207" spans="1:29" x14ac:dyDescent="0.35">
      <c r="A1207" t="s">
        <v>61</v>
      </c>
      <c r="B1207" t="s">
        <v>42</v>
      </c>
      <c r="C1207" t="str">
        <f t="shared" si="184"/>
        <v>NETHERLANDS_TO_elec</v>
      </c>
      <c r="D1207" t="str">
        <f t="shared" si="185"/>
        <v>PROTRA_CHP_PP_I</v>
      </c>
      <c r="E1207" t="s">
        <v>19</v>
      </c>
      <c r="F1207" s="1" t="str">
        <f t="shared" si="186"/>
        <v>NETHERLANDSTO_elecPROTRA_PP_gas_fuels</v>
      </c>
      <c r="G1207" s="5">
        <v>7.4462070278338066</v>
      </c>
      <c r="H1207" s="5">
        <v>7.4462070278338066</v>
      </c>
      <c r="I1207" s="5">
        <v>7.4322070278338073</v>
      </c>
      <c r="J1207" s="5">
        <v>7.1342070278338072</v>
      </c>
      <c r="K1207" s="5">
        <v>8.027716032573144</v>
      </c>
      <c r="L1207" s="5">
        <v>9.3383194418209001</v>
      </c>
      <c r="M1207" s="5">
        <v>10.495360852863845</v>
      </c>
      <c r="N1207" s="5">
        <v>10.172705328784527</v>
      </c>
      <c r="O1207" s="5">
        <v>10.062642288091704</v>
      </c>
      <c r="P1207" s="5">
        <v>9.507642288091704</v>
      </c>
      <c r="Q1207" s="5">
        <v>9.9424122880917025</v>
      </c>
      <c r="R1207" s="5">
        <v>10.106850347374076</v>
      </c>
      <c r="S1207" s="5">
        <v>9.7937074999135056</v>
      </c>
      <c r="T1207" s="5">
        <v>9.3552060084938411</v>
      </c>
      <c r="U1207" s="5">
        <v>7.9021622932918731</v>
      </c>
      <c r="V1207" s="5">
        <v>7.8646054525915794</v>
      </c>
      <c r="W1207" t="str">
        <f t="shared" si="183"/>
        <v/>
      </c>
      <c r="X1207" s="7" t="str">
        <f t="shared" si="187"/>
        <v>PROTRA_CAPACITY_EMPIRICAL[</v>
      </c>
      <c r="Y1207" s="7" t="str">
        <f t="shared" si="190"/>
        <v>NETHERLANDS,</v>
      </c>
      <c r="Z1207" s="7" t="str">
        <f t="shared" si="191"/>
        <v>TO_elec,</v>
      </c>
      <c r="AA1207" s="7" t="str">
        <f t="shared" si="188"/>
        <v>PROTRA_CHP_PP_I]=GET_DIRECT_DATA(</v>
      </c>
      <c r="AB1207" s="7" t="str">
        <f t="shared" si="189"/>
        <v>'model_parameters/energy/PROTRA_capacity_vensim_import.xlsx','PROTRA_capacity','PROTRA_CAP_TIME',</v>
      </c>
      <c r="AC1207" s="7" t="str">
        <f t="shared" si="192"/>
        <v>'NETHERLANDS_TO_elec')~~|</v>
      </c>
    </row>
    <row r="1208" spans="1:29" x14ac:dyDescent="0.35">
      <c r="A1208" t="s">
        <v>61</v>
      </c>
      <c r="B1208" t="s">
        <v>42</v>
      </c>
      <c r="C1208" t="str">
        <f t="shared" si="184"/>
        <v>NETHERLANDS_TO_elec</v>
      </c>
      <c r="D1208" t="str">
        <f t="shared" si="185"/>
        <v>PROTRA_CHP_PP_I</v>
      </c>
      <c r="E1208" t="s">
        <v>20</v>
      </c>
      <c r="F1208" s="1" t="str">
        <f t="shared" si="186"/>
        <v>NETHERLANDSTO_elecPROTRA_PP_gas_fuels_CCS</v>
      </c>
      <c r="G1208" s="6">
        <v>0</v>
      </c>
      <c r="H1208" s="6">
        <v>0</v>
      </c>
      <c r="I1208" s="6">
        <v>0</v>
      </c>
      <c r="J1208" s="6">
        <v>0</v>
      </c>
      <c r="K1208" s="6">
        <v>0</v>
      </c>
      <c r="L1208" s="6">
        <v>0</v>
      </c>
      <c r="M1208" s="6">
        <v>0</v>
      </c>
      <c r="N1208" s="6">
        <v>0</v>
      </c>
      <c r="O1208" s="6">
        <v>0</v>
      </c>
      <c r="P1208" s="6">
        <v>0</v>
      </c>
      <c r="Q1208" s="6">
        <v>0</v>
      </c>
      <c r="R1208" s="6">
        <v>0</v>
      </c>
      <c r="S1208" s="6">
        <v>0</v>
      </c>
      <c r="T1208" s="6">
        <v>0</v>
      </c>
      <c r="U1208" s="6">
        <v>0</v>
      </c>
      <c r="V1208" s="6">
        <v>0</v>
      </c>
      <c r="W1208" t="str">
        <f t="shared" si="183"/>
        <v/>
      </c>
      <c r="X1208" s="7" t="str">
        <f t="shared" si="187"/>
        <v>PROTRA_CAPACITY_EMPIRICAL[</v>
      </c>
      <c r="Y1208" s="7" t="str">
        <f t="shared" si="190"/>
        <v>NETHERLANDS,</v>
      </c>
      <c r="Z1208" s="7" t="str">
        <f t="shared" si="191"/>
        <v>TO_elec,</v>
      </c>
      <c r="AA1208" s="7" t="str">
        <f t="shared" si="188"/>
        <v>PROTRA_CHP_PP_I]=GET_DIRECT_DATA(</v>
      </c>
      <c r="AB1208" s="7" t="str">
        <f t="shared" si="189"/>
        <v>'model_parameters/energy/PROTRA_capacity_vensim_import.xlsx','PROTRA_capacity','PROTRA_CAP_TIME',</v>
      </c>
      <c r="AC1208" s="7" t="str">
        <f t="shared" si="192"/>
        <v>'NETHERLANDS_TO_elec')~~|</v>
      </c>
    </row>
    <row r="1209" spans="1:29" x14ac:dyDescent="0.35">
      <c r="A1209" t="s">
        <v>61</v>
      </c>
      <c r="B1209" t="s">
        <v>42</v>
      </c>
      <c r="C1209" t="str">
        <f t="shared" si="184"/>
        <v>NETHERLANDS_TO_elec</v>
      </c>
      <c r="D1209" t="str">
        <f t="shared" si="185"/>
        <v>PROTRA_CHP_PP_I</v>
      </c>
      <c r="E1209" t="s">
        <v>21</v>
      </c>
      <c r="F1209" s="1" t="str">
        <f t="shared" si="186"/>
        <v>NETHERLANDSTO_elecPROTRA_PP_geothermal</v>
      </c>
      <c r="G1209" s="5">
        <v>0</v>
      </c>
      <c r="H1209" s="5">
        <v>0</v>
      </c>
      <c r="I1209" s="5">
        <v>0</v>
      </c>
      <c r="J1209" s="5">
        <v>0</v>
      </c>
      <c r="K1209" s="5">
        <v>0</v>
      </c>
      <c r="L1209" s="5">
        <v>0</v>
      </c>
      <c r="M1209" s="5">
        <v>0</v>
      </c>
      <c r="N1209" s="5">
        <v>0</v>
      </c>
      <c r="O1209" s="5">
        <v>0</v>
      </c>
      <c r="P1209" s="5">
        <v>0</v>
      </c>
      <c r="Q1209" s="5">
        <v>0</v>
      </c>
      <c r="R1209" s="5">
        <v>0</v>
      </c>
      <c r="S1209" s="5">
        <v>0</v>
      </c>
      <c r="T1209" s="5">
        <v>0</v>
      </c>
      <c r="U1209" s="5">
        <v>0</v>
      </c>
      <c r="V1209" s="5">
        <v>0</v>
      </c>
      <c r="W1209" t="str">
        <f t="shared" si="183"/>
        <v/>
      </c>
      <c r="X1209" s="7" t="str">
        <f t="shared" si="187"/>
        <v>PROTRA_CAPACITY_EMPIRICAL[</v>
      </c>
      <c r="Y1209" s="7" t="str">
        <f t="shared" si="190"/>
        <v>NETHERLANDS,</v>
      </c>
      <c r="Z1209" s="7" t="str">
        <f t="shared" si="191"/>
        <v>TO_elec,</v>
      </c>
      <c r="AA1209" s="7" t="str">
        <f t="shared" si="188"/>
        <v>PROTRA_CHP_PP_I]=GET_DIRECT_DATA(</v>
      </c>
      <c r="AB1209" s="7" t="str">
        <f t="shared" si="189"/>
        <v>'model_parameters/energy/PROTRA_capacity_vensim_import.xlsx','PROTRA_capacity','PROTRA_CAP_TIME',</v>
      </c>
      <c r="AC1209" s="7" t="str">
        <f t="shared" si="192"/>
        <v>'NETHERLANDS_TO_elec')~~|</v>
      </c>
    </row>
    <row r="1210" spans="1:29" x14ac:dyDescent="0.35">
      <c r="A1210" t="s">
        <v>61</v>
      </c>
      <c r="B1210" t="s">
        <v>42</v>
      </c>
      <c r="C1210" t="str">
        <f t="shared" si="184"/>
        <v>NETHERLANDS_TO_elec</v>
      </c>
      <c r="D1210" t="str">
        <f t="shared" si="185"/>
        <v>PROTRA_CHP_PP_I</v>
      </c>
      <c r="E1210" t="s">
        <v>22</v>
      </c>
      <c r="F1210" s="1" t="str">
        <f t="shared" si="186"/>
        <v>NETHERLANDSTO_elecPROTRA_PP_hydropower_dammed</v>
      </c>
      <c r="G1210" s="5">
        <v>0</v>
      </c>
      <c r="H1210" s="5">
        <v>0</v>
      </c>
      <c r="I1210" s="5">
        <v>0</v>
      </c>
      <c r="J1210" s="5">
        <v>0</v>
      </c>
      <c r="K1210" s="5">
        <v>0</v>
      </c>
      <c r="L1210" s="5">
        <v>0</v>
      </c>
      <c r="M1210" s="5">
        <v>0</v>
      </c>
      <c r="N1210" s="5">
        <v>0</v>
      </c>
      <c r="O1210" s="5">
        <v>0</v>
      </c>
      <c r="P1210" s="5">
        <v>0</v>
      </c>
      <c r="Q1210" s="5">
        <v>0</v>
      </c>
      <c r="R1210" s="5">
        <v>0</v>
      </c>
      <c r="S1210" s="5">
        <v>0</v>
      </c>
      <c r="T1210" s="5">
        <v>0</v>
      </c>
      <c r="U1210" s="5">
        <v>0</v>
      </c>
      <c r="V1210" s="5">
        <v>0</v>
      </c>
      <c r="W1210" t="str">
        <f t="shared" si="183"/>
        <v/>
      </c>
      <c r="X1210" s="7" t="str">
        <f t="shared" si="187"/>
        <v>PROTRA_CAPACITY_EMPIRICAL[</v>
      </c>
      <c r="Y1210" s="7" t="str">
        <f t="shared" si="190"/>
        <v>NETHERLANDS,</v>
      </c>
      <c r="Z1210" s="7" t="str">
        <f t="shared" si="191"/>
        <v>TO_elec,</v>
      </c>
      <c r="AA1210" s="7" t="str">
        <f t="shared" si="188"/>
        <v>PROTRA_CHP_PP_I]=GET_DIRECT_DATA(</v>
      </c>
      <c r="AB1210" s="7" t="str">
        <f t="shared" si="189"/>
        <v>'model_parameters/energy/PROTRA_capacity_vensim_import.xlsx','PROTRA_capacity','PROTRA_CAP_TIME',</v>
      </c>
      <c r="AC1210" s="7" t="str">
        <f t="shared" si="192"/>
        <v>'NETHERLANDS_TO_elec')~~|</v>
      </c>
    </row>
    <row r="1211" spans="1:29" x14ac:dyDescent="0.35">
      <c r="A1211" t="s">
        <v>61</v>
      </c>
      <c r="B1211" t="s">
        <v>42</v>
      </c>
      <c r="C1211" t="str">
        <f t="shared" si="184"/>
        <v>NETHERLANDS_TO_elec</v>
      </c>
      <c r="D1211" t="str">
        <f t="shared" si="185"/>
        <v>PROTRA_CHP_PP_I</v>
      </c>
      <c r="E1211" t="s">
        <v>23</v>
      </c>
      <c r="F1211" s="1" t="str">
        <f t="shared" si="186"/>
        <v>NETHERLANDSTO_elecPROTRA_PP_hydropower_run_of_river</v>
      </c>
      <c r="G1211" s="5">
        <v>3.7154E-2</v>
      </c>
      <c r="H1211" s="5">
        <v>3.7154E-2</v>
      </c>
      <c r="I1211" s="5">
        <v>3.7154E-2</v>
      </c>
      <c r="J1211" s="5">
        <v>3.7154E-2</v>
      </c>
      <c r="K1211" s="5">
        <v>3.7154E-2</v>
      </c>
      <c r="L1211" s="5">
        <v>3.7154E-2</v>
      </c>
      <c r="M1211" s="5">
        <v>3.7154E-2</v>
      </c>
      <c r="N1211" s="5">
        <v>3.7154E-2</v>
      </c>
      <c r="O1211" s="5">
        <v>3.7154E-2</v>
      </c>
      <c r="P1211" s="5">
        <v>3.7154E-2</v>
      </c>
      <c r="Q1211" s="5">
        <v>3.7154E-2</v>
      </c>
      <c r="R1211" s="5">
        <v>3.7154E-2</v>
      </c>
      <c r="S1211" s="5">
        <v>3.7154E-2</v>
      </c>
      <c r="T1211" s="5">
        <v>3.7154E-2</v>
      </c>
      <c r="U1211" s="5">
        <v>3.7154E-2</v>
      </c>
      <c r="V1211" s="5">
        <v>3.7154E-2</v>
      </c>
      <c r="W1211" t="str">
        <f t="shared" si="183"/>
        <v/>
      </c>
      <c r="X1211" s="7" t="str">
        <f t="shared" si="187"/>
        <v>PROTRA_CAPACITY_EMPIRICAL[</v>
      </c>
      <c r="Y1211" s="7" t="str">
        <f t="shared" si="190"/>
        <v>NETHERLANDS,</v>
      </c>
      <c r="Z1211" s="7" t="str">
        <f t="shared" si="191"/>
        <v>TO_elec,</v>
      </c>
      <c r="AA1211" s="7" t="str">
        <f t="shared" si="188"/>
        <v>PROTRA_CHP_PP_I]=GET_DIRECT_DATA(</v>
      </c>
      <c r="AB1211" s="7" t="str">
        <f t="shared" si="189"/>
        <v>'model_parameters/energy/PROTRA_capacity_vensim_import.xlsx','PROTRA_capacity','PROTRA_CAP_TIME',</v>
      </c>
      <c r="AC1211" s="7" t="str">
        <f t="shared" si="192"/>
        <v>'NETHERLANDS_TO_elec')~~|</v>
      </c>
    </row>
    <row r="1212" spans="1:29" x14ac:dyDescent="0.35">
      <c r="A1212" t="s">
        <v>61</v>
      </c>
      <c r="B1212" t="s">
        <v>42</v>
      </c>
      <c r="C1212" t="str">
        <f t="shared" si="184"/>
        <v>NETHERLANDS_TO_elec</v>
      </c>
      <c r="D1212" t="str">
        <f t="shared" si="185"/>
        <v>PROTRA_CHP_PP_I</v>
      </c>
      <c r="E1212" t="s">
        <v>24</v>
      </c>
      <c r="F1212" s="1" t="str">
        <f t="shared" si="186"/>
        <v>NETHERLANDSTO_elecPROTRA_PP_liquid_fuels</v>
      </c>
      <c r="G1212" s="5">
        <v>0</v>
      </c>
      <c r="H1212" s="5">
        <v>0</v>
      </c>
      <c r="I1212" s="5">
        <v>0</v>
      </c>
      <c r="J1212" s="5">
        <v>0</v>
      </c>
      <c r="K1212" s="5">
        <v>0</v>
      </c>
      <c r="L1212" s="5">
        <v>0</v>
      </c>
      <c r="M1212" s="5">
        <v>0</v>
      </c>
      <c r="N1212" s="5">
        <v>0</v>
      </c>
      <c r="O1212" s="5">
        <v>0</v>
      </c>
      <c r="P1212" s="5">
        <v>0</v>
      </c>
      <c r="Q1212" s="5">
        <v>0</v>
      </c>
      <c r="R1212" s="5">
        <v>0</v>
      </c>
      <c r="S1212" s="5">
        <v>0</v>
      </c>
      <c r="T1212" s="5">
        <v>0</v>
      </c>
      <c r="U1212" s="5">
        <v>0</v>
      </c>
      <c r="V1212" s="5">
        <v>0</v>
      </c>
      <c r="W1212" t="str">
        <f t="shared" si="183"/>
        <v/>
      </c>
      <c r="X1212" s="7" t="str">
        <f t="shared" si="187"/>
        <v>PROTRA_CAPACITY_EMPIRICAL[</v>
      </c>
      <c r="Y1212" s="7" t="str">
        <f t="shared" si="190"/>
        <v>NETHERLANDS,</v>
      </c>
      <c r="Z1212" s="7" t="str">
        <f t="shared" si="191"/>
        <v>TO_elec,</v>
      </c>
      <c r="AA1212" s="7" t="str">
        <f t="shared" si="188"/>
        <v>PROTRA_CHP_PP_I]=GET_DIRECT_DATA(</v>
      </c>
      <c r="AB1212" s="7" t="str">
        <f t="shared" si="189"/>
        <v>'model_parameters/energy/PROTRA_capacity_vensim_import.xlsx','PROTRA_capacity','PROTRA_CAP_TIME',</v>
      </c>
      <c r="AC1212" s="7" t="str">
        <f t="shared" si="192"/>
        <v>'NETHERLANDS_TO_elec')~~|</v>
      </c>
    </row>
    <row r="1213" spans="1:29" x14ac:dyDescent="0.35">
      <c r="A1213" t="s">
        <v>61</v>
      </c>
      <c r="B1213" t="s">
        <v>42</v>
      </c>
      <c r="C1213" t="str">
        <f t="shared" si="184"/>
        <v>NETHERLANDS_TO_elec</v>
      </c>
      <c r="D1213" t="str">
        <f t="shared" si="185"/>
        <v>PROTRA_CHP_PP_I</v>
      </c>
      <c r="E1213" t="s">
        <v>25</v>
      </c>
      <c r="F1213" s="1" t="str">
        <f t="shared" si="186"/>
        <v>NETHERLANDSTO_elecPROTRA_PP_liquid_fuels_CCS</v>
      </c>
      <c r="G1213" s="5">
        <v>0</v>
      </c>
      <c r="H1213" s="5">
        <v>0</v>
      </c>
      <c r="I1213" s="5">
        <v>0</v>
      </c>
      <c r="J1213" s="5">
        <v>0</v>
      </c>
      <c r="K1213" s="5">
        <v>0</v>
      </c>
      <c r="L1213" s="5">
        <v>0</v>
      </c>
      <c r="M1213" s="5">
        <v>0</v>
      </c>
      <c r="N1213" s="5">
        <v>0</v>
      </c>
      <c r="O1213" s="5">
        <v>0</v>
      </c>
      <c r="P1213" s="5">
        <v>0</v>
      </c>
      <c r="Q1213" s="5">
        <v>0</v>
      </c>
      <c r="R1213" s="5">
        <v>0</v>
      </c>
      <c r="S1213" s="5">
        <v>0</v>
      </c>
      <c r="T1213" s="5">
        <v>0</v>
      </c>
      <c r="U1213" s="5">
        <v>0</v>
      </c>
      <c r="V1213" s="5">
        <v>0</v>
      </c>
      <c r="W1213" t="str">
        <f t="shared" si="183"/>
        <v/>
      </c>
      <c r="X1213" s="7" t="str">
        <f t="shared" si="187"/>
        <v>PROTRA_CAPACITY_EMPIRICAL[</v>
      </c>
      <c r="Y1213" s="7" t="str">
        <f t="shared" si="190"/>
        <v>NETHERLANDS,</v>
      </c>
      <c r="Z1213" s="7" t="str">
        <f t="shared" si="191"/>
        <v>TO_elec,</v>
      </c>
      <c r="AA1213" s="7" t="str">
        <f t="shared" si="188"/>
        <v>PROTRA_CHP_PP_I]=GET_DIRECT_DATA(</v>
      </c>
      <c r="AB1213" s="7" t="str">
        <f t="shared" si="189"/>
        <v>'model_parameters/energy/PROTRA_capacity_vensim_import.xlsx','PROTRA_capacity','PROTRA_CAP_TIME',</v>
      </c>
      <c r="AC1213" s="7" t="str">
        <f t="shared" si="192"/>
        <v>'NETHERLANDS_TO_elec')~~|</v>
      </c>
    </row>
    <row r="1214" spans="1:29" x14ac:dyDescent="0.35">
      <c r="A1214" t="s">
        <v>61</v>
      </c>
      <c r="B1214" t="s">
        <v>42</v>
      </c>
      <c r="C1214" t="str">
        <f t="shared" si="184"/>
        <v>NETHERLANDS_TO_elec</v>
      </c>
      <c r="D1214" t="str">
        <f t="shared" si="185"/>
        <v>PROTRA_CHP_PP_I</v>
      </c>
      <c r="E1214" t="s">
        <v>26</v>
      </c>
      <c r="F1214" s="1" t="str">
        <f t="shared" si="186"/>
        <v>NETHERLANDSTO_elecPROTRA_PP_nuclear</v>
      </c>
      <c r="G1214" s="5">
        <v>0.47499999999999998</v>
      </c>
      <c r="H1214" s="5">
        <v>0.54</v>
      </c>
      <c r="I1214" s="5">
        <v>0.54</v>
      </c>
      <c r="J1214" s="5">
        <v>0.54</v>
      </c>
      <c r="K1214" s="5">
        <v>0.54</v>
      </c>
      <c r="L1214" s="5">
        <v>0.54</v>
      </c>
      <c r="M1214" s="5">
        <v>0.54</v>
      </c>
      <c r="N1214" s="5">
        <v>0.54</v>
      </c>
      <c r="O1214" s="5">
        <v>0.51300000000000001</v>
      </c>
      <c r="P1214" s="5">
        <v>0.51300000000000001</v>
      </c>
      <c r="Q1214" s="5">
        <v>0.51300000000000001</v>
      </c>
      <c r="R1214" s="5">
        <v>0.50674390243902434</v>
      </c>
      <c r="S1214" s="5">
        <v>0.50674390243902434</v>
      </c>
      <c r="T1214" s="5">
        <v>0.50674390243902434</v>
      </c>
      <c r="U1214" s="5">
        <v>0.50674390243902434</v>
      </c>
      <c r="V1214" s="5">
        <v>0.50570121951219515</v>
      </c>
      <c r="W1214" t="str">
        <f t="shared" si="183"/>
        <v/>
      </c>
      <c r="X1214" s="7" t="str">
        <f t="shared" si="187"/>
        <v>PROTRA_CAPACITY_EMPIRICAL[</v>
      </c>
      <c r="Y1214" s="7" t="str">
        <f t="shared" si="190"/>
        <v>NETHERLANDS,</v>
      </c>
      <c r="Z1214" s="7" t="str">
        <f t="shared" si="191"/>
        <v>TO_elec,</v>
      </c>
      <c r="AA1214" s="7" t="str">
        <f t="shared" si="188"/>
        <v>PROTRA_CHP_PP_I]=GET_DIRECT_DATA(</v>
      </c>
      <c r="AB1214" s="7" t="str">
        <f t="shared" si="189"/>
        <v>'model_parameters/energy/PROTRA_capacity_vensim_import.xlsx','PROTRA_capacity','PROTRA_CAP_TIME',</v>
      </c>
      <c r="AC1214" s="7" t="str">
        <f t="shared" si="192"/>
        <v>'NETHERLANDS_TO_elec')~~|</v>
      </c>
    </row>
    <row r="1215" spans="1:29" x14ac:dyDescent="0.35">
      <c r="A1215" t="s">
        <v>61</v>
      </c>
      <c r="B1215" t="s">
        <v>42</v>
      </c>
      <c r="C1215" t="str">
        <f t="shared" si="184"/>
        <v>NETHERLANDS_TO_elec</v>
      </c>
      <c r="D1215" t="str">
        <f t="shared" si="185"/>
        <v>PROTRA_CHP_PP_I</v>
      </c>
      <c r="E1215" t="s">
        <v>27</v>
      </c>
      <c r="F1215" s="1" t="str">
        <f t="shared" si="186"/>
        <v>NETHERLANDSTO_elecPROTRA_PP_oceanic</v>
      </c>
      <c r="G1215" s="5">
        <v>0</v>
      </c>
      <c r="H1215" s="5">
        <v>0</v>
      </c>
      <c r="I1215" s="5">
        <v>0</v>
      </c>
      <c r="J1215" s="5">
        <v>0</v>
      </c>
      <c r="K1215" s="5">
        <v>0</v>
      </c>
      <c r="L1215" s="5">
        <v>0</v>
      </c>
      <c r="M1215" s="5">
        <v>0</v>
      </c>
      <c r="N1215" s="5">
        <v>0</v>
      </c>
      <c r="O1215" s="5">
        <v>0</v>
      </c>
      <c r="P1215" s="5">
        <v>0</v>
      </c>
      <c r="Q1215" s="5">
        <v>1.1999999999999999E-3</v>
      </c>
      <c r="R1215" s="5">
        <v>1.3714285714285714E-3</v>
      </c>
      <c r="S1215" s="5">
        <v>1.5428571428571429E-3</v>
      </c>
      <c r="T1215" s="5">
        <v>1.7142857142857144E-3</v>
      </c>
      <c r="U1215" s="5">
        <v>1.8857142857142859E-3</v>
      </c>
      <c r="V1215" s="5">
        <v>2.0571428571428572E-3</v>
      </c>
      <c r="W1215" t="str">
        <f t="shared" si="183"/>
        <v/>
      </c>
      <c r="X1215" s="7" t="str">
        <f t="shared" si="187"/>
        <v>PROTRA_CAPACITY_EMPIRICAL[</v>
      </c>
      <c r="Y1215" s="7" t="str">
        <f t="shared" si="190"/>
        <v>NETHERLANDS,</v>
      </c>
      <c r="Z1215" s="7" t="str">
        <f t="shared" si="191"/>
        <v>TO_elec,</v>
      </c>
      <c r="AA1215" s="7" t="str">
        <f t="shared" si="188"/>
        <v>PROTRA_CHP_PP_I]=GET_DIRECT_DATA(</v>
      </c>
      <c r="AB1215" s="7" t="str">
        <f t="shared" si="189"/>
        <v>'model_parameters/energy/PROTRA_capacity_vensim_import.xlsx','PROTRA_capacity','PROTRA_CAP_TIME',</v>
      </c>
      <c r="AC1215" s="7" t="str">
        <f t="shared" si="192"/>
        <v>'NETHERLANDS_TO_elec')~~|</v>
      </c>
    </row>
    <row r="1216" spans="1:29" x14ac:dyDescent="0.35">
      <c r="A1216" t="s">
        <v>61</v>
      </c>
      <c r="B1216" t="s">
        <v>42</v>
      </c>
      <c r="C1216" t="str">
        <f t="shared" si="184"/>
        <v>NETHERLANDS_TO_elec</v>
      </c>
      <c r="D1216" t="str">
        <f t="shared" si="185"/>
        <v>PROTRA_CHP_PP_I</v>
      </c>
      <c r="E1216" t="s">
        <v>28</v>
      </c>
      <c r="F1216" s="1" t="str">
        <f t="shared" si="186"/>
        <v>NETHERLANDSTO_elecPROTRA_PP_solar_CSP</v>
      </c>
      <c r="G1216" s="5">
        <v>0</v>
      </c>
      <c r="H1216" s="5">
        <v>0</v>
      </c>
      <c r="I1216" s="5">
        <v>0</v>
      </c>
      <c r="J1216" s="5">
        <v>0</v>
      </c>
      <c r="K1216" s="5">
        <v>0</v>
      </c>
      <c r="L1216" s="5">
        <v>0</v>
      </c>
      <c r="M1216" s="5">
        <v>0</v>
      </c>
      <c r="N1216" s="5">
        <v>0</v>
      </c>
      <c r="O1216" s="5">
        <v>0</v>
      </c>
      <c r="P1216" s="5">
        <v>0</v>
      </c>
      <c r="Q1216" s="5">
        <v>0</v>
      </c>
      <c r="R1216" s="5">
        <v>0</v>
      </c>
      <c r="S1216" s="5">
        <v>0</v>
      </c>
      <c r="T1216" s="5">
        <v>0</v>
      </c>
      <c r="U1216" s="5">
        <v>0</v>
      </c>
      <c r="V1216" s="5">
        <v>0</v>
      </c>
      <c r="W1216" t="str">
        <f t="shared" si="183"/>
        <v/>
      </c>
      <c r="X1216" s="7" t="str">
        <f t="shared" si="187"/>
        <v>PROTRA_CAPACITY_EMPIRICAL[</v>
      </c>
      <c r="Y1216" s="7" t="str">
        <f t="shared" si="190"/>
        <v>NETHERLANDS,</v>
      </c>
      <c r="Z1216" s="7" t="str">
        <f t="shared" si="191"/>
        <v>TO_elec,</v>
      </c>
      <c r="AA1216" s="7" t="str">
        <f t="shared" si="188"/>
        <v>PROTRA_CHP_PP_I]=GET_DIRECT_DATA(</v>
      </c>
      <c r="AB1216" s="7" t="str">
        <f t="shared" si="189"/>
        <v>'model_parameters/energy/PROTRA_capacity_vensim_import.xlsx','PROTRA_capacity','PROTRA_CAP_TIME',</v>
      </c>
      <c r="AC1216" s="7" t="str">
        <f t="shared" si="192"/>
        <v>'NETHERLANDS_TO_elec')~~|</v>
      </c>
    </row>
    <row r="1217" spans="1:29" x14ac:dyDescent="0.35">
      <c r="A1217" t="s">
        <v>61</v>
      </c>
      <c r="B1217" t="s">
        <v>42</v>
      </c>
      <c r="C1217" t="str">
        <f t="shared" si="184"/>
        <v>NETHERLANDS_TO_elec</v>
      </c>
      <c r="D1217" t="str">
        <f t="shared" si="185"/>
        <v>PROTRA_CHP_PP_I</v>
      </c>
      <c r="E1217" t="s">
        <v>29</v>
      </c>
      <c r="F1217" s="1" t="str">
        <f t="shared" si="186"/>
        <v>NETHERLANDSTO_elecPROTRA_PP_solar_PV</v>
      </c>
      <c r="G1217" s="5">
        <v>2.5500000000000024E-3</v>
      </c>
      <c r="H1217" s="5">
        <v>2.6500000000000022E-3</v>
      </c>
      <c r="I1217" s="5">
        <v>2.7000000000000023E-3</v>
      </c>
      <c r="J1217" s="5">
        <v>2.950000000000003E-3</v>
      </c>
      <c r="K1217" s="5">
        <v>3.450000000000003E-3</v>
      </c>
      <c r="L1217" s="5">
        <v>4.5000000000000031E-3</v>
      </c>
      <c r="M1217" s="5">
        <v>7.4500000000000061E-3</v>
      </c>
      <c r="N1217" s="5">
        <v>1.8450000000000018E-2</v>
      </c>
      <c r="O1217" s="5">
        <v>3.7300000000000035E-2</v>
      </c>
      <c r="P1217" s="5">
        <v>5.2400000000000051E-2</v>
      </c>
      <c r="Q1217" s="5">
        <v>7.5750000000000067E-2</v>
      </c>
      <c r="R1217" s="5">
        <v>0.1082467500000001</v>
      </c>
      <c r="S1217" s="5">
        <v>0.15445425000000015</v>
      </c>
      <c r="T1217" s="5">
        <v>0.19573800000000019</v>
      </c>
      <c r="U1217" s="5">
        <v>0.29822775000000024</v>
      </c>
      <c r="V1217" s="5">
        <v>0.43253250000000038</v>
      </c>
      <c r="W1217" t="str">
        <f t="shared" si="183"/>
        <v/>
      </c>
      <c r="X1217" s="7" t="str">
        <f t="shared" si="187"/>
        <v>PROTRA_CAPACITY_EMPIRICAL[</v>
      </c>
      <c r="Y1217" s="7" t="str">
        <f t="shared" si="190"/>
        <v>NETHERLANDS,</v>
      </c>
      <c r="Z1217" s="7" t="str">
        <f t="shared" si="191"/>
        <v>TO_elec,</v>
      </c>
      <c r="AA1217" s="7" t="str">
        <f t="shared" si="188"/>
        <v>PROTRA_CHP_PP_I]=GET_DIRECT_DATA(</v>
      </c>
      <c r="AB1217" s="7" t="str">
        <f t="shared" si="189"/>
        <v>'model_parameters/energy/PROTRA_capacity_vensim_import.xlsx','PROTRA_capacity','PROTRA_CAP_TIME',</v>
      </c>
      <c r="AC1217" s="7" t="str">
        <f t="shared" si="192"/>
        <v>'NETHERLANDS_TO_elec')~~|</v>
      </c>
    </row>
    <row r="1218" spans="1:29" x14ac:dyDescent="0.35">
      <c r="A1218" t="s">
        <v>61</v>
      </c>
      <c r="B1218" t="s">
        <v>42</v>
      </c>
      <c r="C1218" t="str">
        <f t="shared" si="184"/>
        <v>NETHERLANDS_TO_elec</v>
      </c>
      <c r="D1218" t="str">
        <f t="shared" si="185"/>
        <v>PROTRA_CHP_PP_I</v>
      </c>
      <c r="E1218" t="s">
        <v>30</v>
      </c>
      <c r="F1218" s="1" t="str">
        <f t="shared" si="186"/>
        <v>NETHERLANDSTO_elecPROTRA_PP_solar_urban_PV</v>
      </c>
      <c r="G1218" s="5">
        <v>4.8449999999999993E-2</v>
      </c>
      <c r="H1218" s="5">
        <v>5.0349999999999992E-2</v>
      </c>
      <c r="I1218" s="5">
        <v>5.1299999999999998E-2</v>
      </c>
      <c r="J1218" s="5">
        <v>5.6049999999999996E-2</v>
      </c>
      <c r="K1218" s="5">
        <v>6.5549999999999997E-2</v>
      </c>
      <c r="L1218" s="5">
        <v>8.5500000000000007E-2</v>
      </c>
      <c r="M1218" s="5">
        <v>0.14154999999999998</v>
      </c>
      <c r="N1218" s="5">
        <v>0.35055000000000003</v>
      </c>
      <c r="O1218" s="5">
        <v>0.70869999999999989</v>
      </c>
      <c r="P1218" s="5">
        <v>0.99559999999999993</v>
      </c>
      <c r="Q1218" s="5">
        <v>1.4392499999999999</v>
      </c>
      <c r="R1218" s="5">
        <v>2.0566882500000001</v>
      </c>
      <c r="S1218" s="5">
        <v>2.9346307500000002</v>
      </c>
      <c r="T1218" s="5">
        <v>3.7190219999999998</v>
      </c>
      <c r="U1218" s="5">
        <v>5.6663272499999993</v>
      </c>
      <c r="V1218" s="5">
        <v>8.2181175</v>
      </c>
      <c r="W1218" t="str">
        <f t="shared" si="183"/>
        <v/>
      </c>
      <c r="X1218" s="7" t="str">
        <f t="shared" si="187"/>
        <v>PROTRA_CAPACITY_EMPIRICAL[</v>
      </c>
      <c r="Y1218" s="7" t="str">
        <f t="shared" si="190"/>
        <v>NETHERLANDS,</v>
      </c>
      <c r="Z1218" s="7" t="str">
        <f t="shared" si="191"/>
        <v>TO_elec,</v>
      </c>
      <c r="AA1218" s="7" t="str">
        <f t="shared" si="188"/>
        <v>PROTRA_CHP_PP_I]=GET_DIRECT_DATA(</v>
      </c>
      <c r="AB1218" s="7" t="str">
        <f t="shared" si="189"/>
        <v>'model_parameters/energy/PROTRA_capacity_vensim_import.xlsx','PROTRA_capacity','PROTRA_CAP_TIME',</v>
      </c>
      <c r="AC1218" s="7" t="str">
        <f t="shared" si="192"/>
        <v>'NETHERLANDS_TO_elec')~~|</v>
      </c>
    </row>
    <row r="1219" spans="1:29" x14ac:dyDescent="0.35">
      <c r="A1219" t="s">
        <v>61</v>
      </c>
      <c r="B1219" t="s">
        <v>42</v>
      </c>
      <c r="C1219" t="str">
        <f t="shared" si="184"/>
        <v>NETHERLANDS_TO_elec</v>
      </c>
      <c r="D1219" t="str">
        <f t="shared" si="185"/>
        <v>PROTRA_CHP_PP_I</v>
      </c>
      <c r="E1219" t="s">
        <v>31</v>
      </c>
      <c r="F1219" s="1" t="str">
        <f t="shared" si="186"/>
        <v>NETHERLANDSTO_elecPROTRA_PP_solid_fossil</v>
      </c>
      <c r="G1219" s="5">
        <v>2.5140629057056505</v>
      </c>
      <c r="H1219" s="5">
        <v>2.5140629057056505</v>
      </c>
      <c r="I1219" s="5">
        <v>2.5140629057056505</v>
      </c>
      <c r="J1219" s="5">
        <v>2.5140629057056505</v>
      </c>
      <c r="K1219" s="5">
        <v>2.5140629057056505</v>
      </c>
      <c r="L1219" s="5">
        <v>2.5140629057056505</v>
      </c>
      <c r="M1219" s="5">
        <v>2.5140629057056505</v>
      </c>
      <c r="N1219" s="5">
        <v>2.5140629057056505</v>
      </c>
      <c r="O1219" s="5">
        <v>2.5140629057056505</v>
      </c>
      <c r="P1219" s="5">
        <v>2.5140629057056505</v>
      </c>
      <c r="Q1219" s="5">
        <v>2.5140629057056505</v>
      </c>
      <c r="R1219" s="5">
        <v>1.9566118184982904</v>
      </c>
      <c r="S1219" s="5">
        <v>1.5935078224885335</v>
      </c>
      <c r="T1219" s="5">
        <v>1.6014615290677947</v>
      </c>
      <c r="U1219" s="5">
        <v>1.6014615290677947</v>
      </c>
      <c r="V1219" s="5">
        <v>1.6121817422833209</v>
      </c>
      <c r="W1219" t="str">
        <f t="shared" ref="W1219:W1282" si="193">IF(E1219="PROTRA_CHP_gas_fuels",CONCATENATE(X1219,Y1219,Z1219,AA1219,AB1219,AC1219),"")</f>
        <v/>
      </c>
      <c r="X1219" s="7" t="str">
        <f t="shared" si="187"/>
        <v>PROTRA_CAPACITY_EMPIRICAL[</v>
      </c>
      <c r="Y1219" s="7" t="str">
        <f t="shared" si="190"/>
        <v>NETHERLANDS,</v>
      </c>
      <c r="Z1219" s="7" t="str">
        <f t="shared" si="191"/>
        <v>TO_elec,</v>
      </c>
      <c r="AA1219" s="7" t="str">
        <f t="shared" si="188"/>
        <v>PROTRA_CHP_PP_I]=GET_DIRECT_DATA(</v>
      </c>
      <c r="AB1219" s="7" t="str">
        <f t="shared" si="189"/>
        <v>'model_parameters/energy/PROTRA_capacity_vensim_import.xlsx','PROTRA_capacity','PROTRA_CAP_TIME',</v>
      </c>
      <c r="AC1219" s="7" t="str">
        <f t="shared" si="192"/>
        <v>'NETHERLANDS_TO_elec')~~|</v>
      </c>
    </row>
    <row r="1220" spans="1:29" x14ac:dyDescent="0.35">
      <c r="A1220" t="s">
        <v>61</v>
      </c>
      <c r="B1220" t="s">
        <v>42</v>
      </c>
      <c r="C1220" t="str">
        <f t="shared" ref="C1220:C1283" si="194">A1220&amp;"_"&amp;B1220</f>
        <v>NETHERLANDS_TO_elec</v>
      </c>
      <c r="D1220" t="str">
        <f t="shared" ref="D1220:D1283" si="195">IF(B1220="TO_heat","PROTRA_CHP_HP_I","PROTRA_CHP_PP_I")</f>
        <v>PROTRA_CHP_PP_I</v>
      </c>
      <c r="E1220" t="s">
        <v>32</v>
      </c>
      <c r="F1220" s="1" t="str">
        <f t="shared" ref="F1220:F1283" si="196">A1220&amp;B1220&amp;E1220</f>
        <v>NETHERLANDSTO_elecPROTRA_PP_solid_fossil_CCS</v>
      </c>
      <c r="G1220" s="5">
        <v>0</v>
      </c>
      <c r="H1220" s="5">
        <v>0</v>
      </c>
      <c r="I1220" s="5">
        <v>0</v>
      </c>
      <c r="J1220" s="5">
        <v>0</v>
      </c>
      <c r="K1220" s="5">
        <v>0</v>
      </c>
      <c r="L1220" s="5">
        <v>0</v>
      </c>
      <c r="M1220" s="5">
        <v>0</v>
      </c>
      <c r="N1220" s="5">
        <v>0</v>
      </c>
      <c r="O1220" s="5">
        <v>0</v>
      </c>
      <c r="P1220" s="5">
        <v>0</v>
      </c>
      <c r="Q1220" s="5">
        <v>0</v>
      </c>
      <c r="R1220" s="5">
        <v>0</v>
      </c>
      <c r="S1220" s="5">
        <v>0</v>
      </c>
      <c r="T1220" s="5">
        <v>0</v>
      </c>
      <c r="U1220" s="5">
        <v>0</v>
      </c>
      <c r="V1220" s="5">
        <v>0</v>
      </c>
      <c r="W1220" t="str">
        <f t="shared" si="193"/>
        <v/>
      </c>
      <c r="X1220" s="7" t="str">
        <f t="shared" ref="X1220:X1283" si="197">$X$1</f>
        <v>PROTRA_CAPACITY_EMPIRICAL[</v>
      </c>
      <c r="Y1220" s="7" t="str">
        <f t="shared" si="190"/>
        <v>NETHERLANDS,</v>
      </c>
      <c r="Z1220" s="7" t="str">
        <f t="shared" si="191"/>
        <v>TO_elec,</v>
      </c>
      <c r="AA1220" s="7" t="str">
        <f t="shared" ref="AA1220:AA1283" si="198">D1220&amp;"]=GET_DIRECT_DATA("</f>
        <v>PROTRA_CHP_PP_I]=GET_DIRECT_DATA(</v>
      </c>
      <c r="AB1220" s="7" t="str">
        <f t="shared" ref="AB1220:AB1283" si="199">$AB$1</f>
        <v>'model_parameters/energy/PROTRA_capacity_vensim_import.xlsx','PROTRA_capacity','PROTRA_CAP_TIME',</v>
      </c>
      <c r="AC1220" s="7" t="str">
        <f t="shared" si="192"/>
        <v>'NETHERLANDS_TO_elec')~~|</v>
      </c>
    </row>
    <row r="1221" spans="1:29" x14ac:dyDescent="0.35">
      <c r="A1221" t="s">
        <v>61</v>
      </c>
      <c r="B1221" t="s">
        <v>42</v>
      </c>
      <c r="C1221" t="str">
        <f t="shared" si="194"/>
        <v>NETHERLANDS_TO_elec</v>
      </c>
      <c r="D1221" t="str">
        <f t="shared" si="195"/>
        <v>PROTRA_CHP_PP_I</v>
      </c>
      <c r="E1221" t="s">
        <v>33</v>
      </c>
      <c r="F1221" s="1" t="str">
        <f t="shared" si="196"/>
        <v>NETHERLANDSTO_elecPROTRA_PP_waste</v>
      </c>
      <c r="G1221" s="5">
        <v>0.23626547006874477</v>
      </c>
      <c r="H1221" s="5">
        <v>0.23626547006874477</v>
      </c>
      <c r="I1221" s="5">
        <v>0.28235997253404166</v>
      </c>
      <c r="J1221" s="5">
        <v>0.26927910021280876</v>
      </c>
      <c r="K1221" s="5">
        <v>0.2481005450260507</v>
      </c>
      <c r="L1221" s="5">
        <v>0.2481005450260507</v>
      </c>
      <c r="M1221" s="5">
        <v>0.2481005450260507</v>
      </c>
      <c r="N1221" s="5">
        <v>0.2481005450260507</v>
      </c>
      <c r="O1221" s="5">
        <v>0.2481005450260507</v>
      </c>
      <c r="P1221" s="5">
        <v>1.4540323933073318</v>
      </c>
      <c r="Q1221" s="5">
        <v>1.4540323933073318</v>
      </c>
      <c r="R1221" s="5">
        <v>1.1277535478586209</v>
      </c>
      <c r="S1221" s="5">
        <v>1.1344464472524407</v>
      </c>
      <c r="T1221" s="5">
        <v>1.1428125714947153</v>
      </c>
      <c r="U1221" s="5">
        <v>1.2683044351288348</v>
      </c>
      <c r="V1221" s="5">
        <v>1.3218476302793924</v>
      </c>
      <c r="W1221" t="str">
        <f t="shared" si="193"/>
        <v/>
      </c>
      <c r="X1221" s="7" t="str">
        <f t="shared" si="197"/>
        <v>PROTRA_CAPACITY_EMPIRICAL[</v>
      </c>
      <c r="Y1221" s="7" t="str">
        <f t="shared" si="190"/>
        <v>NETHERLANDS,</v>
      </c>
      <c r="Z1221" s="7" t="str">
        <f t="shared" si="191"/>
        <v>TO_elec,</v>
      </c>
      <c r="AA1221" s="7" t="str">
        <f t="shared" si="198"/>
        <v>PROTRA_CHP_PP_I]=GET_DIRECT_DATA(</v>
      </c>
      <c r="AB1221" s="7" t="str">
        <f t="shared" si="199"/>
        <v>'model_parameters/energy/PROTRA_capacity_vensim_import.xlsx','PROTRA_capacity','PROTRA_CAP_TIME',</v>
      </c>
      <c r="AC1221" s="7" t="str">
        <f t="shared" si="192"/>
        <v>'NETHERLANDS_TO_elec')~~|</v>
      </c>
    </row>
    <row r="1222" spans="1:29" x14ac:dyDescent="0.35">
      <c r="A1222" t="s">
        <v>61</v>
      </c>
      <c r="B1222" t="s">
        <v>42</v>
      </c>
      <c r="C1222" t="str">
        <f t="shared" si="194"/>
        <v>NETHERLANDS_TO_elec</v>
      </c>
      <c r="D1222" t="str">
        <f t="shared" si="195"/>
        <v>PROTRA_CHP_PP_I</v>
      </c>
      <c r="E1222" t="s">
        <v>34</v>
      </c>
      <c r="F1222" s="1" t="str">
        <f t="shared" si="196"/>
        <v>NETHERLANDSTO_elecPROTRA_PP_waste_CCS</v>
      </c>
      <c r="G1222" s="5">
        <v>0</v>
      </c>
      <c r="H1222" s="5">
        <v>0</v>
      </c>
      <c r="I1222" s="5">
        <v>0</v>
      </c>
      <c r="J1222" s="5">
        <v>0</v>
      </c>
      <c r="K1222" s="5">
        <v>0</v>
      </c>
      <c r="L1222" s="5">
        <v>0</v>
      </c>
      <c r="M1222" s="5">
        <v>0</v>
      </c>
      <c r="N1222" s="5">
        <v>0</v>
      </c>
      <c r="O1222" s="5">
        <v>0</v>
      </c>
      <c r="P1222" s="5">
        <v>0</v>
      </c>
      <c r="Q1222" s="5">
        <v>0</v>
      </c>
      <c r="R1222" s="5">
        <v>0</v>
      </c>
      <c r="S1222" s="5">
        <v>0</v>
      </c>
      <c r="T1222" s="5">
        <v>0</v>
      </c>
      <c r="U1222" s="5">
        <v>0</v>
      </c>
      <c r="V1222" s="5">
        <v>0</v>
      </c>
      <c r="W1222" t="str">
        <f t="shared" si="193"/>
        <v/>
      </c>
      <c r="X1222" s="7" t="str">
        <f t="shared" si="197"/>
        <v>PROTRA_CAPACITY_EMPIRICAL[</v>
      </c>
      <c r="Y1222" s="7" t="str">
        <f t="shared" si="190"/>
        <v>NETHERLANDS,</v>
      </c>
      <c r="Z1222" s="7" t="str">
        <f t="shared" si="191"/>
        <v>TO_elec,</v>
      </c>
      <c r="AA1222" s="7" t="str">
        <f t="shared" si="198"/>
        <v>PROTRA_CHP_PP_I]=GET_DIRECT_DATA(</v>
      </c>
      <c r="AB1222" s="7" t="str">
        <f t="shared" si="199"/>
        <v>'model_parameters/energy/PROTRA_capacity_vensim_import.xlsx','PROTRA_capacity','PROTRA_CAP_TIME',</v>
      </c>
      <c r="AC1222" s="7" t="str">
        <f t="shared" si="192"/>
        <v>'NETHERLANDS_TO_elec')~~|</v>
      </c>
    </row>
    <row r="1223" spans="1:29" x14ac:dyDescent="0.35">
      <c r="A1223" t="s">
        <v>61</v>
      </c>
      <c r="B1223" t="s">
        <v>42</v>
      </c>
      <c r="C1223" t="str">
        <f t="shared" si="194"/>
        <v>NETHERLANDS_TO_elec</v>
      </c>
      <c r="D1223" t="str">
        <f t="shared" si="195"/>
        <v>PROTRA_CHP_PP_I</v>
      </c>
      <c r="E1223" t="s">
        <v>35</v>
      </c>
      <c r="F1223" s="1" t="str">
        <f t="shared" si="196"/>
        <v>NETHERLANDSTO_elecPROTRA_PP_wind_offshore</v>
      </c>
      <c r="G1223" s="5">
        <v>0</v>
      </c>
      <c r="H1223" s="5">
        <v>0.108</v>
      </c>
      <c r="I1223" s="5">
        <v>0.108</v>
      </c>
      <c r="J1223" s="5">
        <v>0.22800000000000001</v>
      </c>
      <c r="K1223" s="5">
        <v>0.22800000000000001</v>
      </c>
      <c r="L1223" s="5">
        <v>0.22800000000000001</v>
      </c>
      <c r="M1223" s="5">
        <v>0.22800000000000001</v>
      </c>
      <c r="N1223" s="5">
        <v>0.22800000000000001</v>
      </c>
      <c r="O1223" s="5">
        <v>0.22800000000000001</v>
      </c>
      <c r="P1223" s="5">
        <v>0.22800000000000001</v>
      </c>
      <c r="Q1223" s="5">
        <v>0.35699999999999998</v>
      </c>
      <c r="R1223" s="5">
        <v>0.55898684210526317</v>
      </c>
      <c r="S1223" s="5">
        <v>0.99897368421052624</v>
      </c>
      <c r="T1223" s="5">
        <v>1.4984605263157895</v>
      </c>
      <c r="U1223" s="5">
        <v>1.4984605263157895</v>
      </c>
      <c r="V1223" s="5">
        <v>2.6759342105263157</v>
      </c>
      <c r="W1223" t="str">
        <f t="shared" si="193"/>
        <v/>
      </c>
      <c r="X1223" s="7" t="str">
        <f t="shared" si="197"/>
        <v>PROTRA_CAPACITY_EMPIRICAL[</v>
      </c>
      <c r="Y1223" s="7" t="str">
        <f t="shared" si="190"/>
        <v>NETHERLANDS,</v>
      </c>
      <c r="Z1223" s="7" t="str">
        <f t="shared" si="191"/>
        <v>TO_elec,</v>
      </c>
      <c r="AA1223" s="7" t="str">
        <f t="shared" si="198"/>
        <v>PROTRA_CHP_PP_I]=GET_DIRECT_DATA(</v>
      </c>
      <c r="AB1223" s="7" t="str">
        <f t="shared" si="199"/>
        <v>'model_parameters/energy/PROTRA_capacity_vensim_import.xlsx','PROTRA_capacity','PROTRA_CAP_TIME',</v>
      </c>
      <c r="AC1223" s="7" t="str">
        <f t="shared" si="192"/>
        <v>'NETHERLANDS_TO_elec')~~|</v>
      </c>
    </row>
    <row r="1224" spans="1:29" x14ac:dyDescent="0.35">
      <c r="A1224" t="s">
        <v>61</v>
      </c>
      <c r="B1224" t="s">
        <v>42</v>
      </c>
      <c r="C1224" t="str">
        <f t="shared" si="194"/>
        <v>NETHERLANDS_TO_elec</v>
      </c>
      <c r="D1224" t="str">
        <f t="shared" si="195"/>
        <v>PROTRA_CHP_PP_I</v>
      </c>
      <c r="E1224" t="s">
        <v>36</v>
      </c>
      <c r="F1224" s="1" t="str">
        <f t="shared" si="196"/>
        <v>NETHERLANDSTO_elecPROTRA_PP_wind_onshore</v>
      </c>
      <c r="G1224" s="5">
        <v>1.224</v>
      </c>
      <c r="H1224" s="5">
        <v>1.4530000000000001</v>
      </c>
      <c r="I1224" s="5">
        <v>1.641</v>
      </c>
      <c r="J1224" s="5">
        <v>1.921</v>
      </c>
      <c r="K1224" s="5">
        <v>1.994</v>
      </c>
      <c r="L1224" s="5">
        <v>2.0089999999999999</v>
      </c>
      <c r="M1224" s="5">
        <v>2.0880000000000001</v>
      </c>
      <c r="N1224" s="5">
        <v>2.2050000000000001</v>
      </c>
      <c r="O1224" s="5">
        <v>2.4849999999999999</v>
      </c>
      <c r="P1224" s="5">
        <v>2.637</v>
      </c>
      <c r="Q1224" s="5">
        <v>3.0339999999999998</v>
      </c>
      <c r="R1224" s="5">
        <v>3.7655540438397579</v>
      </c>
      <c r="S1224" s="5">
        <v>3.9891481481481481</v>
      </c>
      <c r="T1224" s="5">
        <v>4.2138888888888886</v>
      </c>
      <c r="U1224" s="5">
        <v>4.2070090702947844</v>
      </c>
      <c r="V1224" s="5">
        <v>4.555586545729402</v>
      </c>
      <c r="W1224" t="str">
        <f t="shared" si="193"/>
        <v/>
      </c>
      <c r="X1224" s="7" t="str">
        <f t="shared" si="197"/>
        <v>PROTRA_CAPACITY_EMPIRICAL[</v>
      </c>
      <c r="Y1224" s="7" t="str">
        <f t="shared" si="190"/>
        <v>NETHERLANDS,</v>
      </c>
      <c r="Z1224" s="7" t="str">
        <f t="shared" si="191"/>
        <v>TO_elec,</v>
      </c>
      <c r="AA1224" s="7" t="str">
        <f t="shared" si="198"/>
        <v>PROTRA_CHP_PP_I]=GET_DIRECT_DATA(</v>
      </c>
      <c r="AB1224" s="7" t="str">
        <f t="shared" si="199"/>
        <v>'model_parameters/energy/PROTRA_capacity_vensim_import.xlsx','PROTRA_capacity','PROTRA_CAP_TIME',</v>
      </c>
      <c r="AC1224" s="7" t="str">
        <f t="shared" si="192"/>
        <v>'NETHERLANDS_TO_elec')~~|</v>
      </c>
    </row>
    <row r="1225" spans="1:29" x14ac:dyDescent="0.35">
      <c r="A1225" t="s">
        <v>62</v>
      </c>
      <c r="B1225" t="s">
        <v>41</v>
      </c>
      <c r="C1225" t="str">
        <f t="shared" si="194"/>
        <v>POLAND_TO_heat</v>
      </c>
      <c r="D1225" t="str">
        <f t="shared" si="195"/>
        <v>PROTRA_CHP_HP_I</v>
      </c>
      <c r="E1225" t="s">
        <v>0</v>
      </c>
      <c r="F1225" s="1" t="str">
        <f t="shared" si="196"/>
        <v>POLANDTO_heatPROTRA_CHP_gas_fuels</v>
      </c>
      <c r="G1225" s="3">
        <v>1.5790202230363446</v>
      </c>
      <c r="H1225" s="3">
        <v>1.7062926407053673</v>
      </c>
      <c r="I1225" s="3">
        <v>1.5238064536064007</v>
      </c>
      <c r="J1225" s="3">
        <v>1.8614526910695153</v>
      </c>
      <c r="K1225" s="3">
        <v>1.675691110868772</v>
      </c>
      <c r="L1225" s="3">
        <v>2.0642463153994943</v>
      </c>
      <c r="M1225" s="3">
        <v>2.0360779347242191</v>
      </c>
      <c r="N1225" s="3">
        <v>2.122548312611114</v>
      </c>
      <c r="O1225" s="3">
        <v>1.728097400497193</v>
      </c>
      <c r="P1225" s="3">
        <v>1.6807445745115117</v>
      </c>
      <c r="Q1225" s="3">
        <v>2.5522798875641688</v>
      </c>
      <c r="R1225" s="3">
        <v>2.3812107849913935</v>
      </c>
      <c r="S1225" s="3">
        <v>3.0371615957383331</v>
      </c>
      <c r="T1225" s="3">
        <v>3.0662723538003203</v>
      </c>
      <c r="U1225" s="3">
        <v>3.0587155540012221</v>
      </c>
      <c r="V1225" s="3">
        <v>3.2285088441695255</v>
      </c>
      <c r="W1225" t="str">
        <f t="shared" si="193"/>
        <v>PROTRA_CAPACITY_EMPIRICAL[POLAND,TO_heat,PROTRA_CHP_HP_I]=GET_DIRECT_DATA('model_parameters/energy/PROTRA_capacity_vensim_import.xlsx','PROTRA_capacity','PROTRA_CAP_TIME','POLAND_TO_heat')~~|</v>
      </c>
      <c r="X1225" s="7" t="str">
        <f t="shared" si="197"/>
        <v>PROTRA_CAPACITY_EMPIRICAL[</v>
      </c>
      <c r="Y1225" s="7" t="str">
        <f t="shared" si="190"/>
        <v>POLAND,</v>
      </c>
      <c r="Z1225" s="7" t="str">
        <f t="shared" si="191"/>
        <v>TO_heat,</v>
      </c>
      <c r="AA1225" s="7" t="str">
        <f t="shared" si="198"/>
        <v>PROTRA_CHP_HP_I]=GET_DIRECT_DATA(</v>
      </c>
      <c r="AB1225" s="7" t="str">
        <f t="shared" si="199"/>
        <v>'model_parameters/energy/PROTRA_capacity_vensim_import.xlsx','PROTRA_capacity','PROTRA_CAP_TIME',</v>
      </c>
      <c r="AC1225" s="7" t="str">
        <f t="shared" si="192"/>
        <v>'POLAND_TO_heat')~~|</v>
      </c>
    </row>
    <row r="1226" spans="1:29" x14ac:dyDescent="0.35">
      <c r="A1226" t="s">
        <v>62</v>
      </c>
      <c r="B1226" t="s">
        <v>41</v>
      </c>
      <c r="C1226" t="str">
        <f t="shared" si="194"/>
        <v>POLAND_TO_heat</v>
      </c>
      <c r="D1226" t="str">
        <f t="shared" si="195"/>
        <v>PROTRA_CHP_HP_I</v>
      </c>
      <c r="E1226" t="s">
        <v>1</v>
      </c>
      <c r="F1226" s="1" t="str">
        <f t="shared" si="196"/>
        <v>POLANDTO_heatPROTRA_CHP_gas_fuels_CCS</v>
      </c>
      <c r="G1226" s="3">
        <v>0</v>
      </c>
      <c r="H1226" s="3">
        <v>0</v>
      </c>
      <c r="I1226" s="3">
        <v>0</v>
      </c>
      <c r="J1226" s="3">
        <v>0</v>
      </c>
      <c r="K1226" s="3">
        <v>0</v>
      </c>
      <c r="L1226" s="3">
        <v>0</v>
      </c>
      <c r="M1226" s="3">
        <v>0</v>
      </c>
      <c r="N1226" s="3">
        <v>0</v>
      </c>
      <c r="O1226" s="3">
        <v>0</v>
      </c>
      <c r="P1226" s="3">
        <v>0</v>
      </c>
      <c r="Q1226" s="3">
        <v>0</v>
      </c>
      <c r="R1226" s="3">
        <v>0</v>
      </c>
      <c r="S1226" s="3">
        <v>0</v>
      </c>
      <c r="T1226" s="3">
        <v>0</v>
      </c>
      <c r="U1226" s="3">
        <v>0</v>
      </c>
      <c r="V1226" s="3">
        <v>0</v>
      </c>
      <c r="W1226" t="str">
        <f t="shared" si="193"/>
        <v/>
      </c>
      <c r="X1226" s="7" t="str">
        <f t="shared" si="197"/>
        <v>PROTRA_CAPACITY_EMPIRICAL[</v>
      </c>
      <c r="Y1226" s="7" t="str">
        <f t="shared" si="190"/>
        <v>POLAND,</v>
      </c>
      <c r="Z1226" s="7" t="str">
        <f t="shared" si="191"/>
        <v>TO_heat,</v>
      </c>
      <c r="AA1226" s="7" t="str">
        <f t="shared" si="198"/>
        <v>PROTRA_CHP_HP_I]=GET_DIRECT_DATA(</v>
      </c>
      <c r="AB1226" s="7" t="str">
        <f t="shared" si="199"/>
        <v>'model_parameters/energy/PROTRA_capacity_vensim_import.xlsx','PROTRA_capacity','PROTRA_CAP_TIME',</v>
      </c>
      <c r="AC1226" s="7" t="str">
        <f t="shared" si="192"/>
        <v>'POLAND_TO_heat')~~|</v>
      </c>
    </row>
    <row r="1227" spans="1:29" x14ac:dyDescent="0.35">
      <c r="A1227" t="s">
        <v>62</v>
      </c>
      <c r="B1227" t="s">
        <v>41</v>
      </c>
      <c r="C1227" t="str">
        <f t="shared" si="194"/>
        <v>POLAND_TO_heat</v>
      </c>
      <c r="D1227" t="str">
        <f t="shared" si="195"/>
        <v>PROTRA_CHP_HP_I</v>
      </c>
      <c r="E1227" t="s">
        <v>2</v>
      </c>
      <c r="F1227" s="1" t="str">
        <f t="shared" si="196"/>
        <v>POLANDTO_heatPROTRA_CHP_geothermal</v>
      </c>
      <c r="G1227" s="3">
        <v>0</v>
      </c>
      <c r="H1227" s="3">
        <v>0</v>
      </c>
      <c r="I1227" s="3">
        <v>0</v>
      </c>
      <c r="J1227" s="3">
        <v>0</v>
      </c>
      <c r="K1227" s="3">
        <v>0</v>
      </c>
      <c r="L1227" s="3">
        <v>0</v>
      </c>
      <c r="M1227" s="3">
        <v>0</v>
      </c>
      <c r="N1227" s="3">
        <v>0</v>
      </c>
      <c r="O1227" s="3">
        <v>0</v>
      </c>
      <c r="P1227" s="3">
        <v>0</v>
      </c>
      <c r="Q1227" s="3">
        <v>0</v>
      </c>
      <c r="R1227" s="3">
        <v>0</v>
      </c>
      <c r="S1227" s="3">
        <v>0</v>
      </c>
      <c r="T1227" s="3">
        <v>0</v>
      </c>
      <c r="U1227" s="3">
        <v>0</v>
      </c>
      <c r="V1227" s="3">
        <v>0</v>
      </c>
      <c r="W1227" t="str">
        <f t="shared" si="193"/>
        <v/>
      </c>
      <c r="X1227" s="7" t="str">
        <f t="shared" si="197"/>
        <v>PROTRA_CAPACITY_EMPIRICAL[</v>
      </c>
      <c r="Y1227" s="7" t="str">
        <f t="shared" si="190"/>
        <v>POLAND,</v>
      </c>
      <c r="Z1227" s="7" t="str">
        <f t="shared" si="191"/>
        <v>TO_heat,</v>
      </c>
      <c r="AA1227" s="7" t="str">
        <f t="shared" si="198"/>
        <v>PROTRA_CHP_HP_I]=GET_DIRECT_DATA(</v>
      </c>
      <c r="AB1227" s="7" t="str">
        <f t="shared" si="199"/>
        <v>'model_parameters/energy/PROTRA_capacity_vensim_import.xlsx','PROTRA_capacity','PROTRA_CAP_TIME',</v>
      </c>
      <c r="AC1227" s="7" t="str">
        <f t="shared" si="192"/>
        <v>'POLAND_TO_heat')~~|</v>
      </c>
    </row>
    <row r="1228" spans="1:29" x14ac:dyDescent="0.35">
      <c r="A1228" t="s">
        <v>62</v>
      </c>
      <c r="B1228" t="s">
        <v>41</v>
      </c>
      <c r="C1228" t="str">
        <f t="shared" si="194"/>
        <v>POLAND_TO_heat</v>
      </c>
      <c r="D1228" t="str">
        <f t="shared" si="195"/>
        <v>PROTRA_CHP_HP_I</v>
      </c>
      <c r="E1228" t="s">
        <v>3</v>
      </c>
      <c r="F1228" s="1" t="str">
        <f t="shared" si="196"/>
        <v>POLANDTO_heatPROTRA_CHP_liquid_fuels</v>
      </c>
      <c r="G1228" s="3">
        <v>0.45593471976726546</v>
      </c>
      <c r="H1228" s="3">
        <v>0.46033310478965089</v>
      </c>
      <c r="I1228" s="3">
        <v>0.43122889751386689</v>
      </c>
      <c r="J1228" s="3">
        <v>0.42842141771234432</v>
      </c>
      <c r="K1228" s="3">
        <v>0.39304717221315988</v>
      </c>
      <c r="L1228" s="3">
        <v>0.43506578657594774</v>
      </c>
      <c r="M1228" s="3">
        <v>0.24556089997317415</v>
      </c>
      <c r="N1228" s="3">
        <v>0.25941113366068541</v>
      </c>
      <c r="O1228" s="3">
        <v>0.21832834589840525</v>
      </c>
      <c r="P1228" s="3">
        <v>0.22141657368008005</v>
      </c>
      <c r="Q1228" s="3">
        <v>0.26006621228104082</v>
      </c>
      <c r="R1228" s="3">
        <v>0.25145660755637156</v>
      </c>
      <c r="S1228" s="3">
        <v>0.28151722961787423</v>
      </c>
      <c r="T1228" s="3">
        <v>0.26527315148626468</v>
      </c>
      <c r="U1228" s="3">
        <v>0.23740985028275369</v>
      </c>
      <c r="V1228" s="3">
        <v>0.23426023227608558</v>
      </c>
      <c r="W1228" t="str">
        <f t="shared" si="193"/>
        <v/>
      </c>
      <c r="X1228" s="7" t="str">
        <f t="shared" si="197"/>
        <v>PROTRA_CAPACITY_EMPIRICAL[</v>
      </c>
      <c r="Y1228" s="7" t="str">
        <f t="shared" si="190"/>
        <v>POLAND,</v>
      </c>
      <c r="Z1228" s="7" t="str">
        <f t="shared" si="191"/>
        <v>TO_heat,</v>
      </c>
      <c r="AA1228" s="7" t="str">
        <f t="shared" si="198"/>
        <v>PROTRA_CHP_HP_I]=GET_DIRECT_DATA(</v>
      </c>
      <c r="AB1228" s="7" t="str">
        <f t="shared" si="199"/>
        <v>'model_parameters/energy/PROTRA_capacity_vensim_import.xlsx','PROTRA_capacity','PROTRA_CAP_TIME',</v>
      </c>
      <c r="AC1228" s="7" t="str">
        <f t="shared" si="192"/>
        <v>'POLAND_TO_heat')~~|</v>
      </c>
    </row>
    <row r="1229" spans="1:29" x14ac:dyDescent="0.35">
      <c r="A1229" t="s">
        <v>62</v>
      </c>
      <c r="B1229" t="s">
        <v>41</v>
      </c>
      <c r="C1229" t="str">
        <f t="shared" si="194"/>
        <v>POLAND_TO_heat</v>
      </c>
      <c r="D1229" t="str">
        <f t="shared" si="195"/>
        <v>PROTRA_CHP_HP_I</v>
      </c>
      <c r="E1229" t="s">
        <v>4</v>
      </c>
      <c r="F1229" s="1" t="str">
        <f t="shared" si="196"/>
        <v>POLANDTO_heatPROTRA_CHP_liquid_fuels_CCS</v>
      </c>
      <c r="G1229" s="3">
        <v>0</v>
      </c>
      <c r="H1229" s="3">
        <v>0</v>
      </c>
      <c r="I1229" s="3">
        <v>0</v>
      </c>
      <c r="J1229" s="3">
        <v>0</v>
      </c>
      <c r="K1229" s="3">
        <v>0</v>
      </c>
      <c r="L1229" s="3">
        <v>0</v>
      </c>
      <c r="M1229" s="3">
        <v>0</v>
      </c>
      <c r="N1229" s="3">
        <v>0</v>
      </c>
      <c r="O1229" s="3">
        <v>0</v>
      </c>
      <c r="P1229" s="3">
        <v>0</v>
      </c>
      <c r="Q1229" s="3">
        <v>0</v>
      </c>
      <c r="R1229" s="3">
        <v>0</v>
      </c>
      <c r="S1229" s="3">
        <v>0</v>
      </c>
      <c r="T1229" s="3">
        <v>0</v>
      </c>
      <c r="U1229" s="3">
        <v>0</v>
      </c>
      <c r="V1229" s="3">
        <v>0</v>
      </c>
      <c r="W1229" t="str">
        <f t="shared" si="193"/>
        <v/>
      </c>
      <c r="X1229" s="7" t="str">
        <f t="shared" si="197"/>
        <v>PROTRA_CAPACITY_EMPIRICAL[</v>
      </c>
      <c r="Y1229" s="7" t="str">
        <f t="shared" si="190"/>
        <v>POLAND,</v>
      </c>
      <c r="Z1229" s="7" t="str">
        <f t="shared" si="191"/>
        <v>TO_heat,</v>
      </c>
      <c r="AA1229" s="7" t="str">
        <f t="shared" si="198"/>
        <v>PROTRA_CHP_HP_I]=GET_DIRECT_DATA(</v>
      </c>
      <c r="AB1229" s="7" t="str">
        <f t="shared" si="199"/>
        <v>'model_parameters/energy/PROTRA_capacity_vensim_import.xlsx','PROTRA_capacity','PROTRA_CAP_TIME',</v>
      </c>
      <c r="AC1229" s="7" t="str">
        <f t="shared" si="192"/>
        <v>'POLAND_TO_heat')~~|</v>
      </c>
    </row>
    <row r="1230" spans="1:29" x14ac:dyDescent="0.35">
      <c r="A1230" t="s">
        <v>62</v>
      </c>
      <c r="B1230" t="s">
        <v>41</v>
      </c>
      <c r="C1230" t="str">
        <f t="shared" si="194"/>
        <v>POLAND_TO_heat</v>
      </c>
      <c r="D1230" t="str">
        <f t="shared" si="195"/>
        <v>PROTRA_CHP_HP_I</v>
      </c>
      <c r="E1230" t="s">
        <v>5</v>
      </c>
      <c r="F1230" s="1" t="str">
        <f t="shared" si="196"/>
        <v>POLANDTO_heatPROTRA_CHP_solid_fossil</v>
      </c>
      <c r="G1230" s="3">
        <v>18.331907277341873</v>
      </c>
      <c r="H1230" s="3">
        <v>18.261252369003557</v>
      </c>
      <c r="I1230" s="3">
        <v>17.254490112177571</v>
      </c>
      <c r="J1230" s="3">
        <v>16.044091987081138</v>
      </c>
      <c r="K1230" s="3">
        <v>15.389387697366073</v>
      </c>
      <c r="L1230" s="3">
        <v>15.82576364118273</v>
      </c>
      <c r="M1230" s="3">
        <v>14.516542227072705</v>
      </c>
      <c r="N1230" s="3">
        <v>14.131449580963857</v>
      </c>
      <c r="O1230" s="3">
        <v>14.533106357901687</v>
      </c>
      <c r="P1230" s="3">
        <v>13.280783201102521</v>
      </c>
      <c r="Q1230" s="3">
        <v>13.431357701124178</v>
      </c>
      <c r="R1230" s="3">
        <v>13.881958209268554</v>
      </c>
      <c r="S1230" s="3">
        <v>13.979885912225459</v>
      </c>
      <c r="T1230" s="3">
        <v>13.47542764739528</v>
      </c>
      <c r="U1230" s="3">
        <v>12.884945393966648</v>
      </c>
      <c r="V1230" s="3">
        <v>12.735009876347814</v>
      </c>
      <c r="W1230" t="str">
        <f t="shared" si="193"/>
        <v/>
      </c>
      <c r="X1230" s="7" t="str">
        <f t="shared" si="197"/>
        <v>PROTRA_CAPACITY_EMPIRICAL[</v>
      </c>
      <c r="Y1230" s="7" t="str">
        <f t="shared" si="190"/>
        <v>POLAND,</v>
      </c>
      <c r="Z1230" s="7" t="str">
        <f t="shared" si="191"/>
        <v>TO_heat,</v>
      </c>
      <c r="AA1230" s="7" t="str">
        <f t="shared" si="198"/>
        <v>PROTRA_CHP_HP_I]=GET_DIRECT_DATA(</v>
      </c>
      <c r="AB1230" s="7" t="str">
        <f t="shared" si="199"/>
        <v>'model_parameters/energy/PROTRA_capacity_vensim_import.xlsx','PROTRA_capacity','PROTRA_CAP_TIME',</v>
      </c>
      <c r="AC1230" s="7" t="str">
        <f t="shared" si="192"/>
        <v>'POLAND_TO_heat')~~|</v>
      </c>
    </row>
    <row r="1231" spans="1:29" x14ac:dyDescent="0.35">
      <c r="A1231" t="s">
        <v>62</v>
      </c>
      <c r="B1231" t="s">
        <v>41</v>
      </c>
      <c r="C1231" t="str">
        <f t="shared" si="194"/>
        <v>POLAND_TO_heat</v>
      </c>
      <c r="D1231" t="str">
        <f t="shared" si="195"/>
        <v>PROTRA_CHP_HP_I</v>
      </c>
      <c r="E1231" t="s">
        <v>6</v>
      </c>
      <c r="F1231" s="1" t="str">
        <f t="shared" si="196"/>
        <v>POLANDTO_heatPROTRA_CHP_solid_fossil_CCS</v>
      </c>
      <c r="G1231" s="3">
        <v>0</v>
      </c>
      <c r="H1231" s="3">
        <v>0</v>
      </c>
      <c r="I1231" s="3">
        <v>0</v>
      </c>
      <c r="J1231" s="3">
        <v>0</v>
      </c>
      <c r="K1231" s="3">
        <v>0</v>
      </c>
      <c r="L1231" s="3">
        <v>0</v>
      </c>
      <c r="M1231" s="3">
        <v>0</v>
      </c>
      <c r="N1231" s="3">
        <v>0</v>
      </c>
      <c r="O1231" s="3">
        <v>0</v>
      </c>
      <c r="P1231" s="3">
        <v>0</v>
      </c>
      <c r="Q1231" s="3">
        <v>0</v>
      </c>
      <c r="R1231" s="3">
        <v>0</v>
      </c>
      <c r="S1231" s="3">
        <v>0</v>
      </c>
      <c r="T1231" s="3">
        <v>0</v>
      </c>
      <c r="U1231" s="3">
        <v>0</v>
      </c>
      <c r="V1231" s="3">
        <v>0</v>
      </c>
      <c r="W1231" t="str">
        <f t="shared" si="193"/>
        <v/>
      </c>
      <c r="X1231" s="7" t="str">
        <f t="shared" si="197"/>
        <v>PROTRA_CAPACITY_EMPIRICAL[</v>
      </c>
      <c r="Y1231" s="7" t="str">
        <f t="shared" si="190"/>
        <v>POLAND,</v>
      </c>
      <c r="Z1231" s="7" t="str">
        <f t="shared" si="191"/>
        <v>TO_heat,</v>
      </c>
      <c r="AA1231" s="7" t="str">
        <f t="shared" si="198"/>
        <v>PROTRA_CHP_HP_I]=GET_DIRECT_DATA(</v>
      </c>
      <c r="AB1231" s="7" t="str">
        <f t="shared" si="199"/>
        <v>'model_parameters/energy/PROTRA_capacity_vensim_import.xlsx','PROTRA_capacity','PROTRA_CAP_TIME',</v>
      </c>
      <c r="AC1231" s="7" t="str">
        <f t="shared" si="192"/>
        <v>'POLAND_TO_heat')~~|</v>
      </c>
    </row>
    <row r="1232" spans="1:29" x14ac:dyDescent="0.35">
      <c r="A1232" t="s">
        <v>62</v>
      </c>
      <c r="B1232" t="s">
        <v>41</v>
      </c>
      <c r="C1232" t="str">
        <f t="shared" si="194"/>
        <v>POLAND_TO_heat</v>
      </c>
      <c r="D1232" t="str">
        <f t="shared" si="195"/>
        <v>PROTRA_CHP_HP_I</v>
      </c>
      <c r="E1232" t="s">
        <v>7</v>
      </c>
      <c r="F1232" s="1" t="str">
        <f t="shared" si="196"/>
        <v>POLANDTO_heatPROTRA_CHP_waste</v>
      </c>
      <c r="G1232" s="3">
        <v>1.9371610630505739E-2</v>
      </c>
      <c r="H1232" s="3">
        <v>5.3342116228928841E-3</v>
      </c>
      <c r="I1232" s="3">
        <v>1.2540076446800814E-2</v>
      </c>
      <c r="J1232" s="3">
        <v>2.8449128655428719E-2</v>
      </c>
      <c r="K1232" s="3">
        <v>3.0320781856443765E-2</v>
      </c>
      <c r="L1232" s="3">
        <v>2.5080152893601625E-2</v>
      </c>
      <c r="M1232" s="3">
        <v>2.8823459295631723E-2</v>
      </c>
      <c r="N1232" s="3">
        <v>3.2941096337864829E-2</v>
      </c>
      <c r="O1232" s="3">
        <v>3.0601529836596017E-2</v>
      </c>
      <c r="P1232" s="3">
        <v>1.7406374769439934E-2</v>
      </c>
      <c r="Q1232" s="3">
        <v>4.9973140467101745E-2</v>
      </c>
      <c r="R1232" s="3">
        <v>0.10696498043800994</v>
      </c>
      <c r="S1232" s="3">
        <v>0.22050975770418826</v>
      </c>
      <c r="T1232" s="3">
        <v>0.28665304600145952</v>
      </c>
      <c r="U1232" s="3">
        <v>0.38213449822464168</v>
      </c>
      <c r="V1232" s="3">
        <v>0.46653557633249465</v>
      </c>
      <c r="W1232" t="str">
        <f t="shared" si="193"/>
        <v/>
      </c>
      <c r="X1232" s="7" t="str">
        <f t="shared" si="197"/>
        <v>PROTRA_CAPACITY_EMPIRICAL[</v>
      </c>
      <c r="Y1232" s="7" t="str">
        <f t="shared" si="190"/>
        <v>POLAND,</v>
      </c>
      <c r="Z1232" s="7" t="str">
        <f t="shared" si="191"/>
        <v>TO_heat,</v>
      </c>
      <c r="AA1232" s="7" t="str">
        <f t="shared" si="198"/>
        <v>PROTRA_CHP_HP_I]=GET_DIRECT_DATA(</v>
      </c>
      <c r="AB1232" s="7" t="str">
        <f t="shared" si="199"/>
        <v>'model_parameters/energy/PROTRA_capacity_vensim_import.xlsx','PROTRA_capacity','PROTRA_CAP_TIME',</v>
      </c>
      <c r="AC1232" s="7" t="str">
        <f t="shared" si="192"/>
        <v>'POLAND_TO_heat')~~|</v>
      </c>
    </row>
    <row r="1233" spans="1:29" x14ac:dyDescent="0.35">
      <c r="A1233" t="s">
        <v>62</v>
      </c>
      <c r="B1233" t="s">
        <v>41</v>
      </c>
      <c r="C1233" t="str">
        <f t="shared" si="194"/>
        <v>POLAND_TO_heat</v>
      </c>
      <c r="D1233" t="str">
        <f t="shared" si="195"/>
        <v>PROTRA_CHP_HP_I</v>
      </c>
      <c r="E1233" t="s">
        <v>8</v>
      </c>
      <c r="F1233" s="1" t="str">
        <f t="shared" si="196"/>
        <v>POLANDTO_heatPROTRA_CHP_solid_bio</v>
      </c>
      <c r="G1233" s="4">
        <v>0.11473234122222241</v>
      </c>
      <c r="H1233" s="4">
        <v>0.1154810025026284</v>
      </c>
      <c r="I1233" s="4">
        <v>0.22403688816150111</v>
      </c>
      <c r="J1233" s="4">
        <v>0.30713829028656919</v>
      </c>
      <c r="K1233" s="4">
        <v>0.77018529221769172</v>
      </c>
      <c r="L1233" s="4">
        <v>0.84711023877941038</v>
      </c>
      <c r="M1233" s="4">
        <v>1.113914402584105</v>
      </c>
      <c r="N1233" s="4">
        <v>1.637041472267811</v>
      </c>
      <c r="O1233" s="4">
        <v>1.3109059019909388</v>
      </c>
      <c r="P1233" s="4">
        <v>1.1771762807784136</v>
      </c>
      <c r="Q1233" s="4">
        <v>1.0508396897098982</v>
      </c>
      <c r="R1233" s="4">
        <v>1.0631926008365975</v>
      </c>
      <c r="S1233" s="4">
        <v>0.88100962155619456</v>
      </c>
      <c r="T1233" s="4">
        <v>0.98737380131667885</v>
      </c>
      <c r="U1233" s="4">
        <v>1.1836362918017171</v>
      </c>
      <c r="V1233" s="4">
        <v>1.202613732268089</v>
      </c>
      <c r="W1233" t="str">
        <f t="shared" si="193"/>
        <v/>
      </c>
      <c r="X1233" s="7" t="str">
        <f t="shared" si="197"/>
        <v>PROTRA_CAPACITY_EMPIRICAL[</v>
      </c>
      <c r="Y1233" s="7" t="str">
        <f t="shared" si="190"/>
        <v>POLAND,</v>
      </c>
      <c r="Z1233" s="7" t="str">
        <f t="shared" si="191"/>
        <v>TO_heat,</v>
      </c>
      <c r="AA1233" s="7" t="str">
        <f t="shared" si="198"/>
        <v>PROTRA_CHP_HP_I]=GET_DIRECT_DATA(</v>
      </c>
      <c r="AB1233" s="7" t="str">
        <f t="shared" si="199"/>
        <v>'model_parameters/energy/PROTRA_capacity_vensim_import.xlsx','PROTRA_capacity','PROTRA_CAP_TIME',</v>
      </c>
      <c r="AC1233" s="7" t="str">
        <f t="shared" si="192"/>
        <v>'POLAND_TO_heat')~~|</v>
      </c>
    </row>
    <row r="1234" spans="1:29" x14ac:dyDescent="0.35">
      <c r="A1234" t="s">
        <v>62</v>
      </c>
      <c r="B1234" t="s">
        <v>41</v>
      </c>
      <c r="C1234" t="str">
        <f t="shared" si="194"/>
        <v>POLAND_TO_heat</v>
      </c>
      <c r="D1234" t="str">
        <f t="shared" si="195"/>
        <v>PROTRA_CHP_HP_I</v>
      </c>
      <c r="E1234" t="s">
        <v>9</v>
      </c>
      <c r="F1234" s="1" t="str">
        <f t="shared" si="196"/>
        <v>POLANDTO_heatPROTRA_CHP_solid_bio_CCS</v>
      </c>
      <c r="G1234" s="3">
        <v>0</v>
      </c>
      <c r="H1234" s="3">
        <v>0</v>
      </c>
      <c r="I1234" s="3">
        <v>0</v>
      </c>
      <c r="J1234" s="3">
        <v>0</v>
      </c>
      <c r="K1234" s="3">
        <v>0</v>
      </c>
      <c r="L1234" s="3">
        <v>0</v>
      </c>
      <c r="M1234" s="3">
        <v>0</v>
      </c>
      <c r="N1234" s="3">
        <v>0</v>
      </c>
      <c r="O1234" s="3">
        <v>0</v>
      </c>
      <c r="P1234" s="3">
        <v>0</v>
      </c>
      <c r="Q1234" s="3">
        <v>0</v>
      </c>
      <c r="R1234" s="3">
        <v>0</v>
      </c>
      <c r="S1234" s="3">
        <v>0</v>
      </c>
      <c r="T1234" s="3">
        <v>0</v>
      </c>
      <c r="U1234" s="3">
        <v>0</v>
      </c>
      <c r="V1234" s="3">
        <v>0</v>
      </c>
      <c r="W1234" t="str">
        <f t="shared" si="193"/>
        <v/>
      </c>
      <c r="X1234" s="7" t="str">
        <f t="shared" si="197"/>
        <v>PROTRA_CAPACITY_EMPIRICAL[</v>
      </c>
      <c r="Y1234" s="7" t="str">
        <f t="shared" si="190"/>
        <v>POLAND,</v>
      </c>
      <c r="Z1234" s="7" t="str">
        <f t="shared" si="191"/>
        <v>TO_heat,</v>
      </c>
      <c r="AA1234" s="7" t="str">
        <f t="shared" si="198"/>
        <v>PROTRA_CHP_HP_I]=GET_DIRECT_DATA(</v>
      </c>
      <c r="AB1234" s="7" t="str">
        <f t="shared" si="199"/>
        <v>'model_parameters/energy/PROTRA_capacity_vensim_import.xlsx','PROTRA_capacity','PROTRA_CAP_TIME',</v>
      </c>
      <c r="AC1234" s="7" t="str">
        <f t="shared" si="192"/>
        <v>'POLAND_TO_heat')~~|</v>
      </c>
    </row>
    <row r="1235" spans="1:29" x14ac:dyDescent="0.35">
      <c r="A1235" t="s">
        <v>62</v>
      </c>
      <c r="B1235" t="s">
        <v>41</v>
      </c>
      <c r="C1235" t="str">
        <f t="shared" si="194"/>
        <v>POLAND_TO_heat</v>
      </c>
      <c r="D1235" t="str">
        <f t="shared" si="195"/>
        <v>PROTRA_CHP_HP_I</v>
      </c>
      <c r="E1235" t="s">
        <v>10</v>
      </c>
      <c r="F1235" s="1" t="str">
        <f t="shared" si="196"/>
        <v>POLANDTO_heatPROTRA_HP_gas_fuels</v>
      </c>
      <c r="G1235" s="4">
        <v>3.5556012450955827</v>
      </c>
      <c r="H1235" s="4">
        <v>3.6217109676570121</v>
      </c>
      <c r="I1235" s="4">
        <v>2.9455554163481632</v>
      </c>
      <c r="J1235" s="4">
        <v>3.0987096069488107</v>
      </c>
      <c r="K1235" s="4">
        <v>3.2250526322884325</v>
      </c>
      <c r="L1235" s="4">
        <v>3.5365028808000583</v>
      </c>
      <c r="M1235" s="4">
        <v>3.1501282800521455</v>
      </c>
      <c r="N1235" s="4">
        <v>3.0825494525449053</v>
      </c>
      <c r="O1235" s="4">
        <v>3.3381737131157685</v>
      </c>
      <c r="P1235" s="4">
        <v>2.8250888107917804</v>
      </c>
      <c r="Q1235" s="4">
        <v>2.7369425140432071</v>
      </c>
      <c r="R1235" s="4">
        <v>2.7193132546934926</v>
      </c>
      <c r="S1235" s="4">
        <v>2.6291322475949719</v>
      </c>
      <c r="T1235" s="4">
        <v>2.8244350590908947</v>
      </c>
      <c r="U1235" s="4">
        <v>2.7022789828468303</v>
      </c>
      <c r="V1235" s="4">
        <v>2.7058584570472952</v>
      </c>
      <c r="W1235" t="str">
        <f t="shared" si="193"/>
        <v/>
      </c>
      <c r="X1235" s="7" t="str">
        <f t="shared" si="197"/>
        <v>PROTRA_CAPACITY_EMPIRICAL[</v>
      </c>
      <c r="Y1235" s="7" t="str">
        <f t="shared" si="190"/>
        <v>POLAND,</v>
      </c>
      <c r="Z1235" s="7" t="str">
        <f t="shared" si="191"/>
        <v>TO_heat,</v>
      </c>
      <c r="AA1235" s="7" t="str">
        <f t="shared" si="198"/>
        <v>PROTRA_CHP_HP_I]=GET_DIRECT_DATA(</v>
      </c>
      <c r="AB1235" s="7" t="str">
        <f t="shared" si="199"/>
        <v>'model_parameters/energy/PROTRA_capacity_vensim_import.xlsx','PROTRA_capacity','PROTRA_CAP_TIME',</v>
      </c>
      <c r="AC1235" s="7" t="str">
        <f t="shared" si="192"/>
        <v>'POLAND_TO_heat')~~|</v>
      </c>
    </row>
    <row r="1236" spans="1:29" x14ac:dyDescent="0.35">
      <c r="A1236" t="s">
        <v>62</v>
      </c>
      <c r="B1236" t="s">
        <v>41</v>
      </c>
      <c r="C1236" t="str">
        <f t="shared" si="194"/>
        <v>POLAND_TO_heat</v>
      </c>
      <c r="D1236" t="str">
        <f t="shared" si="195"/>
        <v>PROTRA_CHP_HP_I</v>
      </c>
      <c r="E1236" t="s">
        <v>11</v>
      </c>
      <c r="F1236" s="1" t="str">
        <f t="shared" si="196"/>
        <v>POLANDTO_heatPROTRA_HP_solid_bio</v>
      </c>
      <c r="G1236" s="4">
        <v>0.46901175394970152</v>
      </c>
      <c r="H1236" s="4">
        <v>0.50977941619591671</v>
      </c>
      <c r="I1236" s="4">
        <v>0.48260097469843988</v>
      </c>
      <c r="J1236" s="4">
        <v>0.61188220992968101</v>
      </c>
      <c r="K1236" s="4">
        <v>0.56450357542732277</v>
      </c>
      <c r="L1236" s="4">
        <v>0.54944524973277475</v>
      </c>
      <c r="M1236" s="4">
        <v>0.51896132210722645</v>
      </c>
      <c r="N1236" s="4">
        <v>0.49472109050136875</v>
      </c>
      <c r="O1236" s="4">
        <v>0.58874380703318063</v>
      </c>
      <c r="P1236" s="4">
        <v>0.50720848254074991</v>
      </c>
      <c r="Q1236" s="4">
        <v>0.44403696987093899</v>
      </c>
      <c r="R1236" s="4">
        <v>0.7371234065599459</v>
      </c>
      <c r="S1236" s="4">
        <v>0.83631737250100735</v>
      </c>
      <c r="T1236" s="4">
        <v>1.0469245847699009</v>
      </c>
      <c r="U1236" s="4">
        <v>1.1950654547429722</v>
      </c>
      <c r="V1236" s="4">
        <v>1.3762512695383744</v>
      </c>
      <c r="W1236" t="str">
        <f t="shared" si="193"/>
        <v/>
      </c>
      <c r="X1236" s="7" t="str">
        <f t="shared" si="197"/>
        <v>PROTRA_CAPACITY_EMPIRICAL[</v>
      </c>
      <c r="Y1236" s="7" t="str">
        <f t="shared" si="190"/>
        <v>POLAND,</v>
      </c>
      <c r="Z1236" s="7" t="str">
        <f t="shared" si="191"/>
        <v>TO_heat,</v>
      </c>
      <c r="AA1236" s="7" t="str">
        <f t="shared" si="198"/>
        <v>PROTRA_CHP_HP_I]=GET_DIRECT_DATA(</v>
      </c>
      <c r="AB1236" s="7" t="str">
        <f t="shared" si="199"/>
        <v>'model_parameters/energy/PROTRA_capacity_vensim_import.xlsx','PROTRA_capacity','PROTRA_CAP_TIME',</v>
      </c>
      <c r="AC1236" s="7" t="str">
        <f t="shared" si="192"/>
        <v>'POLAND_TO_heat')~~|</v>
      </c>
    </row>
    <row r="1237" spans="1:29" x14ac:dyDescent="0.35">
      <c r="A1237" t="s">
        <v>62</v>
      </c>
      <c r="B1237" t="s">
        <v>41</v>
      </c>
      <c r="C1237" t="str">
        <f t="shared" si="194"/>
        <v>POLAND_TO_heat</v>
      </c>
      <c r="D1237" t="str">
        <f t="shared" si="195"/>
        <v>PROTRA_CHP_HP_I</v>
      </c>
      <c r="E1237" t="s">
        <v>12</v>
      </c>
      <c r="F1237" s="1" t="str">
        <f t="shared" si="196"/>
        <v>POLANDTO_heatPROTRA_HP_geothermal</v>
      </c>
      <c r="G1237" s="4">
        <v>0</v>
      </c>
      <c r="H1237" s="4">
        <v>0</v>
      </c>
      <c r="I1237" s="4">
        <v>0</v>
      </c>
      <c r="J1237" s="4">
        <v>0</v>
      </c>
      <c r="K1237" s="4">
        <v>0</v>
      </c>
      <c r="L1237" s="4">
        <v>0</v>
      </c>
      <c r="M1237" s="4">
        <v>0</v>
      </c>
      <c r="N1237" s="4">
        <v>0</v>
      </c>
      <c r="O1237" s="4">
        <v>0</v>
      </c>
      <c r="P1237" s="4">
        <v>0</v>
      </c>
      <c r="Q1237" s="4">
        <v>0</v>
      </c>
      <c r="R1237" s="4">
        <v>0</v>
      </c>
      <c r="S1237" s="4">
        <v>0</v>
      </c>
      <c r="T1237" s="4">
        <v>0</v>
      </c>
      <c r="U1237" s="4">
        <v>0</v>
      </c>
      <c r="V1237" s="4">
        <v>0</v>
      </c>
      <c r="W1237" t="str">
        <f t="shared" si="193"/>
        <v/>
      </c>
      <c r="X1237" s="7" t="str">
        <f t="shared" si="197"/>
        <v>PROTRA_CAPACITY_EMPIRICAL[</v>
      </c>
      <c r="Y1237" s="7" t="str">
        <f t="shared" si="190"/>
        <v>POLAND,</v>
      </c>
      <c r="Z1237" s="7" t="str">
        <f t="shared" si="191"/>
        <v>TO_heat,</v>
      </c>
      <c r="AA1237" s="7" t="str">
        <f t="shared" si="198"/>
        <v>PROTRA_CHP_HP_I]=GET_DIRECT_DATA(</v>
      </c>
      <c r="AB1237" s="7" t="str">
        <f t="shared" si="199"/>
        <v>'model_parameters/energy/PROTRA_capacity_vensim_import.xlsx','PROTRA_capacity','PROTRA_CAP_TIME',</v>
      </c>
      <c r="AC1237" s="7" t="str">
        <f t="shared" si="192"/>
        <v>'POLAND_TO_heat')~~|</v>
      </c>
    </row>
    <row r="1238" spans="1:29" x14ac:dyDescent="0.35">
      <c r="A1238" t="s">
        <v>62</v>
      </c>
      <c r="B1238" t="s">
        <v>41</v>
      </c>
      <c r="C1238" t="str">
        <f t="shared" si="194"/>
        <v>POLAND_TO_heat</v>
      </c>
      <c r="D1238" t="str">
        <f t="shared" si="195"/>
        <v>PROTRA_CHP_HP_I</v>
      </c>
      <c r="E1238" t="s">
        <v>13</v>
      </c>
      <c r="F1238" s="1" t="str">
        <f t="shared" si="196"/>
        <v>POLANDTO_heatPROTRA_HP_liquid_fuels</v>
      </c>
      <c r="G1238" s="4">
        <v>0.61482041982130009</v>
      </c>
      <c r="H1238" s="4">
        <v>0.596823884235133</v>
      </c>
      <c r="I1238" s="4">
        <v>0.36911261763465153</v>
      </c>
      <c r="J1238" s="4">
        <v>0.40951300364441429</v>
      </c>
      <c r="K1238" s="4">
        <v>0.36617440774303239</v>
      </c>
      <c r="L1238" s="4">
        <v>0.4642371628758204</v>
      </c>
      <c r="M1238" s="4">
        <v>0.30190106636386421</v>
      </c>
      <c r="N1238" s="4">
        <v>0.38894553440308061</v>
      </c>
      <c r="O1238" s="4">
        <v>0.22440578047241</v>
      </c>
      <c r="P1238" s="4">
        <v>0.21852936068917173</v>
      </c>
      <c r="Q1238" s="4">
        <v>0.20163465381236187</v>
      </c>
      <c r="R1238" s="4">
        <v>0.26994803379250637</v>
      </c>
      <c r="S1238" s="4">
        <v>0.35082593382168697</v>
      </c>
      <c r="T1238" s="4">
        <v>0.29035390148980111</v>
      </c>
      <c r="U1238" s="4">
        <v>0.23147952078648304</v>
      </c>
      <c r="V1238" s="4">
        <v>0.23948908095103674</v>
      </c>
      <c r="W1238" t="str">
        <f t="shared" si="193"/>
        <v/>
      </c>
      <c r="X1238" s="7" t="str">
        <f t="shared" si="197"/>
        <v>PROTRA_CAPACITY_EMPIRICAL[</v>
      </c>
      <c r="Y1238" s="7" t="str">
        <f t="shared" si="190"/>
        <v>POLAND,</v>
      </c>
      <c r="Z1238" s="7" t="str">
        <f t="shared" si="191"/>
        <v>TO_heat,</v>
      </c>
      <c r="AA1238" s="7" t="str">
        <f t="shared" si="198"/>
        <v>PROTRA_CHP_HP_I]=GET_DIRECT_DATA(</v>
      </c>
      <c r="AB1238" s="7" t="str">
        <f t="shared" si="199"/>
        <v>'model_parameters/energy/PROTRA_capacity_vensim_import.xlsx','PROTRA_capacity','PROTRA_CAP_TIME',</v>
      </c>
      <c r="AC1238" s="7" t="str">
        <f t="shared" si="192"/>
        <v>'POLAND_TO_heat')~~|</v>
      </c>
    </row>
    <row r="1239" spans="1:29" x14ac:dyDescent="0.35">
      <c r="A1239" t="s">
        <v>62</v>
      </c>
      <c r="B1239" t="s">
        <v>41</v>
      </c>
      <c r="C1239" t="str">
        <f t="shared" si="194"/>
        <v>POLAND_TO_heat</v>
      </c>
      <c r="D1239" t="str">
        <f t="shared" si="195"/>
        <v>PROTRA_CHP_HP_I</v>
      </c>
      <c r="E1239" t="s">
        <v>14</v>
      </c>
      <c r="F1239" s="1" t="str">
        <f t="shared" si="196"/>
        <v>POLANDTO_heatPROTRA_HP_solar</v>
      </c>
      <c r="G1239" s="4">
        <v>0</v>
      </c>
      <c r="H1239" s="4">
        <v>0</v>
      </c>
      <c r="I1239" s="4">
        <v>0</v>
      </c>
      <c r="J1239" s="4">
        <v>0</v>
      </c>
      <c r="K1239" s="4">
        <v>0</v>
      </c>
      <c r="L1239" s="4">
        <v>0</v>
      </c>
      <c r="M1239" s="4">
        <v>0</v>
      </c>
      <c r="N1239" s="4">
        <v>0</v>
      </c>
      <c r="O1239" s="4">
        <v>0</v>
      </c>
      <c r="P1239" s="4">
        <v>0</v>
      </c>
      <c r="Q1239" s="4">
        <v>0</v>
      </c>
      <c r="R1239" s="4">
        <v>0</v>
      </c>
      <c r="S1239" s="4">
        <v>0</v>
      </c>
      <c r="T1239" s="4">
        <v>0</v>
      </c>
      <c r="U1239" s="4">
        <v>0</v>
      </c>
      <c r="V1239" s="4">
        <v>0</v>
      </c>
      <c r="W1239" t="str">
        <f t="shared" si="193"/>
        <v/>
      </c>
      <c r="X1239" s="7" t="str">
        <f t="shared" si="197"/>
        <v>PROTRA_CAPACITY_EMPIRICAL[</v>
      </c>
      <c r="Y1239" s="7" t="str">
        <f t="shared" ref="Y1239:Y1302" si="200">A1239&amp;","</f>
        <v>POLAND,</v>
      </c>
      <c r="Z1239" s="7" t="str">
        <f t="shared" ref="Z1239:Z1302" si="201">B1239&amp;","</f>
        <v>TO_heat,</v>
      </c>
      <c r="AA1239" s="7" t="str">
        <f t="shared" si="198"/>
        <v>PROTRA_CHP_HP_I]=GET_DIRECT_DATA(</v>
      </c>
      <c r="AB1239" s="7" t="str">
        <f t="shared" si="199"/>
        <v>'model_parameters/energy/PROTRA_capacity_vensim_import.xlsx','PROTRA_capacity','PROTRA_CAP_TIME',</v>
      </c>
      <c r="AC1239" s="7" t="str">
        <f t="shared" ref="AC1239:AC1302" si="202">"'"&amp;C1239&amp;"')~~|"</f>
        <v>'POLAND_TO_heat')~~|</v>
      </c>
    </row>
    <row r="1240" spans="1:29" x14ac:dyDescent="0.35">
      <c r="A1240" t="s">
        <v>62</v>
      </c>
      <c r="B1240" t="s">
        <v>41</v>
      </c>
      <c r="C1240" t="str">
        <f t="shared" si="194"/>
        <v>POLAND_TO_heat</v>
      </c>
      <c r="D1240" t="str">
        <f t="shared" si="195"/>
        <v>PROTRA_CHP_HP_I</v>
      </c>
      <c r="E1240" t="s">
        <v>15</v>
      </c>
      <c r="F1240" s="1" t="str">
        <f t="shared" si="196"/>
        <v>POLANDTO_heatPROTRA_HP_solid_fossil</v>
      </c>
      <c r="G1240" s="4">
        <v>38.11188778042802</v>
      </c>
      <c r="H1240" s="4">
        <v>38.016763235186851</v>
      </c>
      <c r="I1240" s="4">
        <v>35.882521025162021</v>
      </c>
      <c r="J1240" s="4">
        <v>35.602289256748847</v>
      </c>
      <c r="K1240" s="4">
        <v>37.003815375051154</v>
      </c>
      <c r="L1240" s="4">
        <v>43.164506965303538</v>
      </c>
      <c r="M1240" s="4">
        <v>35.01832004078954</v>
      </c>
      <c r="N1240" s="4">
        <v>37.820270448684816</v>
      </c>
      <c r="O1240" s="4">
        <v>36.549861946796</v>
      </c>
      <c r="P1240" s="4">
        <v>33.33509304912824</v>
      </c>
      <c r="Q1240" s="4">
        <v>31.358045068305021</v>
      </c>
      <c r="R1240" s="4">
        <v>34.094620306111786</v>
      </c>
      <c r="S1240" s="4">
        <v>33.626361468446802</v>
      </c>
      <c r="T1240" s="4">
        <v>32.802700435053943</v>
      </c>
      <c r="U1240" s="4">
        <v>31.233321731168154</v>
      </c>
      <c r="V1240" s="4">
        <v>31.079185076634996</v>
      </c>
      <c r="W1240" t="str">
        <f t="shared" si="193"/>
        <v/>
      </c>
      <c r="X1240" s="7" t="str">
        <f t="shared" si="197"/>
        <v>PROTRA_CAPACITY_EMPIRICAL[</v>
      </c>
      <c r="Y1240" s="7" t="str">
        <f t="shared" si="200"/>
        <v>POLAND,</v>
      </c>
      <c r="Z1240" s="7" t="str">
        <f t="shared" si="201"/>
        <v>TO_heat,</v>
      </c>
      <c r="AA1240" s="7" t="str">
        <f t="shared" si="198"/>
        <v>PROTRA_CHP_HP_I]=GET_DIRECT_DATA(</v>
      </c>
      <c r="AB1240" s="7" t="str">
        <f t="shared" si="199"/>
        <v>'model_parameters/energy/PROTRA_capacity_vensim_import.xlsx','PROTRA_capacity','PROTRA_CAP_TIME',</v>
      </c>
      <c r="AC1240" s="7" t="str">
        <f t="shared" si="202"/>
        <v>'POLAND_TO_heat')~~|</v>
      </c>
    </row>
    <row r="1241" spans="1:29" x14ac:dyDescent="0.35">
      <c r="A1241" t="s">
        <v>62</v>
      </c>
      <c r="B1241" t="s">
        <v>41</v>
      </c>
      <c r="C1241" t="str">
        <f t="shared" si="194"/>
        <v>POLAND_TO_heat</v>
      </c>
      <c r="D1241" t="str">
        <f t="shared" si="195"/>
        <v>PROTRA_CHP_HP_I</v>
      </c>
      <c r="E1241" t="s">
        <v>16</v>
      </c>
      <c r="F1241" s="1" t="str">
        <f t="shared" si="196"/>
        <v>POLANDTO_heatPROTRA_HP_waste</v>
      </c>
      <c r="G1241" s="4">
        <v>2.5709336551667274E-3</v>
      </c>
      <c r="H1241" s="4">
        <v>6.6109722561430127E-3</v>
      </c>
      <c r="I1241" s="4">
        <v>5.1418673103334547E-3</v>
      </c>
      <c r="J1241" s="4">
        <v>4.0400386009762854E-3</v>
      </c>
      <c r="K1241" s="4">
        <v>0</v>
      </c>
      <c r="L1241" s="4">
        <v>2.387295536940532E-2</v>
      </c>
      <c r="M1241" s="4">
        <v>3.1953032571357898E-2</v>
      </c>
      <c r="N1241" s="4">
        <v>3.3422137517167452E-2</v>
      </c>
      <c r="O1241" s="4">
        <v>2.4974784078762489E-2</v>
      </c>
      <c r="P1241" s="4">
        <v>6.060057901464428E-2</v>
      </c>
      <c r="Q1241" s="4">
        <v>6.5007893852072951E-2</v>
      </c>
      <c r="R1241" s="4">
        <v>0.10834648975345493</v>
      </c>
      <c r="S1241" s="4">
        <v>0.1654248896605208</v>
      </c>
      <c r="T1241" s="4">
        <v>8.9586019595466859E-2</v>
      </c>
      <c r="U1241" s="4">
        <v>0.11513375460309508</v>
      </c>
      <c r="V1241" s="4">
        <v>0.1232828797375007</v>
      </c>
      <c r="W1241" t="str">
        <f t="shared" si="193"/>
        <v/>
      </c>
      <c r="X1241" s="7" t="str">
        <f t="shared" si="197"/>
        <v>PROTRA_CAPACITY_EMPIRICAL[</v>
      </c>
      <c r="Y1241" s="7" t="str">
        <f t="shared" si="200"/>
        <v>POLAND,</v>
      </c>
      <c r="Z1241" s="7" t="str">
        <f t="shared" si="201"/>
        <v>TO_heat,</v>
      </c>
      <c r="AA1241" s="7" t="str">
        <f t="shared" si="198"/>
        <v>PROTRA_CHP_HP_I]=GET_DIRECT_DATA(</v>
      </c>
      <c r="AB1241" s="7" t="str">
        <f t="shared" si="199"/>
        <v>'model_parameters/energy/PROTRA_capacity_vensim_import.xlsx','PROTRA_capacity','PROTRA_CAP_TIME',</v>
      </c>
      <c r="AC1241" s="7" t="str">
        <f t="shared" si="202"/>
        <v>'POLAND_TO_heat')~~|</v>
      </c>
    </row>
    <row r="1242" spans="1:29" x14ac:dyDescent="0.35">
      <c r="A1242" t="s">
        <v>62</v>
      </c>
      <c r="B1242" t="s">
        <v>42</v>
      </c>
      <c r="C1242" t="str">
        <f t="shared" si="194"/>
        <v>POLAND_TO_elec</v>
      </c>
      <c r="D1242" t="str">
        <f t="shared" si="195"/>
        <v>PROTRA_CHP_PP_I</v>
      </c>
      <c r="E1242" t="s">
        <v>0</v>
      </c>
      <c r="F1242" s="1" t="str">
        <f t="shared" si="196"/>
        <v>POLANDTO_elecPROTRA_CHP_gas_fuels</v>
      </c>
      <c r="G1242" s="5">
        <v>1.4794902631578948</v>
      </c>
      <c r="H1242" s="5">
        <v>1.4805902631578947</v>
      </c>
      <c r="I1242" s="5">
        <v>1.4805902631578947</v>
      </c>
      <c r="J1242" s="5">
        <v>1.4157702631578948</v>
      </c>
      <c r="K1242" s="5">
        <v>1.5107702631578948</v>
      </c>
      <c r="L1242" s="5">
        <v>1.5243702631578948</v>
      </c>
      <c r="M1242" s="5">
        <v>1.5267702631578948</v>
      </c>
      <c r="N1242" s="5">
        <v>1.5335702631578949</v>
      </c>
      <c r="O1242" s="5">
        <v>1.534406263157895</v>
      </c>
      <c r="P1242" s="5">
        <v>1.491906263157895</v>
      </c>
      <c r="Q1242" s="5">
        <v>1.9589062631578948</v>
      </c>
      <c r="R1242" s="5">
        <v>2.9065072603765509</v>
      </c>
      <c r="S1242" s="5">
        <v>3.1772504024390247</v>
      </c>
      <c r="T1242" s="5">
        <v>4.574762797496791</v>
      </c>
      <c r="U1242" s="5">
        <v>4.7340234692982452</v>
      </c>
      <c r="V1242" s="5">
        <v>5.5980126138211386</v>
      </c>
      <c r="W1242" t="str">
        <f t="shared" si="193"/>
        <v>PROTRA_CAPACITY_EMPIRICAL[POLAND,TO_elec,PROTRA_CHP_PP_I]=GET_DIRECT_DATA('model_parameters/energy/PROTRA_capacity_vensim_import.xlsx','PROTRA_capacity','PROTRA_CAP_TIME','POLAND_TO_elec')~~|</v>
      </c>
      <c r="X1242" s="7" t="str">
        <f t="shared" si="197"/>
        <v>PROTRA_CAPACITY_EMPIRICAL[</v>
      </c>
      <c r="Y1242" s="7" t="str">
        <f t="shared" si="200"/>
        <v>POLAND,</v>
      </c>
      <c r="Z1242" s="7" t="str">
        <f t="shared" si="201"/>
        <v>TO_elec,</v>
      </c>
      <c r="AA1242" s="7" t="str">
        <f t="shared" si="198"/>
        <v>PROTRA_CHP_PP_I]=GET_DIRECT_DATA(</v>
      </c>
      <c r="AB1242" s="7" t="str">
        <f t="shared" si="199"/>
        <v>'model_parameters/energy/PROTRA_capacity_vensim_import.xlsx','PROTRA_capacity','PROTRA_CAP_TIME',</v>
      </c>
      <c r="AC1242" s="7" t="str">
        <f t="shared" si="202"/>
        <v>'POLAND_TO_elec')~~|</v>
      </c>
    </row>
    <row r="1243" spans="1:29" x14ac:dyDescent="0.35">
      <c r="A1243" t="s">
        <v>62</v>
      </c>
      <c r="B1243" t="s">
        <v>42</v>
      </c>
      <c r="C1243" t="str">
        <f t="shared" si="194"/>
        <v>POLAND_TO_elec</v>
      </c>
      <c r="D1243" t="str">
        <f t="shared" si="195"/>
        <v>PROTRA_CHP_PP_I</v>
      </c>
      <c r="E1243" t="s">
        <v>1</v>
      </c>
      <c r="F1243" s="1" t="str">
        <f t="shared" si="196"/>
        <v>POLANDTO_elecPROTRA_CHP_gas_fuels_CCS</v>
      </c>
      <c r="G1243" s="5">
        <v>0</v>
      </c>
      <c r="H1243" s="5">
        <v>0</v>
      </c>
      <c r="I1243" s="5">
        <v>0</v>
      </c>
      <c r="J1243" s="5">
        <v>0</v>
      </c>
      <c r="K1243" s="5">
        <v>0</v>
      </c>
      <c r="L1243" s="5">
        <v>0</v>
      </c>
      <c r="M1243" s="5">
        <v>0</v>
      </c>
      <c r="N1243" s="5">
        <v>0</v>
      </c>
      <c r="O1243" s="5">
        <v>0</v>
      </c>
      <c r="P1243" s="5">
        <v>0</v>
      </c>
      <c r="Q1243" s="5">
        <v>0</v>
      </c>
      <c r="R1243" s="5">
        <v>0</v>
      </c>
      <c r="S1243" s="5">
        <v>0</v>
      </c>
      <c r="T1243" s="5">
        <v>0</v>
      </c>
      <c r="U1243" s="5">
        <v>0</v>
      </c>
      <c r="V1243" s="5">
        <v>0</v>
      </c>
      <c r="W1243" t="str">
        <f t="shared" si="193"/>
        <v/>
      </c>
      <c r="X1243" s="7" t="str">
        <f t="shared" si="197"/>
        <v>PROTRA_CAPACITY_EMPIRICAL[</v>
      </c>
      <c r="Y1243" s="7" t="str">
        <f t="shared" si="200"/>
        <v>POLAND,</v>
      </c>
      <c r="Z1243" s="7" t="str">
        <f t="shared" si="201"/>
        <v>TO_elec,</v>
      </c>
      <c r="AA1243" s="7" t="str">
        <f t="shared" si="198"/>
        <v>PROTRA_CHP_PP_I]=GET_DIRECT_DATA(</v>
      </c>
      <c r="AB1243" s="7" t="str">
        <f t="shared" si="199"/>
        <v>'model_parameters/energy/PROTRA_capacity_vensim_import.xlsx','PROTRA_capacity','PROTRA_CAP_TIME',</v>
      </c>
      <c r="AC1243" s="7" t="str">
        <f t="shared" si="202"/>
        <v>'POLAND_TO_elec')~~|</v>
      </c>
    </row>
    <row r="1244" spans="1:29" x14ac:dyDescent="0.35">
      <c r="A1244" t="s">
        <v>62</v>
      </c>
      <c r="B1244" t="s">
        <v>42</v>
      </c>
      <c r="C1244" t="str">
        <f t="shared" si="194"/>
        <v>POLAND_TO_elec</v>
      </c>
      <c r="D1244" t="str">
        <f t="shared" si="195"/>
        <v>PROTRA_CHP_PP_I</v>
      </c>
      <c r="E1244" t="s">
        <v>2</v>
      </c>
      <c r="F1244" s="1" t="str">
        <f t="shared" si="196"/>
        <v>POLANDTO_elecPROTRA_CHP_geothermal</v>
      </c>
      <c r="G1244" s="5">
        <v>8.0630888845183927E-4</v>
      </c>
      <c r="H1244" s="5">
        <v>6.467771549191567E-3</v>
      </c>
      <c r="I1244" s="5">
        <v>6.8869436163036162E-3</v>
      </c>
      <c r="J1244" s="5">
        <v>6.7029354775531534E-3</v>
      </c>
      <c r="K1244" s="5">
        <v>6.5899346288599238E-3</v>
      </c>
      <c r="L1244" s="5">
        <v>6.6372728222314119E-3</v>
      </c>
      <c r="M1244" s="5">
        <v>9.6345100000000006E-3</v>
      </c>
      <c r="N1244" s="5">
        <v>9.0818800000000005E-3</v>
      </c>
      <c r="O1244" s="5">
        <v>9.0306499999999994E-3</v>
      </c>
      <c r="P1244" s="5">
        <v>9.3227700000000011E-3</v>
      </c>
      <c r="Q1244" s="5">
        <v>9.3227700000000011E-3</v>
      </c>
      <c r="R1244" s="5">
        <v>9.6782281682526571E-3</v>
      </c>
      <c r="S1244" s="5">
        <v>1.0033686336505313E-2</v>
      </c>
      <c r="T1244" s="5">
        <v>1.0389144504757969E-2</v>
      </c>
      <c r="U1244" s="5">
        <v>1.0744602673010625E-2</v>
      </c>
      <c r="V1244" s="5">
        <v>1.1100060841263281E-2</v>
      </c>
      <c r="W1244" t="str">
        <f t="shared" si="193"/>
        <v/>
      </c>
      <c r="X1244" s="7" t="str">
        <f t="shared" si="197"/>
        <v>PROTRA_CAPACITY_EMPIRICAL[</v>
      </c>
      <c r="Y1244" s="7" t="str">
        <f t="shared" si="200"/>
        <v>POLAND,</v>
      </c>
      <c r="Z1244" s="7" t="str">
        <f t="shared" si="201"/>
        <v>TO_elec,</v>
      </c>
      <c r="AA1244" s="7" t="str">
        <f t="shared" si="198"/>
        <v>PROTRA_CHP_PP_I]=GET_DIRECT_DATA(</v>
      </c>
      <c r="AB1244" s="7" t="str">
        <f t="shared" si="199"/>
        <v>'model_parameters/energy/PROTRA_capacity_vensim_import.xlsx','PROTRA_capacity','PROTRA_CAP_TIME',</v>
      </c>
      <c r="AC1244" s="7" t="str">
        <f t="shared" si="202"/>
        <v>'POLAND_TO_elec')~~|</v>
      </c>
    </row>
    <row r="1245" spans="1:29" x14ac:dyDescent="0.35">
      <c r="A1245" t="s">
        <v>62</v>
      </c>
      <c r="B1245" t="s">
        <v>42</v>
      </c>
      <c r="C1245" t="str">
        <f t="shared" si="194"/>
        <v>POLAND_TO_elec</v>
      </c>
      <c r="D1245" t="str">
        <f t="shared" si="195"/>
        <v>PROTRA_CHP_PP_I</v>
      </c>
      <c r="E1245" t="s">
        <v>3</v>
      </c>
      <c r="F1245" s="1" t="str">
        <f t="shared" si="196"/>
        <v>POLANDTO_elecPROTRA_CHP_liquid_fuels</v>
      </c>
      <c r="G1245" s="5">
        <v>0.32600000000000001</v>
      </c>
      <c r="H1245" s="5">
        <v>0.32600000000000001</v>
      </c>
      <c r="I1245" s="5">
        <v>0.32600000000000001</v>
      </c>
      <c r="J1245" s="5">
        <v>0.32600000000000001</v>
      </c>
      <c r="K1245" s="5">
        <v>0.32600000000000001</v>
      </c>
      <c r="L1245" s="5">
        <v>0.32600000000000001</v>
      </c>
      <c r="M1245" s="5">
        <v>0.27100000000000002</v>
      </c>
      <c r="N1245" s="5">
        <v>0.27100000000000002</v>
      </c>
      <c r="O1245" s="5">
        <v>0.27100000000000002</v>
      </c>
      <c r="P1245" s="5">
        <v>0.216</v>
      </c>
      <c r="Q1245" s="5">
        <v>0.20100000000000001</v>
      </c>
      <c r="R1245" s="5">
        <v>0.20100000000000001</v>
      </c>
      <c r="S1245" s="5">
        <v>0.20100000000000001</v>
      </c>
      <c r="T1245" s="5">
        <v>0.24178260869565218</v>
      </c>
      <c r="U1245" s="5">
        <v>0.24178260869565218</v>
      </c>
      <c r="V1245" s="5">
        <v>0.20915652173913044</v>
      </c>
      <c r="W1245" t="str">
        <f t="shared" si="193"/>
        <v/>
      </c>
      <c r="X1245" s="7" t="str">
        <f t="shared" si="197"/>
        <v>PROTRA_CAPACITY_EMPIRICAL[</v>
      </c>
      <c r="Y1245" s="7" t="str">
        <f t="shared" si="200"/>
        <v>POLAND,</v>
      </c>
      <c r="Z1245" s="7" t="str">
        <f t="shared" si="201"/>
        <v>TO_elec,</v>
      </c>
      <c r="AA1245" s="7" t="str">
        <f t="shared" si="198"/>
        <v>PROTRA_CHP_PP_I]=GET_DIRECT_DATA(</v>
      </c>
      <c r="AB1245" s="7" t="str">
        <f t="shared" si="199"/>
        <v>'model_parameters/energy/PROTRA_capacity_vensim_import.xlsx','PROTRA_capacity','PROTRA_CAP_TIME',</v>
      </c>
      <c r="AC1245" s="7" t="str">
        <f t="shared" si="202"/>
        <v>'POLAND_TO_elec')~~|</v>
      </c>
    </row>
    <row r="1246" spans="1:29" x14ac:dyDescent="0.35">
      <c r="A1246" t="s">
        <v>62</v>
      </c>
      <c r="B1246" t="s">
        <v>42</v>
      </c>
      <c r="C1246" t="str">
        <f t="shared" si="194"/>
        <v>POLAND_TO_elec</v>
      </c>
      <c r="D1246" t="str">
        <f t="shared" si="195"/>
        <v>PROTRA_CHP_PP_I</v>
      </c>
      <c r="E1246" t="s">
        <v>4</v>
      </c>
      <c r="F1246" s="1" t="str">
        <f t="shared" si="196"/>
        <v>POLANDTO_elecPROTRA_CHP_liquid_fuels_CCS</v>
      </c>
      <c r="G1246" s="5">
        <v>0</v>
      </c>
      <c r="H1246" s="5">
        <v>0</v>
      </c>
      <c r="I1246" s="5">
        <v>0</v>
      </c>
      <c r="J1246" s="5">
        <v>0</v>
      </c>
      <c r="K1246" s="5">
        <v>0</v>
      </c>
      <c r="L1246" s="5">
        <v>0</v>
      </c>
      <c r="M1246" s="5">
        <v>0</v>
      </c>
      <c r="N1246" s="5">
        <v>0</v>
      </c>
      <c r="O1246" s="5">
        <v>0</v>
      </c>
      <c r="P1246" s="5">
        <v>0</v>
      </c>
      <c r="Q1246" s="5">
        <v>0</v>
      </c>
      <c r="R1246" s="5">
        <v>0</v>
      </c>
      <c r="S1246" s="5">
        <v>0</v>
      </c>
      <c r="T1246" s="5">
        <v>0</v>
      </c>
      <c r="U1246" s="5">
        <v>0</v>
      </c>
      <c r="V1246" s="5">
        <v>0</v>
      </c>
      <c r="W1246" t="str">
        <f t="shared" si="193"/>
        <v/>
      </c>
      <c r="X1246" s="7" t="str">
        <f t="shared" si="197"/>
        <v>PROTRA_CAPACITY_EMPIRICAL[</v>
      </c>
      <c r="Y1246" s="7" t="str">
        <f t="shared" si="200"/>
        <v>POLAND,</v>
      </c>
      <c r="Z1246" s="7" t="str">
        <f t="shared" si="201"/>
        <v>TO_elec,</v>
      </c>
      <c r="AA1246" s="7" t="str">
        <f t="shared" si="198"/>
        <v>PROTRA_CHP_PP_I]=GET_DIRECT_DATA(</v>
      </c>
      <c r="AB1246" s="7" t="str">
        <f t="shared" si="199"/>
        <v>'model_parameters/energy/PROTRA_capacity_vensim_import.xlsx','PROTRA_capacity','PROTRA_CAP_TIME',</v>
      </c>
      <c r="AC1246" s="7" t="str">
        <f t="shared" si="202"/>
        <v>'POLAND_TO_elec')~~|</v>
      </c>
    </row>
    <row r="1247" spans="1:29" x14ac:dyDescent="0.35">
      <c r="A1247" t="s">
        <v>62</v>
      </c>
      <c r="B1247" t="s">
        <v>42</v>
      </c>
      <c r="C1247" t="str">
        <f t="shared" si="194"/>
        <v>POLAND_TO_elec</v>
      </c>
      <c r="D1247" t="str">
        <f t="shared" si="195"/>
        <v>PROTRA_CHP_PP_I</v>
      </c>
      <c r="E1247" t="s">
        <v>5</v>
      </c>
      <c r="F1247" s="1" t="str">
        <f t="shared" si="196"/>
        <v>POLANDTO_elecPROTRA_CHP_solid_fossil</v>
      </c>
      <c r="G1247" s="5">
        <v>14.686339999999998</v>
      </c>
      <c r="H1247" s="5">
        <v>14.667739999999998</v>
      </c>
      <c r="I1247" s="5">
        <v>14.287739999999999</v>
      </c>
      <c r="J1247" s="5">
        <v>13.988539999999999</v>
      </c>
      <c r="K1247" s="5">
        <v>14.071639999999999</v>
      </c>
      <c r="L1247" s="5">
        <v>13.980540000000001</v>
      </c>
      <c r="M1247" s="5">
        <v>13.696039999999998</v>
      </c>
      <c r="N1247" s="5">
        <v>13.625500000000001</v>
      </c>
      <c r="O1247" s="5">
        <v>13.293899999999999</v>
      </c>
      <c r="P1247" s="5">
        <v>13.161</v>
      </c>
      <c r="Q1247" s="5">
        <v>12.502300000000002</v>
      </c>
      <c r="R1247" s="5">
        <v>12.128486043248301</v>
      </c>
      <c r="S1247" s="5">
        <v>11.834293109775844</v>
      </c>
      <c r="T1247" s="5">
        <v>12.881062155938547</v>
      </c>
      <c r="U1247" s="5">
        <v>13.618343834778544</v>
      </c>
      <c r="V1247" s="5">
        <v>13.478444748677727</v>
      </c>
      <c r="W1247" t="str">
        <f t="shared" si="193"/>
        <v/>
      </c>
      <c r="X1247" s="7" t="str">
        <f t="shared" si="197"/>
        <v>PROTRA_CAPACITY_EMPIRICAL[</v>
      </c>
      <c r="Y1247" s="7" t="str">
        <f t="shared" si="200"/>
        <v>POLAND,</v>
      </c>
      <c r="Z1247" s="7" t="str">
        <f t="shared" si="201"/>
        <v>TO_elec,</v>
      </c>
      <c r="AA1247" s="7" t="str">
        <f t="shared" si="198"/>
        <v>PROTRA_CHP_PP_I]=GET_DIRECT_DATA(</v>
      </c>
      <c r="AB1247" s="7" t="str">
        <f t="shared" si="199"/>
        <v>'model_parameters/energy/PROTRA_capacity_vensim_import.xlsx','PROTRA_capacity','PROTRA_CAP_TIME',</v>
      </c>
      <c r="AC1247" s="7" t="str">
        <f t="shared" si="202"/>
        <v>'POLAND_TO_elec')~~|</v>
      </c>
    </row>
    <row r="1248" spans="1:29" x14ac:dyDescent="0.35">
      <c r="A1248" t="s">
        <v>62</v>
      </c>
      <c r="B1248" t="s">
        <v>42</v>
      </c>
      <c r="C1248" t="str">
        <f t="shared" si="194"/>
        <v>POLAND_TO_elec</v>
      </c>
      <c r="D1248" t="str">
        <f t="shared" si="195"/>
        <v>PROTRA_CHP_PP_I</v>
      </c>
      <c r="E1248" t="s">
        <v>6</v>
      </c>
      <c r="F1248" s="1" t="str">
        <f t="shared" si="196"/>
        <v>POLANDTO_elecPROTRA_CHP_solid_fossil_CCS</v>
      </c>
      <c r="G1248" s="5">
        <v>0</v>
      </c>
      <c r="H1248" s="5">
        <v>0</v>
      </c>
      <c r="I1248" s="5">
        <v>0</v>
      </c>
      <c r="J1248" s="5">
        <v>0</v>
      </c>
      <c r="K1248" s="5">
        <v>0</v>
      </c>
      <c r="L1248" s="5">
        <v>0</v>
      </c>
      <c r="M1248" s="5">
        <v>0</v>
      </c>
      <c r="N1248" s="5">
        <v>0</v>
      </c>
      <c r="O1248" s="5">
        <v>0</v>
      </c>
      <c r="P1248" s="5">
        <v>0</v>
      </c>
      <c r="Q1248" s="5">
        <v>0</v>
      </c>
      <c r="R1248" s="5">
        <v>0</v>
      </c>
      <c r="S1248" s="5">
        <v>0</v>
      </c>
      <c r="T1248" s="5">
        <v>0</v>
      </c>
      <c r="U1248" s="5">
        <v>0</v>
      </c>
      <c r="V1248" s="5">
        <v>0</v>
      </c>
      <c r="W1248" t="str">
        <f t="shared" si="193"/>
        <v/>
      </c>
      <c r="X1248" s="7" t="str">
        <f t="shared" si="197"/>
        <v>PROTRA_CAPACITY_EMPIRICAL[</v>
      </c>
      <c r="Y1248" s="7" t="str">
        <f t="shared" si="200"/>
        <v>POLAND,</v>
      </c>
      <c r="Z1248" s="7" t="str">
        <f t="shared" si="201"/>
        <v>TO_elec,</v>
      </c>
      <c r="AA1248" s="7" t="str">
        <f t="shared" si="198"/>
        <v>PROTRA_CHP_PP_I]=GET_DIRECT_DATA(</v>
      </c>
      <c r="AB1248" s="7" t="str">
        <f t="shared" si="199"/>
        <v>'model_parameters/energy/PROTRA_capacity_vensim_import.xlsx','PROTRA_capacity','PROTRA_CAP_TIME',</v>
      </c>
      <c r="AC1248" s="7" t="str">
        <f t="shared" si="202"/>
        <v>'POLAND_TO_elec')~~|</v>
      </c>
    </row>
    <row r="1249" spans="1:29" x14ac:dyDescent="0.35">
      <c r="A1249" t="s">
        <v>62</v>
      </c>
      <c r="B1249" t="s">
        <v>42</v>
      </c>
      <c r="C1249" t="str">
        <f t="shared" si="194"/>
        <v>POLAND_TO_elec</v>
      </c>
      <c r="D1249" t="str">
        <f t="shared" si="195"/>
        <v>PROTRA_CHP_PP_I</v>
      </c>
      <c r="E1249" t="s">
        <v>7</v>
      </c>
      <c r="F1249" s="1" t="str">
        <f t="shared" si="196"/>
        <v>POLANDTO_elecPROTRA_CHP_waste</v>
      </c>
      <c r="G1249" s="5">
        <v>3.7868460432567124E-3</v>
      </c>
      <c r="H1249" s="5">
        <v>5.7413472268730802E-3</v>
      </c>
      <c r="I1249" s="5">
        <v>5.7871558483640886E-3</v>
      </c>
      <c r="J1249" s="5">
        <v>5.7871558483640886E-3</v>
      </c>
      <c r="K1249" s="5">
        <v>5.497034578921034E-3</v>
      </c>
      <c r="L1249" s="5">
        <v>7.0239886286213218E-3</v>
      </c>
      <c r="M1249" s="5">
        <v>7.0239886286213218E-3</v>
      </c>
      <c r="N1249" s="5">
        <v>7.0239886286213218E-3</v>
      </c>
      <c r="O1249" s="5">
        <v>7.1186597797027393E-3</v>
      </c>
      <c r="P1249" s="5">
        <v>7.1186597797027393E-3</v>
      </c>
      <c r="Q1249" s="5">
        <v>5.0166548348853238E-3</v>
      </c>
      <c r="R1249" s="5">
        <v>4.7407124244752E-3</v>
      </c>
      <c r="S1249" s="5">
        <v>4.4647700140650762E-3</v>
      </c>
      <c r="T1249" s="5">
        <v>4.1888276036549524E-3</v>
      </c>
      <c r="U1249" s="5">
        <v>3.9128851932448286E-3</v>
      </c>
      <c r="V1249" s="5">
        <v>3.6369427828347053E-3</v>
      </c>
      <c r="W1249" t="str">
        <f t="shared" si="193"/>
        <v/>
      </c>
      <c r="X1249" s="7" t="str">
        <f t="shared" si="197"/>
        <v>PROTRA_CAPACITY_EMPIRICAL[</v>
      </c>
      <c r="Y1249" s="7" t="str">
        <f t="shared" si="200"/>
        <v>POLAND,</v>
      </c>
      <c r="Z1249" s="7" t="str">
        <f t="shared" si="201"/>
        <v>TO_elec,</v>
      </c>
      <c r="AA1249" s="7" t="str">
        <f t="shared" si="198"/>
        <v>PROTRA_CHP_PP_I]=GET_DIRECT_DATA(</v>
      </c>
      <c r="AB1249" s="7" t="str">
        <f t="shared" si="199"/>
        <v>'model_parameters/energy/PROTRA_capacity_vensim_import.xlsx','PROTRA_capacity','PROTRA_CAP_TIME',</v>
      </c>
      <c r="AC1249" s="7" t="str">
        <f t="shared" si="202"/>
        <v>'POLAND_TO_elec')~~|</v>
      </c>
    </row>
    <row r="1250" spans="1:29" x14ac:dyDescent="0.35">
      <c r="A1250" t="s">
        <v>62</v>
      </c>
      <c r="B1250" t="s">
        <v>42</v>
      </c>
      <c r="C1250" t="str">
        <f t="shared" si="194"/>
        <v>POLAND_TO_elec</v>
      </c>
      <c r="D1250" t="str">
        <f t="shared" si="195"/>
        <v>PROTRA_CHP_PP_I</v>
      </c>
      <c r="E1250" t="s">
        <v>8</v>
      </c>
      <c r="F1250" s="1" t="str">
        <f t="shared" si="196"/>
        <v>POLANDTO_elecPROTRA_CHP_solid_bio</v>
      </c>
      <c r="G1250" s="5">
        <v>0.12021315395674328</v>
      </c>
      <c r="H1250" s="5">
        <v>0.18225865277312692</v>
      </c>
      <c r="I1250" s="5">
        <v>0.18371284415163591</v>
      </c>
      <c r="J1250" s="5">
        <v>0.18371284415163591</v>
      </c>
      <c r="K1250" s="5">
        <v>0.17450296542107896</v>
      </c>
      <c r="L1250" s="5">
        <v>0.22297601137137871</v>
      </c>
      <c r="M1250" s="5">
        <v>0.22297601137137871</v>
      </c>
      <c r="N1250" s="5">
        <v>0.22297601137137871</v>
      </c>
      <c r="O1250" s="5">
        <v>0.22598134022029728</v>
      </c>
      <c r="P1250" s="5">
        <v>0.22598134022029728</v>
      </c>
      <c r="Q1250" s="5">
        <v>0.15925334516511469</v>
      </c>
      <c r="R1250" s="5">
        <v>0.18473388039153302</v>
      </c>
      <c r="S1250" s="5">
        <v>0.21276246914059324</v>
      </c>
      <c r="T1250" s="5">
        <v>0.25607937902550443</v>
      </c>
      <c r="U1250" s="5">
        <v>0.36054957345381961</v>
      </c>
      <c r="V1250" s="5">
        <v>0.3737145166541358</v>
      </c>
      <c r="W1250" t="str">
        <f t="shared" si="193"/>
        <v/>
      </c>
      <c r="X1250" s="7" t="str">
        <f t="shared" si="197"/>
        <v>PROTRA_CAPACITY_EMPIRICAL[</v>
      </c>
      <c r="Y1250" s="7" t="str">
        <f t="shared" si="200"/>
        <v>POLAND,</v>
      </c>
      <c r="Z1250" s="7" t="str">
        <f t="shared" si="201"/>
        <v>TO_elec,</v>
      </c>
      <c r="AA1250" s="7" t="str">
        <f t="shared" si="198"/>
        <v>PROTRA_CHP_PP_I]=GET_DIRECT_DATA(</v>
      </c>
      <c r="AB1250" s="7" t="str">
        <f t="shared" si="199"/>
        <v>'model_parameters/energy/PROTRA_capacity_vensim_import.xlsx','PROTRA_capacity','PROTRA_CAP_TIME',</v>
      </c>
      <c r="AC1250" s="7" t="str">
        <f t="shared" si="202"/>
        <v>'POLAND_TO_elec')~~|</v>
      </c>
    </row>
    <row r="1251" spans="1:29" x14ac:dyDescent="0.35">
      <c r="A1251" t="s">
        <v>62</v>
      </c>
      <c r="B1251" t="s">
        <v>42</v>
      </c>
      <c r="C1251" t="str">
        <f t="shared" si="194"/>
        <v>POLAND_TO_elec</v>
      </c>
      <c r="D1251" t="str">
        <f t="shared" si="195"/>
        <v>PROTRA_CHP_PP_I</v>
      </c>
      <c r="E1251" t="s">
        <v>9</v>
      </c>
      <c r="F1251" s="1" t="str">
        <f t="shared" si="196"/>
        <v>POLANDTO_elecPROTRA_CHP_solid_bio_CCS</v>
      </c>
      <c r="G1251" s="5">
        <v>0</v>
      </c>
      <c r="H1251" s="5">
        <v>0</v>
      </c>
      <c r="I1251" s="5">
        <v>0</v>
      </c>
      <c r="J1251" s="5">
        <v>0</v>
      </c>
      <c r="K1251" s="5">
        <v>0</v>
      </c>
      <c r="L1251" s="5">
        <v>0</v>
      </c>
      <c r="M1251" s="5">
        <v>0</v>
      </c>
      <c r="N1251" s="5">
        <v>0</v>
      </c>
      <c r="O1251" s="5">
        <v>0</v>
      </c>
      <c r="P1251" s="5">
        <v>0</v>
      </c>
      <c r="Q1251" s="5">
        <v>0</v>
      </c>
      <c r="R1251" s="5">
        <v>0</v>
      </c>
      <c r="S1251" s="5">
        <v>0</v>
      </c>
      <c r="T1251" s="5">
        <v>0</v>
      </c>
      <c r="U1251" s="5">
        <v>0</v>
      </c>
      <c r="V1251" s="5">
        <v>0</v>
      </c>
      <c r="W1251" t="str">
        <f t="shared" si="193"/>
        <v/>
      </c>
      <c r="X1251" s="7" t="str">
        <f t="shared" si="197"/>
        <v>PROTRA_CAPACITY_EMPIRICAL[</v>
      </c>
      <c r="Y1251" s="7" t="str">
        <f t="shared" si="200"/>
        <v>POLAND,</v>
      </c>
      <c r="Z1251" s="7" t="str">
        <f t="shared" si="201"/>
        <v>TO_elec,</v>
      </c>
      <c r="AA1251" s="7" t="str">
        <f t="shared" si="198"/>
        <v>PROTRA_CHP_PP_I]=GET_DIRECT_DATA(</v>
      </c>
      <c r="AB1251" s="7" t="str">
        <f t="shared" si="199"/>
        <v>'model_parameters/energy/PROTRA_capacity_vensim_import.xlsx','PROTRA_capacity','PROTRA_CAP_TIME',</v>
      </c>
      <c r="AC1251" s="7" t="str">
        <f t="shared" si="202"/>
        <v>'POLAND_TO_elec')~~|</v>
      </c>
    </row>
    <row r="1252" spans="1:29" x14ac:dyDescent="0.35">
      <c r="A1252" t="s">
        <v>62</v>
      </c>
      <c r="B1252" t="s">
        <v>42</v>
      </c>
      <c r="C1252" t="str">
        <f t="shared" si="194"/>
        <v>POLAND_TO_elec</v>
      </c>
      <c r="D1252" t="str">
        <f t="shared" si="195"/>
        <v>PROTRA_CHP_PP_I</v>
      </c>
      <c r="E1252" t="s">
        <v>17</v>
      </c>
      <c r="F1252" s="1" t="str">
        <f t="shared" si="196"/>
        <v>POLANDTO_elecPROTRA_PP_solid_bio</v>
      </c>
      <c r="G1252" s="5">
        <v>0</v>
      </c>
      <c r="H1252" s="5">
        <v>0</v>
      </c>
      <c r="I1252" s="5">
        <v>0</v>
      </c>
      <c r="J1252" s="5">
        <v>0</v>
      </c>
      <c r="K1252" s="5">
        <v>0</v>
      </c>
      <c r="L1252" s="5">
        <v>0</v>
      </c>
      <c r="M1252" s="5">
        <v>0.19873948839622882</v>
      </c>
      <c r="N1252" s="5">
        <v>0.19873948839622882</v>
      </c>
      <c r="O1252" s="5">
        <v>0.19873948839622882</v>
      </c>
      <c r="P1252" s="5">
        <v>0.19873948839622882</v>
      </c>
      <c r="Q1252" s="5">
        <v>0.19873948839622882</v>
      </c>
      <c r="R1252" s="5">
        <v>0.23053780653962541</v>
      </c>
      <c r="S1252" s="5">
        <v>0.2655159564973617</v>
      </c>
      <c r="T1252" s="5">
        <v>0.31957309734113598</v>
      </c>
      <c r="U1252" s="5">
        <v>0.44994620172906202</v>
      </c>
      <c r="V1252" s="5">
        <v>0.46637533276981696</v>
      </c>
      <c r="W1252" t="str">
        <f t="shared" si="193"/>
        <v/>
      </c>
      <c r="X1252" s="7" t="str">
        <f t="shared" si="197"/>
        <v>PROTRA_CAPACITY_EMPIRICAL[</v>
      </c>
      <c r="Y1252" s="7" t="str">
        <f t="shared" si="200"/>
        <v>POLAND,</v>
      </c>
      <c r="Z1252" s="7" t="str">
        <f t="shared" si="201"/>
        <v>TO_elec,</v>
      </c>
      <c r="AA1252" s="7" t="str">
        <f t="shared" si="198"/>
        <v>PROTRA_CHP_PP_I]=GET_DIRECT_DATA(</v>
      </c>
      <c r="AB1252" s="7" t="str">
        <f t="shared" si="199"/>
        <v>'model_parameters/energy/PROTRA_capacity_vensim_import.xlsx','PROTRA_capacity','PROTRA_CAP_TIME',</v>
      </c>
      <c r="AC1252" s="7" t="str">
        <f t="shared" si="202"/>
        <v>'POLAND_TO_elec')~~|</v>
      </c>
    </row>
    <row r="1253" spans="1:29" x14ac:dyDescent="0.35">
      <c r="A1253" t="s">
        <v>62</v>
      </c>
      <c r="B1253" t="s">
        <v>42</v>
      </c>
      <c r="C1253" t="str">
        <f t="shared" si="194"/>
        <v>POLAND_TO_elec</v>
      </c>
      <c r="D1253" t="str">
        <f t="shared" si="195"/>
        <v>PROTRA_CHP_PP_I</v>
      </c>
      <c r="E1253" t="s">
        <v>18</v>
      </c>
      <c r="F1253" s="1" t="str">
        <f t="shared" si="196"/>
        <v>POLANDTO_elecPROTRA_PP_solid_bio_CCS</v>
      </c>
      <c r="G1253" s="5">
        <v>0</v>
      </c>
      <c r="H1253" s="5">
        <v>0</v>
      </c>
      <c r="I1253" s="5">
        <v>0</v>
      </c>
      <c r="J1253" s="5">
        <v>0</v>
      </c>
      <c r="K1253" s="5">
        <v>0</v>
      </c>
      <c r="L1253" s="5">
        <v>0</v>
      </c>
      <c r="M1253" s="5">
        <v>0</v>
      </c>
      <c r="N1253" s="5">
        <v>0</v>
      </c>
      <c r="O1253" s="5">
        <v>0</v>
      </c>
      <c r="P1253" s="5">
        <v>0</v>
      </c>
      <c r="Q1253" s="5">
        <v>0</v>
      </c>
      <c r="R1253" s="5">
        <v>0</v>
      </c>
      <c r="S1253" s="5">
        <v>0</v>
      </c>
      <c r="T1253" s="5">
        <v>0</v>
      </c>
      <c r="U1253" s="5">
        <v>0</v>
      </c>
      <c r="V1253" s="5">
        <v>0</v>
      </c>
      <c r="W1253" t="str">
        <f t="shared" si="193"/>
        <v/>
      </c>
      <c r="X1253" s="7" t="str">
        <f t="shared" si="197"/>
        <v>PROTRA_CAPACITY_EMPIRICAL[</v>
      </c>
      <c r="Y1253" s="7" t="str">
        <f t="shared" si="200"/>
        <v>POLAND,</v>
      </c>
      <c r="Z1253" s="7" t="str">
        <f t="shared" si="201"/>
        <v>TO_elec,</v>
      </c>
      <c r="AA1253" s="7" t="str">
        <f t="shared" si="198"/>
        <v>PROTRA_CHP_PP_I]=GET_DIRECT_DATA(</v>
      </c>
      <c r="AB1253" s="7" t="str">
        <f t="shared" si="199"/>
        <v>'model_parameters/energy/PROTRA_capacity_vensim_import.xlsx','PROTRA_capacity','PROTRA_CAP_TIME',</v>
      </c>
      <c r="AC1253" s="7" t="str">
        <f t="shared" si="202"/>
        <v>'POLAND_TO_elec')~~|</v>
      </c>
    </row>
    <row r="1254" spans="1:29" x14ac:dyDescent="0.35">
      <c r="A1254" t="s">
        <v>62</v>
      </c>
      <c r="B1254" t="s">
        <v>42</v>
      </c>
      <c r="C1254" t="str">
        <f t="shared" si="194"/>
        <v>POLAND_TO_elec</v>
      </c>
      <c r="D1254" t="str">
        <f t="shared" si="195"/>
        <v>PROTRA_CHP_PP_I</v>
      </c>
      <c r="E1254" t="s">
        <v>19</v>
      </c>
      <c r="F1254" s="1" t="str">
        <f t="shared" si="196"/>
        <v>POLANDTO_elecPROTRA_PP_gas_fuels</v>
      </c>
      <c r="G1254" s="5">
        <v>0.1201</v>
      </c>
      <c r="H1254" s="5">
        <v>0.1201</v>
      </c>
      <c r="I1254" s="5">
        <v>0.11600000000000001</v>
      </c>
      <c r="J1254" s="5">
        <v>0.11600000000000001</v>
      </c>
      <c r="K1254" s="5">
        <v>0.11600000000000001</v>
      </c>
      <c r="L1254" s="5">
        <v>0.11600000000000001</v>
      </c>
      <c r="M1254" s="5">
        <v>0.11600000000000001</v>
      </c>
      <c r="N1254" s="5">
        <v>0.11600000000000001</v>
      </c>
      <c r="O1254" s="5">
        <v>0.11840000000000001</v>
      </c>
      <c r="P1254" s="5">
        <v>0.11840000000000001</v>
      </c>
      <c r="Q1254" s="5">
        <v>0.60069166666666673</v>
      </c>
      <c r="R1254" s="5">
        <v>0.89127015582655833</v>
      </c>
      <c r="S1254" s="5">
        <v>0.9742925813008132</v>
      </c>
      <c r="T1254" s="5">
        <v>1.4028348069105694</v>
      </c>
      <c r="U1254" s="5">
        <v>1.4516715277777779</v>
      </c>
      <c r="V1254" s="5">
        <v>1.7166107384823852</v>
      </c>
      <c r="W1254" t="str">
        <f t="shared" si="193"/>
        <v/>
      </c>
      <c r="X1254" s="7" t="str">
        <f t="shared" si="197"/>
        <v>PROTRA_CAPACITY_EMPIRICAL[</v>
      </c>
      <c r="Y1254" s="7" t="str">
        <f t="shared" si="200"/>
        <v>POLAND,</v>
      </c>
      <c r="Z1254" s="7" t="str">
        <f t="shared" si="201"/>
        <v>TO_elec,</v>
      </c>
      <c r="AA1254" s="7" t="str">
        <f t="shared" si="198"/>
        <v>PROTRA_CHP_PP_I]=GET_DIRECT_DATA(</v>
      </c>
      <c r="AB1254" s="7" t="str">
        <f t="shared" si="199"/>
        <v>'model_parameters/energy/PROTRA_capacity_vensim_import.xlsx','PROTRA_capacity','PROTRA_CAP_TIME',</v>
      </c>
      <c r="AC1254" s="7" t="str">
        <f t="shared" si="202"/>
        <v>'POLAND_TO_elec')~~|</v>
      </c>
    </row>
    <row r="1255" spans="1:29" x14ac:dyDescent="0.35">
      <c r="A1255" t="s">
        <v>62</v>
      </c>
      <c r="B1255" t="s">
        <v>42</v>
      </c>
      <c r="C1255" t="str">
        <f t="shared" si="194"/>
        <v>POLAND_TO_elec</v>
      </c>
      <c r="D1255" t="str">
        <f t="shared" si="195"/>
        <v>PROTRA_CHP_PP_I</v>
      </c>
      <c r="E1255" t="s">
        <v>20</v>
      </c>
      <c r="F1255" s="1" t="str">
        <f t="shared" si="196"/>
        <v>POLANDTO_elecPROTRA_PP_gas_fuels_CCS</v>
      </c>
      <c r="G1255" s="6">
        <v>0</v>
      </c>
      <c r="H1255" s="6">
        <v>0</v>
      </c>
      <c r="I1255" s="6">
        <v>0</v>
      </c>
      <c r="J1255" s="6">
        <v>0</v>
      </c>
      <c r="K1255" s="6">
        <v>0</v>
      </c>
      <c r="L1255" s="6">
        <v>0</v>
      </c>
      <c r="M1255" s="6">
        <v>0</v>
      </c>
      <c r="N1255" s="6">
        <v>0</v>
      </c>
      <c r="O1255" s="6">
        <v>0</v>
      </c>
      <c r="P1255" s="6">
        <v>0</v>
      </c>
      <c r="Q1255" s="6">
        <v>0</v>
      </c>
      <c r="R1255" s="6">
        <v>0</v>
      </c>
      <c r="S1255" s="6">
        <v>0</v>
      </c>
      <c r="T1255" s="6">
        <v>0</v>
      </c>
      <c r="U1255" s="6">
        <v>0</v>
      </c>
      <c r="V1255" s="6">
        <v>0</v>
      </c>
      <c r="W1255" t="str">
        <f t="shared" si="193"/>
        <v/>
      </c>
      <c r="X1255" s="7" t="str">
        <f t="shared" si="197"/>
        <v>PROTRA_CAPACITY_EMPIRICAL[</v>
      </c>
      <c r="Y1255" s="7" t="str">
        <f t="shared" si="200"/>
        <v>POLAND,</v>
      </c>
      <c r="Z1255" s="7" t="str">
        <f t="shared" si="201"/>
        <v>TO_elec,</v>
      </c>
      <c r="AA1255" s="7" t="str">
        <f t="shared" si="198"/>
        <v>PROTRA_CHP_PP_I]=GET_DIRECT_DATA(</v>
      </c>
      <c r="AB1255" s="7" t="str">
        <f t="shared" si="199"/>
        <v>'model_parameters/energy/PROTRA_capacity_vensim_import.xlsx','PROTRA_capacity','PROTRA_CAP_TIME',</v>
      </c>
      <c r="AC1255" s="7" t="str">
        <f t="shared" si="202"/>
        <v>'POLAND_TO_elec')~~|</v>
      </c>
    </row>
    <row r="1256" spans="1:29" x14ac:dyDescent="0.35">
      <c r="A1256" t="s">
        <v>62</v>
      </c>
      <c r="B1256" t="s">
        <v>42</v>
      </c>
      <c r="C1256" t="str">
        <f t="shared" si="194"/>
        <v>POLAND_TO_elec</v>
      </c>
      <c r="D1256" t="str">
        <f t="shared" si="195"/>
        <v>PROTRA_CHP_PP_I</v>
      </c>
      <c r="E1256" t="s">
        <v>21</v>
      </c>
      <c r="F1256" s="1" t="str">
        <f t="shared" si="196"/>
        <v>POLANDTO_elecPROTRA_PP_geothermal</v>
      </c>
      <c r="G1256" s="5">
        <v>0</v>
      </c>
      <c r="H1256" s="5">
        <v>0</v>
      </c>
      <c r="I1256" s="5">
        <v>0</v>
      </c>
      <c r="J1256" s="5">
        <v>0</v>
      </c>
      <c r="K1256" s="5">
        <v>0</v>
      </c>
      <c r="L1256" s="5">
        <v>0</v>
      </c>
      <c r="M1256" s="5">
        <v>0</v>
      </c>
      <c r="N1256" s="5">
        <v>0</v>
      </c>
      <c r="O1256" s="5">
        <v>0</v>
      </c>
      <c r="P1256" s="5">
        <v>0</v>
      </c>
      <c r="Q1256" s="5">
        <v>0</v>
      </c>
      <c r="R1256" s="5">
        <v>0</v>
      </c>
      <c r="S1256" s="5">
        <v>0</v>
      </c>
      <c r="T1256" s="5">
        <v>0</v>
      </c>
      <c r="U1256" s="5">
        <v>0</v>
      </c>
      <c r="V1256" s="5">
        <v>0</v>
      </c>
      <c r="W1256" t="str">
        <f t="shared" si="193"/>
        <v/>
      </c>
      <c r="X1256" s="7" t="str">
        <f t="shared" si="197"/>
        <v>PROTRA_CAPACITY_EMPIRICAL[</v>
      </c>
      <c r="Y1256" s="7" t="str">
        <f t="shared" si="200"/>
        <v>POLAND,</v>
      </c>
      <c r="Z1256" s="7" t="str">
        <f t="shared" si="201"/>
        <v>TO_elec,</v>
      </c>
      <c r="AA1256" s="7" t="str">
        <f t="shared" si="198"/>
        <v>PROTRA_CHP_PP_I]=GET_DIRECT_DATA(</v>
      </c>
      <c r="AB1256" s="7" t="str">
        <f t="shared" si="199"/>
        <v>'model_parameters/energy/PROTRA_capacity_vensim_import.xlsx','PROTRA_capacity','PROTRA_CAP_TIME',</v>
      </c>
      <c r="AC1256" s="7" t="str">
        <f t="shared" si="202"/>
        <v>'POLAND_TO_elec')~~|</v>
      </c>
    </row>
    <row r="1257" spans="1:29" x14ac:dyDescent="0.35">
      <c r="A1257" t="s">
        <v>62</v>
      </c>
      <c r="B1257" t="s">
        <v>42</v>
      </c>
      <c r="C1257" t="str">
        <f t="shared" si="194"/>
        <v>POLAND_TO_elec</v>
      </c>
      <c r="D1257" t="str">
        <f t="shared" si="195"/>
        <v>PROTRA_CHP_PP_I</v>
      </c>
      <c r="E1257" t="s">
        <v>22</v>
      </c>
      <c r="F1257" s="1" t="str">
        <f t="shared" si="196"/>
        <v>POLANDTO_elecPROTRA_PP_hydropower_dammed</v>
      </c>
      <c r="G1257" s="5">
        <v>1.8323</v>
      </c>
      <c r="H1257" s="5">
        <v>1.8323</v>
      </c>
      <c r="I1257" s="5">
        <v>1.8323</v>
      </c>
      <c r="J1257" s="5">
        <v>1.8323</v>
      </c>
      <c r="K1257" s="5">
        <v>1.8323</v>
      </c>
      <c r="L1257" s="5">
        <v>1.8323</v>
      </c>
      <c r="M1257" s="5">
        <v>1.8323</v>
      </c>
      <c r="N1257" s="5">
        <v>1.8323</v>
      </c>
      <c r="O1257" s="5">
        <v>1.8323</v>
      </c>
      <c r="P1257" s="5">
        <v>1.8323</v>
      </c>
      <c r="Q1257" s="5">
        <v>1.8323</v>
      </c>
      <c r="R1257" s="5">
        <v>1.8323</v>
      </c>
      <c r="S1257" s="5">
        <v>1.8323</v>
      </c>
      <c r="T1257" s="5">
        <v>1.8427648494288682</v>
      </c>
      <c r="U1257" s="5">
        <v>1.8427648494288682</v>
      </c>
      <c r="V1257" s="5">
        <v>1.8427648494288682</v>
      </c>
      <c r="W1257" t="str">
        <f t="shared" si="193"/>
        <v/>
      </c>
      <c r="X1257" s="7" t="str">
        <f t="shared" si="197"/>
        <v>PROTRA_CAPACITY_EMPIRICAL[</v>
      </c>
      <c r="Y1257" s="7" t="str">
        <f t="shared" si="200"/>
        <v>POLAND,</v>
      </c>
      <c r="Z1257" s="7" t="str">
        <f t="shared" si="201"/>
        <v>TO_elec,</v>
      </c>
      <c r="AA1257" s="7" t="str">
        <f t="shared" si="198"/>
        <v>PROTRA_CHP_PP_I]=GET_DIRECT_DATA(</v>
      </c>
      <c r="AB1257" s="7" t="str">
        <f t="shared" si="199"/>
        <v>'model_parameters/energy/PROTRA_capacity_vensim_import.xlsx','PROTRA_capacity','PROTRA_CAP_TIME',</v>
      </c>
      <c r="AC1257" s="7" t="str">
        <f t="shared" si="202"/>
        <v>'POLAND_TO_elec')~~|</v>
      </c>
    </row>
    <row r="1258" spans="1:29" x14ac:dyDescent="0.35">
      <c r="A1258" t="s">
        <v>62</v>
      </c>
      <c r="B1258" t="s">
        <v>42</v>
      </c>
      <c r="C1258" t="str">
        <f t="shared" si="194"/>
        <v>POLAND_TO_elec</v>
      </c>
      <c r="D1258" t="str">
        <f t="shared" si="195"/>
        <v>PROTRA_CHP_PP_I</v>
      </c>
      <c r="E1258" t="s">
        <v>23</v>
      </c>
      <c r="F1258" s="1" t="str">
        <f t="shared" si="196"/>
        <v>POLANDTO_elecPROTRA_PP_hydropower_run_of_river</v>
      </c>
      <c r="G1258" s="5">
        <v>0.48869999999999997</v>
      </c>
      <c r="H1258" s="5">
        <v>0.49870000000000003</v>
      </c>
      <c r="I1258" s="5">
        <v>0.49570000000000003</v>
      </c>
      <c r="J1258" s="5">
        <v>0.50270000000000004</v>
      </c>
      <c r="K1258" s="5">
        <v>0.50570000000000015</v>
      </c>
      <c r="L1258" s="5">
        <v>0.50970000000000004</v>
      </c>
      <c r="M1258" s="5">
        <v>0.51370000000000005</v>
      </c>
      <c r="N1258" s="5">
        <v>0.51870000000000005</v>
      </c>
      <c r="O1258" s="5">
        <v>0.52270000000000005</v>
      </c>
      <c r="P1258" s="5">
        <v>0.53170000000000006</v>
      </c>
      <c r="Q1258" s="5">
        <v>0.53770000000000007</v>
      </c>
      <c r="R1258" s="5">
        <v>0.56188227513227518</v>
      </c>
      <c r="S1258" s="5">
        <v>0.56330476190476197</v>
      </c>
      <c r="T1258" s="5">
        <v>0.64723148148148157</v>
      </c>
      <c r="U1258" s="5">
        <v>0.61878174603174607</v>
      </c>
      <c r="V1258" s="5">
        <v>0.6372740740740741</v>
      </c>
      <c r="W1258" t="str">
        <f t="shared" si="193"/>
        <v/>
      </c>
      <c r="X1258" s="7" t="str">
        <f t="shared" si="197"/>
        <v>PROTRA_CAPACITY_EMPIRICAL[</v>
      </c>
      <c r="Y1258" s="7" t="str">
        <f t="shared" si="200"/>
        <v>POLAND,</v>
      </c>
      <c r="Z1258" s="7" t="str">
        <f t="shared" si="201"/>
        <v>TO_elec,</v>
      </c>
      <c r="AA1258" s="7" t="str">
        <f t="shared" si="198"/>
        <v>PROTRA_CHP_PP_I]=GET_DIRECT_DATA(</v>
      </c>
      <c r="AB1258" s="7" t="str">
        <f t="shared" si="199"/>
        <v>'model_parameters/energy/PROTRA_capacity_vensim_import.xlsx','PROTRA_capacity','PROTRA_CAP_TIME',</v>
      </c>
      <c r="AC1258" s="7" t="str">
        <f t="shared" si="202"/>
        <v>'POLAND_TO_elec')~~|</v>
      </c>
    </row>
    <row r="1259" spans="1:29" x14ac:dyDescent="0.35">
      <c r="A1259" t="s">
        <v>62</v>
      </c>
      <c r="B1259" t="s">
        <v>42</v>
      </c>
      <c r="C1259" t="str">
        <f t="shared" si="194"/>
        <v>POLAND_TO_elec</v>
      </c>
      <c r="D1259" t="str">
        <f t="shared" si="195"/>
        <v>PROTRA_CHP_PP_I</v>
      </c>
      <c r="E1259" t="s">
        <v>24</v>
      </c>
      <c r="F1259" s="1" t="str">
        <f t="shared" si="196"/>
        <v>POLANDTO_elecPROTRA_PP_liquid_fuels</v>
      </c>
      <c r="G1259" s="5">
        <v>2.7E-2</v>
      </c>
      <c r="H1259" s="5">
        <v>2.7E-2</v>
      </c>
      <c r="I1259" s="5">
        <v>2.7E-2</v>
      </c>
      <c r="J1259" s="5">
        <v>2.7E-2</v>
      </c>
      <c r="K1259" s="5">
        <v>2.7E-2</v>
      </c>
      <c r="L1259" s="5">
        <v>2.7E-2</v>
      </c>
      <c r="M1259" s="5">
        <v>2.7E-2</v>
      </c>
      <c r="N1259" s="5">
        <v>2.7E-2</v>
      </c>
      <c r="O1259" s="5">
        <v>2.7E-2</v>
      </c>
      <c r="P1259" s="5">
        <v>2.7E-2</v>
      </c>
      <c r="Q1259" s="5">
        <v>1.2E-2</v>
      </c>
      <c r="R1259" s="5">
        <v>1.2E-2</v>
      </c>
      <c r="S1259" s="5">
        <v>1.2E-2</v>
      </c>
      <c r="T1259" s="5">
        <v>1.4434782608695653E-2</v>
      </c>
      <c r="U1259" s="5">
        <v>1.4434782608695653E-2</v>
      </c>
      <c r="V1259" s="5">
        <v>1.248695652173913E-2</v>
      </c>
      <c r="W1259" t="str">
        <f t="shared" si="193"/>
        <v/>
      </c>
      <c r="X1259" s="7" t="str">
        <f t="shared" si="197"/>
        <v>PROTRA_CAPACITY_EMPIRICAL[</v>
      </c>
      <c r="Y1259" s="7" t="str">
        <f t="shared" si="200"/>
        <v>POLAND,</v>
      </c>
      <c r="Z1259" s="7" t="str">
        <f t="shared" si="201"/>
        <v>TO_elec,</v>
      </c>
      <c r="AA1259" s="7" t="str">
        <f t="shared" si="198"/>
        <v>PROTRA_CHP_PP_I]=GET_DIRECT_DATA(</v>
      </c>
      <c r="AB1259" s="7" t="str">
        <f t="shared" si="199"/>
        <v>'model_parameters/energy/PROTRA_capacity_vensim_import.xlsx','PROTRA_capacity','PROTRA_CAP_TIME',</v>
      </c>
      <c r="AC1259" s="7" t="str">
        <f t="shared" si="202"/>
        <v>'POLAND_TO_elec')~~|</v>
      </c>
    </row>
    <row r="1260" spans="1:29" x14ac:dyDescent="0.35">
      <c r="A1260" t="s">
        <v>62</v>
      </c>
      <c r="B1260" t="s">
        <v>42</v>
      </c>
      <c r="C1260" t="str">
        <f t="shared" si="194"/>
        <v>POLAND_TO_elec</v>
      </c>
      <c r="D1260" t="str">
        <f t="shared" si="195"/>
        <v>PROTRA_CHP_PP_I</v>
      </c>
      <c r="E1260" t="s">
        <v>25</v>
      </c>
      <c r="F1260" s="1" t="str">
        <f t="shared" si="196"/>
        <v>POLANDTO_elecPROTRA_PP_liquid_fuels_CCS</v>
      </c>
      <c r="G1260" s="5">
        <v>0</v>
      </c>
      <c r="H1260" s="5">
        <v>0</v>
      </c>
      <c r="I1260" s="5">
        <v>0</v>
      </c>
      <c r="J1260" s="5">
        <v>0</v>
      </c>
      <c r="K1260" s="5">
        <v>0</v>
      </c>
      <c r="L1260" s="5">
        <v>0</v>
      </c>
      <c r="M1260" s="5">
        <v>0</v>
      </c>
      <c r="N1260" s="5">
        <v>0</v>
      </c>
      <c r="O1260" s="5">
        <v>0</v>
      </c>
      <c r="P1260" s="5">
        <v>0</v>
      </c>
      <c r="Q1260" s="5">
        <v>0</v>
      </c>
      <c r="R1260" s="5">
        <v>0</v>
      </c>
      <c r="S1260" s="5">
        <v>0</v>
      </c>
      <c r="T1260" s="5">
        <v>0</v>
      </c>
      <c r="U1260" s="5">
        <v>0</v>
      </c>
      <c r="V1260" s="5">
        <v>0</v>
      </c>
      <c r="W1260" t="str">
        <f t="shared" si="193"/>
        <v/>
      </c>
      <c r="X1260" s="7" t="str">
        <f t="shared" si="197"/>
        <v>PROTRA_CAPACITY_EMPIRICAL[</v>
      </c>
      <c r="Y1260" s="7" t="str">
        <f t="shared" si="200"/>
        <v>POLAND,</v>
      </c>
      <c r="Z1260" s="7" t="str">
        <f t="shared" si="201"/>
        <v>TO_elec,</v>
      </c>
      <c r="AA1260" s="7" t="str">
        <f t="shared" si="198"/>
        <v>PROTRA_CHP_PP_I]=GET_DIRECT_DATA(</v>
      </c>
      <c r="AB1260" s="7" t="str">
        <f t="shared" si="199"/>
        <v>'model_parameters/energy/PROTRA_capacity_vensim_import.xlsx','PROTRA_capacity','PROTRA_CAP_TIME',</v>
      </c>
      <c r="AC1260" s="7" t="str">
        <f t="shared" si="202"/>
        <v>'POLAND_TO_elec')~~|</v>
      </c>
    </row>
    <row r="1261" spans="1:29" x14ac:dyDescent="0.35">
      <c r="A1261" t="s">
        <v>62</v>
      </c>
      <c r="B1261" t="s">
        <v>42</v>
      </c>
      <c r="C1261" t="str">
        <f t="shared" si="194"/>
        <v>POLAND_TO_elec</v>
      </c>
      <c r="D1261" t="str">
        <f t="shared" si="195"/>
        <v>PROTRA_CHP_PP_I</v>
      </c>
      <c r="E1261" t="s">
        <v>26</v>
      </c>
      <c r="F1261" s="1" t="str">
        <f t="shared" si="196"/>
        <v>POLANDTO_elecPROTRA_PP_nuclear</v>
      </c>
      <c r="G1261" s="5">
        <v>0</v>
      </c>
      <c r="H1261" s="5">
        <v>0</v>
      </c>
      <c r="I1261" s="5">
        <v>0</v>
      </c>
      <c r="J1261" s="5">
        <v>0</v>
      </c>
      <c r="K1261" s="5">
        <v>0</v>
      </c>
      <c r="L1261" s="5">
        <v>0</v>
      </c>
      <c r="M1261" s="5">
        <v>0</v>
      </c>
      <c r="N1261" s="5">
        <v>0</v>
      </c>
      <c r="O1261" s="5">
        <v>0</v>
      </c>
      <c r="P1261" s="5">
        <v>0</v>
      </c>
      <c r="Q1261" s="5">
        <v>0</v>
      </c>
      <c r="R1261" s="5">
        <v>0</v>
      </c>
      <c r="S1261" s="5">
        <v>0</v>
      </c>
      <c r="T1261" s="5">
        <v>0</v>
      </c>
      <c r="U1261" s="5">
        <v>0</v>
      </c>
      <c r="V1261" s="5">
        <v>0</v>
      </c>
      <c r="W1261" t="str">
        <f t="shared" si="193"/>
        <v/>
      </c>
      <c r="X1261" s="7" t="str">
        <f t="shared" si="197"/>
        <v>PROTRA_CAPACITY_EMPIRICAL[</v>
      </c>
      <c r="Y1261" s="7" t="str">
        <f t="shared" si="200"/>
        <v>POLAND,</v>
      </c>
      <c r="Z1261" s="7" t="str">
        <f t="shared" si="201"/>
        <v>TO_elec,</v>
      </c>
      <c r="AA1261" s="7" t="str">
        <f t="shared" si="198"/>
        <v>PROTRA_CHP_PP_I]=GET_DIRECT_DATA(</v>
      </c>
      <c r="AB1261" s="7" t="str">
        <f t="shared" si="199"/>
        <v>'model_parameters/energy/PROTRA_capacity_vensim_import.xlsx','PROTRA_capacity','PROTRA_CAP_TIME',</v>
      </c>
      <c r="AC1261" s="7" t="str">
        <f t="shared" si="202"/>
        <v>'POLAND_TO_elec')~~|</v>
      </c>
    </row>
    <row r="1262" spans="1:29" x14ac:dyDescent="0.35">
      <c r="A1262" t="s">
        <v>62</v>
      </c>
      <c r="B1262" t="s">
        <v>42</v>
      </c>
      <c r="C1262" t="str">
        <f t="shared" si="194"/>
        <v>POLAND_TO_elec</v>
      </c>
      <c r="D1262" t="str">
        <f t="shared" si="195"/>
        <v>PROTRA_CHP_PP_I</v>
      </c>
      <c r="E1262" t="s">
        <v>27</v>
      </c>
      <c r="F1262" s="1" t="str">
        <f t="shared" si="196"/>
        <v>POLANDTO_elecPROTRA_PP_oceanic</v>
      </c>
      <c r="G1262" s="5">
        <v>0</v>
      </c>
      <c r="H1262" s="5">
        <v>0</v>
      </c>
      <c r="I1262" s="5">
        <v>0</v>
      </c>
      <c r="J1262" s="5">
        <v>0</v>
      </c>
      <c r="K1262" s="5">
        <v>0</v>
      </c>
      <c r="L1262" s="5">
        <v>0</v>
      </c>
      <c r="M1262" s="5">
        <v>0</v>
      </c>
      <c r="N1262" s="5">
        <v>0</v>
      </c>
      <c r="O1262" s="5">
        <v>0</v>
      </c>
      <c r="P1262" s="5">
        <v>0</v>
      </c>
      <c r="Q1262" s="5">
        <v>0</v>
      </c>
      <c r="R1262" s="5">
        <v>0</v>
      </c>
      <c r="S1262" s="5">
        <v>0</v>
      </c>
      <c r="T1262" s="5">
        <v>0</v>
      </c>
      <c r="U1262" s="5">
        <v>0</v>
      </c>
      <c r="V1262" s="5">
        <v>0</v>
      </c>
      <c r="W1262" t="str">
        <f t="shared" si="193"/>
        <v/>
      </c>
      <c r="X1262" s="7" t="str">
        <f t="shared" si="197"/>
        <v>PROTRA_CAPACITY_EMPIRICAL[</v>
      </c>
      <c r="Y1262" s="7" t="str">
        <f t="shared" si="200"/>
        <v>POLAND,</v>
      </c>
      <c r="Z1262" s="7" t="str">
        <f t="shared" si="201"/>
        <v>TO_elec,</v>
      </c>
      <c r="AA1262" s="7" t="str">
        <f t="shared" si="198"/>
        <v>PROTRA_CHP_PP_I]=GET_DIRECT_DATA(</v>
      </c>
      <c r="AB1262" s="7" t="str">
        <f t="shared" si="199"/>
        <v>'model_parameters/energy/PROTRA_capacity_vensim_import.xlsx','PROTRA_capacity','PROTRA_CAP_TIME',</v>
      </c>
      <c r="AC1262" s="7" t="str">
        <f t="shared" si="202"/>
        <v>'POLAND_TO_elec')~~|</v>
      </c>
    </row>
    <row r="1263" spans="1:29" x14ac:dyDescent="0.35">
      <c r="A1263" t="s">
        <v>62</v>
      </c>
      <c r="B1263" t="s">
        <v>42</v>
      </c>
      <c r="C1263" t="str">
        <f t="shared" si="194"/>
        <v>POLAND_TO_elec</v>
      </c>
      <c r="D1263" t="str">
        <f t="shared" si="195"/>
        <v>PROTRA_CHP_PP_I</v>
      </c>
      <c r="E1263" t="s">
        <v>28</v>
      </c>
      <c r="F1263" s="1" t="str">
        <f t="shared" si="196"/>
        <v>POLANDTO_elecPROTRA_PP_solar_CSP</v>
      </c>
      <c r="G1263" s="5">
        <v>0</v>
      </c>
      <c r="H1263" s="5">
        <v>0</v>
      </c>
      <c r="I1263" s="5">
        <v>0</v>
      </c>
      <c r="J1263" s="5">
        <v>0</v>
      </c>
      <c r="K1263" s="5">
        <v>0</v>
      </c>
      <c r="L1263" s="5">
        <v>0</v>
      </c>
      <c r="M1263" s="5">
        <v>0</v>
      </c>
      <c r="N1263" s="5">
        <v>0</v>
      </c>
      <c r="O1263" s="5">
        <v>0</v>
      </c>
      <c r="P1263" s="5">
        <v>0</v>
      </c>
      <c r="Q1263" s="5">
        <v>0</v>
      </c>
      <c r="R1263" s="5">
        <v>0</v>
      </c>
      <c r="S1263" s="5">
        <v>0</v>
      </c>
      <c r="T1263" s="5">
        <v>0</v>
      </c>
      <c r="U1263" s="5">
        <v>0</v>
      </c>
      <c r="V1263" s="5">
        <v>0</v>
      </c>
      <c r="W1263" t="str">
        <f t="shared" si="193"/>
        <v/>
      </c>
      <c r="X1263" s="7" t="str">
        <f t="shared" si="197"/>
        <v>PROTRA_CAPACITY_EMPIRICAL[</v>
      </c>
      <c r="Y1263" s="7" t="str">
        <f t="shared" si="200"/>
        <v>POLAND,</v>
      </c>
      <c r="Z1263" s="7" t="str">
        <f t="shared" si="201"/>
        <v>TO_elec,</v>
      </c>
      <c r="AA1263" s="7" t="str">
        <f t="shared" si="198"/>
        <v>PROTRA_CHP_PP_I]=GET_DIRECT_DATA(</v>
      </c>
      <c r="AB1263" s="7" t="str">
        <f t="shared" si="199"/>
        <v>'model_parameters/energy/PROTRA_capacity_vensim_import.xlsx','PROTRA_capacity','PROTRA_CAP_TIME',</v>
      </c>
      <c r="AC1263" s="7" t="str">
        <f t="shared" si="202"/>
        <v>'POLAND_TO_elec')~~|</v>
      </c>
    </row>
    <row r="1264" spans="1:29" x14ac:dyDescent="0.35">
      <c r="A1264" t="s">
        <v>62</v>
      </c>
      <c r="B1264" t="s">
        <v>42</v>
      </c>
      <c r="C1264" t="str">
        <f t="shared" si="194"/>
        <v>POLAND_TO_elec</v>
      </c>
      <c r="D1264" t="str">
        <f t="shared" si="195"/>
        <v>PROTRA_CHP_PP_I</v>
      </c>
      <c r="E1264" t="s">
        <v>29</v>
      </c>
      <c r="F1264" s="1" t="str">
        <f t="shared" si="196"/>
        <v>POLANDTO_elecPROTRA_PP_solar_PV</v>
      </c>
      <c r="G1264" s="5">
        <v>0</v>
      </c>
      <c r="H1264" s="5">
        <v>0</v>
      </c>
      <c r="I1264" s="5">
        <v>0</v>
      </c>
      <c r="J1264" s="5">
        <v>0</v>
      </c>
      <c r="K1264" s="5">
        <v>0</v>
      </c>
      <c r="L1264" s="5">
        <v>0</v>
      </c>
      <c r="M1264" s="5">
        <v>1.5540000000000004E-4</v>
      </c>
      <c r="N1264" s="5">
        <v>1.8200000000000003E-4</v>
      </c>
      <c r="O1264" s="5">
        <v>3.3502E-4</v>
      </c>
      <c r="P1264" s="5">
        <v>3.8010000000000001E-3</v>
      </c>
      <c r="Q1264" s="5">
        <v>1.5088780000000001E-2</v>
      </c>
      <c r="R1264" s="5">
        <v>8.2988290000000006E-2</v>
      </c>
      <c r="S1264" s="5">
        <v>0.15088780000000002</v>
      </c>
      <c r="T1264" s="5">
        <v>0.15088780000000002</v>
      </c>
      <c r="U1264" s="5">
        <v>0.15088780000000002</v>
      </c>
      <c r="V1264" s="5">
        <v>0.15088780000000002</v>
      </c>
      <c r="W1264" t="str">
        <f t="shared" si="193"/>
        <v/>
      </c>
      <c r="X1264" s="7" t="str">
        <f t="shared" si="197"/>
        <v>PROTRA_CAPACITY_EMPIRICAL[</v>
      </c>
      <c r="Y1264" s="7" t="str">
        <f t="shared" si="200"/>
        <v>POLAND,</v>
      </c>
      <c r="Z1264" s="7" t="str">
        <f t="shared" si="201"/>
        <v>TO_elec,</v>
      </c>
      <c r="AA1264" s="7" t="str">
        <f t="shared" si="198"/>
        <v>PROTRA_CHP_PP_I]=GET_DIRECT_DATA(</v>
      </c>
      <c r="AB1264" s="7" t="str">
        <f t="shared" si="199"/>
        <v>'model_parameters/energy/PROTRA_capacity_vensim_import.xlsx','PROTRA_capacity','PROTRA_CAP_TIME',</v>
      </c>
      <c r="AC1264" s="7" t="str">
        <f t="shared" si="202"/>
        <v>'POLAND_TO_elec')~~|</v>
      </c>
    </row>
    <row r="1265" spans="1:29" x14ac:dyDescent="0.35">
      <c r="A1265" t="s">
        <v>62</v>
      </c>
      <c r="B1265" t="s">
        <v>42</v>
      </c>
      <c r="C1265" t="str">
        <f t="shared" si="194"/>
        <v>POLAND_TO_elec</v>
      </c>
      <c r="D1265" t="str">
        <f t="shared" si="195"/>
        <v>PROTRA_CHP_PP_I</v>
      </c>
      <c r="E1265" t="s">
        <v>30</v>
      </c>
      <c r="F1265" s="1" t="str">
        <f t="shared" si="196"/>
        <v>POLANDTO_elecPROTRA_PP_solar_urban_PV</v>
      </c>
      <c r="G1265" s="5">
        <v>0</v>
      </c>
      <c r="H1265" s="5">
        <v>0</v>
      </c>
      <c r="I1265" s="5">
        <v>0</v>
      </c>
      <c r="J1265" s="5">
        <v>0</v>
      </c>
      <c r="K1265" s="5">
        <v>0</v>
      </c>
      <c r="L1265" s="5">
        <v>0</v>
      </c>
      <c r="M1265" s="5">
        <v>9.5460000000000011E-4</v>
      </c>
      <c r="N1265" s="5">
        <v>1.1180000000000001E-3</v>
      </c>
      <c r="O1265" s="5">
        <v>2.0579799999999996E-3</v>
      </c>
      <c r="P1265" s="5">
        <v>2.3348999999999998E-2</v>
      </c>
      <c r="Q1265" s="5">
        <v>9.2688220000000002E-2</v>
      </c>
      <c r="R1265" s="5">
        <v>0.50978520999999999</v>
      </c>
      <c r="S1265" s="5">
        <v>0.92688219999999999</v>
      </c>
      <c r="T1265" s="5">
        <v>0.92688219999999999</v>
      </c>
      <c r="U1265" s="5">
        <v>0.92688219999999999</v>
      </c>
      <c r="V1265" s="5">
        <v>0.92688219999999999</v>
      </c>
      <c r="W1265" t="str">
        <f t="shared" si="193"/>
        <v/>
      </c>
      <c r="X1265" s="7" t="str">
        <f t="shared" si="197"/>
        <v>PROTRA_CAPACITY_EMPIRICAL[</v>
      </c>
      <c r="Y1265" s="7" t="str">
        <f t="shared" si="200"/>
        <v>POLAND,</v>
      </c>
      <c r="Z1265" s="7" t="str">
        <f t="shared" si="201"/>
        <v>TO_elec,</v>
      </c>
      <c r="AA1265" s="7" t="str">
        <f t="shared" si="198"/>
        <v>PROTRA_CHP_PP_I]=GET_DIRECT_DATA(</v>
      </c>
      <c r="AB1265" s="7" t="str">
        <f t="shared" si="199"/>
        <v>'model_parameters/energy/PROTRA_capacity_vensim_import.xlsx','PROTRA_capacity','PROTRA_CAP_TIME',</v>
      </c>
      <c r="AC1265" s="7" t="str">
        <f t="shared" si="202"/>
        <v>'POLAND_TO_elec')~~|</v>
      </c>
    </row>
    <row r="1266" spans="1:29" x14ac:dyDescent="0.35">
      <c r="A1266" t="s">
        <v>62</v>
      </c>
      <c r="B1266" t="s">
        <v>42</v>
      </c>
      <c r="C1266" t="str">
        <f t="shared" si="194"/>
        <v>POLAND_TO_elec</v>
      </c>
      <c r="D1266" t="str">
        <f t="shared" si="195"/>
        <v>PROTRA_CHP_PP_I</v>
      </c>
      <c r="E1266" t="s">
        <v>31</v>
      </c>
      <c r="F1266" s="1" t="str">
        <f t="shared" si="196"/>
        <v>POLANDTO_elecPROTRA_PP_solid_fossil</v>
      </c>
      <c r="G1266" s="5">
        <v>7.2050000000000001</v>
      </c>
      <c r="H1266" s="5">
        <v>7.5270000000000001</v>
      </c>
      <c r="I1266" s="5">
        <v>7.5270000000000001</v>
      </c>
      <c r="J1266" s="5">
        <v>7.5270000000000001</v>
      </c>
      <c r="K1266" s="5">
        <v>7.415</v>
      </c>
      <c r="L1266" s="5">
        <v>7.7004999999999999</v>
      </c>
      <c r="M1266" s="5">
        <v>7.6965000000000003</v>
      </c>
      <c r="N1266" s="5">
        <v>7.6459999999999999</v>
      </c>
      <c r="O1266" s="5">
        <v>7.6375000000000002</v>
      </c>
      <c r="P1266" s="5">
        <v>7.6375000000000002</v>
      </c>
      <c r="Q1266" s="5">
        <v>7.6375000000000002</v>
      </c>
      <c r="R1266" s="5">
        <v>7.4091416903536871</v>
      </c>
      <c r="S1266" s="5">
        <v>7.2294228762638078</v>
      </c>
      <c r="T1266" s="5">
        <v>7.8688811031554708</v>
      </c>
      <c r="U1266" s="5">
        <v>8.3192773360198622</v>
      </c>
      <c r="V1266" s="5">
        <v>8.2338147195336973</v>
      </c>
      <c r="W1266" t="str">
        <f t="shared" si="193"/>
        <v/>
      </c>
      <c r="X1266" s="7" t="str">
        <f t="shared" si="197"/>
        <v>PROTRA_CAPACITY_EMPIRICAL[</v>
      </c>
      <c r="Y1266" s="7" t="str">
        <f t="shared" si="200"/>
        <v>POLAND,</v>
      </c>
      <c r="Z1266" s="7" t="str">
        <f t="shared" si="201"/>
        <v>TO_elec,</v>
      </c>
      <c r="AA1266" s="7" t="str">
        <f t="shared" si="198"/>
        <v>PROTRA_CHP_PP_I]=GET_DIRECT_DATA(</v>
      </c>
      <c r="AB1266" s="7" t="str">
        <f t="shared" si="199"/>
        <v>'model_parameters/energy/PROTRA_capacity_vensim_import.xlsx','PROTRA_capacity','PROTRA_CAP_TIME',</v>
      </c>
      <c r="AC1266" s="7" t="str">
        <f t="shared" si="202"/>
        <v>'POLAND_TO_elec')~~|</v>
      </c>
    </row>
    <row r="1267" spans="1:29" x14ac:dyDescent="0.35">
      <c r="A1267" t="s">
        <v>62</v>
      </c>
      <c r="B1267" t="s">
        <v>42</v>
      </c>
      <c r="C1267" t="str">
        <f t="shared" si="194"/>
        <v>POLAND_TO_elec</v>
      </c>
      <c r="D1267" t="str">
        <f t="shared" si="195"/>
        <v>PROTRA_CHP_PP_I</v>
      </c>
      <c r="E1267" t="s">
        <v>32</v>
      </c>
      <c r="F1267" s="1" t="str">
        <f t="shared" si="196"/>
        <v>POLANDTO_elecPROTRA_PP_solid_fossil_CCS</v>
      </c>
      <c r="G1267" s="5">
        <v>0</v>
      </c>
      <c r="H1267" s="5">
        <v>0</v>
      </c>
      <c r="I1267" s="5">
        <v>0</v>
      </c>
      <c r="J1267" s="5">
        <v>0</v>
      </c>
      <c r="K1267" s="5">
        <v>0</v>
      </c>
      <c r="L1267" s="5">
        <v>0</v>
      </c>
      <c r="M1267" s="5">
        <v>0</v>
      </c>
      <c r="N1267" s="5">
        <v>0</v>
      </c>
      <c r="O1267" s="5">
        <v>0</v>
      </c>
      <c r="P1267" s="5">
        <v>0</v>
      </c>
      <c r="Q1267" s="5">
        <v>0</v>
      </c>
      <c r="R1267" s="5">
        <v>0</v>
      </c>
      <c r="S1267" s="5">
        <v>0</v>
      </c>
      <c r="T1267" s="5">
        <v>0</v>
      </c>
      <c r="U1267" s="5">
        <v>0</v>
      </c>
      <c r="V1267" s="5">
        <v>0</v>
      </c>
      <c r="W1267" t="str">
        <f t="shared" si="193"/>
        <v/>
      </c>
      <c r="X1267" s="7" t="str">
        <f t="shared" si="197"/>
        <v>PROTRA_CAPACITY_EMPIRICAL[</v>
      </c>
      <c r="Y1267" s="7" t="str">
        <f t="shared" si="200"/>
        <v>POLAND,</v>
      </c>
      <c r="Z1267" s="7" t="str">
        <f t="shared" si="201"/>
        <v>TO_elec,</v>
      </c>
      <c r="AA1267" s="7" t="str">
        <f t="shared" si="198"/>
        <v>PROTRA_CHP_PP_I]=GET_DIRECT_DATA(</v>
      </c>
      <c r="AB1267" s="7" t="str">
        <f t="shared" si="199"/>
        <v>'model_parameters/energy/PROTRA_capacity_vensim_import.xlsx','PROTRA_capacity','PROTRA_CAP_TIME',</v>
      </c>
      <c r="AC1267" s="7" t="str">
        <f t="shared" si="202"/>
        <v>'POLAND_TO_elec')~~|</v>
      </c>
    </row>
    <row r="1268" spans="1:29" x14ac:dyDescent="0.35">
      <c r="A1268" t="s">
        <v>62</v>
      </c>
      <c r="B1268" t="s">
        <v>42</v>
      </c>
      <c r="C1268" t="str">
        <f t="shared" si="194"/>
        <v>POLAND_TO_elec</v>
      </c>
      <c r="D1268" t="str">
        <f t="shared" si="195"/>
        <v>PROTRA_CHP_PP_I</v>
      </c>
      <c r="E1268" t="s">
        <v>33</v>
      </c>
      <c r="F1268" s="1" t="str">
        <f t="shared" si="196"/>
        <v>POLANDTO_elecPROTRA_PP_waste</v>
      </c>
      <c r="G1268" s="5">
        <v>0</v>
      </c>
      <c r="H1268" s="5">
        <v>0</v>
      </c>
      <c r="I1268" s="5">
        <v>0</v>
      </c>
      <c r="J1268" s="5">
        <v>0</v>
      </c>
      <c r="K1268" s="5">
        <v>0</v>
      </c>
      <c r="L1268" s="5">
        <v>0</v>
      </c>
      <c r="M1268" s="5">
        <v>6.2605116037711779E-3</v>
      </c>
      <c r="N1268" s="5">
        <v>6.2605116037711779E-3</v>
      </c>
      <c r="O1268" s="5">
        <v>6.2605116037711779E-3</v>
      </c>
      <c r="P1268" s="5">
        <v>6.2605116037711779E-3</v>
      </c>
      <c r="Q1268" s="5">
        <v>6.2605116037711779E-3</v>
      </c>
      <c r="R1268" s="5">
        <v>7.1548704043099178E-3</v>
      </c>
      <c r="S1268" s="5">
        <v>8.0492292048486569E-3</v>
      </c>
      <c r="T1268" s="5">
        <v>8.943588005387396E-3</v>
      </c>
      <c r="U1268" s="5">
        <v>9.837946805926135E-3</v>
      </c>
      <c r="V1268" s="5">
        <v>1.0732305606464874E-2</v>
      </c>
      <c r="W1268" t="str">
        <f t="shared" si="193"/>
        <v/>
      </c>
      <c r="X1268" s="7" t="str">
        <f t="shared" si="197"/>
        <v>PROTRA_CAPACITY_EMPIRICAL[</v>
      </c>
      <c r="Y1268" s="7" t="str">
        <f t="shared" si="200"/>
        <v>POLAND,</v>
      </c>
      <c r="Z1268" s="7" t="str">
        <f t="shared" si="201"/>
        <v>TO_elec,</v>
      </c>
      <c r="AA1268" s="7" t="str">
        <f t="shared" si="198"/>
        <v>PROTRA_CHP_PP_I]=GET_DIRECT_DATA(</v>
      </c>
      <c r="AB1268" s="7" t="str">
        <f t="shared" si="199"/>
        <v>'model_parameters/energy/PROTRA_capacity_vensim_import.xlsx','PROTRA_capacity','PROTRA_CAP_TIME',</v>
      </c>
      <c r="AC1268" s="7" t="str">
        <f t="shared" si="202"/>
        <v>'POLAND_TO_elec')~~|</v>
      </c>
    </row>
    <row r="1269" spans="1:29" x14ac:dyDescent="0.35">
      <c r="A1269" t="s">
        <v>62</v>
      </c>
      <c r="B1269" t="s">
        <v>42</v>
      </c>
      <c r="C1269" t="str">
        <f t="shared" si="194"/>
        <v>POLAND_TO_elec</v>
      </c>
      <c r="D1269" t="str">
        <f t="shared" si="195"/>
        <v>PROTRA_CHP_PP_I</v>
      </c>
      <c r="E1269" t="s">
        <v>34</v>
      </c>
      <c r="F1269" s="1" t="str">
        <f t="shared" si="196"/>
        <v>POLANDTO_elecPROTRA_PP_waste_CCS</v>
      </c>
      <c r="G1269" s="5">
        <v>0</v>
      </c>
      <c r="H1269" s="5">
        <v>0</v>
      </c>
      <c r="I1269" s="5">
        <v>0</v>
      </c>
      <c r="J1269" s="5">
        <v>0</v>
      </c>
      <c r="K1269" s="5">
        <v>0</v>
      </c>
      <c r="L1269" s="5">
        <v>0</v>
      </c>
      <c r="M1269" s="5">
        <v>0</v>
      </c>
      <c r="N1269" s="5">
        <v>0</v>
      </c>
      <c r="O1269" s="5">
        <v>0</v>
      </c>
      <c r="P1269" s="5">
        <v>0</v>
      </c>
      <c r="Q1269" s="5">
        <v>0</v>
      </c>
      <c r="R1269" s="5">
        <v>0</v>
      </c>
      <c r="S1269" s="5">
        <v>0</v>
      </c>
      <c r="T1269" s="5">
        <v>0</v>
      </c>
      <c r="U1269" s="5">
        <v>0</v>
      </c>
      <c r="V1269" s="5">
        <v>0</v>
      </c>
      <c r="W1269" t="str">
        <f t="shared" si="193"/>
        <v/>
      </c>
      <c r="X1269" s="7" t="str">
        <f t="shared" si="197"/>
        <v>PROTRA_CAPACITY_EMPIRICAL[</v>
      </c>
      <c r="Y1269" s="7" t="str">
        <f t="shared" si="200"/>
        <v>POLAND,</v>
      </c>
      <c r="Z1269" s="7" t="str">
        <f t="shared" si="201"/>
        <v>TO_elec,</v>
      </c>
      <c r="AA1269" s="7" t="str">
        <f t="shared" si="198"/>
        <v>PROTRA_CHP_PP_I]=GET_DIRECT_DATA(</v>
      </c>
      <c r="AB1269" s="7" t="str">
        <f t="shared" si="199"/>
        <v>'model_parameters/energy/PROTRA_capacity_vensim_import.xlsx','PROTRA_capacity','PROTRA_CAP_TIME',</v>
      </c>
      <c r="AC1269" s="7" t="str">
        <f t="shared" si="202"/>
        <v>'POLAND_TO_elec')~~|</v>
      </c>
    </row>
    <row r="1270" spans="1:29" x14ac:dyDescent="0.35">
      <c r="A1270" t="s">
        <v>62</v>
      </c>
      <c r="B1270" t="s">
        <v>42</v>
      </c>
      <c r="C1270" t="str">
        <f t="shared" si="194"/>
        <v>POLAND_TO_elec</v>
      </c>
      <c r="D1270" t="str">
        <f t="shared" si="195"/>
        <v>PROTRA_CHP_PP_I</v>
      </c>
      <c r="E1270" t="s">
        <v>35</v>
      </c>
      <c r="F1270" s="1" t="str">
        <f t="shared" si="196"/>
        <v>POLANDTO_elecPROTRA_PP_wind_offshore</v>
      </c>
      <c r="G1270" s="5">
        <v>0</v>
      </c>
      <c r="H1270" s="5">
        <v>0</v>
      </c>
      <c r="I1270" s="5">
        <v>0</v>
      </c>
      <c r="J1270" s="5">
        <v>0</v>
      </c>
      <c r="K1270" s="5">
        <v>0</v>
      </c>
      <c r="L1270" s="5">
        <v>0</v>
      </c>
      <c r="M1270" s="5">
        <v>0</v>
      </c>
      <c r="N1270" s="5">
        <v>0</v>
      </c>
      <c r="O1270" s="5">
        <v>0</v>
      </c>
      <c r="P1270" s="5">
        <v>0</v>
      </c>
      <c r="Q1270" s="5">
        <v>0</v>
      </c>
      <c r="R1270" s="5">
        <v>0</v>
      </c>
      <c r="S1270" s="5">
        <v>0</v>
      </c>
      <c r="T1270" s="5">
        <v>0</v>
      </c>
      <c r="U1270" s="5">
        <v>0</v>
      </c>
      <c r="V1270" s="5">
        <v>0</v>
      </c>
      <c r="W1270" t="str">
        <f t="shared" si="193"/>
        <v/>
      </c>
      <c r="X1270" s="7" t="str">
        <f t="shared" si="197"/>
        <v>PROTRA_CAPACITY_EMPIRICAL[</v>
      </c>
      <c r="Y1270" s="7" t="str">
        <f t="shared" si="200"/>
        <v>POLAND,</v>
      </c>
      <c r="Z1270" s="7" t="str">
        <f t="shared" si="201"/>
        <v>TO_elec,</v>
      </c>
      <c r="AA1270" s="7" t="str">
        <f t="shared" si="198"/>
        <v>PROTRA_CHP_PP_I]=GET_DIRECT_DATA(</v>
      </c>
      <c r="AB1270" s="7" t="str">
        <f t="shared" si="199"/>
        <v>'model_parameters/energy/PROTRA_capacity_vensim_import.xlsx','PROTRA_capacity','PROTRA_CAP_TIME',</v>
      </c>
      <c r="AC1270" s="7" t="str">
        <f t="shared" si="202"/>
        <v>'POLAND_TO_elec')~~|</v>
      </c>
    </row>
    <row r="1271" spans="1:29" x14ac:dyDescent="0.35">
      <c r="A1271" t="s">
        <v>62</v>
      </c>
      <c r="B1271" t="s">
        <v>42</v>
      </c>
      <c r="C1271" t="str">
        <f t="shared" si="194"/>
        <v>POLAND_TO_elec</v>
      </c>
      <c r="D1271" t="str">
        <f t="shared" si="195"/>
        <v>PROTRA_CHP_PP_I</v>
      </c>
      <c r="E1271" t="s">
        <v>36</v>
      </c>
      <c r="F1271" s="1" t="str">
        <f t="shared" si="196"/>
        <v>POLANDTO_elecPROTRA_PP_wind_onshore</v>
      </c>
      <c r="G1271" s="5">
        <v>0.121</v>
      </c>
      <c r="H1271" s="5">
        <v>0.17199999999999999</v>
      </c>
      <c r="I1271" s="5">
        <v>0.30599999999999999</v>
      </c>
      <c r="J1271" s="5">
        <v>0.52600000000000002</v>
      </c>
      <c r="K1271" s="5">
        <v>0.70899999999999996</v>
      </c>
      <c r="L1271" s="5">
        <v>1.1080000000000001</v>
      </c>
      <c r="M1271" s="5">
        <v>1.8</v>
      </c>
      <c r="N1271" s="5">
        <v>2.5640000000000001</v>
      </c>
      <c r="O1271" s="5">
        <v>3.4289999999999998</v>
      </c>
      <c r="P1271" s="5">
        <v>3.8359999999999999</v>
      </c>
      <c r="Q1271" s="5">
        <v>4.8860000000000001</v>
      </c>
      <c r="R1271" s="5">
        <v>7.1430771687067596</v>
      </c>
      <c r="S1271" s="5">
        <v>7.8347621075039919</v>
      </c>
      <c r="T1271" s="5">
        <v>7.5292245875465671</v>
      </c>
      <c r="U1271" s="5">
        <v>7.5513273017562543</v>
      </c>
      <c r="V1271" s="5">
        <v>7.7398504523682812</v>
      </c>
      <c r="W1271" t="str">
        <f t="shared" si="193"/>
        <v/>
      </c>
      <c r="X1271" s="7" t="str">
        <f t="shared" si="197"/>
        <v>PROTRA_CAPACITY_EMPIRICAL[</v>
      </c>
      <c r="Y1271" s="7" t="str">
        <f t="shared" si="200"/>
        <v>POLAND,</v>
      </c>
      <c r="Z1271" s="7" t="str">
        <f t="shared" si="201"/>
        <v>TO_elec,</v>
      </c>
      <c r="AA1271" s="7" t="str">
        <f t="shared" si="198"/>
        <v>PROTRA_CHP_PP_I]=GET_DIRECT_DATA(</v>
      </c>
      <c r="AB1271" s="7" t="str">
        <f t="shared" si="199"/>
        <v>'model_parameters/energy/PROTRA_capacity_vensim_import.xlsx','PROTRA_capacity','PROTRA_CAP_TIME',</v>
      </c>
      <c r="AC1271" s="7" t="str">
        <f t="shared" si="202"/>
        <v>'POLAND_TO_elec')~~|</v>
      </c>
    </row>
    <row r="1272" spans="1:29" x14ac:dyDescent="0.35">
      <c r="A1272" t="s">
        <v>63</v>
      </c>
      <c r="B1272" t="s">
        <v>41</v>
      </c>
      <c r="C1272" t="str">
        <f t="shared" si="194"/>
        <v>PORTUGAL_TO_heat</v>
      </c>
      <c r="D1272" t="str">
        <f t="shared" si="195"/>
        <v>PROTRA_CHP_HP_I</v>
      </c>
      <c r="E1272" t="s">
        <v>0</v>
      </c>
      <c r="F1272" s="1" t="str">
        <f t="shared" si="196"/>
        <v>PORTUGALTO_heatPROTRA_CHP_gas_fuels</v>
      </c>
      <c r="G1272" s="3">
        <v>1.465313897434271E-2</v>
      </c>
      <c r="H1272" s="3">
        <v>1.6059988582664681E-2</v>
      </c>
      <c r="I1272" s="3">
        <v>1.6958013542228284E-2</v>
      </c>
      <c r="J1272" s="3">
        <v>1.5598339729155435E-2</v>
      </c>
      <c r="K1272" s="3">
        <v>1.9700949065998539E-2</v>
      </c>
      <c r="L1272" s="3">
        <v>3.1176461260346965E-2</v>
      </c>
      <c r="M1272" s="3">
        <v>3.1043358123751228E-2</v>
      </c>
      <c r="N1272" s="3">
        <v>3.2921965684564396E-2</v>
      </c>
      <c r="O1272" s="3">
        <v>4.2336906536424475E-2</v>
      </c>
      <c r="P1272" s="3">
        <v>3.5496416225302085E-2</v>
      </c>
      <c r="Q1272" s="3">
        <v>3.2160413561257178E-2</v>
      </c>
      <c r="R1272" s="3">
        <v>3.1422449335574518E-2</v>
      </c>
      <c r="S1272" s="3">
        <v>3.2122588682566365E-2</v>
      </c>
      <c r="T1272" s="3">
        <v>3.3705168128191305E-2</v>
      </c>
      <c r="U1272" s="3">
        <v>3.4902860478576637E-2</v>
      </c>
      <c r="V1272" s="3">
        <v>3.5679621741302209E-2</v>
      </c>
      <c r="W1272" t="str">
        <f t="shared" si="193"/>
        <v>PROTRA_CAPACITY_EMPIRICAL[PORTUGAL,TO_heat,PROTRA_CHP_HP_I]=GET_DIRECT_DATA('model_parameters/energy/PROTRA_capacity_vensim_import.xlsx','PROTRA_capacity','PROTRA_CAP_TIME','PORTUGAL_TO_heat')~~|</v>
      </c>
      <c r="X1272" s="7" t="str">
        <f t="shared" si="197"/>
        <v>PROTRA_CAPACITY_EMPIRICAL[</v>
      </c>
      <c r="Y1272" s="7" t="str">
        <f t="shared" si="200"/>
        <v>PORTUGAL,</v>
      </c>
      <c r="Z1272" s="7" t="str">
        <f t="shared" si="201"/>
        <v>TO_heat,</v>
      </c>
      <c r="AA1272" s="7" t="str">
        <f t="shared" si="198"/>
        <v>PROTRA_CHP_HP_I]=GET_DIRECT_DATA(</v>
      </c>
      <c r="AB1272" s="7" t="str">
        <f t="shared" si="199"/>
        <v>'model_parameters/energy/PROTRA_capacity_vensim_import.xlsx','PROTRA_capacity','PROTRA_CAP_TIME',</v>
      </c>
      <c r="AC1272" s="7" t="str">
        <f t="shared" si="202"/>
        <v>'PORTUGAL_TO_heat')~~|</v>
      </c>
    </row>
    <row r="1273" spans="1:29" x14ac:dyDescent="0.35">
      <c r="A1273" t="s">
        <v>63</v>
      </c>
      <c r="B1273" t="s">
        <v>41</v>
      </c>
      <c r="C1273" t="str">
        <f t="shared" si="194"/>
        <v>PORTUGAL_TO_heat</v>
      </c>
      <c r="D1273" t="str">
        <f t="shared" si="195"/>
        <v>PROTRA_CHP_HP_I</v>
      </c>
      <c r="E1273" t="s">
        <v>1</v>
      </c>
      <c r="F1273" s="1" t="str">
        <f t="shared" si="196"/>
        <v>PORTUGALTO_heatPROTRA_CHP_gas_fuels_CCS</v>
      </c>
      <c r="G1273" s="3">
        <v>0</v>
      </c>
      <c r="H1273" s="3">
        <v>0</v>
      </c>
      <c r="I1273" s="3">
        <v>0</v>
      </c>
      <c r="J1273" s="3">
        <v>0</v>
      </c>
      <c r="K1273" s="3">
        <v>0</v>
      </c>
      <c r="L1273" s="3">
        <v>0</v>
      </c>
      <c r="M1273" s="3">
        <v>0</v>
      </c>
      <c r="N1273" s="3">
        <v>0</v>
      </c>
      <c r="O1273" s="3">
        <v>0</v>
      </c>
      <c r="P1273" s="3">
        <v>0</v>
      </c>
      <c r="Q1273" s="3">
        <v>0</v>
      </c>
      <c r="R1273" s="3">
        <v>0</v>
      </c>
      <c r="S1273" s="3">
        <v>0</v>
      </c>
      <c r="T1273" s="3">
        <v>0</v>
      </c>
      <c r="U1273" s="3">
        <v>0</v>
      </c>
      <c r="V1273" s="3">
        <v>0</v>
      </c>
      <c r="W1273" t="str">
        <f t="shared" si="193"/>
        <v/>
      </c>
      <c r="X1273" s="7" t="str">
        <f t="shared" si="197"/>
        <v>PROTRA_CAPACITY_EMPIRICAL[</v>
      </c>
      <c r="Y1273" s="7" t="str">
        <f t="shared" si="200"/>
        <v>PORTUGAL,</v>
      </c>
      <c r="Z1273" s="7" t="str">
        <f t="shared" si="201"/>
        <v>TO_heat,</v>
      </c>
      <c r="AA1273" s="7" t="str">
        <f t="shared" si="198"/>
        <v>PROTRA_CHP_HP_I]=GET_DIRECT_DATA(</v>
      </c>
      <c r="AB1273" s="7" t="str">
        <f t="shared" si="199"/>
        <v>'model_parameters/energy/PROTRA_capacity_vensim_import.xlsx','PROTRA_capacity','PROTRA_CAP_TIME',</v>
      </c>
      <c r="AC1273" s="7" t="str">
        <f t="shared" si="202"/>
        <v>'PORTUGAL_TO_heat')~~|</v>
      </c>
    </row>
    <row r="1274" spans="1:29" x14ac:dyDescent="0.35">
      <c r="A1274" t="s">
        <v>63</v>
      </c>
      <c r="B1274" t="s">
        <v>41</v>
      </c>
      <c r="C1274" t="str">
        <f t="shared" si="194"/>
        <v>PORTUGAL_TO_heat</v>
      </c>
      <c r="D1274" t="str">
        <f t="shared" si="195"/>
        <v>PROTRA_CHP_HP_I</v>
      </c>
      <c r="E1274" t="s">
        <v>2</v>
      </c>
      <c r="F1274" s="1" t="str">
        <f t="shared" si="196"/>
        <v>PORTUGALTO_heatPROTRA_CHP_geothermal</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c r="W1274" t="str">
        <f t="shared" si="193"/>
        <v/>
      </c>
      <c r="X1274" s="7" t="str">
        <f t="shared" si="197"/>
        <v>PROTRA_CAPACITY_EMPIRICAL[</v>
      </c>
      <c r="Y1274" s="7" t="str">
        <f t="shared" si="200"/>
        <v>PORTUGAL,</v>
      </c>
      <c r="Z1274" s="7" t="str">
        <f t="shared" si="201"/>
        <v>TO_heat,</v>
      </c>
      <c r="AA1274" s="7" t="str">
        <f t="shared" si="198"/>
        <v>PROTRA_CHP_HP_I]=GET_DIRECT_DATA(</v>
      </c>
      <c r="AB1274" s="7" t="str">
        <f t="shared" si="199"/>
        <v>'model_parameters/energy/PROTRA_capacity_vensim_import.xlsx','PROTRA_capacity','PROTRA_CAP_TIME',</v>
      </c>
      <c r="AC1274" s="7" t="str">
        <f t="shared" si="202"/>
        <v>'PORTUGAL_TO_heat')~~|</v>
      </c>
    </row>
    <row r="1275" spans="1:29" x14ac:dyDescent="0.35">
      <c r="A1275" t="s">
        <v>63</v>
      </c>
      <c r="B1275" t="s">
        <v>41</v>
      </c>
      <c r="C1275" t="str">
        <f t="shared" si="194"/>
        <v>PORTUGAL_TO_heat</v>
      </c>
      <c r="D1275" t="str">
        <f t="shared" si="195"/>
        <v>PROTRA_CHP_HP_I</v>
      </c>
      <c r="E1275" t="s">
        <v>3</v>
      </c>
      <c r="F1275" s="1" t="str">
        <f t="shared" si="196"/>
        <v>PORTUGALTO_heatPROTRA_CHP_liquid_fuels</v>
      </c>
      <c r="G1275" s="3">
        <v>8.4495218990834446E-3</v>
      </c>
      <c r="H1275" s="3">
        <v>7.2583330690431649E-3</v>
      </c>
      <c r="I1275" s="3">
        <v>6.8522842599346694E-3</v>
      </c>
      <c r="J1275" s="3">
        <v>6.7276053724905673E-3</v>
      </c>
      <c r="K1275" s="3">
        <v>7.349314959880753E-3</v>
      </c>
      <c r="L1275" s="3">
        <v>4.3351186134280564E-3</v>
      </c>
      <c r="M1275" s="3">
        <v>3.6645483809584233E-3</v>
      </c>
      <c r="N1275" s="3">
        <v>3.165832831182012E-3</v>
      </c>
      <c r="O1275" s="3">
        <v>6.6551568297865615E-4</v>
      </c>
      <c r="P1275" s="3">
        <v>5.0377009926738778E-4</v>
      </c>
      <c r="Q1275" s="3">
        <v>7.3964907551298757E-4</v>
      </c>
      <c r="R1275" s="3">
        <v>3.3023056674383945E-4</v>
      </c>
      <c r="S1275" s="3">
        <v>5.89697440613999E-5</v>
      </c>
      <c r="T1275" s="3">
        <v>2.9483187180869632E-4</v>
      </c>
      <c r="U1275" s="3">
        <v>3.5530113221908603E-4</v>
      </c>
      <c r="V1275" s="3">
        <v>2.7489167406679141E-4</v>
      </c>
      <c r="W1275" t="str">
        <f t="shared" si="193"/>
        <v/>
      </c>
      <c r="X1275" s="7" t="str">
        <f t="shared" si="197"/>
        <v>PROTRA_CAPACITY_EMPIRICAL[</v>
      </c>
      <c r="Y1275" s="7" t="str">
        <f t="shared" si="200"/>
        <v>PORTUGAL,</v>
      </c>
      <c r="Z1275" s="7" t="str">
        <f t="shared" si="201"/>
        <v>TO_heat,</v>
      </c>
      <c r="AA1275" s="7" t="str">
        <f t="shared" si="198"/>
        <v>PROTRA_CHP_HP_I]=GET_DIRECT_DATA(</v>
      </c>
      <c r="AB1275" s="7" t="str">
        <f t="shared" si="199"/>
        <v>'model_parameters/energy/PROTRA_capacity_vensim_import.xlsx','PROTRA_capacity','PROTRA_CAP_TIME',</v>
      </c>
      <c r="AC1275" s="7" t="str">
        <f t="shared" si="202"/>
        <v>'PORTUGAL_TO_heat')~~|</v>
      </c>
    </row>
    <row r="1276" spans="1:29" x14ac:dyDescent="0.35">
      <c r="A1276" t="s">
        <v>63</v>
      </c>
      <c r="B1276" t="s">
        <v>41</v>
      </c>
      <c r="C1276" t="str">
        <f t="shared" si="194"/>
        <v>PORTUGAL_TO_heat</v>
      </c>
      <c r="D1276" t="str">
        <f t="shared" si="195"/>
        <v>PROTRA_CHP_HP_I</v>
      </c>
      <c r="E1276" t="s">
        <v>4</v>
      </c>
      <c r="F1276" s="1" t="str">
        <f t="shared" si="196"/>
        <v>PORTUGALTO_heatPROTRA_CHP_liquid_fuels_CCS</v>
      </c>
      <c r="G1276" s="3">
        <v>0</v>
      </c>
      <c r="H1276" s="3">
        <v>0</v>
      </c>
      <c r="I1276" s="3">
        <v>0</v>
      </c>
      <c r="J1276" s="3">
        <v>0</v>
      </c>
      <c r="K1276" s="3">
        <v>0</v>
      </c>
      <c r="L1276" s="3">
        <v>0</v>
      </c>
      <c r="M1276" s="3">
        <v>0</v>
      </c>
      <c r="N1276" s="3">
        <v>0</v>
      </c>
      <c r="O1276" s="3">
        <v>0</v>
      </c>
      <c r="P1276" s="3">
        <v>0</v>
      </c>
      <c r="Q1276" s="3">
        <v>0</v>
      </c>
      <c r="R1276" s="3">
        <v>0</v>
      </c>
      <c r="S1276" s="3">
        <v>0</v>
      </c>
      <c r="T1276" s="3">
        <v>0</v>
      </c>
      <c r="U1276" s="3">
        <v>0</v>
      </c>
      <c r="V1276" s="3">
        <v>0</v>
      </c>
      <c r="W1276" t="str">
        <f t="shared" si="193"/>
        <v/>
      </c>
      <c r="X1276" s="7" t="str">
        <f t="shared" si="197"/>
        <v>PROTRA_CAPACITY_EMPIRICAL[</v>
      </c>
      <c r="Y1276" s="7" t="str">
        <f t="shared" si="200"/>
        <v>PORTUGAL,</v>
      </c>
      <c r="Z1276" s="7" t="str">
        <f t="shared" si="201"/>
        <v>TO_heat,</v>
      </c>
      <c r="AA1276" s="7" t="str">
        <f t="shared" si="198"/>
        <v>PROTRA_CHP_HP_I]=GET_DIRECT_DATA(</v>
      </c>
      <c r="AB1276" s="7" t="str">
        <f t="shared" si="199"/>
        <v>'model_parameters/energy/PROTRA_capacity_vensim_import.xlsx','PROTRA_capacity','PROTRA_CAP_TIME',</v>
      </c>
      <c r="AC1276" s="7" t="str">
        <f t="shared" si="202"/>
        <v>'PORTUGAL_TO_heat')~~|</v>
      </c>
    </row>
    <row r="1277" spans="1:29" x14ac:dyDescent="0.35">
      <c r="A1277" t="s">
        <v>63</v>
      </c>
      <c r="B1277" t="s">
        <v>41</v>
      </c>
      <c r="C1277" t="str">
        <f t="shared" si="194"/>
        <v>PORTUGAL_TO_heat</v>
      </c>
      <c r="D1277" t="str">
        <f t="shared" si="195"/>
        <v>PROTRA_CHP_HP_I</v>
      </c>
      <c r="E1277" t="s">
        <v>5</v>
      </c>
      <c r="F1277" s="1" t="str">
        <f t="shared" si="196"/>
        <v>PORTUGALTO_heatPROTRA_CHP_solid_fossil</v>
      </c>
      <c r="G1277" s="3">
        <v>0</v>
      </c>
      <c r="H1277" s="3">
        <v>0</v>
      </c>
      <c r="I1277" s="3">
        <v>0</v>
      </c>
      <c r="J1277" s="3">
        <v>0</v>
      </c>
      <c r="K1277" s="3">
        <v>0</v>
      </c>
      <c r="L1277" s="3">
        <v>0</v>
      </c>
      <c r="M1277" s="3">
        <v>0</v>
      </c>
      <c r="N1277" s="3">
        <v>0</v>
      </c>
      <c r="O1277" s="3">
        <v>0</v>
      </c>
      <c r="P1277" s="3">
        <v>0</v>
      </c>
      <c r="Q1277" s="3">
        <v>0</v>
      </c>
      <c r="R1277" s="3">
        <v>0</v>
      </c>
      <c r="S1277" s="3">
        <v>0</v>
      </c>
      <c r="T1277" s="3">
        <v>0</v>
      </c>
      <c r="U1277" s="3">
        <v>0</v>
      </c>
      <c r="V1277" s="3">
        <v>0</v>
      </c>
      <c r="W1277" t="str">
        <f t="shared" si="193"/>
        <v/>
      </c>
      <c r="X1277" s="7" t="str">
        <f t="shared" si="197"/>
        <v>PROTRA_CAPACITY_EMPIRICAL[</v>
      </c>
      <c r="Y1277" s="7" t="str">
        <f t="shared" si="200"/>
        <v>PORTUGAL,</v>
      </c>
      <c r="Z1277" s="7" t="str">
        <f t="shared" si="201"/>
        <v>TO_heat,</v>
      </c>
      <c r="AA1277" s="7" t="str">
        <f t="shared" si="198"/>
        <v>PROTRA_CHP_HP_I]=GET_DIRECT_DATA(</v>
      </c>
      <c r="AB1277" s="7" t="str">
        <f t="shared" si="199"/>
        <v>'model_parameters/energy/PROTRA_capacity_vensim_import.xlsx','PROTRA_capacity','PROTRA_CAP_TIME',</v>
      </c>
      <c r="AC1277" s="7" t="str">
        <f t="shared" si="202"/>
        <v>'PORTUGAL_TO_heat')~~|</v>
      </c>
    </row>
    <row r="1278" spans="1:29" x14ac:dyDescent="0.35">
      <c r="A1278" t="s">
        <v>63</v>
      </c>
      <c r="B1278" t="s">
        <v>41</v>
      </c>
      <c r="C1278" t="str">
        <f t="shared" si="194"/>
        <v>PORTUGAL_TO_heat</v>
      </c>
      <c r="D1278" t="str">
        <f t="shared" si="195"/>
        <v>PROTRA_CHP_HP_I</v>
      </c>
      <c r="E1278" t="s">
        <v>6</v>
      </c>
      <c r="F1278" s="1" t="str">
        <f t="shared" si="196"/>
        <v>PORTUGALTO_heatPROTRA_CHP_solid_fossil_CCS</v>
      </c>
      <c r="G1278" s="3">
        <v>0</v>
      </c>
      <c r="H1278" s="3">
        <v>0</v>
      </c>
      <c r="I1278" s="3">
        <v>0</v>
      </c>
      <c r="J1278" s="3">
        <v>0</v>
      </c>
      <c r="K1278" s="3">
        <v>0</v>
      </c>
      <c r="L1278" s="3">
        <v>0</v>
      </c>
      <c r="M1278" s="3">
        <v>0</v>
      </c>
      <c r="N1278" s="3">
        <v>0</v>
      </c>
      <c r="O1278" s="3">
        <v>0</v>
      </c>
      <c r="P1278" s="3">
        <v>0</v>
      </c>
      <c r="Q1278" s="3">
        <v>0</v>
      </c>
      <c r="R1278" s="3">
        <v>0</v>
      </c>
      <c r="S1278" s="3">
        <v>0</v>
      </c>
      <c r="T1278" s="3">
        <v>0</v>
      </c>
      <c r="U1278" s="3">
        <v>0</v>
      </c>
      <c r="V1278" s="3">
        <v>0</v>
      </c>
      <c r="W1278" t="str">
        <f t="shared" si="193"/>
        <v/>
      </c>
      <c r="X1278" s="7" t="str">
        <f t="shared" si="197"/>
        <v>PROTRA_CAPACITY_EMPIRICAL[</v>
      </c>
      <c r="Y1278" s="7" t="str">
        <f t="shared" si="200"/>
        <v>PORTUGAL,</v>
      </c>
      <c r="Z1278" s="7" t="str">
        <f t="shared" si="201"/>
        <v>TO_heat,</v>
      </c>
      <c r="AA1278" s="7" t="str">
        <f t="shared" si="198"/>
        <v>PROTRA_CHP_HP_I]=GET_DIRECT_DATA(</v>
      </c>
      <c r="AB1278" s="7" t="str">
        <f t="shared" si="199"/>
        <v>'model_parameters/energy/PROTRA_capacity_vensim_import.xlsx','PROTRA_capacity','PROTRA_CAP_TIME',</v>
      </c>
      <c r="AC1278" s="7" t="str">
        <f t="shared" si="202"/>
        <v>'PORTUGAL_TO_heat')~~|</v>
      </c>
    </row>
    <row r="1279" spans="1:29" x14ac:dyDescent="0.35">
      <c r="A1279" t="s">
        <v>63</v>
      </c>
      <c r="B1279" t="s">
        <v>41</v>
      </c>
      <c r="C1279" t="str">
        <f t="shared" si="194"/>
        <v>PORTUGAL_TO_heat</v>
      </c>
      <c r="D1279" t="str">
        <f t="shared" si="195"/>
        <v>PROTRA_CHP_HP_I</v>
      </c>
      <c r="E1279" t="s">
        <v>7</v>
      </c>
      <c r="F1279" s="1" t="str">
        <f t="shared" si="196"/>
        <v>PORTUGALTO_heatPROTRA_CHP_waste</v>
      </c>
      <c r="G1279" s="3">
        <v>0</v>
      </c>
      <c r="H1279" s="3">
        <v>0</v>
      </c>
      <c r="I1279" s="3">
        <v>0</v>
      </c>
      <c r="J1279" s="3">
        <v>0</v>
      </c>
      <c r="K1279" s="3">
        <v>0</v>
      </c>
      <c r="L1279" s="3">
        <v>0</v>
      </c>
      <c r="M1279" s="3">
        <v>0</v>
      </c>
      <c r="N1279" s="3">
        <v>0</v>
      </c>
      <c r="O1279" s="3">
        <v>0</v>
      </c>
      <c r="P1279" s="3">
        <v>0</v>
      </c>
      <c r="Q1279" s="3">
        <v>0</v>
      </c>
      <c r="R1279" s="3">
        <v>0</v>
      </c>
      <c r="S1279" s="3">
        <v>0</v>
      </c>
      <c r="T1279" s="3">
        <v>0</v>
      </c>
      <c r="U1279" s="3">
        <v>0</v>
      </c>
      <c r="V1279" s="3">
        <v>0</v>
      </c>
      <c r="W1279" t="str">
        <f t="shared" si="193"/>
        <v/>
      </c>
      <c r="X1279" s="7" t="str">
        <f t="shared" si="197"/>
        <v>PROTRA_CAPACITY_EMPIRICAL[</v>
      </c>
      <c r="Y1279" s="7" t="str">
        <f t="shared" si="200"/>
        <v>PORTUGAL,</v>
      </c>
      <c r="Z1279" s="7" t="str">
        <f t="shared" si="201"/>
        <v>TO_heat,</v>
      </c>
      <c r="AA1279" s="7" t="str">
        <f t="shared" si="198"/>
        <v>PROTRA_CHP_HP_I]=GET_DIRECT_DATA(</v>
      </c>
      <c r="AB1279" s="7" t="str">
        <f t="shared" si="199"/>
        <v>'model_parameters/energy/PROTRA_capacity_vensim_import.xlsx','PROTRA_capacity','PROTRA_CAP_TIME',</v>
      </c>
      <c r="AC1279" s="7" t="str">
        <f t="shared" si="202"/>
        <v>'PORTUGAL_TO_heat')~~|</v>
      </c>
    </row>
    <row r="1280" spans="1:29" x14ac:dyDescent="0.35">
      <c r="A1280" t="s">
        <v>63</v>
      </c>
      <c r="B1280" t="s">
        <v>41</v>
      </c>
      <c r="C1280" t="str">
        <f t="shared" si="194"/>
        <v>PORTUGAL_TO_heat</v>
      </c>
      <c r="D1280" t="str">
        <f t="shared" si="195"/>
        <v>PROTRA_CHP_HP_I</v>
      </c>
      <c r="E1280" t="s">
        <v>8</v>
      </c>
      <c r="F1280" s="1" t="str">
        <f t="shared" si="196"/>
        <v>PORTUGALTO_heatPROTRA_CHP_solid_bio</v>
      </c>
      <c r="G1280" s="4">
        <v>0</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t="str">
        <f t="shared" si="193"/>
        <v/>
      </c>
      <c r="X1280" s="7" t="str">
        <f t="shared" si="197"/>
        <v>PROTRA_CAPACITY_EMPIRICAL[</v>
      </c>
      <c r="Y1280" s="7" t="str">
        <f t="shared" si="200"/>
        <v>PORTUGAL,</v>
      </c>
      <c r="Z1280" s="7" t="str">
        <f t="shared" si="201"/>
        <v>TO_heat,</v>
      </c>
      <c r="AA1280" s="7" t="str">
        <f t="shared" si="198"/>
        <v>PROTRA_CHP_HP_I]=GET_DIRECT_DATA(</v>
      </c>
      <c r="AB1280" s="7" t="str">
        <f t="shared" si="199"/>
        <v>'model_parameters/energy/PROTRA_capacity_vensim_import.xlsx','PROTRA_capacity','PROTRA_CAP_TIME',</v>
      </c>
      <c r="AC1280" s="7" t="str">
        <f t="shared" si="202"/>
        <v>'PORTUGAL_TO_heat')~~|</v>
      </c>
    </row>
    <row r="1281" spans="1:29" x14ac:dyDescent="0.35">
      <c r="A1281" t="s">
        <v>63</v>
      </c>
      <c r="B1281" t="s">
        <v>41</v>
      </c>
      <c r="C1281" t="str">
        <f t="shared" si="194"/>
        <v>PORTUGAL_TO_heat</v>
      </c>
      <c r="D1281" t="str">
        <f t="shared" si="195"/>
        <v>PROTRA_CHP_HP_I</v>
      </c>
      <c r="E1281" t="s">
        <v>9</v>
      </c>
      <c r="F1281" s="1" t="str">
        <f t="shared" si="196"/>
        <v>PORTUGALTO_heatPROTRA_CHP_solid_bio_CCS</v>
      </c>
      <c r="G1281" s="3">
        <v>0</v>
      </c>
      <c r="H1281" s="3">
        <v>0</v>
      </c>
      <c r="I1281" s="3">
        <v>0</v>
      </c>
      <c r="J1281" s="3">
        <v>0</v>
      </c>
      <c r="K1281" s="3">
        <v>0</v>
      </c>
      <c r="L1281" s="3">
        <v>0</v>
      </c>
      <c r="M1281" s="3">
        <v>0</v>
      </c>
      <c r="N1281" s="3">
        <v>0</v>
      </c>
      <c r="O1281" s="3">
        <v>0</v>
      </c>
      <c r="P1281" s="3">
        <v>0</v>
      </c>
      <c r="Q1281" s="3">
        <v>0</v>
      </c>
      <c r="R1281" s="3">
        <v>0</v>
      </c>
      <c r="S1281" s="3">
        <v>0</v>
      </c>
      <c r="T1281" s="3">
        <v>0</v>
      </c>
      <c r="U1281" s="3">
        <v>0</v>
      </c>
      <c r="V1281" s="3">
        <v>0</v>
      </c>
      <c r="W1281" t="str">
        <f t="shared" si="193"/>
        <v/>
      </c>
      <c r="X1281" s="7" t="str">
        <f t="shared" si="197"/>
        <v>PROTRA_CAPACITY_EMPIRICAL[</v>
      </c>
      <c r="Y1281" s="7" t="str">
        <f t="shared" si="200"/>
        <v>PORTUGAL,</v>
      </c>
      <c r="Z1281" s="7" t="str">
        <f t="shared" si="201"/>
        <v>TO_heat,</v>
      </c>
      <c r="AA1281" s="7" t="str">
        <f t="shared" si="198"/>
        <v>PROTRA_CHP_HP_I]=GET_DIRECT_DATA(</v>
      </c>
      <c r="AB1281" s="7" t="str">
        <f t="shared" si="199"/>
        <v>'model_parameters/energy/PROTRA_capacity_vensim_import.xlsx','PROTRA_capacity','PROTRA_CAP_TIME',</v>
      </c>
      <c r="AC1281" s="7" t="str">
        <f t="shared" si="202"/>
        <v>'PORTUGAL_TO_heat')~~|</v>
      </c>
    </row>
    <row r="1282" spans="1:29" x14ac:dyDescent="0.35">
      <c r="A1282" t="s">
        <v>63</v>
      </c>
      <c r="B1282" t="s">
        <v>41</v>
      </c>
      <c r="C1282" t="str">
        <f t="shared" si="194"/>
        <v>PORTUGAL_TO_heat</v>
      </c>
      <c r="D1282" t="str">
        <f t="shared" si="195"/>
        <v>PROTRA_CHP_HP_I</v>
      </c>
      <c r="E1282" t="s">
        <v>10</v>
      </c>
      <c r="F1282" s="1" t="str">
        <f t="shared" si="196"/>
        <v>PORTUGALTO_heatPROTRA_HP_gas_fuels</v>
      </c>
      <c r="G1282" s="4">
        <v>0</v>
      </c>
      <c r="H1282" s="4">
        <v>0</v>
      </c>
      <c r="I1282" s="4">
        <v>0</v>
      </c>
      <c r="J1282" s="4">
        <v>0</v>
      </c>
      <c r="K1282" s="4">
        <v>0</v>
      </c>
      <c r="L1282" s="4">
        <v>0</v>
      </c>
      <c r="M1282" s="4">
        <v>0</v>
      </c>
      <c r="N1282" s="4">
        <v>0</v>
      </c>
      <c r="O1282" s="4">
        <v>0</v>
      </c>
      <c r="P1282" s="4">
        <v>0</v>
      </c>
      <c r="Q1282" s="4">
        <v>0</v>
      </c>
      <c r="R1282" s="4">
        <v>0</v>
      </c>
      <c r="S1282" s="4">
        <v>0</v>
      </c>
      <c r="T1282" s="4">
        <v>0</v>
      </c>
      <c r="U1282" s="4">
        <v>0</v>
      </c>
      <c r="V1282" s="4">
        <v>0</v>
      </c>
      <c r="W1282" t="str">
        <f t="shared" si="193"/>
        <v/>
      </c>
      <c r="X1282" s="7" t="str">
        <f t="shared" si="197"/>
        <v>PROTRA_CAPACITY_EMPIRICAL[</v>
      </c>
      <c r="Y1282" s="7" t="str">
        <f t="shared" si="200"/>
        <v>PORTUGAL,</v>
      </c>
      <c r="Z1282" s="7" t="str">
        <f t="shared" si="201"/>
        <v>TO_heat,</v>
      </c>
      <c r="AA1282" s="7" t="str">
        <f t="shared" si="198"/>
        <v>PROTRA_CHP_HP_I]=GET_DIRECT_DATA(</v>
      </c>
      <c r="AB1282" s="7" t="str">
        <f t="shared" si="199"/>
        <v>'model_parameters/energy/PROTRA_capacity_vensim_import.xlsx','PROTRA_capacity','PROTRA_CAP_TIME',</v>
      </c>
      <c r="AC1282" s="7" t="str">
        <f t="shared" si="202"/>
        <v>'PORTUGAL_TO_heat')~~|</v>
      </c>
    </row>
    <row r="1283" spans="1:29" x14ac:dyDescent="0.35">
      <c r="A1283" t="s">
        <v>63</v>
      </c>
      <c r="B1283" t="s">
        <v>41</v>
      </c>
      <c r="C1283" t="str">
        <f t="shared" si="194"/>
        <v>PORTUGAL_TO_heat</v>
      </c>
      <c r="D1283" t="str">
        <f t="shared" si="195"/>
        <v>PROTRA_CHP_HP_I</v>
      </c>
      <c r="E1283" t="s">
        <v>11</v>
      </c>
      <c r="F1283" s="1" t="str">
        <f t="shared" si="196"/>
        <v>PORTUGALTO_heatPROTRA_HP_solid_bio</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c r="W1283" t="str">
        <f t="shared" ref="W1283:W1346" si="203">IF(E1283="PROTRA_CHP_gas_fuels",CONCATENATE(X1283,Y1283,Z1283,AA1283,AB1283,AC1283),"")</f>
        <v/>
      </c>
      <c r="X1283" s="7" t="str">
        <f t="shared" si="197"/>
        <v>PROTRA_CAPACITY_EMPIRICAL[</v>
      </c>
      <c r="Y1283" s="7" t="str">
        <f t="shared" si="200"/>
        <v>PORTUGAL,</v>
      </c>
      <c r="Z1283" s="7" t="str">
        <f t="shared" si="201"/>
        <v>TO_heat,</v>
      </c>
      <c r="AA1283" s="7" t="str">
        <f t="shared" si="198"/>
        <v>PROTRA_CHP_HP_I]=GET_DIRECT_DATA(</v>
      </c>
      <c r="AB1283" s="7" t="str">
        <f t="shared" si="199"/>
        <v>'model_parameters/energy/PROTRA_capacity_vensim_import.xlsx','PROTRA_capacity','PROTRA_CAP_TIME',</v>
      </c>
      <c r="AC1283" s="7" t="str">
        <f t="shared" si="202"/>
        <v>'PORTUGAL_TO_heat')~~|</v>
      </c>
    </row>
    <row r="1284" spans="1:29" x14ac:dyDescent="0.35">
      <c r="A1284" t="s">
        <v>63</v>
      </c>
      <c r="B1284" t="s">
        <v>41</v>
      </c>
      <c r="C1284" t="str">
        <f t="shared" ref="C1284:C1347" si="204">A1284&amp;"_"&amp;B1284</f>
        <v>PORTUGAL_TO_heat</v>
      </c>
      <c r="D1284" t="str">
        <f t="shared" ref="D1284:D1347" si="205">IF(B1284="TO_heat","PROTRA_CHP_HP_I","PROTRA_CHP_PP_I")</f>
        <v>PROTRA_CHP_HP_I</v>
      </c>
      <c r="E1284" t="s">
        <v>12</v>
      </c>
      <c r="F1284" s="1" t="str">
        <f t="shared" ref="F1284:F1347" si="206">A1284&amp;B1284&amp;E1284</f>
        <v>PORTUGALTO_heatPROTRA_HP_geothermal</v>
      </c>
      <c r="G1284" s="4">
        <v>0</v>
      </c>
      <c r="H1284" s="4">
        <v>0</v>
      </c>
      <c r="I1284" s="4">
        <v>0</v>
      </c>
      <c r="J1284" s="4">
        <v>0</v>
      </c>
      <c r="K1284" s="4">
        <v>0</v>
      </c>
      <c r="L1284" s="4">
        <v>0</v>
      </c>
      <c r="M1284" s="4">
        <v>0</v>
      </c>
      <c r="N1284" s="4">
        <v>0</v>
      </c>
      <c r="O1284" s="4">
        <v>0</v>
      </c>
      <c r="P1284" s="4">
        <v>0</v>
      </c>
      <c r="Q1284" s="4">
        <v>0</v>
      </c>
      <c r="R1284" s="4">
        <v>0</v>
      </c>
      <c r="S1284" s="4">
        <v>0</v>
      </c>
      <c r="T1284" s="4">
        <v>0</v>
      </c>
      <c r="U1284" s="4">
        <v>0</v>
      </c>
      <c r="V1284" s="4">
        <v>0</v>
      </c>
      <c r="W1284" t="str">
        <f t="shared" si="203"/>
        <v/>
      </c>
      <c r="X1284" s="7" t="str">
        <f t="shared" ref="X1284:X1347" si="207">$X$1</f>
        <v>PROTRA_CAPACITY_EMPIRICAL[</v>
      </c>
      <c r="Y1284" s="7" t="str">
        <f t="shared" si="200"/>
        <v>PORTUGAL,</v>
      </c>
      <c r="Z1284" s="7" t="str">
        <f t="shared" si="201"/>
        <v>TO_heat,</v>
      </c>
      <c r="AA1284" s="7" t="str">
        <f t="shared" ref="AA1284:AA1347" si="208">D1284&amp;"]=GET_DIRECT_DATA("</f>
        <v>PROTRA_CHP_HP_I]=GET_DIRECT_DATA(</v>
      </c>
      <c r="AB1284" s="7" t="str">
        <f t="shared" ref="AB1284:AB1347" si="209">$AB$1</f>
        <v>'model_parameters/energy/PROTRA_capacity_vensim_import.xlsx','PROTRA_capacity','PROTRA_CAP_TIME',</v>
      </c>
      <c r="AC1284" s="7" t="str">
        <f t="shared" si="202"/>
        <v>'PORTUGAL_TO_heat')~~|</v>
      </c>
    </row>
    <row r="1285" spans="1:29" x14ac:dyDescent="0.35">
      <c r="A1285" t="s">
        <v>63</v>
      </c>
      <c r="B1285" t="s">
        <v>41</v>
      </c>
      <c r="C1285" t="str">
        <f t="shared" si="204"/>
        <v>PORTUGAL_TO_heat</v>
      </c>
      <c r="D1285" t="str">
        <f t="shared" si="205"/>
        <v>PROTRA_CHP_HP_I</v>
      </c>
      <c r="E1285" t="s">
        <v>13</v>
      </c>
      <c r="F1285" s="1" t="str">
        <f t="shared" si="206"/>
        <v>PORTUGALTO_heatPROTRA_HP_liquid_fuels</v>
      </c>
      <c r="G1285" s="4">
        <v>0</v>
      </c>
      <c r="H1285" s="4">
        <v>0</v>
      </c>
      <c r="I1285" s="4">
        <v>0</v>
      </c>
      <c r="J1285" s="4">
        <v>0</v>
      </c>
      <c r="K1285" s="4">
        <v>0</v>
      </c>
      <c r="L1285" s="4">
        <v>0</v>
      </c>
      <c r="M1285" s="4">
        <v>0</v>
      </c>
      <c r="N1285" s="4">
        <v>0</v>
      </c>
      <c r="O1285" s="4">
        <v>0</v>
      </c>
      <c r="P1285" s="4">
        <v>0</v>
      </c>
      <c r="Q1285" s="4">
        <v>0</v>
      </c>
      <c r="R1285" s="4">
        <v>0</v>
      </c>
      <c r="S1285" s="4">
        <v>0</v>
      </c>
      <c r="T1285" s="4">
        <v>0</v>
      </c>
      <c r="U1285" s="4">
        <v>0</v>
      </c>
      <c r="V1285" s="4">
        <v>0</v>
      </c>
      <c r="W1285" t="str">
        <f t="shared" si="203"/>
        <v/>
      </c>
      <c r="X1285" s="7" t="str">
        <f t="shared" si="207"/>
        <v>PROTRA_CAPACITY_EMPIRICAL[</v>
      </c>
      <c r="Y1285" s="7" t="str">
        <f t="shared" si="200"/>
        <v>PORTUGAL,</v>
      </c>
      <c r="Z1285" s="7" t="str">
        <f t="shared" si="201"/>
        <v>TO_heat,</v>
      </c>
      <c r="AA1285" s="7" t="str">
        <f t="shared" si="208"/>
        <v>PROTRA_CHP_HP_I]=GET_DIRECT_DATA(</v>
      </c>
      <c r="AB1285" s="7" t="str">
        <f t="shared" si="209"/>
        <v>'model_parameters/energy/PROTRA_capacity_vensim_import.xlsx','PROTRA_capacity','PROTRA_CAP_TIME',</v>
      </c>
      <c r="AC1285" s="7" t="str">
        <f t="shared" si="202"/>
        <v>'PORTUGAL_TO_heat')~~|</v>
      </c>
    </row>
    <row r="1286" spans="1:29" x14ac:dyDescent="0.35">
      <c r="A1286" t="s">
        <v>63</v>
      </c>
      <c r="B1286" t="s">
        <v>41</v>
      </c>
      <c r="C1286" t="str">
        <f t="shared" si="204"/>
        <v>PORTUGAL_TO_heat</v>
      </c>
      <c r="D1286" t="str">
        <f t="shared" si="205"/>
        <v>PROTRA_CHP_HP_I</v>
      </c>
      <c r="E1286" t="s">
        <v>14</v>
      </c>
      <c r="F1286" s="1" t="str">
        <f t="shared" si="206"/>
        <v>PORTUGALTO_heatPROTRA_HP_solar</v>
      </c>
      <c r="G1286" s="4">
        <v>0</v>
      </c>
      <c r="H1286" s="4">
        <v>0</v>
      </c>
      <c r="I1286" s="4">
        <v>0</v>
      </c>
      <c r="J1286" s="4">
        <v>0</v>
      </c>
      <c r="K1286" s="4">
        <v>0</v>
      </c>
      <c r="L1286" s="4">
        <v>0</v>
      </c>
      <c r="M1286" s="4">
        <v>0</v>
      </c>
      <c r="N1286" s="4">
        <v>0</v>
      </c>
      <c r="O1286" s="4">
        <v>0</v>
      </c>
      <c r="P1286" s="4">
        <v>0</v>
      </c>
      <c r="Q1286" s="4">
        <v>0</v>
      </c>
      <c r="R1286" s="4">
        <v>0</v>
      </c>
      <c r="S1286" s="4">
        <v>0</v>
      </c>
      <c r="T1286" s="4">
        <v>0</v>
      </c>
      <c r="U1286" s="4">
        <v>0</v>
      </c>
      <c r="V1286" s="4">
        <v>0</v>
      </c>
      <c r="W1286" t="str">
        <f t="shared" si="203"/>
        <v/>
      </c>
      <c r="X1286" s="7" t="str">
        <f t="shared" si="207"/>
        <v>PROTRA_CAPACITY_EMPIRICAL[</v>
      </c>
      <c r="Y1286" s="7" t="str">
        <f t="shared" si="200"/>
        <v>PORTUGAL,</v>
      </c>
      <c r="Z1286" s="7" t="str">
        <f t="shared" si="201"/>
        <v>TO_heat,</v>
      </c>
      <c r="AA1286" s="7" t="str">
        <f t="shared" si="208"/>
        <v>PROTRA_CHP_HP_I]=GET_DIRECT_DATA(</v>
      </c>
      <c r="AB1286" s="7" t="str">
        <f t="shared" si="209"/>
        <v>'model_parameters/energy/PROTRA_capacity_vensim_import.xlsx','PROTRA_capacity','PROTRA_CAP_TIME',</v>
      </c>
      <c r="AC1286" s="7" t="str">
        <f t="shared" si="202"/>
        <v>'PORTUGAL_TO_heat')~~|</v>
      </c>
    </row>
    <row r="1287" spans="1:29" x14ac:dyDescent="0.35">
      <c r="A1287" t="s">
        <v>63</v>
      </c>
      <c r="B1287" t="s">
        <v>41</v>
      </c>
      <c r="C1287" t="str">
        <f t="shared" si="204"/>
        <v>PORTUGAL_TO_heat</v>
      </c>
      <c r="D1287" t="str">
        <f t="shared" si="205"/>
        <v>PROTRA_CHP_HP_I</v>
      </c>
      <c r="E1287" t="s">
        <v>15</v>
      </c>
      <c r="F1287" s="1" t="str">
        <f t="shared" si="206"/>
        <v>PORTUGALTO_heatPROTRA_HP_solid_fossil</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c r="W1287" t="str">
        <f t="shared" si="203"/>
        <v/>
      </c>
      <c r="X1287" s="7" t="str">
        <f t="shared" si="207"/>
        <v>PROTRA_CAPACITY_EMPIRICAL[</v>
      </c>
      <c r="Y1287" s="7" t="str">
        <f t="shared" si="200"/>
        <v>PORTUGAL,</v>
      </c>
      <c r="Z1287" s="7" t="str">
        <f t="shared" si="201"/>
        <v>TO_heat,</v>
      </c>
      <c r="AA1287" s="7" t="str">
        <f t="shared" si="208"/>
        <v>PROTRA_CHP_HP_I]=GET_DIRECT_DATA(</v>
      </c>
      <c r="AB1287" s="7" t="str">
        <f t="shared" si="209"/>
        <v>'model_parameters/energy/PROTRA_capacity_vensim_import.xlsx','PROTRA_capacity','PROTRA_CAP_TIME',</v>
      </c>
      <c r="AC1287" s="7" t="str">
        <f t="shared" si="202"/>
        <v>'PORTUGAL_TO_heat')~~|</v>
      </c>
    </row>
    <row r="1288" spans="1:29" x14ac:dyDescent="0.35">
      <c r="A1288" t="s">
        <v>63</v>
      </c>
      <c r="B1288" t="s">
        <v>41</v>
      </c>
      <c r="C1288" t="str">
        <f t="shared" si="204"/>
        <v>PORTUGAL_TO_heat</v>
      </c>
      <c r="D1288" t="str">
        <f t="shared" si="205"/>
        <v>PROTRA_CHP_HP_I</v>
      </c>
      <c r="E1288" t="s">
        <v>16</v>
      </c>
      <c r="F1288" s="1" t="str">
        <f t="shared" si="206"/>
        <v>PORTUGALTO_heatPROTRA_HP_waste</v>
      </c>
      <c r="G1288" s="4">
        <v>0</v>
      </c>
      <c r="H1288" s="4">
        <v>0</v>
      </c>
      <c r="I1288" s="4">
        <v>0</v>
      </c>
      <c r="J1288" s="4">
        <v>0</v>
      </c>
      <c r="K1288" s="4">
        <v>0</v>
      </c>
      <c r="L1288" s="4">
        <v>0</v>
      </c>
      <c r="M1288" s="4">
        <v>0</v>
      </c>
      <c r="N1288" s="4">
        <v>0</v>
      </c>
      <c r="O1288" s="4">
        <v>0</v>
      </c>
      <c r="P1288" s="4">
        <v>0</v>
      </c>
      <c r="Q1288" s="4">
        <v>0</v>
      </c>
      <c r="R1288" s="4">
        <v>0</v>
      </c>
      <c r="S1288" s="4">
        <v>0</v>
      </c>
      <c r="T1288" s="4">
        <v>0</v>
      </c>
      <c r="U1288" s="4">
        <v>0</v>
      </c>
      <c r="V1288" s="4">
        <v>0</v>
      </c>
      <c r="W1288" t="str">
        <f t="shared" si="203"/>
        <v/>
      </c>
      <c r="X1288" s="7" t="str">
        <f t="shared" si="207"/>
        <v>PROTRA_CAPACITY_EMPIRICAL[</v>
      </c>
      <c r="Y1288" s="7" t="str">
        <f t="shared" si="200"/>
        <v>PORTUGAL,</v>
      </c>
      <c r="Z1288" s="7" t="str">
        <f t="shared" si="201"/>
        <v>TO_heat,</v>
      </c>
      <c r="AA1288" s="7" t="str">
        <f t="shared" si="208"/>
        <v>PROTRA_CHP_HP_I]=GET_DIRECT_DATA(</v>
      </c>
      <c r="AB1288" s="7" t="str">
        <f t="shared" si="209"/>
        <v>'model_parameters/energy/PROTRA_capacity_vensim_import.xlsx','PROTRA_capacity','PROTRA_CAP_TIME',</v>
      </c>
      <c r="AC1288" s="7" t="str">
        <f t="shared" si="202"/>
        <v>'PORTUGAL_TO_heat')~~|</v>
      </c>
    </row>
    <row r="1289" spans="1:29" x14ac:dyDescent="0.35">
      <c r="A1289" t="s">
        <v>63</v>
      </c>
      <c r="B1289" t="s">
        <v>42</v>
      </c>
      <c r="C1289" t="str">
        <f t="shared" si="204"/>
        <v>PORTUGAL_TO_elec</v>
      </c>
      <c r="D1289" t="str">
        <f t="shared" si="205"/>
        <v>PROTRA_CHP_PP_I</v>
      </c>
      <c r="E1289" t="s">
        <v>0</v>
      </c>
      <c r="F1289" s="1" t="str">
        <f t="shared" si="206"/>
        <v>PORTUGALTO_elecPROTRA_CHP_gas_fuels</v>
      </c>
      <c r="G1289" s="5">
        <v>0.49453799999999992</v>
      </c>
      <c r="H1289" s="5">
        <v>0.51999799999999996</v>
      </c>
      <c r="I1289" s="5">
        <v>0.53067799999999998</v>
      </c>
      <c r="J1289" s="5">
        <v>0.54507799999999995</v>
      </c>
      <c r="K1289" s="5">
        <v>1.6522779999999999</v>
      </c>
      <c r="L1289" s="5">
        <v>2.227678</v>
      </c>
      <c r="M1289" s="5">
        <v>2.6440779999999999</v>
      </c>
      <c r="N1289" s="5">
        <v>2.647678</v>
      </c>
      <c r="O1289" s="5">
        <v>2.647678</v>
      </c>
      <c r="P1289" s="5">
        <v>2.6474980000000001</v>
      </c>
      <c r="Q1289" s="5">
        <v>2.656698</v>
      </c>
      <c r="R1289" s="5">
        <v>2.6431865034965036</v>
      </c>
      <c r="S1289" s="5">
        <v>2.6217933006993008</v>
      </c>
      <c r="T1289" s="5">
        <v>2.6015260559440558</v>
      </c>
      <c r="U1289" s="5">
        <v>2.5930813706293705</v>
      </c>
      <c r="V1289" s="5">
        <v>2.5930813706293705</v>
      </c>
      <c r="W1289" t="str">
        <f t="shared" si="203"/>
        <v>PROTRA_CAPACITY_EMPIRICAL[PORTUGAL,TO_elec,PROTRA_CHP_PP_I]=GET_DIRECT_DATA('model_parameters/energy/PROTRA_capacity_vensim_import.xlsx','PROTRA_capacity','PROTRA_CAP_TIME','PORTUGAL_TO_elec')~~|</v>
      </c>
      <c r="X1289" s="7" t="str">
        <f t="shared" si="207"/>
        <v>PROTRA_CAPACITY_EMPIRICAL[</v>
      </c>
      <c r="Y1289" s="7" t="str">
        <f t="shared" si="200"/>
        <v>PORTUGAL,</v>
      </c>
      <c r="Z1289" s="7" t="str">
        <f t="shared" si="201"/>
        <v>TO_elec,</v>
      </c>
      <c r="AA1289" s="7" t="str">
        <f t="shared" si="208"/>
        <v>PROTRA_CHP_PP_I]=GET_DIRECT_DATA(</v>
      </c>
      <c r="AB1289" s="7" t="str">
        <f t="shared" si="209"/>
        <v>'model_parameters/energy/PROTRA_capacity_vensim_import.xlsx','PROTRA_capacity','PROTRA_CAP_TIME',</v>
      </c>
      <c r="AC1289" s="7" t="str">
        <f t="shared" si="202"/>
        <v>'PORTUGAL_TO_elec')~~|</v>
      </c>
    </row>
    <row r="1290" spans="1:29" x14ac:dyDescent="0.35">
      <c r="A1290" t="s">
        <v>63</v>
      </c>
      <c r="B1290" t="s">
        <v>42</v>
      </c>
      <c r="C1290" t="str">
        <f t="shared" si="204"/>
        <v>PORTUGAL_TO_elec</v>
      </c>
      <c r="D1290" t="str">
        <f t="shared" si="205"/>
        <v>PROTRA_CHP_PP_I</v>
      </c>
      <c r="E1290" t="s">
        <v>1</v>
      </c>
      <c r="F1290" s="1" t="str">
        <f t="shared" si="206"/>
        <v>PORTUGALTO_elecPROTRA_CHP_gas_fuels_CCS</v>
      </c>
      <c r="G1290" s="5">
        <v>0</v>
      </c>
      <c r="H1290" s="5">
        <v>0</v>
      </c>
      <c r="I1290" s="5">
        <v>0</v>
      </c>
      <c r="J1290" s="5">
        <v>0</v>
      </c>
      <c r="K1290" s="5">
        <v>0</v>
      </c>
      <c r="L1290" s="5">
        <v>0</v>
      </c>
      <c r="M1290" s="5">
        <v>0</v>
      </c>
      <c r="N1290" s="5">
        <v>0</v>
      </c>
      <c r="O1290" s="5">
        <v>0</v>
      </c>
      <c r="P1290" s="5">
        <v>0</v>
      </c>
      <c r="Q1290" s="5">
        <v>0</v>
      </c>
      <c r="R1290" s="5">
        <v>0</v>
      </c>
      <c r="S1290" s="5">
        <v>0</v>
      </c>
      <c r="T1290" s="5">
        <v>0</v>
      </c>
      <c r="U1290" s="5">
        <v>0</v>
      </c>
      <c r="V1290" s="5">
        <v>0</v>
      </c>
      <c r="W1290" t="str">
        <f t="shared" si="203"/>
        <v/>
      </c>
      <c r="X1290" s="7" t="str">
        <f t="shared" si="207"/>
        <v>PROTRA_CAPACITY_EMPIRICAL[</v>
      </c>
      <c r="Y1290" s="7" t="str">
        <f t="shared" si="200"/>
        <v>PORTUGAL,</v>
      </c>
      <c r="Z1290" s="7" t="str">
        <f t="shared" si="201"/>
        <v>TO_elec,</v>
      </c>
      <c r="AA1290" s="7" t="str">
        <f t="shared" si="208"/>
        <v>PROTRA_CHP_PP_I]=GET_DIRECT_DATA(</v>
      </c>
      <c r="AB1290" s="7" t="str">
        <f t="shared" si="209"/>
        <v>'model_parameters/energy/PROTRA_capacity_vensim_import.xlsx','PROTRA_capacity','PROTRA_CAP_TIME',</v>
      </c>
      <c r="AC1290" s="7" t="str">
        <f t="shared" si="202"/>
        <v>'PORTUGAL_TO_elec')~~|</v>
      </c>
    </row>
    <row r="1291" spans="1:29" x14ac:dyDescent="0.35">
      <c r="A1291" t="s">
        <v>63</v>
      </c>
      <c r="B1291" t="s">
        <v>42</v>
      </c>
      <c r="C1291" t="str">
        <f t="shared" si="204"/>
        <v>PORTUGAL_TO_elec</v>
      </c>
      <c r="D1291" t="str">
        <f t="shared" si="205"/>
        <v>PROTRA_CHP_PP_I</v>
      </c>
      <c r="E1291" t="s">
        <v>2</v>
      </c>
      <c r="F1291" s="1" t="str">
        <f t="shared" si="206"/>
        <v>PORTUGALTO_elecPROTRA_CHP_geothermal</v>
      </c>
      <c r="G1291" s="5">
        <v>3.9746334596434387E-3</v>
      </c>
      <c r="H1291" s="5">
        <v>4.2213556330297783E-3</v>
      </c>
      <c r="I1291" s="5">
        <v>4.0950594082881809E-3</v>
      </c>
      <c r="J1291" s="5">
        <v>4.1830840497747487E-3</v>
      </c>
      <c r="K1291" s="5">
        <v>4.9599971898518528E-3</v>
      </c>
      <c r="L1291" s="5">
        <v>5.0135774064088935E-3</v>
      </c>
      <c r="M1291" s="5">
        <v>6.2061999999999994E-3</v>
      </c>
      <c r="N1291" s="5">
        <v>6.3057053505261645E-3</v>
      </c>
      <c r="O1291" s="5">
        <v>6.0759999999999989E-3</v>
      </c>
      <c r="P1291" s="5">
        <v>6.00574677762693E-3</v>
      </c>
      <c r="Q1291" s="5">
        <v>5.7808800000000004E-3</v>
      </c>
      <c r="R1291" s="5">
        <v>5.8667499414374333E-3</v>
      </c>
      <c r="S1291" s="5">
        <v>5.9526198828748662E-3</v>
      </c>
      <c r="T1291" s="5">
        <v>6.0384898243122992E-3</v>
      </c>
      <c r="U1291" s="5">
        <v>6.1243597657497321E-3</v>
      </c>
      <c r="V1291" s="5">
        <v>6.210229707187165E-3</v>
      </c>
      <c r="W1291" t="str">
        <f t="shared" si="203"/>
        <v/>
      </c>
      <c r="X1291" s="7" t="str">
        <f t="shared" si="207"/>
        <v>PROTRA_CAPACITY_EMPIRICAL[</v>
      </c>
      <c r="Y1291" s="7" t="str">
        <f t="shared" si="200"/>
        <v>PORTUGAL,</v>
      </c>
      <c r="Z1291" s="7" t="str">
        <f t="shared" si="201"/>
        <v>TO_elec,</v>
      </c>
      <c r="AA1291" s="7" t="str">
        <f t="shared" si="208"/>
        <v>PROTRA_CHP_PP_I]=GET_DIRECT_DATA(</v>
      </c>
      <c r="AB1291" s="7" t="str">
        <f t="shared" si="209"/>
        <v>'model_parameters/energy/PROTRA_capacity_vensim_import.xlsx','PROTRA_capacity','PROTRA_CAP_TIME',</v>
      </c>
      <c r="AC1291" s="7" t="str">
        <f t="shared" si="202"/>
        <v>'PORTUGAL_TO_elec')~~|</v>
      </c>
    </row>
    <row r="1292" spans="1:29" x14ac:dyDescent="0.35">
      <c r="A1292" t="s">
        <v>63</v>
      </c>
      <c r="B1292" t="s">
        <v>42</v>
      </c>
      <c r="C1292" t="str">
        <f t="shared" si="204"/>
        <v>PORTUGAL_TO_elec</v>
      </c>
      <c r="D1292" t="str">
        <f t="shared" si="205"/>
        <v>PROTRA_CHP_PP_I</v>
      </c>
      <c r="E1292" t="s">
        <v>3</v>
      </c>
      <c r="F1292" s="1" t="str">
        <f t="shared" si="206"/>
        <v>PORTUGALTO_elecPROTRA_CHP_liquid_fuels</v>
      </c>
      <c r="G1292" s="5">
        <v>0.82780599999999993</v>
      </c>
      <c r="H1292" s="5">
        <v>0.84150599999999987</v>
      </c>
      <c r="I1292" s="5">
        <v>0.84150599999999987</v>
      </c>
      <c r="J1292" s="5">
        <v>0.84150599999999987</v>
      </c>
      <c r="K1292" s="5">
        <v>0.77693599999999996</v>
      </c>
      <c r="L1292" s="5">
        <v>0.74613600000000002</v>
      </c>
      <c r="M1292" s="5">
        <v>0.74383600000000005</v>
      </c>
      <c r="N1292" s="5">
        <v>0.70803600000000011</v>
      </c>
      <c r="O1292" s="5">
        <v>0.6200460000000001</v>
      </c>
      <c r="P1292" s="5">
        <v>0.54092599999999991</v>
      </c>
      <c r="Q1292" s="5">
        <v>0.46188599999999996</v>
      </c>
      <c r="R1292" s="5">
        <v>0.40137257142857136</v>
      </c>
      <c r="S1292" s="5">
        <v>0.34085914285714275</v>
      </c>
      <c r="T1292" s="5">
        <v>0.28034571428571414</v>
      </c>
      <c r="U1292" s="5">
        <v>0.21983228571428556</v>
      </c>
      <c r="V1292" s="5">
        <v>0.15931885714285698</v>
      </c>
      <c r="W1292" t="str">
        <f t="shared" si="203"/>
        <v/>
      </c>
      <c r="X1292" s="7" t="str">
        <f t="shared" si="207"/>
        <v>PROTRA_CAPACITY_EMPIRICAL[</v>
      </c>
      <c r="Y1292" s="7" t="str">
        <f t="shared" si="200"/>
        <v>PORTUGAL,</v>
      </c>
      <c r="Z1292" s="7" t="str">
        <f t="shared" si="201"/>
        <v>TO_elec,</v>
      </c>
      <c r="AA1292" s="7" t="str">
        <f t="shared" si="208"/>
        <v>PROTRA_CHP_PP_I]=GET_DIRECT_DATA(</v>
      </c>
      <c r="AB1292" s="7" t="str">
        <f t="shared" si="209"/>
        <v>'model_parameters/energy/PROTRA_capacity_vensim_import.xlsx','PROTRA_capacity','PROTRA_CAP_TIME',</v>
      </c>
      <c r="AC1292" s="7" t="str">
        <f t="shared" si="202"/>
        <v>'PORTUGAL_TO_elec')~~|</v>
      </c>
    </row>
    <row r="1293" spans="1:29" x14ac:dyDescent="0.35">
      <c r="A1293" t="s">
        <v>63</v>
      </c>
      <c r="B1293" t="s">
        <v>42</v>
      </c>
      <c r="C1293" t="str">
        <f t="shared" si="204"/>
        <v>PORTUGAL_TO_elec</v>
      </c>
      <c r="D1293" t="str">
        <f t="shared" si="205"/>
        <v>PROTRA_CHP_PP_I</v>
      </c>
      <c r="E1293" t="s">
        <v>4</v>
      </c>
      <c r="F1293" s="1" t="str">
        <f t="shared" si="206"/>
        <v>PORTUGALTO_elecPROTRA_CHP_liquid_fuels_CCS</v>
      </c>
      <c r="G1293" s="5">
        <v>0</v>
      </c>
      <c r="H1293" s="5">
        <v>0</v>
      </c>
      <c r="I1293" s="5">
        <v>0</v>
      </c>
      <c r="J1293" s="5">
        <v>0</v>
      </c>
      <c r="K1293" s="5">
        <v>0</v>
      </c>
      <c r="L1293" s="5">
        <v>0</v>
      </c>
      <c r="M1293" s="5">
        <v>0</v>
      </c>
      <c r="N1293" s="5">
        <v>0</v>
      </c>
      <c r="O1293" s="5">
        <v>0</v>
      </c>
      <c r="P1293" s="5">
        <v>0</v>
      </c>
      <c r="Q1293" s="5">
        <v>0</v>
      </c>
      <c r="R1293" s="5">
        <v>0</v>
      </c>
      <c r="S1293" s="5">
        <v>0</v>
      </c>
      <c r="T1293" s="5">
        <v>0</v>
      </c>
      <c r="U1293" s="5">
        <v>0</v>
      </c>
      <c r="V1293" s="5">
        <v>0</v>
      </c>
      <c r="W1293" t="str">
        <f t="shared" si="203"/>
        <v/>
      </c>
      <c r="X1293" s="7" t="str">
        <f t="shared" si="207"/>
        <v>PROTRA_CAPACITY_EMPIRICAL[</v>
      </c>
      <c r="Y1293" s="7" t="str">
        <f t="shared" si="200"/>
        <v>PORTUGAL,</v>
      </c>
      <c r="Z1293" s="7" t="str">
        <f t="shared" si="201"/>
        <v>TO_elec,</v>
      </c>
      <c r="AA1293" s="7" t="str">
        <f t="shared" si="208"/>
        <v>PROTRA_CHP_PP_I]=GET_DIRECT_DATA(</v>
      </c>
      <c r="AB1293" s="7" t="str">
        <f t="shared" si="209"/>
        <v>'model_parameters/energy/PROTRA_capacity_vensim_import.xlsx','PROTRA_capacity','PROTRA_CAP_TIME',</v>
      </c>
      <c r="AC1293" s="7" t="str">
        <f t="shared" si="202"/>
        <v>'PORTUGAL_TO_elec')~~|</v>
      </c>
    </row>
    <row r="1294" spans="1:29" x14ac:dyDescent="0.35">
      <c r="A1294" t="s">
        <v>63</v>
      </c>
      <c r="B1294" t="s">
        <v>42</v>
      </c>
      <c r="C1294" t="str">
        <f t="shared" si="204"/>
        <v>PORTUGAL_TO_elec</v>
      </c>
      <c r="D1294" t="str">
        <f t="shared" si="205"/>
        <v>PROTRA_CHP_PP_I</v>
      </c>
      <c r="E1294" t="s">
        <v>5</v>
      </c>
      <c r="F1294" s="1" t="str">
        <f t="shared" si="206"/>
        <v>PORTUGALTO_elecPROTRA_CHP_solid_fossil</v>
      </c>
      <c r="G1294" s="5">
        <v>0</v>
      </c>
      <c r="H1294" s="5">
        <v>0</v>
      </c>
      <c r="I1294" s="5">
        <v>0</v>
      </c>
      <c r="J1294" s="5">
        <v>0</v>
      </c>
      <c r="K1294" s="5">
        <v>0</v>
      </c>
      <c r="L1294" s="5">
        <v>0</v>
      </c>
      <c r="M1294" s="5">
        <v>0</v>
      </c>
      <c r="N1294" s="5">
        <v>0</v>
      </c>
      <c r="O1294" s="5">
        <v>0</v>
      </c>
      <c r="P1294" s="5">
        <v>0</v>
      </c>
      <c r="Q1294" s="5">
        <v>0</v>
      </c>
      <c r="R1294" s="5">
        <v>0</v>
      </c>
      <c r="S1294" s="5">
        <v>0</v>
      </c>
      <c r="T1294" s="5">
        <v>0</v>
      </c>
      <c r="U1294" s="5">
        <v>0</v>
      </c>
      <c r="V1294" s="5">
        <v>0</v>
      </c>
      <c r="W1294" t="str">
        <f t="shared" si="203"/>
        <v/>
      </c>
      <c r="X1294" s="7" t="str">
        <f t="shared" si="207"/>
        <v>PROTRA_CAPACITY_EMPIRICAL[</v>
      </c>
      <c r="Y1294" s="7" t="str">
        <f t="shared" si="200"/>
        <v>PORTUGAL,</v>
      </c>
      <c r="Z1294" s="7" t="str">
        <f t="shared" si="201"/>
        <v>TO_elec,</v>
      </c>
      <c r="AA1294" s="7" t="str">
        <f t="shared" si="208"/>
        <v>PROTRA_CHP_PP_I]=GET_DIRECT_DATA(</v>
      </c>
      <c r="AB1294" s="7" t="str">
        <f t="shared" si="209"/>
        <v>'model_parameters/energy/PROTRA_capacity_vensim_import.xlsx','PROTRA_capacity','PROTRA_CAP_TIME',</v>
      </c>
      <c r="AC1294" s="7" t="str">
        <f t="shared" si="202"/>
        <v>'PORTUGAL_TO_elec')~~|</v>
      </c>
    </row>
    <row r="1295" spans="1:29" x14ac:dyDescent="0.35">
      <c r="A1295" t="s">
        <v>63</v>
      </c>
      <c r="B1295" t="s">
        <v>42</v>
      </c>
      <c r="C1295" t="str">
        <f t="shared" si="204"/>
        <v>PORTUGAL_TO_elec</v>
      </c>
      <c r="D1295" t="str">
        <f t="shared" si="205"/>
        <v>PROTRA_CHP_PP_I</v>
      </c>
      <c r="E1295" t="s">
        <v>6</v>
      </c>
      <c r="F1295" s="1" t="str">
        <f t="shared" si="206"/>
        <v>PORTUGALTO_elecPROTRA_CHP_solid_fossil_CCS</v>
      </c>
      <c r="G1295" s="5">
        <v>0</v>
      </c>
      <c r="H1295" s="5">
        <v>0</v>
      </c>
      <c r="I1295" s="5">
        <v>0</v>
      </c>
      <c r="J1295" s="5">
        <v>0</v>
      </c>
      <c r="K1295" s="5">
        <v>0</v>
      </c>
      <c r="L1295" s="5">
        <v>0</v>
      </c>
      <c r="M1295" s="5">
        <v>0</v>
      </c>
      <c r="N1295" s="5">
        <v>0</v>
      </c>
      <c r="O1295" s="5">
        <v>0</v>
      </c>
      <c r="P1295" s="5">
        <v>0</v>
      </c>
      <c r="Q1295" s="5">
        <v>0</v>
      </c>
      <c r="R1295" s="5">
        <v>0</v>
      </c>
      <c r="S1295" s="5">
        <v>0</v>
      </c>
      <c r="T1295" s="5">
        <v>0</v>
      </c>
      <c r="U1295" s="5">
        <v>0</v>
      </c>
      <c r="V1295" s="5">
        <v>0</v>
      </c>
      <c r="W1295" t="str">
        <f t="shared" si="203"/>
        <v/>
      </c>
      <c r="X1295" s="7" t="str">
        <f t="shared" si="207"/>
        <v>PROTRA_CAPACITY_EMPIRICAL[</v>
      </c>
      <c r="Y1295" s="7" t="str">
        <f t="shared" si="200"/>
        <v>PORTUGAL,</v>
      </c>
      <c r="Z1295" s="7" t="str">
        <f t="shared" si="201"/>
        <v>TO_elec,</v>
      </c>
      <c r="AA1295" s="7" t="str">
        <f t="shared" si="208"/>
        <v>PROTRA_CHP_PP_I]=GET_DIRECT_DATA(</v>
      </c>
      <c r="AB1295" s="7" t="str">
        <f t="shared" si="209"/>
        <v>'model_parameters/energy/PROTRA_capacity_vensim_import.xlsx','PROTRA_capacity','PROTRA_CAP_TIME',</v>
      </c>
      <c r="AC1295" s="7" t="str">
        <f t="shared" si="202"/>
        <v>'PORTUGAL_TO_elec')~~|</v>
      </c>
    </row>
    <row r="1296" spans="1:29" x14ac:dyDescent="0.35">
      <c r="A1296" t="s">
        <v>63</v>
      </c>
      <c r="B1296" t="s">
        <v>42</v>
      </c>
      <c r="C1296" t="str">
        <f t="shared" si="204"/>
        <v>PORTUGAL_TO_elec</v>
      </c>
      <c r="D1296" t="str">
        <f t="shared" si="205"/>
        <v>PROTRA_CHP_PP_I</v>
      </c>
      <c r="E1296" t="s">
        <v>7</v>
      </c>
      <c r="F1296" s="1" t="str">
        <f t="shared" si="206"/>
        <v>PORTUGALTO_elecPROTRA_CHP_waste</v>
      </c>
      <c r="G1296" s="5">
        <v>1.719378543236455E-2</v>
      </c>
      <c r="H1296" s="5">
        <v>1.719378543236455E-2</v>
      </c>
      <c r="I1296" s="5">
        <v>1.8001005405715E-2</v>
      </c>
      <c r="J1296" s="5">
        <v>1.8001005405715E-2</v>
      </c>
      <c r="K1296" s="5">
        <v>1.8918300829976874E-2</v>
      </c>
      <c r="L1296" s="5">
        <v>2.2198549267137328E-2</v>
      </c>
      <c r="M1296" s="5">
        <v>2.2198549267137328E-2</v>
      </c>
      <c r="N1296" s="5">
        <v>2.2198549267137328E-2</v>
      </c>
      <c r="O1296" s="5">
        <v>1.8881609013006399E-2</v>
      </c>
      <c r="P1296" s="5">
        <v>1.8881609013006399E-2</v>
      </c>
      <c r="Q1296" s="5">
        <v>1.8881609013006399E-2</v>
      </c>
      <c r="R1296" s="5">
        <v>1.8028681519087018E-2</v>
      </c>
      <c r="S1296" s="5">
        <v>1.7175754025167637E-2</v>
      </c>
      <c r="T1296" s="5">
        <v>1.6322826531248256E-2</v>
      </c>
      <c r="U1296" s="5">
        <v>1.5469899037328875E-2</v>
      </c>
      <c r="V1296" s="5">
        <v>1.4616971543409494E-2</v>
      </c>
      <c r="W1296" t="str">
        <f t="shared" si="203"/>
        <v/>
      </c>
      <c r="X1296" s="7" t="str">
        <f t="shared" si="207"/>
        <v>PROTRA_CAPACITY_EMPIRICAL[</v>
      </c>
      <c r="Y1296" s="7" t="str">
        <f t="shared" si="200"/>
        <v>PORTUGAL,</v>
      </c>
      <c r="Z1296" s="7" t="str">
        <f t="shared" si="201"/>
        <v>TO_elec,</v>
      </c>
      <c r="AA1296" s="7" t="str">
        <f t="shared" si="208"/>
        <v>PROTRA_CHP_PP_I]=GET_DIRECT_DATA(</v>
      </c>
      <c r="AB1296" s="7" t="str">
        <f t="shared" si="209"/>
        <v>'model_parameters/energy/PROTRA_capacity_vensim_import.xlsx','PROTRA_capacity','PROTRA_CAP_TIME',</v>
      </c>
      <c r="AC1296" s="7" t="str">
        <f t="shared" si="202"/>
        <v>'PORTUGAL_TO_elec')~~|</v>
      </c>
    </row>
    <row r="1297" spans="1:29" x14ac:dyDescent="0.35">
      <c r="A1297" t="s">
        <v>63</v>
      </c>
      <c r="B1297" t="s">
        <v>42</v>
      </c>
      <c r="C1297" t="str">
        <f t="shared" si="204"/>
        <v>PORTUGAL_TO_elec</v>
      </c>
      <c r="D1297" t="str">
        <f t="shared" si="205"/>
        <v>PROTRA_CHP_PP_I</v>
      </c>
      <c r="E1297" t="s">
        <v>8</v>
      </c>
      <c r="F1297" s="1" t="str">
        <f t="shared" si="206"/>
        <v>PORTUGALTO_elecPROTRA_CHP_solid_bio</v>
      </c>
      <c r="G1297" s="5">
        <v>0.21710621456763546</v>
      </c>
      <c r="H1297" s="5">
        <v>0.21710621456763546</v>
      </c>
      <c r="I1297" s="5">
        <v>0.22729899459428501</v>
      </c>
      <c r="J1297" s="5">
        <v>0.22729899459428501</v>
      </c>
      <c r="K1297" s="5">
        <v>0.23888169917002317</v>
      </c>
      <c r="L1297" s="5">
        <v>0.28030145073286267</v>
      </c>
      <c r="M1297" s="5">
        <v>0.28030145073286267</v>
      </c>
      <c r="N1297" s="5">
        <v>0.28030145073286267</v>
      </c>
      <c r="O1297" s="5">
        <v>0.23841839098699363</v>
      </c>
      <c r="P1297" s="5">
        <v>0.23841839098699363</v>
      </c>
      <c r="Q1297" s="5">
        <v>0.23841839098699363</v>
      </c>
      <c r="R1297" s="5">
        <v>0.23841839098699363</v>
      </c>
      <c r="S1297" s="5">
        <v>0.24497284847117212</v>
      </c>
      <c r="T1297" s="5">
        <v>0.2433342341001275</v>
      </c>
      <c r="U1297" s="5">
        <v>0.24784042362050027</v>
      </c>
      <c r="V1297" s="5">
        <v>0.27815478948482592</v>
      </c>
      <c r="W1297" t="str">
        <f t="shared" si="203"/>
        <v/>
      </c>
      <c r="X1297" s="7" t="str">
        <f t="shared" si="207"/>
        <v>PROTRA_CAPACITY_EMPIRICAL[</v>
      </c>
      <c r="Y1297" s="7" t="str">
        <f t="shared" si="200"/>
        <v>PORTUGAL,</v>
      </c>
      <c r="Z1297" s="7" t="str">
        <f t="shared" si="201"/>
        <v>TO_elec,</v>
      </c>
      <c r="AA1297" s="7" t="str">
        <f t="shared" si="208"/>
        <v>PROTRA_CHP_PP_I]=GET_DIRECT_DATA(</v>
      </c>
      <c r="AB1297" s="7" t="str">
        <f t="shared" si="209"/>
        <v>'model_parameters/energy/PROTRA_capacity_vensim_import.xlsx','PROTRA_capacity','PROTRA_CAP_TIME',</v>
      </c>
      <c r="AC1297" s="7" t="str">
        <f t="shared" si="202"/>
        <v>'PORTUGAL_TO_elec')~~|</v>
      </c>
    </row>
    <row r="1298" spans="1:29" x14ac:dyDescent="0.35">
      <c r="A1298" t="s">
        <v>63</v>
      </c>
      <c r="B1298" t="s">
        <v>42</v>
      </c>
      <c r="C1298" t="str">
        <f t="shared" si="204"/>
        <v>PORTUGAL_TO_elec</v>
      </c>
      <c r="D1298" t="str">
        <f t="shared" si="205"/>
        <v>PROTRA_CHP_PP_I</v>
      </c>
      <c r="E1298" t="s">
        <v>9</v>
      </c>
      <c r="F1298" s="1" t="str">
        <f t="shared" si="206"/>
        <v>PORTUGALTO_elecPROTRA_CHP_solid_bio_CCS</v>
      </c>
      <c r="G1298" s="5">
        <v>0</v>
      </c>
      <c r="H1298" s="5">
        <v>0</v>
      </c>
      <c r="I1298" s="5">
        <v>0</v>
      </c>
      <c r="J1298" s="5">
        <v>0</v>
      </c>
      <c r="K1298" s="5">
        <v>0</v>
      </c>
      <c r="L1298" s="5">
        <v>0</v>
      </c>
      <c r="M1298" s="5">
        <v>0</v>
      </c>
      <c r="N1298" s="5">
        <v>0</v>
      </c>
      <c r="O1298" s="5">
        <v>0</v>
      </c>
      <c r="P1298" s="5">
        <v>0</v>
      </c>
      <c r="Q1298" s="5">
        <v>0</v>
      </c>
      <c r="R1298" s="5">
        <v>0</v>
      </c>
      <c r="S1298" s="5">
        <v>0</v>
      </c>
      <c r="T1298" s="5">
        <v>0</v>
      </c>
      <c r="U1298" s="5">
        <v>0</v>
      </c>
      <c r="V1298" s="5">
        <v>0</v>
      </c>
      <c r="W1298" t="str">
        <f t="shared" si="203"/>
        <v/>
      </c>
      <c r="X1298" s="7" t="str">
        <f t="shared" si="207"/>
        <v>PROTRA_CAPACITY_EMPIRICAL[</v>
      </c>
      <c r="Y1298" s="7" t="str">
        <f t="shared" si="200"/>
        <v>PORTUGAL,</v>
      </c>
      <c r="Z1298" s="7" t="str">
        <f t="shared" si="201"/>
        <v>TO_elec,</v>
      </c>
      <c r="AA1298" s="7" t="str">
        <f t="shared" si="208"/>
        <v>PROTRA_CHP_PP_I]=GET_DIRECT_DATA(</v>
      </c>
      <c r="AB1298" s="7" t="str">
        <f t="shared" si="209"/>
        <v>'model_parameters/energy/PROTRA_capacity_vensim_import.xlsx','PROTRA_capacity','PROTRA_CAP_TIME',</v>
      </c>
      <c r="AC1298" s="7" t="str">
        <f t="shared" si="202"/>
        <v>'PORTUGAL_TO_elec')~~|</v>
      </c>
    </row>
    <row r="1299" spans="1:29" x14ac:dyDescent="0.35">
      <c r="A1299" t="s">
        <v>63</v>
      </c>
      <c r="B1299" t="s">
        <v>42</v>
      </c>
      <c r="C1299" t="str">
        <f t="shared" si="204"/>
        <v>PORTUGAL_TO_elec</v>
      </c>
      <c r="D1299" t="str">
        <f t="shared" si="205"/>
        <v>PROTRA_CHP_PP_I</v>
      </c>
      <c r="E1299" t="s">
        <v>17</v>
      </c>
      <c r="F1299" s="1" t="str">
        <f t="shared" si="206"/>
        <v>PORTUGALTO_elecPROTRA_PP_solid_bio</v>
      </c>
      <c r="G1299" s="5">
        <v>0.15113112930423109</v>
      </c>
      <c r="H1299" s="5">
        <v>0.16132390933088064</v>
      </c>
      <c r="I1299" s="5">
        <v>0.17128503526601541</v>
      </c>
      <c r="J1299" s="5">
        <v>0.17128503526601541</v>
      </c>
      <c r="K1299" s="5">
        <v>0.21502132774400259</v>
      </c>
      <c r="L1299" s="5">
        <v>0.3113894298141438</v>
      </c>
      <c r="M1299" s="5">
        <v>0.3113894298141438</v>
      </c>
      <c r="N1299" s="5">
        <v>0.30999950526505526</v>
      </c>
      <c r="O1299" s="5">
        <v>0.30999950526505526</v>
      </c>
      <c r="P1299" s="5">
        <v>0.30406916052227734</v>
      </c>
      <c r="Q1299" s="5">
        <v>0.30406916052227734</v>
      </c>
      <c r="R1299" s="5">
        <v>0.30406916052227734</v>
      </c>
      <c r="S1299" s="5">
        <v>0.31242845015862858</v>
      </c>
      <c r="T1299" s="5">
        <v>0.31033862774954074</v>
      </c>
      <c r="U1299" s="5">
        <v>0.31608563937453232</v>
      </c>
      <c r="V1299" s="5">
        <v>0.35474735394265694</v>
      </c>
      <c r="W1299" t="str">
        <f t="shared" si="203"/>
        <v/>
      </c>
      <c r="X1299" s="7" t="str">
        <f t="shared" si="207"/>
        <v>PROTRA_CAPACITY_EMPIRICAL[</v>
      </c>
      <c r="Y1299" s="7" t="str">
        <f t="shared" si="200"/>
        <v>PORTUGAL,</v>
      </c>
      <c r="Z1299" s="7" t="str">
        <f t="shared" si="201"/>
        <v>TO_elec,</v>
      </c>
      <c r="AA1299" s="7" t="str">
        <f t="shared" si="208"/>
        <v>PROTRA_CHP_PP_I]=GET_DIRECT_DATA(</v>
      </c>
      <c r="AB1299" s="7" t="str">
        <f t="shared" si="209"/>
        <v>'model_parameters/energy/PROTRA_capacity_vensim_import.xlsx','PROTRA_capacity','PROTRA_CAP_TIME',</v>
      </c>
      <c r="AC1299" s="7" t="str">
        <f t="shared" si="202"/>
        <v>'PORTUGAL_TO_elec')~~|</v>
      </c>
    </row>
    <row r="1300" spans="1:29" x14ac:dyDescent="0.35">
      <c r="A1300" t="s">
        <v>63</v>
      </c>
      <c r="B1300" t="s">
        <v>42</v>
      </c>
      <c r="C1300" t="str">
        <f t="shared" si="204"/>
        <v>PORTUGAL_TO_elec</v>
      </c>
      <c r="D1300" t="str">
        <f t="shared" si="205"/>
        <v>PROTRA_CHP_PP_I</v>
      </c>
      <c r="E1300" t="s">
        <v>18</v>
      </c>
      <c r="F1300" s="1" t="str">
        <f t="shared" si="206"/>
        <v>PORTUGALTO_elecPROTRA_PP_solid_bio_CCS</v>
      </c>
      <c r="G1300" s="5">
        <v>0</v>
      </c>
      <c r="H1300" s="5">
        <v>0</v>
      </c>
      <c r="I1300" s="5">
        <v>0</v>
      </c>
      <c r="J1300" s="5">
        <v>0</v>
      </c>
      <c r="K1300" s="5">
        <v>0</v>
      </c>
      <c r="L1300" s="5">
        <v>0</v>
      </c>
      <c r="M1300" s="5">
        <v>0</v>
      </c>
      <c r="N1300" s="5">
        <v>0</v>
      </c>
      <c r="O1300" s="5">
        <v>0</v>
      </c>
      <c r="P1300" s="5">
        <v>0</v>
      </c>
      <c r="Q1300" s="5">
        <v>0</v>
      </c>
      <c r="R1300" s="5">
        <v>0</v>
      </c>
      <c r="S1300" s="5">
        <v>0</v>
      </c>
      <c r="T1300" s="5">
        <v>0</v>
      </c>
      <c r="U1300" s="5">
        <v>0</v>
      </c>
      <c r="V1300" s="5">
        <v>0</v>
      </c>
      <c r="W1300" t="str">
        <f t="shared" si="203"/>
        <v/>
      </c>
      <c r="X1300" s="7" t="str">
        <f t="shared" si="207"/>
        <v>PROTRA_CAPACITY_EMPIRICAL[</v>
      </c>
      <c r="Y1300" s="7" t="str">
        <f t="shared" si="200"/>
        <v>PORTUGAL,</v>
      </c>
      <c r="Z1300" s="7" t="str">
        <f t="shared" si="201"/>
        <v>TO_elec,</v>
      </c>
      <c r="AA1300" s="7" t="str">
        <f t="shared" si="208"/>
        <v>PROTRA_CHP_PP_I]=GET_DIRECT_DATA(</v>
      </c>
      <c r="AB1300" s="7" t="str">
        <f t="shared" si="209"/>
        <v>'model_parameters/energy/PROTRA_capacity_vensim_import.xlsx','PROTRA_capacity','PROTRA_CAP_TIME',</v>
      </c>
      <c r="AC1300" s="7" t="str">
        <f t="shared" si="202"/>
        <v>'PORTUGAL_TO_elec')~~|</v>
      </c>
    </row>
    <row r="1301" spans="1:29" x14ac:dyDescent="0.35">
      <c r="A1301" t="s">
        <v>63</v>
      </c>
      <c r="B1301" t="s">
        <v>42</v>
      </c>
      <c r="C1301" t="str">
        <f t="shared" si="204"/>
        <v>PORTUGAL_TO_elec</v>
      </c>
      <c r="D1301" t="str">
        <f t="shared" si="205"/>
        <v>PROTRA_CHP_PP_I</v>
      </c>
      <c r="E1301" t="s">
        <v>19</v>
      </c>
      <c r="F1301" s="1" t="str">
        <f t="shared" si="206"/>
        <v>PORTUGALTO_elecPROTRA_PP_gas_fuels</v>
      </c>
      <c r="G1301" s="5">
        <v>1.7949900000000001</v>
      </c>
      <c r="H1301" s="5">
        <v>2.1875909999999998</v>
      </c>
      <c r="I1301" s="5">
        <v>2.1931069999999999</v>
      </c>
      <c r="J1301" s="5">
        <v>2.1936439999999999</v>
      </c>
      <c r="K1301" s="5">
        <v>2.1964350000000001</v>
      </c>
      <c r="L1301" s="5">
        <v>2.4295650000000002</v>
      </c>
      <c r="M1301" s="5">
        <v>2.4387650000000001</v>
      </c>
      <c r="N1301" s="5">
        <v>2.4387650000000001</v>
      </c>
      <c r="O1301" s="5">
        <v>2.4387750000000001</v>
      </c>
      <c r="P1301" s="5">
        <v>2.4387750000000001</v>
      </c>
      <c r="Q1301" s="5">
        <v>2.4384749999999999</v>
      </c>
      <c r="R1301" s="5">
        <v>2.426073347107438</v>
      </c>
      <c r="S1301" s="5">
        <v>2.4064373966942147</v>
      </c>
      <c r="T1301" s="5">
        <v>2.3878349173553719</v>
      </c>
      <c r="U1301" s="5">
        <v>2.3800838842975205</v>
      </c>
      <c r="V1301" s="5">
        <v>2.3800838842975205</v>
      </c>
      <c r="W1301" t="str">
        <f t="shared" si="203"/>
        <v/>
      </c>
      <c r="X1301" s="7" t="str">
        <f t="shared" si="207"/>
        <v>PROTRA_CAPACITY_EMPIRICAL[</v>
      </c>
      <c r="Y1301" s="7" t="str">
        <f t="shared" si="200"/>
        <v>PORTUGAL,</v>
      </c>
      <c r="Z1301" s="7" t="str">
        <f t="shared" si="201"/>
        <v>TO_elec,</v>
      </c>
      <c r="AA1301" s="7" t="str">
        <f t="shared" si="208"/>
        <v>PROTRA_CHP_PP_I]=GET_DIRECT_DATA(</v>
      </c>
      <c r="AB1301" s="7" t="str">
        <f t="shared" si="209"/>
        <v>'model_parameters/energy/PROTRA_capacity_vensim_import.xlsx','PROTRA_capacity','PROTRA_CAP_TIME',</v>
      </c>
      <c r="AC1301" s="7" t="str">
        <f t="shared" si="202"/>
        <v>'PORTUGAL_TO_elec')~~|</v>
      </c>
    </row>
    <row r="1302" spans="1:29" x14ac:dyDescent="0.35">
      <c r="A1302" t="s">
        <v>63</v>
      </c>
      <c r="B1302" t="s">
        <v>42</v>
      </c>
      <c r="C1302" t="str">
        <f t="shared" si="204"/>
        <v>PORTUGAL_TO_elec</v>
      </c>
      <c r="D1302" t="str">
        <f t="shared" si="205"/>
        <v>PROTRA_CHP_PP_I</v>
      </c>
      <c r="E1302" t="s">
        <v>20</v>
      </c>
      <c r="F1302" s="1" t="str">
        <f t="shared" si="206"/>
        <v>PORTUGALTO_elecPROTRA_PP_gas_fuels_CCS</v>
      </c>
      <c r="G1302" s="6">
        <v>0</v>
      </c>
      <c r="H1302" s="6">
        <v>0</v>
      </c>
      <c r="I1302" s="6">
        <v>0</v>
      </c>
      <c r="J1302" s="6">
        <v>0</v>
      </c>
      <c r="K1302" s="6">
        <v>0</v>
      </c>
      <c r="L1302" s="6">
        <v>0</v>
      </c>
      <c r="M1302" s="6">
        <v>0</v>
      </c>
      <c r="N1302" s="6">
        <v>0</v>
      </c>
      <c r="O1302" s="6">
        <v>0</v>
      </c>
      <c r="P1302" s="6">
        <v>0</v>
      </c>
      <c r="Q1302" s="6">
        <v>0</v>
      </c>
      <c r="R1302" s="6">
        <v>0</v>
      </c>
      <c r="S1302" s="6">
        <v>0</v>
      </c>
      <c r="T1302" s="6">
        <v>0</v>
      </c>
      <c r="U1302" s="6">
        <v>0</v>
      </c>
      <c r="V1302" s="6">
        <v>0</v>
      </c>
      <c r="W1302" t="str">
        <f t="shared" si="203"/>
        <v/>
      </c>
      <c r="X1302" s="7" t="str">
        <f t="shared" si="207"/>
        <v>PROTRA_CAPACITY_EMPIRICAL[</v>
      </c>
      <c r="Y1302" s="7" t="str">
        <f t="shared" si="200"/>
        <v>PORTUGAL,</v>
      </c>
      <c r="Z1302" s="7" t="str">
        <f t="shared" si="201"/>
        <v>TO_elec,</v>
      </c>
      <c r="AA1302" s="7" t="str">
        <f t="shared" si="208"/>
        <v>PROTRA_CHP_PP_I]=GET_DIRECT_DATA(</v>
      </c>
      <c r="AB1302" s="7" t="str">
        <f t="shared" si="209"/>
        <v>'model_parameters/energy/PROTRA_capacity_vensim_import.xlsx','PROTRA_capacity','PROTRA_CAP_TIME',</v>
      </c>
      <c r="AC1302" s="7" t="str">
        <f t="shared" si="202"/>
        <v>'PORTUGAL_TO_elec')~~|</v>
      </c>
    </row>
    <row r="1303" spans="1:29" x14ac:dyDescent="0.35">
      <c r="A1303" t="s">
        <v>63</v>
      </c>
      <c r="B1303" t="s">
        <v>42</v>
      </c>
      <c r="C1303" t="str">
        <f t="shared" si="204"/>
        <v>PORTUGAL_TO_elec</v>
      </c>
      <c r="D1303" t="str">
        <f t="shared" si="205"/>
        <v>PROTRA_CHP_PP_I</v>
      </c>
      <c r="E1303" t="s">
        <v>21</v>
      </c>
      <c r="F1303" s="1" t="str">
        <f t="shared" si="206"/>
        <v>PORTUGALTO_elecPROTRA_PP_geothermal</v>
      </c>
      <c r="G1303" s="5">
        <v>1.4E-2</v>
      </c>
      <c r="H1303" s="5">
        <v>2.5000000000000001E-2</v>
      </c>
      <c r="I1303" s="5">
        <v>2.5000000000000001E-2</v>
      </c>
      <c r="J1303" s="5">
        <v>2.5000000000000001E-2</v>
      </c>
      <c r="K1303" s="5">
        <v>2.5000000000000001E-2</v>
      </c>
      <c r="L1303" s="5">
        <v>2.5000000000000001E-2</v>
      </c>
      <c r="M1303" s="5">
        <v>2.5000000000000001E-2</v>
      </c>
      <c r="N1303" s="5">
        <v>2.5000000000000001E-2</v>
      </c>
      <c r="O1303" s="5">
        <v>2.5000000000000001E-2</v>
      </c>
      <c r="P1303" s="5">
        <v>2.5000000000000001E-2</v>
      </c>
      <c r="Q1303" s="5">
        <v>2.5000000000000001E-2</v>
      </c>
      <c r="R1303" s="5">
        <v>2.5000000000000001E-2</v>
      </c>
      <c r="S1303" s="5">
        <v>2.5000000000000001E-2</v>
      </c>
      <c r="T1303" s="5">
        <v>2.5000000000000001E-2</v>
      </c>
      <c r="U1303" s="5">
        <v>2.5000000000000001E-2</v>
      </c>
      <c r="V1303" s="5">
        <v>2.5000000000000001E-2</v>
      </c>
      <c r="W1303" t="str">
        <f t="shared" si="203"/>
        <v/>
      </c>
      <c r="X1303" s="7" t="str">
        <f t="shared" si="207"/>
        <v>PROTRA_CAPACITY_EMPIRICAL[</v>
      </c>
      <c r="Y1303" s="7" t="str">
        <f t="shared" ref="Y1303:Y1366" si="210">A1303&amp;","</f>
        <v>PORTUGAL,</v>
      </c>
      <c r="Z1303" s="7" t="str">
        <f t="shared" ref="Z1303:Z1366" si="211">B1303&amp;","</f>
        <v>TO_elec,</v>
      </c>
      <c r="AA1303" s="7" t="str">
        <f t="shared" si="208"/>
        <v>PROTRA_CHP_PP_I]=GET_DIRECT_DATA(</v>
      </c>
      <c r="AB1303" s="7" t="str">
        <f t="shared" si="209"/>
        <v>'model_parameters/energy/PROTRA_capacity_vensim_import.xlsx','PROTRA_capacity','PROTRA_CAP_TIME',</v>
      </c>
      <c r="AC1303" s="7" t="str">
        <f t="shared" ref="AC1303:AC1366" si="212">"'"&amp;C1303&amp;"')~~|"</f>
        <v>'PORTUGAL_TO_elec')~~|</v>
      </c>
    </row>
    <row r="1304" spans="1:29" x14ac:dyDescent="0.35">
      <c r="A1304" t="s">
        <v>63</v>
      </c>
      <c r="B1304" t="s">
        <v>42</v>
      </c>
      <c r="C1304" t="str">
        <f t="shared" si="204"/>
        <v>PORTUGAL_TO_elec</v>
      </c>
      <c r="D1304" t="str">
        <f t="shared" si="205"/>
        <v>PROTRA_CHP_PP_I</v>
      </c>
      <c r="E1304" t="s">
        <v>22</v>
      </c>
      <c r="F1304" s="1" t="str">
        <f t="shared" si="206"/>
        <v>PORTUGALTO_elecPROTRA_PP_hydropower_dammed</v>
      </c>
      <c r="G1304" s="5">
        <v>2.5813699999999997</v>
      </c>
      <c r="H1304" s="5">
        <v>2.5813699999999997</v>
      </c>
      <c r="I1304" s="5">
        <v>2.5813699999999997</v>
      </c>
      <c r="J1304" s="5">
        <v>2.5813699999999997</v>
      </c>
      <c r="K1304" s="5">
        <v>2.61937</v>
      </c>
      <c r="L1304" s="5">
        <v>2.61937</v>
      </c>
      <c r="M1304" s="5">
        <v>3.05837</v>
      </c>
      <c r="N1304" s="5">
        <v>3.2515699999999996</v>
      </c>
      <c r="O1304" s="5">
        <v>3.2515699999999996</v>
      </c>
      <c r="P1304" s="5">
        <v>3.2515699999999996</v>
      </c>
      <c r="Q1304" s="5">
        <v>3.6915699999999996</v>
      </c>
      <c r="R1304" s="5">
        <v>4.3153227825438263</v>
      </c>
      <c r="S1304" s="5">
        <v>5.6096442297650126</v>
      </c>
      <c r="T1304" s="5">
        <v>5.9690249720253625</v>
      </c>
      <c r="U1304" s="5">
        <v>5.9690249720253625</v>
      </c>
      <c r="V1304" s="5">
        <v>5.9690249720253625</v>
      </c>
      <c r="W1304" t="str">
        <f t="shared" si="203"/>
        <v/>
      </c>
      <c r="X1304" s="7" t="str">
        <f t="shared" si="207"/>
        <v>PROTRA_CAPACITY_EMPIRICAL[</v>
      </c>
      <c r="Y1304" s="7" t="str">
        <f t="shared" si="210"/>
        <v>PORTUGAL,</v>
      </c>
      <c r="Z1304" s="7" t="str">
        <f t="shared" si="211"/>
        <v>TO_elec,</v>
      </c>
      <c r="AA1304" s="7" t="str">
        <f t="shared" si="208"/>
        <v>PROTRA_CHP_PP_I]=GET_DIRECT_DATA(</v>
      </c>
      <c r="AB1304" s="7" t="str">
        <f t="shared" si="209"/>
        <v>'model_parameters/energy/PROTRA_capacity_vensim_import.xlsx','PROTRA_capacity','PROTRA_CAP_TIME',</v>
      </c>
      <c r="AC1304" s="7" t="str">
        <f t="shared" si="212"/>
        <v>'PORTUGAL_TO_elec')~~|</v>
      </c>
    </row>
    <row r="1305" spans="1:29" x14ac:dyDescent="0.35">
      <c r="A1305" t="s">
        <v>63</v>
      </c>
      <c r="B1305" t="s">
        <v>42</v>
      </c>
      <c r="C1305" t="str">
        <f t="shared" si="204"/>
        <v>PORTUGAL_TO_elec</v>
      </c>
      <c r="D1305" t="str">
        <f t="shared" si="205"/>
        <v>PROTRA_CHP_PP_I</v>
      </c>
      <c r="E1305" t="s">
        <v>23</v>
      </c>
      <c r="F1305" s="1" t="str">
        <f t="shared" si="206"/>
        <v>PORTUGALTO_elecPROTRA_PP_hydropower_run_of_river</v>
      </c>
      <c r="G1305" s="5">
        <v>2.5011239999999999</v>
      </c>
      <c r="H1305" s="5">
        <v>2.5353189999999999</v>
      </c>
      <c r="I1305" s="5">
        <v>2.5442239999999998</v>
      </c>
      <c r="J1305" s="5">
        <v>2.5462239999999996</v>
      </c>
      <c r="K1305" s="5">
        <v>2.5474239999999999</v>
      </c>
      <c r="L1305" s="5">
        <v>2.5625840000000002</v>
      </c>
      <c r="M1305" s="5">
        <v>2.5582940000000005</v>
      </c>
      <c r="N1305" s="5">
        <v>2.5487940000000004</v>
      </c>
      <c r="O1305" s="5">
        <v>2.5563940000000001</v>
      </c>
      <c r="P1305" s="5">
        <v>2.5563940000000001</v>
      </c>
      <c r="Q1305" s="5">
        <v>2.5563940000000001</v>
      </c>
      <c r="R1305" s="5">
        <v>2.5632591064115475</v>
      </c>
      <c r="S1305" s="5">
        <v>2.4405453293051362</v>
      </c>
      <c r="T1305" s="5">
        <v>2.4319639462907015</v>
      </c>
      <c r="U1305" s="5">
        <v>2.4525592655253439</v>
      </c>
      <c r="V1305" s="5">
        <v>2.4525592655253439</v>
      </c>
      <c r="W1305" t="str">
        <f t="shared" si="203"/>
        <v/>
      </c>
      <c r="X1305" s="7" t="str">
        <f t="shared" si="207"/>
        <v>PROTRA_CAPACITY_EMPIRICAL[</v>
      </c>
      <c r="Y1305" s="7" t="str">
        <f t="shared" si="210"/>
        <v>PORTUGAL,</v>
      </c>
      <c r="Z1305" s="7" t="str">
        <f t="shared" si="211"/>
        <v>TO_elec,</v>
      </c>
      <c r="AA1305" s="7" t="str">
        <f t="shared" si="208"/>
        <v>PROTRA_CHP_PP_I]=GET_DIRECT_DATA(</v>
      </c>
      <c r="AB1305" s="7" t="str">
        <f t="shared" si="209"/>
        <v>'model_parameters/energy/PROTRA_capacity_vensim_import.xlsx','PROTRA_capacity','PROTRA_CAP_TIME',</v>
      </c>
      <c r="AC1305" s="7" t="str">
        <f t="shared" si="212"/>
        <v>'PORTUGAL_TO_elec')~~|</v>
      </c>
    </row>
    <row r="1306" spans="1:29" x14ac:dyDescent="0.35">
      <c r="A1306" t="s">
        <v>63</v>
      </c>
      <c r="B1306" t="s">
        <v>42</v>
      </c>
      <c r="C1306" t="str">
        <f t="shared" si="204"/>
        <v>PORTUGAL_TO_elec</v>
      </c>
      <c r="D1306" t="str">
        <f t="shared" si="205"/>
        <v>PROTRA_CHP_PP_I</v>
      </c>
      <c r="E1306" t="s">
        <v>24</v>
      </c>
      <c r="F1306" s="1" t="str">
        <f t="shared" si="206"/>
        <v>PORTUGALTO_elecPROTRA_PP_liquid_fuels</v>
      </c>
      <c r="G1306" s="5">
        <v>2.0859830000000001</v>
      </c>
      <c r="H1306" s="5">
        <v>2.0792980000000001</v>
      </c>
      <c r="I1306" s="5">
        <v>1.9799880000000001</v>
      </c>
      <c r="J1306" s="5">
        <v>1.973808</v>
      </c>
      <c r="K1306" s="5">
        <v>1.948008</v>
      </c>
      <c r="L1306" s="5">
        <v>1.9461280000000001</v>
      </c>
      <c r="M1306" s="5">
        <v>1.8216480000000002</v>
      </c>
      <c r="N1306" s="5">
        <v>1.5742480000000001</v>
      </c>
      <c r="O1306" s="5">
        <v>1.4399380000000002</v>
      </c>
      <c r="P1306" s="5">
        <v>1.4386780000000001</v>
      </c>
      <c r="Q1306" s="5">
        <v>1.4037580000000001</v>
      </c>
      <c r="R1306" s="5">
        <v>1.2896131428571429</v>
      </c>
      <c r="S1306" s="5">
        <v>1.1754682857142857</v>
      </c>
      <c r="T1306" s="5">
        <v>1.0613234285714286</v>
      </c>
      <c r="U1306" s="5">
        <v>0.94717857142857143</v>
      </c>
      <c r="V1306" s="5">
        <v>0.83303371428571427</v>
      </c>
      <c r="W1306" t="str">
        <f t="shared" si="203"/>
        <v/>
      </c>
      <c r="X1306" s="7" t="str">
        <f t="shared" si="207"/>
        <v>PROTRA_CAPACITY_EMPIRICAL[</v>
      </c>
      <c r="Y1306" s="7" t="str">
        <f t="shared" si="210"/>
        <v>PORTUGAL,</v>
      </c>
      <c r="Z1306" s="7" t="str">
        <f t="shared" si="211"/>
        <v>TO_elec,</v>
      </c>
      <c r="AA1306" s="7" t="str">
        <f t="shared" si="208"/>
        <v>PROTRA_CHP_PP_I]=GET_DIRECT_DATA(</v>
      </c>
      <c r="AB1306" s="7" t="str">
        <f t="shared" si="209"/>
        <v>'model_parameters/energy/PROTRA_capacity_vensim_import.xlsx','PROTRA_capacity','PROTRA_CAP_TIME',</v>
      </c>
      <c r="AC1306" s="7" t="str">
        <f t="shared" si="212"/>
        <v>'PORTUGAL_TO_elec')~~|</v>
      </c>
    </row>
    <row r="1307" spans="1:29" x14ac:dyDescent="0.35">
      <c r="A1307" t="s">
        <v>63</v>
      </c>
      <c r="B1307" t="s">
        <v>42</v>
      </c>
      <c r="C1307" t="str">
        <f t="shared" si="204"/>
        <v>PORTUGAL_TO_elec</v>
      </c>
      <c r="D1307" t="str">
        <f t="shared" si="205"/>
        <v>PROTRA_CHP_PP_I</v>
      </c>
      <c r="E1307" t="s">
        <v>25</v>
      </c>
      <c r="F1307" s="1" t="str">
        <f t="shared" si="206"/>
        <v>PORTUGALTO_elecPROTRA_PP_liquid_fuels_CCS</v>
      </c>
      <c r="G1307" s="5">
        <v>0</v>
      </c>
      <c r="H1307" s="5">
        <v>0</v>
      </c>
      <c r="I1307" s="5">
        <v>0</v>
      </c>
      <c r="J1307" s="5">
        <v>0</v>
      </c>
      <c r="K1307" s="5">
        <v>0</v>
      </c>
      <c r="L1307" s="5">
        <v>0</v>
      </c>
      <c r="M1307" s="5">
        <v>0</v>
      </c>
      <c r="N1307" s="5">
        <v>0</v>
      </c>
      <c r="O1307" s="5">
        <v>0</v>
      </c>
      <c r="P1307" s="5">
        <v>0</v>
      </c>
      <c r="Q1307" s="5">
        <v>0</v>
      </c>
      <c r="R1307" s="5">
        <v>0</v>
      </c>
      <c r="S1307" s="5">
        <v>0</v>
      </c>
      <c r="T1307" s="5">
        <v>0</v>
      </c>
      <c r="U1307" s="5">
        <v>0</v>
      </c>
      <c r="V1307" s="5">
        <v>0</v>
      </c>
      <c r="W1307" t="str">
        <f t="shared" si="203"/>
        <v/>
      </c>
      <c r="X1307" s="7" t="str">
        <f t="shared" si="207"/>
        <v>PROTRA_CAPACITY_EMPIRICAL[</v>
      </c>
      <c r="Y1307" s="7" t="str">
        <f t="shared" si="210"/>
        <v>PORTUGAL,</v>
      </c>
      <c r="Z1307" s="7" t="str">
        <f t="shared" si="211"/>
        <v>TO_elec,</v>
      </c>
      <c r="AA1307" s="7" t="str">
        <f t="shared" si="208"/>
        <v>PROTRA_CHP_PP_I]=GET_DIRECT_DATA(</v>
      </c>
      <c r="AB1307" s="7" t="str">
        <f t="shared" si="209"/>
        <v>'model_parameters/energy/PROTRA_capacity_vensim_import.xlsx','PROTRA_capacity','PROTRA_CAP_TIME',</v>
      </c>
      <c r="AC1307" s="7" t="str">
        <f t="shared" si="212"/>
        <v>'PORTUGAL_TO_elec')~~|</v>
      </c>
    </row>
    <row r="1308" spans="1:29" x14ac:dyDescent="0.35">
      <c r="A1308" t="s">
        <v>63</v>
      </c>
      <c r="B1308" t="s">
        <v>42</v>
      </c>
      <c r="C1308" t="str">
        <f t="shared" si="204"/>
        <v>PORTUGAL_TO_elec</v>
      </c>
      <c r="D1308" t="str">
        <f t="shared" si="205"/>
        <v>PROTRA_CHP_PP_I</v>
      </c>
      <c r="E1308" t="s">
        <v>26</v>
      </c>
      <c r="F1308" s="1" t="str">
        <f t="shared" si="206"/>
        <v>PORTUGALTO_elecPROTRA_PP_nuclear</v>
      </c>
      <c r="G1308" s="5">
        <v>0</v>
      </c>
      <c r="H1308" s="5">
        <v>0</v>
      </c>
      <c r="I1308" s="5">
        <v>0</v>
      </c>
      <c r="J1308" s="5">
        <v>0</v>
      </c>
      <c r="K1308" s="5">
        <v>0</v>
      </c>
      <c r="L1308" s="5">
        <v>0</v>
      </c>
      <c r="M1308" s="5">
        <v>0</v>
      </c>
      <c r="N1308" s="5">
        <v>0</v>
      </c>
      <c r="O1308" s="5">
        <v>0</v>
      </c>
      <c r="P1308" s="5">
        <v>0</v>
      </c>
      <c r="Q1308" s="5">
        <v>0</v>
      </c>
      <c r="R1308" s="5">
        <v>0</v>
      </c>
      <c r="S1308" s="5">
        <v>0</v>
      </c>
      <c r="T1308" s="5">
        <v>0</v>
      </c>
      <c r="U1308" s="5">
        <v>0</v>
      </c>
      <c r="V1308" s="5">
        <v>0</v>
      </c>
      <c r="W1308" t="str">
        <f t="shared" si="203"/>
        <v/>
      </c>
      <c r="X1308" s="7" t="str">
        <f t="shared" si="207"/>
        <v>PROTRA_CAPACITY_EMPIRICAL[</v>
      </c>
      <c r="Y1308" s="7" t="str">
        <f t="shared" si="210"/>
        <v>PORTUGAL,</v>
      </c>
      <c r="Z1308" s="7" t="str">
        <f t="shared" si="211"/>
        <v>TO_elec,</v>
      </c>
      <c r="AA1308" s="7" t="str">
        <f t="shared" si="208"/>
        <v>PROTRA_CHP_PP_I]=GET_DIRECT_DATA(</v>
      </c>
      <c r="AB1308" s="7" t="str">
        <f t="shared" si="209"/>
        <v>'model_parameters/energy/PROTRA_capacity_vensim_import.xlsx','PROTRA_capacity','PROTRA_CAP_TIME',</v>
      </c>
      <c r="AC1308" s="7" t="str">
        <f t="shared" si="212"/>
        <v>'PORTUGAL_TO_elec')~~|</v>
      </c>
    </row>
    <row r="1309" spans="1:29" x14ac:dyDescent="0.35">
      <c r="A1309" t="s">
        <v>63</v>
      </c>
      <c r="B1309" t="s">
        <v>42</v>
      </c>
      <c r="C1309" t="str">
        <f t="shared" si="204"/>
        <v>PORTUGAL_TO_elec</v>
      </c>
      <c r="D1309" t="str">
        <f t="shared" si="205"/>
        <v>PROTRA_CHP_PP_I</v>
      </c>
      <c r="E1309" t="s">
        <v>27</v>
      </c>
      <c r="F1309" s="1" t="str">
        <f t="shared" si="206"/>
        <v>PORTUGALTO_elecPROTRA_PP_oceanic</v>
      </c>
      <c r="G1309" s="5">
        <v>4.0000000000000002E-4</v>
      </c>
      <c r="H1309" s="5">
        <v>4.0000000000000002E-4</v>
      </c>
      <c r="I1309" s="5">
        <v>4.0000000000000002E-4</v>
      </c>
      <c r="J1309" s="5">
        <v>4.0000000000000002E-4</v>
      </c>
      <c r="K1309" s="5">
        <v>4.0000000000000002E-4</v>
      </c>
      <c r="L1309" s="5">
        <v>4.0000000000000002E-4</v>
      </c>
      <c r="M1309" s="5">
        <v>4.0000000000000002E-4</v>
      </c>
      <c r="N1309" s="5">
        <v>6.9999999999999999E-4</v>
      </c>
      <c r="O1309" s="5">
        <v>6.9999999999999999E-4</v>
      </c>
      <c r="P1309" s="5">
        <v>6.9999999999999999E-4</v>
      </c>
      <c r="Q1309" s="5">
        <v>6.9999999999999999E-4</v>
      </c>
      <c r="R1309" s="5">
        <v>7.6857142857142857E-4</v>
      </c>
      <c r="S1309" s="5">
        <v>8.3714285714285715E-4</v>
      </c>
      <c r="T1309" s="5">
        <v>9.0571428571428574E-4</v>
      </c>
      <c r="U1309" s="5">
        <v>9.7428571428571432E-4</v>
      </c>
      <c r="V1309" s="5">
        <v>1.0428571428571429E-3</v>
      </c>
      <c r="W1309" t="str">
        <f t="shared" si="203"/>
        <v/>
      </c>
      <c r="X1309" s="7" t="str">
        <f t="shared" si="207"/>
        <v>PROTRA_CAPACITY_EMPIRICAL[</v>
      </c>
      <c r="Y1309" s="7" t="str">
        <f t="shared" si="210"/>
        <v>PORTUGAL,</v>
      </c>
      <c r="Z1309" s="7" t="str">
        <f t="shared" si="211"/>
        <v>TO_elec,</v>
      </c>
      <c r="AA1309" s="7" t="str">
        <f t="shared" si="208"/>
        <v>PROTRA_CHP_PP_I]=GET_DIRECT_DATA(</v>
      </c>
      <c r="AB1309" s="7" t="str">
        <f t="shared" si="209"/>
        <v>'model_parameters/energy/PROTRA_capacity_vensim_import.xlsx','PROTRA_capacity','PROTRA_CAP_TIME',</v>
      </c>
      <c r="AC1309" s="7" t="str">
        <f t="shared" si="212"/>
        <v>'PORTUGAL_TO_elec')~~|</v>
      </c>
    </row>
    <row r="1310" spans="1:29" x14ac:dyDescent="0.35">
      <c r="A1310" t="s">
        <v>63</v>
      </c>
      <c r="B1310" t="s">
        <v>42</v>
      </c>
      <c r="C1310" t="str">
        <f t="shared" si="204"/>
        <v>PORTUGAL_TO_elec</v>
      </c>
      <c r="D1310" t="str">
        <f t="shared" si="205"/>
        <v>PROTRA_CHP_PP_I</v>
      </c>
      <c r="E1310" t="s">
        <v>28</v>
      </c>
      <c r="F1310" s="1" t="str">
        <f t="shared" si="206"/>
        <v>PORTUGALTO_elecPROTRA_PP_solar_CSP</v>
      </c>
      <c r="G1310" s="5">
        <v>0</v>
      </c>
      <c r="H1310" s="5">
        <v>0</v>
      </c>
      <c r="I1310" s="5">
        <v>0</v>
      </c>
      <c r="J1310" s="5">
        <v>0</v>
      </c>
      <c r="K1310" s="5">
        <v>0</v>
      </c>
      <c r="L1310" s="5">
        <v>0</v>
      </c>
      <c r="M1310" s="5">
        <v>0</v>
      </c>
      <c r="N1310" s="5">
        <v>0</v>
      </c>
      <c r="O1310" s="5">
        <v>0</v>
      </c>
      <c r="P1310" s="5">
        <v>0</v>
      </c>
      <c r="Q1310" s="5">
        <v>0</v>
      </c>
      <c r="R1310" s="5">
        <v>0</v>
      </c>
      <c r="S1310" s="5">
        <v>0</v>
      </c>
      <c r="T1310" s="5">
        <v>0</v>
      </c>
      <c r="U1310" s="5">
        <v>0</v>
      </c>
      <c r="V1310" s="5">
        <v>0</v>
      </c>
      <c r="W1310" t="str">
        <f t="shared" si="203"/>
        <v/>
      </c>
      <c r="X1310" s="7" t="str">
        <f t="shared" si="207"/>
        <v>PROTRA_CAPACITY_EMPIRICAL[</v>
      </c>
      <c r="Y1310" s="7" t="str">
        <f t="shared" si="210"/>
        <v>PORTUGAL,</v>
      </c>
      <c r="Z1310" s="7" t="str">
        <f t="shared" si="211"/>
        <v>TO_elec,</v>
      </c>
      <c r="AA1310" s="7" t="str">
        <f t="shared" si="208"/>
        <v>PROTRA_CHP_PP_I]=GET_DIRECT_DATA(</v>
      </c>
      <c r="AB1310" s="7" t="str">
        <f t="shared" si="209"/>
        <v>'model_parameters/energy/PROTRA_capacity_vensim_import.xlsx','PROTRA_capacity','PROTRA_CAP_TIME',</v>
      </c>
      <c r="AC1310" s="7" t="str">
        <f t="shared" si="212"/>
        <v>'PORTUGAL_TO_elec')~~|</v>
      </c>
    </row>
    <row r="1311" spans="1:29" x14ac:dyDescent="0.35">
      <c r="A1311" t="s">
        <v>63</v>
      </c>
      <c r="B1311" t="s">
        <v>42</v>
      </c>
      <c r="C1311" t="str">
        <f t="shared" si="204"/>
        <v>PORTUGAL_TO_elec</v>
      </c>
      <c r="D1311" t="str">
        <f t="shared" si="205"/>
        <v>PROTRA_CHP_PP_I</v>
      </c>
      <c r="E1311" t="s">
        <v>29</v>
      </c>
      <c r="F1311" s="1" t="str">
        <f t="shared" si="206"/>
        <v>PORTUGALTO_elecPROTRA_PP_solar_PV</v>
      </c>
      <c r="G1311" s="5">
        <v>1.1600000000000002E-3</v>
      </c>
      <c r="H1311" s="5">
        <v>1.7400000000000002E-3</v>
      </c>
      <c r="I1311" s="5">
        <v>1.3920000000000002E-2</v>
      </c>
      <c r="J1311" s="5">
        <v>3.4220000000000007E-2</v>
      </c>
      <c r="K1311" s="5">
        <v>6.6700000000000009E-2</v>
      </c>
      <c r="L1311" s="5">
        <v>7.7720000000000011E-2</v>
      </c>
      <c r="M1311" s="5">
        <v>9.9760000000000015E-2</v>
      </c>
      <c r="N1311" s="5">
        <v>0.13804000000000002</v>
      </c>
      <c r="O1311" s="5">
        <v>0.17168</v>
      </c>
      <c r="P1311" s="5">
        <v>0.24070000000000003</v>
      </c>
      <c r="Q1311" s="5">
        <v>0.25926000000000005</v>
      </c>
      <c r="R1311" s="5">
        <v>0.29445366515837107</v>
      </c>
      <c r="S1311" s="5">
        <v>0.30618488687782813</v>
      </c>
      <c r="T1311" s="5">
        <v>0.31908923076923085</v>
      </c>
      <c r="U1311" s="5">
        <v>0.3800915837104073</v>
      </c>
      <c r="V1311" s="5">
        <v>0.48449945701357477</v>
      </c>
      <c r="W1311" t="str">
        <f t="shared" si="203"/>
        <v/>
      </c>
      <c r="X1311" s="7" t="str">
        <f t="shared" si="207"/>
        <v>PROTRA_CAPACITY_EMPIRICAL[</v>
      </c>
      <c r="Y1311" s="7" t="str">
        <f t="shared" si="210"/>
        <v>PORTUGAL,</v>
      </c>
      <c r="Z1311" s="7" t="str">
        <f t="shared" si="211"/>
        <v>TO_elec,</v>
      </c>
      <c r="AA1311" s="7" t="str">
        <f t="shared" si="208"/>
        <v>PROTRA_CHP_PP_I]=GET_DIRECT_DATA(</v>
      </c>
      <c r="AB1311" s="7" t="str">
        <f t="shared" si="209"/>
        <v>'model_parameters/energy/PROTRA_capacity_vensim_import.xlsx','PROTRA_capacity','PROTRA_CAP_TIME',</v>
      </c>
      <c r="AC1311" s="7" t="str">
        <f t="shared" si="212"/>
        <v>'PORTUGAL_TO_elec')~~|</v>
      </c>
    </row>
    <row r="1312" spans="1:29" x14ac:dyDescent="0.35">
      <c r="A1312" t="s">
        <v>63</v>
      </c>
      <c r="B1312" t="s">
        <v>42</v>
      </c>
      <c r="C1312" t="str">
        <f t="shared" si="204"/>
        <v>PORTUGAL_TO_elec</v>
      </c>
      <c r="D1312" t="str">
        <f t="shared" si="205"/>
        <v>PROTRA_CHP_PP_I</v>
      </c>
      <c r="E1312" t="s">
        <v>30</v>
      </c>
      <c r="F1312" s="1" t="str">
        <f t="shared" si="206"/>
        <v>PORTUGALTO_elecPROTRA_PP_solar_urban_PV</v>
      </c>
      <c r="G1312" s="5">
        <v>8.3999999999999993E-4</v>
      </c>
      <c r="H1312" s="5">
        <v>1.2600000000000001E-3</v>
      </c>
      <c r="I1312" s="5">
        <v>1.008E-2</v>
      </c>
      <c r="J1312" s="5">
        <v>2.4779999999999996E-2</v>
      </c>
      <c r="K1312" s="5">
        <v>4.8299999999999996E-2</v>
      </c>
      <c r="L1312" s="5">
        <v>5.6280000000000004E-2</v>
      </c>
      <c r="M1312" s="5">
        <v>7.2239999999999999E-2</v>
      </c>
      <c r="N1312" s="5">
        <v>9.9959999999999993E-2</v>
      </c>
      <c r="O1312" s="5">
        <v>0.12432</v>
      </c>
      <c r="P1312" s="5">
        <v>0.17429999999999998</v>
      </c>
      <c r="Q1312" s="5">
        <v>0.18773999999999999</v>
      </c>
      <c r="R1312" s="5">
        <v>0.21322506787330314</v>
      </c>
      <c r="S1312" s="5">
        <v>0.22172009049773755</v>
      </c>
      <c r="T1312" s="5">
        <v>0.2310646153846154</v>
      </c>
      <c r="U1312" s="5">
        <v>0.27523873303167418</v>
      </c>
      <c r="V1312" s="5">
        <v>0.35084443438914026</v>
      </c>
      <c r="W1312" t="str">
        <f t="shared" si="203"/>
        <v/>
      </c>
      <c r="X1312" s="7" t="str">
        <f t="shared" si="207"/>
        <v>PROTRA_CAPACITY_EMPIRICAL[</v>
      </c>
      <c r="Y1312" s="7" t="str">
        <f t="shared" si="210"/>
        <v>PORTUGAL,</v>
      </c>
      <c r="Z1312" s="7" t="str">
        <f t="shared" si="211"/>
        <v>TO_elec,</v>
      </c>
      <c r="AA1312" s="7" t="str">
        <f t="shared" si="208"/>
        <v>PROTRA_CHP_PP_I]=GET_DIRECT_DATA(</v>
      </c>
      <c r="AB1312" s="7" t="str">
        <f t="shared" si="209"/>
        <v>'model_parameters/energy/PROTRA_capacity_vensim_import.xlsx','PROTRA_capacity','PROTRA_CAP_TIME',</v>
      </c>
      <c r="AC1312" s="7" t="str">
        <f t="shared" si="212"/>
        <v>'PORTUGAL_TO_elec')~~|</v>
      </c>
    </row>
    <row r="1313" spans="1:29" x14ac:dyDescent="0.35">
      <c r="A1313" t="s">
        <v>63</v>
      </c>
      <c r="B1313" t="s">
        <v>42</v>
      </c>
      <c r="C1313" t="str">
        <f t="shared" si="204"/>
        <v>PORTUGAL_TO_elec</v>
      </c>
      <c r="D1313" t="str">
        <f t="shared" si="205"/>
        <v>PROTRA_CHP_PP_I</v>
      </c>
      <c r="E1313" t="s">
        <v>31</v>
      </c>
      <c r="F1313" s="1" t="str">
        <f t="shared" si="206"/>
        <v>PORTUGALTO_elecPROTRA_PP_solid_fossil</v>
      </c>
      <c r="G1313" s="5">
        <v>2.11</v>
      </c>
      <c r="H1313" s="5">
        <v>2.11</v>
      </c>
      <c r="I1313" s="5">
        <v>2.11</v>
      </c>
      <c r="J1313" s="5">
        <v>2.11</v>
      </c>
      <c r="K1313" s="5">
        <v>2.11</v>
      </c>
      <c r="L1313" s="5">
        <v>2.11</v>
      </c>
      <c r="M1313" s="5">
        <v>2.11</v>
      </c>
      <c r="N1313" s="5">
        <v>2.11</v>
      </c>
      <c r="O1313" s="5">
        <v>1.88</v>
      </c>
      <c r="P1313" s="5">
        <v>1.88</v>
      </c>
      <c r="Q1313" s="5">
        <v>1.88</v>
      </c>
      <c r="R1313" s="5">
        <v>1.88</v>
      </c>
      <c r="S1313" s="5">
        <v>1.88</v>
      </c>
      <c r="T1313" s="5">
        <v>1.88</v>
      </c>
      <c r="U1313" s="5">
        <v>1.88</v>
      </c>
      <c r="V1313" s="5">
        <v>1.88</v>
      </c>
      <c r="W1313" t="str">
        <f t="shared" si="203"/>
        <v/>
      </c>
      <c r="X1313" s="7" t="str">
        <f t="shared" si="207"/>
        <v>PROTRA_CAPACITY_EMPIRICAL[</v>
      </c>
      <c r="Y1313" s="7" t="str">
        <f t="shared" si="210"/>
        <v>PORTUGAL,</v>
      </c>
      <c r="Z1313" s="7" t="str">
        <f t="shared" si="211"/>
        <v>TO_elec,</v>
      </c>
      <c r="AA1313" s="7" t="str">
        <f t="shared" si="208"/>
        <v>PROTRA_CHP_PP_I]=GET_DIRECT_DATA(</v>
      </c>
      <c r="AB1313" s="7" t="str">
        <f t="shared" si="209"/>
        <v>'model_parameters/energy/PROTRA_capacity_vensim_import.xlsx','PROTRA_capacity','PROTRA_CAP_TIME',</v>
      </c>
      <c r="AC1313" s="7" t="str">
        <f t="shared" si="212"/>
        <v>'PORTUGAL_TO_elec')~~|</v>
      </c>
    </row>
    <row r="1314" spans="1:29" x14ac:dyDescent="0.35">
      <c r="A1314" t="s">
        <v>63</v>
      </c>
      <c r="B1314" t="s">
        <v>42</v>
      </c>
      <c r="C1314" t="str">
        <f t="shared" si="204"/>
        <v>PORTUGAL_TO_elec</v>
      </c>
      <c r="D1314" t="str">
        <f t="shared" si="205"/>
        <v>PROTRA_CHP_PP_I</v>
      </c>
      <c r="E1314" t="s">
        <v>32</v>
      </c>
      <c r="F1314" s="1" t="str">
        <f t="shared" si="206"/>
        <v>PORTUGALTO_elecPROTRA_PP_solid_fossil_CCS</v>
      </c>
      <c r="G1314" s="5">
        <v>0</v>
      </c>
      <c r="H1314" s="5">
        <v>0</v>
      </c>
      <c r="I1314" s="5">
        <v>0</v>
      </c>
      <c r="J1314" s="5">
        <v>0</v>
      </c>
      <c r="K1314" s="5">
        <v>0</v>
      </c>
      <c r="L1314" s="5">
        <v>0</v>
      </c>
      <c r="M1314" s="5">
        <v>0</v>
      </c>
      <c r="N1314" s="5">
        <v>0</v>
      </c>
      <c r="O1314" s="5">
        <v>0</v>
      </c>
      <c r="P1314" s="5">
        <v>0</v>
      </c>
      <c r="Q1314" s="5">
        <v>0</v>
      </c>
      <c r="R1314" s="5">
        <v>0</v>
      </c>
      <c r="S1314" s="5">
        <v>0</v>
      </c>
      <c r="T1314" s="5">
        <v>0</v>
      </c>
      <c r="U1314" s="5">
        <v>0</v>
      </c>
      <c r="V1314" s="5">
        <v>0</v>
      </c>
      <c r="W1314" t="str">
        <f t="shared" si="203"/>
        <v/>
      </c>
      <c r="X1314" s="7" t="str">
        <f t="shared" si="207"/>
        <v>PROTRA_CAPACITY_EMPIRICAL[</v>
      </c>
      <c r="Y1314" s="7" t="str">
        <f t="shared" si="210"/>
        <v>PORTUGAL,</v>
      </c>
      <c r="Z1314" s="7" t="str">
        <f t="shared" si="211"/>
        <v>TO_elec,</v>
      </c>
      <c r="AA1314" s="7" t="str">
        <f t="shared" si="208"/>
        <v>PROTRA_CHP_PP_I]=GET_DIRECT_DATA(</v>
      </c>
      <c r="AB1314" s="7" t="str">
        <f t="shared" si="209"/>
        <v>'model_parameters/energy/PROTRA_capacity_vensim_import.xlsx','PROTRA_capacity','PROTRA_CAP_TIME',</v>
      </c>
      <c r="AC1314" s="7" t="str">
        <f t="shared" si="212"/>
        <v>'PORTUGAL_TO_elec')~~|</v>
      </c>
    </row>
    <row r="1315" spans="1:29" x14ac:dyDescent="0.35">
      <c r="A1315" t="s">
        <v>63</v>
      </c>
      <c r="B1315" t="s">
        <v>42</v>
      </c>
      <c r="C1315" t="str">
        <f t="shared" si="204"/>
        <v>PORTUGAL_TO_elec</v>
      </c>
      <c r="D1315" t="str">
        <f t="shared" si="205"/>
        <v>PROTRA_CHP_PP_I</v>
      </c>
      <c r="E1315" t="s">
        <v>33</v>
      </c>
      <c r="F1315" s="1" t="str">
        <f t="shared" si="206"/>
        <v>PORTUGALTO_elecPROTRA_PP_waste</v>
      </c>
      <c r="G1315" s="5">
        <v>1.1968870695768919E-2</v>
      </c>
      <c r="H1315" s="5">
        <v>1.277609066911937E-2</v>
      </c>
      <c r="I1315" s="5">
        <v>1.3564964733984579E-2</v>
      </c>
      <c r="J1315" s="5">
        <v>1.3564964733984579E-2</v>
      </c>
      <c r="K1315" s="5">
        <v>1.7028672255997412E-2</v>
      </c>
      <c r="L1315" s="5">
        <v>2.4660570185856198E-2</v>
      </c>
      <c r="M1315" s="5">
        <v>2.4660570185856198E-2</v>
      </c>
      <c r="N1315" s="5">
        <v>2.4550494734944774E-2</v>
      </c>
      <c r="O1315" s="5">
        <v>2.4550494734944774E-2</v>
      </c>
      <c r="P1315" s="5">
        <v>2.4080839477722698E-2</v>
      </c>
      <c r="Q1315" s="5">
        <v>2.4080839477722698E-2</v>
      </c>
      <c r="R1315" s="5">
        <v>2.3948329601577899E-2</v>
      </c>
      <c r="S1315" s="5">
        <v>2.3815819725433101E-2</v>
      </c>
      <c r="T1315" s="5">
        <v>2.3683309849288302E-2</v>
      </c>
      <c r="U1315" s="5">
        <v>2.3550799973143504E-2</v>
      </c>
      <c r="V1315" s="5">
        <v>2.3418290096998706E-2</v>
      </c>
      <c r="W1315" t="str">
        <f t="shared" si="203"/>
        <v/>
      </c>
      <c r="X1315" s="7" t="str">
        <f t="shared" si="207"/>
        <v>PROTRA_CAPACITY_EMPIRICAL[</v>
      </c>
      <c r="Y1315" s="7" t="str">
        <f t="shared" si="210"/>
        <v>PORTUGAL,</v>
      </c>
      <c r="Z1315" s="7" t="str">
        <f t="shared" si="211"/>
        <v>TO_elec,</v>
      </c>
      <c r="AA1315" s="7" t="str">
        <f t="shared" si="208"/>
        <v>PROTRA_CHP_PP_I]=GET_DIRECT_DATA(</v>
      </c>
      <c r="AB1315" s="7" t="str">
        <f t="shared" si="209"/>
        <v>'model_parameters/energy/PROTRA_capacity_vensim_import.xlsx','PROTRA_capacity','PROTRA_CAP_TIME',</v>
      </c>
      <c r="AC1315" s="7" t="str">
        <f t="shared" si="212"/>
        <v>'PORTUGAL_TO_elec')~~|</v>
      </c>
    </row>
    <row r="1316" spans="1:29" x14ac:dyDescent="0.35">
      <c r="A1316" t="s">
        <v>63</v>
      </c>
      <c r="B1316" t="s">
        <v>42</v>
      </c>
      <c r="C1316" t="str">
        <f t="shared" si="204"/>
        <v>PORTUGAL_TO_elec</v>
      </c>
      <c r="D1316" t="str">
        <f t="shared" si="205"/>
        <v>PROTRA_CHP_PP_I</v>
      </c>
      <c r="E1316" t="s">
        <v>34</v>
      </c>
      <c r="F1316" s="1" t="str">
        <f t="shared" si="206"/>
        <v>PORTUGALTO_elecPROTRA_PP_waste_CCS</v>
      </c>
      <c r="G1316" s="5">
        <v>0</v>
      </c>
      <c r="H1316" s="5">
        <v>0</v>
      </c>
      <c r="I1316" s="5">
        <v>0</v>
      </c>
      <c r="J1316" s="5">
        <v>0</v>
      </c>
      <c r="K1316" s="5">
        <v>0</v>
      </c>
      <c r="L1316" s="5">
        <v>0</v>
      </c>
      <c r="M1316" s="5">
        <v>0</v>
      </c>
      <c r="N1316" s="5">
        <v>0</v>
      </c>
      <c r="O1316" s="5">
        <v>0</v>
      </c>
      <c r="P1316" s="5">
        <v>0</v>
      </c>
      <c r="Q1316" s="5">
        <v>0</v>
      </c>
      <c r="R1316" s="5">
        <v>0</v>
      </c>
      <c r="S1316" s="5">
        <v>0</v>
      </c>
      <c r="T1316" s="5">
        <v>0</v>
      </c>
      <c r="U1316" s="5">
        <v>0</v>
      </c>
      <c r="V1316" s="5">
        <v>0</v>
      </c>
      <c r="W1316" t="str">
        <f t="shared" si="203"/>
        <v/>
      </c>
      <c r="X1316" s="7" t="str">
        <f t="shared" si="207"/>
        <v>PROTRA_CAPACITY_EMPIRICAL[</v>
      </c>
      <c r="Y1316" s="7" t="str">
        <f t="shared" si="210"/>
        <v>PORTUGAL,</v>
      </c>
      <c r="Z1316" s="7" t="str">
        <f t="shared" si="211"/>
        <v>TO_elec,</v>
      </c>
      <c r="AA1316" s="7" t="str">
        <f t="shared" si="208"/>
        <v>PROTRA_CHP_PP_I]=GET_DIRECT_DATA(</v>
      </c>
      <c r="AB1316" s="7" t="str">
        <f t="shared" si="209"/>
        <v>'model_parameters/energy/PROTRA_capacity_vensim_import.xlsx','PROTRA_capacity','PROTRA_CAP_TIME',</v>
      </c>
      <c r="AC1316" s="7" t="str">
        <f t="shared" si="212"/>
        <v>'PORTUGAL_TO_elec')~~|</v>
      </c>
    </row>
    <row r="1317" spans="1:29" x14ac:dyDescent="0.35">
      <c r="A1317" t="s">
        <v>63</v>
      </c>
      <c r="B1317" t="s">
        <v>42</v>
      </c>
      <c r="C1317" t="str">
        <f t="shared" si="204"/>
        <v>PORTUGAL_TO_elec</v>
      </c>
      <c r="D1317" t="str">
        <f t="shared" si="205"/>
        <v>PROTRA_CHP_PP_I</v>
      </c>
      <c r="E1317" t="s">
        <v>35</v>
      </c>
      <c r="F1317" s="1" t="str">
        <f t="shared" si="206"/>
        <v>PORTUGALTO_elecPROTRA_PP_wind_offshore</v>
      </c>
      <c r="G1317" s="5">
        <v>0</v>
      </c>
      <c r="H1317" s="5">
        <v>0</v>
      </c>
      <c r="I1317" s="5">
        <v>0</v>
      </c>
      <c r="J1317" s="5">
        <v>0</v>
      </c>
      <c r="K1317" s="5">
        <v>0</v>
      </c>
      <c r="L1317" s="5">
        <v>0</v>
      </c>
      <c r="M1317" s="5">
        <v>1.8600000000000001E-3</v>
      </c>
      <c r="N1317" s="5">
        <v>2E-3</v>
      </c>
      <c r="O1317" s="5">
        <v>2E-3</v>
      </c>
      <c r="P1317" s="5">
        <v>2E-3</v>
      </c>
      <c r="Q1317" s="5">
        <v>2E-3</v>
      </c>
      <c r="R1317" s="5">
        <v>2.2977142857142857E-3</v>
      </c>
      <c r="S1317" s="5">
        <v>2.5954285714285714E-3</v>
      </c>
      <c r="T1317" s="5">
        <v>2.8931428571428571E-3</v>
      </c>
      <c r="U1317" s="5">
        <v>3.1908571428571429E-3</v>
      </c>
      <c r="V1317" s="5">
        <v>3.4885714285714286E-3</v>
      </c>
      <c r="W1317" t="str">
        <f t="shared" si="203"/>
        <v/>
      </c>
      <c r="X1317" s="7" t="str">
        <f t="shared" si="207"/>
        <v>PROTRA_CAPACITY_EMPIRICAL[</v>
      </c>
      <c r="Y1317" s="7" t="str">
        <f t="shared" si="210"/>
        <v>PORTUGAL,</v>
      </c>
      <c r="Z1317" s="7" t="str">
        <f t="shared" si="211"/>
        <v>TO_elec,</v>
      </c>
      <c r="AA1317" s="7" t="str">
        <f t="shared" si="208"/>
        <v>PROTRA_CHP_PP_I]=GET_DIRECT_DATA(</v>
      </c>
      <c r="AB1317" s="7" t="str">
        <f t="shared" si="209"/>
        <v>'model_parameters/energy/PROTRA_capacity_vensim_import.xlsx','PROTRA_capacity','PROTRA_CAP_TIME',</v>
      </c>
      <c r="AC1317" s="7" t="str">
        <f t="shared" si="212"/>
        <v>'PORTUGAL_TO_elec')~~|</v>
      </c>
    </row>
    <row r="1318" spans="1:29" x14ac:dyDescent="0.35">
      <c r="A1318" t="s">
        <v>63</v>
      </c>
      <c r="B1318" t="s">
        <v>42</v>
      </c>
      <c r="C1318" t="str">
        <f t="shared" si="204"/>
        <v>PORTUGAL_TO_elec</v>
      </c>
      <c r="D1318" t="str">
        <f t="shared" si="205"/>
        <v>PROTRA_CHP_PP_I</v>
      </c>
      <c r="E1318" t="s">
        <v>36</v>
      </c>
      <c r="F1318" s="1" t="str">
        <f t="shared" si="206"/>
        <v>PORTUGALTO_elecPROTRA_PP_wind_onshore</v>
      </c>
      <c r="G1318" s="5">
        <v>1.0640000000000001</v>
      </c>
      <c r="H1318" s="5">
        <v>1.681</v>
      </c>
      <c r="I1318" s="5">
        <v>2.2010000000000001</v>
      </c>
      <c r="J1318" s="5">
        <v>2.8570000000000002</v>
      </c>
      <c r="K1318" s="5">
        <v>3.3260000000000001</v>
      </c>
      <c r="L1318" s="5">
        <v>3.7959999999999998</v>
      </c>
      <c r="M1318" s="5">
        <v>4.2543549999999994</v>
      </c>
      <c r="N1318" s="5">
        <v>4.4095519999999997</v>
      </c>
      <c r="O1318" s="5">
        <v>4.6079489999999996</v>
      </c>
      <c r="P1318" s="5">
        <v>4.8545559999999996</v>
      </c>
      <c r="Q1318" s="5">
        <v>4.9348380000000001</v>
      </c>
      <c r="R1318" s="5">
        <v>5.0789449500668749</v>
      </c>
      <c r="S1318" s="5">
        <v>5.5310667552385206</v>
      </c>
      <c r="T1318" s="5">
        <v>5.5805691426660715</v>
      </c>
      <c r="U1318" s="5">
        <v>5.6399720075791349</v>
      </c>
      <c r="V1318" s="5">
        <v>5.6993748724921982</v>
      </c>
      <c r="W1318" t="str">
        <f t="shared" si="203"/>
        <v/>
      </c>
      <c r="X1318" s="7" t="str">
        <f t="shared" si="207"/>
        <v>PROTRA_CAPACITY_EMPIRICAL[</v>
      </c>
      <c r="Y1318" s="7" t="str">
        <f t="shared" si="210"/>
        <v>PORTUGAL,</v>
      </c>
      <c r="Z1318" s="7" t="str">
        <f t="shared" si="211"/>
        <v>TO_elec,</v>
      </c>
      <c r="AA1318" s="7" t="str">
        <f t="shared" si="208"/>
        <v>PROTRA_CHP_PP_I]=GET_DIRECT_DATA(</v>
      </c>
      <c r="AB1318" s="7" t="str">
        <f t="shared" si="209"/>
        <v>'model_parameters/energy/PROTRA_capacity_vensim_import.xlsx','PROTRA_capacity','PROTRA_CAP_TIME',</v>
      </c>
      <c r="AC1318" s="7" t="str">
        <f t="shared" si="212"/>
        <v>'PORTUGAL_TO_elec')~~|</v>
      </c>
    </row>
    <row r="1319" spans="1:29" x14ac:dyDescent="0.35">
      <c r="A1319" t="s">
        <v>64</v>
      </c>
      <c r="B1319" t="s">
        <v>41</v>
      </c>
      <c r="C1319" t="str">
        <f t="shared" si="204"/>
        <v>ROMANIA_TO_heat</v>
      </c>
      <c r="D1319" t="str">
        <f t="shared" si="205"/>
        <v>PROTRA_CHP_HP_I</v>
      </c>
      <c r="E1319" t="s">
        <v>0</v>
      </c>
      <c r="F1319" s="1" t="str">
        <f t="shared" si="206"/>
        <v>ROMANIATO_heatPROTRA_CHP_gas_fuels</v>
      </c>
      <c r="G1319" s="3">
        <v>4.1319816136475236</v>
      </c>
      <c r="H1319" s="3">
        <v>4.5453611856239071</v>
      </c>
      <c r="I1319" s="3">
        <v>4.4181371349469556</v>
      </c>
      <c r="J1319" s="3">
        <v>3.8522937750235515</v>
      </c>
      <c r="K1319" s="3">
        <v>3.4423057927428364</v>
      </c>
      <c r="L1319" s="3">
        <v>3.9281707351917028</v>
      </c>
      <c r="M1319" s="3">
        <v>4.0604427333226685</v>
      </c>
      <c r="N1319" s="3">
        <v>3.3563329376666569</v>
      </c>
      <c r="O1319" s="3">
        <v>3.03468403583119</v>
      </c>
      <c r="P1319" s="3">
        <v>2.8602932261307927</v>
      </c>
      <c r="Q1319" s="3">
        <v>2.8254308390265077</v>
      </c>
      <c r="R1319" s="3">
        <v>3.1382458328174492</v>
      </c>
      <c r="S1319" s="3">
        <v>2.9606188155539557</v>
      </c>
      <c r="T1319" s="3">
        <v>2.6680161188656029</v>
      </c>
      <c r="U1319" s="3">
        <v>2.5098292204925916</v>
      </c>
      <c r="V1319" s="3">
        <v>2.3996859253906235</v>
      </c>
      <c r="W1319" t="str">
        <f t="shared" si="203"/>
        <v>PROTRA_CAPACITY_EMPIRICAL[ROMANIA,TO_heat,PROTRA_CHP_HP_I]=GET_DIRECT_DATA('model_parameters/energy/PROTRA_capacity_vensim_import.xlsx','PROTRA_capacity','PROTRA_CAP_TIME','ROMANIA_TO_heat')~~|</v>
      </c>
      <c r="X1319" s="7" t="str">
        <f t="shared" si="207"/>
        <v>PROTRA_CAPACITY_EMPIRICAL[</v>
      </c>
      <c r="Y1319" s="7" t="str">
        <f t="shared" si="210"/>
        <v>ROMANIA,</v>
      </c>
      <c r="Z1319" s="7" t="str">
        <f t="shared" si="211"/>
        <v>TO_heat,</v>
      </c>
      <c r="AA1319" s="7" t="str">
        <f t="shared" si="208"/>
        <v>PROTRA_CHP_HP_I]=GET_DIRECT_DATA(</v>
      </c>
      <c r="AB1319" s="7" t="str">
        <f t="shared" si="209"/>
        <v>'model_parameters/energy/PROTRA_capacity_vensim_import.xlsx','PROTRA_capacity','PROTRA_CAP_TIME',</v>
      </c>
      <c r="AC1319" s="7" t="str">
        <f t="shared" si="212"/>
        <v>'ROMANIA_TO_heat')~~|</v>
      </c>
    </row>
    <row r="1320" spans="1:29" x14ac:dyDescent="0.35">
      <c r="A1320" t="s">
        <v>64</v>
      </c>
      <c r="B1320" t="s">
        <v>41</v>
      </c>
      <c r="C1320" t="str">
        <f t="shared" si="204"/>
        <v>ROMANIA_TO_heat</v>
      </c>
      <c r="D1320" t="str">
        <f t="shared" si="205"/>
        <v>PROTRA_CHP_HP_I</v>
      </c>
      <c r="E1320" t="s">
        <v>1</v>
      </c>
      <c r="F1320" s="1" t="str">
        <f t="shared" si="206"/>
        <v>ROMANIATO_heatPROTRA_CHP_gas_fuels_CCS</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c r="W1320" t="str">
        <f t="shared" si="203"/>
        <v/>
      </c>
      <c r="X1320" s="7" t="str">
        <f t="shared" si="207"/>
        <v>PROTRA_CAPACITY_EMPIRICAL[</v>
      </c>
      <c r="Y1320" s="7" t="str">
        <f t="shared" si="210"/>
        <v>ROMANIA,</v>
      </c>
      <c r="Z1320" s="7" t="str">
        <f t="shared" si="211"/>
        <v>TO_heat,</v>
      </c>
      <c r="AA1320" s="7" t="str">
        <f t="shared" si="208"/>
        <v>PROTRA_CHP_HP_I]=GET_DIRECT_DATA(</v>
      </c>
      <c r="AB1320" s="7" t="str">
        <f t="shared" si="209"/>
        <v>'model_parameters/energy/PROTRA_capacity_vensim_import.xlsx','PROTRA_capacity','PROTRA_CAP_TIME',</v>
      </c>
      <c r="AC1320" s="7" t="str">
        <f t="shared" si="212"/>
        <v>'ROMANIA_TO_heat')~~|</v>
      </c>
    </row>
    <row r="1321" spans="1:29" x14ac:dyDescent="0.35">
      <c r="A1321" t="s">
        <v>64</v>
      </c>
      <c r="B1321" t="s">
        <v>41</v>
      </c>
      <c r="C1321" t="str">
        <f t="shared" si="204"/>
        <v>ROMANIA_TO_heat</v>
      </c>
      <c r="D1321" t="str">
        <f t="shared" si="205"/>
        <v>PROTRA_CHP_HP_I</v>
      </c>
      <c r="E1321" t="s">
        <v>2</v>
      </c>
      <c r="F1321" s="1" t="str">
        <f t="shared" si="206"/>
        <v>ROMANIATO_heatPROTRA_CHP_geothermal</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c r="W1321" t="str">
        <f t="shared" si="203"/>
        <v/>
      </c>
      <c r="X1321" s="7" t="str">
        <f t="shared" si="207"/>
        <v>PROTRA_CAPACITY_EMPIRICAL[</v>
      </c>
      <c r="Y1321" s="7" t="str">
        <f t="shared" si="210"/>
        <v>ROMANIA,</v>
      </c>
      <c r="Z1321" s="7" t="str">
        <f t="shared" si="211"/>
        <v>TO_heat,</v>
      </c>
      <c r="AA1321" s="7" t="str">
        <f t="shared" si="208"/>
        <v>PROTRA_CHP_HP_I]=GET_DIRECT_DATA(</v>
      </c>
      <c r="AB1321" s="7" t="str">
        <f t="shared" si="209"/>
        <v>'model_parameters/energy/PROTRA_capacity_vensim_import.xlsx','PROTRA_capacity','PROTRA_CAP_TIME',</v>
      </c>
      <c r="AC1321" s="7" t="str">
        <f t="shared" si="212"/>
        <v>'ROMANIA_TO_heat')~~|</v>
      </c>
    </row>
    <row r="1322" spans="1:29" x14ac:dyDescent="0.35">
      <c r="A1322" t="s">
        <v>64</v>
      </c>
      <c r="B1322" t="s">
        <v>41</v>
      </c>
      <c r="C1322" t="str">
        <f t="shared" si="204"/>
        <v>ROMANIA_TO_heat</v>
      </c>
      <c r="D1322" t="str">
        <f t="shared" si="205"/>
        <v>PROTRA_CHP_HP_I</v>
      </c>
      <c r="E1322" t="s">
        <v>3</v>
      </c>
      <c r="F1322" s="1" t="str">
        <f t="shared" si="206"/>
        <v>ROMANIATO_heatPROTRA_CHP_liquid_fuels</v>
      </c>
      <c r="G1322" s="3">
        <v>1.2646685855884938</v>
      </c>
      <c r="H1322" s="3">
        <v>0.87077093581744869</v>
      </c>
      <c r="I1322" s="3">
        <v>0.47450706067733439</v>
      </c>
      <c r="J1322" s="3">
        <v>0.32717009436329497</v>
      </c>
      <c r="K1322" s="3">
        <v>0.46709288785425102</v>
      </c>
      <c r="L1322" s="3">
        <v>0.31131638439053166</v>
      </c>
      <c r="M1322" s="3">
        <v>0.30650505947342438</v>
      </c>
      <c r="N1322" s="3">
        <v>0.27574412967552542</v>
      </c>
      <c r="O1322" s="3">
        <v>0.17833451864884522</v>
      </c>
      <c r="P1322" s="3">
        <v>0.17368094208967591</v>
      </c>
      <c r="Q1322" s="3">
        <v>0.17368094208967591</v>
      </c>
      <c r="R1322" s="3">
        <v>7.0355767640322836E-2</v>
      </c>
      <c r="S1322" s="3">
        <v>2.4639504768117097E-2</v>
      </c>
      <c r="T1322" s="3">
        <v>5.3555567519931853E-2</v>
      </c>
      <c r="U1322" s="3">
        <v>1.3679937600378467E-2</v>
      </c>
      <c r="V1322" s="3">
        <v>0</v>
      </c>
      <c r="W1322" t="str">
        <f t="shared" si="203"/>
        <v/>
      </c>
      <c r="X1322" s="7" t="str">
        <f t="shared" si="207"/>
        <v>PROTRA_CAPACITY_EMPIRICAL[</v>
      </c>
      <c r="Y1322" s="7" t="str">
        <f t="shared" si="210"/>
        <v>ROMANIA,</v>
      </c>
      <c r="Z1322" s="7" t="str">
        <f t="shared" si="211"/>
        <v>TO_heat,</v>
      </c>
      <c r="AA1322" s="7" t="str">
        <f t="shared" si="208"/>
        <v>PROTRA_CHP_HP_I]=GET_DIRECT_DATA(</v>
      </c>
      <c r="AB1322" s="7" t="str">
        <f t="shared" si="209"/>
        <v>'model_parameters/energy/PROTRA_capacity_vensim_import.xlsx','PROTRA_capacity','PROTRA_CAP_TIME',</v>
      </c>
      <c r="AC1322" s="7" t="str">
        <f t="shared" si="212"/>
        <v>'ROMANIA_TO_heat')~~|</v>
      </c>
    </row>
    <row r="1323" spans="1:29" x14ac:dyDescent="0.35">
      <c r="A1323" t="s">
        <v>64</v>
      </c>
      <c r="B1323" t="s">
        <v>41</v>
      </c>
      <c r="C1323" t="str">
        <f t="shared" si="204"/>
        <v>ROMANIA_TO_heat</v>
      </c>
      <c r="D1323" t="str">
        <f t="shared" si="205"/>
        <v>PROTRA_CHP_HP_I</v>
      </c>
      <c r="E1323" t="s">
        <v>4</v>
      </c>
      <c r="F1323" s="1" t="str">
        <f t="shared" si="206"/>
        <v>ROMANIATO_heatPROTRA_CHP_liquid_fuels_CCS</v>
      </c>
      <c r="G1323" s="3">
        <v>0</v>
      </c>
      <c r="H1323" s="3">
        <v>0</v>
      </c>
      <c r="I1323" s="3">
        <v>0</v>
      </c>
      <c r="J1323" s="3">
        <v>0</v>
      </c>
      <c r="K1323" s="3">
        <v>0</v>
      </c>
      <c r="L1323" s="3">
        <v>0</v>
      </c>
      <c r="M1323" s="3">
        <v>0</v>
      </c>
      <c r="N1323" s="3">
        <v>0</v>
      </c>
      <c r="O1323" s="3">
        <v>0</v>
      </c>
      <c r="P1323" s="3">
        <v>0</v>
      </c>
      <c r="Q1323" s="3">
        <v>0</v>
      </c>
      <c r="R1323" s="3">
        <v>0</v>
      </c>
      <c r="S1323" s="3">
        <v>0</v>
      </c>
      <c r="T1323" s="3">
        <v>0</v>
      </c>
      <c r="U1323" s="3">
        <v>0</v>
      </c>
      <c r="V1323" s="3">
        <v>0</v>
      </c>
      <c r="W1323" t="str">
        <f t="shared" si="203"/>
        <v/>
      </c>
      <c r="X1323" s="7" t="str">
        <f t="shared" si="207"/>
        <v>PROTRA_CAPACITY_EMPIRICAL[</v>
      </c>
      <c r="Y1323" s="7" t="str">
        <f t="shared" si="210"/>
        <v>ROMANIA,</v>
      </c>
      <c r="Z1323" s="7" t="str">
        <f t="shared" si="211"/>
        <v>TO_heat,</v>
      </c>
      <c r="AA1323" s="7" t="str">
        <f t="shared" si="208"/>
        <v>PROTRA_CHP_HP_I]=GET_DIRECT_DATA(</v>
      </c>
      <c r="AB1323" s="7" t="str">
        <f t="shared" si="209"/>
        <v>'model_parameters/energy/PROTRA_capacity_vensim_import.xlsx','PROTRA_capacity','PROTRA_CAP_TIME',</v>
      </c>
      <c r="AC1323" s="7" t="str">
        <f t="shared" si="212"/>
        <v>'ROMANIA_TO_heat')~~|</v>
      </c>
    </row>
    <row r="1324" spans="1:29" x14ac:dyDescent="0.35">
      <c r="A1324" t="s">
        <v>64</v>
      </c>
      <c r="B1324" t="s">
        <v>41</v>
      </c>
      <c r="C1324" t="str">
        <f t="shared" si="204"/>
        <v>ROMANIA_TO_heat</v>
      </c>
      <c r="D1324" t="str">
        <f t="shared" si="205"/>
        <v>PROTRA_CHP_HP_I</v>
      </c>
      <c r="E1324" t="s">
        <v>5</v>
      </c>
      <c r="F1324" s="1" t="str">
        <f t="shared" si="206"/>
        <v>ROMANIATO_heatPROTRA_CHP_solid_fossil</v>
      </c>
      <c r="G1324" s="3">
        <v>2.4941592873568261</v>
      </c>
      <c r="H1324" s="3">
        <v>2.4311388183606173</v>
      </c>
      <c r="I1324" s="3">
        <v>2.1956993941382366</v>
      </c>
      <c r="J1324" s="3">
        <v>2.0198099750374299</v>
      </c>
      <c r="K1324" s="3">
        <v>2.0654781246604643</v>
      </c>
      <c r="L1324" s="3">
        <v>1.9537134130614315</v>
      </c>
      <c r="M1324" s="3">
        <v>1.9885758001657168</v>
      </c>
      <c r="N1324" s="3">
        <v>2.0285650089029854</v>
      </c>
      <c r="O1324" s="3">
        <v>2.1771639620805283</v>
      </c>
      <c r="P1324" s="3">
        <v>1.925870827885384</v>
      </c>
      <c r="Q1324" s="3">
        <v>1.8899830764545023</v>
      </c>
      <c r="R1324" s="3">
        <v>1.6178671590115492</v>
      </c>
      <c r="S1324" s="3">
        <v>1.3932902867167754</v>
      </c>
      <c r="T1324" s="3">
        <v>1.1956276505115839</v>
      </c>
      <c r="U1324" s="3">
        <v>0.83013022636189637</v>
      </c>
      <c r="V1324" s="3">
        <v>0.57593570549337869</v>
      </c>
      <c r="W1324" t="str">
        <f t="shared" si="203"/>
        <v/>
      </c>
      <c r="X1324" s="7" t="str">
        <f t="shared" si="207"/>
        <v>PROTRA_CAPACITY_EMPIRICAL[</v>
      </c>
      <c r="Y1324" s="7" t="str">
        <f t="shared" si="210"/>
        <v>ROMANIA,</v>
      </c>
      <c r="Z1324" s="7" t="str">
        <f t="shared" si="211"/>
        <v>TO_heat,</v>
      </c>
      <c r="AA1324" s="7" t="str">
        <f t="shared" si="208"/>
        <v>PROTRA_CHP_HP_I]=GET_DIRECT_DATA(</v>
      </c>
      <c r="AB1324" s="7" t="str">
        <f t="shared" si="209"/>
        <v>'model_parameters/energy/PROTRA_capacity_vensim_import.xlsx','PROTRA_capacity','PROTRA_CAP_TIME',</v>
      </c>
      <c r="AC1324" s="7" t="str">
        <f t="shared" si="212"/>
        <v>'ROMANIA_TO_heat')~~|</v>
      </c>
    </row>
    <row r="1325" spans="1:29" x14ac:dyDescent="0.35">
      <c r="A1325" t="s">
        <v>64</v>
      </c>
      <c r="B1325" t="s">
        <v>41</v>
      </c>
      <c r="C1325" t="str">
        <f t="shared" si="204"/>
        <v>ROMANIA_TO_heat</v>
      </c>
      <c r="D1325" t="str">
        <f t="shared" si="205"/>
        <v>PROTRA_CHP_HP_I</v>
      </c>
      <c r="E1325" t="s">
        <v>6</v>
      </c>
      <c r="F1325" s="1" t="str">
        <f t="shared" si="206"/>
        <v>ROMANIATO_heatPROTRA_CHP_solid_fossil_CCS</v>
      </c>
      <c r="G1325" s="3">
        <v>0</v>
      </c>
      <c r="H1325" s="3">
        <v>0</v>
      </c>
      <c r="I1325" s="3">
        <v>0</v>
      </c>
      <c r="J1325" s="3">
        <v>0</v>
      </c>
      <c r="K1325" s="3">
        <v>0</v>
      </c>
      <c r="L1325" s="3">
        <v>0</v>
      </c>
      <c r="M1325" s="3">
        <v>0</v>
      </c>
      <c r="N1325" s="3">
        <v>0</v>
      </c>
      <c r="O1325" s="3">
        <v>0</v>
      </c>
      <c r="P1325" s="3">
        <v>0</v>
      </c>
      <c r="Q1325" s="3">
        <v>0</v>
      </c>
      <c r="R1325" s="3">
        <v>0</v>
      </c>
      <c r="S1325" s="3">
        <v>0</v>
      </c>
      <c r="T1325" s="3">
        <v>0</v>
      </c>
      <c r="U1325" s="3">
        <v>0</v>
      </c>
      <c r="V1325" s="3">
        <v>0</v>
      </c>
      <c r="W1325" t="str">
        <f t="shared" si="203"/>
        <v/>
      </c>
      <c r="X1325" s="7" t="str">
        <f t="shared" si="207"/>
        <v>PROTRA_CAPACITY_EMPIRICAL[</v>
      </c>
      <c r="Y1325" s="7" t="str">
        <f t="shared" si="210"/>
        <v>ROMANIA,</v>
      </c>
      <c r="Z1325" s="7" t="str">
        <f t="shared" si="211"/>
        <v>TO_heat,</v>
      </c>
      <c r="AA1325" s="7" t="str">
        <f t="shared" si="208"/>
        <v>PROTRA_CHP_HP_I]=GET_DIRECT_DATA(</v>
      </c>
      <c r="AB1325" s="7" t="str">
        <f t="shared" si="209"/>
        <v>'model_parameters/energy/PROTRA_capacity_vensim_import.xlsx','PROTRA_capacity','PROTRA_CAP_TIME',</v>
      </c>
      <c r="AC1325" s="7" t="str">
        <f t="shared" si="212"/>
        <v>'ROMANIA_TO_heat')~~|</v>
      </c>
    </row>
    <row r="1326" spans="1:29" x14ac:dyDescent="0.35">
      <c r="A1326" t="s">
        <v>64</v>
      </c>
      <c r="B1326" t="s">
        <v>41</v>
      </c>
      <c r="C1326" t="str">
        <f t="shared" si="204"/>
        <v>ROMANIA_TO_heat</v>
      </c>
      <c r="D1326" t="str">
        <f t="shared" si="205"/>
        <v>PROTRA_CHP_HP_I</v>
      </c>
      <c r="E1326" t="s">
        <v>7</v>
      </c>
      <c r="F1326" s="1" t="str">
        <f t="shared" si="206"/>
        <v>ROMANIATO_heatPROTRA_CHP_waste</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c r="W1326" t="str">
        <f t="shared" si="203"/>
        <v/>
      </c>
      <c r="X1326" s="7" t="str">
        <f t="shared" si="207"/>
        <v>PROTRA_CAPACITY_EMPIRICAL[</v>
      </c>
      <c r="Y1326" s="7" t="str">
        <f t="shared" si="210"/>
        <v>ROMANIA,</v>
      </c>
      <c r="Z1326" s="7" t="str">
        <f t="shared" si="211"/>
        <v>TO_heat,</v>
      </c>
      <c r="AA1326" s="7" t="str">
        <f t="shared" si="208"/>
        <v>PROTRA_CHP_HP_I]=GET_DIRECT_DATA(</v>
      </c>
      <c r="AB1326" s="7" t="str">
        <f t="shared" si="209"/>
        <v>'model_parameters/energy/PROTRA_capacity_vensim_import.xlsx','PROTRA_capacity','PROTRA_CAP_TIME',</v>
      </c>
      <c r="AC1326" s="7" t="str">
        <f t="shared" si="212"/>
        <v>'ROMANIA_TO_heat')~~|</v>
      </c>
    </row>
    <row r="1327" spans="1:29" x14ac:dyDescent="0.35">
      <c r="A1327" t="s">
        <v>64</v>
      </c>
      <c r="B1327" t="s">
        <v>41</v>
      </c>
      <c r="C1327" t="str">
        <f t="shared" si="204"/>
        <v>ROMANIA_TO_heat</v>
      </c>
      <c r="D1327" t="str">
        <f t="shared" si="205"/>
        <v>PROTRA_CHP_HP_I</v>
      </c>
      <c r="E1327" t="s">
        <v>8</v>
      </c>
      <c r="F1327" s="1" t="str">
        <f t="shared" si="206"/>
        <v>ROMANIATO_heatPROTRA_CHP_solid_bio</v>
      </c>
      <c r="G1327" s="4">
        <v>2.3662253690691537E-3</v>
      </c>
      <c r="H1327" s="4">
        <v>1.2225497740190629E-2</v>
      </c>
      <c r="I1327" s="4">
        <v>2.6817220849450416E-3</v>
      </c>
      <c r="J1327" s="4">
        <v>3.785960590510647E-3</v>
      </c>
      <c r="K1327" s="4">
        <v>7.8874178968971808E-5</v>
      </c>
      <c r="L1327" s="4">
        <v>1.5459339077918473E-2</v>
      </c>
      <c r="M1327" s="4">
        <v>1.3250862066787262E-2</v>
      </c>
      <c r="N1327" s="4">
        <v>5.0637222898079891E-2</v>
      </c>
      <c r="O1327" s="4">
        <v>5.2530203193335227E-2</v>
      </c>
      <c r="P1327" s="4">
        <v>0.11602391726335753</v>
      </c>
      <c r="Q1327" s="4">
        <v>0.11420981114707118</v>
      </c>
      <c r="R1327" s="4">
        <v>0.1351114685738487</v>
      </c>
      <c r="S1327" s="4">
        <v>0.15625526973006096</v>
      </c>
      <c r="T1327" s="4">
        <v>0.14080066310288064</v>
      </c>
      <c r="U1327" s="4">
        <v>0.14311009906309213</v>
      </c>
      <c r="V1327" s="4">
        <v>0.14945907609919951</v>
      </c>
      <c r="W1327" t="str">
        <f t="shared" si="203"/>
        <v/>
      </c>
      <c r="X1327" s="7" t="str">
        <f t="shared" si="207"/>
        <v>PROTRA_CAPACITY_EMPIRICAL[</v>
      </c>
      <c r="Y1327" s="7" t="str">
        <f t="shared" si="210"/>
        <v>ROMANIA,</v>
      </c>
      <c r="Z1327" s="7" t="str">
        <f t="shared" si="211"/>
        <v>TO_heat,</v>
      </c>
      <c r="AA1327" s="7" t="str">
        <f t="shared" si="208"/>
        <v>PROTRA_CHP_HP_I]=GET_DIRECT_DATA(</v>
      </c>
      <c r="AB1327" s="7" t="str">
        <f t="shared" si="209"/>
        <v>'model_parameters/energy/PROTRA_capacity_vensim_import.xlsx','PROTRA_capacity','PROTRA_CAP_TIME',</v>
      </c>
      <c r="AC1327" s="7" t="str">
        <f t="shared" si="212"/>
        <v>'ROMANIA_TO_heat')~~|</v>
      </c>
    </row>
    <row r="1328" spans="1:29" x14ac:dyDescent="0.35">
      <c r="A1328" t="s">
        <v>64</v>
      </c>
      <c r="B1328" t="s">
        <v>41</v>
      </c>
      <c r="C1328" t="str">
        <f t="shared" si="204"/>
        <v>ROMANIA_TO_heat</v>
      </c>
      <c r="D1328" t="str">
        <f t="shared" si="205"/>
        <v>PROTRA_CHP_HP_I</v>
      </c>
      <c r="E1328" t="s">
        <v>9</v>
      </c>
      <c r="F1328" s="1" t="str">
        <f t="shared" si="206"/>
        <v>ROMANIATO_heatPROTRA_CHP_solid_bio_CCS</v>
      </c>
      <c r="G1328" s="3">
        <v>0</v>
      </c>
      <c r="H1328" s="3">
        <v>0</v>
      </c>
      <c r="I1328" s="3">
        <v>0</v>
      </c>
      <c r="J1328" s="3">
        <v>0</v>
      </c>
      <c r="K1328" s="3">
        <v>0</v>
      </c>
      <c r="L1328" s="3">
        <v>0</v>
      </c>
      <c r="M1328" s="3">
        <v>0</v>
      </c>
      <c r="N1328" s="3">
        <v>0</v>
      </c>
      <c r="O1328" s="3">
        <v>0</v>
      </c>
      <c r="P1328" s="3">
        <v>0</v>
      </c>
      <c r="Q1328" s="3">
        <v>0</v>
      </c>
      <c r="R1328" s="3">
        <v>0</v>
      </c>
      <c r="S1328" s="3">
        <v>0</v>
      </c>
      <c r="T1328" s="3">
        <v>0</v>
      </c>
      <c r="U1328" s="3">
        <v>0</v>
      </c>
      <c r="V1328" s="3">
        <v>0</v>
      </c>
      <c r="W1328" t="str">
        <f t="shared" si="203"/>
        <v/>
      </c>
      <c r="X1328" s="7" t="str">
        <f t="shared" si="207"/>
        <v>PROTRA_CAPACITY_EMPIRICAL[</v>
      </c>
      <c r="Y1328" s="7" t="str">
        <f t="shared" si="210"/>
        <v>ROMANIA,</v>
      </c>
      <c r="Z1328" s="7" t="str">
        <f t="shared" si="211"/>
        <v>TO_heat,</v>
      </c>
      <c r="AA1328" s="7" t="str">
        <f t="shared" si="208"/>
        <v>PROTRA_CHP_HP_I]=GET_DIRECT_DATA(</v>
      </c>
      <c r="AB1328" s="7" t="str">
        <f t="shared" si="209"/>
        <v>'model_parameters/energy/PROTRA_capacity_vensim_import.xlsx','PROTRA_capacity','PROTRA_CAP_TIME',</v>
      </c>
      <c r="AC1328" s="7" t="str">
        <f t="shared" si="212"/>
        <v>'ROMANIA_TO_heat')~~|</v>
      </c>
    </row>
    <row r="1329" spans="1:29" x14ac:dyDescent="0.35">
      <c r="A1329" t="s">
        <v>64</v>
      </c>
      <c r="B1329" t="s">
        <v>41</v>
      </c>
      <c r="C1329" t="str">
        <f t="shared" si="204"/>
        <v>ROMANIA_TO_heat</v>
      </c>
      <c r="D1329" t="str">
        <f t="shared" si="205"/>
        <v>PROTRA_CHP_HP_I</v>
      </c>
      <c r="E1329" t="s">
        <v>10</v>
      </c>
      <c r="F1329" s="1" t="str">
        <f t="shared" si="206"/>
        <v>ROMANIATO_heatPROTRA_HP_gas_fuels</v>
      </c>
      <c r="G1329" s="4">
        <v>4.4598415533375739</v>
      </c>
      <c r="H1329" s="4">
        <v>2.6716633107029115</v>
      </c>
      <c r="I1329" s="4">
        <v>3.2842799308647863</v>
      </c>
      <c r="J1329" s="4">
        <v>3.5010118963942691</v>
      </c>
      <c r="K1329" s="4">
        <v>3.1672632730810575</v>
      </c>
      <c r="L1329" s="4">
        <v>3.1992614688502172</v>
      </c>
      <c r="M1329" s="4">
        <v>2.7297065495399915</v>
      </c>
      <c r="N1329" s="4">
        <v>2.6253403412463956</v>
      </c>
      <c r="O1329" s="4">
        <v>2.4880457570740715</v>
      </c>
      <c r="P1329" s="4">
        <v>2.1076020922605165</v>
      </c>
      <c r="Q1329" s="4">
        <v>1.994120118893149</v>
      </c>
      <c r="R1329" s="4">
        <v>2.08323137338982</v>
      </c>
      <c r="S1329" s="4">
        <v>2.8295018527751679</v>
      </c>
      <c r="T1329" s="4">
        <v>3.32150945957016</v>
      </c>
      <c r="U1329" s="4">
        <v>2.7173686405666739</v>
      </c>
      <c r="V1329" s="4">
        <v>2.9858461535194127</v>
      </c>
      <c r="W1329" t="str">
        <f t="shared" si="203"/>
        <v/>
      </c>
      <c r="X1329" s="7" t="str">
        <f t="shared" si="207"/>
        <v>PROTRA_CAPACITY_EMPIRICAL[</v>
      </c>
      <c r="Y1329" s="7" t="str">
        <f t="shared" si="210"/>
        <v>ROMANIA,</v>
      </c>
      <c r="Z1329" s="7" t="str">
        <f t="shared" si="211"/>
        <v>TO_heat,</v>
      </c>
      <c r="AA1329" s="7" t="str">
        <f t="shared" si="208"/>
        <v>PROTRA_CHP_HP_I]=GET_DIRECT_DATA(</v>
      </c>
      <c r="AB1329" s="7" t="str">
        <f t="shared" si="209"/>
        <v>'model_parameters/energy/PROTRA_capacity_vensim_import.xlsx','PROTRA_capacity','PROTRA_CAP_TIME',</v>
      </c>
      <c r="AC1329" s="7" t="str">
        <f t="shared" si="212"/>
        <v>'ROMANIA_TO_heat')~~|</v>
      </c>
    </row>
    <row r="1330" spans="1:29" x14ac:dyDescent="0.35">
      <c r="A1330" t="s">
        <v>64</v>
      </c>
      <c r="B1330" t="s">
        <v>41</v>
      </c>
      <c r="C1330" t="str">
        <f t="shared" si="204"/>
        <v>ROMANIA_TO_heat</v>
      </c>
      <c r="D1330" t="str">
        <f t="shared" si="205"/>
        <v>PROTRA_CHP_HP_I</v>
      </c>
      <c r="E1330" t="s">
        <v>11</v>
      </c>
      <c r="F1330" s="1" t="str">
        <f t="shared" si="206"/>
        <v>ROMANIATO_heatPROTRA_HP_solid_bio</v>
      </c>
      <c r="G1330" s="4">
        <v>0.12948107125194808</v>
      </c>
      <c r="H1330" s="4">
        <v>0.42974321062068976</v>
      </c>
      <c r="I1330" s="4">
        <v>0.13152746749299898</v>
      </c>
      <c r="J1330" s="4">
        <v>0.13208557555874015</v>
      </c>
      <c r="K1330" s="4">
        <v>0.157944582604747</v>
      </c>
      <c r="L1330" s="4">
        <v>0.23514953169894018</v>
      </c>
      <c r="M1330" s="4">
        <v>0.3398878120363637</v>
      </c>
      <c r="N1330" s="4">
        <v>0.24928826936438281</v>
      </c>
      <c r="O1330" s="4">
        <v>0.21040674078441565</v>
      </c>
      <c r="P1330" s="4">
        <v>0.22845223491004632</v>
      </c>
      <c r="Q1330" s="4">
        <v>0.26770583553384097</v>
      </c>
      <c r="R1330" s="4">
        <v>0.24352115268505753</v>
      </c>
      <c r="S1330" s="4">
        <v>0.13747317875336143</v>
      </c>
      <c r="T1330" s="4">
        <v>0.10914547369655951</v>
      </c>
      <c r="U1330" s="4">
        <v>0.17754533787357638</v>
      </c>
      <c r="V1330" s="4">
        <v>0.14607567044267367</v>
      </c>
      <c r="W1330" t="str">
        <f t="shared" si="203"/>
        <v/>
      </c>
      <c r="X1330" s="7" t="str">
        <f t="shared" si="207"/>
        <v>PROTRA_CAPACITY_EMPIRICAL[</v>
      </c>
      <c r="Y1330" s="7" t="str">
        <f t="shared" si="210"/>
        <v>ROMANIA,</v>
      </c>
      <c r="Z1330" s="7" t="str">
        <f t="shared" si="211"/>
        <v>TO_heat,</v>
      </c>
      <c r="AA1330" s="7" t="str">
        <f t="shared" si="208"/>
        <v>PROTRA_CHP_HP_I]=GET_DIRECT_DATA(</v>
      </c>
      <c r="AB1330" s="7" t="str">
        <f t="shared" si="209"/>
        <v>'model_parameters/energy/PROTRA_capacity_vensim_import.xlsx','PROTRA_capacity','PROTRA_CAP_TIME',</v>
      </c>
      <c r="AC1330" s="7" t="str">
        <f t="shared" si="212"/>
        <v>'ROMANIA_TO_heat')~~|</v>
      </c>
    </row>
    <row r="1331" spans="1:29" x14ac:dyDescent="0.35">
      <c r="A1331" t="s">
        <v>64</v>
      </c>
      <c r="B1331" t="s">
        <v>41</v>
      </c>
      <c r="C1331" t="str">
        <f t="shared" si="204"/>
        <v>ROMANIA_TO_heat</v>
      </c>
      <c r="D1331" t="str">
        <f t="shared" si="205"/>
        <v>PROTRA_CHP_HP_I</v>
      </c>
      <c r="E1331" t="s">
        <v>12</v>
      </c>
      <c r="F1331" s="1" t="str">
        <f t="shared" si="206"/>
        <v>ROMANIATO_heatPROTRA_HP_geothermal</v>
      </c>
      <c r="G1331" s="4">
        <v>2.0593027044639951E-2</v>
      </c>
      <c r="H1331" s="4">
        <v>0.10811339198435974</v>
      </c>
      <c r="I1331" s="4">
        <v>0.11840990550667971</v>
      </c>
      <c r="J1331" s="4">
        <v>3.0246008471814925E-2</v>
      </c>
      <c r="K1331" s="4">
        <v>6.4353209514499848E-4</v>
      </c>
      <c r="L1331" s="4">
        <v>7.0788530465949843E-3</v>
      </c>
      <c r="M1331" s="4">
        <v>4.5047246660149887E-3</v>
      </c>
      <c r="N1331" s="4">
        <v>2.5741283805799939E-3</v>
      </c>
      <c r="O1331" s="4">
        <v>5.7917888563049861E-3</v>
      </c>
      <c r="P1331" s="4">
        <v>0.13964646464646466</v>
      </c>
      <c r="Q1331" s="4">
        <v>0.16152655588139458</v>
      </c>
      <c r="R1331" s="4">
        <v>0.16474421635711961</v>
      </c>
      <c r="S1331" s="4">
        <v>0.1684187846203975</v>
      </c>
      <c r="T1331" s="4">
        <v>0.158</v>
      </c>
      <c r="U1331" s="4">
        <v>0.15639760508308898</v>
      </c>
      <c r="V1331" s="4">
        <v>0.1546973932877159</v>
      </c>
      <c r="W1331" t="str">
        <f t="shared" si="203"/>
        <v/>
      </c>
      <c r="X1331" s="7" t="str">
        <f t="shared" si="207"/>
        <v>PROTRA_CAPACITY_EMPIRICAL[</v>
      </c>
      <c r="Y1331" s="7" t="str">
        <f t="shared" si="210"/>
        <v>ROMANIA,</v>
      </c>
      <c r="Z1331" s="7" t="str">
        <f t="shared" si="211"/>
        <v>TO_heat,</v>
      </c>
      <c r="AA1331" s="7" t="str">
        <f t="shared" si="208"/>
        <v>PROTRA_CHP_HP_I]=GET_DIRECT_DATA(</v>
      </c>
      <c r="AB1331" s="7" t="str">
        <f t="shared" si="209"/>
        <v>'model_parameters/energy/PROTRA_capacity_vensim_import.xlsx','PROTRA_capacity','PROTRA_CAP_TIME',</v>
      </c>
      <c r="AC1331" s="7" t="str">
        <f t="shared" si="212"/>
        <v>'ROMANIA_TO_heat')~~|</v>
      </c>
    </row>
    <row r="1332" spans="1:29" x14ac:dyDescent="0.35">
      <c r="A1332" t="s">
        <v>64</v>
      </c>
      <c r="B1332" t="s">
        <v>41</v>
      </c>
      <c r="C1332" t="str">
        <f t="shared" si="204"/>
        <v>ROMANIA_TO_heat</v>
      </c>
      <c r="D1332" t="str">
        <f t="shared" si="205"/>
        <v>PROTRA_CHP_HP_I</v>
      </c>
      <c r="E1332" t="s">
        <v>13</v>
      </c>
      <c r="F1332" s="1" t="str">
        <f t="shared" si="206"/>
        <v>ROMANIATO_heatPROTRA_HP_liquid_fuels</v>
      </c>
      <c r="G1332" s="4">
        <v>0.44518420043952833</v>
      </c>
      <c r="H1332" s="4">
        <v>1.211094502658308</v>
      </c>
      <c r="I1332" s="4">
        <v>0.27179862801594279</v>
      </c>
      <c r="J1332" s="4">
        <v>0.43606843536575618</v>
      </c>
      <c r="K1332" s="4">
        <v>0.54917833668929716</v>
      </c>
      <c r="L1332" s="4">
        <v>0.33970177601445001</v>
      </c>
      <c r="M1332" s="4">
        <v>0.2833328613745934</v>
      </c>
      <c r="N1332" s="4">
        <v>0.26082250272303331</v>
      </c>
      <c r="O1332" s="4">
        <v>0.21133692089398423</v>
      </c>
      <c r="P1332" s="4">
        <v>0.11236575723588597</v>
      </c>
      <c r="Q1332" s="4">
        <v>0.12185359435348563</v>
      </c>
      <c r="R1332" s="4">
        <v>0.18157115738778928</v>
      </c>
      <c r="S1332" s="4">
        <v>0.14819257433602989</v>
      </c>
      <c r="T1332" s="4">
        <v>0.23446491913829773</v>
      </c>
      <c r="U1332" s="4">
        <v>0.22936009069698529</v>
      </c>
      <c r="V1332" s="4">
        <v>0.25615076614073606</v>
      </c>
      <c r="W1332" t="str">
        <f t="shared" si="203"/>
        <v/>
      </c>
      <c r="X1332" s="7" t="str">
        <f t="shared" si="207"/>
        <v>PROTRA_CAPACITY_EMPIRICAL[</v>
      </c>
      <c r="Y1332" s="7" t="str">
        <f t="shared" si="210"/>
        <v>ROMANIA,</v>
      </c>
      <c r="Z1332" s="7" t="str">
        <f t="shared" si="211"/>
        <v>TO_heat,</v>
      </c>
      <c r="AA1332" s="7" t="str">
        <f t="shared" si="208"/>
        <v>PROTRA_CHP_HP_I]=GET_DIRECT_DATA(</v>
      </c>
      <c r="AB1332" s="7" t="str">
        <f t="shared" si="209"/>
        <v>'model_parameters/energy/PROTRA_capacity_vensim_import.xlsx','PROTRA_capacity','PROTRA_CAP_TIME',</v>
      </c>
      <c r="AC1332" s="7" t="str">
        <f t="shared" si="212"/>
        <v>'ROMANIA_TO_heat')~~|</v>
      </c>
    </row>
    <row r="1333" spans="1:29" x14ac:dyDescent="0.35">
      <c r="A1333" t="s">
        <v>64</v>
      </c>
      <c r="B1333" t="s">
        <v>41</v>
      </c>
      <c r="C1333" t="str">
        <f t="shared" si="204"/>
        <v>ROMANIA_TO_heat</v>
      </c>
      <c r="D1333" t="str">
        <f t="shared" si="205"/>
        <v>PROTRA_CHP_HP_I</v>
      </c>
      <c r="E1333" t="s">
        <v>14</v>
      </c>
      <c r="F1333" s="1" t="str">
        <f t="shared" si="206"/>
        <v>ROMANIATO_heatPROTRA_HP_solar</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c r="W1333" t="str">
        <f t="shared" si="203"/>
        <v/>
      </c>
      <c r="X1333" s="7" t="str">
        <f t="shared" si="207"/>
        <v>PROTRA_CAPACITY_EMPIRICAL[</v>
      </c>
      <c r="Y1333" s="7" t="str">
        <f t="shared" si="210"/>
        <v>ROMANIA,</v>
      </c>
      <c r="Z1333" s="7" t="str">
        <f t="shared" si="211"/>
        <v>TO_heat,</v>
      </c>
      <c r="AA1333" s="7" t="str">
        <f t="shared" si="208"/>
        <v>PROTRA_CHP_HP_I]=GET_DIRECT_DATA(</v>
      </c>
      <c r="AB1333" s="7" t="str">
        <f t="shared" si="209"/>
        <v>'model_parameters/energy/PROTRA_capacity_vensim_import.xlsx','PROTRA_capacity','PROTRA_CAP_TIME',</v>
      </c>
      <c r="AC1333" s="7" t="str">
        <f t="shared" si="212"/>
        <v>'ROMANIA_TO_heat')~~|</v>
      </c>
    </row>
    <row r="1334" spans="1:29" x14ac:dyDescent="0.35">
      <c r="A1334" t="s">
        <v>64</v>
      </c>
      <c r="B1334" t="s">
        <v>41</v>
      </c>
      <c r="C1334" t="str">
        <f t="shared" si="204"/>
        <v>ROMANIA_TO_heat</v>
      </c>
      <c r="D1334" t="str">
        <f t="shared" si="205"/>
        <v>PROTRA_CHP_HP_I</v>
      </c>
      <c r="E1334" t="s">
        <v>15</v>
      </c>
      <c r="F1334" s="1" t="str">
        <f t="shared" si="206"/>
        <v>ROMANIATO_heatPROTRA_HP_solid_fossil</v>
      </c>
      <c r="G1334" s="4">
        <v>8.315810179543219E-2</v>
      </c>
      <c r="H1334" s="4">
        <v>7.3484228655918818E-2</v>
      </c>
      <c r="I1334" s="4">
        <v>6.0647743143872238E-2</v>
      </c>
      <c r="J1334" s="4">
        <v>2.1766214563905064E-2</v>
      </c>
      <c r="K1334" s="4">
        <v>1.3022521533960297E-2</v>
      </c>
      <c r="L1334" s="4">
        <v>1.5068917775011202E-2</v>
      </c>
      <c r="M1334" s="4">
        <v>1.3208557555874016E-2</v>
      </c>
      <c r="N1334" s="4">
        <v>1.2092341424391704E-2</v>
      </c>
      <c r="O1334" s="4">
        <v>2.5672971024093154E-2</v>
      </c>
      <c r="P1334" s="4">
        <v>3.4230628032124205E-2</v>
      </c>
      <c r="Q1334" s="4">
        <v>2.0649998432422757E-2</v>
      </c>
      <c r="R1334" s="4">
        <v>1.4882881753097484E-2</v>
      </c>
      <c r="S1334" s="4">
        <v>1.479172410235976E-2</v>
      </c>
      <c r="T1334" s="4">
        <v>1.2096062144829979E-2</v>
      </c>
      <c r="U1334" s="4">
        <v>1.0857062238884612E-2</v>
      </c>
      <c r="V1334" s="4">
        <v>8.619793039350232E-3</v>
      </c>
      <c r="W1334" t="str">
        <f t="shared" si="203"/>
        <v/>
      </c>
      <c r="X1334" s="7" t="str">
        <f t="shared" si="207"/>
        <v>PROTRA_CAPACITY_EMPIRICAL[</v>
      </c>
      <c r="Y1334" s="7" t="str">
        <f t="shared" si="210"/>
        <v>ROMANIA,</v>
      </c>
      <c r="Z1334" s="7" t="str">
        <f t="shared" si="211"/>
        <v>TO_heat,</v>
      </c>
      <c r="AA1334" s="7" t="str">
        <f t="shared" si="208"/>
        <v>PROTRA_CHP_HP_I]=GET_DIRECT_DATA(</v>
      </c>
      <c r="AB1334" s="7" t="str">
        <f t="shared" si="209"/>
        <v>'model_parameters/energy/PROTRA_capacity_vensim_import.xlsx','PROTRA_capacity','PROTRA_CAP_TIME',</v>
      </c>
      <c r="AC1334" s="7" t="str">
        <f t="shared" si="212"/>
        <v>'ROMANIA_TO_heat')~~|</v>
      </c>
    </row>
    <row r="1335" spans="1:29" x14ac:dyDescent="0.35">
      <c r="A1335" t="s">
        <v>64</v>
      </c>
      <c r="B1335" t="s">
        <v>41</v>
      </c>
      <c r="C1335" t="str">
        <f t="shared" si="204"/>
        <v>ROMANIA_TO_heat</v>
      </c>
      <c r="D1335" t="str">
        <f t="shared" si="205"/>
        <v>PROTRA_CHP_HP_I</v>
      </c>
      <c r="E1335" t="s">
        <v>16</v>
      </c>
      <c r="F1335" s="1" t="str">
        <f t="shared" si="206"/>
        <v>ROMANIATO_heatPROTRA_HP_waste</v>
      </c>
      <c r="G1335" s="4">
        <v>6.5112607669801457E-3</v>
      </c>
      <c r="H1335" s="4">
        <v>5.5810806574115544E-3</v>
      </c>
      <c r="I1335" s="4">
        <v>2.0836034454336474E-2</v>
      </c>
      <c r="J1335" s="4">
        <v>2.2324322629646222E-3</v>
      </c>
      <c r="K1335" s="4">
        <v>2.2324322629646222E-3</v>
      </c>
      <c r="L1335" s="4">
        <v>2.0463962410509034E-3</v>
      </c>
      <c r="M1335" s="4">
        <v>2.4184682848783401E-3</v>
      </c>
      <c r="N1335" s="4">
        <v>1.6743241972234665E-3</v>
      </c>
      <c r="O1335" s="4">
        <v>3.5346844163606519E-3</v>
      </c>
      <c r="P1335" s="4">
        <v>1.0604053249081953E-2</v>
      </c>
      <c r="Q1335" s="4">
        <v>1.4882881753097484E-3</v>
      </c>
      <c r="R1335" s="4">
        <v>6.8833328108075841E-3</v>
      </c>
      <c r="S1335" s="4">
        <v>1.8231530147544415E-3</v>
      </c>
      <c r="T1335" s="4">
        <v>1.7840854501525606E-3</v>
      </c>
      <c r="U1335" s="4">
        <v>3.2556303834900728E-3</v>
      </c>
      <c r="V1335" s="4">
        <v>3.0991740890606353E-3</v>
      </c>
      <c r="W1335" t="str">
        <f t="shared" si="203"/>
        <v/>
      </c>
      <c r="X1335" s="7" t="str">
        <f t="shared" si="207"/>
        <v>PROTRA_CAPACITY_EMPIRICAL[</v>
      </c>
      <c r="Y1335" s="7" t="str">
        <f t="shared" si="210"/>
        <v>ROMANIA,</v>
      </c>
      <c r="Z1335" s="7" t="str">
        <f t="shared" si="211"/>
        <v>TO_heat,</v>
      </c>
      <c r="AA1335" s="7" t="str">
        <f t="shared" si="208"/>
        <v>PROTRA_CHP_HP_I]=GET_DIRECT_DATA(</v>
      </c>
      <c r="AB1335" s="7" t="str">
        <f t="shared" si="209"/>
        <v>'model_parameters/energy/PROTRA_capacity_vensim_import.xlsx','PROTRA_capacity','PROTRA_CAP_TIME',</v>
      </c>
      <c r="AC1335" s="7" t="str">
        <f t="shared" si="212"/>
        <v>'ROMANIA_TO_heat')~~|</v>
      </c>
    </row>
    <row r="1336" spans="1:29" x14ac:dyDescent="0.35">
      <c r="A1336" t="s">
        <v>64</v>
      </c>
      <c r="B1336" t="s">
        <v>42</v>
      </c>
      <c r="C1336" t="str">
        <f t="shared" si="204"/>
        <v>ROMANIA_TO_elec</v>
      </c>
      <c r="D1336" t="str">
        <f t="shared" si="205"/>
        <v>PROTRA_CHP_PP_I</v>
      </c>
      <c r="E1336" t="s">
        <v>0</v>
      </c>
      <c r="F1336" s="1" t="str">
        <f t="shared" si="206"/>
        <v>ROMANIATO_elecPROTRA_CHP_gas_fuels</v>
      </c>
      <c r="G1336" s="5">
        <v>2.4193999999999996</v>
      </c>
      <c r="H1336" s="5">
        <v>2.4379759999999995</v>
      </c>
      <c r="I1336" s="5">
        <v>2.4654910000000001</v>
      </c>
      <c r="J1336" s="5">
        <v>2.4682059999999995</v>
      </c>
      <c r="K1336" s="5">
        <v>2.4701479999999996</v>
      </c>
      <c r="L1336" s="5">
        <v>2.497058</v>
      </c>
      <c r="M1336" s="5">
        <v>2.251258</v>
      </c>
      <c r="N1336" s="5">
        <v>3.108968</v>
      </c>
      <c r="O1336" s="5">
        <v>3.1170879999999999</v>
      </c>
      <c r="P1336" s="5">
        <v>3.0990879999999996</v>
      </c>
      <c r="Q1336" s="5">
        <v>2.9390879999999999</v>
      </c>
      <c r="R1336" s="5">
        <v>2.9499712717547828</v>
      </c>
      <c r="S1336" s="5">
        <v>3.0352235671672494</v>
      </c>
      <c r="T1336" s="5">
        <v>3.1089879646163343</v>
      </c>
      <c r="U1336" s="5">
        <v>1.8338312906809298</v>
      </c>
      <c r="V1336" s="5">
        <v>1.6119334721250771</v>
      </c>
      <c r="W1336" t="str">
        <f t="shared" si="203"/>
        <v>PROTRA_CAPACITY_EMPIRICAL[ROMANIA,TO_elec,PROTRA_CHP_PP_I]=GET_DIRECT_DATA('model_parameters/energy/PROTRA_capacity_vensim_import.xlsx','PROTRA_capacity','PROTRA_CAP_TIME','ROMANIA_TO_elec')~~|</v>
      </c>
      <c r="X1336" s="7" t="str">
        <f t="shared" si="207"/>
        <v>PROTRA_CAPACITY_EMPIRICAL[</v>
      </c>
      <c r="Y1336" s="7" t="str">
        <f t="shared" si="210"/>
        <v>ROMANIA,</v>
      </c>
      <c r="Z1336" s="7" t="str">
        <f t="shared" si="211"/>
        <v>TO_elec,</v>
      </c>
      <c r="AA1336" s="7" t="str">
        <f t="shared" si="208"/>
        <v>PROTRA_CHP_PP_I]=GET_DIRECT_DATA(</v>
      </c>
      <c r="AB1336" s="7" t="str">
        <f t="shared" si="209"/>
        <v>'model_parameters/energy/PROTRA_capacity_vensim_import.xlsx','PROTRA_capacity','PROTRA_CAP_TIME',</v>
      </c>
      <c r="AC1336" s="7" t="str">
        <f t="shared" si="212"/>
        <v>'ROMANIA_TO_elec')~~|</v>
      </c>
    </row>
    <row r="1337" spans="1:29" x14ac:dyDescent="0.35">
      <c r="A1337" t="s">
        <v>64</v>
      </c>
      <c r="B1337" t="s">
        <v>42</v>
      </c>
      <c r="C1337" t="str">
        <f t="shared" si="204"/>
        <v>ROMANIA_TO_elec</v>
      </c>
      <c r="D1337" t="str">
        <f t="shared" si="205"/>
        <v>PROTRA_CHP_PP_I</v>
      </c>
      <c r="E1337" t="s">
        <v>1</v>
      </c>
      <c r="F1337" s="1" t="str">
        <f t="shared" si="206"/>
        <v>ROMANIATO_elecPROTRA_CHP_gas_fuels_CCS</v>
      </c>
      <c r="G1337" s="5">
        <v>0</v>
      </c>
      <c r="H1337" s="5">
        <v>0</v>
      </c>
      <c r="I1337" s="5">
        <v>0</v>
      </c>
      <c r="J1337" s="5">
        <v>0</v>
      </c>
      <c r="K1337" s="5">
        <v>0</v>
      </c>
      <c r="L1337" s="5">
        <v>0</v>
      </c>
      <c r="M1337" s="5">
        <v>0</v>
      </c>
      <c r="N1337" s="5">
        <v>0</v>
      </c>
      <c r="O1337" s="5">
        <v>0</v>
      </c>
      <c r="P1337" s="5">
        <v>0</v>
      </c>
      <c r="Q1337" s="5">
        <v>0</v>
      </c>
      <c r="R1337" s="5">
        <v>0</v>
      </c>
      <c r="S1337" s="5">
        <v>0</v>
      </c>
      <c r="T1337" s="5">
        <v>0</v>
      </c>
      <c r="U1337" s="5">
        <v>0</v>
      </c>
      <c r="V1337" s="5">
        <v>0</v>
      </c>
      <c r="W1337" t="str">
        <f t="shared" si="203"/>
        <v/>
      </c>
      <c r="X1337" s="7" t="str">
        <f t="shared" si="207"/>
        <v>PROTRA_CAPACITY_EMPIRICAL[</v>
      </c>
      <c r="Y1337" s="7" t="str">
        <f t="shared" si="210"/>
        <v>ROMANIA,</v>
      </c>
      <c r="Z1337" s="7" t="str">
        <f t="shared" si="211"/>
        <v>TO_elec,</v>
      </c>
      <c r="AA1337" s="7" t="str">
        <f t="shared" si="208"/>
        <v>PROTRA_CHP_PP_I]=GET_DIRECT_DATA(</v>
      </c>
      <c r="AB1337" s="7" t="str">
        <f t="shared" si="209"/>
        <v>'model_parameters/energy/PROTRA_capacity_vensim_import.xlsx','PROTRA_capacity','PROTRA_CAP_TIME',</v>
      </c>
      <c r="AC1337" s="7" t="str">
        <f t="shared" si="212"/>
        <v>'ROMANIA_TO_elec')~~|</v>
      </c>
    </row>
    <row r="1338" spans="1:29" x14ac:dyDescent="0.35">
      <c r="A1338" t="s">
        <v>64</v>
      </c>
      <c r="B1338" t="s">
        <v>42</v>
      </c>
      <c r="C1338" t="str">
        <f t="shared" si="204"/>
        <v>ROMANIA_TO_elec</v>
      </c>
      <c r="D1338" t="str">
        <f t="shared" si="205"/>
        <v>PROTRA_CHP_PP_I</v>
      </c>
      <c r="E1338" t="s">
        <v>2</v>
      </c>
      <c r="F1338" s="1" t="str">
        <f t="shared" si="206"/>
        <v>ROMANIATO_elecPROTRA_CHP_geothermal</v>
      </c>
      <c r="G1338" s="5">
        <v>0</v>
      </c>
      <c r="H1338" s="5">
        <v>7.8637363386813532E-4</v>
      </c>
      <c r="I1338" s="5">
        <v>8.5626502531926138E-4</v>
      </c>
      <c r="J1338" s="5">
        <v>8.9617568327905739E-4</v>
      </c>
      <c r="K1338" s="5">
        <v>8.5149102317096039E-4</v>
      </c>
      <c r="L1338" s="5">
        <v>8.7497911374060115E-4</v>
      </c>
      <c r="M1338" s="5">
        <v>1.3830400000000001E-3</v>
      </c>
      <c r="N1338" s="5">
        <v>1.3977766399999999E-3</v>
      </c>
      <c r="O1338" s="5">
        <v>1.3247999999999999E-3</v>
      </c>
      <c r="P1338" s="5">
        <v>1.1622400000000001E-3</v>
      </c>
      <c r="Q1338" s="5">
        <v>1.1718399999999999E-3</v>
      </c>
      <c r="R1338" s="5">
        <v>1.1932379368941998E-3</v>
      </c>
      <c r="S1338" s="5">
        <v>1.2146358737883996E-3</v>
      </c>
      <c r="T1338" s="5">
        <v>1.2360338106825995E-3</v>
      </c>
      <c r="U1338" s="5">
        <v>1.2574317475767993E-3</v>
      </c>
      <c r="V1338" s="5">
        <v>1.2788296844709992E-3</v>
      </c>
      <c r="W1338" t="str">
        <f t="shared" si="203"/>
        <v/>
      </c>
      <c r="X1338" s="7" t="str">
        <f t="shared" si="207"/>
        <v>PROTRA_CAPACITY_EMPIRICAL[</v>
      </c>
      <c r="Y1338" s="7" t="str">
        <f t="shared" si="210"/>
        <v>ROMANIA,</v>
      </c>
      <c r="Z1338" s="7" t="str">
        <f t="shared" si="211"/>
        <v>TO_elec,</v>
      </c>
      <c r="AA1338" s="7" t="str">
        <f t="shared" si="208"/>
        <v>PROTRA_CHP_PP_I]=GET_DIRECT_DATA(</v>
      </c>
      <c r="AB1338" s="7" t="str">
        <f t="shared" si="209"/>
        <v>'model_parameters/energy/PROTRA_capacity_vensim_import.xlsx','PROTRA_capacity','PROTRA_CAP_TIME',</v>
      </c>
      <c r="AC1338" s="7" t="str">
        <f t="shared" si="212"/>
        <v>'ROMANIA_TO_elec')~~|</v>
      </c>
    </row>
    <row r="1339" spans="1:29" x14ac:dyDescent="0.35">
      <c r="A1339" t="s">
        <v>64</v>
      </c>
      <c r="B1339" t="s">
        <v>42</v>
      </c>
      <c r="C1339" t="str">
        <f t="shared" si="204"/>
        <v>ROMANIA_TO_elec</v>
      </c>
      <c r="D1339" t="str">
        <f t="shared" si="205"/>
        <v>PROTRA_CHP_PP_I</v>
      </c>
      <c r="E1339" t="s">
        <v>3</v>
      </c>
      <c r="F1339" s="1" t="str">
        <f t="shared" si="206"/>
        <v>ROMANIATO_elecPROTRA_CHP_liquid_fuels</v>
      </c>
      <c r="G1339" s="5">
        <v>0.7128000000000001</v>
      </c>
      <c r="H1339" s="5">
        <v>0.71786300000000003</v>
      </c>
      <c r="I1339" s="5">
        <v>0.71892600000000006</v>
      </c>
      <c r="J1339" s="5">
        <v>0.71892600000000006</v>
      </c>
      <c r="K1339" s="5">
        <v>0.71892600000000006</v>
      </c>
      <c r="L1339" s="5">
        <v>0.71998899999999999</v>
      </c>
      <c r="M1339" s="5">
        <v>0.419989</v>
      </c>
      <c r="N1339" s="5">
        <v>0.42598899999999995</v>
      </c>
      <c r="O1339" s="5">
        <v>0.21598899999999999</v>
      </c>
      <c r="P1339" s="5">
        <v>0.21598899999999999</v>
      </c>
      <c r="Q1339" s="5">
        <v>0.21598899999999999</v>
      </c>
      <c r="R1339" s="5">
        <v>0.1205032857142857</v>
      </c>
      <c r="S1339" s="5">
        <v>2.5017571428571417E-2</v>
      </c>
      <c r="T1339" s="5">
        <v>0</v>
      </c>
      <c r="U1339" s="5">
        <v>0</v>
      </c>
      <c r="V1339" s="5">
        <v>0</v>
      </c>
      <c r="W1339" t="str">
        <f t="shared" si="203"/>
        <v/>
      </c>
      <c r="X1339" s="7" t="str">
        <f t="shared" si="207"/>
        <v>PROTRA_CAPACITY_EMPIRICAL[</v>
      </c>
      <c r="Y1339" s="7" t="str">
        <f t="shared" si="210"/>
        <v>ROMANIA,</v>
      </c>
      <c r="Z1339" s="7" t="str">
        <f t="shared" si="211"/>
        <v>TO_elec,</v>
      </c>
      <c r="AA1339" s="7" t="str">
        <f t="shared" si="208"/>
        <v>PROTRA_CHP_PP_I]=GET_DIRECT_DATA(</v>
      </c>
      <c r="AB1339" s="7" t="str">
        <f t="shared" si="209"/>
        <v>'model_parameters/energy/PROTRA_capacity_vensim_import.xlsx','PROTRA_capacity','PROTRA_CAP_TIME',</v>
      </c>
      <c r="AC1339" s="7" t="str">
        <f t="shared" si="212"/>
        <v>'ROMANIA_TO_elec')~~|</v>
      </c>
    </row>
    <row r="1340" spans="1:29" x14ac:dyDescent="0.35">
      <c r="A1340" t="s">
        <v>64</v>
      </c>
      <c r="B1340" t="s">
        <v>42</v>
      </c>
      <c r="C1340" t="str">
        <f t="shared" si="204"/>
        <v>ROMANIA_TO_elec</v>
      </c>
      <c r="D1340" t="str">
        <f t="shared" si="205"/>
        <v>PROTRA_CHP_PP_I</v>
      </c>
      <c r="E1340" t="s">
        <v>4</v>
      </c>
      <c r="F1340" s="1" t="str">
        <f t="shared" si="206"/>
        <v>ROMANIATO_elecPROTRA_CHP_liquid_fuels_CCS</v>
      </c>
      <c r="G1340" s="5">
        <v>0</v>
      </c>
      <c r="H1340" s="5">
        <v>0</v>
      </c>
      <c r="I1340" s="5">
        <v>0</v>
      </c>
      <c r="J1340" s="5">
        <v>0</v>
      </c>
      <c r="K1340" s="5">
        <v>0</v>
      </c>
      <c r="L1340" s="5">
        <v>0</v>
      </c>
      <c r="M1340" s="5">
        <v>0</v>
      </c>
      <c r="N1340" s="5">
        <v>0</v>
      </c>
      <c r="O1340" s="5">
        <v>0</v>
      </c>
      <c r="P1340" s="5">
        <v>0</v>
      </c>
      <c r="Q1340" s="5">
        <v>0</v>
      </c>
      <c r="R1340" s="5">
        <v>0</v>
      </c>
      <c r="S1340" s="5">
        <v>0</v>
      </c>
      <c r="T1340" s="5">
        <v>0</v>
      </c>
      <c r="U1340" s="5">
        <v>0</v>
      </c>
      <c r="V1340" s="5">
        <v>0</v>
      </c>
      <c r="W1340" t="str">
        <f t="shared" si="203"/>
        <v/>
      </c>
      <c r="X1340" s="7" t="str">
        <f t="shared" si="207"/>
        <v>PROTRA_CAPACITY_EMPIRICAL[</v>
      </c>
      <c r="Y1340" s="7" t="str">
        <f t="shared" si="210"/>
        <v>ROMANIA,</v>
      </c>
      <c r="Z1340" s="7" t="str">
        <f t="shared" si="211"/>
        <v>TO_elec,</v>
      </c>
      <c r="AA1340" s="7" t="str">
        <f t="shared" si="208"/>
        <v>PROTRA_CHP_PP_I]=GET_DIRECT_DATA(</v>
      </c>
      <c r="AB1340" s="7" t="str">
        <f t="shared" si="209"/>
        <v>'model_parameters/energy/PROTRA_capacity_vensim_import.xlsx','PROTRA_capacity','PROTRA_CAP_TIME',</v>
      </c>
      <c r="AC1340" s="7" t="str">
        <f t="shared" si="212"/>
        <v>'ROMANIA_TO_elec')~~|</v>
      </c>
    </row>
    <row r="1341" spans="1:29" x14ac:dyDescent="0.35">
      <c r="A1341" t="s">
        <v>64</v>
      </c>
      <c r="B1341" t="s">
        <v>42</v>
      </c>
      <c r="C1341" t="str">
        <f t="shared" si="204"/>
        <v>ROMANIA_TO_elec</v>
      </c>
      <c r="D1341" t="str">
        <f t="shared" si="205"/>
        <v>PROTRA_CHP_PP_I</v>
      </c>
      <c r="E1341" t="s">
        <v>5</v>
      </c>
      <c r="F1341" s="1" t="str">
        <f t="shared" si="206"/>
        <v>ROMANIATO_elecPROTRA_CHP_solid_fossil</v>
      </c>
      <c r="G1341" s="5">
        <v>3.7124999999999999</v>
      </c>
      <c r="H1341" s="5">
        <v>3.7345000000000002</v>
      </c>
      <c r="I1341" s="5">
        <v>3.7345000000000002</v>
      </c>
      <c r="J1341" s="5">
        <v>3.6844999999999999</v>
      </c>
      <c r="K1341" s="5">
        <v>3.6345000000000001</v>
      </c>
      <c r="L1341" s="5">
        <v>3.6345000000000001</v>
      </c>
      <c r="M1341" s="5">
        <v>3.4295</v>
      </c>
      <c r="N1341" s="5">
        <v>3.4295</v>
      </c>
      <c r="O1341" s="5">
        <v>3.2294999999999998</v>
      </c>
      <c r="P1341" s="5">
        <v>3.2294999999999998</v>
      </c>
      <c r="Q1341" s="5">
        <v>3.2294999999999998</v>
      </c>
      <c r="R1341" s="5">
        <v>3.2415996253405992</v>
      </c>
      <c r="S1341" s="5">
        <v>3.2196003065395091</v>
      </c>
      <c r="T1341" s="5">
        <v>3.1926511410081742</v>
      </c>
      <c r="U1341" s="5">
        <v>2.2703297002724798</v>
      </c>
      <c r="V1341" s="5">
        <v>2.2565801260217984</v>
      </c>
      <c r="W1341" t="str">
        <f t="shared" si="203"/>
        <v/>
      </c>
      <c r="X1341" s="7" t="str">
        <f t="shared" si="207"/>
        <v>PROTRA_CAPACITY_EMPIRICAL[</v>
      </c>
      <c r="Y1341" s="7" t="str">
        <f t="shared" si="210"/>
        <v>ROMANIA,</v>
      </c>
      <c r="Z1341" s="7" t="str">
        <f t="shared" si="211"/>
        <v>TO_elec,</v>
      </c>
      <c r="AA1341" s="7" t="str">
        <f t="shared" si="208"/>
        <v>PROTRA_CHP_PP_I]=GET_DIRECT_DATA(</v>
      </c>
      <c r="AB1341" s="7" t="str">
        <f t="shared" si="209"/>
        <v>'model_parameters/energy/PROTRA_capacity_vensim_import.xlsx','PROTRA_capacity','PROTRA_CAP_TIME',</v>
      </c>
      <c r="AC1341" s="7" t="str">
        <f t="shared" si="212"/>
        <v>'ROMANIA_TO_elec')~~|</v>
      </c>
    </row>
    <row r="1342" spans="1:29" x14ac:dyDescent="0.35">
      <c r="A1342" t="s">
        <v>64</v>
      </c>
      <c r="B1342" t="s">
        <v>42</v>
      </c>
      <c r="C1342" t="str">
        <f t="shared" si="204"/>
        <v>ROMANIA_TO_elec</v>
      </c>
      <c r="D1342" t="str">
        <f t="shared" si="205"/>
        <v>PROTRA_CHP_PP_I</v>
      </c>
      <c r="E1342" t="s">
        <v>6</v>
      </c>
      <c r="F1342" s="1" t="str">
        <f t="shared" si="206"/>
        <v>ROMANIATO_elecPROTRA_CHP_solid_fossil_CCS</v>
      </c>
      <c r="G1342" s="5">
        <v>0</v>
      </c>
      <c r="H1342" s="5">
        <v>0</v>
      </c>
      <c r="I1342" s="5">
        <v>0</v>
      </c>
      <c r="J1342" s="5">
        <v>0</v>
      </c>
      <c r="K1342" s="5">
        <v>0</v>
      </c>
      <c r="L1342" s="5">
        <v>0</v>
      </c>
      <c r="M1342" s="5">
        <v>0</v>
      </c>
      <c r="N1342" s="5">
        <v>0</v>
      </c>
      <c r="O1342" s="5">
        <v>0</v>
      </c>
      <c r="P1342" s="5">
        <v>0</v>
      </c>
      <c r="Q1342" s="5">
        <v>0</v>
      </c>
      <c r="R1342" s="5">
        <v>0</v>
      </c>
      <c r="S1342" s="5">
        <v>0</v>
      </c>
      <c r="T1342" s="5">
        <v>0</v>
      </c>
      <c r="U1342" s="5">
        <v>0</v>
      </c>
      <c r="V1342" s="5">
        <v>0</v>
      </c>
      <c r="W1342" t="str">
        <f t="shared" si="203"/>
        <v/>
      </c>
      <c r="X1342" s="7" t="str">
        <f t="shared" si="207"/>
        <v>PROTRA_CAPACITY_EMPIRICAL[</v>
      </c>
      <c r="Y1342" s="7" t="str">
        <f t="shared" si="210"/>
        <v>ROMANIA,</v>
      </c>
      <c r="Z1342" s="7" t="str">
        <f t="shared" si="211"/>
        <v>TO_elec,</v>
      </c>
      <c r="AA1342" s="7" t="str">
        <f t="shared" si="208"/>
        <v>PROTRA_CHP_PP_I]=GET_DIRECT_DATA(</v>
      </c>
      <c r="AB1342" s="7" t="str">
        <f t="shared" si="209"/>
        <v>'model_parameters/energy/PROTRA_capacity_vensim_import.xlsx','PROTRA_capacity','PROTRA_CAP_TIME',</v>
      </c>
      <c r="AC1342" s="7" t="str">
        <f t="shared" si="212"/>
        <v>'ROMANIA_TO_elec')~~|</v>
      </c>
    </row>
    <row r="1343" spans="1:29" x14ac:dyDescent="0.35">
      <c r="A1343" t="s">
        <v>64</v>
      </c>
      <c r="B1343" t="s">
        <v>42</v>
      </c>
      <c r="C1343" t="str">
        <f t="shared" si="204"/>
        <v>ROMANIA_TO_elec</v>
      </c>
      <c r="D1343" t="str">
        <f t="shared" si="205"/>
        <v>PROTRA_CHP_PP_I</v>
      </c>
      <c r="E1343" t="s">
        <v>7</v>
      </c>
      <c r="F1343" s="1" t="str">
        <f t="shared" si="206"/>
        <v>ROMANIATO_elecPROTRA_CHP_waste</v>
      </c>
      <c r="G1343" s="5">
        <v>0</v>
      </c>
      <c r="H1343" s="5">
        <v>0</v>
      </c>
      <c r="I1343" s="5">
        <v>0</v>
      </c>
      <c r="J1343" s="5">
        <v>0</v>
      </c>
      <c r="K1343" s="5">
        <v>0</v>
      </c>
      <c r="L1343" s="5">
        <v>0</v>
      </c>
      <c r="M1343" s="5">
        <v>0</v>
      </c>
      <c r="N1343" s="5">
        <v>0</v>
      </c>
      <c r="O1343" s="5">
        <v>0</v>
      </c>
      <c r="P1343" s="5">
        <v>0</v>
      </c>
      <c r="Q1343" s="5">
        <v>0</v>
      </c>
      <c r="R1343" s="5">
        <v>0</v>
      </c>
      <c r="S1343" s="5">
        <v>0</v>
      </c>
      <c r="T1343" s="5">
        <v>0</v>
      </c>
      <c r="U1343" s="5">
        <v>0</v>
      </c>
      <c r="V1343" s="5">
        <v>0</v>
      </c>
      <c r="W1343" t="str">
        <f t="shared" si="203"/>
        <v/>
      </c>
      <c r="X1343" s="7" t="str">
        <f t="shared" si="207"/>
        <v>PROTRA_CAPACITY_EMPIRICAL[</v>
      </c>
      <c r="Y1343" s="7" t="str">
        <f t="shared" si="210"/>
        <v>ROMANIA,</v>
      </c>
      <c r="Z1343" s="7" t="str">
        <f t="shared" si="211"/>
        <v>TO_elec,</v>
      </c>
      <c r="AA1343" s="7" t="str">
        <f t="shared" si="208"/>
        <v>PROTRA_CHP_PP_I]=GET_DIRECT_DATA(</v>
      </c>
      <c r="AB1343" s="7" t="str">
        <f t="shared" si="209"/>
        <v>'model_parameters/energy/PROTRA_capacity_vensim_import.xlsx','PROTRA_capacity','PROTRA_CAP_TIME',</v>
      </c>
      <c r="AC1343" s="7" t="str">
        <f t="shared" si="212"/>
        <v>'ROMANIA_TO_elec')~~|</v>
      </c>
    </row>
    <row r="1344" spans="1:29" x14ac:dyDescent="0.35">
      <c r="A1344" t="s">
        <v>64</v>
      </c>
      <c r="B1344" t="s">
        <v>42</v>
      </c>
      <c r="C1344" t="str">
        <f t="shared" si="204"/>
        <v>ROMANIA_TO_elec</v>
      </c>
      <c r="D1344" t="str">
        <f t="shared" si="205"/>
        <v>PROTRA_CHP_PP_I</v>
      </c>
      <c r="E1344" t="s">
        <v>8</v>
      </c>
      <c r="F1344" s="1" t="str">
        <f t="shared" si="206"/>
        <v>ROMANIATO_elecPROTRA_CHP_solid_bio</v>
      </c>
      <c r="G1344" s="5">
        <v>6.0000000000000001E-3</v>
      </c>
      <c r="H1344" s="5">
        <v>6.0000000000000001E-3</v>
      </c>
      <c r="I1344" s="5">
        <v>6.0000000000000001E-3</v>
      </c>
      <c r="J1344" s="5">
        <v>6.0000000000000001E-3</v>
      </c>
      <c r="K1344" s="5">
        <v>6.0000000000000001E-3</v>
      </c>
      <c r="L1344" s="5">
        <v>6.0000000000000001E-3</v>
      </c>
      <c r="M1344" s="5">
        <v>1.0999999999999999E-2</v>
      </c>
      <c r="N1344" s="5">
        <v>1.0999999999999999E-2</v>
      </c>
      <c r="O1344" s="5">
        <v>1.0999999999999999E-2</v>
      </c>
      <c r="P1344" s="5">
        <v>1.0999999999999999E-2</v>
      </c>
      <c r="Q1344" s="5">
        <v>1.6122000000000001E-2</v>
      </c>
      <c r="R1344" s="5">
        <v>1.6647717391304346E-2</v>
      </c>
      <c r="S1344" s="5">
        <v>2.01525E-2</v>
      </c>
      <c r="T1344" s="5">
        <v>2.0327739130434785E-2</v>
      </c>
      <c r="U1344" s="5">
        <v>2.01525E-2</v>
      </c>
      <c r="V1344" s="5">
        <v>2.0502978260869567E-2</v>
      </c>
      <c r="W1344" t="str">
        <f t="shared" si="203"/>
        <v/>
      </c>
      <c r="X1344" s="7" t="str">
        <f t="shared" si="207"/>
        <v>PROTRA_CAPACITY_EMPIRICAL[</v>
      </c>
      <c r="Y1344" s="7" t="str">
        <f t="shared" si="210"/>
        <v>ROMANIA,</v>
      </c>
      <c r="Z1344" s="7" t="str">
        <f t="shared" si="211"/>
        <v>TO_elec,</v>
      </c>
      <c r="AA1344" s="7" t="str">
        <f t="shared" si="208"/>
        <v>PROTRA_CHP_PP_I]=GET_DIRECT_DATA(</v>
      </c>
      <c r="AB1344" s="7" t="str">
        <f t="shared" si="209"/>
        <v>'model_parameters/energy/PROTRA_capacity_vensim_import.xlsx','PROTRA_capacity','PROTRA_CAP_TIME',</v>
      </c>
      <c r="AC1344" s="7" t="str">
        <f t="shared" si="212"/>
        <v>'ROMANIA_TO_elec')~~|</v>
      </c>
    </row>
    <row r="1345" spans="1:29" x14ac:dyDescent="0.35">
      <c r="A1345" t="s">
        <v>64</v>
      </c>
      <c r="B1345" t="s">
        <v>42</v>
      </c>
      <c r="C1345" t="str">
        <f t="shared" si="204"/>
        <v>ROMANIA_TO_elec</v>
      </c>
      <c r="D1345" t="str">
        <f t="shared" si="205"/>
        <v>PROTRA_CHP_PP_I</v>
      </c>
      <c r="E1345" t="s">
        <v>9</v>
      </c>
      <c r="F1345" s="1" t="str">
        <f t="shared" si="206"/>
        <v>ROMANIATO_elecPROTRA_CHP_solid_bio_CCS</v>
      </c>
      <c r="G1345" s="5">
        <v>0</v>
      </c>
      <c r="H1345" s="5">
        <v>0</v>
      </c>
      <c r="I1345" s="5">
        <v>0</v>
      </c>
      <c r="J1345" s="5">
        <v>0</v>
      </c>
      <c r="K1345" s="5">
        <v>0</v>
      </c>
      <c r="L1345" s="5">
        <v>0</v>
      </c>
      <c r="M1345" s="5">
        <v>0</v>
      </c>
      <c r="N1345" s="5">
        <v>0</v>
      </c>
      <c r="O1345" s="5">
        <v>0</v>
      </c>
      <c r="P1345" s="5">
        <v>0</v>
      </c>
      <c r="Q1345" s="5">
        <v>0</v>
      </c>
      <c r="R1345" s="5">
        <v>0</v>
      </c>
      <c r="S1345" s="5">
        <v>0</v>
      </c>
      <c r="T1345" s="5">
        <v>0</v>
      </c>
      <c r="U1345" s="5">
        <v>0</v>
      </c>
      <c r="V1345" s="5">
        <v>0</v>
      </c>
      <c r="W1345" t="str">
        <f t="shared" si="203"/>
        <v/>
      </c>
      <c r="X1345" s="7" t="str">
        <f t="shared" si="207"/>
        <v>PROTRA_CAPACITY_EMPIRICAL[</v>
      </c>
      <c r="Y1345" s="7" t="str">
        <f t="shared" si="210"/>
        <v>ROMANIA,</v>
      </c>
      <c r="Z1345" s="7" t="str">
        <f t="shared" si="211"/>
        <v>TO_elec,</v>
      </c>
      <c r="AA1345" s="7" t="str">
        <f t="shared" si="208"/>
        <v>PROTRA_CHP_PP_I]=GET_DIRECT_DATA(</v>
      </c>
      <c r="AB1345" s="7" t="str">
        <f t="shared" si="209"/>
        <v>'model_parameters/energy/PROTRA_capacity_vensim_import.xlsx','PROTRA_capacity','PROTRA_CAP_TIME',</v>
      </c>
      <c r="AC1345" s="7" t="str">
        <f t="shared" si="212"/>
        <v>'ROMANIA_TO_elec')~~|</v>
      </c>
    </row>
    <row r="1346" spans="1:29" x14ac:dyDescent="0.35">
      <c r="A1346" t="s">
        <v>64</v>
      </c>
      <c r="B1346" t="s">
        <v>42</v>
      </c>
      <c r="C1346" t="str">
        <f t="shared" si="204"/>
        <v>ROMANIA_TO_elec</v>
      </c>
      <c r="D1346" t="str">
        <f t="shared" si="205"/>
        <v>PROTRA_CHP_PP_I</v>
      </c>
      <c r="E1346" t="s">
        <v>17</v>
      </c>
      <c r="F1346" s="1" t="str">
        <f t="shared" si="206"/>
        <v>ROMANIATO_elecPROTRA_PP_solid_bio</v>
      </c>
      <c r="G1346" s="5">
        <v>0</v>
      </c>
      <c r="H1346" s="5">
        <v>0</v>
      </c>
      <c r="I1346" s="5">
        <v>0</v>
      </c>
      <c r="J1346" s="5">
        <v>0</v>
      </c>
      <c r="K1346" s="5">
        <v>0</v>
      </c>
      <c r="L1346" s="5">
        <v>0</v>
      </c>
      <c r="M1346" s="5">
        <v>0</v>
      </c>
      <c r="N1346" s="5">
        <v>0</v>
      </c>
      <c r="O1346" s="5">
        <v>1.2999999999999999E-3</v>
      </c>
      <c r="P1346" s="5">
        <v>1.2999999999999999E-3</v>
      </c>
      <c r="Q1346" s="5">
        <v>1.2999999999999999E-3</v>
      </c>
      <c r="R1346" s="5">
        <v>1.3423913043478259E-3</v>
      </c>
      <c r="S1346" s="5">
        <v>1.6249999999999999E-3</v>
      </c>
      <c r="T1346" s="5">
        <v>1.6391304347826087E-3</v>
      </c>
      <c r="U1346" s="5">
        <v>1.6249999999999999E-3</v>
      </c>
      <c r="V1346" s="5">
        <v>1.6532608695652175E-3</v>
      </c>
      <c r="W1346" t="str">
        <f t="shared" si="203"/>
        <v/>
      </c>
      <c r="X1346" s="7" t="str">
        <f t="shared" si="207"/>
        <v>PROTRA_CAPACITY_EMPIRICAL[</v>
      </c>
      <c r="Y1346" s="7" t="str">
        <f t="shared" si="210"/>
        <v>ROMANIA,</v>
      </c>
      <c r="Z1346" s="7" t="str">
        <f t="shared" si="211"/>
        <v>TO_elec,</v>
      </c>
      <c r="AA1346" s="7" t="str">
        <f t="shared" si="208"/>
        <v>PROTRA_CHP_PP_I]=GET_DIRECT_DATA(</v>
      </c>
      <c r="AB1346" s="7" t="str">
        <f t="shared" si="209"/>
        <v>'model_parameters/energy/PROTRA_capacity_vensim_import.xlsx','PROTRA_capacity','PROTRA_CAP_TIME',</v>
      </c>
      <c r="AC1346" s="7" t="str">
        <f t="shared" si="212"/>
        <v>'ROMANIA_TO_elec')~~|</v>
      </c>
    </row>
    <row r="1347" spans="1:29" x14ac:dyDescent="0.35">
      <c r="A1347" t="s">
        <v>64</v>
      </c>
      <c r="B1347" t="s">
        <v>42</v>
      </c>
      <c r="C1347" t="str">
        <f t="shared" si="204"/>
        <v>ROMANIA_TO_elec</v>
      </c>
      <c r="D1347" t="str">
        <f t="shared" si="205"/>
        <v>PROTRA_CHP_PP_I</v>
      </c>
      <c r="E1347" t="s">
        <v>18</v>
      </c>
      <c r="F1347" s="1" t="str">
        <f t="shared" si="206"/>
        <v>ROMANIATO_elecPROTRA_PP_solid_bio_CCS</v>
      </c>
      <c r="G1347" s="5">
        <v>0</v>
      </c>
      <c r="H1347" s="5">
        <v>0</v>
      </c>
      <c r="I1347" s="5">
        <v>0</v>
      </c>
      <c r="J1347" s="5">
        <v>0</v>
      </c>
      <c r="K1347" s="5">
        <v>0</v>
      </c>
      <c r="L1347" s="5">
        <v>0</v>
      </c>
      <c r="M1347" s="5">
        <v>0</v>
      </c>
      <c r="N1347" s="5">
        <v>0</v>
      </c>
      <c r="O1347" s="5">
        <v>0</v>
      </c>
      <c r="P1347" s="5">
        <v>0</v>
      </c>
      <c r="Q1347" s="5">
        <v>0</v>
      </c>
      <c r="R1347" s="5">
        <v>0</v>
      </c>
      <c r="S1347" s="5">
        <v>0</v>
      </c>
      <c r="T1347" s="5">
        <v>0</v>
      </c>
      <c r="U1347" s="5">
        <v>0</v>
      </c>
      <c r="V1347" s="5">
        <v>0</v>
      </c>
      <c r="W1347" t="str">
        <f t="shared" ref="W1347:W1410" si="213">IF(E1347="PROTRA_CHP_gas_fuels",CONCATENATE(X1347,Y1347,Z1347,AA1347,AB1347,AC1347),"")</f>
        <v/>
      </c>
      <c r="X1347" s="7" t="str">
        <f t="shared" si="207"/>
        <v>PROTRA_CAPACITY_EMPIRICAL[</v>
      </c>
      <c r="Y1347" s="7" t="str">
        <f t="shared" si="210"/>
        <v>ROMANIA,</v>
      </c>
      <c r="Z1347" s="7" t="str">
        <f t="shared" si="211"/>
        <v>TO_elec,</v>
      </c>
      <c r="AA1347" s="7" t="str">
        <f t="shared" si="208"/>
        <v>PROTRA_CHP_PP_I]=GET_DIRECT_DATA(</v>
      </c>
      <c r="AB1347" s="7" t="str">
        <f t="shared" si="209"/>
        <v>'model_parameters/energy/PROTRA_capacity_vensim_import.xlsx','PROTRA_capacity','PROTRA_CAP_TIME',</v>
      </c>
      <c r="AC1347" s="7" t="str">
        <f t="shared" si="212"/>
        <v>'ROMANIA_TO_elec')~~|</v>
      </c>
    </row>
    <row r="1348" spans="1:29" x14ac:dyDescent="0.35">
      <c r="A1348" t="s">
        <v>64</v>
      </c>
      <c r="B1348" t="s">
        <v>42</v>
      </c>
      <c r="C1348" t="str">
        <f t="shared" ref="C1348:C1411" si="214">A1348&amp;"_"&amp;B1348</f>
        <v>ROMANIA_TO_elec</v>
      </c>
      <c r="D1348" t="str">
        <f t="shared" ref="D1348:D1411" si="215">IF(B1348="TO_heat","PROTRA_CHP_HP_I","PROTRA_CHP_PP_I")</f>
        <v>PROTRA_CHP_PP_I</v>
      </c>
      <c r="E1348" t="s">
        <v>19</v>
      </c>
      <c r="F1348" s="1" t="str">
        <f t="shared" ref="F1348:F1411" si="216">A1348&amp;B1348&amp;E1348</f>
        <v>ROMANIATO_elecPROTRA_PP_gas_fuels</v>
      </c>
      <c r="G1348" s="5">
        <v>1.26</v>
      </c>
      <c r="H1348" s="5">
        <v>1.26</v>
      </c>
      <c r="I1348" s="5">
        <v>1.26</v>
      </c>
      <c r="J1348" s="5">
        <v>1.1599999999999999</v>
      </c>
      <c r="K1348" s="5">
        <v>0.96</v>
      </c>
      <c r="L1348" s="5">
        <v>0.91</v>
      </c>
      <c r="M1348" s="5">
        <v>1.66198</v>
      </c>
      <c r="N1348" s="5">
        <v>1.2686099999999998</v>
      </c>
      <c r="O1348" s="5">
        <v>1.2686099999999998</v>
      </c>
      <c r="P1348" s="5">
        <v>1.2686099999999998</v>
      </c>
      <c r="Q1348" s="5">
        <v>1.2686099999999998</v>
      </c>
      <c r="R1348" s="5">
        <v>1.273307588973462</v>
      </c>
      <c r="S1348" s="5">
        <v>1.3101053692655831</v>
      </c>
      <c r="T1348" s="5">
        <v>1.3419445834190493</v>
      </c>
      <c r="U1348" s="5">
        <v>0.79154374202838906</v>
      </c>
      <c r="V1348" s="5">
        <v>0.69576512240279764</v>
      </c>
      <c r="W1348" t="str">
        <f t="shared" si="213"/>
        <v/>
      </c>
      <c r="X1348" s="7" t="str">
        <f t="shared" ref="X1348:X1411" si="217">$X$1</f>
        <v>PROTRA_CAPACITY_EMPIRICAL[</v>
      </c>
      <c r="Y1348" s="7" t="str">
        <f t="shared" si="210"/>
        <v>ROMANIA,</v>
      </c>
      <c r="Z1348" s="7" t="str">
        <f t="shared" si="211"/>
        <v>TO_elec,</v>
      </c>
      <c r="AA1348" s="7" t="str">
        <f t="shared" ref="AA1348:AA1411" si="218">D1348&amp;"]=GET_DIRECT_DATA("</f>
        <v>PROTRA_CHP_PP_I]=GET_DIRECT_DATA(</v>
      </c>
      <c r="AB1348" s="7" t="str">
        <f t="shared" ref="AB1348:AB1411" si="219">$AB$1</f>
        <v>'model_parameters/energy/PROTRA_capacity_vensim_import.xlsx','PROTRA_capacity','PROTRA_CAP_TIME',</v>
      </c>
      <c r="AC1348" s="7" t="str">
        <f t="shared" si="212"/>
        <v>'ROMANIA_TO_elec')~~|</v>
      </c>
    </row>
    <row r="1349" spans="1:29" x14ac:dyDescent="0.35">
      <c r="A1349" t="s">
        <v>64</v>
      </c>
      <c r="B1349" t="s">
        <v>42</v>
      </c>
      <c r="C1349" t="str">
        <f t="shared" si="214"/>
        <v>ROMANIA_TO_elec</v>
      </c>
      <c r="D1349" t="str">
        <f t="shared" si="215"/>
        <v>PROTRA_CHP_PP_I</v>
      </c>
      <c r="E1349" t="s">
        <v>20</v>
      </c>
      <c r="F1349" s="1" t="str">
        <f t="shared" si="216"/>
        <v>ROMANIATO_elecPROTRA_PP_gas_fuels_CCS</v>
      </c>
      <c r="G1349" s="6">
        <v>0</v>
      </c>
      <c r="H1349" s="6">
        <v>0</v>
      </c>
      <c r="I1349" s="6">
        <v>0</v>
      </c>
      <c r="J1349" s="6">
        <v>0</v>
      </c>
      <c r="K1349" s="6">
        <v>0</v>
      </c>
      <c r="L1349" s="6">
        <v>0</v>
      </c>
      <c r="M1349" s="6">
        <v>0</v>
      </c>
      <c r="N1349" s="6">
        <v>0</v>
      </c>
      <c r="O1349" s="6">
        <v>0</v>
      </c>
      <c r="P1349" s="6">
        <v>0</v>
      </c>
      <c r="Q1349" s="6">
        <v>0</v>
      </c>
      <c r="R1349" s="6">
        <v>0</v>
      </c>
      <c r="S1349" s="6">
        <v>0</v>
      </c>
      <c r="T1349" s="6">
        <v>0</v>
      </c>
      <c r="U1349" s="6">
        <v>0</v>
      </c>
      <c r="V1349" s="6">
        <v>0</v>
      </c>
      <c r="W1349" t="str">
        <f t="shared" si="213"/>
        <v/>
      </c>
      <c r="X1349" s="7" t="str">
        <f t="shared" si="217"/>
        <v>PROTRA_CAPACITY_EMPIRICAL[</v>
      </c>
      <c r="Y1349" s="7" t="str">
        <f t="shared" si="210"/>
        <v>ROMANIA,</v>
      </c>
      <c r="Z1349" s="7" t="str">
        <f t="shared" si="211"/>
        <v>TO_elec,</v>
      </c>
      <c r="AA1349" s="7" t="str">
        <f t="shared" si="218"/>
        <v>PROTRA_CHP_PP_I]=GET_DIRECT_DATA(</v>
      </c>
      <c r="AB1349" s="7" t="str">
        <f t="shared" si="219"/>
        <v>'model_parameters/energy/PROTRA_capacity_vensim_import.xlsx','PROTRA_capacity','PROTRA_CAP_TIME',</v>
      </c>
      <c r="AC1349" s="7" t="str">
        <f t="shared" si="212"/>
        <v>'ROMANIA_TO_elec')~~|</v>
      </c>
    </row>
    <row r="1350" spans="1:29" x14ac:dyDescent="0.35">
      <c r="A1350" t="s">
        <v>64</v>
      </c>
      <c r="B1350" t="s">
        <v>42</v>
      </c>
      <c r="C1350" t="str">
        <f t="shared" si="214"/>
        <v>ROMANIA_TO_elec</v>
      </c>
      <c r="D1350" t="str">
        <f t="shared" si="215"/>
        <v>PROTRA_CHP_PP_I</v>
      </c>
      <c r="E1350" t="s">
        <v>21</v>
      </c>
      <c r="F1350" s="1" t="str">
        <f t="shared" si="216"/>
        <v>ROMANIATO_elecPROTRA_PP_geothermal</v>
      </c>
      <c r="G1350" s="5">
        <v>0</v>
      </c>
      <c r="H1350" s="5">
        <v>0</v>
      </c>
      <c r="I1350" s="5">
        <v>0</v>
      </c>
      <c r="J1350" s="5">
        <v>0</v>
      </c>
      <c r="K1350" s="5">
        <v>0</v>
      </c>
      <c r="L1350" s="5">
        <v>0</v>
      </c>
      <c r="M1350" s="5">
        <v>0</v>
      </c>
      <c r="N1350" s="5">
        <v>0</v>
      </c>
      <c r="O1350" s="5">
        <v>0</v>
      </c>
      <c r="P1350" s="5">
        <v>0</v>
      </c>
      <c r="Q1350" s="5">
        <v>0</v>
      </c>
      <c r="R1350" s="5">
        <v>0</v>
      </c>
      <c r="S1350" s="5">
        <v>0</v>
      </c>
      <c r="T1350" s="5">
        <v>0</v>
      </c>
      <c r="U1350" s="5">
        <v>0</v>
      </c>
      <c r="V1350" s="5">
        <v>0</v>
      </c>
      <c r="W1350" t="str">
        <f t="shared" si="213"/>
        <v/>
      </c>
      <c r="X1350" s="7" t="str">
        <f t="shared" si="217"/>
        <v>PROTRA_CAPACITY_EMPIRICAL[</v>
      </c>
      <c r="Y1350" s="7" t="str">
        <f t="shared" si="210"/>
        <v>ROMANIA,</v>
      </c>
      <c r="Z1350" s="7" t="str">
        <f t="shared" si="211"/>
        <v>TO_elec,</v>
      </c>
      <c r="AA1350" s="7" t="str">
        <f t="shared" si="218"/>
        <v>PROTRA_CHP_PP_I]=GET_DIRECT_DATA(</v>
      </c>
      <c r="AB1350" s="7" t="str">
        <f t="shared" si="219"/>
        <v>'model_parameters/energy/PROTRA_capacity_vensim_import.xlsx','PROTRA_capacity','PROTRA_CAP_TIME',</v>
      </c>
      <c r="AC1350" s="7" t="str">
        <f t="shared" si="212"/>
        <v>'ROMANIA_TO_elec')~~|</v>
      </c>
    </row>
    <row r="1351" spans="1:29" x14ac:dyDescent="0.35">
      <c r="A1351" t="s">
        <v>64</v>
      </c>
      <c r="B1351" t="s">
        <v>42</v>
      </c>
      <c r="C1351" t="str">
        <f t="shared" si="214"/>
        <v>ROMANIA_TO_elec</v>
      </c>
      <c r="D1351" t="str">
        <f t="shared" si="215"/>
        <v>PROTRA_CHP_PP_I</v>
      </c>
      <c r="E1351" t="s">
        <v>22</v>
      </c>
      <c r="F1351" s="1" t="str">
        <f t="shared" si="216"/>
        <v>ROMANIATO_elecPROTRA_PP_hydropower_dammed</v>
      </c>
      <c r="G1351" s="5">
        <v>4.7655000000000003</v>
      </c>
      <c r="H1351" s="5">
        <v>4.7385000000000002</v>
      </c>
      <c r="I1351" s="5">
        <v>4.7824999999999998</v>
      </c>
      <c r="J1351" s="5">
        <v>4.8205</v>
      </c>
      <c r="K1351" s="5">
        <v>4.9779999999999998</v>
      </c>
      <c r="L1351" s="5">
        <v>5.0105000000000004</v>
      </c>
      <c r="M1351" s="5">
        <v>5.0185000000000004</v>
      </c>
      <c r="N1351" s="5">
        <v>5.0780000000000003</v>
      </c>
      <c r="O1351" s="5">
        <v>5.42</v>
      </c>
      <c r="P1351" s="5">
        <v>5.4794999999999998</v>
      </c>
      <c r="Q1351" s="5">
        <v>5.4794999999999998</v>
      </c>
      <c r="R1351" s="5">
        <v>5.776546578947368</v>
      </c>
      <c r="S1351" s="5">
        <v>5.4794999999999998</v>
      </c>
      <c r="T1351" s="5">
        <v>5.483825921052631</v>
      </c>
      <c r="U1351" s="5">
        <v>4.8637772368421048</v>
      </c>
      <c r="V1351" s="5">
        <v>4.8882907894736842</v>
      </c>
      <c r="W1351" t="str">
        <f t="shared" si="213"/>
        <v/>
      </c>
      <c r="X1351" s="7" t="str">
        <f t="shared" si="217"/>
        <v>PROTRA_CAPACITY_EMPIRICAL[</v>
      </c>
      <c r="Y1351" s="7" t="str">
        <f t="shared" si="210"/>
        <v>ROMANIA,</v>
      </c>
      <c r="Z1351" s="7" t="str">
        <f t="shared" si="211"/>
        <v>TO_elec,</v>
      </c>
      <c r="AA1351" s="7" t="str">
        <f t="shared" si="218"/>
        <v>PROTRA_CHP_PP_I]=GET_DIRECT_DATA(</v>
      </c>
      <c r="AB1351" s="7" t="str">
        <f t="shared" si="219"/>
        <v>'model_parameters/energy/PROTRA_capacity_vensim_import.xlsx','PROTRA_capacity','PROTRA_CAP_TIME',</v>
      </c>
      <c r="AC1351" s="7" t="str">
        <f t="shared" si="212"/>
        <v>'ROMANIA_TO_elec')~~|</v>
      </c>
    </row>
    <row r="1352" spans="1:29" x14ac:dyDescent="0.35">
      <c r="A1352" t="s">
        <v>64</v>
      </c>
      <c r="B1352" t="s">
        <v>42</v>
      </c>
      <c r="C1352" t="str">
        <f t="shared" si="214"/>
        <v>ROMANIA_TO_elec</v>
      </c>
      <c r="D1352" t="str">
        <f t="shared" si="215"/>
        <v>PROTRA_CHP_PP_I</v>
      </c>
      <c r="E1352" t="s">
        <v>23</v>
      </c>
      <c r="F1352" s="1" t="str">
        <f t="shared" si="216"/>
        <v>ROMANIATO_elecPROTRA_PP_hydropower_run_of_river</v>
      </c>
      <c r="G1352" s="5">
        <v>1.5233600000000005</v>
      </c>
      <c r="H1352" s="5">
        <v>1.5401000000000005</v>
      </c>
      <c r="I1352" s="5">
        <v>1.5445700000000004</v>
      </c>
      <c r="J1352" s="5">
        <v>1.5445700000000004</v>
      </c>
      <c r="K1352" s="5">
        <v>1.4653900000000006</v>
      </c>
      <c r="L1352" s="5">
        <v>1.4631000000000005</v>
      </c>
      <c r="M1352" s="5">
        <v>1.4631000000000005</v>
      </c>
      <c r="N1352" s="5">
        <v>1.4682200000000007</v>
      </c>
      <c r="O1352" s="5">
        <v>1.5268500000000005</v>
      </c>
      <c r="P1352" s="5">
        <v>1.5268500000000005</v>
      </c>
      <c r="Q1352" s="5">
        <v>1.5268500000000005</v>
      </c>
      <c r="R1352" s="5">
        <v>1.5422900561797759</v>
      </c>
      <c r="S1352" s="5">
        <v>1.5331403932584273</v>
      </c>
      <c r="T1352" s="5">
        <v>1.5365715168539331</v>
      </c>
      <c r="U1352" s="5">
        <v>1.5840353932584277</v>
      </c>
      <c r="V1352" s="5">
        <v>1.5725983146067422</v>
      </c>
      <c r="W1352" t="str">
        <f t="shared" si="213"/>
        <v/>
      </c>
      <c r="X1352" s="7" t="str">
        <f t="shared" si="217"/>
        <v>PROTRA_CAPACITY_EMPIRICAL[</v>
      </c>
      <c r="Y1352" s="7" t="str">
        <f t="shared" si="210"/>
        <v>ROMANIA,</v>
      </c>
      <c r="Z1352" s="7" t="str">
        <f t="shared" si="211"/>
        <v>TO_elec,</v>
      </c>
      <c r="AA1352" s="7" t="str">
        <f t="shared" si="218"/>
        <v>PROTRA_CHP_PP_I]=GET_DIRECT_DATA(</v>
      </c>
      <c r="AB1352" s="7" t="str">
        <f t="shared" si="219"/>
        <v>'model_parameters/energy/PROTRA_capacity_vensim_import.xlsx','PROTRA_capacity','PROTRA_CAP_TIME',</v>
      </c>
      <c r="AC1352" s="7" t="str">
        <f t="shared" si="212"/>
        <v>'ROMANIA_TO_elec')~~|</v>
      </c>
    </row>
    <row r="1353" spans="1:29" x14ac:dyDescent="0.35">
      <c r="A1353" t="s">
        <v>64</v>
      </c>
      <c r="B1353" t="s">
        <v>42</v>
      </c>
      <c r="C1353" t="str">
        <f t="shared" si="214"/>
        <v>ROMANIA_TO_elec</v>
      </c>
      <c r="D1353" t="str">
        <f t="shared" si="215"/>
        <v>PROTRA_CHP_PP_I</v>
      </c>
      <c r="E1353" t="s">
        <v>24</v>
      </c>
      <c r="F1353" s="1" t="str">
        <f t="shared" si="216"/>
        <v>ROMANIATO_elecPROTRA_PP_liquid_fuels</v>
      </c>
      <c r="G1353" s="5">
        <v>1.18</v>
      </c>
      <c r="H1353" s="5">
        <v>1.18</v>
      </c>
      <c r="I1353" s="5">
        <v>1.18</v>
      </c>
      <c r="J1353" s="5">
        <v>1.18</v>
      </c>
      <c r="K1353" s="5">
        <v>1.18</v>
      </c>
      <c r="L1353" s="5">
        <v>1.18</v>
      </c>
      <c r="M1353" s="5">
        <v>1.18</v>
      </c>
      <c r="N1353" s="5">
        <v>0.98</v>
      </c>
      <c r="O1353" s="5">
        <v>0.78</v>
      </c>
      <c r="P1353" s="5">
        <v>0.78</v>
      </c>
      <c r="Q1353" s="5">
        <v>0.78</v>
      </c>
      <c r="R1353" s="5">
        <v>0.68285714285714294</v>
      </c>
      <c r="S1353" s="5">
        <v>0.58571428571428585</v>
      </c>
      <c r="T1353" s="5">
        <v>0.48857142857142871</v>
      </c>
      <c r="U1353" s="5">
        <v>0.39142857142857157</v>
      </c>
      <c r="V1353" s="5">
        <v>0.29428571428571443</v>
      </c>
      <c r="W1353" t="str">
        <f t="shared" si="213"/>
        <v/>
      </c>
      <c r="X1353" s="7" t="str">
        <f t="shared" si="217"/>
        <v>PROTRA_CAPACITY_EMPIRICAL[</v>
      </c>
      <c r="Y1353" s="7" t="str">
        <f t="shared" si="210"/>
        <v>ROMANIA,</v>
      </c>
      <c r="Z1353" s="7" t="str">
        <f t="shared" si="211"/>
        <v>TO_elec,</v>
      </c>
      <c r="AA1353" s="7" t="str">
        <f t="shared" si="218"/>
        <v>PROTRA_CHP_PP_I]=GET_DIRECT_DATA(</v>
      </c>
      <c r="AB1353" s="7" t="str">
        <f t="shared" si="219"/>
        <v>'model_parameters/energy/PROTRA_capacity_vensim_import.xlsx','PROTRA_capacity','PROTRA_CAP_TIME',</v>
      </c>
      <c r="AC1353" s="7" t="str">
        <f t="shared" si="212"/>
        <v>'ROMANIA_TO_elec')~~|</v>
      </c>
    </row>
    <row r="1354" spans="1:29" x14ac:dyDescent="0.35">
      <c r="A1354" t="s">
        <v>64</v>
      </c>
      <c r="B1354" t="s">
        <v>42</v>
      </c>
      <c r="C1354" t="str">
        <f t="shared" si="214"/>
        <v>ROMANIA_TO_elec</v>
      </c>
      <c r="D1354" t="str">
        <f t="shared" si="215"/>
        <v>PROTRA_CHP_PP_I</v>
      </c>
      <c r="E1354" t="s">
        <v>25</v>
      </c>
      <c r="F1354" s="1" t="str">
        <f t="shared" si="216"/>
        <v>ROMANIATO_elecPROTRA_PP_liquid_fuels_CCS</v>
      </c>
      <c r="G1354" s="5">
        <v>0</v>
      </c>
      <c r="H1354" s="5">
        <v>0</v>
      </c>
      <c r="I1354" s="5">
        <v>0</v>
      </c>
      <c r="J1354" s="5">
        <v>0</v>
      </c>
      <c r="K1354" s="5">
        <v>0</v>
      </c>
      <c r="L1354" s="5">
        <v>0</v>
      </c>
      <c r="M1354" s="5">
        <v>0</v>
      </c>
      <c r="N1354" s="5">
        <v>0</v>
      </c>
      <c r="O1354" s="5">
        <v>0</v>
      </c>
      <c r="P1354" s="5">
        <v>0</v>
      </c>
      <c r="Q1354" s="5">
        <v>0</v>
      </c>
      <c r="R1354" s="5">
        <v>0</v>
      </c>
      <c r="S1354" s="5">
        <v>0</v>
      </c>
      <c r="T1354" s="5">
        <v>0</v>
      </c>
      <c r="U1354" s="5">
        <v>0</v>
      </c>
      <c r="V1354" s="5">
        <v>0</v>
      </c>
      <c r="W1354" t="str">
        <f t="shared" si="213"/>
        <v/>
      </c>
      <c r="X1354" s="7" t="str">
        <f t="shared" si="217"/>
        <v>PROTRA_CAPACITY_EMPIRICAL[</v>
      </c>
      <c r="Y1354" s="7" t="str">
        <f t="shared" si="210"/>
        <v>ROMANIA,</v>
      </c>
      <c r="Z1354" s="7" t="str">
        <f t="shared" si="211"/>
        <v>TO_elec,</v>
      </c>
      <c r="AA1354" s="7" t="str">
        <f t="shared" si="218"/>
        <v>PROTRA_CHP_PP_I]=GET_DIRECT_DATA(</v>
      </c>
      <c r="AB1354" s="7" t="str">
        <f t="shared" si="219"/>
        <v>'model_parameters/energy/PROTRA_capacity_vensim_import.xlsx','PROTRA_capacity','PROTRA_CAP_TIME',</v>
      </c>
      <c r="AC1354" s="7" t="str">
        <f t="shared" si="212"/>
        <v>'ROMANIA_TO_elec')~~|</v>
      </c>
    </row>
    <row r="1355" spans="1:29" x14ac:dyDescent="0.35">
      <c r="A1355" t="s">
        <v>64</v>
      </c>
      <c r="B1355" t="s">
        <v>42</v>
      </c>
      <c r="C1355" t="str">
        <f t="shared" si="214"/>
        <v>ROMANIA_TO_elec</v>
      </c>
      <c r="D1355" t="str">
        <f t="shared" si="215"/>
        <v>PROTRA_CHP_PP_I</v>
      </c>
      <c r="E1355" t="s">
        <v>26</v>
      </c>
      <c r="F1355" s="1" t="str">
        <f t="shared" si="216"/>
        <v>ROMANIATO_elecPROTRA_PP_nuclear</v>
      </c>
      <c r="G1355" s="5">
        <v>0.75</v>
      </c>
      <c r="H1355" s="5">
        <v>0.75</v>
      </c>
      <c r="I1355" s="5">
        <v>1.5</v>
      </c>
      <c r="J1355" s="5">
        <v>1.5</v>
      </c>
      <c r="K1355" s="5">
        <v>1.5</v>
      </c>
      <c r="L1355" s="5">
        <v>1.5</v>
      </c>
      <c r="M1355" s="5">
        <v>1.5</v>
      </c>
      <c r="N1355" s="5">
        <v>1.5</v>
      </c>
      <c r="O1355" s="5">
        <v>1.5</v>
      </c>
      <c r="P1355" s="5">
        <v>1.5</v>
      </c>
      <c r="Q1355" s="5">
        <v>1.5</v>
      </c>
      <c r="R1355" s="5">
        <v>1.5</v>
      </c>
      <c r="S1355" s="5">
        <v>1.50231124807396</v>
      </c>
      <c r="T1355" s="5">
        <v>1.50231124807396</v>
      </c>
      <c r="U1355" s="5">
        <v>1.50231124807396</v>
      </c>
      <c r="V1355" s="5">
        <v>1.50231124807396</v>
      </c>
      <c r="W1355" t="str">
        <f t="shared" si="213"/>
        <v/>
      </c>
      <c r="X1355" s="7" t="str">
        <f t="shared" si="217"/>
        <v>PROTRA_CAPACITY_EMPIRICAL[</v>
      </c>
      <c r="Y1355" s="7" t="str">
        <f t="shared" si="210"/>
        <v>ROMANIA,</v>
      </c>
      <c r="Z1355" s="7" t="str">
        <f t="shared" si="211"/>
        <v>TO_elec,</v>
      </c>
      <c r="AA1355" s="7" t="str">
        <f t="shared" si="218"/>
        <v>PROTRA_CHP_PP_I]=GET_DIRECT_DATA(</v>
      </c>
      <c r="AB1355" s="7" t="str">
        <f t="shared" si="219"/>
        <v>'model_parameters/energy/PROTRA_capacity_vensim_import.xlsx','PROTRA_capacity','PROTRA_CAP_TIME',</v>
      </c>
      <c r="AC1355" s="7" t="str">
        <f t="shared" si="212"/>
        <v>'ROMANIA_TO_elec')~~|</v>
      </c>
    </row>
    <row r="1356" spans="1:29" x14ac:dyDescent="0.35">
      <c r="A1356" t="s">
        <v>64</v>
      </c>
      <c r="B1356" t="s">
        <v>42</v>
      </c>
      <c r="C1356" t="str">
        <f t="shared" si="214"/>
        <v>ROMANIA_TO_elec</v>
      </c>
      <c r="D1356" t="str">
        <f t="shared" si="215"/>
        <v>PROTRA_CHP_PP_I</v>
      </c>
      <c r="E1356" t="s">
        <v>27</v>
      </c>
      <c r="F1356" s="1" t="str">
        <f t="shared" si="216"/>
        <v>ROMANIATO_elecPROTRA_PP_oceanic</v>
      </c>
      <c r="G1356" s="5">
        <v>0</v>
      </c>
      <c r="H1356" s="5">
        <v>0</v>
      </c>
      <c r="I1356" s="5">
        <v>0</v>
      </c>
      <c r="J1356" s="5">
        <v>0</v>
      </c>
      <c r="K1356" s="5">
        <v>0</v>
      </c>
      <c r="L1356" s="5">
        <v>0</v>
      </c>
      <c r="M1356" s="5">
        <v>0</v>
      </c>
      <c r="N1356" s="5">
        <v>0</v>
      </c>
      <c r="O1356" s="5">
        <v>0</v>
      </c>
      <c r="P1356" s="5">
        <v>0</v>
      </c>
      <c r="Q1356" s="5">
        <v>0</v>
      </c>
      <c r="R1356" s="5">
        <v>0</v>
      </c>
      <c r="S1356" s="5">
        <v>0</v>
      </c>
      <c r="T1356" s="5">
        <v>0</v>
      </c>
      <c r="U1356" s="5">
        <v>0</v>
      </c>
      <c r="V1356" s="5">
        <v>0</v>
      </c>
      <c r="W1356" t="str">
        <f t="shared" si="213"/>
        <v/>
      </c>
      <c r="X1356" s="7" t="str">
        <f t="shared" si="217"/>
        <v>PROTRA_CAPACITY_EMPIRICAL[</v>
      </c>
      <c r="Y1356" s="7" t="str">
        <f t="shared" si="210"/>
        <v>ROMANIA,</v>
      </c>
      <c r="Z1356" s="7" t="str">
        <f t="shared" si="211"/>
        <v>TO_elec,</v>
      </c>
      <c r="AA1356" s="7" t="str">
        <f t="shared" si="218"/>
        <v>PROTRA_CHP_PP_I]=GET_DIRECT_DATA(</v>
      </c>
      <c r="AB1356" s="7" t="str">
        <f t="shared" si="219"/>
        <v>'model_parameters/energy/PROTRA_capacity_vensim_import.xlsx','PROTRA_capacity','PROTRA_CAP_TIME',</v>
      </c>
      <c r="AC1356" s="7" t="str">
        <f t="shared" si="212"/>
        <v>'ROMANIA_TO_elec')~~|</v>
      </c>
    </row>
    <row r="1357" spans="1:29" x14ac:dyDescent="0.35">
      <c r="A1357" t="s">
        <v>64</v>
      </c>
      <c r="B1357" t="s">
        <v>42</v>
      </c>
      <c r="C1357" t="str">
        <f t="shared" si="214"/>
        <v>ROMANIA_TO_elec</v>
      </c>
      <c r="D1357" t="str">
        <f t="shared" si="215"/>
        <v>PROTRA_CHP_PP_I</v>
      </c>
      <c r="E1357" t="s">
        <v>28</v>
      </c>
      <c r="F1357" s="1" t="str">
        <f t="shared" si="216"/>
        <v>ROMANIATO_elecPROTRA_PP_solar_CSP</v>
      </c>
      <c r="G1357" s="5">
        <v>0</v>
      </c>
      <c r="H1357" s="5">
        <v>0</v>
      </c>
      <c r="I1357" s="5">
        <v>0</v>
      </c>
      <c r="J1357" s="5">
        <v>0</v>
      </c>
      <c r="K1357" s="5">
        <v>0</v>
      </c>
      <c r="L1357" s="5">
        <v>0</v>
      </c>
      <c r="M1357" s="5">
        <v>0</v>
      </c>
      <c r="N1357" s="5">
        <v>0</v>
      </c>
      <c r="O1357" s="5">
        <v>0</v>
      </c>
      <c r="P1357" s="5">
        <v>0</v>
      </c>
      <c r="Q1357" s="5">
        <v>0</v>
      </c>
      <c r="R1357" s="5">
        <v>0</v>
      </c>
      <c r="S1357" s="5">
        <v>0</v>
      </c>
      <c r="T1357" s="5">
        <v>0</v>
      </c>
      <c r="U1357" s="5">
        <v>0</v>
      </c>
      <c r="V1357" s="5">
        <v>0</v>
      </c>
      <c r="W1357" t="str">
        <f t="shared" si="213"/>
        <v/>
      </c>
      <c r="X1357" s="7" t="str">
        <f t="shared" si="217"/>
        <v>PROTRA_CAPACITY_EMPIRICAL[</v>
      </c>
      <c r="Y1357" s="7" t="str">
        <f t="shared" si="210"/>
        <v>ROMANIA,</v>
      </c>
      <c r="Z1357" s="7" t="str">
        <f t="shared" si="211"/>
        <v>TO_elec,</v>
      </c>
      <c r="AA1357" s="7" t="str">
        <f t="shared" si="218"/>
        <v>PROTRA_CHP_PP_I]=GET_DIRECT_DATA(</v>
      </c>
      <c r="AB1357" s="7" t="str">
        <f t="shared" si="219"/>
        <v>'model_parameters/energy/PROTRA_capacity_vensim_import.xlsx','PROTRA_capacity','PROTRA_CAP_TIME',</v>
      </c>
      <c r="AC1357" s="7" t="str">
        <f t="shared" si="212"/>
        <v>'ROMANIA_TO_elec')~~|</v>
      </c>
    </row>
    <row r="1358" spans="1:29" x14ac:dyDescent="0.35">
      <c r="A1358" t="s">
        <v>64</v>
      </c>
      <c r="B1358" t="s">
        <v>42</v>
      </c>
      <c r="C1358" t="str">
        <f t="shared" si="214"/>
        <v>ROMANIA_TO_elec</v>
      </c>
      <c r="D1358" t="str">
        <f t="shared" si="215"/>
        <v>PROTRA_CHP_PP_I</v>
      </c>
      <c r="E1358" t="s">
        <v>29</v>
      </c>
      <c r="F1358" s="1" t="str">
        <f t="shared" si="216"/>
        <v>ROMANIATO_elecPROTRA_PP_solar_PV</v>
      </c>
      <c r="G1358" s="5">
        <v>0</v>
      </c>
      <c r="H1358" s="5">
        <v>0</v>
      </c>
      <c r="I1358" s="5">
        <v>0</v>
      </c>
      <c r="J1358" s="5">
        <v>9.9000000000000008E-5</v>
      </c>
      <c r="K1358" s="5">
        <v>9.9000000000000008E-5</v>
      </c>
      <c r="L1358" s="5">
        <v>9.9000000000000008E-5</v>
      </c>
      <c r="M1358" s="5">
        <v>9.8999999999999999E-4</v>
      </c>
      <c r="N1358" s="5">
        <v>4.0589999999999994E-2</v>
      </c>
      <c r="O1358" s="5">
        <v>0.75339</v>
      </c>
      <c r="P1358" s="5">
        <v>1.28007</v>
      </c>
      <c r="Q1358" s="5">
        <v>1.31274</v>
      </c>
      <c r="R1358" s="5">
        <v>1.373548119891008</v>
      </c>
      <c r="S1358" s="5">
        <v>1.4427024523160763</v>
      </c>
      <c r="T1358" s="5">
        <v>1.4438947683923704</v>
      </c>
      <c r="U1358" s="5">
        <v>1.3711634877384198</v>
      </c>
      <c r="V1358" s="5">
        <v>1.3866635967302452</v>
      </c>
      <c r="W1358" t="str">
        <f t="shared" si="213"/>
        <v/>
      </c>
      <c r="X1358" s="7" t="str">
        <f t="shared" si="217"/>
        <v>PROTRA_CAPACITY_EMPIRICAL[</v>
      </c>
      <c r="Y1358" s="7" t="str">
        <f t="shared" si="210"/>
        <v>ROMANIA,</v>
      </c>
      <c r="Z1358" s="7" t="str">
        <f t="shared" si="211"/>
        <v>TO_elec,</v>
      </c>
      <c r="AA1358" s="7" t="str">
        <f t="shared" si="218"/>
        <v>PROTRA_CHP_PP_I]=GET_DIRECT_DATA(</v>
      </c>
      <c r="AB1358" s="7" t="str">
        <f t="shared" si="219"/>
        <v>'model_parameters/energy/PROTRA_capacity_vensim_import.xlsx','PROTRA_capacity','PROTRA_CAP_TIME',</v>
      </c>
      <c r="AC1358" s="7" t="str">
        <f t="shared" si="212"/>
        <v>'ROMANIA_TO_elec')~~|</v>
      </c>
    </row>
    <row r="1359" spans="1:29" x14ac:dyDescent="0.35">
      <c r="A1359" t="s">
        <v>64</v>
      </c>
      <c r="B1359" t="s">
        <v>42</v>
      </c>
      <c r="C1359" t="str">
        <f t="shared" si="214"/>
        <v>ROMANIA_TO_elec</v>
      </c>
      <c r="D1359" t="str">
        <f t="shared" si="215"/>
        <v>PROTRA_CHP_PP_I</v>
      </c>
      <c r="E1359" t="s">
        <v>30</v>
      </c>
      <c r="F1359" s="1" t="str">
        <f t="shared" si="216"/>
        <v>ROMANIATO_elecPROTRA_PP_solar_urban_PV</v>
      </c>
      <c r="G1359" s="5">
        <v>0</v>
      </c>
      <c r="H1359" s="5">
        <v>0</v>
      </c>
      <c r="I1359" s="5">
        <v>0</v>
      </c>
      <c r="J1359" s="5">
        <v>9.9999999999999995E-7</v>
      </c>
      <c r="K1359" s="5">
        <v>9.9999999999999995E-7</v>
      </c>
      <c r="L1359" s="5">
        <v>9.9999999999999995E-7</v>
      </c>
      <c r="M1359" s="5">
        <v>1.0000000000000001E-5</v>
      </c>
      <c r="N1359" s="5">
        <v>4.1000000000000005E-4</v>
      </c>
      <c r="O1359" s="5">
        <v>7.6100000000000004E-3</v>
      </c>
      <c r="P1359" s="5">
        <v>1.2930000000000001E-2</v>
      </c>
      <c r="Q1359" s="5">
        <v>1.3259999999999999E-2</v>
      </c>
      <c r="R1359" s="5">
        <v>1.3874223433242504E-2</v>
      </c>
      <c r="S1359" s="5">
        <v>1.457275204359673E-2</v>
      </c>
      <c r="T1359" s="5">
        <v>1.4584795640326973E-2</v>
      </c>
      <c r="U1359" s="5">
        <v>1.3850136239782016E-2</v>
      </c>
      <c r="V1359" s="5">
        <v>1.4006702997275203E-2</v>
      </c>
      <c r="W1359" t="str">
        <f t="shared" si="213"/>
        <v/>
      </c>
      <c r="X1359" s="7" t="str">
        <f t="shared" si="217"/>
        <v>PROTRA_CAPACITY_EMPIRICAL[</v>
      </c>
      <c r="Y1359" s="7" t="str">
        <f t="shared" si="210"/>
        <v>ROMANIA,</v>
      </c>
      <c r="Z1359" s="7" t="str">
        <f t="shared" si="211"/>
        <v>TO_elec,</v>
      </c>
      <c r="AA1359" s="7" t="str">
        <f t="shared" si="218"/>
        <v>PROTRA_CHP_PP_I]=GET_DIRECT_DATA(</v>
      </c>
      <c r="AB1359" s="7" t="str">
        <f t="shared" si="219"/>
        <v>'model_parameters/energy/PROTRA_capacity_vensim_import.xlsx','PROTRA_capacity','PROTRA_CAP_TIME',</v>
      </c>
      <c r="AC1359" s="7" t="str">
        <f t="shared" si="212"/>
        <v>'ROMANIA_TO_elec')~~|</v>
      </c>
    </row>
    <row r="1360" spans="1:29" x14ac:dyDescent="0.35">
      <c r="A1360" t="s">
        <v>64</v>
      </c>
      <c r="B1360" t="s">
        <v>42</v>
      </c>
      <c r="C1360" t="str">
        <f t="shared" si="214"/>
        <v>ROMANIA_TO_elec</v>
      </c>
      <c r="D1360" t="str">
        <f t="shared" si="215"/>
        <v>PROTRA_CHP_PP_I</v>
      </c>
      <c r="E1360" t="s">
        <v>31</v>
      </c>
      <c r="F1360" s="1" t="str">
        <f t="shared" si="216"/>
        <v>ROMANIATO_elecPROTRA_PP_solid_fossil</v>
      </c>
      <c r="G1360" s="5">
        <v>0.1</v>
      </c>
      <c r="H1360" s="5">
        <v>0.1</v>
      </c>
      <c r="I1360" s="5">
        <v>0.05</v>
      </c>
      <c r="J1360" s="5">
        <v>0.05</v>
      </c>
      <c r="K1360" s="5">
        <v>0.05</v>
      </c>
      <c r="L1360" s="5">
        <v>0.05</v>
      </c>
      <c r="M1360" s="5">
        <v>0.05</v>
      </c>
      <c r="N1360" s="5">
        <v>0.05</v>
      </c>
      <c r="O1360" s="5">
        <v>0</v>
      </c>
      <c r="P1360" s="5">
        <v>0</v>
      </c>
      <c r="Q1360" s="5">
        <v>0</v>
      </c>
      <c r="R1360" s="5">
        <v>0</v>
      </c>
      <c r="S1360" s="5">
        <v>0</v>
      </c>
      <c r="T1360" s="5">
        <v>0</v>
      </c>
      <c r="U1360" s="5">
        <v>0</v>
      </c>
      <c r="V1360" s="5">
        <v>0</v>
      </c>
      <c r="W1360" t="str">
        <f t="shared" si="213"/>
        <v/>
      </c>
      <c r="X1360" s="7" t="str">
        <f t="shared" si="217"/>
        <v>PROTRA_CAPACITY_EMPIRICAL[</v>
      </c>
      <c r="Y1360" s="7" t="str">
        <f t="shared" si="210"/>
        <v>ROMANIA,</v>
      </c>
      <c r="Z1360" s="7" t="str">
        <f t="shared" si="211"/>
        <v>TO_elec,</v>
      </c>
      <c r="AA1360" s="7" t="str">
        <f t="shared" si="218"/>
        <v>PROTRA_CHP_PP_I]=GET_DIRECT_DATA(</v>
      </c>
      <c r="AB1360" s="7" t="str">
        <f t="shared" si="219"/>
        <v>'model_parameters/energy/PROTRA_capacity_vensim_import.xlsx','PROTRA_capacity','PROTRA_CAP_TIME',</v>
      </c>
      <c r="AC1360" s="7" t="str">
        <f t="shared" si="212"/>
        <v>'ROMANIA_TO_elec')~~|</v>
      </c>
    </row>
    <row r="1361" spans="1:29" x14ac:dyDescent="0.35">
      <c r="A1361" t="s">
        <v>64</v>
      </c>
      <c r="B1361" t="s">
        <v>42</v>
      </c>
      <c r="C1361" t="str">
        <f t="shared" si="214"/>
        <v>ROMANIA_TO_elec</v>
      </c>
      <c r="D1361" t="str">
        <f t="shared" si="215"/>
        <v>PROTRA_CHP_PP_I</v>
      </c>
      <c r="E1361" t="s">
        <v>32</v>
      </c>
      <c r="F1361" s="1" t="str">
        <f t="shared" si="216"/>
        <v>ROMANIATO_elecPROTRA_PP_solid_fossil_CCS</v>
      </c>
      <c r="G1361" s="5">
        <v>0</v>
      </c>
      <c r="H1361" s="5">
        <v>0</v>
      </c>
      <c r="I1361" s="5">
        <v>0</v>
      </c>
      <c r="J1361" s="5">
        <v>0</v>
      </c>
      <c r="K1361" s="5">
        <v>0</v>
      </c>
      <c r="L1361" s="5">
        <v>0</v>
      </c>
      <c r="M1361" s="5">
        <v>0</v>
      </c>
      <c r="N1361" s="5">
        <v>0</v>
      </c>
      <c r="O1361" s="5">
        <v>0</v>
      </c>
      <c r="P1361" s="5">
        <v>0</v>
      </c>
      <c r="Q1361" s="5">
        <v>0</v>
      </c>
      <c r="R1361" s="5">
        <v>0</v>
      </c>
      <c r="S1361" s="5">
        <v>0</v>
      </c>
      <c r="T1361" s="5">
        <v>0</v>
      </c>
      <c r="U1361" s="5">
        <v>0</v>
      </c>
      <c r="V1361" s="5">
        <v>0</v>
      </c>
      <c r="W1361" t="str">
        <f t="shared" si="213"/>
        <v/>
      </c>
      <c r="X1361" s="7" t="str">
        <f t="shared" si="217"/>
        <v>PROTRA_CAPACITY_EMPIRICAL[</v>
      </c>
      <c r="Y1361" s="7" t="str">
        <f t="shared" si="210"/>
        <v>ROMANIA,</v>
      </c>
      <c r="Z1361" s="7" t="str">
        <f t="shared" si="211"/>
        <v>TO_elec,</v>
      </c>
      <c r="AA1361" s="7" t="str">
        <f t="shared" si="218"/>
        <v>PROTRA_CHP_PP_I]=GET_DIRECT_DATA(</v>
      </c>
      <c r="AB1361" s="7" t="str">
        <f t="shared" si="219"/>
        <v>'model_parameters/energy/PROTRA_capacity_vensim_import.xlsx','PROTRA_capacity','PROTRA_CAP_TIME',</v>
      </c>
      <c r="AC1361" s="7" t="str">
        <f t="shared" si="212"/>
        <v>'ROMANIA_TO_elec')~~|</v>
      </c>
    </row>
    <row r="1362" spans="1:29" x14ac:dyDescent="0.35">
      <c r="A1362" t="s">
        <v>64</v>
      </c>
      <c r="B1362" t="s">
        <v>42</v>
      </c>
      <c r="C1362" t="str">
        <f t="shared" si="214"/>
        <v>ROMANIA_TO_elec</v>
      </c>
      <c r="D1362" t="str">
        <f t="shared" si="215"/>
        <v>PROTRA_CHP_PP_I</v>
      </c>
      <c r="E1362" t="s">
        <v>33</v>
      </c>
      <c r="F1362" s="1" t="str">
        <f t="shared" si="216"/>
        <v>ROMANIATO_elecPROTRA_PP_waste</v>
      </c>
      <c r="G1362" s="5">
        <v>0</v>
      </c>
      <c r="H1362" s="5">
        <v>0</v>
      </c>
      <c r="I1362" s="5">
        <v>0</v>
      </c>
      <c r="J1362" s="5">
        <v>0</v>
      </c>
      <c r="K1362" s="5">
        <v>0</v>
      </c>
      <c r="L1362" s="5">
        <v>0</v>
      </c>
      <c r="M1362" s="5">
        <v>0</v>
      </c>
      <c r="N1362" s="5">
        <v>0</v>
      </c>
      <c r="O1362" s="5">
        <v>0</v>
      </c>
      <c r="P1362" s="5">
        <v>0</v>
      </c>
      <c r="Q1362" s="5">
        <v>0</v>
      </c>
      <c r="R1362" s="5">
        <v>0</v>
      </c>
      <c r="S1362" s="5">
        <v>0</v>
      </c>
      <c r="T1362" s="5">
        <v>0</v>
      </c>
      <c r="U1362" s="5">
        <v>0</v>
      </c>
      <c r="V1362" s="5">
        <v>0</v>
      </c>
      <c r="W1362" t="str">
        <f t="shared" si="213"/>
        <v/>
      </c>
      <c r="X1362" s="7" t="str">
        <f t="shared" si="217"/>
        <v>PROTRA_CAPACITY_EMPIRICAL[</v>
      </c>
      <c r="Y1362" s="7" t="str">
        <f t="shared" si="210"/>
        <v>ROMANIA,</v>
      </c>
      <c r="Z1362" s="7" t="str">
        <f t="shared" si="211"/>
        <v>TO_elec,</v>
      </c>
      <c r="AA1362" s="7" t="str">
        <f t="shared" si="218"/>
        <v>PROTRA_CHP_PP_I]=GET_DIRECT_DATA(</v>
      </c>
      <c r="AB1362" s="7" t="str">
        <f t="shared" si="219"/>
        <v>'model_parameters/energy/PROTRA_capacity_vensim_import.xlsx','PROTRA_capacity','PROTRA_CAP_TIME',</v>
      </c>
      <c r="AC1362" s="7" t="str">
        <f t="shared" si="212"/>
        <v>'ROMANIA_TO_elec')~~|</v>
      </c>
    </row>
    <row r="1363" spans="1:29" x14ac:dyDescent="0.35">
      <c r="A1363" t="s">
        <v>64</v>
      </c>
      <c r="B1363" t="s">
        <v>42</v>
      </c>
      <c r="C1363" t="str">
        <f t="shared" si="214"/>
        <v>ROMANIA_TO_elec</v>
      </c>
      <c r="D1363" t="str">
        <f t="shared" si="215"/>
        <v>PROTRA_CHP_PP_I</v>
      </c>
      <c r="E1363" t="s">
        <v>34</v>
      </c>
      <c r="F1363" s="1" t="str">
        <f t="shared" si="216"/>
        <v>ROMANIATO_elecPROTRA_PP_waste_CCS</v>
      </c>
      <c r="G1363" s="5">
        <v>0</v>
      </c>
      <c r="H1363" s="5">
        <v>0</v>
      </c>
      <c r="I1363" s="5">
        <v>0</v>
      </c>
      <c r="J1363" s="5">
        <v>0</v>
      </c>
      <c r="K1363" s="5">
        <v>0</v>
      </c>
      <c r="L1363" s="5">
        <v>0</v>
      </c>
      <c r="M1363" s="5">
        <v>0</v>
      </c>
      <c r="N1363" s="5">
        <v>0</v>
      </c>
      <c r="O1363" s="5">
        <v>0</v>
      </c>
      <c r="P1363" s="5">
        <v>0</v>
      </c>
      <c r="Q1363" s="5">
        <v>0</v>
      </c>
      <c r="R1363" s="5">
        <v>0</v>
      </c>
      <c r="S1363" s="5">
        <v>0</v>
      </c>
      <c r="T1363" s="5">
        <v>0</v>
      </c>
      <c r="U1363" s="5">
        <v>0</v>
      </c>
      <c r="V1363" s="5">
        <v>0</v>
      </c>
      <c r="W1363" t="str">
        <f t="shared" si="213"/>
        <v/>
      </c>
      <c r="X1363" s="7" t="str">
        <f t="shared" si="217"/>
        <v>PROTRA_CAPACITY_EMPIRICAL[</v>
      </c>
      <c r="Y1363" s="7" t="str">
        <f t="shared" si="210"/>
        <v>ROMANIA,</v>
      </c>
      <c r="Z1363" s="7" t="str">
        <f t="shared" si="211"/>
        <v>TO_elec,</v>
      </c>
      <c r="AA1363" s="7" t="str">
        <f t="shared" si="218"/>
        <v>PROTRA_CHP_PP_I]=GET_DIRECT_DATA(</v>
      </c>
      <c r="AB1363" s="7" t="str">
        <f t="shared" si="219"/>
        <v>'model_parameters/energy/PROTRA_capacity_vensim_import.xlsx','PROTRA_capacity','PROTRA_CAP_TIME',</v>
      </c>
      <c r="AC1363" s="7" t="str">
        <f t="shared" si="212"/>
        <v>'ROMANIA_TO_elec')~~|</v>
      </c>
    </row>
    <row r="1364" spans="1:29" x14ac:dyDescent="0.35">
      <c r="A1364" t="s">
        <v>64</v>
      </c>
      <c r="B1364" t="s">
        <v>42</v>
      </c>
      <c r="C1364" t="str">
        <f t="shared" si="214"/>
        <v>ROMANIA_TO_elec</v>
      </c>
      <c r="D1364" t="str">
        <f t="shared" si="215"/>
        <v>PROTRA_CHP_PP_I</v>
      </c>
      <c r="E1364" t="s">
        <v>35</v>
      </c>
      <c r="F1364" s="1" t="str">
        <f t="shared" si="216"/>
        <v>ROMANIATO_elecPROTRA_PP_wind_offshore</v>
      </c>
      <c r="G1364" s="5">
        <v>0</v>
      </c>
      <c r="H1364" s="5">
        <v>0</v>
      </c>
      <c r="I1364" s="5">
        <v>0</v>
      </c>
      <c r="J1364" s="5">
        <v>0</v>
      </c>
      <c r="K1364" s="5">
        <v>0</v>
      </c>
      <c r="L1364" s="5">
        <v>0</v>
      </c>
      <c r="M1364" s="5">
        <v>0</v>
      </c>
      <c r="N1364" s="5">
        <v>0</v>
      </c>
      <c r="O1364" s="5">
        <v>0</v>
      </c>
      <c r="P1364" s="5">
        <v>0</v>
      </c>
      <c r="Q1364" s="5">
        <v>0</v>
      </c>
      <c r="R1364" s="5">
        <v>0</v>
      </c>
      <c r="S1364" s="5">
        <v>0</v>
      </c>
      <c r="T1364" s="5">
        <v>0</v>
      </c>
      <c r="U1364" s="5">
        <v>0</v>
      </c>
      <c r="V1364" s="5">
        <v>0</v>
      </c>
      <c r="W1364" t="str">
        <f t="shared" si="213"/>
        <v/>
      </c>
      <c r="X1364" s="7" t="str">
        <f t="shared" si="217"/>
        <v>PROTRA_CAPACITY_EMPIRICAL[</v>
      </c>
      <c r="Y1364" s="7" t="str">
        <f t="shared" si="210"/>
        <v>ROMANIA,</v>
      </c>
      <c r="Z1364" s="7" t="str">
        <f t="shared" si="211"/>
        <v>TO_elec,</v>
      </c>
      <c r="AA1364" s="7" t="str">
        <f t="shared" si="218"/>
        <v>PROTRA_CHP_PP_I]=GET_DIRECT_DATA(</v>
      </c>
      <c r="AB1364" s="7" t="str">
        <f t="shared" si="219"/>
        <v>'model_parameters/energy/PROTRA_capacity_vensim_import.xlsx','PROTRA_capacity','PROTRA_CAP_TIME',</v>
      </c>
      <c r="AC1364" s="7" t="str">
        <f t="shared" si="212"/>
        <v>'ROMANIA_TO_elec')~~|</v>
      </c>
    </row>
    <row r="1365" spans="1:29" x14ac:dyDescent="0.35">
      <c r="A1365" t="s">
        <v>64</v>
      </c>
      <c r="B1365" t="s">
        <v>42</v>
      </c>
      <c r="C1365" t="str">
        <f t="shared" si="214"/>
        <v>ROMANIA_TO_elec</v>
      </c>
      <c r="D1365" t="str">
        <f t="shared" si="215"/>
        <v>PROTRA_CHP_PP_I</v>
      </c>
      <c r="E1365" t="s">
        <v>36</v>
      </c>
      <c r="F1365" s="1" t="str">
        <f t="shared" si="216"/>
        <v>ROMANIATO_elecPROTRA_PP_wind_onshore</v>
      </c>
      <c r="G1365" s="5">
        <v>1E-3</v>
      </c>
      <c r="H1365" s="5">
        <v>1E-3</v>
      </c>
      <c r="I1365" s="5">
        <v>3.0000000000000001E-3</v>
      </c>
      <c r="J1365" s="5">
        <v>5.0000000000000001E-3</v>
      </c>
      <c r="K1365" s="5">
        <v>1.4999999999999999E-2</v>
      </c>
      <c r="L1365" s="5">
        <v>0.38900000000000001</v>
      </c>
      <c r="M1365" s="5">
        <v>0.98799999999999999</v>
      </c>
      <c r="N1365" s="5">
        <v>1.8220000000000001</v>
      </c>
      <c r="O1365" s="5">
        <v>2.7730000000000001</v>
      </c>
      <c r="P1365" s="5">
        <v>3.2440000000000002</v>
      </c>
      <c r="Q1365" s="5">
        <v>3.13</v>
      </c>
      <c r="R1365" s="5">
        <v>3.1753936464088399</v>
      </c>
      <c r="S1365" s="5">
        <v>3.2261912983425409</v>
      </c>
      <c r="T1365" s="5">
        <v>3.2283529005524865</v>
      </c>
      <c r="U1365" s="5">
        <v>3.2078176795580111</v>
      </c>
      <c r="V1365" s="5">
        <v>3.2121408839779004</v>
      </c>
      <c r="W1365" t="str">
        <f t="shared" si="213"/>
        <v/>
      </c>
      <c r="X1365" s="7" t="str">
        <f t="shared" si="217"/>
        <v>PROTRA_CAPACITY_EMPIRICAL[</v>
      </c>
      <c r="Y1365" s="7" t="str">
        <f t="shared" si="210"/>
        <v>ROMANIA,</v>
      </c>
      <c r="Z1365" s="7" t="str">
        <f t="shared" si="211"/>
        <v>TO_elec,</v>
      </c>
      <c r="AA1365" s="7" t="str">
        <f t="shared" si="218"/>
        <v>PROTRA_CHP_PP_I]=GET_DIRECT_DATA(</v>
      </c>
      <c r="AB1365" s="7" t="str">
        <f t="shared" si="219"/>
        <v>'model_parameters/energy/PROTRA_capacity_vensim_import.xlsx','PROTRA_capacity','PROTRA_CAP_TIME',</v>
      </c>
      <c r="AC1365" s="7" t="str">
        <f t="shared" si="212"/>
        <v>'ROMANIA_TO_elec')~~|</v>
      </c>
    </row>
    <row r="1366" spans="1:29" x14ac:dyDescent="0.35">
      <c r="A1366" t="s">
        <v>75</v>
      </c>
      <c r="B1366" t="s">
        <v>41</v>
      </c>
      <c r="C1366" t="str">
        <f t="shared" si="214"/>
        <v>RUSSIA_TO_heat</v>
      </c>
      <c r="D1366" t="str">
        <f t="shared" si="215"/>
        <v>PROTRA_CHP_HP_I</v>
      </c>
      <c r="E1366" t="s">
        <v>0</v>
      </c>
      <c r="F1366" s="1" t="str">
        <f t="shared" si="216"/>
        <v>RUSSIATO_heatPROTRA_CHP_gas_fuels</v>
      </c>
      <c r="G1366" s="4">
        <v>360.64335177593455</v>
      </c>
      <c r="H1366" s="4">
        <v>369.4808317320016</v>
      </c>
      <c r="I1366" s="4">
        <v>366.71313179318594</v>
      </c>
      <c r="J1366" s="4">
        <v>350.50865280446664</v>
      </c>
      <c r="K1366" s="4">
        <v>344.59754027965153</v>
      </c>
      <c r="L1366" s="4">
        <v>366.96872117369043</v>
      </c>
      <c r="M1366" s="4">
        <v>393.79437965313946</v>
      </c>
      <c r="N1366" s="4">
        <v>405.46392466287847</v>
      </c>
      <c r="O1366" s="4">
        <v>427.25563241531967</v>
      </c>
      <c r="P1366" s="4">
        <v>437.64816606199633</v>
      </c>
      <c r="Q1366" s="4">
        <v>403.41209951894564</v>
      </c>
      <c r="R1366" s="4">
        <v>421.71574194827963</v>
      </c>
      <c r="S1366" s="4">
        <v>400.93877642665097</v>
      </c>
      <c r="T1366" s="4">
        <v>415.33264415259777</v>
      </c>
      <c r="U1366" s="4">
        <v>421.41510260061256</v>
      </c>
      <c r="V1366" s="4">
        <v>424.37739343737775</v>
      </c>
      <c r="W1366" t="str">
        <f t="shared" si="213"/>
        <v>PROTRA_CAPACITY_EMPIRICAL[RUSSIA,TO_heat,PROTRA_CHP_HP_I]=GET_DIRECT_DATA('model_parameters/energy/PROTRA_capacity_vensim_import.xlsx','PROTRA_capacity','PROTRA_CAP_TIME','RUSSIA_TO_heat')~~|</v>
      </c>
      <c r="X1366" s="7" t="str">
        <f t="shared" si="217"/>
        <v>PROTRA_CAPACITY_EMPIRICAL[</v>
      </c>
      <c r="Y1366" s="7" t="str">
        <f t="shared" si="210"/>
        <v>RUSSIA,</v>
      </c>
      <c r="Z1366" s="7" t="str">
        <f t="shared" si="211"/>
        <v>TO_heat,</v>
      </c>
      <c r="AA1366" s="7" t="str">
        <f t="shared" si="218"/>
        <v>PROTRA_CHP_HP_I]=GET_DIRECT_DATA(</v>
      </c>
      <c r="AB1366" s="7" t="str">
        <f t="shared" si="219"/>
        <v>'model_parameters/energy/PROTRA_capacity_vensim_import.xlsx','PROTRA_capacity','PROTRA_CAP_TIME',</v>
      </c>
      <c r="AC1366" s="7" t="str">
        <f t="shared" si="212"/>
        <v>'RUSSIA_TO_heat')~~|</v>
      </c>
    </row>
    <row r="1367" spans="1:29" x14ac:dyDescent="0.35">
      <c r="A1367" t="s">
        <v>75</v>
      </c>
      <c r="B1367" t="s">
        <v>41</v>
      </c>
      <c r="C1367" t="str">
        <f t="shared" si="214"/>
        <v>RUSSIA_TO_heat</v>
      </c>
      <c r="D1367" t="str">
        <f t="shared" si="215"/>
        <v>PROTRA_CHP_HP_I</v>
      </c>
      <c r="E1367" t="s">
        <v>1</v>
      </c>
      <c r="F1367" s="1" t="str">
        <f t="shared" si="216"/>
        <v>RUSSIATO_heatPROTRA_CHP_gas_fuels_CCS</v>
      </c>
      <c r="G1367" s="4">
        <v>0</v>
      </c>
      <c r="H1367" s="4">
        <v>0</v>
      </c>
      <c r="I1367" s="4">
        <v>0</v>
      </c>
      <c r="J1367" s="4">
        <v>0</v>
      </c>
      <c r="K1367" s="4">
        <v>0</v>
      </c>
      <c r="L1367" s="4">
        <v>0</v>
      </c>
      <c r="M1367" s="4">
        <v>0</v>
      </c>
      <c r="N1367" s="4">
        <v>0</v>
      </c>
      <c r="O1367" s="4">
        <v>0</v>
      </c>
      <c r="P1367" s="4">
        <v>0</v>
      </c>
      <c r="Q1367" s="4">
        <v>0</v>
      </c>
      <c r="R1367" s="4">
        <v>0</v>
      </c>
      <c r="S1367" s="4">
        <v>0</v>
      </c>
      <c r="T1367" s="4">
        <v>0</v>
      </c>
      <c r="U1367" s="4">
        <v>0</v>
      </c>
      <c r="V1367" s="4">
        <v>0</v>
      </c>
      <c r="W1367" t="str">
        <f t="shared" si="213"/>
        <v/>
      </c>
      <c r="X1367" s="7" t="str">
        <f t="shared" si="217"/>
        <v>PROTRA_CAPACITY_EMPIRICAL[</v>
      </c>
      <c r="Y1367" s="7" t="str">
        <f t="shared" ref="Y1367:Y1430" si="220">A1367&amp;","</f>
        <v>RUSSIA,</v>
      </c>
      <c r="Z1367" s="7" t="str">
        <f t="shared" ref="Z1367:Z1430" si="221">B1367&amp;","</f>
        <v>TO_heat,</v>
      </c>
      <c r="AA1367" s="7" t="str">
        <f t="shared" si="218"/>
        <v>PROTRA_CHP_HP_I]=GET_DIRECT_DATA(</v>
      </c>
      <c r="AB1367" s="7" t="str">
        <f t="shared" si="219"/>
        <v>'model_parameters/energy/PROTRA_capacity_vensim_import.xlsx','PROTRA_capacity','PROTRA_CAP_TIME',</v>
      </c>
      <c r="AC1367" s="7" t="str">
        <f t="shared" ref="AC1367:AC1430" si="222">"'"&amp;C1367&amp;"')~~|"</f>
        <v>'RUSSIA_TO_heat')~~|</v>
      </c>
    </row>
    <row r="1368" spans="1:29" x14ac:dyDescent="0.35">
      <c r="A1368" t="s">
        <v>75</v>
      </c>
      <c r="B1368" t="s">
        <v>41</v>
      </c>
      <c r="C1368" t="str">
        <f t="shared" si="214"/>
        <v>RUSSIA_TO_heat</v>
      </c>
      <c r="D1368" t="str">
        <f t="shared" si="215"/>
        <v>PROTRA_CHP_HP_I</v>
      </c>
      <c r="E1368" t="s">
        <v>2</v>
      </c>
      <c r="F1368" s="1" t="str">
        <f t="shared" si="216"/>
        <v>RUSSIATO_heatPROTRA_CHP_geothermal</v>
      </c>
      <c r="G1368" s="4">
        <v>0</v>
      </c>
      <c r="H1368" s="4">
        <v>0</v>
      </c>
      <c r="I1368" s="4">
        <v>0</v>
      </c>
      <c r="J1368" s="4">
        <v>0</v>
      </c>
      <c r="K1368" s="4">
        <v>0</v>
      </c>
      <c r="L1368" s="4">
        <v>0</v>
      </c>
      <c r="M1368" s="4">
        <v>0</v>
      </c>
      <c r="N1368" s="4">
        <v>0</v>
      </c>
      <c r="O1368" s="4">
        <v>0</v>
      </c>
      <c r="P1368" s="4">
        <v>0</v>
      </c>
      <c r="Q1368" s="4">
        <v>0</v>
      </c>
      <c r="R1368" s="4">
        <v>0</v>
      </c>
      <c r="S1368" s="4">
        <v>0</v>
      </c>
      <c r="T1368" s="4">
        <v>0</v>
      </c>
      <c r="U1368" s="4">
        <v>0</v>
      </c>
      <c r="V1368" s="4">
        <v>0</v>
      </c>
      <c r="W1368" t="str">
        <f t="shared" si="213"/>
        <v/>
      </c>
      <c r="X1368" s="7" t="str">
        <f t="shared" si="217"/>
        <v>PROTRA_CAPACITY_EMPIRICAL[</v>
      </c>
      <c r="Y1368" s="7" t="str">
        <f t="shared" si="220"/>
        <v>RUSSIA,</v>
      </c>
      <c r="Z1368" s="7" t="str">
        <f t="shared" si="221"/>
        <v>TO_heat,</v>
      </c>
      <c r="AA1368" s="7" t="str">
        <f t="shared" si="218"/>
        <v>PROTRA_CHP_HP_I]=GET_DIRECT_DATA(</v>
      </c>
      <c r="AB1368" s="7" t="str">
        <f t="shared" si="219"/>
        <v>'model_parameters/energy/PROTRA_capacity_vensim_import.xlsx','PROTRA_capacity','PROTRA_CAP_TIME',</v>
      </c>
      <c r="AC1368" s="7" t="str">
        <f t="shared" si="222"/>
        <v>'RUSSIA_TO_heat')~~|</v>
      </c>
    </row>
    <row r="1369" spans="1:29" x14ac:dyDescent="0.35">
      <c r="A1369" t="s">
        <v>75</v>
      </c>
      <c r="B1369" t="s">
        <v>41</v>
      </c>
      <c r="C1369" t="str">
        <f t="shared" si="214"/>
        <v>RUSSIA_TO_heat</v>
      </c>
      <c r="D1369" t="str">
        <f t="shared" si="215"/>
        <v>PROTRA_CHP_HP_I</v>
      </c>
      <c r="E1369" t="s">
        <v>3</v>
      </c>
      <c r="F1369" s="1" t="str">
        <f t="shared" si="216"/>
        <v>RUSSIATO_heatPROTRA_CHP_liquid_fuels</v>
      </c>
      <c r="G1369" s="4">
        <v>19.361550450836464</v>
      </c>
      <c r="H1369" s="4">
        <v>21.718361458767969</v>
      </c>
      <c r="I1369" s="4">
        <v>15.824462860018972</v>
      </c>
      <c r="J1369" s="4">
        <v>13.230773260785368</v>
      </c>
      <c r="K1369" s="4">
        <v>12.447165408989786</v>
      </c>
      <c r="L1369" s="4">
        <v>8.6406424536580531</v>
      </c>
      <c r="M1369" s="4">
        <v>16.404497325292684</v>
      </c>
      <c r="N1369" s="4">
        <v>16.513019902666475</v>
      </c>
      <c r="O1369" s="4">
        <v>6.7240963156584979</v>
      </c>
      <c r="P1369" s="4">
        <v>6.9710787331298842</v>
      </c>
      <c r="Q1369" s="4">
        <v>6.4279045225848597</v>
      </c>
      <c r="R1369" s="4">
        <v>4.3840501748523257</v>
      </c>
      <c r="S1369" s="4">
        <v>7.6313300938720294</v>
      </c>
      <c r="T1369" s="4">
        <v>8.1005985581465865</v>
      </c>
      <c r="U1369" s="4">
        <v>8.6370555953679577</v>
      </c>
      <c r="V1369" s="4">
        <v>9.4505406482540035</v>
      </c>
      <c r="W1369" t="str">
        <f t="shared" si="213"/>
        <v/>
      </c>
      <c r="X1369" s="7" t="str">
        <f t="shared" si="217"/>
        <v>PROTRA_CAPACITY_EMPIRICAL[</v>
      </c>
      <c r="Y1369" s="7" t="str">
        <f t="shared" si="220"/>
        <v>RUSSIA,</v>
      </c>
      <c r="Z1369" s="7" t="str">
        <f t="shared" si="221"/>
        <v>TO_heat,</v>
      </c>
      <c r="AA1369" s="7" t="str">
        <f t="shared" si="218"/>
        <v>PROTRA_CHP_HP_I]=GET_DIRECT_DATA(</v>
      </c>
      <c r="AB1369" s="7" t="str">
        <f t="shared" si="219"/>
        <v>'model_parameters/energy/PROTRA_capacity_vensim_import.xlsx','PROTRA_capacity','PROTRA_CAP_TIME',</v>
      </c>
      <c r="AC1369" s="7" t="str">
        <f t="shared" si="222"/>
        <v>'RUSSIA_TO_heat')~~|</v>
      </c>
    </row>
    <row r="1370" spans="1:29" x14ac:dyDescent="0.35">
      <c r="A1370" t="s">
        <v>75</v>
      </c>
      <c r="B1370" t="s">
        <v>41</v>
      </c>
      <c r="C1370" t="str">
        <f t="shared" si="214"/>
        <v>RUSSIA_TO_heat</v>
      </c>
      <c r="D1370" t="str">
        <f t="shared" si="215"/>
        <v>PROTRA_CHP_HP_I</v>
      </c>
      <c r="E1370" t="s">
        <v>4</v>
      </c>
      <c r="F1370" s="1" t="str">
        <f t="shared" si="216"/>
        <v>RUSSIATO_heatPROTRA_CHP_liquid_fuels_CCS</v>
      </c>
      <c r="G1370" s="4">
        <v>0</v>
      </c>
      <c r="H1370" s="4">
        <v>0</v>
      </c>
      <c r="I1370" s="4">
        <v>0</v>
      </c>
      <c r="J1370" s="4">
        <v>0</v>
      </c>
      <c r="K1370" s="4">
        <v>0</v>
      </c>
      <c r="L1370" s="4">
        <v>0</v>
      </c>
      <c r="M1370" s="4">
        <v>0</v>
      </c>
      <c r="N1370" s="4">
        <v>0</v>
      </c>
      <c r="O1370" s="4">
        <v>0</v>
      </c>
      <c r="P1370" s="4">
        <v>0</v>
      </c>
      <c r="Q1370" s="4">
        <v>0</v>
      </c>
      <c r="R1370" s="4">
        <v>0</v>
      </c>
      <c r="S1370" s="4">
        <v>0</v>
      </c>
      <c r="T1370" s="4">
        <v>0</v>
      </c>
      <c r="U1370" s="4">
        <v>0</v>
      </c>
      <c r="V1370" s="4">
        <v>0</v>
      </c>
      <c r="W1370" t="str">
        <f t="shared" si="213"/>
        <v/>
      </c>
      <c r="X1370" s="7" t="str">
        <f t="shared" si="217"/>
        <v>PROTRA_CAPACITY_EMPIRICAL[</v>
      </c>
      <c r="Y1370" s="7" t="str">
        <f t="shared" si="220"/>
        <v>RUSSIA,</v>
      </c>
      <c r="Z1370" s="7" t="str">
        <f t="shared" si="221"/>
        <v>TO_heat,</v>
      </c>
      <c r="AA1370" s="7" t="str">
        <f t="shared" si="218"/>
        <v>PROTRA_CHP_HP_I]=GET_DIRECT_DATA(</v>
      </c>
      <c r="AB1370" s="7" t="str">
        <f t="shared" si="219"/>
        <v>'model_parameters/energy/PROTRA_capacity_vensim_import.xlsx','PROTRA_capacity','PROTRA_CAP_TIME',</v>
      </c>
      <c r="AC1370" s="7" t="str">
        <f t="shared" si="222"/>
        <v>'RUSSIA_TO_heat')~~|</v>
      </c>
    </row>
    <row r="1371" spans="1:29" x14ac:dyDescent="0.35">
      <c r="A1371" t="s">
        <v>75</v>
      </c>
      <c r="B1371" t="s">
        <v>41</v>
      </c>
      <c r="C1371" t="str">
        <f t="shared" si="214"/>
        <v>RUSSIA_TO_heat</v>
      </c>
      <c r="D1371" t="str">
        <f t="shared" si="215"/>
        <v>PROTRA_CHP_HP_I</v>
      </c>
      <c r="E1371" t="s">
        <v>5</v>
      </c>
      <c r="F1371" s="1" t="str">
        <f t="shared" si="216"/>
        <v>RUSSIATO_heatPROTRA_CHP_solid_fossil</v>
      </c>
      <c r="G1371" s="4">
        <v>122.63631277703661</v>
      </c>
      <c r="H1371" s="4">
        <v>125.3398347088882</v>
      </c>
      <c r="I1371" s="4">
        <v>113.01241835079362</v>
      </c>
      <c r="J1371" s="4">
        <v>121.2896972781415</v>
      </c>
      <c r="K1371" s="4">
        <v>106.00709887342342</v>
      </c>
      <c r="L1371" s="4">
        <v>123.17686747709332</v>
      </c>
      <c r="M1371" s="4">
        <v>126.46173362946274</v>
      </c>
      <c r="N1371" s="4">
        <v>128.80376311392439</v>
      </c>
      <c r="O1371" s="4">
        <v>108.34931546577705</v>
      </c>
      <c r="P1371" s="4">
        <v>104.80755017765892</v>
      </c>
      <c r="Q1371" s="4">
        <v>112.94880166750551</v>
      </c>
      <c r="R1371" s="4">
        <v>113.8991226510943</v>
      </c>
      <c r="S1371" s="4">
        <v>115.90620281372851</v>
      </c>
      <c r="T1371" s="4">
        <v>128.07926077414021</v>
      </c>
      <c r="U1371" s="4">
        <v>98.127383052889797</v>
      </c>
      <c r="V1371" s="4">
        <v>96.581113142271249</v>
      </c>
      <c r="W1371" t="str">
        <f t="shared" si="213"/>
        <v/>
      </c>
      <c r="X1371" s="7" t="str">
        <f t="shared" si="217"/>
        <v>PROTRA_CAPACITY_EMPIRICAL[</v>
      </c>
      <c r="Y1371" s="7" t="str">
        <f t="shared" si="220"/>
        <v>RUSSIA,</v>
      </c>
      <c r="Z1371" s="7" t="str">
        <f t="shared" si="221"/>
        <v>TO_heat,</v>
      </c>
      <c r="AA1371" s="7" t="str">
        <f t="shared" si="218"/>
        <v>PROTRA_CHP_HP_I]=GET_DIRECT_DATA(</v>
      </c>
      <c r="AB1371" s="7" t="str">
        <f t="shared" si="219"/>
        <v>'model_parameters/energy/PROTRA_capacity_vensim_import.xlsx','PROTRA_capacity','PROTRA_CAP_TIME',</v>
      </c>
      <c r="AC1371" s="7" t="str">
        <f t="shared" si="222"/>
        <v>'RUSSIA_TO_heat')~~|</v>
      </c>
    </row>
    <row r="1372" spans="1:29" x14ac:dyDescent="0.35">
      <c r="A1372" t="s">
        <v>75</v>
      </c>
      <c r="B1372" t="s">
        <v>41</v>
      </c>
      <c r="C1372" t="str">
        <f t="shared" si="214"/>
        <v>RUSSIA_TO_heat</v>
      </c>
      <c r="D1372" t="str">
        <f t="shared" si="215"/>
        <v>PROTRA_CHP_HP_I</v>
      </c>
      <c r="E1372" t="s">
        <v>6</v>
      </c>
      <c r="F1372" s="1" t="str">
        <f t="shared" si="216"/>
        <v>RUSSIATO_heatPROTRA_CHP_solid_fossil_CCS</v>
      </c>
      <c r="G1372" s="4">
        <v>0</v>
      </c>
      <c r="H1372" s="4">
        <v>0</v>
      </c>
      <c r="I1372" s="4">
        <v>0</v>
      </c>
      <c r="J1372" s="4">
        <v>0</v>
      </c>
      <c r="K1372" s="4">
        <v>0</v>
      </c>
      <c r="L1372" s="4">
        <v>0</v>
      </c>
      <c r="M1372" s="4">
        <v>0</v>
      </c>
      <c r="N1372" s="4">
        <v>0</v>
      </c>
      <c r="O1372" s="4">
        <v>0</v>
      </c>
      <c r="P1372" s="4">
        <v>0</v>
      </c>
      <c r="Q1372" s="4">
        <v>0</v>
      </c>
      <c r="R1372" s="4">
        <v>0</v>
      </c>
      <c r="S1372" s="4">
        <v>0</v>
      </c>
      <c r="T1372" s="4">
        <v>0</v>
      </c>
      <c r="U1372" s="4">
        <v>0</v>
      </c>
      <c r="V1372" s="4">
        <v>0</v>
      </c>
      <c r="W1372" t="str">
        <f t="shared" si="213"/>
        <v/>
      </c>
      <c r="X1372" s="7" t="str">
        <f t="shared" si="217"/>
        <v>PROTRA_CAPACITY_EMPIRICAL[</v>
      </c>
      <c r="Y1372" s="7" t="str">
        <f t="shared" si="220"/>
        <v>RUSSIA,</v>
      </c>
      <c r="Z1372" s="7" t="str">
        <f t="shared" si="221"/>
        <v>TO_heat,</v>
      </c>
      <c r="AA1372" s="7" t="str">
        <f t="shared" si="218"/>
        <v>PROTRA_CHP_HP_I]=GET_DIRECT_DATA(</v>
      </c>
      <c r="AB1372" s="7" t="str">
        <f t="shared" si="219"/>
        <v>'model_parameters/energy/PROTRA_capacity_vensim_import.xlsx','PROTRA_capacity','PROTRA_CAP_TIME',</v>
      </c>
      <c r="AC1372" s="7" t="str">
        <f t="shared" si="222"/>
        <v>'RUSSIA_TO_heat')~~|</v>
      </c>
    </row>
    <row r="1373" spans="1:29" x14ac:dyDescent="0.35">
      <c r="A1373" t="s">
        <v>75</v>
      </c>
      <c r="B1373" t="s">
        <v>41</v>
      </c>
      <c r="C1373" t="str">
        <f t="shared" si="214"/>
        <v>RUSSIA_TO_heat</v>
      </c>
      <c r="D1373" t="str">
        <f t="shared" si="215"/>
        <v>PROTRA_CHP_HP_I</v>
      </c>
      <c r="E1373" t="s">
        <v>7</v>
      </c>
      <c r="F1373" s="1" t="str">
        <f t="shared" si="216"/>
        <v>RUSSIATO_heatPROTRA_CHP_waste</v>
      </c>
      <c r="G1373" s="4">
        <v>6.1775541630570423</v>
      </c>
      <c r="H1373" s="4">
        <v>6.7233478840904022</v>
      </c>
      <c r="I1373" s="4">
        <v>4.6080931647615966</v>
      </c>
      <c r="J1373" s="4">
        <v>6.2437903568334603</v>
      </c>
      <c r="K1373" s="4">
        <v>6.4658874246656843</v>
      </c>
      <c r="L1373" s="4">
        <v>6.5672999021425724</v>
      </c>
      <c r="M1373" s="4">
        <v>6.5719775994431675</v>
      </c>
      <c r="N1373" s="4">
        <v>6.154914108122167</v>
      </c>
      <c r="O1373" s="4">
        <v>6.0808193828807502</v>
      </c>
      <c r="P1373" s="4">
        <v>5.7631101822243762</v>
      </c>
      <c r="Q1373" s="4">
        <v>6.0207577495411178</v>
      </c>
      <c r="R1373" s="4">
        <v>7.2365848319116255</v>
      </c>
      <c r="S1373" s="4">
        <v>8.5166329560614535</v>
      </c>
      <c r="T1373" s="4">
        <v>12.014850753389926</v>
      </c>
      <c r="U1373" s="4">
        <v>12.697818883302677</v>
      </c>
      <c r="V1373" s="4">
        <v>14.51105770220282</v>
      </c>
      <c r="W1373" t="str">
        <f t="shared" si="213"/>
        <v/>
      </c>
      <c r="X1373" s="7" t="str">
        <f t="shared" si="217"/>
        <v>PROTRA_CAPACITY_EMPIRICAL[</v>
      </c>
      <c r="Y1373" s="7" t="str">
        <f t="shared" si="220"/>
        <v>RUSSIA,</v>
      </c>
      <c r="Z1373" s="7" t="str">
        <f t="shared" si="221"/>
        <v>TO_heat,</v>
      </c>
      <c r="AA1373" s="7" t="str">
        <f t="shared" si="218"/>
        <v>PROTRA_CHP_HP_I]=GET_DIRECT_DATA(</v>
      </c>
      <c r="AB1373" s="7" t="str">
        <f t="shared" si="219"/>
        <v>'model_parameters/energy/PROTRA_capacity_vensim_import.xlsx','PROTRA_capacity','PROTRA_CAP_TIME',</v>
      </c>
      <c r="AC1373" s="7" t="str">
        <f t="shared" si="222"/>
        <v>'RUSSIA_TO_heat')~~|</v>
      </c>
    </row>
    <row r="1374" spans="1:29" x14ac:dyDescent="0.35">
      <c r="A1374" t="s">
        <v>75</v>
      </c>
      <c r="B1374" t="s">
        <v>41</v>
      </c>
      <c r="C1374" t="str">
        <f t="shared" si="214"/>
        <v>RUSSIA_TO_heat</v>
      </c>
      <c r="D1374" t="str">
        <f t="shared" si="215"/>
        <v>PROTRA_CHP_HP_I</v>
      </c>
      <c r="E1374" t="s">
        <v>8</v>
      </c>
      <c r="F1374" s="1" t="str">
        <f t="shared" si="216"/>
        <v>RUSSIATO_heatPROTRA_CHP_solid_bio</v>
      </c>
      <c r="G1374" s="4">
        <v>9.8044535420459503E-2</v>
      </c>
      <c r="H1374" s="4">
        <v>0.10908390104986239</v>
      </c>
      <c r="I1374" s="4">
        <v>3.1621233752018425E-2</v>
      </c>
      <c r="J1374" s="4">
        <v>5.1080454522491318E-2</v>
      </c>
      <c r="K1374" s="4">
        <v>7.334629367332085E-2</v>
      </c>
      <c r="L1374" s="4">
        <v>8.1391933030343297E-2</v>
      </c>
      <c r="M1374" s="4">
        <v>7.914663832605795E-2</v>
      </c>
      <c r="N1374" s="4">
        <v>9.1869974983674843E-2</v>
      </c>
      <c r="O1374" s="4">
        <v>8.1579040922367077E-2</v>
      </c>
      <c r="P1374" s="4">
        <v>8.4572767194747517E-2</v>
      </c>
      <c r="Q1374" s="4">
        <v>8.5134090870818857E-2</v>
      </c>
      <c r="R1374" s="4">
        <v>9.3553946011888836E-2</v>
      </c>
      <c r="S1374" s="4">
        <v>7.6936894121257135E-2</v>
      </c>
      <c r="T1374" s="4">
        <v>0.13090442341767533</v>
      </c>
      <c r="U1374" s="4">
        <v>0.50757880516642317</v>
      </c>
      <c r="V1374" s="4">
        <v>0.59580279576612272</v>
      </c>
      <c r="W1374" t="str">
        <f t="shared" si="213"/>
        <v/>
      </c>
      <c r="X1374" s="7" t="str">
        <f t="shared" si="217"/>
        <v>PROTRA_CAPACITY_EMPIRICAL[</v>
      </c>
      <c r="Y1374" s="7" t="str">
        <f t="shared" si="220"/>
        <v>RUSSIA,</v>
      </c>
      <c r="Z1374" s="7" t="str">
        <f t="shared" si="221"/>
        <v>TO_heat,</v>
      </c>
      <c r="AA1374" s="7" t="str">
        <f t="shared" si="218"/>
        <v>PROTRA_CHP_HP_I]=GET_DIRECT_DATA(</v>
      </c>
      <c r="AB1374" s="7" t="str">
        <f t="shared" si="219"/>
        <v>'model_parameters/energy/PROTRA_capacity_vensim_import.xlsx','PROTRA_capacity','PROTRA_CAP_TIME',</v>
      </c>
      <c r="AC1374" s="7" t="str">
        <f t="shared" si="222"/>
        <v>'RUSSIA_TO_heat')~~|</v>
      </c>
    </row>
    <row r="1375" spans="1:29" x14ac:dyDescent="0.35">
      <c r="A1375" t="s">
        <v>75</v>
      </c>
      <c r="B1375" t="s">
        <v>41</v>
      </c>
      <c r="C1375" t="str">
        <f t="shared" si="214"/>
        <v>RUSSIA_TO_heat</v>
      </c>
      <c r="D1375" t="str">
        <f t="shared" si="215"/>
        <v>PROTRA_CHP_HP_I</v>
      </c>
      <c r="E1375" t="s">
        <v>9</v>
      </c>
      <c r="F1375" s="1" t="str">
        <f t="shared" si="216"/>
        <v>RUSSIATO_heatPROTRA_CHP_solid_bio_CCS</v>
      </c>
      <c r="G1375" s="4">
        <v>0</v>
      </c>
      <c r="H1375" s="4">
        <v>0</v>
      </c>
      <c r="I1375" s="4">
        <v>0</v>
      </c>
      <c r="J1375" s="4">
        <v>0</v>
      </c>
      <c r="K1375" s="4">
        <v>0</v>
      </c>
      <c r="L1375" s="4">
        <v>0</v>
      </c>
      <c r="M1375" s="4">
        <v>0</v>
      </c>
      <c r="N1375" s="4">
        <v>0</v>
      </c>
      <c r="O1375" s="4">
        <v>0</v>
      </c>
      <c r="P1375" s="4">
        <v>0</v>
      </c>
      <c r="Q1375" s="4">
        <v>0</v>
      </c>
      <c r="R1375" s="4">
        <v>0</v>
      </c>
      <c r="S1375" s="4">
        <v>0</v>
      </c>
      <c r="T1375" s="4">
        <v>0</v>
      </c>
      <c r="U1375" s="4">
        <v>0</v>
      </c>
      <c r="V1375" s="4">
        <v>0</v>
      </c>
      <c r="W1375" t="str">
        <f t="shared" si="213"/>
        <v/>
      </c>
      <c r="X1375" s="7" t="str">
        <f t="shared" si="217"/>
        <v>PROTRA_CAPACITY_EMPIRICAL[</v>
      </c>
      <c r="Y1375" s="7" t="str">
        <f t="shared" si="220"/>
        <v>RUSSIA,</v>
      </c>
      <c r="Z1375" s="7" t="str">
        <f t="shared" si="221"/>
        <v>TO_heat,</v>
      </c>
      <c r="AA1375" s="7" t="str">
        <f t="shared" si="218"/>
        <v>PROTRA_CHP_HP_I]=GET_DIRECT_DATA(</v>
      </c>
      <c r="AB1375" s="7" t="str">
        <f t="shared" si="219"/>
        <v>'model_parameters/energy/PROTRA_capacity_vensim_import.xlsx','PROTRA_capacity','PROTRA_CAP_TIME',</v>
      </c>
      <c r="AC1375" s="7" t="str">
        <f t="shared" si="222"/>
        <v>'RUSSIA_TO_heat')~~|</v>
      </c>
    </row>
    <row r="1376" spans="1:29" x14ac:dyDescent="0.35">
      <c r="A1376" t="s">
        <v>75</v>
      </c>
      <c r="B1376" t="s">
        <v>41</v>
      </c>
      <c r="C1376" t="str">
        <f t="shared" si="214"/>
        <v>RUSSIA_TO_heat</v>
      </c>
      <c r="D1376" t="str">
        <f t="shared" si="215"/>
        <v>PROTRA_CHP_HP_I</v>
      </c>
      <c r="E1376" t="s">
        <v>10</v>
      </c>
      <c r="F1376" s="1" t="str">
        <f t="shared" si="216"/>
        <v>RUSSIATO_heatPROTRA_HP_gas_fuels</v>
      </c>
      <c r="G1376" s="4">
        <v>421.34096484055596</v>
      </c>
      <c r="H1376" s="4">
        <v>441.92227163949542</v>
      </c>
      <c r="I1376" s="4">
        <v>422.4652961637268</v>
      </c>
      <c r="J1376" s="4">
        <v>404.94413893883626</v>
      </c>
      <c r="K1376" s="4">
        <v>394.78605148086541</v>
      </c>
      <c r="L1376" s="4">
        <v>410.88668558951156</v>
      </c>
      <c r="M1376" s="4">
        <v>436.97364211125063</v>
      </c>
      <c r="N1376" s="4">
        <v>420.63575519551836</v>
      </c>
      <c r="O1376" s="4">
        <v>311.17801257739245</v>
      </c>
      <c r="P1376" s="4">
        <v>299.40144185341592</v>
      </c>
      <c r="Q1376" s="4">
        <v>270.25171624713948</v>
      </c>
      <c r="R1376" s="4">
        <v>287.0409953391424</v>
      </c>
      <c r="S1376" s="4">
        <v>292.35646860048917</v>
      </c>
      <c r="T1376" s="4">
        <v>268.72108574967575</v>
      </c>
      <c r="U1376" s="4">
        <v>270.81326071052354</v>
      </c>
      <c r="V1376" s="4">
        <v>269.09357864425368</v>
      </c>
      <c r="W1376" t="str">
        <f t="shared" si="213"/>
        <v/>
      </c>
      <c r="X1376" s="7" t="str">
        <f t="shared" si="217"/>
        <v>PROTRA_CAPACITY_EMPIRICAL[</v>
      </c>
      <c r="Y1376" s="7" t="str">
        <f t="shared" si="220"/>
        <v>RUSSIA,</v>
      </c>
      <c r="Z1376" s="7" t="str">
        <f t="shared" si="221"/>
        <v>TO_heat,</v>
      </c>
      <c r="AA1376" s="7" t="str">
        <f t="shared" si="218"/>
        <v>PROTRA_CHP_HP_I]=GET_DIRECT_DATA(</v>
      </c>
      <c r="AB1376" s="7" t="str">
        <f t="shared" si="219"/>
        <v>'model_parameters/energy/PROTRA_capacity_vensim_import.xlsx','PROTRA_capacity','PROTRA_CAP_TIME',</v>
      </c>
      <c r="AC1376" s="7" t="str">
        <f t="shared" si="222"/>
        <v>'RUSSIA_TO_heat')~~|</v>
      </c>
    </row>
    <row r="1377" spans="1:29" x14ac:dyDescent="0.35">
      <c r="A1377" t="s">
        <v>75</v>
      </c>
      <c r="B1377" t="s">
        <v>41</v>
      </c>
      <c r="C1377" t="str">
        <f t="shared" si="214"/>
        <v>RUSSIA_TO_heat</v>
      </c>
      <c r="D1377" t="str">
        <f t="shared" si="215"/>
        <v>PROTRA_CHP_HP_I</v>
      </c>
      <c r="E1377" t="s">
        <v>11</v>
      </c>
      <c r="F1377" s="1" t="str">
        <f t="shared" si="216"/>
        <v>RUSSIATO_heatPROTRA_HP_solid_bio</v>
      </c>
      <c r="G1377" s="4">
        <v>8.0911065747842184</v>
      </c>
      <c r="H1377" s="4">
        <v>8.0591111252481529</v>
      </c>
      <c r="I1377" s="4">
        <v>8.7274605155570839</v>
      </c>
      <c r="J1377" s="4">
        <v>6.5027476793943686</v>
      </c>
      <c r="K1377" s="4">
        <v>6.5809587782603094</v>
      </c>
      <c r="L1377" s="4">
        <v>6.604721480547326</v>
      </c>
      <c r="M1377" s="4">
        <v>6.613515551472446</v>
      </c>
      <c r="N1377" s="4">
        <v>6.5772166204198328</v>
      </c>
      <c r="O1377" s="4">
        <v>5.9240229693648256</v>
      </c>
      <c r="P1377" s="4">
        <v>5.2764425550705303</v>
      </c>
      <c r="Q1377" s="4">
        <v>4.8307515562698908</v>
      </c>
      <c r="R1377" s="4">
        <v>3.604446431946053</v>
      </c>
      <c r="S1377" s="4">
        <v>3.4785901794551792</v>
      </c>
      <c r="T1377" s="4">
        <v>3.2175896387133713</v>
      </c>
      <c r="U1377" s="4">
        <v>3.2915552595092907</v>
      </c>
      <c r="V1377" s="4">
        <v>2.9450303208339026</v>
      </c>
      <c r="W1377" t="str">
        <f t="shared" si="213"/>
        <v/>
      </c>
      <c r="X1377" s="7" t="str">
        <f t="shared" si="217"/>
        <v>PROTRA_CAPACITY_EMPIRICAL[</v>
      </c>
      <c r="Y1377" s="7" t="str">
        <f t="shared" si="220"/>
        <v>RUSSIA,</v>
      </c>
      <c r="Z1377" s="7" t="str">
        <f t="shared" si="221"/>
        <v>TO_heat,</v>
      </c>
      <c r="AA1377" s="7" t="str">
        <f t="shared" si="218"/>
        <v>PROTRA_CHP_HP_I]=GET_DIRECT_DATA(</v>
      </c>
      <c r="AB1377" s="7" t="str">
        <f t="shared" si="219"/>
        <v>'model_parameters/energy/PROTRA_capacity_vensim_import.xlsx','PROTRA_capacity','PROTRA_CAP_TIME',</v>
      </c>
      <c r="AC1377" s="7" t="str">
        <f t="shared" si="222"/>
        <v>'RUSSIA_TO_heat')~~|</v>
      </c>
    </row>
    <row r="1378" spans="1:29" x14ac:dyDescent="0.35">
      <c r="A1378" t="s">
        <v>75</v>
      </c>
      <c r="B1378" t="s">
        <v>41</v>
      </c>
      <c r="C1378" t="str">
        <f t="shared" si="214"/>
        <v>RUSSIA_TO_heat</v>
      </c>
      <c r="D1378" t="str">
        <f t="shared" si="215"/>
        <v>PROTRA_CHP_HP_I</v>
      </c>
      <c r="E1378" t="s">
        <v>12</v>
      </c>
      <c r="F1378" s="1" t="str">
        <f t="shared" si="216"/>
        <v>RUSSIATO_heatPROTRA_HP_geothermal</v>
      </c>
      <c r="G1378" s="4">
        <v>0</v>
      </c>
      <c r="H1378" s="4">
        <v>0</v>
      </c>
      <c r="I1378" s="4">
        <v>0</v>
      </c>
      <c r="J1378" s="4">
        <v>0</v>
      </c>
      <c r="K1378" s="4">
        <v>0</v>
      </c>
      <c r="L1378" s="4">
        <v>0</v>
      </c>
      <c r="M1378" s="4">
        <v>0</v>
      </c>
      <c r="N1378" s="4">
        <v>0</v>
      </c>
      <c r="O1378" s="4">
        <v>3.9479765217017092E-2</v>
      </c>
      <c r="P1378" s="4">
        <v>3.5737607376541539E-2</v>
      </c>
      <c r="Q1378" s="4">
        <v>4.1725059921302418E-2</v>
      </c>
      <c r="R1378" s="4">
        <v>3.8731333648921978E-2</v>
      </c>
      <c r="S1378" s="4">
        <v>0</v>
      </c>
      <c r="T1378" s="4">
        <v>0</v>
      </c>
      <c r="U1378" s="4">
        <v>0</v>
      </c>
      <c r="V1378" s="4">
        <v>0</v>
      </c>
      <c r="W1378" t="str">
        <f t="shared" si="213"/>
        <v/>
      </c>
      <c r="X1378" s="7" t="str">
        <f t="shared" si="217"/>
        <v>PROTRA_CAPACITY_EMPIRICAL[</v>
      </c>
      <c r="Y1378" s="7" t="str">
        <f t="shared" si="220"/>
        <v>RUSSIA,</v>
      </c>
      <c r="Z1378" s="7" t="str">
        <f t="shared" si="221"/>
        <v>TO_heat,</v>
      </c>
      <c r="AA1378" s="7" t="str">
        <f t="shared" si="218"/>
        <v>PROTRA_CHP_HP_I]=GET_DIRECT_DATA(</v>
      </c>
      <c r="AB1378" s="7" t="str">
        <f t="shared" si="219"/>
        <v>'model_parameters/energy/PROTRA_capacity_vensim_import.xlsx','PROTRA_capacity','PROTRA_CAP_TIME',</v>
      </c>
      <c r="AC1378" s="7" t="str">
        <f t="shared" si="222"/>
        <v>'RUSSIA_TO_heat')~~|</v>
      </c>
    </row>
    <row r="1379" spans="1:29" x14ac:dyDescent="0.35">
      <c r="A1379" t="s">
        <v>75</v>
      </c>
      <c r="B1379" t="s">
        <v>41</v>
      </c>
      <c r="C1379" t="str">
        <f t="shared" si="214"/>
        <v>RUSSIA_TO_heat</v>
      </c>
      <c r="D1379" t="str">
        <f t="shared" si="215"/>
        <v>PROTRA_CHP_HP_I</v>
      </c>
      <c r="E1379" t="s">
        <v>13</v>
      </c>
      <c r="F1379" s="1" t="str">
        <f t="shared" si="216"/>
        <v>RUSSIATO_heatPROTRA_HP_liquid_fuels</v>
      </c>
      <c r="G1379" s="4">
        <v>54.351100475066943</v>
      </c>
      <c r="H1379" s="4">
        <v>52.839081599622787</v>
      </c>
      <c r="I1379" s="4">
        <v>50.328467904447741</v>
      </c>
      <c r="J1379" s="4">
        <v>44.088981029130821</v>
      </c>
      <c r="K1379" s="4">
        <v>44.006653556640359</v>
      </c>
      <c r="L1379" s="4">
        <v>44.489953241737787</v>
      </c>
      <c r="M1379" s="4">
        <v>44.591365719214672</v>
      </c>
      <c r="N1379" s="4">
        <v>44.732632177692622</v>
      </c>
      <c r="O1379" s="4">
        <v>43.036686244389102</v>
      </c>
      <c r="P1379" s="4">
        <v>40.015642219773191</v>
      </c>
      <c r="Q1379" s="4">
        <v>33.228303436610652</v>
      </c>
      <c r="R1379" s="4">
        <v>22.997842646004965</v>
      </c>
      <c r="S1379" s="4">
        <v>24.41308557753657</v>
      </c>
      <c r="T1379" s="4">
        <v>29.694434101535972</v>
      </c>
      <c r="U1379" s="4">
        <v>22.740320440975875</v>
      </c>
      <c r="V1379" s="4">
        <v>21.312382987402021</v>
      </c>
      <c r="W1379" t="str">
        <f t="shared" si="213"/>
        <v/>
      </c>
      <c r="X1379" s="7" t="str">
        <f t="shared" si="217"/>
        <v>PROTRA_CAPACITY_EMPIRICAL[</v>
      </c>
      <c r="Y1379" s="7" t="str">
        <f t="shared" si="220"/>
        <v>RUSSIA,</v>
      </c>
      <c r="Z1379" s="7" t="str">
        <f t="shared" si="221"/>
        <v>TO_heat,</v>
      </c>
      <c r="AA1379" s="7" t="str">
        <f t="shared" si="218"/>
        <v>PROTRA_CHP_HP_I]=GET_DIRECT_DATA(</v>
      </c>
      <c r="AB1379" s="7" t="str">
        <f t="shared" si="219"/>
        <v>'model_parameters/energy/PROTRA_capacity_vensim_import.xlsx','PROTRA_capacity','PROTRA_CAP_TIME',</v>
      </c>
      <c r="AC1379" s="7" t="str">
        <f t="shared" si="222"/>
        <v>'RUSSIA_TO_heat')~~|</v>
      </c>
    </row>
    <row r="1380" spans="1:29" x14ac:dyDescent="0.35">
      <c r="A1380" t="s">
        <v>75</v>
      </c>
      <c r="B1380" t="s">
        <v>41</v>
      </c>
      <c r="C1380" t="str">
        <f t="shared" si="214"/>
        <v>RUSSIA_TO_heat</v>
      </c>
      <c r="D1380" t="str">
        <f t="shared" si="215"/>
        <v>PROTRA_CHP_HP_I</v>
      </c>
      <c r="E1380" t="s">
        <v>14</v>
      </c>
      <c r="F1380" s="1" t="str">
        <f t="shared" si="216"/>
        <v>RUSSIATO_heatPROTRA_HP_solar</v>
      </c>
      <c r="G1380" s="4">
        <v>0</v>
      </c>
      <c r="H1380" s="4">
        <v>0</v>
      </c>
      <c r="I1380" s="4">
        <v>0</v>
      </c>
      <c r="J1380" s="4">
        <v>0</v>
      </c>
      <c r="K1380" s="4">
        <v>0</v>
      </c>
      <c r="L1380" s="4">
        <v>0</v>
      </c>
      <c r="M1380" s="4">
        <v>0</v>
      </c>
      <c r="N1380" s="4">
        <v>0</v>
      </c>
      <c r="O1380" s="4">
        <v>0</v>
      </c>
      <c r="P1380" s="4">
        <v>0</v>
      </c>
      <c r="Q1380" s="4">
        <v>0</v>
      </c>
      <c r="R1380" s="4">
        <v>0</v>
      </c>
      <c r="S1380" s="4">
        <v>0</v>
      </c>
      <c r="T1380" s="4">
        <v>0</v>
      </c>
      <c r="U1380" s="4">
        <v>0</v>
      </c>
      <c r="V1380" s="4">
        <v>0</v>
      </c>
      <c r="W1380" t="str">
        <f t="shared" si="213"/>
        <v/>
      </c>
      <c r="X1380" s="7" t="str">
        <f t="shared" si="217"/>
        <v>PROTRA_CAPACITY_EMPIRICAL[</v>
      </c>
      <c r="Y1380" s="7" t="str">
        <f t="shared" si="220"/>
        <v>RUSSIA,</v>
      </c>
      <c r="Z1380" s="7" t="str">
        <f t="shared" si="221"/>
        <v>TO_heat,</v>
      </c>
      <c r="AA1380" s="7" t="str">
        <f t="shared" si="218"/>
        <v>PROTRA_CHP_HP_I]=GET_DIRECT_DATA(</v>
      </c>
      <c r="AB1380" s="7" t="str">
        <f t="shared" si="219"/>
        <v>'model_parameters/energy/PROTRA_capacity_vensim_import.xlsx','PROTRA_capacity','PROTRA_CAP_TIME',</v>
      </c>
      <c r="AC1380" s="7" t="str">
        <f t="shared" si="222"/>
        <v>'RUSSIA_TO_heat')~~|</v>
      </c>
    </row>
    <row r="1381" spans="1:29" x14ac:dyDescent="0.35">
      <c r="A1381" t="s">
        <v>75</v>
      </c>
      <c r="B1381" t="s">
        <v>41</v>
      </c>
      <c r="C1381" t="str">
        <f t="shared" si="214"/>
        <v>RUSSIA_TO_heat</v>
      </c>
      <c r="D1381" t="str">
        <f t="shared" si="215"/>
        <v>PROTRA_CHP_HP_I</v>
      </c>
      <c r="E1381" t="s">
        <v>15</v>
      </c>
      <c r="F1381" s="1" t="str">
        <f t="shared" si="216"/>
        <v>RUSSIATO_heatPROTRA_HP_solid_fossil</v>
      </c>
      <c r="G1381" s="4">
        <v>94.789045207137775</v>
      </c>
      <c r="H1381" s="4">
        <v>94.104604538114828</v>
      </c>
      <c r="I1381" s="4">
        <v>91.812532860823524</v>
      </c>
      <c r="J1381" s="4">
        <v>89.651810923732967</v>
      </c>
      <c r="K1381" s="4">
        <v>75.266769077052899</v>
      </c>
      <c r="L1381" s="4">
        <v>85.058125066657183</v>
      </c>
      <c r="M1381" s="4">
        <v>89.395473111660394</v>
      </c>
      <c r="N1381" s="4">
        <v>97.059412368954341</v>
      </c>
      <c r="O1381" s="4">
        <v>88.624588596522415</v>
      </c>
      <c r="P1381" s="4">
        <v>61.093159148359724</v>
      </c>
      <c r="Q1381" s="4">
        <v>61.808472619566608</v>
      </c>
      <c r="R1381" s="4">
        <v>61.969291852761067</v>
      </c>
      <c r="S1381" s="4">
        <v>58.637124825288026</v>
      </c>
      <c r="T1381" s="4">
        <v>73.027819201386095</v>
      </c>
      <c r="U1381" s="4">
        <v>69.176111561209552</v>
      </c>
      <c r="V1381" s="4">
        <v>71.755492084400643</v>
      </c>
      <c r="W1381" t="str">
        <f t="shared" si="213"/>
        <v/>
      </c>
      <c r="X1381" s="7" t="str">
        <f t="shared" si="217"/>
        <v>PROTRA_CAPACITY_EMPIRICAL[</v>
      </c>
      <c r="Y1381" s="7" t="str">
        <f t="shared" si="220"/>
        <v>RUSSIA,</v>
      </c>
      <c r="Z1381" s="7" t="str">
        <f t="shared" si="221"/>
        <v>TO_heat,</v>
      </c>
      <c r="AA1381" s="7" t="str">
        <f t="shared" si="218"/>
        <v>PROTRA_CHP_HP_I]=GET_DIRECT_DATA(</v>
      </c>
      <c r="AB1381" s="7" t="str">
        <f t="shared" si="219"/>
        <v>'model_parameters/energy/PROTRA_capacity_vensim_import.xlsx','PROTRA_capacity','PROTRA_CAP_TIME',</v>
      </c>
      <c r="AC1381" s="7" t="str">
        <f t="shared" si="222"/>
        <v>'RUSSIA_TO_heat')~~|</v>
      </c>
    </row>
    <row r="1382" spans="1:29" x14ac:dyDescent="0.35">
      <c r="A1382" t="s">
        <v>75</v>
      </c>
      <c r="B1382" t="s">
        <v>41</v>
      </c>
      <c r="C1382" t="str">
        <f t="shared" si="214"/>
        <v>RUSSIA_TO_heat</v>
      </c>
      <c r="D1382" t="str">
        <f t="shared" si="215"/>
        <v>PROTRA_CHP_HP_I</v>
      </c>
      <c r="E1382" t="s">
        <v>16</v>
      </c>
      <c r="F1382" s="1" t="str">
        <f t="shared" si="216"/>
        <v>RUSSIATO_heatPROTRA_HP_waste</v>
      </c>
      <c r="G1382" s="4">
        <v>7.7393437377795165</v>
      </c>
      <c r="H1382" s="4">
        <v>9.028704221715369</v>
      </c>
      <c r="I1382" s="4">
        <v>8.4946982978795074</v>
      </c>
      <c r="J1382" s="4">
        <v>8.6960263896970922</v>
      </c>
      <c r="K1382" s="4">
        <v>8.960035625342643</v>
      </c>
      <c r="L1382" s="4">
        <v>9.1147738520463086</v>
      </c>
      <c r="M1382" s="4">
        <v>8.9808046013572831</v>
      </c>
      <c r="N1382" s="4">
        <v>8.493762758419388</v>
      </c>
      <c r="O1382" s="4">
        <v>8.4181711700417843</v>
      </c>
      <c r="P1382" s="4">
        <v>9.5084488568643355</v>
      </c>
      <c r="Q1382" s="4">
        <v>9.0913853655433332</v>
      </c>
      <c r="R1382" s="4">
        <v>10.532490349910471</v>
      </c>
      <c r="S1382" s="4">
        <v>9.4021098285904614</v>
      </c>
      <c r="T1382" s="4">
        <v>9.3596251106275439</v>
      </c>
      <c r="U1382" s="4">
        <v>12.084885237374429</v>
      </c>
      <c r="V1382" s="4">
        <v>12.566298687812356</v>
      </c>
      <c r="W1382" t="str">
        <f t="shared" si="213"/>
        <v/>
      </c>
      <c r="X1382" s="7" t="str">
        <f t="shared" si="217"/>
        <v>PROTRA_CAPACITY_EMPIRICAL[</v>
      </c>
      <c r="Y1382" s="7" t="str">
        <f t="shared" si="220"/>
        <v>RUSSIA,</v>
      </c>
      <c r="Z1382" s="7" t="str">
        <f t="shared" si="221"/>
        <v>TO_heat,</v>
      </c>
      <c r="AA1382" s="7" t="str">
        <f t="shared" si="218"/>
        <v>PROTRA_CHP_HP_I]=GET_DIRECT_DATA(</v>
      </c>
      <c r="AB1382" s="7" t="str">
        <f t="shared" si="219"/>
        <v>'model_parameters/energy/PROTRA_capacity_vensim_import.xlsx','PROTRA_capacity','PROTRA_CAP_TIME',</v>
      </c>
      <c r="AC1382" s="7" t="str">
        <f t="shared" si="222"/>
        <v>'RUSSIA_TO_heat')~~|</v>
      </c>
    </row>
    <row r="1383" spans="1:29" x14ac:dyDescent="0.35">
      <c r="A1383" t="s">
        <v>75</v>
      </c>
      <c r="B1383" t="s">
        <v>42</v>
      </c>
      <c r="C1383" t="str">
        <f t="shared" si="214"/>
        <v>RUSSIA_TO_elec</v>
      </c>
      <c r="D1383" t="str">
        <f t="shared" si="215"/>
        <v>PROTRA_CHP_PP_I</v>
      </c>
      <c r="E1383" t="s">
        <v>0</v>
      </c>
      <c r="F1383" s="1" t="str">
        <f t="shared" si="216"/>
        <v>RUSSIATO_elecPROTRA_CHP_gas_fuels</v>
      </c>
      <c r="G1383" s="5">
        <v>37.411145719494826</v>
      </c>
      <c r="H1383" s="5">
        <v>37.949836703110904</v>
      </c>
      <c r="I1383" s="5">
        <v>38.554363267420356</v>
      </c>
      <c r="J1383" s="5">
        <v>39.241573511756812</v>
      </c>
      <c r="K1383" s="5">
        <v>40.03549527405734</v>
      </c>
      <c r="L1383" s="5">
        <v>40.972005649001055</v>
      </c>
      <c r="M1383" s="5">
        <v>42.107980275731698</v>
      </c>
      <c r="N1383" s="5">
        <v>43.541252004551531</v>
      </c>
      <c r="O1383" s="5">
        <v>45.461286677522864</v>
      </c>
      <c r="P1383" s="5">
        <v>48.312043999863235</v>
      </c>
      <c r="Q1383" s="5">
        <v>53.605569155446759</v>
      </c>
      <c r="R1383" s="5">
        <v>53.605569155446759</v>
      </c>
      <c r="S1383" s="5">
        <v>54.677680538555698</v>
      </c>
      <c r="T1383" s="5">
        <v>55.771234149326808</v>
      </c>
      <c r="U1383" s="5">
        <v>57.370283317530415</v>
      </c>
      <c r="V1383" s="5">
        <v>58.969332485734022</v>
      </c>
      <c r="W1383" t="str">
        <f t="shared" si="213"/>
        <v>PROTRA_CAPACITY_EMPIRICAL[RUSSIA,TO_elec,PROTRA_CHP_PP_I]=GET_DIRECT_DATA('model_parameters/energy/PROTRA_capacity_vensim_import.xlsx','PROTRA_capacity','PROTRA_CAP_TIME','RUSSIA_TO_elec')~~|</v>
      </c>
      <c r="X1383" s="7" t="str">
        <f t="shared" si="217"/>
        <v>PROTRA_CAPACITY_EMPIRICAL[</v>
      </c>
      <c r="Y1383" s="7" t="str">
        <f t="shared" si="220"/>
        <v>RUSSIA,</v>
      </c>
      <c r="Z1383" s="7" t="str">
        <f t="shared" si="221"/>
        <v>TO_elec,</v>
      </c>
      <c r="AA1383" s="7" t="str">
        <f t="shared" si="218"/>
        <v>PROTRA_CHP_PP_I]=GET_DIRECT_DATA(</v>
      </c>
      <c r="AB1383" s="7" t="str">
        <f t="shared" si="219"/>
        <v>'model_parameters/energy/PROTRA_capacity_vensim_import.xlsx','PROTRA_capacity','PROTRA_CAP_TIME',</v>
      </c>
      <c r="AC1383" s="7" t="str">
        <f t="shared" si="222"/>
        <v>'RUSSIA_TO_elec')~~|</v>
      </c>
    </row>
    <row r="1384" spans="1:29" x14ac:dyDescent="0.35">
      <c r="A1384" t="s">
        <v>75</v>
      </c>
      <c r="B1384" t="s">
        <v>42</v>
      </c>
      <c r="C1384" t="str">
        <f t="shared" si="214"/>
        <v>RUSSIA_TO_elec</v>
      </c>
      <c r="D1384" t="str">
        <f t="shared" si="215"/>
        <v>PROTRA_CHP_PP_I</v>
      </c>
      <c r="E1384" t="s">
        <v>1</v>
      </c>
      <c r="F1384" s="1" t="str">
        <f t="shared" si="216"/>
        <v>RUSSIATO_elecPROTRA_CHP_gas_fuels_CCS</v>
      </c>
      <c r="G1384" s="5">
        <v>0</v>
      </c>
      <c r="H1384" s="5">
        <v>0</v>
      </c>
      <c r="I1384" s="5">
        <v>0</v>
      </c>
      <c r="J1384" s="5">
        <v>0</v>
      </c>
      <c r="K1384" s="5">
        <v>0</v>
      </c>
      <c r="L1384" s="5">
        <v>0</v>
      </c>
      <c r="M1384" s="5">
        <v>0</v>
      </c>
      <c r="N1384" s="5">
        <v>0</v>
      </c>
      <c r="O1384" s="5">
        <v>0</v>
      </c>
      <c r="P1384" s="5">
        <v>0</v>
      </c>
      <c r="Q1384" s="5">
        <v>0</v>
      </c>
      <c r="R1384" s="5">
        <v>0</v>
      </c>
      <c r="S1384" s="5">
        <v>0</v>
      </c>
      <c r="T1384" s="5">
        <v>0</v>
      </c>
      <c r="U1384" s="5">
        <v>0</v>
      </c>
      <c r="V1384" s="5">
        <v>0</v>
      </c>
      <c r="W1384" t="str">
        <f t="shared" si="213"/>
        <v/>
      </c>
      <c r="X1384" s="7" t="str">
        <f t="shared" si="217"/>
        <v>PROTRA_CAPACITY_EMPIRICAL[</v>
      </c>
      <c r="Y1384" s="7" t="str">
        <f t="shared" si="220"/>
        <v>RUSSIA,</v>
      </c>
      <c r="Z1384" s="7" t="str">
        <f t="shared" si="221"/>
        <v>TO_elec,</v>
      </c>
      <c r="AA1384" s="7" t="str">
        <f t="shared" si="218"/>
        <v>PROTRA_CHP_PP_I]=GET_DIRECT_DATA(</v>
      </c>
      <c r="AB1384" s="7" t="str">
        <f t="shared" si="219"/>
        <v>'model_parameters/energy/PROTRA_capacity_vensim_import.xlsx','PROTRA_capacity','PROTRA_CAP_TIME',</v>
      </c>
      <c r="AC1384" s="7" t="str">
        <f t="shared" si="222"/>
        <v>'RUSSIA_TO_elec')~~|</v>
      </c>
    </row>
    <row r="1385" spans="1:29" x14ac:dyDescent="0.35">
      <c r="A1385" t="s">
        <v>75</v>
      </c>
      <c r="B1385" t="s">
        <v>42</v>
      </c>
      <c r="C1385" t="str">
        <f t="shared" si="214"/>
        <v>RUSSIA_TO_elec</v>
      </c>
      <c r="D1385" t="str">
        <f t="shared" si="215"/>
        <v>PROTRA_CHP_PP_I</v>
      </c>
      <c r="E1385" t="s">
        <v>2</v>
      </c>
      <c r="F1385" s="1" t="str">
        <f t="shared" si="216"/>
        <v>RUSSIATO_elecPROTRA_CHP_geothermal</v>
      </c>
      <c r="G1385" s="5">
        <v>0</v>
      </c>
      <c r="H1385" s="5">
        <v>0</v>
      </c>
      <c r="I1385" s="5">
        <v>0</v>
      </c>
      <c r="J1385" s="5">
        <v>0</v>
      </c>
      <c r="K1385" s="5">
        <v>0</v>
      </c>
      <c r="L1385" s="5">
        <v>0</v>
      </c>
      <c r="M1385" s="5">
        <v>0</v>
      </c>
      <c r="N1385" s="5">
        <v>0</v>
      </c>
      <c r="O1385" s="5">
        <v>0</v>
      </c>
      <c r="P1385" s="5">
        <v>0</v>
      </c>
      <c r="Q1385" s="5">
        <v>0</v>
      </c>
      <c r="R1385" s="5">
        <v>0</v>
      </c>
      <c r="S1385" s="5">
        <v>0</v>
      </c>
      <c r="T1385" s="5">
        <v>0</v>
      </c>
      <c r="U1385" s="5">
        <v>0</v>
      </c>
      <c r="V1385" s="5">
        <v>0</v>
      </c>
      <c r="W1385" t="str">
        <f t="shared" si="213"/>
        <v/>
      </c>
      <c r="X1385" s="7" t="str">
        <f t="shared" si="217"/>
        <v>PROTRA_CAPACITY_EMPIRICAL[</v>
      </c>
      <c r="Y1385" s="7" t="str">
        <f t="shared" si="220"/>
        <v>RUSSIA,</v>
      </c>
      <c r="Z1385" s="7" t="str">
        <f t="shared" si="221"/>
        <v>TO_elec,</v>
      </c>
      <c r="AA1385" s="7" t="str">
        <f t="shared" si="218"/>
        <v>PROTRA_CHP_PP_I]=GET_DIRECT_DATA(</v>
      </c>
      <c r="AB1385" s="7" t="str">
        <f t="shared" si="219"/>
        <v>'model_parameters/energy/PROTRA_capacity_vensim_import.xlsx','PROTRA_capacity','PROTRA_CAP_TIME',</v>
      </c>
      <c r="AC1385" s="7" t="str">
        <f t="shared" si="222"/>
        <v>'RUSSIA_TO_elec')~~|</v>
      </c>
    </row>
    <row r="1386" spans="1:29" x14ac:dyDescent="0.35">
      <c r="A1386" t="s">
        <v>75</v>
      </c>
      <c r="B1386" t="s">
        <v>42</v>
      </c>
      <c r="C1386" t="str">
        <f t="shared" si="214"/>
        <v>RUSSIA_TO_elec</v>
      </c>
      <c r="D1386" t="str">
        <f t="shared" si="215"/>
        <v>PROTRA_CHP_PP_I</v>
      </c>
      <c r="E1386" t="s">
        <v>3</v>
      </c>
      <c r="F1386" s="1" t="str">
        <f t="shared" si="216"/>
        <v>RUSSIATO_elecPROTRA_CHP_liquid_fuels</v>
      </c>
      <c r="G1386" s="5">
        <v>0</v>
      </c>
      <c r="H1386" s="5">
        <v>0</v>
      </c>
      <c r="I1386" s="5">
        <v>0</v>
      </c>
      <c r="J1386" s="5">
        <v>0</v>
      </c>
      <c r="K1386" s="5">
        <v>0</v>
      </c>
      <c r="L1386" s="5">
        <v>0</v>
      </c>
      <c r="M1386" s="5">
        <v>0</v>
      </c>
      <c r="N1386" s="5">
        <v>0</v>
      </c>
      <c r="O1386" s="5">
        <v>0</v>
      </c>
      <c r="P1386" s="5">
        <v>0</v>
      </c>
      <c r="Q1386" s="5">
        <v>0</v>
      </c>
      <c r="R1386" s="5">
        <v>0</v>
      </c>
      <c r="S1386" s="5">
        <v>0</v>
      </c>
      <c r="T1386" s="5">
        <v>0</v>
      </c>
      <c r="U1386" s="5">
        <v>0</v>
      </c>
      <c r="V1386" s="5">
        <v>0</v>
      </c>
      <c r="W1386" t="str">
        <f t="shared" si="213"/>
        <v/>
      </c>
      <c r="X1386" s="7" t="str">
        <f t="shared" si="217"/>
        <v>PROTRA_CAPACITY_EMPIRICAL[</v>
      </c>
      <c r="Y1386" s="7" t="str">
        <f t="shared" si="220"/>
        <v>RUSSIA,</v>
      </c>
      <c r="Z1386" s="7" t="str">
        <f t="shared" si="221"/>
        <v>TO_elec,</v>
      </c>
      <c r="AA1386" s="7" t="str">
        <f t="shared" si="218"/>
        <v>PROTRA_CHP_PP_I]=GET_DIRECT_DATA(</v>
      </c>
      <c r="AB1386" s="7" t="str">
        <f t="shared" si="219"/>
        <v>'model_parameters/energy/PROTRA_capacity_vensim_import.xlsx','PROTRA_capacity','PROTRA_CAP_TIME',</v>
      </c>
      <c r="AC1386" s="7" t="str">
        <f t="shared" si="222"/>
        <v>'RUSSIA_TO_elec')~~|</v>
      </c>
    </row>
    <row r="1387" spans="1:29" x14ac:dyDescent="0.35">
      <c r="A1387" t="s">
        <v>75</v>
      </c>
      <c r="B1387" t="s">
        <v>42</v>
      </c>
      <c r="C1387" t="str">
        <f t="shared" si="214"/>
        <v>RUSSIA_TO_elec</v>
      </c>
      <c r="D1387" t="str">
        <f t="shared" si="215"/>
        <v>PROTRA_CHP_PP_I</v>
      </c>
      <c r="E1387" t="s">
        <v>4</v>
      </c>
      <c r="F1387" s="1" t="str">
        <f t="shared" si="216"/>
        <v>RUSSIATO_elecPROTRA_CHP_liquid_fuels_CCS</v>
      </c>
      <c r="G1387" s="5">
        <v>0</v>
      </c>
      <c r="H1387" s="5">
        <v>0</v>
      </c>
      <c r="I1387" s="5">
        <v>0</v>
      </c>
      <c r="J1387" s="5">
        <v>0</v>
      </c>
      <c r="K1387" s="5">
        <v>0</v>
      </c>
      <c r="L1387" s="5">
        <v>0</v>
      </c>
      <c r="M1387" s="5">
        <v>0</v>
      </c>
      <c r="N1387" s="5">
        <v>0</v>
      </c>
      <c r="O1387" s="5">
        <v>0</v>
      </c>
      <c r="P1387" s="5">
        <v>0</v>
      </c>
      <c r="Q1387" s="5">
        <v>0</v>
      </c>
      <c r="R1387" s="5">
        <v>0</v>
      </c>
      <c r="S1387" s="5">
        <v>0</v>
      </c>
      <c r="T1387" s="5">
        <v>0</v>
      </c>
      <c r="U1387" s="5">
        <v>0</v>
      </c>
      <c r="V1387" s="5">
        <v>0</v>
      </c>
      <c r="W1387" t="str">
        <f t="shared" si="213"/>
        <v/>
      </c>
      <c r="X1387" s="7" t="str">
        <f t="shared" si="217"/>
        <v>PROTRA_CAPACITY_EMPIRICAL[</v>
      </c>
      <c r="Y1387" s="7" t="str">
        <f t="shared" si="220"/>
        <v>RUSSIA,</v>
      </c>
      <c r="Z1387" s="7" t="str">
        <f t="shared" si="221"/>
        <v>TO_elec,</v>
      </c>
      <c r="AA1387" s="7" t="str">
        <f t="shared" si="218"/>
        <v>PROTRA_CHP_PP_I]=GET_DIRECT_DATA(</v>
      </c>
      <c r="AB1387" s="7" t="str">
        <f t="shared" si="219"/>
        <v>'model_parameters/energy/PROTRA_capacity_vensim_import.xlsx','PROTRA_capacity','PROTRA_CAP_TIME',</v>
      </c>
      <c r="AC1387" s="7" t="str">
        <f t="shared" si="222"/>
        <v>'RUSSIA_TO_elec')~~|</v>
      </c>
    </row>
    <row r="1388" spans="1:29" x14ac:dyDescent="0.35">
      <c r="A1388" t="s">
        <v>75</v>
      </c>
      <c r="B1388" t="s">
        <v>42</v>
      </c>
      <c r="C1388" t="str">
        <f t="shared" si="214"/>
        <v>RUSSIA_TO_elec</v>
      </c>
      <c r="D1388" t="str">
        <f t="shared" si="215"/>
        <v>PROTRA_CHP_PP_I</v>
      </c>
      <c r="E1388" t="s">
        <v>5</v>
      </c>
      <c r="F1388" s="1" t="str">
        <f t="shared" si="216"/>
        <v>RUSSIATO_elecPROTRA_CHP_solid_fossil</v>
      </c>
      <c r="G1388" s="5">
        <v>20.86322235071923</v>
      </c>
      <c r="H1388" s="5">
        <v>21.163636292964615</v>
      </c>
      <c r="I1388" s="5">
        <v>21.500765025205823</v>
      </c>
      <c r="J1388" s="5">
        <v>21.884004293973053</v>
      </c>
      <c r="K1388" s="5">
        <v>22.326753799164486</v>
      </c>
      <c r="L1388" s="5">
        <v>22.849021262788959</v>
      </c>
      <c r="M1388" s="5">
        <v>23.48252474862063</v>
      </c>
      <c r="N1388" s="5">
        <v>24.281823091194134</v>
      </c>
      <c r="O1388" s="5">
        <v>25.352576459819709</v>
      </c>
      <c r="P1388" s="5">
        <v>26.94236962814108</v>
      </c>
      <c r="Q1388" s="5">
        <v>29.894430844553245</v>
      </c>
      <c r="R1388" s="5">
        <v>29.894430844553245</v>
      </c>
      <c r="S1388" s="5">
        <v>30.49231946144431</v>
      </c>
      <c r="T1388" s="5">
        <v>31.102165850673199</v>
      </c>
      <c r="U1388" s="5">
        <v>31.993913956868731</v>
      </c>
      <c r="V1388" s="5">
        <v>32.88566206306426</v>
      </c>
      <c r="W1388" t="str">
        <f t="shared" si="213"/>
        <v/>
      </c>
      <c r="X1388" s="7" t="str">
        <f t="shared" si="217"/>
        <v>PROTRA_CAPACITY_EMPIRICAL[</v>
      </c>
      <c r="Y1388" s="7" t="str">
        <f t="shared" si="220"/>
        <v>RUSSIA,</v>
      </c>
      <c r="Z1388" s="7" t="str">
        <f t="shared" si="221"/>
        <v>TO_elec,</v>
      </c>
      <c r="AA1388" s="7" t="str">
        <f t="shared" si="218"/>
        <v>PROTRA_CHP_PP_I]=GET_DIRECT_DATA(</v>
      </c>
      <c r="AB1388" s="7" t="str">
        <f t="shared" si="219"/>
        <v>'model_parameters/energy/PROTRA_capacity_vensim_import.xlsx','PROTRA_capacity','PROTRA_CAP_TIME',</v>
      </c>
      <c r="AC1388" s="7" t="str">
        <f t="shared" si="222"/>
        <v>'RUSSIA_TO_elec')~~|</v>
      </c>
    </row>
    <row r="1389" spans="1:29" x14ac:dyDescent="0.35">
      <c r="A1389" t="s">
        <v>75</v>
      </c>
      <c r="B1389" t="s">
        <v>42</v>
      </c>
      <c r="C1389" t="str">
        <f t="shared" si="214"/>
        <v>RUSSIA_TO_elec</v>
      </c>
      <c r="D1389" t="str">
        <f t="shared" si="215"/>
        <v>PROTRA_CHP_PP_I</v>
      </c>
      <c r="E1389" t="s">
        <v>6</v>
      </c>
      <c r="F1389" s="1" t="str">
        <f t="shared" si="216"/>
        <v>RUSSIATO_elecPROTRA_CHP_solid_fossil_CCS</v>
      </c>
      <c r="G1389" s="5">
        <v>0</v>
      </c>
      <c r="H1389" s="5">
        <v>0</v>
      </c>
      <c r="I1389" s="5">
        <v>0</v>
      </c>
      <c r="J1389" s="5">
        <v>0</v>
      </c>
      <c r="K1389" s="5">
        <v>0</v>
      </c>
      <c r="L1389" s="5">
        <v>0</v>
      </c>
      <c r="M1389" s="5">
        <v>0</v>
      </c>
      <c r="N1389" s="5">
        <v>0</v>
      </c>
      <c r="O1389" s="5">
        <v>0</v>
      </c>
      <c r="P1389" s="5">
        <v>0</v>
      </c>
      <c r="Q1389" s="5">
        <v>0</v>
      </c>
      <c r="R1389" s="5">
        <v>0</v>
      </c>
      <c r="S1389" s="5">
        <v>0</v>
      </c>
      <c r="T1389" s="5">
        <v>0</v>
      </c>
      <c r="U1389" s="5">
        <v>0</v>
      </c>
      <c r="V1389" s="5">
        <v>0</v>
      </c>
      <c r="W1389" t="str">
        <f t="shared" si="213"/>
        <v/>
      </c>
      <c r="X1389" s="7" t="str">
        <f t="shared" si="217"/>
        <v>PROTRA_CAPACITY_EMPIRICAL[</v>
      </c>
      <c r="Y1389" s="7" t="str">
        <f t="shared" si="220"/>
        <v>RUSSIA,</v>
      </c>
      <c r="Z1389" s="7" t="str">
        <f t="shared" si="221"/>
        <v>TO_elec,</v>
      </c>
      <c r="AA1389" s="7" t="str">
        <f t="shared" si="218"/>
        <v>PROTRA_CHP_PP_I]=GET_DIRECT_DATA(</v>
      </c>
      <c r="AB1389" s="7" t="str">
        <f t="shared" si="219"/>
        <v>'model_parameters/energy/PROTRA_capacity_vensim_import.xlsx','PROTRA_capacity','PROTRA_CAP_TIME',</v>
      </c>
      <c r="AC1389" s="7" t="str">
        <f t="shared" si="222"/>
        <v>'RUSSIA_TO_elec')~~|</v>
      </c>
    </row>
    <row r="1390" spans="1:29" x14ac:dyDescent="0.35">
      <c r="A1390" t="s">
        <v>75</v>
      </c>
      <c r="B1390" t="s">
        <v>42</v>
      </c>
      <c r="C1390" t="str">
        <f t="shared" si="214"/>
        <v>RUSSIA_TO_elec</v>
      </c>
      <c r="D1390" t="str">
        <f t="shared" si="215"/>
        <v>PROTRA_CHP_PP_I</v>
      </c>
      <c r="E1390" t="s">
        <v>7</v>
      </c>
      <c r="F1390" s="1" t="str">
        <f t="shared" si="216"/>
        <v>RUSSIATO_elecPROTRA_CHP_waste</v>
      </c>
      <c r="G1390" s="5">
        <v>0</v>
      </c>
      <c r="H1390" s="5">
        <v>0</v>
      </c>
      <c r="I1390" s="5">
        <v>0</v>
      </c>
      <c r="J1390" s="5">
        <v>0</v>
      </c>
      <c r="K1390" s="5">
        <v>0</v>
      </c>
      <c r="L1390" s="5">
        <v>0</v>
      </c>
      <c r="M1390" s="5">
        <v>0</v>
      </c>
      <c r="N1390" s="5">
        <v>0</v>
      </c>
      <c r="O1390" s="5">
        <v>0</v>
      </c>
      <c r="P1390" s="5">
        <v>0</v>
      </c>
      <c r="Q1390" s="5">
        <v>0</v>
      </c>
      <c r="R1390" s="5">
        <v>0</v>
      </c>
      <c r="S1390" s="5">
        <v>0</v>
      </c>
      <c r="T1390" s="5">
        <v>0</v>
      </c>
      <c r="U1390" s="5">
        <v>0</v>
      </c>
      <c r="V1390" s="5">
        <v>0</v>
      </c>
      <c r="W1390" t="str">
        <f t="shared" si="213"/>
        <v/>
      </c>
      <c r="X1390" s="7" t="str">
        <f t="shared" si="217"/>
        <v>PROTRA_CAPACITY_EMPIRICAL[</v>
      </c>
      <c r="Y1390" s="7" t="str">
        <f t="shared" si="220"/>
        <v>RUSSIA,</v>
      </c>
      <c r="Z1390" s="7" t="str">
        <f t="shared" si="221"/>
        <v>TO_elec,</v>
      </c>
      <c r="AA1390" s="7" t="str">
        <f t="shared" si="218"/>
        <v>PROTRA_CHP_PP_I]=GET_DIRECT_DATA(</v>
      </c>
      <c r="AB1390" s="7" t="str">
        <f t="shared" si="219"/>
        <v>'model_parameters/energy/PROTRA_capacity_vensim_import.xlsx','PROTRA_capacity','PROTRA_CAP_TIME',</v>
      </c>
      <c r="AC1390" s="7" t="str">
        <f t="shared" si="222"/>
        <v>'RUSSIA_TO_elec')~~|</v>
      </c>
    </row>
    <row r="1391" spans="1:29" x14ac:dyDescent="0.35">
      <c r="A1391" t="s">
        <v>75</v>
      </c>
      <c r="B1391" t="s">
        <v>42</v>
      </c>
      <c r="C1391" t="str">
        <f t="shared" si="214"/>
        <v>RUSSIA_TO_elec</v>
      </c>
      <c r="D1391" t="str">
        <f t="shared" si="215"/>
        <v>PROTRA_CHP_PP_I</v>
      </c>
      <c r="E1391" t="s">
        <v>8</v>
      </c>
      <c r="F1391" s="1" t="str">
        <f t="shared" si="216"/>
        <v>RUSSIATO_elecPROTRA_CHP_solid_bio</v>
      </c>
      <c r="G1391" s="5">
        <v>0</v>
      </c>
      <c r="H1391" s="5">
        <v>0</v>
      </c>
      <c r="I1391" s="5">
        <v>0</v>
      </c>
      <c r="J1391" s="5">
        <v>0</v>
      </c>
      <c r="K1391" s="5">
        <v>0</v>
      </c>
      <c r="L1391" s="5">
        <v>0</v>
      </c>
      <c r="M1391" s="5">
        <v>0</v>
      </c>
      <c r="N1391" s="5">
        <v>0</v>
      </c>
      <c r="O1391" s="5">
        <v>0</v>
      </c>
      <c r="P1391" s="5">
        <v>0</v>
      </c>
      <c r="Q1391" s="5">
        <v>0</v>
      </c>
      <c r="R1391" s="5">
        <v>0</v>
      </c>
      <c r="S1391" s="5">
        <v>0</v>
      </c>
      <c r="T1391" s="5">
        <v>0</v>
      </c>
      <c r="U1391" s="5">
        <v>0</v>
      </c>
      <c r="V1391" s="5">
        <v>0</v>
      </c>
      <c r="W1391" t="str">
        <f t="shared" si="213"/>
        <v/>
      </c>
      <c r="X1391" s="7" t="str">
        <f t="shared" si="217"/>
        <v>PROTRA_CAPACITY_EMPIRICAL[</v>
      </c>
      <c r="Y1391" s="7" t="str">
        <f t="shared" si="220"/>
        <v>RUSSIA,</v>
      </c>
      <c r="Z1391" s="7" t="str">
        <f t="shared" si="221"/>
        <v>TO_elec,</v>
      </c>
      <c r="AA1391" s="7" t="str">
        <f t="shared" si="218"/>
        <v>PROTRA_CHP_PP_I]=GET_DIRECT_DATA(</v>
      </c>
      <c r="AB1391" s="7" t="str">
        <f t="shared" si="219"/>
        <v>'model_parameters/energy/PROTRA_capacity_vensim_import.xlsx','PROTRA_capacity','PROTRA_CAP_TIME',</v>
      </c>
      <c r="AC1391" s="7" t="str">
        <f t="shared" si="222"/>
        <v>'RUSSIA_TO_elec')~~|</v>
      </c>
    </row>
    <row r="1392" spans="1:29" x14ac:dyDescent="0.35">
      <c r="A1392" t="s">
        <v>75</v>
      </c>
      <c r="B1392" t="s">
        <v>42</v>
      </c>
      <c r="C1392" t="str">
        <f t="shared" si="214"/>
        <v>RUSSIA_TO_elec</v>
      </c>
      <c r="D1392" t="str">
        <f t="shared" si="215"/>
        <v>PROTRA_CHP_PP_I</v>
      </c>
      <c r="E1392" t="s">
        <v>9</v>
      </c>
      <c r="F1392" s="1" t="str">
        <f t="shared" si="216"/>
        <v>RUSSIATO_elecPROTRA_CHP_solid_bio_CCS</v>
      </c>
      <c r="G1392" s="6">
        <v>0</v>
      </c>
      <c r="H1392" s="6">
        <v>0</v>
      </c>
      <c r="I1392" s="6">
        <v>0</v>
      </c>
      <c r="J1392" s="6">
        <v>0</v>
      </c>
      <c r="K1392" s="6">
        <v>0</v>
      </c>
      <c r="L1392" s="6">
        <v>0</v>
      </c>
      <c r="M1392" s="6">
        <v>0</v>
      </c>
      <c r="N1392" s="6">
        <v>0</v>
      </c>
      <c r="O1392" s="6">
        <v>0</v>
      </c>
      <c r="P1392" s="6">
        <v>0</v>
      </c>
      <c r="Q1392" s="6">
        <v>0</v>
      </c>
      <c r="R1392" s="6">
        <v>0</v>
      </c>
      <c r="S1392" s="6">
        <v>0</v>
      </c>
      <c r="T1392" s="6">
        <v>0</v>
      </c>
      <c r="U1392" s="6">
        <v>0</v>
      </c>
      <c r="V1392" s="6">
        <v>0</v>
      </c>
      <c r="W1392" t="str">
        <f t="shared" si="213"/>
        <v/>
      </c>
      <c r="X1392" s="7" t="str">
        <f t="shared" si="217"/>
        <v>PROTRA_CAPACITY_EMPIRICAL[</v>
      </c>
      <c r="Y1392" s="7" t="str">
        <f t="shared" si="220"/>
        <v>RUSSIA,</v>
      </c>
      <c r="Z1392" s="7" t="str">
        <f t="shared" si="221"/>
        <v>TO_elec,</v>
      </c>
      <c r="AA1392" s="7" t="str">
        <f t="shared" si="218"/>
        <v>PROTRA_CHP_PP_I]=GET_DIRECT_DATA(</v>
      </c>
      <c r="AB1392" s="7" t="str">
        <f t="shared" si="219"/>
        <v>'model_parameters/energy/PROTRA_capacity_vensim_import.xlsx','PROTRA_capacity','PROTRA_CAP_TIME',</v>
      </c>
      <c r="AC1392" s="7" t="str">
        <f t="shared" si="222"/>
        <v>'RUSSIA_TO_elec')~~|</v>
      </c>
    </row>
    <row r="1393" spans="1:29" x14ac:dyDescent="0.35">
      <c r="A1393" t="s">
        <v>75</v>
      </c>
      <c r="B1393" t="s">
        <v>42</v>
      </c>
      <c r="C1393" t="str">
        <f t="shared" si="214"/>
        <v>RUSSIA_TO_elec</v>
      </c>
      <c r="D1393" t="str">
        <f t="shared" si="215"/>
        <v>PROTRA_CHP_PP_I</v>
      </c>
      <c r="E1393" t="s">
        <v>17</v>
      </c>
      <c r="F1393" s="1" t="str">
        <f t="shared" si="216"/>
        <v>RUSSIATO_elecPROTRA_PP_solid_bio</v>
      </c>
      <c r="G1393" s="5">
        <v>0</v>
      </c>
      <c r="H1393" s="5">
        <v>0</v>
      </c>
      <c r="I1393" s="5">
        <v>0</v>
      </c>
      <c r="J1393" s="5">
        <v>0</v>
      </c>
      <c r="K1393" s="5">
        <v>0</v>
      </c>
      <c r="L1393" s="5">
        <v>1.2</v>
      </c>
      <c r="M1393" s="5">
        <v>1.2</v>
      </c>
      <c r="N1393" s="5">
        <v>1.2</v>
      </c>
      <c r="O1393" s="5">
        <v>1.1971499999999999</v>
      </c>
      <c r="P1393" s="5">
        <v>1.37</v>
      </c>
      <c r="Q1393" s="5">
        <v>1.37</v>
      </c>
      <c r="R1393" s="5">
        <v>1.37</v>
      </c>
      <c r="S1393" s="5">
        <v>1.3725000000000001</v>
      </c>
      <c r="T1393" s="5">
        <v>1.37</v>
      </c>
      <c r="U1393" s="5">
        <v>1.3702500000000002</v>
      </c>
      <c r="V1393" s="5">
        <v>1.3705000000000003</v>
      </c>
      <c r="W1393" t="str">
        <f t="shared" si="213"/>
        <v/>
      </c>
      <c r="X1393" s="7" t="str">
        <f t="shared" si="217"/>
        <v>PROTRA_CAPACITY_EMPIRICAL[</v>
      </c>
      <c r="Y1393" s="7" t="str">
        <f t="shared" si="220"/>
        <v>RUSSIA,</v>
      </c>
      <c r="Z1393" s="7" t="str">
        <f t="shared" si="221"/>
        <v>TO_elec,</v>
      </c>
      <c r="AA1393" s="7" t="str">
        <f t="shared" si="218"/>
        <v>PROTRA_CHP_PP_I]=GET_DIRECT_DATA(</v>
      </c>
      <c r="AB1393" s="7" t="str">
        <f t="shared" si="219"/>
        <v>'model_parameters/energy/PROTRA_capacity_vensim_import.xlsx','PROTRA_capacity','PROTRA_CAP_TIME',</v>
      </c>
      <c r="AC1393" s="7" t="str">
        <f t="shared" si="222"/>
        <v>'RUSSIA_TO_elec')~~|</v>
      </c>
    </row>
    <row r="1394" spans="1:29" x14ac:dyDescent="0.35">
      <c r="A1394" t="s">
        <v>75</v>
      </c>
      <c r="B1394" t="s">
        <v>42</v>
      </c>
      <c r="C1394" t="str">
        <f t="shared" si="214"/>
        <v>RUSSIA_TO_elec</v>
      </c>
      <c r="D1394" t="str">
        <f t="shared" si="215"/>
        <v>PROTRA_CHP_PP_I</v>
      </c>
      <c r="E1394" t="s">
        <v>18</v>
      </c>
      <c r="F1394" s="1" t="str">
        <f t="shared" si="216"/>
        <v>RUSSIATO_elecPROTRA_PP_solid_bio_CCS</v>
      </c>
      <c r="G1394" s="6">
        <v>0</v>
      </c>
      <c r="H1394" s="6">
        <v>0</v>
      </c>
      <c r="I1394" s="6">
        <v>0</v>
      </c>
      <c r="J1394" s="6">
        <v>0</v>
      </c>
      <c r="K1394" s="6">
        <v>0</v>
      </c>
      <c r="L1394" s="6">
        <v>0</v>
      </c>
      <c r="M1394" s="6">
        <v>0</v>
      </c>
      <c r="N1394" s="6">
        <v>0</v>
      </c>
      <c r="O1394" s="6">
        <v>0</v>
      </c>
      <c r="P1394" s="6">
        <v>0</v>
      </c>
      <c r="Q1394" s="6">
        <v>0</v>
      </c>
      <c r="R1394" s="6">
        <v>0</v>
      </c>
      <c r="S1394" s="6">
        <v>0</v>
      </c>
      <c r="T1394" s="6">
        <v>0</v>
      </c>
      <c r="U1394" s="6">
        <v>0</v>
      </c>
      <c r="V1394" s="6">
        <v>0</v>
      </c>
      <c r="W1394" t="str">
        <f t="shared" si="213"/>
        <v/>
      </c>
      <c r="X1394" s="7" t="str">
        <f t="shared" si="217"/>
        <v>PROTRA_CAPACITY_EMPIRICAL[</v>
      </c>
      <c r="Y1394" s="7" t="str">
        <f t="shared" si="220"/>
        <v>RUSSIA,</v>
      </c>
      <c r="Z1394" s="7" t="str">
        <f t="shared" si="221"/>
        <v>TO_elec,</v>
      </c>
      <c r="AA1394" s="7" t="str">
        <f t="shared" si="218"/>
        <v>PROTRA_CHP_PP_I]=GET_DIRECT_DATA(</v>
      </c>
      <c r="AB1394" s="7" t="str">
        <f t="shared" si="219"/>
        <v>'model_parameters/energy/PROTRA_capacity_vensim_import.xlsx','PROTRA_capacity','PROTRA_CAP_TIME',</v>
      </c>
      <c r="AC1394" s="7" t="str">
        <f t="shared" si="222"/>
        <v>'RUSSIA_TO_elec')~~|</v>
      </c>
    </row>
    <row r="1395" spans="1:29" x14ac:dyDescent="0.35">
      <c r="A1395" t="s">
        <v>75</v>
      </c>
      <c r="B1395" t="s">
        <v>42</v>
      </c>
      <c r="C1395" t="str">
        <f t="shared" si="214"/>
        <v>RUSSIA_TO_elec</v>
      </c>
      <c r="D1395" t="str">
        <f t="shared" si="215"/>
        <v>PROTRA_CHP_PP_I</v>
      </c>
      <c r="E1395" t="s">
        <v>19</v>
      </c>
      <c r="F1395" s="1" t="str">
        <f t="shared" si="216"/>
        <v>RUSSIATO_elecPROTRA_PP_gas_fuels</v>
      </c>
      <c r="G1395" s="5">
        <v>58.372697609758532</v>
      </c>
      <c r="H1395" s="5">
        <v>59.318912990891548</v>
      </c>
      <c r="I1395" s="5">
        <v>59.884079205039868</v>
      </c>
      <c r="J1395" s="5">
        <v>58.789209841976358</v>
      </c>
      <c r="K1395" s="5">
        <v>58.701469230226635</v>
      </c>
      <c r="L1395" s="5">
        <v>59.626709161280466</v>
      </c>
      <c r="M1395" s="5">
        <v>60.224088267719956</v>
      </c>
      <c r="N1395" s="5">
        <v>57.763643956280795</v>
      </c>
      <c r="O1395" s="5">
        <v>59.759704754545695</v>
      </c>
      <c r="P1395" s="5">
        <v>68.849828705155133</v>
      </c>
      <c r="Q1395" s="5">
        <v>61.405660954712374</v>
      </c>
      <c r="R1395" s="5">
        <v>65.674847001224009</v>
      </c>
      <c r="S1395" s="5">
        <v>65.822503059975503</v>
      </c>
      <c r="T1395" s="5">
        <v>66.333906609547114</v>
      </c>
      <c r="U1395" s="5">
        <v>66.272406400951823</v>
      </c>
      <c r="V1395" s="5">
        <v>66.210906192356532</v>
      </c>
      <c r="W1395" t="str">
        <f t="shared" si="213"/>
        <v/>
      </c>
      <c r="X1395" s="7" t="str">
        <f t="shared" si="217"/>
        <v>PROTRA_CAPACITY_EMPIRICAL[</v>
      </c>
      <c r="Y1395" s="7" t="str">
        <f t="shared" si="220"/>
        <v>RUSSIA,</v>
      </c>
      <c r="Z1395" s="7" t="str">
        <f t="shared" si="221"/>
        <v>TO_elec,</v>
      </c>
      <c r="AA1395" s="7" t="str">
        <f t="shared" si="218"/>
        <v>PROTRA_CHP_PP_I]=GET_DIRECT_DATA(</v>
      </c>
      <c r="AB1395" s="7" t="str">
        <f t="shared" si="219"/>
        <v>'model_parameters/energy/PROTRA_capacity_vensim_import.xlsx','PROTRA_capacity','PROTRA_CAP_TIME',</v>
      </c>
      <c r="AC1395" s="7" t="str">
        <f t="shared" si="222"/>
        <v>'RUSSIA_TO_elec')~~|</v>
      </c>
    </row>
    <row r="1396" spans="1:29" x14ac:dyDescent="0.35">
      <c r="A1396" t="s">
        <v>75</v>
      </c>
      <c r="B1396" t="s">
        <v>42</v>
      </c>
      <c r="C1396" t="str">
        <f t="shared" si="214"/>
        <v>RUSSIA_TO_elec</v>
      </c>
      <c r="D1396" t="str">
        <f t="shared" si="215"/>
        <v>PROTRA_CHP_PP_I</v>
      </c>
      <c r="E1396" t="s">
        <v>20</v>
      </c>
      <c r="F1396" s="1" t="str">
        <f t="shared" si="216"/>
        <v>RUSSIATO_elecPROTRA_PP_gas_fuels_CCS</v>
      </c>
      <c r="G1396" s="6">
        <v>0</v>
      </c>
      <c r="H1396" s="6">
        <v>0</v>
      </c>
      <c r="I1396" s="6">
        <v>0</v>
      </c>
      <c r="J1396" s="6">
        <v>0</v>
      </c>
      <c r="K1396" s="6">
        <v>0</v>
      </c>
      <c r="L1396" s="6">
        <v>0</v>
      </c>
      <c r="M1396" s="6">
        <v>0</v>
      </c>
      <c r="N1396" s="6">
        <v>0</v>
      </c>
      <c r="O1396" s="6">
        <v>0</v>
      </c>
      <c r="P1396" s="6">
        <v>0</v>
      </c>
      <c r="Q1396" s="6">
        <v>0</v>
      </c>
      <c r="R1396" s="6">
        <v>0</v>
      </c>
      <c r="S1396" s="6">
        <v>0</v>
      </c>
      <c r="T1396" s="6">
        <v>0</v>
      </c>
      <c r="U1396" s="6">
        <v>0</v>
      </c>
      <c r="V1396" s="6">
        <v>0</v>
      </c>
      <c r="W1396" t="str">
        <f t="shared" si="213"/>
        <v/>
      </c>
      <c r="X1396" s="7" t="str">
        <f t="shared" si="217"/>
        <v>PROTRA_CAPACITY_EMPIRICAL[</v>
      </c>
      <c r="Y1396" s="7" t="str">
        <f t="shared" si="220"/>
        <v>RUSSIA,</v>
      </c>
      <c r="Z1396" s="7" t="str">
        <f t="shared" si="221"/>
        <v>TO_elec,</v>
      </c>
      <c r="AA1396" s="7" t="str">
        <f t="shared" si="218"/>
        <v>PROTRA_CHP_PP_I]=GET_DIRECT_DATA(</v>
      </c>
      <c r="AB1396" s="7" t="str">
        <f t="shared" si="219"/>
        <v>'model_parameters/energy/PROTRA_capacity_vensim_import.xlsx','PROTRA_capacity','PROTRA_CAP_TIME',</v>
      </c>
      <c r="AC1396" s="7" t="str">
        <f t="shared" si="222"/>
        <v>'RUSSIA_TO_elec')~~|</v>
      </c>
    </row>
    <row r="1397" spans="1:29" x14ac:dyDescent="0.35">
      <c r="A1397" t="s">
        <v>75</v>
      </c>
      <c r="B1397" t="s">
        <v>42</v>
      </c>
      <c r="C1397" t="str">
        <f t="shared" si="214"/>
        <v>RUSSIA_TO_elec</v>
      </c>
      <c r="D1397" t="str">
        <f t="shared" si="215"/>
        <v>PROTRA_CHP_PP_I</v>
      </c>
      <c r="E1397" t="s">
        <v>21</v>
      </c>
      <c r="F1397" s="1" t="str">
        <f t="shared" si="216"/>
        <v>RUSSIATO_elecPROTRA_PP_geothermal</v>
      </c>
      <c r="G1397" s="5">
        <v>7.9000000000000001E-2</v>
      </c>
      <c r="H1397" s="5">
        <v>7.9000000000000001E-2</v>
      </c>
      <c r="I1397" s="5">
        <v>8.1900000000000001E-2</v>
      </c>
      <c r="J1397" s="5">
        <v>8.1900000000000001E-2</v>
      </c>
      <c r="K1397" s="5">
        <v>8.1900000000000001E-2</v>
      </c>
      <c r="L1397" s="5">
        <v>8.1900000000000001E-2</v>
      </c>
      <c r="M1397" s="5">
        <v>8.1900000000000001E-2</v>
      </c>
      <c r="N1397" s="5">
        <v>8.2000000000000003E-2</v>
      </c>
      <c r="O1397" s="5">
        <v>8.2000000000000003E-2</v>
      </c>
      <c r="P1397" s="5">
        <v>8.2000000000000003E-2</v>
      </c>
      <c r="Q1397" s="5">
        <v>8.2000000000000003E-2</v>
      </c>
      <c r="R1397" s="5">
        <v>8.2000000000000003E-2</v>
      </c>
      <c r="S1397" s="5">
        <v>8.2000000000000003E-2</v>
      </c>
      <c r="T1397" s="5">
        <v>8.2000000000000003E-2</v>
      </c>
      <c r="U1397" s="5">
        <v>8.2000000000000003E-2</v>
      </c>
      <c r="V1397" s="5">
        <v>8.2000000000000003E-2</v>
      </c>
      <c r="W1397" t="str">
        <f t="shared" si="213"/>
        <v/>
      </c>
      <c r="X1397" s="7" t="str">
        <f t="shared" si="217"/>
        <v>PROTRA_CAPACITY_EMPIRICAL[</v>
      </c>
      <c r="Y1397" s="7" t="str">
        <f t="shared" si="220"/>
        <v>RUSSIA,</v>
      </c>
      <c r="Z1397" s="7" t="str">
        <f t="shared" si="221"/>
        <v>TO_elec,</v>
      </c>
      <c r="AA1397" s="7" t="str">
        <f t="shared" si="218"/>
        <v>PROTRA_CHP_PP_I]=GET_DIRECT_DATA(</v>
      </c>
      <c r="AB1397" s="7" t="str">
        <f t="shared" si="219"/>
        <v>'model_parameters/energy/PROTRA_capacity_vensim_import.xlsx','PROTRA_capacity','PROTRA_CAP_TIME',</v>
      </c>
      <c r="AC1397" s="7" t="str">
        <f t="shared" si="222"/>
        <v>'RUSSIA_TO_elec')~~|</v>
      </c>
    </row>
    <row r="1398" spans="1:29" x14ac:dyDescent="0.35">
      <c r="A1398" t="s">
        <v>75</v>
      </c>
      <c r="B1398" t="s">
        <v>42</v>
      </c>
      <c r="C1398" t="str">
        <f t="shared" si="214"/>
        <v>RUSSIA_TO_elec</v>
      </c>
      <c r="D1398" t="str">
        <f t="shared" si="215"/>
        <v>PROTRA_CHP_PP_I</v>
      </c>
      <c r="E1398" t="s">
        <v>22</v>
      </c>
      <c r="F1398" s="1" t="str">
        <f t="shared" si="216"/>
        <v>RUSSIATO_elecPROTRA_PP_hydropower_dammed</v>
      </c>
      <c r="G1398" s="5">
        <v>32.924500000000002</v>
      </c>
      <c r="H1398" s="5">
        <v>33.083399999999997</v>
      </c>
      <c r="I1398" s="5">
        <v>33.602800000000002</v>
      </c>
      <c r="J1398" s="5">
        <v>33.786200000000001</v>
      </c>
      <c r="K1398" s="5">
        <v>33.955599999999997</v>
      </c>
      <c r="L1398" s="5">
        <v>34.040999999999997</v>
      </c>
      <c r="M1398" s="5">
        <v>33.953499999999998</v>
      </c>
      <c r="N1398" s="5">
        <v>33.984999999999999</v>
      </c>
      <c r="O1398" s="5">
        <v>35.063000000000002</v>
      </c>
      <c r="P1398" s="5">
        <v>35.616</v>
      </c>
      <c r="Q1398" s="5">
        <v>35.994</v>
      </c>
      <c r="R1398" s="5">
        <v>36.053499999999993</v>
      </c>
      <c r="S1398" s="5">
        <v>36.158499999999997</v>
      </c>
      <c r="T1398" s="5">
        <v>37.103499999999997</v>
      </c>
      <c r="U1398" s="5">
        <v>37.417449999999995</v>
      </c>
      <c r="V1398" s="5">
        <v>37.731399999999994</v>
      </c>
      <c r="W1398" t="str">
        <f t="shared" si="213"/>
        <v/>
      </c>
      <c r="X1398" s="7" t="str">
        <f t="shared" si="217"/>
        <v>PROTRA_CAPACITY_EMPIRICAL[</v>
      </c>
      <c r="Y1398" s="7" t="str">
        <f t="shared" si="220"/>
        <v>RUSSIA,</v>
      </c>
      <c r="Z1398" s="7" t="str">
        <f t="shared" si="221"/>
        <v>TO_elec,</v>
      </c>
      <c r="AA1398" s="7" t="str">
        <f t="shared" si="218"/>
        <v>PROTRA_CHP_PP_I]=GET_DIRECT_DATA(</v>
      </c>
      <c r="AB1398" s="7" t="str">
        <f t="shared" si="219"/>
        <v>'model_parameters/energy/PROTRA_capacity_vensim_import.xlsx','PROTRA_capacity','PROTRA_CAP_TIME',</v>
      </c>
      <c r="AC1398" s="7" t="str">
        <f t="shared" si="222"/>
        <v>'RUSSIA_TO_elec')~~|</v>
      </c>
    </row>
    <row r="1399" spans="1:29" x14ac:dyDescent="0.35">
      <c r="A1399" t="s">
        <v>75</v>
      </c>
      <c r="B1399" t="s">
        <v>42</v>
      </c>
      <c r="C1399" t="str">
        <f t="shared" si="214"/>
        <v>RUSSIA_TO_elec</v>
      </c>
      <c r="D1399" t="str">
        <f t="shared" si="215"/>
        <v>PROTRA_CHP_PP_I</v>
      </c>
      <c r="E1399" t="s">
        <v>23</v>
      </c>
      <c r="F1399" s="1" t="str">
        <f t="shared" si="216"/>
        <v>RUSSIATO_elecPROTRA_PP_hydropower_run_of_river</v>
      </c>
      <c r="G1399" s="5">
        <v>14.1105</v>
      </c>
      <c r="H1399" s="5">
        <v>14.178599999999999</v>
      </c>
      <c r="I1399" s="5">
        <v>14.401200000000001</v>
      </c>
      <c r="J1399" s="5">
        <v>14.479800000000001</v>
      </c>
      <c r="K1399" s="5">
        <v>14.5524</v>
      </c>
      <c r="L1399" s="5">
        <v>14.589</v>
      </c>
      <c r="M1399" s="5">
        <v>14.551500000000001</v>
      </c>
      <c r="N1399" s="5">
        <v>14.565000000000001</v>
      </c>
      <c r="O1399" s="5">
        <v>15.027000000000001</v>
      </c>
      <c r="P1399" s="5">
        <v>15.263999999999999</v>
      </c>
      <c r="Q1399" s="5">
        <v>15.426</v>
      </c>
      <c r="R1399" s="5">
        <v>15.451499999999998</v>
      </c>
      <c r="S1399" s="5">
        <v>15.496499999999999</v>
      </c>
      <c r="T1399" s="5">
        <v>15.901499999999999</v>
      </c>
      <c r="U1399" s="5">
        <v>16.036049999999999</v>
      </c>
      <c r="V1399" s="5">
        <v>16.1706</v>
      </c>
      <c r="W1399" t="str">
        <f t="shared" si="213"/>
        <v/>
      </c>
      <c r="X1399" s="7" t="str">
        <f t="shared" si="217"/>
        <v>PROTRA_CAPACITY_EMPIRICAL[</v>
      </c>
      <c r="Y1399" s="7" t="str">
        <f t="shared" si="220"/>
        <v>RUSSIA,</v>
      </c>
      <c r="Z1399" s="7" t="str">
        <f t="shared" si="221"/>
        <v>TO_elec,</v>
      </c>
      <c r="AA1399" s="7" t="str">
        <f t="shared" si="218"/>
        <v>PROTRA_CHP_PP_I]=GET_DIRECT_DATA(</v>
      </c>
      <c r="AB1399" s="7" t="str">
        <f t="shared" si="219"/>
        <v>'model_parameters/energy/PROTRA_capacity_vensim_import.xlsx','PROTRA_capacity','PROTRA_CAP_TIME',</v>
      </c>
      <c r="AC1399" s="7" t="str">
        <f t="shared" si="222"/>
        <v>'RUSSIA_TO_elec')~~|</v>
      </c>
    </row>
    <row r="1400" spans="1:29" x14ac:dyDescent="0.35">
      <c r="A1400" t="s">
        <v>75</v>
      </c>
      <c r="B1400" t="s">
        <v>42</v>
      </c>
      <c r="C1400" t="str">
        <f t="shared" si="214"/>
        <v>RUSSIA_TO_elec</v>
      </c>
      <c r="D1400" t="str">
        <f t="shared" si="215"/>
        <v>PROTRA_CHP_PP_I</v>
      </c>
      <c r="E1400" t="s">
        <v>24</v>
      </c>
      <c r="F1400" s="1" t="str">
        <f t="shared" si="216"/>
        <v>RUSSIATO_elecPROTRA_PP_liquid_fuels</v>
      </c>
      <c r="G1400" s="5">
        <v>0</v>
      </c>
      <c r="H1400" s="5">
        <v>0</v>
      </c>
      <c r="I1400" s="5">
        <v>0</v>
      </c>
      <c r="J1400" s="5">
        <v>0</v>
      </c>
      <c r="K1400" s="5">
        <v>0</v>
      </c>
      <c r="L1400" s="5">
        <v>0</v>
      </c>
      <c r="M1400" s="5">
        <v>0</v>
      </c>
      <c r="N1400" s="5">
        <v>0</v>
      </c>
      <c r="O1400" s="5">
        <v>0</v>
      </c>
      <c r="P1400" s="5">
        <v>0</v>
      </c>
      <c r="Q1400" s="5">
        <v>0</v>
      </c>
      <c r="R1400" s="5">
        <v>0</v>
      </c>
      <c r="S1400" s="5">
        <v>0</v>
      </c>
      <c r="T1400" s="5">
        <v>0</v>
      </c>
      <c r="U1400" s="5">
        <v>0</v>
      </c>
      <c r="V1400" s="5">
        <v>0</v>
      </c>
      <c r="W1400" t="str">
        <f t="shared" si="213"/>
        <v/>
      </c>
      <c r="X1400" s="7" t="str">
        <f t="shared" si="217"/>
        <v>PROTRA_CAPACITY_EMPIRICAL[</v>
      </c>
      <c r="Y1400" s="7" t="str">
        <f t="shared" si="220"/>
        <v>RUSSIA,</v>
      </c>
      <c r="Z1400" s="7" t="str">
        <f t="shared" si="221"/>
        <v>TO_elec,</v>
      </c>
      <c r="AA1400" s="7" t="str">
        <f t="shared" si="218"/>
        <v>PROTRA_CHP_PP_I]=GET_DIRECT_DATA(</v>
      </c>
      <c r="AB1400" s="7" t="str">
        <f t="shared" si="219"/>
        <v>'model_parameters/energy/PROTRA_capacity_vensim_import.xlsx','PROTRA_capacity','PROTRA_CAP_TIME',</v>
      </c>
      <c r="AC1400" s="7" t="str">
        <f t="shared" si="222"/>
        <v>'RUSSIA_TO_elec')~~|</v>
      </c>
    </row>
    <row r="1401" spans="1:29" x14ac:dyDescent="0.35">
      <c r="A1401" t="s">
        <v>75</v>
      </c>
      <c r="B1401" t="s">
        <v>42</v>
      </c>
      <c r="C1401" t="str">
        <f t="shared" si="214"/>
        <v>RUSSIA_TO_elec</v>
      </c>
      <c r="D1401" t="str">
        <f t="shared" si="215"/>
        <v>PROTRA_CHP_PP_I</v>
      </c>
      <c r="E1401" t="s">
        <v>25</v>
      </c>
      <c r="F1401" s="1" t="str">
        <f t="shared" si="216"/>
        <v>RUSSIATO_elecPROTRA_PP_liquid_fuels_CCS</v>
      </c>
      <c r="G1401" s="5">
        <v>0</v>
      </c>
      <c r="H1401" s="5">
        <v>0</v>
      </c>
      <c r="I1401" s="5">
        <v>0</v>
      </c>
      <c r="J1401" s="5">
        <v>0</v>
      </c>
      <c r="K1401" s="5">
        <v>0</v>
      </c>
      <c r="L1401" s="5">
        <v>0</v>
      </c>
      <c r="M1401" s="5">
        <v>0</v>
      </c>
      <c r="N1401" s="5">
        <v>0</v>
      </c>
      <c r="O1401" s="5">
        <v>0</v>
      </c>
      <c r="P1401" s="5">
        <v>0</v>
      </c>
      <c r="Q1401" s="5">
        <v>0</v>
      </c>
      <c r="R1401" s="5">
        <v>0</v>
      </c>
      <c r="S1401" s="5">
        <v>0</v>
      </c>
      <c r="T1401" s="5">
        <v>0</v>
      </c>
      <c r="U1401" s="5">
        <v>0</v>
      </c>
      <c r="V1401" s="5">
        <v>0</v>
      </c>
      <c r="W1401" t="str">
        <f t="shared" si="213"/>
        <v/>
      </c>
      <c r="X1401" s="7" t="str">
        <f t="shared" si="217"/>
        <v>PROTRA_CAPACITY_EMPIRICAL[</v>
      </c>
      <c r="Y1401" s="7" t="str">
        <f t="shared" si="220"/>
        <v>RUSSIA,</v>
      </c>
      <c r="Z1401" s="7" t="str">
        <f t="shared" si="221"/>
        <v>TO_elec,</v>
      </c>
      <c r="AA1401" s="7" t="str">
        <f t="shared" si="218"/>
        <v>PROTRA_CHP_PP_I]=GET_DIRECT_DATA(</v>
      </c>
      <c r="AB1401" s="7" t="str">
        <f t="shared" si="219"/>
        <v>'model_parameters/energy/PROTRA_capacity_vensim_import.xlsx','PROTRA_capacity','PROTRA_CAP_TIME',</v>
      </c>
      <c r="AC1401" s="7" t="str">
        <f t="shared" si="222"/>
        <v>'RUSSIA_TO_elec')~~|</v>
      </c>
    </row>
    <row r="1402" spans="1:29" x14ac:dyDescent="0.35">
      <c r="A1402" t="s">
        <v>75</v>
      </c>
      <c r="B1402" t="s">
        <v>42</v>
      </c>
      <c r="C1402" t="str">
        <f t="shared" si="214"/>
        <v>RUSSIA_TO_elec</v>
      </c>
      <c r="D1402" t="str">
        <f t="shared" si="215"/>
        <v>PROTRA_CHP_PP_I</v>
      </c>
      <c r="E1402" t="s">
        <v>26</v>
      </c>
      <c r="F1402" s="1" t="str">
        <f t="shared" si="216"/>
        <v>RUSSIATO_elecPROTRA_PP_nuclear</v>
      </c>
      <c r="G1402" s="5">
        <v>21.742999999999999</v>
      </c>
      <c r="H1402" s="5">
        <v>21.742999999999999</v>
      </c>
      <c r="I1402" s="5">
        <v>21.742999999999999</v>
      </c>
      <c r="J1402" s="5">
        <v>21.742999999999999</v>
      </c>
      <c r="K1402" s="5">
        <v>21.742999999999999</v>
      </c>
      <c r="L1402" s="5">
        <v>22.693000000000001</v>
      </c>
      <c r="M1402" s="5">
        <v>23.643000000000001</v>
      </c>
      <c r="N1402" s="5">
        <v>23.643000000000001</v>
      </c>
      <c r="O1402" s="5">
        <v>23.643000000000001</v>
      </c>
      <c r="P1402" s="5">
        <v>24.654</v>
      </c>
      <c r="Q1402" s="5">
        <v>25.443000000000001</v>
      </c>
      <c r="R1402" s="5">
        <v>26.111000000000001</v>
      </c>
      <c r="S1402" s="5">
        <v>26.141999999999999</v>
      </c>
      <c r="T1402" s="5">
        <v>27.251999999999999</v>
      </c>
      <c r="U1402" s="5">
        <v>27.8415</v>
      </c>
      <c r="V1402" s="5">
        <v>28.431000000000001</v>
      </c>
      <c r="W1402" t="str">
        <f t="shared" si="213"/>
        <v/>
      </c>
      <c r="X1402" s="7" t="str">
        <f t="shared" si="217"/>
        <v>PROTRA_CAPACITY_EMPIRICAL[</v>
      </c>
      <c r="Y1402" s="7" t="str">
        <f t="shared" si="220"/>
        <v>RUSSIA,</v>
      </c>
      <c r="Z1402" s="7" t="str">
        <f t="shared" si="221"/>
        <v>TO_elec,</v>
      </c>
      <c r="AA1402" s="7" t="str">
        <f t="shared" si="218"/>
        <v>PROTRA_CHP_PP_I]=GET_DIRECT_DATA(</v>
      </c>
      <c r="AB1402" s="7" t="str">
        <f t="shared" si="219"/>
        <v>'model_parameters/energy/PROTRA_capacity_vensim_import.xlsx','PROTRA_capacity','PROTRA_CAP_TIME',</v>
      </c>
      <c r="AC1402" s="7" t="str">
        <f t="shared" si="222"/>
        <v>'RUSSIA_TO_elec')~~|</v>
      </c>
    </row>
    <row r="1403" spans="1:29" x14ac:dyDescent="0.35">
      <c r="A1403" t="s">
        <v>75</v>
      </c>
      <c r="B1403" t="s">
        <v>42</v>
      </c>
      <c r="C1403" t="str">
        <f t="shared" si="214"/>
        <v>RUSSIA_TO_elec</v>
      </c>
      <c r="D1403" t="str">
        <f t="shared" si="215"/>
        <v>PROTRA_CHP_PP_I</v>
      </c>
      <c r="E1403" t="s">
        <v>27</v>
      </c>
      <c r="F1403" s="1" t="str">
        <f t="shared" si="216"/>
        <v>RUSSIATO_elecPROTRA_PP_oceanic</v>
      </c>
      <c r="G1403" s="5">
        <v>4.0000000000000002E-4</v>
      </c>
      <c r="H1403" s="5">
        <v>4.0000000000000002E-4</v>
      </c>
      <c r="I1403" s="5">
        <v>2E-3</v>
      </c>
      <c r="J1403" s="5">
        <v>2E-3</v>
      </c>
      <c r="K1403" s="5">
        <v>2E-3</v>
      </c>
      <c r="L1403" s="5">
        <v>2E-3</v>
      </c>
      <c r="M1403" s="5">
        <v>2E-3</v>
      </c>
      <c r="N1403" s="5">
        <v>2E-3</v>
      </c>
      <c r="O1403" s="5">
        <v>2E-3</v>
      </c>
      <c r="P1403" s="5">
        <v>2E-3</v>
      </c>
      <c r="Q1403" s="5">
        <v>2E-3</v>
      </c>
      <c r="R1403" s="5">
        <v>2E-3</v>
      </c>
      <c r="S1403" s="5">
        <v>2E-3</v>
      </c>
      <c r="T1403" s="5">
        <v>2E-3</v>
      </c>
      <c r="U1403" s="5">
        <v>2E-3</v>
      </c>
      <c r="V1403" s="5">
        <v>2E-3</v>
      </c>
      <c r="W1403" t="str">
        <f t="shared" si="213"/>
        <v/>
      </c>
      <c r="X1403" s="7" t="str">
        <f t="shared" si="217"/>
        <v>PROTRA_CAPACITY_EMPIRICAL[</v>
      </c>
      <c r="Y1403" s="7" t="str">
        <f t="shared" si="220"/>
        <v>RUSSIA,</v>
      </c>
      <c r="Z1403" s="7" t="str">
        <f t="shared" si="221"/>
        <v>TO_elec,</v>
      </c>
      <c r="AA1403" s="7" t="str">
        <f t="shared" si="218"/>
        <v>PROTRA_CHP_PP_I]=GET_DIRECT_DATA(</v>
      </c>
      <c r="AB1403" s="7" t="str">
        <f t="shared" si="219"/>
        <v>'model_parameters/energy/PROTRA_capacity_vensim_import.xlsx','PROTRA_capacity','PROTRA_CAP_TIME',</v>
      </c>
      <c r="AC1403" s="7" t="str">
        <f t="shared" si="222"/>
        <v>'RUSSIA_TO_elec')~~|</v>
      </c>
    </row>
    <row r="1404" spans="1:29" x14ac:dyDescent="0.35">
      <c r="A1404" t="s">
        <v>75</v>
      </c>
      <c r="B1404" t="s">
        <v>42</v>
      </c>
      <c r="C1404" t="str">
        <f t="shared" si="214"/>
        <v>RUSSIA_TO_elec</v>
      </c>
      <c r="D1404" t="str">
        <f t="shared" si="215"/>
        <v>PROTRA_CHP_PP_I</v>
      </c>
      <c r="E1404" t="s">
        <v>28</v>
      </c>
      <c r="F1404" s="1" t="str">
        <f t="shared" si="216"/>
        <v>RUSSIATO_elecPROTRA_PP_solar_CSP</v>
      </c>
      <c r="G1404" s="5">
        <v>0</v>
      </c>
      <c r="H1404" s="5">
        <v>0</v>
      </c>
      <c r="I1404" s="5">
        <v>0</v>
      </c>
      <c r="J1404" s="5">
        <v>0</v>
      </c>
      <c r="K1404" s="5">
        <v>0</v>
      </c>
      <c r="L1404" s="5">
        <v>0</v>
      </c>
      <c r="M1404" s="5">
        <v>0</v>
      </c>
      <c r="N1404" s="5">
        <v>0</v>
      </c>
      <c r="O1404" s="5">
        <v>0</v>
      </c>
      <c r="P1404" s="5">
        <v>0</v>
      </c>
      <c r="Q1404" s="5">
        <v>0</v>
      </c>
      <c r="R1404" s="5">
        <v>0</v>
      </c>
      <c r="S1404" s="5">
        <v>0</v>
      </c>
      <c r="T1404" s="5">
        <v>0</v>
      </c>
      <c r="U1404" s="5">
        <v>0</v>
      </c>
      <c r="V1404" s="5">
        <v>0</v>
      </c>
      <c r="W1404" t="str">
        <f t="shared" si="213"/>
        <v/>
      </c>
      <c r="X1404" s="7" t="str">
        <f t="shared" si="217"/>
        <v>PROTRA_CAPACITY_EMPIRICAL[</v>
      </c>
      <c r="Y1404" s="7" t="str">
        <f t="shared" si="220"/>
        <v>RUSSIA,</v>
      </c>
      <c r="Z1404" s="7" t="str">
        <f t="shared" si="221"/>
        <v>TO_elec,</v>
      </c>
      <c r="AA1404" s="7" t="str">
        <f t="shared" si="218"/>
        <v>PROTRA_CHP_PP_I]=GET_DIRECT_DATA(</v>
      </c>
      <c r="AB1404" s="7" t="str">
        <f t="shared" si="219"/>
        <v>'model_parameters/energy/PROTRA_capacity_vensim_import.xlsx','PROTRA_capacity','PROTRA_CAP_TIME',</v>
      </c>
      <c r="AC1404" s="7" t="str">
        <f t="shared" si="222"/>
        <v>'RUSSIA_TO_elec')~~|</v>
      </c>
    </row>
    <row r="1405" spans="1:29" x14ac:dyDescent="0.35">
      <c r="A1405" t="s">
        <v>75</v>
      </c>
      <c r="B1405" t="s">
        <v>42</v>
      </c>
      <c r="C1405" t="str">
        <f t="shared" si="214"/>
        <v>RUSSIA_TO_elec</v>
      </c>
      <c r="D1405" t="str">
        <f t="shared" si="215"/>
        <v>PROTRA_CHP_PP_I</v>
      </c>
      <c r="E1405" t="s">
        <v>29</v>
      </c>
      <c r="F1405" s="1" t="str">
        <f t="shared" si="216"/>
        <v>RUSSIATO_elecPROTRA_PP_solar_PV</v>
      </c>
      <c r="G1405" s="5">
        <v>0</v>
      </c>
      <c r="H1405" s="5">
        <v>0</v>
      </c>
      <c r="I1405" s="5">
        <v>0</v>
      </c>
      <c r="J1405" s="5">
        <v>0</v>
      </c>
      <c r="K1405" s="5">
        <v>0</v>
      </c>
      <c r="L1405" s="5">
        <v>6.0000000000000002E-6</v>
      </c>
      <c r="M1405" s="5">
        <v>1.38E-5</v>
      </c>
      <c r="N1405" s="5">
        <v>5.5799999999999994E-5</v>
      </c>
      <c r="O1405" s="5">
        <v>7.5539999999999993E-4</v>
      </c>
      <c r="P1405" s="5">
        <v>3.0000000000000001E-3</v>
      </c>
      <c r="Q1405" s="5">
        <v>3.6791999999999998E-2</v>
      </c>
      <c r="R1405" s="5">
        <v>4.5791999999999999E-2</v>
      </c>
      <c r="S1405" s="5">
        <v>0.13519199999999998</v>
      </c>
      <c r="T1405" s="5">
        <v>0.32119200000000003</v>
      </c>
      <c r="U1405" s="5">
        <v>0.39467040000000003</v>
      </c>
      <c r="V1405" s="5">
        <v>0.46814880000000003</v>
      </c>
      <c r="W1405" t="str">
        <f t="shared" si="213"/>
        <v/>
      </c>
      <c r="X1405" s="7" t="str">
        <f t="shared" si="217"/>
        <v>PROTRA_CAPACITY_EMPIRICAL[</v>
      </c>
      <c r="Y1405" s="7" t="str">
        <f t="shared" si="220"/>
        <v>RUSSIA,</v>
      </c>
      <c r="Z1405" s="7" t="str">
        <f t="shared" si="221"/>
        <v>TO_elec,</v>
      </c>
      <c r="AA1405" s="7" t="str">
        <f t="shared" si="218"/>
        <v>PROTRA_CHP_PP_I]=GET_DIRECT_DATA(</v>
      </c>
      <c r="AB1405" s="7" t="str">
        <f t="shared" si="219"/>
        <v>'model_parameters/energy/PROTRA_capacity_vensim_import.xlsx','PROTRA_capacity','PROTRA_CAP_TIME',</v>
      </c>
      <c r="AC1405" s="7" t="str">
        <f t="shared" si="222"/>
        <v>'RUSSIA_TO_elec')~~|</v>
      </c>
    </row>
    <row r="1406" spans="1:29" x14ac:dyDescent="0.35">
      <c r="A1406" t="s">
        <v>75</v>
      </c>
      <c r="B1406" t="s">
        <v>42</v>
      </c>
      <c r="C1406" t="str">
        <f t="shared" si="214"/>
        <v>RUSSIA_TO_elec</v>
      </c>
      <c r="D1406" t="str">
        <f t="shared" si="215"/>
        <v>PROTRA_CHP_PP_I</v>
      </c>
      <c r="E1406" t="s">
        <v>30</v>
      </c>
      <c r="F1406" s="1" t="str">
        <f t="shared" si="216"/>
        <v>RUSSIATO_elecPROTRA_PP_solar_urban_PV</v>
      </c>
      <c r="G1406" s="5">
        <v>0</v>
      </c>
      <c r="H1406" s="5">
        <v>0</v>
      </c>
      <c r="I1406" s="5">
        <v>0</v>
      </c>
      <c r="J1406" s="5">
        <v>0</v>
      </c>
      <c r="K1406" s="5">
        <v>0</v>
      </c>
      <c r="L1406" s="5">
        <v>3.9999999999999998E-6</v>
      </c>
      <c r="M1406" s="5">
        <v>9.2E-6</v>
      </c>
      <c r="N1406" s="5">
        <v>3.7200000000000003E-5</v>
      </c>
      <c r="O1406" s="5">
        <v>5.0359999999999999E-4</v>
      </c>
      <c r="P1406" s="5">
        <v>2E-3</v>
      </c>
      <c r="Q1406" s="5">
        <v>2.4528000000000001E-2</v>
      </c>
      <c r="R1406" s="5">
        <v>3.0528000000000007E-2</v>
      </c>
      <c r="S1406" s="5">
        <v>9.0128E-2</v>
      </c>
      <c r="T1406" s="5">
        <v>0.21412800000000004</v>
      </c>
      <c r="U1406" s="5">
        <v>0.26311360000000006</v>
      </c>
      <c r="V1406" s="5">
        <v>0.31209920000000008</v>
      </c>
      <c r="W1406" t="str">
        <f t="shared" si="213"/>
        <v/>
      </c>
      <c r="X1406" s="7" t="str">
        <f t="shared" si="217"/>
        <v>PROTRA_CAPACITY_EMPIRICAL[</v>
      </c>
      <c r="Y1406" s="7" t="str">
        <f t="shared" si="220"/>
        <v>RUSSIA,</v>
      </c>
      <c r="Z1406" s="7" t="str">
        <f t="shared" si="221"/>
        <v>TO_elec,</v>
      </c>
      <c r="AA1406" s="7" t="str">
        <f t="shared" si="218"/>
        <v>PROTRA_CHP_PP_I]=GET_DIRECT_DATA(</v>
      </c>
      <c r="AB1406" s="7" t="str">
        <f t="shared" si="219"/>
        <v>'model_parameters/energy/PROTRA_capacity_vensim_import.xlsx','PROTRA_capacity','PROTRA_CAP_TIME',</v>
      </c>
      <c r="AC1406" s="7" t="str">
        <f t="shared" si="222"/>
        <v>'RUSSIA_TO_elec')~~|</v>
      </c>
    </row>
    <row r="1407" spans="1:29" x14ac:dyDescent="0.35">
      <c r="A1407" t="s">
        <v>75</v>
      </c>
      <c r="B1407" t="s">
        <v>42</v>
      </c>
      <c r="C1407" t="str">
        <f t="shared" si="214"/>
        <v>RUSSIA_TO_elec</v>
      </c>
      <c r="D1407" t="str">
        <f t="shared" si="215"/>
        <v>PROTRA_CHP_PP_I</v>
      </c>
      <c r="E1407" t="s">
        <v>31</v>
      </c>
      <c r="F1407" s="1" t="str">
        <f t="shared" si="216"/>
        <v>RUSSIATO_elecPROTRA_PP_solid_fossil</v>
      </c>
      <c r="G1407" s="5">
        <v>32.552934320027404</v>
      </c>
      <c r="H1407" s="5">
        <v>33.080614013032942</v>
      </c>
      <c r="I1407" s="5">
        <v>33.395792502333961</v>
      </c>
      <c r="J1407" s="5">
        <v>32.785212352293769</v>
      </c>
      <c r="K1407" s="5">
        <v>32.736281696551558</v>
      </c>
      <c r="L1407" s="5">
        <v>33.252263926929523</v>
      </c>
      <c r="M1407" s="5">
        <v>33.585406707927717</v>
      </c>
      <c r="N1407" s="5">
        <v>32.213280947973558</v>
      </c>
      <c r="O1407" s="5">
        <v>33.326432108111753</v>
      </c>
      <c r="P1407" s="5">
        <v>38.395757666840566</v>
      </c>
      <c r="Q1407" s="5">
        <v>34.244339045287646</v>
      </c>
      <c r="R1407" s="5">
        <v>36.625152998776016</v>
      </c>
      <c r="S1407" s="5">
        <v>36.707496940024484</v>
      </c>
      <c r="T1407" s="5">
        <v>36.992693390452871</v>
      </c>
      <c r="U1407" s="5">
        <v>36.958396324649016</v>
      </c>
      <c r="V1407" s="5">
        <v>36.92409925884516</v>
      </c>
      <c r="W1407" t="str">
        <f t="shared" si="213"/>
        <v/>
      </c>
      <c r="X1407" s="7" t="str">
        <f t="shared" si="217"/>
        <v>PROTRA_CAPACITY_EMPIRICAL[</v>
      </c>
      <c r="Y1407" s="7" t="str">
        <f t="shared" si="220"/>
        <v>RUSSIA,</v>
      </c>
      <c r="Z1407" s="7" t="str">
        <f t="shared" si="221"/>
        <v>TO_elec,</v>
      </c>
      <c r="AA1407" s="7" t="str">
        <f t="shared" si="218"/>
        <v>PROTRA_CHP_PP_I]=GET_DIRECT_DATA(</v>
      </c>
      <c r="AB1407" s="7" t="str">
        <f t="shared" si="219"/>
        <v>'model_parameters/energy/PROTRA_capacity_vensim_import.xlsx','PROTRA_capacity','PROTRA_CAP_TIME',</v>
      </c>
      <c r="AC1407" s="7" t="str">
        <f t="shared" si="222"/>
        <v>'RUSSIA_TO_elec')~~|</v>
      </c>
    </row>
    <row r="1408" spans="1:29" x14ac:dyDescent="0.35">
      <c r="A1408" t="s">
        <v>75</v>
      </c>
      <c r="B1408" t="s">
        <v>42</v>
      </c>
      <c r="C1408" t="str">
        <f t="shared" si="214"/>
        <v>RUSSIA_TO_elec</v>
      </c>
      <c r="D1408" t="str">
        <f t="shared" si="215"/>
        <v>PROTRA_CHP_PP_I</v>
      </c>
      <c r="E1408" t="s">
        <v>32</v>
      </c>
      <c r="F1408" s="1" t="str">
        <f t="shared" si="216"/>
        <v>RUSSIATO_elecPROTRA_PP_solid_fossil_CCS</v>
      </c>
      <c r="G1408" s="5">
        <v>0</v>
      </c>
      <c r="H1408" s="5">
        <v>0</v>
      </c>
      <c r="I1408" s="5">
        <v>0</v>
      </c>
      <c r="J1408" s="5">
        <v>0</v>
      </c>
      <c r="K1408" s="5">
        <v>0</v>
      </c>
      <c r="L1408" s="5">
        <v>0</v>
      </c>
      <c r="M1408" s="5">
        <v>0</v>
      </c>
      <c r="N1408" s="5">
        <v>0</v>
      </c>
      <c r="O1408" s="5">
        <v>0</v>
      </c>
      <c r="P1408" s="5">
        <v>0</v>
      </c>
      <c r="Q1408" s="5">
        <v>0</v>
      </c>
      <c r="R1408" s="5">
        <v>0</v>
      </c>
      <c r="S1408" s="5">
        <v>0</v>
      </c>
      <c r="T1408" s="5">
        <v>0</v>
      </c>
      <c r="U1408" s="5">
        <v>0</v>
      </c>
      <c r="V1408" s="5">
        <v>0</v>
      </c>
      <c r="W1408" t="str">
        <f t="shared" si="213"/>
        <v/>
      </c>
      <c r="X1408" s="7" t="str">
        <f t="shared" si="217"/>
        <v>PROTRA_CAPACITY_EMPIRICAL[</v>
      </c>
      <c r="Y1408" s="7" t="str">
        <f t="shared" si="220"/>
        <v>RUSSIA,</v>
      </c>
      <c r="Z1408" s="7" t="str">
        <f t="shared" si="221"/>
        <v>TO_elec,</v>
      </c>
      <c r="AA1408" s="7" t="str">
        <f t="shared" si="218"/>
        <v>PROTRA_CHP_PP_I]=GET_DIRECT_DATA(</v>
      </c>
      <c r="AB1408" s="7" t="str">
        <f t="shared" si="219"/>
        <v>'model_parameters/energy/PROTRA_capacity_vensim_import.xlsx','PROTRA_capacity','PROTRA_CAP_TIME',</v>
      </c>
      <c r="AC1408" s="7" t="str">
        <f t="shared" si="222"/>
        <v>'RUSSIA_TO_elec')~~|</v>
      </c>
    </row>
    <row r="1409" spans="1:29" x14ac:dyDescent="0.35">
      <c r="A1409" t="s">
        <v>75</v>
      </c>
      <c r="B1409" t="s">
        <v>42</v>
      </c>
      <c r="C1409" t="str">
        <f t="shared" si="214"/>
        <v>RUSSIA_TO_elec</v>
      </c>
      <c r="D1409" t="str">
        <f t="shared" si="215"/>
        <v>PROTRA_CHP_PP_I</v>
      </c>
      <c r="E1409" t="s">
        <v>33</v>
      </c>
      <c r="F1409" s="1" t="str">
        <f t="shared" si="216"/>
        <v>RUSSIATO_elecPROTRA_PP_waste</v>
      </c>
      <c r="G1409" s="5">
        <v>0</v>
      </c>
      <c r="H1409" s="5">
        <v>0</v>
      </c>
      <c r="I1409" s="5">
        <v>0</v>
      </c>
      <c r="J1409" s="5">
        <v>0</v>
      </c>
      <c r="K1409" s="5">
        <v>0</v>
      </c>
      <c r="L1409" s="5">
        <v>0</v>
      </c>
      <c r="M1409" s="5">
        <v>0</v>
      </c>
      <c r="N1409" s="5">
        <v>0</v>
      </c>
      <c r="O1409" s="5">
        <v>0</v>
      </c>
      <c r="P1409" s="5">
        <v>0</v>
      </c>
      <c r="Q1409" s="5">
        <v>0</v>
      </c>
      <c r="R1409" s="5">
        <v>0</v>
      </c>
      <c r="S1409" s="5">
        <v>0</v>
      </c>
      <c r="T1409" s="5">
        <v>0</v>
      </c>
      <c r="U1409" s="5">
        <v>0</v>
      </c>
      <c r="V1409" s="5">
        <v>0</v>
      </c>
      <c r="W1409" t="str">
        <f t="shared" si="213"/>
        <v/>
      </c>
      <c r="X1409" s="7" t="str">
        <f t="shared" si="217"/>
        <v>PROTRA_CAPACITY_EMPIRICAL[</v>
      </c>
      <c r="Y1409" s="7" t="str">
        <f t="shared" si="220"/>
        <v>RUSSIA,</v>
      </c>
      <c r="Z1409" s="7" t="str">
        <f t="shared" si="221"/>
        <v>TO_elec,</v>
      </c>
      <c r="AA1409" s="7" t="str">
        <f t="shared" si="218"/>
        <v>PROTRA_CHP_PP_I]=GET_DIRECT_DATA(</v>
      </c>
      <c r="AB1409" s="7" t="str">
        <f t="shared" si="219"/>
        <v>'model_parameters/energy/PROTRA_capacity_vensim_import.xlsx','PROTRA_capacity','PROTRA_CAP_TIME',</v>
      </c>
      <c r="AC1409" s="7" t="str">
        <f t="shared" si="222"/>
        <v>'RUSSIA_TO_elec')~~|</v>
      </c>
    </row>
    <row r="1410" spans="1:29" x14ac:dyDescent="0.35">
      <c r="A1410" t="s">
        <v>75</v>
      </c>
      <c r="B1410" t="s">
        <v>42</v>
      </c>
      <c r="C1410" t="str">
        <f t="shared" si="214"/>
        <v>RUSSIA_TO_elec</v>
      </c>
      <c r="D1410" t="str">
        <f t="shared" si="215"/>
        <v>PROTRA_CHP_PP_I</v>
      </c>
      <c r="E1410" t="s">
        <v>34</v>
      </c>
      <c r="F1410" s="1" t="str">
        <f t="shared" si="216"/>
        <v>RUSSIATO_elecPROTRA_PP_waste_CCS</v>
      </c>
      <c r="G1410" s="5">
        <v>0</v>
      </c>
      <c r="H1410" s="5">
        <v>0</v>
      </c>
      <c r="I1410" s="5">
        <v>0</v>
      </c>
      <c r="J1410" s="5">
        <v>0</v>
      </c>
      <c r="K1410" s="5">
        <v>0</v>
      </c>
      <c r="L1410" s="5">
        <v>0</v>
      </c>
      <c r="M1410" s="5">
        <v>0</v>
      </c>
      <c r="N1410" s="5">
        <v>0</v>
      </c>
      <c r="O1410" s="5">
        <v>0</v>
      </c>
      <c r="P1410" s="5">
        <v>0</v>
      </c>
      <c r="Q1410" s="5">
        <v>0</v>
      </c>
      <c r="R1410" s="5">
        <v>0</v>
      </c>
      <c r="S1410" s="5">
        <v>0</v>
      </c>
      <c r="T1410" s="5">
        <v>0</v>
      </c>
      <c r="U1410" s="5">
        <v>0</v>
      </c>
      <c r="V1410" s="5">
        <v>0</v>
      </c>
      <c r="W1410" t="str">
        <f t="shared" si="213"/>
        <v/>
      </c>
      <c r="X1410" s="7" t="str">
        <f t="shared" si="217"/>
        <v>PROTRA_CAPACITY_EMPIRICAL[</v>
      </c>
      <c r="Y1410" s="7" t="str">
        <f t="shared" si="220"/>
        <v>RUSSIA,</v>
      </c>
      <c r="Z1410" s="7" t="str">
        <f t="shared" si="221"/>
        <v>TO_elec,</v>
      </c>
      <c r="AA1410" s="7" t="str">
        <f t="shared" si="218"/>
        <v>PROTRA_CHP_PP_I]=GET_DIRECT_DATA(</v>
      </c>
      <c r="AB1410" s="7" t="str">
        <f t="shared" si="219"/>
        <v>'model_parameters/energy/PROTRA_capacity_vensim_import.xlsx','PROTRA_capacity','PROTRA_CAP_TIME',</v>
      </c>
      <c r="AC1410" s="7" t="str">
        <f t="shared" si="222"/>
        <v>'RUSSIA_TO_elec')~~|</v>
      </c>
    </row>
    <row r="1411" spans="1:29" x14ac:dyDescent="0.35">
      <c r="A1411" t="s">
        <v>75</v>
      </c>
      <c r="B1411" t="s">
        <v>42</v>
      </c>
      <c r="C1411" t="str">
        <f t="shared" si="214"/>
        <v>RUSSIA_TO_elec</v>
      </c>
      <c r="D1411" t="str">
        <f t="shared" si="215"/>
        <v>PROTRA_CHP_PP_I</v>
      </c>
      <c r="E1411" t="s">
        <v>35</v>
      </c>
      <c r="F1411" s="1" t="str">
        <f t="shared" si="216"/>
        <v>RUSSIATO_elecPROTRA_PP_wind_offshore</v>
      </c>
      <c r="G1411" s="5">
        <v>0</v>
      </c>
      <c r="H1411" s="5">
        <v>0</v>
      </c>
      <c r="I1411" s="5">
        <v>0</v>
      </c>
      <c r="J1411" s="5">
        <v>0</v>
      </c>
      <c r="K1411" s="5">
        <v>0</v>
      </c>
      <c r="L1411" s="5">
        <v>0</v>
      </c>
      <c r="M1411" s="5">
        <v>0</v>
      </c>
      <c r="N1411" s="5">
        <v>0</v>
      </c>
      <c r="O1411" s="5">
        <v>0</v>
      </c>
      <c r="P1411" s="5">
        <v>0</v>
      </c>
      <c r="Q1411" s="5">
        <v>0</v>
      </c>
      <c r="R1411" s="5">
        <v>0</v>
      </c>
      <c r="S1411" s="5">
        <v>0</v>
      </c>
      <c r="T1411" s="5">
        <v>0</v>
      </c>
      <c r="U1411" s="5">
        <v>0</v>
      </c>
      <c r="V1411" s="5">
        <v>0</v>
      </c>
      <c r="W1411" t="str">
        <f t="shared" ref="W1411:W1474" si="223">IF(E1411="PROTRA_CHP_gas_fuels",CONCATENATE(X1411,Y1411,Z1411,AA1411,AB1411,AC1411),"")</f>
        <v/>
      </c>
      <c r="X1411" s="7" t="str">
        <f t="shared" si="217"/>
        <v>PROTRA_CAPACITY_EMPIRICAL[</v>
      </c>
      <c r="Y1411" s="7" t="str">
        <f t="shared" si="220"/>
        <v>RUSSIA,</v>
      </c>
      <c r="Z1411" s="7" t="str">
        <f t="shared" si="221"/>
        <v>TO_elec,</v>
      </c>
      <c r="AA1411" s="7" t="str">
        <f t="shared" si="218"/>
        <v>PROTRA_CHP_PP_I]=GET_DIRECT_DATA(</v>
      </c>
      <c r="AB1411" s="7" t="str">
        <f t="shared" si="219"/>
        <v>'model_parameters/energy/PROTRA_capacity_vensim_import.xlsx','PROTRA_capacity','PROTRA_CAP_TIME',</v>
      </c>
      <c r="AC1411" s="7" t="str">
        <f t="shared" si="222"/>
        <v>'RUSSIA_TO_elec')~~|</v>
      </c>
    </row>
    <row r="1412" spans="1:29" x14ac:dyDescent="0.35">
      <c r="A1412" t="s">
        <v>75</v>
      </c>
      <c r="B1412" t="s">
        <v>42</v>
      </c>
      <c r="C1412" t="str">
        <f t="shared" ref="C1412:C1475" si="224">A1412&amp;"_"&amp;B1412</f>
        <v>RUSSIA_TO_elec</v>
      </c>
      <c r="D1412" t="str">
        <f t="shared" ref="D1412:D1475" si="225">IF(B1412="TO_heat","PROTRA_CHP_HP_I","PROTRA_CHP_PP_I")</f>
        <v>PROTRA_CHP_PP_I</v>
      </c>
      <c r="E1412" t="s">
        <v>36</v>
      </c>
      <c r="F1412" s="1" t="str">
        <f t="shared" ref="F1412:F1475" si="226">A1412&amp;B1412&amp;E1412</f>
        <v>RUSSIATO_elecPROTRA_PP_wind_onshore</v>
      </c>
      <c r="G1412" s="5">
        <v>0.01</v>
      </c>
      <c r="H1412" s="5">
        <v>0.01</v>
      </c>
      <c r="I1412" s="5">
        <v>0.01</v>
      </c>
      <c r="J1412" s="5">
        <v>0.01</v>
      </c>
      <c r="K1412" s="5">
        <v>0.01</v>
      </c>
      <c r="L1412" s="5">
        <v>0.01</v>
      </c>
      <c r="M1412" s="5">
        <v>0.01</v>
      </c>
      <c r="N1412" s="5">
        <v>0.01</v>
      </c>
      <c r="O1412" s="5">
        <v>0.01</v>
      </c>
      <c r="P1412" s="5">
        <v>0.01</v>
      </c>
      <c r="Q1412" s="5">
        <v>1.09E-2</v>
      </c>
      <c r="R1412" s="5">
        <v>1.09E-2</v>
      </c>
      <c r="S1412" s="5">
        <v>1.09E-2</v>
      </c>
      <c r="T1412" s="5">
        <v>5.1900000000000002E-2</v>
      </c>
      <c r="U1412" s="5">
        <v>6.028E-2</v>
      </c>
      <c r="V1412" s="5">
        <v>6.8659999999999999E-2</v>
      </c>
      <c r="W1412" t="str">
        <f t="shared" si="223"/>
        <v/>
      </c>
      <c r="X1412" s="7" t="str">
        <f t="shared" ref="X1412:X1475" si="227">$X$1</f>
        <v>PROTRA_CAPACITY_EMPIRICAL[</v>
      </c>
      <c r="Y1412" s="7" t="str">
        <f t="shared" si="220"/>
        <v>RUSSIA,</v>
      </c>
      <c r="Z1412" s="7" t="str">
        <f t="shared" si="221"/>
        <v>TO_elec,</v>
      </c>
      <c r="AA1412" s="7" t="str">
        <f t="shared" ref="AA1412:AA1475" si="228">D1412&amp;"]=GET_DIRECT_DATA("</f>
        <v>PROTRA_CHP_PP_I]=GET_DIRECT_DATA(</v>
      </c>
      <c r="AB1412" s="7" t="str">
        <f t="shared" ref="AB1412:AB1475" si="229">$AB$1</f>
        <v>'model_parameters/energy/PROTRA_capacity_vensim_import.xlsx','PROTRA_capacity','PROTRA_CAP_TIME',</v>
      </c>
      <c r="AC1412" s="7" t="str">
        <f t="shared" si="222"/>
        <v>'RUSSIA_TO_elec')~~|</v>
      </c>
    </row>
    <row r="1413" spans="1:29" x14ac:dyDescent="0.35">
      <c r="A1413" t="s">
        <v>65</v>
      </c>
      <c r="B1413" t="s">
        <v>41</v>
      </c>
      <c r="C1413" t="str">
        <f t="shared" si="224"/>
        <v>SLOVAKIA_TO_heat</v>
      </c>
      <c r="D1413" t="str">
        <f t="shared" si="225"/>
        <v>PROTRA_CHP_HP_I</v>
      </c>
      <c r="E1413" t="s">
        <v>0</v>
      </c>
      <c r="F1413" s="1" t="str">
        <f t="shared" si="226"/>
        <v>SLOVAKIATO_heatPROTRA_CHP_gas_fuels</v>
      </c>
      <c r="G1413" s="3">
        <v>1.6115869954265265</v>
      </c>
      <c r="H1413" s="3">
        <v>1.2391598727381192</v>
      </c>
      <c r="I1413" s="3">
        <v>1.0607257904155898</v>
      </c>
      <c r="J1413" s="3">
        <v>0.98638854643070217</v>
      </c>
      <c r="K1413" s="3">
        <v>0.91637323523563352</v>
      </c>
      <c r="L1413" s="3">
        <v>0.9530479220520981</v>
      </c>
      <c r="M1413" s="3">
        <v>0.91773155696957665</v>
      </c>
      <c r="N1413" s="3">
        <v>0.94810857029230478</v>
      </c>
      <c r="O1413" s="3">
        <v>1.1537090872936968</v>
      </c>
      <c r="P1413" s="3">
        <v>1.0175064625173995</v>
      </c>
      <c r="Q1413" s="3">
        <v>1.063442433883476</v>
      </c>
      <c r="R1413" s="3">
        <v>1.0340532909127065</v>
      </c>
      <c r="S1413" s="3">
        <v>1.1102427918075166</v>
      </c>
      <c r="T1413" s="3">
        <v>1.0280025850069596</v>
      </c>
      <c r="U1413" s="3">
        <v>1.0617136607675486</v>
      </c>
      <c r="V1413" s="3">
        <v>1.0607628355537884</v>
      </c>
      <c r="W1413" t="str">
        <f t="shared" si="223"/>
        <v>PROTRA_CAPACITY_EMPIRICAL[SLOVAKIA,TO_heat,PROTRA_CHP_HP_I]=GET_DIRECT_DATA('model_parameters/energy/PROTRA_capacity_vensim_import.xlsx','PROTRA_capacity','PROTRA_CAP_TIME','SLOVAKIA_TO_heat')~~|</v>
      </c>
      <c r="X1413" s="7" t="str">
        <f t="shared" si="227"/>
        <v>PROTRA_CAPACITY_EMPIRICAL[</v>
      </c>
      <c r="Y1413" s="7" t="str">
        <f t="shared" si="220"/>
        <v>SLOVAKIA,</v>
      </c>
      <c r="Z1413" s="7" t="str">
        <f t="shared" si="221"/>
        <v>TO_heat,</v>
      </c>
      <c r="AA1413" s="7" t="str">
        <f t="shared" si="228"/>
        <v>PROTRA_CHP_HP_I]=GET_DIRECT_DATA(</v>
      </c>
      <c r="AB1413" s="7" t="str">
        <f t="shared" si="229"/>
        <v>'model_parameters/energy/PROTRA_capacity_vensim_import.xlsx','PROTRA_capacity','PROTRA_CAP_TIME',</v>
      </c>
      <c r="AC1413" s="7" t="str">
        <f t="shared" si="222"/>
        <v>'SLOVAKIA_TO_heat')~~|</v>
      </c>
    </row>
    <row r="1414" spans="1:29" x14ac:dyDescent="0.35">
      <c r="A1414" t="s">
        <v>65</v>
      </c>
      <c r="B1414" t="s">
        <v>41</v>
      </c>
      <c r="C1414" t="str">
        <f t="shared" si="224"/>
        <v>SLOVAKIA_TO_heat</v>
      </c>
      <c r="D1414" t="str">
        <f t="shared" si="225"/>
        <v>PROTRA_CHP_HP_I</v>
      </c>
      <c r="E1414" t="s">
        <v>1</v>
      </c>
      <c r="F1414" s="1" t="str">
        <f t="shared" si="226"/>
        <v>SLOVAKIATO_heatPROTRA_CHP_gas_fuels_CCS</v>
      </c>
      <c r="G1414" s="3">
        <v>0</v>
      </c>
      <c r="H1414" s="3">
        <v>0</v>
      </c>
      <c r="I1414" s="3">
        <v>0</v>
      </c>
      <c r="J1414" s="3">
        <v>0</v>
      </c>
      <c r="K1414" s="3">
        <v>0</v>
      </c>
      <c r="L1414" s="3">
        <v>0</v>
      </c>
      <c r="M1414" s="3">
        <v>0</v>
      </c>
      <c r="N1414" s="3">
        <v>0</v>
      </c>
      <c r="O1414" s="3">
        <v>0</v>
      </c>
      <c r="P1414" s="3">
        <v>0</v>
      </c>
      <c r="Q1414" s="3">
        <v>0</v>
      </c>
      <c r="R1414" s="3">
        <v>0</v>
      </c>
      <c r="S1414" s="3">
        <v>0</v>
      </c>
      <c r="T1414" s="3">
        <v>0</v>
      </c>
      <c r="U1414" s="3">
        <v>0</v>
      </c>
      <c r="V1414" s="3">
        <v>0</v>
      </c>
      <c r="W1414" t="str">
        <f t="shared" si="223"/>
        <v/>
      </c>
      <c r="X1414" s="7" t="str">
        <f t="shared" si="227"/>
        <v>PROTRA_CAPACITY_EMPIRICAL[</v>
      </c>
      <c r="Y1414" s="7" t="str">
        <f t="shared" si="220"/>
        <v>SLOVAKIA,</v>
      </c>
      <c r="Z1414" s="7" t="str">
        <f t="shared" si="221"/>
        <v>TO_heat,</v>
      </c>
      <c r="AA1414" s="7" t="str">
        <f t="shared" si="228"/>
        <v>PROTRA_CHP_HP_I]=GET_DIRECT_DATA(</v>
      </c>
      <c r="AB1414" s="7" t="str">
        <f t="shared" si="229"/>
        <v>'model_parameters/energy/PROTRA_capacity_vensim_import.xlsx','PROTRA_capacity','PROTRA_CAP_TIME',</v>
      </c>
      <c r="AC1414" s="7" t="str">
        <f t="shared" si="222"/>
        <v>'SLOVAKIA_TO_heat')~~|</v>
      </c>
    </row>
    <row r="1415" spans="1:29" x14ac:dyDescent="0.35">
      <c r="A1415" t="s">
        <v>65</v>
      </c>
      <c r="B1415" t="s">
        <v>41</v>
      </c>
      <c r="C1415" t="str">
        <f t="shared" si="224"/>
        <v>SLOVAKIA_TO_heat</v>
      </c>
      <c r="D1415" t="str">
        <f t="shared" si="225"/>
        <v>PROTRA_CHP_HP_I</v>
      </c>
      <c r="E1415" t="s">
        <v>2</v>
      </c>
      <c r="F1415" s="1" t="str">
        <f t="shared" si="226"/>
        <v>SLOVAKIATO_heatPROTRA_CHP_geothermal</v>
      </c>
      <c r="G1415" s="3">
        <v>0</v>
      </c>
      <c r="H1415" s="3">
        <v>0</v>
      </c>
      <c r="I1415" s="3">
        <v>0</v>
      </c>
      <c r="J1415" s="3">
        <v>0</v>
      </c>
      <c r="K1415" s="3">
        <v>0</v>
      </c>
      <c r="L1415" s="3">
        <v>0</v>
      </c>
      <c r="M1415" s="3">
        <v>0</v>
      </c>
      <c r="N1415" s="3">
        <v>0</v>
      </c>
      <c r="O1415" s="3">
        <v>0</v>
      </c>
      <c r="P1415" s="3">
        <v>0</v>
      </c>
      <c r="Q1415" s="3">
        <v>0</v>
      </c>
      <c r="R1415" s="3">
        <v>0</v>
      </c>
      <c r="S1415" s="3">
        <v>0</v>
      </c>
      <c r="T1415" s="3">
        <v>0</v>
      </c>
      <c r="U1415" s="3">
        <v>0</v>
      </c>
      <c r="V1415" s="3">
        <v>0</v>
      </c>
      <c r="W1415" t="str">
        <f t="shared" si="223"/>
        <v/>
      </c>
      <c r="X1415" s="7" t="str">
        <f t="shared" si="227"/>
        <v>PROTRA_CAPACITY_EMPIRICAL[</v>
      </c>
      <c r="Y1415" s="7" t="str">
        <f t="shared" si="220"/>
        <v>SLOVAKIA,</v>
      </c>
      <c r="Z1415" s="7" t="str">
        <f t="shared" si="221"/>
        <v>TO_heat,</v>
      </c>
      <c r="AA1415" s="7" t="str">
        <f t="shared" si="228"/>
        <v>PROTRA_CHP_HP_I]=GET_DIRECT_DATA(</v>
      </c>
      <c r="AB1415" s="7" t="str">
        <f t="shared" si="229"/>
        <v>'model_parameters/energy/PROTRA_capacity_vensim_import.xlsx','PROTRA_capacity','PROTRA_CAP_TIME',</v>
      </c>
      <c r="AC1415" s="7" t="str">
        <f t="shared" si="222"/>
        <v>'SLOVAKIA_TO_heat')~~|</v>
      </c>
    </row>
    <row r="1416" spans="1:29" x14ac:dyDescent="0.35">
      <c r="A1416" t="s">
        <v>65</v>
      </c>
      <c r="B1416" t="s">
        <v>41</v>
      </c>
      <c r="C1416" t="str">
        <f t="shared" si="224"/>
        <v>SLOVAKIA_TO_heat</v>
      </c>
      <c r="D1416" t="str">
        <f t="shared" si="225"/>
        <v>PROTRA_CHP_HP_I</v>
      </c>
      <c r="E1416" t="s">
        <v>3</v>
      </c>
      <c r="F1416" s="1" t="str">
        <f t="shared" si="226"/>
        <v>SLOVAKIATO_heatPROTRA_CHP_liquid_fuels</v>
      </c>
      <c r="G1416" s="3">
        <v>2.3832372241002195E-2</v>
      </c>
      <c r="H1416" s="3">
        <v>5.1492742095844105E-2</v>
      </c>
      <c r="I1416" s="3">
        <v>7.6559952276794588E-2</v>
      </c>
      <c r="J1416" s="3">
        <v>6.9027440843109966E-2</v>
      </c>
      <c r="K1416" s="3">
        <v>0.62346967587989677</v>
      </c>
      <c r="L1416" s="3">
        <v>0.77337900178962027</v>
      </c>
      <c r="M1416" s="3">
        <v>0.64409146947703333</v>
      </c>
      <c r="N1416" s="3">
        <v>0.57864505865977345</v>
      </c>
      <c r="O1416" s="3">
        <v>0.52048419168820848</v>
      </c>
      <c r="P1416" s="3">
        <v>0.4388614038576259</v>
      </c>
      <c r="Q1416" s="3">
        <v>0.52937502485583621</v>
      </c>
      <c r="R1416" s="3">
        <v>0.55246649433286954</v>
      </c>
      <c r="S1416" s="3">
        <v>0.56382700338039382</v>
      </c>
      <c r="T1416" s="3">
        <v>5.3344999005766558E-2</v>
      </c>
      <c r="U1416" s="3">
        <v>4.5935971366076758E-2</v>
      </c>
      <c r="V1416" s="3">
        <v>0</v>
      </c>
      <c r="W1416" t="str">
        <f t="shared" si="223"/>
        <v/>
      </c>
      <c r="X1416" s="7" t="str">
        <f t="shared" si="227"/>
        <v>PROTRA_CAPACITY_EMPIRICAL[</v>
      </c>
      <c r="Y1416" s="7" t="str">
        <f t="shared" si="220"/>
        <v>SLOVAKIA,</v>
      </c>
      <c r="Z1416" s="7" t="str">
        <f t="shared" si="221"/>
        <v>TO_heat,</v>
      </c>
      <c r="AA1416" s="7" t="str">
        <f t="shared" si="228"/>
        <v>PROTRA_CHP_HP_I]=GET_DIRECT_DATA(</v>
      </c>
      <c r="AB1416" s="7" t="str">
        <f t="shared" si="229"/>
        <v>'model_parameters/energy/PROTRA_capacity_vensim_import.xlsx','PROTRA_capacity','PROTRA_CAP_TIME',</v>
      </c>
      <c r="AC1416" s="7" t="str">
        <f t="shared" si="222"/>
        <v>'SLOVAKIA_TO_heat')~~|</v>
      </c>
    </row>
    <row r="1417" spans="1:29" x14ac:dyDescent="0.35">
      <c r="A1417" t="s">
        <v>65</v>
      </c>
      <c r="B1417" t="s">
        <v>41</v>
      </c>
      <c r="C1417" t="str">
        <f t="shared" si="224"/>
        <v>SLOVAKIA_TO_heat</v>
      </c>
      <c r="D1417" t="str">
        <f t="shared" si="225"/>
        <v>PROTRA_CHP_HP_I</v>
      </c>
      <c r="E1417" t="s">
        <v>4</v>
      </c>
      <c r="F1417" s="1" t="str">
        <f t="shared" si="226"/>
        <v>SLOVAKIATO_heatPROTRA_CHP_liquid_fuels_CCS</v>
      </c>
      <c r="G1417" s="3">
        <v>0</v>
      </c>
      <c r="H1417" s="3">
        <v>0</v>
      </c>
      <c r="I1417" s="3">
        <v>0</v>
      </c>
      <c r="J1417" s="3">
        <v>0</v>
      </c>
      <c r="K1417" s="3">
        <v>0</v>
      </c>
      <c r="L1417" s="3">
        <v>0</v>
      </c>
      <c r="M1417" s="3">
        <v>0</v>
      </c>
      <c r="N1417" s="3">
        <v>0</v>
      </c>
      <c r="O1417" s="3">
        <v>0</v>
      </c>
      <c r="P1417" s="3">
        <v>0</v>
      </c>
      <c r="Q1417" s="3">
        <v>0</v>
      </c>
      <c r="R1417" s="3">
        <v>0</v>
      </c>
      <c r="S1417" s="3">
        <v>0</v>
      </c>
      <c r="T1417" s="3">
        <v>0</v>
      </c>
      <c r="U1417" s="3">
        <v>0</v>
      </c>
      <c r="V1417" s="3">
        <v>0</v>
      </c>
      <c r="W1417" t="str">
        <f t="shared" si="223"/>
        <v/>
      </c>
      <c r="X1417" s="7" t="str">
        <f t="shared" si="227"/>
        <v>PROTRA_CAPACITY_EMPIRICAL[</v>
      </c>
      <c r="Y1417" s="7" t="str">
        <f t="shared" si="220"/>
        <v>SLOVAKIA,</v>
      </c>
      <c r="Z1417" s="7" t="str">
        <f t="shared" si="221"/>
        <v>TO_heat,</v>
      </c>
      <c r="AA1417" s="7" t="str">
        <f t="shared" si="228"/>
        <v>PROTRA_CHP_HP_I]=GET_DIRECT_DATA(</v>
      </c>
      <c r="AB1417" s="7" t="str">
        <f t="shared" si="229"/>
        <v>'model_parameters/energy/PROTRA_capacity_vensim_import.xlsx','PROTRA_capacity','PROTRA_CAP_TIME',</v>
      </c>
      <c r="AC1417" s="7" t="str">
        <f t="shared" si="222"/>
        <v>'SLOVAKIA_TO_heat')~~|</v>
      </c>
    </row>
    <row r="1418" spans="1:29" x14ac:dyDescent="0.35">
      <c r="A1418" t="s">
        <v>65</v>
      </c>
      <c r="B1418" t="s">
        <v>41</v>
      </c>
      <c r="C1418" t="str">
        <f t="shared" si="224"/>
        <v>SLOVAKIA_TO_heat</v>
      </c>
      <c r="D1418" t="str">
        <f t="shared" si="225"/>
        <v>PROTRA_CHP_HP_I</v>
      </c>
      <c r="E1418" t="s">
        <v>5</v>
      </c>
      <c r="F1418" s="1" t="str">
        <f t="shared" si="226"/>
        <v>SLOVAKIATO_heatPROTRA_CHP_solid_fossil</v>
      </c>
      <c r="G1418" s="3">
        <v>1.2918874527739113</v>
      </c>
      <c r="H1418" s="3">
        <v>1.3205356929807119</v>
      </c>
      <c r="I1418" s="3">
        <v>1.3275742692384171</v>
      </c>
      <c r="J1418" s="3">
        <v>1.1679097236031022</v>
      </c>
      <c r="K1418" s="3">
        <v>1.1367918075164047</v>
      </c>
      <c r="L1418" s="3">
        <v>1.4115432491549011</v>
      </c>
      <c r="M1418" s="3">
        <v>1.3621497315569695</v>
      </c>
      <c r="N1418" s="3">
        <v>1.069246172201233</v>
      </c>
      <c r="O1418" s="3">
        <v>1.1024633127858419</v>
      </c>
      <c r="P1418" s="3">
        <v>0.89612189302048129</v>
      </c>
      <c r="Q1418" s="3">
        <v>0.81684529727580024</v>
      </c>
      <c r="R1418" s="3">
        <v>0.9725583615032809</v>
      </c>
      <c r="S1418" s="3">
        <v>1.0555394710678068</v>
      </c>
      <c r="T1418" s="3">
        <v>0.98996957645655193</v>
      </c>
      <c r="U1418" s="3">
        <v>0.90624756412805729</v>
      </c>
      <c r="V1418" s="3">
        <v>0.92586913899383583</v>
      </c>
      <c r="W1418" t="str">
        <f t="shared" si="223"/>
        <v/>
      </c>
      <c r="X1418" s="7" t="str">
        <f t="shared" si="227"/>
        <v>PROTRA_CAPACITY_EMPIRICAL[</v>
      </c>
      <c r="Y1418" s="7" t="str">
        <f t="shared" si="220"/>
        <v>SLOVAKIA,</v>
      </c>
      <c r="Z1418" s="7" t="str">
        <f t="shared" si="221"/>
        <v>TO_heat,</v>
      </c>
      <c r="AA1418" s="7" t="str">
        <f t="shared" si="228"/>
        <v>PROTRA_CHP_HP_I]=GET_DIRECT_DATA(</v>
      </c>
      <c r="AB1418" s="7" t="str">
        <f t="shared" si="229"/>
        <v>'model_parameters/energy/PROTRA_capacity_vensim_import.xlsx','PROTRA_capacity','PROTRA_CAP_TIME',</v>
      </c>
      <c r="AC1418" s="7" t="str">
        <f t="shared" si="222"/>
        <v>'SLOVAKIA_TO_heat')~~|</v>
      </c>
    </row>
    <row r="1419" spans="1:29" x14ac:dyDescent="0.35">
      <c r="A1419" t="s">
        <v>65</v>
      </c>
      <c r="B1419" t="s">
        <v>41</v>
      </c>
      <c r="C1419" t="str">
        <f t="shared" si="224"/>
        <v>SLOVAKIA_TO_heat</v>
      </c>
      <c r="D1419" t="str">
        <f t="shared" si="225"/>
        <v>PROTRA_CHP_HP_I</v>
      </c>
      <c r="E1419" t="s">
        <v>6</v>
      </c>
      <c r="F1419" s="1" t="str">
        <f t="shared" si="226"/>
        <v>SLOVAKIATO_heatPROTRA_CHP_solid_fossil_CCS</v>
      </c>
      <c r="G1419" s="3">
        <v>0</v>
      </c>
      <c r="H1419" s="3">
        <v>0</v>
      </c>
      <c r="I1419" s="3">
        <v>0</v>
      </c>
      <c r="J1419" s="3">
        <v>0</v>
      </c>
      <c r="K1419" s="3">
        <v>0</v>
      </c>
      <c r="L1419" s="3">
        <v>0</v>
      </c>
      <c r="M1419" s="3">
        <v>0</v>
      </c>
      <c r="N1419" s="3">
        <v>0</v>
      </c>
      <c r="O1419" s="3">
        <v>0</v>
      </c>
      <c r="P1419" s="3">
        <v>0</v>
      </c>
      <c r="Q1419" s="3">
        <v>0</v>
      </c>
      <c r="R1419" s="3">
        <v>0</v>
      </c>
      <c r="S1419" s="3">
        <v>0</v>
      </c>
      <c r="T1419" s="3">
        <v>0</v>
      </c>
      <c r="U1419" s="3">
        <v>0</v>
      </c>
      <c r="V1419" s="3">
        <v>0</v>
      </c>
      <c r="W1419" t="str">
        <f t="shared" si="223"/>
        <v/>
      </c>
      <c r="X1419" s="7" t="str">
        <f t="shared" si="227"/>
        <v>PROTRA_CAPACITY_EMPIRICAL[</v>
      </c>
      <c r="Y1419" s="7" t="str">
        <f t="shared" si="220"/>
        <v>SLOVAKIA,</v>
      </c>
      <c r="Z1419" s="7" t="str">
        <f t="shared" si="221"/>
        <v>TO_heat,</v>
      </c>
      <c r="AA1419" s="7" t="str">
        <f t="shared" si="228"/>
        <v>PROTRA_CHP_HP_I]=GET_DIRECT_DATA(</v>
      </c>
      <c r="AB1419" s="7" t="str">
        <f t="shared" si="229"/>
        <v>'model_parameters/energy/PROTRA_capacity_vensim_import.xlsx','PROTRA_capacity','PROTRA_CAP_TIME',</v>
      </c>
      <c r="AC1419" s="7" t="str">
        <f t="shared" si="222"/>
        <v>'SLOVAKIA_TO_heat')~~|</v>
      </c>
    </row>
    <row r="1420" spans="1:29" x14ac:dyDescent="0.35">
      <c r="A1420" t="s">
        <v>65</v>
      </c>
      <c r="B1420" t="s">
        <v>41</v>
      </c>
      <c r="C1420" t="str">
        <f t="shared" si="224"/>
        <v>SLOVAKIA_TO_heat</v>
      </c>
      <c r="D1420" t="str">
        <f t="shared" si="225"/>
        <v>PROTRA_CHP_HP_I</v>
      </c>
      <c r="E1420" t="s">
        <v>7</v>
      </c>
      <c r="F1420" s="1" t="str">
        <f t="shared" si="226"/>
        <v>SLOVAKIATO_heatPROTRA_CHP_waste</v>
      </c>
      <c r="G1420" s="3">
        <v>0</v>
      </c>
      <c r="H1420" s="3">
        <v>0</v>
      </c>
      <c r="I1420" s="3">
        <v>0</v>
      </c>
      <c r="J1420" s="3">
        <v>0</v>
      </c>
      <c r="K1420" s="3">
        <v>0</v>
      </c>
      <c r="L1420" s="3">
        <v>0</v>
      </c>
      <c r="M1420" s="3">
        <v>0</v>
      </c>
      <c r="N1420" s="3">
        <v>0</v>
      </c>
      <c r="O1420" s="3">
        <v>0</v>
      </c>
      <c r="P1420" s="3">
        <v>0</v>
      </c>
      <c r="Q1420" s="3">
        <v>0</v>
      </c>
      <c r="R1420" s="3">
        <v>0</v>
      </c>
      <c r="S1420" s="3">
        <v>0</v>
      </c>
      <c r="T1420" s="3">
        <v>0</v>
      </c>
      <c r="U1420" s="3">
        <v>0</v>
      </c>
      <c r="V1420" s="3">
        <v>0</v>
      </c>
      <c r="W1420" t="str">
        <f t="shared" si="223"/>
        <v/>
      </c>
      <c r="X1420" s="7" t="str">
        <f t="shared" si="227"/>
        <v>PROTRA_CAPACITY_EMPIRICAL[</v>
      </c>
      <c r="Y1420" s="7" t="str">
        <f t="shared" si="220"/>
        <v>SLOVAKIA,</v>
      </c>
      <c r="Z1420" s="7" t="str">
        <f t="shared" si="221"/>
        <v>TO_heat,</v>
      </c>
      <c r="AA1420" s="7" t="str">
        <f t="shared" si="228"/>
        <v>PROTRA_CHP_HP_I]=GET_DIRECT_DATA(</v>
      </c>
      <c r="AB1420" s="7" t="str">
        <f t="shared" si="229"/>
        <v>'model_parameters/energy/PROTRA_capacity_vensim_import.xlsx','PROTRA_capacity','PROTRA_CAP_TIME',</v>
      </c>
      <c r="AC1420" s="7" t="str">
        <f t="shared" si="222"/>
        <v>'SLOVAKIA_TO_heat')~~|</v>
      </c>
    </row>
    <row r="1421" spans="1:29" x14ac:dyDescent="0.35">
      <c r="A1421" t="s">
        <v>65</v>
      </c>
      <c r="B1421" t="s">
        <v>41</v>
      </c>
      <c r="C1421" t="str">
        <f t="shared" si="224"/>
        <v>SLOVAKIA_TO_heat</v>
      </c>
      <c r="D1421" t="str">
        <f t="shared" si="225"/>
        <v>PROTRA_CHP_HP_I</v>
      </c>
      <c r="E1421" t="s">
        <v>8</v>
      </c>
      <c r="F1421" s="1" t="str">
        <f t="shared" si="226"/>
        <v>SLOVAKIATO_heatPROTRA_CHP_solid_bio</v>
      </c>
      <c r="G1421" s="4">
        <v>2.1980115331079738E-2</v>
      </c>
      <c r="H1421" s="4">
        <v>6.5693378405249567E-2</v>
      </c>
      <c r="I1421" s="4">
        <v>9.4588586200039779E-2</v>
      </c>
      <c r="J1421" s="4">
        <v>0.12027321535096443</v>
      </c>
      <c r="K1421" s="4">
        <v>0.14410558759196662</v>
      </c>
      <c r="L1421" s="4">
        <v>0.30302923046331282</v>
      </c>
      <c r="M1421" s="4">
        <v>0.29623762179359714</v>
      </c>
      <c r="N1421" s="4">
        <v>0.63137263869556581</v>
      </c>
      <c r="O1421" s="4">
        <v>0.61297355339033599</v>
      </c>
      <c r="P1421" s="4">
        <v>0.37625512030224695</v>
      </c>
      <c r="Q1421" s="4">
        <v>0.39057924040564729</v>
      </c>
      <c r="R1421" s="4">
        <v>0.4003344601312388</v>
      </c>
      <c r="S1421" s="4">
        <v>0.43145237621793597</v>
      </c>
      <c r="T1421" s="4">
        <v>0.41268283953072188</v>
      </c>
      <c r="U1421" s="4">
        <v>0.44096062835553801</v>
      </c>
      <c r="V1421" s="4">
        <v>0.45227174388546448</v>
      </c>
      <c r="W1421" t="str">
        <f t="shared" si="223"/>
        <v/>
      </c>
      <c r="X1421" s="7" t="str">
        <f t="shared" si="227"/>
        <v>PROTRA_CAPACITY_EMPIRICAL[</v>
      </c>
      <c r="Y1421" s="7" t="str">
        <f t="shared" si="220"/>
        <v>SLOVAKIA,</v>
      </c>
      <c r="Z1421" s="7" t="str">
        <f t="shared" si="221"/>
        <v>TO_heat,</v>
      </c>
      <c r="AA1421" s="7" t="str">
        <f t="shared" si="228"/>
        <v>PROTRA_CHP_HP_I]=GET_DIRECT_DATA(</v>
      </c>
      <c r="AB1421" s="7" t="str">
        <f t="shared" si="229"/>
        <v>'model_parameters/energy/PROTRA_capacity_vensim_import.xlsx','PROTRA_capacity','PROTRA_CAP_TIME',</v>
      </c>
      <c r="AC1421" s="7" t="str">
        <f t="shared" si="222"/>
        <v>'SLOVAKIA_TO_heat')~~|</v>
      </c>
    </row>
    <row r="1422" spans="1:29" x14ac:dyDescent="0.35">
      <c r="A1422" t="s">
        <v>65</v>
      </c>
      <c r="B1422" t="s">
        <v>41</v>
      </c>
      <c r="C1422" t="str">
        <f t="shared" si="224"/>
        <v>SLOVAKIA_TO_heat</v>
      </c>
      <c r="D1422" t="str">
        <f t="shared" si="225"/>
        <v>PROTRA_CHP_HP_I</v>
      </c>
      <c r="E1422" t="s">
        <v>9</v>
      </c>
      <c r="F1422" s="1" t="str">
        <f t="shared" si="226"/>
        <v>SLOVAKIATO_heatPROTRA_CHP_solid_bio_CCS</v>
      </c>
      <c r="G1422" s="3">
        <v>0</v>
      </c>
      <c r="H1422" s="3">
        <v>0</v>
      </c>
      <c r="I1422" s="3">
        <v>0</v>
      </c>
      <c r="J1422" s="3">
        <v>0</v>
      </c>
      <c r="K1422" s="3">
        <v>0</v>
      </c>
      <c r="L1422" s="3">
        <v>0</v>
      </c>
      <c r="M1422" s="3">
        <v>0</v>
      </c>
      <c r="N1422" s="3">
        <v>0</v>
      </c>
      <c r="O1422" s="3">
        <v>0</v>
      </c>
      <c r="P1422" s="3">
        <v>0</v>
      </c>
      <c r="Q1422" s="3">
        <v>0</v>
      </c>
      <c r="R1422" s="3">
        <v>0</v>
      </c>
      <c r="S1422" s="3">
        <v>0</v>
      </c>
      <c r="T1422" s="3">
        <v>0</v>
      </c>
      <c r="U1422" s="3">
        <v>0</v>
      </c>
      <c r="V1422" s="3">
        <v>0</v>
      </c>
      <c r="W1422" t="str">
        <f t="shared" si="223"/>
        <v/>
      </c>
      <c r="X1422" s="7" t="str">
        <f t="shared" si="227"/>
        <v>PROTRA_CAPACITY_EMPIRICAL[</v>
      </c>
      <c r="Y1422" s="7" t="str">
        <f t="shared" si="220"/>
        <v>SLOVAKIA,</v>
      </c>
      <c r="Z1422" s="7" t="str">
        <f t="shared" si="221"/>
        <v>TO_heat,</v>
      </c>
      <c r="AA1422" s="7" t="str">
        <f t="shared" si="228"/>
        <v>PROTRA_CHP_HP_I]=GET_DIRECT_DATA(</v>
      </c>
      <c r="AB1422" s="7" t="str">
        <f t="shared" si="229"/>
        <v>'model_parameters/energy/PROTRA_capacity_vensim_import.xlsx','PROTRA_capacity','PROTRA_CAP_TIME',</v>
      </c>
      <c r="AC1422" s="7" t="str">
        <f t="shared" si="222"/>
        <v>'SLOVAKIA_TO_heat')~~|</v>
      </c>
    </row>
    <row r="1423" spans="1:29" x14ac:dyDescent="0.35">
      <c r="A1423" t="s">
        <v>65</v>
      </c>
      <c r="B1423" t="s">
        <v>41</v>
      </c>
      <c r="C1423" t="str">
        <f t="shared" si="224"/>
        <v>SLOVAKIA_TO_heat</v>
      </c>
      <c r="D1423" t="str">
        <f t="shared" si="225"/>
        <v>PROTRA_CHP_HP_I</v>
      </c>
      <c r="E1423" t="s">
        <v>10</v>
      </c>
      <c r="F1423" s="1" t="str">
        <f t="shared" si="226"/>
        <v>SLOVAKIATO_heatPROTRA_HP_gas_fuels</v>
      </c>
      <c r="G1423" s="4">
        <v>33.037084361453807</v>
      </c>
      <c r="H1423" s="4">
        <v>29.243803934644873</v>
      </c>
      <c r="I1423" s="4">
        <v>24.889584528176059</v>
      </c>
      <c r="J1423" s="4">
        <v>23.277579193064351</v>
      </c>
      <c r="K1423" s="4">
        <v>21.042154051350447</v>
      </c>
      <c r="L1423" s="4">
        <v>22.275109036345448</v>
      </c>
      <c r="M1423" s="4">
        <v>18.058347449149718</v>
      </c>
      <c r="N1423" s="4">
        <v>17.012834944981659</v>
      </c>
      <c r="O1423" s="4">
        <v>14.245628542847616</v>
      </c>
      <c r="P1423" s="4">
        <v>12.330938312770924</v>
      </c>
      <c r="Q1423" s="4">
        <v>13.765220406802264</v>
      </c>
      <c r="R1423" s="4">
        <v>12.661392464154716</v>
      </c>
      <c r="S1423" s="4">
        <v>10.588417472490827</v>
      </c>
      <c r="T1423" s="4">
        <v>9.8192090696898955</v>
      </c>
      <c r="U1423" s="4">
        <v>10.064966988996332</v>
      </c>
      <c r="V1423" s="4">
        <v>9.040697965988663</v>
      </c>
      <c r="W1423" t="str">
        <f t="shared" si="223"/>
        <v/>
      </c>
      <c r="X1423" s="7" t="str">
        <f t="shared" si="227"/>
        <v>PROTRA_CAPACITY_EMPIRICAL[</v>
      </c>
      <c r="Y1423" s="7" t="str">
        <f t="shared" si="220"/>
        <v>SLOVAKIA,</v>
      </c>
      <c r="Z1423" s="7" t="str">
        <f t="shared" si="221"/>
        <v>TO_heat,</v>
      </c>
      <c r="AA1423" s="7" t="str">
        <f t="shared" si="228"/>
        <v>PROTRA_CHP_HP_I]=GET_DIRECT_DATA(</v>
      </c>
      <c r="AB1423" s="7" t="str">
        <f t="shared" si="229"/>
        <v>'model_parameters/energy/PROTRA_capacity_vensim_import.xlsx','PROTRA_capacity','PROTRA_CAP_TIME',</v>
      </c>
      <c r="AC1423" s="7" t="str">
        <f t="shared" si="222"/>
        <v>'SLOVAKIA_TO_heat')~~|</v>
      </c>
    </row>
    <row r="1424" spans="1:29" x14ac:dyDescent="0.35">
      <c r="A1424" t="s">
        <v>65</v>
      </c>
      <c r="B1424" t="s">
        <v>41</v>
      </c>
      <c r="C1424" t="str">
        <f t="shared" si="224"/>
        <v>SLOVAKIA_TO_heat</v>
      </c>
      <c r="D1424" t="str">
        <f t="shared" si="225"/>
        <v>PROTRA_CHP_HP_I</v>
      </c>
      <c r="E1424" t="s">
        <v>11</v>
      </c>
      <c r="F1424" s="1" t="str">
        <f t="shared" si="226"/>
        <v>SLOVAKIATO_heatPROTRA_HP_solid_bio</v>
      </c>
      <c r="G1424" s="4">
        <v>2.0757519173057681</v>
      </c>
      <c r="H1424" s="4">
        <v>1.2996012004001329</v>
      </c>
      <c r="I1424" s="4">
        <v>1.1440933644548181</v>
      </c>
      <c r="J1424" s="4">
        <v>1.2996012004001329</v>
      </c>
      <c r="K1424" s="4">
        <v>1.7203054351450482</v>
      </c>
      <c r="L1424" s="4">
        <v>2.2243174391463816</v>
      </c>
      <c r="M1424" s="4">
        <v>2.567267755918639</v>
      </c>
      <c r="N1424" s="4">
        <v>2.9324334778259415</v>
      </c>
      <c r="O1424" s="4">
        <v>2.9199373124374786</v>
      </c>
      <c r="P1424" s="4">
        <v>2.3673291097032338</v>
      </c>
      <c r="Q1424" s="4">
        <v>2.5117292430810267</v>
      </c>
      <c r="R1424" s="4">
        <v>2.7908102700900295</v>
      </c>
      <c r="S1424" s="4">
        <v>2.8588449483161047</v>
      </c>
      <c r="T1424" s="4">
        <v>2.4311983994664885</v>
      </c>
      <c r="U1424" s="4">
        <v>2.3673291097032343</v>
      </c>
      <c r="V1424" s="4">
        <v>2.3024878959653217</v>
      </c>
      <c r="W1424" t="str">
        <f t="shared" si="223"/>
        <v/>
      </c>
      <c r="X1424" s="7" t="str">
        <f t="shared" si="227"/>
        <v>PROTRA_CAPACITY_EMPIRICAL[</v>
      </c>
      <c r="Y1424" s="7" t="str">
        <f t="shared" si="220"/>
        <v>SLOVAKIA,</v>
      </c>
      <c r="Z1424" s="7" t="str">
        <f t="shared" si="221"/>
        <v>TO_heat,</v>
      </c>
      <c r="AA1424" s="7" t="str">
        <f t="shared" si="228"/>
        <v>PROTRA_CHP_HP_I]=GET_DIRECT_DATA(</v>
      </c>
      <c r="AB1424" s="7" t="str">
        <f t="shared" si="229"/>
        <v>'model_parameters/energy/PROTRA_capacity_vensim_import.xlsx','PROTRA_capacity','PROTRA_CAP_TIME',</v>
      </c>
      <c r="AC1424" s="7" t="str">
        <f t="shared" si="222"/>
        <v>'SLOVAKIA_TO_heat')~~|</v>
      </c>
    </row>
    <row r="1425" spans="1:29" x14ac:dyDescent="0.35">
      <c r="A1425" t="s">
        <v>65</v>
      </c>
      <c r="B1425" t="s">
        <v>41</v>
      </c>
      <c r="C1425" t="str">
        <f t="shared" si="224"/>
        <v>SLOVAKIA_TO_heat</v>
      </c>
      <c r="D1425" t="str">
        <f t="shared" si="225"/>
        <v>PROTRA_CHP_HP_I</v>
      </c>
      <c r="E1425" t="s">
        <v>12</v>
      </c>
      <c r="F1425" s="1" t="str">
        <f t="shared" si="226"/>
        <v>SLOVAKIATO_heatPROTRA_HP_geothermal</v>
      </c>
      <c r="G1425" s="4">
        <v>1.9371069182389938E-2</v>
      </c>
      <c r="H1425" s="4">
        <v>2.2830188679245283E-2</v>
      </c>
      <c r="I1425" s="4">
        <v>2.559748427672956E-2</v>
      </c>
      <c r="J1425" s="4">
        <v>2.0201257861635215E-2</v>
      </c>
      <c r="K1425" s="4">
        <v>1.992452830188679E-2</v>
      </c>
      <c r="L1425" s="4">
        <v>1.9232704402515725E-2</v>
      </c>
      <c r="M1425" s="4">
        <v>1.4389937106918242E-2</v>
      </c>
      <c r="N1425" s="4">
        <v>1.3144654088050316E-2</v>
      </c>
      <c r="O1425" s="4">
        <v>1.411320754716981E-2</v>
      </c>
      <c r="P1425" s="4">
        <v>1.6603773584905661E-2</v>
      </c>
      <c r="Q1425" s="4">
        <v>1.6742138364779877E-2</v>
      </c>
      <c r="R1425" s="4">
        <v>1.9371069182389931E-2</v>
      </c>
      <c r="S1425" s="4">
        <v>2.047798742138365E-2</v>
      </c>
      <c r="T1425" s="4">
        <v>2.1999999999999999E-2</v>
      </c>
      <c r="U1425" s="4">
        <v>2.3383647798742132E-2</v>
      </c>
      <c r="V1425" s="4">
        <v>2.4974842767295589E-2</v>
      </c>
      <c r="W1425" t="str">
        <f t="shared" si="223"/>
        <v/>
      </c>
      <c r="X1425" s="7" t="str">
        <f t="shared" si="227"/>
        <v>PROTRA_CAPACITY_EMPIRICAL[</v>
      </c>
      <c r="Y1425" s="7" t="str">
        <f t="shared" si="220"/>
        <v>SLOVAKIA,</v>
      </c>
      <c r="Z1425" s="7" t="str">
        <f t="shared" si="221"/>
        <v>TO_heat,</v>
      </c>
      <c r="AA1425" s="7" t="str">
        <f t="shared" si="228"/>
        <v>PROTRA_CHP_HP_I]=GET_DIRECT_DATA(</v>
      </c>
      <c r="AB1425" s="7" t="str">
        <f t="shared" si="229"/>
        <v>'model_parameters/energy/PROTRA_capacity_vensim_import.xlsx','PROTRA_capacity','PROTRA_CAP_TIME',</v>
      </c>
      <c r="AC1425" s="7" t="str">
        <f t="shared" si="222"/>
        <v>'SLOVAKIA_TO_heat')~~|</v>
      </c>
    </row>
    <row r="1426" spans="1:29" x14ac:dyDescent="0.35">
      <c r="A1426" t="s">
        <v>65</v>
      </c>
      <c r="B1426" t="s">
        <v>41</v>
      </c>
      <c r="C1426" t="str">
        <f t="shared" si="224"/>
        <v>SLOVAKIA_TO_heat</v>
      </c>
      <c r="D1426" t="str">
        <f t="shared" si="225"/>
        <v>PROTRA_CHP_HP_I</v>
      </c>
      <c r="E1426" t="s">
        <v>13</v>
      </c>
      <c r="F1426" s="1" t="str">
        <f t="shared" si="226"/>
        <v>SLOVAKIATO_heatPROTRA_HP_liquid_fuels</v>
      </c>
      <c r="G1426" s="4">
        <v>8.6084694898299438E-2</v>
      </c>
      <c r="H1426" s="4">
        <v>6.9423141047015663E-2</v>
      </c>
      <c r="I1426" s="4">
        <v>4.1653884628209395E-3</v>
      </c>
      <c r="J1426" s="4">
        <v>9.7192397465821929E-3</v>
      </c>
      <c r="K1426" s="4">
        <v>1.2496165388462823E-2</v>
      </c>
      <c r="L1426" s="4">
        <v>1.8050016672224074E-2</v>
      </c>
      <c r="M1426" s="4">
        <v>0</v>
      </c>
      <c r="N1426" s="4">
        <v>3.3323107702567516E-2</v>
      </c>
      <c r="O1426" s="4">
        <v>1.8050016672224074E-2</v>
      </c>
      <c r="P1426" s="4">
        <v>1.2496165388462823E-2</v>
      </c>
      <c r="Q1426" s="4">
        <v>2.7769256418806267E-3</v>
      </c>
      <c r="R1426" s="4">
        <v>3.6100033344448147E-2</v>
      </c>
      <c r="S1426" s="4">
        <v>5.5538512837612535E-3</v>
      </c>
      <c r="T1426" s="4">
        <v>2.7769256418806267E-3</v>
      </c>
      <c r="U1426" s="4">
        <v>2.7769256418806267E-3</v>
      </c>
      <c r="V1426" s="4">
        <v>0</v>
      </c>
      <c r="W1426" t="str">
        <f t="shared" si="223"/>
        <v/>
      </c>
      <c r="X1426" s="7" t="str">
        <f t="shared" si="227"/>
        <v>PROTRA_CAPACITY_EMPIRICAL[</v>
      </c>
      <c r="Y1426" s="7" t="str">
        <f t="shared" si="220"/>
        <v>SLOVAKIA,</v>
      </c>
      <c r="Z1426" s="7" t="str">
        <f t="shared" si="221"/>
        <v>TO_heat,</v>
      </c>
      <c r="AA1426" s="7" t="str">
        <f t="shared" si="228"/>
        <v>PROTRA_CHP_HP_I]=GET_DIRECT_DATA(</v>
      </c>
      <c r="AB1426" s="7" t="str">
        <f t="shared" si="229"/>
        <v>'model_parameters/energy/PROTRA_capacity_vensim_import.xlsx','PROTRA_capacity','PROTRA_CAP_TIME',</v>
      </c>
      <c r="AC1426" s="7" t="str">
        <f t="shared" si="222"/>
        <v>'SLOVAKIA_TO_heat')~~|</v>
      </c>
    </row>
    <row r="1427" spans="1:29" x14ac:dyDescent="0.35">
      <c r="A1427" t="s">
        <v>65</v>
      </c>
      <c r="B1427" t="s">
        <v>41</v>
      </c>
      <c r="C1427" t="str">
        <f t="shared" si="224"/>
        <v>SLOVAKIA_TO_heat</v>
      </c>
      <c r="D1427" t="str">
        <f t="shared" si="225"/>
        <v>PROTRA_CHP_HP_I</v>
      </c>
      <c r="E1427" t="s">
        <v>14</v>
      </c>
      <c r="F1427" s="1" t="str">
        <f t="shared" si="226"/>
        <v>SLOVAKIATO_heatPROTRA_HP_solar</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c r="W1427" t="str">
        <f t="shared" si="223"/>
        <v/>
      </c>
      <c r="X1427" s="7" t="str">
        <f t="shared" si="227"/>
        <v>PROTRA_CAPACITY_EMPIRICAL[</v>
      </c>
      <c r="Y1427" s="7" t="str">
        <f t="shared" si="220"/>
        <v>SLOVAKIA,</v>
      </c>
      <c r="Z1427" s="7" t="str">
        <f t="shared" si="221"/>
        <v>TO_heat,</v>
      </c>
      <c r="AA1427" s="7" t="str">
        <f t="shared" si="228"/>
        <v>PROTRA_CHP_HP_I]=GET_DIRECT_DATA(</v>
      </c>
      <c r="AB1427" s="7" t="str">
        <f t="shared" si="229"/>
        <v>'model_parameters/energy/PROTRA_capacity_vensim_import.xlsx','PROTRA_capacity','PROTRA_CAP_TIME',</v>
      </c>
      <c r="AC1427" s="7" t="str">
        <f t="shared" si="222"/>
        <v>'SLOVAKIA_TO_heat')~~|</v>
      </c>
    </row>
    <row r="1428" spans="1:29" x14ac:dyDescent="0.35">
      <c r="A1428" t="s">
        <v>65</v>
      </c>
      <c r="B1428" t="s">
        <v>41</v>
      </c>
      <c r="C1428" t="str">
        <f t="shared" si="224"/>
        <v>SLOVAKIA_TO_heat</v>
      </c>
      <c r="D1428" t="str">
        <f t="shared" si="225"/>
        <v>PROTRA_CHP_HP_I</v>
      </c>
      <c r="E1428" t="s">
        <v>15</v>
      </c>
      <c r="F1428" s="1" t="str">
        <f t="shared" si="226"/>
        <v>SLOVAKIATO_heatPROTRA_HP_solid_fossil</v>
      </c>
      <c r="G1428" s="4">
        <v>0.48873891297099042</v>
      </c>
      <c r="H1428" s="4">
        <v>0.39293497832610874</v>
      </c>
      <c r="I1428" s="4">
        <v>0.40820806935645215</v>
      </c>
      <c r="J1428" s="4">
        <v>0.37349649883294439</v>
      </c>
      <c r="K1428" s="4">
        <v>0.20549249749916637</v>
      </c>
      <c r="L1428" s="4">
        <v>0.24020406802267422</v>
      </c>
      <c r="M1428" s="4">
        <v>0.17772324108036017</v>
      </c>
      <c r="N1428" s="4">
        <v>0.18883094364788264</v>
      </c>
      <c r="O1428" s="4">
        <v>0.17911170390130041</v>
      </c>
      <c r="P1428" s="4">
        <v>0.11246548849616539</v>
      </c>
      <c r="Q1428" s="4">
        <v>0.11246548849616538</v>
      </c>
      <c r="R1428" s="4">
        <v>0.12079626542180728</v>
      </c>
      <c r="S1428" s="4">
        <v>0.11246548849616538</v>
      </c>
      <c r="T1428" s="4">
        <v>9.1638546182060687E-2</v>
      </c>
      <c r="U1428" s="4">
        <v>9.302700900300101E-2</v>
      </c>
      <c r="V1428" s="4">
        <v>8.6223541180393479E-2</v>
      </c>
      <c r="W1428" t="str">
        <f t="shared" si="223"/>
        <v/>
      </c>
      <c r="X1428" s="7" t="str">
        <f t="shared" si="227"/>
        <v>PROTRA_CAPACITY_EMPIRICAL[</v>
      </c>
      <c r="Y1428" s="7" t="str">
        <f t="shared" si="220"/>
        <v>SLOVAKIA,</v>
      </c>
      <c r="Z1428" s="7" t="str">
        <f t="shared" si="221"/>
        <v>TO_heat,</v>
      </c>
      <c r="AA1428" s="7" t="str">
        <f t="shared" si="228"/>
        <v>PROTRA_CHP_HP_I]=GET_DIRECT_DATA(</v>
      </c>
      <c r="AB1428" s="7" t="str">
        <f t="shared" si="229"/>
        <v>'model_parameters/energy/PROTRA_capacity_vensim_import.xlsx','PROTRA_capacity','PROTRA_CAP_TIME',</v>
      </c>
      <c r="AC1428" s="7" t="str">
        <f t="shared" si="222"/>
        <v>'SLOVAKIA_TO_heat')~~|</v>
      </c>
    </row>
    <row r="1429" spans="1:29" x14ac:dyDescent="0.35">
      <c r="A1429" t="s">
        <v>65</v>
      </c>
      <c r="B1429" t="s">
        <v>41</v>
      </c>
      <c r="C1429" t="str">
        <f t="shared" si="224"/>
        <v>SLOVAKIA_TO_heat</v>
      </c>
      <c r="D1429" t="str">
        <f t="shared" si="225"/>
        <v>PROTRA_CHP_HP_I</v>
      </c>
      <c r="E1429" t="s">
        <v>16</v>
      </c>
      <c r="F1429" s="1" t="str">
        <f t="shared" si="226"/>
        <v>SLOVAKIATO_heatPROTRA_HP_waste</v>
      </c>
      <c r="G1429" s="4">
        <v>0.6859006335445148</v>
      </c>
      <c r="H1429" s="4">
        <v>0.25825408469489824</v>
      </c>
      <c r="I1429" s="4">
        <v>0.43458886295431803</v>
      </c>
      <c r="J1429" s="4">
        <v>0.55121973991330431</v>
      </c>
      <c r="K1429" s="4">
        <v>0.33461953984661547</v>
      </c>
      <c r="L1429" s="4">
        <v>0.2221540513504501</v>
      </c>
      <c r="M1429" s="4">
        <v>0.31518106035345106</v>
      </c>
      <c r="N1429" s="4">
        <v>0.29851950650216735</v>
      </c>
      <c r="O1429" s="4">
        <v>0.28324641547182394</v>
      </c>
      <c r="P1429" s="4">
        <v>4.1653884628209396E-2</v>
      </c>
      <c r="Q1429" s="4">
        <v>3.4711570523507831E-2</v>
      </c>
      <c r="R1429" s="4">
        <v>0.15967322440813603</v>
      </c>
      <c r="S1429" s="4">
        <v>8.8861620540180042E-2</v>
      </c>
      <c r="T1429" s="4">
        <v>0.14717705901967321</v>
      </c>
      <c r="U1429" s="4">
        <v>0.24436945648549516</v>
      </c>
      <c r="V1429" s="4">
        <v>0.28505141713904636</v>
      </c>
      <c r="W1429" t="str">
        <f t="shared" si="223"/>
        <v/>
      </c>
      <c r="X1429" s="7" t="str">
        <f t="shared" si="227"/>
        <v>PROTRA_CAPACITY_EMPIRICAL[</v>
      </c>
      <c r="Y1429" s="7" t="str">
        <f t="shared" si="220"/>
        <v>SLOVAKIA,</v>
      </c>
      <c r="Z1429" s="7" t="str">
        <f t="shared" si="221"/>
        <v>TO_heat,</v>
      </c>
      <c r="AA1429" s="7" t="str">
        <f t="shared" si="228"/>
        <v>PROTRA_CHP_HP_I]=GET_DIRECT_DATA(</v>
      </c>
      <c r="AB1429" s="7" t="str">
        <f t="shared" si="229"/>
        <v>'model_parameters/energy/PROTRA_capacity_vensim_import.xlsx','PROTRA_capacity','PROTRA_CAP_TIME',</v>
      </c>
      <c r="AC1429" s="7" t="str">
        <f t="shared" si="222"/>
        <v>'SLOVAKIA_TO_heat')~~|</v>
      </c>
    </row>
    <row r="1430" spans="1:29" x14ac:dyDescent="0.35">
      <c r="A1430" t="s">
        <v>65</v>
      </c>
      <c r="B1430" t="s">
        <v>42</v>
      </c>
      <c r="C1430" t="str">
        <f t="shared" si="224"/>
        <v>SLOVAKIA_TO_elec</v>
      </c>
      <c r="D1430" t="str">
        <f t="shared" si="225"/>
        <v>PROTRA_CHP_PP_I</v>
      </c>
      <c r="E1430" t="s">
        <v>0</v>
      </c>
      <c r="F1430" s="1" t="str">
        <f t="shared" si="226"/>
        <v>SLOVAKIATO_elecPROTRA_CHP_gas_fuels</v>
      </c>
      <c r="G1430" s="5">
        <v>0.93868999999999991</v>
      </c>
      <c r="H1430" s="5">
        <v>0.93367</v>
      </c>
      <c r="I1430" s="5">
        <v>0.93376999999999999</v>
      </c>
      <c r="J1430" s="5">
        <v>0.93376999999999999</v>
      </c>
      <c r="K1430" s="5">
        <v>0.93376999999999999</v>
      </c>
      <c r="L1430" s="5">
        <v>0.99456999999999995</v>
      </c>
      <c r="M1430" s="5">
        <v>1.00027</v>
      </c>
      <c r="N1430" s="5">
        <v>1.00027</v>
      </c>
      <c r="O1430" s="5">
        <v>1.00027</v>
      </c>
      <c r="P1430" s="5">
        <v>0.76927000000000001</v>
      </c>
      <c r="Q1430" s="5">
        <v>0.77075000000000005</v>
      </c>
      <c r="R1430" s="5">
        <v>0.79049473924977132</v>
      </c>
      <c r="S1430" s="5">
        <v>0.77991720036596524</v>
      </c>
      <c r="T1430" s="5">
        <v>0.78344304666056719</v>
      </c>
      <c r="U1430" s="5">
        <v>0.81306015553522415</v>
      </c>
      <c r="V1430" s="5">
        <v>0</v>
      </c>
      <c r="W1430" t="str">
        <f t="shared" si="223"/>
        <v>PROTRA_CAPACITY_EMPIRICAL[SLOVAKIA,TO_elec,PROTRA_CHP_PP_I]=GET_DIRECT_DATA('model_parameters/energy/PROTRA_capacity_vensim_import.xlsx','PROTRA_capacity','PROTRA_CAP_TIME','SLOVAKIA_TO_elec')~~|</v>
      </c>
      <c r="X1430" s="7" t="str">
        <f t="shared" si="227"/>
        <v>PROTRA_CAPACITY_EMPIRICAL[</v>
      </c>
      <c r="Y1430" s="7" t="str">
        <f t="shared" si="220"/>
        <v>SLOVAKIA,</v>
      </c>
      <c r="Z1430" s="7" t="str">
        <f t="shared" si="221"/>
        <v>TO_elec,</v>
      </c>
      <c r="AA1430" s="7" t="str">
        <f t="shared" si="228"/>
        <v>PROTRA_CHP_PP_I]=GET_DIRECT_DATA(</v>
      </c>
      <c r="AB1430" s="7" t="str">
        <f t="shared" si="229"/>
        <v>'model_parameters/energy/PROTRA_capacity_vensim_import.xlsx','PROTRA_capacity','PROTRA_CAP_TIME',</v>
      </c>
      <c r="AC1430" s="7" t="str">
        <f t="shared" si="222"/>
        <v>'SLOVAKIA_TO_elec')~~|</v>
      </c>
    </row>
    <row r="1431" spans="1:29" x14ac:dyDescent="0.35">
      <c r="A1431" t="s">
        <v>65</v>
      </c>
      <c r="B1431" t="s">
        <v>42</v>
      </c>
      <c r="C1431" t="str">
        <f t="shared" si="224"/>
        <v>SLOVAKIA_TO_elec</v>
      </c>
      <c r="D1431" t="str">
        <f t="shared" si="225"/>
        <v>PROTRA_CHP_PP_I</v>
      </c>
      <c r="E1431" t="s">
        <v>1</v>
      </c>
      <c r="F1431" s="1" t="str">
        <f t="shared" si="226"/>
        <v>SLOVAKIATO_elecPROTRA_CHP_gas_fuels_CCS</v>
      </c>
      <c r="G1431" s="5">
        <v>0</v>
      </c>
      <c r="H1431" s="5">
        <v>0</v>
      </c>
      <c r="I1431" s="5">
        <v>0</v>
      </c>
      <c r="J1431" s="5">
        <v>0</v>
      </c>
      <c r="K1431" s="5">
        <v>0</v>
      </c>
      <c r="L1431" s="5">
        <v>0</v>
      </c>
      <c r="M1431" s="5">
        <v>0</v>
      </c>
      <c r="N1431" s="5">
        <v>0</v>
      </c>
      <c r="O1431" s="5">
        <v>0</v>
      </c>
      <c r="P1431" s="5">
        <v>0</v>
      </c>
      <c r="Q1431" s="5">
        <v>0</v>
      </c>
      <c r="R1431" s="5">
        <v>0</v>
      </c>
      <c r="S1431" s="5">
        <v>0</v>
      </c>
      <c r="T1431" s="5">
        <v>0</v>
      </c>
      <c r="U1431" s="5">
        <v>0</v>
      </c>
      <c r="V1431" s="5">
        <v>0</v>
      </c>
      <c r="W1431" t="str">
        <f t="shared" si="223"/>
        <v/>
      </c>
      <c r="X1431" s="7" t="str">
        <f t="shared" si="227"/>
        <v>PROTRA_CAPACITY_EMPIRICAL[</v>
      </c>
      <c r="Y1431" s="7" t="str">
        <f t="shared" ref="Y1431:Y1494" si="230">A1431&amp;","</f>
        <v>SLOVAKIA,</v>
      </c>
      <c r="Z1431" s="7" t="str">
        <f t="shared" ref="Z1431:Z1494" si="231">B1431&amp;","</f>
        <v>TO_elec,</v>
      </c>
      <c r="AA1431" s="7" t="str">
        <f t="shared" si="228"/>
        <v>PROTRA_CHP_PP_I]=GET_DIRECT_DATA(</v>
      </c>
      <c r="AB1431" s="7" t="str">
        <f t="shared" si="229"/>
        <v>'model_parameters/energy/PROTRA_capacity_vensim_import.xlsx','PROTRA_capacity','PROTRA_CAP_TIME',</v>
      </c>
      <c r="AC1431" s="7" t="str">
        <f t="shared" ref="AC1431:AC1494" si="232">"'"&amp;C1431&amp;"')~~|"</f>
        <v>'SLOVAKIA_TO_elec')~~|</v>
      </c>
    </row>
    <row r="1432" spans="1:29" x14ac:dyDescent="0.35">
      <c r="A1432" t="s">
        <v>65</v>
      </c>
      <c r="B1432" t="s">
        <v>42</v>
      </c>
      <c r="C1432" t="str">
        <f t="shared" si="224"/>
        <v>SLOVAKIA_TO_elec</v>
      </c>
      <c r="D1432" t="str">
        <f t="shared" si="225"/>
        <v>PROTRA_CHP_PP_I</v>
      </c>
      <c r="E1432" t="s">
        <v>2</v>
      </c>
      <c r="F1432" s="1" t="str">
        <f t="shared" si="226"/>
        <v>SLOVAKIATO_elecPROTRA_CHP_geothermal</v>
      </c>
      <c r="G1432" s="5">
        <v>8.5529567210133314E-5</v>
      </c>
      <c r="H1432" s="5">
        <v>9.4179721389919943E-4</v>
      </c>
      <c r="I1432" s="5">
        <v>7.3610952104109827E-4</v>
      </c>
      <c r="J1432" s="5">
        <v>7.3372177004606218E-4</v>
      </c>
      <c r="K1432" s="5">
        <v>5.4065504673315144E-4</v>
      </c>
      <c r="L1432" s="5">
        <v>9.6226365099950798E-4</v>
      </c>
      <c r="M1432" s="5">
        <v>1.08372E-3</v>
      </c>
      <c r="N1432" s="5">
        <v>1.9315999999999997E-3</v>
      </c>
      <c r="O1432" s="5">
        <v>1.9280799999999998E-3</v>
      </c>
      <c r="P1432" s="5">
        <v>1.7877199999999998E-3</v>
      </c>
      <c r="Q1432" s="5">
        <v>1.6473600000000001E-3</v>
      </c>
      <c r="R1432" s="5">
        <v>1.8054731927143561E-3</v>
      </c>
      <c r="S1432" s="5">
        <v>1.9635863854287122E-3</v>
      </c>
      <c r="T1432" s="5">
        <v>2.121699578143068E-3</v>
      </c>
      <c r="U1432" s="5">
        <v>2.2798127708574239E-3</v>
      </c>
      <c r="V1432" s="5">
        <v>2.4379259635717797E-3</v>
      </c>
      <c r="W1432" t="str">
        <f t="shared" si="223"/>
        <v/>
      </c>
      <c r="X1432" s="7" t="str">
        <f t="shared" si="227"/>
        <v>PROTRA_CAPACITY_EMPIRICAL[</v>
      </c>
      <c r="Y1432" s="7" t="str">
        <f t="shared" si="230"/>
        <v>SLOVAKIA,</v>
      </c>
      <c r="Z1432" s="7" t="str">
        <f t="shared" si="231"/>
        <v>TO_elec,</v>
      </c>
      <c r="AA1432" s="7" t="str">
        <f t="shared" si="228"/>
        <v>PROTRA_CHP_PP_I]=GET_DIRECT_DATA(</v>
      </c>
      <c r="AB1432" s="7" t="str">
        <f t="shared" si="229"/>
        <v>'model_parameters/energy/PROTRA_capacity_vensim_import.xlsx','PROTRA_capacity','PROTRA_CAP_TIME',</v>
      </c>
      <c r="AC1432" s="7" t="str">
        <f t="shared" si="232"/>
        <v>'SLOVAKIA_TO_elec')~~|</v>
      </c>
    </row>
    <row r="1433" spans="1:29" x14ac:dyDescent="0.35">
      <c r="A1433" t="s">
        <v>65</v>
      </c>
      <c r="B1433" t="s">
        <v>42</v>
      </c>
      <c r="C1433" t="str">
        <f t="shared" si="224"/>
        <v>SLOVAKIA_TO_elec</v>
      </c>
      <c r="D1433" t="str">
        <f t="shared" si="225"/>
        <v>PROTRA_CHP_PP_I</v>
      </c>
      <c r="E1433" t="s">
        <v>3</v>
      </c>
      <c r="F1433" s="1" t="str">
        <f t="shared" si="226"/>
        <v>SLOVAKIATO_elecPROTRA_CHP_liquid_fuels</v>
      </c>
      <c r="G1433" s="5">
        <v>0.18084999999999998</v>
      </c>
      <c r="H1433" s="5">
        <v>0.17485000000000001</v>
      </c>
      <c r="I1433" s="5">
        <v>0.16244999999999998</v>
      </c>
      <c r="J1433" s="5">
        <v>0.16244999999999998</v>
      </c>
      <c r="K1433" s="5">
        <v>0.16244999999999998</v>
      </c>
      <c r="L1433" s="5">
        <v>0.16244999999999998</v>
      </c>
      <c r="M1433" s="5">
        <v>0.15604999999999999</v>
      </c>
      <c r="N1433" s="5">
        <v>0.15604999999999999</v>
      </c>
      <c r="O1433" s="5">
        <v>0.15604999999999999</v>
      </c>
      <c r="P1433" s="5">
        <v>0.15604999999999999</v>
      </c>
      <c r="Q1433" s="5">
        <v>0.15604999999999999</v>
      </c>
      <c r="R1433" s="5">
        <v>0.20406538461538462</v>
      </c>
      <c r="S1433" s="5">
        <v>0.20566589743589742</v>
      </c>
      <c r="T1433" s="5">
        <v>0.20566589743589742</v>
      </c>
      <c r="U1433" s="5">
        <v>0.20566589743589742</v>
      </c>
      <c r="V1433" s="5">
        <v>0</v>
      </c>
      <c r="W1433" t="str">
        <f t="shared" si="223"/>
        <v/>
      </c>
      <c r="X1433" s="7" t="str">
        <f t="shared" si="227"/>
        <v>PROTRA_CAPACITY_EMPIRICAL[</v>
      </c>
      <c r="Y1433" s="7" t="str">
        <f t="shared" si="230"/>
        <v>SLOVAKIA,</v>
      </c>
      <c r="Z1433" s="7" t="str">
        <f t="shared" si="231"/>
        <v>TO_elec,</v>
      </c>
      <c r="AA1433" s="7" t="str">
        <f t="shared" si="228"/>
        <v>PROTRA_CHP_PP_I]=GET_DIRECT_DATA(</v>
      </c>
      <c r="AB1433" s="7" t="str">
        <f t="shared" si="229"/>
        <v>'model_parameters/energy/PROTRA_capacity_vensim_import.xlsx','PROTRA_capacity','PROTRA_CAP_TIME',</v>
      </c>
      <c r="AC1433" s="7" t="str">
        <f t="shared" si="232"/>
        <v>'SLOVAKIA_TO_elec')~~|</v>
      </c>
    </row>
    <row r="1434" spans="1:29" x14ac:dyDescent="0.35">
      <c r="A1434" t="s">
        <v>65</v>
      </c>
      <c r="B1434" t="s">
        <v>42</v>
      </c>
      <c r="C1434" t="str">
        <f t="shared" si="224"/>
        <v>SLOVAKIA_TO_elec</v>
      </c>
      <c r="D1434" t="str">
        <f t="shared" si="225"/>
        <v>PROTRA_CHP_PP_I</v>
      </c>
      <c r="E1434" t="s">
        <v>4</v>
      </c>
      <c r="F1434" s="1" t="str">
        <f t="shared" si="226"/>
        <v>SLOVAKIATO_elecPROTRA_CHP_liquid_fuels_CCS</v>
      </c>
      <c r="G1434" s="5">
        <v>0</v>
      </c>
      <c r="H1434" s="5">
        <v>0</v>
      </c>
      <c r="I1434" s="5">
        <v>0</v>
      </c>
      <c r="J1434" s="5">
        <v>0</v>
      </c>
      <c r="K1434" s="5">
        <v>0</v>
      </c>
      <c r="L1434" s="5">
        <v>0</v>
      </c>
      <c r="M1434" s="5">
        <v>0</v>
      </c>
      <c r="N1434" s="5">
        <v>0</v>
      </c>
      <c r="O1434" s="5">
        <v>0</v>
      </c>
      <c r="P1434" s="5">
        <v>0</v>
      </c>
      <c r="Q1434" s="5">
        <v>0</v>
      </c>
      <c r="R1434" s="5">
        <v>0</v>
      </c>
      <c r="S1434" s="5">
        <v>0</v>
      </c>
      <c r="T1434" s="5">
        <v>0</v>
      </c>
      <c r="U1434" s="5">
        <v>0</v>
      </c>
      <c r="V1434" s="5">
        <v>0</v>
      </c>
      <c r="W1434" t="str">
        <f t="shared" si="223"/>
        <v/>
      </c>
      <c r="X1434" s="7" t="str">
        <f t="shared" si="227"/>
        <v>PROTRA_CAPACITY_EMPIRICAL[</v>
      </c>
      <c r="Y1434" s="7" t="str">
        <f t="shared" si="230"/>
        <v>SLOVAKIA,</v>
      </c>
      <c r="Z1434" s="7" t="str">
        <f t="shared" si="231"/>
        <v>TO_elec,</v>
      </c>
      <c r="AA1434" s="7" t="str">
        <f t="shared" si="228"/>
        <v>PROTRA_CHP_PP_I]=GET_DIRECT_DATA(</v>
      </c>
      <c r="AB1434" s="7" t="str">
        <f t="shared" si="229"/>
        <v>'model_parameters/energy/PROTRA_capacity_vensim_import.xlsx','PROTRA_capacity','PROTRA_CAP_TIME',</v>
      </c>
      <c r="AC1434" s="7" t="str">
        <f t="shared" si="232"/>
        <v>'SLOVAKIA_TO_elec')~~|</v>
      </c>
    </row>
    <row r="1435" spans="1:29" x14ac:dyDescent="0.35">
      <c r="A1435" t="s">
        <v>65</v>
      </c>
      <c r="B1435" t="s">
        <v>42</v>
      </c>
      <c r="C1435" t="str">
        <f t="shared" si="224"/>
        <v>SLOVAKIA_TO_elec</v>
      </c>
      <c r="D1435" t="str">
        <f t="shared" si="225"/>
        <v>PROTRA_CHP_PP_I</v>
      </c>
      <c r="E1435" t="s">
        <v>5</v>
      </c>
      <c r="F1435" s="1" t="str">
        <f t="shared" si="226"/>
        <v>SLOVAKIATO_elecPROTRA_CHP_solid_fossil</v>
      </c>
      <c r="G1435" s="5">
        <v>1.464</v>
      </c>
      <c r="H1435" s="5">
        <v>1.4464999999999999</v>
      </c>
      <c r="I1435" s="5">
        <v>1.3835999999999999</v>
      </c>
      <c r="J1435" s="5">
        <v>1.3835999999999999</v>
      </c>
      <c r="K1435" s="5">
        <v>1.3835999999999999</v>
      </c>
      <c r="L1435" s="5">
        <v>1.3835999999999999</v>
      </c>
      <c r="M1435" s="5">
        <v>1.3835999999999999</v>
      </c>
      <c r="N1435" s="5">
        <v>1.3835999999999999</v>
      </c>
      <c r="O1435" s="5">
        <v>1.3835999999999999</v>
      </c>
      <c r="P1435" s="5">
        <v>1.3291999999999999</v>
      </c>
      <c r="Q1435" s="5">
        <v>1.1092</v>
      </c>
      <c r="R1435" s="5">
        <v>0.74606904761904769</v>
      </c>
      <c r="S1435" s="5">
        <v>0.60961984126984126</v>
      </c>
      <c r="T1435" s="5">
        <v>0.6228246031746032</v>
      </c>
      <c r="U1435" s="5">
        <v>0.59531468253968245</v>
      </c>
      <c r="V1435" s="5">
        <v>0</v>
      </c>
      <c r="W1435" t="str">
        <f t="shared" si="223"/>
        <v/>
      </c>
      <c r="X1435" s="7" t="str">
        <f t="shared" si="227"/>
        <v>PROTRA_CAPACITY_EMPIRICAL[</v>
      </c>
      <c r="Y1435" s="7" t="str">
        <f t="shared" si="230"/>
        <v>SLOVAKIA,</v>
      </c>
      <c r="Z1435" s="7" t="str">
        <f t="shared" si="231"/>
        <v>TO_elec,</v>
      </c>
      <c r="AA1435" s="7" t="str">
        <f t="shared" si="228"/>
        <v>PROTRA_CHP_PP_I]=GET_DIRECT_DATA(</v>
      </c>
      <c r="AB1435" s="7" t="str">
        <f t="shared" si="229"/>
        <v>'model_parameters/energy/PROTRA_capacity_vensim_import.xlsx','PROTRA_capacity','PROTRA_CAP_TIME',</v>
      </c>
      <c r="AC1435" s="7" t="str">
        <f t="shared" si="232"/>
        <v>'SLOVAKIA_TO_elec')~~|</v>
      </c>
    </row>
    <row r="1436" spans="1:29" x14ac:dyDescent="0.35">
      <c r="A1436" t="s">
        <v>65</v>
      </c>
      <c r="B1436" t="s">
        <v>42</v>
      </c>
      <c r="C1436" t="str">
        <f t="shared" si="224"/>
        <v>SLOVAKIA_TO_elec</v>
      </c>
      <c r="D1436" t="str">
        <f t="shared" si="225"/>
        <v>PROTRA_CHP_PP_I</v>
      </c>
      <c r="E1436" t="s">
        <v>6</v>
      </c>
      <c r="F1436" s="1" t="str">
        <f t="shared" si="226"/>
        <v>SLOVAKIATO_elecPROTRA_CHP_solid_fossil_CCS</v>
      </c>
      <c r="G1436" s="5">
        <v>0</v>
      </c>
      <c r="H1436" s="5">
        <v>0</v>
      </c>
      <c r="I1436" s="5">
        <v>0</v>
      </c>
      <c r="J1436" s="5">
        <v>0</v>
      </c>
      <c r="K1436" s="5">
        <v>0</v>
      </c>
      <c r="L1436" s="5">
        <v>0</v>
      </c>
      <c r="M1436" s="5">
        <v>0</v>
      </c>
      <c r="N1436" s="5">
        <v>0</v>
      </c>
      <c r="O1436" s="5">
        <v>0</v>
      </c>
      <c r="P1436" s="5">
        <v>0</v>
      </c>
      <c r="Q1436" s="5">
        <v>0</v>
      </c>
      <c r="R1436" s="5">
        <v>0</v>
      </c>
      <c r="S1436" s="5">
        <v>0</v>
      </c>
      <c r="T1436" s="5">
        <v>0</v>
      </c>
      <c r="U1436" s="5">
        <v>0</v>
      </c>
      <c r="V1436" s="5">
        <v>0</v>
      </c>
      <c r="W1436" t="str">
        <f t="shared" si="223"/>
        <v/>
      </c>
      <c r="X1436" s="7" t="str">
        <f t="shared" si="227"/>
        <v>PROTRA_CAPACITY_EMPIRICAL[</v>
      </c>
      <c r="Y1436" s="7" t="str">
        <f t="shared" si="230"/>
        <v>SLOVAKIA,</v>
      </c>
      <c r="Z1436" s="7" t="str">
        <f t="shared" si="231"/>
        <v>TO_elec,</v>
      </c>
      <c r="AA1436" s="7" t="str">
        <f t="shared" si="228"/>
        <v>PROTRA_CHP_PP_I]=GET_DIRECT_DATA(</v>
      </c>
      <c r="AB1436" s="7" t="str">
        <f t="shared" si="229"/>
        <v>'model_parameters/energy/PROTRA_capacity_vensim_import.xlsx','PROTRA_capacity','PROTRA_CAP_TIME',</v>
      </c>
      <c r="AC1436" s="7" t="str">
        <f t="shared" si="232"/>
        <v>'SLOVAKIA_TO_elec')~~|</v>
      </c>
    </row>
    <row r="1437" spans="1:29" x14ac:dyDescent="0.35">
      <c r="A1437" t="s">
        <v>65</v>
      </c>
      <c r="B1437" t="s">
        <v>42</v>
      </c>
      <c r="C1437" t="str">
        <f t="shared" si="224"/>
        <v>SLOVAKIA_TO_elec</v>
      </c>
      <c r="D1437" t="str">
        <f t="shared" si="225"/>
        <v>PROTRA_CHP_PP_I</v>
      </c>
      <c r="E1437" t="s">
        <v>7</v>
      </c>
      <c r="F1437" s="1" t="str">
        <f t="shared" si="226"/>
        <v>SLOVAKIATO_elecPROTRA_CHP_waste</v>
      </c>
      <c r="G1437" s="5">
        <v>7.3533958510940611E-3</v>
      </c>
      <c r="H1437" s="5">
        <v>7.3533958510940611E-3</v>
      </c>
      <c r="I1437" s="5">
        <v>7.3533958510940611E-3</v>
      </c>
      <c r="J1437" s="5">
        <v>7.3533958510940611E-3</v>
      </c>
      <c r="K1437" s="5">
        <v>7.3533958510940611E-3</v>
      </c>
      <c r="L1437" s="5">
        <v>8.1959079283887449E-3</v>
      </c>
      <c r="M1437" s="5">
        <v>8.1959079283887449E-3</v>
      </c>
      <c r="N1437" s="5">
        <v>8.1959079283887449E-3</v>
      </c>
      <c r="O1437" s="5">
        <v>8.3807030406365442E-3</v>
      </c>
      <c r="P1437" s="5">
        <v>8.3807030406365442E-3</v>
      </c>
      <c r="Q1437" s="5">
        <v>8.3807030406365442E-3</v>
      </c>
      <c r="R1437" s="5">
        <v>8.4282217837859785E-3</v>
      </c>
      <c r="S1437" s="5">
        <v>8.4757405269354127E-3</v>
      </c>
      <c r="T1437" s="5">
        <v>8.5232592700848469E-3</v>
      </c>
      <c r="U1437" s="5">
        <v>8.5707780132342811E-3</v>
      </c>
      <c r="V1437" s="5">
        <v>8.6182967563837153E-3</v>
      </c>
      <c r="W1437" t="str">
        <f t="shared" si="223"/>
        <v/>
      </c>
      <c r="X1437" s="7" t="str">
        <f t="shared" si="227"/>
        <v>PROTRA_CAPACITY_EMPIRICAL[</v>
      </c>
      <c r="Y1437" s="7" t="str">
        <f t="shared" si="230"/>
        <v>SLOVAKIA,</v>
      </c>
      <c r="Z1437" s="7" t="str">
        <f t="shared" si="231"/>
        <v>TO_elec,</v>
      </c>
      <c r="AA1437" s="7" t="str">
        <f t="shared" si="228"/>
        <v>PROTRA_CHP_PP_I]=GET_DIRECT_DATA(</v>
      </c>
      <c r="AB1437" s="7" t="str">
        <f t="shared" si="229"/>
        <v>'model_parameters/energy/PROTRA_capacity_vensim_import.xlsx','PROTRA_capacity','PROTRA_CAP_TIME',</v>
      </c>
      <c r="AC1437" s="7" t="str">
        <f t="shared" si="232"/>
        <v>'SLOVAKIA_TO_elec')~~|</v>
      </c>
    </row>
    <row r="1438" spans="1:29" x14ac:dyDescent="0.35">
      <c r="A1438" t="s">
        <v>65</v>
      </c>
      <c r="B1438" t="s">
        <v>42</v>
      </c>
      <c r="C1438" t="str">
        <f t="shared" si="224"/>
        <v>SLOVAKIA_TO_elec</v>
      </c>
      <c r="D1438" t="str">
        <f t="shared" si="225"/>
        <v>PROTRA_CHP_PP_I</v>
      </c>
      <c r="E1438" t="s">
        <v>8</v>
      </c>
      <c r="F1438" s="1" t="str">
        <f t="shared" si="226"/>
        <v>SLOVAKIATO_elecPROTRA_CHP_solid_bio</v>
      </c>
      <c r="G1438" s="5">
        <v>0.23004660414890593</v>
      </c>
      <c r="H1438" s="5">
        <v>0.23004660414890593</v>
      </c>
      <c r="I1438" s="5">
        <v>0.23004660414890593</v>
      </c>
      <c r="J1438" s="5">
        <v>0.23004660414890593</v>
      </c>
      <c r="K1438" s="5">
        <v>0.23004660414890593</v>
      </c>
      <c r="L1438" s="5">
        <v>0.25640409207161119</v>
      </c>
      <c r="M1438" s="5">
        <v>0.25640409207161119</v>
      </c>
      <c r="N1438" s="5">
        <v>0.25640409207161119</v>
      </c>
      <c r="O1438" s="5">
        <v>0.26218529695936343</v>
      </c>
      <c r="P1438" s="5">
        <v>0.26218529695936343</v>
      </c>
      <c r="Q1438" s="5">
        <v>0.26218529695936343</v>
      </c>
      <c r="R1438" s="5">
        <v>0.22675485142431434</v>
      </c>
      <c r="S1438" s="5">
        <v>0.22776714986817287</v>
      </c>
      <c r="T1438" s="5">
        <v>0.22675485142431434</v>
      </c>
      <c r="U1438" s="5">
        <v>0.21663186698572887</v>
      </c>
      <c r="V1438" s="5">
        <v>0</v>
      </c>
      <c r="W1438" t="str">
        <f t="shared" si="223"/>
        <v/>
      </c>
      <c r="X1438" s="7" t="str">
        <f t="shared" si="227"/>
        <v>PROTRA_CAPACITY_EMPIRICAL[</v>
      </c>
      <c r="Y1438" s="7" t="str">
        <f t="shared" si="230"/>
        <v>SLOVAKIA,</v>
      </c>
      <c r="Z1438" s="7" t="str">
        <f t="shared" si="231"/>
        <v>TO_elec,</v>
      </c>
      <c r="AA1438" s="7" t="str">
        <f t="shared" si="228"/>
        <v>PROTRA_CHP_PP_I]=GET_DIRECT_DATA(</v>
      </c>
      <c r="AB1438" s="7" t="str">
        <f t="shared" si="229"/>
        <v>'model_parameters/energy/PROTRA_capacity_vensim_import.xlsx','PROTRA_capacity','PROTRA_CAP_TIME',</v>
      </c>
      <c r="AC1438" s="7" t="str">
        <f t="shared" si="232"/>
        <v>'SLOVAKIA_TO_elec')~~|</v>
      </c>
    </row>
    <row r="1439" spans="1:29" x14ac:dyDescent="0.35">
      <c r="A1439" t="s">
        <v>65</v>
      </c>
      <c r="B1439" t="s">
        <v>42</v>
      </c>
      <c r="C1439" t="str">
        <f t="shared" si="224"/>
        <v>SLOVAKIA_TO_elec</v>
      </c>
      <c r="D1439" t="str">
        <f t="shared" si="225"/>
        <v>PROTRA_CHP_PP_I</v>
      </c>
      <c r="E1439" t="s">
        <v>9</v>
      </c>
      <c r="F1439" s="1" t="str">
        <f t="shared" si="226"/>
        <v>SLOVAKIATO_elecPROTRA_CHP_solid_bio_CCS</v>
      </c>
      <c r="G1439" s="5">
        <v>0</v>
      </c>
      <c r="H1439" s="5">
        <v>0</v>
      </c>
      <c r="I1439" s="5">
        <v>0</v>
      </c>
      <c r="J1439" s="5">
        <v>0</v>
      </c>
      <c r="K1439" s="5">
        <v>0</v>
      </c>
      <c r="L1439" s="5">
        <v>0</v>
      </c>
      <c r="M1439" s="5">
        <v>0</v>
      </c>
      <c r="N1439" s="5">
        <v>0</v>
      </c>
      <c r="O1439" s="5">
        <v>0</v>
      </c>
      <c r="P1439" s="5">
        <v>0</v>
      </c>
      <c r="Q1439" s="5">
        <v>0</v>
      </c>
      <c r="R1439" s="5">
        <v>0</v>
      </c>
      <c r="S1439" s="5">
        <v>0</v>
      </c>
      <c r="T1439" s="5">
        <v>0</v>
      </c>
      <c r="U1439" s="5">
        <v>0</v>
      </c>
      <c r="V1439" s="5">
        <v>0</v>
      </c>
      <c r="W1439" t="str">
        <f t="shared" si="223"/>
        <v/>
      </c>
      <c r="X1439" s="7" t="str">
        <f t="shared" si="227"/>
        <v>PROTRA_CAPACITY_EMPIRICAL[</v>
      </c>
      <c r="Y1439" s="7" t="str">
        <f t="shared" si="230"/>
        <v>SLOVAKIA,</v>
      </c>
      <c r="Z1439" s="7" t="str">
        <f t="shared" si="231"/>
        <v>TO_elec,</v>
      </c>
      <c r="AA1439" s="7" t="str">
        <f t="shared" si="228"/>
        <v>PROTRA_CHP_PP_I]=GET_DIRECT_DATA(</v>
      </c>
      <c r="AB1439" s="7" t="str">
        <f t="shared" si="229"/>
        <v>'model_parameters/energy/PROTRA_capacity_vensim_import.xlsx','PROTRA_capacity','PROTRA_CAP_TIME',</v>
      </c>
      <c r="AC1439" s="7" t="str">
        <f t="shared" si="232"/>
        <v>'SLOVAKIA_TO_elec')~~|</v>
      </c>
    </row>
    <row r="1440" spans="1:29" x14ac:dyDescent="0.35">
      <c r="A1440" t="s">
        <v>65</v>
      </c>
      <c r="B1440" t="s">
        <v>42</v>
      </c>
      <c r="C1440" t="str">
        <f t="shared" si="224"/>
        <v>SLOVAKIA_TO_elec</v>
      </c>
      <c r="D1440" t="str">
        <f t="shared" si="225"/>
        <v>PROTRA_CHP_PP_I</v>
      </c>
      <c r="E1440" t="s">
        <v>17</v>
      </c>
      <c r="F1440" s="1" t="str">
        <f t="shared" si="226"/>
        <v>SLOVAKIATO_elecPROTRA_PP_solid_bio</v>
      </c>
      <c r="G1440" s="5">
        <v>0</v>
      </c>
      <c r="H1440" s="5">
        <v>0</v>
      </c>
      <c r="I1440" s="5">
        <v>0</v>
      </c>
      <c r="J1440" s="5">
        <v>0</v>
      </c>
      <c r="K1440" s="5">
        <v>0</v>
      </c>
      <c r="L1440" s="5">
        <v>0</v>
      </c>
      <c r="M1440" s="5">
        <v>0</v>
      </c>
      <c r="N1440" s="5">
        <v>0</v>
      </c>
      <c r="O1440" s="5">
        <v>0</v>
      </c>
      <c r="P1440" s="5">
        <v>0</v>
      </c>
      <c r="Q1440" s="5">
        <v>0</v>
      </c>
      <c r="R1440" s="5">
        <v>0</v>
      </c>
      <c r="S1440" s="5">
        <v>0</v>
      </c>
      <c r="T1440" s="5">
        <v>0</v>
      </c>
      <c r="U1440" s="5">
        <v>0</v>
      </c>
      <c r="V1440" s="5">
        <v>0</v>
      </c>
      <c r="W1440" t="str">
        <f t="shared" si="223"/>
        <v/>
      </c>
      <c r="X1440" s="7" t="str">
        <f t="shared" si="227"/>
        <v>PROTRA_CAPACITY_EMPIRICAL[</v>
      </c>
      <c r="Y1440" s="7" t="str">
        <f t="shared" si="230"/>
        <v>SLOVAKIA,</v>
      </c>
      <c r="Z1440" s="7" t="str">
        <f t="shared" si="231"/>
        <v>TO_elec,</v>
      </c>
      <c r="AA1440" s="7" t="str">
        <f t="shared" si="228"/>
        <v>PROTRA_CHP_PP_I]=GET_DIRECT_DATA(</v>
      </c>
      <c r="AB1440" s="7" t="str">
        <f t="shared" si="229"/>
        <v>'model_parameters/energy/PROTRA_capacity_vensim_import.xlsx','PROTRA_capacity','PROTRA_CAP_TIME',</v>
      </c>
      <c r="AC1440" s="7" t="str">
        <f t="shared" si="232"/>
        <v>'SLOVAKIA_TO_elec')~~|</v>
      </c>
    </row>
    <row r="1441" spans="1:29" x14ac:dyDescent="0.35">
      <c r="A1441" t="s">
        <v>65</v>
      </c>
      <c r="B1441" t="s">
        <v>42</v>
      </c>
      <c r="C1441" t="str">
        <f t="shared" si="224"/>
        <v>SLOVAKIA_TO_elec</v>
      </c>
      <c r="D1441" t="str">
        <f t="shared" si="225"/>
        <v>PROTRA_CHP_PP_I</v>
      </c>
      <c r="E1441" t="s">
        <v>18</v>
      </c>
      <c r="F1441" s="1" t="str">
        <f t="shared" si="226"/>
        <v>SLOVAKIATO_elecPROTRA_PP_solid_bio_CCS</v>
      </c>
      <c r="G1441" s="5">
        <v>0</v>
      </c>
      <c r="H1441" s="5">
        <v>0</v>
      </c>
      <c r="I1441" s="5">
        <v>0</v>
      </c>
      <c r="J1441" s="5">
        <v>0</v>
      </c>
      <c r="K1441" s="5">
        <v>0</v>
      </c>
      <c r="L1441" s="5">
        <v>0</v>
      </c>
      <c r="M1441" s="5">
        <v>0</v>
      </c>
      <c r="N1441" s="5">
        <v>0</v>
      </c>
      <c r="O1441" s="5">
        <v>0</v>
      </c>
      <c r="P1441" s="5">
        <v>0</v>
      </c>
      <c r="Q1441" s="5">
        <v>0</v>
      </c>
      <c r="R1441" s="5">
        <v>0</v>
      </c>
      <c r="S1441" s="5">
        <v>0</v>
      </c>
      <c r="T1441" s="5">
        <v>0</v>
      </c>
      <c r="U1441" s="5">
        <v>0</v>
      </c>
      <c r="V1441" s="5">
        <v>0</v>
      </c>
      <c r="W1441" t="str">
        <f t="shared" si="223"/>
        <v/>
      </c>
      <c r="X1441" s="7" t="str">
        <f t="shared" si="227"/>
        <v>PROTRA_CAPACITY_EMPIRICAL[</v>
      </c>
      <c r="Y1441" s="7" t="str">
        <f t="shared" si="230"/>
        <v>SLOVAKIA,</v>
      </c>
      <c r="Z1441" s="7" t="str">
        <f t="shared" si="231"/>
        <v>TO_elec,</v>
      </c>
      <c r="AA1441" s="7" t="str">
        <f t="shared" si="228"/>
        <v>PROTRA_CHP_PP_I]=GET_DIRECT_DATA(</v>
      </c>
      <c r="AB1441" s="7" t="str">
        <f t="shared" si="229"/>
        <v>'model_parameters/energy/PROTRA_capacity_vensim_import.xlsx','PROTRA_capacity','PROTRA_CAP_TIME',</v>
      </c>
      <c r="AC1441" s="7" t="str">
        <f t="shared" si="232"/>
        <v>'SLOVAKIA_TO_elec')~~|</v>
      </c>
    </row>
    <row r="1442" spans="1:29" x14ac:dyDescent="0.35">
      <c r="A1442" t="s">
        <v>65</v>
      </c>
      <c r="B1442" t="s">
        <v>42</v>
      </c>
      <c r="C1442" t="str">
        <f t="shared" si="224"/>
        <v>SLOVAKIA_TO_elec</v>
      </c>
      <c r="D1442" t="str">
        <f t="shared" si="225"/>
        <v>PROTRA_CHP_PP_I</v>
      </c>
      <c r="E1442" t="s">
        <v>19</v>
      </c>
      <c r="F1442" s="1" t="str">
        <f t="shared" si="226"/>
        <v>SLOVAKIATO_elecPROTRA_PP_gas_fuels</v>
      </c>
      <c r="G1442" s="5">
        <v>0.221</v>
      </c>
      <c r="H1442" s="5">
        <v>0.221</v>
      </c>
      <c r="I1442" s="5">
        <v>0.221</v>
      </c>
      <c r="J1442" s="5">
        <v>0.221</v>
      </c>
      <c r="K1442" s="5">
        <v>0.221</v>
      </c>
      <c r="L1442" s="5">
        <v>0.70899999999999996</v>
      </c>
      <c r="M1442" s="5">
        <v>0.70899999999999996</v>
      </c>
      <c r="N1442" s="5">
        <v>0.70899999999999996</v>
      </c>
      <c r="O1442" s="5">
        <v>0.70899999999999996</v>
      </c>
      <c r="P1442" s="5">
        <v>0.70899999999999996</v>
      </c>
      <c r="Q1442" s="5">
        <v>0.70899999999999996</v>
      </c>
      <c r="R1442" s="5">
        <v>0.72716285452881979</v>
      </c>
      <c r="S1442" s="5">
        <v>0.71743275388838057</v>
      </c>
      <c r="T1442" s="5">
        <v>0.72067612076852683</v>
      </c>
      <c r="U1442" s="5">
        <v>0.74792040256175651</v>
      </c>
      <c r="V1442" s="5">
        <v>0</v>
      </c>
      <c r="W1442" t="str">
        <f t="shared" si="223"/>
        <v/>
      </c>
      <c r="X1442" s="7" t="str">
        <f t="shared" si="227"/>
        <v>PROTRA_CAPACITY_EMPIRICAL[</v>
      </c>
      <c r="Y1442" s="7" t="str">
        <f t="shared" si="230"/>
        <v>SLOVAKIA,</v>
      </c>
      <c r="Z1442" s="7" t="str">
        <f t="shared" si="231"/>
        <v>TO_elec,</v>
      </c>
      <c r="AA1442" s="7" t="str">
        <f t="shared" si="228"/>
        <v>PROTRA_CHP_PP_I]=GET_DIRECT_DATA(</v>
      </c>
      <c r="AB1442" s="7" t="str">
        <f t="shared" si="229"/>
        <v>'model_parameters/energy/PROTRA_capacity_vensim_import.xlsx','PROTRA_capacity','PROTRA_CAP_TIME',</v>
      </c>
      <c r="AC1442" s="7" t="str">
        <f t="shared" si="232"/>
        <v>'SLOVAKIA_TO_elec')~~|</v>
      </c>
    </row>
    <row r="1443" spans="1:29" x14ac:dyDescent="0.35">
      <c r="A1443" t="s">
        <v>65</v>
      </c>
      <c r="B1443" t="s">
        <v>42</v>
      </c>
      <c r="C1443" t="str">
        <f t="shared" si="224"/>
        <v>SLOVAKIA_TO_elec</v>
      </c>
      <c r="D1443" t="str">
        <f t="shared" si="225"/>
        <v>PROTRA_CHP_PP_I</v>
      </c>
      <c r="E1443" t="s">
        <v>20</v>
      </c>
      <c r="F1443" s="1" t="str">
        <f t="shared" si="226"/>
        <v>SLOVAKIATO_elecPROTRA_PP_gas_fuels_CCS</v>
      </c>
      <c r="G1443" s="6">
        <v>0</v>
      </c>
      <c r="H1443" s="6">
        <v>0</v>
      </c>
      <c r="I1443" s="6">
        <v>0</v>
      </c>
      <c r="J1443" s="6">
        <v>0</v>
      </c>
      <c r="K1443" s="6">
        <v>0</v>
      </c>
      <c r="L1443" s="6">
        <v>0</v>
      </c>
      <c r="M1443" s="6">
        <v>0</v>
      </c>
      <c r="N1443" s="6">
        <v>0</v>
      </c>
      <c r="O1443" s="6">
        <v>0</v>
      </c>
      <c r="P1443" s="6">
        <v>0</v>
      </c>
      <c r="Q1443" s="6">
        <v>0</v>
      </c>
      <c r="R1443" s="6">
        <v>0</v>
      </c>
      <c r="S1443" s="6">
        <v>0</v>
      </c>
      <c r="T1443" s="6">
        <v>0</v>
      </c>
      <c r="U1443" s="6">
        <v>0</v>
      </c>
      <c r="V1443" s="6">
        <v>0</v>
      </c>
      <c r="W1443" t="str">
        <f t="shared" si="223"/>
        <v/>
      </c>
      <c r="X1443" s="7" t="str">
        <f t="shared" si="227"/>
        <v>PROTRA_CAPACITY_EMPIRICAL[</v>
      </c>
      <c r="Y1443" s="7" t="str">
        <f t="shared" si="230"/>
        <v>SLOVAKIA,</v>
      </c>
      <c r="Z1443" s="7" t="str">
        <f t="shared" si="231"/>
        <v>TO_elec,</v>
      </c>
      <c r="AA1443" s="7" t="str">
        <f t="shared" si="228"/>
        <v>PROTRA_CHP_PP_I]=GET_DIRECT_DATA(</v>
      </c>
      <c r="AB1443" s="7" t="str">
        <f t="shared" si="229"/>
        <v>'model_parameters/energy/PROTRA_capacity_vensim_import.xlsx','PROTRA_capacity','PROTRA_CAP_TIME',</v>
      </c>
      <c r="AC1443" s="7" t="str">
        <f t="shared" si="232"/>
        <v>'SLOVAKIA_TO_elec')~~|</v>
      </c>
    </row>
    <row r="1444" spans="1:29" x14ac:dyDescent="0.35">
      <c r="A1444" t="s">
        <v>65</v>
      </c>
      <c r="B1444" t="s">
        <v>42</v>
      </c>
      <c r="C1444" t="str">
        <f t="shared" si="224"/>
        <v>SLOVAKIA_TO_elec</v>
      </c>
      <c r="D1444" t="str">
        <f t="shared" si="225"/>
        <v>PROTRA_CHP_PP_I</v>
      </c>
      <c r="E1444" t="s">
        <v>21</v>
      </c>
      <c r="F1444" s="1" t="str">
        <f t="shared" si="226"/>
        <v>SLOVAKIATO_elecPROTRA_PP_geothermal</v>
      </c>
      <c r="G1444" s="5">
        <v>0</v>
      </c>
      <c r="H1444" s="5">
        <v>0</v>
      </c>
      <c r="I1444" s="5">
        <v>0</v>
      </c>
      <c r="J1444" s="5">
        <v>0</v>
      </c>
      <c r="K1444" s="5">
        <v>0</v>
      </c>
      <c r="L1444" s="5">
        <v>0</v>
      </c>
      <c r="M1444" s="5">
        <v>0</v>
      </c>
      <c r="N1444" s="5">
        <v>0</v>
      </c>
      <c r="O1444" s="5">
        <v>0</v>
      </c>
      <c r="P1444" s="5">
        <v>0</v>
      </c>
      <c r="Q1444" s="5">
        <v>0</v>
      </c>
      <c r="R1444" s="5">
        <v>0</v>
      </c>
      <c r="S1444" s="5">
        <v>0</v>
      </c>
      <c r="T1444" s="5">
        <v>0</v>
      </c>
      <c r="U1444" s="5">
        <v>0</v>
      </c>
      <c r="V1444" s="5">
        <v>0</v>
      </c>
      <c r="W1444" t="str">
        <f t="shared" si="223"/>
        <v/>
      </c>
      <c r="X1444" s="7" t="str">
        <f t="shared" si="227"/>
        <v>PROTRA_CAPACITY_EMPIRICAL[</v>
      </c>
      <c r="Y1444" s="7" t="str">
        <f t="shared" si="230"/>
        <v>SLOVAKIA,</v>
      </c>
      <c r="Z1444" s="7" t="str">
        <f t="shared" si="231"/>
        <v>TO_elec,</v>
      </c>
      <c r="AA1444" s="7" t="str">
        <f t="shared" si="228"/>
        <v>PROTRA_CHP_PP_I]=GET_DIRECT_DATA(</v>
      </c>
      <c r="AB1444" s="7" t="str">
        <f t="shared" si="229"/>
        <v>'model_parameters/energy/PROTRA_capacity_vensim_import.xlsx','PROTRA_capacity','PROTRA_CAP_TIME',</v>
      </c>
      <c r="AC1444" s="7" t="str">
        <f t="shared" si="232"/>
        <v>'SLOVAKIA_TO_elec')~~|</v>
      </c>
    </row>
    <row r="1445" spans="1:29" x14ac:dyDescent="0.35">
      <c r="A1445" t="s">
        <v>65</v>
      </c>
      <c r="B1445" t="s">
        <v>42</v>
      </c>
      <c r="C1445" t="str">
        <f t="shared" si="224"/>
        <v>SLOVAKIA_TO_elec</v>
      </c>
      <c r="D1445" t="str">
        <f t="shared" si="225"/>
        <v>PROTRA_CHP_PP_I</v>
      </c>
      <c r="E1445" t="s">
        <v>22</v>
      </c>
      <c r="F1445" s="1" t="str">
        <f t="shared" si="226"/>
        <v>SLOVAKIATO_elecPROTRA_PP_hydropower_dammed</v>
      </c>
      <c r="G1445" s="5">
        <v>2.3583999999999996</v>
      </c>
      <c r="H1445" s="5">
        <v>2.3583999999999996</v>
      </c>
      <c r="I1445" s="5">
        <v>2.3583999999999996</v>
      </c>
      <c r="J1445" s="5">
        <v>2.3583999999999996</v>
      </c>
      <c r="K1445" s="5">
        <v>2.3583999999999996</v>
      </c>
      <c r="L1445" s="5">
        <v>2.3583999999999996</v>
      </c>
      <c r="M1445" s="5">
        <v>2.3583999999999996</v>
      </c>
      <c r="N1445" s="5">
        <v>2.3583999999999996</v>
      </c>
      <c r="O1445" s="5">
        <v>2.3583999999999996</v>
      </c>
      <c r="P1445" s="5">
        <v>2.3583999999999996</v>
      </c>
      <c r="Q1445" s="5">
        <v>2.3583999999999996</v>
      </c>
      <c r="R1445" s="5">
        <v>2.3583999999999996</v>
      </c>
      <c r="S1445" s="5">
        <v>2.3583999999999996</v>
      </c>
      <c r="T1445" s="5">
        <v>2.3583999999999996</v>
      </c>
      <c r="U1445" s="5">
        <v>2.3583999999999996</v>
      </c>
      <c r="V1445" s="5">
        <v>0</v>
      </c>
      <c r="W1445" t="str">
        <f t="shared" si="223"/>
        <v/>
      </c>
      <c r="X1445" s="7" t="str">
        <f t="shared" si="227"/>
        <v>PROTRA_CAPACITY_EMPIRICAL[</v>
      </c>
      <c r="Y1445" s="7" t="str">
        <f t="shared" si="230"/>
        <v>SLOVAKIA,</v>
      </c>
      <c r="Z1445" s="7" t="str">
        <f t="shared" si="231"/>
        <v>TO_elec,</v>
      </c>
      <c r="AA1445" s="7" t="str">
        <f t="shared" si="228"/>
        <v>PROTRA_CHP_PP_I]=GET_DIRECT_DATA(</v>
      </c>
      <c r="AB1445" s="7" t="str">
        <f t="shared" si="229"/>
        <v>'model_parameters/energy/PROTRA_capacity_vensim_import.xlsx','PROTRA_capacity','PROTRA_CAP_TIME',</v>
      </c>
      <c r="AC1445" s="7" t="str">
        <f t="shared" si="232"/>
        <v>'SLOVAKIA_TO_elec')~~|</v>
      </c>
    </row>
    <row r="1446" spans="1:29" x14ac:dyDescent="0.35">
      <c r="A1446" t="s">
        <v>65</v>
      </c>
      <c r="B1446" t="s">
        <v>42</v>
      </c>
      <c r="C1446" t="str">
        <f t="shared" si="224"/>
        <v>SLOVAKIA_TO_elec</v>
      </c>
      <c r="D1446" t="str">
        <f t="shared" si="225"/>
        <v>PROTRA_CHP_PP_I</v>
      </c>
      <c r="E1446" t="s">
        <v>23</v>
      </c>
      <c r="F1446" s="1" t="str">
        <f t="shared" si="226"/>
        <v>SLOVAKIATO_elecPROTRA_PP_hydropower_run_of_river</v>
      </c>
      <c r="G1446" s="5">
        <v>0.153867</v>
      </c>
      <c r="H1446" s="5">
        <v>0.15619299999999997</v>
      </c>
      <c r="I1446" s="5">
        <v>0.15670300000000001</v>
      </c>
      <c r="J1446" s="5">
        <v>0.15731100000000001</v>
      </c>
      <c r="K1446" s="5">
        <v>0.15796399999999999</v>
      </c>
      <c r="L1446" s="5">
        <v>0.16026199999999999</v>
      </c>
      <c r="M1446" s="5">
        <v>0.16121000000000002</v>
      </c>
      <c r="N1446" s="5">
        <v>0.16359999999999991</v>
      </c>
      <c r="O1446" s="5">
        <v>0.16459999999999991</v>
      </c>
      <c r="P1446" s="5">
        <v>0.1652249999999999</v>
      </c>
      <c r="Q1446" s="5">
        <v>0.1652249999999999</v>
      </c>
      <c r="R1446" s="5">
        <v>0.16577620934111748</v>
      </c>
      <c r="S1446" s="5">
        <v>0.16605181401167632</v>
      </c>
      <c r="T1446" s="5">
        <v>0.16646522101751449</v>
      </c>
      <c r="U1446" s="5">
        <v>0.16646522101751449</v>
      </c>
      <c r="V1446" s="5">
        <v>0</v>
      </c>
      <c r="W1446" t="str">
        <f t="shared" si="223"/>
        <v/>
      </c>
      <c r="X1446" s="7" t="str">
        <f t="shared" si="227"/>
        <v>PROTRA_CAPACITY_EMPIRICAL[</v>
      </c>
      <c r="Y1446" s="7" t="str">
        <f t="shared" si="230"/>
        <v>SLOVAKIA,</v>
      </c>
      <c r="Z1446" s="7" t="str">
        <f t="shared" si="231"/>
        <v>TO_elec,</v>
      </c>
      <c r="AA1446" s="7" t="str">
        <f t="shared" si="228"/>
        <v>PROTRA_CHP_PP_I]=GET_DIRECT_DATA(</v>
      </c>
      <c r="AB1446" s="7" t="str">
        <f t="shared" si="229"/>
        <v>'model_parameters/energy/PROTRA_capacity_vensim_import.xlsx','PROTRA_capacity','PROTRA_CAP_TIME',</v>
      </c>
      <c r="AC1446" s="7" t="str">
        <f t="shared" si="232"/>
        <v>'SLOVAKIA_TO_elec')~~|</v>
      </c>
    </row>
    <row r="1447" spans="1:29" x14ac:dyDescent="0.35">
      <c r="A1447" t="s">
        <v>65</v>
      </c>
      <c r="B1447" t="s">
        <v>42</v>
      </c>
      <c r="C1447" t="str">
        <f t="shared" si="224"/>
        <v>SLOVAKIA_TO_elec</v>
      </c>
      <c r="D1447" t="str">
        <f t="shared" si="225"/>
        <v>PROTRA_CHP_PP_I</v>
      </c>
      <c r="E1447" t="s">
        <v>24</v>
      </c>
      <c r="F1447" s="1" t="str">
        <f t="shared" si="226"/>
        <v>SLOVAKIATO_elecPROTRA_PP_liquid_fuels</v>
      </c>
      <c r="G1447" s="5">
        <v>1.2699999999999999E-2</v>
      </c>
      <c r="H1447" s="5">
        <v>1.2699999999999999E-2</v>
      </c>
      <c r="I1447" s="5">
        <v>1.2699999999999999E-2</v>
      </c>
      <c r="J1447" s="5">
        <v>1.2699999999999999E-2</v>
      </c>
      <c r="K1447" s="5">
        <v>1.2699999999999999E-2</v>
      </c>
      <c r="L1447" s="5">
        <v>1.2699999999999999E-2</v>
      </c>
      <c r="M1447" s="5">
        <v>6.7000000000000002E-3</v>
      </c>
      <c r="N1447" s="5">
        <v>6.7000000000000002E-3</v>
      </c>
      <c r="O1447" s="5">
        <v>6.7000000000000002E-3</v>
      </c>
      <c r="P1447" s="5">
        <v>6.7000000000000002E-3</v>
      </c>
      <c r="Q1447" s="5">
        <v>6.7000000000000002E-3</v>
      </c>
      <c r="R1447" s="5">
        <v>8.7615384615384612E-3</v>
      </c>
      <c r="S1447" s="5">
        <v>8.8302564102564103E-3</v>
      </c>
      <c r="T1447" s="5">
        <v>8.8302564102564103E-3</v>
      </c>
      <c r="U1447" s="5">
        <v>8.8302564102564103E-3</v>
      </c>
      <c r="V1447" s="5">
        <v>0</v>
      </c>
      <c r="W1447" t="str">
        <f t="shared" si="223"/>
        <v/>
      </c>
      <c r="X1447" s="7" t="str">
        <f t="shared" si="227"/>
        <v>PROTRA_CAPACITY_EMPIRICAL[</v>
      </c>
      <c r="Y1447" s="7" t="str">
        <f t="shared" si="230"/>
        <v>SLOVAKIA,</v>
      </c>
      <c r="Z1447" s="7" t="str">
        <f t="shared" si="231"/>
        <v>TO_elec,</v>
      </c>
      <c r="AA1447" s="7" t="str">
        <f t="shared" si="228"/>
        <v>PROTRA_CHP_PP_I]=GET_DIRECT_DATA(</v>
      </c>
      <c r="AB1447" s="7" t="str">
        <f t="shared" si="229"/>
        <v>'model_parameters/energy/PROTRA_capacity_vensim_import.xlsx','PROTRA_capacity','PROTRA_CAP_TIME',</v>
      </c>
      <c r="AC1447" s="7" t="str">
        <f t="shared" si="232"/>
        <v>'SLOVAKIA_TO_elec')~~|</v>
      </c>
    </row>
    <row r="1448" spans="1:29" x14ac:dyDescent="0.35">
      <c r="A1448" t="s">
        <v>65</v>
      </c>
      <c r="B1448" t="s">
        <v>42</v>
      </c>
      <c r="C1448" t="str">
        <f t="shared" si="224"/>
        <v>SLOVAKIA_TO_elec</v>
      </c>
      <c r="D1448" t="str">
        <f t="shared" si="225"/>
        <v>PROTRA_CHP_PP_I</v>
      </c>
      <c r="E1448" t="s">
        <v>25</v>
      </c>
      <c r="F1448" s="1" t="str">
        <f t="shared" si="226"/>
        <v>SLOVAKIATO_elecPROTRA_PP_liquid_fuels_CCS</v>
      </c>
      <c r="G1448" s="5">
        <v>0</v>
      </c>
      <c r="H1448" s="5">
        <v>0</v>
      </c>
      <c r="I1448" s="5">
        <v>0</v>
      </c>
      <c r="J1448" s="5">
        <v>0</v>
      </c>
      <c r="K1448" s="5">
        <v>0</v>
      </c>
      <c r="L1448" s="5">
        <v>0</v>
      </c>
      <c r="M1448" s="5">
        <v>0</v>
      </c>
      <c r="N1448" s="5">
        <v>0</v>
      </c>
      <c r="O1448" s="5">
        <v>0</v>
      </c>
      <c r="P1448" s="5">
        <v>0</v>
      </c>
      <c r="Q1448" s="5">
        <v>0</v>
      </c>
      <c r="R1448" s="5">
        <v>0</v>
      </c>
      <c r="S1448" s="5">
        <v>0</v>
      </c>
      <c r="T1448" s="5">
        <v>0</v>
      </c>
      <c r="U1448" s="5">
        <v>0</v>
      </c>
      <c r="V1448" s="5">
        <v>0</v>
      </c>
      <c r="W1448" t="str">
        <f t="shared" si="223"/>
        <v/>
      </c>
      <c r="X1448" s="7" t="str">
        <f t="shared" si="227"/>
        <v>PROTRA_CAPACITY_EMPIRICAL[</v>
      </c>
      <c r="Y1448" s="7" t="str">
        <f t="shared" si="230"/>
        <v>SLOVAKIA,</v>
      </c>
      <c r="Z1448" s="7" t="str">
        <f t="shared" si="231"/>
        <v>TO_elec,</v>
      </c>
      <c r="AA1448" s="7" t="str">
        <f t="shared" si="228"/>
        <v>PROTRA_CHP_PP_I]=GET_DIRECT_DATA(</v>
      </c>
      <c r="AB1448" s="7" t="str">
        <f t="shared" si="229"/>
        <v>'model_parameters/energy/PROTRA_capacity_vensim_import.xlsx','PROTRA_capacity','PROTRA_CAP_TIME',</v>
      </c>
      <c r="AC1448" s="7" t="str">
        <f t="shared" si="232"/>
        <v>'SLOVAKIA_TO_elec')~~|</v>
      </c>
    </row>
    <row r="1449" spans="1:29" x14ac:dyDescent="0.35">
      <c r="A1449" t="s">
        <v>65</v>
      </c>
      <c r="B1449" t="s">
        <v>42</v>
      </c>
      <c r="C1449" t="str">
        <f t="shared" si="224"/>
        <v>SLOVAKIA_TO_elec</v>
      </c>
      <c r="D1449" t="str">
        <f t="shared" si="225"/>
        <v>PROTRA_CHP_PP_I</v>
      </c>
      <c r="E1449" t="s">
        <v>26</v>
      </c>
      <c r="F1449" s="1" t="str">
        <f t="shared" si="226"/>
        <v>SLOVAKIATO_elecPROTRA_PP_nuclear</v>
      </c>
      <c r="G1449" s="5">
        <v>2.9420000000000002</v>
      </c>
      <c r="H1449" s="5">
        <v>2.9420000000000002</v>
      </c>
      <c r="I1449" s="5">
        <v>2.4420000000000002</v>
      </c>
      <c r="J1449" s="5">
        <v>2.4420000000000002</v>
      </c>
      <c r="K1449" s="5">
        <v>2.0070000000000001</v>
      </c>
      <c r="L1449" s="5">
        <v>2.0070000000000001</v>
      </c>
      <c r="M1449" s="5">
        <v>2.14</v>
      </c>
      <c r="N1449" s="5">
        <v>2.14</v>
      </c>
      <c r="O1449" s="5">
        <v>2.14</v>
      </c>
      <c r="P1449" s="5">
        <v>2.14</v>
      </c>
      <c r="Q1449" s="5">
        <v>2.14</v>
      </c>
      <c r="R1449" s="5">
        <v>2.14</v>
      </c>
      <c r="S1449" s="5">
        <v>2.14</v>
      </c>
      <c r="T1449" s="5">
        <v>2.14</v>
      </c>
      <c r="U1449" s="5">
        <v>2.14</v>
      </c>
      <c r="V1449" s="5">
        <v>0</v>
      </c>
      <c r="W1449" t="str">
        <f t="shared" si="223"/>
        <v/>
      </c>
      <c r="X1449" s="7" t="str">
        <f t="shared" si="227"/>
        <v>PROTRA_CAPACITY_EMPIRICAL[</v>
      </c>
      <c r="Y1449" s="7" t="str">
        <f t="shared" si="230"/>
        <v>SLOVAKIA,</v>
      </c>
      <c r="Z1449" s="7" t="str">
        <f t="shared" si="231"/>
        <v>TO_elec,</v>
      </c>
      <c r="AA1449" s="7" t="str">
        <f t="shared" si="228"/>
        <v>PROTRA_CHP_PP_I]=GET_DIRECT_DATA(</v>
      </c>
      <c r="AB1449" s="7" t="str">
        <f t="shared" si="229"/>
        <v>'model_parameters/energy/PROTRA_capacity_vensim_import.xlsx','PROTRA_capacity','PROTRA_CAP_TIME',</v>
      </c>
      <c r="AC1449" s="7" t="str">
        <f t="shared" si="232"/>
        <v>'SLOVAKIA_TO_elec')~~|</v>
      </c>
    </row>
    <row r="1450" spans="1:29" x14ac:dyDescent="0.35">
      <c r="A1450" t="s">
        <v>65</v>
      </c>
      <c r="B1450" t="s">
        <v>42</v>
      </c>
      <c r="C1450" t="str">
        <f t="shared" si="224"/>
        <v>SLOVAKIA_TO_elec</v>
      </c>
      <c r="D1450" t="str">
        <f t="shared" si="225"/>
        <v>PROTRA_CHP_PP_I</v>
      </c>
      <c r="E1450" t="s">
        <v>27</v>
      </c>
      <c r="F1450" s="1" t="str">
        <f t="shared" si="226"/>
        <v>SLOVAKIATO_elecPROTRA_PP_oceanic</v>
      </c>
      <c r="G1450" s="5">
        <v>0</v>
      </c>
      <c r="H1450" s="5">
        <v>0</v>
      </c>
      <c r="I1450" s="5">
        <v>0</v>
      </c>
      <c r="J1450" s="5">
        <v>0</v>
      </c>
      <c r="K1450" s="5">
        <v>0</v>
      </c>
      <c r="L1450" s="5">
        <v>0</v>
      </c>
      <c r="M1450" s="5">
        <v>0</v>
      </c>
      <c r="N1450" s="5">
        <v>0</v>
      </c>
      <c r="O1450" s="5">
        <v>0</v>
      </c>
      <c r="P1450" s="5">
        <v>0</v>
      </c>
      <c r="Q1450" s="5">
        <v>0</v>
      </c>
      <c r="R1450" s="5">
        <v>0</v>
      </c>
      <c r="S1450" s="5">
        <v>0</v>
      </c>
      <c r="T1450" s="5">
        <v>0</v>
      </c>
      <c r="U1450" s="5">
        <v>0</v>
      </c>
      <c r="V1450" s="5">
        <v>0</v>
      </c>
      <c r="W1450" t="str">
        <f t="shared" si="223"/>
        <v/>
      </c>
      <c r="X1450" s="7" t="str">
        <f t="shared" si="227"/>
        <v>PROTRA_CAPACITY_EMPIRICAL[</v>
      </c>
      <c r="Y1450" s="7" t="str">
        <f t="shared" si="230"/>
        <v>SLOVAKIA,</v>
      </c>
      <c r="Z1450" s="7" t="str">
        <f t="shared" si="231"/>
        <v>TO_elec,</v>
      </c>
      <c r="AA1450" s="7" t="str">
        <f t="shared" si="228"/>
        <v>PROTRA_CHP_PP_I]=GET_DIRECT_DATA(</v>
      </c>
      <c r="AB1450" s="7" t="str">
        <f t="shared" si="229"/>
        <v>'model_parameters/energy/PROTRA_capacity_vensim_import.xlsx','PROTRA_capacity','PROTRA_CAP_TIME',</v>
      </c>
      <c r="AC1450" s="7" t="str">
        <f t="shared" si="232"/>
        <v>'SLOVAKIA_TO_elec')~~|</v>
      </c>
    </row>
    <row r="1451" spans="1:29" x14ac:dyDescent="0.35">
      <c r="A1451" t="s">
        <v>65</v>
      </c>
      <c r="B1451" t="s">
        <v>42</v>
      </c>
      <c r="C1451" t="str">
        <f t="shared" si="224"/>
        <v>SLOVAKIA_TO_elec</v>
      </c>
      <c r="D1451" t="str">
        <f t="shared" si="225"/>
        <v>PROTRA_CHP_PP_I</v>
      </c>
      <c r="E1451" t="s">
        <v>28</v>
      </c>
      <c r="F1451" s="1" t="str">
        <f t="shared" si="226"/>
        <v>SLOVAKIATO_elecPROTRA_PP_solar_CSP</v>
      </c>
      <c r="G1451" s="5">
        <v>0</v>
      </c>
      <c r="H1451" s="5">
        <v>0</v>
      </c>
      <c r="I1451" s="5">
        <v>0</v>
      </c>
      <c r="J1451" s="5">
        <v>0</v>
      </c>
      <c r="K1451" s="5">
        <v>0</v>
      </c>
      <c r="L1451" s="5">
        <v>0</v>
      </c>
      <c r="M1451" s="5">
        <v>0</v>
      </c>
      <c r="N1451" s="5">
        <v>0</v>
      </c>
      <c r="O1451" s="5">
        <v>0</v>
      </c>
      <c r="P1451" s="5">
        <v>0</v>
      </c>
      <c r="Q1451" s="5">
        <v>0</v>
      </c>
      <c r="R1451" s="5">
        <v>0</v>
      </c>
      <c r="S1451" s="5">
        <v>0</v>
      </c>
      <c r="T1451" s="5">
        <v>0</v>
      </c>
      <c r="U1451" s="5">
        <v>0</v>
      </c>
      <c r="V1451" s="5">
        <v>0</v>
      </c>
      <c r="W1451" t="str">
        <f t="shared" si="223"/>
        <v/>
      </c>
      <c r="X1451" s="7" t="str">
        <f t="shared" si="227"/>
        <v>PROTRA_CAPACITY_EMPIRICAL[</v>
      </c>
      <c r="Y1451" s="7" t="str">
        <f t="shared" si="230"/>
        <v>SLOVAKIA,</v>
      </c>
      <c r="Z1451" s="7" t="str">
        <f t="shared" si="231"/>
        <v>TO_elec,</v>
      </c>
      <c r="AA1451" s="7" t="str">
        <f t="shared" si="228"/>
        <v>PROTRA_CHP_PP_I]=GET_DIRECT_DATA(</v>
      </c>
      <c r="AB1451" s="7" t="str">
        <f t="shared" si="229"/>
        <v>'model_parameters/energy/PROTRA_capacity_vensim_import.xlsx','PROTRA_capacity','PROTRA_CAP_TIME',</v>
      </c>
      <c r="AC1451" s="7" t="str">
        <f t="shared" si="232"/>
        <v>'SLOVAKIA_TO_elec')~~|</v>
      </c>
    </row>
    <row r="1452" spans="1:29" x14ac:dyDescent="0.35">
      <c r="A1452" t="s">
        <v>65</v>
      </c>
      <c r="B1452" t="s">
        <v>42</v>
      </c>
      <c r="C1452" t="str">
        <f t="shared" si="224"/>
        <v>SLOVAKIA_TO_elec</v>
      </c>
      <c r="D1452" t="str">
        <f t="shared" si="225"/>
        <v>PROTRA_CHP_PP_I</v>
      </c>
      <c r="E1452" t="s">
        <v>29</v>
      </c>
      <c r="F1452" s="1" t="str">
        <f t="shared" si="226"/>
        <v>SLOVAKIATO_elecPROTRA_PP_solar_PV</v>
      </c>
      <c r="G1452" s="5">
        <v>0</v>
      </c>
      <c r="H1452" s="5">
        <v>0</v>
      </c>
      <c r="I1452" s="5">
        <v>0</v>
      </c>
      <c r="J1452" s="5">
        <v>0</v>
      </c>
      <c r="K1452" s="5">
        <v>0</v>
      </c>
      <c r="L1452" s="5">
        <v>1.14E-2</v>
      </c>
      <c r="M1452" s="5">
        <v>0.29759999999999998</v>
      </c>
      <c r="N1452" s="5">
        <v>0.30780000000000002</v>
      </c>
      <c r="O1452" s="5">
        <v>0.31980000000000003</v>
      </c>
      <c r="P1452" s="5">
        <v>0.31980000000000003</v>
      </c>
      <c r="Q1452" s="5">
        <v>0.31980000000000003</v>
      </c>
      <c r="R1452" s="5">
        <v>0.31859774436090227</v>
      </c>
      <c r="S1452" s="5">
        <v>0.31859774436090227</v>
      </c>
      <c r="T1452" s="5">
        <v>0.31919887218045118</v>
      </c>
      <c r="U1452" s="5">
        <v>0.31919887218045118</v>
      </c>
      <c r="V1452" s="5">
        <v>0</v>
      </c>
      <c r="W1452" t="str">
        <f t="shared" si="223"/>
        <v/>
      </c>
      <c r="X1452" s="7" t="str">
        <f t="shared" si="227"/>
        <v>PROTRA_CAPACITY_EMPIRICAL[</v>
      </c>
      <c r="Y1452" s="7" t="str">
        <f t="shared" si="230"/>
        <v>SLOVAKIA,</v>
      </c>
      <c r="Z1452" s="7" t="str">
        <f t="shared" si="231"/>
        <v>TO_elec,</v>
      </c>
      <c r="AA1452" s="7" t="str">
        <f t="shared" si="228"/>
        <v>PROTRA_CHP_PP_I]=GET_DIRECT_DATA(</v>
      </c>
      <c r="AB1452" s="7" t="str">
        <f t="shared" si="229"/>
        <v>'model_parameters/energy/PROTRA_capacity_vensim_import.xlsx','PROTRA_capacity','PROTRA_CAP_TIME',</v>
      </c>
      <c r="AC1452" s="7" t="str">
        <f t="shared" si="232"/>
        <v>'SLOVAKIA_TO_elec')~~|</v>
      </c>
    </row>
    <row r="1453" spans="1:29" x14ac:dyDescent="0.35">
      <c r="A1453" t="s">
        <v>65</v>
      </c>
      <c r="B1453" t="s">
        <v>42</v>
      </c>
      <c r="C1453" t="str">
        <f t="shared" si="224"/>
        <v>SLOVAKIA_TO_elec</v>
      </c>
      <c r="D1453" t="str">
        <f t="shared" si="225"/>
        <v>PROTRA_CHP_PP_I</v>
      </c>
      <c r="E1453" t="s">
        <v>30</v>
      </c>
      <c r="F1453" s="1" t="str">
        <f t="shared" si="226"/>
        <v>SLOVAKIATO_elecPROTRA_PP_solar_urban_PV</v>
      </c>
      <c r="G1453" s="5">
        <v>0</v>
      </c>
      <c r="H1453" s="5">
        <v>0</v>
      </c>
      <c r="I1453" s="5">
        <v>0</v>
      </c>
      <c r="J1453" s="5">
        <v>0</v>
      </c>
      <c r="K1453" s="5">
        <v>0</v>
      </c>
      <c r="L1453" s="5">
        <v>7.6000000000000009E-3</v>
      </c>
      <c r="M1453" s="5">
        <v>0.19839999999999999</v>
      </c>
      <c r="N1453" s="5">
        <v>0.20520000000000002</v>
      </c>
      <c r="O1453" s="5">
        <v>0.21320000000000003</v>
      </c>
      <c r="P1453" s="5">
        <v>0.21320000000000003</v>
      </c>
      <c r="Q1453" s="5">
        <v>0.21320000000000003</v>
      </c>
      <c r="R1453" s="5">
        <v>0.21239849624060153</v>
      </c>
      <c r="S1453" s="5">
        <v>0.21239849624060153</v>
      </c>
      <c r="T1453" s="5">
        <v>0.21279924812030079</v>
      </c>
      <c r="U1453" s="5">
        <v>0.21279924812030079</v>
      </c>
      <c r="V1453" s="5">
        <v>0</v>
      </c>
      <c r="W1453" t="str">
        <f t="shared" si="223"/>
        <v/>
      </c>
      <c r="X1453" s="7" t="str">
        <f t="shared" si="227"/>
        <v>PROTRA_CAPACITY_EMPIRICAL[</v>
      </c>
      <c r="Y1453" s="7" t="str">
        <f t="shared" si="230"/>
        <v>SLOVAKIA,</v>
      </c>
      <c r="Z1453" s="7" t="str">
        <f t="shared" si="231"/>
        <v>TO_elec,</v>
      </c>
      <c r="AA1453" s="7" t="str">
        <f t="shared" si="228"/>
        <v>PROTRA_CHP_PP_I]=GET_DIRECT_DATA(</v>
      </c>
      <c r="AB1453" s="7" t="str">
        <f t="shared" si="229"/>
        <v>'model_parameters/energy/PROTRA_capacity_vensim_import.xlsx','PROTRA_capacity','PROTRA_CAP_TIME',</v>
      </c>
      <c r="AC1453" s="7" t="str">
        <f t="shared" si="232"/>
        <v>'SLOVAKIA_TO_elec')~~|</v>
      </c>
    </row>
    <row r="1454" spans="1:29" x14ac:dyDescent="0.35">
      <c r="A1454" t="s">
        <v>65</v>
      </c>
      <c r="B1454" t="s">
        <v>42</v>
      </c>
      <c r="C1454" t="str">
        <f t="shared" si="224"/>
        <v>SLOVAKIA_TO_elec</v>
      </c>
      <c r="D1454" t="str">
        <f t="shared" si="225"/>
        <v>PROTRA_CHP_PP_I</v>
      </c>
      <c r="E1454" t="s">
        <v>31</v>
      </c>
      <c r="F1454" s="1" t="str">
        <f t="shared" si="226"/>
        <v>SLOVAKIATO_elecPROTRA_PP_solid_fossil</v>
      </c>
      <c r="G1454" s="5">
        <v>0.22</v>
      </c>
      <c r="H1454" s="5">
        <v>0.22</v>
      </c>
      <c r="I1454" s="5">
        <v>0.22</v>
      </c>
      <c r="J1454" s="5">
        <v>0.22</v>
      </c>
      <c r="K1454" s="5">
        <v>0.22</v>
      </c>
      <c r="L1454" s="5">
        <v>0.22</v>
      </c>
      <c r="M1454" s="5">
        <v>0.22</v>
      </c>
      <c r="N1454" s="5">
        <v>0.22</v>
      </c>
      <c r="O1454" s="5">
        <v>0.22</v>
      </c>
      <c r="P1454" s="5">
        <v>0.22</v>
      </c>
      <c r="Q1454" s="5">
        <v>0.22</v>
      </c>
      <c r="R1454" s="5">
        <v>0.14797619047619048</v>
      </c>
      <c r="S1454" s="5">
        <v>0.12091269841269843</v>
      </c>
      <c r="T1454" s="5">
        <v>0.12353174603174603</v>
      </c>
      <c r="U1454" s="5">
        <v>0.11807539682539682</v>
      </c>
      <c r="V1454" s="5">
        <v>0</v>
      </c>
      <c r="W1454" t="str">
        <f t="shared" si="223"/>
        <v/>
      </c>
      <c r="X1454" s="7" t="str">
        <f t="shared" si="227"/>
        <v>PROTRA_CAPACITY_EMPIRICAL[</v>
      </c>
      <c r="Y1454" s="7" t="str">
        <f t="shared" si="230"/>
        <v>SLOVAKIA,</v>
      </c>
      <c r="Z1454" s="7" t="str">
        <f t="shared" si="231"/>
        <v>TO_elec,</v>
      </c>
      <c r="AA1454" s="7" t="str">
        <f t="shared" si="228"/>
        <v>PROTRA_CHP_PP_I]=GET_DIRECT_DATA(</v>
      </c>
      <c r="AB1454" s="7" t="str">
        <f t="shared" si="229"/>
        <v>'model_parameters/energy/PROTRA_capacity_vensim_import.xlsx','PROTRA_capacity','PROTRA_CAP_TIME',</v>
      </c>
      <c r="AC1454" s="7" t="str">
        <f t="shared" si="232"/>
        <v>'SLOVAKIA_TO_elec')~~|</v>
      </c>
    </row>
    <row r="1455" spans="1:29" x14ac:dyDescent="0.35">
      <c r="A1455" t="s">
        <v>65</v>
      </c>
      <c r="B1455" t="s">
        <v>42</v>
      </c>
      <c r="C1455" t="str">
        <f t="shared" si="224"/>
        <v>SLOVAKIA_TO_elec</v>
      </c>
      <c r="D1455" t="str">
        <f t="shared" si="225"/>
        <v>PROTRA_CHP_PP_I</v>
      </c>
      <c r="E1455" t="s">
        <v>32</v>
      </c>
      <c r="F1455" s="1" t="str">
        <f t="shared" si="226"/>
        <v>SLOVAKIATO_elecPROTRA_PP_solid_fossil_CCS</v>
      </c>
      <c r="G1455" s="5">
        <v>0</v>
      </c>
      <c r="H1455" s="5">
        <v>0</v>
      </c>
      <c r="I1455" s="5">
        <v>0</v>
      </c>
      <c r="J1455" s="5">
        <v>0</v>
      </c>
      <c r="K1455" s="5">
        <v>0</v>
      </c>
      <c r="L1455" s="5">
        <v>0</v>
      </c>
      <c r="M1455" s="5">
        <v>0</v>
      </c>
      <c r="N1455" s="5">
        <v>0</v>
      </c>
      <c r="O1455" s="5">
        <v>0</v>
      </c>
      <c r="P1455" s="5">
        <v>0</v>
      </c>
      <c r="Q1455" s="5">
        <v>0</v>
      </c>
      <c r="R1455" s="5">
        <v>0</v>
      </c>
      <c r="S1455" s="5">
        <v>0</v>
      </c>
      <c r="T1455" s="5">
        <v>0</v>
      </c>
      <c r="U1455" s="5">
        <v>0</v>
      </c>
      <c r="V1455" s="5">
        <v>0</v>
      </c>
      <c r="W1455" t="str">
        <f t="shared" si="223"/>
        <v/>
      </c>
      <c r="X1455" s="7" t="str">
        <f t="shared" si="227"/>
        <v>PROTRA_CAPACITY_EMPIRICAL[</v>
      </c>
      <c r="Y1455" s="7" t="str">
        <f t="shared" si="230"/>
        <v>SLOVAKIA,</v>
      </c>
      <c r="Z1455" s="7" t="str">
        <f t="shared" si="231"/>
        <v>TO_elec,</v>
      </c>
      <c r="AA1455" s="7" t="str">
        <f t="shared" si="228"/>
        <v>PROTRA_CHP_PP_I]=GET_DIRECT_DATA(</v>
      </c>
      <c r="AB1455" s="7" t="str">
        <f t="shared" si="229"/>
        <v>'model_parameters/energy/PROTRA_capacity_vensim_import.xlsx','PROTRA_capacity','PROTRA_CAP_TIME',</v>
      </c>
      <c r="AC1455" s="7" t="str">
        <f t="shared" si="232"/>
        <v>'SLOVAKIA_TO_elec')~~|</v>
      </c>
    </row>
    <row r="1456" spans="1:29" x14ac:dyDescent="0.35">
      <c r="A1456" t="s">
        <v>65</v>
      </c>
      <c r="B1456" t="s">
        <v>42</v>
      </c>
      <c r="C1456" t="str">
        <f t="shared" si="224"/>
        <v>SLOVAKIA_TO_elec</v>
      </c>
      <c r="D1456" t="str">
        <f t="shared" si="225"/>
        <v>PROTRA_CHP_PP_I</v>
      </c>
      <c r="E1456" t="s">
        <v>33</v>
      </c>
      <c r="F1456" s="1" t="str">
        <f t="shared" si="226"/>
        <v>SLOVAKIATO_elecPROTRA_PP_waste</v>
      </c>
      <c r="G1456" s="5">
        <v>0</v>
      </c>
      <c r="H1456" s="5">
        <v>0</v>
      </c>
      <c r="I1456" s="5">
        <v>0</v>
      </c>
      <c r="J1456" s="5">
        <v>0</v>
      </c>
      <c r="K1456" s="5">
        <v>0</v>
      </c>
      <c r="L1456" s="5">
        <v>0</v>
      </c>
      <c r="M1456" s="5">
        <v>0</v>
      </c>
      <c r="N1456" s="5">
        <v>0</v>
      </c>
      <c r="O1456" s="5">
        <v>0</v>
      </c>
      <c r="P1456" s="5">
        <v>0</v>
      </c>
      <c r="Q1456" s="5">
        <v>0</v>
      </c>
      <c r="R1456" s="5">
        <v>0</v>
      </c>
      <c r="S1456" s="5">
        <v>0</v>
      </c>
      <c r="T1456" s="5">
        <v>0</v>
      </c>
      <c r="U1456" s="5">
        <v>0</v>
      </c>
      <c r="V1456" s="5">
        <v>0</v>
      </c>
      <c r="W1456" t="str">
        <f t="shared" si="223"/>
        <v/>
      </c>
      <c r="X1456" s="7" t="str">
        <f t="shared" si="227"/>
        <v>PROTRA_CAPACITY_EMPIRICAL[</v>
      </c>
      <c r="Y1456" s="7" t="str">
        <f t="shared" si="230"/>
        <v>SLOVAKIA,</v>
      </c>
      <c r="Z1456" s="7" t="str">
        <f t="shared" si="231"/>
        <v>TO_elec,</v>
      </c>
      <c r="AA1456" s="7" t="str">
        <f t="shared" si="228"/>
        <v>PROTRA_CHP_PP_I]=GET_DIRECT_DATA(</v>
      </c>
      <c r="AB1456" s="7" t="str">
        <f t="shared" si="229"/>
        <v>'model_parameters/energy/PROTRA_capacity_vensim_import.xlsx','PROTRA_capacity','PROTRA_CAP_TIME',</v>
      </c>
      <c r="AC1456" s="7" t="str">
        <f t="shared" si="232"/>
        <v>'SLOVAKIA_TO_elec')~~|</v>
      </c>
    </row>
    <row r="1457" spans="1:29" x14ac:dyDescent="0.35">
      <c r="A1457" t="s">
        <v>65</v>
      </c>
      <c r="B1457" t="s">
        <v>42</v>
      </c>
      <c r="C1457" t="str">
        <f t="shared" si="224"/>
        <v>SLOVAKIA_TO_elec</v>
      </c>
      <c r="D1457" t="str">
        <f t="shared" si="225"/>
        <v>PROTRA_CHP_PP_I</v>
      </c>
      <c r="E1457" t="s">
        <v>34</v>
      </c>
      <c r="F1457" s="1" t="str">
        <f t="shared" si="226"/>
        <v>SLOVAKIATO_elecPROTRA_PP_waste_CCS</v>
      </c>
      <c r="G1457" s="5">
        <v>0</v>
      </c>
      <c r="H1457" s="5">
        <v>0</v>
      </c>
      <c r="I1457" s="5">
        <v>0</v>
      </c>
      <c r="J1457" s="5">
        <v>0</v>
      </c>
      <c r="K1457" s="5">
        <v>0</v>
      </c>
      <c r="L1457" s="5">
        <v>0</v>
      </c>
      <c r="M1457" s="5">
        <v>0</v>
      </c>
      <c r="N1457" s="5">
        <v>0</v>
      </c>
      <c r="O1457" s="5">
        <v>0</v>
      </c>
      <c r="P1457" s="5">
        <v>0</v>
      </c>
      <c r="Q1457" s="5">
        <v>0</v>
      </c>
      <c r="R1457" s="5">
        <v>0</v>
      </c>
      <c r="S1457" s="5">
        <v>0</v>
      </c>
      <c r="T1457" s="5">
        <v>0</v>
      </c>
      <c r="U1457" s="5">
        <v>0</v>
      </c>
      <c r="V1457" s="5">
        <v>0</v>
      </c>
      <c r="W1457" t="str">
        <f t="shared" si="223"/>
        <v/>
      </c>
      <c r="X1457" s="7" t="str">
        <f t="shared" si="227"/>
        <v>PROTRA_CAPACITY_EMPIRICAL[</v>
      </c>
      <c r="Y1457" s="7" t="str">
        <f t="shared" si="230"/>
        <v>SLOVAKIA,</v>
      </c>
      <c r="Z1457" s="7" t="str">
        <f t="shared" si="231"/>
        <v>TO_elec,</v>
      </c>
      <c r="AA1457" s="7" t="str">
        <f t="shared" si="228"/>
        <v>PROTRA_CHP_PP_I]=GET_DIRECT_DATA(</v>
      </c>
      <c r="AB1457" s="7" t="str">
        <f t="shared" si="229"/>
        <v>'model_parameters/energy/PROTRA_capacity_vensim_import.xlsx','PROTRA_capacity','PROTRA_CAP_TIME',</v>
      </c>
      <c r="AC1457" s="7" t="str">
        <f t="shared" si="232"/>
        <v>'SLOVAKIA_TO_elec')~~|</v>
      </c>
    </row>
    <row r="1458" spans="1:29" x14ac:dyDescent="0.35">
      <c r="A1458" t="s">
        <v>65</v>
      </c>
      <c r="B1458" t="s">
        <v>42</v>
      </c>
      <c r="C1458" t="str">
        <f t="shared" si="224"/>
        <v>SLOVAKIA_TO_elec</v>
      </c>
      <c r="D1458" t="str">
        <f t="shared" si="225"/>
        <v>PROTRA_CHP_PP_I</v>
      </c>
      <c r="E1458" t="s">
        <v>35</v>
      </c>
      <c r="F1458" s="1" t="str">
        <f t="shared" si="226"/>
        <v>SLOVAKIATO_elecPROTRA_PP_wind_offshore</v>
      </c>
      <c r="G1458" s="5">
        <v>0</v>
      </c>
      <c r="H1458" s="5">
        <v>0</v>
      </c>
      <c r="I1458" s="5">
        <v>0</v>
      </c>
      <c r="J1458" s="5">
        <v>0</v>
      </c>
      <c r="K1458" s="5">
        <v>0</v>
      </c>
      <c r="L1458" s="5">
        <v>0</v>
      </c>
      <c r="M1458" s="5">
        <v>0</v>
      </c>
      <c r="N1458" s="5">
        <v>0</v>
      </c>
      <c r="O1458" s="5">
        <v>0</v>
      </c>
      <c r="P1458" s="5">
        <v>0</v>
      </c>
      <c r="Q1458" s="5">
        <v>0</v>
      </c>
      <c r="R1458" s="5">
        <v>0</v>
      </c>
      <c r="S1458" s="5">
        <v>0</v>
      </c>
      <c r="T1458" s="5">
        <v>0</v>
      </c>
      <c r="U1458" s="5">
        <v>0</v>
      </c>
      <c r="V1458" s="5">
        <v>0</v>
      </c>
      <c r="W1458" t="str">
        <f t="shared" si="223"/>
        <v/>
      </c>
      <c r="X1458" s="7" t="str">
        <f t="shared" si="227"/>
        <v>PROTRA_CAPACITY_EMPIRICAL[</v>
      </c>
      <c r="Y1458" s="7" t="str">
        <f t="shared" si="230"/>
        <v>SLOVAKIA,</v>
      </c>
      <c r="Z1458" s="7" t="str">
        <f t="shared" si="231"/>
        <v>TO_elec,</v>
      </c>
      <c r="AA1458" s="7" t="str">
        <f t="shared" si="228"/>
        <v>PROTRA_CHP_PP_I]=GET_DIRECT_DATA(</v>
      </c>
      <c r="AB1458" s="7" t="str">
        <f t="shared" si="229"/>
        <v>'model_parameters/energy/PROTRA_capacity_vensim_import.xlsx','PROTRA_capacity','PROTRA_CAP_TIME',</v>
      </c>
      <c r="AC1458" s="7" t="str">
        <f t="shared" si="232"/>
        <v>'SLOVAKIA_TO_elec')~~|</v>
      </c>
    </row>
    <row r="1459" spans="1:29" x14ac:dyDescent="0.35">
      <c r="A1459" t="s">
        <v>65</v>
      </c>
      <c r="B1459" t="s">
        <v>42</v>
      </c>
      <c r="C1459" t="str">
        <f t="shared" si="224"/>
        <v>SLOVAKIA_TO_elec</v>
      </c>
      <c r="D1459" t="str">
        <f t="shared" si="225"/>
        <v>PROTRA_CHP_PP_I</v>
      </c>
      <c r="E1459" t="s">
        <v>36</v>
      </c>
      <c r="F1459" s="1" t="str">
        <f t="shared" si="226"/>
        <v>SLOVAKIATO_elecPROTRA_PP_wind_onshore</v>
      </c>
      <c r="G1459" s="5">
        <v>5.0000000000000001E-3</v>
      </c>
      <c r="H1459" s="5">
        <v>5.0000000000000001E-3</v>
      </c>
      <c r="I1459" s="5">
        <v>5.0000000000000001E-3</v>
      </c>
      <c r="J1459" s="5">
        <v>5.0000000000000001E-3</v>
      </c>
      <c r="K1459" s="5">
        <v>3.0000000000000001E-3</v>
      </c>
      <c r="L1459" s="5">
        <v>3.0000000000000001E-3</v>
      </c>
      <c r="M1459" s="5">
        <v>3.0000000000000001E-3</v>
      </c>
      <c r="N1459" s="5">
        <v>3.0000000000000001E-3</v>
      </c>
      <c r="O1459" s="5">
        <v>5.0000000000000001E-3</v>
      </c>
      <c r="P1459" s="5">
        <v>3.0000000000000001E-3</v>
      </c>
      <c r="Q1459" s="5">
        <v>3.0000000000000001E-3</v>
      </c>
      <c r="R1459" s="5">
        <v>3.0000000000000001E-3</v>
      </c>
      <c r="S1459" s="5">
        <v>3.0000000000000001E-3</v>
      </c>
      <c r="T1459" s="5">
        <v>3.0000000000000001E-3</v>
      </c>
      <c r="U1459" s="5">
        <v>3.0000000000000001E-3</v>
      </c>
      <c r="V1459" s="5">
        <v>0</v>
      </c>
      <c r="W1459" t="str">
        <f t="shared" si="223"/>
        <v/>
      </c>
      <c r="X1459" s="7" t="str">
        <f t="shared" si="227"/>
        <v>PROTRA_CAPACITY_EMPIRICAL[</v>
      </c>
      <c r="Y1459" s="7" t="str">
        <f t="shared" si="230"/>
        <v>SLOVAKIA,</v>
      </c>
      <c r="Z1459" s="7" t="str">
        <f t="shared" si="231"/>
        <v>TO_elec,</v>
      </c>
      <c r="AA1459" s="7" t="str">
        <f t="shared" si="228"/>
        <v>PROTRA_CHP_PP_I]=GET_DIRECT_DATA(</v>
      </c>
      <c r="AB1459" s="7" t="str">
        <f t="shared" si="229"/>
        <v>'model_parameters/energy/PROTRA_capacity_vensim_import.xlsx','PROTRA_capacity','PROTRA_CAP_TIME',</v>
      </c>
      <c r="AC1459" s="7" t="str">
        <f t="shared" si="232"/>
        <v>'SLOVAKIA_TO_elec')~~|</v>
      </c>
    </row>
    <row r="1460" spans="1:29" x14ac:dyDescent="0.35">
      <c r="A1460" t="s">
        <v>66</v>
      </c>
      <c r="B1460" t="s">
        <v>41</v>
      </c>
      <c r="C1460" t="str">
        <f t="shared" si="224"/>
        <v>SLOVENIA_TO_heat</v>
      </c>
      <c r="D1460" t="str">
        <f t="shared" si="225"/>
        <v>PROTRA_CHP_HP_I</v>
      </c>
      <c r="E1460" t="s">
        <v>0</v>
      </c>
      <c r="F1460" s="1" t="str">
        <f t="shared" si="226"/>
        <v>SLOVENIATO_heatPROTRA_CHP_gas_fuels</v>
      </c>
      <c r="G1460" s="3">
        <v>4.1035545393867959E-2</v>
      </c>
      <c r="H1460" s="3">
        <v>6.4075436329295465E-2</v>
      </c>
      <c r="I1460" s="3">
        <v>6.9324168879673936E-2</v>
      </c>
      <c r="J1460" s="3">
        <v>7.0687476035616384E-2</v>
      </c>
      <c r="K1460" s="3">
        <v>7.1437294971384749E-2</v>
      </c>
      <c r="L1460" s="3">
        <v>7.4027578567675417E-2</v>
      </c>
      <c r="M1460" s="3">
        <v>7.9617137907039476E-2</v>
      </c>
      <c r="N1460" s="3">
        <v>9.4954343411392125E-2</v>
      </c>
      <c r="O1460" s="3">
        <v>9.0387264438984913E-2</v>
      </c>
      <c r="P1460" s="3">
        <v>9.052359515457914E-2</v>
      </c>
      <c r="Q1460" s="3">
        <v>0.10122555632872744</v>
      </c>
      <c r="R1460" s="3">
        <v>0.10477015493417782</v>
      </c>
      <c r="S1460" s="3">
        <v>0.11116611045628183</v>
      </c>
      <c r="T1460" s="3">
        <v>0.12096965221466406</v>
      </c>
      <c r="U1460" s="3">
        <v>0.12689867503585783</v>
      </c>
      <c r="V1460" s="3">
        <v>0.13365324850533253</v>
      </c>
      <c r="W1460" t="str">
        <f t="shared" si="223"/>
        <v>PROTRA_CAPACITY_EMPIRICAL[SLOVENIA,TO_heat,PROTRA_CHP_HP_I]=GET_DIRECT_DATA('model_parameters/energy/PROTRA_capacity_vensim_import.xlsx','PROTRA_capacity','PROTRA_CAP_TIME','SLOVENIA_TO_heat')~~|</v>
      </c>
      <c r="X1460" s="7" t="str">
        <f t="shared" si="227"/>
        <v>PROTRA_CAPACITY_EMPIRICAL[</v>
      </c>
      <c r="Y1460" s="7" t="str">
        <f t="shared" si="230"/>
        <v>SLOVENIA,</v>
      </c>
      <c r="Z1460" s="7" t="str">
        <f t="shared" si="231"/>
        <v>TO_heat,</v>
      </c>
      <c r="AA1460" s="7" t="str">
        <f t="shared" si="228"/>
        <v>PROTRA_CHP_HP_I]=GET_DIRECT_DATA(</v>
      </c>
      <c r="AB1460" s="7" t="str">
        <f t="shared" si="229"/>
        <v>'model_parameters/energy/PROTRA_capacity_vensim_import.xlsx','PROTRA_capacity','PROTRA_CAP_TIME',</v>
      </c>
      <c r="AC1460" s="7" t="str">
        <f t="shared" si="232"/>
        <v>'SLOVENIA_TO_heat')~~|</v>
      </c>
    </row>
    <row r="1461" spans="1:29" x14ac:dyDescent="0.35">
      <c r="A1461" t="s">
        <v>66</v>
      </c>
      <c r="B1461" t="s">
        <v>41</v>
      </c>
      <c r="C1461" t="str">
        <f t="shared" si="224"/>
        <v>SLOVENIA_TO_heat</v>
      </c>
      <c r="D1461" t="str">
        <f t="shared" si="225"/>
        <v>PROTRA_CHP_HP_I</v>
      </c>
      <c r="E1461" t="s">
        <v>1</v>
      </c>
      <c r="F1461" s="1" t="str">
        <f t="shared" si="226"/>
        <v>SLOVENIATO_heatPROTRA_CHP_gas_fuels_CCS</v>
      </c>
      <c r="G1461" s="3">
        <v>0</v>
      </c>
      <c r="H1461" s="3">
        <v>0</v>
      </c>
      <c r="I1461" s="3">
        <v>0</v>
      </c>
      <c r="J1461" s="3">
        <v>0</v>
      </c>
      <c r="K1461" s="3">
        <v>0</v>
      </c>
      <c r="L1461" s="3">
        <v>0</v>
      </c>
      <c r="M1461" s="3">
        <v>0</v>
      </c>
      <c r="N1461" s="3">
        <v>0</v>
      </c>
      <c r="O1461" s="3">
        <v>0</v>
      </c>
      <c r="P1461" s="3">
        <v>0</v>
      </c>
      <c r="Q1461" s="3">
        <v>0</v>
      </c>
      <c r="R1461" s="3">
        <v>0</v>
      </c>
      <c r="S1461" s="3">
        <v>0</v>
      </c>
      <c r="T1461" s="3">
        <v>0</v>
      </c>
      <c r="U1461" s="3">
        <v>0</v>
      </c>
      <c r="V1461" s="3">
        <v>0</v>
      </c>
      <c r="W1461" t="str">
        <f t="shared" si="223"/>
        <v/>
      </c>
      <c r="X1461" s="7" t="str">
        <f t="shared" si="227"/>
        <v>PROTRA_CAPACITY_EMPIRICAL[</v>
      </c>
      <c r="Y1461" s="7" t="str">
        <f t="shared" si="230"/>
        <v>SLOVENIA,</v>
      </c>
      <c r="Z1461" s="7" t="str">
        <f t="shared" si="231"/>
        <v>TO_heat,</v>
      </c>
      <c r="AA1461" s="7" t="str">
        <f t="shared" si="228"/>
        <v>PROTRA_CHP_HP_I]=GET_DIRECT_DATA(</v>
      </c>
      <c r="AB1461" s="7" t="str">
        <f t="shared" si="229"/>
        <v>'model_parameters/energy/PROTRA_capacity_vensim_import.xlsx','PROTRA_capacity','PROTRA_CAP_TIME',</v>
      </c>
      <c r="AC1461" s="7" t="str">
        <f t="shared" si="232"/>
        <v>'SLOVENIA_TO_heat')~~|</v>
      </c>
    </row>
    <row r="1462" spans="1:29" x14ac:dyDescent="0.35">
      <c r="A1462" t="s">
        <v>66</v>
      </c>
      <c r="B1462" t="s">
        <v>41</v>
      </c>
      <c r="C1462" t="str">
        <f t="shared" si="224"/>
        <v>SLOVENIA_TO_heat</v>
      </c>
      <c r="D1462" t="str">
        <f t="shared" si="225"/>
        <v>PROTRA_CHP_HP_I</v>
      </c>
      <c r="E1462" t="s">
        <v>2</v>
      </c>
      <c r="F1462" s="1" t="str">
        <f t="shared" si="226"/>
        <v>SLOVENIATO_heatPROTRA_CHP_geothermal</v>
      </c>
      <c r="G1462" s="3">
        <v>0</v>
      </c>
      <c r="H1462" s="3">
        <v>0</v>
      </c>
      <c r="I1462" s="3">
        <v>0</v>
      </c>
      <c r="J1462" s="3">
        <v>0</v>
      </c>
      <c r="K1462" s="3">
        <v>0</v>
      </c>
      <c r="L1462" s="3">
        <v>0</v>
      </c>
      <c r="M1462" s="3">
        <v>0</v>
      </c>
      <c r="N1462" s="3">
        <v>0</v>
      </c>
      <c r="O1462" s="3">
        <v>0</v>
      </c>
      <c r="P1462" s="3">
        <v>0</v>
      </c>
      <c r="Q1462" s="3">
        <v>0</v>
      </c>
      <c r="R1462" s="3">
        <v>0</v>
      </c>
      <c r="S1462" s="3">
        <v>0</v>
      </c>
      <c r="T1462" s="3">
        <v>0</v>
      </c>
      <c r="U1462" s="3">
        <v>0</v>
      </c>
      <c r="V1462" s="3">
        <v>0</v>
      </c>
      <c r="W1462" t="str">
        <f t="shared" si="223"/>
        <v/>
      </c>
      <c r="X1462" s="7" t="str">
        <f t="shared" si="227"/>
        <v>PROTRA_CAPACITY_EMPIRICAL[</v>
      </c>
      <c r="Y1462" s="7" t="str">
        <f t="shared" si="230"/>
        <v>SLOVENIA,</v>
      </c>
      <c r="Z1462" s="7" t="str">
        <f t="shared" si="231"/>
        <v>TO_heat,</v>
      </c>
      <c r="AA1462" s="7" t="str">
        <f t="shared" si="228"/>
        <v>PROTRA_CHP_HP_I]=GET_DIRECT_DATA(</v>
      </c>
      <c r="AB1462" s="7" t="str">
        <f t="shared" si="229"/>
        <v>'model_parameters/energy/PROTRA_capacity_vensim_import.xlsx','PROTRA_capacity','PROTRA_CAP_TIME',</v>
      </c>
      <c r="AC1462" s="7" t="str">
        <f t="shared" si="232"/>
        <v>'SLOVENIA_TO_heat')~~|</v>
      </c>
    </row>
    <row r="1463" spans="1:29" x14ac:dyDescent="0.35">
      <c r="A1463" t="s">
        <v>66</v>
      </c>
      <c r="B1463" t="s">
        <v>41</v>
      </c>
      <c r="C1463" t="str">
        <f t="shared" si="224"/>
        <v>SLOVENIA_TO_heat</v>
      </c>
      <c r="D1463" t="str">
        <f t="shared" si="225"/>
        <v>PROTRA_CHP_HP_I</v>
      </c>
      <c r="E1463" t="s">
        <v>3</v>
      </c>
      <c r="F1463" s="1" t="str">
        <f t="shared" si="226"/>
        <v>SLOVENIATO_heatPROTRA_CHP_liquid_fuels</v>
      </c>
      <c r="G1463" s="3">
        <v>8.8614965136259714E-4</v>
      </c>
      <c r="H1463" s="3">
        <v>1.9767953761165632E-3</v>
      </c>
      <c r="I1463" s="3">
        <v>1.0906457247539655E-3</v>
      </c>
      <c r="J1463" s="3">
        <v>2.0449607339136856E-3</v>
      </c>
      <c r="K1463" s="3">
        <v>2.0449607339136856E-3</v>
      </c>
      <c r="L1463" s="3">
        <v>7.4981893576835145E-4</v>
      </c>
      <c r="M1463" s="3">
        <v>2.0449607339136856E-4</v>
      </c>
      <c r="N1463" s="3">
        <v>0</v>
      </c>
      <c r="O1463" s="3">
        <v>2.0449607339136856E-4</v>
      </c>
      <c r="P1463" s="3">
        <v>1.2951417981453344E-3</v>
      </c>
      <c r="Q1463" s="3">
        <v>8.8614965136259714E-4</v>
      </c>
      <c r="R1463" s="3">
        <v>1.3633071559424573E-3</v>
      </c>
      <c r="S1463" s="3">
        <v>3.0408566113296503E-3</v>
      </c>
      <c r="T1463" s="3">
        <v>4.1689932828720341E-3</v>
      </c>
      <c r="U1463" s="3">
        <v>3.7674993254469798E-3</v>
      </c>
      <c r="V1463" s="3">
        <v>4.6243378729568137E-3</v>
      </c>
      <c r="W1463" t="str">
        <f t="shared" si="223"/>
        <v/>
      </c>
      <c r="X1463" s="7" t="str">
        <f t="shared" si="227"/>
        <v>PROTRA_CAPACITY_EMPIRICAL[</v>
      </c>
      <c r="Y1463" s="7" t="str">
        <f t="shared" si="230"/>
        <v>SLOVENIA,</v>
      </c>
      <c r="Z1463" s="7" t="str">
        <f t="shared" si="231"/>
        <v>TO_heat,</v>
      </c>
      <c r="AA1463" s="7" t="str">
        <f t="shared" si="228"/>
        <v>PROTRA_CHP_HP_I]=GET_DIRECT_DATA(</v>
      </c>
      <c r="AB1463" s="7" t="str">
        <f t="shared" si="229"/>
        <v>'model_parameters/energy/PROTRA_capacity_vensim_import.xlsx','PROTRA_capacity','PROTRA_CAP_TIME',</v>
      </c>
      <c r="AC1463" s="7" t="str">
        <f t="shared" si="232"/>
        <v>'SLOVENIA_TO_heat')~~|</v>
      </c>
    </row>
    <row r="1464" spans="1:29" x14ac:dyDescent="0.35">
      <c r="A1464" t="s">
        <v>66</v>
      </c>
      <c r="B1464" t="s">
        <v>41</v>
      </c>
      <c r="C1464" t="str">
        <f t="shared" si="224"/>
        <v>SLOVENIA_TO_heat</v>
      </c>
      <c r="D1464" t="str">
        <f t="shared" si="225"/>
        <v>PROTRA_CHP_HP_I</v>
      </c>
      <c r="E1464" t="s">
        <v>4</v>
      </c>
      <c r="F1464" s="1" t="str">
        <f t="shared" si="226"/>
        <v>SLOVENIATO_heatPROTRA_CHP_liquid_fuels_CCS</v>
      </c>
      <c r="G1464" s="3">
        <v>0</v>
      </c>
      <c r="H1464" s="3">
        <v>0</v>
      </c>
      <c r="I1464" s="3">
        <v>0</v>
      </c>
      <c r="J1464" s="3">
        <v>0</v>
      </c>
      <c r="K1464" s="3">
        <v>0</v>
      </c>
      <c r="L1464" s="3">
        <v>0</v>
      </c>
      <c r="M1464" s="3">
        <v>0</v>
      </c>
      <c r="N1464" s="3">
        <v>0</v>
      </c>
      <c r="O1464" s="3">
        <v>0</v>
      </c>
      <c r="P1464" s="3">
        <v>0</v>
      </c>
      <c r="Q1464" s="3">
        <v>0</v>
      </c>
      <c r="R1464" s="3">
        <v>0</v>
      </c>
      <c r="S1464" s="3">
        <v>0</v>
      </c>
      <c r="T1464" s="3">
        <v>0</v>
      </c>
      <c r="U1464" s="3">
        <v>0</v>
      </c>
      <c r="V1464" s="3">
        <v>0</v>
      </c>
      <c r="W1464" t="str">
        <f t="shared" si="223"/>
        <v/>
      </c>
      <c r="X1464" s="7" t="str">
        <f t="shared" si="227"/>
        <v>PROTRA_CAPACITY_EMPIRICAL[</v>
      </c>
      <c r="Y1464" s="7" t="str">
        <f t="shared" si="230"/>
        <v>SLOVENIA,</v>
      </c>
      <c r="Z1464" s="7" t="str">
        <f t="shared" si="231"/>
        <v>TO_heat,</v>
      </c>
      <c r="AA1464" s="7" t="str">
        <f t="shared" si="228"/>
        <v>PROTRA_CHP_HP_I]=GET_DIRECT_DATA(</v>
      </c>
      <c r="AB1464" s="7" t="str">
        <f t="shared" si="229"/>
        <v>'model_parameters/energy/PROTRA_capacity_vensim_import.xlsx','PROTRA_capacity','PROTRA_CAP_TIME',</v>
      </c>
      <c r="AC1464" s="7" t="str">
        <f t="shared" si="232"/>
        <v>'SLOVENIA_TO_heat')~~|</v>
      </c>
    </row>
    <row r="1465" spans="1:29" x14ac:dyDescent="0.35">
      <c r="A1465" t="s">
        <v>66</v>
      </c>
      <c r="B1465" t="s">
        <v>41</v>
      </c>
      <c r="C1465" t="str">
        <f t="shared" si="224"/>
        <v>SLOVENIA_TO_heat</v>
      </c>
      <c r="D1465" t="str">
        <f t="shared" si="225"/>
        <v>PROTRA_CHP_HP_I</v>
      </c>
      <c r="E1465" t="s">
        <v>5</v>
      </c>
      <c r="F1465" s="1" t="str">
        <f t="shared" si="226"/>
        <v>SLOVENIATO_heatPROTRA_CHP_solid_fossil</v>
      </c>
      <c r="G1465" s="3">
        <v>0.43325901415851287</v>
      </c>
      <c r="H1465" s="3">
        <v>0.40483405995711264</v>
      </c>
      <c r="I1465" s="3">
        <v>0.38404362582899015</v>
      </c>
      <c r="J1465" s="3">
        <v>0.40701535140662065</v>
      </c>
      <c r="K1465" s="3">
        <v>0.37715892469148077</v>
      </c>
      <c r="L1465" s="3">
        <v>0.41083261144325939</v>
      </c>
      <c r="M1465" s="3">
        <v>0.38213499581067073</v>
      </c>
      <c r="N1465" s="3">
        <v>0.3553460101964015</v>
      </c>
      <c r="O1465" s="3">
        <v>0.36107190025135982</v>
      </c>
      <c r="P1465" s="3">
        <v>0.29508783390374488</v>
      </c>
      <c r="Q1465" s="3">
        <v>0.32078617379326019</v>
      </c>
      <c r="R1465" s="3">
        <v>0.33810017467372938</v>
      </c>
      <c r="S1465" s="3">
        <v>0.3368207109078773</v>
      </c>
      <c r="T1465" s="3">
        <v>0.34074976213130354</v>
      </c>
      <c r="U1465" s="3">
        <v>0.29537889998153855</v>
      </c>
      <c r="V1465" s="3">
        <v>0.29056240396495164</v>
      </c>
      <c r="W1465" t="str">
        <f t="shared" si="223"/>
        <v/>
      </c>
      <c r="X1465" s="7" t="str">
        <f t="shared" si="227"/>
        <v>PROTRA_CAPACITY_EMPIRICAL[</v>
      </c>
      <c r="Y1465" s="7" t="str">
        <f t="shared" si="230"/>
        <v>SLOVENIA,</v>
      </c>
      <c r="Z1465" s="7" t="str">
        <f t="shared" si="231"/>
        <v>TO_heat,</v>
      </c>
      <c r="AA1465" s="7" t="str">
        <f t="shared" si="228"/>
        <v>PROTRA_CHP_HP_I]=GET_DIRECT_DATA(</v>
      </c>
      <c r="AB1465" s="7" t="str">
        <f t="shared" si="229"/>
        <v>'model_parameters/energy/PROTRA_capacity_vensim_import.xlsx','PROTRA_capacity','PROTRA_CAP_TIME',</v>
      </c>
      <c r="AC1465" s="7" t="str">
        <f t="shared" si="232"/>
        <v>'SLOVENIA_TO_heat')~~|</v>
      </c>
    </row>
    <row r="1466" spans="1:29" x14ac:dyDescent="0.35">
      <c r="A1466" t="s">
        <v>66</v>
      </c>
      <c r="B1466" t="s">
        <v>41</v>
      </c>
      <c r="C1466" t="str">
        <f t="shared" si="224"/>
        <v>SLOVENIA_TO_heat</v>
      </c>
      <c r="D1466" t="str">
        <f t="shared" si="225"/>
        <v>PROTRA_CHP_HP_I</v>
      </c>
      <c r="E1466" t="s">
        <v>6</v>
      </c>
      <c r="F1466" s="1" t="str">
        <f t="shared" si="226"/>
        <v>SLOVENIATO_heatPROTRA_CHP_solid_fossil_CCS</v>
      </c>
      <c r="G1466" s="3">
        <v>0</v>
      </c>
      <c r="H1466" s="3">
        <v>0</v>
      </c>
      <c r="I1466" s="3">
        <v>0</v>
      </c>
      <c r="J1466" s="3">
        <v>0</v>
      </c>
      <c r="K1466" s="3">
        <v>0</v>
      </c>
      <c r="L1466" s="3">
        <v>0</v>
      </c>
      <c r="M1466" s="3">
        <v>0</v>
      </c>
      <c r="N1466" s="3">
        <v>0</v>
      </c>
      <c r="O1466" s="3">
        <v>0</v>
      </c>
      <c r="P1466" s="3">
        <v>0</v>
      </c>
      <c r="Q1466" s="3">
        <v>0</v>
      </c>
      <c r="R1466" s="3">
        <v>0</v>
      </c>
      <c r="S1466" s="3">
        <v>0</v>
      </c>
      <c r="T1466" s="3">
        <v>0</v>
      </c>
      <c r="U1466" s="3">
        <v>0</v>
      </c>
      <c r="V1466" s="3">
        <v>0</v>
      </c>
      <c r="W1466" t="str">
        <f t="shared" si="223"/>
        <v/>
      </c>
      <c r="X1466" s="7" t="str">
        <f t="shared" si="227"/>
        <v>PROTRA_CAPACITY_EMPIRICAL[</v>
      </c>
      <c r="Y1466" s="7" t="str">
        <f t="shared" si="230"/>
        <v>SLOVENIA,</v>
      </c>
      <c r="Z1466" s="7" t="str">
        <f t="shared" si="231"/>
        <v>TO_heat,</v>
      </c>
      <c r="AA1466" s="7" t="str">
        <f t="shared" si="228"/>
        <v>PROTRA_CHP_HP_I]=GET_DIRECT_DATA(</v>
      </c>
      <c r="AB1466" s="7" t="str">
        <f t="shared" si="229"/>
        <v>'model_parameters/energy/PROTRA_capacity_vensim_import.xlsx','PROTRA_capacity','PROTRA_CAP_TIME',</v>
      </c>
      <c r="AC1466" s="7" t="str">
        <f t="shared" si="232"/>
        <v>'SLOVENIA_TO_heat')~~|</v>
      </c>
    </row>
    <row r="1467" spans="1:29" x14ac:dyDescent="0.35">
      <c r="A1467" t="s">
        <v>66</v>
      </c>
      <c r="B1467" t="s">
        <v>41</v>
      </c>
      <c r="C1467" t="str">
        <f t="shared" si="224"/>
        <v>SLOVENIA_TO_heat</v>
      </c>
      <c r="D1467" t="str">
        <f t="shared" si="225"/>
        <v>PROTRA_CHP_HP_I</v>
      </c>
      <c r="E1467" t="s">
        <v>7</v>
      </c>
      <c r="F1467" s="1" t="str">
        <f t="shared" si="226"/>
        <v>SLOVENIATO_heatPROTRA_CHP_waste</v>
      </c>
      <c r="G1467" s="3">
        <v>0</v>
      </c>
      <c r="H1467" s="3">
        <v>0</v>
      </c>
      <c r="I1467" s="3">
        <v>0</v>
      </c>
      <c r="J1467" s="3">
        <v>0</v>
      </c>
      <c r="K1467" s="3">
        <v>0</v>
      </c>
      <c r="L1467" s="3">
        <v>0</v>
      </c>
      <c r="M1467" s="3">
        <v>5.4532286237698284E-3</v>
      </c>
      <c r="N1467" s="3">
        <v>5.4532286237698284E-3</v>
      </c>
      <c r="O1467" s="3">
        <v>7.2255279264950229E-3</v>
      </c>
      <c r="P1467" s="3">
        <v>8.8614965136259698E-3</v>
      </c>
      <c r="Q1467" s="3">
        <v>8.1798429356547426E-3</v>
      </c>
      <c r="R1467" s="3">
        <v>8.7933311558288478E-3</v>
      </c>
      <c r="S1467" s="3">
        <v>8.7701549341778241E-3</v>
      </c>
      <c r="T1467" s="3">
        <v>8.9691977789454255E-3</v>
      </c>
      <c r="U1467" s="3">
        <v>1.000258460314981E-2</v>
      </c>
      <c r="V1467" s="3">
        <v>1.0384719598960481E-2</v>
      </c>
      <c r="W1467" t="str">
        <f t="shared" si="223"/>
        <v/>
      </c>
      <c r="X1467" s="7" t="str">
        <f t="shared" si="227"/>
        <v>PROTRA_CAPACITY_EMPIRICAL[</v>
      </c>
      <c r="Y1467" s="7" t="str">
        <f t="shared" si="230"/>
        <v>SLOVENIA,</v>
      </c>
      <c r="Z1467" s="7" t="str">
        <f t="shared" si="231"/>
        <v>TO_heat,</v>
      </c>
      <c r="AA1467" s="7" t="str">
        <f t="shared" si="228"/>
        <v>PROTRA_CHP_HP_I]=GET_DIRECT_DATA(</v>
      </c>
      <c r="AB1467" s="7" t="str">
        <f t="shared" si="229"/>
        <v>'model_parameters/energy/PROTRA_capacity_vensim_import.xlsx','PROTRA_capacity','PROTRA_CAP_TIME',</v>
      </c>
      <c r="AC1467" s="7" t="str">
        <f t="shared" si="232"/>
        <v>'SLOVENIA_TO_heat')~~|</v>
      </c>
    </row>
    <row r="1468" spans="1:29" x14ac:dyDescent="0.35">
      <c r="A1468" t="s">
        <v>66</v>
      </c>
      <c r="B1468" t="s">
        <v>41</v>
      </c>
      <c r="C1468" t="str">
        <f t="shared" si="224"/>
        <v>SLOVENIA_TO_heat</v>
      </c>
      <c r="D1468" t="str">
        <f t="shared" si="225"/>
        <v>PROTRA_CHP_HP_I</v>
      </c>
      <c r="E1468" t="s">
        <v>8</v>
      </c>
      <c r="F1468" s="1" t="str">
        <f t="shared" si="226"/>
        <v>SLOVENIATO_heatPROTRA_CHP_solid_bio</v>
      </c>
      <c r="G1468" s="4">
        <v>9.0659925870173394E-3</v>
      </c>
      <c r="H1468" s="4">
        <v>7.5663547154806356E-3</v>
      </c>
      <c r="I1468" s="4">
        <v>1.1110953320931023E-2</v>
      </c>
      <c r="J1468" s="4">
        <v>1.5541701577744007E-2</v>
      </c>
      <c r="K1468" s="4">
        <v>3.3537356036184442E-2</v>
      </c>
      <c r="L1468" s="4">
        <v>3.6672962494852086E-2</v>
      </c>
      <c r="M1468" s="4">
        <v>3.7763608219606053E-2</v>
      </c>
      <c r="N1468" s="4">
        <v>3.3537356036184442E-2</v>
      </c>
      <c r="O1468" s="4">
        <v>3.5241489981112512E-2</v>
      </c>
      <c r="P1468" s="4">
        <v>3.8513427155374404E-2</v>
      </c>
      <c r="Q1468" s="4">
        <v>5.2691821577175953E-2</v>
      </c>
      <c r="R1468" s="4">
        <v>5.4600451595495397E-2</v>
      </c>
      <c r="S1468" s="4">
        <v>5.6095317891986296E-2</v>
      </c>
      <c r="T1468" s="4">
        <v>5.3142394592214939E-2</v>
      </c>
      <c r="U1468" s="4">
        <v>6.5653464362298866E-2</v>
      </c>
      <c r="V1468" s="4">
        <v>6.8099987218995406E-2</v>
      </c>
      <c r="W1468" t="str">
        <f t="shared" si="223"/>
        <v/>
      </c>
      <c r="X1468" s="7" t="str">
        <f t="shared" si="227"/>
        <v>PROTRA_CAPACITY_EMPIRICAL[</v>
      </c>
      <c r="Y1468" s="7" t="str">
        <f t="shared" si="230"/>
        <v>SLOVENIA,</v>
      </c>
      <c r="Z1468" s="7" t="str">
        <f t="shared" si="231"/>
        <v>TO_heat,</v>
      </c>
      <c r="AA1468" s="7" t="str">
        <f t="shared" si="228"/>
        <v>PROTRA_CHP_HP_I]=GET_DIRECT_DATA(</v>
      </c>
      <c r="AB1468" s="7" t="str">
        <f t="shared" si="229"/>
        <v>'model_parameters/energy/PROTRA_capacity_vensim_import.xlsx','PROTRA_capacity','PROTRA_CAP_TIME',</v>
      </c>
      <c r="AC1468" s="7" t="str">
        <f t="shared" si="232"/>
        <v>'SLOVENIA_TO_heat')~~|</v>
      </c>
    </row>
    <row r="1469" spans="1:29" x14ac:dyDescent="0.35">
      <c r="A1469" t="s">
        <v>66</v>
      </c>
      <c r="B1469" t="s">
        <v>41</v>
      </c>
      <c r="C1469" t="str">
        <f t="shared" si="224"/>
        <v>SLOVENIA_TO_heat</v>
      </c>
      <c r="D1469" t="str">
        <f t="shared" si="225"/>
        <v>PROTRA_CHP_HP_I</v>
      </c>
      <c r="E1469" t="s">
        <v>9</v>
      </c>
      <c r="F1469" s="1" t="str">
        <f t="shared" si="226"/>
        <v>SLOVENIATO_heatPROTRA_CHP_solid_bio_CCS</v>
      </c>
      <c r="G1469" s="3">
        <v>0</v>
      </c>
      <c r="H1469" s="3">
        <v>0</v>
      </c>
      <c r="I1469" s="3">
        <v>0</v>
      </c>
      <c r="J1469" s="3">
        <v>0</v>
      </c>
      <c r="K1469" s="3">
        <v>0</v>
      </c>
      <c r="L1469" s="3">
        <v>0</v>
      </c>
      <c r="M1469" s="3">
        <v>0</v>
      </c>
      <c r="N1469" s="3">
        <v>0</v>
      </c>
      <c r="O1469" s="3">
        <v>0</v>
      </c>
      <c r="P1469" s="3">
        <v>0</v>
      </c>
      <c r="Q1469" s="3">
        <v>0</v>
      </c>
      <c r="R1469" s="3">
        <v>0</v>
      </c>
      <c r="S1469" s="3">
        <v>0</v>
      </c>
      <c r="T1469" s="3">
        <v>0</v>
      </c>
      <c r="U1469" s="3">
        <v>0</v>
      </c>
      <c r="V1469" s="3">
        <v>0</v>
      </c>
      <c r="W1469" t="str">
        <f t="shared" si="223"/>
        <v/>
      </c>
      <c r="X1469" s="7" t="str">
        <f t="shared" si="227"/>
        <v>PROTRA_CAPACITY_EMPIRICAL[</v>
      </c>
      <c r="Y1469" s="7" t="str">
        <f t="shared" si="230"/>
        <v>SLOVENIA,</v>
      </c>
      <c r="Z1469" s="7" t="str">
        <f t="shared" si="231"/>
        <v>TO_heat,</v>
      </c>
      <c r="AA1469" s="7" t="str">
        <f t="shared" si="228"/>
        <v>PROTRA_CHP_HP_I]=GET_DIRECT_DATA(</v>
      </c>
      <c r="AB1469" s="7" t="str">
        <f t="shared" si="229"/>
        <v>'model_parameters/energy/PROTRA_capacity_vensim_import.xlsx','PROTRA_capacity','PROTRA_CAP_TIME',</v>
      </c>
      <c r="AC1469" s="7" t="str">
        <f t="shared" si="232"/>
        <v>'SLOVENIA_TO_heat')~~|</v>
      </c>
    </row>
    <row r="1470" spans="1:29" x14ac:dyDescent="0.35">
      <c r="A1470" t="s">
        <v>66</v>
      </c>
      <c r="B1470" t="s">
        <v>41</v>
      </c>
      <c r="C1470" t="str">
        <f t="shared" si="224"/>
        <v>SLOVENIA_TO_heat</v>
      </c>
      <c r="D1470" t="str">
        <f t="shared" si="225"/>
        <v>PROTRA_CHP_HP_I</v>
      </c>
      <c r="E1470" t="s">
        <v>10</v>
      </c>
      <c r="F1470" s="1" t="str">
        <f t="shared" si="226"/>
        <v>SLOVENIATO_heatPROTRA_HP_gas_fuels</v>
      </c>
      <c r="G1470" s="4">
        <v>1.9005031738659235</v>
      </c>
      <c r="H1470" s="4">
        <v>1.5595990091345411</v>
      </c>
      <c r="I1470" s="4">
        <v>1.2742607214739123</v>
      </c>
      <c r="J1470" s="4">
        <v>1.2742607214739123</v>
      </c>
      <c r="K1470" s="4">
        <v>1.1803994426381792</v>
      </c>
      <c r="L1470" s="4">
        <v>1.2832714042421425</v>
      </c>
      <c r="M1470" s="4">
        <v>1.4342003406100017</v>
      </c>
      <c r="N1470" s="4">
        <v>1.325321257160551</v>
      </c>
      <c r="O1470" s="4">
        <v>1.1984208081746399</v>
      </c>
      <c r="P1470" s="4">
        <v>0.96564483666202194</v>
      </c>
      <c r="Q1470" s="4">
        <v>0.63300046446818381</v>
      </c>
      <c r="R1470" s="4">
        <v>0.67805387830933583</v>
      </c>
      <c r="S1470" s="4">
        <v>0.84848343396810655</v>
      </c>
      <c r="T1470" s="4">
        <v>0.70609962842545282</v>
      </c>
      <c r="U1470" s="4">
        <v>0.84077930020126934</v>
      </c>
      <c r="V1470" s="4">
        <v>0.88513964235949816</v>
      </c>
      <c r="W1470" t="str">
        <f t="shared" si="223"/>
        <v/>
      </c>
      <c r="X1470" s="7" t="str">
        <f t="shared" si="227"/>
        <v>PROTRA_CAPACITY_EMPIRICAL[</v>
      </c>
      <c r="Y1470" s="7" t="str">
        <f t="shared" si="230"/>
        <v>SLOVENIA,</v>
      </c>
      <c r="Z1470" s="7" t="str">
        <f t="shared" si="231"/>
        <v>TO_heat,</v>
      </c>
      <c r="AA1470" s="7" t="str">
        <f t="shared" si="228"/>
        <v>PROTRA_CHP_HP_I]=GET_DIRECT_DATA(</v>
      </c>
      <c r="AB1470" s="7" t="str">
        <f t="shared" si="229"/>
        <v>'model_parameters/energy/PROTRA_capacity_vensim_import.xlsx','PROTRA_capacity','PROTRA_CAP_TIME',</v>
      </c>
      <c r="AC1470" s="7" t="str">
        <f t="shared" si="232"/>
        <v>'SLOVENIA_TO_heat')~~|</v>
      </c>
    </row>
    <row r="1471" spans="1:29" x14ac:dyDescent="0.35">
      <c r="A1471" t="s">
        <v>66</v>
      </c>
      <c r="B1471" t="s">
        <v>41</v>
      </c>
      <c r="C1471" t="str">
        <f t="shared" si="224"/>
        <v>SLOVENIA_TO_heat</v>
      </c>
      <c r="D1471" t="str">
        <f t="shared" si="225"/>
        <v>PROTRA_CHP_HP_I</v>
      </c>
      <c r="E1471" t="s">
        <v>11</v>
      </c>
      <c r="F1471" s="1" t="str">
        <f t="shared" si="226"/>
        <v>SLOVENIATO_heatPROTRA_HP_solid_bio</v>
      </c>
      <c r="G1471" s="4">
        <v>0.19448056974763892</v>
      </c>
      <c r="H1471" s="4">
        <v>0.17871187490323584</v>
      </c>
      <c r="I1471" s="4">
        <v>0.13891469267688497</v>
      </c>
      <c r="J1471" s="4">
        <v>0.15618516798265983</v>
      </c>
      <c r="K1471" s="4">
        <v>0.13891469267688497</v>
      </c>
      <c r="L1471" s="4">
        <v>0.15693605821334572</v>
      </c>
      <c r="M1471" s="4">
        <v>0.17495742374980647</v>
      </c>
      <c r="N1471" s="4">
        <v>0.25154822727976467</v>
      </c>
      <c r="O1471" s="4">
        <v>0.24854466635702122</v>
      </c>
      <c r="P1471" s="4">
        <v>0.18546988697940858</v>
      </c>
      <c r="Q1471" s="4">
        <v>0.26581514166279607</v>
      </c>
      <c r="R1471" s="4">
        <v>0.28759095835268617</v>
      </c>
      <c r="S1471" s="4">
        <v>0.33591074469732157</v>
      </c>
      <c r="T1471" s="4">
        <v>0.32673486607834029</v>
      </c>
      <c r="U1471" s="4">
        <v>0.3837199256850905</v>
      </c>
      <c r="V1471" s="4">
        <v>0.41121527326211482</v>
      </c>
      <c r="W1471" t="str">
        <f t="shared" si="223"/>
        <v/>
      </c>
      <c r="X1471" s="7" t="str">
        <f t="shared" si="227"/>
        <v>PROTRA_CAPACITY_EMPIRICAL[</v>
      </c>
      <c r="Y1471" s="7" t="str">
        <f t="shared" si="230"/>
        <v>SLOVENIA,</v>
      </c>
      <c r="Z1471" s="7" t="str">
        <f t="shared" si="231"/>
        <v>TO_heat,</v>
      </c>
      <c r="AA1471" s="7" t="str">
        <f t="shared" si="228"/>
        <v>PROTRA_CHP_HP_I]=GET_DIRECT_DATA(</v>
      </c>
      <c r="AB1471" s="7" t="str">
        <f t="shared" si="229"/>
        <v>'model_parameters/energy/PROTRA_capacity_vensim_import.xlsx','PROTRA_capacity','PROTRA_CAP_TIME',</v>
      </c>
      <c r="AC1471" s="7" t="str">
        <f t="shared" si="232"/>
        <v>'SLOVENIA_TO_heat')~~|</v>
      </c>
    </row>
    <row r="1472" spans="1:29" x14ac:dyDescent="0.35">
      <c r="A1472" t="s">
        <v>66</v>
      </c>
      <c r="B1472" t="s">
        <v>41</v>
      </c>
      <c r="C1472" t="str">
        <f t="shared" si="224"/>
        <v>SLOVENIA_TO_heat</v>
      </c>
      <c r="D1472" t="str">
        <f t="shared" si="225"/>
        <v>PROTRA_CHP_HP_I</v>
      </c>
      <c r="E1472" t="s">
        <v>12</v>
      </c>
      <c r="F1472" s="1" t="str">
        <f t="shared" si="226"/>
        <v>SLOVENIATO_heatPROTRA_HP_geothermal</v>
      </c>
      <c r="G1472" s="4">
        <v>0</v>
      </c>
      <c r="H1472" s="4">
        <v>0</v>
      </c>
      <c r="I1472" s="4">
        <v>0</v>
      </c>
      <c r="J1472" s="4">
        <v>0</v>
      </c>
      <c r="K1472" s="4">
        <v>0</v>
      </c>
      <c r="L1472" s="4">
        <v>5.5865633074935396E-2</v>
      </c>
      <c r="M1472" s="4">
        <v>5.3436692506459951E-2</v>
      </c>
      <c r="N1472" s="4">
        <v>5.3436692506459951E-2</v>
      </c>
      <c r="O1472" s="4">
        <v>5.5865633074935396E-2</v>
      </c>
      <c r="P1472" s="4">
        <v>4.6149870801033596E-2</v>
      </c>
      <c r="Q1472" s="4">
        <v>5.1007751937984479E-2</v>
      </c>
      <c r="R1472" s="4">
        <v>4.3720930232558138E-2</v>
      </c>
      <c r="S1472" s="4">
        <v>4.2943669250645987E-2</v>
      </c>
      <c r="T1472" s="4">
        <v>4.7E-2</v>
      </c>
      <c r="U1472" s="4">
        <v>4.6684237726098185E-2</v>
      </c>
      <c r="V1472" s="4">
        <v>4.6147441860465113E-2</v>
      </c>
      <c r="W1472" t="str">
        <f t="shared" si="223"/>
        <v/>
      </c>
      <c r="X1472" s="7" t="str">
        <f t="shared" si="227"/>
        <v>PROTRA_CAPACITY_EMPIRICAL[</v>
      </c>
      <c r="Y1472" s="7" t="str">
        <f t="shared" si="230"/>
        <v>SLOVENIA,</v>
      </c>
      <c r="Z1472" s="7" t="str">
        <f t="shared" si="231"/>
        <v>TO_heat,</v>
      </c>
      <c r="AA1472" s="7" t="str">
        <f t="shared" si="228"/>
        <v>PROTRA_CHP_HP_I]=GET_DIRECT_DATA(</v>
      </c>
      <c r="AB1472" s="7" t="str">
        <f t="shared" si="229"/>
        <v>'model_parameters/energy/PROTRA_capacity_vensim_import.xlsx','PROTRA_capacity','PROTRA_CAP_TIME',</v>
      </c>
      <c r="AC1472" s="7" t="str">
        <f t="shared" si="232"/>
        <v>'SLOVENIA_TO_heat')~~|</v>
      </c>
    </row>
    <row r="1473" spans="1:29" x14ac:dyDescent="0.35">
      <c r="A1473" t="s">
        <v>66</v>
      </c>
      <c r="B1473" t="s">
        <v>41</v>
      </c>
      <c r="C1473" t="str">
        <f t="shared" si="224"/>
        <v>SLOVENIA_TO_heat</v>
      </c>
      <c r="D1473" t="str">
        <f t="shared" si="225"/>
        <v>PROTRA_CHP_HP_I</v>
      </c>
      <c r="E1473" t="s">
        <v>13</v>
      </c>
      <c r="F1473" s="1" t="str">
        <f t="shared" si="226"/>
        <v>SLOVENIATO_heatPROTRA_HP_liquid_fuels</v>
      </c>
      <c r="G1473" s="4">
        <v>0.14417092429168599</v>
      </c>
      <c r="H1473" s="4">
        <v>0.21775816689890073</v>
      </c>
      <c r="I1473" s="4">
        <v>9.8366620219848253E-2</v>
      </c>
      <c r="J1473" s="4">
        <v>0.10362285183464934</v>
      </c>
      <c r="K1473" s="4">
        <v>0.17495742374980644</v>
      </c>
      <c r="L1473" s="4">
        <v>0.1336584610620839</v>
      </c>
      <c r="M1473" s="4">
        <v>0.1081281932187645</v>
      </c>
      <c r="N1473" s="4">
        <v>0.14942715590648706</v>
      </c>
      <c r="O1473" s="4">
        <v>0.17195386282706299</v>
      </c>
      <c r="P1473" s="4">
        <v>0.16144139959746087</v>
      </c>
      <c r="Q1473" s="4">
        <v>9.7615729989162403E-2</v>
      </c>
      <c r="R1473" s="4">
        <v>0.1141353150642514</v>
      </c>
      <c r="S1473" s="4">
        <v>0.12907052175259329</v>
      </c>
      <c r="T1473" s="4">
        <v>9.7720854621458408E-2</v>
      </c>
      <c r="U1473" s="4">
        <v>8.0803297724105896E-2</v>
      </c>
      <c r="V1473" s="4">
        <v>7.5799365226815296E-2</v>
      </c>
      <c r="W1473" t="str">
        <f t="shared" si="223"/>
        <v/>
      </c>
      <c r="X1473" s="7" t="str">
        <f t="shared" si="227"/>
        <v>PROTRA_CAPACITY_EMPIRICAL[</v>
      </c>
      <c r="Y1473" s="7" t="str">
        <f t="shared" si="230"/>
        <v>SLOVENIA,</v>
      </c>
      <c r="Z1473" s="7" t="str">
        <f t="shared" si="231"/>
        <v>TO_heat,</v>
      </c>
      <c r="AA1473" s="7" t="str">
        <f t="shared" si="228"/>
        <v>PROTRA_CHP_HP_I]=GET_DIRECT_DATA(</v>
      </c>
      <c r="AB1473" s="7" t="str">
        <f t="shared" si="229"/>
        <v>'model_parameters/energy/PROTRA_capacity_vensim_import.xlsx','PROTRA_capacity','PROTRA_CAP_TIME',</v>
      </c>
      <c r="AC1473" s="7" t="str">
        <f t="shared" si="232"/>
        <v>'SLOVENIA_TO_heat')~~|</v>
      </c>
    </row>
    <row r="1474" spans="1:29" x14ac:dyDescent="0.35">
      <c r="A1474" t="s">
        <v>66</v>
      </c>
      <c r="B1474" t="s">
        <v>41</v>
      </c>
      <c r="C1474" t="str">
        <f t="shared" si="224"/>
        <v>SLOVENIA_TO_heat</v>
      </c>
      <c r="D1474" t="str">
        <f t="shared" si="225"/>
        <v>PROTRA_CHP_HP_I</v>
      </c>
      <c r="E1474" t="s">
        <v>14</v>
      </c>
      <c r="F1474" s="1" t="str">
        <f t="shared" si="226"/>
        <v>SLOVENIATO_heatPROTRA_HP_solar</v>
      </c>
      <c r="G1474" s="4">
        <v>0</v>
      </c>
      <c r="H1474" s="4">
        <v>0</v>
      </c>
      <c r="I1474" s="4">
        <v>0</v>
      </c>
      <c r="J1474" s="4">
        <v>0</v>
      </c>
      <c r="K1474" s="4">
        <v>0</v>
      </c>
      <c r="L1474" s="4">
        <v>0</v>
      </c>
      <c r="M1474" s="4">
        <v>0</v>
      </c>
      <c r="N1474" s="4">
        <v>0</v>
      </c>
      <c r="O1474" s="4">
        <v>0</v>
      </c>
      <c r="P1474" s="4">
        <v>0</v>
      </c>
      <c r="Q1474" s="4">
        <v>0</v>
      </c>
      <c r="R1474" s="4">
        <v>0</v>
      </c>
      <c r="S1474" s="4">
        <v>0</v>
      </c>
      <c r="T1474" s="4">
        <v>0</v>
      </c>
      <c r="U1474" s="4">
        <v>0</v>
      </c>
      <c r="V1474" s="4">
        <v>0</v>
      </c>
      <c r="W1474" t="str">
        <f t="shared" si="223"/>
        <v/>
      </c>
      <c r="X1474" s="7" t="str">
        <f t="shared" si="227"/>
        <v>PROTRA_CAPACITY_EMPIRICAL[</v>
      </c>
      <c r="Y1474" s="7" t="str">
        <f t="shared" si="230"/>
        <v>SLOVENIA,</v>
      </c>
      <c r="Z1474" s="7" t="str">
        <f t="shared" si="231"/>
        <v>TO_heat,</v>
      </c>
      <c r="AA1474" s="7" t="str">
        <f t="shared" si="228"/>
        <v>PROTRA_CHP_HP_I]=GET_DIRECT_DATA(</v>
      </c>
      <c r="AB1474" s="7" t="str">
        <f t="shared" si="229"/>
        <v>'model_parameters/energy/PROTRA_capacity_vensim_import.xlsx','PROTRA_capacity','PROTRA_CAP_TIME',</v>
      </c>
      <c r="AC1474" s="7" t="str">
        <f t="shared" si="232"/>
        <v>'SLOVENIA_TO_heat')~~|</v>
      </c>
    </row>
    <row r="1475" spans="1:29" x14ac:dyDescent="0.35">
      <c r="A1475" t="s">
        <v>66</v>
      </c>
      <c r="B1475" t="s">
        <v>41</v>
      </c>
      <c r="C1475" t="str">
        <f t="shared" si="224"/>
        <v>SLOVENIA_TO_heat</v>
      </c>
      <c r="D1475" t="str">
        <f t="shared" si="225"/>
        <v>PROTRA_CHP_HP_I</v>
      </c>
      <c r="E1475" t="s">
        <v>15</v>
      </c>
      <c r="F1475" s="1" t="str">
        <f t="shared" si="226"/>
        <v>SLOVENIATO_heatPROTRA_HP_solid_fossil</v>
      </c>
      <c r="G1475" s="4">
        <v>1.3516024152345563E-2</v>
      </c>
      <c r="H1475" s="4">
        <v>1.3516024152345563E-2</v>
      </c>
      <c r="I1475" s="4">
        <v>1.2014243690973833E-2</v>
      </c>
      <c r="J1475" s="4">
        <v>1.4266914383031428E-2</v>
      </c>
      <c r="K1475" s="4">
        <v>0</v>
      </c>
      <c r="L1475" s="4">
        <v>0</v>
      </c>
      <c r="M1475" s="4">
        <v>0</v>
      </c>
      <c r="N1475" s="4">
        <v>0</v>
      </c>
      <c r="O1475" s="4">
        <v>0</v>
      </c>
      <c r="P1475" s="4">
        <v>3.3790060380863907E-2</v>
      </c>
      <c r="Q1475" s="4">
        <v>0.18021365536460748</v>
      </c>
      <c r="R1475" s="4">
        <v>7.2836352376528871E-2</v>
      </c>
      <c r="S1475" s="4">
        <v>8.7155829075708277E-2</v>
      </c>
      <c r="T1475" s="4">
        <v>3.3444650874748405E-2</v>
      </c>
      <c r="U1475" s="4">
        <v>1.9508128193218763E-2</v>
      </c>
      <c r="V1475" s="4">
        <v>0</v>
      </c>
      <c r="W1475" t="str">
        <f t="shared" ref="W1475:W1538" si="233">IF(E1475="PROTRA_CHP_gas_fuels",CONCATENATE(X1475,Y1475,Z1475,AA1475,AB1475,AC1475),"")</f>
        <v/>
      </c>
      <c r="X1475" s="7" t="str">
        <f t="shared" si="227"/>
        <v>PROTRA_CAPACITY_EMPIRICAL[</v>
      </c>
      <c r="Y1475" s="7" t="str">
        <f t="shared" si="230"/>
        <v>SLOVENIA,</v>
      </c>
      <c r="Z1475" s="7" t="str">
        <f t="shared" si="231"/>
        <v>TO_heat,</v>
      </c>
      <c r="AA1475" s="7" t="str">
        <f t="shared" si="228"/>
        <v>PROTRA_CHP_HP_I]=GET_DIRECT_DATA(</v>
      </c>
      <c r="AB1475" s="7" t="str">
        <f t="shared" si="229"/>
        <v>'model_parameters/energy/PROTRA_capacity_vensim_import.xlsx','PROTRA_capacity','PROTRA_CAP_TIME',</v>
      </c>
      <c r="AC1475" s="7" t="str">
        <f t="shared" si="232"/>
        <v>'SLOVENIA_TO_heat')~~|</v>
      </c>
    </row>
    <row r="1476" spans="1:29" x14ac:dyDescent="0.35">
      <c r="A1476" t="s">
        <v>66</v>
      </c>
      <c r="B1476" t="s">
        <v>41</v>
      </c>
      <c r="C1476" t="str">
        <f t="shared" ref="C1476:C1539" si="234">A1476&amp;"_"&amp;B1476</f>
        <v>SLOVENIA_TO_heat</v>
      </c>
      <c r="D1476" t="str">
        <f t="shared" ref="D1476:D1539" si="235">IF(B1476="TO_heat","PROTRA_CHP_HP_I","PROTRA_CHP_PP_I")</f>
        <v>PROTRA_CHP_HP_I</v>
      </c>
      <c r="E1476" t="s">
        <v>16</v>
      </c>
      <c r="F1476" s="1" t="str">
        <f t="shared" ref="F1476:F1539" si="236">A1476&amp;B1476&amp;E1476</f>
        <v>SLOVENIATO_heatPROTRA_HP_waste</v>
      </c>
      <c r="G1476" s="4">
        <v>0</v>
      </c>
      <c r="H1476" s="4">
        <v>0</v>
      </c>
      <c r="I1476" s="4">
        <v>0</v>
      </c>
      <c r="J1476" s="4">
        <v>0</v>
      </c>
      <c r="K1476" s="4">
        <v>0</v>
      </c>
      <c r="L1476" s="4">
        <v>0</v>
      </c>
      <c r="M1476" s="4">
        <v>0</v>
      </c>
      <c r="N1476" s="4">
        <v>0</v>
      </c>
      <c r="O1476" s="4">
        <v>0</v>
      </c>
      <c r="P1476" s="4">
        <v>0</v>
      </c>
      <c r="Q1476" s="4">
        <v>0</v>
      </c>
      <c r="R1476" s="4">
        <v>0</v>
      </c>
      <c r="S1476" s="4">
        <v>0</v>
      </c>
      <c r="T1476" s="4">
        <v>0</v>
      </c>
      <c r="U1476" s="4">
        <v>0</v>
      </c>
      <c r="V1476" s="4">
        <v>0</v>
      </c>
      <c r="W1476" t="str">
        <f t="shared" si="233"/>
        <v/>
      </c>
      <c r="X1476" s="7" t="str">
        <f t="shared" ref="X1476:X1539" si="237">$X$1</f>
        <v>PROTRA_CAPACITY_EMPIRICAL[</v>
      </c>
      <c r="Y1476" s="7" t="str">
        <f t="shared" si="230"/>
        <v>SLOVENIA,</v>
      </c>
      <c r="Z1476" s="7" t="str">
        <f t="shared" si="231"/>
        <v>TO_heat,</v>
      </c>
      <c r="AA1476" s="7" t="str">
        <f t="shared" ref="AA1476:AA1539" si="238">D1476&amp;"]=GET_DIRECT_DATA("</f>
        <v>PROTRA_CHP_HP_I]=GET_DIRECT_DATA(</v>
      </c>
      <c r="AB1476" s="7" t="str">
        <f t="shared" ref="AB1476:AB1539" si="239">$AB$1</f>
        <v>'model_parameters/energy/PROTRA_capacity_vensim_import.xlsx','PROTRA_capacity','PROTRA_CAP_TIME',</v>
      </c>
      <c r="AC1476" s="7" t="str">
        <f t="shared" si="232"/>
        <v>'SLOVENIA_TO_heat')~~|</v>
      </c>
    </row>
    <row r="1477" spans="1:29" x14ac:dyDescent="0.35">
      <c r="A1477" t="s">
        <v>66</v>
      </c>
      <c r="B1477" t="s">
        <v>42</v>
      </c>
      <c r="C1477" t="str">
        <f t="shared" si="234"/>
        <v>SLOVENIA_TO_elec</v>
      </c>
      <c r="D1477" t="str">
        <f t="shared" si="235"/>
        <v>PROTRA_CHP_PP_I</v>
      </c>
      <c r="E1477" t="s">
        <v>0</v>
      </c>
      <c r="F1477" s="1" t="str">
        <f t="shared" si="236"/>
        <v>SLOVENIATO_elecPROTRA_CHP_gas_fuels</v>
      </c>
      <c r="G1477" s="5">
        <v>0.15712000000000001</v>
      </c>
      <c r="H1477" s="5">
        <v>0.15712000000000001</v>
      </c>
      <c r="I1477" s="5">
        <v>0.15712000000000001</v>
      </c>
      <c r="J1477" s="5">
        <v>0.24712000000000001</v>
      </c>
      <c r="K1477" s="5">
        <v>0.25142000000000003</v>
      </c>
      <c r="L1477" s="5">
        <v>0.25102000000000002</v>
      </c>
      <c r="M1477" s="5">
        <v>0.25102000000000002</v>
      </c>
      <c r="N1477" s="5">
        <v>0.25102000000000002</v>
      </c>
      <c r="O1477" s="5">
        <v>0.25162000000000001</v>
      </c>
      <c r="P1477" s="5">
        <v>0.25162000000000001</v>
      </c>
      <c r="Q1477" s="5">
        <v>0.25042000000000003</v>
      </c>
      <c r="R1477" s="5">
        <v>0.25093106122448983</v>
      </c>
      <c r="S1477" s="5">
        <v>0.25093106122448983</v>
      </c>
      <c r="T1477" s="5">
        <v>0.25093106122448983</v>
      </c>
      <c r="U1477" s="5">
        <v>0.25093106122448983</v>
      </c>
      <c r="V1477" s="5">
        <v>0.2790394285714286</v>
      </c>
      <c r="W1477" t="str">
        <f t="shared" si="233"/>
        <v>PROTRA_CAPACITY_EMPIRICAL[SLOVENIA,TO_elec,PROTRA_CHP_PP_I]=GET_DIRECT_DATA('model_parameters/energy/PROTRA_capacity_vensim_import.xlsx','PROTRA_capacity','PROTRA_CAP_TIME','SLOVENIA_TO_elec')~~|</v>
      </c>
      <c r="X1477" s="7" t="str">
        <f t="shared" si="237"/>
        <v>PROTRA_CAPACITY_EMPIRICAL[</v>
      </c>
      <c r="Y1477" s="7" t="str">
        <f t="shared" si="230"/>
        <v>SLOVENIA,</v>
      </c>
      <c r="Z1477" s="7" t="str">
        <f t="shared" si="231"/>
        <v>TO_elec,</v>
      </c>
      <c r="AA1477" s="7" t="str">
        <f t="shared" si="238"/>
        <v>PROTRA_CHP_PP_I]=GET_DIRECT_DATA(</v>
      </c>
      <c r="AB1477" s="7" t="str">
        <f t="shared" si="239"/>
        <v>'model_parameters/energy/PROTRA_capacity_vensim_import.xlsx','PROTRA_capacity','PROTRA_CAP_TIME',</v>
      </c>
      <c r="AC1477" s="7" t="str">
        <f t="shared" si="232"/>
        <v>'SLOVENIA_TO_elec')~~|</v>
      </c>
    </row>
    <row r="1478" spans="1:29" x14ac:dyDescent="0.35">
      <c r="A1478" t="s">
        <v>66</v>
      </c>
      <c r="B1478" t="s">
        <v>42</v>
      </c>
      <c r="C1478" t="str">
        <f t="shared" si="234"/>
        <v>SLOVENIA_TO_elec</v>
      </c>
      <c r="D1478" t="str">
        <f t="shared" si="235"/>
        <v>PROTRA_CHP_PP_I</v>
      </c>
      <c r="E1478" t="s">
        <v>1</v>
      </c>
      <c r="F1478" s="1" t="str">
        <f t="shared" si="236"/>
        <v>SLOVENIATO_elecPROTRA_CHP_gas_fuels_CCS</v>
      </c>
      <c r="G1478" s="5">
        <v>0</v>
      </c>
      <c r="H1478" s="5">
        <v>0</v>
      </c>
      <c r="I1478" s="5">
        <v>0</v>
      </c>
      <c r="J1478" s="5">
        <v>0</v>
      </c>
      <c r="K1478" s="5">
        <v>0</v>
      </c>
      <c r="L1478" s="5">
        <v>0</v>
      </c>
      <c r="M1478" s="5">
        <v>0</v>
      </c>
      <c r="N1478" s="5">
        <v>0</v>
      </c>
      <c r="O1478" s="5">
        <v>0</v>
      </c>
      <c r="P1478" s="5">
        <v>0</v>
      </c>
      <c r="Q1478" s="5">
        <v>0</v>
      </c>
      <c r="R1478" s="5">
        <v>0</v>
      </c>
      <c r="S1478" s="5">
        <v>0</v>
      </c>
      <c r="T1478" s="5">
        <v>0</v>
      </c>
      <c r="U1478" s="5">
        <v>0</v>
      </c>
      <c r="V1478" s="5">
        <v>0</v>
      </c>
      <c r="W1478" t="str">
        <f t="shared" si="233"/>
        <v/>
      </c>
      <c r="X1478" s="7" t="str">
        <f t="shared" si="237"/>
        <v>PROTRA_CAPACITY_EMPIRICAL[</v>
      </c>
      <c r="Y1478" s="7" t="str">
        <f t="shared" si="230"/>
        <v>SLOVENIA,</v>
      </c>
      <c r="Z1478" s="7" t="str">
        <f t="shared" si="231"/>
        <v>TO_elec,</v>
      </c>
      <c r="AA1478" s="7" t="str">
        <f t="shared" si="238"/>
        <v>PROTRA_CHP_PP_I]=GET_DIRECT_DATA(</v>
      </c>
      <c r="AB1478" s="7" t="str">
        <f t="shared" si="239"/>
        <v>'model_parameters/energy/PROTRA_capacity_vensim_import.xlsx','PROTRA_capacity','PROTRA_CAP_TIME',</v>
      </c>
      <c r="AC1478" s="7" t="str">
        <f t="shared" si="232"/>
        <v>'SLOVENIA_TO_elec')~~|</v>
      </c>
    </row>
    <row r="1479" spans="1:29" x14ac:dyDescent="0.35">
      <c r="A1479" t="s">
        <v>66</v>
      </c>
      <c r="B1479" t="s">
        <v>42</v>
      </c>
      <c r="C1479" t="str">
        <f t="shared" si="234"/>
        <v>SLOVENIA_TO_elec</v>
      </c>
      <c r="D1479" t="str">
        <f t="shared" si="235"/>
        <v>PROTRA_CHP_PP_I</v>
      </c>
      <c r="E1479" t="s">
        <v>2</v>
      </c>
      <c r="F1479" s="1" t="str">
        <f t="shared" si="236"/>
        <v>SLOVENIATO_elecPROTRA_CHP_geothermal</v>
      </c>
      <c r="G1479" s="5">
        <v>1.8365445598687809E-4</v>
      </c>
      <c r="H1479" s="5">
        <v>5.0209329790374963E-4</v>
      </c>
      <c r="I1479" s="5">
        <v>4.8322852081488052E-4</v>
      </c>
      <c r="J1479" s="5">
        <v>4.8613079421316803E-4</v>
      </c>
      <c r="K1479" s="5">
        <v>4.7452170062001783E-4</v>
      </c>
      <c r="L1479" s="5">
        <v>4.8322852081488052E-4</v>
      </c>
      <c r="M1479" s="5">
        <v>6.9758999999999999E-4</v>
      </c>
      <c r="N1479" s="5">
        <v>7.159223340000001E-4</v>
      </c>
      <c r="O1479" s="5">
        <v>7.2449999999999988E-4</v>
      </c>
      <c r="P1479" s="5">
        <v>7.5988809899999994E-4</v>
      </c>
      <c r="Q1479" s="5">
        <v>7.4312999999999994E-4</v>
      </c>
      <c r="R1479" s="5">
        <v>7.8584369596930274E-4</v>
      </c>
      <c r="S1479" s="5">
        <v>8.2855739193860554E-4</v>
      </c>
      <c r="T1479" s="5">
        <v>8.7127108790790834E-4</v>
      </c>
      <c r="U1479" s="5">
        <v>9.1398478387721114E-4</v>
      </c>
      <c r="V1479" s="5">
        <v>9.5669847984651394E-4</v>
      </c>
      <c r="W1479" t="str">
        <f t="shared" si="233"/>
        <v/>
      </c>
      <c r="X1479" s="7" t="str">
        <f t="shared" si="237"/>
        <v>PROTRA_CAPACITY_EMPIRICAL[</v>
      </c>
      <c r="Y1479" s="7" t="str">
        <f t="shared" si="230"/>
        <v>SLOVENIA,</v>
      </c>
      <c r="Z1479" s="7" t="str">
        <f t="shared" si="231"/>
        <v>TO_elec,</v>
      </c>
      <c r="AA1479" s="7" t="str">
        <f t="shared" si="238"/>
        <v>PROTRA_CHP_PP_I]=GET_DIRECT_DATA(</v>
      </c>
      <c r="AB1479" s="7" t="str">
        <f t="shared" si="239"/>
        <v>'model_parameters/energy/PROTRA_capacity_vensim_import.xlsx','PROTRA_capacity','PROTRA_CAP_TIME',</v>
      </c>
      <c r="AC1479" s="7" t="str">
        <f t="shared" si="232"/>
        <v>'SLOVENIA_TO_elec')~~|</v>
      </c>
    </row>
    <row r="1480" spans="1:29" x14ac:dyDescent="0.35">
      <c r="A1480" t="s">
        <v>66</v>
      </c>
      <c r="B1480" t="s">
        <v>42</v>
      </c>
      <c r="C1480" t="str">
        <f t="shared" si="234"/>
        <v>SLOVENIA_TO_elec</v>
      </c>
      <c r="D1480" t="str">
        <f t="shared" si="235"/>
        <v>PROTRA_CHP_PP_I</v>
      </c>
      <c r="E1480" t="s">
        <v>3</v>
      </c>
      <c r="F1480" s="1" t="str">
        <f t="shared" si="236"/>
        <v>SLOVENIATO_elecPROTRA_CHP_liquid_fuels</v>
      </c>
      <c r="G1480" s="5">
        <v>7.6999999999999999E-2</v>
      </c>
      <c r="H1480" s="5">
        <v>7.6999999999999999E-2</v>
      </c>
      <c r="I1480" s="5">
        <v>6.2E-2</v>
      </c>
      <c r="J1480" s="5">
        <v>3.7499999999999999E-2</v>
      </c>
      <c r="K1480" s="5">
        <v>3.7499999999999999E-2</v>
      </c>
      <c r="L1480" s="5">
        <v>3.7499999999999999E-2</v>
      </c>
      <c r="M1480" s="5">
        <v>3.7499999999999999E-2</v>
      </c>
      <c r="N1480" s="5">
        <v>3.7499999999999999E-2</v>
      </c>
      <c r="O1480" s="5">
        <v>2.2499999999999999E-2</v>
      </c>
      <c r="P1480" s="5">
        <v>2.2499999999999999E-2</v>
      </c>
      <c r="Q1480" s="5">
        <v>2.23E-2</v>
      </c>
      <c r="R1480" s="5">
        <v>1.8414285714285716E-2</v>
      </c>
      <c r="S1480" s="5">
        <v>1.4528571428571431E-2</v>
      </c>
      <c r="T1480" s="5">
        <v>1.0642857142857145E-2</v>
      </c>
      <c r="U1480" s="5">
        <v>6.7571428571428591E-3</v>
      </c>
      <c r="V1480" s="5">
        <v>2.8714285714285738E-3</v>
      </c>
      <c r="W1480" t="str">
        <f t="shared" si="233"/>
        <v/>
      </c>
      <c r="X1480" s="7" t="str">
        <f t="shared" si="237"/>
        <v>PROTRA_CAPACITY_EMPIRICAL[</v>
      </c>
      <c r="Y1480" s="7" t="str">
        <f t="shared" si="230"/>
        <v>SLOVENIA,</v>
      </c>
      <c r="Z1480" s="7" t="str">
        <f t="shared" si="231"/>
        <v>TO_elec,</v>
      </c>
      <c r="AA1480" s="7" t="str">
        <f t="shared" si="238"/>
        <v>PROTRA_CHP_PP_I]=GET_DIRECT_DATA(</v>
      </c>
      <c r="AB1480" s="7" t="str">
        <f t="shared" si="239"/>
        <v>'model_parameters/energy/PROTRA_capacity_vensim_import.xlsx','PROTRA_capacity','PROTRA_CAP_TIME',</v>
      </c>
      <c r="AC1480" s="7" t="str">
        <f t="shared" si="232"/>
        <v>'SLOVENIA_TO_elec')~~|</v>
      </c>
    </row>
    <row r="1481" spans="1:29" x14ac:dyDescent="0.35">
      <c r="A1481" t="s">
        <v>66</v>
      </c>
      <c r="B1481" t="s">
        <v>42</v>
      </c>
      <c r="C1481" t="str">
        <f t="shared" si="234"/>
        <v>SLOVENIA_TO_elec</v>
      </c>
      <c r="D1481" t="str">
        <f t="shared" si="235"/>
        <v>PROTRA_CHP_PP_I</v>
      </c>
      <c r="E1481" t="s">
        <v>4</v>
      </c>
      <c r="F1481" s="1" t="str">
        <f t="shared" si="236"/>
        <v>SLOVENIATO_elecPROTRA_CHP_liquid_fuels_CCS</v>
      </c>
      <c r="G1481" s="5">
        <v>0</v>
      </c>
      <c r="H1481" s="5">
        <v>0</v>
      </c>
      <c r="I1481" s="5">
        <v>0</v>
      </c>
      <c r="J1481" s="5">
        <v>0</v>
      </c>
      <c r="K1481" s="5">
        <v>0</v>
      </c>
      <c r="L1481" s="5">
        <v>0</v>
      </c>
      <c r="M1481" s="5">
        <v>0</v>
      </c>
      <c r="N1481" s="5">
        <v>0</v>
      </c>
      <c r="O1481" s="5">
        <v>0</v>
      </c>
      <c r="P1481" s="5">
        <v>0</v>
      </c>
      <c r="Q1481" s="5">
        <v>0</v>
      </c>
      <c r="R1481" s="5">
        <v>0</v>
      </c>
      <c r="S1481" s="5">
        <v>0</v>
      </c>
      <c r="T1481" s="5">
        <v>0</v>
      </c>
      <c r="U1481" s="5">
        <v>0</v>
      </c>
      <c r="V1481" s="5">
        <v>0</v>
      </c>
      <c r="W1481" t="str">
        <f t="shared" si="233"/>
        <v/>
      </c>
      <c r="X1481" s="7" t="str">
        <f t="shared" si="237"/>
        <v>PROTRA_CAPACITY_EMPIRICAL[</v>
      </c>
      <c r="Y1481" s="7" t="str">
        <f t="shared" si="230"/>
        <v>SLOVENIA,</v>
      </c>
      <c r="Z1481" s="7" t="str">
        <f t="shared" si="231"/>
        <v>TO_elec,</v>
      </c>
      <c r="AA1481" s="7" t="str">
        <f t="shared" si="238"/>
        <v>PROTRA_CHP_PP_I]=GET_DIRECT_DATA(</v>
      </c>
      <c r="AB1481" s="7" t="str">
        <f t="shared" si="239"/>
        <v>'model_parameters/energy/PROTRA_capacity_vensim_import.xlsx','PROTRA_capacity','PROTRA_CAP_TIME',</v>
      </c>
      <c r="AC1481" s="7" t="str">
        <f t="shared" si="232"/>
        <v>'SLOVENIA_TO_elec')~~|</v>
      </c>
    </row>
    <row r="1482" spans="1:29" x14ac:dyDescent="0.35">
      <c r="A1482" t="s">
        <v>66</v>
      </c>
      <c r="B1482" t="s">
        <v>42</v>
      </c>
      <c r="C1482" t="str">
        <f t="shared" si="234"/>
        <v>SLOVENIA_TO_elec</v>
      </c>
      <c r="D1482" t="str">
        <f t="shared" si="235"/>
        <v>PROTRA_CHP_PP_I</v>
      </c>
      <c r="E1482" t="s">
        <v>5</v>
      </c>
      <c r="F1482" s="1" t="str">
        <f t="shared" si="236"/>
        <v>SLOVENIATO_elecPROTRA_CHP_solid_fossil</v>
      </c>
      <c r="G1482" s="5">
        <v>0.85899999999999999</v>
      </c>
      <c r="H1482" s="5">
        <v>0.85899999999999999</v>
      </c>
      <c r="I1482" s="5">
        <v>0.85899999999999999</v>
      </c>
      <c r="J1482" s="5">
        <v>0.82899999999999996</v>
      </c>
      <c r="K1482" s="5">
        <v>0.82899999999999996</v>
      </c>
      <c r="L1482" s="5">
        <v>0.79900000000000004</v>
      </c>
      <c r="M1482" s="5">
        <v>0.79900000000000004</v>
      </c>
      <c r="N1482" s="5">
        <v>0.79900000000000004</v>
      </c>
      <c r="O1482" s="5">
        <v>0.79900000000000004</v>
      </c>
      <c r="P1482" s="5">
        <v>0.79900000000000004</v>
      </c>
      <c r="Q1482" s="5">
        <v>0.72399999999999998</v>
      </c>
      <c r="R1482" s="5">
        <v>0.54299999999999993</v>
      </c>
      <c r="S1482" s="5">
        <v>0.54476872964169376</v>
      </c>
      <c r="T1482" s="5">
        <v>0.54476872964169376</v>
      </c>
      <c r="U1482" s="5">
        <v>0.54476872964169376</v>
      </c>
      <c r="V1482" s="5">
        <v>0.57012052117263845</v>
      </c>
      <c r="W1482" t="str">
        <f t="shared" si="233"/>
        <v/>
      </c>
      <c r="X1482" s="7" t="str">
        <f t="shared" si="237"/>
        <v>PROTRA_CAPACITY_EMPIRICAL[</v>
      </c>
      <c r="Y1482" s="7" t="str">
        <f t="shared" si="230"/>
        <v>SLOVENIA,</v>
      </c>
      <c r="Z1482" s="7" t="str">
        <f t="shared" si="231"/>
        <v>TO_elec,</v>
      </c>
      <c r="AA1482" s="7" t="str">
        <f t="shared" si="238"/>
        <v>PROTRA_CHP_PP_I]=GET_DIRECT_DATA(</v>
      </c>
      <c r="AB1482" s="7" t="str">
        <f t="shared" si="239"/>
        <v>'model_parameters/energy/PROTRA_capacity_vensim_import.xlsx','PROTRA_capacity','PROTRA_CAP_TIME',</v>
      </c>
      <c r="AC1482" s="7" t="str">
        <f t="shared" si="232"/>
        <v>'SLOVENIA_TO_elec')~~|</v>
      </c>
    </row>
    <row r="1483" spans="1:29" x14ac:dyDescent="0.35">
      <c r="A1483" t="s">
        <v>66</v>
      </c>
      <c r="B1483" t="s">
        <v>42</v>
      </c>
      <c r="C1483" t="str">
        <f t="shared" si="234"/>
        <v>SLOVENIA_TO_elec</v>
      </c>
      <c r="D1483" t="str">
        <f t="shared" si="235"/>
        <v>PROTRA_CHP_PP_I</v>
      </c>
      <c r="E1483" t="s">
        <v>6</v>
      </c>
      <c r="F1483" s="1" t="str">
        <f t="shared" si="236"/>
        <v>SLOVENIATO_elecPROTRA_CHP_solid_fossil_CCS</v>
      </c>
      <c r="G1483" s="5">
        <v>0</v>
      </c>
      <c r="H1483" s="5">
        <v>0</v>
      </c>
      <c r="I1483" s="5">
        <v>0</v>
      </c>
      <c r="J1483" s="5">
        <v>0</v>
      </c>
      <c r="K1483" s="5">
        <v>0</v>
      </c>
      <c r="L1483" s="5">
        <v>0</v>
      </c>
      <c r="M1483" s="5">
        <v>0</v>
      </c>
      <c r="N1483" s="5">
        <v>0</v>
      </c>
      <c r="O1483" s="5">
        <v>0</v>
      </c>
      <c r="P1483" s="5">
        <v>0</v>
      </c>
      <c r="Q1483" s="5">
        <v>0</v>
      </c>
      <c r="R1483" s="5">
        <v>0</v>
      </c>
      <c r="S1483" s="5">
        <v>0</v>
      </c>
      <c r="T1483" s="5">
        <v>0</v>
      </c>
      <c r="U1483" s="5">
        <v>0</v>
      </c>
      <c r="V1483" s="5">
        <v>0</v>
      </c>
      <c r="W1483" t="str">
        <f t="shared" si="233"/>
        <v/>
      </c>
      <c r="X1483" s="7" t="str">
        <f t="shared" si="237"/>
        <v>PROTRA_CAPACITY_EMPIRICAL[</v>
      </c>
      <c r="Y1483" s="7" t="str">
        <f t="shared" si="230"/>
        <v>SLOVENIA,</v>
      </c>
      <c r="Z1483" s="7" t="str">
        <f t="shared" si="231"/>
        <v>TO_elec,</v>
      </c>
      <c r="AA1483" s="7" t="str">
        <f t="shared" si="238"/>
        <v>PROTRA_CHP_PP_I]=GET_DIRECT_DATA(</v>
      </c>
      <c r="AB1483" s="7" t="str">
        <f t="shared" si="239"/>
        <v>'model_parameters/energy/PROTRA_capacity_vensim_import.xlsx','PROTRA_capacity','PROTRA_CAP_TIME',</v>
      </c>
      <c r="AC1483" s="7" t="str">
        <f t="shared" si="232"/>
        <v>'SLOVENIA_TO_elec')~~|</v>
      </c>
    </row>
    <row r="1484" spans="1:29" x14ac:dyDescent="0.35">
      <c r="A1484" t="s">
        <v>66</v>
      </c>
      <c r="B1484" t="s">
        <v>42</v>
      </c>
      <c r="C1484" t="str">
        <f t="shared" si="234"/>
        <v>SLOVENIA_TO_elec</v>
      </c>
      <c r="D1484" t="str">
        <f t="shared" si="235"/>
        <v>PROTRA_CHP_PP_I</v>
      </c>
      <c r="E1484" t="s">
        <v>7</v>
      </c>
      <c r="F1484" s="1" t="str">
        <f t="shared" si="236"/>
        <v>SLOVENIATO_elecPROTRA_CHP_waste</v>
      </c>
      <c r="G1484" s="5">
        <v>0</v>
      </c>
      <c r="H1484" s="5">
        <v>0</v>
      </c>
      <c r="I1484" s="5">
        <v>0</v>
      </c>
      <c r="J1484" s="5">
        <v>0</v>
      </c>
      <c r="K1484" s="5">
        <v>0</v>
      </c>
      <c r="L1484" s="5">
        <v>0</v>
      </c>
      <c r="M1484" s="5">
        <v>0</v>
      </c>
      <c r="N1484" s="5">
        <v>0</v>
      </c>
      <c r="O1484" s="5">
        <v>0</v>
      </c>
      <c r="P1484" s="5">
        <v>0</v>
      </c>
      <c r="Q1484" s="5">
        <v>0</v>
      </c>
      <c r="R1484" s="5">
        <v>0</v>
      </c>
      <c r="S1484" s="5">
        <v>0</v>
      </c>
      <c r="T1484" s="5">
        <v>0</v>
      </c>
      <c r="U1484" s="5">
        <v>0</v>
      </c>
      <c r="V1484" s="5">
        <v>0</v>
      </c>
      <c r="W1484" t="str">
        <f t="shared" si="233"/>
        <v/>
      </c>
      <c r="X1484" s="7" t="str">
        <f t="shared" si="237"/>
        <v>PROTRA_CAPACITY_EMPIRICAL[</v>
      </c>
      <c r="Y1484" s="7" t="str">
        <f t="shared" si="230"/>
        <v>SLOVENIA,</v>
      </c>
      <c r="Z1484" s="7" t="str">
        <f t="shared" si="231"/>
        <v>TO_elec,</v>
      </c>
      <c r="AA1484" s="7" t="str">
        <f t="shared" si="238"/>
        <v>PROTRA_CHP_PP_I]=GET_DIRECT_DATA(</v>
      </c>
      <c r="AB1484" s="7" t="str">
        <f t="shared" si="239"/>
        <v>'model_parameters/energy/PROTRA_capacity_vensim_import.xlsx','PROTRA_capacity','PROTRA_CAP_TIME',</v>
      </c>
      <c r="AC1484" s="7" t="str">
        <f t="shared" si="232"/>
        <v>'SLOVENIA_TO_elec')~~|</v>
      </c>
    </row>
    <row r="1485" spans="1:29" x14ac:dyDescent="0.35">
      <c r="A1485" t="s">
        <v>66</v>
      </c>
      <c r="B1485" t="s">
        <v>42</v>
      </c>
      <c r="C1485" t="str">
        <f t="shared" si="234"/>
        <v>SLOVENIA_TO_elec</v>
      </c>
      <c r="D1485" t="str">
        <f t="shared" si="235"/>
        <v>PROTRA_CHP_PP_I</v>
      </c>
      <c r="E1485" t="s">
        <v>8</v>
      </c>
      <c r="F1485" s="1" t="str">
        <f t="shared" si="236"/>
        <v>SLOVENIATO_elecPROTRA_CHP_solid_bio</v>
      </c>
      <c r="G1485" s="5">
        <v>7.4000000000000003E-3</v>
      </c>
      <c r="H1485" s="5">
        <v>7.4000000000000003E-3</v>
      </c>
      <c r="I1485" s="5">
        <v>7.4000000000000003E-3</v>
      </c>
      <c r="J1485" s="5">
        <v>7.4000000000000003E-3</v>
      </c>
      <c r="K1485" s="5">
        <v>7.4000000000000003E-3</v>
      </c>
      <c r="L1485" s="5">
        <v>6.7499999999999999E-3</v>
      </c>
      <c r="M1485" s="5">
        <v>6.7499999999999999E-3</v>
      </c>
      <c r="N1485" s="5">
        <v>6.7499999999999999E-3</v>
      </c>
      <c r="O1485" s="5">
        <v>6.7499999999999999E-3</v>
      </c>
      <c r="P1485" s="5">
        <v>6.7499999999999999E-3</v>
      </c>
      <c r="Q1485" s="5">
        <v>6.7499999999999999E-3</v>
      </c>
      <c r="R1485" s="5">
        <v>7.1718750000000003E-3</v>
      </c>
      <c r="S1485" s="5">
        <v>7.1718750000000003E-3</v>
      </c>
      <c r="T1485" s="5">
        <v>7.1718750000000003E-3</v>
      </c>
      <c r="U1485" s="5">
        <v>7.1718750000000003E-3</v>
      </c>
      <c r="V1485" s="5">
        <v>9.7031249999999999E-3</v>
      </c>
      <c r="W1485" t="str">
        <f t="shared" si="233"/>
        <v/>
      </c>
      <c r="X1485" s="7" t="str">
        <f t="shared" si="237"/>
        <v>PROTRA_CAPACITY_EMPIRICAL[</v>
      </c>
      <c r="Y1485" s="7" t="str">
        <f t="shared" si="230"/>
        <v>SLOVENIA,</v>
      </c>
      <c r="Z1485" s="7" t="str">
        <f t="shared" si="231"/>
        <v>TO_elec,</v>
      </c>
      <c r="AA1485" s="7" t="str">
        <f t="shared" si="238"/>
        <v>PROTRA_CHP_PP_I]=GET_DIRECT_DATA(</v>
      </c>
      <c r="AB1485" s="7" t="str">
        <f t="shared" si="239"/>
        <v>'model_parameters/energy/PROTRA_capacity_vensim_import.xlsx','PROTRA_capacity','PROTRA_CAP_TIME',</v>
      </c>
      <c r="AC1485" s="7" t="str">
        <f t="shared" si="232"/>
        <v>'SLOVENIA_TO_elec')~~|</v>
      </c>
    </row>
    <row r="1486" spans="1:29" x14ac:dyDescent="0.35">
      <c r="A1486" t="s">
        <v>66</v>
      </c>
      <c r="B1486" t="s">
        <v>42</v>
      </c>
      <c r="C1486" t="str">
        <f t="shared" si="234"/>
        <v>SLOVENIA_TO_elec</v>
      </c>
      <c r="D1486" t="str">
        <f t="shared" si="235"/>
        <v>PROTRA_CHP_PP_I</v>
      </c>
      <c r="E1486" t="s">
        <v>9</v>
      </c>
      <c r="F1486" s="1" t="str">
        <f t="shared" si="236"/>
        <v>SLOVENIATO_elecPROTRA_CHP_solid_bio_CCS</v>
      </c>
      <c r="G1486" s="5">
        <v>0</v>
      </c>
      <c r="H1486" s="5">
        <v>0</v>
      </c>
      <c r="I1486" s="5">
        <v>0</v>
      </c>
      <c r="J1486" s="5">
        <v>0</v>
      </c>
      <c r="K1486" s="5">
        <v>0</v>
      </c>
      <c r="L1486" s="5">
        <v>0</v>
      </c>
      <c r="M1486" s="5">
        <v>0</v>
      </c>
      <c r="N1486" s="5">
        <v>0</v>
      </c>
      <c r="O1486" s="5">
        <v>0</v>
      </c>
      <c r="P1486" s="5">
        <v>0</v>
      </c>
      <c r="Q1486" s="5">
        <v>0</v>
      </c>
      <c r="R1486" s="5">
        <v>0</v>
      </c>
      <c r="S1486" s="5">
        <v>0</v>
      </c>
      <c r="T1486" s="5">
        <v>0</v>
      </c>
      <c r="U1486" s="5">
        <v>0</v>
      </c>
      <c r="V1486" s="5">
        <v>0</v>
      </c>
      <c r="W1486" t="str">
        <f t="shared" si="233"/>
        <v/>
      </c>
      <c r="X1486" s="7" t="str">
        <f t="shared" si="237"/>
        <v>PROTRA_CAPACITY_EMPIRICAL[</v>
      </c>
      <c r="Y1486" s="7" t="str">
        <f t="shared" si="230"/>
        <v>SLOVENIA,</v>
      </c>
      <c r="Z1486" s="7" t="str">
        <f t="shared" si="231"/>
        <v>TO_elec,</v>
      </c>
      <c r="AA1486" s="7" t="str">
        <f t="shared" si="238"/>
        <v>PROTRA_CHP_PP_I]=GET_DIRECT_DATA(</v>
      </c>
      <c r="AB1486" s="7" t="str">
        <f t="shared" si="239"/>
        <v>'model_parameters/energy/PROTRA_capacity_vensim_import.xlsx','PROTRA_capacity','PROTRA_CAP_TIME',</v>
      </c>
      <c r="AC1486" s="7" t="str">
        <f t="shared" si="232"/>
        <v>'SLOVENIA_TO_elec')~~|</v>
      </c>
    </row>
    <row r="1487" spans="1:29" x14ac:dyDescent="0.35">
      <c r="A1487" t="s">
        <v>66</v>
      </c>
      <c r="B1487" t="s">
        <v>42</v>
      </c>
      <c r="C1487" t="str">
        <f t="shared" si="234"/>
        <v>SLOVENIA_TO_elec</v>
      </c>
      <c r="D1487" t="str">
        <f t="shared" si="235"/>
        <v>PROTRA_CHP_PP_I</v>
      </c>
      <c r="E1487" t="s">
        <v>17</v>
      </c>
      <c r="F1487" s="1" t="str">
        <f t="shared" si="236"/>
        <v>SLOVENIATO_elecPROTRA_PP_solid_bio</v>
      </c>
      <c r="G1487" s="5">
        <v>0</v>
      </c>
      <c r="H1487" s="5">
        <v>0</v>
      </c>
      <c r="I1487" s="5">
        <v>0</v>
      </c>
      <c r="J1487" s="5">
        <v>0</v>
      </c>
      <c r="K1487" s="5">
        <v>2.1000000000000003E-3</v>
      </c>
      <c r="L1487" s="5">
        <v>2.1000000000000003E-3</v>
      </c>
      <c r="M1487" s="5">
        <v>2.1000000000000003E-3</v>
      </c>
      <c r="N1487" s="5">
        <v>2.1000000000000003E-3</v>
      </c>
      <c r="O1487" s="5">
        <v>2.1000000000000003E-3</v>
      </c>
      <c r="P1487" s="5">
        <v>2.1000000000000003E-3</v>
      </c>
      <c r="Q1487" s="5">
        <v>2.1000000000000003E-3</v>
      </c>
      <c r="R1487" s="5">
        <v>2.2312500000000002E-3</v>
      </c>
      <c r="S1487" s="5">
        <v>2.2312500000000002E-3</v>
      </c>
      <c r="T1487" s="5">
        <v>2.2312500000000002E-3</v>
      </c>
      <c r="U1487" s="5">
        <v>2.2312500000000002E-3</v>
      </c>
      <c r="V1487" s="5">
        <v>3.0187500000000006E-3</v>
      </c>
      <c r="W1487" t="str">
        <f t="shared" si="233"/>
        <v/>
      </c>
      <c r="X1487" s="7" t="str">
        <f t="shared" si="237"/>
        <v>PROTRA_CAPACITY_EMPIRICAL[</v>
      </c>
      <c r="Y1487" s="7" t="str">
        <f t="shared" si="230"/>
        <v>SLOVENIA,</v>
      </c>
      <c r="Z1487" s="7" t="str">
        <f t="shared" si="231"/>
        <v>TO_elec,</v>
      </c>
      <c r="AA1487" s="7" t="str">
        <f t="shared" si="238"/>
        <v>PROTRA_CHP_PP_I]=GET_DIRECT_DATA(</v>
      </c>
      <c r="AB1487" s="7" t="str">
        <f t="shared" si="239"/>
        <v>'model_parameters/energy/PROTRA_capacity_vensim_import.xlsx','PROTRA_capacity','PROTRA_CAP_TIME',</v>
      </c>
      <c r="AC1487" s="7" t="str">
        <f t="shared" si="232"/>
        <v>'SLOVENIA_TO_elec')~~|</v>
      </c>
    </row>
    <row r="1488" spans="1:29" x14ac:dyDescent="0.35">
      <c r="A1488" t="s">
        <v>66</v>
      </c>
      <c r="B1488" t="s">
        <v>42</v>
      </c>
      <c r="C1488" t="str">
        <f t="shared" si="234"/>
        <v>SLOVENIA_TO_elec</v>
      </c>
      <c r="D1488" t="str">
        <f t="shared" si="235"/>
        <v>PROTRA_CHP_PP_I</v>
      </c>
      <c r="E1488" t="s">
        <v>18</v>
      </c>
      <c r="F1488" s="1" t="str">
        <f t="shared" si="236"/>
        <v>SLOVENIATO_elecPROTRA_PP_solid_bio_CCS</v>
      </c>
      <c r="G1488" s="5">
        <v>0</v>
      </c>
      <c r="H1488" s="5">
        <v>0</v>
      </c>
      <c r="I1488" s="5">
        <v>0</v>
      </c>
      <c r="J1488" s="5">
        <v>0</v>
      </c>
      <c r="K1488" s="5">
        <v>0</v>
      </c>
      <c r="L1488" s="5">
        <v>0</v>
      </c>
      <c r="M1488" s="5">
        <v>0</v>
      </c>
      <c r="N1488" s="5">
        <v>0</v>
      </c>
      <c r="O1488" s="5">
        <v>0</v>
      </c>
      <c r="P1488" s="5">
        <v>0</v>
      </c>
      <c r="Q1488" s="5">
        <v>0</v>
      </c>
      <c r="R1488" s="5">
        <v>0</v>
      </c>
      <c r="S1488" s="5">
        <v>0</v>
      </c>
      <c r="T1488" s="5">
        <v>0</v>
      </c>
      <c r="U1488" s="5">
        <v>0</v>
      </c>
      <c r="V1488" s="5">
        <v>0</v>
      </c>
      <c r="W1488" t="str">
        <f t="shared" si="233"/>
        <v/>
      </c>
      <c r="X1488" s="7" t="str">
        <f t="shared" si="237"/>
        <v>PROTRA_CAPACITY_EMPIRICAL[</v>
      </c>
      <c r="Y1488" s="7" t="str">
        <f t="shared" si="230"/>
        <v>SLOVENIA,</v>
      </c>
      <c r="Z1488" s="7" t="str">
        <f t="shared" si="231"/>
        <v>TO_elec,</v>
      </c>
      <c r="AA1488" s="7" t="str">
        <f t="shared" si="238"/>
        <v>PROTRA_CHP_PP_I]=GET_DIRECT_DATA(</v>
      </c>
      <c r="AB1488" s="7" t="str">
        <f t="shared" si="239"/>
        <v>'model_parameters/energy/PROTRA_capacity_vensim_import.xlsx','PROTRA_capacity','PROTRA_CAP_TIME',</v>
      </c>
      <c r="AC1488" s="7" t="str">
        <f t="shared" si="232"/>
        <v>'SLOVENIA_TO_elec')~~|</v>
      </c>
    </row>
    <row r="1489" spans="1:29" x14ac:dyDescent="0.35">
      <c r="A1489" t="s">
        <v>66</v>
      </c>
      <c r="B1489" t="s">
        <v>42</v>
      </c>
      <c r="C1489" t="str">
        <f t="shared" si="234"/>
        <v>SLOVENIA_TO_elec</v>
      </c>
      <c r="D1489" t="str">
        <f t="shared" si="235"/>
        <v>PROTRA_CHP_PP_I</v>
      </c>
      <c r="E1489" t="s">
        <v>19</v>
      </c>
      <c r="F1489" s="1" t="str">
        <f t="shared" si="236"/>
        <v>SLOVENIATO_elecPROTRA_PP_gas_fuels</v>
      </c>
      <c r="G1489" s="5">
        <v>0.1472</v>
      </c>
      <c r="H1489" s="5">
        <v>0.15343999999999999</v>
      </c>
      <c r="I1489" s="5">
        <v>0.15343999999999999</v>
      </c>
      <c r="J1489" s="5">
        <v>0.13144</v>
      </c>
      <c r="K1489" s="5">
        <v>0.13144</v>
      </c>
      <c r="L1489" s="5">
        <v>0.13144</v>
      </c>
      <c r="M1489" s="5">
        <v>0.14183999999999999</v>
      </c>
      <c r="N1489" s="5">
        <v>0.14183999999999999</v>
      </c>
      <c r="O1489" s="5">
        <v>0.14183999999999999</v>
      </c>
      <c r="P1489" s="5">
        <v>0.14183999999999999</v>
      </c>
      <c r="Q1489" s="5">
        <v>0.14183999999999999</v>
      </c>
      <c r="R1489" s="5">
        <v>0.14212946938775509</v>
      </c>
      <c r="S1489" s="5">
        <v>0.14212946938775509</v>
      </c>
      <c r="T1489" s="5">
        <v>0.14212946938775509</v>
      </c>
      <c r="U1489" s="5">
        <v>0.14212946938775509</v>
      </c>
      <c r="V1489" s="5">
        <v>0.15805028571428573</v>
      </c>
      <c r="W1489" t="str">
        <f t="shared" si="233"/>
        <v/>
      </c>
      <c r="X1489" s="7" t="str">
        <f t="shared" si="237"/>
        <v>PROTRA_CAPACITY_EMPIRICAL[</v>
      </c>
      <c r="Y1489" s="7" t="str">
        <f t="shared" si="230"/>
        <v>SLOVENIA,</v>
      </c>
      <c r="Z1489" s="7" t="str">
        <f t="shared" si="231"/>
        <v>TO_elec,</v>
      </c>
      <c r="AA1489" s="7" t="str">
        <f t="shared" si="238"/>
        <v>PROTRA_CHP_PP_I]=GET_DIRECT_DATA(</v>
      </c>
      <c r="AB1489" s="7" t="str">
        <f t="shared" si="239"/>
        <v>'model_parameters/energy/PROTRA_capacity_vensim_import.xlsx','PROTRA_capacity','PROTRA_CAP_TIME',</v>
      </c>
      <c r="AC1489" s="7" t="str">
        <f t="shared" si="232"/>
        <v>'SLOVENIA_TO_elec')~~|</v>
      </c>
    </row>
    <row r="1490" spans="1:29" x14ac:dyDescent="0.35">
      <c r="A1490" t="s">
        <v>66</v>
      </c>
      <c r="B1490" t="s">
        <v>42</v>
      </c>
      <c r="C1490" t="str">
        <f t="shared" si="234"/>
        <v>SLOVENIA_TO_elec</v>
      </c>
      <c r="D1490" t="str">
        <f t="shared" si="235"/>
        <v>PROTRA_CHP_PP_I</v>
      </c>
      <c r="E1490" t="s">
        <v>20</v>
      </c>
      <c r="F1490" s="1" t="str">
        <f t="shared" si="236"/>
        <v>SLOVENIATO_elecPROTRA_PP_gas_fuels_CCS</v>
      </c>
      <c r="G1490" s="6">
        <v>0</v>
      </c>
      <c r="H1490" s="6">
        <v>0</v>
      </c>
      <c r="I1490" s="6">
        <v>0</v>
      </c>
      <c r="J1490" s="6">
        <v>0</v>
      </c>
      <c r="K1490" s="6">
        <v>0</v>
      </c>
      <c r="L1490" s="6">
        <v>0</v>
      </c>
      <c r="M1490" s="6">
        <v>0</v>
      </c>
      <c r="N1490" s="6">
        <v>0</v>
      </c>
      <c r="O1490" s="6">
        <v>0</v>
      </c>
      <c r="P1490" s="6">
        <v>0</v>
      </c>
      <c r="Q1490" s="6">
        <v>0</v>
      </c>
      <c r="R1490" s="6">
        <v>0</v>
      </c>
      <c r="S1490" s="6">
        <v>0</v>
      </c>
      <c r="T1490" s="6">
        <v>0</v>
      </c>
      <c r="U1490" s="6">
        <v>0</v>
      </c>
      <c r="V1490" s="6">
        <v>0</v>
      </c>
      <c r="W1490" t="str">
        <f t="shared" si="233"/>
        <v/>
      </c>
      <c r="X1490" s="7" t="str">
        <f t="shared" si="237"/>
        <v>PROTRA_CAPACITY_EMPIRICAL[</v>
      </c>
      <c r="Y1490" s="7" t="str">
        <f t="shared" si="230"/>
        <v>SLOVENIA,</v>
      </c>
      <c r="Z1490" s="7" t="str">
        <f t="shared" si="231"/>
        <v>TO_elec,</v>
      </c>
      <c r="AA1490" s="7" t="str">
        <f t="shared" si="238"/>
        <v>PROTRA_CHP_PP_I]=GET_DIRECT_DATA(</v>
      </c>
      <c r="AB1490" s="7" t="str">
        <f t="shared" si="239"/>
        <v>'model_parameters/energy/PROTRA_capacity_vensim_import.xlsx','PROTRA_capacity','PROTRA_CAP_TIME',</v>
      </c>
      <c r="AC1490" s="7" t="str">
        <f t="shared" si="232"/>
        <v>'SLOVENIA_TO_elec')~~|</v>
      </c>
    </row>
    <row r="1491" spans="1:29" x14ac:dyDescent="0.35">
      <c r="A1491" t="s">
        <v>66</v>
      </c>
      <c r="B1491" t="s">
        <v>42</v>
      </c>
      <c r="C1491" t="str">
        <f t="shared" si="234"/>
        <v>SLOVENIA_TO_elec</v>
      </c>
      <c r="D1491" t="str">
        <f t="shared" si="235"/>
        <v>PROTRA_CHP_PP_I</v>
      </c>
      <c r="E1491" t="s">
        <v>21</v>
      </c>
      <c r="F1491" s="1" t="str">
        <f t="shared" si="236"/>
        <v>SLOVENIATO_elecPROTRA_PP_geothermal</v>
      </c>
      <c r="G1491" s="5">
        <v>0</v>
      </c>
      <c r="H1491" s="5">
        <v>0</v>
      </c>
      <c r="I1491" s="5">
        <v>0</v>
      </c>
      <c r="J1491" s="5">
        <v>0</v>
      </c>
      <c r="K1491" s="5">
        <v>0</v>
      </c>
      <c r="L1491" s="5">
        <v>0</v>
      </c>
      <c r="M1491" s="5">
        <v>0</v>
      </c>
      <c r="N1491" s="5">
        <v>0</v>
      </c>
      <c r="O1491" s="5">
        <v>0</v>
      </c>
      <c r="P1491" s="5">
        <v>0</v>
      </c>
      <c r="Q1491" s="5">
        <v>0</v>
      </c>
      <c r="R1491" s="5">
        <v>0</v>
      </c>
      <c r="S1491" s="5">
        <v>0</v>
      </c>
      <c r="T1491" s="5">
        <v>0</v>
      </c>
      <c r="U1491" s="5">
        <v>0</v>
      </c>
      <c r="V1491" s="5">
        <v>0</v>
      </c>
      <c r="W1491" t="str">
        <f t="shared" si="233"/>
        <v/>
      </c>
      <c r="X1491" s="7" t="str">
        <f t="shared" si="237"/>
        <v>PROTRA_CAPACITY_EMPIRICAL[</v>
      </c>
      <c r="Y1491" s="7" t="str">
        <f t="shared" si="230"/>
        <v>SLOVENIA,</v>
      </c>
      <c r="Z1491" s="7" t="str">
        <f t="shared" si="231"/>
        <v>TO_elec,</v>
      </c>
      <c r="AA1491" s="7" t="str">
        <f t="shared" si="238"/>
        <v>PROTRA_CHP_PP_I]=GET_DIRECT_DATA(</v>
      </c>
      <c r="AB1491" s="7" t="str">
        <f t="shared" si="239"/>
        <v>'model_parameters/energy/PROTRA_capacity_vensim_import.xlsx','PROTRA_capacity','PROTRA_CAP_TIME',</v>
      </c>
      <c r="AC1491" s="7" t="str">
        <f t="shared" si="232"/>
        <v>'SLOVENIA_TO_elec')~~|</v>
      </c>
    </row>
    <row r="1492" spans="1:29" x14ac:dyDescent="0.35">
      <c r="A1492" t="s">
        <v>66</v>
      </c>
      <c r="B1492" t="s">
        <v>42</v>
      </c>
      <c r="C1492" t="str">
        <f t="shared" si="234"/>
        <v>SLOVENIA_TO_elec</v>
      </c>
      <c r="D1492" t="str">
        <f t="shared" si="235"/>
        <v>PROTRA_CHP_PP_I</v>
      </c>
      <c r="E1492" t="s">
        <v>22</v>
      </c>
      <c r="F1492" s="1" t="str">
        <f t="shared" si="236"/>
        <v>SLOVENIATO_elecPROTRA_PP_hydropower_dammed</v>
      </c>
      <c r="G1492" s="5">
        <v>0.63490000000000002</v>
      </c>
      <c r="H1492" s="5">
        <v>0.65836000000000006</v>
      </c>
      <c r="I1492" s="5">
        <v>0.67102000000000006</v>
      </c>
      <c r="J1492" s="5">
        <v>0.68368000000000007</v>
      </c>
      <c r="K1492" s="5">
        <v>0.7256800000000001</v>
      </c>
      <c r="L1492" s="5">
        <v>0.90568000000000004</v>
      </c>
      <c r="M1492" s="5">
        <v>0.90568000000000004</v>
      </c>
      <c r="N1492" s="5">
        <v>0.90568000000000004</v>
      </c>
      <c r="O1492" s="5">
        <v>0.90568000000000004</v>
      </c>
      <c r="P1492" s="5">
        <v>0.90568000000000004</v>
      </c>
      <c r="Q1492" s="5">
        <v>0.90568000000000004</v>
      </c>
      <c r="R1492" s="5">
        <v>0.90568000000000004</v>
      </c>
      <c r="S1492" s="5">
        <v>0.90568000000000004</v>
      </c>
      <c r="T1492" s="5">
        <v>0.90568000000000004</v>
      </c>
      <c r="U1492" s="5">
        <v>0.90568000000000004</v>
      </c>
      <c r="V1492" s="5">
        <v>0.90568000000000004</v>
      </c>
      <c r="W1492" t="str">
        <f t="shared" si="233"/>
        <v/>
      </c>
      <c r="X1492" s="7" t="str">
        <f t="shared" si="237"/>
        <v>PROTRA_CAPACITY_EMPIRICAL[</v>
      </c>
      <c r="Y1492" s="7" t="str">
        <f t="shared" si="230"/>
        <v>SLOVENIA,</v>
      </c>
      <c r="Z1492" s="7" t="str">
        <f t="shared" si="231"/>
        <v>TO_elec,</v>
      </c>
      <c r="AA1492" s="7" t="str">
        <f t="shared" si="238"/>
        <v>PROTRA_CHP_PP_I]=GET_DIRECT_DATA(</v>
      </c>
      <c r="AB1492" s="7" t="str">
        <f t="shared" si="239"/>
        <v>'model_parameters/energy/PROTRA_capacity_vensim_import.xlsx','PROTRA_capacity','PROTRA_CAP_TIME',</v>
      </c>
      <c r="AC1492" s="7" t="str">
        <f t="shared" si="232"/>
        <v>'SLOVENIA_TO_elec')~~|</v>
      </c>
    </row>
    <row r="1493" spans="1:29" x14ac:dyDescent="0.35">
      <c r="A1493" t="s">
        <v>66</v>
      </c>
      <c r="B1493" t="s">
        <v>42</v>
      </c>
      <c r="C1493" t="str">
        <f t="shared" si="234"/>
        <v>SLOVENIA_TO_elec</v>
      </c>
      <c r="D1493" t="str">
        <f t="shared" si="235"/>
        <v>PROTRA_CHP_PP_I</v>
      </c>
      <c r="E1493" t="s">
        <v>23</v>
      </c>
      <c r="F1493" s="1" t="str">
        <f t="shared" si="236"/>
        <v>SLOVENIATO_elecPROTRA_PP_hydropower_run_of_river</v>
      </c>
      <c r="G1493" s="5">
        <v>0.34493200000000002</v>
      </c>
      <c r="H1493" s="5">
        <v>0.34792200000000001</v>
      </c>
      <c r="I1493" s="5">
        <v>0.34792200000000001</v>
      </c>
      <c r="J1493" s="5">
        <v>0.34792200000000001</v>
      </c>
      <c r="K1493" s="5">
        <v>0.34772200000000003</v>
      </c>
      <c r="L1493" s="5">
        <v>0.34831999999999996</v>
      </c>
      <c r="M1493" s="5">
        <v>0.34831999999999996</v>
      </c>
      <c r="N1493" s="5">
        <v>0.34831999999999996</v>
      </c>
      <c r="O1493" s="5">
        <v>0.39331999999999995</v>
      </c>
      <c r="P1493" s="5">
        <v>0.39131999999999995</v>
      </c>
      <c r="Q1493" s="5">
        <v>0.39131999999999995</v>
      </c>
      <c r="R1493" s="5">
        <v>0.39131999999999995</v>
      </c>
      <c r="S1493" s="5">
        <v>0.39131999999999995</v>
      </c>
      <c r="T1493" s="5">
        <v>0.39131999999999995</v>
      </c>
      <c r="U1493" s="5">
        <v>0.39131999999999995</v>
      </c>
      <c r="V1493" s="5">
        <v>0.41287418803418796</v>
      </c>
      <c r="W1493" t="str">
        <f t="shared" si="233"/>
        <v/>
      </c>
      <c r="X1493" s="7" t="str">
        <f t="shared" si="237"/>
        <v>PROTRA_CAPACITY_EMPIRICAL[</v>
      </c>
      <c r="Y1493" s="7" t="str">
        <f t="shared" si="230"/>
        <v>SLOVENIA,</v>
      </c>
      <c r="Z1493" s="7" t="str">
        <f t="shared" si="231"/>
        <v>TO_elec,</v>
      </c>
      <c r="AA1493" s="7" t="str">
        <f t="shared" si="238"/>
        <v>PROTRA_CHP_PP_I]=GET_DIRECT_DATA(</v>
      </c>
      <c r="AB1493" s="7" t="str">
        <f t="shared" si="239"/>
        <v>'model_parameters/energy/PROTRA_capacity_vensim_import.xlsx','PROTRA_capacity','PROTRA_CAP_TIME',</v>
      </c>
      <c r="AC1493" s="7" t="str">
        <f t="shared" si="232"/>
        <v>'SLOVENIA_TO_elec')~~|</v>
      </c>
    </row>
    <row r="1494" spans="1:29" x14ac:dyDescent="0.35">
      <c r="A1494" t="s">
        <v>66</v>
      </c>
      <c r="B1494" t="s">
        <v>42</v>
      </c>
      <c r="C1494" t="str">
        <f t="shared" si="234"/>
        <v>SLOVENIA_TO_elec</v>
      </c>
      <c r="D1494" t="str">
        <f t="shared" si="235"/>
        <v>PROTRA_CHP_PP_I</v>
      </c>
      <c r="E1494" t="s">
        <v>24</v>
      </c>
      <c r="F1494" s="1" t="str">
        <f t="shared" si="236"/>
        <v>SLOVENIATO_elecPROTRA_PP_liquid_fuels</v>
      </c>
      <c r="G1494" s="5">
        <v>0.11849999999999999</v>
      </c>
      <c r="H1494" s="5">
        <v>0.11849999999999999</v>
      </c>
      <c r="I1494" s="5">
        <v>0.11849999999999999</v>
      </c>
      <c r="J1494" s="5">
        <v>4.4499999999999998E-2</v>
      </c>
      <c r="K1494" s="5">
        <v>4.4499999999999998E-2</v>
      </c>
      <c r="L1494" s="5">
        <v>3.0899999999999997E-2</v>
      </c>
      <c r="M1494" s="5">
        <v>3.0100000000000002E-2</v>
      </c>
      <c r="N1494" s="5">
        <v>2.6100000000000002E-2</v>
      </c>
      <c r="O1494" s="5">
        <v>2.6100000000000002E-2</v>
      </c>
      <c r="P1494" s="5">
        <v>1.9099999999999999E-2</v>
      </c>
      <c r="Q1494" s="5">
        <v>9.1100000000000014E-2</v>
      </c>
      <c r="R1494" s="5">
        <v>9.8757142857142877E-2</v>
      </c>
      <c r="S1494" s="5">
        <v>0.10641428571428574</v>
      </c>
      <c r="T1494" s="5">
        <v>0.1140714285714286</v>
      </c>
      <c r="U1494" s="5">
        <v>0.12172857142857146</v>
      </c>
      <c r="V1494" s="5">
        <v>0.12938571428571433</v>
      </c>
      <c r="W1494" t="str">
        <f t="shared" si="233"/>
        <v/>
      </c>
      <c r="X1494" s="7" t="str">
        <f t="shared" si="237"/>
        <v>PROTRA_CAPACITY_EMPIRICAL[</v>
      </c>
      <c r="Y1494" s="7" t="str">
        <f t="shared" si="230"/>
        <v>SLOVENIA,</v>
      </c>
      <c r="Z1494" s="7" t="str">
        <f t="shared" si="231"/>
        <v>TO_elec,</v>
      </c>
      <c r="AA1494" s="7" t="str">
        <f t="shared" si="238"/>
        <v>PROTRA_CHP_PP_I]=GET_DIRECT_DATA(</v>
      </c>
      <c r="AB1494" s="7" t="str">
        <f t="shared" si="239"/>
        <v>'model_parameters/energy/PROTRA_capacity_vensim_import.xlsx','PROTRA_capacity','PROTRA_CAP_TIME',</v>
      </c>
      <c r="AC1494" s="7" t="str">
        <f t="shared" si="232"/>
        <v>'SLOVENIA_TO_elec')~~|</v>
      </c>
    </row>
    <row r="1495" spans="1:29" x14ac:dyDescent="0.35">
      <c r="A1495" t="s">
        <v>66</v>
      </c>
      <c r="B1495" t="s">
        <v>42</v>
      </c>
      <c r="C1495" t="str">
        <f t="shared" si="234"/>
        <v>SLOVENIA_TO_elec</v>
      </c>
      <c r="D1495" t="str">
        <f t="shared" si="235"/>
        <v>PROTRA_CHP_PP_I</v>
      </c>
      <c r="E1495" t="s">
        <v>25</v>
      </c>
      <c r="F1495" s="1" t="str">
        <f t="shared" si="236"/>
        <v>SLOVENIATO_elecPROTRA_PP_liquid_fuels_CCS</v>
      </c>
      <c r="G1495" s="5">
        <v>0</v>
      </c>
      <c r="H1495" s="5">
        <v>0</v>
      </c>
      <c r="I1495" s="5">
        <v>0</v>
      </c>
      <c r="J1495" s="5">
        <v>0</v>
      </c>
      <c r="K1495" s="5">
        <v>0</v>
      </c>
      <c r="L1495" s="5">
        <v>0</v>
      </c>
      <c r="M1495" s="5">
        <v>0</v>
      </c>
      <c r="N1495" s="5">
        <v>0</v>
      </c>
      <c r="O1495" s="5">
        <v>0</v>
      </c>
      <c r="P1495" s="5">
        <v>0</v>
      </c>
      <c r="Q1495" s="5">
        <v>0</v>
      </c>
      <c r="R1495" s="5">
        <v>0</v>
      </c>
      <c r="S1495" s="5">
        <v>0</v>
      </c>
      <c r="T1495" s="5">
        <v>0</v>
      </c>
      <c r="U1495" s="5">
        <v>0</v>
      </c>
      <c r="V1495" s="5">
        <v>0</v>
      </c>
      <c r="W1495" t="str">
        <f t="shared" si="233"/>
        <v/>
      </c>
      <c r="X1495" s="7" t="str">
        <f t="shared" si="237"/>
        <v>PROTRA_CAPACITY_EMPIRICAL[</v>
      </c>
      <c r="Y1495" s="7" t="str">
        <f t="shared" ref="Y1495:Y1558" si="240">A1495&amp;","</f>
        <v>SLOVENIA,</v>
      </c>
      <c r="Z1495" s="7" t="str">
        <f t="shared" ref="Z1495:Z1558" si="241">B1495&amp;","</f>
        <v>TO_elec,</v>
      </c>
      <c r="AA1495" s="7" t="str">
        <f t="shared" si="238"/>
        <v>PROTRA_CHP_PP_I]=GET_DIRECT_DATA(</v>
      </c>
      <c r="AB1495" s="7" t="str">
        <f t="shared" si="239"/>
        <v>'model_parameters/energy/PROTRA_capacity_vensim_import.xlsx','PROTRA_capacity','PROTRA_CAP_TIME',</v>
      </c>
      <c r="AC1495" s="7" t="str">
        <f t="shared" ref="AC1495:AC1558" si="242">"'"&amp;C1495&amp;"')~~|"</f>
        <v>'SLOVENIA_TO_elec')~~|</v>
      </c>
    </row>
    <row r="1496" spans="1:29" x14ac:dyDescent="0.35">
      <c r="A1496" t="s">
        <v>66</v>
      </c>
      <c r="B1496" t="s">
        <v>42</v>
      </c>
      <c r="C1496" t="str">
        <f t="shared" si="234"/>
        <v>SLOVENIA_TO_elec</v>
      </c>
      <c r="D1496" t="str">
        <f t="shared" si="235"/>
        <v>PROTRA_CHP_PP_I</v>
      </c>
      <c r="E1496" t="s">
        <v>26</v>
      </c>
      <c r="F1496" s="1" t="str">
        <f t="shared" si="236"/>
        <v>SLOVENIATO_elecPROTRA_PP_nuclear</v>
      </c>
      <c r="G1496" s="5">
        <v>0.69599999999999995</v>
      </c>
      <c r="H1496" s="5">
        <v>0.70699999999999996</v>
      </c>
      <c r="I1496" s="5">
        <v>0.70699999999999996</v>
      </c>
      <c r="J1496" s="5">
        <v>0.70699999999999996</v>
      </c>
      <c r="K1496" s="5">
        <v>0.70699999999999996</v>
      </c>
      <c r="L1496" s="5">
        <v>0.70699999999999996</v>
      </c>
      <c r="M1496" s="5">
        <v>0.73</v>
      </c>
      <c r="N1496" s="5">
        <v>0.73</v>
      </c>
      <c r="O1496" s="5">
        <v>0.73</v>
      </c>
      <c r="P1496" s="5">
        <v>0.73</v>
      </c>
      <c r="Q1496" s="5">
        <v>0.73</v>
      </c>
      <c r="R1496" s="5">
        <v>0.73</v>
      </c>
      <c r="S1496" s="5">
        <v>0.73</v>
      </c>
      <c r="T1496" s="5">
        <v>0.73</v>
      </c>
      <c r="U1496" s="5">
        <v>0.73</v>
      </c>
      <c r="V1496" s="5">
        <v>0.73</v>
      </c>
      <c r="W1496" t="str">
        <f t="shared" si="233"/>
        <v/>
      </c>
      <c r="X1496" s="7" t="str">
        <f t="shared" si="237"/>
        <v>PROTRA_CAPACITY_EMPIRICAL[</v>
      </c>
      <c r="Y1496" s="7" t="str">
        <f t="shared" si="240"/>
        <v>SLOVENIA,</v>
      </c>
      <c r="Z1496" s="7" t="str">
        <f t="shared" si="241"/>
        <v>TO_elec,</v>
      </c>
      <c r="AA1496" s="7" t="str">
        <f t="shared" si="238"/>
        <v>PROTRA_CHP_PP_I]=GET_DIRECT_DATA(</v>
      </c>
      <c r="AB1496" s="7" t="str">
        <f t="shared" si="239"/>
        <v>'model_parameters/energy/PROTRA_capacity_vensim_import.xlsx','PROTRA_capacity','PROTRA_CAP_TIME',</v>
      </c>
      <c r="AC1496" s="7" t="str">
        <f t="shared" si="242"/>
        <v>'SLOVENIA_TO_elec')~~|</v>
      </c>
    </row>
    <row r="1497" spans="1:29" x14ac:dyDescent="0.35">
      <c r="A1497" t="s">
        <v>66</v>
      </c>
      <c r="B1497" t="s">
        <v>42</v>
      </c>
      <c r="C1497" t="str">
        <f t="shared" si="234"/>
        <v>SLOVENIA_TO_elec</v>
      </c>
      <c r="D1497" t="str">
        <f t="shared" si="235"/>
        <v>PROTRA_CHP_PP_I</v>
      </c>
      <c r="E1497" t="s">
        <v>27</v>
      </c>
      <c r="F1497" s="1" t="str">
        <f t="shared" si="236"/>
        <v>SLOVENIATO_elecPROTRA_PP_oceanic</v>
      </c>
      <c r="G1497" s="5">
        <v>0</v>
      </c>
      <c r="H1497" s="5">
        <v>0</v>
      </c>
      <c r="I1497" s="5">
        <v>0</v>
      </c>
      <c r="J1497" s="5">
        <v>0</v>
      </c>
      <c r="K1497" s="5">
        <v>0</v>
      </c>
      <c r="L1497" s="5">
        <v>0</v>
      </c>
      <c r="M1497" s="5">
        <v>0</v>
      </c>
      <c r="N1497" s="5">
        <v>0</v>
      </c>
      <c r="O1497" s="5">
        <v>0</v>
      </c>
      <c r="P1497" s="5">
        <v>0</v>
      </c>
      <c r="Q1497" s="5">
        <v>0</v>
      </c>
      <c r="R1497" s="5">
        <v>0</v>
      </c>
      <c r="S1497" s="5">
        <v>0</v>
      </c>
      <c r="T1497" s="5">
        <v>0</v>
      </c>
      <c r="U1497" s="5">
        <v>0</v>
      </c>
      <c r="V1497" s="5">
        <v>0</v>
      </c>
      <c r="W1497" t="str">
        <f t="shared" si="233"/>
        <v/>
      </c>
      <c r="X1497" s="7" t="str">
        <f t="shared" si="237"/>
        <v>PROTRA_CAPACITY_EMPIRICAL[</v>
      </c>
      <c r="Y1497" s="7" t="str">
        <f t="shared" si="240"/>
        <v>SLOVENIA,</v>
      </c>
      <c r="Z1497" s="7" t="str">
        <f t="shared" si="241"/>
        <v>TO_elec,</v>
      </c>
      <c r="AA1497" s="7" t="str">
        <f t="shared" si="238"/>
        <v>PROTRA_CHP_PP_I]=GET_DIRECT_DATA(</v>
      </c>
      <c r="AB1497" s="7" t="str">
        <f t="shared" si="239"/>
        <v>'model_parameters/energy/PROTRA_capacity_vensim_import.xlsx','PROTRA_capacity','PROTRA_CAP_TIME',</v>
      </c>
      <c r="AC1497" s="7" t="str">
        <f t="shared" si="242"/>
        <v>'SLOVENIA_TO_elec')~~|</v>
      </c>
    </row>
    <row r="1498" spans="1:29" x14ac:dyDescent="0.35">
      <c r="A1498" t="s">
        <v>66</v>
      </c>
      <c r="B1498" t="s">
        <v>42</v>
      </c>
      <c r="C1498" t="str">
        <f t="shared" si="234"/>
        <v>SLOVENIA_TO_elec</v>
      </c>
      <c r="D1498" t="str">
        <f t="shared" si="235"/>
        <v>PROTRA_CHP_PP_I</v>
      </c>
      <c r="E1498" t="s">
        <v>28</v>
      </c>
      <c r="F1498" s="1" t="str">
        <f t="shared" si="236"/>
        <v>SLOVENIATO_elecPROTRA_PP_solar_CSP</v>
      </c>
      <c r="G1498" s="5">
        <v>0</v>
      </c>
      <c r="H1498" s="5">
        <v>0</v>
      </c>
      <c r="I1498" s="5">
        <v>0</v>
      </c>
      <c r="J1498" s="5">
        <v>0</v>
      </c>
      <c r="K1498" s="5">
        <v>0</v>
      </c>
      <c r="L1498" s="5">
        <v>0</v>
      </c>
      <c r="M1498" s="5">
        <v>0</v>
      </c>
      <c r="N1498" s="5">
        <v>0</v>
      </c>
      <c r="O1498" s="5">
        <v>0</v>
      </c>
      <c r="P1498" s="5">
        <v>0</v>
      </c>
      <c r="Q1498" s="5">
        <v>0</v>
      </c>
      <c r="R1498" s="5">
        <v>0</v>
      </c>
      <c r="S1498" s="5">
        <v>0</v>
      </c>
      <c r="T1498" s="5">
        <v>0</v>
      </c>
      <c r="U1498" s="5">
        <v>0</v>
      </c>
      <c r="V1498" s="5">
        <v>0</v>
      </c>
      <c r="W1498" t="str">
        <f t="shared" si="233"/>
        <v/>
      </c>
      <c r="X1498" s="7" t="str">
        <f t="shared" si="237"/>
        <v>PROTRA_CAPACITY_EMPIRICAL[</v>
      </c>
      <c r="Y1498" s="7" t="str">
        <f t="shared" si="240"/>
        <v>SLOVENIA,</v>
      </c>
      <c r="Z1498" s="7" t="str">
        <f t="shared" si="241"/>
        <v>TO_elec,</v>
      </c>
      <c r="AA1498" s="7" t="str">
        <f t="shared" si="238"/>
        <v>PROTRA_CHP_PP_I]=GET_DIRECT_DATA(</v>
      </c>
      <c r="AB1498" s="7" t="str">
        <f t="shared" si="239"/>
        <v>'model_parameters/energy/PROTRA_capacity_vensim_import.xlsx','PROTRA_capacity','PROTRA_CAP_TIME',</v>
      </c>
      <c r="AC1498" s="7" t="str">
        <f t="shared" si="242"/>
        <v>'SLOVENIA_TO_elec')~~|</v>
      </c>
    </row>
    <row r="1499" spans="1:29" x14ac:dyDescent="0.35">
      <c r="A1499" t="s">
        <v>66</v>
      </c>
      <c r="B1499" t="s">
        <v>42</v>
      </c>
      <c r="C1499" t="str">
        <f t="shared" si="234"/>
        <v>SLOVENIA_TO_elec</v>
      </c>
      <c r="D1499" t="str">
        <f t="shared" si="235"/>
        <v>PROTRA_CHP_PP_I</v>
      </c>
      <c r="E1499" t="s">
        <v>29</v>
      </c>
      <c r="F1499" s="1" t="str">
        <f t="shared" si="236"/>
        <v>SLOVENIATO_elecPROTRA_PP_solar_PV</v>
      </c>
      <c r="G1499" s="5">
        <v>9.4000000000000085E-7</v>
      </c>
      <c r="H1499" s="5">
        <v>3.8800000000000035E-6</v>
      </c>
      <c r="I1499" s="5">
        <v>1.172000000000001E-5</v>
      </c>
      <c r="J1499" s="5">
        <v>2.0000000000000019E-5</v>
      </c>
      <c r="K1499" s="5">
        <v>8.0000000000000074E-5</v>
      </c>
      <c r="L1499" s="5">
        <v>2.4000000000000022E-4</v>
      </c>
      <c r="M1499" s="5">
        <v>1.140000000000001E-3</v>
      </c>
      <c r="N1499" s="5">
        <v>2.8400000000000027E-3</v>
      </c>
      <c r="O1499" s="5">
        <v>3.7400000000000033E-3</v>
      </c>
      <c r="P1499" s="5">
        <v>4.4600000000000048E-3</v>
      </c>
      <c r="Q1499" s="5">
        <v>4.7600000000000038E-3</v>
      </c>
      <c r="R1499" s="5">
        <v>4.7781679389313015E-3</v>
      </c>
      <c r="S1499" s="5">
        <v>4.8326717557251944E-3</v>
      </c>
      <c r="T1499" s="5">
        <v>4.9961832061068742E-3</v>
      </c>
      <c r="U1499" s="5">
        <v>4.9961832061068742E-3</v>
      </c>
      <c r="V1499" s="5">
        <v>5.050687022900768E-3</v>
      </c>
      <c r="W1499" t="str">
        <f t="shared" si="233"/>
        <v/>
      </c>
      <c r="X1499" s="7" t="str">
        <f t="shared" si="237"/>
        <v>PROTRA_CAPACITY_EMPIRICAL[</v>
      </c>
      <c r="Y1499" s="7" t="str">
        <f t="shared" si="240"/>
        <v>SLOVENIA,</v>
      </c>
      <c r="Z1499" s="7" t="str">
        <f t="shared" si="241"/>
        <v>TO_elec,</v>
      </c>
      <c r="AA1499" s="7" t="str">
        <f t="shared" si="238"/>
        <v>PROTRA_CHP_PP_I]=GET_DIRECT_DATA(</v>
      </c>
      <c r="AB1499" s="7" t="str">
        <f t="shared" si="239"/>
        <v>'model_parameters/energy/PROTRA_capacity_vensim_import.xlsx','PROTRA_capacity','PROTRA_CAP_TIME',</v>
      </c>
      <c r="AC1499" s="7" t="str">
        <f t="shared" si="242"/>
        <v>'SLOVENIA_TO_elec')~~|</v>
      </c>
    </row>
    <row r="1500" spans="1:29" x14ac:dyDescent="0.35">
      <c r="A1500" t="s">
        <v>66</v>
      </c>
      <c r="B1500" t="s">
        <v>42</v>
      </c>
      <c r="C1500" t="str">
        <f t="shared" si="234"/>
        <v>SLOVENIA_TO_elec</v>
      </c>
      <c r="D1500" t="str">
        <f t="shared" si="235"/>
        <v>PROTRA_CHP_PP_I</v>
      </c>
      <c r="E1500" t="s">
        <v>30</v>
      </c>
      <c r="F1500" s="1" t="str">
        <f t="shared" si="236"/>
        <v>SLOVENIATO_elecPROTRA_PP_solar_urban_PV</v>
      </c>
      <c r="G1500" s="5">
        <v>4.6059999999999996E-5</v>
      </c>
      <c r="H1500" s="5">
        <v>1.9012E-4</v>
      </c>
      <c r="I1500" s="5">
        <v>5.7427999999999993E-4</v>
      </c>
      <c r="J1500" s="5">
        <v>9.7999999999999997E-4</v>
      </c>
      <c r="K1500" s="5">
        <v>3.9199999999999999E-3</v>
      </c>
      <c r="L1500" s="5">
        <v>1.176E-2</v>
      </c>
      <c r="M1500" s="5">
        <v>5.586E-2</v>
      </c>
      <c r="N1500" s="5">
        <v>0.13916000000000001</v>
      </c>
      <c r="O1500" s="5">
        <v>0.18325999999999998</v>
      </c>
      <c r="P1500" s="5">
        <v>0.21853999999999998</v>
      </c>
      <c r="Q1500" s="5">
        <v>0.23324</v>
      </c>
      <c r="R1500" s="5">
        <v>0.23413022900763358</v>
      </c>
      <c r="S1500" s="5">
        <v>0.23680091603053435</v>
      </c>
      <c r="T1500" s="5">
        <v>0.24481297709923666</v>
      </c>
      <c r="U1500" s="5">
        <v>0.24481297709923666</v>
      </c>
      <c r="V1500" s="5">
        <v>0.24748366412213743</v>
      </c>
      <c r="W1500" t="str">
        <f t="shared" si="233"/>
        <v/>
      </c>
      <c r="X1500" s="7" t="str">
        <f t="shared" si="237"/>
        <v>PROTRA_CAPACITY_EMPIRICAL[</v>
      </c>
      <c r="Y1500" s="7" t="str">
        <f t="shared" si="240"/>
        <v>SLOVENIA,</v>
      </c>
      <c r="Z1500" s="7" t="str">
        <f t="shared" si="241"/>
        <v>TO_elec,</v>
      </c>
      <c r="AA1500" s="7" t="str">
        <f t="shared" si="238"/>
        <v>PROTRA_CHP_PP_I]=GET_DIRECT_DATA(</v>
      </c>
      <c r="AB1500" s="7" t="str">
        <f t="shared" si="239"/>
        <v>'model_parameters/energy/PROTRA_capacity_vensim_import.xlsx','PROTRA_capacity','PROTRA_CAP_TIME',</v>
      </c>
      <c r="AC1500" s="7" t="str">
        <f t="shared" si="242"/>
        <v>'SLOVENIA_TO_elec')~~|</v>
      </c>
    </row>
    <row r="1501" spans="1:29" x14ac:dyDescent="0.35">
      <c r="A1501" t="s">
        <v>66</v>
      </c>
      <c r="B1501" t="s">
        <v>42</v>
      </c>
      <c r="C1501" t="str">
        <f t="shared" si="234"/>
        <v>SLOVENIA_TO_elec</v>
      </c>
      <c r="D1501" t="str">
        <f t="shared" si="235"/>
        <v>PROTRA_CHP_PP_I</v>
      </c>
      <c r="E1501" t="s">
        <v>31</v>
      </c>
      <c r="F1501" s="1" t="str">
        <f t="shared" si="236"/>
        <v>SLOVENIATO_elecPROTRA_PP_solid_fossil</v>
      </c>
      <c r="G1501" s="5">
        <v>3.5000000000000001E-3</v>
      </c>
      <c r="H1501" s="5">
        <v>0</v>
      </c>
      <c r="I1501" s="5">
        <v>0</v>
      </c>
      <c r="J1501" s="5">
        <v>0</v>
      </c>
      <c r="K1501" s="5">
        <v>0</v>
      </c>
      <c r="L1501" s="5">
        <v>0</v>
      </c>
      <c r="M1501" s="5">
        <v>0</v>
      </c>
      <c r="N1501" s="5">
        <v>0</v>
      </c>
      <c r="O1501" s="5">
        <v>0</v>
      </c>
      <c r="P1501" s="5">
        <v>0</v>
      </c>
      <c r="Q1501" s="5">
        <v>0</v>
      </c>
      <c r="R1501" s="5">
        <v>0</v>
      </c>
      <c r="S1501" s="5">
        <v>0</v>
      </c>
      <c r="T1501" s="5">
        <v>0</v>
      </c>
      <c r="U1501" s="5">
        <v>0</v>
      </c>
      <c r="V1501" s="5">
        <v>0</v>
      </c>
      <c r="W1501" t="str">
        <f t="shared" si="233"/>
        <v/>
      </c>
      <c r="X1501" s="7" t="str">
        <f t="shared" si="237"/>
        <v>PROTRA_CAPACITY_EMPIRICAL[</v>
      </c>
      <c r="Y1501" s="7" t="str">
        <f t="shared" si="240"/>
        <v>SLOVENIA,</v>
      </c>
      <c r="Z1501" s="7" t="str">
        <f t="shared" si="241"/>
        <v>TO_elec,</v>
      </c>
      <c r="AA1501" s="7" t="str">
        <f t="shared" si="238"/>
        <v>PROTRA_CHP_PP_I]=GET_DIRECT_DATA(</v>
      </c>
      <c r="AB1501" s="7" t="str">
        <f t="shared" si="239"/>
        <v>'model_parameters/energy/PROTRA_capacity_vensim_import.xlsx','PROTRA_capacity','PROTRA_CAP_TIME',</v>
      </c>
      <c r="AC1501" s="7" t="str">
        <f t="shared" si="242"/>
        <v>'SLOVENIA_TO_elec')~~|</v>
      </c>
    </row>
    <row r="1502" spans="1:29" x14ac:dyDescent="0.35">
      <c r="A1502" t="s">
        <v>66</v>
      </c>
      <c r="B1502" t="s">
        <v>42</v>
      </c>
      <c r="C1502" t="str">
        <f t="shared" si="234"/>
        <v>SLOVENIA_TO_elec</v>
      </c>
      <c r="D1502" t="str">
        <f t="shared" si="235"/>
        <v>PROTRA_CHP_PP_I</v>
      </c>
      <c r="E1502" t="s">
        <v>32</v>
      </c>
      <c r="F1502" s="1" t="str">
        <f t="shared" si="236"/>
        <v>SLOVENIATO_elecPROTRA_PP_solid_fossil_CCS</v>
      </c>
      <c r="G1502" s="5">
        <v>0</v>
      </c>
      <c r="H1502" s="5">
        <v>0</v>
      </c>
      <c r="I1502" s="5">
        <v>0</v>
      </c>
      <c r="J1502" s="5">
        <v>0</v>
      </c>
      <c r="K1502" s="5">
        <v>0</v>
      </c>
      <c r="L1502" s="5">
        <v>0</v>
      </c>
      <c r="M1502" s="5">
        <v>0</v>
      </c>
      <c r="N1502" s="5">
        <v>0</v>
      </c>
      <c r="O1502" s="5">
        <v>0</v>
      </c>
      <c r="P1502" s="5">
        <v>0</v>
      </c>
      <c r="Q1502" s="5">
        <v>0</v>
      </c>
      <c r="R1502" s="5">
        <v>0</v>
      </c>
      <c r="S1502" s="5">
        <v>0</v>
      </c>
      <c r="T1502" s="5">
        <v>0</v>
      </c>
      <c r="U1502" s="5">
        <v>0</v>
      </c>
      <c r="V1502" s="5">
        <v>0</v>
      </c>
      <c r="W1502" t="str">
        <f t="shared" si="233"/>
        <v/>
      </c>
      <c r="X1502" s="7" t="str">
        <f t="shared" si="237"/>
        <v>PROTRA_CAPACITY_EMPIRICAL[</v>
      </c>
      <c r="Y1502" s="7" t="str">
        <f t="shared" si="240"/>
        <v>SLOVENIA,</v>
      </c>
      <c r="Z1502" s="7" t="str">
        <f t="shared" si="241"/>
        <v>TO_elec,</v>
      </c>
      <c r="AA1502" s="7" t="str">
        <f t="shared" si="238"/>
        <v>PROTRA_CHP_PP_I]=GET_DIRECT_DATA(</v>
      </c>
      <c r="AB1502" s="7" t="str">
        <f t="shared" si="239"/>
        <v>'model_parameters/energy/PROTRA_capacity_vensim_import.xlsx','PROTRA_capacity','PROTRA_CAP_TIME',</v>
      </c>
      <c r="AC1502" s="7" t="str">
        <f t="shared" si="242"/>
        <v>'SLOVENIA_TO_elec')~~|</v>
      </c>
    </row>
    <row r="1503" spans="1:29" x14ac:dyDescent="0.35">
      <c r="A1503" t="s">
        <v>66</v>
      </c>
      <c r="B1503" t="s">
        <v>42</v>
      </c>
      <c r="C1503" t="str">
        <f t="shared" si="234"/>
        <v>SLOVENIA_TO_elec</v>
      </c>
      <c r="D1503" t="str">
        <f t="shared" si="235"/>
        <v>PROTRA_CHP_PP_I</v>
      </c>
      <c r="E1503" t="s">
        <v>33</v>
      </c>
      <c r="F1503" s="1" t="str">
        <f t="shared" si="236"/>
        <v>SLOVENIATO_elecPROTRA_PP_waste</v>
      </c>
      <c r="G1503" s="5">
        <v>0</v>
      </c>
      <c r="H1503" s="5">
        <v>0</v>
      </c>
      <c r="I1503" s="5">
        <v>0</v>
      </c>
      <c r="J1503" s="5">
        <v>0</v>
      </c>
      <c r="K1503" s="5">
        <v>0</v>
      </c>
      <c r="L1503" s="5">
        <v>0</v>
      </c>
      <c r="M1503" s="5">
        <v>0</v>
      </c>
      <c r="N1503" s="5">
        <v>0</v>
      </c>
      <c r="O1503" s="5">
        <v>0</v>
      </c>
      <c r="P1503" s="5">
        <v>0</v>
      </c>
      <c r="Q1503" s="5">
        <v>0</v>
      </c>
      <c r="R1503" s="5">
        <v>0</v>
      </c>
      <c r="S1503" s="5">
        <v>0</v>
      </c>
      <c r="T1503" s="5">
        <v>0</v>
      </c>
      <c r="U1503" s="5">
        <v>0</v>
      </c>
      <c r="V1503" s="5">
        <v>0</v>
      </c>
      <c r="W1503" t="str">
        <f t="shared" si="233"/>
        <v/>
      </c>
      <c r="X1503" s="7" t="str">
        <f t="shared" si="237"/>
        <v>PROTRA_CAPACITY_EMPIRICAL[</v>
      </c>
      <c r="Y1503" s="7" t="str">
        <f t="shared" si="240"/>
        <v>SLOVENIA,</v>
      </c>
      <c r="Z1503" s="7" t="str">
        <f t="shared" si="241"/>
        <v>TO_elec,</v>
      </c>
      <c r="AA1503" s="7" t="str">
        <f t="shared" si="238"/>
        <v>PROTRA_CHP_PP_I]=GET_DIRECT_DATA(</v>
      </c>
      <c r="AB1503" s="7" t="str">
        <f t="shared" si="239"/>
        <v>'model_parameters/energy/PROTRA_capacity_vensim_import.xlsx','PROTRA_capacity','PROTRA_CAP_TIME',</v>
      </c>
      <c r="AC1503" s="7" t="str">
        <f t="shared" si="242"/>
        <v>'SLOVENIA_TO_elec')~~|</v>
      </c>
    </row>
    <row r="1504" spans="1:29" x14ac:dyDescent="0.35">
      <c r="A1504" t="s">
        <v>66</v>
      </c>
      <c r="B1504" t="s">
        <v>42</v>
      </c>
      <c r="C1504" t="str">
        <f t="shared" si="234"/>
        <v>SLOVENIA_TO_elec</v>
      </c>
      <c r="D1504" t="str">
        <f t="shared" si="235"/>
        <v>PROTRA_CHP_PP_I</v>
      </c>
      <c r="E1504" t="s">
        <v>34</v>
      </c>
      <c r="F1504" s="1" t="str">
        <f t="shared" si="236"/>
        <v>SLOVENIATO_elecPROTRA_PP_waste_CCS</v>
      </c>
      <c r="G1504" s="5">
        <v>0</v>
      </c>
      <c r="H1504" s="5">
        <v>0</v>
      </c>
      <c r="I1504" s="5">
        <v>0</v>
      </c>
      <c r="J1504" s="5">
        <v>0</v>
      </c>
      <c r="K1504" s="5">
        <v>0</v>
      </c>
      <c r="L1504" s="5">
        <v>0</v>
      </c>
      <c r="M1504" s="5">
        <v>0</v>
      </c>
      <c r="N1504" s="5">
        <v>0</v>
      </c>
      <c r="O1504" s="5">
        <v>0</v>
      </c>
      <c r="P1504" s="5">
        <v>0</v>
      </c>
      <c r="Q1504" s="5">
        <v>0</v>
      </c>
      <c r="R1504" s="5">
        <v>0</v>
      </c>
      <c r="S1504" s="5">
        <v>0</v>
      </c>
      <c r="T1504" s="5">
        <v>0</v>
      </c>
      <c r="U1504" s="5">
        <v>0</v>
      </c>
      <c r="V1504" s="5">
        <v>0</v>
      </c>
      <c r="W1504" t="str">
        <f t="shared" si="233"/>
        <v/>
      </c>
      <c r="X1504" s="7" t="str">
        <f t="shared" si="237"/>
        <v>PROTRA_CAPACITY_EMPIRICAL[</v>
      </c>
      <c r="Y1504" s="7" t="str">
        <f t="shared" si="240"/>
        <v>SLOVENIA,</v>
      </c>
      <c r="Z1504" s="7" t="str">
        <f t="shared" si="241"/>
        <v>TO_elec,</v>
      </c>
      <c r="AA1504" s="7" t="str">
        <f t="shared" si="238"/>
        <v>PROTRA_CHP_PP_I]=GET_DIRECT_DATA(</v>
      </c>
      <c r="AB1504" s="7" t="str">
        <f t="shared" si="239"/>
        <v>'model_parameters/energy/PROTRA_capacity_vensim_import.xlsx','PROTRA_capacity','PROTRA_CAP_TIME',</v>
      </c>
      <c r="AC1504" s="7" t="str">
        <f t="shared" si="242"/>
        <v>'SLOVENIA_TO_elec')~~|</v>
      </c>
    </row>
    <row r="1505" spans="1:29" x14ac:dyDescent="0.35">
      <c r="A1505" t="s">
        <v>66</v>
      </c>
      <c r="B1505" t="s">
        <v>42</v>
      </c>
      <c r="C1505" t="str">
        <f t="shared" si="234"/>
        <v>SLOVENIA_TO_elec</v>
      </c>
      <c r="D1505" t="str">
        <f t="shared" si="235"/>
        <v>PROTRA_CHP_PP_I</v>
      </c>
      <c r="E1505" t="s">
        <v>35</v>
      </c>
      <c r="F1505" s="1" t="str">
        <f t="shared" si="236"/>
        <v>SLOVENIATO_elecPROTRA_PP_wind_offshore</v>
      </c>
      <c r="G1505" s="5">
        <v>0</v>
      </c>
      <c r="H1505" s="5">
        <v>0</v>
      </c>
      <c r="I1505" s="5">
        <v>0</v>
      </c>
      <c r="J1505" s="5">
        <v>0</v>
      </c>
      <c r="K1505" s="5">
        <v>0</v>
      </c>
      <c r="L1505" s="5">
        <v>0</v>
      </c>
      <c r="M1505" s="5">
        <v>0</v>
      </c>
      <c r="N1505" s="5">
        <v>0</v>
      </c>
      <c r="O1505" s="5">
        <v>0</v>
      </c>
      <c r="P1505" s="5">
        <v>0</v>
      </c>
      <c r="Q1505" s="5">
        <v>0</v>
      </c>
      <c r="R1505" s="5">
        <v>0</v>
      </c>
      <c r="S1505" s="5">
        <v>0</v>
      </c>
      <c r="T1505" s="5">
        <v>0</v>
      </c>
      <c r="U1505" s="5">
        <v>0</v>
      </c>
      <c r="V1505" s="5">
        <v>0</v>
      </c>
      <c r="W1505" t="str">
        <f t="shared" si="233"/>
        <v/>
      </c>
      <c r="X1505" s="7" t="str">
        <f t="shared" si="237"/>
        <v>PROTRA_CAPACITY_EMPIRICAL[</v>
      </c>
      <c r="Y1505" s="7" t="str">
        <f t="shared" si="240"/>
        <v>SLOVENIA,</v>
      </c>
      <c r="Z1505" s="7" t="str">
        <f t="shared" si="241"/>
        <v>TO_elec,</v>
      </c>
      <c r="AA1505" s="7" t="str">
        <f t="shared" si="238"/>
        <v>PROTRA_CHP_PP_I]=GET_DIRECT_DATA(</v>
      </c>
      <c r="AB1505" s="7" t="str">
        <f t="shared" si="239"/>
        <v>'model_parameters/energy/PROTRA_capacity_vensim_import.xlsx','PROTRA_capacity','PROTRA_CAP_TIME',</v>
      </c>
      <c r="AC1505" s="7" t="str">
        <f t="shared" si="242"/>
        <v>'SLOVENIA_TO_elec')~~|</v>
      </c>
    </row>
    <row r="1506" spans="1:29" x14ac:dyDescent="0.35">
      <c r="A1506" t="s">
        <v>66</v>
      </c>
      <c r="B1506" t="s">
        <v>42</v>
      </c>
      <c r="C1506" t="str">
        <f t="shared" si="234"/>
        <v>SLOVENIA_TO_elec</v>
      </c>
      <c r="D1506" t="str">
        <f t="shared" si="235"/>
        <v>PROTRA_CHP_PP_I</v>
      </c>
      <c r="E1506" t="s">
        <v>36</v>
      </c>
      <c r="F1506" s="1" t="str">
        <f t="shared" si="236"/>
        <v>SLOVENIATO_elecPROTRA_PP_wind_onshore</v>
      </c>
      <c r="G1506" s="5">
        <v>0</v>
      </c>
      <c r="H1506" s="5">
        <v>0</v>
      </c>
      <c r="I1506" s="5">
        <v>0</v>
      </c>
      <c r="J1506" s="5">
        <v>0</v>
      </c>
      <c r="K1506" s="5">
        <v>0</v>
      </c>
      <c r="L1506" s="5">
        <v>0</v>
      </c>
      <c r="M1506" s="5">
        <v>0</v>
      </c>
      <c r="N1506" s="5">
        <v>0</v>
      </c>
      <c r="O1506" s="5">
        <v>4.0000000000000001E-3</v>
      </c>
      <c r="P1506" s="5">
        <v>4.0000000000000001E-3</v>
      </c>
      <c r="Q1506" s="5">
        <v>5.0000000000000001E-3</v>
      </c>
      <c r="R1506" s="5">
        <v>5.0000000000000001E-3</v>
      </c>
      <c r="S1506" s="5">
        <v>5.0000000000000001E-3</v>
      </c>
      <c r="T1506" s="5">
        <v>5.0000000000000001E-3</v>
      </c>
      <c r="U1506" s="5">
        <v>5.0000000000000001E-3</v>
      </c>
      <c r="V1506" s="5">
        <v>5.0000000000000001E-3</v>
      </c>
      <c r="W1506" t="str">
        <f t="shared" si="233"/>
        <v/>
      </c>
      <c r="X1506" s="7" t="str">
        <f t="shared" si="237"/>
        <v>PROTRA_CAPACITY_EMPIRICAL[</v>
      </c>
      <c r="Y1506" s="7" t="str">
        <f t="shared" si="240"/>
        <v>SLOVENIA,</v>
      </c>
      <c r="Z1506" s="7" t="str">
        <f t="shared" si="241"/>
        <v>TO_elec,</v>
      </c>
      <c r="AA1506" s="7" t="str">
        <f t="shared" si="238"/>
        <v>PROTRA_CHP_PP_I]=GET_DIRECT_DATA(</v>
      </c>
      <c r="AB1506" s="7" t="str">
        <f t="shared" si="239"/>
        <v>'model_parameters/energy/PROTRA_capacity_vensim_import.xlsx','PROTRA_capacity','PROTRA_CAP_TIME',</v>
      </c>
      <c r="AC1506" s="7" t="str">
        <f t="shared" si="242"/>
        <v>'SLOVENIA_TO_elec')~~|</v>
      </c>
    </row>
    <row r="1507" spans="1:29" x14ac:dyDescent="0.35">
      <c r="A1507" t="s">
        <v>67</v>
      </c>
      <c r="B1507" t="s">
        <v>41</v>
      </c>
      <c r="C1507" t="str">
        <f t="shared" si="234"/>
        <v>SPAIN_TO_heat</v>
      </c>
      <c r="D1507" t="str">
        <f t="shared" si="235"/>
        <v>PROTRA_CHP_HP_I</v>
      </c>
      <c r="E1507" t="s">
        <v>0</v>
      </c>
      <c r="F1507" s="1" t="str">
        <f t="shared" si="236"/>
        <v>SPAINTO_heatPROTRA_CHP_gas_fuels</v>
      </c>
      <c r="G1507" s="3">
        <v>0</v>
      </c>
      <c r="H1507" s="3">
        <v>0</v>
      </c>
      <c r="I1507" s="3">
        <v>0</v>
      </c>
      <c r="J1507" s="3">
        <v>0</v>
      </c>
      <c r="K1507" s="3">
        <v>0</v>
      </c>
      <c r="L1507" s="3">
        <v>0</v>
      </c>
      <c r="M1507" s="3">
        <v>0</v>
      </c>
      <c r="N1507" s="3">
        <v>0</v>
      </c>
      <c r="O1507" s="3">
        <v>0</v>
      </c>
      <c r="P1507" s="3">
        <v>0</v>
      </c>
      <c r="Q1507" s="3">
        <v>0</v>
      </c>
      <c r="R1507" s="3">
        <v>0</v>
      </c>
      <c r="S1507" s="3">
        <v>0</v>
      </c>
      <c r="T1507" s="3">
        <v>0</v>
      </c>
      <c r="U1507" s="3">
        <v>0</v>
      </c>
      <c r="V1507" s="3">
        <v>0</v>
      </c>
      <c r="W1507" t="str">
        <f t="shared" si="233"/>
        <v>PROTRA_CAPACITY_EMPIRICAL[SPAIN,TO_heat,PROTRA_CHP_HP_I]=GET_DIRECT_DATA('model_parameters/energy/PROTRA_capacity_vensim_import.xlsx','PROTRA_capacity','PROTRA_CAP_TIME','SPAIN_TO_heat')~~|</v>
      </c>
      <c r="X1507" s="7" t="str">
        <f t="shared" si="237"/>
        <v>PROTRA_CAPACITY_EMPIRICAL[</v>
      </c>
      <c r="Y1507" s="7" t="str">
        <f t="shared" si="240"/>
        <v>SPAIN,</v>
      </c>
      <c r="Z1507" s="7" t="str">
        <f t="shared" si="241"/>
        <v>TO_heat,</v>
      </c>
      <c r="AA1507" s="7" t="str">
        <f t="shared" si="238"/>
        <v>PROTRA_CHP_HP_I]=GET_DIRECT_DATA(</v>
      </c>
      <c r="AB1507" s="7" t="str">
        <f t="shared" si="239"/>
        <v>'model_parameters/energy/PROTRA_capacity_vensim_import.xlsx','PROTRA_capacity','PROTRA_CAP_TIME',</v>
      </c>
      <c r="AC1507" s="7" t="str">
        <f t="shared" si="242"/>
        <v>'SPAIN_TO_heat')~~|</v>
      </c>
    </row>
    <row r="1508" spans="1:29" x14ac:dyDescent="0.35">
      <c r="A1508" t="s">
        <v>67</v>
      </c>
      <c r="B1508" t="s">
        <v>41</v>
      </c>
      <c r="C1508" t="str">
        <f t="shared" si="234"/>
        <v>SPAIN_TO_heat</v>
      </c>
      <c r="D1508" t="str">
        <f t="shared" si="235"/>
        <v>PROTRA_CHP_HP_I</v>
      </c>
      <c r="E1508" t="s">
        <v>1</v>
      </c>
      <c r="F1508" s="1" t="str">
        <f t="shared" si="236"/>
        <v>SPAINTO_heatPROTRA_CHP_gas_fuels_CCS</v>
      </c>
      <c r="G1508" s="3">
        <v>0</v>
      </c>
      <c r="H1508" s="3">
        <v>0</v>
      </c>
      <c r="I1508" s="3">
        <v>0</v>
      </c>
      <c r="J1508" s="3">
        <v>0</v>
      </c>
      <c r="K1508" s="3">
        <v>0</v>
      </c>
      <c r="L1508" s="3">
        <v>0</v>
      </c>
      <c r="M1508" s="3">
        <v>0</v>
      </c>
      <c r="N1508" s="3">
        <v>0</v>
      </c>
      <c r="O1508" s="3">
        <v>0</v>
      </c>
      <c r="P1508" s="3">
        <v>0</v>
      </c>
      <c r="Q1508" s="3">
        <v>0</v>
      </c>
      <c r="R1508" s="3">
        <v>0</v>
      </c>
      <c r="S1508" s="3">
        <v>0</v>
      </c>
      <c r="T1508" s="3">
        <v>0</v>
      </c>
      <c r="U1508" s="3">
        <v>0</v>
      </c>
      <c r="V1508" s="3">
        <v>0</v>
      </c>
      <c r="W1508" t="str">
        <f t="shared" si="233"/>
        <v/>
      </c>
      <c r="X1508" s="7" t="str">
        <f t="shared" si="237"/>
        <v>PROTRA_CAPACITY_EMPIRICAL[</v>
      </c>
      <c r="Y1508" s="7" t="str">
        <f t="shared" si="240"/>
        <v>SPAIN,</v>
      </c>
      <c r="Z1508" s="7" t="str">
        <f t="shared" si="241"/>
        <v>TO_heat,</v>
      </c>
      <c r="AA1508" s="7" t="str">
        <f t="shared" si="238"/>
        <v>PROTRA_CHP_HP_I]=GET_DIRECT_DATA(</v>
      </c>
      <c r="AB1508" s="7" t="str">
        <f t="shared" si="239"/>
        <v>'model_parameters/energy/PROTRA_capacity_vensim_import.xlsx','PROTRA_capacity','PROTRA_CAP_TIME',</v>
      </c>
      <c r="AC1508" s="7" t="str">
        <f t="shared" si="242"/>
        <v>'SPAIN_TO_heat')~~|</v>
      </c>
    </row>
    <row r="1509" spans="1:29" x14ac:dyDescent="0.35">
      <c r="A1509" t="s">
        <v>67</v>
      </c>
      <c r="B1509" t="s">
        <v>41</v>
      </c>
      <c r="C1509" t="str">
        <f t="shared" si="234"/>
        <v>SPAIN_TO_heat</v>
      </c>
      <c r="D1509" t="str">
        <f t="shared" si="235"/>
        <v>PROTRA_CHP_HP_I</v>
      </c>
      <c r="E1509" t="s">
        <v>2</v>
      </c>
      <c r="F1509" s="1" t="str">
        <f t="shared" si="236"/>
        <v>SPAINTO_heatPROTRA_CHP_geothermal</v>
      </c>
      <c r="G1509" s="3">
        <v>0</v>
      </c>
      <c r="H1509" s="3">
        <v>0</v>
      </c>
      <c r="I1509" s="3">
        <v>0</v>
      </c>
      <c r="J1509" s="3">
        <v>0</v>
      </c>
      <c r="K1509" s="3">
        <v>0</v>
      </c>
      <c r="L1509" s="3">
        <v>0</v>
      </c>
      <c r="M1509" s="3">
        <v>0</v>
      </c>
      <c r="N1509" s="3">
        <v>0</v>
      </c>
      <c r="O1509" s="3">
        <v>0</v>
      </c>
      <c r="P1509" s="3">
        <v>0</v>
      </c>
      <c r="Q1509" s="3">
        <v>0</v>
      </c>
      <c r="R1509" s="3">
        <v>0</v>
      </c>
      <c r="S1509" s="3">
        <v>0</v>
      </c>
      <c r="T1509" s="3">
        <v>0</v>
      </c>
      <c r="U1509" s="3">
        <v>0</v>
      </c>
      <c r="V1509" s="3">
        <v>0</v>
      </c>
      <c r="W1509" t="str">
        <f t="shared" si="233"/>
        <v/>
      </c>
      <c r="X1509" s="7" t="str">
        <f t="shared" si="237"/>
        <v>PROTRA_CAPACITY_EMPIRICAL[</v>
      </c>
      <c r="Y1509" s="7" t="str">
        <f t="shared" si="240"/>
        <v>SPAIN,</v>
      </c>
      <c r="Z1509" s="7" t="str">
        <f t="shared" si="241"/>
        <v>TO_heat,</v>
      </c>
      <c r="AA1509" s="7" t="str">
        <f t="shared" si="238"/>
        <v>PROTRA_CHP_HP_I]=GET_DIRECT_DATA(</v>
      </c>
      <c r="AB1509" s="7" t="str">
        <f t="shared" si="239"/>
        <v>'model_parameters/energy/PROTRA_capacity_vensim_import.xlsx','PROTRA_capacity','PROTRA_CAP_TIME',</v>
      </c>
      <c r="AC1509" s="7" t="str">
        <f t="shared" si="242"/>
        <v>'SPAIN_TO_heat')~~|</v>
      </c>
    </row>
    <row r="1510" spans="1:29" x14ac:dyDescent="0.35">
      <c r="A1510" t="s">
        <v>67</v>
      </c>
      <c r="B1510" t="s">
        <v>41</v>
      </c>
      <c r="C1510" t="str">
        <f t="shared" si="234"/>
        <v>SPAIN_TO_heat</v>
      </c>
      <c r="D1510" t="str">
        <f t="shared" si="235"/>
        <v>PROTRA_CHP_HP_I</v>
      </c>
      <c r="E1510" t="s">
        <v>3</v>
      </c>
      <c r="F1510" s="1" t="str">
        <f t="shared" si="236"/>
        <v>SPAINTO_heatPROTRA_CHP_liquid_fuels</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c r="W1510" t="str">
        <f t="shared" si="233"/>
        <v/>
      </c>
      <c r="X1510" s="7" t="str">
        <f t="shared" si="237"/>
        <v>PROTRA_CAPACITY_EMPIRICAL[</v>
      </c>
      <c r="Y1510" s="7" t="str">
        <f t="shared" si="240"/>
        <v>SPAIN,</v>
      </c>
      <c r="Z1510" s="7" t="str">
        <f t="shared" si="241"/>
        <v>TO_heat,</v>
      </c>
      <c r="AA1510" s="7" t="str">
        <f t="shared" si="238"/>
        <v>PROTRA_CHP_HP_I]=GET_DIRECT_DATA(</v>
      </c>
      <c r="AB1510" s="7" t="str">
        <f t="shared" si="239"/>
        <v>'model_parameters/energy/PROTRA_capacity_vensim_import.xlsx','PROTRA_capacity','PROTRA_CAP_TIME',</v>
      </c>
      <c r="AC1510" s="7" t="str">
        <f t="shared" si="242"/>
        <v>'SPAIN_TO_heat')~~|</v>
      </c>
    </row>
    <row r="1511" spans="1:29" x14ac:dyDescent="0.35">
      <c r="A1511" t="s">
        <v>67</v>
      </c>
      <c r="B1511" t="s">
        <v>41</v>
      </c>
      <c r="C1511" t="str">
        <f t="shared" si="234"/>
        <v>SPAIN_TO_heat</v>
      </c>
      <c r="D1511" t="str">
        <f t="shared" si="235"/>
        <v>PROTRA_CHP_HP_I</v>
      </c>
      <c r="E1511" t="s">
        <v>4</v>
      </c>
      <c r="F1511" s="1" t="str">
        <f t="shared" si="236"/>
        <v>SPAINTO_heatPROTRA_CHP_liquid_fuels_CCS</v>
      </c>
      <c r="G1511" s="3">
        <v>0</v>
      </c>
      <c r="H1511" s="3">
        <v>0</v>
      </c>
      <c r="I1511" s="3">
        <v>0</v>
      </c>
      <c r="J1511" s="3">
        <v>0</v>
      </c>
      <c r="K1511" s="3">
        <v>0</v>
      </c>
      <c r="L1511" s="3">
        <v>0</v>
      </c>
      <c r="M1511" s="3">
        <v>0</v>
      </c>
      <c r="N1511" s="3">
        <v>0</v>
      </c>
      <c r="O1511" s="3">
        <v>0</v>
      </c>
      <c r="P1511" s="3">
        <v>0</v>
      </c>
      <c r="Q1511" s="3">
        <v>0</v>
      </c>
      <c r="R1511" s="3">
        <v>0</v>
      </c>
      <c r="S1511" s="3">
        <v>0</v>
      </c>
      <c r="T1511" s="3">
        <v>0</v>
      </c>
      <c r="U1511" s="3">
        <v>0</v>
      </c>
      <c r="V1511" s="3">
        <v>0</v>
      </c>
      <c r="W1511" t="str">
        <f t="shared" si="233"/>
        <v/>
      </c>
      <c r="X1511" s="7" t="str">
        <f t="shared" si="237"/>
        <v>PROTRA_CAPACITY_EMPIRICAL[</v>
      </c>
      <c r="Y1511" s="7" t="str">
        <f t="shared" si="240"/>
        <v>SPAIN,</v>
      </c>
      <c r="Z1511" s="7" t="str">
        <f t="shared" si="241"/>
        <v>TO_heat,</v>
      </c>
      <c r="AA1511" s="7" t="str">
        <f t="shared" si="238"/>
        <v>PROTRA_CHP_HP_I]=GET_DIRECT_DATA(</v>
      </c>
      <c r="AB1511" s="7" t="str">
        <f t="shared" si="239"/>
        <v>'model_parameters/energy/PROTRA_capacity_vensim_import.xlsx','PROTRA_capacity','PROTRA_CAP_TIME',</v>
      </c>
      <c r="AC1511" s="7" t="str">
        <f t="shared" si="242"/>
        <v>'SPAIN_TO_heat')~~|</v>
      </c>
    </row>
    <row r="1512" spans="1:29" x14ac:dyDescent="0.35">
      <c r="A1512" t="s">
        <v>67</v>
      </c>
      <c r="B1512" t="s">
        <v>41</v>
      </c>
      <c r="C1512" t="str">
        <f t="shared" si="234"/>
        <v>SPAIN_TO_heat</v>
      </c>
      <c r="D1512" t="str">
        <f t="shared" si="235"/>
        <v>PROTRA_CHP_HP_I</v>
      </c>
      <c r="E1512" t="s">
        <v>5</v>
      </c>
      <c r="F1512" s="1" t="str">
        <f t="shared" si="236"/>
        <v>SPAINTO_heatPROTRA_CHP_solid_fossil</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c r="W1512" t="str">
        <f t="shared" si="233"/>
        <v/>
      </c>
      <c r="X1512" s="7" t="str">
        <f t="shared" si="237"/>
        <v>PROTRA_CAPACITY_EMPIRICAL[</v>
      </c>
      <c r="Y1512" s="7" t="str">
        <f t="shared" si="240"/>
        <v>SPAIN,</v>
      </c>
      <c r="Z1512" s="7" t="str">
        <f t="shared" si="241"/>
        <v>TO_heat,</v>
      </c>
      <c r="AA1512" s="7" t="str">
        <f t="shared" si="238"/>
        <v>PROTRA_CHP_HP_I]=GET_DIRECT_DATA(</v>
      </c>
      <c r="AB1512" s="7" t="str">
        <f t="shared" si="239"/>
        <v>'model_parameters/energy/PROTRA_capacity_vensim_import.xlsx','PROTRA_capacity','PROTRA_CAP_TIME',</v>
      </c>
      <c r="AC1512" s="7" t="str">
        <f t="shared" si="242"/>
        <v>'SPAIN_TO_heat')~~|</v>
      </c>
    </row>
    <row r="1513" spans="1:29" x14ac:dyDescent="0.35">
      <c r="A1513" t="s">
        <v>67</v>
      </c>
      <c r="B1513" t="s">
        <v>41</v>
      </c>
      <c r="C1513" t="str">
        <f t="shared" si="234"/>
        <v>SPAIN_TO_heat</v>
      </c>
      <c r="D1513" t="str">
        <f t="shared" si="235"/>
        <v>PROTRA_CHP_HP_I</v>
      </c>
      <c r="E1513" t="s">
        <v>6</v>
      </c>
      <c r="F1513" s="1" t="str">
        <f t="shared" si="236"/>
        <v>SPAINTO_heatPROTRA_CHP_solid_fossil_CCS</v>
      </c>
      <c r="G1513" s="3">
        <v>0</v>
      </c>
      <c r="H1513" s="3">
        <v>0</v>
      </c>
      <c r="I1513" s="3">
        <v>0</v>
      </c>
      <c r="J1513" s="3">
        <v>0</v>
      </c>
      <c r="K1513" s="3">
        <v>0</v>
      </c>
      <c r="L1513" s="3">
        <v>0</v>
      </c>
      <c r="M1513" s="3">
        <v>0</v>
      </c>
      <c r="N1513" s="3">
        <v>0</v>
      </c>
      <c r="O1513" s="3">
        <v>0</v>
      </c>
      <c r="P1513" s="3">
        <v>0</v>
      </c>
      <c r="Q1513" s="3">
        <v>0</v>
      </c>
      <c r="R1513" s="3">
        <v>0</v>
      </c>
      <c r="S1513" s="3">
        <v>0</v>
      </c>
      <c r="T1513" s="3">
        <v>0</v>
      </c>
      <c r="U1513" s="3">
        <v>0</v>
      </c>
      <c r="V1513" s="3">
        <v>0</v>
      </c>
      <c r="W1513" t="str">
        <f t="shared" si="233"/>
        <v/>
      </c>
      <c r="X1513" s="7" t="str">
        <f t="shared" si="237"/>
        <v>PROTRA_CAPACITY_EMPIRICAL[</v>
      </c>
      <c r="Y1513" s="7" t="str">
        <f t="shared" si="240"/>
        <v>SPAIN,</v>
      </c>
      <c r="Z1513" s="7" t="str">
        <f t="shared" si="241"/>
        <v>TO_heat,</v>
      </c>
      <c r="AA1513" s="7" t="str">
        <f t="shared" si="238"/>
        <v>PROTRA_CHP_HP_I]=GET_DIRECT_DATA(</v>
      </c>
      <c r="AB1513" s="7" t="str">
        <f t="shared" si="239"/>
        <v>'model_parameters/energy/PROTRA_capacity_vensim_import.xlsx','PROTRA_capacity','PROTRA_CAP_TIME',</v>
      </c>
      <c r="AC1513" s="7" t="str">
        <f t="shared" si="242"/>
        <v>'SPAIN_TO_heat')~~|</v>
      </c>
    </row>
    <row r="1514" spans="1:29" x14ac:dyDescent="0.35">
      <c r="A1514" t="s">
        <v>67</v>
      </c>
      <c r="B1514" t="s">
        <v>41</v>
      </c>
      <c r="C1514" t="str">
        <f t="shared" si="234"/>
        <v>SPAIN_TO_heat</v>
      </c>
      <c r="D1514" t="str">
        <f t="shared" si="235"/>
        <v>PROTRA_CHP_HP_I</v>
      </c>
      <c r="E1514" t="s">
        <v>7</v>
      </c>
      <c r="F1514" s="1" t="str">
        <f t="shared" si="236"/>
        <v>SPAINTO_heatPROTRA_CHP_waste</v>
      </c>
      <c r="G1514" s="3">
        <v>0</v>
      </c>
      <c r="H1514" s="3">
        <v>0</v>
      </c>
      <c r="I1514" s="3">
        <v>0</v>
      </c>
      <c r="J1514" s="3">
        <v>0</v>
      </c>
      <c r="K1514" s="3">
        <v>0</v>
      </c>
      <c r="L1514" s="3">
        <v>0</v>
      </c>
      <c r="M1514" s="3">
        <v>0</v>
      </c>
      <c r="N1514" s="3">
        <v>0</v>
      </c>
      <c r="O1514" s="3">
        <v>0</v>
      </c>
      <c r="P1514" s="3">
        <v>0</v>
      </c>
      <c r="Q1514" s="3">
        <v>0</v>
      </c>
      <c r="R1514" s="3">
        <v>0</v>
      </c>
      <c r="S1514" s="3">
        <v>0</v>
      </c>
      <c r="T1514" s="3">
        <v>0</v>
      </c>
      <c r="U1514" s="3">
        <v>0</v>
      </c>
      <c r="V1514" s="3">
        <v>0</v>
      </c>
      <c r="W1514" t="str">
        <f t="shared" si="233"/>
        <v/>
      </c>
      <c r="X1514" s="7" t="str">
        <f t="shared" si="237"/>
        <v>PROTRA_CAPACITY_EMPIRICAL[</v>
      </c>
      <c r="Y1514" s="7" t="str">
        <f t="shared" si="240"/>
        <v>SPAIN,</v>
      </c>
      <c r="Z1514" s="7" t="str">
        <f t="shared" si="241"/>
        <v>TO_heat,</v>
      </c>
      <c r="AA1514" s="7" t="str">
        <f t="shared" si="238"/>
        <v>PROTRA_CHP_HP_I]=GET_DIRECT_DATA(</v>
      </c>
      <c r="AB1514" s="7" t="str">
        <f t="shared" si="239"/>
        <v>'model_parameters/energy/PROTRA_capacity_vensim_import.xlsx','PROTRA_capacity','PROTRA_CAP_TIME',</v>
      </c>
      <c r="AC1514" s="7" t="str">
        <f t="shared" si="242"/>
        <v>'SPAIN_TO_heat')~~|</v>
      </c>
    </row>
    <row r="1515" spans="1:29" x14ac:dyDescent="0.35">
      <c r="A1515" t="s">
        <v>67</v>
      </c>
      <c r="B1515" t="s">
        <v>41</v>
      </c>
      <c r="C1515" t="str">
        <f t="shared" si="234"/>
        <v>SPAIN_TO_heat</v>
      </c>
      <c r="D1515" t="str">
        <f t="shared" si="235"/>
        <v>PROTRA_CHP_HP_I</v>
      </c>
      <c r="E1515" t="s">
        <v>8</v>
      </c>
      <c r="F1515" s="1" t="str">
        <f t="shared" si="236"/>
        <v>SPAINTO_heatPROTRA_CHP_solid_bio</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c r="W1515" t="str">
        <f t="shared" si="233"/>
        <v/>
      </c>
      <c r="X1515" s="7" t="str">
        <f t="shared" si="237"/>
        <v>PROTRA_CAPACITY_EMPIRICAL[</v>
      </c>
      <c r="Y1515" s="7" t="str">
        <f t="shared" si="240"/>
        <v>SPAIN,</v>
      </c>
      <c r="Z1515" s="7" t="str">
        <f t="shared" si="241"/>
        <v>TO_heat,</v>
      </c>
      <c r="AA1515" s="7" t="str">
        <f t="shared" si="238"/>
        <v>PROTRA_CHP_HP_I]=GET_DIRECT_DATA(</v>
      </c>
      <c r="AB1515" s="7" t="str">
        <f t="shared" si="239"/>
        <v>'model_parameters/energy/PROTRA_capacity_vensim_import.xlsx','PROTRA_capacity','PROTRA_CAP_TIME',</v>
      </c>
      <c r="AC1515" s="7" t="str">
        <f t="shared" si="242"/>
        <v>'SPAIN_TO_heat')~~|</v>
      </c>
    </row>
    <row r="1516" spans="1:29" x14ac:dyDescent="0.35">
      <c r="A1516" t="s">
        <v>67</v>
      </c>
      <c r="B1516" t="s">
        <v>41</v>
      </c>
      <c r="C1516" t="str">
        <f t="shared" si="234"/>
        <v>SPAIN_TO_heat</v>
      </c>
      <c r="D1516" t="str">
        <f t="shared" si="235"/>
        <v>PROTRA_CHP_HP_I</v>
      </c>
      <c r="E1516" t="s">
        <v>9</v>
      </c>
      <c r="F1516" s="1" t="str">
        <f t="shared" si="236"/>
        <v>SPAINTO_heatPROTRA_CHP_solid_bio_CCS</v>
      </c>
      <c r="G1516" s="3">
        <v>0</v>
      </c>
      <c r="H1516" s="3">
        <v>0</v>
      </c>
      <c r="I1516" s="3">
        <v>0</v>
      </c>
      <c r="J1516" s="3">
        <v>0</v>
      </c>
      <c r="K1516" s="3">
        <v>0</v>
      </c>
      <c r="L1516" s="3">
        <v>0</v>
      </c>
      <c r="M1516" s="3">
        <v>0</v>
      </c>
      <c r="N1516" s="3">
        <v>0</v>
      </c>
      <c r="O1516" s="3">
        <v>0</v>
      </c>
      <c r="P1516" s="3">
        <v>0</v>
      </c>
      <c r="Q1516" s="3">
        <v>0</v>
      </c>
      <c r="R1516" s="3">
        <v>0</v>
      </c>
      <c r="S1516" s="3">
        <v>0</v>
      </c>
      <c r="T1516" s="3">
        <v>0</v>
      </c>
      <c r="U1516" s="3">
        <v>0</v>
      </c>
      <c r="V1516" s="3">
        <v>0</v>
      </c>
      <c r="W1516" t="str">
        <f t="shared" si="233"/>
        <v/>
      </c>
      <c r="X1516" s="7" t="str">
        <f t="shared" si="237"/>
        <v>PROTRA_CAPACITY_EMPIRICAL[</v>
      </c>
      <c r="Y1516" s="7" t="str">
        <f t="shared" si="240"/>
        <v>SPAIN,</v>
      </c>
      <c r="Z1516" s="7" t="str">
        <f t="shared" si="241"/>
        <v>TO_heat,</v>
      </c>
      <c r="AA1516" s="7" t="str">
        <f t="shared" si="238"/>
        <v>PROTRA_CHP_HP_I]=GET_DIRECT_DATA(</v>
      </c>
      <c r="AB1516" s="7" t="str">
        <f t="shared" si="239"/>
        <v>'model_parameters/energy/PROTRA_capacity_vensim_import.xlsx','PROTRA_capacity','PROTRA_CAP_TIME',</v>
      </c>
      <c r="AC1516" s="7" t="str">
        <f t="shared" si="242"/>
        <v>'SPAIN_TO_heat')~~|</v>
      </c>
    </row>
    <row r="1517" spans="1:29" x14ac:dyDescent="0.35">
      <c r="A1517" t="s">
        <v>67</v>
      </c>
      <c r="B1517" t="s">
        <v>41</v>
      </c>
      <c r="C1517" t="str">
        <f t="shared" si="234"/>
        <v>SPAIN_TO_heat</v>
      </c>
      <c r="D1517" t="str">
        <f t="shared" si="235"/>
        <v>PROTRA_CHP_HP_I</v>
      </c>
      <c r="E1517" t="s">
        <v>10</v>
      </c>
      <c r="F1517" s="1" t="str">
        <f t="shared" si="236"/>
        <v>SPAINTO_heatPROTRA_HP_gas_fuels</v>
      </c>
      <c r="G1517" s="4">
        <v>0</v>
      </c>
      <c r="H1517" s="4">
        <v>0</v>
      </c>
      <c r="I1517" s="4">
        <v>0</v>
      </c>
      <c r="J1517" s="4">
        <v>0</v>
      </c>
      <c r="K1517" s="4">
        <v>0</v>
      </c>
      <c r="L1517" s="4">
        <v>0</v>
      </c>
      <c r="M1517" s="4">
        <v>0</v>
      </c>
      <c r="N1517" s="4">
        <v>0</v>
      </c>
      <c r="O1517" s="4">
        <v>0</v>
      </c>
      <c r="P1517" s="4">
        <v>0</v>
      </c>
      <c r="Q1517" s="4">
        <v>0</v>
      </c>
      <c r="R1517" s="4">
        <v>0</v>
      </c>
      <c r="S1517" s="4">
        <v>0</v>
      </c>
      <c r="T1517" s="4">
        <v>0</v>
      </c>
      <c r="U1517" s="4">
        <v>0</v>
      </c>
      <c r="V1517" s="4">
        <v>0</v>
      </c>
      <c r="W1517" t="str">
        <f t="shared" si="233"/>
        <v/>
      </c>
      <c r="X1517" s="7" t="str">
        <f t="shared" si="237"/>
        <v>PROTRA_CAPACITY_EMPIRICAL[</v>
      </c>
      <c r="Y1517" s="7" t="str">
        <f t="shared" si="240"/>
        <v>SPAIN,</v>
      </c>
      <c r="Z1517" s="7" t="str">
        <f t="shared" si="241"/>
        <v>TO_heat,</v>
      </c>
      <c r="AA1517" s="7" t="str">
        <f t="shared" si="238"/>
        <v>PROTRA_CHP_HP_I]=GET_DIRECT_DATA(</v>
      </c>
      <c r="AB1517" s="7" t="str">
        <f t="shared" si="239"/>
        <v>'model_parameters/energy/PROTRA_capacity_vensim_import.xlsx','PROTRA_capacity','PROTRA_CAP_TIME',</v>
      </c>
      <c r="AC1517" s="7" t="str">
        <f t="shared" si="242"/>
        <v>'SPAIN_TO_heat')~~|</v>
      </c>
    </row>
    <row r="1518" spans="1:29" x14ac:dyDescent="0.35">
      <c r="A1518" t="s">
        <v>67</v>
      </c>
      <c r="B1518" t="s">
        <v>41</v>
      </c>
      <c r="C1518" t="str">
        <f t="shared" si="234"/>
        <v>SPAIN_TO_heat</v>
      </c>
      <c r="D1518" t="str">
        <f t="shared" si="235"/>
        <v>PROTRA_CHP_HP_I</v>
      </c>
      <c r="E1518" t="s">
        <v>11</v>
      </c>
      <c r="F1518" s="1" t="str">
        <f t="shared" si="236"/>
        <v>SPAINTO_heatPROTRA_HP_solid_bio</v>
      </c>
      <c r="G1518" s="4">
        <v>0</v>
      </c>
      <c r="H1518" s="4">
        <v>0</v>
      </c>
      <c r="I1518" s="4">
        <v>0</v>
      </c>
      <c r="J1518" s="4">
        <v>0</v>
      </c>
      <c r="K1518" s="4">
        <v>0</v>
      </c>
      <c r="L1518" s="4">
        <v>0</v>
      </c>
      <c r="M1518" s="4">
        <v>0</v>
      </c>
      <c r="N1518" s="4">
        <v>0</v>
      </c>
      <c r="O1518" s="4">
        <v>0</v>
      </c>
      <c r="P1518" s="4">
        <v>0</v>
      </c>
      <c r="Q1518" s="4">
        <v>0</v>
      </c>
      <c r="R1518" s="4">
        <v>0</v>
      </c>
      <c r="S1518" s="4">
        <v>0</v>
      </c>
      <c r="T1518" s="4">
        <v>0</v>
      </c>
      <c r="U1518" s="4">
        <v>0</v>
      </c>
      <c r="V1518" s="4">
        <v>0</v>
      </c>
      <c r="W1518" t="str">
        <f t="shared" si="233"/>
        <v/>
      </c>
      <c r="X1518" s="7" t="str">
        <f t="shared" si="237"/>
        <v>PROTRA_CAPACITY_EMPIRICAL[</v>
      </c>
      <c r="Y1518" s="7" t="str">
        <f t="shared" si="240"/>
        <v>SPAIN,</v>
      </c>
      <c r="Z1518" s="7" t="str">
        <f t="shared" si="241"/>
        <v>TO_heat,</v>
      </c>
      <c r="AA1518" s="7" t="str">
        <f t="shared" si="238"/>
        <v>PROTRA_CHP_HP_I]=GET_DIRECT_DATA(</v>
      </c>
      <c r="AB1518" s="7" t="str">
        <f t="shared" si="239"/>
        <v>'model_parameters/energy/PROTRA_capacity_vensim_import.xlsx','PROTRA_capacity','PROTRA_CAP_TIME',</v>
      </c>
      <c r="AC1518" s="7" t="str">
        <f t="shared" si="242"/>
        <v>'SPAIN_TO_heat')~~|</v>
      </c>
    </row>
    <row r="1519" spans="1:29" x14ac:dyDescent="0.35">
      <c r="A1519" t="s">
        <v>67</v>
      </c>
      <c r="B1519" t="s">
        <v>41</v>
      </c>
      <c r="C1519" t="str">
        <f t="shared" si="234"/>
        <v>SPAIN_TO_heat</v>
      </c>
      <c r="D1519" t="str">
        <f t="shared" si="235"/>
        <v>PROTRA_CHP_HP_I</v>
      </c>
      <c r="E1519" t="s">
        <v>12</v>
      </c>
      <c r="F1519" s="1" t="str">
        <f t="shared" si="236"/>
        <v>SPAINTO_heatPROTRA_HP_geothermal</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c r="W1519" t="str">
        <f t="shared" si="233"/>
        <v/>
      </c>
      <c r="X1519" s="7" t="str">
        <f t="shared" si="237"/>
        <v>PROTRA_CAPACITY_EMPIRICAL[</v>
      </c>
      <c r="Y1519" s="7" t="str">
        <f t="shared" si="240"/>
        <v>SPAIN,</v>
      </c>
      <c r="Z1519" s="7" t="str">
        <f t="shared" si="241"/>
        <v>TO_heat,</v>
      </c>
      <c r="AA1519" s="7" t="str">
        <f t="shared" si="238"/>
        <v>PROTRA_CHP_HP_I]=GET_DIRECT_DATA(</v>
      </c>
      <c r="AB1519" s="7" t="str">
        <f t="shared" si="239"/>
        <v>'model_parameters/energy/PROTRA_capacity_vensim_import.xlsx','PROTRA_capacity','PROTRA_CAP_TIME',</v>
      </c>
      <c r="AC1519" s="7" t="str">
        <f t="shared" si="242"/>
        <v>'SPAIN_TO_heat')~~|</v>
      </c>
    </row>
    <row r="1520" spans="1:29" x14ac:dyDescent="0.35">
      <c r="A1520" t="s">
        <v>67</v>
      </c>
      <c r="B1520" t="s">
        <v>41</v>
      </c>
      <c r="C1520" t="str">
        <f t="shared" si="234"/>
        <v>SPAIN_TO_heat</v>
      </c>
      <c r="D1520" t="str">
        <f t="shared" si="235"/>
        <v>PROTRA_CHP_HP_I</v>
      </c>
      <c r="E1520" t="s">
        <v>13</v>
      </c>
      <c r="F1520" s="1" t="str">
        <f t="shared" si="236"/>
        <v>SPAINTO_heatPROTRA_HP_liquid_fuels</v>
      </c>
      <c r="G1520" s="4">
        <v>0</v>
      </c>
      <c r="H1520" s="4">
        <v>0</v>
      </c>
      <c r="I1520" s="4">
        <v>0</v>
      </c>
      <c r="J1520" s="4">
        <v>0</v>
      </c>
      <c r="K1520" s="4">
        <v>0</v>
      </c>
      <c r="L1520" s="4">
        <v>0</v>
      </c>
      <c r="M1520" s="4">
        <v>0</v>
      </c>
      <c r="N1520" s="4">
        <v>0</v>
      </c>
      <c r="O1520" s="4">
        <v>0</v>
      </c>
      <c r="P1520" s="4">
        <v>0</v>
      </c>
      <c r="Q1520" s="4">
        <v>0</v>
      </c>
      <c r="R1520" s="4">
        <v>0</v>
      </c>
      <c r="S1520" s="4">
        <v>0</v>
      </c>
      <c r="T1520" s="4">
        <v>0</v>
      </c>
      <c r="U1520" s="4">
        <v>0</v>
      </c>
      <c r="V1520" s="4">
        <v>0</v>
      </c>
      <c r="W1520" t="str">
        <f t="shared" si="233"/>
        <v/>
      </c>
      <c r="X1520" s="7" t="str">
        <f t="shared" si="237"/>
        <v>PROTRA_CAPACITY_EMPIRICAL[</v>
      </c>
      <c r="Y1520" s="7" t="str">
        <f t="shared" si="240"/>
        <v>SPAIN,</v>
      </c>
      <c r="Z1520" s="7" t="str">
        <f t="shared" si="241"/>
        <v>TO_heat,</v>
      </c>
      <c r="AA1520" s="7" t="str">
        <f t="shared" si="238"/>
        <v>PROTRA_CHP_HP_I]=GET_DIRECT_DATA(</v>
      </c>
      <c r="AB1520" s="7" t="str">
        <f t="shared" si="239"/>
        <v>'model_parameters/energy/PROTRA_capacity_vensim_import.xlsx','PROTRA_capacity','PROTRA_CAP_TIME',</v>
      </c>
      <c r="AC1520" s="7" t="str">
        <f t="shared" si="242"/>
        <v>'SPAIN_TO_heat')~~|</v>
      </c>
    </row>
    <row r="1521" spans="1:29" x14ac:dyDescent="0.35">
      <c r="A1521" t="s">
        <v>67</v>
      </c>
      <c r="B1521" t="s">
        <v>41</v>
      </c>
      <c r="C1521" t="str">
        <f t="shared" si="234"/>
        <v>SPAIN_TO_heat</v>
      </c>
      <c r="D1521" t="str">
        <f t="shared" si="235"/>
        <v>PROTRA_CHP_HP_I</v>
      </c>
      <c r="E1521" t="s">
        <v>14</v>
      </c>
      <c r="F1521" s="1" t="str">
        <f t="shared" si="236"/>
        <v>SPAINTO_heatPROTRA_HP_solar</v>
      </c>
      <c r="G1521" s="4">
        <v>0</v>
      </c>
      <c r="H1521" s="4">
        <v>0</v>
      </c>
      <c r="I1521" s="4">
        <v>0</v>
      </c>
      <c r="J1521" s="4">
        <v>0</v>
      </c>
      <c r="K1521" s="4">
        <v>0</v>
      </c>
      <c r="L1521" s="4">
        <v>0</v>
      </c>
      <c r="M1521" s="4">
        <v>0</v>
      </c>
      <c r="N1521" s="4">
        <v>0</v>
      </c>
      <c r="O1521" s="4">
        <v>0</v>
      </c>
      <c r="P1521" s="4">
        <v>0</v>
      </c>
      <c r="Q1521" s="4">
        <v>0</v>
      </c>
      <c r="R1521" s="4">
        <v>0</v>
      </c>
      <c r="S1521" s="4">
        <v>0</v>
      </c>
      <c r="T1521" s="4">
        <v>0</v>
      </c>
      <c r="U1521" s="4">
        <v>0</v>
      </c>
      <c r="V1521" s="4">
        <v>0</v>
      </c>
      <c r="W1521" t="str">
        <f t="shared" si="233"/>
        <v/>
      </c>
      <c r="X1521" s="7" t="str">
        <f t="shared" si="237"/>
        <v>PROTRA_CAPACITY_EMPIRICAL[</v>
      </c>
      <c r="Y1521" s="7" t="str">
        <f t="shared" si="240"/>
        <v>SPAIN,</v>
      </c>
      <c r="Z1521" s="7" t="str">
        <f t="shared" si="241"/>
        <v>TO_heat,</v>
      </c>
      <c r="AA1521" s="7" t="str">
        <f t="shared" si="238"/>
        <v>PROTRA_CHP_HP_I]=GET_DIRECT_DATA(</v>
      </c>
      <c r="AB1521" s="7" t="str">
        <f t="shared" si="239"/>
        <v>'model_parameters/energy/PROTRA_capacity_vensim_import.xlsx','PROTRA_capacity','PROTRA_CAP_TIME',</v>
      </c>
      <c r="AC1521" s="7" t="str">
        <f t="shared" si="242"/>
        <v>'SPAIN_TO_heat')~~|</v>
      </c>
    </row>
    <row r="1522" spans="1:29" x14ac:dyDescent="0.35">
      <c r="A1522" t="s">
        <v>67</v>
      </c>
      <c r="B1522" t="s">
        <v>41</v>
      </c>
      <c r="C1522" t="str">
        <f t="shared" si="234"/>
        <v>SPAIN_TO_heat</v>
      </c>
      <c r="D1522" t="str">
        <f t="shared" si="235"/>
        <v>PROTRA_CHP_HP_I</v>
      </c>
      <c r="E1522" t="s">
        <v>15</v>
      </c>
      <c r="F1522" s="1" t="str">
        <f t="shared" si="236"/>
        <v>SPAINTO_heatPROTRA_HP_solid_fossil</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c r="W1522" t="str">
        <f t="shared" si="233"/>
        <v/>
      </c>
      <c r="X1522" s="7" t="str">
        <f t="shared" si="237"/>
        <v>PROTRA_CAPACITY_EMPIRICAL[</v>
      </c>
      <c r="Y1522" s="7" t="str">
        <f t="shared" si="240"/>
        <v>SPAIN,</v>
      </c>
      <c r="Z1522" s="7" t="str">
        <f t="shared" si="241"/>
        <v>TO_heat,</v>
      </c>
      <c r="AA1522" s="7" t="str">
        <f t="shared" si="238"/>
        <v>PROTRA_CHP_HP_I]=GET_DIRECT_DATA(</v>
      </c>
      <c r="AB1522" s="7" t="str">
        <f t="shared" si="239"/>
        <v>'model_parameters/energy/PROTRA_capacity_vensim_import.xlsx','PROTRA_capacity','PROTRA_CAP_TIME',</v>
      </c>
      <c r="AC1522" s="7" t="str">
        <f t="shared" si="242"/>
        <v>'SPAIN_TO_heat')~~|</v>
      </c>
    </row>
    <row r="1523" spans="1:29" x14ac:dyDescent="0.35">
      <c r="A1523" t="s">
        <v>67</v>
      </c>
      <c r="B1523" t="s">
        <v>41</v>
      </c>
      <c r="C1523" t="str">
        <f t="shared" si="234"/>
        <v>SPAIN_TO_heat</v>
      </c>
      <c r="D1523" t="str">
        <f t="shared" si="235"/>
        <v>PROTRA_CHP_HP_I</v>
      </c>
      <c r="E1523" t="s">
        <v>16</v>
      </c>
      <c r="F1523" s="1" t="str">
        <f t="shared" si="236"/>
        <v>SPAINTO_heatPROTRA_HP_waste</v>
      </c>
      <c r="G1523" s="4">
        <v>0</v>
      </c>
      <c r="H1523" s="4">
        <v>0</v>
      </c>
      <c r="I1523" s="4">
        <v>0</v>
      </c>
      <c r="J1523" s="4">
        <v>0</v>
      </c>
      <c r="K1523" s="4">
        <v>0</v>
      </c>
      <c r="L1523" s="4">
        <v>0</v>
      </c>
      <c r="M1523" s="4">
        <v>0</v>
      </c>
      <c r="N1523" s="4">
        <v>0</v>
      </c>
      <c r="O1523" s="4">
        <v>0</v>
      </c>
      <c r="P1523" s="4">
        <v>0</v>
      </c>
      <c r="Q1523" s="4">
        <v>0</v>
      </c>
      <c r="R1523" s="4">
        <v>0</v>
      </c>
      <c r="S1523" s="4">
        <v>0</v>
      </c>
      <c r="T1523" s="4">
        <v>0</v>
      </c>
      <c r="U1523" s="4">
        <v>0</v>
      </c>
      <c r="V1523" s="4">
        <v>0</v>
      </c>
      <c r="W1523" t="str">
        <f t="shared" si="233"/>
        <v/>
      </c>
      <c r="X1523" s="7" t="str">
        <f t="shared" si="237"/>
        <v>PROTRA_CAPACITY_EMPIRICAL[</v>
      </c>
      <c r="Y1523" s="7" t="str">
        <f t="shared" si="240"/>
        <v>SPAIN,</v>
      </c>
      <c r="Z1523" s="7" t="str">
        <f t="shared" si="241"/>
        <v>TO_heat,</v>
      </c>
      <c r="AA1523" s="7" t="str">
        <f t="shared" si="238"/>
        <v>PROTRA_CHP_HP_I]=GET_DIRECT_DATA(</v>
      </c>
      <c r="AB1523" s="7" t="str">
        <f t="shared" si="239"/>
        <v>'model_parameters/energy/PROTRA_capacity_vensim_import.xlsx','PROTRA_capacity','PROTRA_CAP_TIME',</v>
      </c>
      <c r="AC1523" s="7" t="str">
        <f t="shared" si="242"/>
        <v>'SPAIN_TO_heat')~~|</v>
      </c>
    </row>
    <row r="1524" spans="1:29" x14ac:dyDescent="0.35">
      <c r="A1524" t="s">
        <v>67</v>
      </c>
      <c r="B1524" t="s">
        <v>42</v>
      </c>
      <c r="C1524" t="str">
        <f t="shared" si="234"/>
        <v>SPAIN_TO_elec</v>
      </c>
      <c r="D1524" t="str">
        <f t="shared" si="235"/>
        <v>PROTRA_CHP_PP_I</v>
      </c>
      <c r="E1524" t="s">
        <v>0</v>
      </c>
      <c r="F1524" s="1" t="str">
        <f t="shared" si="236"/>
        <v>SPAINTO_elecPROTRA_CHP_gas_fuels</v>
      </c>
      <c r="G1524" s="5">
        <v>4.3270700000000009</v>
      </c>
      <c r="H1524" s="5">
        <v>4.3970099999999999</v>
      </c>
      <c r="I1524" s="5">
        <v>4.382410000000001</v>
      </c>
      <c r="J1524" s="5">
        <v>4.4269100000000003</v>
      </c>
      <c r="K1524" s="5">
        <v>4.5005100000000002</v>
      </c>
      <c r="L1524" s="5">
        <v>4.4999000000000002</v>
      </c>
      <c r="M1524" s="5">
        <v>4.4994000000000005</v>
      </c>
      <c r="N1524" s="5">
        <v>4.4939999999999998</v>
      </c>
      <c r="O1524" s="5">
        <v>4.4545000000000003</v>
      </c>
      <c r="P1524" s="5">
        <v>4.4127999999999998</v>
      </c>
      <c r="Q1524" s="5">
        <v>4.3144</v>
      </c>
      <c r="R1524" s="5">
        <v>4.2954007032764796</v>
      </c>
      <c r="S1524" s="5">
        <v>4.3560850241545896</v>
      </c>
      <c r="T1524" s="5">
        <v>4.3504135922968219</v>
      </c>
      <c r="U1524" s="5">
        <v>4.2912889151795985</v>
      </c>
      <c r="V1524" s="5">
        <v>4.2552753228827767</v>
      </c>
      <c r="W1524" t="str">
        <f t="shared" si="233"/>
        <v>PROTRA_CAPACITY_EMPIRICAL[SPAIN,TO_elec,PROTRA_CHP_PP_I]=GET_DIRECT_DATA('model_parameters/energy/PROTRA_capacity_vensim_import.xlsx','PROTRA_capacity','PROTRA_CAP_TIME','SPAIN_TO_elec')~~|</v>
      </c>
      <c r="X1524" s="7" t="str">
        <f t="shared" si="237"/>
        <v>PROTRA_CAPACITY_EMPIRICAL[</v>
      </c>
      <c r="Y1524" s="7" t="str">
        <f t="shared" si="240"/>
        <v>SPAIN,</v>
      </c>
      <c r="Z1524" s="7" t="str">
        <f t="shared" si="241"/>
        <v>TO_elec,</v>
      </c>
      <c r="AA1524" s="7" t="str">
        <f t="shared" si="238"/>
        <v>PROTRA_CHP_PP_I]=GET_DIRECT_DATA(</v>
      </c>
      <c r="AB1524" s="7" t="str">
        <f t="shared" si="239"/>
        <v>'model_parameters/energy/PROTRA_capacity_vensim_import.xlsx','PROTRA_capacity','PROTRA_CAP_TIME',</v>
      </c>
      <c r="AC1524" s="7" t="str">
        <f t="shared" si="242"/>
        <v>'SPAIN_TO_elec')~~|</v>
      </c>
    </row>
    <row r="1525" spans="1:29" x14ac:dyDescent="0.35">
      <c r="A1525" t="s">
        <v>67</v>
      </c>
      <c r="B1525" t="s">
        <v>42</v>
      </c>
      <c r="C1525" t="str">
        <f t="shared" si="234"/>
        <v>SPAIN_TO_elec</v>
      </c>
      <c r="D1525" t="str">
        <f t="shared" si="235"/>
        <v>PROTRA_CHP_PP_I</v>
      </c>
      <c r="E1525" t="s">
        <v>1</v>
      </c>
      <c r="F1525" s="1" t="str">
        <f t="shared" si="236"/>
        <v>SPAINTO_elecPROTRA_CHP_gas_fuels_CCS</v>
      </c>
      <c r="G1525" s="5">
        <v>0</v>
      </c>
      <c r="H1525" s="5">
        <v>0</v>
      </c>
      <c r="I1525" s="5">
        <v>0</v>
      </c>
      <c r="J1525" s="5">
        <v>0</v>
      </c>
      <c r="K1525" s="5">
        <v>0</v>
      </c>
      <c r="L1525" s="5">
        <v>0</v>
      </c>
      <c r="M1525" s="5">
        <v>0</v>
      </c>
      <c r="N1525" s="5">
        <v>0</v>
      </c>
      <c r="O1525" s="5">
        <v>0</v>
      </c>
      <c r="P1525" s="5">
        <v>0</v>
      </c>
      <c r="Q1525" s="5">
        <v>0</v>
      </c>
      <c r="R1525" s="5">
        <v>0</v>
      </c>
      <c r="S1525" s="5">
        <v>0</v>
      </c>
      <c r="T1525" s="5">
        <v>0</v>
      </c>
      <c r="U1525" s="5">
        <v>0</v>
      </c>
      <c r="V1525" s="5">
        <v>0</v>
      </c>
      <c r="W1525" t="str">
        <f t="shared" si="233"/>
        <v/>
      </c>
      <c r="X1525" s="7" t="str">
        <f t="shared" si="237"/>
        <v>PROTRA_CAPACITY_EMPIRICAL[</v>
      </c>
      <c r="Y1525" s="7" t="str">
        <f t="shared" si="240"/>
        <v>SPAIN,</v>
      </c>
      <c r="Z1525" s="7" t="str">
        <f t="shared" si="241"/>
        <v>TO_elec,</v>
      </c>
      <c r="AA1525" s="7" t="str">
        <f t="shared" si="238"/>
        <v>PROTRA_CHP_PP_I]=GET_DIRECT_DATA(</v>
      </c>
      <c r="AB1525" s="7" t="str">
        <f t="shared" si="239"/>
        <v>'model_parameters/energy/PROTRA_capacity_vensim_import.xlsx','PROTRA_capacity','PROTRA_CAP_TIME',</v>
      </c>
      <c r="AC1525" s="7" t="str">
        <f t="shared" si="242"/>
        <v>'SPAIN_TO_elec')~~|</v>
      </c>
    </row>
    <row r="1526" spans="1:29" x14ac:dyDescent="0.35">
      <c r="A1526" t="s">
        <v>67</v>
      </c>
      <c r="B1526" t="s">
        <v>42</v>
      </c>
      <c r="C1526" t="str">
        <f t="shared" si="234"/>
        <v>SPAIN_TO_elec</v>
      </c>
      <c r="D1526" t="str">
        <f t="shared" si="235"/>
        <v>PROTRA_CHP_PP_I</v>
      </c>
      <c r="E1526" t="s">
        <v>2</v>
      </c>
      <c r="F1526" s="1" t="str">
        <f t="shared" si="236"/>
        <v>SPAINTO_elecPROTRA_CHP_geothermal</v>
      </c>
      <c r="G1526" s="5">
        <v>1.5316013632883815E-2</v>
      </c>
      <c r="H1526" s="5">
        <v>0</v>
      </c>
      <c r="I1526" s="5">
        <v>0</v>
      </c>
      <c r="J1526" s="5">
        <v>0</v>
      </c>
      <c r="K1526" s="5">
        <v>0</v>
      </c>
      <c r="L1526" s="5">
        <v>0</v>
      </c>
      <c r="M1526" s="5">
        <v>0</v>
      </c>
      <c r="N1526" s="5">
        <v>0</v>
      </c>
      <c r="O1526" s="5">
        <v>0</v>
      </c>
      <c r="P1526" s="5">
        <v>0</v>
      </c>
      <c r="Q1526" s="5">
        <v>0</v>
      </c>
      <c r="R1526" s="5">
        <v>0</v>
      </c>
      <c r="S1526" s="5">
        <v>0</v>
      </c>
      <c r="T1526" s="5">
        <v>0</v>
      </c>
      <c r="U1526" s="5">
        <v>0</v>
      </c>
      <c r="V1526" s="5">
        <v>0</v>
      </c>
      <c r="W1526" t="str">
        <f t="shared" si="233"/>
        <v/>
      </c>
      <c r="X1526" s="7" t="str">
        <f t="shared" si="237"/>
        <v>PROTRA_CAPACITY_EMPIRICAL[</v>
      </c>
      <c r="Y1526" s="7" t="str">
        <f t="shared" si="240"/>
        <v>SPAIN,</v>
      </c>
      <c r="Z1526" s="7" t="str">
        <f t="shared" si="241"/>
        <v>TO_elec,</v>
      </c>
      <c r="AA1526" s="7" t="str">
        <f t="shared" si="238"/>
        <v>PROTRA_CHP_PP_I]=GET_DIRECT_DATA(</v>
      </c>
      <c r="AB1526" s="7" t="str">
        <f t="shared" si="239"/>
        <v>'model_parameters/energy/PROTRA_capacity_vensim_import.xlsx','PROTRA_capacity','PROTRA_CAP_TIME',</v>
      </c>
      <c r="AC1526" s="7" t="str">
        <f t="shared" si="242"/>
        <v>'SPAIN_TO_elec')~~|</v>
      </c>
    </row>
    <row r="1527" spans="1:29" x14ac:dyDescent="0.35">
      <c r="A1527" t="s">
        <v>67</v>
      </c>
      <c r="B1527" t="s">
        <v>42</v>
      </c>
      <c r="C1527" t="str">
        <f t="shared" si="234"/>
        <v>SPAIN_TO_elec</v>
      </c>
      <c r="D1527" t="str">
        <f t="shared" si="235"/>
        <v>PROTRA_CHP_PP_I</v>
      </c>
      <c r="E1527" t="s">
        <v>3</v>
      </c>
      <c r="F1527" s="1" t="str">
        <f t="shared" si="236"/>
        <v>SPAINTO_elecPROTRA_CHP_liquid_fuels</v>
      </c>
      <c r="G1527" s="5">
        <v>0.9929319999999997</v>
      </c>
      <c r="H1527" s="5">
        <v>0.96403199999999967</v>
      </c>
      <c r="I1527" s="5">
        <v>0.94953199999999971</v>
      </c>
      <c r="J1527" s="5">
        <v>0.82393199999999978</v>
      </c>
      <c r="K1527" s="5">
        <v>0.80343199999999981</v>
      </c>
      <c r="L1527" s="5">
        <v>0.77063199999999987</v>
      </c>
      <c r="M1527" s="5">
        <v>0.75593199999999983</v>
      </c>
      <c r="N1527" s="5">
        <v>0.74793199999999982</v>
      </c>
      <c r="O1527" s="5">
        <v>0.69303199999999965</v>
      </c>
      <c r="P1527" s="5">
        <v>0.68578799999999973</v>
      </c>
      <c r="Q1527" s="5">
        <v>0.63028799999999996</v>
      </c>
      <c r="R1527" s="5">
        <v>0.66034788923076915</v>
      </c>
      <c r="S1527" s="5">
        <v>0.69331680000000007</v>
      </c>
      <c r="T1527" s="5">
        <v>0.69331680000000007</v>
      </c>
      <c r="U1527" s="5">
        <v>0.69234712615384608</v>
      </c>
      <c r="V1527" s="5">
        <v>0.68555940923076919</v>
      </c>
      <c r="W1527" t="str">
        <f t="shared" si="233"/>
        <v/>
      </c>
      <c r="X1527" s="7" t="str">
        <f t="shared" si="237"/>
        <v>PROTRA_CAPACITY_EMPIRICAL[</v>
      </c>
      <c r="Y1527" s="7" t="str">
        <f t="shared" si="240"/>
        <v>SPAIN,</v>
      </c>
      <c r="Z1527" s="7" t="str">
        <f t="shared" si="241"/>
        <v>TO_elec,</v>
      </c>
      <c r="AA1527" s="7" t="str">
        <f t="shared" si="238"/>
        <v>PROTRA_CHP_PP_I]=GET_DIRECT_DATA(</v>
      </c>
      <c r="AB1527" s="7" t="str">
        <f t="shared" si="239"/>
        <v>'model_parameters/energy/PROTRA_capacity_vensim_import.xlsx','PROTRA_capacity','PROTRA_CAP_TIME',</v>
      </c>
      <c r="AC1527" s="7" t="str">
        <f t="shared" si="242"/>
        <v>'SPAIN_TO_elec')~~|</v>
      </c>
    </row>
    <row r="1528" spans="1:29" x14ac:dyDescent="0.35">
      <c r="A1528" t="s">
        <v>67</v>
      </c>
      <c r="B1528" t="s">
        <v>42</v>
      </c>
      <c r="C1528" t="str">
        <f t="shared" si="234"/>
        <v>SPAIN_TO_elec</v>
      </c>
      <c r="D1528" t="str">
        <f t="shared" si="235"/>
        <v>PROTRA_CHP_PP_I</v>
      </c>
      <c r="E1528" t="s">
        <v>4</v>
      </c>
      <c r="F1528" s="1" t="str">
        <f t="shared" si="236"/>
        <v>SPAINTO_elecPROTRA_CHP_liquid_fuels_CCS</v>
      </c>
      <c r="G1528" s="5">
        <v>0</v>
      </c>
      <c r="H1528" s="5">
        <v>0</v>
      </c>
      <c r="I1528" s="5">
        <v>0</v>
      </c>
      <c r="J1528" s="5">
        <v>0</v>
      </c>
      <c r="K1528" s="5">
        <v>0</v>
      </c>
      <c r="L1528" s="5">
        <v>0</v>
      </c>
      <c r="M1528" s="5">
        <v>0</v>
      </c>
      <c r="N1528" s="5">
        <v>0</v>
      </c>
      <c r="O1528" s="5">
        <v>0</v>
      </c>
      <c r="P1528" s="5">
        <v>0</v>
      </c>
      <c r="Q1528" s="5">
        <v>0</v>
      </c>
      <c r="R1528" s="5">
        <v>0</v>
      </c>
      <c r="S1528" s="5">
        <v>0</v>
      </c>
      <c r="T1528" s="5">
        <v>0</v>
      </c>
      <c r="U1528" s="5">
        <v>0</v>
      </c>
      <c r="V1528" s="5">
        <v>0</v>
      </c>
      <c r="W1528" t="str">
        <f t="shared" si="233"/>
        <v/>
      </c>
      <c r="X1528" s="7" t="str">
        <f t="shared" si="237"/>
        <v>PROTRA_CAPACITY_EMPIRICAL[</v>
      </c>
      <c r="Y1528" s="7" t="str">
        <f t="shared" si="240"/>
        <v>SPAIN,</v>
      </c>
      <c r="Z1528" s="7" t="str">
        <f t="shared" si="241"/>
        <v>TO_elec,</v>
      </c>
      <c r="AA1528" s="7" t="str">
        <f t="shared" si="238"/>
        <v>PROTRA_CHP_PP_I]=GET_DIRECT_DATA(</v>
      </c>
      <c r="AB1528" s="7" t="str">
        <f t="shared" si="239"/>
        <v>'model_parameters/energy/PROTRA_capacity_vensim_import.xlsx','PROTRA_capacity','PROTRA_CAP_TIME',</v>
      </c>
      <c r="AC1528" s="7" t="str">
        <f t="shared" si="242"/>
        <v>'SPAIN_TO_elec')~~|</v>
      </c>
    </row>
    <row r="1529" spans="1:29" x14ac:dyDescent="0.35">
      <c r="A1529" t="s">
        <v>67</v>
      </c>
      <c r="B1529" t="s">
        <v>42</v>
      </c>
      <c r="C1529" t="str">
        <f t="shared" si="234"/>
        <v>SPAIN_TO_elec</v>
      </c>
      <c r="D1529" t="str">
        <f t="shared" si="235"/>
        <v>PROTRA_CHP_PP_I</v>
      </c>
      <c r="E1529" t="s">
        <v>5</v>
      </c>
      <c r="F1529" s="1" t="str">
        <f t="shared" si="236"/>
        <v>SPAINTO_elecPROTRA_CHP_solid_fossil</v>
      </c>
      <c r="G1529" s="5">
        <v>9.3200000000000005E-2</v>
      </c>
      <c r="H1529" s="5">
        <v>3.8700000000000005E-2</v>
      </c>
      <c r="I1529" s="5">
        <v>3.8700000000000005E-2</v>
      </c>
      <c r="J1529" s="5">
        <v>3.8700000000000005E-2</v>
      </c>
      <c r="K1529" s="5">
        <v>3.8700000000000005E-2</v>
      </c>
      <c r="L1529" s="5">
        <v>3.8700000000000005E-2</v>
      </c>
      <c r="M1529" s="5">
        <v>3.8700000000000005E-2</v>
      </c>
      <c r="N1529" s="5">
        <v>3.8700000000000005E-2</v>
      </c>
      <c r="O1529" s="5">
        <v>3.8700000000000005E-2</v>
      </c>
      <c r="P1529" s="5">
        <v>3.8700000000000005E-2</v>
      </c>
      <c r="Q1529" s="5">
        <v>3.8700000000000005E-2</v>
      </c>
      <c r="R1529" s="5">
        <v>3.8182005844094639E-2</v>
      </c>
      <c r="S1529" s="5">
        <v>3.4782213215194653E-2</v>
      </c>
      <c r="T1529" s="5">
        <v>3.4782213215194653E-2</v>
      </c>
      <c r="U1529" s="5">
        <v>3.4877057215571688E-2</v>
      </c>
      <c r="V1529" s="5">
        <v>3.3611254595155057E-2</v>
      </c>
      <c r="W1529" t="str">
        <f t="shared" si="233"/>
        <v/>
      </c>
      <c r="X1529" s="7" t="str">
        <f t="shared" si="237"/>
        <v>PROTRA_CAPACITY_EMPIRICAL[</v>
      </c>
      <c r="Y1529" s="7" t="str">
        <f t="shared" si="240"/>
        <v>SPAIN,</v>
      </c>
      <c r="Z1529" s="7" t="str">
        <f t="shared" si="241"/>
        <v>TO_elec,</v>
      </c>
      <c r="AA1529" s="7" t="str">
        <f t="shared" si="238"/>
        <v>PROTRA_CHP_PP_I]=GET_DIRECT_DATA(</v>
      </c>
      <c r="AB1529" s="7" t="str">
        <f t="shared" si="239"/>
        <v>'model_parameters/energy/PROTRA_capacity_vensim_import.xlsx','PROTRA_capacity','PROTRA_CAP_TIME',</v>
      </c>
      <c r="AC1529" s="7" t="str">
        <f t="shared" si="242"/>
        <v>'SPAIN_TO_elec')~~|</v>
      </c>
    </row>
    <row r="1530" spans="1:29" x14ac:dyDescent="0.35">
      <c r="A1530" t="s">
        <v>67</v>
      </c>
      <c r="B1530" t="s">
        <v>42</v>
      </c>
      <c r="C1530" t="str">
        <f t="shared" si="234"/>
        <v>SPAIN_TO_elec</v>
      </c>
      <c r="D1530" t="str">
        <f t="shared" si="235"/>
        <v>PROTRA_CHP_PP_I</v>
      </c>
      <c r="E1530" t="s">
        <v>6</v>
      </c>
      <c r="F1530" s="1" t="str">
        <f t="shared" si="236"/>
        <v>SPAINTO_elecPROTRA_CHP_solid_fossil_CCS</v>
      </c>
      <c r="G1530" s="5">
        <v>0</v>
      </c>
      <c r="H1530" s="5">
        <v>0</v>
      </c>
      <c r="I1530" s="5">
        <v>0</v>
      </c>
      <c r="J1530" s="5">
        <v>0</v>
      </c>
      <c r="K1530" s="5">
        <v>0</v>
      </c>
      <c r="L1530" s="5">
        <v>0</v>
      </c>
      <c r="M1530" s="5">
        <v>0</v>
      </c>
      <c r="N1530" s="5">
        <v>0</v>
      </c>
      <c r="O1530" s="5">
        <v>0</v>
      </c>
      <c r="P1530" s="5">
        <v>0</v>
      </c>
      <c r="Q1530" s="5">
        <v>0</v>
      </c>
      <c r="R1530" s="5">
        <v>0</v>
      </c>
      <c r="S1530" s="5">
        <v>0</v>
      </c>
      <c r="T1530" s="5">
        <v>0</v>
      </c>
      <c r="U1530" s="5">
        <v>0</v>
      </c>
      <c r="V1530" s="5">
        <v>0</v>
      </c>
      <c r="W1530" t="str">
        <f t="shared" si="233"/>
        <v/>
      </c>
      <c r="X1530" s="7" t="str">
        <f t="shared" si="237"/>
        <v>PROTRA_CAPACITY_EMPIRICAL[</v>
      </c>
      <c r="Y1530" s="7" t="str">
        <f t="shared" si="240"/>
        <v>SPAIN,</v>
      </c>
      <c r="Z1530" s="7" t="str">
        <f t="shared" si="241"/>
        <v>TO_elec,</v>
      </c>
      <c r="AA1530" s="7" t="str">
        <f t="shared" si="238"/>
        <v>PROTRA_CHP_PP_I]=GET_DIRECT_DATA(</v>
      </c>
      <c r="AB1530" s="7" t="str">
        <f t="shared" si="239"/>
        <v>'model_parameters/energy/PROTRA_capacity_vensim_import.xlsx','PROTRA_capacity','PROTRA_CAP_TIME',</v>
      </c>
      <c r="AC1530" s="7" t="str">
        <f t="shared" si="242"/>
        <v>'SPAIN_TO_elec')~~|</v>
      </c>
    </row>
    <row r="1531" spans="1:29" x14ac:dyDescent="0.35">
      <c r="A1531" t="s">
        <v>67</v>
      </c>
      <c r="B1531" t="s">
        <v>42</v>
      </c>
      <c r="C1531" t="str">
        <f t="shared" si="234"/>
        <v>SPAIN_TO_elec</v>
      </c>
      <c r="D1531" t="str">
        <f t="shared" si="235"/>
        <v>PROTRA_CHP_PP_I</v>
      </c>
      <c r="E1531" t="s">
        <v>7</v>
      </c>
      <c r="F1531" s="1" t="str">
        <f t="shared" si="236"/>
        <v>SPAINTO_elecPROTRA_CHP_waste</v>
      </c>
      <c r="G1531" s="5">
        <v>4.4278358655141792E-2</v>
      </c>
      <c r="H1531" s="5">
        <v>4.4278358655141792E-2</v>
      </c>
      <c r="I1531" s="5">
        <v>4.4278358655141792E-2</v>
      </c>
      <c r="J1531" s="5">
        <v>4.4278358655141792E-2</v>
      </c>
      <c r="K1531" s="5">
        <v>4.1607932038136952E-2</v>
      </c>
      <c r="L1531" s="5">
        <v>4.1607932038136952E-2</v>
      </c>
      <c r="M1531" s="5">
        <v>4.0772491308794651E-2</v>
      </c>
      <c r="N1531" s="5">
        <v>4.0772491308794651E-2</v>
      </c>
      <c r="O1531" s="5">
        <v>3.8489947887555866E-2</v>
      </c>
      <c r="P1531" s="5">
        <v>3.8579459394271112E-2</v>
      </c>
      <c r="Q1531" s="5">
        <v>3.5670335426025615E-2</v>
      </c>
      <c r="R1531" s="5">
        <v>5.01241144648241E-2</v>
      </c>
      <c r="S1531" s="5">
        <v>7.1075463897210894E-2</v>
      </c>
      <c r="T1531" s="5">
        <v>7.2136291716572237E-2</v>
      </c>
      <c r="U1531" s="5">
        <v>7.134067085205123E-2</v>
      </c>
      <c r="V1531" s="5">
        <v>7.2003688239152069E-2</v>
      </c>
      <c r="W1531" t="str">
        <f t="shared" si="233"/>
        <v/>
      </c>
      <c r="X1531" s="7" t="str">
        <f t="shared" si="237"/>
        <v>PROTRA_CAPACITY_EMPIRICAL[</v>
      </c>
      <c r="Y1531" s="7" t="str">
        <f t="shared" si="240"/>
        <v>SPAIN,</v>
      </c>
      <c r="Z1531" s="7" t="str">
        <f t="shared" si="241"/>
        <v>TO_elec,</v>
      </c>
      <c r="AA1531" s="7" t="str">
        <f t="shared" si="238"/>
        <v>PROTRA_CHP_PP_I]=GET_DIRECT_DATA(</v>
      </c>
      <c r="AB1531" s="7" t="str">
        <f t="shared" si="239"/>
        <v>'model_parameters/energy/PROTRA_capacity_vensim_import.xlsx','PROTRA_capacity','PROTRA_CAP_TIME',</v>
      </c>
      <c r="AC1531" s="7" t="str">
        <f t="shared" si="242"/>
        <v>'SPAIN_TO_elec')~~|</v>
      </c>
    </row>
    <row r="1532" spans="1:29" x14ac:dyDescent="0.35">
      <c r="A1532" t="s">
        <v>67</v>
      </c>
      <c r="B1532" t="s">
        <v>42</v>
      </c>
      <c r="C1532" t="str">
        <f t="shared" si="234"/>
        <v>SPAIN_TO_elec</v>
      </c>
      <c r="D1532" t="str">
        <f t="shared" si="235"/>
        <v>PROTRA_CHP_PP_I</v>
      </c>
      <c r="E1532" t="s">
        <v>8</v>
      </c>
      <c r="F1532" s="1" t="str">
        <f t="shared" si="236"/>
        <v>SPAINTO_elecPROTRA_CHP_solid_bio</v>
      </c>
      <c r="G1532" s="5">
        <v>0.25252164134485822</v>
      </c>
      <c r="H1532" s="5">
        <v>0.25252164134485822</v>
      </c>
      <c r="I1532" s="5">
        <v>0.25252164134485822</v>
      </c>
      <c r="J1532" s="5">
        <v>0.25252164134485822</v>
      </c>
      <c r="K1532" s="5">
        <v>0.23729206796186308</v>
      </c>
      <c r="L1532" s="5">
        <v>0.23729206796186308</v>
      </c>
      <c r="M1532" s="5">
        <v>0.23252750869120536</v>
      </c>
      <c r="N1532" s="5">
        <v>0.23252750869120536</v>
      </c>
      <c r="O1532" s="5">
        <v>0.21951005211244412</v>
      </c>
      <c r="P1532" s="5">
        <v>0.22002054060572887</v>
      </c>
      <c r="Q1532" s="5">
        <v>0.20342966457397438</v>
      </c>
      <c r="R1532" s="5">
        <v>0.21373757604270033</v>
      </c>
      <c r="S1532" s="5">
        <v>0.16401706189943388</v>
      </c>
      <c r="T1532" s="5">
        <v>0.15765041069816196</v>
      </c>
      <c r="U1532" s="5">
        <v>0.15370915043070793</v>
      </c>
      <c r="V1532" s="5">
        <v>0.16826149603361518</v>
      </c>
      <c r="W1532" t="str">
        <f t="shared" si="233"/>
        <v/>
      </c>
      <c r="X1532" s="7" t="str">
        <f t="shared" si="237"/>
        <v>PROTRA_CAPACITY_EMPIRICAL[</v>
      </c>
      <c r="Y1532" s="7" t="str">
        <f t="shared" si="240"/>
        <v>SPAIN,</v>
      </c>
      <c r="Z1532" s="7" t="str">
        <f t="shared" si="241"/>
        <v>TO_elec,</v>
      </c>
      <c r="AA1532" s="7" t="str">
        <f t="shared" si="238"/>
        <v>PROTRA_CHP_PP_I]=GET_DIRECT_DATA(</v>
      </c>
      <c r="AB1532" s="7" t="str">
        <f t="shared" si="239"/>
        <v>'model_parameters/energy/PROTRA_capacity_vensim_import.xlsx','PROTRA_capacity','PROTRA_CAP_TIME',</v>
      </c>
      <c r="AC1532" s="7" t="str">
        <f t="shared" si="242"/>
        <v>'SPAIN_TO_elec')~~|</v>
      </c>
    </row>
    <row r="1533" spans="1:29" x14ac:dyDescent="0.35">
      <c r="A1533" t="s">
        <v>67</v>
      </c>
      <c r="B1533" t="s">
        <v>42</v>
      </c>
      <c r="C1533" t="str">
        <f t="shared" si="234"/>
        <v>SPAIN_TO_elec</v>
      </c>
      <c r="D1533" t="str">
        <f t="shared" si="235"/>
        <v>PROTRA_CHP_PP_I</v>
      </c>
      <c r="E1533" t="s">
        <v>9</v>
      </c>
      <c r="F1533" s="1" t="str">
        <f t="shared" si="236"/>
        <v>SPAINTO_elecPROTRA_CHP_solid_bio_CCS</v>
      </c>
      <c r="G1533" s="5">
        <v>0</v>
      </c>
      <c r="H1533" s="5">
        <v>0</v>
      </c>
      <c r="I1533" s="5">
        <v>0</v>
      </c>
      <c r="J1533" s="5">
        <v>0</v>
      </c>
      <c r="K1533" s="5">
        <v>0</v>
      </c>
      <c r="L1533" s="5">
        <v>0</v>
      </c>
      <c r="M1533" s="5">
        <v>0</v>
      </c>
      <c r="N1533" s="5">
        <v>0</v>
      </c>
      <c r="O1533" s="5">
        <v>0</v>
      </c>
      <c r="P1533" s="5">
        <v>0</v>
      </c>
      <c r="Q1533" s="5">
        <v>0</v>
      </c>
      <c r="R1533" s="5">
        <v>0</v>
      </c>
      <c r="S1533" s="5">
        <v>0</v>
      </c>
      <c r="T1533" s="5">
        <v>0</v>
      </c>
      <c r="U1533" s="5">
        <v>0</v>
      </c>
      <c r="V1533" s="5">
        <v>0</v>
      </c>
      <c r="W1533" t="str">
        <f t="shared" si="233"/>
        <v/>
      </c>
      <c r="X1533" s="7" t="str">
        <f t="shared" si="237"/>
        <v>PROTRA_CAPACITY_EMPIRICAL[</v>
      </c>
      <c r="Y1533" s="7" t="str">
        <f t="shared" si="240"/>
        <v>SPAIN,</v>
      </c>
      <c r="Z1533" s="7" t="str">
        <f t="shared" si="241"/>
        <v>TO_elec,</v>
      </c>
      <c r="AA1533" s="7" t="str">
        <f t="shared" si="238"/>
        <v>PROTRA_CHP_PP_I]=GET_DIRECT_DATA(</v>
      </c>
      <c r="AB1533" s="7" t="str">
        <f t="shared" si="239"/>
        <v>'model_parameters/energy/PROTRA_capacity_vensim_import.xlsx','PROTRA_capacity','PROTRA_CAP_TIME',</v>
      </c>
      <c r="AC1533" s="7" t="str">
        <f t="shared" si="242"/>
        <v>'SPAIN_TO_elec')~~|</v>
      </c>
    </row>
    <row r="1534" spans="1:29" x14ac:dyDescent="0.35">
      <c r="A1534" t="s">
        <v>67</v>
      </c>
      <c r="B1534" t="s">
        <v>42</v>
      </c>
      <c r="C1534" t="str">
        <f t="shared" si="234"/>
        <v>SPAIN_TO_elec</v>
      </c>
      <c r="D1534" t="str">
        <f t="shared" si="235"/>
        <v>PROTRA_CHP_PP_I</v>
      </c>
      <c r="E1534" t="s">
        <v>17</v>
      </c>
      <c r="F1534" s="1" t="str">
        <f t="shared" si="236"/>
        <v>SPAINTO_elecPROTRA_PP_solid_bio</v>
      </c>
      <c r="G1534" s="5">
        <v>0.3124189578902693</v>
      </c>
      <c r="H1534" s="5">
        <v>0.32126317103642765</v>
      </c>
      <c r="I1534" s="5">
        <v>0.32977131259117354</v>
      </c>
      <c r="J1534" s="5">
        <v>0.36975957789847924</v>
      </c>
      <c r="K1534" s="5">
        <v>0.37146120620942841</v>
      </c>
      <c r="L1534" s="5">
        <v>0.37146120620942841</v>
      </c>
      <c r="M1534" s="5">
        <v>0.37146120620942841</v>
      </c>
      <c r="N1534" s="5">
        <v>0.38507423269702185</v>
      </c>
      <c r="O1534" s="5">
        <v>0.39919774767790006</v>
      </c>
      <c r="P1534" s="5">
        <v>0.39919774767790006</v>
      </c>
      <c r="Q1534" s="5">
        <v>0.37605560264899124</v>
      </c>
      <c r="R1534" s="5">
        <v>0.39511058102464797</v>
      </c>
      <c r="S1534" s="5">
        <v>0.30319833238912702</v>
      </c>
      <c r="T1534" s="5">
        <v>0.29142908103945669</v>
      </c>
      <c r="U1534" s="5">
        <v>0.2841433540134703</v>
      </c>
      <c r="V1534" s="5">
        <v>0.31104449995557398</v>
      </c>
      <c r="W1534" t="str">
        <f t="shared" si="233"/>
        <v/>
      </c>
      <c r="X1534" s="7" t="str">
        <f t="shared" si="237"/>
        <v>PROTRA_CAPACITY_EMPIRICAL[</v>
      </c>
      <c r="Y1534" s="7" t="str">
        <f t="shared" si="240"/>
        <v>SPAIN,</v>
      </c>
      <c r="Z1534" s="7" t="str">
        <f t="shared" si="241"/>
        <v>TO_elec,</v>
      </c>
      <c r="AA1534" s="7" t="str">
        <f t="shared" si="238"/>
        <v>PROTRA_CHP_PP_I]=GET_DIRECT_DATA(</v>
      </c>
      <c r="AB1534" s="7" t="str">
        <f t="shared" si="239"/>
        <v>'model_parameters/energy/PROTRA_capacity_vensim_import.xlsx','PROTRA_capacity','PROTRA_CAP_TIME',</v>
      </c>
      <c r="AC1534" s="7" t="str">
        <f t="shared" si="242"/>
        <v>'SPAIN_TO_elec')~~|</v>
      </c>
    </row>
    <row r="1535" spans="1:29" x14ac:dyDescent="0.35">
      <c r="A1535" t="s">
        <v>67</v>
      </c>
      <c r="B1535" t="s">
        <v>42</v>
      </c>
      <c r="C1535" t="str">
        <f t="shared" si="234"/>
        <v>SPAIN_TO_elec</v>
      </c>
      <c r="D1535" t="str">
        <f t="shared" si="235"/>
        <v>PROTRA_CHP_PP_I</v>
      </c>
      <c r="E1535" t="s">
        <v>18</v>
      </c>
      <c r="F1535" s="1" t="str">
        <f t="shared" si="236"/>
        <v>SPAINTO_elecPROTRA_PP_solid_bio_CCS</v>
      </c>
      <c r="G1535" s="5">
        <v>0</v>
      </c>
      <c r="H1535" s="5">
        <v>0</v>
      </c>
      <c r="I1535" s="5">
        <v>0</v>
      </c>
      <c r="J1535" s="5">
        <v>0</v>
      </c>
      <c r="K1535" s="5">
        <v>0</v>
      </c>
      <c r="L1535" s="5">
        <v>0</v>
      </c>
      <c r="M1535" s="5">
        <v>0</v>
      </c>
      <c r="N1535" s="5">
        <v>0</v>
      </c>
      <c r="O1535" s="5">
        <v>0</v>
      </c>
      <c r="P1535" s="5">
        <v>0</v>
      </c>
      <c r="Q1535" s="5">
        <v>0</v>
      </c>
      <c r="R1535" s="5">
        <v>0</v>
      </c>
      <c r="S1535" s="5">
        <v>0</v>
      </c>
      <c r="T1535" s="5">
        <v>0</v>
      </c>
      <c r="U1535" s="5">
        <v>0</v>
      </c>
      <c r="V1535" s="5">
        <v>0</v>
      </c>
      <c r="W1535" t="str">
        <f t="shared" si="233"/>
        <v/>
      </c>
      <c r="X1535" s="7" t="str">
        <f t="shared" si="237"/>
        <v>PROTRA_CAPACITY_EMPIRICAL[</v>
      </c>
      <c r="Y1535" s="7" t="str">
        <f t="shared" si="240"/>
        <v>SPAIN,</v>
      </c>
      <c r="Z1535" s="7" t="str">
        <f t="shared" si="241"/>
        <v>TO_elec,</v>
      </c>
      <c r="AA1535" s="7" t="str">
        <f t="shared" si="238"/>
        <v>PROTRA_CHP_PP_I]=GET_DIRECT_DATA(</v>
      </c>
      <c r="AB1535" s="7" t="str">
        <f t="shared" si="239"/>
        <v>'model_parameters/energy/PROTRA_capacity_vensim_import.xlsx','PROTRA_capacity','PROTRA_CAP_TIME',</v>
      </c>
      <c r="AC1535" s="7" t="str">
        <f t="shared" si="242"/>
        <v>'SPAIN_TO_elec')~~|</v>
      </c>
    </row>
    <row r="1536" spans="1:29" x14ac:dyDescent="0.35">
      <c r="A1536" t="s">
        <v>67</v>
      </c>
      <c r="B1536" t="s">
        <v>42</v>
      </c>
      <c r="C1536" t="str">
        <f t="shared" si="234"/>
        <v>SPAIN_TO_elec</v>
      </c>
      <c r="D1536" t="str">
        <f t="shared" si="235"/>
        <v>PROTRA_CHP_PP_I</v>
      </c>
      <c r="E1536" t="s">
        <v>19</v>
      </c>
      <c r="F1536" s="1" t="str">
        <f t="shared" si="236"/>
        <v>SPAINTO_elecPROTRA_PP_gas_fuels</v>
      </c>
      <c r="G1536" s="5">
        <v>19.737272931821863</v>
      </c>
      <c r="H1536" s="5">
        <v>22.718472931821861</v>
      </c>
      <c r="I1536" s="5">
        <v>27.005001352874494</v>
      </c>
      <c r="J1536" s="5">
        <v>28.631001352874488</v>
      </c>
      <c r="K1536" s="5">
        <v>28.502701352874489</v>
      </c>
      <c r="L1536" s="5">
        <v>31.509201352874491</v>
      </c>
      <c r="M1536" s="5">
        <v>30.966601352874488</v>
      </c>
      <c r="N1536" s="5">
        <v>30.962501352874494</v>
      </c>
      <c r="O1536" s="5">
        <v>30.952801352874491</v>
      </c>
      <c r="P1536" s="5">
        <v>30.945101352874488</v>
      </c>
      <c r="Q1536" s="5">
        <v>30.895531352874492</v>
      </c>
      <c r="R1536" s="5">
        <v>30.759476891627486</v>
      </c>
      <c r="S1536" s="5">
        <v>31.194038902177628</v>
      </c>
      <c r="T1536" s="5">
        <v>31.153425630163596</v>
      </c>
      <c r="U1536" s="5">
        <v>30.730032269417311</v>
      </c>
      <c r="V1536" s="5">
        <v>30.472137992128211</v>
      </c>
      <c r="W1536" t="str">
        <f t="shared" si="233"/>
        <v/>
      </c>
      <c r="X1536" s="7" t="str">
        <f t="shared" si="237"/>
        <v>PROTRA_CAPACITY_EMPIRICAL[</v>
      </c>
      <c r="Y1536" s="7" t="str">
        <f t="shared" si="240"/>
        <v>SPAIN,</v>
      </c>
      <c r="Z1536" s="7" t="str">
        <f t="shared" si="241"/>
        <v>TO_elec,</v>
      </c>
      <c r="AA1536" s="7" t="str">
        <f t="shared" si="238"/>
        <v>PROTRA_CHP_PP_I]=GET_DIRECT_DATA(</v>
      </c>
      <c r="AB1536" s="7" t="str">
        <f t="shared" si="239"/>
        <v>'model_parameters/energy/PROTRA_capacity_vensim_import.xlsx','PROTRA_capacity','PROTRA_CAP_TIME',</v>
      </c>
      <c r="AC1536" s="7" t="str">
        <f t="shared" si="242"/>
        <v>'SPAIN_TO_elec')~~|</v>
      </c>
    </row>
    <row r="1537" spans="1:29" x14ac:dyDescent="0.35">
      <c r="A1537" t="s">
        <v>67</v>
      </c>
      <c r="B1537" t="s">
        <v>42</v>
      </c>
      <c r="C1537" t="str">
        <f t="shared" si="234"/>
        <v>SPAIN_TO_elec</v>
      </c>
      <c r="D1537" t="str">
        <f t="shared" si="235"/>
        <v>PROTRA_CHP_PP_I</v>
      </c>
      <c r="E1537" t="s">
        <v>20</v>
      </c>
      <c r="F1537" s="1" t="str">
        <f t="shared" si="236"/>
        <v>SPAINTO_elecPROTRA_PP_gas_fuels_CCS</v>
      </c>
      <c r="G1537" s="6">
        <v>0</v>
      </c>
      <c r="H1537" s="6">
        <v>0</v>
      </c>
      <c r="I1537" s="6">
        <v>0</v>
      </c>
      <c r="J1537" s="6">
        <v>0</v>
      </c>
      <c r="K1537" s="6">
        <v>0</v>
      </c>
      <c r="L1537" s="6">
        <v>0</v>
      </c>
      <c r="M1537" s="6">
        <v>0</v>
      </c>
      <c r="N1537" s="6">
        <v>0</v>
      </c>
      <c r="O1537" s="6">
        <v>0</v>
      </c>
      <c r="P1537" s="6">
        <v>0</v>
      </c>
      <c r="Q1537" s="6">
        <v>0</v>
      </c>
      <c r="R1537" s="6">
        <v>0</v>
      </c>
      <c r="S1537" s="6">
        <v>0</v>
      </c>
      <c r="T1537" s="6">
        <v>0</v>
      </c>
      <c r="U1537" s="6">
        <v>0</v>
      </c>
      <c r="V1537" s="6">
        <v>0</v>
      </c>
      <c r="W1537" t="str">
        <f t="shared" si="233"/>
        <v/>
      </c>
      <c r="X1537" s="7" t="str">
        <f t="shared" si="237"/>
        <v>PROTRA_CAPACITY_EMPIRICAL[</v>
      </c>
      <c r="Y1537" s="7" t="str">
        <f t="shared" si="240"/>
        <v>SPAIN,</v>
      </c>
      <c r="Z1537" s="7" t="str">
        <f t="shared" si="241"/>
        <v>TO_elec,</v>
      </c>
      <c r="AA1537" s="7" t="str">
        <f t="shared" si="238"/>
        <v>PROTRA_CHP_PP_I]=GET_DIRECT_DATA(</v>
      </c>
      <c r="AB1537" s="7" t="str">
        <f t="shared" si="239"/>
        <v>'model_parameters/energy/PROTRA_capacity_vensim_import.xlsx','PROTRA_capacity','PROTRA_CAP_TIME',</v>
      </c>
      <c r="AC1537" s="7" t="str">
        <f t="shared" si="242"/>
        <v>'SPAIN_TO_elec')~~|</v>
      </c>
    </row>
    <row r="1538" spans="1:29" x14ac:dyDescent="0.35">
      <c r="A1538" t="s">
        <v>67</v>
      </c>
      <c r="B1538" t="s">
        <v>42</v>
      </c>
      <c r="C1538" t="str">
        <f t="shared" si="234"/>
        <v>SPAIN_TO_elec</v>
      </c>
      <c r="D1538" t="str">
        <f t="shared" si="235"/>
        <v>PROTRA_CHP_PP_I</v>
      </c>
      <c r="E1538" t="s">
        <v>21</v>
      </c>
      <c r="F1538" s="1" t="str">
        <f t="shared" si="236"/>
        <v>SPAINTO_elecPROTRA_PP_geothermal</v>
      </c>
      <c r="G1538" s="5">
        <v>0</v>
      </c>
      <c r="H1538" s="5">
        <v>0</v>
      </c>
      <c r="I1538" s="5">
        <v>0</v>
      </c>
      <c r="J1538" s="5">
        <v>0</v>
      </c>
      <c r="K1538" s="5">
        <v>0</v>
      </c>
      <c r="L1538" s="5">
        <v>0</v>
      </c>
      <c r="M1538" s="5">
        <v>0</v>
      </c>
      <c r="N1538" s="5">
        <v>0</v>
      </c>
      <c r="O1538" s="5">
        <v>0</v>
      </c>
      <c r="P1538" s="5">
        <v>0</v>
      </c>
      <c r="Q1538" s="5">
        <v>0</v>
      </c>
      <c r="R1538" s="5">
        <v>0</v>
      </c>
      <c r="S1538" s="5">
        <v>0</v>
      </c>
      <c r="T1538" s="5">
        <v>0</v>
      </c>
      <c r="U1538" s="5">
        <v>0</v>
      </c>
      <c r="V1538" s="5">
        <v>0</v>
      </c>
      <c r="W1538" t="str">
        <f t="shared" si="233"/>
        <v/>
      </c>
      <c r="X1538" s="7" t="str">
        <f t="shared" si="237"/>
        <v>PROTRA_CAPACITY_EMPIRICAL[</v>
      </c>
      <c r="Y1538" s="7" t="str">
        <f t="shared" si="240"/>
        <v>SPAIN,</v>
      </c>
      <c r="Z1538" s="7" t="str">
        <f t="shared" si="241"/>
        <v>TO_elec,</v>
      </c>
      <c r="AA1538" s="7" t="str">
        <f t="shared" si="238"/>
        <v>PROTRA_CHP_PP_I]=GET_DIRECT_DATA(</v>
      </c>
      <c r="AB1538" s="7" t="str">
        <f t="shared" si="239"/>
        <v>'model_parameters/energy/PROTRA_capacity_vensim_import.xlsx','PROTRA_capacity','PROTRA_CAP_TIME',</v>
      </c>
      <c r="AC1538" s="7" t="str">
        <f t="shared" si="242"/>
        <v>'SPAIN_TO_elec')~~|</v>
      </c>
    </row>
    <row r="1539" spans="1:29" x14ac:dyDescent="0.35">
      <c r="A1539" t="s">
        <v>67</v>
      </c>
      <c r="B1539" t="s">
        <v>42</v>
      </c>
      <c r="C1539" t="str">
        <f t="shared" si="234"/>
        <v>SPAIN_TO_elec</v>
      </c>
      <c r="D1539" t="str">
        <f t="shared" si="235"/>
        <v>PROTRA_CHP_PP_I</v>
      </c>
      <c r="E1539" t="s">
        <v>22</v>
      </c>
      <c r="F1539" s="1" t="str">
        <f t="shared" si="236"/>
        <v>SPAINTO_elecPROTRA_PP_hydropower_dammed</v>
      </c>
      <c r="G1539" s="5">
        <v>14.83432</v>
      </c>
      <c r="H1539" s="5">
        <v>14.882819999999999</v>
      </c>
      <c r="I1539" s="5">
        <v>14.913770000000001</v>
      </c>
      <c r="J1539" s="5">
        <v>14.93127</v>
      </c>
      <c r="K1539" s="5">
        <v>14.944995000000002</v>
      </c>
      <c r="L1539" s="5">
        <v>14.775795000000002</v>
      </c>
      <c r="M1539" s="5">
        <v>14.775795000000002</v>
      </c>
      <c r="N1539" s="5">
        <v>14.787095000000001</v>
      </c>
      <c r="O1539" s="5">
        <v>14.974395000000003</v>
      </c>
      <c r="P1539" s="5">
        <v>15.006395000000003</v>
      </c>
      <c r="Q1539" s="5">
        <v>15.633395000000002</v>
      </c>
      <c r="R1539" s="5">
        <v>16.75909183273944</v>
      </c>
      <c r="S1539" s="5">
        <v>16.819554728402576</v>
      </c>
      <c r="T1539" s="5">
        <v>16.827707028941422</v>
      </c>
      <c r="U1539" s="5">
        <v>16.841973554884412</v>
      </c>
      <c r="V1539" s="5">
        <v>16.837218046236746</v>
      </c>
      <c r="W1539" t="str">
        <f t="shared" ref="W1539:W1602" si="243">IF(E1539="PROTRA_CHP_gas_fuels",CONCATENATE(X1539,Y1539,Z1539,AA1539,AB1539,AC1539),"")</f>
        <v/>
      </c>
      <c r="X1539" s="7" t="str">
        <f t="shared" si="237"/>
        <v>PROTRA_CAPACITY_EMPIRICAL[</v>
      </c>
      <c r="Y1539" s="7" t="str">
        <f t="shared" si="240"/>
        <v>SPAIN,</v>
      </c>
      <c r="Z1539" s="7" t="str">
        <f t="shared" si="241"/>
        <v>TO_elec,</v>
      </c>
      <c r="AA1539" s="7" t="str">
        <f t="shared" si="238"/>
        <v>PROTRA_CHP_PP_I]=GET_DIRECT_DATA(</v>
      </c>
      <c r="AB1539" s="7" t="str">
        <f t="shared" si="239"/>
        <v>'model_parameters/energy/PROTRA_capacity_vensim_import.xlsx','PROTRA_capacity','PROTRA_CAP_TIME',</v>
      </c>
      <c r="AC1539" s="7" t="str">
        <f t="shared" si="242"/>
        <v>'SPAIN_TO_elec')~~|</v>
      </c>
    </row>
    <row r="1540" spans="1:29" x14ac:dyDescent="0.35">
      <c r="A1540" t="s">
        <v>67</v>
      </c>
      <c r="B1540" t="s">
        <v>42</v>
      </c>
      <c r="C1540" t="str">
        <f t="shared" ref="C1540:C1603" si="244">A1540&amp;"_"&amp;B1540</f>
        <v>SPAIN_TO_elec</v>
      </c>
      <c r="D1540" t="str">
        <f t="shared" ref="D1540:D1603" si="245">IF(B1540="TO_heat","PROTRA_CHP_HP_I","PROTRA_CHP_PP_I")</f>
        <v>PROTRA_CHP_PP_I</v>
      </c>
      <c r="E1540" t="s">
        <v>23</v>
      </c>
      <c r="F1540" s="1" t="str">
        <f t="shared" ref="F1540:F1603" si="246">A1540&amp;B1540&amp;E1540</f>
        <v>SPAINTO_elecPROTRA_PP_hydropower_run_of_river</v>
      </c>
      <c r="G1540" s="5">
        <v>3.3856799999999967</v>
      </c>
      <c r="H1540" s="5">
        <v>3.4351799999999968</v>
      </c>
      <c r="I1540" s="5">
        <v>3.4582299999999959</v>
      </c>
      <c r="J1540" s="5">
        <v>3.5197299999999965</v>
      </c>
      <c r="K1540" s="5">
        <v>3.5600049999999954</v>
      </c>
      <c r="L1540" s="5">
        <v>3.7592049999999961</v>
      </c>
      <c r="M1540" s="5">
        <v>3.7642049999999969</v>
      </c>
      <c r="N1540" s="5">
        <v>3.7629049999999964</v>
      </c>
      <c r="O1540" s="5">
        <v>4.2106049999999984</v>
      </c>
      <c r="P1540" s="5">
        <v>4.2166049999999968</v>
      </c>
      <c r="Q1540" s="5">
        <v>4.4196049999999989</v>
      </c>
      <c r="R1540" s="5">
        <v>4.7088141751152062</v>
      </c>
      <c r="S1540" s="5">
        <v>4.7088141751152062</v>
      </c>
      <c r="T1540" s="5">
        <v>4.7088141751152062</v>
      </c>
      <c r="U1540" s="5">
        <v>4.7088141751152062</v>
      </c>
      <c r="V1540" s="5">
        <v>4.7047408064516114</v>
      </c>
      <c r="W1540" t="str">
        <f t="shared" si="243"/>
        <v/>
      </c>
      <c r="X1540" s="7" t="str">
        <f t="shared" ref="X1540:X1603" si="247">$X$1</f>
        <v>PROTRA_CAPACITY_EMPIRICAL[</v>
      </c>
      <c r="Y1540" s="7" t="str">
        <f t="shared" si="240"/>
        <v>SPAIN,</v>
      </c>
      <c r="Z1540" s="7" t="str">
        <f t="shared" si="241"/>
        <v>TO_elec,</v>
      </c>
      <c r="AA1540" s="7" t="str">
        <f t="shared" ref="AA1540:AA1603" si="248">D1540&amp;"]=GET_DIRECT_DATA("</f>
        <v>PROTRA_CHP_PP_I]=GET_DIRECT_DATA(</v>
      </c>
      <c r="AB1540" s="7" t="str">
        <f t="shared" ref="AB1540:AB1603" si="249">$AB$1</f>
        <v>'model_parameters/energy/PROTRA_capacity_vensim_import.xlsx','PROTRA_capacity','PROTRA_CAP_TIME',</v>
      </c>
      <c r="AC1540" s="7" t="str">
        <f t="shared" si="242"/>
        <v>'SPAIN_TO_elec')~~|</v>
      </c>
    </row>
    <row r="1541" spans="1:29" x14ac:dyDescent="0.35">
      <c r="A1541" t="s">
        <v>67</v>
      </c>
      <c r="B1541" t="s">
        <v>42</v>
      </c>
      <c r="C1541" t="str">
        <f t="shared" si="244"/>
        <v>SPAIN_TO_elec</v>
      </c>
      <c r="D1541" t="str">
        <f t="shared" si="245"/>
        <v>PROTRA_CHP_PP_I</v>
      </c>
      <c r="E1541" t="s">
        <v>24</v>
      </c>
      <c r="F1541" s="1" t="str">
        <f t="shared" si="246"/>
        <v>SPAINTO_elecPROTRA_PP_liquid_fuels</v>
      </c>
      <c r="G1541" s="5">
        <v>4.7252805263157898</v>
      </c>
      <c r="H1541" s="5">
        <v>4.7425805263157894</v>
      </c>
      <c r="I1541" s="5">
        <v>4.7542805263157897</v>
      </c>
      <c r="J1541" s="5">
        <v>3.6646805263157893</v>
      </c>
      <c r="K1541" s="5">
        <v>3.6772805263157893</v>
      </c>
      <c r="L1541" s="5">
        <v>3.5051805263157894</v>
      </c>
      <c r="M1541" s="5">
        <v>3.3616805263157894</v>
      </c>
      <c r="N1541" s="5">
        <v>3.3616805263157894</v>
      </c>
      <c r="O1541" s="5">
        <v>3.2819805263157895</v>
      </c>
      <c r="P1541" s="5">
        <v>3.2215805263157895</v>
      </c>
      <c r="Q1541" s="5">
        <v>3.0251805263157894</v>
      </c>
      <c r="R1541" s="5">
        <v>3.1694583668016194</v>
      </c>
      <c r="S1541" s="5">
        <v>3.3276985789473685</v>
      </c>
      <c r="T1541" s="5">
        <v>3.3276985789473685</v>
      </c>
      <c r="U1541" s="5">
        <v>3.3230444550607285</v>
      </c>
      <c r="V1541" s="5">
        <v>3.2904655878542513</v>
      </c>
      <c r="W1541" t="str">
        <f t="shared" si="243"/>
        <v/>
      </c>
      <c r="X1541" s="7" t="str">
        <f t="shared" si="247"/>
        <v>PROTRA_CAPACITY_EMPIRICAL[</v>
      </c>
      <c r="Y1541" s="7" t="str">
        <f t="shared" si="240"/>
        <v>SPAIN,</v>
      </c>
      <c r="Z1541" s="7" t="str">
        <f t="shared" si="241"/>
        <v>TO_elec,</v>
      </c>
      <c r="AA1541" s="7" t="str">
        <f t="shared" si="248"/>
        <v>PROTRA_CHP_PP_I]=GET_DIRECT_DATA(</v>
      </c>
      <c r="AB1541" s="7" t="str">
        <f t="shared" si="249"/>
        <v>'model_parameters/energy/PROTRA_capacity_vensim_import.xlsx','PROTRA_capacity','PROTRA_CAP_TIME',</v>
      </c>
      <c r="AC1541" s="7" t="str">
        <f t="shared" si="242"/>
        <v>'SPAIN_TO_elec')~~|</v>
      </c>
    </row>
    <row r="1542" spans="1:29" x14ac:dyDescent="0.35">
      <c r="A1542" t="s">
        <v>67</v>
      </c>
      <c r="B1542" t="s">
        <v>42</v>
      </c>
      <c r="C1542" t="str">
        <f t="shared" si="244"/>
        <v>SPAIN_TO_elec</v>
      </c>
      <c r="D1542" t="str">
        <f t="shared" si="245"/>
        <v>PROTRA_CHP_PP_I</v>
      </c>
      <c r="E1542" t="s">
        <v>25</v>
      </c>
      <c r="F1542" s="1" t="str">
        <f t="shared" si="246"/>
        <v>SPAINTO_elecPROTRA_PP_liquid_fuels_CCS</v>
      </c>
      <c r="G1542" s="5">
        <v>0</v>
      </c>
      <c r="H1542" s="5">
        <v>0</v>
      </c>
      <c r="I1542" s="5">
        <v>0</v>
      </c>
      <c r="J1542" s="5">
        <v>0</v>
      </c>
      <c r="K1542" s="5">
        <v>0</v>
      </c>
      <c r="L1542" s="5">
        <v>0</v>
      </c>
      <c r="M1542" s="5">
        <v>0</v>
      </c>
      <c r="N1542" s="5">
        <v>0</v>
      </c>
      <c r="O1542" s="5">
        <v>0</v>
      </c>
      <c r="P1542" s="5">
        <v>0</v>
      </c>
      <c r="Q1542" s="5">
        <v>0</v>
      </c>
      <c r="R1542" s="5">
        <v>0</v>
      </c>
      <c r="S1542" s="5">
        <v>0</v>
      </c>
      <c r="T1542" s="5">
        <v>0</v>
      </c>
      <c r="U1542" s="5">
        <v>0</v>
      </c>
      <c r="V1542" s="5">
        <v>0</v>
      </c>
      <c r="W1542" t="str">
        <f t="shared" si="243"/>
        <v/>
      </c>
      <c r="X1542" s="7" t="str">
        <f t="shared" si="247"/>
        <v>PROTRA_CAPACITY_EMPIRICAL[</v>
      </c>
      <c r="Y1542" s="7" t="str">
        <f t="shared" si="240"/>
        <v>SPAIN,</v>
      </c>
      <c r="Z1542" s="7" t="str">
        <f t="shared" si="241"/>
        <v>TO_elec,</v>
      </c>
      <c r="AA1542" s="7" t="str">
        <f t="shared" si="248"/>
        <v>PROTRA_CHP_PP_I]=GET_DIRECT_DATA(</v>
      </c>
      <c r="AB1542" s="7" t="str">
        <f t="shared" si="249"/>
        <v>'model_parameters/energy/PROTRA_capacity_vensim_import.xlsx','PROTRA_capacity','PROTRA_CAP_TIME',</v>
      </c>
      <c r="AC1542" s="7" t="str">
        <f t="shared" si="242"/>
        <v>'SPAIN_TO_elec')~~|</v>
      </c>
    </row>
    <row r="1543" spans="1:29" x14ac:dyDescent="0.35">
      <c r="A1543" t="s">
        <v>67</v>
      </c>
      <c r="B1543" t="s">
        <v>42</v>
      </c>
      <c r="C1543" t="str">
        <f t="shared" si="244"/>
        <v>SPAIN_TO_elec</v>
      </c>
      <c r="D1543" t="str">
        <f t="shared" si="245"/>
        <v>PROTRA_CHP_PP_I</v>
      </c>
      <c r="E1543" t="s">
        <v>26</v>
      </c>
      <c r="F1543" s="1" t="str">
        <f t="shared" si="246"/>
        <v>SPAINTO_elecPROTRA_PP_nuclear</v>
      </c>
      <c r="G1543" s="5">
        <v>7.8932000000000002</v>
      </c>
      <c r="H1543" s="5">
        <v>7.6711999999999998</v>
      </c>
      <c r="I1543" s="5">
        <v>7.6711999999999998</v>
      </c>
      <c r="J1543" s="5">
        <v>7.6711999999999998</v>
      </c>
      <c r="K1543" s="5">
        <v>7.6711999999999998</v>
      </c>
      <c r="L1543" s="5">
        <v>7.7602000000000002</v>
      </c>
      <c r="M1543" s="5">
        <v>7.7602000000000002</v>
      </c>
      <c r="N1543" s="5">
        <v>7.7602000000000002</v>
      </c>
      <c r="O1543" s="5">
        <v>7.7071999999999994</v>
      </c>
      <c r="P1543" s="5">
        <v>7.7071999999999994</v>
      </c>
      <c r="Q1543" s="5">
        <v>7.7071999999999994</v>
      </c>
      <c r="R1543" s="5">
        <v>7.7071999999999994</v>
      </c>
      <c r="S1543" s="5">
        <v>7.7071999999999994</v>
      </c>
      <c r="T1543" s="5">
        <v>7.2440758584257789</v>
      </c>
      <c r="U1543" s="5">
        <v>7.2440758584257789</v>
      </c>
      <c r="V1543" s="5">
        <v>7.2440758584257789</v>
      </c>
      <c r="W1543" t="str">
        <f t="shared" si="243"/>
        <v/>
      </c>
      <c r="X1543" s="7" t="str">
        <f t="shared" si="247"/>
        <v>PROTRA_CAPACITY_EMPIRICAL[</v>
      </c>
      <c r="Y1543" s="7" t="str">
        <f t="shared" si="240"/>
        <v>SPAIN,</v>
      </c>
      <c r="Z1543" s="7" t="str">
        <f t="shared" si="241"/>
        <v>TO_elec,</v>
      </c>
      <c r="AA1543" s="7" t="str">
        <f t="shared" si="248"/>
        <v>PROTRA_CHP_PP_I]=GET_DIRECT_DATA(</v>
      </c>
      <c r="AB1543" s="7" t="str">
        <f t="shared" si="249"/>
        <v>'model_parameters/energy/PROTRA_capacity_vensim_import.xlsx','PROTRA_capacity','PROTRA_CAP_TIME',</v>
      </c>
      <c r="AC1543" s="7" t="str">
        <f t="shared" si="242"/>
        <v>'SPAIN_TO_elec')~~|</v>
      </c>
    </row>
    <row r="1544" spans="1:29" x14ac:dyDescent="0.35">
      <c r="A1544" t="s">
        <v>67</v>
      </c>
      <c r="B1544" t="s">
        <v>42</v>
      </c>
      <c r="C1544" t="str">
        <f t="shared" si="244"/>
        <v>SPAIN_TO_elec</v>
      </c>
      <c r="D1544" t="str">
        <f t="shared" si="245"/>
        <v>PROTRA_CHP_PP_I</v>
      </c>
      <c r="E1544" t="s">
        <v>27</v>
      </c>
      <c r="F1544" s="1" t="str">
        <f t="shared" si="246"/>
        <v>SPAINTO_elecPROTRA_PP_oceanic</v>
      </c>
      <c r="G1544" s="5">
        <v>0</v>
      </c>
      <c r="H1544" s="5">
        <v>0</v>
      </c>
      <c r="I1544" s="5">
        <v>0</v>
      </c>
      <c r="J1544" s="5">
        <v>4.0000000000000003E-5</v>
      </c>
      <c r="K1544" s="5">
        <v>4.0000000000000003E-5</v>
      </c>
      <c r="L1544" s="5">
        <v>4.0000000000000003E-5</v>
      </c>
      <c r="M1544" s="5">
        <v>3.3999999999999997E-4</v>
      </c>
      <c r="N1544" s="5">
        <v>3.3999999999999997E-4</v>
      </c>
      <c r="O1544" s="5">
        <v>3.3999999999999997E-4</v>
      </c>
      <c r="P1544" s="5">
        <v>3.3999999999999997E-4</v>
      </c>
      <c r="Q1544" s="5">
        <v>3.3999999999999997E-4</v>
      </c>
      <c r="R1544" s="5">
        <v>3.8285714285714279E-4</v>
      </c>
      <c r="S1544" s="5">
        <v>4.2571428571428567E-4</v>
      </c>
      <c r="T1544" s="5">
        <v>4.6857142857142855E-4</v>
      </c>
      <c r="U1544" s="5">
        <v>5.1142857142857142E-4</v>
      </c>
      <c r="V1544" s="5">
        <v>5.542857142857143E-4</v>
      </c>
      <c r="W1544" t="str">
        <f t="shared" si="243"/>
        <v/>
      </c>
      <c r="X1544" s="7" t="str">
        <f t="shared" si="247"/>
        <v>PROTRA_CAPACITY_EMPIRICAL[</v>
      </c>
      <c r="Y1544" s="7" t="str">
        <f t="shared" si="240"/>
        <v>SPAIN,</v>
      </c>
      <c r="Z1544" s="7" t="str">
        <f t="shared" si="241"/>
        <v>TO_elec,</v>
      </c>
      <c r="AA1544" s="7" t="str">
        <f t="shared" si="248"/>
        <v>PROTRA_CHP_PP_I]=GET_DIRECT_DATA(</v>
      </c>
      <c r="AB1544" s="7" t="str">
        <f t="shared" si="249"/>
        <v>'model_parameters/energy/PROTRA_capacity_vensim_import.xlsx','PROTRA_capacity','PROTRA_CAP_TIME',</v>
      </c>
      <c r="AC1544" s="7" t="str">
        <f t="shared" si="242"/>
        <v>'SPAIN_TO_elec')~~|</v>
      </c>
    </row>
    <row r="1545" spans="1:29" x14ac:dyDescent="0.35">
      <c r="A1545" t="s">
        <v>67</v>
      </c>
      <c r="B1545" t="s">
        <v>42</v>
      </c>
      <c r="C1545" t="str">
        <f t="shared" si="244"/>
        <v>SPAIN_TO_elec</v>
      </c>
      <c r="D1545" t="str">
        <f t="shared" si="245"/>
        <v>PROTRA_CHP_PP_I</v>
      </c>
      <c r="E1545" t="s">
        <v>28</v>
      </c>
      <c r="F1545" s="1" t="str">
        <f t="shared" si="246"/>
        <v>SPAINTO_elecPROTRA_PP_solar_CSP</v>
      </c>
      <c r="G1545" s="5">
        <v>0</v>
      </c>
      <c r="H1545" s="5">
        <v>1.0999999999999999E-2</v>
      </c>
      <c r="I1545" s="5">
        <v>1.0999999999999999E-2</v>
      </c>
      <c r="J1545" s="5">
        <v>6.0999999999999999E-2</v>
      </c>
      <c r="K1545" s="5">
        <v>0.28199999999999997</v>
      </c>
      <c r="L1545" s="5">
        <v>0.73199999999999998</v>
      </c>
      <c r="M1545" s="5">
        <v>1.149</v>
      </c>
      <c r="N1545" s="5">
        <v>2</v>
      </c>
      <c r="O1545" s="5">
        <v>2.3040630000000002</v>
      </c>
      <c r="P1545" s="5">
        <v>2.3040630000000002</v>
      </c>
      <c r="Q1545" s="5">
        <v>2.3040630000000002</v>
      </c>
      <c r="R1545" s="5">
        <v>2.6363363428571431</v>
      </c>
      <c r="S1545" s="5">
        <v>2.9686096857142861</v>
      </c>
      <c r="T1545" s="5">
        <v>3.300883028571429</v>
      </c>
      <c r="U1545" s="5">
        <v>3.633156371428572</v>
      </c>
      <c r="V1545" s="5">
        <v>3.9654297142857149</v>
      </c>
      <c r="W1545" t="str">
        <f t="shared" si="243"/>
        <v/>
      </c>
      <c r="X1545" s="7" t="str">
        <f t="shared" si="247"/>
        <v>PROTRA_CAPACITY_EMPIRICAL[</v>
      </c>
      <c r="Y1545" s="7" t="str">
        <f t="shared" si="240"/>
        <v>SPAIN,</v>
      </c>
      <c r="Z1545" s="7" t="str">
        <f t="shared" si="241"/>
        <v>TO_elec,</v>
      </c>
      <c r="AA1545" s="7" t="str">
        <f t="shared" si="248"/>
        <v>PROTRA_CHP_PP_I]=GET_DIRECT_DATA(</v>
      </c>
      <c r="AB1545" s="7" t="str">
        <f t="shared" si="249"/>
        <v>'model_parameters/energy/PROTRA_capacity_vensim_import.xlsx','PROTRA_capacity','PROTRA_CAP_TIME',</v>
      </c>
      <c r="AC1545" s="7" t="str">
        <f t="shared" si="242"/>
        <v>'SPAIN_TO_elec')~~|</v>
      </c>
    </row>
    <row r="1546" spans="1:29" x14ac:dyDescent="0.35">
      <c r="A1546" t="s">
        <v>67</v>
      </c>
      <c r="B1546" t="s">
        <v>42</v>
      </c>
      <c r="C1546" t="str">
        <f t="shared" si="244"/>
        <v>SPAIN_TO_elec</v>
      </c>
      <c r="D1546" t="str">
        <f t="shared" si="245"/>
        <v>PROTRA_CHP_PP_I</v>
      </c>
      <c r="E1546" t="s">
        <v>29</v>
      </c>
      <c r="F1546" s="1" t="str">
        <f t="shared" si="246"/>
        <v>SPAINTO_elecPROTRA_PP_solar_PV</v>
      </c>
      <c r="G1546" s="5">
        <v>4.2639999999999997E-2</v>
      </c>
      <c r="H1546" s="5">
        <v>0.10660000000000001</v>
      </c>
      <c r="I1546" s="5">
        <v>0.40508000000000005</v>
      </c>
      <c r="J1546" s="5">
        <v>2.77488</v>
      </c>
      <c r="K1546" s="5">
        <v>2.8068599999999999</v>
      </c>
      <c r="L1546" s="5">
        <v>3.1758600000000001</v>
      </c>
      <c r="M1546" s="5">
        <v>3.5120600000000004</v>
      </c>
      <c r="N1546" s="5">
        <v>3.7465800000000002</v>
      </c>
      <c r="O1546" s="5">
        <v>3.8458000000000001</v>
      </c>
      <c r="P1546" s="5">
        <v>3.8515400000000004</v>
      </c>
      <c r="Q1546" s="5">
        <v>3.8572800000000003</v>
      </c>
      <c r="R1546" s="5">
        <v>3.8366212700841622</v>
      </c>
      <c r="S1546" s="5">
        <v>3.9664761438408571</v>
      </c>
      <c r="T1546" s="5">
        <v>3.967656642693191</v>
      </c>
      <c r="U1546" s="5">
        <v>3.9847738760520275</v>
      </c>
      <c r="V1546" s="5">
        <v>4.9970516419280804</v>
      </c>
      <c r="W1546" t="str">
        <f t="shared" si="243"/>
        <v/>
      </c>
      <c r="X1546" s="7" t="str">
        <f t="shared" si="247"/>
        <v>PROTRA_CAPACITY_EMPIRICAL[</v>
      </c>
      <c r="Y1546" s="7" t="str">
        <f t="shared" si="240"/>
        <v>SPAIN,</v>
      </c>
      <c r="Z1546" s="7" t="str">
        <f t="shared" si="241"/>
        <v>TO_elec,</v>
      </c>
      <c r="AA1546" s="7" t="str">
        <f t="shared" si="248"/>
        <v>PROTRA_CHP_PP_I]=GET_DIRECT_DATA(</v>
      </c>
      <c r="AB1546" s="7" t="str">
        <f t="shared" si="249"/>
        <v>'model_parameters/energy/PROTRA_capacity_vensim_import.xlsx','PROTRA_capacity','PROTRA_CAP_TIME',</v>
      </c>
      <c r="AC1546" s="7" t="str">
        <f t="shared" si="242"/>
        <v>'SPAIN_TO_elec')~~|</v>
      </c>
    </row>
    <row r="1547" spans="1:29" x14ac:dyDescent="0.35">
      <c r="A1547" t="s">
        <v>67</v>
      </c>
      <c r="B1547" t="s">
        <v>42</v>
      </c>
      <c r="C1547" t="str">
        <f t="shared" si="244"/>
        <v>SPAIN_TO_elec</v>
      </c>
      <c r="D1547" t="str">
        <f t="shared" si="245"/>
        <v>PROTRA_CHP_PP_I</v>
      </c>
      <c r="E1547" t="s">
        <v>30</v>
      </c>
      <c r="F1547" s="1" t="str">
        <f t="shared" si="246"/>
        <v>SPAINTO_elecPROTRA_PP_solar_urban_PV</v>
      </c>
      <c r="G1547" s="5">
        <v>9.3600000000000003E-3</v>
      </c>
      <c r="H1547" s="5">
        <v>2.3399999999999997E-2</v>
      </c>
      <c r="I1547" s="5">
        <v>8.8919999999999999E-2</v>
      </c>
      <c r="J1547" s="5">
        <v>0.60911999999999999</v>
      </c>
      <c r="K1547" s="5">
        <v>0.61614000000000002</v>
      </c>
      <c r="L1547" s="5">
        <v>0.69713999999999998</v>
      </c>
      <c r="M1547" s="5">
        <v>0.77093999999999996</v>
      </c>
      <c r="N1547" s="5">
        <v>0.82241999999999993</v>
      </c>
      <c r="O1547" s="5">
        <v>0.84419999999999995</v>
      </c>
      <c r="P1547" s="5">
        <v>0.84545999999999988</v>
      </c>
      <c r="Q1547" s="5">
        <v>0.84671999999999992</v>
      </c>
      <c r="R1547" s="5">
        <v>0.84218515684774287</v>
      </c>
      <c r="S1547" s="5">
        <v>0.87068988523335866</v>
      </c>
      <c r="T1547" s="5">
        <v>0.87094901912777345</v>
      </c>
      <c r="U1547" s="5">
        <v>0.87470646059678636</v>
      </c>
      <c r="V1547" s="5">
        <v>1.0969137750573832</v>
      </c>
      <c r="W1547" t="str">
        <f t="shared" si="243"/>
        <v/>
      </c>
      <c r="X1547" s="7" t="str">
        <f t="shared" si="247"/>
        <v>PROTRA_CAPACITY_EMPIRICAL[</v>
      </c>
      <c r="Y1547" s="7" t="str">
        <f t="shared" si="240"/>
        <v>SPAIN,</v>
      </c>
      <c r="Z1547" s="7" t="str">
        <f t="shared" si="241"/>
        <v>TO_elec,</v>
      </c>
      <c r="AA1547" s="7" t="str">
        <f t="shared" si="248"/>
        <v>PROTRA_CHP_PP_I]=GET_DIRECT_DATA(</v>
      </c>
      <c r="AB1547" s="7" t="str">
        <f t="shared" si="249"/>
        <v>'model_parameters/energy/PROTRA_capacity_vensim_import.xlsx','PROTRA_capacity','PROTRA_CAP_TIME',</v>
      </c>
      <c r="AC1547" s="7" t="str">
        <f t="shared" si="242"/>
        <v>'SPAIN_TO_elec')~~|</v>
      </c>
    </row>
    <row r="1548" spans="1:29" x14ac:dyDescent="0.35">
      <c r="A1548" t="s">
        <v>67</v>
      </c>
      <c r="B1548" t="s">
        <v>42</v>
      </c>
      <c r="C1548" t="str">
        <f t="shared" si="244"/>
        <v>SPAIN_TO_elec</v>
      </c>
      <c r="D1548" t="str">
        <f t="shared" si="245"/>
        <v>PROTRA_CHP_PP_I</v>
      </c>
      <c r="E1548" t="s">
        <v>31</v>
      </c>
      <c r="F1548" s="1" t="str">
        <f t="shared" si="246"/>
        <v>SPAINTO_elecPROTRA_PP_solid_fossil</v>
      </c>
      <c r="G1548" s="5">
        <v>11.735600000000002</v>
      </c>
      <c r="H1548" s="5">
        <v>11.735600000000002</v>
      </c>
      <c r="I1548" s="5">
        <v>11.735600000000002</v>
      </c>
      <c r="J1548" s="5">
        <v>11.735600000000002</v>
      </c>
      <c r="K1548" s="5">
        <v>11.527000000000001</v>
      </c>
      <c r="L1548" s="5">
        <v>11.527000000000001</v>
      </c>
      <c r="M1548" s="5">
        <v>11.527000000000001</v>
      </c>
      <c r="N1548" s="5">
        <v>11.527000000000001</v>
      </c>
      <c r="O1548" s="5">
        <v>11.527000000000001</v>
      </c>
      <c r="P1548" s="5">
        <v>11.527000000000001</v>
      </c>
      <c r="Q1548" s="5">
        <v>11.527000000000001</v>
      </c>
      <c r="R1548" s="5">
        <v>11.372712696766897</v>
      </c>
      <c r="S1548" s="5">
        <v>10.360066453011594</v>
      </c>
      <c r="T1548" s="5">
        <v>10.360066453011594</v>
      </c>
      <c r="U1548" s="5">
        <v>10.388316240927516</v>
      </c>
      <c r="V1548" s="5">
        <v>10.011290225280423</v>
      </c>
      <c r="W1548" t="str">
        <f t="shared" si="243"/>
        <v/>
      </c>
      <c r="X1548" s="7" t="str">
        <f t="shared" si="247"/>
        <v>PROTRA_CAPACITY_EMPIRICAL[</v>
      </c>
      <c r="Y1548" s="7" t="str">
        <f t="shared" si="240"/>
        <v>SPAIN,</v>
      </c>
      <c r="Z1548" s="7" t="str">
        <f t="shared" si="241"/>
        <v>TO_elec,</v>
      </c>
      <c r="AA1548" s="7" t="str">
        <f t="shared" si="248"/>
        <v>PROTRA_CHP_PP_I]=GET_DIRECT_DATA(</v>
      </c>
      <c r="AB1548" s="7" t="str">
        <f t="shared" si="249"/>
        <v>'model_parameters/energy/PROTRA_capacity_vensim_import.xlsx','PROTRA_capacity','PROTRA_CAP_TIME',</v>
      </c>
      <c r="AC1548" s="7" t="str">
        <f t="shared" si="242"/>
        <v>'SPAIN_TO_elec')~~|</v>
      </c>
    </row>
    <row r="1549" spans="1:29" x14ac:dyDescent="0.35">
      <c r="A1549" t="s">
        <v>67</v>
      </c>
      <c r="B1549" t="s">
        <v>42</v>
      </c>
      <c r="C1549" t="str">
        <f t="shared" si="244"/>
        <v>SPAIN_TO_elec</v>
      </c>
      <c r="D1549" t="str">
        <f t="shared" si="245"/>
        <v>PROTRA_CHP_PP_I</v>
      </c>
      <c r="E1549" t="s">
        <v>32</v>
      </c>
      <c r="F1549" s="1" t="str">
        <f t="shared" si="246"/>
        <v>SPAINTO_elecPROTRA_PP_solid_fossil_CCS</v>
      </c>
      <c r="G1549" s="5">
        <v>0</v>
      </c>
      <c r="H1549" s="5">
        <v>0</v>
      </c>
      <c r="I1549" s="5">
        <v>0</v>
      </c>
      <c r="J1549" s="5">
        <v>0</v>
      </c>
      <c r="K1549" s="5">
        <v>0</v>
      </c>
      <c r="L1549" s="5">
        <v>0</v>
      </c>
      <c r="M1549" s="5">
        <v>0</v>
      </c>
      <c r="N1549" s="5">
        <v>0</v>
      </c>
      <c r="O1549" s="5">
        <v>0</v>
      </c>
      <c r="P1549" s="5">
        <v>0</v>
      </c>
      <c r="Q1549" s="5">
        <v>0</v>
      </c>
      <c r="R1549" s="5">
        <v>0</v>
      </c>
      <c r="S1549" s="5">
        <v>0</v>
      </c>
      <c r="T1549" s="5">
        <v>0</v>
      </c>
      <c r="U1549" s="5">
        <v>0</v>
      </c>
      <c r="V1549" s="5">
        <v>0</v>
      </c>
      <c r="W1549" t="str">
        <f t="shared" si="243"/>
        <v/>
      </c>
      <c r="X1549" s="7" t="str">
        <f t="shared" si="247"/>
        <v>PROTRA_CAPACITY_EMPIRICAL[</v>
      </c>
      <c r="Y1549" s="7" t="str">
        <f t="shared" si="240"/>
        <v>SPAIN,</v>
      </c>
      <c r="Z1549" s="7" t="str">
        <f t="shared" si="241"/>
        <v>TO_elec,</v>
      </c>
      <c r="AA1549" s="7" t="str">
        <f t="shared" si="248"/>
        <v>PROTRA_CHP_PP_I]=GET_DIRECT_DATA(</v>
      </c>
      <c r="AB1549" s="7" t="str">
        <f t="shared" si="249"/>
        <v>'model_parameters/energy/PROTRA_capacity_vensim_import.xlsx','PROTRA_capacity','PROTRA_CAP_TIME',</v>
      </c>
      <c r="AC1549" s="7" t="str">
        <f t="shared" si="242"/>
        <v>'SPAIN_TO_elec')~~|</v>
      </c>
    </row>
    <row r="1550" spans="1:29" x14ac:dyDescent="0.35">
      <c r="A1550" t="s">
        <v>67</v>
      </c>
      <c r="B1550" t="s">
        <v>42</v>
      </c>
      <c r="C1550" t="str">
        <f t="shared" si="244"/>
        <v>SPAIN_TO_elec</v>
      </c>
      <c r="D1550" t="str">
        <f t="shared" si="245"/>
        <v>PROTRA_CHP_PP_I</v>
      </c>
      <c r="E1550" t="s">
        <v>33</v>
      </c>
      <c r="F1550" s="1" t="str">
        <f t="shared" si="246"/>
        <v>SPAINTO_elecPROTRA_PP_waste</v>
      </c>
      <c r="G1550" s="5">
        <v>5.4781042109730671E-2</v>
      </c>
      <c r="H1550" s="5">
        <v>5.6331828963572313E-2</v>
      </c>
      <c r="I1550" s="5">
        <v>5.7823687408826416E-2</v>
      </c>
      <c r="J1550" s="5">
        <v>6.4835422101520698E-2</v>
      </c>
      <c r="K1550" s="5">
        <v>6.513379379057152E-2</v>
      </c>
      <c r="L1550" s="5">
        <v>6.513379379057152E-2</v>
      </c>
      <c r="M1550" s="5">
        <v>6.513379379057152E-2</v>
      </c>
      <c r="N1550" s="5">
        <v>6.7520767302978082E-2</v>
      </c>
      <c r="O1550" s="5">
        <v>6.9997252322099898E-2</v>
      </c>
      <c r="P1550" s="5">
        <v>6.9997252322099898E-2</v>
      </c>
      <c r="Q1550" s="5">
        <v>6.5939397351008747E-2</v>
      </c>
      <c r="R1550" s="5">
        <v>9.2658335311082932E-2</v>
      </c>
      <c r="S1550" s="5">
        <v>0.13138853895963082</v>
      </c>
      <c r="T1550" s="5">
        <v>0.13334956192917752</v>
      </c>
      <c r="U1550" s="5">
        <v>0.13187879470201749</v>
      </c>
      <c r="V1550" s="5">
        <v>0.13310443405798419</v>
      </c>
      <c r="W1550" t="str">
        <f t="shared" si="243"/>
        <v/>
      </c>
      <c r="X1550" s="7" t="str">
        <f t="shared" si="247"/>
        <v>PROTRA_CAPACITY_EMPIRICAL[</v>
      </c>
      <c r="Y1550" s="7" t="str">
        <f t="shared" si="240"/>
        <v>SPAIN,</v>
      </c>
      <c r="Z1550" s="7" t="str">
        <f t="shared" si="241"/>
        <v>TO_elec,</v>
      </c>
      <c r="AA1550" s="7" t="str">
        <f t="shared" si="248"/>
        <v>PROTRA_CHP_PP_I]=GET_DIRECT_DATA(</v>
      </c>
      <c r="AB1550" s="7" t="str">
        <f t="shared" si="249"/>
        <v>'model_parameters/energy/PROTRA_capacity_vensim_import.xlsx','PROTRA_capacity','PROTRA_CAP_TIME',</v>
      </c>
      <c r="AC1550" s="7" t="str">
        <f t="shared" si="242"/>
        <v>'SPAIN_TO_elec')~~|</v>
      </c>
    </row>
    <row r="1551" spans="1:29" x14ac:dyDescent="0.35">
      <c r="A1551" t="s">
        <v>67</v>
      </c>
      <c r="B1551" t="s">
        <v>42</v>
      </c>
      <c r="C1551" t="str">
        <f t="shared" si="244"/>
        <v>SPAIN_TO_elec</v>
      </c>
      <c r="D1551" t="str">
        <f t="shared" si="245"/>
        <v>PROTRA_CHP_PP_I</v>
      </c>
      <c r="E1551" t="s">
        <v>34</v>
      </c>
      <c r="F1551" s="1" t="str">
        <f t="shared" si="246"/>
        <v>SPAINTO_elecPROTRA_PP_waste_CCS</v>
      </c>
      <c r="G1551" s="5">
        <v>0</v>
      </c>
      <c r="H1551" s="5">
        <v>0</v>
      </c>
      <c r="I1551" s="5">
        <v>0</v>
      </c>
      <c r="J1551" s="5">
        <v>0</v>
      </c>
      <c r="K1551" s="5">
        <v>0</v>
      </c>
      <c r="L1551" s="5">
        <v>0</v>
      </c>
      <c r="M1551" s="5">
        <v>0</v>
      </c>
      <c r="N1551" s="5">
        <v>0</v>
      </c>
      <c r="O1551" s="5">
        <v>0</v>
      </c>
      <c r="P1551" s="5">
        <v>0</v>
      </c>
      <c r="Q1551" s="5">
        <v>0</v>
      </c>
      <c r="R1551" s="5">
        <v>0</v>
      </c>
      <c r="S1551" s="5">
        <v>0</v>
      </c>
      <c r="T1551" s="5">
        <v>0</v>
      </c>
      <c r="U1551" s="5">
        <v>0</v>
      </c>
      <c r="V1551" s="5">
        <v>0</v>
      </c>
      <c r="W1551" t="str">
        <f t="shared" si="243"/>
        <v/>
      </c>
      <c r="X1551" s="7" t="str">
        <f t="shared" si="247"/>
        <v>PROTRA_CAPACITY_EMPIRICAL[</v>
      </c>
      <c r="Y1551" s="7" t="str">
        <f t="shared" si="240"/>
        <v>SPAIN,</v>
      </c>
      <c r="Z1551" s="7" t="str">
        <f t="shared" si="241"/>
        <v>TO_elec,</v>
      </c>
      <c r="AA1551" s="7" t="str">
        <f t="shared" si="248"/>
        <v>PROTRA_CHP_PP_I]=GET_DIRECT_DATA(</v>
      </c>
      <c r="AB1551" s="7" t="str">
        <f t="shared" si="249"/>
        <v>'model_parameters/energy/PROTRA_capacity_vensim_import.xlsx','PROTRA_capacity','PROTRA_CAP_TIME',</v>
      </c>
      <c r="AC1551" s="7" t="str">
        <f t="shared" si="242"/>
        <v>'SPAIN_TO_elec')~~|</v>
      </c>
    </row>
    <row r="1552" spans="1:29" x14ac:dyDescent="0.35">
      <c r="A1552" t="s">
        <v>67</v>
      </c>
      <c r="B1552" t="s">
        <v>42</v>
      </c>
      <c r="C1552" t="str">
        <f t="shared" si="244"/>
        <v>SPAIN_TO_elec</v>
      </c>
      <c r="D1552" t="str">
        <f t="shared" si="245"/>
        <v>PROTRA_CHP_PP_I</v>
      </c>
      <c r="E1552" t="s">
        <v>35</v>
      </c>
      <c r="F1552" s="1" t="str">
        <f t="shared" si="246"/>
        <v>SPAINTO_elecPROTRA_PP_wind_offshore</v>
      </c>
      <c r="G1552" s="5">
        <v>0</v>
      </c>
      <c r="H1552" s="5">
        <v>0</v>
      </c>
      <c r="I1552" s="5">
        <v>0</v>
      </c>
      <c r="J1552" s="5">
        <v>0</v>
      </c>
      <c r="K1552" s="5">
        <v>0</v>
      </c>
      <c r="L1552" s="5">
        <v>0</v>
      </c>
      <c r="M1552" s="5">
        <v>0</v>
      </c>
      <c r="N1552" s="5">
        <v>0</v>
      </c>
      <c r="O1552" s="5">
        <v>5.0000000000000001E-3</v>
      </c>
      <c r="P1552" s="5">
        <v>5.0000000000000001E-3</v>
      </c>
      <c r="Q1552" s="5">
        <v>5.0000000000000001E-3</v>
      </c>
      <c r="R1552" s="5">
        <v>6.285714285714286E-3</v>
      </c>
      <c r="S1552" s="5">
        <v>7.5714285714285718E-3</v>
      </c>
      <c r="T1552" s="5">
        <v>8.8571428571428568E-3</v>
      </c>
      <c r="U1552" s="5">
        <v>1.0142857142857143E-2</v>
      </c>
      <c r="V1552" s="5">
        <v>1.1428571428571429E-2</v>
      </c>
      <c r="W1552" t="str">
        <f t="shared" si="243"/>
        <v/>
      </c>
      <c r="X1552" s="7" t="str">
        <f t="shared" si="247"/>
        <v>PROTRA_CAPACITY_EMPIRICAL[</v>
      </c>
      <c r="Y1552" s="7" t="str">
        <f t="shared" si="240"/>
        <v>SPAIN,</v>
      </c>
      <c r="Z1552" s="7" t="str">
        <f t="shared" si="241"/>
        <v>TO_elec,</v>
      </c>
      <c r="AA1552" s="7" t="str">
        <f t="shared" si="248"/>
        <v>PROTRA_CHP_PP_I]=GET_DIRECT_DATA(</v>
      </c>
      <c r="AB1552" s="7" t="str">
        <f t="shared" si="249"/>
        <v>'model_parameters/energy/PROTRA_capacity_vensim_import.xlsx','PROTRA_capacity','PROTRA_CAP_TIME',</v>
      </c>
      <c r="AC1552" s="7" t="str">
        <f t="shared" si="242"/>
        <v>'SPAIN_TO_elec')~~|</v>
      </c>
    </row>
    <row r="1553" spans="1:29" x14ac:dyDescent="0.35">
      <c r="A1553" t="s">
        <v>67</v>
      </c>
      <c r="B1553" t="s">
        <v>42</v>
      </c>
      <c r="C1553" t="str">
        <f t="shared" si="244"/>
        <v>SPAIN_TO_elec</v>
      </c>
      <c r="D1553" t="str">
        <f t="shared" si="245"/>
        <v>PROTRA_CHP_PP_I</v>
      </c>
      <c r="E1553" t="s">
        <v>36</v>
      </c>
      <c r="F1553" s="1" t="str">
        <f t="shared" si="246"/>
        <v>SPAINTO_elecPROTRA_PP_wind_onshore</v>
      </c>
      <c r="G1553" s="5">
        <v>9.9179999999999993</v>
      </c>
      <c r="H1553" s="5">
        <v>11.722</v>
      </c>
      <c r="I1553" s="5">
        <v>14.82</v>
      </c>
      <c r="J1553" s="5">
        <v>16.555</v>
      </c>
      <c r="K1553" s="5">
        <v>19.175999999999998</v>
      </c>
      <c r="L1553" s="5">
        <v>20.693000000000001</v>
      </c>
      <c r="M1553" s="5">
        <v>21.529</v>
      </c>
      <c r="N1553" s="5">
        <v>22.789000000000001</v>
      </c>
      <c r="O1553" s="5">
        <v>22.952999999999999</v>
      </c>
      <c r="P1553" s="5">
        <v>22.92</v>
      </c>
      <c r="Q1553" s="5">
        <v>22.937999999999999</v>
      </c>
      <c r="R1553" s="5">
        <v>22.970278627968337</v>
      </c>
      <c r="S1553" s="5">
        <v>23.011635620052772</v>
      </c>
      <c r="T1553" s="5">
        <v>23.032818469656991</v>
      </c>
      <c r="U1553" s="5">
        <v>23.16092427440633</v>
      </c>
      <c r="V1553" s="5">
        <v>24.659863060686014</v>
      </c>
      <c r="W1553" t="str">
        <f t="shared" si="243"/>
        <v/>
      </c>
      <c r="X1553" s="7" t="str">
        <f t="shared" si="247"/>
        <v>PROTRA_CAPACITY_EMPIRICAL[</v>
      </c>
      <c r="Y1553" s="7" t="str">
        <f t="shared" si="240"/>
        <v>SPAIN,</v>
      </c>
      <c r="Z1553" s="7" t="str">
        <f t="shared" si="241"/>
        <v>TO_elec,</v>
      </c>
      <c r="AA1553" s="7" t="str">
        <f t="shared" si="248"/>
        <v>PROTRA_CHP_PP_I]=GET_DIRECT_DATA(</v>
      </c>
      <c r="AB1553" s="7" t="str">
        <f t="shared" si="249"/>
        <v>'model_parameters/energy/PROTRA_capacity_vensim_import.xlsx','PROTRA_capacity','PROTRA_CAP_TIME',</v>
      </c>
      <c r="AC1553" s="7" t="str">
        <f t="shared" si="242"/>
        <v>'SPAIN_TO_elec')~~|</v>
      </c>
    </row>
    <row r="1554" spans="1:29" x14ac:dyDescent="0.35">
      <c r="A1554" t="s">
        <v>68</v>
      </c>
      <c r="B1554" t="s">
        <v>41</v>
      </c>
      <c r="C1554" t="str">
        <f t="shared" si="244"/>
        <v>SWEDEN_TO_heat</v>
      </c>
      <c r="D1554" t="str">
        <f t="shared" si="245"/>
        <v>PROTRA_CHP_HP_I</v>
      </c>
      <c r="E1554" t="s">
        <v>0</v>
      </c>
      <c r="F1554" s="1" t="str">
        <f t="shared" si="246"/>
        <v>SWEDENTO_heatPROTRA_CHP_gas_fuels</v>
      </c>
      <c r="G1554" s="3">
        <v>0.69406204693180562</v>
      </c>
      <c r="H1554" s="3">
        <v>0.64583346920788798</v>
      </c>
      <c r="I1554" s="3">
        <v>0.77682251845323358</v>
      </c>
      <c r="J1554" s="3">
        <v>0.6605748154676655</v>
      </c>
      <c r="K1554" s="3">
        <v>1.1348515148176712</v>
      </c>
      <c r="L1554" s="3">
        <v>1.3029260768976536</v>
      </c>
      <c r="M1554" s="3">
        <v>1.051568712129558</v>
      </c>
      <c r="N1554" s="3">
        <v>0.81953760052880897</v>
      </c>
      <c r="O1554" s="3">
        <v>0.79725147075024783</v>
      </c>
      <c r="P1554" s="3">
        <v>0.56585876390878032</v>
      </c>
      <c r="Q1554" s="3">
        <v>0.55018882890822962</v>
      </c>
      <c r="R1554" s="3">
        <v>0.71245971135837816</v>
      </c>
      <c r="S1554" s="3">
        <v>0.48478135948000434</v>
      </c>
      <c r="T1554" s="3">
        <v>0.55738539164922341</v>
      </c>
      <c r="U1554" s="3">
        <v>0.38971708714332925</v>
      </c>
      <c r="V1554" s="3">
        <v>0.3421153068194337</v>
      </c>
      <c r="W1554" t="str">
        <f t="shared" si="243"/>
        <v>PROTRA_CAPACITY_EMPIRICAL[SWEDEN,TO_heat,PROTRA_CHP_HP_I]=GET_DIRECT_DATA('model_parameters/energy/PROTRA_capacity_vensim_import.xlsx','PROTRA_capacity','PROTRA_CAP_TIME','SWEDEN_TO_heat')~~|</v>
      </c>
      <c r="X1554" s="7" t="str">
        <f t="shared" si="247"/>
        <v>PROTRA_CAPACITY_EMPIRICAL[</v>
      </c>
      <c r="Y1554" s="7" t="str">
        <f t="shared" si="240"/>
        <v>SWEDEN,</v>
      </c>
      <c r="Z1554" s="7" t="str">
        <f t="shared" si="241"/>
        <v>TO_heat,</v>
      </c>
      <c r="AA1554" s="7" t="str">
        <f t="shared" si="248"/>
        <v>PROTRA_CHP_HP_I]=GET_DIRECT_DATA(</v>
      </c>
      <c r="AB1554" s="7" t="str">
        <f t="shared" si="249"/>
        <v>'model_parameters/energy/PROTRA_capacity_vensim_import.xlsx','PROTRA_capacity','PROTRA_CAP_TIME',</v>
      </c>
      <c r="AC1554" s="7" t="str">
        <f t="shared" si="242"/>
        <v>'SWEDEN_TO_heat')~~|</v>
      </c>
    </row>
    <row r="1555" spans="1:29" x14ac:dyDescent="0.35">
      <c r="A1555" t="s">
        <v>68</v>
      </c>
      <c r="B1555" t="s">
        <v>41</v>
      </c>
      <c r="C1555" t="str">
        <f t="shared" si="244"/>
        <v>SWEDEN_TO_heat</v>
      </c>
      <c r="D1555" t="str">
        <f t="shared" si="245"/>
        <v>PROTRA_CHP_HP_I</v>
      </c>
      <c r="E1555" t="s">
        <v>1</v>
      </c>
      <c r="F1555" s="1" t="str">
        <f t="shared" si="246"/>
        <v>SWEDENTO_heatPROTRA_CHP_gas_fuels_CCS</v>
      </c>
      <c r="G1555" s="3">
        <v>0</v>
      </c>
      <c r="H1555" s="3">
        <v>0</v>
      </c>
      <c r="I1555" s="3">
        <v>0</v>
      </c>
      <c r="J1555" s="3">
        <v>0</v>
      </c>
      <c r="K1555" s="3">
        <v>0</v>
      </c>
      <c r="L1555" s="3">
        <v>0</v>
      </c>
      <c r="M1555" s="3">
        <v>0</v>
      </c>
      <c r="N1555" s="3">
        <v>0</v>
      </c>
      <c r="O1555" s="3">
        <v>0</v>
      </c>
      <c r="P1555" s="3">
        <v>0</v>
      </c>
      <c r="Q1555" s="3">
        <v>0</v>
      </c>
      <c r="R1555" s="3">
        <v>0</v>
      </c>
      <c r="S1555" s="3">
        <v>0</v>
      </c>
      <c r="T1555" s="3">
        <v>0</v>
      </c>
      <c r="U1555" s="3">
        <v>0</v>
      </c>
      <c r="V1555" s="3">
        <v>0</v>
      </c>
      <c r="W1555" t="str">
        <f t="shared" si="243"/>
        <v/>
      </c>
      <c r="X1555" s="7" t="str">
        <f t="shared" si="247"/>
        <v>PROTRA_CAPACITY_EMPIRICAL[</v>
      </c>
      <c r="Y1555" s="7" t="str">
        <f t="shared" si="240"/>
        <v>SWEDEN,</v>
      </c>
      <c r="Z1555" s="7" t="str">
        <f t="shared" si="241"/>
        <v>TO_heat,</v>
      </c>
      <c r="AA1555" s="7" t="str">
        <f t="shared" si="248"/>
        <v>PROTRA_CHP_HP_I]=GET_DIRECT_DATA(</v>
      </c>
      <c r="AB1555" s="7" t="str">
        <f t="shared" si="249"/>
        <v>'model_parameters/energy/PROTRA_capacity_vensim_import.xlsx','PROTRA_capacity','PROTRA_CAP_TIME',</v>
      </c>
      <c r="AC1555" s="7" t="str">
        <f t="shared" si="242"/>
        <v>'SWEDEN_TO_heat')~~|</v>
      </c>
    </row>
    <row r="1556" spans="1:29" x14ac:dyDescent="0.35">
      <c r="A1556" t="s">
        <v>68</v>
      </c>
      <c r="B1556" t="s">
        <v>41</v>
      </c>
      <c r="C1556" t="str">
        <f t="shared" si="244"/>
        <v>SWEDEN_TO_heat</v>
      </c>
      <c r="D1556" t="str">
        <f t="shared" si="245"/>
        <v>PROTRA_CHP_HP_I</v>
      </c>
      <c r="E1556" t="s">
        <v>2</v>
      </c>
      <c r="F1556" s="1" t="str">
        <f t="shared" si="246"/>
        <v>SWEDENTO_heatPROTRA_CHP_geothermal</v>
      </c>
      <c r="G1556" s="3">
        <v>0</v>
      </c>
      <c r="H1556" s="3">
        <v>0</v>
      </c>
      <c r="I1556" s="3">
        <v>0</v>
      </c>
      <c r="J1556" s="3">
        <v>0</v>
      </c>
      <c r="K1556" s="3">
        <v>0</v>
      </c>
      <c r="L1556" s="3">
        <v>0</v>
      </c>
      <c r="M1556" s="3">
        <v>0</v>
      </c>
      <c r="N1556" s="3">
        <v>0</v>
      </c>
      <c r="O1556" s="3">
        <v>0</v>
      </c>
      <c r="P1556" s="3">
        <v>0</v>
      </c>
      <c r="Q1556" s="3">
        <v>0</v>
      </c>
      <c r="R1556" s="3">
        <v>0</v>
      </c>
      <c r="S1556" s="3">
        <v>0</v>
      </c>
      <c r="T1556" s="3">
        <v>0</v>
      </c>
      <c r="U1556" s="3">
        <v>0</v>
      </c>
      <c r="V1556" s="3">
        <v>0</v>
      </c>
      <c r="W1556" t="str">
        <f t="shared" si="243"/>
        <v/>
      </c>
      <c r="X1556" s="7" t="str">
        <f t="shared" si="247"/>
        <v>PROTRA_CAPACITY_EMPIRICAL[</v>
      </c>
      <c r="Y1556" s="7" t="str">
        <f t="shared" si="240"/>
        <v>SWEDEN,</v>
      </c>
      <c r="Z1556" s="7" t="str">
        <f t="shared" si="241"/>
        <v>TO_heat,</v>
      </c>
      <c r="AA1556" s="7" t="str">
        <f t="shared" si="248"/>
        <v>PROTRA_CHP_HP_I]=GET_DIRECT_DATA(</v>
      </c>
      <c r="AB1556" s="7" t="str">
        <f t="shared" si="249"/>
        <v>'model_parameters/energy/PROTRA_capacity_vensim_import.xlsx','PROTRA_capacity','PROTRA_CAP_TIME',</v>
      </c>
      <c r="AC1556" s="7" t="str">
        <f t="shared" si="242"/>
        <v>'SWEDEN_TO_heat')~~|</v>
      </c>
    </row>
    <row r="1557" spans="1:29" x14ac:dyDescent="0.35">
      <c r="A1557" t="s">
        <v>68</v>
      </c>
      <c r="B1557" t="s">
        <v>41</v>
      </c>
      <c r="C1557" t="str">
        <f t="shared" si="244"/>
        <v>SWEDEN_TO_heat</v>
      </c>
      <c r="D1557" t="str">
        <f t="shared" si="245"/>
        <v>PROTRA_CHP_HP_I</v>
      </c>
      <c r="E1557" t="s">
        <v>3</v>
      </c>
      <c r="F1557" s="1" t="str">
        <f t="shared" si="246"/>
        <v>SWEDENTO_heatPROTRA_CHP_liquid_fuels</v>
      </c>
      <c r="G1557" s="3">
        <v>0.36278801366090119</v>
      </c>
      <c r="H1557" s="3">
        <v>0.4878573096838163</v>
      </c>
      <c r="I1557" s="3">
        <v>0.30202348793654293</v>
      </c>
      <c r="J1557" s="3">
        <v>0.17944977415445634</v>
      </c>
      <c r="K1557" s="3">
        <v>0.3150817671036687</v>
      </c>
      <c r="L1557" s="3">
        <v>0.54421103888950106</v>
      </c>
      <c r="M1557" s="3">
        <v>0.21937909000771183</v>
      </c>
      <c r="N1557" s="3">
        <v>0.21595491902611003</v>
      </c>
      <c r="O1557" s="3">
        <v>0.21137001211854142</v>
      </c>
      <c r="P1557" s="3">
        <v>0.13156941720832876</v>
      </c>
      <c r="Q1557" s="3">
        <v>9.930095846645369E-2</v>
      </c>
      <c r="R1557" s="3">
        <v>0.17799885424699796</v>
      </c>
      <c r="S1557" s="3">
        <v>0.10226083507766882</v>
      </c>
      <c r="T1557" s="3">
        <v>0.14822597774595134</v>
      </c>
      <c r="U1557" s="3">
        <v>9.6631265836730207E-2</v>
      </c>
      <c r="V1557" s="3">
        <v>9.3120039660680845E-2</v>
      </c>
      <c r="W1557" t="str">
        <f t="shared" si="243"/>
        <v/>
      </c>
      <c r="X1557" s="7" t="str">
        <f t="shared" si="247"/>
        <v>PROTRA_CAPACITY_EMPIRICAL[</v>
      </c>
      <c r="Y1557" s="7" t="str">
        <f t="shared" si="240"/>
        <v>SWEDEN,</v>
      </c>
      <c r="Z1557" s="7" t="str">
        <f t="shared" si="241"/>
        <v>TO_heat,</v>
      </c>
      <c r="AA1557" s="7" t="str">
        <f t="shared" si="248"/>
        <v>PROTRA_CHP_HP_I]=GET_DIRECT_DATA(</v>
      </c>
      <c r="AB1557" s="7" t="str">
        <f t="shared" si="249"/>
        <v>'model_parameters/energy/PROTRA_capacity_vensim_import.xlsx','PROTRA_capacity','PROTRA_CAP_TIME',</v>
      </c>
      <c r="AC1557" s="7" t="str">
        <f t="shared" si="242"/>
        <v>'SWEDEN_TO_heat')~~|</v>
      </c>
    </row>
    <row r="1558" spans="1:29" x14ac:dyDescent="0.35">
      <c r="A1558" t="s">
        <v>68</v>
      </c>
      <c r="B1558" t="s">
        <v>41</v>
      </c>
      <c r="C1558" t="str">
        <f t="shared" si="244"/>
        <v>SWEDEN_TO_heat</v>
      </c>
      <c r="D1558" t="str">
        <f t="shared" si="245"/>
        <v>PROTRA_CHP_HP_I</v>
      </c>
      <c r="E1558" t="s">
        <v>4</v>
      </c>
      <c r="F1558" s="1" t="str">
        <f t="shared" si="246"/>
        <v>SWEDENTO_heatPROTRA_CHP_liquid_fuels_CCS</v>
      </c>
      <c r="G1558" s="3">
        <v>0</v>
      </c>
      <c r="H1558" s="3">
        <v>0</v>
      </c>
      <c r="I1558" s="3">
        <v>0</v>
      </c>
      <c r="J1558" s="3">
        <v>0</v>
      </c>
      <c r="K1558" s="3">
        <v>0</v>
      </c>
      <c r="L1558" s="3">
        <v>0</v>
      </c>
      <c r="M1558" s="3">
        <v>0</v>
      </c>
      <c r="N1558" s="3">
        <v>0</v>
      </c>
      <c r="O1558" s="3">
        <v>0</v>
      </c>
      <c r="P1558" s="3">
        <v>0</v>
      </c>
      <c r="Q1558" s="3">
        <v>0</v>
      </c>
      <c r="R1558" s="3">
        <v>0</v>
      </c>
      <c r="S1558" s="3">
        <v>0</v>
      </c>
      <c r="T1558" s="3">
        <v>0</v>
      </c>
      <c r="U1558" s="3">
        <v>0</v>
      </c>
      <c r="V1558" s="3">
        <v>0</v>
      </c>
      <c r="W1558" t="str">
        <f t="shared" si="243"/>
        <v/>
      </c>
      <c r="X1558" s="7" t="str">
        <f t="shared" si="247"/>
        <v>PROTRA_CAPACITY_EMPIRICAL[</v>
      </c>
      <c r="Y1558" s="7" t="str">
        <f t="shared" si="240"/>
        <v>SWEDEN,</v>
      </c>
      <c r="Z1558" s="7" t="str">
        <f t="shared" si="241"/>
        <v>TO_heat,</v>
      </c>
      <c r="AA1558" s="7" t="str">
        <f t="shared" si="248"/>
        <v>PROTRA_CHP_HP_I]=GET_DIRECT_DATA(</v>
      </c>
      <c r="AB1558" s="7" t="str">
        <f t="shared" si="249"/>
        <v>'model_parameters/energy/PROTRA_capacity_vensim_import.xlsx','PROTRA_capacity','PROTRA_CAP_TIME',</v>
      </c>
      <c r="AC1558" s="7" t="str">
        <f t="shared" si="242"/>
        <v>'SWEDEN_TO_heat')~~|</v>
      </c>
    </row>
    <row r="1559" spans="1:29" x14ac:dyDescent="0.35">
      <c r="A1559" t="s">
        <v>68</v>
      </c>
      <c r="B1559" t="s">
        <v>41</v>
      </c>
      <c r="C1559" t="str">
        <f t="shared" si="244"/>
        <v>SWEDEN_TO_heat</v>
      </c>
      <c r="D1559" t="str">
        <f t="shared" si="245"/>
        <v>PROTRA_CHP_HP_I</v>
      </c>
      <c r="E1559" t="s">
        <v>5</v>
      </c>
      <c r="F1559" s="1" t="str">
        <f t="shared" si="246"/>
        <v>SWEDENTO_heatPROTRA_CHP_solid_fossil</v>
      </c>
      <c r="G1559" s="3">
        <v>0.75372387352649561</v>
      </c>
      <c r="H1559" s="3">
        <v>0.80369355513936314</v>
      </c>
      <c r="I1559" s="3">
        <v>0.60764525724358287</v>
      </c>
      <c r="J1559" s="3">
        <v>0.7138525944695383</v>
      </c>
      <c r="K1559" s="3">
        <v>0.75111221769307046</v>
      </c>
      <c r="L1559" s="3">
        <v>0.80647932136168332</v>
      </c>
      <c r="M1559" s="3">
        <v>0.67450364657926642</v>
      </c>
      <c r="N1559" s="3">
        <v>0.58530109066872316</v>
      </c>
      <c r="O1559" s="3">
        <v>0.68402168117219342</v>
      </c>
      <c r="P1559" s="3">
        <v>0.46023179464580805</v>
      </c>
      <c r="Q1559" s="3">
        <v>0.4467092211082957</v>
      </c>
      <c r="R1559" s="3">
        <v>0.34508679078990862</v>
      </c>
      <c r="S1559" s="3">
        <v>0.37277034262421505</v>
      </c>
      <c r="T1559" s="3">
        <v>0.4628434504792332</v>
      </c>
      <c r="U1559" s="3">
        <v>0.29279563732510738</v>
      </c>
      <c r="V1559" s="3">
        <v>0.27378858653740218</v>
      </c>
      <c r="W1559" t="str">
        <f t="shared" si="243"/>
        <v/>
      </c>
      <c r="X1559" s="7" t="str">
        <f t="shared" si="247"/>
        <v>PROTRA_CAPACITY_EMPIRICAL[</v>
      </c>
      <c r="Y1559" s="7" t="str">
        <f t="shared" ref="Y1559:Y1622" si="250">A1559&amp;","</f>
        <v>SWEDEN,</v>
      </c>
      <c r="Z1559" s="7" t="str">
        <f t="shared" ref="Z1559:Z1622" si="251">B1559&amp;","</f>
        <v>TO_heat,</v>
      </c>
      <c r="AA1559" s="7" t="str">
        <f t="shared" si="248"/>
        <v>PROTRA_CHP_HP_I]=GET_DIRECT_DATA(</v>
      </c>
      <c r="AB1559" s="7" t="str">
        <f t="shared" si="249"/>
        <v>'model_parameters/energy/PROTRA_capacity_vensim_import.xlsx','PROTRA_capacity','PROTRA_CAP_TIME',</v>
      </c>
      <c r="AC1559" s="7" t="str">
        <f t="shared" ref="AC1559:AC1622" si="252">"'"&amp;C1559&amp;"')~~|"</f>
        <v>'SWEDEN_TO_heat')~~|</v>
      </c>
    </row>
    <row r="1560" spans="1:29" x14ac:dyDescent="0.35">
      <c r="A1560" t="s">
        <v>68</v>
      </c>
      <c r="B1560" t="s">
        <v>41</v>
      </c>
      <c r="C1560" t="str">
        <f t="shared" si="244"/>
        <v>SWEDEN_TO_heat</v>
      </c>
      <c r="D1560" t="str">
        <f t="shared" si="245"/>
        <v>PROTRA_CHP_HP_I</v>
      </c>
      <c r="E1560" t="s">
        <v>6</v>
      </c>
      <c r="F1560" s="1" t="str">
        <f t="shared" si="246"/>
        <v>SWEDENTO_heatPROTRA_CHP_solid_fossil_CCS</v>
      </c>
      <c r="G1560" s="3">
        <v>0</v>
      </c>
      <c r="H1560" s="3">
        <v>0</v>
      </c>
      <c r="I1560" s="3">
        <v>0</v>
      </c>
      <c r="J1560" s="3">
        <v>0</v>
      </c>
      <c r="K1560" s="3">
        <v>0</v>
      </c>
      <c r="L1560" s="3">
        <v>0</v>
      </c>
      <c r="M1560" s="3">
        <v>0</v>
      </c>
      <c r="N1560" s="3">
        <v>0</v>
      </c>
      <c r="O1560" s="3">
        <v>0</v>
      </c>
      <c r="P1560" s="3">
        <v>0</v>
      </c>
      <c r="Q1560" s="3">
        <v>0</v>
      </c>
      <c r="R1560" s="3">
        <v>0</v>
      </c>
      <c r="S1560" s="3">
        <v>0</v>
      </c>
      <c r="T1560" s="3">
        <v>0</v>
      </c>
      <c r="U1560" s="3">
        <v>0</v>
      </c>
      <c r="V1560" s="3">
        <v>0</v>
      </c>
      <c r="W1560" t="str">
        <f t="shared" si="243"/>
        <v/>
      </c>
      <c r="X1560" s="7" t="str">
        <f t="shared" si="247"/>
        <v>PROTRA_CAPACITY_EMPIRICAL[</v>
      </c>
      <c r="Y1560" s="7" t="str">
        <f t="shared" si="250"/>
        <v>SWEDEN,</v>
      </c>
      <c r="Z1560" s="7" t="str">
        <f t="shared" si="251"/>
        <v>TO_heat,</v>
      </c>
      <c r="AA1560" s="7" t="str">
        <f t="shared" si="248"/>
        <v>PROTRA_CHP_HP_I]=GET_DIRECT_DATA(</v>
      </c>
      <c r="AB1560" s="7" t="str">
        <f t="shared" si="249"/>
        <v>'model_parameters/energy/PROTRA_capacity_vensim_import.xlsx','PROTRA_capacity','PROTRA_CAP_TIME',</v>
      </c>
      <c r="AC1560" s="7" t="str">
        <f t="shared" si="252"/>
        <v>'SWEDEN_TO_heat')~~|</v>
      </c>
    </row>
    <row r="1561" spans="1:29" x14ac:dyDescent="0.35">
      <c r="A1561" t="s">
        <v>68</v>
      </c>
      <c r="B1561" t="s">
        <v>41</v>
      </c>
      <c r="C1561" t="str">
        <f t="shared" si="244"/>
        <v>SWEDEN_TO_heat</v>
      </c>
      <c r="D1561" t="str">
        <f t="shared" si="245"/>
        <v>PROTRA_CHP_HP_I</v>
      </c>
      <c r="E1561" t="s">
        <v>7</v>
      </c>
      <c r="F1561" s="1" t="str">
        <f t="shared" si="246"/>
        <v>SWEDENTO_heatPROTRA_CHP_waste</v>
      </c>
      <c r="G1561" s="3">
        <v>0.91727156549520761</v>
      </c>
      <c r="H1561" s="3">
        <v>0.9682278726451472</v>
      </c>
      <c r="I1561" s="3">
        <v>1.165552980059491</v>
      </c>
      <c r="J1561" s="3">
        <v>1.363574529029415</v>
      </c>
      <c r="K1561" s="3">
        <v>1.4045485072160406</v>
      </c>
      <c r="L1561" s="3">
        <v>1.5593326429437038</v>
      </c>
      <c r="M1561" s="3">
        <v>1.7175409496529692</v>
      </c>
      <c r="N1561" s="3">
        <v>1.8931022584554364</v>
      </c>
      <c r="O1561" s="3">
        <v>2.0353504461826595</v>
      </c>
      <c r="P1561" s="3">
        <v>2.19617040872535</v>
      </c>
      <c r="Q1561" s="3">
        <v>2.358847548749587</v>
      </c>
      <c r="R1561" s="3">
        <v>2.4109645918254929</v>
      </c>
      <c r="S1561" s="3">
        <v>2.4956402776247661</v>
      </c>
      <c r="T1561" s="3">
        <v>2.3626779773052768</v>
      </c>
      <c r="U1561" s="3">
        <v>2.4461929271785832</v>
      </c>
      <c r="V1561" s="3">
        <v>2.4588333414123609</v>
      </c>
      <c r="W1561" t="str">
        <f t="shared" si="243"/>
        <v/>
      </c>
      <c r="X1561" s="7" t="str">
        <f t="shared" si="247"/>
        <v>PROTRA_CAPACITY_EMPIRICAL[</v>
      </c>
      <c r="Y1561" s="7" t="str">
        <f t="shared" si="250"/>
        <v>SWEDEN,</v>
      </c>
      <c r="Z1561" s="7" t="str">
        <f t="shared" si="251"/>
        <v>TO_heat,</v>
      </c>
      <c r="AA1561" s="7" t="str">
        <f t="shared" si="248"/>
        <v>PROTRA_CHP_HP_I]=GET_DIRECT_DATA(</v>
      </c>
      <c r="AB1561" s="7" t="str">
        <f t="shared" si="249"/>
        <v>'model_parameters/energy/PROTRA_capacity_vensim_import.xlsx','PROTRA_capacity','PROTRA_CAP_TIME',</v>
      </c>
      <c r="AC1561" s="7" t="str">
        <f t="shared" si="252"/>
        <v>'SWEDEN_TO_heat')~~|</v>
      </c>
    </row>
    <row r="1562" spans="1:29" x14ac:dyDescent="0.35">
      <c r="A1562" t="s">
        <v>68</v>
      </c>
      <c r="B1562" t="s">
        <v>41</v>
      </c>
      <c r="C1562" t="str">
        <f t="shared" si="244"/>
        <v>SWEDEN_TO_heat</v>
      </c>
      <c r="D1562" t="str">
        <f t="shared" si="245"/>
        <v>PROTRA_CHP_HP_I</v>
      </c>
      <c r="E1562" t="s">
        <v>8</v>
      </c>
      <c r="F1562" s="1" t="str">
        <f t="shared" si="246"/>
        <v>SWEDENTO_heatPROTRA_CHP_solid_bio</v>
      </c>
      <c r="G1562" s="4">
        <v>3.4985741544563189</v>
      </c>
      <c r="H1562" s="4">
        <v>3.2347969152803797</v>
      </c>
      <c r="I1562" s="4">
        <v>3.2688645147075031</v>
      </c>
      <c r="J1562" s="4">
        <v>3.4332827586206904</v>
      </c>
      <c r="K1562" s="4">
        <v>3.2262655062245242</v>
      </c>
      <c r="L1562" s="4">
        <v>4.3237413242260674</v>
      </c>
      <c r="M1562" s="4">
        <v>3.1278931364988436</v>
      </c>
      <c r="N1562" s="4">
        <v>3.9561362564724041</v>
      </c>
      <c r="O1562" s="4">
        <v>3.9076174947669942</v>
      </c>
      <c r="P1562" s="4">
        <v>3.7952002203371169</v>
      </c>
      <c r="Q1562" s="4">
        <v>3.92276509860086</v>
      </c>
      <c r="R1562" s="4">
        <v>4.2897897983915403</v>
      </c>
      <c r="S1562" s="4">
        <v>4.3939078109507568</v>
      </c>
      <c r="T1562" s="4">
        <v>4.3708672028203166</v>
      </c>
      <c r="U1562" s="4">
        <v>4.5003472953619044</v>
      </c>
      <c r="V1562" s="4">
        <v>4.6239714751569911</v>
      </c>
      <c r="W1562" t="str">
        <f t="shared" si="243"/>
        <v/>
      </c>
      <c r="X1562" s="7" t="str">
        <f t="shared" si="247"/>
        <v>PROTRA_CAPACITY_EMPIRICAL[</v>
      </c>
      <c r="Y1562" s="7" t="str">
        <f t="shared" si="250"/>
        <v>SWEDEN,</v>
      </c>
      <c r="Z1562" s="7" t="str">
        <f t="shared" si="251"/>
        <v>TO_heat,</v>
      </c>
      <c r="AA1562" s="7" t="str">
        <f t="shared" si="248"/>
        <v>PROTRA_CHP_HP_I]=GET_DIRECT_DATA(</v>
      </c>
      <c r="AB1562" s="7" t="str">
        <f t="shared" si="249"/>
        <v>'model_parameters/energy/PROTRA_capacity_vensim_import.xlsx','PROTRA_capacity','PROTRA_CAP_TIME',</v>
      </c>
      <c r="AC1562" s="7" t="str">
        <f t="shared" si="252"/>
        <v>'SWEDEN_TO_heat')~~|</v>
      </c>
    </row>
    <row r="1563" spans="1:29" x14ac:dyDescent="0.35">
      <c r="A1563" t="s">
        <v>68</v>
      </c>
      <c r="B1563" t="s">
        <v>41</v>
      </c>
      <c r="C1563" t="str">
        <f t="shared" si="244"/>
        <v>SWEDEN_TO_heat</v>
      </c>
      <c r="D1563" t="str">
        <f t="shared" si="245"/>
        <v>PROTRA_CHP_HP_I</v>
      </c>
      <c r="E1563" t="s">
        <v>9</v>
      </c>
      <c r="F1563" s="1" t="str">
        <f t="shared" si="246"/>
        <v>SWEDENTO_heatPROTRA_CHP_solid_bio_CCS</v>
      </c>
      <c r="G1563" s="3">
        <v>0</v>
      </c>
      <c r="H1563" s="3">
        <v>0</v>
      </c>
      <c r="I1563" s="3">
        <v>0</v>
      </c>
      <c r="J1563" s="3">
        <v>0</v>
      </c>
      <c r="K1563" s="3">
        <v>0</v>
      </c>
      <c r="L1563" s="3">
        <v>0</v>
      </c>
      <c r="M1563" s="3">
        <v>0</v>
      </c>
      <c r="N1563" s="3">
        <v>0</v>
      </c>
      <c r="O1563" s="3">
        <v>0</v>
      </c>
      <c r="P1563" s="3">
        <v>0</v>
      </c>
      <c r="Q1563" s="3">
        <v>0</v>
      </c>
      <c r="R1563" s="3">
        <v>0</v>
      </c>
      <c r="S1563" s="3">
        <v>0</v>
      </c>
      <c r="T1563" s="3">
        <v>0</v>
      </c>
      <c r="U1563" s="3">
        <v>0</v>
      </c>
      <c r="V1563" s="3">
        <v>0</v>
      </c>
      <c r="W1563" t="str">
        <f t="shared" si="243"/>
        <v/>
      </c>
      <c r="X1563" s="7" t="str">
        <f t="shared" si="247"/>
        <v>PROTRA_CAPACITY_EMPIRICAL[</v>
      </c>
      <c r="Y1563" s="7" t="str">
        <f t="shared" si="250"/>
        <v>SWEDEN,</v>
      </c>
      <c r="Z1563" s="7" t="str">
        <f t="shared" si="251"/>
        <v>TO_heat,</v>
      </c>
      <c r="AA1563" s="7" t="str">
        <f t="shared" si="248"/>
        <v>PROTRA_CHP_HP_I]=GET_DIRECT_DATA(</v>
      </c>
      <c r="AB1563" s="7" t="str">
        <f t="shared" si="249"/>
        <v>'model_parameters/energy/PROTRA_capacity_vensim_import.xlsx','PROTRA_capacity','PROTRA_CAP_TIME',</v>
      </c>
      <c r="AC1563" s="7" t="str">
        <f t="shared" si="252"/>
        <v>'SWEDEN_TO_heat')~~|</v>
      </c>
    </row>
    <row r="1564" spans="1:29" x14ac:dyDescent="0.35">
      <c r="A1564" t="s">
        <v>68</v>
      </c>
      <c r="B1564" t="s">
        <v>41</v>
      </c>
      <c r="C1564" t="str">
        <f t="shared" si="244"/>
        <v>SWEDEN_TO_heat</v>
      </c>
      <c r="D1564" t="str">
        <f t="shared" si="245"/>
        <v>PROTRA_CHP_HP_I</v>
      </c>
      <c r="E1564" t="s">
        <v>10</v>
      </c>
      <c r="F1564" s="1" t="str">
        <f t="shared" si="246"/>
        <v>SWEDENTO_heatPROTRA_HP_gas_fuels</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c r="W1564" t="str">
        <f t="shared" si="243"/>
        <v/>
      </c>
      <c r="X1564" s="7" t="str">
        <f t="shared" si="247"/>
        <v>PROTRA_CAPACITY_EMPIRICAL[</v>
      </c>
      <c r="Y1564" s="7" t="str">
        <f t="shared" si="250"/>
        <v>SWEDEN,</v>
      </c>
      <c r="Z1564" s="7" t="str">
        <f t="shared" si="251"/>
        <v>TO_heat,</v>
      </c>
      <c r="AA1564" s="7" t="str">
        <f t="shared" si="248"/>
        <v>PROTRA_CHP_HP_I]=GET_DIRECT_DATA(</v>
      </c>
      <c r="AB1564" s="7" t="str">
        <f t="shared" si="249"/>
        <v>'model_parameters/energy/PROTRA_capacity_vensim_import.xlsx','PROTRA_capacity','PROTRA_CAP_TIME',</v>
      </c>
      <c r="AC1564" s="7" t="str">
        <f t="shared" si="252"/>
        <v>'SWEDEN_TO_heat')~~|</v>
      </c>
    </row>
    <row r="1565" spans="1:29" x14ac:dyDescent="0.35">
      <c r="A1565" t="s">
        <v>68</v>
      </c>
      <c r="B1565" t="s">
        <v>41</v>
      </c>
      <c r="C1565" t="str">
        <f t="shared" si="244"/>
        <v>SWEDEN_TO_heat</v>
      </c>
      <c r="D1565" t="str">
        <f t="shared" si="245"/>
        <v>PROTRA_CHP_HP_I</v>
      </c>
      <c r="E1565" t="s">
        <v>11</v>
      </c>
      <c r="F1565" s="1" t="str">
        <f t="shared" si="246"/>
        <v>SWEDENTO_heatPROTRA_HP_solid_bio</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c r="W1565" t="str">
        <f t="shared" si="243"/>
        <v/>
      </c>
      <c r="X1565" s="7" t="str">
        <f t="shared" si="247"/>
        <v>PROTRA_CAPACITY_EMPIRICAL[</v>
      </c>
      <c r="Y1565" s="7" t="str">
        <f t="shared" si="250"/>
        <v>SWEDEN,</v>
      </c>
      <c r="Z1565" s="7" t="str">
        <f t="shared" si="251"/>
        <v>TO_heat,</v>
      </c>
      <c r="AA1565" s="7" t="str">
        <f t="shared" si="248"/>
        <v>PROTRA_CHP_HP_I]=GET_DIRECT_DATA(</v>
      </c>
      <c r="AB1565" s="7" t="str">
        <f t="shared" si="249"/>
        <v>'model_parameters/energy/PROTRA_capacity_vensim_import.xlsx','PROTRA_capacity','PROTRA_CAP_TIME',</v>
      </c>
      <c r="AC1565" s="7" t="str">
        <f t="shared" si="252"/>
        <v>'SWEDEN_TO_heat')~~|</v>
      </c>
    </row>
    <row r="1566" spans="1:29" x14ac:dyDescent="0.35">
      <c r="A1566" t="s">
        <v>68</v>
      </c>
      <c r="B1566" t="s">
        <v>41</v>
      </c>
      <c r="C1566" t="str">
        <f t="shared" si="244"/>
        <v>SWEDEN_TO_heat</v>
      </c>
      <c r="D1566" t="str">
        <f t="shared" si="245"/>
        <v>PROTRA_CHP_HP_I</v>
      </c>
      <c r="E1566" t="s">
        <v>12</v>
      </c>
      <c r="F1566" s="1" t="str">
        <f t="shared" si="246"/>
        <v>SWEDENTO_heatPROTRA_HP_geothermal</v>
      </c>
      <c r="G1566" s="4">
        <v>0</v>
      </c>
      <c r="H1566" s="4">
        <v>0</v>
      </c>
      <c r="I1566" s="4">
        <v>0</v>
      </c>
      <c r="J1566" s="4">
        <v>0</v>
      </c>
      <c r="K1566" s="4">
        <v>0</v>
      </c>
      <c r="L1566" s="4">
        <v>0</v>
      </c>
      <c r="M1566" s="4">
        <v>0</v>
      </c>
      <c r="N1566" s="4">
        <v>0</v>
      </c>
      <c r="O1566" s="4">
        <v>0</v>
      </c>
      <c r="P1566" s="4">
        <v>0</v>
      </c>
      <c r="Q1566" s="4">
        <v>0</v>
      </c>
      <c r="R1566" s="4">
        <v>0</v>
      </c>
      <c r="S1566" s="4">
        <v>0</v>
      </c>
      <c r="T1566" s="4">
        <v>0</v>
      </c>
      <c r="U1566" s="4">
        <v>0</v>
      </c>
      <c r="V1566" s="4">
        <v>0</v>
      </c>
      <c r="W1566" t="str">
        <f t="shared" si="243"/>
        <v/>
      </c>
      <c r="X1566" s="7" t="str">
        <f t="shared" si="247"/>
        <v>PROTRA_CAPACITY_EMPIRICAL[</v>
      </c>
      <c r="Y1566" s="7" t="str">
        <f t="shared" si="250"/>
        <v>SWEDEN,</v>
      </c>
      <c r="Z1566" s="7" t="str">
        <f t="shared" si="251"/>
        <v>TO_heat,</v>
      </c>
      <c r="AA1566" s="7" t="str">
        <f t="shared" si="248"/>
        <v>PROTRA_CHP_HP_I]=GET_DIRECT_DATA(</v>
      </c>
      <c r="AB1566" s="7" t="str">
        <f t="shared" si="249"/>
        <v>'model_parameters/energy/PROTRA_capacity_vensim_import.xlsx','PROTRA_capacity','PROTRA_CAP_TIME',</v>
      </c>
      <c r="AC1566" s="7" t="str">
        <f t="shared" si="252"/>
        <v>'SWEDEN_TO_heat')~~|</v>
      </c>
    </row>
    <row r="1567" spans="1:29" x14ac:dyDescent="0.35">
      <c r="A1567" t="s">
        <v>68</v>
      </c>
      <c r="B1567" t="s">
        <v>41</v>
      </c>
      <c r="C1567" t="str">
        <f t="shared" si="244"/>
        <v>SWEDEN_TO_heat</v>
      </c>
      <c r="D1567" t="str">
        <f t="shared" si="245"/>
        <v>PROTRA_CHP_HP_I</v>
      </c>
      <c r="E1567" t="s">
        <v>13</v>
      </c>
      <c r="F1567" s="1" t="str">
        <f t="shared" si="246"/>
        <v>SWEDENTO_heatPROTRA_HP_liquid_fuels</v>
      </c>
      <c r="G1567" s="4">
        <v>0</v>
      </c>
      <c r="H1567" s="4">
        <v>0</v>
      </c>
      <c r="I1567" s="4">
        <v>0</v>
      </c>
      <c r="J1567" s="4">
        <v>0</v>
      </c>
      <c r="K1567" s="4">
        <v>0</v>
      </c>
      <c r="L1567" s="4">
        <v>0</v>
      </c>
      <c r="M1567" s="4">
        <v>0</v>
      </c>
      <c r="N1567" s="4">
        <v>0</v>
      </c>
      <c r="O1567" s="4">
        <v>0</v>
      </c>
      <c r="P1567" s="4">
        <v>0</v>
      </c>
      <c r="Q1567" s="4">
        <v>0</v>
      </c>
      <c r="R1567" s="4">
        <v>0</v>
      </c>
      <c r="S1567" s="4">
        <v>0</v>
      </c>
      <c r="T1567" s="4">
        <v>0</v>
      </c>
      <c r="U1567" s="4">
        <v>0</v>
      </c>
      <c r="V1567" s="4">
        <v>0</v>
      </c>
      <c r="W1567" t="str">
        <f t="shared" si="243"/>
        <v/>
      </c>
      <c r="X1567" s="7" t="str">
        <f t="shared" si="247"/>
        <v>PROTRA_CAPACITY_EMPIRICAL[</v>
      </c>
      <c r="Y1567" s="7" t="str">
        <f t="shared" si="250"/>
        <v>SWEDEN,</v>
      </c>
      <c r="Z1567" s="7" t="str">
        <f t="shared" si="251"/>
        <v>TO_heat,</v>
      </c>
      <c r="AA1567" s="7" t="str">
        <f t="shared" si="248"/>
        <v>PROTRA_CHP_HP_I]=GET_DIRECT_DATA(</v>
      </c>
      <c r="AB1567" s="7" t="str">
        <f t="shared" si="249"/>
        <v>'model_parameters/energy/PROTRA_capacity_vensim_import.xlsx','PROTRA_capacity','PROTRA_CAP_TIME',</v>
      </c>
      <c r="AC1567" s="7" t="str">
        <f t="shared" si="252"/>
        <v>'SWEDEN_TO_heat')~~|</v>
      </c>
    </row>
    <row r="1568" spans="1:29" x14ac:dyDescent="0.35">
      <c r="A1568" t="s">
        <v>68</v>
      </c>
      <c r="B1568" t="s">
        <v>41</v>
      </c>
      <c r="C1568" t="str">
        <f t="shared" si="244"/>
        <v>SWEDEN_TO_heat</v>
      </c>
      <c r="D1568" t="str">
        <f t="shared" si="245"/>
        <v>PROTRA_CHP_HP_I</v>
      </c>
      <c r="E1568" t="s">
        <v>14</v>
      </c>
      <c r="F1568" s="1" t="str">
        <f t="shared" si="246"/>
        <v>SWEDENTO_heatPROTRA_HP_solar</v>
      </c>
      <c r="G1568" s="4">
        <v>0</v>
      </c>
      <c r="H1568" s="4">
        <v>0</v>
      </c>
      <c r="I1568" s="4">
        <v>0</v>
      </c>
      <c r="J1568" s="4">
        <v>0</v>
      </c>
      <c r="K1568" s="4">
        <v>0</v>
      </c>
      <c r="L1568" s="4">
        <v>0</v>
      </c>
      <c r="M1568" s="4">
        <v>0</v>
      </c>
      <c r="N1568" s="4">
        <v>0</v>
      </c>
      <c r="O1568" s="4">
        <v>0</v>
      </c>
      <c r="P1568" s="4">
        <v>0</v>
      </c>
      <c r="Q1568" s="4">
        <v>0</v>
      </c>
      <c r="R1568" s="4">
        <v>0</v>
      </c>
      <c r="S1568" s="4">
        <v>0</v>
      </c>
      <c r="T1568" s="4">
        <v>0</v>
      </c>
      <c r="U1568" s="4">
        <v>0</v>
      </c>
      <c r="V1568" s="4">
        <v>0</v>
      </c>
      <c r="W1568" t="str">
        <f t="shared" si="243"/>
        <v/>
      </c>
      <c r="X1568" s="7" t="str">
        <f t="shared" si="247"/>
        <v>PROTRA_CAPACITY_EMPIRICAL[</v>
      </c>
      <c r="Y1568" s="7" t="str">
        <f t="shared" si="250"/>
        <v>SWEDEN,</v>
      </c>
      <c r="Z1568" s="7" t="str">
        <f t="shared" si="251"/>
        <v>TO_heat,</v>
      </c>
      <c r="AA1568" s="7" t="str">
        <f t="shared" si="248"/>
        <v>PROTRA_CHP_HP_I]=GET_DIRECT_DATA(</v>
      </c>
      <c r="AB1568" s="7" t="str">
        <f t="shared" si="249"/>
        <v>'model_parameters/energy/PROTRA_capacity_vensim_import.xlsx','PROTRA_capacity','PROTRA_CAP_TIME',</v>
      </c>
      <c r="AC1568" s="7" t="str">
        <f t="shared" si="252"/>
        <v>'SWEDEN_TO_heat')~~|</v>
      </c>
    </row>
    <row r="1569" spans="1:29" x14ac:dyDescent="0.35">
      <c r="A1569" t="s">
        <v>68</v>
      </c>
      <c r="B1569" t="s">
        <v>41</v>
      </c>
      <c r="C1569" t="str">
        <f t="shared" si="244"/>
        <v>SWEDEN_TO_heat</v>
      </c>
      <c r="D1569" t="str">
        <f t="shared" si="245"/>
        <v>PROTRA_CHP_HP_I</v>
      </c>
      <c r="E1569" t="s">
        <v>15</v>
      </c>
      <c r="F1569" s="1" t="str">
        <f t="shared" si="246"/>
        <v>SWEDENTO_heatPROTRA_HP_solid_fossil</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c r="W1569" t="str">
        <f t="shared" si="243"/>
        <v/>
      </c>
      <c r="X1569" s="7" t="str">
        <f t="shared" si="247"/>
        <v>PROTRA_CAPACITY_EMPIRICAL[</v>
      </c>
      <c r="Y1569" s="7" t="str">
        <f t="shared" si="250"/>
        <v>SWEDEN,</v>
      </c>
      <c r="Z1569" s="7" t="str">
        <f t="shared" si="251"/>
        <v>TO_heat,</v>
      </c>
      <c r="AA1569" s="7" t="str">
        <f t="shared" si="248"/>
        <v>PROTRA_CHP_HP_I]=GET_DIRECT_DATA(</v>
      </c>
      <c r="AB1569" s="7" t="str">
        <f t="shared" si="249"/>
        <v>'model_parameters/energy/PROTRA_capacity_vensim_import.xlsx','PROTRA_capacity','PROTRA_CAP_TIME',</v>
      </c>
      <c r="AC1569" s="7" t="str">
        <f t="shared" si="252"/>
        <v>'SWEDEN_TO_heat')~~|</v>
      </c>
    </row>
    <row r="1570" spans="1:29" x14ac:dyDescent="0.35">
      <c r="A1570" t="s">
        <v>68</v>
      </c>
      <c r="B1570" t="s">
        <v>41</v>
      </c>
      <c r="C1570" t="str">
        <f t="shared" si="244"/>
        <v>SWEDEN_TO_heat</v>
      </c>
      <c r="D1570" t="str">
        <f t="shared" si="245"/>
        <v>PROTRA_CHP_HP_I</v>
      </c>
      <c r="E1570" t="s">
        <v>16</v>
      </c>
      <c r="F1570" s="1" t="str">
        <f t="shared" si="246"/>
        <v>SWEDENTO_heatPROTRA_HP_waste</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c r="W1570" t="str">
        <f t="shared" si="243"/>
        <v/>
      </c>
      <c r="X1570" s="7" t="str">
        <f t="shared" si="247"/>
        <v>PROTRA_CAPACITY_EMPIRICAL[</v>
      </c>
      <c r="Y1570" s="7" t="str">
        <f t="shared" si="250"/>
        <v>SWEDEN,</v>
      </c>
      <c r="Z1570" s="7" t="str">
        <f t="shared" si="251"/>
        <v>TO_heat,</v>
      </c>
      <c r="AA1570" s="7" t="str">
        <f t="shared" si="248"/>
        <v>PROTRA_CHP_HP_I]=GET_DIRECT_DATA(</v>
      </c>
      <c r="AB1570" s="7" t="str">
        <f t="shared" si="249"/>
        <v>'model_parameters/energy/PROTRA_capacity_vensim_import.xlsx','PROTRA_capacity','PROTRA_CAP_TIME',</v>
      </c>
      <c r="AC1570" s="7" t="str">
        <f t="shared" si="252"/>
        <v>'SWEDEN_TO_heat')~~|</v>
      </c>
    </row>
    <row r="1571" spans="1:29" x14ac:dyDescent="0.35">
      <c r="A1571" t="s">
        <v>68</v>
      </c>
      <c r="B1571" t="s">
        <v>42</v>
      </c>
      <c r="C1571" t="str">
        <f t="shared" si="244"/>
        <v>SWEDEN_TO_elec</v>
      </c>
      <c r="D1571" t="str">
        <f t="shared" si="245"/>
        <v>PROTRA_CHP_PP_I</v>
      </c>
      <c r="E1571" t="s">
        <v>0</v>
      </c>
      <c r="F1571" s="1" t="str">
        <f t="shared" si="246"/>
        <v>SWEDENTO_elecPROTRA_CHP_gas_fuels</v>
      </c>
      <c r="G1571" s="5">
        <v>0.40830999999999995</v>
      </c>
      <c r="H1571" s="5">
        <v>1.1433100000000003</v>
      </c>
      <c r="I1571" s="5">
        <v>1.1432074999999999</v>
      </c>
      <c r="J1571" s="5">
        <v>1.1432074999999999</v>
      </c>
      <c r="K1571" s="5">
        <v>1.1419774999999999</v>
      </c>
      <c r="L1571" s="5">
        <v>1.0035775</v>
      </c>
      <c r="M1571" s="5">
        <v>1.001015</v>
      </c>
      <c r="N1571" s="5">
        <v>0.99837500000000001</v>
      </c>
      <c r="O1571" s="5">
        <v>0.98847000000000007</v>
      </c>
      <c r="P1571" s="5">
        <v>0.98847000000000007</v>
      </c>
      <c r="Q1571" s="5">
        <v>0.97597</v>
      </c>
      <c r="R1571" s="5">
        <v>0.97066778571428569</v>
      </c>
      <c r="S1571" s="5">
        <v>0.96536557142857138</v>
      </c>
      <c r="T1571" s="5">
        <v>0.96006335714285707</v>
      </c>
      <c r="U1571" s="5">
        <v>0.95476114285714275</v>
      </c>
      <c r="V1571" s="5">
        <v>0.94945892857142844</v>
      </c>
      <c r="W1571" t="str">
        <f t="shared" si="243"/>
        <v>PROTRA_CAPACITY_EMPIRICAL[SWEDEN,TO_elec,PROTRA_CHP_PP_I]=GET_DIRECT_DATA('model_parameters/energy/PROTRA_capacity_vensim_import.xlsx','PROTRA_capacity','PROTRA_CAP_TIME','SWEDEN_TO_elec')~~|</v>
      </c>
      <c r="X1571" s="7" t="str">
        <f t="shared" si="247"/>
        <v>PROTRA_CAPACITY_EMPIRICAL[</v>
      </c>
      <c r="Y1571" s="7" t="str">
        <f t="shared" si="250"/>
        <v>SWEDEN,</v>
      </c>
      <c r="Z1571" s="7" t="str">
        <f t="shared" si="251"/>
        <v>TO_elec,</v>
      </c>
      <c r="AA1571" s="7" t="str">
        <f t="shared" si="248"/>
        <v>PROTRA_CHP_PP_I]=GET_DIRECT_DATA(</v>
      </c>
      <c r="AB1571" s="7" t="str">
        <f t="shared" si="249"/>
        <v>'model_parameters/energy/PROTRA_capacity_vensim_import.xlsx','PROTRA_capacity','PROTRA_CAP_TIME',</v>
      </c>
      <c r="AC1571" s="7" t="str">
        <f t="shared" si="252"/>
        <v>'SWEDEN_TO_elec')~~|</v>
      </c>
    </row>
    <row r="1572" spans="1:29" x14ac:dyDescent="0.35">
      <c r="A1572" t="s">
        <v>68</v>
      </c>
      <c r="B1572" t="s">
        <v>42</v>
      </c>
      <c r="C1572" t="str">
        <f t="shared" si="244"/>
        <v>SWEDEN_TO_elec</v>
      </c>
      <c r="D1572" t="str">
        <f t="shared" si="245"/>
        <v>PROTRA_CHP_PP_I</v>
      </c>
      <c r="E1572" t="s">
        <v>1</v>
      </c>
      <c r="F1572" s="1" t="str">
        <f t="shared" si="246"/>
        <v>SWEDENTO_elecPROTRA_CHP_gas_fuels_CCS</v>
      </c>
      <c r="G1572" s="5">
        <v>0</v>
      </c>
      <c r="H1572" s="5">
        <v>0</v>
      </c>
      <c r="I1572" s="5">
        <v>0</v>
      </c>
      <c r="J1572" s="5">
        <v>0</v>
      </c>
      <c r="K1572" s="5">
        <v>0</v>
      </c>
      <c r="L1572" s="5">
        <v>0</v>
      </c>
      <c r="M1572" s="5">
        <v>0</v>
      </c>
      <c r="N1572" s="5">
        <v>0</v>
      </c>
      <c r="O1572" s="5">
        <v>0</v>
      </c>
      <c r="P1572" s="5">
        <v>0</v>
      </c>
      <c r="Q1572" s="5">
        <v>0</v>
      </c>
      <c r="R1572" s="5">
        <v>0</v>
      </c>
      <c r="S1572" s="5">
        <v>0</v>
      </c>
      <c r="T1572" s="5">
        <v>0</v>
      </c>
      <c r="U1572" s="5">
        <v>0</v>
      </c>
      <c r="V1572" s="5">
        <v>0</v>
      </c>
      <c r="W1572" t="str">
        <f t="shared" si="243"/>
        <v/>
      </c>
      <c r="X1572" s="7" t="str">
        <f t="shared" si="247"/>
        <v>PROTRA_CAPACITY_EMPIRICAL[</v>
      </c>
      <c r="Y1572" s="7" t="str">
        <f t="shared" si="250"/>
        <v>SWEDEN,</v>
      </c>
      <c r="Z1572" s="7" t="str">
        <f t="shared" si="251"/>
        <v>TO_elec,</v>
      </c>
      <c r="AA1572" s="7" t="str">
        <f t="shared" si="248"/>
        <v>PROTRA_CHP_PP_I]=GET_DIRECT_DATA(</v>
      </c>
      <c r="AB1572" s="7" t="str">
        <f t="shared" si="249"/>
        <v>'model_parameters/energy/PROTRA_capacity_vensim_import.xlsx','PROTRA_capacity','PROTRA_CAP_TIME',</v>
      </c>
      <c r="AC1572" s="7" t="str">
        <f t="shared" si="252"/>
        <v>'SWEDEN_TO_elec')~~|</v>
      </c>
    </row>
    <row r="1573" spans="1:29" x14ac:dyDescent="0.35">
      <c r="A1573" t="s">
        <v>68</v>
      </c>
      <c r="B1573" t="s">
        <v>42</v>
      </c>
      <c r="C1573" t="str">
        <f t="shared" si="244"/>
        <v>SWEDEN_TO_elec</v>
      </c>
      <c r="D1573" t="str">
        <f t="shared" si="245"/>
        <v>PROTRA_CHP_PP_I</v>
      </c>
      <c r="E1573" t="s">
        <v>2</v>
      </c>
      <c r="F1573" s="1" t="str">
        <f t="shared" si="246"/>
        <v>SWEDENTO_elecPROTRA_CHP_geothermal</v>
      </c>
      <c r="G1573" s="5">
        <v>2.2883472436400792E-2</v>
      </c>
      <c r="H1573" s="5">
        <v>2.5263291279833268E-2</v>
      </c>
      <c r="I1573" s="5">
        <v>2.6979951521962118E-2</v>
      </c>
      <c r="J1573" s="5">
        <v>2.7790972108794647E-2</v>
      </c>
      <c r="K1573" s="5">
        <v>3.0548442104025245E-2</v>
      </c>
      <c r="L1573" s="5">
        <v>3.4468374940382469E-2</v>
      </c>
      <c r="M1573" s="5">
        <v>3.2554199999999998E-2</v>
      </c>
      <c r="N1573" s="5">
        <v>3.6595300000000004E-2</v>
      </c>
      <c r="O1573" s="5">
        <v>3.8640000000000001E-2</v>
      </c>
      <c r="P1573" s="5">
        <v>4.0354650000000006E-2</v>
      </c>
      <c r="Q1573" s="5">
        <v>3.9066650000000001E-2</v>
      </c>
      <c r="R1573" s="5">
        <v>4.0450576437088222E-2</v>
      </c>
      <c r="S1573" s="5">
        <v>4.1834502874176442E-2</v>
      </c>
      <c r="T1573" s="5">
        <v>4.3218429311264663E-2</v>
      </c>
      <c r="U1573" s="5">
        <v>4.4602355748352883E-2</v>
      </c>
      <c r="V1573" s="5">
        <v>4.5986282185441103E-2</v>
      </c>
      <c r="W1573" t="str">
        <f t="shared" si="243"/>
        <v/>
      </c>
      <c r="X1573" s="7" t="str">
        <f t="shared" si="247"/>
        <v>PROTRA_CAPACITY_EMPIRICAL[</v>
      </c>
      <c r="Y1573" s="7" t="str">
        <f t="shared" si="250"/>
        <v>SWEDEN,</v>
      </c>
      <c r="Z1573" s="7" t="str">
        <f t="shared" si="251"/>
        <v>TO_elec,</v>
      </c>
      <c r="AA1573" s="7" t="str">
        <f t="shared" si="248"/>
        <v>PROTRA_CHP_PP_I]=GET_DIRECT_DATA(</v>
      </c>
      <c r="AB1573" s="7" t="str">
        <f t="shared" si="249"/>
        <v>'model_parameters/energy/PROTRA_capacity_vensim_import.xlsx','PROTRA_capacity','PROTRA_CAP_TIME',</v>
      </c>
      <c r="AC1573" s="7" t="str">
        <f t="shared" si="252"/>
        <v>'SWEDEN_TO_elec')~~|</v>
      </c>
    </row>
    <row r="1574" spans="1:29" x14ac:dyDescent="0.35">
      <c r="A1574" t="s">
        <v>68</v>
      </c>
      <c r="B1574" t="s">
        <v>42</v>
      </c>
      <c r="C1574" t="str">
        <f t="shared" si="244"/>
        <v>SWEDEN_TO_elec</v>
      </c>
      <c r="D1574" t="str">
        <f t="shared" si="245"/>
        <v>PROTRA_CHP_PP_I</v>
      </c>
      <c r="E1574" t="s">
        <v>3</v>
      </c>
      <c r="F1574" s="1" t="str">
        <f t="shared" si="246"/>
        <v>SWEDENTO_elecPROTRA_CHP_liquid_fuels</v>
      </c>
      <c r="G1574" s="5">
        <v>0.76136250000000005</v>
      </c>
      <c r="H1574" s="5">
        <v>0.74936250000000004</v>
      </c>
      <c r="I1574" s="5">
        <v>0.74936250000000004</v>
      </c>
      <c r="J1574" s="5">
        <v>0.67736250000000009</v>
      </c>
      <c r="K1574" s="5">
        <v>0.67736250000000009</v>
      </c>
      <c r="L1574" s="5">
        <v>0.65195250000000005</v>
      </c>
      <c r="M1574" s="5">
        <v>0.64445250000000009</v>
      </c>
      <c r="N1574" s="5">
        <v>0.64445250000000009</v>
      </c>
      <c r="O1574" s="5">
        <v>0.55745250000000013</v>
      </c>
      <c r="P1574" s="5">
        <v>0.55745250000000013</v>
      </c>
      <c r="Q1574" s="5">
        <v>0.47611249999999999</v>
      </c>
      <c r="R1574" s="5">
        <v>0.44104964285714288</v>
      </c>
      <c r="S1574" s="5">
        <v>0.4059867857142857</v>
      </c>
      <c r="T1574" s="5">
        <v>0.37092392857142853</v>
      </c>
      <c r="U1574" s="5">
        <v>0.33586107142857136</v>
      </c>
      <c r="V1574" s="5">
        <v>0.30079821428571418</v>
      </c>
      <c r="W1574" t="str">
        <f t="shared" si="243"/>
        <v/>
      </c>
      <c r="X1574" s="7" t="str">
        <f t="shared" si="247"/>
        <v>PROTRA_CAPACITY_EMPIRICAL[</v>
      </c>
      <c r="Y1574" s="7" t="str">
        <f t="shared" si="250"/>
        <v>SWEDEN,</v>
      </c>
      <c r="Z1574" s="7" t="str">
        <f t="shared" si="251"/>
        <v>TO_elec,</v>
      </c>
      <c r="AA1574" s="7" t="str">
        <f t="shared" si="248"/>
        <v>PROTRA_CHP_PP_I]=GET_DIRECT_DATA(</v>
      </c>
      <c r="AB1574" s="7" t="str">
        <f t="shared" si="249"/>
        <v>'model_parameters/energy/PROTRA_capacity_vensim_import.xlsx','PROTRA_capacity','PROTRA_CAP_TIME',</v>
      </c>
      <c r="AC1574" s="7" t="str">
        <f t="shared" si="252"/>
        <v>'SWEDEN_TO_elec')~~|</v>
      </c>
    </row>
    <row r="1575" spans="1:29" x14ac:dyDescent="0.35">
      <c r="A1575" t="s">
        <v>68</v>
      </c>
      <c r="B1575" t="s">
        <v>42</v>
      </c>
      <c r="C1575" t="str">
        <f t="shared" si="244"/>
        <v>SWEDEN_TO_elec</v>
      </c>
      <c r="D1575" t="str">
        <f t="shared" si="245"/>
        <v>PROTRA_CHP_PP_I</v>
      </c>
      <c r="E1575" t="s">
        <v>4</v>
      </c>
      <c r="F1575" s="1" t="str">
        <f t="shared" si="246"/>
        <v>SWEDENTO_elecPROTRA_CHP_liquid_fuels_CCS</v>
      </c>
      <c r="G1575" s="5">
        <v>0</v>
      </c>
      <c r="H1575" s="5">
        <v>0</v>
      </c>
      <c r="I1575" s="5">
        <v>0</v>
      </c>
      <c r="J1575" s="5">
        <v>0</v>
      </c>
      <c r="K1575" s="5">
        <v>0</v>
      </c>
      <c r="L1575" s="5">
        <v>0</v>
      </c>
      <c r="M1575" s="5">
        <v>0</v>
      </c>
      <c r="N1575" s="5">
        <v>0</v>
      </c>
      <c r="O1575" s="5">
        <v>0</v>
      </c>
      <c r="P1575" s="5">
        <v>0</v>
      </c>
      <c r="Q1575" s="5">
        <v>0</v>
      </c>
      <c r="R1575" s="5">
        <v>0</v>
      </c>
      <c r="S1575" s="5">
        <v>0</v>
      </c>
      <c r="T1575" s="5">
        <v>0</v>
      </c>
      <c r="U1575" s="5">
        <v>0</v>
      </c>
      <c r="V1575" s="5">
        <v>0</v>
      </c>
      <c r="W1575" t="str">
        <f t="shared" si="243"/>
        <v/>
      </c>
      <c r="X1575" s="7" t="str">
        <f t="shared" si="247"/>
        <v>PROTRA_CAPACITY_EMPIRICAL[</v>
      </c>
      <c r="Y1575" s="7" t="str">
        <f t="shared" si="250"/>
        <v>SWEDEN,</v>
      </c>
      <c r="Z1575" s="7" t="str">
        <f t="shared" si="251"/>
        <v>TO_elec,</v>
      </c>
      <c r="AA1575" s="7" t="str">
        <f t="shared" si="248"/>
        <v>PROTRA_CHP_PP_I]=GET_DIRECT_DATA(</v>
      </c>
      <c r="AB1575" s="7" t="str">
        <f t="shared" si="249"/>
        <v>'model_parameters/energy/PROTRA_capacity_vensim_import.xlsx','PROTRA_capacity','PROTRA_CAP_TIME',</v>
      </c>
      <c r="AC1575" s="7" t="str">
        <f t="shared" si="252"/>
        <v>'SWEDEN_TO_elec')~~|</v>
      </c>
    </row>
    <row r="1576" spans="1:29" x14ac:dyDescent="0.35">
      <c r="A1576" t="s">
        <v>68</v>
      </c>
      <c r="B1576" t="s">
        <v>42</v>
      </c>
      <c r="C1576" t="str">
        <f t="shared" si="244"/>
        <v>SWEDEN_TO_elec</v>
      </c>
      <c r="D1576" t="str">
        <f t="shared" si="245"/>
        <v>PROTRA_CHP_PP_I</v>
      </c>
      <c r="E1576" t="s">
        <v>5</v>
      </c>
      <c r="F1576" s="1" t="str">
        <f t="shared" si="246"/>
        <v>SWEDENTO_elecPROTRA_CHP_solid_fossil</v>
      </c>
      <c r="G1576" s="5">
        <v>0.27979999999999994</v>
      </c>
      <c r="H1576" s="5">
        <v>0.27979999999999994</v>
      </c>
      <c r="I1576" s="5">
        <v>0.27979999999999994</v>
      </c>
      <c r="J1576" s="5">
        <v>0.27979999999999994</v>
      </c>
      <c r="K1576" s="5">
        <v>0.27979999999999994</v>
      </c>
      <c r="L1576" s="5">
        <v>0.27979999999999994</v>
      </c>
      <c r="M1576" s="5">
        <v>0.27979999999999994</v>
      </c>
      <c r="N1576" s="5">
        <v>0.27979999999999994</v>
      </c>
      <c r="O1576" s="5">
        <v>0.27979999999999994</v>
      </c>
      <c r="P1576" s="5">
        <v>0.27979999999999994</v>
      </c>
      <c r="Q1576" s="5">
        <v>0.27979999999999994</v>
      </c>
      <c r="R1576" s="5">
        <v>0.27979999999999994</v>
      </c>
      <c r="S1576" s="5">
        <v>0.27979999999999994</v>
      </c>
      <c r="T1576" s="5">
        <v>0.27979999999999994</v>
      </c>
      <c r="U1576" s="5">
        <v>0.27979999999999994</v>
      </c>
      <c r="V1576" s="5">
        <v>0.27979999999999994</v>
      </c>
      <c r="W1576" t="str">
        <f t="shared" si="243"/>
        <v/>
      </c>
      <c r="X1576" s="7" t="str">
        <f t="shared" si="247"/>
        <v>PROTRA_CAPACITY_EMPIRICAL[</v>
      </c>
      <c r="Y1576" s="7" t="str">
        <f t="shared" si="250"/>
        <v>SWEDEN,</v>
      </c>
      <c r="Z1576" s="7" t="str">
        <f t="shared" si="251"/>
        <v>TO_elec,</v>
      </c>
      <c r="AA1576" s="7" t="str">
        <f t="shared" si="248"/>
        <v>PROTRA_CHP_PP_I]=GET_DIRECT_DATA(</v>
      </c>
      <c r="AB1576" s="7" t="str">
        <f t="shared" si="249"/>
        <v>'model_parameters/energy/PROTRA_capacity_vensim_import.xlsx','PROTRA_capacity','PROTRA_CAP_TIME',</v>
      </c>
      <c r="AC1576" s="7" t="str">
        <f t="shared" si="252"/>
        <v>'SWEDEN_TO_elec')~~|</v>
      </c>
    </row>
    <row r="1577" spans="1:29" x14ac:dyDescent="0.35">
      <c r="A1577" t="s">
        <v>68</v>
      </c>
      <c r="B1577" t="s">
        <v>42</v>
      </c>
      <c r="C1577" t="str">
        <f t="shared" si="244"/>
        <v>SWEDEN_TO_elec</v>
      </c>
      <c r="D1577" t="str">
        <f t="shared" si="245"/>
        <v>PROTRA_CHP_PP_I</v>
      </c>
      <c r="E1577" t="s">
        <v>6</v>
      </c>
      <c r="F1577" s="1" t="str">
        <f t="shared" si="246"/>
        <v>SWEDENTO_elecPROTRA_CHP_solid_fossil_CCS</v>
      </c>
      <c r="G1577" s="5">
        <v>0</v>
      </c>
      <c r="H1577" s="5">
        <v>0</v>
      </c>
      <c r="I1577" s="5">
        <v>0</v>
      </c>
      <c r="J1577" s="5">
        <v>0</v>
      </c>
      <c r="K1577" s="5">
        <v>0</v>
      </c>
      <c r="L1577" s="5">
        <v>0</v>
      </c>
      <c r="M1577" s="5">
        <v>0</v>
      </c>
      <c r="N1577" s="5">
        <v>0</v>
      </c>
      <c r="O1577" s="5">
        <v>0</v>
      </c>
      <c r="P1577" s="5">
        <v>0</v>
      </c>
      <c r="Q1577" s="5">
        <v>0</v>
      </c>
      <c r="R1577" s="5">
        <v>0</v>
      </c>
      <c r="S1577" s="5">
        <v>0</v>
      </c>
      <c r="T1577" s="5">
        <v>0</v>
      </c>
      <c r="U1577" s="5">
        <v>0</v>
      </c>
      <c r="V1577" s="5">
        <v>0</v>
      </c>
      <c r="W1577" t="str">
        <f t="shared" si="243"/>
        <v/>
      </c>
      <c r="X1577" s="7" t="str">
        <f t="shared" si="247"/>
        <v>PROTRA_CAPACITY_EMPIRICAL[</v>
      </c>
      <c r="Y1577" s="7" t="str">
        <f t="shared" si="250"/>
        <v>SWEDEN,</v>
      </c>
      <c r="Z1577" s="7" t="str">
        <f t="shared" si="251"/>
        <v>TO_elec,</v>
      </c>
      <c r="AA1577" s="7" t="str">
        <f t="shared" si="248"/>
        <v>PROTRA_CHP_PP_I]=GET_DIRECT_DATA(</v>
      </c>
      <c r="AB1577" s="7" t="str">
        <f t="shared" si="249"/>
        <v>'model_parameters/energy/PROTRA_capacity_vensim_import.xlsx','PROTRA_capacity','PROTRA_CAP_TIME',</v>
      </c>
      <c r="AC1577" s="7" t="str">
        <f t="shared" si="252"/>
        <v>'SWEDEN_TO_elec')~~|</v>
      </c>
    </row>
    <row r="1578" spans="1:29" x14ac:dyDescent="0.35">
      <c r="A1578" t="s">
        <v>68</v>
      </c>
      <c r="B1578" t="s">
        <v>42</v>
      </c>
      <c r="C1578" t="str">
        <f t="shared" si="244"/>
        <v>SWEDEN_TO_elec</v>
      </c>
      <c r="D1578" t="str">
        <f t="shared" si="245"/>
        <v>PROTRA_CHP_PP_I</v>
      </c>
      <c r="E1578" t="s">
        <v>7</v>
      </c>
      <c r="F1578" s="1" t="str">
        <f t="shared" si="246"/>
        <v>SWEDENTO_elecPROTRA_CHP_waste</v>
      </c>
      <c r="G1578" s="5">
        <v>0.26513903338415856</v>
      </c>
      <c r="H1578" s="5">
        <v>0.27702154682609742</v>
      </c>
      <c r="I1578" s="5">
        <v>0.27702154682609742</v>
      </c>
      <c r="J1578" s="5">
        <v>0.27702154682609742</v>
      </c>
      <c r="K1578" s="5">
        <v>0.34130594454698654</v>
      </c>
      <c r="L1578" s="5">
        <v>0.40401920993499713</v>
      </c>
      <c r="M1578" s="5">
        <v>0.3899362310408474</v>
      </c>
      <c r="N1578" s="5">
        <v>0.41524158374127274</v>
      </c>
      <c r="O1578" s="5">
        <v>0.40616466375090277</v>
      </c>
      <c r="P1578" s="5">
        <v>0.43499076117486551</v>
      </c>
      <c r="Q1578" s="5">
        <v>0.43576092408313932</v>
      </c>
      <c r="R1578" s="5">
        <v>0.44389793097320773</v>
      </c>
      <c r="S1578" s="5">
        <v>0.4520349378632762</v>
      </c>
      <c r="T1578" s="5">
        <v>0.46017194475334466</v>
      </c>
      <c r="U1578" s="5">
        <v>0.46830895164341313</v>
      </c>
      <c r="V1578" s="5">
        <v>0.47644595853348159</v>
      </c>
      <c r="W1578" t="str">
        <f t="shared" si="243"/>
        <v/>
      </c>
      <c r="X1578" s="7" t="str">
        <f t="shared" si="247"/>
        <v>PROTRA_CAPACITY_EMPIRICAL[</v>
      </c>
      <c r="Y1578" s="7" t="str">
        <f t="shared" si="250"/>
        <v>SWEDEN,</v>
      </c>
      <c r="Z1578" s="7" t="str">
        <f t="shared" si="251"/>
        <v>TO_elec,</v>
      </c>
      <c r="AA1578" s="7" t="str">
        <f t="shared" si="248"/>
        <v>PROTRA_CHP_PP_I]=GET_DIRECT_DATA(</v>
      </c>
      <c r="AB1578" s="7" t="str">
        <f t="shared" si="249"/>
        <v>'model_parameters/energy/PROTRA_capacity_vensim_import.xlsx','PROTRA_capacity','PROTRA_CAP_TIME',</v>
      </c>
      <c r="AC1578" s="7" t="str">
        <f t="shared" si="252"/>
        <v>'SWEDEN_TO_elec')~~|</v>
      </c>
    </row>
    <row r="1579" spans="1:29" x14ac:dyDescent="0.35">
      <c r="A1579" t="s">
        <v>68</v>
      </c>
      <c r="B1579" t="s">
        <v>42</v>
      </c>
      <c r="C1579" t="str">
        <f t="shared" si="244"/>
        <v>SWEDEN_TO_elec</v>
      </c>
      <c r="D1579" t="str">
        <f t="shared" si="245"/>
        <v>PROTRA_CHP_PP_I</v>
      </c>
      <c r="E1579" t="s">
        <v>8</v>
      </c>
      <c r="F1579" s="1" t="str">
        <f t="shared" si="246"/>
        <v>SWEDENTO_elecPROTRA_CHP_solid_bio</v>
      </c>
      <c r="G1579" s="5">
        <v>2.1447059666158412</v>
      </c>
      <c r="H1579" s="5">
        <v>2.2408234531739026</v>
      </c>
      <c r="I1579" s="5">
        <v>2.2408234531739026</v>
      </c>
      <c r="J1579" s="5">
        <v>2.2408234531739026</v>
      </c>
      <c r="K1579" s="5">
        <v>2.760819055453013</v>
      </c>
      <c r="L1579" s="5">
        <v>3.2681057900650021</v>
      </c>
      <c r="M1579" s="5">
        <v>3.1541887689591523</v>
      </c>
      <c r="N1579" s="5">
        <v>3.3588834162587271</v>
      </c>
      <c r="O1579" s="5">
        <v>3.2854603362490971</v>
      </c>
      <c r="P1579" s="5">
        <v>3.5186342388251344</v>
      </c>
      <c r="Q1579" s="5">
        <v>3.5248640759168599</v>
      </c>
      <c r="R1579" s="5">
        <v>3.5906842118839344</v>
      </c>
      <c r="S1579" s="5">
        <v>3.6565043478510089</v>
      </c>
      <c r="T1579" s="5">
        <v>3.7223244838180833</v>
      </c>
      <c r="U1579" s="5">
        <v>3.7881446197851578</v>
      </c>
      <c r="V1579" s="5">
        <v>3.8539647557522323</v>
      </c>
      <c r="W1579" t="str">
        <f t="shared" si="243"/>
        <v/>
      </c>
      <c r="X1579" s="7" t="str">
        <f t="shared" si="247"/>
        <v>PROTRA_CAPACITY_EMPIRICAL[</v>
      </c>
      <c r="Y1579" s="7" t="str">
        <f t="shared" si="250"/>
        <v>SWEDEN,</v>
      </c>
      <c r="Z1579" s="7" t="str">
        <f t="shared" si="251"/>
        <v>TO_elec,</v>
      </c>
      <c r="AA1579" s="7" t="str">
        <f t="shared" si="248"/>
        <v>PROTRA_CHP_PP_I]=GET_DIRECT_DATA(</v>
      </c>
      <c r="AB1579" s="7" t="str">
        <f t="shared" si="249"/>
        <v>'model_parameters/energy/PROTRA_capacity_vensim_import.xlsx','PROTRA_capacity','PROTRA_CAP_TIME',</v>
      </c>
      <c r="AC1579" s="7" t="str">
        <f t="shared" si="252"/>
        <v>'SWEDEN_TO_elec')~~|</v>
      </c>
    </row>
    <row r="1580" spans="1:29" x14ac:dyDescent="0.35">
      <c r="A1580" t="s">
        <v>68</v>
      </c>
      <c r="B1580" t="s">
        <v>42</v>
      </c>
      <c r="C1580" t="str">
        <f t="shared" si="244"/>
        <v>SWEDEN_TO_elec</v>
      </c>
      <c r="D1580" t="str">
        <f t="shared" si="245"/>
        <v>PROTRA_CHP_PP_I</v>
      </c>
      <c r="E1580" t="s">
        <v>9</v>
      </c>
      <c r="F1580" s="1" t="str">
        <f t="shared" si="246"/>
        <v>SWEDENTO_elecPROTRA_CHP_solid_bio_CCS</v>
      </c>
      <c r="G1580" s="5">
        <v>0</v>
      </c>
      <c r="H1580" s="5">
        <v>0</v>
      </c>
      <c r="I1580" s="5">
        <v>0</v>
      </c>
      <c r="J1580" s="5">
        <v>0</v>
      </c>
      <c r="K1580" s="5">
        <v>0</v>
      </c>
      <c r="L1580" s="5">
        <v>0</v>
      </c>
      <c r="M1580" s="5">
        <v>0</v>
      </c>
      <c r="N1580" s="5">
        <v>0</v>
      </c>
      <c r="O1580" s="5">
        <v>0</v>
      </c>
      <c r="P1580" s="5">
        <v>0</v>
      </c>
      <c r="Q1580" s="5">
        <v>0</v>
      </c>
      <c r="R1580" s="5">
        <v>0</v>
      </c>
      <c r="S1580" s="5">
        <v>0</v>
      </c>
      <c r="T1580" s="5">
        <v>0</v>
      </c>
      <c r="U1580" s="5">
        <v>0</v>
      </c>
      <c r="V1580" s="5">
        <v>0</v>
      </c>
      <c r="W1580" t="str">
        <f t="shared" si="243"/>
        <v/>
      </c>
      <c r="X1580" s="7" t="str">
        <f t="shared" si="247"/>
        <v>PROTRA_CAPACITY_EMPIRICAL[</v>
      </c>
      <c r="Y1580" s="7" t="str">
        <f t="shared" si="250"/>
        <v>SWEDEN,</v>
      </c>
      <c r="Z1580" s="7" t="str">
        <f t="shared" si="251"/>
        <v>TO_elec,</v>
      </c>
      <c r="AA1580" s="7" t="str">
        <f t="shared" si="248"/>
        <v>PROTRA_CHP_PP_I]=GET_DIRECT_DATA(</v>
      </c>
      <c r="AB1580" s="7" t="str">
        <f t="shared" si="249"/>
        <v>'model_parameters/energy/PROTRA_capacity_vensim_import.xlsx','PROTRA_capacity','PROTRA_CAP_TIME',</v>
      </c>
      <c r="AC1580" s="7" t="str">
        <f t="shared" si="252"/>
        <v>'SWEDEN_TO_elec')~~|</v>
      </c>
    </row>
    <row r="1581" spans="1:29" x14ac:dyDescent="0.35">
      <c r="A1581" t="s">
        <v>68</v>
      </c>
      <c r="B1581" t="s">
        <v>42</v>
      </c>
      <c r="C1581" t="str">
        <f t="shared" si="244"/>
        <v>SWEDEN_TO_elec</v>
      </c>
      <c r="D1581" t="str">
        <f t="shared" si="245"/>
        <v>PROTRA_CHP_PP_I</v>
      </c>
      <c r="E1581" t="s">
        <v>17</v>
      </c>
      <c r="F1581" s="1" t="str">
        <f t="shared" si="246"/>
        <v>SWEDENTO_elecPROTRA_PP_solid_bio</v>
      </c>
      <c r="G1581" s="5">
        <v>0</v>
      </c>
      <c r="H1581" s="5">
        <v>0</v>
      </c>
      <c r="I1581" s="5">
        <v>0</v>
      </c>
      <c r="J1581" s="5">
        <v>0</v>
      </c>
      <c r="K1581" s="5">
        <v>0</v>
      </c>
      <c r="L1581" s="5">
        <v>0</v>
      </c>
      <c r="M1581" s="5">
        <v>0</v>
      </c>
      <c r="N1581" s="5">
        <v>0</v>
      </c>
      <c r="O1581" s="5">
        <v>0</v>
      </c>
      <c r="P1581" s="5">
        <v>0</v>
      </c>
      <c r="Q1581" s="5">
        <v>0</v>
      </c>
      <c r="R1581" s="5">
        <v>0</v>
      </c>
      <c r="S1581" s="5">
        <v>0</v>
      </c>
      <c r="T1581" s="5">
        <v>0</v>
      </c>
      <c r="U1581" s="5">
        <v>0</v>
      </c>
      <c r="V1581" s="5">
        <v>0</v>
      </c>
      <c r="W1581" t="str">
        <f t="shared" si="243"/>
        <v/>
      </c>
      <c r="X1581" s="7" t="str">
        <f t="shared" si="247"/>
        <v>PROTRA_CAPACITY_EMPIRICAL[</v>
      </c>
      <c r="Y1581" s="7" t="str">
        <f t="shared" si="250"/>
        <v>SWEDEN,</v>
      </c>
      <c r="Z1581" s="7" t="str">
        <f t="shared" si="251"/>
        <v>TO_elec,</v>
      </c>
      <c r="AA1581" s="7" t="str">
        <f t="shared" si="248"/>
        <v>PROTRA_CHP_PP_I]=GET_DIRECT_DATA(</v>
      </c>
      <c r="AB1581" s="7" t="str">
        <f t="shared" si="249"/>
        <v>'model_parameters/energy/PROTRA_capacity_vensim_import.xlsx','PROTRA_capacity','PROTRA_CAP_TIME',</v>
      </c>
      <c r="AC1581" s="7" t="str">
        <f t="shared" si="252"/>
        <v>'SWEDEN_TO_elec')~~|</v>
      </c>
    </row>
    <row r="1582" spans="1:29" x14ac:dyDescent="0.35">
      <c r="A1582" t="s">
        <v>68</v>
      </c>
      <c r="B1582" t="s">
        <v>42</v>
      </c>
      <c r="C1582" t="str">
        <f t="shared" si="244"/>
        <v>SWEDEN_TO_elec</v>
      </c>
      <c r="D1582" t="str">
        <f t="shared" si="245"/>
        <v>PROTRA_CHP_PP_I</v>
      </c>
      <c r="E1582" t="s">
        <v>18</v>
      </c>
      <c r="F1582" s="1" t="str">
        <f t="shared" si="246"/>
        <v>SWEDENTO_elecPROTRA_PP_solid_bio_CCS</v>
      </c>
      <c r="G1582" s="5">
        <v>0</v>
      </c>
      <c r="H1582" s="5">
        <v>0</v>
      </c>
      <c r="I1582" s="5">
        <v>0</v>
      </c>
      <c r="J1582" s="5">
        <v>0</v>
      </c>
      <c r="K1582" s="5">
        <v>0</v>
      </c>
      <c r="L1582" s="5">
        <v>0</v>
      </c>
      <c r="M1582" s="5">
        <v>0</v>
      </c>
      <c r="N1582" s="5">
        <v>0</v>
      </c>
      <c r="O1582" s="5">
        <v>0</v>
      </c>
      <c r="P1582" s="5">
        <v>0</v>
      </c>
      <c r="Q1582" s="5">
        <v>0</v>
      </c>
      <c r="R1582" s="5">
        <v>0</v>
      </c>
      <c r="S1582" s="5">
        <v>0</v>
      </c>
      <c r="T1582" s="5">
        <v>0</v>
      </c>
      <c r="U1582" s="5">
        <v>0</v>
      </c>
      <c r="V1582" s="5">
        <v>0</v>
      </c>
      <c r="W1582" t="str">
        <f t="shared" si="243"/>
        <v/>
      </c>
      <c r="X1582" s="7" t="str">
        <f t="shared" si="247"/>
        <v>PROTRA_CAPACITY_EMPIRICAL[</v>
      </c>
      <c r="Y1582" s="7" t="str">
        <f t="shared" si="250"/>
        <v>SWEDEN,</v>
      </c>
      <c r="Z1582" s="7" t="str">
        <f t="shared" si="251"/>
        <v>TO_elec,</v>
      </c>
      <c r="AA1582" s="7" t="str">
        <f t="shared" si="248"/>
        <v>PROTRA_CHP_PP_I]=GET_DIRECT_DATA(</v>
      </c>
      <c r="AB1582" s="7" t="str">
        <f t="shared" si="249"/>
        <v>'model_parameters/energy/PROTRA_capacity_vensim_import.xlsx','PROTRA_capacity','PROTRA_CAP_TIME',</v>
      </c>
      <c r="AC1582" s="7" t="str">
        <f t="shared" si="252"/>
        <v>'SWEDEN_TO_elec')~~|</v>
      </c>
    </row>
    <row r="1583" spans="1:29" x14ac:dyDescent="0.35">
      <c r="A1583" t="s">
        <v>68</v>
      </c>
      <c r="B1583" t="s">
        <v>42</v>
      </c>
      <c r="C1583" t="str">
        <f t="shared" si="244"/>
        <v>SWEDEN_TO_elec</v>
      </c>
      <c r="D1583" t="str">
        <f t="shared" si="245"/>
        <v>PROTRA_CHP_PP_I</v>
      </c>
      <c r="E1583" t="s">
        <v>19</v>
      </c>
      <c r="F1583" s="1" t="str">
        <f t="shared" si="246"/>
        <v>SWEDENTO_elecPROTRA_PP_gas_fuels</v>
      </c>
      <c r="G1583" s="5">
        <v>0.11020999999999999</v>
      </c>
      <c r="H1583" s="5">
        <v>0.11020999999999999</v>
      </c>
      <c r="I1583" s="5">
        <v>0.11020999999999999</v>
      </c>
      <c r="J1583" s="5">
        <v>0.11020999999999999</v>
      </c>
      <c r="K1583" s="5">
        <v>0.11020999999999999</v>
      </c>
      <c r="L1583" s="5">
        <v>0.11020999999999999</v>
      </c>
      <c r="M1583" s="5">
        <v>5.0209999999999991E-2</v>
      </c>
      <c r="N1583" s="5">
        <v>5.0209999999999991E-2</v>
      </c>
      <c r="O1583" s="5">
        <v>5.0209999999999991E-2</v>
      </c>
      <c r="P1583" s="5">
        <v>5.0209999999999991E-2</v>
      </c>
      <c r="Q1583" s="5">
        <v>5.0209999999999991E-2</v>
      </c>
      <c r="R1583" s="5">
        <v>4.1638571428571421E-2</v>
      </c>
      <c r="S1583" s="5">
        <v>3.3067142857142851E-2</v>
      </c>
      <c r="T1583" s="5">
        <v>2.449571428571428E-2</v>
      </c>
      <c r="U1583" s="5">
        <v>1.592428571428571E-2</v>
      </c>
      <c r="V1583" s="5">
        <v>7.3528571428571384E-3</v>
      </c>
      <c r="W1583" t="str">
        <f t="shared" si="243"/>
        <v/>
      </c>
      <c r="X1583" s="7" t="str">
        <f t="shared" si="247"/>
        <v>PROTRA_CAPACITY_EMPIRICAL[</v>
      </c>
      <c r="Y1583" s="7" t="str">
        <f t="shared" si="250"/>
        <v>SWEDEN,</v>
      </c>
      <c r="Z1583" s="7" t="str">
        <f t="shared" si="251"/>
        <v>TO_elec,</v>
      </c>
      <c r="AA1583" s="7" t="str">
        <f t="shared" si="248"/>
        <v>PROTRA_CHP_PP_I]=GET_DIRECT_DATA(</v>
      </c>
      <c r="AB1583" s="7" t="str">
        <f t="shared" si="249"/>
        <v>'model_parameters/energy/PROTRA_capacity_vensim_import.xlsx','PROTRA_capacity','PROTRA_CAP_TIME',</v>
      </c>
      <c r="AC1583" s="7" t="str">
        <f t="shared" si="252"/>
        <v>'SWEDEN_TO_elec')~~|</v>
      </c>
    </row>
    <row r="1584" spans="1:29" x14ac:dyDescent="0.35">
      <c r="A1584" t="s">
        <v>68</v>
      </c>
      <c r="B1584" t="s">
        <v>42</v>
      </c>
      <c r="C1584" t="str">
        <f t="shared" si="244"/>
        <v>SWEDEN_TO_elec</v>
      </c>
      <c r="D1584" t="str">
        <f t="shared" si="245"/>
        <v>PROTRA_CHP_PP_I</v>
      </c>
      <c r="E1584" t="s">
        <v>20</v>
      </c>
      <c r="F1584" s="1" t="str">
        <f t="shared" si="246"/>
        <v>SWEDENTO_elecPROTRA_PP_gas_fuels_CCS</v>
      </c>
      <c r="G1584" s="6">
        <v>0</v>
      </c>
      <c r="H1584" s="6">
        <v>0</v>
      </c>
      <c r="I1584" s="6">
        <v>0</v>
      </c>
      <c r="J1584" s="6">
        <v>0</v>
      </c>
      <c r="K1584" s="6">
        <v>0</v>
      </c>
      <c r="L1584" s="6">
        <v>0</v>
      </c>
      <c r="M1584" s="6">
        <v>0</v>
      </c>
      <c r="N1584" s="6">
        <v>0</v>
      </c>
      <c r="O1584" s="6">
        <v>0</v>
      </c>
      <c r="P1584" s="6">
        <v>0</v>
      </c>
      <c r="Q1584" s="6">
        <v>0</v>
      </c>
      <c r="R1584" s="6">
        <v>0</v>
      </c>
      <c r="S1584" s="6">
        <v>0</v>
      </c>
      <c r="T1584" s="6">
        <v>0</v>
      </c>
      <c r="U1584" s="6">
        <v>0</v>
      </c>
      <c r="V1584" s="6">
        <v>0</v>
      </c>
      <c r="W1584" t="str">
        <f t="shared" si="243"/>
        <v/>
      </c>
      <c r="X1584" s="7" t="str">
        <f t="shared" si="247"/>
        <v>PROTRA_CAPACITY_EMPIRICAL[</v>
      </c>
      <c r="Y1584" s="7" t="str">
        <f t="shared" si="250"/>
        <v>SWEDEN,</v>
      </c>
      <c r="Z1584" s="7" t="str">
        <f t="shared" si="251"/>
        <v>TO_elec,</v>
      </c>
      <c r="AA1584" s="7" t="str">
        <f t="shared" si="248"/>
        <v>PROTRA_CHP_PP_I]=GET_DIRECT_DATA(</v>
      </c>
      <c r="AB1584" s="7" t="str">
        <f t="shared" si="249"/>
        <v>'model_parameters/energy/PROTRA_capacity_vensim_import.xlsx','PROTRA_capacity','PROTRA_CAP_TIME',</v>
      </c>
      <c r="AC1584" s="7" t="str">
        <f t="shared" si="252"/>
        <v>'SWEDEN_TO_elec')~~|</v>
      </c>
    </row>
    <row r="1585" spans="1:29" x14ac:dyDescent="0.35">
      <c r="A1585" t="s">
        <v>68</v>
      </c>
      <c r="B1585" t="s">
        <v>42</v>
      </c>
      <c r="C1585" t="str">
        <f t="shared" si="244"/>
        <v>SWEDEN_TO_elec</v>
      </c>
      <c r="D1585" t="str">
        <f t="shared" si="245"/>
        <v>PROTRA_CHP_PP_I</v>
      </c>
      <c r="E1585" t="s">
        <v>21</v>
      </c>
      <c r="F1585" s="1" t="str">
        <f t="shared" si="246"/>
        <v>SWEDENTO_elecPROTRA_PP_geothermal</v>
      </c>
      <c r="G1585" s="5">
        <v>0</v>
      </c>
      <c r="H1585" s="5">
        <v>0</v>
      </c>
      <c r="I1585" s="5">
        <v>0</v>
      </c>
      <c r="J1585" s="5">
        <v>0</v>
      </c>
      <c r="K1585" s="5">
        <v>0</v>
      </c>
      <c r="L1585" s="5">
        <v>0</v>
      </c>
      <c r="M1585" s="5">
        <v>0</v>
      </c>
      <c r="N1585" s="5">
        <v>0</v>
      </c>
      <c r="O1585" s="5">
        <v>0</v>
      </c>
      <c r="P1585" s="5">
        <v>0</v>
      </c>
      <c r="Q1585" s="5">
        <v>0</v>
      </c>
      <c r="R1585" s="5">
        <v>0</v>
      </c>
      <c r="S1585" s="5">
        <v>0</v>
      </c>
      <c r="T1585" s="5">
        <v>0</v>
      </c>
      <c r="U1585" s="5">
        <v>0</v>
      </c>
      <c r="V1585" s="5">
        <v>0</v>
      </c>
      <c r="W1585" t="str">
        <f t="shared" si="243"/>
        <v/>
      </c>
      <c r="X1585" s="7" t="str">
        <f t="shared" si="247"/>
        <v>PROTRA_CAPACITY_EMPIRICAL[</v>
      </c>
      <c r="Y1585" s="7" t="str">
        <f t="shared" si="250"/>
        <v>SWEDEN,</v>
      </c>
      <c r="Z1585" s="7" t="str">
        <f t="shared" si="251"/>
        <v>TO_elec,</v>
      </c>
      <c r="AA1585" s="7" t="str">
        <f t="shared" si="248"/>
        <v>PROTRA_CHP_PP_I]=GET_DIRECT_DATA(</v>
      </c>
      <c r="AB1585" s="7" t="str">
        <f t="shared" si="249"/>
        <v>'model_parameters/energy/PROTRA_capacity_vensim_import.xlsx','PROTRA_capacity','PROTRA_CAP_TIME',</v>
      </c>
      <c r="AC1585" s="7" t="str">
        <f t="shared" si="252"/>
        <v>'SWEDEN_TO_elec')~~|</v>
      </c>
    </row>
    <row r="1586" spans="1:29" x14ac:dyDescent="0.35">
      <c r="A1586" t="s">
        <v>68</v>
      </c>
      <c r="B1586" t="s">
        <v>42</v>
      </c>
      <c r="C1586" t="str">
        <f t="shared" si="244"/>
        <v>SWEDEN_TO_elec</v>
      </c>
      <c r="D1586" t="str">
        <f t="shared" si="245"/>
        <v>PROTRA_CHP_PP_I</v>
      </c>
      <c r="E1586" t="s">
        <v>22</v>
      </c>
      <c r="F1586" s="1" t="str">
        <f t="shared" si="246"/>
        <v>SWEDENTO_elecPROTRA_PP_hydropower_dammed</v>
      </c>
      <c r="G1586" s="5">
        <v>0.60880000000000001</v>
      </c>
      <c r="H1586" s="5">
        <v>0.60250000000000004</v>
      </c>
      <c r="I1586" s="5">
        <v>0.61120000000000008</v>
      </c>
      <c r="J1586" s="5">
        <v>0.6512</v>
      </c>
      <c r="K1586" s="5">
        <v>0.67520000000000002</v>
      </c>
      <c r="L1586" s="5">
        <v>0.67520000000000002</v>
      </c>
      <c r="M1586" s="5">
        <v>0.66470000000000007</v>
      </c>
      <c r="N1586" s="5">
        <v>0.66470000000000007</v>
      </c>
      <c r="O1586" s="5">
        <v>0.66470000000000007</v>
      </c>
      <c r="P1586" s="5">
        <v>0.66470000000000007</v>
      </c>
      <c r="Q1586" s="5">
        <v>0.66470000000000007</v>
      </c>
      <c r="R1586" s="5">
        <v>0.66307532589621465</v>
      </c>
      <c r="S1586" s="5">
        <v>0.6642417585861119</v>
      </c>
      <c r="T1586" s="5">
        <v>0.66440839182752576</v>
      </c>
      <c r="U1586" s="5">
        <v>0.67907211707194792</v>
      </c>
      <c r="V1586" s="5">
        <v>0.67978030834795689</v>
      </c>
      <c r="W1586" t="str">
        <f t="shared" si="243"/>
        <v/>
      </c>
      <c r="X1586" s="7" t="str">
        <f t="shared" si="247"/>
        <v>PROTRA_CAPACITY_EMPIRICAL[</v>
      </c>
      <c r="Y1586" s="7" t="str">
        <f t="shared" si="250"/>
        <v>SWEDEN,</v>
      </c>
      <c r="Z1586" s="7" t="str">
        <f t="shared" si="251"/>
        <v>TO_elec,</v>
      </c>
      <c r="AA1586" s="7" t="str">
        <f t="shared" si="248"/>
        <v>PROTRA_CHP_PP_I]=GET_DIRECT_DATA(</v>
      </c>
      <c r="AB1586" s="7" t="str">
        <f t="shared" si="249"/>
        <v>'model_parameters/energy/PROTRA_capacity_vensim_import.xlsx','PROTRA_capacity','PROTRA_CAP_TIME',</v>
      </c>
      <c r="AC1586" s="7" t="str">
        <f t="shared" si="252"/>
        <v>'SWEDEN_TO_elec')~~|</v>
      </c>
    </row>
    <row r="1587" spans="1:29" x14ac:dyDescent="0.35">
      <c r="A1587" t="s">
        <v>68</v>
      </c>
      <c r="B1587" t="s">
        <v>42</v>
      </c>
      <c r="C1587" t="str">
        <f t="shared" si="244"/>
        <v>SWEDEN_TO_elec</v>
      </c>
      <c r="D1587" t="str">
        <f t="shared" si="245"/>
        <v>PROTRA_CHP_PP_I</v>
      </c>
      <c r="E1587" t="s">
        <v>23</v>
      </c>
      <c r="F1587" s="1" t="str">
        <f t="shared" si="246"/>
        <v>SWEDENTO_elecPROTRA_PP_hydropower_run_of_river</v>
      </c>
      <c r="G1587" s="5">
        <v>15.883197000000003</v>
      </c>
      <c r="H1587" s="5">
        <v>15.879128000000001</v>
      </c>
      <c r="I1587" s="5">
        <v>15.963128000000001</v>
      </c>
      <c r="J1587" s="5">
        <v>15.782098000000001</v>
      </c>
      <c r="K1587" s="5">
        <v>15.990100000000002</v>
      </c>
      <c r="L1587" s="5">
        <v>15.966489000000003</v>
      </c>
      <c r="M1587" s="5">
        <v>15.932480000000002</v>
      </c>
      <c r="N1587" s="5">
        <v>15.771628000000003</v>
      </c>
      <c r="O1587" s="5">
        <v>15.840581000000002</v>
      </c>
      <c r="P1587" s="5">
        <v>15.800604000000002</v>
      </c>
      <c r="Q1587" s="5">
        <v>15.724804000000002</v>
      </c>
      <c r="R1587" s="5">
        <v>15.680944000000002</v>
      </c>
      <c r="S1587" s="5">
        <v>15.637084000000002</v>
      </c>
      <c r="T1587" s="5">
        <v>15.593224000000001</v>
      </c>
      <c r="U1587" s="5">
        <v>15.549364000000001</v>
      </c>
      <c r="V1587" s="5">
        <v>15.505504</v>
      </c>
      <c r="W1587" t="str">
        <f t="shared" si="243"/>
        <v/>
      </c>
      <c r="X1587" s="7" t="str">
        <f t="shared" si="247"/>
        <v>PROTRA_CAPACITY_EMPIRICAL[</v>
      </c>
      <c r="Y1587" s="7" t="str">
        <f t="shared" si="250"/>
        <v>SWEDEN,</v>
      </c>
      <c r="Z1587" s="7" t="str">
        <f t="shared" si="251"/>
        <v>TO_elec,</v>
      </c>
      <c r="AA1587" s="7" t="str">
        <f t="shared" si="248"/>
        <v>PROTRA_CHP_PP_I]=GET_DIRECT_DATA(</v>
      </c>
      <c r="AB1587" s="7" t="str">
        <f t="shared" si="249"/>
        <v>'model_parameters/energy/PROTRA_capacity_vensim_import.xlsx','PROTRA_capacity','PROTRA_CAP_TIME',</v>
      </c>
      <c r="AC1587" s="7" t="str">
        <f t="shared" si="252"/>
        <v>'SWEDEN_TO_elec')~~|</v>
      </c>
    </row>
    <row r="1588" spans="1:29" x14ac:dyDescent="0.35">
      <c r="A1588" t="s">
        <v>68</v>
      </c>
      <c r="B1588" t="s">
        <v>42</v>
      </c>
      <c r="C1588" t="str">
        <f t="shared" si="244"/>
        <v>SWEDEN_TO_elec</v>
      </c>
      <c r="D1588" t="str">
        <f t="shared" si="245"/>
        <v>PROTRA_CHP_PP_I</v>
      </c>
      <c r="E1588" t="s">
        <v>24</v>
      </c>
      <c r="F1588" s="1" t="str">
        <f t="shared" si="246"/>
        <v>SWEDENTO_elecPROTRA_PP_liquid_fuels</v>
      </c>
      <c r="G1588" s="5">
        <v>3.5437574999999999</v>
      </c>
      <c r="H1588" s="5">
        <v>3.5437574999999999</v>
      </c>
      <c r="I1588" s="5">
        <v>3.5437574999999999</v>
      </c>
      <c r="J1588" s="5">
        <v>3.5332574999999995</v>
      </c>
      <c r="K1588" s="5">
        <v>3.5332574999999995</v>
      </c>
      <c r="L1588" s="5">
        <v>3.5332574999999995</v>
      </c>
      <c r="M1588" s="5">
        <v>3.0732574999999995</v>
      </c>
      <c r="N1588" s="5">
        <v>3.0732574999999995</v>
      </c>
      <c r="O1588" s="5">
        <v>2.7484574999999998</v>
      </c>
      <c r="P1588" s="5">
        <v>2.7484574999999998</v>
      </c>
      <c r="Q1588" s="5">
        <v>2.4984574999999998</v>
      </c>
      <c r="R1588" s="5">
        <v>2.3135089285714283</v>
      </c>
      <c r="S1588" s="5">
        <v>2.1285603571428569</v>
      </c>
      <c r="T1588" s="5">
        <v>1.9436117857142856</v>
      </c>
      <c r="U1588" s="5">
        <v>1.7586632142857144</v>
      </c>
      <c r="V1588" s="5">
        <v>1.5737146428571431</v>
      </c>
      <c r="W1588" t="str">
        <f t="shared" si="243"/>
        <v/>
      </c>
      <c r="X1588" s="7" t="str">
        <f t="shared" si="247"/>
        <v>PROTRA_CAPACITY_EMPIRICAL[</v>
      </c>
      <c r="Y1588" s="7" t="str">
        <f t="shared" si="250"/>
        <v>SWEDEN,</v>
      </c>
      <c r="Z1588" s="7" t="str">
        <f t="shared" si="251"/>
        <v>TO_elec,</v>
      </c>
      <c r="AA1588" s="7" t="str">
        <f t="shared" si="248"/>
        <v>PROTRA_CHP_PP_I]=GET_DIRECT_DATA(</v>
      </c>
      <c r="AB1588" s="7" t="str">
        <f t="shared" si="249"/>
        <v>'model_parameters/energy/PROTRA_capacity_vensim_import.xlsx','PROTRA_capacity','PROTRA_CAP_TIME',</v>
      </c>
      <c r="AC1588" s="7" t="str">
        <f t="shared" si="252"/>
        <v>'SWEDEN_TO_elec')~~|</v>
      </c>
    </row>
    <row r="1589" spans="1:29" x14ac:dyDescent="0.35">
      <c r="A1589" t="s">
        <v>68</v>
      </c>
      <c r="B1589" t="s">
        <v>42</v>
      </c>
      <c r="C1589" t="str">
        <f t="shared" si="244"/>
        <v>SWEDEN_TO_elec</v>
      </c>
      <c r="D1589" t="str">
        <f t="shared" si="245"/>
        <v>PROTRA_CHP_PP_I</v>
      </c>
      <c r="E1589" t="s">
        <v>25</v>
      </c>
      <c r="F1589" s="1" t="str">
        <f t="shared" si="246"/>
        <v>SWEDENTO_elecPROTRA_PP_liquid_fuels_CCS</v>
      </c>
      <c r="G1589" s="5">
        <v>0</v>
      </c>
      <c r="H1589" s="5">
        <v>0</v>
      </c>
      <c r="I1589" s="5">
        <v>0</v>
      </c>
      <c r="J1589" s="5">
        <v>0</v>
      </c>
      <c r="K1589" s="5">
        <v>0</v>
      </c>
      <c r="L1589" s="5">
        <v>0</v>
      </c>
      <c r="M1589" s="5">
        <v>0</v>
      </c>
      <c r="N1589" s="5">
        <v>0</v>
      </c>
      <c r="O1589" s="5">
        <v>0</v>
      </c>
      <c r="P1589" s="5">
        <v>0</v>
      </c>
      <c r="Q1589" s="5">
        <v>0</v>
      </c>
      <c r="R1589" s="5">
        <v>0</v>
      </c>
      <c r="S1589" s="5">
        <v>0</v>
      </c>
      <c r="T1589" s="5">
        <v>0</v>
      </c>
      <c r="U1589" s="5">
        <v>0</v>
      </c>
      <c r="V1589" s="5">
        <v>0</v>
      </c>
      <c r="W1589" t="str">
        <f t="shared" si="243"/>
        <v/>
      </c>
      <c r="X1589" s="7" t="str">
        <f t="shared" si="247"/>
        <v>PROTRA_CAPACITY_EMPIRICAL[</v>
      </c>
      <c r="Y1589" s="7" t="str">
        <f t="shared" si="250"/>
        <v>SWEDEN,</v>
      </c>
      <c r="Z1589" s="7" t="str">
        <f t="shared" si="251"/>
        <v>TO_elec,</v>
      </c>
      <c r="AA1589" s="7" t="str">
        <f t="shared" si="248"/>
        <v>PROTRA_CHP_PP_I]=GET_DIRECT_DATA(</v>
      </c>
      <c r="AB1589" s="7" t="str">
        <f t="shared" si="249"/>
        <v>'model_parameters/energy/PROTRA_capacity_vensim_import.xlsx','PROTRA_capacity','PROTRA_CAP_TIME',</v>
      </c>
      <c r="AC1589" s="7" t="str">
        <f t="shared" si="252"/>
        <v>'SWEDEN_TO_elec')~~|</v>
      </c>
    </row>
    <row r="1590" spans="1:29" x14ac:dyDescent="0.35">
      <c r="A1590" t="s">
        <v>68</v>
      </c>
      <c r="B1590" t="s">
        <v>42</v>
      </c>
      <c r="C1590" t="str">
        <f t="shared" si="244"/>
        <v>SWEDEN_TO_elec</v>
      </c>
      <c r="D1590" t="str">
        <f t="shared" si="245"/>
        <v>PROTRA_CHP_PP_I</v>
      </c>
      <c r="E1590" t="s">
        <v>26</v>
      </c>
      <c r="F1590" s="1" t="str">
        <f t="shared" si="246"/>
        <v>SWEDENTO_elecPROTRA_PP_nuclear</v>
      </c>
      <c r="G1590" s="5">
        <v>9.7810000000000006</v>
      </c>
      <c r="H1590" s="5">
        <v>9.7810000000000006</v>
      </c>
      <c r="I1590" s="5">
        <v>9.327</v>
      </c>
      <c r="J1590" s="5">
        <v>9.2629999999999999</v>
      </c>
      <c r="K1590" s="5">
        <v>9.2629999999999999</v>
      </c>
      <c r="L1590" s="5">
        <v>9.3030000000000008</v>
      </c>
      <c r="M1590" s="5">
        <v>9.6319999999999997</v>
      </c>
      <c r="N1590" s="5">
        <v>9.7490000000000006</v>
      </c>
      <c r="O1590" s="5">
        <v>9.7490000000000006</v>
      </c>
      <c r="P1590" s="5">
        <v>9.8520000000000003</v>
      </c>
      <c r="Q1590" s="5">
        <v>10.039</v>
      </c>
      <c r="R1590" s="5">
        <v>9.3667831654072202</v>
      </c>
      <c r="S1590" s="5">
        <v>9.5627586062132668</v>
      </c>
      <c r="T1590" s="5">
        <v>9.0643909529806876</v>
      </c>
      <c r="U1590" s="5">
        <v>9.0464792191435759</v>
      </c>
      <c r="V1590" s="5">
        <v>8.1234981108312336</v>
      </c>
      <c r="W1590" t="str">
        <f t="shared" si="243"/>
        <v/>
      </c>
      <c r="X1590" s="7" t="str">
        <f t="shared" si="247"/>
        <v>PROTRA_CAPACITY_EMPIRICAL[</v>
      </c>
      <c r="Y1590" s="7" t="str">
        <f t="shared" si="250"/>
        <v>SWEDEN,</v>
      </c>
      <c r="Z1590" s="7" t="str">
        <f t="shared" si="251"/>
        <v>TO_elec,</v>
      </c>
      <c r="AA1590" s="7" t="str">
        <f t="shared" si="248"/>
        <v>PROTRA_CHP_PP_I]=GET_DIRECT_DATA(</v>
      </c>
      <c r="AB1590" s="7" t="str">
        <f t="shared" si="249"/>
        <v>'model_parameters/energy/PROTRA_capacity_vensim_import.xlsx','PROTRA_capacity','PROTRA_CAP_TIME',</v>
      </c>
      <c r="AC1590" s="7" t="str">
        <f t="shared" si="252"/>
        <v>'SWEDEN_TO_elec')~~|</v>
      </c>
    </row>
    <row r="1591" spans="1:29" x14ac:dyDescent="0.35">
      <c r="A1591" t="s">
        <v>68</v>
      </c>
      <c r="B1591" t="s">
        <v>42</v>
      </c>
      <c r="C1591" t="str">
        <f t="shared" si="244"/>
        <v>SWEDEN_TO_elec</v>
      </c>
      <c r="D1591" t="str">
        <f t="shared" si="245"/>
        <v>PROTRA_CHP_PP_I</v>
      </c>
      <c r="E1591" t="s">
        <v>27</v>
      </c>
      <c r="F1591" s="1" t="str">
        <f t="shared" si="246"/>
        <v>SWEDENTO_elecPROTRA_PP_oceanic</v>
      </c>
      <c r="G1591" s="5">
        <v>0</v>
      </c>
      <c r="H1591" s="5">
        <v>0</v>
      </c>
      <c r="I1591" s="5">
        <v>0</v>
      </c>
      <c r="J1591" s="5">
        <v>0</v>
      </c>
      <c r="K1591" s="5">
        <v>0</v>
      </c>
      <c r="L1591" s="5">
        <v>0</v>
      </c>
      <c r="M1591" s="5">
        <v>0</v>
      </c>
      <c r="N1591" s="5">
        <v>0</v>
      </c>
      <c r="O1591" s="5">
        <v>0</v>
      </c>
      <c r="P1591" s="5">
        <v>0</v>
      </c>
      <c r="Q1591" s="5">
        <v>0</v>
      </c>
      <c r="R1591" s="5">
        <v>0</v>
      </c>
      <c r="S1591" s="5">
        <v>0</v>
      </c>
      <c r="T1591" s="5">
        <v>0</v>
      </c>
      <c r="U1591" s="5">
        <v>0</v>
      </c>
      <c r="V1591" s="5">
        <v>0</v>
      </c>
      <c r="W1591" t="str">
        <f t="shared" si="243"/>
        <v/>
      </c>
      <c r="X1591" s="7" t="str">
        <f t="shared" si="247"/>
        <v>PROTRA_CAPACITY_EMPIRICAL[</v>
      </c>
      <c r="Y1591" s="7" t="str">
        <f t="shared" si="250"/>
        <v>SWEDEN,</v>
      </c>
      <c r="Z1591" s="7" t="str">
        <f t="shared" si="251"/>
        <v>TO_elec,</v>
      </c>
      <c r="AA1591" s="7" t="str">
        <f t="shared" si="248"/>
        <v>PROTRA_CHP_PP_I]=GET_DIRECT_DATA(</v>
      </c>
      <c r="AB1591" s="7" t="str">
        <f t="shared" si="249"/>
        <v>'model_parameters/energy/PROTRA_capacity_vensim_import.xlsx','PROTRA_capacity','PROTRA_CAP_TIME',</v>
      </c>
      <c r="AC1591" s="7" t="str">
        <f t="shared" si="252"/>
        <v>'SWEDEN_TO_elec')~~|</v>
      </c>
    </row>
    <row r="1592" spans="1:29" x14ac:dyDescent="0.35">
      <c r="A1592" t="s">
        <v>68</v>
      </c>
      <c r="B1592" t="s">
        <v>42</v>
      </c>
      <c r="C1592" t="str">
        <f t="shared" si="244"/>
        <v>SWEDEN_TO_elec</v>
      </c>
      <c r="D1592" t="str">
        <f t="shared" si="245"/>
        <v>PROTRA_CHP_PP_I</v>
      </c>
      <c r="E1592" t="s">
        <v>28</v>
      </c>
      <c r="F1592" s="1" t="str">
        <f t="shared" si="246"/>
        <v>SWEDENTO_elecPROTRA_PP_solar_CSP</v>
      </c>
      <c r="G1592" s="5">
        <v>0</v>
      </c>
      <c r="H1592" s="5">
        <v>0</v>
      </c>
      <c r="I1592" s="5">
        <v>0</v>
      </c>
      <c r="J1592" s="5">
        <v>0</v>
      </c>
      <c r="K1592" s="5">
        <v>0</v>
      </c>
      <c r="L1592" s="5">
        <v>0</v>
      </c>
      <c r="M1592" s="5">
        <v>0</v>
      </c>
      <c r="N1592" s="5">
        <v>0</v>
      </c>
      <c r="O1592" s="5">
        <v>0</v>
      </c>
      <c r="P1592" s="5">
        <v>0</v>
      </c>
      <c r="Q1592" s="5">
        <v>0</v>
      </c>
      <c r="R1592" s="5">
        <v>0</v>
      </c>
      <c r="S1592" s="5">
        <v>0</v>
      </c>
      <c r="T1592" s="5">
        <v>0</v>
      </c>
      <c r="U1592" s="5">
        <v>0</v>
      </c>
      <c r="V1592" s="5">
        <v>0</v>
      </c>
      <c r="W1592" t="str">
        <f t="shared" si="243"/>
        <v/>
      </c>
      <c r="X1592" s="7" t="str">
        <f t="shared" si="247"/>
        <v>PROTRA_CAPACITY_EMPIRICAL[</v>
      </c>
      <c r="Y1592" s="7" t="str">
        <f t="shared" si="250"/>
        <v>SWEDEN,</v>
      </c>
      <c r="Z1592" s="7" t="str">
        <f t="shared" si="251"/>
        <v>TO_elec,</v>
      </c>
      <c r="AA1592" s="7" t="str">
        <f t="shared" si="248"/>
        <v>PROTRA_CHP_PP_I]=GET_DIRECT_DATA(</v>
      </c>
      <c r="AB1592" s="7" t="str">
        <f t="shared" si="249"/>
        <v>'model_parameters/energy/PROTRA_capacity_vensim_import.xlsx','PROTRA_capacity','PROTRA_CAP_TIME',</v>
      </c>
      <c r="AC1592" s="7" t="str">
        <f t="shared" si="252"/>
        <v>'SWEDEN_TO_elec')~~|</v>
      </c>
    </row>
    <row r="1593" spans="1:29" x14ac:dyDescent="0.35">
      <c r="A1593" t="s">
        <v>68</v>
      </c>
      <c r="B1593" t="s">
        <v>42</v>
      </c>
      <c r="C1593" t="str">
        <f t="shared" si="244"/>
        <v>SWEDEN_TO_elec</v>
      </c>
      <c r="D1593" t="str">
        <f t="shared" si="245"/>
        <v>PROTRA_CHP_PP_I</v>
      </c>
      <c r="E1593" t="s">
        <v>29</v>
      </c>
      <c r="F1593" s="1" t="str">
        <f t="shared" si="246"/>
        <v>SWEDENTO_elecPROTRA_PP_solar_PV</v>
      </c>
      <c r="G1593" s="5">
        <v>2.3999999999999998E-3</v>
      </c>
      <c r="H1593" s="5">
        <v>3.0000000000000001E-3</v>
      </c>
      <c r="I1593" s="5">
        <v>3.5999999999999995E-3</v>
      </c>
      <c r="J1593" s="5">
        <v>4.7999999999999996E-3</v>
      </c>
      <c r="K1593" s="5">
        <v>5.3999999999999994E-3</v>
      </c>
      <c r="L1593" s="5">
        <v>6.6E-3</v>
      </c>
      <c r="M1593" s="5">
        <v>7.1999999999999989E-3</v>
      </c>
      <c r="N1593" s="5">
        <v>1.4399999999999998E-2</v>
      </c>
      <c r="O1593" s="5">
        <v>2.58E-2</v>
      </c>
      <c r="P1593" s="5">
        <v>3.5999999999999997E-2</v>
      </c>
      <c r="Q1593" s="5">
        <v>6.2399999999999997E-2</v>
      </c>
      <c r="R1593" s="5">
        <v>7.3165714285714278E-2</v>
      </c>
      <c r="S1593" s="5">
        <v>8.393142857142856E-2</v>
      </c>
      <c r="T1593" s="5">
        <v>9.4697142857142841E-2</v>
      </c>
      <c r="U1593" s="5">
        <v>0.10546285714285712</v>
      </c>
      <c r="V1593" s="5">
        <v>0.1162285714285714</v>
      </c>
      <c r="W1593" t="str">
        <f t="shared" si="243"/>
        <v/>
      </c>
      <c r="X1593" s="7" t="str">
        <f t="shared" si="247"/>
        <v>PROTRA_CAPACITY_EMPIRICAL[</v>
      </c>
      <c r="Y1593" s="7" t="str">
        <f t="shared" si="250"/>
        <v>SWEDEN,</v>
      </c>
      <c r="Z1593" s="7" t="str">
        <f t="shared" si="251"/>
        <v>TO_elec,</v>
      </c>
      <c r="AA1593" s="7" t="str">
        <f t="shared" si="248"/>
        <v>PROTRA_CHP_PP_I]=GET_DIRECT_DATA(</v>
      </c>
      <c r="AB1593" s="7" t="str">
        <f t="shared" si="249"/>
        <v>'model_parameters/energy/PROTRA_capacity_vensim_import.xlsx','PROTRA_capacity','PROTRA_CAP_TIME',</v>
      </c>
      <c r="AC1593" s="7" t="str">
        <f t="shared" si="252"/>
        <v>'SWEDEN_TO_elec')~~|</v>
      </c>
    </row>
    <row r="1594" spans="1:29" x14ac:dyDescent="0.35">
      <c r="A1594" t="s">
        <v>68</v>
      </c>
      <c r="B1594" t="s">
        <v>42</v>
      </c>
      <c r="C1594" t="str">
        <f t="shared" si="244"/>
        <v>SWEDEN_TO_elec</v>
      </c>
      <c r="D1594" t="str">
        <f t="shared" si="245"/>
        <v>PROTRA_CHP_PP_I</v>
      </c>
      <c r="E1594" t="s">
        <v>30</v>
      </c>
      <c r="F1594" s="1" t="str">
        <f t="shared" si="246"/>
        <v>SWEDENTO_elecPROTRA_PP_solar_urban_PV</v>
      </c>
      <c r="G1594" s="5">
        <v>1.6000000000000001E-3</v>
      </c>
      <c r="H1594" s="5">
        <v>2E-3</v>
      </c>
      <c r="I1594" s="5">
        <v>2.4000000000000002E-3</v>
      </c>
      <c r="J1594" s="5">
        <v>3.2000000000000002E-3</v>
      </c>
      <c r="K1594" s="5">
        <v>3.5999999999999999E-3</v>
      </c>
      <c r="L1594" s="5">
        <v>4.4000000000000003E-3</v>
      </c>
      <c r="M1594" s="5">
        <v>4.8000000000000004E-3</v>
      </c>
      <c r="N1594" s="5">
        <v>9.6000000000000009E-3</v>
      </c>
      <c r="O1594" s="5">
        <v>1.72E-2</v>
      </c>
      <c r="P1594" s="5">
        <v>2.4E-2</v>
      </c>
      <c r="Q1594" s="5">
        <v>4.1599999999999998E-2</v>
      </c>
      <c r="R1594" s="5">
        <v>4.8777142857142852E-2</v>
      </c>
      <c r="S1594" s="5">
        <v>5.5954285714285706E-2</v>
      </c>
      <c r="T1594" s="5">
        <v>6.3131428571428561E-2</v>
      </c>
      <c r="U1594" s="5">
        <v>7.0308571428571415E-2</v>
      </c>
      <c r="V1594" s="5">
        <v>7.7485714285714269E-2</v>
      </c>
      <c r="W1594" t="str">
        <f t="shared" si="243"/>
        <v/>
      </c>
      <c r="X1594" s="7" t="str">
        <f t="shared" si="247"/>
        <v>PROTRA_CAPACITY_EMPIRICAL[</v>
      </c>
      <c r="Y1594" s="7" t="str">
        <f t="shared" si="250"/>
        <v>SWEDEN,</v>
      </c>
      <c r="Z1594" s="7" t="str">
        <f t="shared" si="251"/>
        <v>TO_elec,</v>
      </c>
      <c r="AA1594" s="7" t="str">
        <f t="shared" si="248"/>
        <v>PROTRA_CHP_PP_I]=GET_DIRECT_DATA(</v>
      </c>
      <c r="AB1594" s="7" t="str">
        <f t="shared" si="249"/>
        <v>'model_parameters/energy/PROTRA_capacity_vensim_import.xlsx','PROTRA_capacity','PROTRA_CAP_TIME',</v>
      </c>
      <c r="AC1594" s="7" t="str">
        <f t="shared" si="252"/>
        <v>'SWEDEN_TO_elec')~~|</v>
      </c>
    </row>
    <row r="1595" spans="1:29" x14ac:dyDescent="0.35">
      <c r="A1595" t="s">
        <v>68</v>
      </c>
      <c r="B1595" t="s">
        <v>42</v>
      </c>
      <c r="C1595" t="str">
        <f t="shared" si="244"/>
        <v>SWEDEN_TO_elec</v>
      </c>
      <c r="D1595" t="str">
        <f t="shared" si="245"/>
        <v>PROTRA_CHP_PP_I</v>
      </c>
      <c r="E1595" t="s">
        <v>31</v>
      </c>
      <c r="F1595" s="1" t="str">
        <f t="shared" si="246"/>
        <v>SWEDENTO_elecPROTRA_PP_solid_fossil</v>
      </c>
      <c r="G1595" s="5">
        <v>0</v>
      </c>
      <c r="H1595" s="5">
        <v>0</v>
      </c>
      <c r="I1595" s="5">
        <v>0</v>
      </c>
      <c r="J1595" s="5">
        <v>0</v>
      </c>
      <c r="K1595" s="5">
        <v>0</v>
      </c>
      <c r="L1595" s="5">
        <v>0</v>
      </c>
      <c r="M1595" s="5">
        <v>0</v>
      </c>
      <c r="N1595" s="5">
        <v>0</v>
      </c>
      <c r="O1595" s="5">
        <v>0</v>
      </c>
      <c r="P1595" s="5">
        <v>0</v>
      </c>
      <c r="Q1595" s="5">
        <v>0</v>
      </c>
      <c r="R1595" s="5">
        <v>0</v>
      </c>
      <c r="S1595" s="5">
        <v>0</v>
      </c>
      <c r="T1595" s="5">
        <v>0</v>
      </c>
      <c r="U1595" s="5">
        <v>0</v>
      </c>
      <c r="V1595" s="5">
        <v>0</v>
      </c>
      <c r="W1595" t="str">
        <f t="shared" si="243"/>
        <v/>
      </c>
      <c r="X1595" s="7" t="str">
        <f t="shared" si="247"/>
        <v>PROTRA_CAPACITY_EMPIRICAL[</v>
      </c>
      <c r="Y1595" s="7" t="str">
        <f t="shared" si="250"/>
        <v>SWEDEN,</v>
      </c>
      <c r="Z1595" s="7" t="str">
        <f t="shared" si="251"/>
        <v>TO_elec,</v>
      </c>
      <c r="AA1595" s="7" t="str">
        <f t="shared" si="248"/>
        <v>PROTRA_CHP_PP_I]=GET_DIRECT_DATA(</v>
      </c>
      <c r="AB1595" s="7" t="str">
        <f t="shared" si="249"/>
        <v>'model_parameters/energy/PROTRA_capacity_vensim_import.xlsx','PROTRA_capacity','PROTRA_CAP_TIME',</v>
      </c>
      <c r="AC1595" s="7" t="str">
        <f t="shared" si="252"/>
        <v>'SWEDEN_TO_elec')~~|</v>
      </c>
    </row>
    <row r="1596" spans="1:29" x14ac:dyDescent="0.35">
      <c r="A1596" t="s">
        <v>68</v>
      </c>
      <c r="B1596" t="s">
        <v>42</v>
      </c>
      <c r="C1596" t="str">
        <f t="shared" si="244"/>
        <v>SWEDEN_TO_elec</v>
      </c>
      <c r="D1596" t="str">
        <f t="shared" si="245"/>
        <v>PROTRA_CHP_PP_I</v>
      </c>
      <c r="E1596" t="s">
        <v>32</v>
      </c>
      <c r="F1596" s="1" t="str">
        <f t="shared" si="246"/>
        <v>SWEDENTO_elecPROTRA_PP_solid_fossil_CCS</v>
      </c>
      <c r="G1596" s="5">
        <v>0</v>
      </c>
      <c r="H1596" s="5">
        <v>0</v>
      </c>
      <c r="I1596" s="5">
        <v>0</v>
      </c>
      <c r="J1596" s="5">
        <v>0</v>
      </c>
      <c r="K1596" s="5">
        <v>0</v>
      </c>
      <c r="L1596" s="5">
        <v>0</v>
      </c>
      <c r="M1596" s="5">
        <v>0</v>
      </c>
      <c r="N1596" s="5">
        <v>0</v>
      </c>
      <c r="O1596" s="5">
        <v>0</v>
      </c>
      <c r="P1596" s="5">
        <v>0</v>
      </c>
      <c r="Q1596" s="5">
        <v>0</v>
      </c>
      <c r="R1596" s="5">
        <v>0</v>
      </c>
      <c r="S1596" s="5">
        <v>0</v>
      </c>
      <c r="T1596" s="5">
        <v>0</v>
      </c>
      <c r="U1596" s="5">
        <v>0</v>
      </c>
      <c r="V1596" s="5">
        <v>0</v>
      </c>
      <c r="W1596" t="str">
        <f t="shared" si="243"/>
        <v/>
      </c>
      <c r="X1596" s="7" t="str">
        <f t="shared" si="247"/>
        <v>PROTRA_CAPACITY_EMPIRICAL[</v>
      </c>
      <c r="Y1596" s="7" t="str">
        <f t="shared" si="250"/>
        <v>SWEDEN,</v>
      </c>
      <c r="Z1596" s="7" t="str">
        <f t="shared" si="251"/>
        <v>TO_elec,</v>
      </c>
      <c r="AA1596" s="7" t="str">
        <f t="shared" si="248"/>
        <v>PROTRA_CHP_PP_I]=GET_DIRECT_DATA(</v>
      </c>
      <c r="AB1596" s="7" t="str">
        <f t="shared" si="249"/>
        <v>'model_parameters/energy/PROTRA_capacity_vensim_import.xlsx','PROTRA_capacity','PROTRA_CAP_TIME',</v>
      </c>
      <c r="AC1596" s="7" t="str">
        <f t="shared" si="252"/>
        <v>'SWEDEN_TO_elec')~~|</v>
      </c>
    </row>
    <row r="1597" spans="1:29" x14ac:dyDescent="0.35">
      <c r="A1597" t="s">
        <v>68</v>
      </c>
      <c r="B1597" t="s">
        <v>42</v>
      </c>
      <c r="C1597" t="str">
        <f t="shared" si="244"/>
        <v>SWEDEN_TO_elec</v>
      </c>
      <c r="D1597" t="str">
        <f t="shared" si="245"/>
        <v>PROTRA_CHP_PP_I</v>
      </c>
      <c r="E1597" t="s">
        <v>33</v>
      </c>
      <c r="F1597" s="1" t="str">
        <f t="shared" si="246"/>
        <v>SWEDENTO_elecPROTRA_PP_waste</v>
      </c>
      <c r="G1597" s="5">
        <v>0</v>
      </c>
      <c r="H1597" s="5">
        <v>0</v>
      </c>
      <c r="I1597" s="5">
        <v>0</v>
      </c>
      <c r="J1597" s="5">
        <v>0</v>
      </c>
      <c r="K1597" s="5">
        <v>0</v>
      </c>
      <c r="L1597" s="5">
        <v>0</v>
      </c>
      <c r="M1597" s="5">
        <v>0</v>
      </c>
      <c r="N1597" s="5">
        <v>0</v>
      </c>
      <c r="O1597" s="5">
        <v>0</v>
      </c>
      <c r="P1597" s="5">
        <v>0</v>
      </c>
      <c r="Q1597" s="5">
        <v>0</v>
      </c>
      <c r="R1597" s="5">
        <v>0</v>
      </c>
      <c r="S1597" s="5">
        <v>0</v>
      </c>
      <c r="T1597" s="5">
        <v>0</v>
      </c>
      <c r="U1597" s="5">
        <v>0</v>
      </c>
      <c r="V1597" s="5">
        <v>0</v>
      </c>
      <c r="W1597" t="str">
        <f t="shared" si="243"/>
        <v/>
      </c>
      <c r="X1597" s="7" t="str">
        <f t="shared" si="247"/>
        <v>PROTRA_CAPACITY_EMPIRICAL[</v>
      </c>
      <c r="Y1597" s="7" t="str">
        <f t="shared" si="250"/>
        <v>SWEDEN,</v>
      </c>
      <c r="Z1597" s="7" t="str">
        <f t="shared" si="251"/>
        <v>TO_elec,</v>
      </c>
      <c r="AA1597" s="7" t="str">
        <f t="shared" si="248"/>
        <v>PROTRA_CHP_PP_I]=GET_DIRECT_DATA(</v>
      </c>
      <c r="AB1597" s="7" t="str">
        <f t="shared" si="249"/>
        <v>'model_parameters/energy/PROTRA_capacity_vensim_import.xlsx','PROTRA_capacity','PROTRA_CAP_TIME',</v>
      </c>
      <c r="AC1597" s="7" t="str">
        <f t="shared" si="252"/>
        <v>'SWEDEN_TO_elec')~~|</v>
      </c>
    </row>
    <row r="1598" spans="1:29" x14ac:dyDescent="0.35">
      <c r="A1598" t="s">
        <v>68</v>
      </c>
      <c r="B1598" t="s">
        <v>42</v>
      </c>
      <c r="C1598" t="str">
        <f t="shared" si="244"/>
        <v>SWEDEN_TO_elec</v>
      </c>
      <c r="D1598" t="str">
        <f t="shared" si="245"/>
        <v>PROTRA_CHP_PP_I</v>
      </c>
      <c r="E1598" t="s">
        <v>34</v>
      </c>
      <c r="F1598" s="1" t="str">
        <f t="shared" si="246"/>
        <v>SWEDENTO_elecPROTRA_PP_waste_CCS</v>
      </c>
      <c r="G1598" s="5">
        <v>0</v>
      </c>
      <c r="H1598" s="5">
        <v>0</v>
      </c>
      <c r="I1598" s="5">
        <v>0</v>
      </c>
      <c r="J1598" s="5">
        <v>0</v>
      </c>
      <c r="K1598" s="5">
        <v>0</v>
      </c>
      <c r="L1598" s="5">
        <v>0</v>
      </c>
      <c r="M1598" s="5">
        <v>0</v>
      </c>
      <c r="N1598" s="5">
        <v>0</v>
      </c>
      <c r="O1598" s="5">
        <v>0</v>
      </c>
      <c r="P1598" s="5">
        <v>0</v>
      </c>
      <c r="Q1598" s="5">
        <v>0</v>
      </c>
      <c r="R1598" s="5">
        <v>0</v>
      </c>
      <c r="S1598" s="5">
        <v>0</v>
      </c>
      <c r="T1598" s="5">
        <v>0</v>
      </c>
      <c r="U1598" s="5">
        <v>0</v>
      </c>
      <c r="V1598" s="5">
        <v>0</v>
      </c>
      <c r="W1598" t="str">
        <f t="shared" si="243"/>
        <v/>
      </c>
      <c r="X1598" s="7" t="str">
        <f t="shared" si="247"/>
        <v>PROTRA_CAPACITY_EMPIRICAL[</v>
      </c>
      <c r="Y1598" s="7" t="str">
        <f t="shared" si="250"/>
        <v>SWEDEN,</v>
      </c>
      <c r="Z1598" s="7" t="str">
        <f t="shared" si="251"/>
        <v>TO_elec,</v>
      </c>
      <c r="AA1598" s="7" t="str">
        <f t="shared" si="248"/>
        <v>PROTRA_CHP_PP_I]=GET_DIRECT_DATA(</v>
      </c>
      <c r="AB1598" s="7" t="str">
        <f t="shared" si="249"/>
        <v>'model_parameters/energy/PROTRA_capacity_vensim_import.xlsx','PROTRA_capacity','PROTRA_CAP_TIME',</v>
      </c>
      <c r="AC1598" s="7" t="str">
        <f t="shared" si="252"/>
        <v>'SWEDEN_TO_elec')~~|</v>
      </c>
    </row>
    <row r="1599" spans="1:29" x14ac:dyDescent="0.35">
      <c r="A1599" t="s">
        <v>68</v>
      </c>
      <c r="B1599" t="s">
        <v>42</v>
      </c>
      <c r="C1599" t="str">
        <f t="shared" si="244"/>
        <v>SWEDEN_TO_elec</v>
      </c>
      <c r="D1599" t="str">
        <f t="shared" si="245"/>
        <v>PROTRA_CHP_PP_I</v>
      </c>
      <c r="E1599" t="s">
        <v>35</v>
      </c>
      <c r="F1599" s="1" t="str">
        <f t="shared" si="246"/>
        <v>SWEDENTO_elecPROTRA_PP_wind_offshore</v>
      </c>
      <c r="G1599" s="5">
        <v>2.1999999999999999E-2</v>
      </c>
      <c r="H1599" s="5">
        <v>2.1999999999999999E-2</v>
      </c>
      <c r="I1599" s="5">
        <v>0.13100000000000001</v>
      </c>
      <c r="J1599" s="5">
        <v>0.13300000000000001</v>
      </c>
      <c r="K1599" s="5">
        <v>0.16300000000000001</v>
      </c>
      <c r="L1599" s="5">
        <v>0.16300000000000001</v>
      </c>
      <c r="M1599" s="5">
        <v>0.16300000000000001</v>
      </c>
      <c r="N1599" s="5">
        <v>0.16300000000000001</v>
      </c>
      <c r="O1599" s="5">
        <v>0.21199999999999999</v>
      </c>
      <c r="P1599" s="5">
        <v>0.21299999999999999</v>
      </c>
      <c r="Q1599" s="5">
        <v>0.21299999999999999</v>
      </c>
      <c r="R1599" s="5">
        <v>0.22582857142857143</v>
      </c>
      <c r="S1599" s="5">
        <v>0.23865714285714285</v>
      </c>
      <c r="T1599" s="5">
        <v>0.25148571428571426</v>
      </c>
      <c r="U1599" s="5">
        <v>0.26431428571428567</v>
      </c>
      <c r="V1599" s="5">
        <v>0.27714285714285708</v>
      </c>
      <c r="W1599" t="str">
        <f t="shared" si="243"/>
        <v/>
      </c>
      <c r="X1599" s="7" t="str">
        <f t="shared" si="247"/>
        <v>PROTRA_CAPACITY_EMPIRICAL[</v>
      </c>
      <c r="Y1599" s="7" t="str">
        <f t="shared" si="250"/>
        <v>SWEDEN,</v>
      </c>
      <c r="Z1599" s="7" t="str">
        <f t="shared" si="251"/>
        <v>TO_elec,</v>
      </c>
      <c r="AA1599" s="7" t="str">
        <f t="shared" si="248"/>
        <v>PROTRA_CHP_PP_I]=GET_DIRECT_DATA(</v>
      </c>
      <c r="AB1599" s="7" t="str">
        <f t="shared" si="249"/>
        <v>'model_parameters/energy/PROTRA_capacity_vensim_import.xlsx','PROTRA_capacity','PROTRA_CAP_TIME',</v>
      </c>
      <c r="AC1599" s="7" t="str">
        <f t="shared" si="252"/>
        <v>'SWEDEN_TO_elec')~~|</v>
      </c>
    </row>
    <row r="1600" spans="1:29" x14ac:dyDescent="0.35">
      <c r="A1600" t="s">
        <v>68</v>
      </c>
      <c r="B1600" t="s">
        <v>42</v>
      </c>
      <c r="C1600" t="str">
        <f t="shared" si="244"/>
        <v>SWEDEN_TO_elec</v>
      </c>
      <c r="D1600" t="str">
        <f t="shared" si="245"/>
        <v>PROTRA_CHP_PP_I</v>
      </c>
      <c r="E1600" t="s">
        <v>36</v>
      </c>
      <c r="F1600" s="1" t="str">
        <f t="shared" si="246"/>
        <v>SWEDENTO_elecPROTRA_PP_wind_onshore</v>
      </c>
      <c r="G1600" s="5">
        <v>0.5</v>
      </c>
      <c r="H1600" s="5">
        <v>0.56299999999999994</v>
      </c>
      <c r="I1600" s="5">
        <v>0.69199999999999995</v>
      </c>
      <c r="J1600" s="5">
        <v>0.95599999999999996</v>
      </c>
      <c r="K1600" s="5">
        <v>1.3120000000000001</v>
      </c>
      <c r="L1600" s="5">
        <v>1.8540000000000001</v>
      </c>
      <c r="M1600" s="5">
        <v>2.601</v>
      </c>
      <c r="N1600" s="5">
        <v>3.4430000000000001</v>
      </c>
      <c r="O1600" s="5">
        <v>3.9820000000000002</v>
      </c>
      <c r="P1600" s="5">
        <v>4.875</v>
      </c>
      <c r="Q1600" s="5">
        <v>5.6059999999999999</v>
      </c>
      <c r="R1600" s="5">
        <v>8.7982165714285703</v>
      </c>
      <c r="S1600" s="5">
        <v>9.5462171428571434</v>
      </c>
      <c r="T1600" s="5">
        <v>10.005909142857144</v>
      </c>
      <c r="U1600" s="5">
        <v>12.022467428571428</v>
      </c>
      <c r="V1600" s="5">
        <v>15.453339428571429</v>
      </c>
      <c r="W1600" t="str">
        <f t="shared" si="243"/>
        <v/>
      </c>
      <c r="X1600" s="7" t="str">
        <f t="shared" si="247"/>
        <v>PROTRA_CAPACITY_EMPIRICAL[</v>
      </c>
      <c r="Y1600" s="7" t="str">
        <f t="shared" si="250"/>
        <v>SWEDEN,</v>
      </c>
      <c r="Z1600" s="7" t="str">
        <f t="shared" si="251"/>
        <v>TO_elec,</v>
      </c>
      <c r="AA1600" s="7" t="str">
        <f t="shared" si="248"/>
        <v>PROTRA_CHP_PP_I]=GET_DIRECT_DATA(</v>
      </c>
      <c r="AB1600" s="7" t="str">
        <f t="shared" si="249"/>
        <v>'model_parameters/energy/PROTRA_capacity_vensim_import.xlsx','PROTRA_capacity','PROTRA_CAP_TIME',</v>
      </c>
      <c r="AC1600" s="7" t="str">
        <f t="shared" si="252"/>
        <v>'SWEDEN_TO_elec')~~|</v>
      </c>
    </row>
    <row r="1601" spans="1:29" x14ac:dyDescent="0.35">
      <c r="A1601" t="s">
        <v>70</v>
      </c>
      <c r="B1601" t="s">
        <v>41</v>
      </c>
      <c r="C1601" t="str">
        <f t="shared" si="244"/>
        <v>UK_TO_heat</v>
      </c>
      <c r="D1601" t="str">
        <f t="shared" si="245"/>
        <v>PROTRA_CHP_HP_I</v>
      </c>
      <c r="E1601" t="s">
        <v>0</v>
      </c>
      <c r="F1601" s="1" t="str">
        <f t="shared" si="246"/>
        <v>UKTO_heatPROTRA_CHP_gas_fuels</v>
      </c>
      <c r="G1601" s="3">
        <v>0</v>
      </c>
      <c r="H1601" s="3">
        <v>0</v>
      </c>
      <c r="I1601" s="3">
        <v>0</v>
      </c>
      <c r="J1601" s="3">
        <v>0</v>
      </c>
      <c r="K1601" s="3">
        <v>0</v>
      </c>
      <c r="L1601" s="3">
        <v>0</v>
      </c>
      <c r="M1601" s="3">
        <v>0</v>
      </c>
      <c r="N1601" s="3">
        <v>0</v>
      </c>
      <c r="O1601" s="3">
        <v>0</v>
      </c>
      <c r="P1601" s="3">
        <v>0</v>
      </c>
      <c r="Q1601" s="3">
        <v>0</v>
      </c>
      <c r="R1601" s="3">
        <v>0</v>
      </c>
      <c r="S1601" s="3">
        <v>0</v>
      </c>
      <c r="T1601" s="3">
        <v>0</v>
      </c>
      <c r="U1601" s="3">
        <v>0</v>
      </c>
      <c r="V1601" s="3">
        <v>0</v>
      </c>
      <c r="W1601" t="str">
        <f t="shared" si="243"/>
        <v>PROTRA_CAPACITY_EMPIRICAL[UK,TO_heat,PROTRA_CHP_HP_I]=GET_DIRECT_DATA('model_parameters/energy/PROTRA_capacity_vensim_import.xlsx','PROTRA_capacity','PROTRA_CAP_TIME','UK_TO_heat')~~|</v>
      </c>
      <c r="X1601" s="7" t="str">
        <f t="shared" si="247"/>
        <v>PROTRA_CAPACITY_EMPIRICAL[</v>
      </c>
      <c r="Y1601" s="7" t="str">
        <f t="shared" si="250"/>
        <v>UK,</v>
      </c>
      <c r="Z1601" s="7" t="str">
        <f t="shared" si="251"/>
        <v>TO_heat,</v>
      </c>
      <c r="AA1601" s="7" t="str">
        <f t="shared" si="248"/>
        <v>PROTRA_CHP_HP_I]=GET_DIRECT_DATA(</v>
      </c>
      <c r="AB1601" s="7" t="str">
        <f t="shared" si="249"/>
        <v>'model_parameters/energy/PROTRA_capacity_vensim_import.xlsx','PROTRA_capacity','PROTRA_CAP_TIME',</v>
      </c>
      <c r="AC1601" s="7" t="str">
        <f t="shared" si="252"/>
        <v>'UK_TO_heat')~~|</v>
      </c>
    </row>
    <row r="1602" spans="1:29" x14ac:dyDescent="0.35">
      <c r="A1602" t="s">
        <v>70</v>
      </c>
      <c r="B1602" t="s">
        <v>41</v>
      </c>
      <c r="C1602" t="str">
        <f t="shared" si="244"/>
        <v>UK_TO_heat</v>
      </c>
      <c r="D1602" t="str">
        <f t="shared" si="245"/>
        <v>PROTRA_CHP_HP_I</v>
      </c>
      <c r="E1602" t="s">
        <v>1</v>
      </c>
      <c r="F1602" s="1" t="str">
        <f t="shared" si="246"/>
        <v>UKTO_heatPROTRA_CHP_gas_fuels_CCS</v>
      </c>
      <c r="G1602" s="3">
        <v>0</v>
      </c>
      <c r="H1602" s="3">
        <v>0</v>
      </c>
      <c r="I1602" s="3">
        <v>0</v>
      </c>
      <c r="J1602" s="3">
        <v>0</v>
      </c>
      <c r="K1602" s="3">
        <v>0</v>
      </c>
      <c r="L1602" s="3">
        <v>0</v>
      </c>
      <c r="M1602" s="3">
        <v>0</v>
      </c>
      <c r="N1602" s="3">
        <v>0</v>
      </c>
      <c r="O1602" s="3">
        <v>0</v>
      </c>
      <c r="P1602" s="3">
        <v>0</v>
      </c>
      <c r="Q1602" s="3">
        <v>0</v>
      </c>
      <c r="R1602" s="3">
        <v>0</v>
      </c>
      <c r="S1602" s="3">
        <v>0</v>
      </c>
      <c r="T1602" s="3">
        <v>0</v>
      </c>
      <c r="U1602" s="3">
        <v>0</v>
      </c>
      <c r="V1602" s="3">
        <v>0</v>
      </c>
      <c r="W1602" t="str">
        <f t="shared" si="243"/>
        <v/>
      </c>
      <c r="X1602" s="7" t="str">
        <f t="shared" si="247"/>
        <v>PROTRA_CAPACITY_EMPIRICAL[</v>
      </c>
      <c r="Y1602" s="7" t="str">
        <f t="shared" si="250"/>
        <v>UK,</v>
      </c>
      <c r="Z1602" s="7" t="str">
        <f t="shared" si="251"/>
        <v>TO_heat,</v>
      </c>
      <c r="AA1602" s="7" t="str">
        <f t="shared" si="248"/>
        <v>PROTRA_CHP_HP_I]=GET_DIRECT_DATA(</v>
      </c>
      <c r="AB1602" s="7" t="str">
        <f t="shared" si="249"/>
        <v>'model_parameters/energy/PROTRA_capacity_vensim_import.xlsx','PROTRA_capacity','PROTRA_CAP_TIME',</v>
      </c>
      <c r="AC1602" s="7" t="str">
        <f t="shared" si="252"/>
        <v>'UK_TO_heat')~~|</v>
      </c>
    </row>
    <row r="1603" spans="1:29" x14ac:dyDescent="0.35">
      <c r="A1603" t="s">
        <v>70</v>
      </c>
      <c r="B1603" t="s">
        <v>41</v>
      </c>
      <c r="C1603" t="str">
        <f t="shared" si="244"/>
        <v>UK_TO_heat</v>
      </c>
      <c r="D1603" t="str">
        <f t="shared" si="245"/>
        <v>PROTRA_CHP_HP_I</v>
      </c>
      <c r="E1603" t="s">
        <v>2</v>
      </c>
      <c r="F1603" s="1" t="str">
        <f t="shared" si="246"/>
        <v>UKTO_heatPROTRA_CHP_geothermal</v>
      </c>
      <c r="G1603" s="3">
        <v>0</v>
      </c>
      <c r="H1603" s="3">
        <v>0</v>
      </c>
      <c r="I1603" s="3">
        <v>0</v>
      </c>
      <c r="J1603" s="3">
        <v>0</v>
      </c>
      <c r="K1603" s="3">
        <v>0</v>
      </c>
      <c r="L1603" s="3">
        <v>0</v>
      </c>
      <c r="M1603" s="3">
        <v>0</v>
      </c>
      <c r="N1603" s="3">
        <v>0</v>
      </c>
      <c r="O1603" s="3">
        <v>0</v>
      </c>
      <c r="P1603" s="3">
        <v>0</v>
      </c>
      <c r="Q1603" s="3">
        <v>0</v>
      </c>
      <c r="R1603" s="3">
        <v>0</v>
      </c>
      <c r="S1603" s="3">
        <v>0</v>
      </c>
      <c r="T1603" s="3">
        <v>0</v>
      </c>
      <c r="U1603" s="3">
        <v>0</v>
      </c>
      <c r="V1603" s="3">
        <v>0</v>
      </c>
      <c r="W1603" t="str">
        <f t="shared" ref="W1603:W1666" si="253">IF(E1603="PROTRA_CHP_gas_fuels",CONCATENATE(X1603,Y1603,Z1603,AA1603,AB1603,AC1603),"")</f>
        <v/>
      </c>
      <c r="X1603" s="7" t="str">
        <f t="shared" si="247"/>
        <v>PROTRA_CAPACITY_EMPIRICAL[</v>
      </c>
      <c r="Y1603" s="7" t="str">
        <f t="shared" si="250"/>
        <v>UK,</v>
      </c>
      <c r="Z1603" s="7" t="str">
        <f t="shared" si="251"/>
        <v>TO_heat,</v>
      </c>
      <c r="AA1603" s="7" t="str">
        <f t="shared" si="248"/>
        <v>PROTRA_CHP_HP_I]=GET_DIRECT_DATA(</v>
      </c>
      <c r="AB1603" s="7" t="str">
        <f t="shared" si="249"/>
        <v>'model_parameters/energy/PROTRA_capacity_vensim_import.xlsx','PROTRA_capacity','PROTRA_CAP_TIME',</v>
      </c>
      <c r="AC1603" s="7" t="str">
        <f t="shared" si="252"/>
        <v>'UK_TO_heat')~~|</v>
      </c>
    </row>
    <row r="1604" spans="1:29" x14ac:dyDescent="0.35">
      <c r="A1604" t="s">
        <v>70</v>
      </c>
      <c r="B1604" t="s">
        <v>41</v>
      </c>
      <c r="C1604" t="str">
        <f t="shared" ref="C1604:C1667" si="254">A1604&amp;"_"&amp;B1604</f>
        <v>UK_TO_heat</v>
      </c>
      <c r="D1604" t="str">
        <f t="shared" ref="D1604:D1667" si="255">IF(B1604="TO_heat","PROTRA_CHP_HP_I","PROTRA_CHP_PP_I")</f>
        <v>PROTRA_CHP_HP_I</v>
      </c>
      <c r="E1604" t="s">
        <v>3</v>
      </c>
      <c r="F1604" s="1" t="str">
        <f t="shared" ref="F1604:F1667" si="256">A1604&amp;B1604&amp;E1604</f>
        <v>UKTO_heatPROTRA_CHP_liquid_fuels</v>
      </c>
      <c r="G1604" s="3">
        <v>0</v>
      </c>
      <c r="H1604" s="3">
        <v>0</v>
      </c>
      <c r="I1604" s="3">
        <v>0</v>
      </c>
      <c r="J1604" s="3">
        <v>0</v>
      </c>
      <c r="K1604" s="3">
        <v>0</v>
      </c>
      <c r="L1604" s="3">
        <v>0</v>
      </c>
      <c r="M1604" s="3">
        <v>0</v>
      </c>
      <c r="N1604" s="3">
        <v>0</v>
      </c>
      <c r="O1604" s="3">
        <v>0</v>
      </c>
      <c r="P1604" s="3">
        <v>0</v>
      </c>
      <c r="Q1604" s="3">
        <v>0</v>
      </c>
      <c r="R1604" s="3">
        <v>0</v>
      </c>
      <c r="S1604" s="3">
        <v>0</v>
      </c>
      <c r="T1604" s="3">
        <v>0</v>
      </c>
      <c r="U1604" s="3">
        <v>0</v>
      </c>
      <c r="V1604" s="3">
        <v>0</v>
      </c>
      <c r="W1604" t="str">
        <f t="shared" si="253"/>
        <v/>
      </c>
      <c r="X1604" s="7" t="str">
        <f t="shared" ref="X1604:X1667" si="257">$X$1</f>
        <v>PROTRA_CAPACITY_EMPIRICAL[</v>
      </c>
      <c r="Y1604" s="7" t="str">
        <f t="shared" si="250"/>
        <v>UK,</v>
      </c>
      <c r="Z1604" s="7" t="str">
        <f t="shared" si="251"/>
        <v>TO_heat,</v>
      </c>
      <c r="AA1604" s="7" t="str">
        <f t="shared" ref="AA1604:AA1667" si="258">D1604&amp;"]=GET_DIRECT_DATA("</f>
        <v>PROTRA_CHP_HP_I]=GET_DIRECT_DATA(</v>
      </c>
      <c r="AB1604" s="7" t="str">
        <f t="shared" ref="AB1604:AB1667" si="259">$AB$1</f>
        <v>'model_parameters/energy/PROTRA_capacity_vensim_import.xlsx','PROTRA_capacity','PROTRA_CAP_TIME',</v>
      </c>
      <c r="AC1604" s="7" t="str">
        <f t="shared" si="252"/>
        <v>'UK_TO_heat')~~|</v>
      </c>
    </row>
    <row r="1605" spans="1:29" x14ac:dyDescent="0.35">
      <c r="A1605" t="s">
        <v>70</v>
      </c>
      <c r="B1605" t="s">
        <v>41</v>
      </c>
      <c r="C1605" t="str">
        <f t="shared" si="254"/>
        <v>UK_TO_heat</v>
      </c>
      <c r="D1605" t="str">
        <f t="shared" si="255"/>
        <v>PROTRA_CHP_HP_I</v>
      </c>
      <c r="E1605" t="s">
        <v>4</v>
      </c>
      <c r="F1605" s="1" t="str">
        <f t="shared" si="256"/>
        <v>UKTO_heatPROTRA_CHP_liquid_fuels_CCS</v>
      </c>
      <c r="G1605" s="3">
        <v>0</v>
      </c>
      <c r="H1605" s="3">
        <v>0</v>
      </c>
      <c r="I1605" s="3">
        <v>0</v>
      </c>
      <c r="J1605" s="3">
        <v>0</v>
      </c>
      <c r="K1605" s="3">
        <v>0</v>
      </c>
      <c r="L1605" s="3">
        <v>0</v>
      </c>
      <c r="M1605" s="3">
        <v>0</v>
      </c>
      <c r="N1605" s="3">
        <v>0</v>
      </c>
      <c r="O1605" s="3">
        <v>0</v>
      </c>
      <c r="P1605" s="3">
        <v>0</v>
      </c>
      <c r="Q1605" s="3">
        <v>0</v>
      </c>
      <c r="R1605" s="3">
        <v>0</v>
      </c>
      <c r="S1605" s="3">
        <v>0</v>
      </c>
      <c r="T1605" s="3">
        <v>0</v>
      </c>
      <c r="U1605" s="3">
        <v>0</v>
      </c>
      <c r="V1605" s="3">
        <v>0</v>
      </c>
      <c r="W1605" t="str">
        <f t="shared" si="253"/>
        <v/>
      </c>
      <c r="X1605" s="7" t="str">
        <f t="shared" si="257"/>
        <v>PROTRA_CAPACITY_EMPIRICAL[</v>
      </c>
      <c r="Y1605" s="7" t="str">
        <f t="shared" si="250"/>
        <v>UK,</v>
      </c>
      <c r="Z1605" s="7" t="str">
        <f t="shared" si="251"/>
        <v>TO_heat,</v>
      </c>
      <c r="AA1605" s="7" t="str">
        <f t="shared" si="258"/>
        <v>PROTRA_CHP_HP_I]=GET_DIRECT_DATA(</v>
      </c>
      <c r="AB1605" s="7" t="str">
        <f t="shared" si="259"/>
        <v>'model_parameters/energy/PROTRA_capacity_vensim_import.xlsx','PROTRA_capacity','PROTRA_CAP_TIME',</v>
      </c>
      <c r="AC1605" s="7" t="str">
        <f t="shared" si="252"/>
        <v>'UK_TO_heat')~~|</v>
      </c>
    </row>
    <row r="1606" spans="1:29" x14ac:dyDescent="0.35">
      <c r="A1606" t="s">
        <v>70</v>
      </c>
      <c r="B1606" t="s">
        <v>41</v>
      </c>
      <c r="C1606" t="str">
        <f t="shared" si="254"/>
        <v>UK_TO_heat</v>
      </c>
      <c r="D1606" t="str">
        <f t="shared" si="255"/>
        <v>PROTRA_CHP_HP_I</v>
      </c>
      <c r="E1606" t="s">
        <v>5</v>
      </c>
      <c r="F1606" s="1" t="str">
        <f t="shared" si="256"/>
        <v>UKTO_heatPROTRA_CHP_solid_fossil</v>
      </c>
      <c r="G1606" s="3">
        <v>0</v>
      </c>
      <c r="H1606" s="3">
        <v>0</v>
      </c>
      <c r="I1606" s="3">
        <v>0</v>
      </c>
      <c r="J1606" s="3">
        <v>0</v>
      </c>
      <c r="K1606" s="3">
        <v>0</v>
      </c>
      <c r="L1606" s="3">
        <v>0</v>
      </c>
      <c r="M1606" s="3">
        <v>0</v>
      </c>
      <c r="N1606" s="3">
        <v>0</v>
      </c>
      <c r="O1606" s="3">
        <v>0</v>
      </c>
      <c r="P1606" s="3">
        <v>0</v>
      </c>
      <c r="Q1606" s="3">
        <v>0</v>
      </c>
      <c r="R1606" s="3">
        <v>0</v>
      </c>
      <c r="S1606" s="3">
        <v>0</v>
      </c>
      <c r="T1606" s="3">
        <v>0</v>
      </c>
      <c r="U1606" s="3">
        <v>0</v>
      </c>
      <c r="V1606" s="3">
        <v>0</v>
      </c>
      <c r="W1606" t="str">
        <f t="shared" si="253"/>
        <v/>
      </c>
      <c r="X1606" s="7" t="str">
        <f t="shared" si="257"/>
        <v>PROTRA_CAPACITY_EMPIRICAL[</v>
      </c>
      <c r="Y1606" s="7" t="str">
        <f t="shared" si="250"/>
        <v>UK,</v>
      </c>
      <c r="Z1606" s="7" t="str">
        <f t="shared" si="251"/>
        <v>TO_heat,</v>
      </c>
      <c r="AA1606" s="7" t="str">
        <f t="shared" si="258"/>
        <v>PROTRA_CHP_HP_I]=GET_DIRECT_DATA(</v>
      </c>
      <c r="AB1606" s="7" t="str">
        <f t="shared" si="259"/>
        <v>'model_parameters/energy/PROTRA_capacity_vensim_import.xlsx','PROTRA_capacity','PROTRA_CAP_TIME',</v>
      </c>
      <c r="AC1606" s="7" t="str">
        <f t="shared" si="252"/>
        <v>'UK_TO_heat')~~|</v>
      </c>
    </row>
    <row r="1607" spans="1:29" x14ac:dyDescent="0.35">
      <c r="A1607" t="s">
        <v>70</v>
      </c>
      <c r="B1607" t="s">
        <v>41</v>
      </c>
      <c r="C1607" t="str">
        <f t="shared" si="254"/>
        <v>UK_TO_heat</v>
      </c>
      <c r="D1607" t="str">
        <f t="shared" si="255"/>
        <v>PROTRA_CHP_HP_I</v>
      </c>
      <c r="E1607" t="s">
        <v>6</v>
      </c>
      <c r="F1607" s="1" t="str">
        <f t="shared" si="256"/>
        <v>UKTO_heatPROTRA_CHP_solid_fossil_CCS</v>
      </c>
      <c r="G1607" s="3">
        <v>0</v>
      </c>
      <c r="H1607" s="3">
        <v>0</v>
      </c>
      <c r="I1607" s="3">
        <v>0</v>
      </c>
      <c r="J1607" s="3">
        <v>0</v>
      </c>
      <c r="K1607" s="3">
        <v>0</v>
      </c>
      <c r="L1607" s="3">
        <v>0</v>
      </c>
      <c r="M1607" s="3">
        <v>0</v>
      </c>
      <c r="N1607" s="3">
        <v>0</v>
      </c>
      <c r="O1607" s="3">
        <v>0</v>
      </c>
      <c r="P1607" s="3">
        <v>0</v>
      </c>
      <c r="Q1607" s="3">
        <v>0</v>
      </c>
      <c r="R1607" s="3">
        <v>0</v>
      </c>
      <c r="S1607" s="3">
        <v>0</v>
      </c>
      <c r="T1607" s="3">
        <v>0</v>
      </c>
      <c r="U1607" s="3">
        <v>0</v>
      </c>
      <c r="V1607" s="3">
        <v>0</v>
      </c>
      <c r="W1607" t="str">
        <f t="shared" si="253"/>
        <v/>
      </c>
      <c r="X1607" s="7" t="str">
        <f t="shared" si="257"/>
        <v>PROTRA_CAPACITY_EMPIRICAL[</v>
      </c>
      <c r="Y1607" s="7" t="str">
        <f t="shared" si="250"/>
        <v>UK,</v>
      </c>
      <c r="Z1607" s="7" t="str">
        <f t="shared" si="251"/>
        <v>TO_heat,</v>
      </c>
      <c r="AA1607" s="7" t="str">
        <f t="shared" si="258"/>
        <v>PROTRA_CHP_HP_I]=GET_DIRECT_DATA(</v>
      </c>
      <c r="AB1607" s="7" t="str">
        <f t="shared" si="259"/>
        <v>'model_parameters/energy/PROTRA_capacity_vensim_import.xlsx','PROTRA_capacity','PROTRA_CAP_TIME',</v>
      </c>
      <c r="AC1607" s="7" t="str">
        <f t="shared" si="252"/>
        <v>'UK_TO_heat')~~|</v>
      </c>
    </row>
    <row r="1608" spans="1:29" x14ac:dyDescent="0.35">
      <c r="A1608" t="s">
        <v>70</v>
      </c>
      <c r="B1608" t="s">
        <v>41</v>
      </c>
      <c r="C1608" t="str">
        <f t="shared" si="254"/>
        <v>UK_TO_heat</v>
      </c>
      <c r="D1608" t="str">
        <f t="shared" si="255"/>
        <v>PROTRA_CHP_HP_I</v>
      </c>
      <c r="E1608" t="s">
        <v>7</v>
      </c>
      <c r="F1608" s="1" t="str">
        <f t="shared" si="256"/>
        <v>UKTO_heatPROTRA_CHP_waste</v>
      </c>
      <c r="G1608" s="3">
        <v>0</v>
      </c>
      <c r="H1608" s="3">
        <v>0</v>
      </c>
      <c r="I1608" s="3">
        <v>0</v>
      </c>
      <c r="J1608" s="3">
        <v>0</v>
      </c>
      <c r="K1608" s="3">
        <v>0</v>
      </c>
      <c r="L1608" s="3">
        <v>0</v>
      </c>
      <c r="M1608" s="3">
        <v>0</v>
      </c>
      <c r="N1608" s="3">
        <v>0</v>
      </c>
      <c r="O1608" s="3">
        <v>0</v>
      </c>
      <c r="P1608" s="3">
        <v>0</v>
      </c>
      <c r="Q1608" s="3">
        <v>0</v>
      </c>
      <c r="R1608" s="3">
        <v>0</v>
      </c>
      <c r="S1608" s="3">
        <v>0</v>
      </c>
      <c r="T1608" s="3">
        <v>0</v>
      </c>
      <c r="U1608" s="3">
        <v>0</v>
      </c>
      <c r="V1608" s="3">
        <v>0</v>
      </c>
      <c r="W1608" t="str">
        <f t="shared" si="253"/>
        <v/>
      </c>
      <c r="X1608" s="7" t="str">
        <f t="shared" si="257"/>
        <v>PROTRA_CAPACITY_EMPIRICAL[</v>
      </c>
      <c r="Y1608" s="7" t="str">
        <f t="shared" si="250"/>
        <v>UK,</v>
      </c>
      <c r="Z1608" s="7" t="str">
        <f t="shared" si="251"/>
        <v>TO_heat,</v>
      </c>
      <c r="AA1608" s="7" t="str">
        <f t="shared" si="258"/>
        <v>PROTRA_CHP_HP_I]=GET_DIRECT_DATA(</v>
      </c>
      <c r="AB1608" s="7" t="str">
        <f t="shared" si="259"/>
        <v>'model_parameters/energy/PROTRA_capacity_vensim_import.xlsx','PROTRA_capacity','PROTRA_CAP_TIME',</v>
      </c>
      <c r="AC1608" s="7" t="str">
        <f t="shared" si="252"/>
        <v>'UK_TO_heat')~~|</v>
      </c>
    </row>
    <row r="1609" spans="1:29" x14ac:dyDescent="0.35">
      <c r="A1609" t="s">
        <v>70</v>
      </c>
      <c r="B1609" t="s">
        <v>41</v>
      </c>
      <c r="C1609" t="str">
        <f t="shared" si="254"/>
        <v>UK_TO_heat</v>
      </c>
      <c r="D1609" t="str">
        <f t="shared" si="255"/>
        <v>PROTRA_CHP_HP_I</v>
      </c>
      <c r="E1609" t="s">
        <v>8</v>
      </c>
      <c r="F1609" s="1" t="str">
        <f t="shared" si="256"/>
        <v>UKTO_heatPROTRA_CHP_solid_bio</v>
      </c>
      <c r="G1609" s="4">
        <v>0</v>
      </c>
      <c r="H1609" s="4">
        <v>0</v>
      </c>
      <c r="I1609" s="4">
        <v>0</v>
      </c>
      <c r="J1609" s="4">
        <v>0</v>
      </c>
      <c r="K1609" s="4">
        <v>0</v>
      </c>
      <c r="L1609" s="4">
        <v>0</v>
      </c>
      <c r="M1609" s="4">
        <v>0</v>
      </c>
      <c r="N1609" s="4">
        <v>0</v>
      </c>
      <c r="O1609" s="4">
        <v>0</v>
      </c>
      <c r="P1609" s="4">
        <v>0</v>
      </c>
      <c r="Q1609" s="4">
        <v>0</v>
      </c>
      <c r="R1609" s="4">
        <v>0</v>
      </c>
      <c r="S1609" s="4">
        <v>0</v>
      </c>
      <c r="T1609" s="4">
        <v>0</v>
      </c>
      <c r="U1609" s="4">
        <v>0</v>
      </c>
      <c r="V1609" s="4">
        <v>0</v>
      </c>
      <c r="W1609" t="str">
        <f t="shared" si="253"/>
        <v/>
      </c>
      <c r="X1609" s="7" t="str">
        <f t="shared" si="257"/>
        <v>PROTRA_CAPACITY_EMPIRICAL[</v>
      </c>
      <c r="Y1609" s="7" t="str">
        <f t="shared" si="250"/>
        <v>UK,</v>
      </c>
      <c r="Z1609" s="7" t="str">
        <f t="shared" si="251"/>
        <v>TO_heat,</v>
      </c>
      <c r="AA1609" s="7" t="str">
        <f t="shared" si="258"/>
        <v>PROTRA_CHP_HP_I]=GET_DIRECT_DATA(</v>
      </c>
      <c r="AB1609" s="7" t="str">
        <f t="shared" si="259"/>
        <v>'model_parameters/energy/PROTRA_capacity_vensim_import.xlsx','PROTRA_capacity','PROTRA_CAP_TIME',</v>
      </c>
      <c r="AC1609" s="7" t="str">
        <f t="shared" si="252"/>
        <v>'UK_TO_heat')~~|</v>
      </c>
    </row>
    <row r="1610" spans="1:29" x14ac:dyDescent="0.35">
      <c r="A1610" t="s">
        <v>70</v>
      </c>
      <c r="B1610" t="s">
        <v>41</v>
      </c>
      <c r="C1610" t="str">
        <f t="shared" si="254"/>
        <v>UK_TO_heat</v>
      </c>
      <c r="D1610" t="str">
        <f t="shared" si="255"/>
        <v>PROTRA_CHP_HP_I</v>
      </c>
      <c r="E1610" t="s">
        <v>9</v>
      </c>
      <c r="F1610" s="1" t="str">
        <f t="shared" si="256"/>
        <v>UKTO_heatPROTRA_CHP_solid_bio_CCS</v>
      </c>
      <c r="G1610" s="3">
        <v>0</v>
      </c>
      <c r="H1610" s="3">
        <v>0</v>
      </c>
      <c r="I1610" s="3">
        <v>0</v>
      </c>
      <c r="J1610" s="3">
        <v>0</v>
      </c>
      <c r="K1610" s="3">
        <v>0</v>
      </c>
      <c r="L1610" s="3">
        <v>0</v>
      </c>
      <c r="M1610" s="3">
        <v>0</v>
      </c>
      <c r="N1610" s="3">
        <v>0</v>
      </c>
      <c r="O1610" s="3">
        <v>0</v>
      </c>
      <c r="P1610" s="3">
        <v>0</v>
      </c>
      <c r="Q1610" s="3">
        <v>0</v>
      </c>
      <c r="R1610" s="3">
        <v>0</v>
      </c>
      <c r="S1610" s="3">
        <v>0</v>
      </c>
      <c r="T1610" s="3">
        <v>0</v>
      </c>
      <c r="U1610" s="3">
        <v>0</v>
      </c>
      <c r="V1610" s="3">
        <v>0</v>
      </c>
      <c r="W1610" t="str">
        <f t="shared" si="253"/>
        <v/>
      </c>
      <c r="X1610" s="7" t="str">
        <f t="shared" si="257"/>
        <v>PROTRA_CAPACITY_EMPIRICAL[</v>
      </c>
      <c r="Y1610" s="7" t="str">
        <f t="shared" si="250"/>
        <v>UK,</v>
      </c>
      <c r="Z1610" s="7" t="str">
        <f t="shared" si="251"/>
        <v>TO_heat,</v>
      </c>
      <c r="AA1610" s="7" t="str">
        <f t="shared" si="258"/>
        <v>PROTRA_CHP_HP_I]=GET_DIRECT_DATA(</v>
      </c>
      <c r="AB1610" s="7" t="str">
        <f t="shared" si="259"/>
        <v>'model_parameters/energy/PROTRA_capacity_vensim_import.xlsx','PROTRA_capacity','PROTRA_CAP_TIME',</v>
      </c>
      <c r="AC1610" s="7" t="str">
        <f t="shared" si="252"/>
        <v>'UK_TO_heat')~~|</v>
      </c>
    </row>
    <row r="1611" spans="1:29" x14ac:dyDescent="0.35">
      <c r="A1611" t="s">
        <v>70</v>
      </c>
      <c r="B1611" t="s">
        <v>41</v>
      </c>
      <c r="C1611" t="str">
        <f t="shared" si="254"/>
        <v>UK_TO_heat</v>
      </c>
      <c r="D1611" t="str">
        <f t="shared" si="255"/>
        <v>PROTRA_CHP_HP_I</v>
      </c>
      <c r="E1611" t="s">
        <v>10</v>
      </c>
      <c r="F1611" s="1" t="str">
        <f t="shared" si="256"/>
        <v>UKTO_heatPROTRA_HP_gas_fuels</v>
      </c>
      <c r="G1611" s="4">
        <v>0.72363782971717139</v>
      </c>
      <c r="H1611" s="4">
        <v>0.68923680324219549</v>
      </c>
      <c r="I1611" s="4">
        <v>0.74474993937400935</v>
      </c>
      <c r="J1611" s="4">
        <v>0.80398697535994579</v>
      </c>
      <c r="K1611" s="4">
        <v>0.66534678441998385</v>
      </c>
      <c r="L1611" s="4">
        <v>0.71354726237051758</v>
      </c>
      <c r="M1611" s="4">
        <v>0.68946203912046911</v>
      </c>
      <c r="N1611" s="4">
        <v>0.70021329837672508</v>
      </c>
      <c r="O1611" s="4">
        <v>0.73408877446906284</v>
      </c>
      <c r="P1611" s="4">
        <v>0.79805576389874311</v>
      </c>
      <c r="Q1611" s="4">
        <v>0.87364327291756305</v>
      </c>
      <c r="R1611" s="4">
        <v>0.89844549704678245</v>
      </c>
      <c r="S1611" s="4">
        <v>0.91227708217430714</v>
      </c>
      <c r="T1611" s="4">
        <v>0.89996253576558072</v>
      </c>
      <c r="U1611" s="4">
        <v>0.88273214123490829</v>
      </c>
      <c r="V1611" s="4">
        <v>0.88470161877025721</v>
      </c>
      <c r="W1611" t="str">
        <f t="shared" si="253"/>
        <v/>
      </c>
      <c r="X1611" s="7" t="str">
        <f t="shared" si="257"/>
        <v>PROTRA_CAPACITY_EMPIRICAL[</v>
      </c>
      <c r="Y1611" s="7" t="str">
        <f t="shared" si="250"/>
        <v>UK,</v>
      </c>
      <c r="Z1611" s="7" t="str">
        <f t="shared" si="251"/>
        <v>TO_heat,</v>
      </c>
      <c r="AA1611" s="7" t="str">
        <f t="shared" si="258"/>
        <v>PROTRA_CHP_HP_I]=GET_DIRECT_DATA(</v>
      </c>
      <c r="AB1611" s="7" t="str">
        <f t="shared" si="259"/>
        <v>'model_parameters/energy/PROTRA_capacity_vensim_import.xlsx','PROTRA_capacity','PROTRA_CAP_TIME',</v>
      </c>
      <c r="AC1611" s="7" t="str">
        <f t="shared" si="252"/>
        <v>'UK_TO_heat')~~|</v>
      </c>
    </row>
    <row r="1612" spans="1:29" x14ac:dyDescent="0.35">
      <c r="A1612" t="s">
        <v>70</v>
      </c>
      <c r="B1612" t="s">
        <v>41</v>
      </c>
      <c r="C1612" t="str">
        <f t="shared" si="254"/>
        <v>UK_TO_heat</v>
      </c>
      <c r="D1612" t="str">
        <f t="shared" si="255"/>
        <v>PROTRA_CHP_HP_I</v>
      </c>
      <c r="E1612" t="s">
        <v>11</v>
      </c>
      <c r="F1612" s="1" t="str">
        <f t="shared" si="256"/>
        <v>UKTO_heatPROTRA_HP_solid_bio</v>
      </c>
      <c r="G1612" s="4">
        <v>0</v>
      </c>
      <c r="H1612" s="4">
        <v>0</v>
      </c>
      <c r="I1612" s="4">
        <v>0</v>
      </c>
      <c r="J1612" s="4">
        <v>6.9072336003880071E-4</v>
      </c>
      <c r="K1612" s="4">
        <v>9.745205666634383E-3</v>
      </c>
      <c r="L1612" s="4">
        <v>5.8561328351115717E-4</v>
      </c>
      <c r="M1612" s="4">
        <v>1.4595284912124223E-2</v>
      </c>
      <c r="N1612" s="4">
        <v>2.0601574999418143E-2</v>
      </c>
      <c r="O1612" s="4">
        <v>2.6727990888457936E-3</v>
      </c>
      <c r="P1612" s="4">
        <v>1.6667454992240628E-3</v>
      </c>
      <c r="Q1612" s="4">
        <v>4.9269297271567661E-2</v>
      </c>
      <c r="R1612" s="4">
        <v>5.001738070194011E-2</v>
      </c>
      <c r="S1612" s="4">
        <v>4.7840100545296069E-2</v>
      </c>
      <c r="T1612" s="4">
        <v>6.1609520570417374E-2</v>
      </c>
      <c r="U1612" s="4">
        <v>6.314112454267734E-2</v>
      </c>
      <c r="V1612" s="4">
        <v>6.7074703983747E-2</v>
      </c>
      <c r="W1612" t="str">
        <f t="shared" si="253"/>
        <v/>
      </c>
      <c r="X1612" s="7" t="str">
        <f t="shared" si="257"/>
        <v>PROTRA_CAPACITY_EMPIRICAL[</v>
      </c>
      <c r="Y1612" s="7" t="str">
        <f t="shared" si="250"/>
        <v>UK,</v>
      </c>
      <c r="Z1612" s="7" t="str">
        <f t="shared" si="251"/>
        <v>TO_heat,</v>
      </c>
      <c r="AA1612" s="7" t="str">
        <f t="shared" si="258"/>
        <v>PROTRA_CHP_HP_I]=GET_DIRECT_DATA(</v>
      </c>
      <c r="AB1612" s="7" t="str">
        <f t="shared" si="259"/>
        <v>'model_parameters/energy/PROTRA_capacity_vensim_import.xlsx','PROTRA_capacity','PROTRA_CAP_TIME',</v>
      </c>
      <c r="AC1612" s="7" t="str">
        <f t="shared" si="252"/>
        <v>'UK_TO_heat')~~|</v>
      </c>
    </row>
    <row r="1613" spans="1:29" x14ac:dyDescent="0.35">
      <c r="A1613" t="s">
        <v>70</v>
      </c>
      <c r="B1613" t="s">
        <v>41</v>
      </c>
      <c r="C1613" t="str">
        <f t="shared" si="254"/>
        <v>UK_TO_heat</v>
      </c>
      <c r="D1613" t="str">
        <f t="shared" si="255"/>
        <v>PROTRA_CHP_HP_I</v>
      </c>
      <c r="E1613" t="s">
        <v>12</v>
      </c>
      <c r="F1613" s="1" t="str">
        <f t="shared" si="256"/>
        <v>UKTO_heatPROTRA_HP_geothermal</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c r="W1613" t="str">
        <f t="shared" si="253"/>
        <v/>
      </c>
      <c r="X1613" s="7" t="str">
        <f t="shared" si="257"/>
        <v>PROTRA_CAPACITY_EMPIRICAL[</v>
      </c>
      <c r="Y1613" s="7" t="str">
        <f t="shared" si="250"/>
        <v>UK,</v>
      </c>
      <c r="Z1613" s="7" t="str">
        <f t="shared" si="251"/>
        <v>TO_heat,</v>
      </c>
      <c r="AA1613" s="7" t="str">
        <f t="shared" si="258"/>
        <v>PROTRA_CHP_HP_I]=GET_DIRECT_DATA(</v>
      </c>
      <c r="AB1613" s="7" t="str">
        <f t="shared" si="259"/>
        <v>'model_parameters/energy/PROTRA_capacity_vensim_import.xlsx','PROTRA_capacity','PROTRA_CAP_TIME',</v>
      </c>
      <c r="AC1613" s="7" t="str">
        <f t="shared" si="252"/>
        <v>'UK_TO_heat')~~|</v>
      </c>
    </row>
    <row r="1614" spans="1:29" x14ac:dyDescent="0.35">
      <c r="A1614" t="s">
        <v>70</v>
      </c>
      <c r="B1614" t="s">
        <v>41</v>
      </c>
      <c r="C1614" t="str">
        <f t="shared" si="254"/>
        <v>UK_TO_heat</v>
      </c>
      <c r="D1614" t="str">
        <f t="shared" si="255"/>
        <v>PROTRA_CHP_HP_I</v>
      </c>
      <c r="E1614" t="s">
        <v>13</v>
      </c>
      <c r="F1614" s="1" t="str">
        <f t="shared" si="256"/>
        <v>UKTO_heatPROTRA_HP_liquid_fuels</v>
      </c>
      <c r="G1614" s="4">
        <v>2.5001182488360935E-2</v>
      </c>
      <c r="H1614" s="4">
        <v>2.4190333326576254E-2</v>
      </c>
      <c r="I1614" s="4">
        <v>2.4235380502230962E-2</v>
      </c>
      <c r="J1614" s="4">
        <v>2.4775946610087411E-2</v>
      </c>
      <c r="K1614" s="4">
        <v>2.258365072822513E-2</v>
      </c>
      <c r="L1614" s="4">
        <v>2.3769893020465685E-2</v>
      </c>
      <c r="M1614" s="4">
        <v>2.6938211041513224E-2</v>
      </c>
      <c r="N1614" s="4">
        <v>2.5917141726673261E-2</v>
      </c>
      <c r="O1614" s="4">
        <v>2.1757785841222222E-2</v>
      </c>
      <c r="P1614" s="4">
        <v>2.4070207524830384E-2</v>
      </c>
      <c r="Q1614" s="4">
        <v>1.7611193322206686E-2</v>
      </c>
      <c r="R1614" s="4">
        <v>1.6983235693580099E-2</v>
      </c>
      <c r="S1614" s="4">
        <v>1.8506280702465659E-2</v>
      </c>
      <c r="T1614" s="4">
        <v>1.7380101311098045E-2</v>
      </c>
      <c r="U1614" s="4">
        <v>1.6633219138743046E-2</v>
      </c>
      <c r="V1614" s="4">
        <v>1.6477310863802112E-2</v>
      </c>
      <c r="W1614" t="str">
        <f t="shared" si="253"/>
        <v/>
      </c>
      <c r="X1614" s="7" t="str">
        <f t="shared" si="257"/>
        <v>PROTRA_CAPACITY_EMPIRICAL[</v>
      </c>
      <c r="Y1614" s="7" t="str">
        <f t="shared" si="250"/>
        <v>UK,</v>
      </c>
      <c r="Z1614" s="7" t="str">
        <f t="shared" si="251"/>
        <v>TO_heat,</v>
      </c>
      <c r="AA1614" s="7" t="str">
        <f t="shared" si="258"/>
        <v>PROTRA_CHP_HP_I]=GET_DIRECT_DATA(</v>
      </c>
      <c r="AB1614" s="7" t="str">
        <f t="shared" si="259"/>
        <v>'model_parameters/energy/PROTRA_capacity_vensim_import.xlsx','PROTRA_capacity','PROTRA_CAP_TIME',</v>
      </c>
      <c r="AC1614" s="7" t="str">
        <f t="shared" si="252"/>
        <v>'UK_TO_heat')~~|</v>
      </c>
    </row>
    <row r="1615" spans="1:29" x14ac:dyDescent="0.35">
      <c r="A1615" t="s">
        <v>70</v>
      </c>
      <c r="B1615" t="s">
        <v>41</v>
      </c>
      <c r="C1615" t="str">
        <f t="shared" si="254"/>
        <v>UK_TO_heat</v>
      </c>
      <c r="D1615" t="str">
        <f t="shared" si="255"/>
        <v>PROTRA_CHP_HP_I</v>
      </c>
      <c r="E1615" t="s">
        <v>14</v>
      </c>
      <c r="F1615" s="1" t="str">
        <f t="shared" si="256"/>
        <v>UKTO_heatPROTRA_HP_solar</v>
      </c>
      <c r="G1615" s="4">
        <v>0</v>
      </c>
      <c r="H1615" s="4">
        <v>0</v>
      </c>
      <c r="I1615" s="4">
        <v>0</v>
      </c>
      <c r="J1615" s="4">
        <v>0</v>
      </c>
      <c r="K1615" s="4">
        <v>0</v>
      </c>
      <c r="L1615" s="4">
        <v>0</v>
      </c>
      <c r="M1615" s="4">
        <v>0</v>
      </c>
      <c r="N1615" s="4">
        <v>0</v>
      </c>
      <c r="O1615" s="4">
        <v>0</v>
      </c>
      <c r="P1615" s="4">
        <v>0</v>
      </c>
      <c r="Q1615" s="4">
        <v>0</v>
      </c>
      <c r="R1615" s="4">
        <v>0</v>
      </c>
      <c r="S1615" s="4">
        <v>0</v>
      </c>
      <c r="T1615" s="4">
        <v>0</v>
      </c>
      <c r="U1615" s="4">
        <v>0</v>
      </c>
      <c r="V1615" s="4">
        <v>0</v>
      </c>
      <c r="W1615" t="str">
        <f t="shared" si="253"/>
        <v/>
      </c>
      <c r="X1615" s="7" t="str">
        <f t="shared" si="257"/>
        <v>PROTRA_CAPACITY_EMPIRICAL[</v>
      </c>
      <c r="Y1615" s="7" t="str">
        <f t="shared" si="250"/>
        <v>UK,</v>
      </c>
      <c r="Z1615" s="7" t="str">
        <f t="shared" si="251"/>
        <v>TO_heat,</v>
      </c>
      <c r="AA1615" s="7" t="str">
        <f t="shared" si="258"/>
        <v>PROTRA_CHP_HP_I]=GET_DIRECT_DATA(</v>
      </c>
      <c r="AB1615" s="7" t="str">
        <f t="shared" si="259"/>
        <v>'model_parameters/energy/PROTRA_capacity_vensim_import.xlsx','PROTRA_capacity','PROTRA_CAP_TIME',</v>
      </c>
      <c r="AC1615" s="7" t="str">
        <f t="shared" si="252"/>
        <v>'UK_TO_heat')~~|</v>
      </c>
    </row>
    <row r="1616" spans="1:29" x14ac:dyDescent="0.35">
      <c r="A1616" t="s">
        <v>70</v>
      </c>
      <c r="B1616" t="s">
        <v>41</v>
      </c>
      <c r="C1616" t="str">
        <f t="shared" si="254"/>
        <v>UK_TO_heat</v>
      </c>
      <c r="D1616" t="str">
        <f t="shared" si="255"/>
        <v>PROTRA_CHP_HP_I</v>
      </c>
      <c r="E1616" t="s">
        <v>15</v>
      </c>
      <c r="F1616" s="1" t="str">
        <f t="shared" si="256"/>
        <v>UKTO_heatPROTRA_HP_solid_fossil</v>
      </c>
      <c r="G1616" s="4">
        <v>0.11002021867400637</v>
      </c>
      <c r="H1616" s="4">
        <v>0.10682186920252236</v>
      </c>
      <c r="I1616" s="4">
        <v>0.11466007776644095</v>
      </c>
      <c r="J1616" s="4">
        <v>0.1189695909040743</v>
      </c>
      <c r="K1616" s="4">
        <v>0.10336825240232837</v>
      </c>
      <c r="L1616" s="4">
        <v>0.10407399148758538</v>
      </c>
      <c r="M1616" s="4">
        <v>0.12490080236527706</v>
      </c>
      <c r="N1616" s="4">
        <v>0.10922438523743994</v>
      </c>
      <c r="O1616" s="4">
        <v>8.5619665194374819E-2</v>
      </c>
      <c r="P1616" s="4">
        <v>6.6294426838506643E-2</v>
      </c>
      <c r="Q1616" s="4">
        <v>1.4269443674888528E-3</v>
      </c>
      <c r="R1616" s="4">
        <v>1.4261935812279413E-3</v>
      </c>
      <c r="S1616" s="4">
        <v>1.5240961096508322E-3</v>
      </c>
      <c r="T1616" s="4">
        <v>1.5273995691988437E-3</v>
      </c>
      <c r="U1616" s="4">
        <v>1.5122336867284265E-3</v>
      </c>
      <c r="V1616" s="4">
        <v>1.5394121493734316E-3</v>
      </c>
      <c r="W1616" t="str">
        <f t="shared" si="253"/>
        <v/>
      </c>
      <c r="X1616" s="7" t="str">
        <f t="shared" si="257"/>
        <v>PROTRA_CAPACITY_EMPIRICAL[</v>
      </c>
      <c r="Y1616" s="7" t="str">
        <f t="shared" si="250"/>
        <v>UK,</v>
      </c>
      <c r="Z1616" s="7" t="str">
        <f t="shared" si="251"/>
        <v>TO_heat,</v>
      </c>
      <c r="AA1616" s="7" t="str">
        <f t="shared" si="258"/>
        <v>PROTRA_CHP_HP_I]=GET_DIRECT_DATA(</v>
      </c>
      <c r="AB1616" s="7" t="str">
        <f t="shared" si="259"/>
        <v>'model_parameters/energy/PROTRA_capacity_vensim_import.xlsx','PROTRA_capacity','PROTRA_CAP_TIME',</v>
      </c>
      <c r="AC1616" s="7" t="str">
        <f t="shared" si="252"/>
        <v>'UK_TO_heat')~~|</v>
      </c>
    </row>
    <row r="1617" spans="1:29" x14ac:dyDescent="0.35">
      <c r="A1617" t="s">
        <v>70</v>
      </c>
      <c r="B1617" t="s">
        <v>41</v>
      </c>
      <c r="C1617" t="str">
        <f t="shared" si="254"/>
        <v>UK_TO_heat</v>
      </c>
      <c r="D1617" t="str">
        <f t="shared" si="255"/>
        <v>PROTRA_CHP_HP_I</v>
      </c>
      <c r="E1617" t="s">
        <v>16</v>
      </c>
      <c r="F1617" s="1" t="str">
        <f t="shared" si="256"/>
        <v>UKTO_heatPROTRA_HP_waste</v>
      </c>
      <c r="G1617" s="4">
        <v>0</v>
      </c>
      <c r="H1617" s="4">
        <v>0</v>
      </c>
      <c r="I1617" s="4">
        <v>0</v>
      </c>
      <c r="J1617" s="4">
        <v>1.7898744460135875E-2</v>
      </c>
      <c r="K1617" s="4">
        <v>1.6727517893113563E-2</v>
      </c>
      <c r="L1617" s="4">
        <v>1.3348979719010735E-2</v>
      </c>
      <c r="M1617" s="4">
        <v>1.6652439267022388E-2</v>
      </c>
      <c r="N1617" s="4">
        <v>1.9835773013288163E-2</v>
      </c>
      <c r="O1617" s="4">
        <v>5.8110856594568664E-3</v>
      </c>
      <c r="P1617" s="4">
        <v>1.527099254694479E-2</v>
      </c>
      <c r="Q1617" s="4">
        <v>5.2254723759457104E-3</v>
      </c>
      <c r="R1617" s="4">
        <v>1.1081605211057281E-2</v>
      </c>
      <c r="S1617" s="4">
        <v>2.1322329809893414E-2</v>
      </c>
      <c r="T1617" s="4">
        <v>1.9520442783705235E-2</v>
      </c>
      <c r="U1617" s="4">
        <v>1.8529404919301745E-2</v>
      </c>
      <c r="V1617" s="4">
        <v>2.2034075185237749E-2</v>
      </c>
      <c r="W1617" t="str">
        <f t="shared" si="253"/>
        <v/>
      </c>
      <c r="X1617" s="7" t="str">
        <f t="shared" si="257"/>
        <v>PROTRA_CAPACITY_EMPIRICAL[</v>
      </c>
      <c r="Y1617" s="7" t="str">
        <f t="shared" si="250"/>
        <v>UK,</v>
      </c>
      <c r="Z1617" s="7" t="str">
        <f t="shared" si="251"/>
        <v>TO_heat,</v>
      </c>
      <c r="AA1617" s="7" t="str">
        <f t="shared" si="258"/>
        <v>PROTRA_CHP_HP_I]=GET_DIRECT_DATA(</v>
      </c>
      <c r="AB1617" s="7" t="str">
        <f t="shared" si="259"/>
        <v>'model_parameters/energy/PROTRA_capacity_vensim_import.xlsx','PROTRA_capacity','PROTRA_CAP_TIME',</v>
      </c>
      <c r="AC1617" s="7" t="str">
        <f t="shared" si="252"/>
        <v>'UK_TO_heat')~~|</v>
      </c>
    </row>
    <row r="1618" spans="1:29" x14ac:dyDescent="0.35">
      <c r="A1618" t="s">
        <v>70</v>
      </c>
      <c r="B1618" t="s">
        <v>42</v>
      </c>
      <c r="C1618" t="str">
        <f t="shared" si="254"/>
        <v>UK_TO_elec</v>
      </c>
      <c r="D1618" t="str">
        <f t="shared" si="255"/>
        <v>PROTRA_CHP_PP_I</v>
      </c>
      <c r="E1618" t="s">
        <v>0</v>
      </c>
      <c r="F1618" s="1" t="str">
        <f t="shared" si="256"/>
        <v>UKTO_elecPROTRA_CHP_gas_fuels</v>
      </c>
      <c r="G1618" s="5">
        <v>7.3971650000000011</v>
      </c>
      <c r="H1618" s="5">
        <v>8.2500020000000003</v>
      </c>
      <c r="I1618" s="5">
        <v>8.2562119999999997</v>
      </c>
      <c r="J1618" s="5">
        <v>8.2625089999999997</v>
      </c>
      <c r="K1618" s="5">
        <v>8.2965910000000012</v>
      </c>
      <c r="L1618" s="5">
        <v>11.351201000000001</v>
      </c>
      <c r="M1618" s="5">
        <v>9.885586</v>
      </c>
      <c r="N1618" s="5">
        <v>11.095174999999999</v>
      </c>
      <c r="O1618" s="5">
        <v>11.681664999999999</v>
      </c>
      <c r="P1618" s="5">
        <v>11.605954999999998</v>
      </c>
      <c r="Q1618" s="5">
        <v>11.631339999999998</v>
      </c>
      <c r="R1618" s="5">
        <v>10.461562153399147</v>
      </c>
      <c r="S1618" s="5">
        <v>11.228100755439625</v>
      </c>
      <c r="T1618" s="5">
        <v>11.042994740317626</v>
      </c>
      <c r="U1618" s="5">
        <v>14.477440991844684</v>
      </c>
      <c r="V1618" s="5">
        <v>15.293520415359723</v>
      </c>
      <c r="W1618" t="str">
        <f t="shared" si="253"/>
        <v>PROTRA_CAPACITY_EMPIRICAL[UK,TO_elec,PROTRA_CHP_PP_I]=GET_DIRECT_DATA('model_parameters/energy/PROTRA_capacity_vensim_import.xlsx','PROTRA_capacity','PROTRA_CAP_TIME','UK_TO_elec')~~|</v>
      </c>
      <c r="X1618" s="7" t="str">
        <f t="shared" si="257"/>
        <v>PROTRA_CAPACITY_EMPIRICAL[</v>
      </c>
      <c r="Y1618" s="7" t="str">
        <f t="shared" si="250"/>
        <v>UK,</v>
      </c>
      <c r="Z1618" s="7" t="str">
        <f t="shared" si="251"/>
        <v>TO_elec,</v>
      </c>
      <c r="AA1618" s="7" t="str">
        <f t="shared" si="258"/>
        <v>PROTRA_CHP_PP_I]=GET_DIRECT_DATA(</v>
      </c>
      <c r="AB1618" s="7" t="str">
        <f t="shared" si="259"/>
        <v>'model_parameters/energy/PROTRA_capacity_vensim_import.xlsx','PROTRA_capacity','PROTRA_CAP_TIME',</v>
      </c>
      <c r="AC1618" s="7" t="str">
        <f t="shared" si="252"/>
        <v>'UK_TO_elec')~~|</v>
      </c>
    </row>
    <row r="1619" spans="1:29" x14ac:dyDescent="0.35">
      <c r="A1619" t="s">
        <v>70</v>
      </c>
      <c r="B1619" t="s">
        <v>42</v>
      </c>
      <c r="C1619" t="str">
        <f t="shared" si="254"/>
        <v>UK_TO_elec</v>
      </c>
      <c r="D1619" t="str">
        <f t="shared" si="255"/>
        <v>PROTRA_CHP_PP_I</v>
      </c>
      <c r="E1619" t="s">
        <v>1</v>
      </c>
      <c r="F1619" s="1" t="str">
        <f t="shared" si="256"/>
        <v>UKTO_elecPROTRA_CHP_gas_fuels_CCS</v>
      </c>
      <c r="G1619" s="5">
        <v>0</v>
      </c>
      <c r="H1619" s="5">
        <v>0</v>
      </c>
      <c r="I1619" s="5">
        <v>0</v>
      </c>
      <c r="J1619" s="5">
        <v>0</v>
      </c>
      <c r="K1619" s="5">
        <v>0</v>
      </c>
      <c r="L1619" s="5">
        <v>0</v>
      </c>
      <c r="M1619" s="5">
        <v>0</v>
      </c>
      <c r="N1619" s="5">
        <v>0</v>
      </c>
      <c r="O1619" s="5">
        <v>0</v>
      </c>
      <c r="P1619" s="5">
        <v>0</v>
      </c>
      <c r="Q1619" s="5">
        <v>0</v>
      </c>
      <c r="R1619" s="5">
        <v>0</v>
      </c>
      <c r="S1619" s="5">
        <v>0</v>
      </c>
      <c r="T1619" s="5">
        <v>0</v>
      </c>
      <c r="U1619" s="5">
        <v>0</v>
      </c>
      <c r="V1619" s="5">
        <v>0</v>
      </c>
      <c r="W1619" t="str">
        <f t="shared" si="253"/>
        <v/>
      </c>
      <c r="X1619" s="7" t="str">
        <f t="shared" si="257"/>
        <v>PROTRA_CAPACITY_EMPIRICAL[</v>
      </c>
      <c r="Y1619" s="7" t="str">
        <f t="shared" si="250"/>
        <v>UK,</v>
      </c>
      <c r="Z1619" s="7" t="str">
        <f t="shared" si="251"/>
        <v>TO_elec,</v>
      </c>
      <c r="AA1619" s="7" t="str">
        <f t="shared" si="258"/>
        <v>PROTRA_CHP_PP_I]=GET_DIRECT_DATA(</v>
      </c>
      <c r="AB1619" s="7" t="str">
        <f t="shared" si="259"/>
        <v>'model_parameters/energy/PROTRA_capacity_vensim_import.xlsx','PROTRA_capacity','PROTRA_CAP_TIME',</v>
      </c>
      <c r="AC1619" s="7" t="str">
        <f t="shared" si="252"/>
        <v>'UK_TO_elec')~~|</v>
      </c>
    </row>
    <row r="1620" spans="1:29" x14ac:dyDescent="0.35">
      <c r="A1620" t="s">
        <v>70</v>
      </c>
      <c r="B1620" t="s">
        <v>42</v>
      </c>
      <c r="C1620" t="str">
        <f t="shared" si="254"/>
        <v>UK_TO_elec</v>
      </c>
      <c r="D1620" t="str">
        <f t="shared" si="255"/>
        <v>PROTRA_CHP_PP_I</v>
      </c>
      <c r="E1620" t="s">
        <v>2</v>
      </c>
      <c r="F1620" s="1" t="str">
        <f t="shared" si="256"/>
        <v>UKTO_elecPROTRA_CHP_geothermal</v>
      </c>
      <c r="G1620" s="5">
        <v>0</v>
      </c>
      <c r="H1620" s="5">
        <v>2.7522714879660761E-3</v>
      </c>
      <c r="I1620" s="5">
        <v>2.7522714879660761E-3</v>
      </c>
      <c r="J1620" s="5">
        <v>2.7522714879660761E-3</v>
      </c>
      <c r="K1620" s="5">
        <v>2.8810238690762124E-3</v>
      </c>
      <c r="L1620" s="5">
        <v>3.0809687432707756E-3</v>
      </c>
      <c r="M1620" s="5">
        <v>3.4741499999999996E-3</v>
      </c>
      <c r="N1620" s="5">
        <v>3.5194175975523699E-3</v>
      </c>
      <c r="O1620" s="5">
        <v>3.5457980861487402E-3</v>
      </c>
      <c r="P1620" s="5">
        <v>3.6039596818230012E-3</v>
      </c>
      <c r="Q1620" s="5">
        <v>3.3704100000000003E-3</v>
      </c>
      <c r="R1620" s="5">
        <v>3.423639023363186E-3</v>
      </c>
      <c r="S1620" s="5">
        <v>3.4768680467263716E-3</v>
      </c>
      <c r="T1620" s="5">
        <v>3.5300970700895573E-3</v>
      </c>
      <c r="U1620" s="5">
        <v>3.5833260934527429E-3</v>
      </c>
      <c r="V1620" s="5">
        <v>3.6365551168159285E-3</v>
      </c>
      <c r="W1620" t="str">
        <f t="shared" si="253"/>
        <v/>
      </c>
      <c r="X1620" s="7" t="str">
        <f t="shared" si="257"/>
        <v>PROTRA_CAPACITY_EMPIRICAL[</v>
      </c>
      <c r="Y1620" s="7" t="str">
        <f t="shared" si="250"/>
        <v>UK,</v>
      </c>
      <c r="Z1620" s="7" t="str">
        <f t="shared" si="251"/>
        <v>TO_elec,</v>
      </c>
      <c r="AA1620" s="7" t="str">
        <f t="shared" si="258"/>
        <v>PROTRA_CHP_PP_I]=GET_DIRECT_DATA(</v>
      </c>
      <c r="AB1620" s="7" t="str">
        <f t="shared" si="259"/>
        <v>'model_parameters/energy/PROTRA_capacity_vensim_import.xlsx','PROTRA_capacity','PROTRA_CAP_TIME',</v>
      </c>
      <c r="AC1620" s="7" t="str">
        <f t="shared" si="252"/>
        <v>'UK_TO_elec')~~|</v>
      </c>
    </row>
    <row r="1621" spans="1:29" x14ac:dyDescent="0.35">
      <c r="A1621" t="s">
        <v>70</v>
      </c>
      <c r="B1621" t="s">
        <v>42</v>
      </c>
      <c r="C1621" t="str">
        <f t="shared" si="254"/>
        <v>UK_TO_elec</v>
      </c>
      <c r="D1621" t="str">
        <f t="shared" si="255"/>
        <v>PROTRA_CHP_PP_I</v>
      </c>
      <c r="E1621" t="s">
        <v>3</v>
      </c>
      <c r="F1621" s="1" t="str">
        <f t="shared" si="256"/>
        <v>UKTO_elecPROTRA_CHP_liquid_fuels</v>
      </c>
      <c r="G1621" s="5">
        <v>0.43601999999999996</v>
      </c>
      <c r="H1621" s="5">
        <v>0.46091999999999994</v>
      </c>
      <c r="I1621" s="5">
        <v>0.46641999999999995</v>
      </c>
      <c r="J1621" s="5">
        <v>0.46622000000000002</v>
      </c>
      <c r="K1621" s="5">
        <v>0.46040499999999995</v>
      </c>
      <c r="L1621" s="5">
        <v>0.461505</v>
      </c>
      <c r="M1621" s="5">
        <v>0.45380499999999996</v>
      </c>
      <c r="N1621" s="5">
        <v>0.426705</v>
      </c>
      <c r="O1621" s="5">
        <v>0.39470500000000003</v>
      </c>
      <c r="P1621" s="5">
        <v>0.31360500000000002</v>
      </c>
      <c r="Q1621" s="5">
        <v>0.30152499999999999</v>
      </c>
      <c r="R1621" s="5">
        <v>0.59026448763250883</v>
      </c>
      <c r="S1621" s="5">
        <v>0.57268440812720844</v>
      </c>
      <c r="T1621" s="5">
        <v>0.16834257950530035</v>
      </c>
      <c r="U1621" s="5">
        <v>0.16834257950530035</v>
      </c>
      <c r="V1621" s="5">
        <v>0.16834257950530035</v>
      </c>
      <c r="W1621" t="str">
        <f t="shared" si="253"/>
        <v/>
      </c>
      <c r="X1621" s="7" t="str">
        <f t="shared" si="257"/>
        <v>PROTRA_CAPACITY_EMPIRICAL[</v>
      </c>
      <c r="Y1621" s="7" t="str">
        <f t="shared" si="250"/>
        <v>UK,</v>
      </c>
      <c r="Z1621" s="7" t="str">
        <f t="shared" si="251"/>
        <v>TO_elec,</v>
      </c>
      <c r="AA1621" s="7" t="str">
        <f t="shared" si="258"/>
        <v>PROTRA_CHP_PP_I]=GET_DIRECT_DATA(</v>
      </c>
      <c r="AB1621" s="7" t="str">
        <f t="shared" si="259"/>
        <v>'model_parameters/energy/PROTRA_capacity_vensim_import.xlsx','PROTRA_capacity','PROTRA_CAP_TIME',</v>
      </c>
      <c r="AC1621" s="7" t="str">
        <f t="shared" si="252"/>
        <v>'UK_TO_elec')~~|</v>
      </c>
    </row>
    <row r="1622" spans="1:29" x14ac:dyDescent="0.35">
      <c r="A1622" t="s">
        <v>70</v>
      </c>
      <c r="B1622" t="s">
        <v>42</v>
      </c>
      <c r="C1622" t="str">
        <f t="shared" si="254"/>
        <v>UK_TO_elec</v>
      </c>
      <c r="D1622" t="str">
        <f t="shared" si="255"/>
        <v>PROTRA_CHP_PP_I</v>
      </c>
      <c r="E1622" t="s">
        <v>4</v>
      </c>
      <c r="F1622" s="1" t="str">
        <f t="shared" si="256"/>
        <v>UKTO_elecPROTRA_CHP_liquid_fuels_CCS</v>
      </c>
      <c r="G1622" s="5">
        <v>0</v>
      </c>
      <c r="H1622" s="5">
        <v>0</v>
      </c>
      <c r="I1622" s="5">
        <v>0</v>
      </c>
      <c r="J1622" s="5">
        <v>0</v>
      </c>
      <c r="K1622" s="5">
        <v>0</v>
      </c>
      <c r="L1622" s="5">
        <v>0</v>
      </c>
      <c r="M1622" s="5">
        <v>0</v>
      </c>
      <c r="N1622" s="5">
        <v>0</v>
      </c>
      <c r="O1622" s="5">
        <v>0</v>
      </c>
      <c r="P1622" s="5">
        <v>0</v>
      </c>
      <c r="Q1622" s="5">
        <v>0</v>
      </c>
      <c r="R1622" s="5">
        <v>0</v>
      </c>
      <c r="S1622" s="5">
        <v>0</v>
      </c>
      <c r="T1622" s="5">
        <v>0</v>
      </c>
      <c r="U1622" s="5">
        <v>0</v>
      </c>
      <c r="V1622" s="5">
        <v>0</v>
      </c>
      <c r="W1622" t="str">
        <f t="shared" si="253"/>
        <v/>
      </c>
      <c r="X1622" s="7" t="str">
        <f t="shared" si="257"/>
        <v>PROTRA_CAPACITY_EMPIRICAL[</v>
      </c>
      <c r="Y1622" s="7" t="str">
        <f t="shared" si="250"/>
        <v>UK,</v>
      </c>
      <c r="Z1622" s="7" t="str">
        <f t="shared" si="251"/>
        <v>TO_elec,</v>
      </c>
      <c r="AA1622" s="7" t="str">
        <f t="shared" si="258"/>
        <v>PROTRA_CHP_PP_I]=GET_DIRECT_DATA(</v>
      </c>
      <c r="AB1622" s="7" t="str">
        <f t="shared" si="259"/>
        <v>'model_parameters/energy/PROTRA_capacity_vensim_import.xlsx','PROTRA_capacity','PROTRA_CAP_TIME',</v>
      </c>
      <c r="AC1622" s="7" t="str">
        <f t="shared" si="252"/>
        <v>'UK_TO_elec')~~|</v>
      </c>
    </row>
    <row r="1623" spans="1:29" x14ac:dyDescent="0.35">
      <c r="A1623" t="s">
        <v>70</v>
      </c>
      <c r="B1623" t="s">
        <v>42</v>
      </c>
      <c r="C1623" t="str">
        <f t="shared" si="254"/>
        <v>UK_TO_elec</v>
      </c>
      <c r="D1623" t="str">
        <f t="shared" si="255"/>
        <v>PROTRA_CHP_PP_I</v>
      </c>
      <c r="E1623" t="s">
        <v>5</v>
      </c>
      <c r="F1623" s="1" t="str">
        <f t="shared" si="256"/>
        <v>UKTO_elecPROTRA_CHP_solid_fossil</v>
      </c>
      <c r="G1623" s="5">
        <v>0.11849999999999999</v>
      </c>
      <c r="H1623" s="5">
        <v>0.11849999999999999</v>
      </c>
      <c r="I1623" s="5">
        <v>0.11849999999999999</v>
      </c>
      <c r="J1623" s="5">
        <v>0.11849999999999999</v>
      </c>
      <c r="K1623" s="5">
        <v>0.11849999999999999</v>
      </c>
      <c r="L1623" s="5">
        <v>0.11849999999999999</v>
      </c>
      <c r="M1623" s="5">
        <v>0.11849999999999999</v>
      </c>
      <c r="N1623" s="5">
        <v>0.11849999999999999</v>
      </c>
      <c r="O1623" s="5">
        <v>5.5200000000000006E-2</v>
      </c>
      <c r="P1623" s="5">
        <v>5.5200000000000006E-2</v>
      </c>
      <c r="Q1623" s="5">
        <v>5.5200000000000006E-2</v>
      </c>
      <c r="R1623" s="5">
        <v>5.0744764867775523E-2</v>
      </c>
      <c r="S1623" s="5">
        <v>3.8346727294483671E-2</v>
      </c>
      <c r="T1623" s="5">
        <v>3.7739045111882259E-2</v>
      </c>
      <c r="U1623" s="5">
        <v>2.904324518367836E-2</v>
      </c>
      <c r="V1623" s="5">
        <v>2.4089314347253803E-2</v>
      </c>
      <c r="W1623" t="str">
        <f t="shared" si="253"/>
        <v/>
      </c>
      <c r="X1623" s="7" t="str">
        <f t="shared" si="257"/>
        <v>PROTRA_CAPACITY_EMPIRICAL[</v>
      </c>
      <c r="Y1623" s="7" t="str">
        <f t="shared" ref="Y1623:Y1686" si="260">A1623&amp;","</f>
        <v>UK,</v>
      </c>
      <c r="Z1623" s="7" t="str">
        <f t="shared" ref="Z1623:Z1686" si="261">B1623&amp;","</f>
        <v>TO_elec,</v>
      </c>
      <c r="AA1623" s="7" t="str">
        <f t="shared" si="258"/>
        <v>PROTRA_CHP_PP_I]=GET_DIRECT_DATA(</v>
      </c>
      <c r="AB1623" s="7" t="str">
        <f t="shared" si="259"/>
        <v>'model_parameters/energy/PROTRA_capacity_vensim_import.xlsx','PROTRA_capacity','PROTRA_CAP_TIME',</v>
      </c>
      <c r="AC1623" s="7" t="str">
        <f t="shared" ref="AC1623:AC1686" si="262">"'"&amp;C1623&amp;"')~~|"</f>
        <v>'UK_TO_elec')~~|</v>
      </c>
    </row>
    <row r="1624" spans="1:29" x14ac:dyDescent="0.35">
      <c r="A1624" t="s">
        <v>70</v>
      </c>
      <c r="B1624" t="s">
        <v>42</v>
      </c>
      <c r="C1624" t="str">
        <f t="shared" si="254"/>
        <v>UK_TO_elec</v>
      </c>
      <c r="D1624" t="str">
        <f t="shared" si="255"/>
        <v>PROTRA_CHP_PP_I</v>
      </c>
      <c r="E1624" t="s">
        <v>6</v>
      </c>
      <c r="F1624" s="1" t="str">
        <f t="shared" si="256"/>
        <v>UKTO_elecPROTRA_CHP_solid_fossil_CCS</v>
      </c>
      <c r="G1624" s="5">
        <v>0</v>
      </c>
      <c r="H1624" s="5">
        <v>0</v>
      </c>
      <c r="I1624" s="5">
        <v>0</v>
      </c>
      <c r="J1624" s="5">
        <v>0</v>
      </c>
      <c r="K1624" s="5">
        <v>0</v>
      </c>
      <c r="L1624" s="5">
        <v>0</v>
      </c>
      <c r="M1624" s="5">
        <v>0</v>
      </c>
      <c r="N1624" s="5">
        <v>0</v>
      </c>
      <c r="O1624" s="5">
        <v>0</v>
      </c>
      <c r="P1624" s="5">
        <v>0</v>
      </c>
      <c r="Q1624" s="5">
        <v>0</v>
      </c>
      <c r="R1624" s="5">
        <v>0</v>
      </c>
      <c r="S1624" s="5">
        <v>0</v>
      </c>
      <c r="T1624" s="5">
        <v>0</v>
      </c>
      <c r="U1624" s="5">
        <v>0</v>
      </c>
      <c r="V1624" s="5">
        <v>0</v>
      </c>
      <c r="W1624" t="str">
        <f t="shared" si="253"/>
        <v/>
      </c>
      <c r="X1624" s="7" t="str">
        <f t="shared" si="257"/>
        <v>PROTRA_CAPACITY_EMPIRICAL[</v>
      </c>
      <c r="Y1624" s="7" t="str">
        <f t="shared" si="260"/>
        <v>UK,</v>
      </c>
      <c r="Z1624" s="7" t="str">
        <f t="shared" si="261"/>
        <v>TO_elec,</v>
      </c>
      <c r="AA1624" s="7" t="str">
        <f t="shared" si="258"/>
        <v>PROTRA_CHP_PP_I]=GET_DIRECT_DATA(</v>
      </c>
      <c r="AB1624" s="7" t="str">
        <f t="shared" si="259"/>
        <v>'model_parameters/energy/PROTRA_capacity_vensim_import.xlsx','PROTRA_capacity','PROTRA_CAP_TIME',</v>
      </c>
      <c r="AC1624" s="7" t="str">
        <f t="shared" si="262"/>
        <v>'UK_TO_elec')~~|</v>
      </c>
    </row>
    <row r="1625" spans="1:29" x14ac:dyDescent="0.35">
      <c r="A1625" t="s">
        <v>70</v>
      </c>
      <c r="B1625" t="s">
        <v>42</v>
      </c>
      <c r="C1625" t="str">
        <f t="shared" si="254"/>
        <v>UK_TO_elec</v>
      </c>
      <c r="D1625" t="str">
        <f t="shared" si="255"/>
        <v>PROTRA_CHP_PP_I</v>
      </c>
      <c r="E1625" t="s">
        <v>7</v>
      </c>
      <c r="F1625" s="1" t="str">
        <f t="shared" si="256"/>
        <v>UKTO_elecPROTRA_CHP_waste</v>
      </c>
      <c r="G1625" s="5">
        <v>2.0934149145321049E-2</v>
      </c>
      <c r="H1625" s="5">
        <v>3.3917604817291259E-2</v>
      </c>
      <c r="I1625" s="5">
        <v>4.7971860957052838E-2</v>
      </c>
      <c r="J1625" s="5">
        <v>4.827971609154285E-2</v>
      </c>
      <c r="K1625" s="5">
        <v>4.9765451740603359E-2</v>
      </c>
      <c r="L1625" s="5">
        <v>6.5051128418324999E-2</v>
      </c>
      <c r="M1625" s="5">
        <v>6.5051128418324999E-2</v>
      </c>
      <c r="N1625" s="5">
        <v>6.8383994874325602E-2</v>
      </c>
      <c r="O1625" s="5">
        <v>6.8785545049747363E-2</v>
      </c>
      <c r="P1625" s="5">
        <v>6.9280790266100872E-2</v>
      </c>
      <c r="Q1625" s="5">
        <v>7.1395621189988795E-2</v>
      </c>
      <c r="R1625" s="5">
        <v>7.2675992606476461E-2</v>
      </c>
      <c r="S1625" s="5">
        <v>7.3956364022964127E-2</v>
      </c>
      <c r="T1625" s="5">
        <v>7.5236735439451793E-2</v>
      </c>
      <c r="U1625" s="5">
        <v>7.651710685593946E-2</v>
      </c>
      <c r="V1625" s="5">
        <v>7.7797478272427126E-2</v>
      </c>
      <c r="W1625" t="str">
        <f t="shared" si="253"/>
        <v/>
      </c>
      <c r="X1625" s="7" t="str">
        <f t="shared" si="257"/>
        <v>PROTRA_CAPACITY_EMPIRICAL[</v>
      </c>
      <c r="Y1625" s="7" t="str">
        <f t="shared" si="260"/>
        <v>UK,</v>
      </c>
      <c r="Z1625" s="7" t="str">
        <f t="shared" si="261"/>
        <v>TO_elec,</v>
      </c>
      <c r="AA1625" s="7" t="str">
        <f t="shared" si="258"/>
        <v>PROTRA_CHP_PP_I]=GET_DIRECT_DATA(</v>
      </c>
      <c r="AB1625" s="7" t="str">
        <f t="shared" si="259"/>
        <v>'model_parameters/energy/PROTRA_capacity_vensim_import.xlsx','PROTRA_capacity','PROTRA_CAP_TIME',</v>
      </c>
      <c r="AC1625" s="7" t="str">
        <f t="shared" si="262"/>
        <v>'UK_TO_elec')~~|</v>
      </c>
    </row>
    <row r="1626" spans="1:29" x14ac:dyDescent="0.35">
      <c r="A1626" t="s">
        <v>70</v>
      </c>
      <c r="B1626" t="s">
        <v>42</v>
      </c>
      <c r="C1626" t="str">
        <f t="shared" si="254"/>
        <v>UK_TO_elec</v>
      </c>
      <c r="D1626" t="str">
        <f t="shared" si="255"/>
        <v>PROTRA_CHP_PP_I</v>
      </c>
      <c r="E1626" t="s">
        <v>8</v>
      </c>
      <c r="F1626" s="1" t="str">
        <f t="shared" si="256"/>
        <v>UKTO_elecPROTRA_CHP_solid_bio</v>
      </c>
      <c r="G1626" s="5">
        <v>0.13546585085467894</v>
      </c>
      <c r="H1626" s="5">
        <v>0.21948239518270871</v>
      </c>
      <c r="I1626" s="5">
        <v>0.31042813904294714</v>
      </c>
      <c r="J1626" s="5">
        <v>0.31242028390845711</v>
      </c>
      <c r="K1626" s="5">
        <v>0.32203454825939659</v>
      </c>
      <c r="L1626" s="5">
        <v>0.42094887158167499</v>
      </c>
      <c r="M1626" s="5">
        <v>0.42094887158167499</v>
      </c>
      <c r="N1626" s="5">
        <v>0.44251600512567441</v>
      </c>
      <c r="O1626" s="5">
        <v>0.44511445495025265</v>
      </c>
      <c r="P1626" s="5">
        <v>0.44831920973389922</v>
      </c>
      <c r="Q1626" s="5">
        <v>0.46200437881001122</v>
      </c>
      <c r="R1626" s="5">
        <v>0.41110559131399299</v>
      </c>
      <c r="S1626" s="5">
        <v>0.46091679788060913</v>
      </c>
      <c r="T1626" s="5">
        <v>0.45656647416300072</v>
      </c>
      <c r="U1626" s="5">
        <v>0.88333323086038396</v>
      </c>
      <c r="V1626" s="5">
        <v>0.92161607957533775</v>
      </c>
      <c r="W1626" t="str">
        <f t="shared" si="253"/>
        <v/>
      </c>
      <c r="X1626" s="7" t="str">
        <f t="shared" si="257"/>
        <v>PROTRA_CAPACITY_EMPIRICAL[</v>
      </c>
      <c r="Y1626" s="7" t="str">
        <f t="shared" si="260"/>
        <v>UK,</v>
      </c>
      <c r="Z1626" s="7" t="str">
        <f t="shared" si="261"/>
        <v>TO_elec,</v>
      </c>
      <c r="AA1626" s="7" t="str">
        <f t="shared" si="258"/>
        <v>PROTRA_CHP_PP_I]=GET_DIRECT_DATA(</v>
      </c>
      <c r="AB1626" s="7" t="str">
        <f t="shared" si="259"/>
        <v>'model_parameters/energy/PROTRA_capacity_vensim_import.xlsx','PROTRA_capacity','PROTRA_CAP_TIME',</v>
      </c>
      <c r="AC1626" s="7" t="str">
        <f t="shared" si="262"/>
        <v>'UK_TO_elec')~~|</v>
      </c>
    </row>
    <row r="1627" spans="1:29" x14ac:dyDescent="0.35">
      <c r="A1627" t="s">
        <v>70</v>
      </c>
      <c r="B1627" t="s">
        <v>42</v>
      </c>
      <c r="C1627" t="str">
        <f t="shared" si="254"/>
        <v>UK_TO_elec</v>
      </c>
      <c r="D1627" t="str">
        <f t="shared" si="255"/>
        <v>PROTRA_CHP_PP_I</v>
      </c>
      <c r="E1627" t="s">
        <v>9</v>
      </c>
      <c r="F1627" s="1" t="str">
        <f t="shared" si="256"/>
        <v>UKTO_elecPROTRA_CHP_solid_bio_CCS</v>
      </c>
      <c r="G1627" s="5">
        <v>0</v>
      </c>
      <c r="H1627" s="5">
        <v>0</v>
      </c>
      <c r="I1627" s="5">
        <v>0</v>
      </c>
      <c r="J1627" s="5">
        <v>0</v>
      </c>
      <c r="K1627" s="5">
        <v>0</v>
      </c>
      <c r="L1627" s="5">
        <v>0</v>
      </c>
      <c r="M1627" s="5">
        <v>0</v>
      </c>
      <c r="N1627" s="5">
        <v>0</v>
      </c>
      <c r="O1627" s="5">
        <v>0</v>
      </c>
      <c r="P1627" s="5">
        <v>0</v>
      </c>
      <c r="Q1627" s="5">
        <v>0</v>
      </c>
      <c r="R1627" s="5">
        <v>0</v>
      </c>
      <c r="S1627" s="5">
        <v>0</v>
      </c>
      <c r="T1627" s="5">
        <v>0</v>
      </c>
      <c r="U1627" s="5">
        <v>0</v>
      </c>
      <c r="V1627" s="5">
        <v>0</v>
      </c>
      <c r="W1627" t="str">
        <f t="shared" si="253"/>
        <v/>
      </c>
      <c r="X1627" s="7" t="str">
        <f t="shared" si="257"/>
        <v>PROTRA_CAPACITY_EMPIRICAL[</v>
      </c>
      <c r="Y1627" s="7" t="str">
        <f t="shared" si="260"/>
        <v>UK,</v>
      </c>
      <c r="Z1627" s="7" t="str">
        <f t="shared" si="261"/>
        <v>TO_elec,</v>
      </c>
      <c r="AA1627" s="7" t="str">
        <f t="shared" si="258"/>
        <v>PROTRA_CHP_PP_I]=GET_DIRECT_DATA(</v>
      </c>
      <c r="AB1627" s="7" t="str">
        <f t="shared" si="259"/>
        <v>'model_parameters/energy/PROTRA_capacity_vensim_import.xlsx','PROTRA_capacity','PROTRA_CAP_TIME',</v>
      </c>
      <c r="AC1627" s="7" t="str">
        <f t="shared" si="262"/>
        <v>'UK_TO_elec')~~|</v>
      </c>
    </row>
    <row r="1628" spans="1:29" x14ac:dyDescent="0.35">
      <c r="A1628" t="s">
        <v>70</v>
      </c>
      <c r="B1628" t="s">
        <v>42</v>
      </c>
      <c r="C1628" t="str">
        <f t="shared" si="254"/>
        <v>UK_TO_elec</v>
      </c>
      <c r="D1628" t="str">
        <f t="shared" si="255"/>
        <v>PROTRA_CHP_PP_I</v>
      </c>
      <c r="E1628" t="s">
        <v>17</v>
      </c>
      <c r="F1628" s="1" t="str">
        <f t="shared" si="256"/>
        <v>UKTO_elecPROTRA_PP_solid_bio</v>
      </c>
      <c r="G1628" s="5">
        <v>0.37398622175213098</v>
      </c>
      <c r="H1628" s="5">
        <v>0.68666635064304582</v>
      </c>
      <c r="I1628" s="5">
        <v>0.6909971003506763</v>
      </c>
      <c r="J1628" s="5">
        <v>0.6909971003506763</v>
      </c>
      <c r="K1628" s="5">
        <v>0.69013095040915018</v>
      </c>
      <c r="L1628" s="5">
        <v>0.68926480046762406</v>
      </c>
      <c r="M1628" s="5">
        <v>0.6909971003506763</v>
      </c>
      <c r="N1628" s="5">
        <v>0.88726667710048601</v>
      </c>
      <c r="O1628" s="5">
        <v>0.94789717300731169</v>
      </c>
      <c r="P1628" s="5">
        <v>1.2208210195821796</v>
      </c>
      <c r="Q1628" s="5">
        <v>1.5234105016543156</v>
      </c>
      <c r="R1628" s="5">
        <v>1.3555771413025688</v>
      </c>
      <c r="S1628" s="5">
        <v>1.5198243187408167</v>
      </c>
      <c r="T1628" s="5">
        <v>1.5054795870868214</v>
      </c>
      <c r="U1628" s="5">
        <v>2.9126977623437735</v>
      </c>
      <c r="V1628" s="5">
        <v>3.0389314008989334</v>
      </c>
      <c r="W1628" t="str">
        <f t="shared" si="253"/>
        <v/>
      </c>
      <c r="X1628" s="7" t="str">
        <f t="shared" si="257"/>
        <v>PROTRA_CAPACITY_EMPIRICAL[</v>
      </c>
      <c r="Y1628" s="7" t="str">
        <f t="shared" si="260"/>
        <v>UK,</v>
      </c>
      <c r="Z1628" s="7" t="str">
        <f t="shared" si="261"/>
        <v>TO_elec,</v>
      </c>
      <c r="AA1628" s="7" t="str">
        <f t="shared" si="258"/>
        <v>PROTRA_CHP_PP_I]=GET_DIRECT_DATA(</v>
      </c>
      <c r="AB1628" s="7" t="str">
        <f t="shared" si="259"/>
        <v>'model_parameters/energy/PROTRA_capacity_vensim_import.xlsx','PROTRA_capacity','PROTRA_CAP_TIME',</v>
      </c>
      <c r="AC1628" s="7" t="str">
        <f t="shared" si="262"/>
        <v>'UK_TO_elec')~~|</v>
      </c>
    </row>
    <row r="1629" spans="1:29" x14ac:dyDescent="0.35">
      <c r="A1629" t="s">
        <v>70</v>
      </c>
      <c r="B1629" t="s">
        <v>42</v>
      </c>
      <c r="C1629" t="str">
        <f t="shared" si="254"/>
        <v>UK_TO_elec</v>
      </c>
      <c r="D1629" t="str">
        <f t="shared" si="255"/>
        <v>PROTRA_CHP_PP_I</v>
      </c>
      <c r="E1629" t="s">
        <v>18</v>
      </c>
      <c r="F1629" s="1" t="str">
        <f t="shared" si="256"/>
        <v>UKTO_elecPROTRA_PP_solid_bio_CCS</v>
      </c>
      <c r="G1629" s="5">
        <v>0</v>
      </c>
      <c r="H1629" s="5">
        <v>0</v>
      </c>
      <c r="I1629" s="5">
        <v>0</v>
      </c>
      <c r="J1629" s="5">
        <v>0</v>
      </c>
      <c r="K1629" s="5">
        <v>0</v>
      </c>
      <c r="L1629" s="5">
        <v>0</v>
      </c>
      <c r="M1629" s="5">
        <v>0</v>
      </c>
      <c r="N1629" s="5">
        <v>0</v>
      </c>
      <c r="O1629" s="5">
        <v>0</v>
      </c>
      <c r="P1629" s="5">
        <v>0</v>
      </c>
      <c r="Q1629" s="5">
        <v>0</v>
      </c>
      <c r="R1629" s="5">
        <v>0</v>
      </c>
      <c r="S1629" s="5">
        <v>0</v>
      </c>
      <c r="T1629" s="5">
        <v>0</v>
      </c>
      <c r="U1629" s="5">
        <v>0</v>
      </c>
      <c r="V1629" s="5">
        <v>0</v>
      </c>
      <c r="W1629" t="str">
        <f t="shared" si="253"/>
        <v/>
      </c>
      <c r="X1629" s="7" t="str">
        <f t="shared" si="257"/>
        <v>PROTRA_CAPACITY_EMPIRICAL[</v>
      </c>
      <c r="Y1629" s="7" t="str">
        <f t="shared" si="260"/>
        <v>UK,</v>
      </c>
      <c r="Z1629" s="7" t="str">
        <f t="shared" si="261"/>
        <v>TO_elec,</v>
      </c>
      <c r="AA1629" s="7" t="str">
        <f t="shared" si="258"/>
        <v>PROTRA_CHP_PP_I]=GET_DIRECT_DATA(</v>
      </c>
      <c r="AB1629" s="7" t="str">
        <f t="shared" si="259"/>
        <v>'model_parameters/energy/PROTRA_capacity_vensim_import.xlsx','PROTRA_capacity','PROTRA_CAP_TIME',</v>
      </c>
      <c r="AC1629" s="7" t="str">
        <f t="shared" si="262"/>
        <v>'UK_TO_elec')~~|</v>
      </c>
    </row>
    <row r="1630" spans="1:29" x14ac:dyDescent="0.35">
      <c r="A1630" t="s">
        <v>70</v>
      </c>
      <c r="B1630" t="s">
        <v>42</v>
      </c>
      <c r="C1630" t="str">
        <f t="shared" si="254"/>
        <v>UK_TO_elec</v>
      </c>
      <c r="D1630" t="str">
        <f t="shared" si="255"/>
        <v>PROTRA_CHP_PP_I</v>
      </c>
      <c r="E1630" t="s">
        <v>19</v>
      </c>
      <c r="F1630" s="1" t="str">
        <f t="shared" si="256"/>
        <v>UKTO_elecPROTRA_PP_gas_fuels</v>
      </c>
      <c r="G1630" s="5">
        <v>24.628044999999997</v>
      </c>
      <c r="H1630" s="5">
        <v>25.079744999999996</v>
      </c>
      <c r="I1630" s="5">
        <v>25.087244999999999</v>
      </c>
      <c r="J1630" s="5">
        <v>25.512584999999998</v>
      </c>
      <c r="K1630" s="5">
        <v>26.355720999999996</v>
      </c>
      <c r="L1630" s="5">
        <v>28.538880999999993</v>
      </c>
      <c r="M1630" s="5">
        <v>28.502220999999999</v>
      </c>
      <c r="N1630" s="5">
        <v>29.669430999999996</v>
      </c>
      <c r="O1630" s="5">
        <v>29.183090999999997</v>
      </c>
      <c r="P1630" s="5">
        <v>27.638290999999999</v>
      </c>
      <c r="Q1630" s="5">
        <v>27.700610999999999</v>
      </c>
      <c r="R1630" s="5">
        <v>24.914727250998776</v>
      </c>
      <c r="S1630" s="5">
        <v>26.740276812064579</v>
      </c>
      <c r="T1630" s="5">
        <v>26.299437689602801</v>
      </c>
      <c r="U1630" s="5">
        <v>34.478741158847029</v>
      </c>
      <c r="V1630" s="5">
        <v>36.422274634430607</v>
      </c>
      <c r="W1630" t="str">
        <f t="shared" si="253"/>
        <v/>
      </c>
      <c r="X1630" s="7" t="str">
        <f t="shared" si="257"/>
        <v>PROTRA_CAPACITY_EMPIRICAL[</v>
      </c>
      <c r="Y1630" s="7" t="str">
        <f t="shared" si="260"/>
        <v>UK,</v>
      </c>
      <c r="Z1630" s="7" t="str">
        <f t="shared" si="261"/>
        <v>TO_elec,</v>
      </c>
      <c r="AA1630" s="7" t="str">
        <f t="shared" si="258"/>
        <v>PROTRA_CHP_PP_I]=GET_DIRECT_DATA(</v>
      </c>
      <c r="AB1630" s="7" t="str">
        <f t="shared" si="259"/>
        <v>'model_parameters/energy/PROTRA_capacity_vensim_import.xlsx','PROTRA_capacity','PROTRA_CAP_TIME',</v>
      </c>
      <c r="AC1630" s="7" t="str">
        <f t="shared" si="262"/>
        <v>'UK_TO_elec')~~|</v>
      </c>
    </row>
    <row r="1631" spans="1:29" x14ac:dyDescent="0.35">
      <c r="A1631" t="s">
        <v>70</v>
      </c>
      <c r="B1631" t="s">
        <v>42</v>
      </c>
      <c r="C1631" t="str">
        <f t="shared" si="254"/>
        <v>UK_TO_elec</v>
      </c>
      <c r="D1631" t="str">
        <f t="shared" si="255"/>
        <v>PROTRA_CHP_PP_I</v>
      </c>
      <c r="E1631" t="s">
        <v>20</v>
      </c>
      <c r="F1631" s="1" t="str">
        <f t="shared" si="256"/>
        <v>UKTO_elecPROTRA_PP_gas_fuels_CCS</v>
      </c>
      <c r="G1631" s="6">
        <v>0</v>
      </c>
      <c r="H1631" s="6">
        <v>0</v>
      </c>
      <c r="I1631" s="6">
        <v>0</v>
      </c>
      <c r="J1631" s="6">
        <v>0</v>
      </c>
      <c r="K1631" s="6">
        <v>0</v>
      </c>
      <c r="L1631" s="6">
        <v>0</v>
      </c>
      <c r="M1631" s="6">
        <v>0</v>
      </c>
      <c r="N1631" s="6">
        <v>0</v>
      </c>
      <c r="O1631" s="6">
        <v>0</v>
      </c>
      <c r="P1631" s="6">
        <v>0</v>
      </c>
      <c r="Q1631" s="6">
        <v>0</v>
      </c>
      <c r="R1631" s="6">
        <v>0</v>
      </c>
      <c r="S1631" s="6">
        <v>0</v>
      </c>
      <c r="T1631" s="6">
        <v>0</v>
      </c>
      <c r="U1631" s="6">
        <v>0</v>
      </c>
      <c r="V1631" s="6">
        <v>0</v>
      </c>
      <c r="W1631" t="str">
        <f t="shared" si="253"/>
        <v/>
      </c>
      <c r="X1631" s="7" t="str">
        <f t="shared" si="257"/>
        <v>PROTRA_CAPACITY_EMPIRICAL[</v>
      </c>
      <c r="Y1631" s="7" t="str">
        <f t="shared" si="260"/>
        <v>UK,</v>
      </c>
      <c r="Z1631" s="7" t="str">
        <f t="shared" si="261"/>
        <v>TO_elec,</v>
      </c>
      <c r="AA1631" s="7" t="str">
        <f t="shared" si="258"/>
        <v>PROTRA_CHP_PP_I]=GET_DIRECT_DATA(</v>
      </c>
      <c r="AB1631" s="7" t="str">
        <f t="shared" si="259"/>
        <v>'model_parameters/energy/PROTRA_capacity_vensim_import.xlsx','PROTRA_capacity','PROTRA_CAP_TIME',</v>
      </c>
      <c r="AC1631" s="7" t="str">
        <f t="shared" si="262"/>
        <v>'UK_TO_elec')~~|</v>
      </c>
    </row>
    <row r="1632" spans="1:29" x14ac:dyDescent="0.35">
      <c r="A1632" t="s">
        <v>70</v>
      </c>
      <c r="B1632" t="s">
        <v>42</v>
      </c>
      <c r="C1632" t="str">
        <f t="shared" si="254"/>
        <v>UK_TO_elec</v>
      </c>
      <c r="D1632" t="str">
        <f t="shared" si="255"/>
        <v>PROTRA_CHP_PP_I</v>
      </c>
      <c r="E1632" t="s">
        <v>21</v>
      </c>
      <c r="F1632" s="1" t="str">
        <f t="shared" si="256"/>
        <v>UKTO_elecPROTRA_PP_geothermal</v>
      </c>
      <c r="G1632" s="5">
        <v>0</v>
      </c>
      <c r="H1632" s="5">
        <v>0</v>
      </c>
      <c r="I1632" s="5">
        <v>0</v>
      </c>
      <c r="J1632" s="5">
        <v>0</v>
      </c>
      <c r="K1632" s="5">
        <v>0</v>
      </c>
      <c r="L1632" s="5">
        <v>0</v>
      </c>
      <c r="M1632" s="5">
        <v>0</v>
      </c>
      <c r="N1632" s="5">
        <v>0</v>
      </c>
      <c r="O1632" s="5">
        <v>0</v>
      </c>
      <c r="P1632" s="5">
        <v>0</v>
      </c>
      <c r="Q1632" s="5">
        <v>0</v>
      </c>
      <c r="R1632" s="5">
        <v>0</v>
      </c>
      <c r="S1632" s="5">
        <v>0</v>
      </c>
      <c r="T1632" s="5">
        <v>0</v>
      </c>
      <c r="U1632" s="5">
        <v>0</v>
      </c>
      <c r="V1632" s="5">
        <v>0</v>
      </c>
      <c r="W1632" t="str">
        <f t="shared" si="253"/>
        <v/>
      </c>
      <c r="X1632" s="7" t="str">
        <f t="shared" si="257"/>
        <v>PROTRA_CAPACITY_EMPIRICAL[</v>
      </c>
      <c r="Y1632" s="7" t="str">
        <f t="shared" si="260"/>
        <v>UK,</v>
      </c>
      <c r="Z1632" s="7" t="str">
        <f t="shared" si="261"/>
        <v>TO_elec,</v>
      </c>
      <c r="AA1632" s="7" t="str">
        <f t="shared" si="258"/>
        <v>PROTRA_CHP_PP_I]=GET_DIRECT_DATA(</v>
      </c>
      <c r="AB1632" s="7" t="str">
        <f t="shared" si="259"/>
        <v>'model_parameters/energy/PROTRA_capacity_vensim_import.xlsx','PROTRA_capacity','PROTRA_CAP_TIME',</v>
      </c>
      <c r="AC1632" s="7" t="str">
        <f t="shared" si="262"/>
        <v>'UK_TO_elec')~~|</v>
      </c>
    </row>
    <row r="1633" spans="1:29" x14ac:dyDescent="0.35">
      <c r="A1633" t="s">
        <v>70</v>
      </c>
      <c r="B1633" t="s">
        <v>42</v>
      </c>
      <c r="C1633" t="str">
        <f t="shared" si="254"/>
        <v>UK_TO_elec</v>
      </c>
      <c r="D1633" t="str">
        <f t="shared" si="255"/>
        <v>PROTRA_CHP_PP_I</v>
      </c>
      <c r="E1633" t="s">
        <v>22</v>
      </c>
      <c r="F1633" s="1" t="str">
        <f t="shared" si="256"/>
        <v>UKTO_elecPROTRA_PP_hydropower_dammed</v>
      </c>
      <c r="G1633" s="5">
        <v>3.9086999999999996</v>
      </c>
      <c r="H1633" s="5">
        <v>3.8647</v>
      </c>
      <c r="I1633" s="5">
        <v>3.8647</v>
      </c>
      <c r="J1633" s="5">
        <v>3.9646999999999997</v>
      </c>
      <c r="K1633" s="5">
        <v>3.9646999999999997</v>
      </c>
      <c r="L1633" s="5">
        <v>3.9646999999999997</v>
      </c>
      <c r="M1633" s="5">
        <v>3.9646999999999997</v>
      </c>
      <c r="N1633" s="5">
        <v>3.9646999999999997</v>
      </c>
      <c r="O1633" s="5">
        <v>3.9646999999999997</v>
      </c>
      <c r="P1633" s="5">
        <v>3.9646999999999997</v>
      </c>
      <c r="Q1633" s="5">
        <v>3.9646999999999997</v>
      </c>
      <c r="R1633" s="5">
        <v>3.9646999999999997</v>
      </c>
      <c r="S1633" s="5">
        <v>3.9646999999999997</v>
      </c>
      <c r="T1633" s="5">
        <v>3.9646999999999997</v>
      </c>
      <c r="U1633" s="5">
        <v>3.9646999999999997</v>
      </c>
      <c r="V1633" s="5">
        <v>5.854578862973761</v>
      </c>
      <c r="W1633" t="str">
        <f t="shared" si="253"/>
        <v/>
      </c>
      <c r="X1633" s="7" t="str">
        <f t="shared" si="257"/>
        <v>PROTRA_CAPACITY_EMPIRICAL[</v>
      </c>
      <c r="Y1633" s="7" t="str">
        <f t="shared" si="260"/>
        <v>UK,</v>
      </c>
      <c r="Z1633" s="7" t="str">
        <f t="shared" si="261"/>
        <v>TO_elec,</v>
      </c>
      <c r="AA1633" s="7" t="str">
        <f t="shared" si="258"/>
        <v>PROTRA_CHP_PP_I]=GET_DIRECT_DATA(</v>
      </c>
      <c r="AB1633" s="7" t="str">
        <f t="shared" si="259"/>
        <v>'model_parameters/energy/PROTRA_capacity_vensim_import.xlsx','PROTRA_capacity','PROTRA_CAP_TIME',</v>
      </c>
      <c r="AC1633" s="7" t="str">
        <f t="shared" si="262"/>
        <v>'UK_TO_elec')~~|</v>
      </c>
    </row>
    <row r="1634" spans="1:29" x14ac:dyDescent="0.35">
      <c r="A1634" t="s">
        <v>70</v>
      </c>
      <c r="B1634" t="s">
        <v>42</v>
      </c>
      <c r="C1634" t="str">
        <f t="shared" si="254"/>
        <v>UK_TO_elec</v>
      </c>
      <c r="D1634" t="str">
        <f t="shared" si="255"/>
        <v>PROTRA_CHP_PP_I</v>
      </c>
      <c r="E1634" t="s">
        <v>23</v>
      </c>
      <c r="F1634" s="1" t="str">
        <f t="shared" si="256"/>
        <v>UKTO_elecPROTRA_PP_hydropower_run_of_river</v>
      </c>
      <c r="G1634" s="5">
        <v>0.38029999999999997</v>
      </c>
      <c r="H1634" s="5">
        <v>0.38029999999999997</v>
      </c>
      <c r="I1634" s="5">
        <v>0.40129999999999993</v>
      </c>
      <c r="J1634" s="5">
        <v>0.40229999999999994</v>
      </c>
      <c r="K1634" s="5">
        <v>0.41429999999999995</v>
      </c>
      <c r="L1634" s="5">
        <v>0.42630000000000001</v>
      </c>
      <c r="M1634" s="5">
        <v>0.45829999999999993</v>
      </c>
      <c r="N1634" s="5">
        <v>0.47229999999999994</v>
      </c>
      <c r="O1634" s="5">
        <v>0.4882999999999999</v>
      </c>
      <c r="P1634" s="5">
        <v>0.50929999999999997</v>
      </c>
      <c r="Q1634" s="5">
        <v>0.55629999999999991</v>
      </c>
      <c r="R1634" s="5">
        <v>0.5456700636942674</v>
      </c>
      <c r="S1634" s="5">
        <v>0.54035509554140115</v>
      </c>
      <c r="T1634" s="5">
        <v>0.62291426751592349</v>
      </c>
      <c r="U1634" s="5">
        <v>0.66791433121019106</v>
      </c>
      <c r="V1634" s="5">
        <v>0.66685133757961768</v>
      </c>
      <c r="W1634" t="str">
        <f t="shared" si="253"/>
        <v/>
      </c>
      <c r="X1634" s="7" t="str">
        <f t="shared" si="257"/>
        <v>PROTRA_CAPACITY_EMPIRICAL[</v>
      </c>
      <c r="Y1634" s="7" t="str">
        <f t="shared" si="260"/>
        <v>UK,</v>
      </c>
      <c r="Z1634" s="7" t="str">
        <f t="shared" si="261"/>
        <v>TO_elec,</v>
      </c>
      <c r="AA1634" s="7" t="str">
        <f t="shared" si="258"/>
        <v>PROTRA_CHP_PP_I]=GET_DIRECT_DATA(</v>
      </c>
      <c r="AB1634" s="7" t="str">
        <f t="shared" si="259"/>
        <v>'model_parameters/energy/PROTRA_capacity_vensim_import.xlsx','PROTRA_capacity','PROTRA_CAP_TIME',</v>
      </c>
      <c r="AC1634" s="7" t="str">
        <f t="shared" si="262"/>
        <v>'UK_TO_elec')~~|</v>
      </c>
    </row>
    <row r="1635" spans="1:29" x14ac:dyDescent="0.35">
      <c r="A1635" t="s">
        <v>70</v>
      </c>
      <c r="B1635" t="s">
        <v>42</v>
      </c>
      <c r="C1635" t="str">
        <f t="shared" si="254"/>
        <v>UK_TO_elec</v>
      </c>
      <c r="D1635" t="str">
        <f t="shared" si="255"/>
        <v>PROTRA_CHP_PP_I</v>
      </c>
      <c r="E1635" t="s">
        <v>24</v>
      </c>
      <c r="F1635" s="1" t="str">
        <f t="shared" si="256"/>
        <v>UKTO_elecPROTRA_PP_liquid_fuels</v>
      </c>
      <c r="G1635" s="5">
        <v>4.9088946715328472</v>
      </c>
      <c r="H1635" s="5">
        <v>4.9632946715328474</v>
      </c>
      <c r="I1635" s="5">
        <v>4.9696946715328467</v>
      </c>
      <c r="J1635" s="5">
        <v>4.9448946715328477</v>
      </c>
      <c r="K1635" s="5">
        <v>4.9264646715328473</v>
      </c>
      <c r="L1635" s="5">
        <v>4.9376646715328469</v>
      </c>
      <c r="M1635" s="5">
        <v>4.9098646715328469</v>
      </c>
      <c r="N1635" s="5">
        <v>3.4624446715328467</v>
      </c>
      <c r="O1635" s="5">
        <v>2.4401446715328468</v>
      </c>
      <c r="P1635" s="5">
        <v>2.1132346715328469</v>
      </c>
      <c r="Q1635" s="5">
        <v>2.0342346715328468</v>
      </c>
      <c r="R1635" s="5">
        <v>3.9822120425059966</v>
      </c>
      <c r="S1635" s="5">
        <v>3.8636082542364139</v>
      </c>
      <c r="T1635" s="5">
        <v>1.1357211240360063</v>
      </c>
      <c r="U1635" s="5">
        <v>1.1357211240360063</v>
      </c>
      <c r="V1635" s="5">
        <v>1.1357211240360063</v>
      </c>
      <c r="W1635" t="str">
        <f t="shared" si="253"/>
        <v/>
      </c>
      <c r="X1635" s="7" t="str">
        <f t="shared" si="257"/>
        <v>PROTRA_CAPACITY_EMPIRICAL[</v>
      </c>
      <c r="Y1635" s="7" t="str">
        <f t="shared" si="260"/>
        <v>UK,</v>
      </c>
      <c r="Z1635" s="7" t="str">
        <f t="shared" si="261"/>
        <v>TO_elec,</v>
      </c>
      <c r="AA1635" s="7" t="str">
        <f t="shared" si="258"/>
        <v>PROTRA_CHP_PP_I]=GET_DIRECT_DATA(</v>
      </c>
      <c r="AB1635" s="7" t="str">
        <f t="shared" si="259"/>
        <v>'model_parameters/energy/PROTRA_capacity_vensim_import.xlsx','PROTRA_capacity','PROTRA_CAP_TIME',</v>
      </c>
      <c r="AC1635" s="7" t="str">
        <f t="shared" si="262"/>
        <v>'UK_TO_elec')~~|</v>
      </c>
    </row>
    <row r="1636" spans="1:29" x14ac:dyDescent="0.35">
      <c r="A1636" t="s">
        <v>70</v>
      </c>
      <c r="B1636" t="s">
        <v>42</v>
      </c>
      <c r="C1636" t="str">
        <f t="shared" si="254"/>
        <v>UK_TO_elec</v>
      </c>
      <c r="D1636" t="str">
        <f t="shared" si="255"/>
        <v>PROTRA_CHP_PP_I</v>
      </c>
      <c r="E1636" t="s">
        <v>25</v>
      </c>
      <c r="F1636" s="1" t="str">
        <f t="shared" si="256"/>
        <v>UKTO_elecPROTRA_PP_liquid_fuels_CCS</v>
      </c>
      <c r="G1636" s="5">
        <v>0</v>
      </c>
      <c r="H1636" s="5">
        <v>0</v>
      </c>
      <c r="I1636" s="5">
        <v>0</v>
      </c>
      <c r="J1636" s="5">
        <v>0</v>
      </c>
      <c r="K1636" s="5">
        <v>0</v>
      </c>
      <c r="L1636" s="5">
        <v>0</v>
      </c>
      <c r="M1636" s="5">
        <v>0</v>
      </c>
      <c r="N1636" s="5">
        <v>0</v>
      </c>
      <c r="O1636" s="5">
        <v>0</v>
      </c>
      <c r="P1636" s="5">
        <v>0</v>
      </c>
      <c r="Q1636" s="5">
        <v>0</v>
      </c>
      <c r="R1636" s="5">
        <v>0</v>
      </c>
      <c r="S1636" s="5">
        <v>0</v>
      </c>
      <c r="T1636" s="5">
        <v>0</v>
      </c>
      <c r="U1636" s="5">
        <v>0</v>
      </c>
      <c r="V1636" s="5">
        <v>0</v>
      </c>
      <c r="W1636" t="str">
        <f t="shared" si="253"/>
        <v/>
      </c>
      <c r="X1636" s="7" t="str">
        <f t="shared" si="257"/>
        <v>PROTRA_CAPACITY_EMPIRICAL[</v>
      </c>
      <c r="Y1636" s="7" t="str">
        <f t="shared" si="260"/>
        <v>UK,</v>
      </c>
      <c r="Z1636" s="7" t="str">
        <f t="shared" si="261"/>
        <v>TO_elec,</v>
      </c>
      <c r="AA1636" s="7" t="str">
        <f t="shared" si="258"/>
        <v>PROTRA_CHP_PP_I]=GET_DIRECT_DATA(</v>
      </c>
      <c r="AB1636" s="7" t="str">
        <f t="shared" si="259"/>
        <v>'model_parameters/energy/PROTRA_capacity_vensim_import.xlsx','PROTRA_capacity','PROTRA_CAP_TIME',</v>
      </c>
      <c r="AC1636" s="7" t="str">
        <f t="shared" si="262"/>
        <v>'UK_TO_elec')~~|</v>
      </c>
    </row>
    <row r="1637" spans="1:29" x14ac:dyDescent="0.35">
      <c r="A1637" t="s">
        <v>70</v>
      </c>
      <c r="B1637" t="s">
        <v>42</v>
      </c>
      <c r="C1637" t="str">
        <f t="shared" si="254"/>
        <v>UK_TO_elec</v>
      </c>
      <c r="D1637" t="str">
        <f t="shared" si="255"/>
        <v>PROTRA_CHP_PP_I</v>
      </c>
      <c r="E1637" t="s">
        <v>26</v>
      </c>
      <c r="F1637" s="1" t="str">
        <f t="shared" si="256"/>
        <v>UKTO_elecPROTRA_PP_nuclear</v>
      </c>
      <c r="G1637" s="5">
        <v>12.685</v>
      </c>
      <c r="H1637" s="5">
        <v>11.765000000000001</v>
      </c>
      <c r="I1637" s="5">
        <v>11.765000000000001</v>
      </c>
      <c r="J1637" s="5">
        <v>11.765000000000001</v>
      </c>
      <c r="K1637" s="5">
        <v>11.765000000000001</v>
      </c>
      <c r="L1637" s="5">
        <v>11.765000000000001</v>
      </c>
      <c r="M1637" s="5">
        <v>11.476000000000001</v>
      </c>
      <c r="N1637" s="5">
        <v>10.661</v>
      </c>
      <c r="O1637" s="5">
        <v>10.661</v>
      </c>
      <c r="P1637" s="5">
        <v>10.661</v>
      </c>
      <c r="Q1637" s="5">
        <v>10.164999999999999</v>
      </c>
      <c r="R1637" s="5">
        <v>10.164999999999999</v>
      </c>
      <c r="S1637" s="5">
        <v>10.169527335486025</v>
      </c>
      <c r="T1637" s="5">
        <v>10.157077162899453</v>
      </c>
      <c r="U1637" s="5">
        <v>10.445694800133614</v>
      </c>
      <c r="V1637" s="5">
        <v>9.2912242511969705</v>
      </c>
      <c r="W1637" t="str">
        <f t="shared" si="253"/>
        <v/>
      </c>
      <c r="X1637" s="7" t="str">
        <f t="shared" si="257"/>
        <v>PROTRA_CAPACITY_EMPIRICAL[</v>
      </c>
      <c r="Y1637" s="7" t="str">
        <f t="shared" si="260"/>
        <v>UK,</v>
      </c>
      <c r="Z1637" s="7" t="str">
        <f t="shared" si="261"/>
        <v>TO_elec,</v>
      </c>
      <c r="AA1637" s="7" t="str">
        <f t="shared" si="258"/>
        <v>PROTRA_CHP_PP_I]=GET_DIRECT_DATA(</v>
      </c>
      <c r="AB1637" s="7" t="str">
        <f t="shared" si="259"/>
        <v>'model_parameters/energy/PROTRA_capacity_vensim_import.xlsx','PROTRA_capacity','PROTRA_CAP_TIME',</v>
      </c>
      <c r="AC1637" s="7" t="str">
        <f t="shared" si="262"/>
        <v>'UK_TO_elec')~~|</v>
      </c>
    </row>
    <row r="1638" spans="1:29" x14ac:dyDescent="0.35">
      <c r="A1638" t="s">
        <v>70</v>
      </c>
      <c r="B1638" t="s">
        <v>42</v>
      </c>
      <c r="C1638" t="str">
        <f t="shared" si="254"/>
        <v>UK_TO_elec</v>
      </c>
      <c r="D1638" t="str">
        <f t="shared" si="255"/>
        <v>PROTRA_CHP_PP_I</v>
      </c>
      <c r="E1638" t="s">
        <v>27</v>
      </c>
      <c r="F1638" s="1" t="str">
        <f t="shared" si="256"/>
        <v>UKTO_elecPROTRA_PP_oceanic</v>
      </c>
      <c r="G1638" s="5">
        <v>0</v>
      </c>
      <c r="H1638" s="5">
        <v>0</v>
      </c>
      <c r="I1638" s="5">
        <v>0</v>
      </c>
      <c r="J1638" s="5">
        <v>0</v>
      </c>
      <c r="K1638" s="5">
        <v>1.1999999999999999E-3</v>
      </c>
      <c r="L1638" s="5">
        <v>1.1999999999999999E-3</v>
      </c>
      <c r="M1638" s="5">
        <v>1.1999999999999999E-3</v>
      </c>
      <c r="N1638" s="5">
        <v>2.65E-3</v>
      </c>
      <c r="O1638" s="5">
        <v>2.65E-3</v>
      </c>
      <c r="P1638" s="5">
        <v>2.65E-3</v>
      </c>
      <c r="Q1638" s="5">
        <v>2.65E-3</v>
      </c>
      <c r="R1638" s="5">
        <v>2.9814285714285715E-3</v>
      </c>
      <c r="S1638" s="5">
        <v>3.312857142857143E-3</v>
      </c>
      <c r="T1638" s="5">
        <v>3.6442857142857145E-3</v>
      </c>
      <c r="U1638" s="5">
        <v>3.9757142857142855E-3</v>
      </c>
      <c r="V1638" s="5">
        <v>4.3071428571428566E-3</v>
      </c>
      <c r="W1638" t="str">
        <f t="shared" si="253"/>
        <v/>
      </c>
      <c r="X1638" s="7" t="str">
        <f t="shared" si="257"/>
        <v>PROTRA_CAPACITY_EMPIRICAL[</v>
      </c>
      <c r="Y1638" s="7" t="str">
        <f t="shared" si="260"/>
        <v>UK,</v>
      </c>
      <c r="Z1638" s="7" t="str">
        <f t="shared" si="261"/>
        <v>TO_elec,</v>
      </c>
      <c r="AA1638" s="7" t="str">
        <f t="shared" si="258"/>
        <v>PROTRA_CHP_PP_I]=GET_DIRECT_DATA(</v>
      </c>
      <c r="AB1638" s="7" t="str">
        <f t="shared" si="259"/>
        <v>'model_parameters/energy/PROTRA_capacity_vensim_import.xlsx','PROTRA_capacity','PROTRA_CAP_TIME',</v>
      </c>
      <c r="AC1638" s="7" t="str">
        <f t="shared" si="262"/>
        <v>'UK_TO_elec')~~|</v>
      </c>
    </row>
    <row r="1639" spans="1:29" x14ac:dyDescent="0.35">
      <c r="A1639" t="s">
        <v>70</v>
      </c>
      <c r="B1639" t="s">
        <v>42</v>
      </c>
      <c r="C1639" t="str">
        <f t="shared" si="254"/>
        <v>UK_TO_elec</v>
      </c>
      <c r="D1639" t="str">
        <f t="shared" si="255"/>
        <v>PROTRA_CHP_PP_I</v>
      </c>
      <c r="E1639" t="s">
        <v>28</v>
      </c>
      <c r="F1639" s="1" t="str">
        <f t="shared" si="256"/>
        <v>UKTO_elecPROTRA_PP_solar_CSP</v>
      </c>
      <c r="G1639" s="5">
        <v>0</v>
      </c>
      <c r="H1639" s="5">
        <v>0</v>
      </c>
      <c r="I1639" s="5">
        <v>0</v>
      </c>
      <c r="J1639" s="5">
        <v>0</v>
      </c>
      <c r="K1639" s="5">
        <v>0</v>
      </c>
      <c r="L1639" s="5">
        <v>0</v>
      </c>
      <c r="M1639" s="5">
        <v>0</v>
      </c>
      <c r="N1639" s="5">
        <v>0</v>
      </c>
      <c r="O1639" s="5">
        <v>0</v>
      </c>
      <c r="P1639" s="5">
        <v>0</v>
      </c>
      <c r="Q1639" s="5">
        <v>0</v>
      </c>
      <c r="R1639" s="5">
        <v>0</v>
      </c>
      <c r="S1639" s="5">
        <v>0</v>
      </c>
      <c r="T1639" s="5">
        <v>0</v>
      </c>
      <c r="U1639" s="5">
        <v>0</v>
      </c>
      <c r="V1639" s="5">
        <v>0</v>
      </c>
      <c r="W1639" t="str">
        <f t="shared" si="253"/>
        <v/>
      </c>
      <c r="X1639" s="7" t="str">
        <f t="shared" si="257"/>
        <v>PROTRA_CAPACITY_EMPIRICAL[</v>
      </c>
      <c r="Y1639" s="7" t="str">
        <f t="shared" si="260"/>
        <v>UK,</v>
      </c>
      <c r="Z1639" s="7" t="str">
        <f t="shared" si="261"/>
        <v>TO_elec,</v>
      </c>
      <c r="AA1639" s="7" t="str">
        <f t="shared" si="258"/>
        <v>PROTRA_CHP_PP_I]=GET_DIRECT_DATA(</v>
      </c>
      <c r="AB1639" s="7" t="str">
        <f t="shared" si="259"/>
        <v>'model_parameters/energy/PROTRA_capacity_vensim_import.xlsx','PROTRA_capacity','PROTRA_CAP_TIME',</v>
      </c>
      <c r="AC1639" s="7" t="str">
        <f t="shared" si="262"/>
        <v>'UK_TO_elec')~~|</v>
      </c>
    </row>
    <row r="1640" spans="1:29" x14ac:dyDescent="0.35">
      <c r="A1640" t="s">
        <v>70</v>
      </c>
      <c r="B1640" t="s">
        <v>42</v>
      </c>
      <c r="C1640" t="str">
        <f t="shared" si="254"/>
        <v>UK_TO_elec</v>
      </c>
      <c r="D1640" t="str">
        <f t="shared" si="255"/>
        <v>PROTRA_CHP_PP_I</v>
      </c>
      <c r="E1640" t="s">
        <v>29</v>
      </c>
      <c r="F1640" s="1" t="str">
        <f t="shared" si="256"/>
        <v>UKTO_elecPROTRA_PP_solar_PV</v>
      </c>
      <c r="G1640" s="5">
        <v>6.9299999999999995E-3</v>
      </c>
      <c r="H1640" s="5">
        <v>8.8199999999999997E-3</v>
      </c>
      <c r="I1640" s="5">
        <v>1.1339999999999999E-2</v>
      </c>
      <c r="J1640" s="5">
        <v>1.4489999999999999E-2</v>
      </c>
      <c r="K1640" s="5">
        <v>1.7010000000000001E-2</v>
      </c>
      <c r="L1640" s="5">
        <v>5.985E-2</v>
      </c>
      <c r="M1640" s="5">
        <v>0.63</v>
      </c>
      <c r="N1640" s="5">
        <v>1.1043900000000002</v>
      </c>
      <c r="O1640" s="5">
        <v>1.8503099999999999</v>
      </c>
      <c r="P1640" s="5">
        <v>3.48264</v>
      </c>
      <c r="Q1640" s="5">
        <v>6.0487679700000001</v>
      </c>
      <c r="R1640" s="5">
        <v>7.17015168</v>
      </c>
      <c r="S1640" s="5">
        <v>8.2915353899999999</v>
      </c>
      <c r="T1640" s="5">
        <v>9.4129190999999999</v>
      </c>
      <c r="U1640" s="5">
        <v>10.53430281</v>
      </c>
      <c r="V1640" s="5">
        <v>11.65568652</v>
      </c>
      <c r="W1640" t="str">
        <f t="shared" si="253"/>
        <v/>
      </c>
      <c r="X1640" s="7" t="str">
        <f t="shared" si="257"/>
        <v>PROTRA_CAPACITY_EMPIRICAL[</v>
      </c>
      <c r="Y1640" s="7" t="str">
        <f t="shared" si="260"/>
        <v>UK,</v>
      </c>
      <c r="Z1640" s="7" t="str">
        <f t="shared" si="261"/>
        <v>TO_elec,</v>
      </c>
      <c r="AA1640" s="7" t="str">
        <f t="shared" si="258"/>
        <v>PROTRA_CHP_PP_I]=GET_DIRECT_DATA(</v>
      </c>
      <c r="AB1640" s="7" t="str">
        <f t="shared" si="259"/>
        <v>'model_parameters/energy/PROTRA_capacity_vensim_import.xlsx','PROTRA_capacity','PROTRA_CAP_TIME',</v>
      </c>
      <c r="AC1640" s="7" t="str">
        <f t="shared" si="262"/>
        <v>'UK_TO_elec')~~|</v>
      </c>
    </row>
    <row r="1641" spans="1:29" x14ac:dyDescent="0.35">
      <c r="A1641" t="s">
        <v>70</v>
      </c>
      <c r="B1641" t="s">
        <v>42</v>
      </c>
      <c r="C1641" t="str">
        <f t="shared" si="254"/>
        <v>UK_TO_elec</v>
      </c>
      <c r="D1641" t="str">
        <f t="shared" si="255"/>
        <v>PROTRA_CHP_PP_I</v>
      </c>
      <c r="E1641" t="s">
        <v>30</v>
      </c>
      <c r="F1641" s="1" t="str">
        <f t="shared" si="256"/>
        <v>UKTO_elecPROTRA_PP_solar_urban_PV</v>
      </c>
      <c r="G1641" s="5">
        <v>4.0700000000000007E-3</v>
      </c>
      <c r="H1641" s="5">
        <v>5.1799999999999997E-3</v>
      </c>
      <c r="I1641" s="5">
        <v>6.6600000000000001E-3</v>
      </c>
      <c r="J1641" s="5">
        <v>8.5100000000000002E-3</v>
      </c>
      <c r="K1641" s="5">
        <v>9.9900000000000006E-3</v>
      </c>
      <c r="L1641" s="5">
        <v>3.5150000000000001E-2</v>
      </c>
      <c r="M1641" s="5">
        <v>0.37</v>
      </c>
      <c r="N1641" s="5">
        <v>0.64861000000000002</v>
      </c>
      <c r="O1641" s="5">
        <v>1.0866900000000002</v>
      </c>
      <c r="P1641" s="5">
        <v>2.0453600000000001</v>
      </c>
      <c r="Q1641" s="5">
        <v>3.5524510299999998</v>
      </c>
      <c r="R1641" s="5">
        <v>0</v>
      </c>
      <c r="S1641" s="5">
        <v>0</v>
      </c>
      <c r="T1641" s="5">
        <v>0</v>
      </c>
      <c r="U1641" s="5">
        <v>0</v>
      </c>
      <c r="V1641" s="5">
        <v>0</v>
      </c>
      <c r="W1641" t="str">
        <f t="shared" si="253"/>
        <v/>
      </c>
      <c r="X1641" s="7" t="str">
        <f t="shared" si="257"/>
        <v>PROTRA_CAPACITY_EMPIRICAL[</v>
      </c>
      <c r="Y1641" s="7" t="str">
        <f t="shared" si="260"/>
        <v>UK,</v>
      </c>
      <c r="Z1641" s="7" t="str">
        <f t="shared" si="261"/>
        <v>TO_elec,</v>
      </c>
      <c r="AA1641" s="7" t="str">
        <f t="shared" si="258"/>
        <v>PROTRA_CHP_PP_I]=GET_DIRECT_DATA(</v>
      </c>
      <c r="AB1641" s="7" t="str">
        <f t="shared" si="259"/>
        <v>'model_parameters/energy/PROTRA_capacity_vensim_import.xlsx','PROTRA_capacity','PROTRA_CAP_TIME',</v>
      </c>
      <c r="AC1641" s="7" t="str">
        <f t="shared" si="262"/>
        <v>'UK_TO_elec')~~|</v>
      </c>
    </row>
    <row r="1642" spans="1:29" x14ac:dyDescent="0.35">
      <c r="A1642" t="s">
        <v>70</v>
      </c>
      <c r="B1642" t="s">
        <v>42</v>
      </c>
      <c r="C1642" t="str">
        <f t="shared" si="254"/>
        <v>UK_TO_elec</v>
      </c>
      <c r="D1642" t="str">
        <f t="shared" si="255"/>
        <v>PROTRA_CHP_PP_I</v>
      </c>
      <c r="E1642" t="s">
        <v>31</v>
      </c>
      <c r="F1642" s="1" t="str">
        <f t="shared" si="256"/>
        <v>UKTO_elecPROTRA_PP_solid_fossil</v>
      </c>
      <c r="G1642" s="5">
        <v>29.448950340136061</v>
      </c>
      <c r="H1642" s="5">
        <v>29.448950340136061</v>
      </c>
      <c r="I1642" s="5">
        <v>29.448950340136061</v>
      </c>
      <c r="J1642" s="5">
        <v>29.448950340136061</v>
      </c>
      <c r="K1642" s="5">
        <v>29.448950340136061</v>
      </c>
      <c r="L1642" s="5">
        <v>29.448950340136061</v>
      </c>
      <c r="M1642" s="5">
        <v>29.148950340136061</v>
      </c>
      <c r="N1642" s="5">
        <v>27.748950340136059</v>
      </c>
      <c r="O1642" s="5">
        <v>22.105950340136054</v>
      </c>
      <c r="P1642" s="5">
        <v>22.105950340136054</v>
      </c>
      <c r="Q1642" s="5">
        <v>17.56535850340136</v>
      </c>
      <c r="R1642" s="5">
        <v>16.147644693356582</v>
      </c>
      <c r="S1642" s="5">
        <v>12.202427760140791</v>
      </c>
      <c r="T1642" s="5">
        <v>12.009055379823343</v>
      </c>
      <c r="U1642" s="5">
        <v>9.2419386549546232</v>
      </c>
      <c r="V1642" s="5">
        <v>7.6655333806275889</v>
      </c>
      <c r="W1642" t="str">
        <f t="shared" si="253"/>
        <v/>
      </c>
      <c r="X1642" s="7" t="str">
        <f t="shared" si="257"/>
        <v>PROTRA_CAPACITY_EMPIRICAL[</v>
      </c>
      <c r="Y1642" s="7" t="str">
        <f t="shared" si="260"/>
        <v>UK,</v>
      </c>
      <c r="Z1642" s="7" t="str">
        <f t="shared" si="261"/>
        <v>TO_elec,</v>
      </c>
      <c r="AA1642" s="7" t="str">
        <f t="shared" si="258"/>
        <v>PROTRA_CHP_PP_I]=GET_DIRECT_DATA(</v>
      </c>
      <c r="AB1642" s="7" t="str">
        <f t="shared" si="259"/>
        <v>'model_parameters/energy/PROTRA_capacity_vensim_import.xlsx','PROTRA_capacity','PROTRA_CAP_TIME',</v>
      </c>
      <c r="AC1642" s="7" t="str">
        <f t="shared" si="262"/>
        <v>'UK_TO_elec')~~|</v>
      </c>
    </row>
    <row r="1643" spans="1:29" x14ac:dyDescent="0.35">
      <c r="A1643" t="s">
        <v>70</v>
      </c>
      <c r="B1643" t="s">
        <v>42</v>
      </c>
      <c r="C1643" t="str">
        <f t="shared" si="254"/>
        <v>UK_TO_elec</v>
      </c>
      <c r="D1643" t="str">
        <f t="shared" si="255"/>
        <v>PROTRA_CHP_PP_I</v>
      </c>
      <c r="E1643" t="s">
        <v>32</v>
      </c>
      <c r="F1643" s="1" t="str">
        <f t="shared" si="256"/>
        <v>UKTO_elecPROTRA_PP_solid_fossil_CCS</v>
      </c>
      <c r="G1643" s="5">
        <v>0</v>
      </c>
      <c r="H1643" s="5">
        <v>0</v>
      </c>
      <c r="I1643" s="5">
        <v>0</v>
      </c>
      <c r="J1643" s="5">
        <v>0</v>
      </c>
      <c r="K1643" s="5">
        <v>0</v>
      </c>
      <c r="L1643" s="5">
        <v>0</v>
      </c>
      <c r="M1643" s="5">
        <v>0</v>
      </c>
      <c r="N1643" s="5">
        <v>0</v>
      </c>
      <c r="O1643" s="5">
        <v>0</v>
      </c>
      <c r="P1643" s="5">
        <v>0</v>
      </c>
      <c r="Q1643" s="5">
        <v>0</v>
      </c>
      <c r="R1643" s="5">
        <v>0</v>
      </c>
      <c r="S1643" s="5">
        <v>0</v>
      </c>
      <c r="T1643" s="5">
        <v>0</v>
      </c>
      <c r="U1643" s="5">
        <v>0</v>
      </c>
      <c r="V1643" s="5">
        <v>0</v>
      </c>
      <c r="W1643" t="str">
        <f t="shared" si="253"/>
        <v/>
      </c>
      <c r="X1643" s="7" t="str">
        <f t="shared" si="257"/>
        <v>PROTRA_CAPACITY_EMPIRICAL[</v>
      </c>
      <c r="Y1643" s="7" t="str">
        <f t="shared" si="260"/>
        <v>UK,</v>
      </c>
      <c r="Z1643" s="7" t="str">
        <f t="shared" si="261"/>
        <v>TO_elec,</v>
      </c>
      <c r="AA1643" s="7" t="str">
        <f t="shared" si="258"/>
        <v>PROTRA_CHP_PP_I]=GET_DIRECT_DATA(</v>
      </c>
      <c r="AB1643" s="7" t="str">
        <f t="shared" si="259"/>
        <v>'model_parameters/energy/PROTRA_capacity_vensim_import.xlsx','PROTRA_capacity','PROTRA_CAP_TIME',</v>
      </c>
      <c r="AC1643" s="7" t="str">
        <f t="shared" si="262"/>
        <v>'UK_TO_elec')~~|</v>
      </c>
    </row>
    <row r="1644" spans="1:29" x14ac:dyDescent="0.35">
      <c r="A1644" t="s">
        <v>70</v>
      </c>
      <c r="B1644" t="s">
        <v>42</v>
      </c>
      <c r="C1644" t="str">
        <f t="shared" si="254"/>
        <v>UK_TO_elec</v>
      </c>
      <c r="D1644" t="str">
        <f t="shared" si="255"/>
        <v>PROTRA_CHP_PP_I</v>
      </c>
      <c r="E1644" t="s">
        <v>33</v>
      </c>
      <c r="F1644" s="1" t="str">
        <f t="shared" si="256"/>
        <v>UKTO_elecPROTRA_PP_waste</v>
      </c>
      <c r="G1644" s="5">
        <v>5.7793778247869083E-2</v>
      </c>
      <c r="H1644" s="5">
        <v>0.1061136493569541</v>
      </c>
      <c r="I1644" s="5">
        <v>0.10678289964932369</v>
      </c>
      <c r="J1644" s="5">
        <v>0.10678289964932369</v>
      </c>
      <c r="K1644" s="5">
        <v>0.10664904959084978</v>
      </c>
      <c r="L1644" s="5">
        <v>0.10651519953237586</v>
      </c>
      <c r="M1644" s="5">
        <v>0.10678289964932369</v>
      </c>
      <c r="N1644" s="5">
        <v>0.13711332289951389</v>
      </c>
      <c r="O1644" s="5">
        <v>0.1464828269926883</v>
      </c>
      <c r="P1644" s="5">
        <v>0.18865898041782042</v>
      </c>
      <c r="Q1644" s="5">
        <v>0.23541949834568426</v>
      </c>
      <c r="R1644" s="5">
        <v>0.26112004807326161</v>
      </c>
      <c r="S1644" s="5">
        <v>0.28682059780083896</v>
      </c>
      <c r="T1644" s="5">
        <v>0.31252114752841631</v>
      </c>
      <c r="U1644" s="5">
        <v>0.33822169725599366</v>
      </c>
      <c r="V1644" s="5">
        <v>0.36392224698357101</v>
      </c>
      <c r="W1644" t="str">
        <f t="shared" si="253"/>
        <v/>
      </c>
      <c r="X1644" s="7" t="str">
        <f t="shared" si="257"/>
        <v>PROTRA_CAPACITY_EMPIRICAL[</v>
      </c>
      <c r="Y1644" s="7" t="str">
        <f t="shared" si="260"/>
        <v>UK,</v>
      </c>
      <c r="Z1644" s="7" t="str">
        <f t="shared" si="261"/>
        <v>TO_elec,</v>
      </c>
      <c r="AA1644" s="7" t="str">
        <f t="shared" si="258"/>
        <v>PROTRA_CHP_PP_I]=GET_DIRECT_DATA(</v>
      </c>
      <c r="AB1644" s="7" t="str">
        <f t="shared" si="259"/>
        <v>'model_parameters/energy/PROTRA_capacity_vensim_import.xlsx','PROTRA_capacity','PROTRA_CAP_TIME',</v>
      </c>
      <c r="AC1644" s="7" t="str">
        <f t="shared" si="262"/>
        <v>'UK_TO_elec')~~|</v>
      </c>
    </row>
    <row r="1645" spans="1:29" x14ac:dyDescent="0.35">
      <c r="A1645" t="s">
        <v>70</v>
      </c>
      <c r="B1645" t="s">
        <v>42</v>
      </c>
      <c r="C1645" t="str">
        <f t="shared" si="254"/>
        <v>UK_TO_elec</v>
      </c>
      <c r="D1645" t="str">
        <f t="shared" si="255"/>
        <v>PROTRA_CHP_PP_I</v>
      </c>
      <c r="E1645" t="s">
        <v>34</v>
      </c>
      <c r="F1645" s="1" t="str">
        <f t="shared" si="256"/>
        <v>UKTO_elecPROTRA_PP_waste_CCS</v>
      </c>
      <c r="G1645" s="5">
        <v>0</v>
      </c>
      <c r="H1645" s="5">
        <v>0</v>
      </c>
      <c r="I1645" s="5">
        <v>0</v>
      </c>
      <c r="J1645" s="5">
        <v>0</v>
      </c>
      <c r="K1645" s="5">
        <v>0</v>
      </c>
      <c r="L1645" s="5">
        <v>0</v>
      </c>
      <c r="M1645" s="5">
        <v>0</v>
      </c>
      <c r="N1645" s="5">
        <v>0</v>
      </c>
      <c r="O1645" s="5">
        <v>0</v>
      </c>
      <c r="P1645" s="5">
        <v>0</v>
      </c>
      <c r="Q1645" s="5">
        <v>0</v>
      </c>
      <c r="R1645" s="5">
        <v>0</v>
      </c>
      <c r="S1645" s="5">
        <v>0</v>
      </c>
      <c r="T1645" s="5">
        <v>0</v>
      </c>
      <c r="U1645" s="5">
        <v>0</v>
      </c>
      <c r="V1645" s="5">
        <v>0</v>
      </c>
      <c r="W1645" t="str">
        <f t="shared" si="253"/>
        <v/>
      </c>
      <c r="X1645" s="7" t="str">
        <f t="shared" si="257"/>
        <v>PROTRA_CAPACITY_EMPIRICAL[</v>
      </c>
      <c r="Y1645" s="7" t="str">
        <f t="shared" si="260"/>
        <v>UK,</v>
      </c>
      <c r="Z1645" s="7" t="str">
        <f t="shared" si="261"/>
        <v>TO_elec,</v>
      </c>
      <c r="AA1645" s="7" t="str">
        <f t="shared" si="258"/>
        <v>PROTRA_CHP_PP_I]=GET_DIRECT_DATA(</v>
      </c>
      <c r="AB1645" s="7" t="str">
        <f t="shared" si="259"/>
        <v>'model_parameters/energy/PROTRA_capacity_vensim_import.xlsx','PROTRA_capacity','PROTRA_CAP_TIME',</v>
      </c>
      <c r="AC1645" s="7" t="str">
        <f t="shared" si="262"/>
        <v>'UK_TO_elec')~~|</v>
      </c>
    </row>
    <row r="1646" spans="1:29" x14ac:dyDescent="0.35">
      <c r="A1646" t="s">
        <v>70</v>
      </c>
      <c r="B1646" t="s">
        <v>42</v>
      </c>
      <c r="C1646" t="str">
        <f t="shared" si="254"/>
        <v>UK_TO_elec</v>
      </c>
      <c r="D1646" t="str">
        <f t="shared" si="255"/>
        <v>PROTRA_CHP_PP_I</v>
      </c>
      <c r="E1646" t="s">
        <v>35</v>
      </c>
      <c r="F1646" s="1" t="str">
        <f t="shared" si="256"/>
        <v>UKTO_elecPROTRA_PP_wind_offshore</v>
      </c>
      <c r="G1646" s="5">
        <v>0.21380000000000002</v>
      </c>
      <c r="H1646" s="5">
        <v>0.30380000000000001</v>
      </c>
      <c r="I1646" s="5">
        <v>0.39380000000000004</v>
      </c>
      <c r="J1646" s="5">
        <v>0.59620000000000006</v>
      </c>
      <c r="K1646" s="5">
        <v>0.95120000000000005</v>
      </c>
      <c r="L1646" s="5">
        <v>1.34145</v>
      </c>
      <c r="M1646" s="5">
        <v>1.8382499999999999</v>
      </c>
      <c r="N1646" s="5">
        <v>2.9954499999999999</v>
      </c>
      <c r="O1646" s="5">
        <v>3.6959499999999998</v>
      </c>
      <c r="P1646" s="5">
        <v>4.5013000000000005</v>
      </c>
      <c r="Q1646" s="5">
        <v>5.0933999999999999</v>
      </c>
      <c r="R1646" s="5">
        <v>5.0630881571116841</v>
      </c>
      <c r="S1646" s="5">
        <v>5.5278697480658598</v>
      </c>
      <c r="T1646" s="5">
        <v>6.1341066058321756</v>
      </c>
      <c r="U1646" s="5">
        <v>9.4764924816504656</v>
      </c>
      <c r="V1646" s="5">
        <v>10.472741717913111</v>
      </c>
      <c r="W1646" t="str">
        <f t="shared" si="253"/>
        <v/>
      </c>
      <c r="X1646" s="7" t="str">
        <f t="shared" si="257"/>
        <v>PROTRA_CAPACITY_EMPIRICAL[</v>
      </c>
      <c r="Y1646" s="7" t="str">
        <f t="shared" si="260"/>
        <v>UK,</v>
      </c>
      <c r="Z1646" s="7" t="str">
        <f t="shared" si="261"/>
        <v>TO_elec,</v>
      </c>
      <c r="AA1646" s="7" t="str">
        <f t="shared" si="258"/>
        <v>PROTRA_CHP_PP_I]=GET_DIRECT_DATA(</v>
      </c>
      <c r="AB1646" s="7" t="str">
        <f t="shared" si="259"/>
        <v>'model_parameters/energy/PROTRA_capacity_vensim_import.xlsx','PROTRA_capacity','PROTRA_CAP_TIME',</v>
      </c>
      <c r="AC1646" s="7" t="str">
        <f t="shared" si="262"/>
        <v>'UK_TO_elec')~~|</v>
      </c>
    </row>
    <row r="1647" spans="1:29" x14ac:dyDescent="0.35">
      <c r="A1647" t="s">
        <v>70</v>
      </c>
      <c r="B1647" t="s">
        <v>42</v>
      </c>
      <c r="C1647" t="str">
        <f t="shared" si="254"/>
        <v>UK_TO_elec</v>
      </c>
      <c r="D1647" t="str">
        <f t="shared" si="255"/>
        <v>PROTRA_CHP_PP_I</v>
      </c>
      <c r="E1647" t="s">
        <v>36</v>
      </c>
      <c r="F1647" s="1" t="str">
        <f t="shared" si="256"/>
        <v>UKTO_elecPROTRA_PP_wind_onshore</v>
      </c>
      <c r="G1647" s="5">
        <v>1.3512</v>
      </c>
      <c r="H1647" s="5">
        <v>1.6512</v>
      </c>
      <c r="I1647" s="5">
        <v>2.0831999999999997</v>
      </c>
      <c r="J1647" s="5">
        <v>2.8498000000000001</v>
      </c>
      <c r="K1647" s="5">
        <v>3.4708000000000001</v>
      </c>
      <c r="L1647" s="5">
        <v>4.0797819999999998</v>
      </c>
      <c r="M1647" s="5">
        <v>4.7580349999999996</v>
      </c>
      <c r="N1647" s="5">
        <v>6.0349700000000004</v>
      </c>
      <c r="O1647" s="5">
        <v>7.586322</v>
      </c>
      <c r="P1647" s="5">
        <v>8.5726530000000007</v>
      </c>
      <c r="Q1647" s="5">
        <v>9.2122340000000005</v>
      </c>
      <c r="R1647" s="5">
        <v>9.9977902959619964</v>
      </c>
      <c r="S1647" s="5">
        <v>11.816167125890738</v>
      </c>
      <c r="T1647" s="5">
        <v>14.375242580285036</v>
      </c>
      <c r="U1647" s="5">
        <v>14.915722817339669</v>
      </c>
      <c r="V1647" s="5">
        <v>15.131258458432304</v>
      </c>
      <c r="W1647" t="str">
        <f t="shared" si="253"/>
        <v/>
      </c>
      <c r="X1647" s="7" t="str">
        <f t="shared" si="257"/>
        <v>PROTRA_CAPACITY_EMPIRICAL[</v>
      </c>
      <c r="Y1647" s="7" t="str">
        <f t="shared" si="260"/>
        <v>UK,</v>
      </c>
      <c r="Z1647" s="7" t="str">
        <f t="shared" si="261"/>
        <v>TO_elec,</v>
      </c>
      <c r="AA1647" s="7" t="str">
        <f t="shared" si="258"/>
        <v>PROTRA_CHP_PP_I]=GET_DIRECT_DATA(</v>
      </c>
      <c r="AB1647" s="7" t="str">
        <f t="shared" si="259"/>
        <v>'model_parameters/energy/PROTRA_capacity_vensim_import.xlsx','PROTRA_capacity','PROTRA_CAP_TIME',</v>
      </c>
      <c r="AC1647" s="7" t="str">
        <f t="shared" si="262"/>
        <v>'UK_TO_elec')~~|</v>
      </c>
    </row>
    <row r="1648" spans="1:29" x14ac:dyDescent="0.35">
      <c r="A1648" t="s">
        <v>76</v>
      </c>
      <c r="B1648" t="s">
        <v>41</v>
      </c>
      <c r="C1648" t="str">
        <f t="shared" si="254"/>
        <v>USMCA_TO_heat</v>
      </c>
      <c r="D1648" t="str">
        <f t="shared" si="255"/>
        <v>PROTRA_CHP_HP_I</v>
      </c>
      <c r="E1648" t="s">
        <v>0</v>
      </c>
      <c r="F1648" s="1" t="str">
        <f t="shared" si="256"/>
        <v>USMCATO_heatPROTRA_CHP_gas_fuels</v>
      </c>
      <c r="G1648" s="4">
        <v>15.056041678711498</v>
      </c>
      <c r="H1648" s="4">
        <v>28.856250023085</v>
      </c>
      <c r="I1648" s="4">
        <v>29.335625023468495</v>
      </c>
      <c r="J1648" s="4">
        <v>28.468263911663499</v>
      </c>
      <c r="K1648" s="4">
        <v>26.719513910264499</v>
      </c>
      <c r="L1648" s="4">
        <v>26.353819465527497</v>
      </c>
      <c r="M1648" s="4">
        <v>27.118194466139002</v>
      </c>
      <c r="N1648" s="4">
        <v>28.9727083565115</v>
      </c>
      <c r="O1648" s="4">
        <v>26.690416688018999</v>
      </c>
      <c r="P1648" s="4">
        <v>25.059236131158496</v>
      </c>
      <c r="Q1648" s="4">
        <v>23.891111130223997</v>
      </c>
      <c r="R1648" s="4">
        <v>29.944722246177996</v>
      </c>
      <c r="S1648" s="4">
        <v>26.342159743295944</v>
      </c>
      <c r="T1648" s="4">
        <v>28.474380578335055</v>
      </c>
      <c r="U1648" s="4">
        <v>27.342540994096254</v>
      </c>
      <c r="V1648" s="4">
        <v>27.88579280008641</v>
      </c>
      <c r="W1648" t="str">
        <f t="shared" si="253"/>
        <v>PROTRA_CAPACITY_EMPIRICAL[USMCA,TO_heat,PROTRA_CHP_HP_I]=GET_DIRECT_DATA('model_parameters/energy/PROTRA_capacity_vensim_import.xlsx','PROTRA_capacity','PROTRA_CAP_TIME','USMCA_TO_heat')~~|</v>
      </c>
      <c r="X1648" s="7" t="str">
        <f t="shared" si="257"/>
        <v>PROTRA_CAPACITY_EMPIRICAL[</v>
      </c>
      <c r="Y1648" s="7" t="str">
        <f t="shared" si="260"/>
        <v>USMCA,</v>
      </c>
      <c r="Z1648" s="7" t="str">
        <f t="shared" si="261"/>
        <v>TO_heat,</v>
      </c>
      <c r="AA1648" s="7" t="str">
        <f t="shared" si="258"/>
        <v>PROTRA_CHP_HP_I]=GET_DIRECT_DATA(</v>
      </c>
      <c r="AB1648" s="7" t="str">
        <f t="shared" si="259"/>
        <v>'model_parameters/energy/PROTRA_capacity_vensim_import.xlsx','PROTRA_capacity','PROTRA_CAP_TIME',</v>
      </c>
      <c r="AC1648" s="7" t="str">
        <f t="shared" si="262"/>
        <v>'USMCA_TO_heat')~~|</v>
      </c>
    </row>
    <row r="1649" spans="1:29" x14ac:dyDescent="0.35">
      <c r="A1649" t="s">
        <v>76</v>
      </c>
      <c r="B1649" t="s">
        <v>41</v>
      </c>
      <c r="C1649" t="str">
        <f t="shared" si="254"/>
        <v>USMCA_TO_heat</v>
      </c>
      <c r="D1649" t="str">
        <f t="shared" si="255"/>
        <v>PROTRA_CHP_HP_I</v>
      </c>
      <c r="E1649" t="s">
        <v>1</v>
      </c>
      <c r="F1649" s="1" t="str">
        <f t="shared" si="256"/>
        <v>USMCATO_heatPROTRA_CHP_gas_fuels_CCS</v>
      </c>
      <c r="G1649" s="4">
        <v>0</v>
      </c>
      <c r="H1649" s="4">
        <v>0</v>
      </c>
      <c r="I1649" s="4">
        <v>0</v>
      </c>
      <c r="J1649" s="4">
        <v>0</v>
      </c>
      <c r="K1649" s="4">
        <v>0</v>
      </c>
      <c r="L1649" s="4">
        <v>0</v>
      </c>
      <c r="M1649" s="4">
        <v>0</v>
      </c>
      <c r="N1649" s="4">
        <v>0</v>
      </c>
      <c r="O1649" s="4">
        <v>0</v>
      </c>
      <c r="P1649" s="4">
        <v>0</v>
      </c>
      <c r="Q1649" s="4">
        <v>0</v>
      </c>
      <c r="R1649" s="4">
        <v>0</v>
      </c>
      <c r="S1649" s="4">
        <v>0</v>
      </c>
      <c r="T1649" s="4">
        <v>0</v>
      </c>
      <c r="U1649" s="4">
        <v>0</v>
      </c>
      <c r="V1649" s="4">
        <v>0</v>
      </c>
      <c r="W1649" t="str">
        <f t="shared" si="253"/>
        <v/>
      </c>
      <c r="X1649" s="7" t="str">
        <f t="shared" si="257"/>
        <v>PROTRA_CAPACITY_EMPIRICAL[</v>
      </c>
      <c r="Y1649" s="7" t="str">
        <f t="shared" si="260"/>
        <v>USMCA,</v>
      </c>
      <c r="Z1649" s="7" t="str">
        <f t="shared" si="261"/>
        <v>TO_heat,</v>
      </c>
      <c r="AA1649" s="7" t="str">
        <f t="shared" si="258"/>
        <v>PROTRA_CHP_HP_I]=GET_DIRECT_DATA(</v>
      </c>
      <c r="AB1649" s="7" t="str">
        <f t="shared" si="259"/>
        <v>'model_parameters/energy/PROTRA_capacity_vensim_import.xlsx','PROTRA_capacity','PROTRA_CAP_TIME',</v>
      </c>
      <c r="AC1649" s="7" t="str">
        <f t="shared" si="262"/>
        <v>'USMCA_TO_heat')~~|</v>
      </c>
    </row>
    <row r="1650" spans="1:29" x14ac:dyDescent="0.35">
      <c r="A1650" t="s">
        <v>76</v>
      </c>
      <c r="B1650" t="s">
        <v>41</v>
      </c>
      <c r="C1650" t="str">
        <f t="shared" si="254"/>
        <v>USMCA_TO_heat</v>
      </c>
      <c r="D1650" t="str">
        <f t="shared" si="255"/>
        <v>PROTRA_CHP_HP_I</v>
      </c>
      <c r="E1650" t="s">
        <v>2</v>
      </c>
      <c r="F1650" s="1" t="str">
        <f t="shared" si="256"/>
        <v>USMCATO_heatPROTRA_CHP_geothermal</v>
      </c>
      <c r="G1650" s="4">
        <v>0</v>
      </c>
      <c r="H1650" s="4">
        <v>0</v>
      </c>
      <c r="I1650" s="4">
        <v>0</v>
      </c>
      <c r="J1650" s="4">
        <v>0</v>
      </c>
      <c r="K1650" s="4">
        <v>0</v>
      </c>
      <c r="L1650" s="4">
        <v>0</v>
      </c>
      <c r="M1650" s="4">
        <v>0</v>
      </c>
      <c r="N1650" s="4">
        <v>0</v>
      </c>
      <c r="O1650" s="4">
        <v>0</v>
      </c>
      <c r="P1650" s="4">
        <v>0</v>
      </c>
      <c r="Q1650" s="4">
        <v>0</v>
      </c>
      <c r="R1650" s="4">
        <v>0</v>
      </c>
      <c r="S1650" s="4">
        <v>0</v>
      </c>
      <c r="T1650" s="4">
        <v>0</v>
      </c>
      <c r="U1650" s="4">
        <v>0</v>
      </c>
      <c r="V1650" s="4">
        <v>0</v>
      </c>
      <c r="W1650" t="str">
        <f t="shared" si="253"/>
        <v/>
      </c>
      <c r="X1650" s="7" t="str">
        <f t="shared" si="257"/>
        <v>PROTRA_CAPACITY_EMPIRICAL[</v>
      </c>
      <c r="Y1650" s="7" t="str">
        <f t="shared" si="260"/>
        <v>USMCA,</v>
      </c>
      <c r="Z1650" s="7" t="str">
        <f t="shared" si="261"/>
        <v>TO_heat,</v>
      </c>
      <c r="AA1650" s="7" t="str">
        <f t="shared" si="258"/>
        <v>PROTRA_CHP_HP_I]=GET_DIRECT_DATA(</v>
      </c>
      <c r="AB1650" s="7" t="str">
        <f t="shared" si="259"/>
        <v>'model_parameters/energy/PROTRA_capacity_vensim_import.xlsx','PROTRA_capacity','PROTRA_CAP_TIME',</v>
      </c>
      <c r="AC1650" s="7" t="str">
        <f t="shared" si="262"/>
        <v>'USMCA_TO_heat')~~|</v>
      </c>
    </row>
    <row r="1651" spans="1:29" x14ac:dyDescent="0.35">
      <c r="A1651" t="s">
        <v>76</v>
      </c>
      <c r="B1651" t="s">
        <v>41</v>
      </c>
      <c r="C1651" t="str">
        <f t="shared" si="254"/>
        <v>USMCA_TO_heat</v>
      </c>
      <c r="D1651" t="str">
        <f t="shared" si="255"/>
        <v>PROTRA_CHP_HP_I</v>
      </c>
      <c r="E1651" t="s">
        <v>3</v>
      </c>
      <c r="F1651" s="1" t="str">
        <f t="shared" si="256"/>
        <v>USMCATO_heatPROTRA_CHP_liquid_fuels</v>
      </c>
      <c r="G1651" s="4">
        <v>0.2745138891085</v>
      </c>
      <c r="H1651" s="4">
        <v>0.70791666723299995</v>
      </c>
      <c r="I1651" s="4">
        <v>0.69708333389099997</v>
      </c>
      <c r="J1651" s="4">
        <v>0.63034722272650001</v>
      </c>
      <c r="K1651" s="4">
        <v>0.66937500053550014</v>
      </c>
      <c r="L1651" s="4">
        <v>0.55909722266950002</v>
      </c>
      <c r="M1651" s="4">
        <v>0.46208333370299998</v>
      </c>
      <c r="N1651" s="4">
        <v>0.43715277812749997</v>
      </c>
      <c r="O1651" s="4">
        <v>0.45597222258699999</v>
      </c>
      <c r="P1651" s="4">
        <v>0.50041666706700005</v>
      </c>
      <c r="Q1651" s="4">
        <v>0.49875000039899992</v>
      </c>
      <c r="R1651" s="4">
        <v>0.11562500009249999</v>
      </c>
      <c r="S1651" s="4">
        <v>9.3813888963939995E-2</v>
      </c>
      <c r="T1651" s="4">
        <v>0.14603402789460498</v>
      </c>
      <c r="U1651" s="4">
        <v>0.10306250008244999</v>
      </c>
      <c r="V1651" s="4">
        <v>2.6965902799350516E-2</v>
      </c>
      <c r="W1651" t="str">
        <f t="shared" si="253"/>
        <v/>
      </c>
      <c r="X1651" s="7" t="str">
        <f t="shared" si="257"/>
        <v>PROTRA_CAPACITY_EMPIRICAL[</v>
      </c>
      <c r="Y1651" s="7" t="str">
        <f t="shared" si="260"/>
        <v>USMCA,</v>
      </c>
      <c r="Z1651" s="7" t="str">
        <f t="shared" si="261"/>
        <v>TO_heat,</v>
      </c>
      <c r="AA1651" s="7" t="str">
        <f t="shared" si="258"/>
        <v>PROTRA_CHP_HP_I]=GET_DIRECT_DATA(</v>
      </c>
      <c r="AB1651" s="7" t="str">
        <f t="shared" si="259"/>
        <v>'model_parameters/energy/PROTRA_capacity_vensim_import.xlsx','PROTRA_capacity','PROTRA_CAP_TIME',</v>
      </c>
      <c r="AC1651" s="7" t="str">
        <f t="shared" si="262"/>
        <v>'USMCA_TO_heat')~~|</v>
      </c>
    </row>
    <row r="1652" spans="1:29" x14ac:dyDescent="0.35">
      <c r="A1652" t="s">
        <v>76</v>
      </c>
      <c r="B1652" t="s">
        <v>41</v>
      </c>
      <c r="C1652" t="str">
        <f t="shared" si="254"/>
        <v>USMCA_TO_heat</v>
      </c>
      <c r="D1652" t="str">
        <f t="shared" si="255"/>
        <v>PROTRA_CHP_HP_I</v>
      </c>
      <c r="E1652" t="s">
        <v>4</v>
      </c>
      <c r="F1652" s="1" t="str">
        <f t="shared" si="256"/>
        <v>USMCATO_heatPROTRA_CHP_liquid_fuels_CCS</v>
      </c>
      <c r="G1652" s="4">
        <v>0</v>
      </c>
      <c r="H1652" s="4">
        <v>0</v>
      </c>
      <c r="I1652" s="4">
        <v>0</v>
      </c>
      <c r="J1652" s="4">
        <v>0</v>
      </c>
      <c r="K1652" s="4">
        <v>0</v>
      </c>
      <c r="L1652" s="4">
        <v>0</v>
      </c>
      <c r="M1652" s="4">
        <v>0</v>
      </c>
      <c r="N1652" s="4">
        <v>0</v>
      </c>
      <c r="O1652" s="4">
        <v>0</v>
      </c>
      <c r="P1652" s="4">
        <v>0</v>
      </c>
      <c r="Q1652" s="4">
        <v>0</v>
      </c>
      <c r="R1652" s="4">
        <v>0</v>
      </c>
      <c r="S1652" s="4">
        <v>0</v>
      </c>
      <c r="T1652" s="4">
        <v>0</v>
      </c>
      <c r="U1652" s="4">
        <v>0</v>
      </c>
      <c r="V1652" s="4">
        <v>0</v>
      </c>
      <c r="W1652" t="str">
        <f t="shared" si="253"/>
        <v/>
      </c>
      <c r="X1652" s="7" t="str">
        <f t="shared" si="257"/>
        <v>PROTRA_CAPACITY_EMPIRICAL[</v>
      </c>
      <c r="Y1652" s="7" t="str">
        <f t="shared" si="260"/>
        <v>USMCA,</v>
      </c>
      <c r="Z1652" s="7" t="str">
        <f t="shared" si="261"/>
        <v>TO_heat,</v>
      </c>
      <c r="AA1652" s="7" t="str">
        <f t="shared" si="258"/>
        <v>PROTRA_CHP_HP_I]=GET_DIRECT_DATA(</v>
      </c>
      <c r="AB1652" s="7" t="str">
        <f t="shared" si="259"/>
        <v>'model_parameters/energy/PROTRA_capacity_vensim_import.xlsx','PROTRA_capacity','PROTRA_CAP_TIME',</v>
      </c>
      <c r="AC1652" s="7" t="str">
        <f t="shared" si="262"/>
        <v>'USMCA_TO_heat')~~|</v>
      </c>
    </row>
    <row r="1653" spans="1:29" x14ac:dyDescent="0.35">
      <c r="A1653" t="s">
        <v>76</v>
      </c>
      <c r="B1653" t="s">
        <v>41</v>
      </c>
      <c r="C1653" t="str">
        <f t="shared" si="254"/>
        <v>USMCA_TO_heat</v>
      </c>
      <c r="D1653" t="str">
        <f t="shared" si="255"/>
        <v>PROTRA_CHP_HP_I</v>
      </c>
      <c r="E1653" t="s">
        <v>5</v>
      </c>
      <c r="F1653" s="1" t="str">
        <f t="shared" si="256"/>
        <v>USMCATO_heatPROTRA_CHP_solid_fossil</v>
      </c>
      <c r="G1653" s="4">
        <v>2.3502777796579997</v>
      </c>
      <c r="H1653" s="4">
        <v>6.5946527830534993</v>
      </c>
      <c r="I1653" s="4">
        <v>6.4877083385235004</v>
      </c>
      <c r="J1653" s="4">
        <v>6.2172222271960003</v>
      </c>
      <c r="K1653" s="4">
        <v>6.9252083388734995</v>
      </c>
      <c r="L1653" s="4">
        <v>6.8167361165645</v>
      </c>
      <c r="M1653" s="4">
        <v>6.4549305607194993</v>
      </c>
      <c r="N1653" s="4">
        <v>4.5100694480524997</v>
      </c>
      <c r="O1653" s="4">
        <v>3.6960416696234994</v>
      </c>
      <c r="P1653" s="4">
        <v>2.9113888912179999</v>
      </c>
      <c r="Q1653" s="4">
        <v>3.0027083357355</v>
      </c>
      <c r="R1653" s="4">
        <v>2.3875000019099999</v>
      </c>
      <c r="S1653" s="4">
        <v>2.1375090294877852</v>
      </c>
      <c r="T1653" s="4">
        <v>2.3735645852321849</v>
      </c>
      <c r="U1653" s="4">
        <v>2.086314585002385</v>
      </c>
      <c r="V1653" s="4">
        <v>1.9016422931879804</v>
      </c>
      <c r="W1653" t="str">
        <f t="shared" si="253"/>
        <v/>
      </c>
      <c r="X1653" s="7" t="str">
        <f t="shared" si="257"/>
        <v>PROTRA_CAPACITY_EMPIRICAL[</v>
      </c>
      <c r="Y1653" s="7" t="str">
        <f t="shared" si="260"/>
        <v>USMCA,</v>
      </c>
      <c r="Z1653" s="7" t="str">
        <f t="shared" si="261"/>
        <v>TO_heat,</v>
      </c>
      <c r="AA1653" s="7" t="str">
        <f t="shared" si="258"/>
        <v>PROTRA_CHP_HP_I]=GET_DIRECT_DATA(</v>
      </c>
      <c r="AB1653" s="7" t="str">
        <f t="shared" si="259"/>
        <v>'model_parameters/energy/PROTRA_capacity_vensim_import.xlsx','PROTRA_capacity','PROTRA_CAP_TIME',</v>
      </c>
      <c r="AC1653" s="7" t="str">
        <f t="shared" si="262"/>
        <v>'USMCA_TO_heat')~~|</v>
      </c>
    </row>
    <row r="1654" spans="1:29" x14ac:dyDescent="0.35">
      <c r="A1654" t="s">
        <v>76</v>
      </c>
      <c r="B1654" t="s">
        <v>41</v>
      </c>
      <c r="C1654" t="str">
        <f t="shared" si="254"/>
        <v>USMCA_TO_heat</v>
      </c>
      <c r="D1654" t="str">
        <f t="shared" si="255"/>
        <v>PROTRA_CHP_HP_I</v>
      </c>
      <c r="E1654" t="s">
        <v>6</v>
      </c>
      <c r="F1654" s="1" t="str">
        <f t="shared" si="256"/>
        <v>USMCATO_heatPROTRA_CHP_solid_fossil_CCS</v>
      </c>
      <c r="G1654" s="4">
        <v>0</v>
      </c>
      <c r="H1654" s="4">
        <v>0</v>
      </c>
      <c r="I1654" s="4">
        <v>0</v>
      </c>
      <c r="J1654" s="4">
        <v>0</v>
      </c>
      <c r="K1654" s="4">
        <v>0</v>
      </c>
      <c r="L1654" s="4">
        <v>0</v>
      </c>
      <c r="M1654" s="4">
        <v>0</v>
      </c>
      <c r="N1654" s="4">
        <v>0</v>
      </c>
      <c r="O1654" s="4">
        <v>0</v>
      </c>
      <c r="P1654" s="4">
        <v>0</v>
      </c>
      <c r="Q1654" s="4">
        <v>0</v>
      </c>
      <c r="R1654" s="4">
        <v>0</v>
      </c>
      <c r="S1654" s="4">
        <v>0</v>
      </c>
      <c r="T1654" s="4">
        <v>0</v>
      </c>
      <c r="U1654" s="4">
        <v>0</v>
      </c>
      <c r="V1654" s="4">
        <v>0</v>
      </c>
      <c r="W1654" t="str">
        <f t="shared" si="253"/>
        <v/>
      </c>
      <c r="X1654" s="7" t="str">
        <f t="shared" si="257"/>
        <v>PROTRA_CAPACITY_EMPIRICAL[</v>
      </c>
      <c r="Y1654" s="7" t="str">
        <f t="shared" si="260"/>
        <v>USMCA,</v>
      </c>
      <c r="Z1654" s="7" t="str">
        <f t="shared" si="261"/>
        <v>TO_heat,</v>
      </c>
      <c r="AA1654" s="7" t="str">
        <f t="shared" si="258"/>
        <v>PROTRA_CHP_HP_I]=GET_DIRECT_DATA(</v>
      </c>
      <c r="AB1654" s="7" t="str">
        <f t="shared" si="259"/>
        <v>'model_parameters/energy/PROTRA_capacity_vensim_import.xlsx','PROTRA_capacity','PROTRA_CAP_TIME',</v>
      </c>
      <c r="AC1654" s="7" t="str">
        <f t="shared" si="262"/>
        <v>'USMCA_TO_heat')~~|</v>
      </c>
    </row>
    <row r="1655" spans="1:29" x14ac:dyDescent="0.35">
      <c r="A1655" t="s">
        <v>76</v>
      </c>
      <c r="B1655" t="s">
        <v>41</v>
      </c>
      <c r="C1655" t="str">
        <f t="shared" si="254"/>
        <v>USMCA_TO_heat</v>
      </c>
      <c r="D1655" t="str">
        <f t="shared" si="255"/>
        <v>PROTRA_CHP_HP_I</v>
      </c>
      <c r="E1655" t="s">
        <v>7</v>
      </c>
      <c r="F1655" s="1" t="str">
        <f t="shared" si="256"/>
        <v>USMCATO_heatPROTRA_CHP_waste</v>
      </c>
      <c r="G1655" s="4">
        <v>0.19892361127025002</v>
      </c>
      <c r="H1655" s="4">
        <v>0.50795138929524997</v>
      </c>
      <c r="I1655" s="4">
        <v>0.51690972263574997</v>
      </c>
      <c r="J1655" s="4">
        <v>0.54965277821750003</v>
      </c>
      <c r="K1655" s="4">
        <v>0.56440972267375</v>
      </c>
      <c r="L1655" s="4">
        <v>0.55104166710750002</v>
      </c>
      <c r="M1655" s="4">
        <v>0.61256944493449983</v>
      </c>
      <c r="N1655" s="4">
        <v>0.57267361156925001</v>
      </c>
      <c r="O1655" s="4">
        <v>0.49260416706075</v>
      </c>
      <c r="P1655" s="4">
        <v>0.56527777822999992</v>
      </c>
      <c r="Q1655" s="4">
        <v>0.54708333377099994</v>
      </c>
      <c r="R1655" s="4">
        <v>0.75524305615974996</v>
      </c>
      <c r="S1655" s="4">
        <v>0.6997322922264525</v>
      </c>
      <c r="T1655" s="4">
        <v>0.6673739588672325</v>
      </c>
      <c r="U1655" s="4">
        <v>0.67196041720423494</v>
      </c>
      <c r="V1655" s="4">
        <v>0.6881489241616302</v>
      </c>
      <c r="W1655" t="str">
        <f t="shared" si="253"/>
        <v/>
      </c>
      <c r="X1655" s="7" t="str">
        <f t="shared" si="257"/>
        <v>PROTRA_CAPACITY_EMPIRICAL[</v>
      </c>
      <c r="Y1655" s="7" t="str">
        <f t="shared" si="260"/>
        <v>USMCA,</v>
      </c>
      <c r="Z1655" s="7" t="str">
        <f t="shared" si="261"/>
        <v>TO_heat,</v>
      </c>
      <c r="AA1655" s="7" t="str">
        <f t="shared" si="258"/>
        <v>PROTRA_CHP_HP_I]=GET_DIRECT_DATA(</v>
      </c>
      <c r="AB1655" s="7" t="str">
        <f t="shared" si="259"/>
        <v>'model_parameters/energy/PROTRA_capacity_vensim_import.xlsx','PROTRA_capacity','PROTRA_CAP_TIME',</v>
      </c>
      <c r="AC1655" s="7" t="str">
        <f t="shared" si="262"/>
        <v>'USMCA_TO_heat')~~|</v>
      </c>
    </row>
    <row r="1656" spans="1:29" x14ac:dyDescent="0.35">
      <c r="A1656" t="s">
        <v>76</v>
      </c>
      <c r="B1656" t="s">
        <v>41</v>
      </c>
      <c r="C1656" t="str">
        <f t="shared" si="254"/>
        <v>USMCA_TO_heat</v>
      </c>
      <c r="D1656" t="str">
        <f t="shared" si="255"/>
        <v>PROTRA_CHP_HP_I</v>
      </c>
      <c r="E1656" t="s">
        <v>8</v>
      </c>
      <c r="F1656" s="1" t="str">
        <f t="shared" si="256"/>
        <v>USMCATO_heatPROTRA_CHP_solid_bio</v>
      </c>
      <c r="G1656" s="4">
        <v>0.79770833397149998</v>
      </c>
      <c r="H1656" s="4">
        <v>1.9377083348834998</v>
      </c>
      <c r="I1656" s="4">
        <v>2.2336111128979996</v>
      </c>
      <c r="J1656" s="4">
        <v>1.9693055571310001</v>
      </c>
      <c r="K1656" s="4">
        <v>2.1415972239354994</v>
      </c>
      <c r="L1656" s="4">
        <v>1.8718055570529999</v>
      </c>
      <c r="M1656" s="4">
        <v>1.5991666679459999</v>
      </c>
      <c r="N1656" s="4">
        <v>1.8117361125605</v>
      </c>
      <c r="O1656" s="4">
        <v>1.909305557083</v>
      </c>
      <c r="P1656" s="4">
        <v>2.0824305572215001</v>
      </c>
      <c r="Q1656" s="4">
        <v>1.9027777793</v>
      </c>
      <c r="R1656" s="4">
        <v>2.3829166685729999</v>
      </c>
      <c r="S1656" s="4">
        <v>2.3401395852054447</v>
      </c>
      <c r="T1656" s="4">
        <v>2.2495965295774543</v>
      </c>
      <c r="U1656" s="4">
        <v>2.5569000020455199</v>
      </c>
      <c r="V1656" s="4">
        <v>2.6743924326950692</v>
      </c>
      <c r="W1656" t="str">
        <f t="shared" si="253"/>
        <v/>
      </c>
      <c r="X1656" s="7" t="str">
        <f t="shared" si="257"/>
        <v>PROTRA_CAPACITY_EMPIRICAL[</v>
      </c>
      <c r="Y1656" s="7" t="str">
        <f t="shared" si="260"/>
        <v>USMCA,</v>
      </c>
      <c r="Z1656" s="7" t="str">
        <f t="shared" si="261"/>
        <v>TO_heat,</v>
      </c>
      <c r="AA1656" s="7" t="str">
        <f t="shared" si="258"/>
        <v>PROTRA_CHP_HP_I]=GET_DIRECT_DATA(</v>
      </c>
      <c r="AB1656" s="7" t="str">
        <f t="shared" si="259"/>
        <v>'model_parameters/energy/PROTRA_capacity_vensim_import.xlsx','PROTRA_capacity','PROTRA_CAP_TIME',</v>
      </c>
      <c r="AC1656" s="7" t="str">
        <f t="shared" si="262"/>
        <v>'USMCA_TO_heat')~~|</v>
      </c>
    </row>
    <row r="1657" spans="1:29" x14ac:dyDescent="0.35">
      <c r="A1657" t="s">
        <v>76</v>
      </c>
      <c r="B1657" t="s">
        <v>41</v>
      </c>
      <c r="C1657" t="str">
        <f t="shared" si="254"/>
        <v>USMCA_TO_heat</v>
      </c>
      <c r="D1657" t="str">
        <f t="shared" si="255"/>
        <v>PROTRA_CHP_HP_I</v>
      </c>
      <c r="E1657" t="s">
        <v>9</v>
      </c>
      <c r="F1657" s="1" t="str">
        <f t="shared" si="256"/>
        <v>USMCATO_heatPROTRA_CHP_solid_bio_CCS</v>
      </c>
      <c r="G1657" s="4">
        <v>0</v>
      </c>
      <c r="H1657" s="4">
        <v>0</v>
      </c>
      <c r="I1657" s="4">
        <v>0</v>
      </c>
      <c r="J1657" s="4">
        <v>0</v>
      </c>
      <c r="K1657" s="4">
        <v>0</v>
      </c>
      <c r="L1657" s="4">
        <v>0</v>
      </c>
      <c r="M1657" s="4">
        <v>0</v>
      </c>
      <c r="N1657" s="4">
        <v>0</v>
      </c>
      <c r="O1657" s="4">
        <v>0</v>
      </c>
      <c r="P1657" s="4">
        <v>0</v>
      </c>
      <c r="Q1657" s="4">
        <v>0</v>
      </c>
      <c r="R1657" s="4">
        <v>0</v>
      </c>
      <c r="S1657" s="4">
        <v>0</v>
      </c>
      <c r="T1657" s="4">
        <v>0</v>
      </c>
      <c r="U1657" s="4">
        <v>0</v>
      </c>
      <c r="V1657" s="4">
        <v>0</v>
      </c>
      <c r="W1657" t="str">
        <f t="shared" si="253"/>
        <v/>
      </c>
      <c r="X1657" s="7" t="str">
        <f t="shared" si="257"/>
        <v>PROTRA_CAPACITY_EMPIRICAL[</v>
      </c>
      <c r="Y1657" s="7" t="str">
        <f t="shared" si="260"/>
        <v>USMCA,</v>
      </c>
      <c r="Z1657" s="7" t="str">
        <f t="shared" si="261"/>
        <v>TO_heat,</v>
      </c>
      <c r="AA1657" s="7" t="str">
        <f t="shared" si="258"/>
        <v>PROTRA_CHP_HP_I]=GET_DIRECT_DATA(</v>
      </c>
      <c r="AB1657" s="7" t="str">
        <f t="shared" si="259"/>
        <v>'model_parameters/energy/PROTRA_capacity_vensim_import.xlsx','PROTRA_capacity','PROTRA_CAP_TIME',</v>
      </c>
      <c r="AC1657" s="7" t="str">
        <f t="shared" si="262"/>
        <v>'USMCA_TO_heat')~~|</v>
      </c>
    </row>
    <row r="1658" spans="1:29" x14ac:dyDescent="0.35">
      <c r="A1658" t="s">
        <v>76</v>
      </c>
      <c r="B1658" t="s">
        <v>41</v>
      </c>
      <c r="C1658" t="str">
        <f t="shared" si="254"/>
        <v>USMCA_TO_heat</v>
      </c>
      <c r="D1658" t="str">
        <f t="shared" si="255"/>
        <v>PROTRA_CHP_HP_I</v>
      </c>
      <c r="E1658" t="s">
        <v>10</v>
      </c>
      <c r="F1658" s="1" t="str">
        <f t="shared" si="256"/>
        <v>USMCATO_heatPROTRA_HP_gas_fuels</v>
      </c>
      <c r="G1658" s="4">
        <v>1.70138889025E-2</v>
      </c>
      <c r="H1658" s="4">
        <v>1.70138889025E-2</v>
      </c>
      <c r="I1658" s="4">
        <v>0.17666666680799997</v>
      </c>
      <c r="J1658" s="4">
        <v>0.17666666680799997</v>
      </c>
      <c r="K1658" s="4">
        <v>0.17666666680799997</v>
      </c>
      <c r="L1658" s="4">
        <v>0.17666666680799997</v>
      </c>
      <c r="M1658" s="4">
        <v>0.14812500011849999</v>
      </c>
      <c r="N1658" s="4">
        <v>0.14812500011849999</v>
      </c>
      <c r="O1658" s="4">
        <v>0.13958333344499999</v>
      </c>
      <c r="P1658" s="4">
        <v>0.13930555566699998</v>
      </c>
      <c r="Q1658" s="4">
        <v>0.13923611122249996</v>
      </c>
      <c r="R1658" s="4">
        <v>0.1393750001115</v>
      </c>
      <c r="S1658" s="4">
        <v>0.1393750001115</v>
      </c>
      <c r="T1658" s="4">
        <v>0.13944444455599997</v>
      </c>
      <c r="U1658" s="4">
        <v>0.13951388900049999</v>
      </c>
      <c r="V1658" s="4">
        <v>0.13957638900055</v>
      </c>
      <c r="W1658" t="str">
        <f t="shared" si="253"/>
        <v/>
      </c>
      <c r="X1658" s="7" t="str">
        <f t="shared" si="257"/>
        <v>PROTRA_CAPACITY_EMPIRICAL[</v>
      </c>
      <c r="Y1658" s="7" t="str">
        <f t="shared" si="260"/>
        <v>USMCA,</v>
      </c>
      <c r="Z1658" s="7" t="str">
        <f t="shared" si="261"/>
        <v>TO_heat,</v>
      </c>
      <c r="AA1658" s="7" t="str">
        <f t="shared" si="258"/>
        <v>PROTRA_CHP_HP_I]=GET_DIRECT_DATA(</v>
      </c>
      <c r="AB1658" s="7" t="str">
        <f t="shared" si="259"/>
        <v>'model_parameters/energy/PROTRA_capacity_vensim_import.xlsx','PROTRA_capacity','PROTRA_CAP_TIME',</v>
      </c>
      <c r="AC1658" s="7" t="str">
        <f t="shared" si="262"/>
        <v>'USMCA_TO_heat')~~|</v>
      </c>
    </row>
    <row r="1659" spans="1:29" x14ac:dyDescent="0.35">
      <c r="A1659" t="s">
        <v>76</v>
      </c>
      <c r="B1659" t="s">
        <v>41</v>
      </c>
      <c r="C1659" t="str">
        <f t="shared" si="254"/>
        <v>USMCA_TO_heat</v>
      </c>
      <c r="D1659" t="str">
        <f t="shared" si="255"/>
        <v>PROTRA_CHP_HP_I</v>
      </c>
      <c r="E1659" t="s">
        <v>11</v>
      </c>
      <c r="F1659" s="1" t="str">
        <f t="shared" si="256"/>
        <v>USMCATO_heatPROTRA_HP_solid_bio</v>
      </c>
      <c r="G1659" s="4">
        <v>0</v>
      </c>
      <c r="H1659" s="4">
        <v>0</v>
      </c>
      <c r="I1659" s="4">
        <v>0</v>
      </c>
      <c r="J1659" s="4">
        <v>0</v>
      </c>
      <c r="K1659" s="4">
        <v>0</v>
      </c>
      <c r="L1659" s="4">
        <v>0</v>
      </c>
      <c r="M1659" s="4">
        <v>0</v>
      </c>
      <c r="N1659" s="4">
        <v>0</v>
      </c>
      <c r="O1659" s="4">
        <v>0</v>
      </c>
      <c r="P1659" s="4">
        <v>0</v>
      </c>
      <c r="Q1659" s="4">
        <v>0</v>
      </c>
      <c r="R1659" s="4">
        <v>0</v>
      </c>
      <c r="S1659" s="4">
        <v>0</v>
      </c>
      <c r="T1659" s="4">
        <v>0</v>
      </c>
      <c r="U1659" s="4">
        <v>0</v>
      </c>
      <c r="V1659" s="4">
        <v>0</v>
      </c>
      <c r="W1659" t="str">
        <f t="shared" si="253"/>
        <v/>
      </c>
      <c r="X1659" s="7" t="str">
        <f t="shared" si="257"/>
        <v>PROTRA_CAPACITY_EMPIRICAL[</v>
      </c>
      <c r="Y1659" s="7" t="str">
        <f t="shared" si="260"/>
        <v>USMCA,</v>
      </c>
      <c r="Z1659" s="7" t="str">
        <f t="shared" si="261"/>
        <v>TO_heat,</v>
      </c>
      <c r="AA1659" s="7" t="str">
        <f t="shared" si="258"/>
        <v>PROTRA_CHP_HP_I]=GET_DIRECT_DATA(</v>
      </c>
      <c r="AB1659" s="7" t="str">
        <f t="shared" si="259"/>
        <v>'model_parameters/energy/PROTRA_capacity_vensim_import.xlsx','PROTRA_capacity','PROTRA_CAP_TIME',</v>
      </c>
      <c r="AC1659" s="7" t="str">
        <f t="shared" si="262"/>
        <v>'USMCA_TO_heat')~~|</v>
      </c>
    </row>
    <row r="1660" spans="1:29" x14ac:dyDescent="0.35">
      <c r="A1660" t="s">
        <v>76</v>
      </c>
      <c r="B1660" t="s">
        <v>41</v>
      </c>
      <c r="C1660" t="str">
        <f t="shared" si="254"/>
        <v>USMCA_TO_heat</v>
      </c>
      <c r="D1660" t="str">
        <f t="shared" si="255"/>
        <v>PROTRA_CHP_HP_I</v>
      </c>
      <c r="E1660" t="s">
        <v>12</v>
      </c>
      <c r="F1660" s="1" t="str">
        <f t="shared" si="256"/>
        <v>USMCATO_heatPROTRA_HP_geothermal</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c r="W1660" t="str">
        <f t="shared" si="253"/>
        <v/>
      </c>
      <c r="X1660" s="7" t="str">
        <f t="shared" si="257"/>
        <v>PROTRA_CAPACITY_EMPIRICAL[</v>
      </c>
      <c r="Y1660" s="7" t="str">
        <f t="shared" si="260"/>
        <v>USMCA,</v>
      </c>
      <c r="Z1660" s="7" t="str">
        <f t="shared" si="261"/>
        <v>TO_heat,</v>
      </c>
      <c r="AA1660" s="7" t="str">
        <f t="shared" si="258"/>
        <v>PROTRA_CHP_HP_I]=GET_DIRECT_DATA(</v>
      </c>
      <c r="AB1660" s="7" t="str">
        <f t="shared" si="259"/>
        <v>'model_parameters/energy/PROTRA_capacity_vensim_import.xlsx','PROTRA_capacity','PROTRA_CAP_TIME',</v>
      </c>
      <c r="AC1660" s="7" t="str">
        <f t="shared" si="262"/>
        <v>'USMCA_TO_heat')~~|</v>
      </c>
    </row>
    <row r="1661" spans="1:29" x14ac:dyDescent="0.35">
      <c r="A1661" t="s">
        <v>76</v>
      </c>
      <c r="B1661" t="s">
        <v>41</v>
      </c>
      <c r="C1661" t="str">
        <f t="shared" si="254"/>
        <v>USMCA_TO_heat</v>
      </c>
      <c r="D1661" t="str">
        <f t="shared" si="255"/>
        <v>PROTRA_CHP_HP_I</v>
      </c>
      <c r="E1661" t="s">
        <v>13</v>
      </c>
      <c r="F1661" s="1" t="str">
        <f t="shared" si="256"/>
        <v>USMCATO_heatPROTRA_HP_liquid_fuels</v>
      </c>
      <c r="G1661" s="4">
        <v>0</v>
      </c>
      <c r="H1661" s="4">
        <v>0</v>
      </c>
      <c r="I1661" s="4">
        <v>0</v>
      </c>
      <c r="J1661" s="4">
        <v>0</v>
      </c>
      <c r="K1661" s="4">
        <v>0</v>
      </c>
      <c r="L1661" s="4">
        <v>0</v>
      </c>
      <c r="M1661" s="4">
        <v>0</v>
      </c>
      <c r="N1661" s="4">
        <v>0</v>
      </c>
      <c r="O1661" s="4">
        <v>0</v>
      </c>
      <c r="P1661" s="4">
        <v>0</v>
      </c>
      <c r="Q1661" s="4">
        <v>0</v>
      </c>
      <c r="R1661" s="4">
        <v>0</v>
      </c>
      <c r="S1661" s="4">
        <v>0</v>
      </c>
      <c r="T1661" s="4">
        <v>0</v>
      </c>
      <c r="U1661" s="4">
        <v>0</v>
      </c>
      <c r="V1661" s="4">
        <v>0</v>
      </c>
      <c r="W1661" t="str">
        <f t="shared" si="253"/>
        <v/>
      </c>
      <c r="X1661" s="7" t="str">
        <f t="shared" si="257"/>
        <v>PROTRA_CAPACITY_EMPIRICAL[</v>
      </c>
      <c r="Y1661" s="7" t="str">
        <f t="shared" si="260"/>
        <v>USMCA,</v>
      </c>
      <c r="Z1661" s="7" t="str">
        <f t="shared" si="261"/>
        <v>TO_heat,</v>
      </c>
      <c r="AA1661" s="7" t="str">
        <f t="shared" si="258"/>
        <v>PROTRA_CHP_HP_I]=GET_DIRECT_DATA(</v>
      </c>
      <c r="AB1661" s="7" t="str">
        <f t="shared" si="259"/>
        <v>'model_parameters/energy/PROTRA_capacity_vensim_import.xlsx','PROTRA_capacity','PROTRA_CAP_TIME',</v>
      </c>
      <c r="AC1661" s="7" t="str">
        <f t="shared" si="262"/>
        <v>'USMCA_TO_heat')~~|</v>
      </c>
    </row>
    <row r="1662" spans="1:29" x14ac:dyDescent="0.35">
      <c r="A1662" t="s">
        <v>76</v>
      </c>
      <c r="B1662" t="s">
        <v>41</v>
      </c>
      <c r="C1662" t="str">
        <f t="shared" si="254"/>
        <v>USMCA_TO_heat</v>
      </c>
      <c r="D1662" t="str">
        <f t="shared" si="255"/>
        <v>PROTRA_CHP_HP_I</v>
      </c>
      <c r="E1662" t="s">
        <v>14</v>
      </c>
      <c r="F1662" s="1" t="str">
        <f t="shared" si="256"/>
        <v>USMCATO_heatPROTRA_HP_solar</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c r="W1662" t="str">
        <f t="shared" si="253"/>
        <v/>
      </c>
      <c r="X1662" s="7" t="str">
        <f t="shared" si="257"/>
        <v>PROTRA_CAPACITY_EMPIRICAL[</v>
      </c>
      <c r="Y1662" s="7" t="str">
        <f t="shared" si="260"/>
        <v>USMCA,</v>
      </c>
      <c r="Z1662" s="7" t="str">
        <f t="shared" si="261"/>
        <v>TO_heat,</v>
      </c>
      <c r="AA1662" s="7" t="str">
        <f t="shared" si="258"/>
        <v>PROTRA_CHP_HP_I]=GET_DIRECT_DATA(</v>
      </c>
      <c r="AB1662" s="7" t="str">
        <f t="shared" si="259"/>
        <v>'model_parameters/energy/PROTRA_capacity_vensim_import.xlsx','PROTRA_capacity','PROTRA_CAP_TIME',</v>
      </c>
      <c r="AC1662" s="7" t="str">
        <f t="shared" si="262"/>
        <v>'USMCA_TO_heat')~~|</v>
      </c>
    </row>
    <row r="1663" spans="1:29" x14ac:dyDescent="0.35">
      <c r="A1663" t="s">
        <v>76</v>
      </c>
      <c r="B1663" t="s">
        <v>41</v>
      </c>
      <c r="C1663" t="str">
        <f t="shared" si="254"/>
        <v>USMCA_TO_heat</v>
      </c>
      <c r="D1663" t="str">
        <f t="shared" si="255"/>
        <v>PROTRA_CHP_HP_I</v>
      </c>
      <c r="E1663" t="s">
        <v>15</v>
      </c>
      <c r="F1663" s="1" t="str">
        <f t="shared" si="256"/>
        <v>USMCATO_heatPROTRA_HP_solid_fossil</v>
      </c>
      <c r="G1663" s="4">
        <v>0</v>
      </c>
      <c r="H1663" s="4">
        <v>0</v>
      </c>
      <c r="I1663" s="4">
        <v>0</v>
      </c>
      <c r="J1663" s="4">
        <v>0</v>
      </c>
      <c r="K1663" s="4">
        <v>0</v>
      </c>
      <c r="L1663" s="4">
        <v>0</v>
      </c>
      <c r="M1663" s="4">
        <v>0</v>
      </c>
      <c r="N1663" s="4">
        <v>0</v>
      </c>
      <c r="O1663" s="4">
        <v>0</v>
      </c>
      <c r="P1663" s="4">
        <v>0</v>
      </c>
      <c r="Q1663" s="4">
        <v>0</v>
      </c>
      <c r="R1663" s="4">
        <v>0</v>
      </c>
      <c r="S1663" s="4">
        <v>0</v>
      </c>
      <c r="T1663" s="4">
        <v>0</v>
      </c>
      <c r="U1663" s="4">
        <v>0</v>
      </c>
      <c r="V1663" s="4">
        <v>0</v>
      </c>
      <c r="W1663" t="str">
        <f t="shared" si="253"/>
        <v/>
      </c>
      <c r="X1663" s="7" t="str">
        <f t="shared" si="257"/>
        <v>PROTRA_CAPACITY_EMPIRICAL[</v>
      </c>
      <c r="Y1663" s="7" t="str">
        <f t="shared" si="260"/>
        <v>USMCA,</v>
      </c>
      <c r="Z1663" s="7" t="str">
        <f t="shared" si="261"/>
        <v>TO_heat,</v>
      </c>
      <c r="AA1663" s="7" t="str">
        <f t="shared" si="258"/>
        <v>PROTRA_CHP_HP_I]=GET_DIRECT_DATA(</v>
      </c>
      <c r="AB1663" s="7" t="str">
        <f t="shared" si="259"/>
        <v>'model_parameters/energy/PROTRA_capacity_vensim_import.xlsx','PROTRA_capacity','PROTRA_CAP_TIME',</v>
      </c>
      <c r="AC1663" s="7" t="str">
        <f t="shared" si="262"/>
        <v>'USMCA_TO_heat')~~|</v>
      </c>
    </row>
    <row r="1664" spans="1:29" x14ac:dyDescent="0.35">
      <c r="A1664" t="s">
        <v>76</v>
      </c>
      <c r="B1664" t="s">
        <v>41</v>
      </c>
      <c r="C1664" t="str">
        <f t="shared" si="254"/>
        <v>USMCA_TO_heat</v>
      </c>
      <c r="D1664" t="str">
        <f t="shared" si="255"/>
        <v>PROTRA_CHP_HP_I</v>
      </c>
      <c r="E1664" t="s">
        <v>16</v>
      </c>
      <c r="F1664" s="1" t="str">
        <f t="shared" si="256"/>
        <v>USMCATO_heatPROTRA_HP_waste</v>
      </c>
      <c r="G1664" s="4">
        <v>4.7951388927250004E-2</v>
      </c>
      <c r="H1664" s="4">
        <v>3.9930555587499993E-2</v>
      </c>
      <c r="I1664" s="4">
        <v>3.9930555587499993E-2</v>
      </c>
      <c r="J1664" s="4">
        <v>4.3923611146250006E-2</v>
      </c>
      <c r="K1664" s="4">
        <v>4.899305559475E-2</v>
      </c>
      <c r="L1664" s="4">
        <v>4.899305559475E-2</v>
      </c>
      <c r="M1664" s="4">
        <v>4.899305559475E-2</v>
      </c>
      <c r="N1664" s="4">
        <v>5.4930555599500004E-2</v>
      </c>
      <c r="O1664" s="4">
        <v>8.0104166730749993E-2</v>
      </c>
      <c r="P1664" s="4">
        <v>8.0104166730749993E-2</v>
      </c>
      <c r="Q1664" s="4">
        <v>8.0104166730749993E-2</v>
      </c>
      <c r="R1664" s="4">
        <v>8.0104166730749993E-2</v>
      </c>
      <c r="S1664" s="4">
        <v>8.0104166730749993E-2</v>
      </c>
      <c r="T1664" s="4">
        <v>0.1053472223065</v>
      </c>
      <c r="U1664" s="4">
        <v>0.105138888973</v>
      </c>
      <c r="V1664" s="4">
        <v>0.112670138979025</v>
      </c>
      <c r="W1664" t="str">
        <f t="shared" si="253"/>
        <v/>
      </c>
      <c r="X1664" s="7" t="str">
        <f t="shared" si="257"/>
        <v>PROTRA_CAPACITY_EMPIRICAL[</v>
      </c>
      <c r="Y1664" s="7" t="str">
        <f t="shared" si="260"/>
        <v>USMCA,</v>
      </c>
      <c r="Z1664" s="7" t="str">
        <f t="shared" si="261"/>
        <v>TO_heat,</v>
      </c>
      <c r="AA1664" s="7" t="str">
        <f t="shared" si="258"/>
        <v>PROTRA_CHP_HP_I]=GET_DIRECT_DATA(</v>
      </c>
      <c r="AB1664" s="7" t="str">
        <f t="shared" si="259"/>
        <v>'model_parameters/energy/PROTRA_capacity_vensim_import.xlsx','PROTRA_capacity','PROTRA_CAP_TIME',</v>
      </c>
      <c r="AC1664" s="7" t="str">
        <f t="shared" si="262"/>
        <v>'USMCA_TO_heat')~~|</v>
      </c>
    </row>
    <row r="1665" spans="1:29" x14ac:dyDescent="0.35">
      <c r="A1665" t="s">
        <v>76</v>
      </c>
      <c r="B1665" t="s">
        <v>42</v>
      </c>
      <c r="C1665" t="str">
        <f t="shared" si="254"/>
        <v>USMCA_TO_elec</v>
      </c>
      <c r="D1665" t="str">
        <f t="shared" si="255"/>
        <v>PROTRA_CHP_PP_I</v>
      </c>
      <c r="E1665" t="s">
        <v>0</v>
      </c>
      <c r="F1665" s="1" t="str">
        <f t="shared" si="256"/>
        <v>USMCATO_elecPROTRA_CHP_gas_fuels</v>
      </c>
      <c r="G1665" s="5">
        <v>53.296666786797836</v>
      </c>
      <c r="H1665" s="5">
        <v>53.954466389443319</v>
      </c>
      <c r="I1665" s="5">
        <v>54.666835781129777</v>
      </c>
      <c r="J1665" s="5">
        <v>55.388428288387665</v>
      </c>
      <c r="K1665" s="5">
        <v>56.257555394627204</v>
      </c>
      <c r="L1665" s="5">
        <v>57.245192930524766</v>
      </c>
      <c r="M1665" s="5">
        <v>58.422966935616316</v>
      </c>
      <c r="N1665" s="5">
        <v>60.021119920012936</v>
      </c>
      <c r="O1665" s="5">
        <v>61.829979125909958</v>
      </c>
      <c r="P1665" s="5">
        <v>65.399481810375647</v>
      </c>
      <c r="Q1665" s="5">
        <v>66.224681911544309</v>
      </c>
      <c r="R1665" s="5">
        <v>66.935982525644178</v>
      </c>
      <c r="S1665" s="5">
        <v>67.629724034777368</v>
      </c>
      <c r="T1665" s="5">
        <v>67.91901468972398</v>
      </c>
      <c r="U1665" s="5">
        <v>68.563425477916951</v>
      </c>
      <c r="V1665" s="5">
        <v>69.207836266109922</v>
      </c>
      <c r="W1665" t="str">
        <f t="shared" si="253"/>
        <v>PROTRA_CAPACITY_EMPIRICAL[USMCA,TO_elec,PROTRA_CHP_PP_I]=GET_DIRECT_DATA('model_parameters/energy/PROTRA_capacity_vensim_import.xlsx','PROTRA_capacity','PROTRA_CAP_TIME','USMCA_TO_elec')~~|</v>
      </c>
      <c r="X1665" s="7" t="str">
        <f t="shared" si="257"/>
        <v>PROTRA_CAPACITY_EMPIRICAL[</v>
      </c>
      <c r="Y1665" s="7" t="str">
        <f t="shared" si="260"/>
        <v>USMCA,</v>
      </c>
      <c r="Z1665" s="7" t="str">
        <f t="shared" si="261"/>
        <v>TO_elec,</v>
      </c>
      <c r="AA1665" s="7" t="str">
        <f t="shared" si="258"/>
        <v>PROTRA_CHP_PP_I]=GET_DIRECT_DATA(</v>
      </c>
      <c r="AB1665" s="7" t="str">
        <f t="shared" si="259"/>
        <v>'model_parameters/energy/PROTRA_capacity_vensim_import.xlsx','PROTRA_capacity','PROTRA_CAP_TIME',</v>
      </c>
      <c r="AC1665" s="7" t="str">
        <f t="shared" si="262"/>
        <v>'USMCA_TO_elec')~~|</v>
      </c>
    </row>
    <row r="1666" spans="1:29" x14ac:dyDescent="0.35">
      <c r="A1666" t="s">
        <v>76</v>
      </c>
      <c r="B1666" t="s">
        <v>42</v>
      </c>
      <c r="C1666" t="str">
        <f t="shared" si="254"/>
        <v>USMCA_TO_elec</v>
      </c>
      <c r="D1666" t="str">
        <f t="shared" si="255"/>
        <v>PROTRA_CHP_PP_I</v>
      </c>
      <c r="E1666" t="s">
        <v>1</v>
      </c>
      <c r="F1666" s="1" t="str">
        <f t="shared" si="256"/>
        <v>USMCATO_elecPROTRA_CHP_gas_fuels_CCS</v>
      </c>
      <c r="G1666" s="5">
        <v>0</v>
      </c>
      <c r="H1666" s="5">
        <v>0</v>
      </c>
      <c r="I1666" s="5">
        <v>0</v>
      </c>
      <c r="J1666" s="5">
        <v>0</v>
      </c>
      <c r="K1666" s="5">
        <v>0</v>
      </c>
      <c r="L1666" s="5">
        <v>0</v>
      </c>
      <c r="M1666" s="5">
        <v>0</v>
      </c>
      <c r="N1666" s="5">
        <v>0</v>
      </c>
      <c r="O1666" s="5">
        <v>0</v>
      </c>
      <c r="P1666" s="5">
        <v>0</v>
      </c>
      <c r="Q1666" s="5">
        <v>0</v>
      </c>
      <c r="R1666" s="5">
        <v>0</v>
      </c>
      <c r="S1666" s="5">
        <v>0</v>
      </c>
      <c r="T1666" s="5">
        <v>0</v>
      </c>
      <c r="U1666" s="5">
        <v>0</v>
      </c>
      <c r="V1666" s="5">
        <v>0</v>
      </c>
      <c r="W1666" t="str">
        <f t="shared" si="253"/>
        <v/>
      </c>
      <c r="X1666" s="7" t="str">
        <f t="shared" si="257"/>
        <v>PROTRA_CAPACITY_EMPIRICAL[</v>
      </c>
      <c r="Y1666" s="7" t="str">
        <f t="shared" si="260"/>
        <v>USMCA,</v>
      </c>
      <c r="Z1666" s="7" t="str">
        <f t="shared" si="261"/>
        <v>TO_elec,</v>
      </c>
      <c r="AA1666" s="7" t="str">
        <f t="shared" si="258"/>
        <v>PROTRA_CHP_PP_I]=GET_DIRECT_DATA(</v>
      </c>
      <c r="AB1666" s="7" t="str">
        <f t="shared" si="259"/>
        <v>'model_parameters/energy/PROTRA_capacity_vensim_import.xlsx','PROTRA_capacity','PROTRA_CAP_TIME',</v>
      </c>
      <c r="AC1666" s="7" t="str">
        <f t="shared" si="262"/>
        <v>'USMCA_TO_elec')~~|</v>
      </c>
    </row>
    <row r="1667" spans="1:29" x14ac:dyDescent="0.35">
      <c r="A1667" t="s">
        <v>76</v>
      </c>
      <c r="B1667" t="s">
        <v>42</v>
      </c>
      <c r="C1667" t="str">
        <f t="shared" si="254"/>
        <v>USMCA_TO_elec</v>
      </c>
      <c r="D1667" t="str">
        <f t="shared" si="255"/>
        <v>PROTRA_CHP_PP_I</v>
      </c>
      <c r="E1667" t="s">
        <v>2</v>
      </c>
      <c r="F1667" s="1" t="str">
        <f t="shared" si="256"/>
        <v>USMCATO_elecPROTRA_CHP_geothermal</v>
      </c>
      <c r="G1667" s="5">
        <v>3.9232545686430018E-2</v>
      </c>
      <c r="H1667" s="5">
        <v>3.9716762702599911E-2</v>
      </c>
      <c r="I1667" s="5">
        <v>4.0241149430512067E-2</v>
      </c>
      <c r="J1667" s="5">
        <v>4.0772325444224683E-2</v>
      </c>
      <c r="K1667" s="5">
        <v>4.1412104082526019E-2</v>
      </c>
      <c r="L1667" s="5">
        <v>4.2139120180994909E-2</v>
      </c>
      <c r="M1667" s="5">
        <v>4.3006098835549143E-2</v>
      </c>
      <c r="N1667" s="5">
        <v>4.4182525313119718E-2</v>
      </c>
      <c r="O1667" s="5">
        <v>4.5514056076939521E-2</v>
      </c>
      <c r="P1667" s="5">
        <v>4.81416252212978E-2</v>
      </c>
      <c r="Q1667" s="5">
        <v>4.8749068474720277E-2</v>
      </c>
      <c r="R1667" s="5">
        <v>4.927266845801926E-2</v>
      </c>
      <c r="S1667" s="5">
        <v>4.9783342897764586E-2</v>
      </c>
      <c r="T1667" s="5">
        <v>4.9996294467179826E-2</v>
      </c>
      <c r="U1667" s="5">
        <v>5.0470655758660665E-2</v>
      </c>
      <c r="V1667" s="5">
        <v>5.0945017050141504E-2</v>
      </c>
      <c r="W1667" t="str">
        <f t="shared" ref="W1667:W1694" si="263">IF(E1667="PROTRA_CHP_gas_fuels",CONCATENATE(X1667,Y1667,Z1667,AA1667,AB1667,AC1667),"")</f>
        <v/>
      </c>
      <c r="X1667" s="7" t="str">
        <f t="shared" si="257"/>
        <v>PROTRA_CAPACITY_EMPIRICAL[</v>
      </c>
      <c r="Y1667" s="7" t="str">
        <f t="shared" si="260"/>
        <v>USMCA,</v>
      </c>
      <c r="Z1667" s="7" t="str">
        <f t="shared" si="261"/>
        <v>TO_elec,</v>
      </c>
      <c r="AA1667" s="7" t="str">
        <f t="shared" si="258"/>
        <v>PROTRA_CHP_PP_I]=GET_DIRECT_DATA(</v>
      </c>
      <c r="AB1667" s="7" t="str">
        <f t="shared" si="259"/>
        <v>'model_parameters/energy/PROTRA_capacity_vensim_import.xlsx','PROTRA_capacity','PROTRA_CAP_TIME',</v>
      </c>
      <c r="AC1667" s="7" t="str">
        <f t="shared" si="262"/>
        <v>'USMCA_TO_elec')~~|</v>
      </c>
    </row>
    <row r="1668" spans="1:29" x14ac:dyDescent="0.35">
      <c r="A1668" t="s">
        <v>76</v>
      </c>
      <c r="B1668" t="s">
        <v>42</v>
      </c>
      <c r="C1668" t="str">
        <f t="shared" ref="C1668:C1699" si="264">A1668&amp;"_"&amp;B1668</f>
        <v>USMCA_TO_elec</v>
      </c>
      <c r="D1668" t="str">
        <f t="shared" ref="D1668:D1694" si="265">IF(B1668="TO_heat","PROTRA_CHP_HP_I","PROTRA_CHP_PP_I")</f>
        <v>PROTRA_CHP_PP_I</v>
      </c>
      <c r="E1668" t="s">
        <v>3</v>
      </c>
      <c r="F1668" s="1" t="str">
        <f t="shared" ref="F1668:F1704" si="266">A1668&amp;B1668&amp;E1668</f>
        <v>USMCATO_elecPROTRA_CHP_liquid_fuels</v>
      </c>
      <c r="G1668" s="5">
        <v>1.0915728554190098</v>
      </c>
      <c r="H1668" s="5">
        <v>1.105045296264618</v>
      </c>
      <c r="I1668" s="5">
        <v>1.1196353848738538</v>
      </c>
      <c r="J1668" s="5">
        <v>1.13441437277468</v>
      </c>
      <c r="K1668" s="5">
        <v>1.152215027379875</v>
      </c>
      <c r="L1668" s="5">
        <v>1.172442902595624</v>
      </c>
      <c r="M1668" s="5">
        <v>1.1965649764753834</v>
      </c>
      <c r="N1668" s="5">
        <v>1.2292968623839853</v>
      </c>
      <c r="O1668" s="5">
        <v>1.2663442375290492</v>
      </c>
      <c r="P1668" s="5">
        <v>1.3394514780492615</v>
      </c>
      <c r="Q1668" s="5">
        <v>1.3563524605127251</v>
      </c>
      <c r="R1668" s="5">
        <v>1.3709206594115466</v>
      </c>
      <c r="S1668" s="5">
        <v>1.3851292290220349</v>
      </c>
      <c r="T1668" s="5">
        <v>1.3910542116767535</v>
      </c>
      <c r="U1668" s="5">
        <v>1.4042524352531829</v>
      </c>
      <c r="V1668" s="5">
        <v>1.4174506588296123</v>
      </c>
      <c r="W1668" t="str">
        <f t="shared" si="263"/>
        <v/>
      </c>
      <c r="X1668" s="7" t="str">
        <f t="shared" ref="X1668:X1699" si="267">$X$1</f>
        <v>PROTRA_CAPACITY_EMPIRICAL[</v>
      </c>
      <c r="Y1668" s="7" t="str">
        <f t="shared" si="260"/>
        <v>USMCA,</v>
      </c>
      <c r="Z1668" s="7" t="str">
        <f t="shared" si="261"/>
        <v>TO_elec,</v>
      </c>
      <c r="AA1668" s="7" t="str">
        <f t="shared" ref="AA1668:AA1694" si="268">D1668&amp;"]=GET_DIRECT_DATA("</f>
        <v>PROTRA_CHP_PP_I]=GET_DIRECT_DATA(</v>
      </c>
      <c r="AB1668" s="7" t="str">
        <f t="shared" ref="AB1668:AB1694" si="269">$AB$1</f>
        <v>'model_parameters/energy/PROTRA_capacity_vensim_import.xlsx','PROTRA_capacity','PROTRA_CAP_TIME',</v>
      </c>
      <c r="AC1668" s="7" t="str">
        <f t="shared" si="262"/>
        <v>'USMCA_TO_elec')~~|</v>
      </c>
    </row>
    <row r="1669" spans="1:29" x14ac:dyDescent="0.35">
      <c r="A1669" t="s">
        <v>76</v>
      </c>
      <c r="B1669" t="s">
        <v>42</v>
      </c>
      <c r="C1669" t="str">
        <f t="shared" si="264"/>
        <v>USMCA_TO_elec</v>
      </c>
      <c r="D1669" t="str">
        <f t="shared" si="265"/>
        <v>PROTRA_CHP_PP_I</v>
      </c>
      <c r="E1669" t="s">
        <v>4</v>
      </c>
      <c r="F1669" s="1" t="str">
        <f t="shared" si="266"/>
        <v>USMCATO_elecPROTRA_CHP_liquid_fuels_CCS</v>
      </c>
      <c r="G1669" s="5">
        <v>0</v>
      </c>
      <c r="H1669" s="5">
        <v>0</v>
      </c>
      <c r="I1669" s="5">
        <v>0</v>
      </c>
      <c r="J1669" s="5">
        <v>0</v>
      </c>
      <c r="K1669" s="5">
        <v>0</v>
      </c>
      <c r="L1669" s="5">
        <v>0</v>
      </c>
      <c r="M1669" s="5">
        <v>0</v>
      </c>
      <c r="N1669" s="5">
        <v>0</v>
      </c>
      <c r="O1669" s="5">
        <v>0</v>
      </c>
      <c r="P1669" s="5">
        <v>0</v>
      </c>
      <c r="Q1669" s="5">
        <v>0</v>
      </c>
      <c r="R1669" s="5">
        <v>0</v>
      </c>
      <c r="S1669" s="5">
        <v>0</v>
      </c>
      <c r="T1669" s="5">
        <v>0</v>
      </c>
      <c r="U1669" s="5">
        <v>0</v>
      </c>
      <c r="V1669" s="5">
        <v>0</v>
      </c>
      <c r="W1669" t="str">
        <f t="shared" si="263"/>
        <v/>
      </c>
      <c r="X1669" s="7" t="str">
        <f t="shared" si="267"/>
        <v>PROTRA_CAPACITY_EMPIRICAL[</v>
      </c>
      <c r="Y1669" s="7" t="str">
        <f t="shared" si="260"/>
        <v>USMCA,</v>
      </c>
      <c r="Z1669" s="7" t="str">
        <f t="shared" si="261"/>
        <v>TO_elec,</v>
      </c>
      <c r="AA1669" s="7" t="str">
        <f t="shared" si="268"/>
        <v>PROTRA_CHP_PP_I]=GET_DIRECT_DATA(</v>
      </c>
      <c r="AB1669" s="7" t="str">
        <f t="shared" si="269"/>
        <v>'model_parameters/energy/PROTRA_capacity_vensim_import.xlsx','PROTRA_capacity','PROTRA_CAP_TIME',</v>
      </c>
      <c r="AC1669" s="7" t="str">
        <f t="shared" si="262"/>
        <v>'USMCA_TO_elec')~~|</v>
      </c>
    </row>
    <row r="1670" spans="1:29" x14ac:dyDescent="0.35">
      <c r="A1670" t="s">
        <v>76</v>
      </c>
      <c r="B1670" t="s">
        <v>42</v>
      </c>
      <c r="C1670" t="str">
        <f t="shared" si="264"/>
        <v>USMCA_TO_elec</v>
      </c>
      <c r="D1670" t="str">
        <f t="shared" si="265"/>
        <v>PROTRA_CHP_PP_I</v>
      </c>
      <c r="E1670" t="s">
        <v>5</v>
      </c>
      <c r="F1670" s="1" t="str">
        <f t="shared" si="266"/>
        <v>USMCATO_elecPROTRA_CHP_solid_fossil</v>
      </c>
      <c r="G1670" s="5">
        <v>11.722849673127264</v>
      </c>
      <c r="H1670" s="5">
        <v>11.867535754298215</v>
      </c>
      <c r="I1670" s="5">
        <v>12.024224714301736</v>
      </c>
      <c r="J1670" s="5">
        <v>12.182942341459887</v>
      </c>
      <c r="K1670" s="5">
        <v>12.374110889655288</v>
      </c>
      <c r="L1670" s="5">
        <v>12.591346357891604</v>
      </c>
      <c r="M1670" s="5">
        <v>12.850403226604177</v>
      </c>
      <c r="N1670" s="5">
        <v>13.201924406449935</v>
      </c>
      <c r="O1670" s="5">
        <v>13.599791399434864</v>
      </c>
      <c r="P1670" s="5">
        <v>14.384920111990319</v>
      </c>
      <c r="Q1670" s="5">
        <v>14.566426711173101</v>
      </c>
      <c r="R1670" s="5">
        <v>14.722880588576956</v>
      </c>
      <c r="S1670" s="5">
        <v>14.875472259198869</v>
      </c>
      <c r="T1670" s="5">
        <v>14.939103083868369</v>
      </c>
      <c r="U1670" s="5">
        <v>15.080844233046557</v>
      </c>
      <c r="V1670" s="5">
        <v>15.222585382224745</v>
      </c>
      <c r="W1670" t="str">
        <f t="shared" si="263"/>
        <v/>
      </c>
      <c r="X1670" s="7" t="str">
        <f t="shared" si="267"/>
        <v>PROTRA_CAPACITY_EMPIRICAL[</v>
      </c>
      <c r="Y1670" s="7" t="str">
        <f t="shared" si="260"/>
        <v>USMCA,</v>
      </c>
      <c r="Z1670" s="7" t="str">
        <f t="shared" si="261"/>
        <v>TO_elec,</v>
      </c>
      <c r="AA1670" s="7" t="str">
        <f t="shared" si="268"/>
        <v>PROTRA_CHP_PP_I]=GET_DIRECT_DATA(</v>
      </c>
      <c r="AB1670" s="7" t="str">
        <f t="shared" si="269"/>
        <v>'model_parameters/energy/PROTRA_capacity_vensim_import.xlsx','PROTRA_capacity','PROTRA_CAP_TIME',</v>
      </c>
      <c r="AC1670" s="7" t="str">
        <f t="shared" si="262"/>
        <v>'USMCA_TO_elec')~~|</v>
      </c>
    </row>
    <row r="1671" spans="1:29" x14ac:dyDescent="0.35">
      <c r="A1671" t="s">
        <v>76</v>
      </c>
      <c r="B1671" t="s">
        <v>42</v>
      </c>
      <c r="C1671" t="str">
        <f t="shared" si="264"/>
        <v>USMCA_TO_elec</v>
      </c>
      <c r="D1671" t="str">
        <f t="shared" si="265"/>
        <v>PROTRA_CHP_PP_I</v>
      </c>
      <c r="E1671" t="s">
        <v>6</v>
      </c>
      <c r="F1671" s="1" t="str">
        <f t="shared" si="266"/>
        <v>USMCATO_elecPROTRA_CHP_solid_fossil_CCS</v>
      </c>
      <c r="G1671" s="5">
        <v>0</v>
      </c>
      <c r="H1671" s="5">
        <v>0</v>
      </c>
      <c r="I1671" s="5">
        <v>0</v>
      </c>
      <c r="J1671" s="5">
        <v>0</v>
      </c>
      <c r="K1671" s="5">
        <v>0</v>
      </c>
      <c r="L1671" s="5">
        <v>0</v>
      </c>
      <c r="M1671" s="5">
        <v>0</v>
      </c>
      <c r="N1671" s="5">
        <v>0</v>
      </c>
      <c r="O1671" s="5">
        <v>0</v>
      </c>
      <c r="P1671" s="5">
        <v>0</v>
      </c>
      <c r="Q1671" s="5">
        <v>0</v>
      </c>
      <c r="R1671" s="5">
        <v>0</v>
      </c>
      <c r="S1671" s="5">
        <v>0</v>
      </c>
      <c r="T1671" s="5">
        <v>0</v>
      </c>
      <c r="U1671" s="5">
        <v>0</v>
      </c>
      <c r="V1671" s="5">
        <v>0</v>
      </c>
      <c r="W1671" t="str">
        <f t="shared" si="263"/>
        <v/>
      </c>
      <c r="X1671" s="7" t="str">
        <f t="shared" si="267"/>
        <v>PROTRA_CAPACITY_EMPIRICAL[</v>
      </c>
      <c r="Y1671" s="7" t="str">
        <f t="shared" si="260"/>
        <v>USMCA,</v>
      </c>
      <c r="Z1671" s="7" t="str">
        <f t="shared" si="261"/>
        <v>TO_elec,</v>
      </c>
      <c r="AA1671" s="7" t="str">
        <f t="shared" si="268"/>
        <v>PROTRA_CHP_PP_I]=GET_DIRECT_DATA(</v>
      </c>
      <c r="AB1671" s="7" t="str">
        <f t="shared" si="269"/>
        <v>'model_parameters/energy/PROTRA_capacity_vensim_import.xlsx','PROTRA_capacity','PROTRA_CAP_TIME',</v>
      </c>
      <c r="AC1671" s="7" t="str">
        <f t="shared" si="262"/>
        <v>'USMCA_TO_elec')~~|</v>
      </c>
    </row>
    <row r="1672" spans="1:29" x14ac:dyDescent="0.35">
      <c r="A1672" t="s">
        <v>76</v>
      </c>
      <c r="B1672" t="s">
        <v>42</v>
      </c>
      <c r="C1672" t="str">
        <f t="shared" si="264"/>
        <v>USMCA_TO_elec</v>
      </c>
      <c r="D1672" t="str">
        <f t="shared" si="265"/>
        <v>PROTRA_CHP_PP_I</v>
      </c>
      <c r="E1672" t="s">
        <v>7</v>
      </c>
      <c r="F1672" s="1" t="str">
        <f t="shared" si="266"/>
        <v>USMCATO_elecPROTRA_CHP_waste</v>
      </c>
      <c r="G1672" s="5">
        <v>0.79290031592290433</v>
      </c>
      <c r="H1672" s="5">
        <v>0.8026864722474264</v>
      </c>
      <c r="I1672" s="5">
        <v>0.81328446926629283</v>
      </c>
      <c r="J1672" s="5">
        <v>0.82401967957993483</v>
      </c>
      <c r="K1672" s="5">
        <v>0.836949778189501</v>
      </c>
      <c r="L1672" s="5">
        <v>0.85164296936716177</v>
      </c>
      <c r="M1672" s="5">
        <v>0.86916484150334195</v>
      </c>
      <c r="N1672" s="5">
        <v>0.89294073749492975</v>
      </c>
      <c r="O1672" s="5">
        <v>0.91985133289019505</v>
      </c>
      <c r="P1672" s="5">
        <v>0.97295521305445309</v>
      </c>
      <c r="Q1672" s="5">
        <v>0.98523180482582295</v>
      </c>
      <c r="R1672" s="5">
        <v>0.99581390152414118</v>
      </c>
      <c r="S1672" s="5">
        <v>1.0061347695056413</v>
      </c>
      <c r="T1672" s="5">
        <v>1.0104385780837328</v>
      </c>
      <c r="U1672" s="5">
        <v>1.0200255475575706</v>
      </c>
      <c r="V1672" s="5">
        <v>1.0296125170314083</v>
      </c>
      <c r="W1672" t="str">
        <f t="shared" si="263"/>
        <v/>
      </c>
      <c r="X1672" s="7" t="str">
        <f t="shared" si="267"/>
        <v>PROTRA_CAPACITY_EMPIRICAL[</v>
      </c>
      <c r="Y1672" s="7" t="str">
        <f t="shared" si="260"/>
        <v>USMCA,</v>
      </c>
      <c r="Z1672" s="7" t="str">
        <f t="shared" si="261"/>
        <v>TO_elec,</v>
      </c>
      <c r="AA1672" s="7" t="str">
        <f t="shared" si="268"/>
        <v>PROTRA_CHP_PP_I]=GET_DIRECT_DATA(</v>
      </c>
      <c r="AB1672" s="7" t="str">
        <f t="shared" si="269"/>
        <v>'model_parameters/energy/PROTRA_capacity_vensim_import.xlsx','PROTRA_capacity','PROTRA_CAP_TIME',</v>
      </c>
      <c r="AC1672" s="7" t="str">
        <f t="shared" si="262"/>
        <v>'USMCA_TO_elec')~~|</v>
      </c>
    </row>
    <row r="1673" spans="1:29" x14ac:dyDescent="0.35">
      <c r="A1673" t="s">
        <v>76</v>
      </c>
      <c r="B1673" t="s">
        <v>42</v>
      </c>
      <c r="C1673" t="str">
        <f t="shared" si="264"/>
        <v>USMCA_TO_elec</v>
      </c>
      <c r="D1673" t="str">
        <f t="shared" si="265"/>
        <v>PROTRA_CHP_PP_I</v>
      </c>
      <c r="E1673" t="s">
        <v>8</v>
      </c>
      <c r="F1673" s="1" t="str">
        <f t="shared" si="266"/>
        <v>USMCATO_elecPROTRA_CHP_solid_bio</v>
      </c>
      <c r="G1673" s="5">
        <v>7.0300648866066515</v>
      </c>
      <c r="H1673" s="5">
        <v>7.1168315489099561</v>
      </c>
      <c r="I1673" s="5">
        <v>7.2107962065276983</v>
      </c>
      <c r="J1673" s="5">
        <v>7.3059774336765733</v>
      </c>
      <c r="K1673" s="5">
        <v>7.4206191236722052</v>
      </c>
      <c r="L1673" s="5">
        <v>7.5508928608569876</v>
      </c>
      <c r="M1673" s="5">
        <v>7.7062464350434166</v>
      </c>
      <c r="N1673" s="5">
        <v>7.917049846520837</v>
      </c>
      <c r="O1673" s="5">
        <v>8.1556463358484166</v>
      </c>
      <c r="P1673" s="5">
        <v>8.6264794478907341</v>
      </c>
      <c r="Q1673" s="5">
        <v>8.7353269726122438</v>
      </c>
      <c r="R1673" s="5">
        <v>8.8291506537630493</v>
      </c>
      <c r="S1673" s="5">
        <v>8.9206582116981146</v>
      </c>
      <c r="T1673" s="5">
        <v>8.9588169221386575</v>
      </c>
      <c r="U1673" s="5">
        <v>9.0438175408968284</v>
      </c>
      <c r="V1673" s="5">
        <v>9.1288181596550011</v>
      </c>
      <c r="W1673" t="str">
        <f t="shared" si="263"/>
        <v/>
      </c>
      <c r="X1673" s="7" t="str">
        <f t="shared" si="267"/>
        <v>PROTRA_CAPACITY_EMPIRICAL[</v>
      </c>
      <c r="Y1673" s="7" t="str">
        <f t="shared" si="260"/>
        <v>USMCA,</v>
      </c>
      <c r="Z1673" s="7" t="str">
        <f t="shared" si="261"/>
        <v>TO_elec,</v>
      </c>
      <c r="AA1673" s="7" t="str">
        <f t="shared" si="268"/>
        <v>PROTRA_CHP_PP_I]=GET_DIRECT_DATA(</v>
      </c>
      <c r="AB1673" s="7" t="str">
        <f t="shared" si="269"/>
        <v>'model_parameters/energy/PROTRA_capacity_vensim_import.xlsx','PROTRA_capacity','PROTRA_CAP_TIME',</v>
      </c>
      <c r="AC1673" s="7" t="str">
        <f t="shared" si="262"/>
        <v>'USMCA_TO_elec')~~|</v>
      </c>
    </row>
    <row r="1674" spans="1:29" x14ac:dyDescent="0.35">
      <c r="A1674" t="s">
        <v>76</v>
      </c>
      <c r="B1674" t="s">
        <v>42</v>
      </c>
      <c r="C1674" t="str">
        <f t="shared" si="264"/>
        <v>USMCA_TO_elec</v>
      </c>
      <c r="D1674" t="str">
        <f t="shared" si="265"/>
        <v>PROTRA_CHP_PP_I</v>
      </c>
      <c r="E1674" t="s">
        <v>9</v>
      </c>
      <c r="F1674" s="1" t="str">
        <f t="shared" si="266"/>
        <v>USMCATO_elecPROTRA_CHP_solid_bio_CCS</v>
      </c>
      <c r="G1674" s="6">
        <v>0</v>
      </c>
      <c r="H1674" s="6">
        <v>0</v>
      </c>
      <c r="I1674" s="6">
        <v>0</v>
      </c>
      <c r="J1674" s="6">
        <v>0</v>
      </c>
      <c r="K1674" s="6">
        <v>0</v>
      </c>
      <c r="L1674" s="6">
        <v>0</v>
      </c>
      <c r="M1674" s="6">
        <v>0</v>
      </c>
      <c r="N1674" s="6">
        <v>0</v>
      </c>
      <c r="O1674" s="6">
        <v>0</v>
      </c>
      <c r="P1674" s="6">
        <v>0</v>
      </c>
      <c r="Q1674" s="6">
        <v>0</v>
      </c>
      <c r="R1674" s="6">
        <v>0</v>
      </c>
      <c r="S1674" s="6">
        <v>0</v>
      </c>
      <c r="T1674" s="6">
        <v>0</v>
      </c>
      <c r="U1674" s="6">
        <v>0</v>
      </c>
      <c r="V1674" s="6">
        <v>0</v>
      </c>
      <c r="W1674" t="str">
        <f t="shared" si="263"/>
        <v/>
      </c>
      <c r="X1674" s="7" t="str">
        <f t="shared" si="267"/>
        <v>PROTRA_CAPACITY_EMPIRICAL[</v>
      </c>
      <c r="Y1674" s="7" t="str">
        <f t="shared" si="260"/>
        <v>USMCA,</v>
      </c>
      <c r="Z1674" s="7" t="str">
        <f t="shared" si="261"/>
        <v>TO_elec,</v>
      </c>
      <c r="AA1674" s="7" t="str">
        <f t="shared" si="268"/>
        <v>PROTRA_CHP_PP_I]=GET_DIRECT_DATA(</v>
      </c>
      <c r="AB1674" s="7" t="str">
        <f t="shared" si="269"/>
        <v>'model_parameters/energy/PROTRA_capacity_vensim_import.xlsx','PROTRA_capacity','PROTRA_CAP_TIME',</v>
      </c>
      <c r="AC1674" s="7" t="str">
        <f t="shared" si="262"/>
        <v>'USMCA_TO_elec')~~|</v>
      </c>
    </row>
    <row r="1675" spans="1:29" x14ac:dyDescent="0.35">
      <c r="A1675" t="s">
        <v>76</v>
      </c>
      <c r="B1675" t="s">
        <v>42</v>
      </c>
      <c r="C1675" t="str">
        <f t="shared" si="264"/>
        <v>USMCA_TO_elec</v>
      </c>
      <c r="D1675" t="str">
        <f t="shared" si="265"/>
        <v>PROTRA_CHP_PP_I</v>
      </c>
      <c r="E1675" t="s">
        <v>17</v>
      </c>
      <c r="F1675" s="1" t="str">
        <f t="shared" si="266"/>
        <v>USMCATO_elecPROTRA_PP_solid_bio</v>
      </c>
      <c r="G1675" s="5">
        <v>4.5552603924610944</v>
      </c>
      <c r="H1675" s="5">
        <v>4.7120263977522177</v>
      </c>
      <c r="I1675" s="5">
        <v>5.0961406300246432</v>
      </c>
      <c r="J1675" s="5">
        <v>5.3307619453375956</v>
      </c>
      <c r="K1675" s="5">
        <v>5.316408984875312</v>
      </c>
      <c r="L1675" s="5">
        <v>5.4206814699862704</v>
      </c>
      <c r="M1675" s="5">
        <v>5.8668805440939735</v>
      </c>
      <c r="N1675" s="5">
        <v>6.6680407377017374</v>
      </c>
      <c r="O1675" s="5">
        <v>7.86197349343791</v>
      </c>
      <c r="P1675" s="5">
        <v>8.4641219500588623</v>
      </c>
      <c r="Q1675" s="5">
        <v>8.475513063433791</v>
      </c>
      <c r="R1675" s="5">
        <v>8.8031536667914203</v>
      </c>
      <c r="S1675" s="5">
        <v>9.5848589985298052</v>
      </c>
      <c r="T1675" s="5">
        <v>9.4695965874265244</v>
      </c>
      <c r="U1675" s="5">
        <v>9.7816261084096574</v>
      </c>
      <c r="V1675" s="5">
        <v>10.093655629392792</v>
      </c>
      <c r="W1675" t="str">
        <f t="shared" si="263"/>
        <v/>
      </c>
      <c r="X1675" s="7" t="str">
        <f t="shared" si="267"/>
        <v>PROTRA_CAPACITY_EMPIRICAL[</v>
      </c>
      <c r="Y1675" s="7" t="str">
        <f t="shared" si="260"/>
        <v>USMCA,</v>
      </c>
      <c r="Z1675" s="7" t="str">
        <f t="shared" si="261"/>
        <v>TO_elec,</v>
      </c>
      <c r="AA1675" s="7" t="str">
        <f t="shared" si="268"/>
        <v>PROTRA_CHP_PP_I]=GET_DIRECT_DATA(</v>
      </c>
      <c r="AB1675" s="7" t="str">
        <f t="shared" si="269"/>
        <v>'model_parameters/energy/PROTRA_capacity_vensim_import.xlsx','PROTRA_capacity','PROTRA_CAP_TIME',</v>
      </c>
      <c r="AC1675" s="7" t="str">
        <f t="shared" si="262"/>
        <v>'USMCA_TO_elec')~~|</v>
      </c>
    </row>
    <row r="1676" spans="1:29" x14ac:dyDescent="0.35">
      <c r="A1676" t="s">
        <v>76</v>
      </c>
      <c r="B1676" t="s">
        <v>42</v>
      </c>
      <c r="C1676" t="str">
        <f t="shared" si="264"/>
        <v>USMCA_TO_elec</v>
      </c>
      <c r="D1676" t="str">
        <f t="shared" si="265"/>
        <v>PROTRA_CHP_PP_I</v>
      </c>
      <c r="E1676" t="s">
        <v>18</v>
      </c>
      <c r="F1676" s="1" t="str">
        <f t="shared" si="266"/>
        <v>USMCATO_elecPROTRA_PP_solid_bio_CCS</v>
      </c>
      <c r="G1676" s="6">
        <v>0</v>
      </c>
      <c r="H1676" s="6">
        <v>0</v>
      </c>
      <c r="I1676" s="6">
        <v>0</v>
      </c>
      <c r="J1676" s="6">
        <v>0</v>
      </c>
      <c r="K1676" s="6">
        <v>0</v>
      </c>
      <c r="L1676" s="6">
        <v>0</v>
      </c>
      <c r="M1676" s="6">
        <v>0</v>
      </c>
      <c r="N1676" s="6">
        <v>0</v>
      </c>
      <c r="O1676" s="6">
        <v>0</v>
      </c>
      <c r="P1676" s="6">
        <v>0</v>
      </c>
      <c r="Q1676" s="6">
        <v>0</v>
      </c>
      <c r="R1676" s="6">
        <v>0</v>
      </c>
      <c r="S1676" s="6">
        <v>0</v>
      </c>
      <c r="T1676" s="6">
        <v>0</v>
      </c>
      <c r="U1676" s="6">
        <v>0</v>
      </c>
      <c r="V1676" s="6">
        <v>0</v>
      </c>
      <c r="W1676" t="str">
        <f t="shared" si="263"/>
        <v/>
      </c>
      <c r="X1676" s="7" t="str">
        <f t="shared" si="267"/>
        <v>PROTRA_CAPACITY_EMPIRICAL[</v>
      </c>
      <c r="Y1676" s="7" t="str">
        <f t="shared" si="260"/>
        <v>USMCA,</v>
      </c>
      <c r="Z1676" s="7" t="str">
        <f t="shared" si="261"/>
        <v>TO_elec,</v>
      </c>
      <c r="AA1676" s="7" t="str">
        <f t="shared" si="268"/>
        <v>PROTRA_CHP_PP_I]=GET_DIRECT_DATA(</v>
      </c>
      <c r="AB1676" s="7" t="str">
        <f t="shared" si="269"/>
        <v>'model_parameters/energy/PROTRA_capacity_vensim_import.xlsx','PROTRA_capacity','PROTRA_CAP_TIME',</v>
      </c>
      <c r="AC1676" s="7" t="str">
        <f t="shared" si="262"/>
        <v>'USMCA_TO_elec')~~|</v>
      </c>
    </row>
    <row r="1677" spans="1:29" x14ac:dyDescent="0.35">
      <c r="A1677" t="s">
        <v>76</v>
      </c>
      <c r="B1677" t="s">
        <v>42</v>
      </c>
      <c r="C1677" t="str">
        <f t="shared" si="264"/>
        <v>USMCA_TO_elec</v>
      </c>
      <c r="D1677" t="str">
        <f t="shared" si="265"/>
        <v>PROTRA_CHP_PP_I</v>
      </c>
      <c r="E1677" t="s">
        <v>19</v>
      </c>
      <c r="F1677" s="1" t="str">
        <f t="shared" si="266"/>
        <v>USMCATO_elecPROTRA_PP_gas_fuels</v>
      </c>
      <c r="G1677" s="5">
        <v>432.102796327048</v>
      </c>
      <c r="H1677" s="5">
        <v>435.65014674709749</v>
      </c>
      <c r="I1677" s="5">
        <v>437.47581071169611</v>
      </c>
      <c r="J1677" s="5">
        <v>440.50639815250639</v>
      </c>
      <c r="K1677" s="5">
        <v>444.77334461923869</v>
      </c>
      <c r="L1677" s="5">
        <v>449.05901424464378</v>
      </c>
      <c r="M1677" s="5">
        <v>449.82603456640015</v>
      </c>
      <c r="N1677" s="5">
        <v>443.14842926836013</v>
      </c>
      <c r="O1677" s="5">
        <v>437.52796697831633</v>
      </c>
      <c r="P1677" s="5">
        <v>434.68485084135784</v>
      </c>
      <c r="Q1677" s="5">
        <v>424.98225449155643</v>
      </c>
      <c r="R1677" s="5">
        <v>421.81954521070065</v>
      </c>
      <c r="S1677" s="5">
        <v>420.4749510814529</v>
      </c>
      <c r="T1677" s="5">
        <v>419.53027868936988</v>
      </c>
      <c r="U1677" s="5">
        <v>416.04863391796192</v>
      </c>
      <c r="V1677" s="5">
        <v>412.56698914655396</v>
      </c>
      <c r="W1677" t="str">
        <f t="shared" si="263"/>
        <v/>
      </c>
      <c r="X1677" s="7" t="str">
        <f t="shared" si="267"/>
        <v>PROTRA_CAPACITY_EMPIRICAL[</v>
      </c>
      <c r="Y1677" s="7" t="str">
        <f t="shared" si="260"/>
        <v>USMCA,</v>
      </c>
      <c r="Z1677" s="7" t="str">
        <f t="shared" si="261"/>
        <v>TO_elec,</v>
      </c>
      <c r="AA1677" s="7" t="str">
        <f t="shared" si="268"/>
        <v>PROTRA_CHP_PP_I]=GET_DIRECT_DATA(</v>
      </c>
      <c r="AB1677" s="7" t="str">
        <f t="shared" si="269"/>
        <v>'model_parameters/energy/PROTRA_capacity_vensim_import.xlsx','PROTRA_capacity','PROTRA_CAP_TIME',</v>
      </c>
      <c r="AC1677" s="7" t="str">
        <f t="shared" si="262"/>
        <v>'USMCA_TO_elec')~~|</v>
      </c>
    </row>
    <row r="1678" spans="1:29" x14ac:dyDescent="0.35">
      <c r="A1678" t="s">
        <v>76</v>
      </c>
      <c r="B1678" t="s">
        <v>42</v>
      </c>
      <c r="C1678" t="str">
        <f t="shared" si="264"/>
        <v>USMCA_TO_elec</v>
      </c>
      <c r="D1678" t="str">
        <f t="shared" si="265"/>
        <v>PROTRA_CHP_PP_I</v>
      </c>
      <c r="E1678" t="s">
        <v>20</v>
      </c>
      <c r="F1678" s="1" t="str">
        <f t="shared" si="266"/>
        <v>USMCATO_elecPROTRA_PP_gas_fuels_CCS</v>
      </c>
      <c r="G1678" s="6">
        <v>0</v>
      </c>
      <c r="H1678" s="6">
        <v>0</v>
      </c>
      <c r="I1678" s="6">
        <v>0</v>
      </c>
      <c r="J1678" s="6">
        <v>0</v>
      </c>
      <c r="K1678" s="6">
        <v>0</v>
      </c>
      <c r="L1678" s="6">
        <v>0</v>
      </c>
      <c r="M1678" s="6">
        <v>0</v>
      </c>
      <c r="N1678" s="6">
        <v>0</v>
      </c>
      <c r="O1678" s="6">
        <v>0</v>
      </c>
      <c r="P1678" s="6">
        <v>0</v>
      </c>
      <c r="Q1678" s="6">
        <v>0</v>
      </c>
      <c r="R1678" s="6">
        <v>0</v>
      </c>
      <c r="S1678" s="6">
        <v>0</v>
      </c>
      <c r="T1678" s="6">
        <v>0</v>
      </c>
      <c r="U1678" s="6">
        <v>0</v>
      </c>
      <c r="V1678" s="6">
        <v>0</v>
      </c>
      <c r="W1678" t="str">
        <f t="shared" si="263"/>
        <v/>
      </c>
      <c r="X1678" s="7" t="str">
        <f t="shared" si="267"/>
        <v>PROTRA_CAPACITY_EMPIRICAL[</v>
      </c>
      <c r="Y1678" s="7" t="str">
        <f t="shared" si="260"/>
        <v>USMCA,</v>
      </c>
      <c r="Z1678" s="7" t="str">
        <f t="shared" si="261"/>
        <v>TO_elec,</v>
      </c>
      <c r="AA1678" s="7" t="str">
        <f t="shared" si="268"/>
        <v>PROTRA_CHP_PP_I]=GET_DIRECT_DATA(</v>
      </c>
      <c r="AB1678" s="7" t="str">
        <f t="shared" si="269"/>
        <v>'model_parameters/energy/PROTRA_capacity_vensim_import.xlsx','PROTRA_capacity','PROTRA_CAP_TIME',</v>
      </c>
      <c r="AC1678" s="7" t="str">
        <f t="shared" si="262"/>
        <v>'USMCA_TO_elec')~~|</v>
      </c>
    </row>
    <row r="1679" spans="1:29" x14ac:dyDescent="0.35">
      <c r="A1679" t="s">
        <v>76</v>
      </c>
      <c r="B1679" t="s">
        <v>42</v>
      </c>
      <c r="C1679" t="str">
        <f t="shared" si="264"/>
        <v>USMCA_TO_elec</v>
      </c>
      <c r="D1679" t="str">
        <f t="shared" si="265"/>
        <v>PROTRA_CHP_PP_I</v>
      </c>
      <c r="E1679" t="s">
        <v>21</v>
      </c>
      <c r="F1679" s="1" t="str">
        <f t="shared" si="266"/>
        <v>USMCATO_elecPROTRA_PP_geothermal</v>
      </c>
      <c r="G1679" s="5">
        <v>3.2057674543135701</v>
      </c>
      <c r="H1679" s="5">
        <v>3.1942832372973999</v>
      </c>
      <c r="I1679" s="5">
        <v>3.133758850569488</v>
      </c>
      <c r="J1679" s="5">
        <v>3.1532276745557755</v>
      </c>
      <c r="K1679" s="5">
        <v>3.3054878959174738</v>
      </c>
      <c r="L1679" s="5">
        <v>3.3274608798190046</v>
      </c>
      <c r="M1679" s="5">
        <v>3.2531939011644506</v>
      </c>
      <c r="N1679" s="5">
        <v>3.3719174746868799</v>
      </c>
      <c r="O1679" s="5">
        <v>3.3844859439230608</v>
      </c>
      <c r="P1679" s="5">
        <v>3.2791583747787025</v>
      </c>
      <c r="Q1679" s="5">
        <v>3.3987509315252797</v>
      </c>
      <c r="R1679" s="5">
        <v>3.3933273315419807</v>
      </c>
      <c r="S1679" s="5">
        <v>3.4185166571022352</v>
      </c>
      <c r="T1679" s="5">
        <v>3.4043037055328202</v>
      </c>
      <c r="U1679" s="5">
        <v>3.4313093442413392</v>
      </c>
      <c r="V1679" s="5">
        <v>3.4583149829498581</v>
      </c>
      <c r="W1679" t="str">
        <f t="shared" si="263"/>
        <v/>
      </c>
      <c r="X1679" s="7" t="str">
        <f t="shared" si="267"/>
        <v>PROTRA_CAPACITY_EMPIRICAL[</v>
      </c>
      <c r="Y1679" s="7" t="str">
        <f t="shared" si="260"/>
        <v>USMCA,</v>
      </c>
      <c r="Z1679" s="7" t="str">
        <f t="shared" si="261"/>
        <v>TO_elec,</v>
      </c>
      <c r="AA1679" s="7" t="str">
        <f t="shared" si="268"/>
        <v>PROTRA_CHP_PP_I]=GET_DIRECT_DATA(</v>
      </c>
      <c r="AB1679" s="7" t="str">
        <f t="shared" si="269"/>
        <v>'model_parameters/energy/PROTRA_capacity_vensim_import.xlsx','PROTRA_capacity','PROTRA_CAP_TIME',</v>
      </c>
      <c r="AC1679" s="7" t="str">
        <f t="shared" si="262"/>
        <v>'USMCA_TO_elec')~~|</v>
      </c>
    </row>
    <row r="1680" spans="1:29" x14ac:dyDescent="0.35">
      <c r="A1680" t="s">
        <v>76</v>
      </c>
      <c r="B1680" t="s">
        <v>42</v>
      </c>
      <c r="C1680" t="str">
        <f t="shared" si="264"/>
        <v>USMCA_TO_elec</v>
      </c>
      <c r="D1680" t="str">
        <f t="shared" si="265"/>
        <v>PROTRA_CHP_PP_I</v>
      </c>
      <c r="E1680" t="s">
        <v>22</v>
      </c>
      <c r="F1680" s="1" t="str">
        <f t="shared" si="266"/>
        <v>USMCATO_elecPROTRA_PP_hydropower_dammed</v>
      </c>
      <c r="G1680" s="5">
        <v>145.1712</v>
      </c>
      <c r="H1680" s="5">
        <v>146.33599999999998</v>
      </c>
      <c r="I1680" s="5">
        <v>147.84479999999999</v>
      </c>
      <c r="J1680" s="5">
        <v>148.53280000000004</v>
      </c>
      <c r="K1680" s="5">
        <v>149.52647999999999</v>
      </c>
      <c r="L1680" s="5">
        <v>150.18208000000001</v>
      </c>
      <c r="M1680" s="5">
        <v>150.53056000000001</v>
      </c>
      <c r="N1680" s="5">
        <v>150.61544000000001</v>
      </c>
      <c r="O1680" s="5">
        <v>150.98664000000002</v>
      </c>
      <c r="P1680" s="5">
        <v>152.08032</v>
      </c>
      <c r="Q1680" s="5">
        <v>155.09384</v>
      </c>
      <c r="R1680" s="5">
        <v>156.46047999999999</v>
      </c>
      <c r="S1680" s="5">
        <v>156.85112000000001</v>
      </c>
      <c r="T1680" s="5">
        <v>157.06719999999999</v>
      </c>
      <c r="U1680" s="5">
        <v>158.24030399999998</v>
      </c>
      <c r="V1680" s="5">
        <v>159.41340799999998</v>
      </c>
      <c r="W1680" t="str">
        <f t="shared" si="263"/>
        <v/>
      </c>
      <c r="X1680" s="7" t="str">
        <f t="shared" si="267"/>
        <v>PROTRA_CAPACITY_EMPIRICAL[</v>
      </c>
      <c r="Y1680" s="7" t="str">
        <f t="shared" si="260"/>
        <v>USMCA,</v>
      </c>
      <c r="Z1680" s="7" t="str">
        <f t="shared" si="261"/>
        <v>TO_elec,</v>
      </c>
      <c r="AA1680" s="7" t="str">
        <f t="shared" si="268"/>
        <v>PROTRA_CHP_PP_I]=GET_DIRECT_DATA(</v>
      </c>
      <c r="AB1680" s="7" t="str">
        <f t="shared" si="269"/>
        <v>'model_parameters/energy/PROTRA_capacity_vensim_import.xlsx','PROTRA_capacity','PROTRA_CAP_TIME',</v>
      </c>
      <c r="AC1680" s="7" t="str">
        <f t="shared" si="262"/>
        <v>'USMCA_TO_elec')~~|</v>
      </c>
    </row>
    <row r="1681" spans="1:29" x14ac:dyDescent="0.35">
      <c r="A1681" t="s">
        <v>76</v>
      </c>
      <c r="B1681" t="s">
        <v>42</v>
      </c>
      <c r="C1681" t="str">
        <f t="shared" si="264"/>
        <v>USMCA_TO_elec</v>
      </c>
      <c r="D1681" t="str">
        <f t="shared" si="265"/>
        <v>PROTRA_CHP_PP_I</v>
      </c>
      <c r="E1681" t="s">
        <v>23</v>
      </c>
      <c r="F1681" s="1" t="str">
        <f t="shared" si="266"/>
        <v>USMCATO_elecPROTRA_PP_hydropower_run_of_river</v>
      </c>
      <c r="G1681" s="5">
        <v>36.2928</v>
      </c>
      <c r="H1681" s="5">
        <v>36.583999999999996</v>
      </c>
      <c r="I1681" s="5">
        <v>36.961199999999998</v>
      </c>
      <c r="J1681" s="5">
        <v>37.133200000000009</v>
      </c>
      <c r="K1681" s="5">
        <v>37.381619999999998</v>
      </c>
      <c r="L1681" s="5">
        <v>37.545520000000003</v>
      </c>
      <c r="M1681" s="5">
        <v>37.632640000000002</v>
      </c>
      <c r="N1681" s="5">
        <v>37.653860000000002</v>
      </c>
      <c r="O1681" s="5">
        <v>37.746660000000006</v>
      </c>
      <c r="P1681" s="5">
        <v>38.02008</v>
      </c>
      <c r="Q1681" s="5">
        <v>38.77346</v>
      </c>
      <c r="R1681" s="5">
        <v>39.115119999999997</v>
      </c>
      <c r="S1681" s="5">
        <v>39.212780000000002</v>
      </c>
      <c r="T1681" s="5">
        <v>39.266799999999996</v>
      </c>
      <c r="U1681" s="5">
        <v>39.560075999999995</v>
      </c>
      <c r="V1681" s="5">
        <v>39.853351999999994</v>
      </c>
      <c r="W1681" t="str">
        <f t="shared" si="263"/>
        <v/>
      </c>
      <c r="X1681" s="7" t="str">
        <f t="shared" si="267"/>
        <v>PROTRA_CAPACITY_EMPIRICAL[</v>
      </c>
      <c r="Y1681" s="7" t="str">
        <f t="shared" si="260"/>
        <v>USMCA,</v>
      </c>
      <c r="Z1681" s="7" t="str">
        <f t="shared" si="261"/>
        <v>TO_elec,</v>
      </c>
      <c r="AA1681" s="7" t="str">
        <f t="shared" si="268"/>
        <v>PROTRA_CHP_PP_I]=GET_DIRECT_DATA(</v>
      </c>
      <c r="AB1681" s="7" t="str">
        <f t="shared" si="269"/>
        <v>'model_parameters/energy/PROTRA_capacity_vensim_import.xlsx','PROTRA_capacity','PROTRA_CAP_TIME',</v>
      </c>
      <c r="AC1681" s="7" t="str">
        <f t="shared" si="262"/>
        <v>'USMCA_TO_elec')~~|</v>
      </c>
    </row>
    <row r="1682" spans="1:29" x14ac:dyDescent="0.35">
      <c r="A1682" t="s">
        <v>76</v>
      </c>
      <c r="B1682" t="s">
        <v>42</v>
      </c>
      <c r="C1682" t="str">
        <f t="shared" si="264"/>
        <v>USMCA_TO_elec</v>
      </c>
      <c r="D1682" t="str">
        <f t="shared" si="265"/>
        <v>PROTRA_CHP_PP_I</v>
      </c>
      <c r="E1682" t="s">
        <v>24</v>
      </c>
      <c r="F1682" s="1" t="str">
        <f t="shared" si="266"/>
        <v>USMCATO_elecPROTRA_PP_liquid_fuels</v>
      </c>
      <c r="G1682" s="5">
        <v>52.094370436763136</v>
      </c>
      <c r="H1682" s="5">
        <v>52.541662557145969</v>
      </c>
      <c r="I1682" s="5">
        <v>52.805168569622417</v>
      </c>
      <c r="J1682" s="5">
        <v>53.201521536132539</v>
      </c>
      <c r="K1682" s="5">
        <v>53.746488124911139</v>
      </c>
      <c r="L1682" s="5">
        <v>54.30406438207762</v>
      </c>
      <c r="M1682" s="5">
        <v>54.493036323834282</v>
      </c>
      <c r="N1682" s="5">
        <v>53.903741270394086</v>
      </c>
      <c r="O1682" s="5">
        <v>53.449050859170534</v>
      </c>
      <c r="P1682" s="5">
        <v>53.455534876283942</v>
      </c>
      <c r="Q1682" s="5">
        <v>52.465924343560289</v>
      </c>
      <c r="R1682" s="5">
        <v>52.182751640034184</v>
      </c>
      <c r="S1682" s="5">
        <v>52.097228177895964</v>
      </c>
      <c r="T1682" s="5">
        <v>52.019492040604895</v>
      </c>
      <c r="U1682" s="5">
        <v>51.695413856902654</v>
      </c>
      <c r="V1682" s="5">
        <v>51.371335673200413</v>
      </c>
      <c r="W1682" t="str">
        <f t="shared" si="263"/>
        <v/>
      </c>
      <c r="X1682" s="7" t="str">
        <f t="shared" si="267"/>
        <v>PROTRA_CAPACITY_EMPIRICAL[</v>
      </c>
      <c r="Y1682" s="7" t="str">
        <f t="shared" si="260"/>
        <v>USMCA,</v>
      </c>
      <c r="Z1682" s="7" t="str">
        <f t="shared" si="261"/>
        <v>TO_elec,</v>
      </c>
      <c r="AA1682" s="7" t="str">
        <f t="shared" si="268"/>
        <v>PROTRA_CHP_PP_I]=GET_DIRECT_DATA(</v>
      </c>
      <c r="AB1682" s="7" t="str">
        <f t="shared" si="269"/>
        <v>'model_parameters/energy/PROTRA_capacity_vensim_import.xlsx','PROTRA_capacity','PROTRA_CAP_TIME',</v>
      </c>
      <c r="AC1682" s="7" t="str">
        <f t="shared" si="262"/>
        <v>'USMCA_TO_elec')~~|</v>
      </c>
    </row>
    <row r="1683" spans="1:29" x14ac:dyDescent="0.35">
      <c r="A1683" t="s">
        <v>76</v>
      </c>
      <c r="B1683" t="s">
        <v>42</v>
      </c>
      <c r="C1683" t="str">
        <f t="shared" si="264"/>
        <v>USMCA_TO_elec</v>
      </c>
      <c r="D1683" t="str">
        <f t="shared" si="265"/>
        <v>PROTRA_CHP_PP_I</v>
      </c>
      <c r="E1683" t="s">
        <v>25</v>
      </c>
      <c r="F1683" s="1" t="str">
        <f t="shared" si="266"/>
        <v>USMCATO_elecPROTRA_PP_liquid_fuels_CCS</v>
      </c>
      <c r="G1683" s="5">
        <v>0</v>
      </c>
      <c r="H1683" s="5">
        <v>0</v>
      </c>
      <c r="I1683" s="5">
        <v>0</v>
      </c>
      <c r="J1683" s="5">
        <v>0</v>
      </c>
      <c r="K1683" s="5">
        <v>0</v>
      </c>
      <c r="L1683" s="5">
        <v>0</v>
      </c>
      <c r="M1683" s="5">
        <v>0</v>
      </c>
      <c r="N1683" s="5">
        <v>0</v>
      </c>
      <c r="O1683" s="5">
        <v>0</v>
      </c>
      <c r="P1683" s="5">
        <v>0</v>
      </c>
      <c r="Q1683" s="5">
        <v>0</v>
      </c>
      <c r="R1683" s="5">
        <v>0</v>
      </c>
      <c r="S1683" s="5">
        <v>0</v>
      </c>
      <c r="T1683" s="5">
        <v>0</v>
      </c>
      <c r="U1683" s="5">
        <v>0</v>
      </c>
      <c r="V1683" s="5">
        <v>0</v>
      </c>
      <c r="W1683" t="str">
        <f t="shared" si="263"/>
        <v/>
      </c>
      <c r="X1683" s="7" t="str">
        <f t="shared" si="267"/>
        <v>PROTRA_CAPACITY_EMPIRICAL[</v>
      </c>
      <c r="Y1683" s="7" t="str">
        <f t="shared" si="260"/>
        <v>USMCA,</v>
      </c>
      <c r="Z1683" s="7" t="str">
        <f t="shared" si="261"/>
        <v>TO_elec,</v>
      </c>
      <c r="AA1683" s="7" t="str">
        <f t="shared" si="268"/>
        <v>PROTRA_CHP_PP_I]=GET_DIRECT_DATA(</v>
      </c>
      <c r="AB1683" s="7" t="str">
        <f t="shared" si="269"/>
        <v>'model_parameters/energy/PROTRA_capacity_vensim_import.xlsx','PROTRA_capacity','PROTRA_CAP_TIME',</v>
      </c>
      <c r="AC1683" s="7" t="str">
        <f t="shared" si="262"/>
        <v>'USMCA_TO_elec')~~|</v>
      </c>
    </row>
    <row r="1684" spans="1:29" x14ac:dyDescent="0.35">
      <c r="A1684" t="s">
        <v>76</v>
      </c>
      <c r="B1684" t="s">
        <v>42</v>
      </c>
      <c r="C1684" t="str">
        <f t="shared" si="264"/>
        <v>USMCA_TO_elec</v>
      </c>
      <c r="D1684" t="str">
        <f t="shared" si="265"/>
        <v>PROTRA_CHP_PP_I</v>
      </c>
      <c r="E1684" t="s">
        <v>26</v>
      </c>
      <c r="F1684" s="1" t="str">
        <f t="shared" si="266"/>
        <v>USMCATO_elecPROTRA_PP_nuclear</v>
      </c>
      <c r="G1684" s="5">
        <v>113.932</v>
      </c>
      <c r="H1684" s="5">
        <v>114.304</v>
      </c>
      <c r="I1684" s="5">
        <v>114.236</v>
      </c>
      <c r="J1684" s="5">
        <v>114.63199999999999</v>
      </c>
      <c r="K1684" s="5">
        <v>114.87269999999999</v>
      </c>
      <c r="L1684" s="5">
        <v>115.0714</v>
      </c>
      <c r="M1684" s="5">
        <v>115.3228</v>
      </c>
      <c r="N1684" s="5">
        <v>116.715</v>
      </c>
      <c r="O1684" s="5">
        <v>114.0703</v>
      </c>
      <c r="P1684" s="5">
        <v>113.3993</v>
      </c>
      <c r="Q1684" s="5">
        <v>113.636</v>
      </c>
      <c r="R1684" s="5">
        <v>114.6708</v>
      </c>
      <c r="S1684" s="5">
        <v>114.7349</v>
      </c>
      <c r="T1684" s="5">
        <v>114.5389</v>
      </c>
      <c r="U1684" s="5">
        <v>114.87671</v>
      </c>
      <c r="V1684" s="5">
        <v>115.21452000000001</v>
      </c>
      <c r="W1684" t="str">
        <f t="shared" si="263"/>
        <v/>
      </c>
      <c r="X1684" s="7" t="str">
        <f t="shared" si="267"/>
        <v>PROTRA_CAPACITY_EMPIRICAL[</v>
      </c>
      <c r="Y1684" s="7" t="str">
        <f t="shared" si="260"/>
        <v>USMCA,</v>
      </c>
      <c r="Z1684" s="7" t="str">
        <f t="shared" si="261"/>
        <v>TO_elec,</v>
      </c>
      <c r="AA1684" s="7" t="str">
        <f t="shared" si="268"/>
        <v>PROTRA_CHP_PP_I]=GET_DIRECT_DATA(</v>
      </c>
      <c r="AB1684" s="7" t="str">
        <f t="shared" si="269"/>
        <v>'model_parameters/energy/PROTRA_capacity_vensim_import.xlsx','PROTRA_capacity','PROTRA_CAP_TIME',</v>
      </c>
      <c r="AC1684" s="7" t="str">
        <f t="shared" si="262"/>
        <v>'USMCA_TO_elec')~~|</v>
      </c>
    </row>
    <row r="1685" spans="1:29" x14ac:dyDescent="0.35">
      <c r="A1685" t="s">
        <v>76</v>
      </c>
      <c r="B1685" t="s">
        <v>42</v>
      </c>
      <c r="C1685" t="str">
        <f t="shared" si="264"/>
        <v>USMCA_TO_elec</v>
      </c>
      <c r="D1685" t="str">
        <f t="shared" si="265"/>
        <v>PROTRA_CHP_PP_I</v>
      </c>
      <c r="E1685" t="s">
        <v>27</v>
      </c>
      <c r="F1685" s="1" t="str">
        <f t="shared" si="266"/>
        <v>USMCATO_elecPROTRA_PP_oceanic</v>
      </c>
      <c r="G1685" s="5">
        <v>0.02</v>
      </c>
      <c r="H1685" s="5">
        <v>0.02</v>
      </c>
      <c r="I1685" s="5">
        <v>0.02</v>
      </c>
      <c r="J1685" s="5">
        <v>0.02</v>
      </c>
      <c r="K1685" s="5">
        <v>0.02</v>
      </c>
      <c r="L1685" s="5">
        <v>0.02</v>
      </c>
      <c r="M1685" s="5">
        <v>0.02</v>
      </c>
      <c r="N1685" s="5">
        <v>0.02</v>
      </c>
      <c r="O1685" s="5">
        <v>0.02</v>
      </c>
      <c r="P1685" s="5">
        <v>0.02</v>
      </c>
      <c r="Q1685" s="5">
        <v>0.02</v>
      </c>
      <c r="R1685" s="5">
        <v>0.02</v>
      </c>
      <c r="S1685" s="5">
        <v>0.02</v>
      </c>
      <c r="T1685" s="5">
        <v>0.02</v>
      </c>
      <c r="U1685" s="5">
        <v>0.02</v>
      </c>
      <c r="V1685" s="5">
        <v>0.02</v>
      </c>
      <c r="W1685" t="str">
        <f t="shared" si="263"/>
        <v/>
      </c>
      <c r="X1685" s="7" t="str">
        <f t="shared" si="267"/>
        <v>PROTRA_CAPACITY_EMPIRICAL[</v>
      </c>
      <c r="Y1685" s="7" t="str">
        <f t="shared" si="260"/>
        <v>USMCA,</v>
      </c>
      <c r="Z1685" s="7" t="str">
        <f t="shared" si="261"/>
        <v>TO_elec,</v>
      </c>
      <c r="AA1685" s="7" t="str">
        <f t="shared" si="268"/>
        <v>PROTRA_CHP_PP_I]=GET_DIRECT_DATA(</v>
      </c>
      <c r="AB1685" s="7" t="str">
        <f t="shared" si="269"/>
        <v>'model_parameters/energy/PROTRA_capacity_vensim_import.xlsx','PROTRA_capacity','PROTRA_CAP_TIME',</v>
      </c>
      <c r="AC1685" s="7" t="str">
        <f t="shared" si="262"/>
        <v>'USMCA_TO_elec')~~|</v>
      </c>
    </row>
    <row r="1686" spans="1:29" x14ac:dyDescent="0.35">
      <c r="A1686" t="s">
        <v>76</v>
      </c>
      <c r="B1686" t="s">
        <v>42</v>
      </c>
      <c r="C1686" t="str">
        <f t="shared" si="264"/>
        <v>USMCA_TO_elec</v>
      </c>
      <c r="D1686" t="str">
        <f t="shared" si="265"/>
        <v>PROTRA_CHP_PP_I</v>
      </c>
      <c r="E1686" t="s">
        <v>28</v>
      </c>
      <c r="F1686" s="1" t="str">
        <f t="shared" si="266"/>
        <v>USMCATO_elecPROTRA_PP_solar_CSP</v>
      </c>
      <c r="G1686" s="5">
        <v>0.38800000000000001</v>
      </c>
      <c r="H1686" s="5">
        <v>0.40100000000000002</v>
      </c>
      <c r="I1686" s="5">
        <v>0.46500000000000002</v>
      </c>
      <c r="J1686" s="5">
        <v>0.46500000000000002</v>
      </c>
      <c r="K1686" s="5">
        <v>0.47199999999999998</v>
      </c>
      <c r="L1686" s="5">
        <v>0.47299999999999998</v>
      </c>
      <c r="M1686" s="5">
        <v>0.47199999999999998</v>
      </c>
      <c r="N1686" s="5">
        <v>0.47599999999999998</v>
      </c>
      <c r="O1686" s="5">
        <v>1.286</v>
      </c>
      <c r="P1686" s="5">
        <v>1.667</v>
      </c>
      <c r="Q1686" s="5">
        <v>1.758</v>
      </c>
      <c r="R1686" s="5">
        <v>1.758</v>
      </c>
      <c r="S1686" s="5">
        <v>1.758</v>
      </c>
      <c r="T1686" s="5">
        <v>1.772</v>
      </c>
      <c r="U1686" s="5">
        <v>1.7929999999999999</v>
      </c>
      <c r="V1686" s="5">
        <v>1.8139999999999998</v>
      </c>
      <c r="W1686" t="str">
        <f t="shared" si="263"/>
        <v/>
      </c>
      <c r="X1686" s="7" t="str">
        <f t="shared" si="267"/>
        <v>PROTRA_CAPACITY_EMPIRICAL[</v>
      </c>
      <c r="Y1686" s="7" t="str">
        <f t="shared" si="260"/>
        <v>USMCA,</v>
      </c>
      <c r="Z1686" s="7" t="str">
        <f t="shared" si="261"/>
        <v>TO_elec,</v>
      </c>
      <c r="AA1686" s="7" t="str">
        <f t="shared" si="268"/>
        <v>PROTRA_CHP_PP_I]=GET_DIRECT_DATA(</v>
      </c>
      <c r="AB1686" s="7" t="str">
        <f t="shared" si="269"/>
        <v>'model_parameters/energy/PROTRA_capacity_vensim_import.xlsx','PROTRA_capacity','PROTRA_CAP_TIME',</v>
      </c>
      <c r="AC1686" s="7" t="str">
        <f t="shared" si="262"/>
        <v>'USMCA_TO_elec')~~|</v>
      </c>
    </row>
    <row r="1687" spans="1:29" x14ac:dyDescent="0.35">
      <c r="A1687" t="s">
        <v>76</v>
      </c>
      <c r="B1687" t="s">
        <v>42</v>
      </c>
      <c r="C1687" t="str">
        <f t="shared" si="264"/>
        <v>USMCA_TO_elec</v>
      </c>
      <c r="D1687" t="str">
        <f t="shared" si="265"/>
        <v>PROTRA_CHP_PP_I</v>
      </c>
      <c r="E1687" t="s">
        <v>29</v>
      </c>
      <c r="F1687" s="1" t="str">
        <f t="shared" si="266"/>
        <v>USMCATO_elecPROTRA_PP_solar_PV</v>
      </c>
      <c r="G1687" s="5">
        <v>0.3228910891089109</v>
      </c>
      <c r="H1687" s="5">
        <v>0.45118811881188114</v>
      </c>
      <c r="I1687" s="5">
        <v>0.62552475247524753</v>
      </c>
      <c r="J1687" s="5">
        <v>0.73970297029702969</v>
      </c>
      <c r="K1687" s="5">
        <v>1.0644356435643565</v>
      </c>
      <c r="L1687" s="5">
        <v>1.9391881188118811</v>
      </c>
      <c r="M1687" s="5">
        <v>3.5039207920792079</v>
      </c>
      <c r="N1687" s="5">
        <v>5.5020396039603954</v>
      </c>
      <c r="O1687" s="5">
        <v>8.0115049504950502</v>
      </c>
      <c r="P1687" s="5">
        <v>11.014514851485147</v>
      </c>
      <c r="Q1687" s="5">
        <v>14.962257425742575</v>
      </c>
      <c r="R1687" s="5">
        <v>22.103675247524752</v>
      </c>
      <c r="S1687" s="5">
        <v>27.589226534653463</v>
      </c>
      <c r="T1687" s="5">
        <v>35.031006118811888</v>
      </c>
      <c r="U1687" s="5">
        <v>41.097001283168325</v>
      </c>
      <c r="V1687" s="5">
        <v>47.162996447524762</v>
      </c>
      <c r="W1687" t="str">
        <f t="shared" si="263"/>
        <v/>
      </c>
      <c r="X1687" s="7" t="str">
        <f t="shared" si="267"/>
        <v>PROTRA_CAPACITY_EMPIRICAL[</v>
      </c>
      <c r="Y1687" s="7" t="str">
        <f t="shared" ref="Y1687:Z1694" si="270">A1687&amp;","</f>
        <v>USMCA,</v>
      </c>
      <c r="Z1687" s="7" t="str">
        <f t="shared" si="270"/>
        <v>TO_elec,</v>
      </c>
      <c r="AA1687" s="7" t="str">
        <f t="shared" si="268"/>
        <v>PROTRA_CHP_PP_I]=GET_DIRECT_DATA(</v>
      </c>
      <c r="AB1687" s="7" t="str">
        <f t="shared" si="269"/>
        <v>'model_parameters/energy/PROTRA_capacity_vensim_import.xlsx','PROTRA_capacity','PROTRA_CAP_TIME',</v>
      </c>
      <c r="AC1687" s="7" t="str">
        <f t="shared" ref="AC1687:AC1694" si="271">"'"&amp;C1687&amp;"')~~|"</f>
        <v>'USMCA_TO_elec')~~|</v>
      </c>
    </row>
    <row r="1688" spans="1:29" x14ac:dyDescent="0.35">
      <c r="A1688" t="s">
        <v>76</v>
      </c>
      <c r="B1688" t="s">
        <v>42</v>
      </c>
      <c r="C1688" t="str">
        <f t="shared" si="264"/>
        <v>USMCA_TO_elec</v>
      </c>
      <c r="D1688" t="str">
        <f t="shared" si="265"/>
        <v>PROTRA_CHP_PP_I</v>
      </c>
      <c r="E1688" t="s">
        <v>30</v>
      </c>
      <c r="F1688" s="1" t="str">
        <f t="shared" si="266"/>
        <v>USMCATO_elecPROTRA_PP_solar_urban_PV</v>
      </c>
      <c r="G1688" s="5">
        <v>0.20310891089108912</v>
      </c>
      <c r="H1688" s="5">
        <v>0.28381188118811884</v>
      </c>
      <c r="I1688" s="5">
        <v>0.39347524752475249</v>
      </c>
      <c r="J1688" s="5">
        <v>0.46529702970297027</v>
      </c>
      <c r="K1688" s="5">
        <v>0.6695643564356436</v>
      </c>
      <c r="L1688" s="5">
        <v>1.2198118811881189</v>
      </c>
      <c r="M1688" s="5">
        <v>2.2040792079207923</v>
      </c>
      <c r="N1688" s="5">
        <v>3.4609603960396038</v>
      </c>
      <c r="O1688" s="5">
        <v>5.0394950495049509</v>
      </c>
      <c r="P1688" s="5">
        <v>6.9284851485148522</v>
      </c>
      <c r="Q1688" s="5">
        <v>9.4117425742574259</v>
      </c>
      <c r="R1688" s="5">
        <v>13.903924752475248</v>
      </c>
      <c r="S1688" s="5">
        <v>17.354513465346535</v>
      </c>
      <c r="T1688" s="5">
        <v>22.035632881188121</v>
      </c>
      <c r="U1688" s="5">
        <v>25.851339516831686</v>
      </c>
      <c r="V1688" s="5">
        <v>29.667046152475251</v>
      </c>
      <c r="W1688" t="str">
        <f t="shared" si="263"/>
        <v/>
      </c>
      <c r="X1688" s="7" t="str">
        <f t="shared" si="267"/>
        <v>PROTRA_CAPACITY_EMPIRICAL[</v>
      </c>
      <c r="Y1688" s="7" t="str">
        <f t="shared" si="270"/>
        <v>USMCA,</v>
      </c>
      <c r="Z1688" s="7" t="str">
        <f t="shared" si="270"/>
        <v>TO_elec,</v>
      </c>
      <c r="AA1688" s="7" t="str">
        <f t="shared" si="268"/>
        <v>PROTRA_CHP_PP_I]=GET_DIRECT_DATA(</v>
      </c>
      <c r="AB1688" s="7" t="str">
        <f t="shared" si="269"/>
        <v>'model_parameters/energy/PROTRA_capacity_vensim_import.xlsx','PROTRA_capacity','PROTRA_CAP_TIME',</v>
      </c>
      <c r="AC1688" s="7" t="str">
        <f t="shared" si="271"/>
        <v>'USMCA_TO_elec')~~|</v>
      </c>
    </row>
    <row r="1689" spans="1:29" x14ac:dyDescent="0.35">
      <c r="A1689" t="s">
        <v>76</v>
      </c>
      <c r="B1689" t="s">
        <v>42</v>
      </c>
      <c r="C1689" t="str">
        <f t="shared" si="264"/>
        <v>USMCA_TO_elec</v>
      </c>
      <c r="D1689" t="str">
        <f t="shared" si="265"/>
        <v>PROTRA_CHP_PP_I</v>
      </c>
      <c r="E1689" t="s">
        <v>31</v>
      </c>
      <c r="F1689" s="1" t="str">
        <f t="shared" si="266"/>
        <v>USMCATO_elecPROTRA_PP_solid_fossil</v>
      </c>
      <c r="G1689" s="5">
        <v>281.24774392084481</v>
      </c>
      <c r="H1689" s="5">
        <v>283.64114325575036</v>
      </c>
      <c r="I1689" s="5">
        <v>285.01632483837608</v>
      </c>
      <c r="J1689" s="5">
        <v>287.12229530873879</v>
      </c>
      <c r="K1689" s="5">
        <v>290.03108594418785</v>
      </c>
      <c r="L1689" s="5">
        <v>292.99663918226668</v>
      </c>
      <c r="M1689" s="5">
        <v>293.91139397106963</v>
      </c>
      <c r="N1689" s="5">
        <v>290.49408827239893</v>
      </c>
      <c r="O1689" s="5">
        <v>287.79566739963934</v>
      </c>
      <c r="P1689" s="5">
        <v>287.44896088194309</v>
      </c>
      <c r="Q1689" s="5">
        <v>281.90936008165318</v>
      </c>
      <c r="R1689" s="5">
        <v>280.27331937563252</v>
      </c>
      <c r="S1689" s="5">
        <v>279.72789521765282</v>
      </c>
      <c r="T1689" s="5">
        <v>279.26869828475617</v>
      </c>
      <c r="U1689" s="5">
        <v>277.41449927891875</v>
      </c>
      <c r="V1689" s="5">
        <v>275.56030027308134</v>
      </c>
      <c r="W1689" t="str">
        <f t="shared" si="263"/>
        <v/>
      </c>
      <c r="X1689" s="7" t="str">
        <f t="shared" si="267"/>
        <v>PROTRA_CAPACITY_EMPIRICAL[</v>
      </c>
      <c r="Y1689" s="7" t="str">
        <f t="shared" si="270"/>
        <v>USMCA,</v>
      </c>
      <c r="Z1689" s="7" t="str">
        <f t="shared" si="270"/>
        <v>TO_elec,</v>
      </c>
      <c r="AA1689" s="7" t="str">
        <f t="shared" si="268"/>
        <v>PROTRA_CHP_PP_I]=GET_DIRECT_DATA(</v>
      </c>
      <c r="AB1689" s="7" t="str">
        <f t="shared" si="269"/>
        <v>'model_parameters/energy/PROTRA_capacity_vensim_import.xlsx','PROTRA_capacity','PROTRA_CAP_TIME',</v>
      </c>
      <c r="AC1689" s="7" t="str">
        <f t="shared" si="271"/>
        <v>'USMCA_TO_elec')~~|</v>
      </c>
    </row>
    <row r="1690" spans="1:29" x14ac:dyDescent="0.35">
      <c r="A1690" t="s">
        <v>76</v>
      </c>
      <c r="B1690" t="s">
        <v>42</v>
      </c>
      <c r="C1690" t="str">
        <f t="shared" si="264"/>
        <v>USMCA_TO_elec</v>
      </c>
      <c r="D1690" t="str">
        <f t="shared" si="265"/>
        <v>PROTRA_CHP_PP_I</v>
      </c>
      <c r="E1690" t="s">
        <v>32</v>
      </c>
      <c r="F1690" s="1" t="str">
        <f t="shared" si="266"/>
        <v>USMCATO_elecPROTRA_PP_solid_fossil_CCS</v>
      </c>
      <c r="G1690" s="5">
        <v>0</v>
      </c>
      <c r="H1690" s="5">
        <v>0</v>
      </c>
      <c r="I1690" s="5">
        <v>0</v>
      </c>
      <c r="J1690" s="5">
        <v>0</v>
      </c>
      <c r="K1690" s="5">
        <v>0</v>
      </c>
      <c r="L1690" s="5">
        <v>0</v>
      </c>
      <c r="M1690" s="5">
        <v>0</v>
      </c>
      <c r="N1690" s="5">
        <v>0</v>
      </c>
      <c r="O1690" s="5">
        <v>0</v>
      </c>
      <c r="P1690" s="5">
        <v>0</v>
      </c>
      <c r="Q1690" s="5">
        <v>0</v>
      </c>
      <c r="R1690" s="5">
        <v>0</v>
      </c>
      <c r="S1690" s="5">
        <v>0</v>
      </c>
      <c r="T1690" s="5">
        <v>0</v>
      </c>
      <c r="U1690" s="5">
        <v>0</v>
      </c>
      <c r="V1690" s="5">
        <v>0</v>
      </c>
      <c r="W1690" t="str">
        <f t="shared" si="263"/>
        <v/>
      </c>
      <c r="X1690" s="7" t="str">
        <f t="shared" si="267"/>
        <v>PROTRA_CAPACITY_EMPIRICAL[</v>
      </c>
      <c r="Y1690" s="7" t="str">
        <f t="shared" si="270"/>
        <v>USMCA,</v>
      </c>
      <c r="Z1690" s="7" t="str">
        <f t="shared" si="270"/>
        <v>TO_elec,</v>
      </c>
      <c r="AA1690" s="7" t="str">
        <f t="shared" si="268"/>
        <v>PROTRA_CHP_PP_I]=GET_DIRECT_DATA(</v>
      </c>
      <c r="AB1690" s="7" t="str">
        <f t="shared" si="269"/>
        <v>'model_parameters/energy/PROTRA_capacity_vensim_import.xlsx','PROTRA_capacity','PROTRA_CAP_TIME',</v>
      </c>
      <c r="AC1690" s="7" t="str">
        <f t="shared" si="271"/>
        <v>'USMCA_TO_elec')~~|</v>
      </c>
    </row>
    <row r="1691" spans="1:29" x14ac:dyDescent="0.35">
      <c r="A1691" t="s">
        <v>76</v>
      </c>
      <c r="B1691" t="s">
        <v>42</v>
      </c>
      <c r="C1691" t="str">
        <f t="shared" si="264"/>
        <v>USMCA_TO_elec</v>
      </c>
      <c r="D1691" t="str">
        <f t="shared" si="265"/>
        <v>PROTRA_CHP_PP_I</v>
      </c>
      <c r="E1691" t="s">
        <v>33</v>
      </c>
      <c r="F1691" s="1" t="str">
        <f t="shared" si="266"/>
        <v>USMCATO_elecPROTRA_PP_waste</v>
      </c>
      <c r="G1691" s="5">
        <v>0.51377440500935545</v>
      </c>
      <c r="H1691" s="5">
        <v>0.53145558109040614</v>
      </c>
      <c r="I1691" s="5">
        <v>0.57477869418137228</v>
      </c>
      <c r="J1691" s="5">
        <v>0.60124094140590434</v>
      </c>
      <c r="K1691" s="5">
        <v>0.59962211326298698</v>
      </c>
      <c r="L1691" s="5">
        <v>0.61138269978958637</v>
      </c>
      <c r="M1691" s="5">
        <v>0.66170817935927451</v>
      </c>
      <c r="N1691" s="5">
        <v>0.75206867828250368</v>
      </c>
      <c r="O1691" s="5">
        <v>0.88672883782348677</v>
      </c>
      <c r="P1691" s="5">
        <v>0.95464338899595824</v>
      </c>
      <c r="Q1691" s="5">
        <v>0.95592815912815177</v>
      </c>
      <c r="R1691" s="5">
        <v>0.9928817779213962</v>
      </c>
      <c r="S1691" s="5">
        <v>1.0810480202664454</v>
      </c>
      <c r="T1691" s="5">
        <v>1.0680479123510915</v>
      </c>
      <c r="U1691" s="5">
        <v>1.1032408031359475</v>
      </c>
      <c r="V1691" s="5">
        <v>1.1384336939208035</v>
      </c>
      <c r="W1691" t="str">
        <f t="shared" si="263"/>
        <v/>
      </c>
      <c r="X1691" s="7" t="str">
        <f t="shared" si="267"/>
        <v>PROTRA_CAPACITY_EMPIRICAL[</v>
      </c>
      <c r="Y1691" s="7" t="str">
        <f t="shared" si="270"/>
        <v>USMCA,</v>
      </c>
      <c r="Z1691" s="7" t="str">
        <f t="shared" si="270"/>
        <v>TO_elec,</v>
      </c>
      <c r="AA1691" s="7" t="str">
        <f t="shared" si="268"/>
        <v>PROTRA_CHP_PP_I]=GET_DIRECT_DATA(</v>
      </c>
      <c r="AB1691" s="7" t="str">
        <f t="shared" si="269"/>
        <v>'model_parameters/energy/PROTRA_capacity_vensim_import.xlsx','PROTRA_capacity','PROTRA_CAP_TIME',</v>
      </c>
      <c r="AC1691" s="7" t="str">
        <f t="shared" si="271"/>
        <v>'USMCA_TO_elec')~~|</v>
      </c>
    </row>
    <row r="1692" spans="1:29" x14ac:dyDescent="0.35">
      <c r="A1692" t="s">
        <v>76</v>
      </c>
      <c r="B1692" t="s">
        <v>42</v>
      </c>
      <c r="C1692" t="str">
        <f t="shared" si="264"/>
        <v>USMCA_TO_elec</v>
      </c>
      <c r="D1692" t="str">
        <f t="shared" si="265"/>
        <v>PROTRA_CHP_PP_I</v>
      </c>
      <c r="E1692" t="s">
        <v>34</v>
      </c>
      <c r="F1692" s="1" t="str">
        <f t="shared" si="266"/>
        <v>USMCATO_elecPROTRA_PP_waste_CCS</v>
      </c>
      <c r="G1692" s="5">
        <v>0</v>
      </c>
      <c r="H1692" s="5">
        <v>0</v>
      </c>
      <c r="I1692" s="5">
        <v>0</v>
      </c>
      <c r="J1692" s="5">
        <v>0</v>
      </c>
      <c r="K1692" s="5">
        <v>0</v>
      </c>
      <c r="L1692" s="5">
        <v>0</v>
      </c>
      <c r="M1692" s="5">
        <v>0</v>
      </c>
      <c r="N1692" s="5">
        <v>0</v>
      </c>
      <c r="O1692" s="5">
        <v>0</v>
      </c>
      <c r="P1692" s="5">
        <v>0</v>
      </c>
      <c r="Q1692" s="5">
        <v>0</v>
      </c>
      <c r="R1692" s="5">
        <v>0</v>
      </c>
      <c r="S1692" s="5">
        <v>0</v>
      </c>
      <c r="T1692" s="5">
        <v>0</v>
      </c>
      <c r="U1692" s="5">
        <v>0</v>
      </c>
      <c r="V1692" s="5">
        <v>0</v>
      </c>
      <c r="W1692" t="str">
        <f t="shared" si="263"/>
        <v/>
      </c>
      <c r="X1692" s="7" t="str">
        <f t="shared" si="267"/>
        <v>PROTRA_CAPACITY_EMPIRICAL[</v>
      </c>
      <c r="Y1692" s="7" t="str">
        <f t="shared" si="270"/>
        <v>USMCA,</v>
      </c>
      <c r="Z1692" s="7" t="str">
        <f t="shared" si="270"/>
        <v>TO_elec,</v>
      </c>
      <c r="AA1692" s="7" t="str">
        <f t="shared" si="268"/>
        <v>PROTRA_CHP_PP_I]=GET_DIRECT_DATA(</v>
      </c>
      <c r="AB1692" s="7" t="str">
        <f t="shared" si="269"/>
        <v>'model_parameters/energy/PROTRA_capacity_vensim_import.xlsx','PROTRA_capacity','PROTRA_CAP_TIME',</v>
      </c>
      <c r="AC1692" s="7" t="str">
        <f t="shared" si="271"/>
        <v>'USMCA_TO_elec')~~|</v>
      </c>
    </row>
    <row r="1693" spans="1:29" x14ac:dyDescent="0.35">
      <c r="A1693" t="s">
        <v>76</v>
      </c>
      <c r="B1693" t="s">
        <v>42</v>
      </c>
      <c r="C1693" t="str">
        <f t="shared" si="264"/>
        <v>USMCA_TO_elec</v>
      </c>
      <c r="D1693" t="str">
        <f t="shared" si="265"/>
        <v>PROTRA_CHP_PP_I</v>
      </c>
      <c r="E1693" t="s">
        <v>35</v>
      </c>
      <c r="F1693" s="1" t="str">
        <f t="shared" si="266"/>
        <v>USMCATO_elecPROTRA_PP_wind_offshore</v>
      </c>
      <c r="G1693" s="5">
        <v>0</v>
      </c>
      <c r="H1693" s="5">
        <v>0</v>
      </c>
      <c r="I1693" s="5">
        <v>0</v>
      </c>
      <c r="J1693" s="5">
        <v>0</v>
      </c>
      <c r="K1693" s="5">
        <v>0</v>
      </c>
      <c r="L1693" s="5">
        <v>0</v>
      </c>
      <c r="M1693" s="5">
        <v>0</v>
      </c>
      <c r="N1693" s="5">
        <v>0</v>
      </c>
      <c r="O1693" s="5">
        <v>0</v>
      </c>
      <c r="P1693" s="5">
        <v>2.0000000000000002E-5</v>
      </c>
      <c r="Q1693" s="5">
        <v>2.0000000000000002E-5</v>
      </c>
      <c r="R1693" s="5">
        <v>2.9000000000000001E-2</v>
      </c>
      <c r="S1693" s="5">
        <v>2.9000000000000001E-2</v>
      </c>
      <c r="T1693" s="5">
        <v>2.9000000000000001E-2</v>
      </c>
      <c r="U1693" s="5">
        <v>3.7694000000000005E-2</v>
      </c>
      <c r="V1693" s="5">
        <v>4.6388000000000006E-2</v>
      </c>
      <c r="W1693" t="str">
        <f t="shared" si="263"/>
        <v/>
      </c>
      <c r="X1693" s="7" t="str">
        <f t="shared" si="267"/>
        <v>PROTRA_CAPACITY_EMPIRICAL[</v>
      </c>
      <c r="Y1693" s="7" t="str">
        <f t="shared" si="270"/>
        <v>USMCA,</v>
      </c>
      <c r="Z1693" s="7" t="str">
        <f t="shared" si="270"/>
        <v>TO_elec,</v>
      </c>
      <c r="AA1693" s="7" t="str">
        <f t="shared" si="268"/>
        <v>PROTRA_CHP_PP_I]=GET_DIRECT_DATA(</v>
      </c>
      <c r="AB1693" s="7" t="str">
        <f t="shared" si="269"/>
        <v>'model_parameters/energy/PROTRA_capacity_vensim_import.xlsx','PROTRA_capacity','PROTRA_CAP_TIME',</v>
      </c>
      <c r="AC1693" s="7" t="str">
        <f t="shared" si="271"/>
        <v>'USMCA_TO_elec')~~|</v>
      </c>
    </row>
    <row r="1694" spans="1:29" x14ac:dyDescent="0.35">
      <c r="A1694" t="s">
        <v>76</v>
      </c>
      <c r="B1694" t="s">
        <v>42</v>
      </c>
      <c r="C1694" t="str">
        <f t="shared" si="264"/>
        <v>USMCA_TO_elec</v>
      </c>
      <c r="D1694" t="str">
        <f t="shared" si="265"/>
        <v>PROTRA_CHP_PP_I</v>
      </c>
      <c r="E1694" t="s">
        <v>36</v>
      </c>
      <c r="F1694" s="1" t="str">
        <f t="shared" si="266"/>
        <v>USMCATO_elecPROTRA_PP_wind_onshore</v>
      </c>
      <c r="G1694" s="5">
        <v>9.4009999999999998</v>
      </c>
      <c r="H1694" s="5">
        <v>12.853</v>
      </c>
      <c r="I1694" s="5">
        <v>18.456</v>
      </c>
      <c r="J1694" s="5">
        <v>27.0886</v>
      </c>
      <c r="K1694" s="5">
        <v>38.003599999999999</v>
      </c>
      <c r="L1694" s="5">
        <v>43.621600000000001</v>
      </c>
      <c r="M1694" s="5">
        <v>51.5426</v>
      </c>
      <c r="N1694" s="5">
        <v>67.0916</v>
      </c>
      <c r="O1694" s="5">
        <v>69.896600000000007</v>
      </c>
      <c r="P1694" s="5">
        <v>76.495000000000005</v>
      </c>
      <c r="Q1694" s="5">
        <v>87.058000000000007</v>
      </c>
      <c r="R1694" s="5">
        <v>97.281000000000006</v>
      </c>
      <c r="S1694" s="5">
        <v>104.16998</v>
      </c>
      <c r="T1694" s="5">
        <v>112.079825</v>
      </c>
      <c r="U1694" s="5">
        <v>120.907988</v>
      </c>
      <c r="V1694" s="5">
        <v>129.73615100000001</v>
      </c>
      <c r="W1694" t="str">
        <f t="shared" si="263"/>
        <v/>
      </c>
      <c r="X1694" s="7" t="str">
        <f t="shared" si="267"/>
        <v>PROTRA_CAPACITY_EMPIRICAL[</v>
      </c>
      <c r="Y1694" s="7" t="str">
        <f t="shared" si="270"/>
        <v>USMCA,</v>
      </c>
      <c r="Z1694" s="7" t="str">
        <f t="shared" si="270"/>
        <v>TO_elec,</v>
      </c>
      <c r="AA1694" s="7" t="str">
        <f t="shared" si="268"/>
        <v>PROTRA_CHP_PP_I]=GET_DIRECT_DATA(</v>
      </c>
      <c r="AB1694" s="7" t="str">
        <f t="shared" si="269"/>
        <v>'model_parameters/energy/PROTRA_capacity_vensim_import.xlsx','PROTRA_capacity','PROTRA_CAP_TIME',</v>
      </c>
      <c r="AC1694" s="7" t="str">
        <f t="shared" si="271"/>
        <v>'USMCA_TO_elec')~~|</v>
      </c>
    </row>
    <row r="1695" spans="1:29" x14ac:dyDescent="0.35">
      <c r="A1695" t="s">
        <v>89</v>
      </c>
      <c r="B1695" t="s">
        <v>90</v>
      </c>
      <c r="C1695" t="str">
        <f t="shared" si="264"/>
        <v>REGIONS_36_I_TO_gas</v>
      </c>
      <c r="D1695" t="s">
        <v>84</v>
      </c>
      <c r="E1695" t="s">
        <v>84</v>
      </c>
      <c r="F1695" s="1" t="str">
        <f t="shared" si="266"/>
        <v>REGIONS_36_ITO_gasPROTRA_blending_gas_fuels</v>
      </c>
      <c r="G1695" s="10">
        <v>10000</v>
      </c>
      <c r="H1695" s="10"/>
      <c r="I1695" s="10"/>
      <c r="J1695" s="10"/>
      <c r="K1695" s="10"/>
      <c r="L1695" s="10"/>
      <c r="M1695" s="10"/>
      <c r="N1695" s="10"/>
      <c r="O1695" s="10"/>
      <c r="P1695" s="10"/>
      <c r="Q1695" s="10"/>
      <c r="R1695" s="10"/>
      <c r="S1695" s="10"/>
      <c r="T1695" s="10"/>
      <c r="U1695" s="10"/>
      <c r="V1695" s="10"/>
      <c r="W1695" s="12" t="str">
        <f>CONCATENATE(X1695,Y1695,Z1695,AA1695,AB1695,AC1695)</f>
        <v>PROTRA_CAPACITY_EMPIRICAL[REGIONS_36_I,TO_gas,PROTRA_blending_gas_fuels]=10000~~|</v>
      </c>
      <c r="X1695" s="7" t="str">
        <f t="shared" si="267"/>
        <v>PROTRA_CAPACITY_EMPIRICAL[</v>
      </c>
      <c r="Y1695" s="7" t="str">
        <f t="shared" ref="Y1695:Y1699" si="272">A1695&amp;","</f>
        <v>REGIONS_36_I,</v>
      </c>
      <c r="Z1695" s="7" t="str">
        <f t="shared" ref="Z1695:Z1699" si="273">B1695&amp;","</f>
        <v>TO_gas,</v>
      </c>
      <c r="AA1695" s="7" t="str">
        <f>D1695&amp;"]="</f>
        <v>PROTRA_blending_gas_fuels]=</v>
      </c>
      <c r="AB1695" s="11" t="str">
        <f>G1695&amp;"~~|"</f>
        <v>10000~~|</v>
      </c>
    </row>
    <row r="1696" spans="1:29" x14ac:dyDescent="0.35">
      <c r="A1696" t="s">
        <v>89</v>
      </c>
      <c r="B1696" t="s">
        <v>91</v>
      </c>
      <c r="C1696" t="str">
        <f t="shared" si="264"/>
        <v>REGIONS_36_I_TO_liquid</v>
      </c>
      <c r="D1696" t="s">
        <v>85</v>
      </c>
      <c r="E1696" t="s">
        <v>85</v>
      </c>
      <c r="F1696" s="1" t="str">
        <f t="shared" si="266"/>
        <v>REGIONS_36_ITO_liquidPROTRA_blending_liquid_fuels</v>
      </c>
      <c r="G1696" s="10">
        <v>10000</v>
      </c>
      <c r="H1696" s="10"/>
      <c r="I1696" s="10"/>
      <c r="J1696" s="10"/>
      <c r="K1696" s="10"/>
      <c r="L1696" s="10"/>
      <c r="M1696" s="10"/>
      <c r="N1696" s="10"/>
      <c r="O1696" s="10"/>
      <c r="P1696" s="10"/>
      <c r="Q1696" s="10"/>
      <c r="R1696" s="10"/>
      <c r="S1696" s="10"/>
      <c r="T1696" s="10"/>
      <c r="U1696" s="10"/>
      <c r="V1696" s="10"/>
      <c r="W1696" s="12" t="str">
        <f t="shared" ref="W1696:W1699" si="274">CONCATENATE(X1696,Y1696,Z1696,AA1696,AB1696,AC1696)</f>
        <v>PROTRA_CAPACITY_EMPIRICAL[REGIONS_36_I,TO_liquid,PROTRA_blending_liquid_fuels]=10000~~|</v>
      </c>
      <c r="X1696" s="7" t="str">
        <f t="shared" si="267"/>
        <v>PROTRA_CAPACITY_EMPIRICAL[</v>
      </c>
      <c r="Y1696" s="7" t="str">
        <f t="shared" si="272"/>
        <v>REGIONS_36_I,</v>
      </c>
      <c r="Z1696" s="7" t="str">
        <f t="shared" si="273"/>
        <v>TO_liquid,</v>
      </c>
      <c r="AA1696" s="7" t="str">
        <f t="shared" ref="AA1696:AA1699" si="275">D1696&amp;"]="</f>
        <v>PROTRA_blending_liquid_fuels]=</v>
      </c>
      <c r="AB1696" s="11" t="str">
        <f t="shared" ref="AB1696:AB1699" si="276">G1696&amp;"~~|"</f>
        <v>10000~~|</v>
      </c>
    </row>
    <row r="1697" spans="1:28" x14ac:dyDescent="0.35">
      <c r="A1697" t="s">
        <v>89</v>
      </c>
      <c r="B1697" t="s">
        <v>92</v>
      </c>
      <c r="C1697" t="str">
        <f t="shared" si="264"/>
        <v>REGIONS_36_I_TO_hydrogen</v>
      </c>
      <c r="D1697" t="s">
        <v>86</v>
      </c>
      <c r="E1697" t="s">
        <v>86</v>
      </c>
      <c r="F1697" s="1" t="str">
        <f t="shared" si="266"/>
        <v>REGIONS_36_ITO_hydrogenPROTRA_no_process_TI_hydrogen</v>
      </c>
      <c r="G1697" s="10">
        <v>10000</v>
      </c>
      <c r="H1697" s="10"/>
      <c r="I1697" s="10"/>
      <c r="J1697" s="10"/>
      <c r="K1697" s="10"/>
      <c r="L1697" s="10"/>
      <c r="M1697" s="10"/>
      <c r="N1697" s="10"/>
      <c r="O1697" s="10"/>
      <c r="P1697" s="10"/>
      <c r="Q1697" s="10"/>
      <c r="R1697" s="10"/>
      <c r="S1697" s="10"/>
      <c r="T1697" s="10"/>
      <c r="U1697" s="10"/>
      <c r="V1697" s="10"/>
      <c r="W1697" s="12" t="str">
        <f t="shared" si="274"/>
        <v>PROTRA_CAPACITY_EMPIRICAL[REGIONS_36_I,TO_hydrogen,PROTRA_no_process_TI_hydrogen]=10000~~|</v>
      </c>
      <c r="X1697" s="7" t="str">
        <f t="shared" si="267"/>
        <v>PROTRA_CAPACITY_EMPIRICAL[</v>
      </c>
      <c r="Y1697" s="7" t="str">
        <f t="shared" si="272"/>
        <v>REGIONS_36_I,</v>
      </c>
      <c r="Z1697" s="7" t="str">
        <f t="shared" si="273"/>
        <v>TO_hydrogen,</v>
      </c>
      <c r="AA1697" s="7" t="str">
        <f t="shared" si="275"/>
        <v>PROTRA_no_process_TI_hydrogen]=</v>
      </c>
      <c r="AB1697" s="11" t="str">
        <f t="shared" si="276"/>
        <v>10000~~|</v>
      </c>
    </row>
    <row r="1698" spans="1:28" x14ac:dyDescent="0.35">
      <c r="A1698" t="s">
        <v>89</v>
      </c>
      <c r="B1698" t="s">
        <v>93</v>
      </c>
      <c r="C1698" t="str">
        <f t="shared" si="264"/>
        <v>REGIONS_36_I_TO_solid_bio</v>
      </c>
      <c r="D1698" t="s">
        <v>87</v>
      </c>
      <c r="E1698" t="s">
        <v>87</v>
      </c>
      <c r="F1698" s="1" t="str">
        <f t="shared" si="266"/>
        <v>REGIONS_36_ITO_solid_bioPROTRA_no_process_TI_solid_bio</v>
      </c>
      <c r="G1698" s="10">
        <v>10000</v>
      </c>
      <c r="H1698" s="10"/>
      <c r="I1698" s="10"/>
      <c r="J1698" s="10"/>
      <c r="K1698" s="10"/>
      <c r="L1698" s="10"/>
      <c r="M1698" s="10"/>
      <c r="N1698" s="10"/>
      <c r="O1698" s="10"/>
      <c r="P1698" s="10"/>
      <c r="Q1698" s="10"/>
      <c r="R1698" s="10"/>
      <c r="S1698" s="10"/>
      <c r="T1698" s="10"/>
      <c r="U1698" s="10"/>
      <c r="V1698" s="10"/>
      <c r="W1698" s="12" t="str">
        <f t="shared" si="274"/>
        <v>PROTRA_CAPACITY_EMPIRICAL[REGIONS_36_I,TO_solid_bio,PROTRA_no_process_TI_solid_bio]=10000~~|</v>
      </c>
      <c r="X1698" s="7" t="str">
        <f t="shared" si="267"/>
        <v>PROTRA_CAPACITY_EMPIRICAL[</v>
      </c>
      <c r="Y1698" s="7" t="str">
        <f t="shared" si="272"/>
        <v>REGIONS_36_I,</v>
      </c>
      <c r="Z1698" s="7" t="str">
        <f t="shared" si="273"/>
        <v>TO_solid_bio,</v>
      </c>
      <c r="AA1698" s="7" t="str">
        <f t="shared" si="275"/>
        <v>PROTRA_no_process_TI_solid_bio]=</v>
      </c>
      <c r="AB1698" s="11" t="str">
        <f t="shared" si="276"/>
        <v>10000~~|</v>
      </c>
    </row>
    <row r="1699" spans="1:28" x14ac:dyDescent="0.35">
      <c r="A1699" t="s">
        <v>89</v>
      </c>
      <c r="B1699" t="s">
        <v>94</v>
      </c>
      <c r="C1699" t="str">
        <f t="shared" si="264"/>
        <v>REGIONS_36_I_TO_solid_fossil</v>
      </c>
      <c r="D1699" t="s">
        <v>88</v>
      </c>
      <c r="E1699" t="s">
        <v>88</v>
      </c>
      <c r="F1699" s="1" t="str">
        <f t="shared" si="266"/>
        <v>REGIONS_36_ITO_solid_fossilPROTRA_no_process_TI_solid_fossil</v>
      </c>
      <c r="G1699" s="10">
        <v>10000</v>
      </c>
      <c r="H1699" s="10"/>
      <c r="I1699" s="10"/>
      <c r="J1699" s="10"/>
      <c r="K1699" s="10"/>
      <c r="L1699" s="10"/>
      <c r="M1699" s="10"/>
      <c r="N1699" s="10"/>
      <c r="O1699" s="10"/>
      <c r="P1699" s="10"/>
      <c r="Q1699" s="10"/>
      <c r="R1699" s="10"/>
      <c r="S1699" s="10"/>
      <c r="T1699" s="10"/>
      <c r="U1699" s="10"/>
      <c r="V1699" s="10"/>
      <c r="W1699" s="12" t="str">
        <f t="shared" si="274"/>
        <v>PROTRA_CAPACITY_EMPIRICAL[REGIONS_36_I,TO_solid_fossil,PROTRA_no_process_TI_solid_fossil]=10000~~|</v>
      </c>
      <c r="X1699" s="7" t="str">
        <f t="shared" si="267"/>
        <v>PROTRA_CAPACITY_EMPIRICAL[</v>
      </c>
      <c r="Y1699" s="7" t="str">
        <f t="shared" si="272"/>
        <v>REGIONS_36_I,</v>
      </c>
      <c r="Z1699" s="7" t="str">
        <f t="shared" si="273"/>
        <v>TO_solid_fossil,</v>
      </c>
      <c r="AA1699" s="7" t="str">
        <f t="shared" si="275"/>
        <v>PROTRA_no_process_TI_solid_fossil]=</v>
      </c>
      <c r="AB1699" s="11" t="str">
        <f t="shared" si="276"/>
        <v>10000~~|</v>
      </c>
    </row>
    <row r="1700" spans="1:28" x14ac:dyDescent="0.35">
      <c r="F1700" s="1" t="str">
        <f t="shared" si="266"/>
        <v/>
      </c>
      <c r="G1700" s="14"/>
      <c r="H1700" s="14"/>
      <c r="I1700" s="14"/>
      <c r="J1700" s="14"/>
      <c r="K1700" s="14"/>
      <c r="L1700" s="14"/>
      <c r="M1700" s="14"/>
      <c r="N1700" s="14"/>
      <c r="O1700" s="14"/>
      <c r="P1700" s="14"/>
      <c r="Q1700" s="14"/>
      <c r="R1700" s="14"/>
      <c r="S1700" s="14"/>
      <c r="T1700" s="14"/>
      <c r="U1700" s="14"/>
      <c r="V1700" s="14"/>
      <c r="W1700" s="13" t="s">
        <v>178</v>
      </c>
      <c r="AB1700" s="11"/>
    </row>
    <row r="1701" spans="1:28" x14ac:dyDescent="0.35">
      <c r="F1701" s="1" t="str">
        <f t="shared" si="266"/>
        <v/>
      </c>
      <c r="W1701" s="13" t="s">
        <v>174</v>
      </c>
    </row>
    <row r="1702" spans="1:28" x14ac:dyDescent="0.35">
      <c r="F1702" s="1" t="str">
        <f t="shared" si="266"/>
        <v/>
      </c>
      <c r="W1702" s="13" t="s">
        <v>175</v>
      </c>
    </row>
    <row r="1703" spans="1:28" x14ac:dyDescent="0.35">
      <c r="F1703" s="1" t="str">
        <f t="shared" si="266"/>
        <v/>
      </c>
      <c r="W1703" s="13" t="s">
        <v>176</v>
      </c>
    </row>
    <row r="1704" spans="1:28" x14ac:dyDescent="0.35">
      <c r="F1704" s="1" t="str">
        <f t="shared" si="266"/>
        <v/>
      </c>
      <c r="W1704" s="13" t="s">
        <v>177</v>
      </c>
    </row>
    <row r="1706" spans="1:28" x14ac:dyDescent="0.35">
      <c r="G1706" s="24"/>
      <c r="H1706" s="24"/>
      <c r="I1706" s="24"/>
      <c r="J1706" s="24"/>
      <c r="K1706" s="24"/>
      <c r="L1706" s="24"/>
      <c r="M1706" s="24"/>
      <c r="N1706" s="24"/>
      <c r="O1706" s="24"/>
      <c r="P1706" s="24"/>
      <c r="Q1706" s="24"/>
      <c r="R1706" s="24"/>
      <c r="S1706" s="24"/>
      <c r="T1706" s="24"/>
      <c r="U1706" s="24"/>
      <c r="V1706" s="24"/>
    </row>
    <row r="1710" spans="1:28" x14ac:dyDescent="0.35">
      <c r="A1710" s="13" t="s">
        <v>181</v>
      </c>
      <c r="B1710" s="13"/>
      <c r="G1710" s="2">
        <v>2005</v>
      </c>
      <c r="H1710" s="2">
        <v>2006</v>
      </c>
      <c r="I1710" s="2">
        <v>2007</v>
      </c>
      <c r="J1710" s="2">
        <v>2008</v>
      </c>
      <c r="K1710" s="2">
        <v>2009</v>
      </c>
      <c r="L1710" s="2">
        <v>2010</v>
      </c>
      <c r="M1710" s="2">
        <v>2011</v>
      </c>
      <c r="N1710" s="2">
        <v>2012</v>
      </c>
      <c r="O1710" s="2">
        <v>2013</v>
      </c>
      <c r="P1710" s="2">
        <v>2014</v>
      </c>
      <c r="Q1710" s="2">
        <v>2015</v>
      </c>
      <c r="R1710" s="2">
        <v>2016</v>
      </c>
      <c r="S1710" s="2">
        <v>2017</v>
      </c>
      <c r="T1710" s="2">
        <v>2018</v>
      </c>
      <c r="U1710" s="2">
        <v>2019</v>
      </c>
      <c r="V1710" s="2">
        <v>2020</v>
      </c>
    </row>
    <row r="1711" spans="1:28" x14ac:dyDescent="0.35">
      <c r="A1711" t="s">
        <v>43</v>
      </c>
      <c r="B1711" t="s">
        <v>41</v>
      </c>
      <c r="G1711" s="15">
        <f>SUMIFS(G$3:G$1699,$A$3:$A$1699,$A1711,$B$3:$B$1699,$B1711)</f>
        <v>7.311365749819605</v>
      </c>
      <c r="H1711" s="15">
        <f t="shared" ref="H1711:V1711" si="277">SUMIFS(H$3:H$1699,$A$3:$A$1699,$A1711,$B$3:$B$1699,$B1711)</f>
        <v>7.3436887820047048</v>
      </c>
      <c r="I1711" s="15">
        <f t="shared" si="277"/>
        <v>7.3888095607005226</v>
      </c>
      <c r="J1711" s="15">
        <f t="shared" si="277"/>
        <v>8.3139224567769077</v>
      </c>
      <c r="K1711" s="15">
        <f t="shared" si="277"/>
        <v>8.9043715814729474</v>
      </c>
      <c r="L1711" s="15">
        <f t="shared" si="277"/>
        <v>10.100529121809682</v>
      </c>
      <c r="M1711" s="15">
        <f t="shared" si="277"/>
        <v>9.9840146195105213</v>
      </c>
      <c r="N1711" s="15">
        <f t="shared" si="277"/>
        <v>10.917583044820013</v>
      </c>
      <c r="O1711" s="15">
        <f t="shared" si="277"/>
        <v>11.423641322774049</v>
      </c>
      <c r="P1711" s="15">
        <f t="shared" si="277"/>
        <v>10.8791222588293</v>
      </c>
      <c r="Q1711" s="15">
        <f t="shared" si="277"/>
        <v>11.070640894053234</v>
      </c>
      <c r="R1711" s="15">
        <f t="shared" si="277"/>
        <v>11.313710483111221</v>
      </c>
      <c r="S1711" s="15">
        <f t="shared" si="277"/>
        <v>11.821564485437515</v>
      </c>
      <c r="T1711" s="15">
        <f t="shared" si="277"/>
        <v>11.227</v>
      </c>
      <c r="U1711" s="15">
        <f t="shared" si="277"/>
        <v>10.938589252627791</v>
      </c>
      <c r="V1711" s="15">
        <f t="shared" si="277"/>
        <v>10.903507876031581</v>
      </c>
    </row>
    <row r="1712" spans="1:28" x14ac:dyDescent="0.35">
      <c r="A1712" t="s">
        <v>44</v>
      </c>
      <c r="B1712" t="s">
        <v>41</v>
      </c>
      <c r="G1712" s="15">
        <f t="shared" ref="G1712:V1775" si="278">SUMIFS(G$3:G$1699,$A$3:$A$1699,$A1712,$B$3:$B$1699,$B1712)</f>
        <v>1.6514285714285714E-2</v>
      </c>
      <c r="H1712" s="15">
        <f t="shared" si="278"/>
        <v>2.3961904761904757E-2</v>
      </c>
      <c r="I1712" s="15">
        <f t="shared" si="278"/>
        <v>1.9752380952380952E-2</v>
      </c>
      <c r="J1712" s="15">
        <f t="shared" si="278"/>
        <v>2.2019047619047615E-2</v>
      </c>
      <c r="K1712" s="15">
        <f t="shared" si="278"/>
        <v>2.7523809523809527E-2</v>
      </c>
      <c r="L1712" s="15">
        <f t="shared" si="278"/>
        <v>2.0529523809523807E-2</v>
      </c>
      <c r="M1712" s="15">
        <f t="shared" si="278"/>
        <v>1.2401904761904762E-2</v>
      </c>
      <c r="N1712" s="15">
        <f t="shared" si="278"/>
        <v>1.3373333333333331E-2</v>
      </c>
      <c r="O1712" s="15">
        <f t="shared" si="278"/>
        <v>1.5316190476190476E-2</v>
      </c>
      <c r="P1712" s="15">
        <f t="shared" si="278"/>
        <v>1.5186666666666666E-2</v>
      </c>
      <c r="Q1712" s="15">
        <f t="shared" si="278"/>
        <v>1.6255238095238093E-2</v>
      </c>
      <c r="R1712" s="15">
        <f t="shared" si="278"/>
        <v>1.6967619047619044E-2</v>
      </c>
      <c r="S1712" s="15">
        <f t="shared" si="278"/>
        <v>1.6417142857142859E-2</v>
      </c>
      <c r="T1712" s="15">
        <f t="shared" si="278"/>
        <v>1.7000000000000001E-2</v>
      </c>
      <c r="U1712" s="15">
        <f t="shared" si="278"/>
        <v>1.8198095238095242E-2</v>
      </c>
      <c r="V1712" s="15">
        <f t="shared" si="278"/>
        <v>1.8589904761904769E-2</v>
      </c>
    </row>
    <row r="1713" spans="1:22" x14ac:dyDescent="0.35">
      <c r="A1713" t="s">
        <v>45</v>
      </c>
      <c r="B1713" t="s">
        <v>41</v>
      </c>
      <c r="G1713" s="15">
        <f t="shared" si="278"/>
        <v>8.9279372193397624</v>
      </c>
      <c r="H1713" s="15">
        <f t="shared" si="278"/>
        <v>8.4488901672461623</v>
      </c>
      <c r="I1713" s="15">
        <f t="shared" si="278"/>
        <v>7.9043504687686141</v>
      </c>
      <c r="J1713" s="15">
        <f t="shared" si="278"/>
        <v>8.9127096367297654</v>
      </c>
      <c r="K1713" s="15">
        <f t="shared" si="278"/>
        <v>8.90578434984978</v>
      </c>
      <c r="L1713" s="15">
        <f t="shared" si="278"/>
        <v>9.1164490118200874</v>
      </c>
      <c r="M1713" s="15">
        <f t="shared" si="278"/>
        <v>8.6497241621237979</v>
      </c>
      <c r="N1713" s="15">
        <f t="shared" si="278"/>
        <v>8.01873540902697</v>
      </c>
      <c r="O1713" s="15">
        <f t="shared" si="278"/>
        <v>7.0357839716715844</v>
      </c>
      <c r="P1713" s="15">
        <f t="shared" si="278"/>
        <v>7.4957177446062966</v>
      </c>
      <c r="Q1713" s="15">
        <f t="shared" si="278"/>
        <v>7.4054652291487892</v>
      </c>
      <c r="R1713" s="15">
        <f t="shared" si="278"/>
        <v>7.1516756986663657</v>
      </c>
      <c r="S1713" s="15">
        <f t="shared" si="278"/>
        <v>7.0100747561383612</v>
      </c>
      <c r="T1713" s="15">
        <f t="shared" si="278"/>
        <v>6.1409999999999991</v>
      </c>
      <c r="U1713" s="15">
        <f t="shared" si="278"/>
        <v>5.6671430441357398</v>
      </c>
      <c r="V1713" s="15">
        <f t="shared" si="278"/>
        <v>5.2294358905537486</v>
      </c>
    </row>
    <row r="1714" spans="1:22" x14ac:dyDescent="0.35">
      <c r="A1714" t="s">
        <v>46</v>
      </c>
      <c r="B1714" t="s">
        <v>41</v>
      </c>
      <c r="G1714" s="15">
        <f t="shared" si="278"/>
        <v>2.1403431177811498</v>
      </c>
      <c r="H1714" s="15">
        <f t="shared" si="278"/>
        <v>1.8985580765911116</v>
      </c>
      <c r="I1714" s="15">
        <f t="shared" si="278"/>
        <v>2.0407378960393991</v>
      </c>
      <c r="J1714" s="15">
        <f t="shared" si="278"/>
        <v>2.0199875016739135</v>
      </c>
      <c r="K1714" s="15">
        <f t="shared" si="278"/>
        <v>1.8293832714808282</v>
      </c>
      <c r="L1714" s="15">
        <f t="shared" si="278"/>
        <v>2.1473352469359761</v>
      </c>
      <c r="M1714" s="15">
        <f t="shared" si="278"/>
        <v>2.1283677390064555</v>
      </c>
      <c r="N1714" s="15">
        <f t="shared" si="278"/>
        <v>2.0892582225220009</v>
      </c>
      <c r="O1714" s="15">
        <f t="shared" si="278"/>
        <v>2.1308256677696158</v>
      </c>
      <c r="P1714" s="15">
        <f t="shared" si="278"/>
        <v>1.7783396586601001</v>
      </c>
      <c r="Q1714" s="15">
        <f t="shared" si="278"/>
        <v>1.9205832667413854</v>
      </c>
      <c r="R1714" s="15">
        <f t="shared" si="278"/>
        <v>2.0886195315289773</v>
      </c>
      <c r="S1714" s="15">
        <f t="shared" si="278"/>
        <v>2.0518155648719838</v>
      </c>
      <c r="T1714" s="15">
        <f t="shared" si="278"/>
        <v>2.1570000000000005</v>
      </c>
      <c r="U1714" s="15">
        <f t="shared" si="278"/>
        <v>2.2107745252541391</v>
      </c>
      <c r="V1714" s="15">
        <f t="shared" si="278"/>
        <v>2.2756508238037929</v>
      </c>
    </row>
    <row r="1715" spans="1:22" x14ac:dyDescent="0.35">
      <c r="A1715" t="s">
        <v>47</v>
      </c>
      <c r="B1715" t="s">
        <v>41</v>
      </c>
      <c r="G1715" s="15">
        <f t="shared" si="278"/>
        <v>0</v>
      </c>
      <c r="H1715" s="15">
        <f t="shared" si="278"/>
        <v>0</v>
      </c>
      <c r="I1715" s="15">
        <f t="shared" si="278"/>
        <v>0</v>
      </c>
      <c r="J1715" s="15">
        <f t="shared" si="278"/>
        <v>0</v>
      </c>
      <c r="K1715" s="15">
        <f t="shared" si="278"/>
        <v>0</v>
      </c>
      <c r="L1715" s="15">
        <f t="shared" si="278"/>
        <v>0</v>
      </c>
      <c r="M1715" s="15">
        <f t="shared" si="278"/>
        <v>0</v>
      </c>
      <c r="N1715" s="15">
        <f t="shared" si="278"/>
        <v>0</v>
      </c>
      <c r="O1715" s="15">
        <f t="shared" si="278"/>
        <v>0</v>
      </c>
      <c r="P1715" s="15">
        <f t="shared" si="278"/>
        <v>0</v>
      </c>
      <c r="Q1715" s="15">
        <f t="shared" si="278"/>
        <v>0</v>
      </c>
      <c r="R1715" s="15">
        <f t="shared" si="278"/>
        <v>0</v>
      </c>
      <c r="S1715" s="15">
        <f t="shared" si="278"/>
        <v>0</v>
      </c>
      <c r="T1715" s="15">
        <f t="shared" si="278"/>
        <v>0</v>
      </c>
      <c r="U1715" s="15">
        <f t="shared" si="278"/>
        <v>0</v>
      </c>
      <c r="V1715" s="15">
        <f t="shared" si="278"/>
        <v>0</v>
      </c>
    </row>
    <row r="1716" spans="1:22" x14ac:dyDescent="0.35">
      <c r="A1716" t="s">
        <v>179</v>
      </c>
      <c r="B1716" t="s">
        <v>41</v>
      </c>
      <c r="G1716" s="15">
        <f t="shared" si="278"/>
        <v>0</v>
      </c>
      <c r="H1716" s="15">
        <f t="shared" si="278"/>
        <v>0</v>
      </c>
      <c r="I1716" s="15">
        <f t="shared" si="278"/>
        <v>0</v>
      </c>
      <c r="J1716" s="15">
        <f t="shared" si="278"/>
        <v>0</v>
      </c>
      <c r="K1716" s="15">
        <f t="shared" si="278"/>
        <v>0</v>
      </c>
      <c r="L1716" s="15">
        <f t="shared" si="278"/>
        <v>0</v>
      </c>
      <c r="M1716" s="15">
        <f t="shared" si="278"/>
        <v>0</v>
      </c>
      <c r="N1716" s="15">
        <f t="shared" si="278"/>
        <v>0</v>
      </c>
      <c r="O1716" s="15">
        <f t="shared" si="278"/>
        <v>0</v>
      </c>
      <c r="P1716" s="15">
        <f t="shared" si="278"/>
        <v>0</v>
      </c>
      <c r="Q1716" s="15">
        <f t="shared" si="278"/>
        <v>0</v>
      </c>
      <c r="R1716" s="15">
        <f t="shared" si="278"/>
        <v>0</v>
      </c>
      <c r="S1716" s="15">
        <f t="shared" si="278"/>
        <v>0</v>
      </c>
      <c r="T1716" s="15">
        <f t="shared" si="278"/>
        <v>0</v>
      </c>
      <c r="U1716" s="15">
        <f t="shared" si="278"/>
        <v>0</v>
      </c>
      <c r="V1716" s="15">
        <f t="shared" si="278"/>
        <v>0</v>
      </c>
    </row>
    <row r="1717" spans="1:22" x14ac:dyDescent="0.35">
      <c r="A1717" t="s">
        <v>48</v>
      </c>
      <c r="B1717" t="s">
        <v>41</v>
      </c>
      <c r="G1717" s="15">
        <f t="shared" si="278"/>
        <v>19.727896896006861</v>
      </c>
      <c r="H1717" s="15">
        <f t="shared" si="278"/>
        <v>19.905589423439952</v>
      </c>
      <c r="I1717" s="15">
        <f t="shared" si="278"/>
        <v>20.513769514760014</v>
      </c>
      <c r="J1717" s="15">
        <f t="shared" si="278"/>
        <v>21.620720354707263</v>
      </c>
      <c r="K1717" s="15">
        <f t="shared" si="278"/>
        <v>22.495474433347354</v>
      </c>
      <c r="L1717" s="15">
        <f t="shared" si="278"/>
        <v>25.58543086804513</v>
      </c>
      <c r="M1717" s="15">
        <f t="shared" si="278"/>
        <v>22.564747121225011</v>
      </c>
      <c r="N1717" s="15">
        <f t="shared" si="278"/>
        <v>24.606030202971137</v>
      </c>
      <c r="O1717" s="15">
        <f t="shared" si="278"/>
        <v>24.561157615960585</v>
      </c>
      <c r="P1717" s="15">
        <f t="shared" si="278"/>
        <v>23.7372378552488</v>
      </c>
      <c r="Q1717" s="15">
        <f t="shared" si="278"/>
        <v>25.736804237878388</v>
      </c>
      <c r="R1717" s="15">
        <f t="shared" si="278"/>
        <v>26.636347906915336</v>
      </c>
      <c r="S1717" s="15">
        <f t="shared" si="278"/>
        <v>25.828366158993056</v>
      </c>
      <c r="T1717" s="15">
        <f t="shared" si="278"/>
        <v>26.225999999999999</v>
      </c>
      <c r="U1717" s="15">
        <f t="shared" si="278"/>
        <v>24.570633105637356</v>
      </c>
      <c r="V1717" s="15">
        <f t="shared" si="278"/>
        <v>24.296364088497619</v>
      </c>
    </row>
    <row r="1718" spans="1:22" x14ac:dyDescent="0.35">
      <c r="A1718" t="s">
        <v>49</v>
      </c>
      <c r="B1718" t="s">
        <v>41</v>
      </c>
      <c r="G1718" s="15">
        <f t="shared" si="278"/>
        <v>7.8942297235115317</v>
      </c>
      <c r="H1718" s="15">
        <f t="shared" si="278"/>
        <v>8.0843408477935661</v>
      </c>
      <c r="I1718" s="15">
        <f t="shared" si="278"/>
        <v>8.2226676649370862</v>
      </c>
      <c r="J1718" s="15">
        <f t="shared" si="278"/>
        <v>8.0940875375556551</v>
      </c>
      <c r="K1718" s="15">
        <f t="shared" si="278"/>
        <v>6.8851551979487251</v>
      </c>
      <c r="L1718" s="15">
        <f t="shared" si="278"/>
        <v>6.9786498618957191</v>
      </c>
      <c r="M1718" s="15">
        <f t="shared" si="278"/>
        <v>6.4031537566979528</v>
      </c>
      <c r="N1718" s="15">
        <f t="shared" si="278"/>
        <v>6.8520033722957905</v>
      </c>
      <c r="O1718" s="15">
        <f t="shared" si="278"/>
        <v>5.8389637278717306</v>
      </c>
      <c r="P1718" s="15">
        <f t="shared" si="278"/>
        <v>4.9760571494881596</v>
      </c>
      <c r="Q1718" s="15">
        <f t="shared" si="278"/>
        <v>4.6440747494499774</v>
      </c>
      <c r="R1718" s="15">
        <f t="shared" si="278"/>
        <v>5.7743587423241518</v>
      </c>
      <c r="S1718" s="15">
        <f t="shared" si="278"/>
        <v>6.2343452256642387</v>
      </c>
      <c r="T1718" s="15">
        <f t="shared" si="278"/>
        <v>5.4339999999999993</v>
      </c>
      <c r="U1718" s="15">
        <f t="shared" si="278"/>
        <v>4.245678858160443</v>
      </c>
      <c r="V1718" s="15">
        <f t="shared" si="278"/>
        <v>4.1319638056701207</v>
      </c>
    </row>
    <row r="1719" spans="1:22" x14ac:dyDescent="0.35">
      <c r="A1719" t="s">
        <v>50</v>
      </c>
      <c r="B1719" t="s">
        <v>41</v>
      </c>
      <c r="G1719" s="15">
        <f t="shared" si="278"/>
        <v>21.83100484465297</v>
      </c>
      <c r="H1719" s="15">
        <f t="shared" si="278"/>
        <v>23.086153110633539</v>
      </c>
      <c r="I1719" s="15">
        <f t="shared" si="278"/>
        <v>23.314638219435608</v>
      </c>
      <c r="J1719" s="15">
        <f t="shared" si="278"/>
        <v>23.337888254520596</v>
      </c>
      <c r="K1719" s="15">
        <f t="shared" si="278"/>
        <v>23.95935701408315</v>
      </c>
      <c r="L1719" s="15">
        <f t="shared" si="278"/>
        <v>26.349370724846484</v>
      </c>
      <c r="M1719" s="15">
        <f t="shared" si="278"/>
        <v>23.069906213389647</v>
      </c>
      <c r="N1719" s="15">
        <f t="shared" si="278"/>
        <v>25.66842208439008</v>
      </c>
      <c r="O1719" s="15">
        <f t="shared" si="278"/>
        <v>23.309498205921908</v>
      </c>
      <c r="P1719" s="15">
        <f t="shared" si="278"/>
        <v>23.829466730216474</v>
      </c>
      <c r="Q1719" s="15">
        <f t="shared" si="278"/>
        <v>22.409133244114006</v>
      </c>
      <c r="R1719" s="15">
        <f t="shared" si="278"/>
        <v>25.515560230947635</v>
      </c>
      <c r="S1719" s="15">
        <f t="shared" si="278"/>
        <v>23.084662605556776</v>
      </c>
      <c r="T1719" s="15">
        <f t="shared" si="278"/>
        <v>23.534000000000006</v>
      </c>
      <c r="U1719" s="15">
        <f t="shared" si="278"/>
        <v>23.57085535337999</v>
      </c>
      <c r="V1719" s="15">
        <f t="shared" si="278"/>
        <v>23.605043752138428</v>
      </c>
    </row>
    <row r="1720" spans="1:22" x14ac:dyDescent="0.35">
      <c r="A1720" t="s">
        <v>51</v>
      </c>
      <c r="B1720" t="s">
        <v>41</v>
      </c>
      <c r="G1720" s="15">
        <f t="shared" si="278"/>
        <v>10.318029131426972</v>
      </c>
      <c r="H1720" s="15">
        <f t="shared" si="278"/>
        <v>9.5941581690589821</v>
      </c>
      <c r="I1720" s="15">
        <f t="shared" si="278"/>
        <v>15.036288825616969</v>
      </c>
      <c r="J1720" s="15">
        <f t="shared" si="278"/>
        <v>14.798343624388231</v>
      </c>
      <c r="K1720" s="15">
        <f t="shared" si="278"/>
        <v>19.650806823292555</v>
      </c>
      <c r="L1720" s="15">
        <f t="shared" si="278"/>
        <v>22.008725610749266</v>
      </c>
      <c r="M1720" s="15">
        <f t="shared" si="278"/>
        <v>17.059732115481278</v>
      </c>
      <c r="N1720" s="15">
        <f t="shared" si="278"/>
        <v>19.042640313884554</v>
      </c>
      <c r="O1720" s="15">
        <f t="shared" si="278"/>
        <v>22.10536460540558</v>
      </c>
      <c r="P1720" s="15">
        <f t="shared" si="278"/>
        <v>19.345060698039042</v>
      </c>
      <c r="Q1720" s="15">
        <f t="shared" si="278"/>
        <v>21.573032869706552</v>
      </c>
      <c r="R1720" s="15">
        <f t="shared" si="278"/>
        <v>23.424044208482801</v>
      </c>
      <c r="S1720" s="15">
        <f t="shared" si="278"/>
        <v>23.707831605617731</v>
      </c>
      <c r="T1720" s="15">
        <f t="shared" si="278"/>
        <v>22.817</v>
      </c>
      <c r="U1720" s="15">
        <f t="shared" si="278"/>
        <v>22.97312317797784</v>
      </c>
      <c r="V1720" s="15">
        <f t="shared" si="278"/>
        <v>23.219476458239285</v>
      </c>
    </row>
    <row r="1721" spans="1:22" x14ac:dyDescent="0.35">
      <c r="A1721" t="s">
        <v>52</v>
      </c>
      <c r="B1721" t="s">
        <v>41</v>
      </c>
      <c r="G1721" s="15">
        <f t="shared" si="278"/>
        <v>103.40907080822925</v>
      </c>
      <c r="H1721" s="15">
        <f t="shared" si="278"/>
        <v>102.13854475117162</v>
      </c>
      <c r="I1721" s="15">
        <f t="shared" si="278"/>
        <v>97.45333564304272</v>
      </c>
      <c r="J1721" s="15">
        <f t="shared" si="278"/>
        <v>100.82501115091634</v>
      </c>
      <c r="K1721" s="15">
        <f t="shared" si="278"/>
        <v>99.800189619403184</v>
      </c>
      <c r="L1721" s="15">
        <f t="shared" si="278"/>
        <v>112.19074630459025</v>
      </c>
      <c r="M1721" s="15">
        <f t="shared" si="278"/>
        <v>99.994803215583261</v>
      </c>
      <c r="N1721" s="15">
        <f t="shared" si="278"/>
        <v>103.08462437180744</v>
      </c>
      <c r="O1721" s="15">
        <f t="shared" si="278"/>
        <v>104.52068114392529</v>
      </c>
      <c r="P1721" s="15">
        <f t="shared" si="278"/>
        <v>92.562949655701658</v>
      </c>
      <c r="Q1721" s="15">
        <f t="shared" si="278"/>
        <v>97.12126334931159</v>
      </c>
      <c r="R1721" s="15">
        <f t="shared" si="278"/>
        <v>99.102040457445568</v>
      </c>
      <c r="S1721" s="15">
        <f t="shared" si="278"/>
        <v>99.351684706127216</v>
      </c>
      <c r="T1721" s="15">
        <f t="shared" si="278"/>
        <v>95.486999999999995</v>
      </c>
      <c r="U1721" s="15">
        <f t="shared" si="278"/>
        <v>92.390372821860836</v>
      </c>
      <c r="V1721" s="15">
        <f t="shared" si="278"/>
        <v>91.08269067062615</v>
      </c>
    </row>
    <row r="1722" spans="1:22" x14ac:dyDescent="0.35">
      <c r="A1722" t="s">
        <v>53</v>
      </c>
      <c r="B1722" t="s">
        <v>41</v>
      </c>
      <c r="G1722" s="15">
        <f t="shared" si="278"/>
        <v>0.29498951390186673</v>
      </c>
      <c r="H1722" s="15">
        <f t="shared" si="278"/>
        <v>0.33817977948047095</v>
      </c>
      <c r="I1722" s="15">
        <f t="shared" si="278"/>
        <v>0.25007163770011837</v>
      </c>
      <c r="J1722" s="15">
        <f t="shared" si="278"/>
        <v>0.2644683928929864</v>
      </c>
      <c r="K1722" s="15">
        <f t="shared" si="278"/>
        <v>0.29513348145379537</v>
      </c>
      <c r="L1722" s="15">
        <f t="shared" si="278"/>
        <v>0.27944101829356927</v>
      </c>
      <c r="M1722" s="15">
        <f t="shared" si="278"/>
        <v>0.32479079715110365</v>
      </c>
      <c r="N1722" s="15">
        <f t="shared" si="278"/>
        <v>0.27166677048942045</v>
      </c>
      <c r="O1722" s="15">
        <f t="shared" si="278"/>
        <v>0.25007163770011837</v>
      </c>
      <c r="P1722" s="15">
        <f t="shared" si="278"/>
        <v>0.29844473514815506</v>
      </c>
      <c r="Q1722" s="15">
        <f t="shared" si="278"/>
        <v>0.30132408618672873</v>
      </c>
      <c r="R1722" s="15">
        <f t="shared" si="278"/>
        <v>0.30722675581580455</v>
      </c>
      <c r="S1722" s="15">
        <f t="shared" si="278"/>
        <v>0.30772776289651632</v>
      </c>
      <c r="T1722" s="15">
        <f t="shared" si="278"/>
        <v>0.312</v>
      </c>
      <c r="U1722" s="15">
        <f t="shared" si="278"/>
        <v>0.31714324079265216</v>
      </c>
      <c r="V1722" s="15">
        <f t="shared" si="278"/>
        <v>0.32078439613225634</v>
      </c>
    </row>
    <row r="1723" spans="1:22" x14ac:dyDescent="0.35">
      <c r="A1723" t="s">
        <v>54</v>
      </c>
      <c r="B1723" t="s">
        <v>41</v>
      </c>
      <c r="G1723" s="15">
        <f t="shared" si="278"/>
        <v>14.437350412373938</v>
      </c>
      <c r="H1723" s="15">
        <f t="shared" si="278"/>
        <v>14.12380655502453</v>
      </c>
      <c r="I1723" s="15">
        <f t="shared" si="278"/>
        <v>13.229629070696019</v>
      </c>
      <c r="J1723" s="15">
        <f t="shared" si="278"/>
        <v>13.319137043419509</v>
      </c>
      <c r="K1723" s="15">
        <f t="shared" si="278"/>
        <v>12.889030318495681</v>
      </c>
      <c r="L1723" s="15">
        <f t="shared" si="278"/>
        <v>12.693002187387407</v>
      </c>
      <c r="M1723" s="15">
        <f t="shared" si="278"/>
        <v>10.885200648040122</v>
      </c>
      <c r="N1723" s="15">
        <f t="shared" si="278"/>
        <v>9.7468481254453962</v>
      </c>
      <c r="O1723" s="15">
        <f t="shared" si="278"/>
        <v>9.140838268565826</v>
      </c>
      <c r="P1723" s="15">
        <f t="shared" si="278"/>
        <v>8.6394432469942899</v>
      </c>
      <c r="Q1723" s="15">
        <f t="shared" si="278"/>
        <v>8.6861309905544815</v>
      </c>
      <c r="R1723" s="15">
        <f t="shared" si="278"/>
        <v>9.35731190006703</v>
      </c>
      <c r="S1723" s="15">
        <f t="shared" si="278"/>
        <v>8.661648714692495</v>
      </c>
      <c r="T1723" s="15">
        <f t="shared" si="278"/>
        <v>8.3570000000000029</v>
      </c>
      <c r="U1723" s="15">
        <f t="shared" si="278"/>
        <v>8.2498109616268689</v>
      </c>
      <c r="V1723" s="15">
        <f t="shared" si="278"/>
        <v>8.0662851618767935</v>
      </c>
    </row>
    <row r="1724" spans="1:22" x14ac:dyDescent="0.35">
      <c r="A1724" t="s">
        <v>55</v>
      </c>
      <c r="B1724" t="s">
        <v>41</v>
      </c>
      <c r="G1724" s="15">
        <f t="shared" si="278"/>
        <v>0</v>
      </c>
      <c r="H1724" s="15">
        <f t="shared" si="278"/>
        <v>0</v>
      </c>
      <c r="I1724" s="15">
        <f t="shared" si="278"/>
        <v>0</v>
      </c>
      <c r="J1724" s="15">
        <f t="shared" si="278"/>
        <v>0</v>
      </c>
      <c r="K1724" s="15">
        <f t="shared" si="278"/>
        <v>0</v>
      </c>
      <c r="L1724" s="15">
        <f t="shared" si="278"/>
        <v>0</v>
      </c>
      <c r="M1724" s="15">
        <f t="shared" si="278"/>
        <v>0</v>
      </c>
      <c r="N1724" s="15">
        <f t="shared" si="278"/>
        <v>0</v>
      </c>
      <c r="O1724" s="15">
        <f t="shared" si="278"/>
        <v>0</v>
      </c>
      <c r="P1724" s="15">
        <f t="shared" si="278"/>
        <v>0</v>
      </c>
      <c r="Q1724" s="15">
        <f t="shared" si="278"/>
        <v>0</v>
      </c>
      <c r="R1724" s="15">
        <f t="shared" si="278"/>
        <v>0</v>
      </c>
      <c r="S1724" s="15">
        <f t="shared" ref="H1724:V1739" si="279">SUMIFS(S$3:S$1699,$A$3:$A$1699,$A1724,$B$3:$B$1699,$B1724)</f>
        <v>0</v>
      </c>
      <c r="T1724" s="15">
        <f t="shared" si="279"/>
        <v>0</v>
      </c>
      <c r="U1724" s="15">
        <f t="shared" si="279"/>
        <v>0</v>
      </c>
      <c r="V1724" s="15">
        <f t="shared" si="279"/>
        <v>0</v>
      </c>
    </row>
    <row r="1725" spans="1:22" x14ac:dyDescent="0.35">
      <c r="A1725" t="s">
        <v>56</v>
      </c>
      <c r="B1725" t="s">
        <v>41</v>
      </c>
      <c r="G1725" s="15">
        <f t="shared" si="278"/>
        <v>2.5824328939020433</v>
      </c>
      <c r="H1725" s="15">
        <f t="shared" si="279"/>
        <v>2.7942425781256115</v>
      </c>
      <c r="I1725" s="15">
        <f t="shared" si="279"/>
        <v>2.734210884864142</v>
      </c>
      <c r="J1725" s="15">
        <f t="shared" si="279"/>
        <v>2.6534463207124594</v>
      </c>
      <c r="K1725" s="15">
        <f t="shared" si="279"/>
        <v>2.4186565899150927</v>
      </c>
      <c r="L1725" s="15">
        <f t="shared" si="279"/>
        <v>3.7290795373081327</v>
      </c>
      <c r="M1725" s="15">
        <f t="shared" si="279"/>
        <v>4.0862701946386863</v>
      </c>
      <c r="N1725" s="15">
        <f t="shared" si="279"/>
        <v>4.0976991670922072</v>
      </c>
      <c r="O1725" s="15">
        <f t="shared" si="279"/>
        <v>4.2292778109326949</v>
      </c>
      <c r="P1725" s="15">
        <f t="shared" si="279"/>
        <v>3.9598580205633374</v>
      </c>
      <c r="Q1725" s="15">
        <f t="shared" si="279"/>
        <v>4.1972707297239795</v>
      </c>
      <c r="R1725" s="15">
        <f t="shared" si="279"/>
        <v>4.4187433558927083</v>
      </c>
      <c r="S1725" s="15">
        <f t="shared" si="279"/>
        <v>8.3370226939328234</v>
      </c>
      <c r="T1725" s="15">
        <f t="shared" si="279"/>
        <v>8.8189999999999991</v>
      </c>
      <c r="U1725" s="15">
        <f t="shared" si="279"/>
        <v>8.6837762055488206</v>
      </c>
      <c r="V1725" s="15">
        <f t="shared" si="279"/>
        <v>10.02110296512452</v>
      </c>
    </row>
    <row r="1726" spans="1:22" x14ac:dyDescent="0.35">
      <c r="A1726" t="s">
        <v>57</v>
      </c>
      <c r="B1726" t="s">
        <v>41</v>
      </c>
      <c r="G1726" s="15">
        <f t="shared" si="278"/>
        <v>5.8340588866229357</v>
      </c>
      <c r="H1726" s="15">
        <f t="shared" si="279"/>
        <v>5.7858558779457177</v>
      </c>
      <c r="I1726" s="15">
        <f t="shared" si="279"/>
        <v>5.5332216242590011</v>
      </c>
      <c r="J1726" s="15">
        <f t="shared" si="279"/>
        <v>5.0356361556101481</v>
      </c>
      <c r="K1726" s="15">
        <f t="shared" si="279"/>
        <v>5.056055175845926</v>
      </c>
      <c r="L1726" s="15">
        <f t="shared" si="279"/>
        <v>5.5740760581178712</v>
      </c>
      <c r="M1726" s="15">
        <f t="shared" si="279"/>
        <v>4.8694369031900484</v>
      </c>
      <c r="N1726" s="15">
        <f t="shared" si="279"/>
        <v>5.2927587413985702</v>
      </c>
      <c r="O1726" s="15">
        <f t="shared" si="279"/>
        <v>5.273430121691784</v>
      </c>
      <c r="P1726" s="15">
        <f t="shared" si="279"/>
        <v>5.2308002489754415</v>
      </c>
      <c r="Q1726" s="15">
        <f t="shared" si="279"/>
        <v>5.2027393553747041</v>
      </c>
      <c r="R1726" s="15">
        <f t="shared" si="279"/>
        <v>5.9263758263962476</v>
      </c>
      <c r="S1726" s="15">
        <f t="shared" si="279"/>
        <v>5.5989094575757044</v>
      </c>
      <c r="T1726" s="15">
        <f t="shared" si="279"/>
        <v>5.6070000000000002</v>
      </c>
      <c r="U1726" s="15">
        <f t="shared" si="279"/>
        <v>5.3502657874608817</v>
      </c>
      <c r="V1726" s="15">
        <f t="shared" si="279"/>
        <v>5.3478334912384913</v>
      </c>
    </row>
    <row r="1727" spans="1:22" x14ac:dyDescent="0.35">
      <c r="A1727" t="s">
        <v>58</v>
      </c>
      <c r="B1727" t="s">
        <v>41</v>
      </c>
      <c r="G1727" s="15">
        <f t="shared" si="278"/>
        <v>8.8863628289706433</v>
      </c>
      <c r="H1727" s="15">
        <f t="shared" si="279"/>
        <v>9.2232124246604545</v>
      </c>
      <c r="I1727" s="15">
        <f t="shared" si="279"/>
        <v>8.5864069426716476</v>
      </c>
      <c r="J1727" s="15">
        <f t="shared" si="279"/>
        <v>7.8930289737236956</v>
      </c>
      <c r="K1727" s="15">
        <f t="shared" si="279"/>
        <v>7.8714810165124529</v>
      </c>
      <c r="L1727" s="15">
        <f t="shared" si="279"/>
        <v>8.6872869061479356</v>
      </c>
      <c r="M1727" s="15">
        <f t="shared" si="279"/>
        <v>7.8327634908805388</v>
      </c>
      <c r="N1727" s="15">
        <f t="shared" si="279"/>
        <v>8.1390341666778507</v>
      </c>
      <c r="O1727" s="15">
        <f t="shared" si="279"/>
        <v>7.5483442290507012</v>
      </c>
      <c r="P1727" s="15">
        <f t="shared" si="279"/>
        <v>7.5613152828820978</v>
      </c>
      <c r="Q1727" s="15">
        <f t="shared" si="279"/>
        <v>7.8429563127913884</v>
      </c>
      <c r="R1727" s="15">
        <f t="shared" si="279"/>
        <v>8.5007456478329289</v>
      </c>
      <c r="S1727" s="15">
        <f t="shared" si="279"/>
        <v>8.8480705982016019</v>
      </c>
      <c r="T1727" s="15">
        <f t="shared" si="279"/>
        <v>8.6820000000000004</v>
      </c>
      <c r="U1727" s="15">
        <f t="shared" si="279"/>
        <v>8.0165233861658418</v>
      </c>
      <c r="V1727" s="15">
        <f t="shared" si="279"/>
        <v>8.0737862354611831</v>
      </c>
    </row>
    <row r="1728" spans="1:22" x14ac:dyDescent="0.35">
      <c r="A1728" t="s">
        <v>59</v>
      </c>
      <c r="B1728" t="s">
        <v>41</v>
      </c>
      <c r="G1728" s="15">
        <f t="shared" si="278"/>
        <v>0</v>
      </c>
      <c r="H1728" s="15">
        <f t="shared" si="279"/>
        <v>0</v>
      </c>
      <c r="I1728" s="15">
        <f t="shared" si="279"/>
        <v>0</v>
      </c>
      <c r="J1728" s="15">
        <f t="shared" si="279"/>
        <v>0</v>
      </c>
      <c r="K1728" s="15">
        <f t="shared" si="279"/>
        <v>0</v>
      </c>
      <c r="L1728" s="15">
        <f t="shared" si="279"/>
        <v>0</v>
      </c>
      <c r="M1728" s="15">
        <f t="shared" si="279"/>
        <v>0</v>
      </c>
      <c r="N1728" s="15">
        <f t="shared" si="279"/>
        <v>0</v>
      </c>
      <c r="O1728" s="15">
        <f t="shared" si="279"/>
        <v>0</v>
      </c>
      <c r="P1728" s="15">
        <f t="shared" si="279"/>
        <v>0</v>
      </c>
      <c r="Q1728" s="15">
        <f t="shared" si="279"/>
        <v>0</v>
      </c>
      <c r="R1728" s="15">
        <f t="shared" si="279"/>
        <v>0</v>
      </c>
      <c r="S1728" s="15">
        <f t="shared" si="279"/>
        <v>0</v>
      </c>
      <c r="T1728" s="15">
        <f t="shared" si="279"/>
        <v>0</v>
      </c>
      <c r="U1728" s="15">
        <f t="shared" si="279"/>
        <v>0</v>
      </c>
      <c r="V1728" s="15">
        <f t="shared" si="279"/>
        <v>0</v>
      </c>
    </row>
    <row r="1729" spans="1:22" x14ac:dyDescent="0.35">
      <c r="A1729" t="s">
        <v>60</v>
      </c>
      <c r="B1729" t="s">
        <v>41</v>
      </c>
      <c r="G1729" s="15">
        <f t="shared" si="278"/>
        <v>0</v>
      </c>
      <c r="H1729" s="15">
        <f t="shared" si="279"/>
        <v>0</v>
      </c>
      <c r="I1729" s="15">
        <f t="shared" si="279"/>
        <v>0</v>
      </c>
      <c r="J1729" s="15">
        <f t="shared" si="279"/>
        <v>0</v>
      </c>
      <c r="K1729" s="15">
        <f t="shared" si="279"/>
        <v>0</v>
      </c>
      <c r="L1729" s="15">
        <f t="shared" si="279"/>
        <v>0</v>
      </c>
      <c r="M1729" s="15">
        <f t="shared" si="279"/>
        <v>0</v>
      </c>
      <c r="N1729" s="15">
        <f t="shared" si="279"/>
        <v>0</v>
      </c>
      <c r="O1729" s="15">
        <f t="shared" si="279"/>
        <v>0</v>
      </c>
      <c r="P1729" s="15">
        <f t="shared" si="279"/>
        <v>0</v>
      </c>
      <c r="Q1729" s="15">
        <f t="shared" si="279"/>
        <v>0</v>
      </c>
      <c r="R1729" s="15">
        <f t="shared" si="279"/>
        <v>0</v>
      </c>
      <c r="S1729" s="15">
        <f t="shared" si="279"/>
        <v>0</v>
      </c>
      <c r="T1729" s="15">
        <f t="shared" si="279"/>
        <v>0</v>
      </c>
      <c r="U1729" s="15">
        <f t="shared" si="279"/>
        <v>0</v>
      </c>
      <c r="V1729" s="15">
        <f t="shared" si="279"/>
        <v>0</v>
      </c>
    </row>
    <row r="1730" spans="1:22" x14ac:dyDescent="0.35">
      <c r="A1730" t="s">
        <v>61</v>
      </c>
      <c r="B1730" t="s">
        <v>41</v>
      </c>
      <c r="G1730" s="15">
        <f t="shared" si="278"/>
        <v>17.755394366320097</v>
      </c>
      <c r="H1730" s="15">
        <f t="shared" si="279"/>
        <v>8.8096247756393833</v>
      </c>
      <c r="I1730" s="15">
        <f t="shared" si="279"/>
        <v>9.3147148535039257</v>
      </c>
      <c r="J1730" s="15">
        <f t="shared" si="279"/>
        <v>8.7637102904713657</v>
      </c>
      <c r="K1730" s="15">
        <f t="shared" si="279"/>
        <v>8.5808682702086028</v>
      </c>
      <c r="L1730" s="15">
        <f t="shared" si="279"/>
        <v>8.820180463768704</v>
      </c>
      <c r="M1730" s="15">
        <f t="shared" si="279"/>
        <v>8.2291939088443282</v>
      </c>
      <c r="N1730" s="15">
        <f t="shared" si="279"/>
        <v>8.4258181850675751</v>
      </c>
      <c r="O1730" s="15">
        <f t="shared" si="279"/>
        <v>8.8823280493756958</v>
      </c>
      <c r="P1730" s="15">
        <f t="shared" si="279"/>
        <v>9.5444509077686117</v>
      </c>
      <c r="Q1730" s="15">
        <f t="shared" si="279"/>
        <v>7.5911131857495828</v>
      </c>
      <c r="R1730" s="15">
        <f t="shared" si="279"/>
        <v>7.659451758779027</v>
      </c>
      <c r="S1730" s="15">
        <f t="shared" si="279"/>
        <v>7.1435148569484914</v>
      </c>
      <c r="T1730" s="15">
        <f t="shared" si="279"/>
        <v>5.641</v>
      </c>
      <c r="U1730" s="15">
        <f t="shared" si="279"/>
        <v>7.5265746670802276</v>
      </c>
      <c r="V1730" s="15">
        <f t="shared" si="279"/>
        <v>7.3118217874684541</v>
      </c>
    </row>
    <row r="1731" spans="1:22" x14ac:dyDescent="0.35">
      <c r="A1731" t="s">
        <v>62</v>
      </c>
      <c r="B1731" t="s">
        <v>41</v>
      </c>
      <c r="G1731" s="15">
        <f t="shared" si="278"/>
        <v>63.25485830494798</v>
      </c>
      <c r="H1731" s="15">
        <f t="shared" si="279"/>
        <v>63.300381804155151</v>
      </c>
      <c r="I1731" s="15">
        <f t="shared" si="279"/>
        <v>59.131034329059752</v>
      </c>
      <c r="J1731" s="15">
        <f t="shared" si="279"/>
        <v>58.395987630677723</v>
      </c>
      <c r="K1731" s="15">
        <f t="shared" si="279"/>
        <v>59.418178045032079</v>
      </c>
      <c r="L1731" s="15">
        <f t="shared" si="279"/>
        <v>66.935831348912771</v>
      </c>
      <c r="M1731" s="15">
        <f t="shared" si="279"/>
        <v>56.962182665533966</v>
      </c>
      <c r="N1731" s="15">
        <f t="shared" si="279"/>
        <v>60.003300259492676</v>
      </c>
      <c r="O1731" s="15">
        <f t="shared" si="279"/>
        <v>58.547199567620936</v>
      </c>
      <c r="P1731" s="15">
        <f t="shared" si="279"/>
        <v>53.32404728700655</v>
      </c>
      <c r="Q1731" s="15">
        <f t="shared" si="279"/>
        <v>52.150183731029998</v>
      </c>
      <c r="R1731" s="15">
        <f t="shared" si="279"/>
        <v>55.614134674002116</v>
      </c>
      <c r="S1731" s="15">
        <f t="shared" si="279"/>
        <v>56.008146028867039</v>
      </c>
      <c r="T1731" s="15">
        <f t="shared" si="279"/>
        <v>55.135000000000012</v>
      </c>
      <c r="U1731" s="15">
        <f t="shared" si="279"/>
        <v>53.22412103242452</v>
      </c>
      <c r="V1731" s="15">
        <f t="shared" si="279"/>
        <v>53.390995025303212</v>
      </c>
    </row>
    <row r="1732" spans="1:22" x14ac:dyDescent="0.35">
      <c r="A1732" t="s">
        <v>63</v>
      </c>
      <c r="B1732" t="s">
        <v>41</v>
      </c>
      <c r="G1732" s="15">
        <f t="shared" si="278"/>
        <v>2.3102660873426155E-2</v>
      </c>
      <c r="H1732" s="15">
        <f t="shared" si="279"/>
        <v>2.3318321651707847E-2</v>
      </c>
      <c r="I1732" s="15">
        <f t="shared" si="279"/>
        <v>2.3810297802162955E-2</v>
      </c>
      <c r="J1732" s="15">
        <f t="shared" si="279"/>
        <v>2.2325945101646004E-2</v>
      </c>
      <c r="K1732" s="15">
        <f t="shared" si="279"/>
        <v>2.7050264025879293E-2</v>
      </c>
      <c r="L1732" s="15">
        <f t="shared" si="279"/>
        <v>3.5511579873775019E-2</v>
      </c>
      <c r="M1732" s="15">
        <f t="shared" si="279"/>
        <v>3.4707906504709653E-2</v>
      </c>
      <c r="N1732" s="15">
        <f t="shared" si="279"/>
        <v>3.6087798515746408E-2</v>
      </c>
      <c r="O1732" s="15">
        <f t="shared" si="279"/>
        <v>4.3002422219403133E-2</v>
      </c>
      <c r="P1732" s="15">
        <f t="shared" si="279"/>
        <v>3.6000186324569472E-2</v>
      </c>
      <c r="Q1732" s="15">
        <f t="shared" si="279"/>
        <v>3.2900062636770165E-2</v>
      </c>
      <c r="R1732" s="15">
        <f t="shared" si="279"/>
        <v>3.1752679902318358E-2</v>
      </c>
      <c r="S1732" s="15">
        <f t="shared" si="279"/>
        <v>3.2181558426627767E-2</v>
      </c>
      <c r="T1732" s="15">
        <f t="shared" si="279"/>
        <v>3.4000000000000002E-2</v>
      </c>
      <c r="U1732" s="15">
        <f t="shared" si="279"/>
        <v>3.5258161610795723E-2</v>
      </c>
      <c r="V1732" s="15">
        <f t="shared" si="279"/>
        <v>3.5954513415369004E-2</v>
      </c>
    </row>
    <row r="1733" spans="1:22" x14ac:dyDescent="0.35">
      <c r="A1733" t="s">
        <v>64</v>
      </c>
      <c r="B1733" t="s">
        <v>41</v>
      </c>
      <c r="G1733" s="15">
        <f t="shared" si="278"/>
        <v>13.037944926598016</v>
      </c>
      <c r="H1733" s="15">
        <f t="shared" si="279"/>
        <v>12.359176162821763</v>
      </c>
      <c r="I1733" s="15">
        <f t="shared" si="279"/>
        <v>10.978525021326091</v>
      </c>
      <c r="J1733" s="15">
        <f t="shared" si="279"/>
        <v>10.326470367632238</v>
      </c>
      <c r="K1733" s="15">
        <f t="shared" si="279"/>
        <v>9.8652403577036907</v>
      </c>
      <c r="L1733" s="15">
        <f t="shared" si="279"/>
        <v>10.00696681534785</v>
      </c>
      <c r="M1733" s="15">
        <f t="shared" si="279"/>
        <v>9.7418334284863111</v>
      </c>
      <c r="N1733" s="15">
        <f t="shared" si="279"/>
        <v>8.8630712064792547</v>
      </c>
      <c r="O1733" s="15">
        <f t="shared" si="279"/>
        <v>8.3875015828031287</v>
      </c>
      <c r="P1733" s="15">
        <f t="shared" si="279"/>
        <v>7.7087701437033296</v>
      </c>
      <c r="Q1733" s="15">
        <f t="shared" si="279"/>
        <v>7.5706490599873595</v>
      </c>
      <c r="R1733" s="15">
        <f t="shared" si="279"/>
        <v>7.6564143424268609</v>
      </c>
      <c r="S1733" s="15">
        <f t="shared" si="279"/>
        <v>7.8350051443709798</v>
      </c>
      <c r="T1733" s="15">
        <f t="shared" si="279"/>
        <v>7.8949999999999987</v>
      </c>
      <c r="U1733" s="15">
        <f t="shared" si="279"/>
        <v>6.7915338503606577</v>
      </c>
      <c r="V1733" s="15">
        <f t="shared" si="279"/>
        <v>6.6795696575021504</v>
      </c>
    </row>
    <row r="1734" spans="1:22" x14ac:dyDescent="0.35">
      <c r="A1734" t="s">
        <v>65</v>
      </c>
      <c r="B1734" t="s">
        <v>41</v>
      </c>
      <c r="G1734" s="15">
        <f t="shared" si="278"/>
        <v>39.342218525128281</v>
      </c>
      <c r="H1734" s="15">
        <f t="shared" si="279"/>
        <v>33.963729214012204</v>
      </c>
      <c r="I1734" s="15">
        <f t="shared" si="279"/>
        <v>29.465686295812038</v>
      </c>
      <c r="J1734" s="15">
        <f t="shared" si="279"/>
        <v>27.875416056046834</v>
      </c>
      <c r="K1734" s="15">
        <f t="shared" si="279"/>
        <v>26.155732523755525</v>
      </c>
      <c r="L1734" s="15">
        <f t="shared" si="279"/>
        <v>28.440066719399628</v>
      </c>
      <c r="M1734" s="15">
        <f t="shared" si="279"/>
        <v>24.353119823406267</v>
      </c>
      <c r="N1734" s="15">
        <f t="shared" si="279"/>
        <v>23.706459074597149</v>
      </c>
      <c r="O1734" s="15">
        <f t="shared" si="279"/>
        <v>21.049717344035692</v>
      </c>
      <c r="P1734" s="15">
        <f t="shared" si="279"/>
        <v>17.610231614269654</v>
      </c>
      <c r="Q1734" s="15">
        <f t="shared" si="279"/>
        <v>19.243887769330389</v>
      </c>
      <c r="R1734" s="15">
        <f t="shared" si="279"/>
        <v>18.747555933481621</v>
      </c>
      <c r="S1734" s="15">
        <f t="shared" si="279"/>
        <v>16.835683011022073</v>
      </c>
      <c r="T1734" s="15">
        <f t="shared" si="279"/>
        <v>14.997999999999999</v>
      </c>
      <c r="U1734" s="15">
        <f t="shared" si="279"/>
        <v>15.250710962245906</v>
      </c>
      <c r="V1734" s="15">
        <f t="shared" si="279"/>
        <v>14.178339381473808</v>
      </c>
    </row>
    <row r="1735" spans="1:22" x14ac:dyDescent="0.35">
      <c r="A1735" t="s">
        <v>66</v>
      </c>
      <c r="B1735" t="s">
        <v>41</v>
      </c>
      <c r="G1735" s="15">
        <f t="shared" si="278"/>
        <v>2.7369173938483544</v>
      </c>
      <c r="H1735" s="15">
        <f t="shared" si="279"/>
        <v>2.4480377214670286</v>
      </c>
      <c r="I1735" s="15">
        <f t="shared" si="279"/>
        <v>1.9891256718159684</v>
      </c>
      <c r="J1735" s="15">
        <f t="shared" si="279"/>
        <v>2.0436251454281478</v>
      </c>
      <c r="K1735" s="15">
        <f t="shared" si="279"/>
        <v>1.9784500954978341</v>
      </c>
      <c r="L1735" s="15">
        <f t="shared" si="279"/>
        <v>2.152014528034063</v>
      </c>
      <c r="M1735" s="15">
        <f t="shared" si="279"/>
        <v>2.2758961167195095</v>
      </c>
      <c r="N1735" s="15">
        <f t="shared" si="279"/>
        <v>2.2690242711210105</v>
      </c>
      <c r="O1735" s="15">
        <f t="shared" si="279"/>
        <v>2.1689156491050032</v>
      </c>
      <c r="P1735" s="15">
        <f t="shared" si="279"/>
        <v>1.8267775489462585</v>
      </c>
      <c r="Q1735" s="15">
        <f t="shared" si="279"/>
        <v>1.7114222877089154</v>
      </c>
      <c r="R1735" s="15">
        <f t="shared" si="279"/>
        <v>1.7039648538505343</v>
      </c>
      <c r="S1735" s="15">
        <f t="shared" si="279"/>
        <v>1.9594573495460283</v>
      </c>
      <c r="T1735" s="15">
        <f t="shared" si="279"/>
        <v>1.7389999999999997</v>
      </c>
      <c r="U1735" s="15">
        <f t="shared" si="279"/>
        <v>1.8731960128380747</v>
      </c>
      <c r="V1735" s="15">
        <f t="shared" si="279"/>
        <v>1.9256264198700901</v>
      </c>
    </row>
    <row r="1736" spans="1:22" x14ac:dyDescent="0.35">
      <c r="A1736" t="s">
        <v>67</v>
      </c>
      <c r="B1736" t="s">
        <v>41</v>
      </c>
      <c r="G1736" s="15">
        <f t="shared" si="278"/>
        <v>0</v>
      </c>
      <c r="H1736" s="15">
        <f t="shared" si="279"/>
        <v>0</v>
      </c>
      <c r="I1736" s="15">
        <f t="shared" si="279"/>
        <v>0</v>
      </c>
      <c r="J1736" s="15">
        <f t="shared" si="279"/>
        <v>0</v>
      </c>
      <c r="K1736" s="15">
        <f t="shared" si="279"/>
        <v>0</v>
      </c>
      <c r="L1736" s="15">
        <f t="shared" si="279"/>
        <v>0</v>
      </c>
      <c r="M1736" s="15">
        <f t="shared" si="279"/>
        <v>0</v>
      </c>
      <c r="N1736" s="15">
        <f t="shared" si="279"/>
        <v>0</v>
      </c>
      <c r="O1736" s="15">
        <f t="shared" si="279"/>
        <v>0</v>
      </c>
      <c r="P1736" s="15">
        <f t="shared" si="279"/>
        <v>0</v>
      </c>
      <c r="Q1736" s="15">
        <f t="shared" si="279"/>
        <v>0</v>
      </c>
      <c r="R1736" s="15">
        <f t="shared" si="279"/>
        <v>0</v>
      </c>
      <c r="S1736" s="15">
        <f t="shared" si="279"/>
        <v>0</v>
      </c>
      <c r="T1736" s="15">
        <f t="shared" si="279"/>
        <v>0</v>
      </c>
      <c r="U1736" s="15">
        <f t="shared" si="279"/>
        <v>0</v>
      </c>
      <c r="V1736" s="15">
        <f t="shared" si="279"/>
        <v>0</v>
      </c>
    </row>
    <row r="1737" spans="1:22" x14ac:dyDescent="0.35">
      <c r="A1737" t="s">
        <v>68</v>
      </c>
      <c r="B1737" t="s">
        <v>41</v>
      </c>
      <c r="G1737" s="15">
        <f t="shared" si="278"/>
        <v>6.2264196540707282</v>
      </c>
      <c r="H1737" s="15">
        <f t="shared" si="279"/>
        <v>6.1404091219565942</v>
      </c>
      <c r="I1737" s="15">
        <f t="shared" si="279"/>
        <v>6.1209087584003532</v>
      </c>
      <c r="J1737" s="15">
        <f t="shared" si="279"/>
        <v>6.3507344717417649</v>
      </c>
      <c r="K1737" s="15">
        <f t="shared" si="279"/>
        <v>6.8318595130549751</v>
      </c>
      <c r="L1737" s="15">
        <f t="shared" si="279"/>
        <v>8.5366904043186089</v>
      </c>
      <c r="M1737" s="15">
        <f t="shared" si="279"/>
        <v>6.790885534868349</v>
      </c>
      <c r="N1737" s="15">
        <f t="shared" si="279"/>
        <v>7.4700321251514827</v>
      </c>
      <c r="O1737" s="15">
        <f t="shared" si="279"/>
        <v>7.6356111049906357</v>
      </c>
      <c r="P1737" s="15">
        <f t="shared" si="279"/>
        <v>7.1490306048253842</v>
      </c>
      <c r="Q1737" s="15">
        <f t="shared" si="279"/>
        <v>7.3778116558334261</v>
      </c>
      <c r="R1737" s="15">
        <f t="shared" si="279"/>
        <v>7.9362997466123177</v>
      </c>
      <c r="S1737" s="15">
        <f t="shared" si="279"/>
        <v>7.8493606257574111</v>
      </c>
      <c r="T1737" s="15">
        <f t="shared" si="279"/>
        <v>7.902000000000001</v>
      </c>
      <c r="U1737" s="15">
        <f t="shared" si="279"/>
        <v>7.7256842128456542</v>
      </c>
      <c r="V1737" s="15">
        <f t="shared" si="279"/>
        <v>7.7918287495868688</v>
      </c>
    </row>
    <row r="1738" spans="1:22" x14ac:dyDescent="0.35">
      <c r="A1738" t="s">
        <v>69</v>
      </c>
      <c r="B1738" t="s">
        <v>41</v>
      </c>
      <c r="G1738" s="15">
        <f t="shared" si="278"/>
        <v>382.10808305690296</v>
      </c>
      <c r="H1738" s="15">
        <f t="shared" si="279"/>
        <v>369.73405805427325</v>
      </c>
      <c r="I1738" s="15">
        <f t="shared" si="279"/>
        <v>361.24919005508019</v>
      </c>
      <c r="J1738" s="15">
        <f t="shared" si="279"/>
        <v>362.34182886321986</v>
      </c>
      <c r="K1738" s="15">
        <f t="shared" si="279"/>
        <v>367.60005138654378</v>
      </c>
      <c r="L1738" s="15">
        <f t="shared" si="279"/>
        <v>411.93349384677333</v>
      </c>
      <c r="M1738" s="15">
        <f t="shared" si="279"/>
        <v>366.17680561470831</v>
      </c>
      <c r="N1738" s="15">
        <f t="shared" si="279"/>
        <v>379.12309942858172</v>
      </c>
      <c r="O1738" s="15">
        <f t="shared" si="279"/>
        <v>376.39431367658574</v>
      </c>
      <c r="P1738" s="15">
        <f t="shared" si="279"/>
        <v>348.04911604060607</v>
      </c>
      <c r="Q1738" s="15">
        <f t="shared" si="279"/>
        <v>353.39808010530805</v>
      </c>
      <c r="R1738" s="15">
        <f t="shared" si="279"/>
        <v>370.74923470602226</v>
      </c>
      <c r="S1738" s="15">
        <f t="shared" si="279"/>
        <v>373.79875670719417</v>
      </c>
      <c r="T1738" s="15">
        <f t="shared" si="279"/>
        <v>362.46400000000006</v>
      </c>
      <c r="U1738" s="15">
        <f t="shared" si="279"/>
        <v>353.54135316639037</v>
      </c>
      <c r="V1738" s="15">
        <f t="shared" si="279"/>
        <v>352.74148430800471</v>
      </c>
    </row>
    <row r="1739" spans="1:22" x14ac:dyDescent="0.35">
      <c r="A1739" t="s">
        <v>70</v>
      </c>
      <c r="B1739" t="s">
        <v>41</v>
      </c>
      <c r="G1739" s="15">
        <f t="shared" si="278"/>
        <v>0.85865923087953866</v>
      </c>
      <c r="H1739" s="15">
        <f t="shared" si="279"/>
        <v>0.82024900577129412</v>
      </c>
      <c r="I1739" s="15">
        <f t="shared" si="279"/>
        <v>0.88364539764268124</v>
      </c>
      <c r="J1739" s="15">
        <f t="shared" si="279"/>
        <v>0.96632198069428221</v>
      </c>
      <c r="K1739" s="15">
        <f t="shared" si="279"/>
        <v>0.81777141111028528</v>
      </c>
      <c r="L1739" s="15">
        <f t="shared" si="279"/>
        <v>0.85532573988109051</v>
      </c>
      <c r="M1739" s="15">
        <f t="shared" si="279"/>
        <v>0.87254877670640596</v>
      </c>
      <c r="N1739" s="15">
        <f t="shared" si="279"/>
        <v>0.87579217335354465</v>
      </c>
      <c r="O1739" s="15">
        <f t="shared" si="279"/>
        <v>0.84995011025296252</v>
      </c>
      <c r="P1739" s="15">
        <f t="shared" si="279"/>
        <v>0.90535813630824891</v>
      </c>
      <c r="Q1739" s="15">
        <f t="shared" si="279"/>
        <v>0.94717618025477202</v>
      </c>
      <c r="R1739" s="15">
        <f t="shared" si="279"/>
        <v>0.97795391223458783</v>
      </c>
      <c r="S1739" s="15">
        <f t="shared" si="279"/>
        <v>1.0014698893416132</v>
      </c>
      <c r="T1739" s="15">
        <f t="shared" si="279"/>
        <v>1.0000000000000002</v>
      </c>
      <c r="U1739" s="15">
        <f t="shared" si="279"/>
        <v>0.98254812352235898</v>
      </c>
      <c r="V1739" s="15">
        <f t="shared" si="279"/>
        <v>0.99182712095241754</v>
      </c>
    </row>
    <row r="1740" spans="1:22" x14ac:dyDescent="0.35">
      <c r="A1740" t="s">
        <v>71</v>
      </c>
      <c r="B1740" t="s">
        <v>41</v>
      </c>
      <c r="G1740" s="15">
        <f t="shared" si="278"/>
        <v>370.46630614801575</v>
      </c>
      <c r="H1740" s="15">
        <f t="shared" ref="H1740:V1755" si="280">SUMIFS(H$3:H$1699,$A$3:$A$1699,$A1740,$B$3:$B$1699,$B1740)</f>
        <v>399.4620856544305</v>
      </c>
      <c r="I1740" s="15">
        <f t="shared" si="280"/>
        <v>418.54134871028305</v>
      </c>
      <c r="J1740" s="15">
        <f t="shared" si="280"/>
        <v>417.19760869408231</v>
      </c>
      <c r="K1740" s="15">
        <f t="shared" si="280"/>
        <v>431.73062149998952</v>
      </c>
      <c r="L1740" s="15">
        <f t="shared" si="280"/>
        <v>489.11327302776152</v>
      </c>
      <c r="M1740" s="15">
        <f t="shared" si="280"/>
        <v>521.34166824166346</v>
      </c>
      <c r="N1740" s="15">
        <f t="shared" si="280"/>
        <v>560.55000135711191</v>
      </c>
      <c r="O1740" s="15">
        <f t="shared" si="280"/>
        <v>590.13299945889833</v>
      </c>
      <c r="P1740" s="15">
        <f t="shared" si="280"/>
        <v>612.30697572960946</v>
      </c>
      <c r="Q1740" s="15">
        <f t="shared" si="280"/>
        <v>650.00000000000011</v>
      </c>
      <c r="R1740" s="15">
        <f t="shared" si="280"/>
        <v>698.09996859966702</v>
      </c>
      <c r="S1740" s="15">
        <f t="shared" si="280"/>
        <v>742.43300420256469</v>
      </c>
      <c r="T1740" s="15">
        <f t="shared" si="280"/>
        <v>832.93495656370305</v>
      </c>
      <c r="U1740" s="15">
        <f t="shared" si="280"/>
        <v>890.01265291476511</v>
      </c>
      <c r="V1740" s="15">
        <f t="shared" si="280"/>
        <v>951.49868229412186</v>
      </c>
    </row>
    <row r="1741" spans="1:22" x14ac:dyDescent="0.35">
      <c r="A1741" t="s">
        <v>72</v>
      </c>
      <c r="B1741" t="s">
        <v>41</v>
      </c>
      <c r="G1741" s="15">
        <f t="shared" si="278"/>
        <v>17.480236854261967</v>
      </c>
      <c r="H1741" s="15">
        <f t="shared" si="280"/>
        <v>17.685498347481726</v>
      </c>
      <c r="I1741" s="15">
        <f t="shared" si="280"/>
        <v>19.768813835259497</v>
      </c>
      <c r="J1741" s="15">
        <f t="shared" si="280"/>
        <v>19.182555501457156</v>
      </c>
      <c r="K1741" s="15">
        <f t="shared" si="280"/>
        <v>18.558003417624178</v>
      </c>
      <c r="L1741" s="15">
        <f t="shared" si="280"/>
        <v>18.982849772130727</v>
      </c>
      <c r="M1741" s="15">
        <f t="shared" si="280"/>
        <v>19.276754876532518</v>
      </c>
      <c r="N1741" s="15">
        <f t="shared" si="280"/>
        <v>20.348409182945399</v>
      </c>
      <c r="O1741" s="15">
        <f t="shared" si="280"/>
        <v>18.522280431484493</v>
      </c>
      <c r="P1741" s="15">
        <f t="shared" si="280"/>
        <v>19.103944251394267</v>
      </c>
      <c r="Q1741" s="15">
        <f t="shared" si="280"/>
        <v>19.127457931968632</v>
      </c>
      <c r="R1741" s="15">
        <f t="shared" si="280"/>
        <v>20.146038696672385</v>
      </c>
      <c r="S1741" s="15">
        <f t="shared" si="280"/>
        <v>20.917500329233999</v>
      </c>
      <c r="T1741" s="15">
        <f t="shared" si="280"/>
        <v>24.017150123380386</v>
      </c>
      <c r="U1741" s="15">
        <f t="shared" si="280"/>
        <v>22.579218351396705</v>
      </c>
      <c r="V1741" s="15">
        <f t="shared" si="280"/>
        <v>23.656681577953123</v>
      </c>
    </row>
    <row r="1742" spans="1:22" x14ac:dyDescent="0.35">
      <c r="A1742" t="s">
        <v>73</v>
      </c>
      <c r="B1742" t="s">
        <v>41</v>
      </c>
      <c r="G1742" s="15">
        <f t="shared" si="278"/>
        <v>0</v>
      </c>
      <c r="H1742" s="15">
        <f t="shared" si="280"/>
        <v>0</v>
      </c>
      <c r="I1742" s="15">
        <f t="shared" si="280"/>
        <v>0</v>
      </c>
      <c r="J1742" s="15">
        <f t="shared" si="280"/>
        <v>0</v>
      </c>
      <c r="K1742" s="15">
        <f t="shared" si="280"/>
        <v>0</v>
      </c>
      <c r="L1742" s="15">
        <f t="shared" si="280"/>
        <v>0</v>
      </c>
      <c r="M1742" s="15">
        <f t="shared" si="280"/>
        <v>0</v>
      </c>
      <c r="N1742" s="15">
        <f t="shared" si="280"/>
        <v>0</v>
      </c>
      <c r="O1742" s="15">
        <f t="shared" si="280"/>
        <v>0</v>
      </c>
      <c r="P1742" s="15">
        <f t="shared" si="280"/>
        <v>0</v>
      </c>
      <c r="Q1742" s="15">
        <f t="shared" si="280"/>
        <v>0</v>
      </c>
      <c r="R1742" s="15">
        <f t="shared" si="280"/>
        <v>0</v>
      </c>
      <c r="S1742" s="15">
        <f t="shared" si="280"/>
        <v>0</v>
      </c>
      <c r="T1742" s="15">
        <f t="shared" si="280"/>
        <v>0</v>
      </c>
      <c r="U1742" s="15">
        <f t="shared" si="280"/>
        <v>0</v>
      </c>
      <c r="V1742" s="15">
        <f t="shared" si="280"/>
        <v>0</v>
      </c>
    </row>
    <row r="1743" spans="1:22" x14ac:dyDescent="0.35">
      <c r="A1743" t="s">
        <v>74</v>
      </c>
      <c r="B1743" t="s">
        <v>41</v>
      </c>
      <c r="G1743" s="15">
        <f t="shared" si="278"/>
        <v>0</v>
      </c>
      <c r="H1743" s="15">
        <f t="shared" si="280"/>
        <v>0</v>
      </c>
      <c r="I1743" s="15">
        <f t="shared" si="280"/>
        <v>0</v>
      </c>
      <c r="J1743" s="15">
        <f t="shared" si="280"/>
        <v>0</v>
      </c>
      <c r="K1743" s="15">
        <f t="shared" si="280"/>
        <v>0</v>
      </c>
      <c r="L1743" s="15">
        <f t="shared" si="280"/>
        <v>0</v>
      </c>
      <c r="M1743" s="15">
        <f t="shared" si="280"/>
        <v>0</v>
      </c>
      <c r="N1743" s="15">
        <f t="shared" si="280"/>
        <v>0</v>
      </c>
      <c r="O1743" s="15">
        <f t="shared" si="280"/>
        <v>0</v>
      </c>
      <c r="P1743" s="15">
        <f t="shared" si="280"/>
        <v>0</v>
      </c>
      <c r="Q1743" s="15">
        <f t="shared" si="280"/>
        <v>0</v>
      </c>
      <c r="R1743" s="15">
        <f t="shared" si="280"/>
        <v>0</v>
      </c>
      <c r="S1743" s="15">
        <f t="shared" si="280"/>
        <v>0</v>
      </c>
      <c r="T1743" s="15">
        <f t="shared" si="280"/>
        <v>0</v>
      </c>
      <c r="U1743" s="15">
        <f t="shared" si="280"/>
        <v>0</v>
      </c>
      <c r="V1743" s="15">
        <f t="shared" si="280"/>
        <v>0</v>
      </c>
    </row>
    <row r="1744" spans="1:22" x14ac:dyDescent="0.35">
      <c r="A1744" t="s">
        <v>75</v>
      </c>
      <c r="B1744" t="s">
        <v>41</v>
      </c>
      <c r="G1744" s="15">
        <f t="shared" si="278"/>
        <v>1095.2283745376096</v>
      </c>
      <c r="H1744" s="15">
        <f t="shared" si="280"/>
        <v>1129.3252328089948</v>
      </c>
      <c r="I1744" s="15">
        <f t="shared" si="280"/>
        <v>1082.0181831449468</v>
      </c>
      <c r="J1744" s="15">
        <f t="shared" si="280"/>
        <v>1045.2076991155409</v>
      </c>
      <c r="K1744" s="15">
        <f t="shared" si="280"/>
        <v>999.19150679856546</v>
      </c>
      <c r="L1744" s="15">
        <f t="shared" si="280"/>
        <v>1061.5891821701148</v>
      </c>
      <c r="M1744" s="15">
        <f t="shared" si="280"/>
        <v>1129.8665359406193</v>
      </c>
      <c r="N1744" s="15">
        <f t="shared" si="280"/>
        <v>1134.5262708835794</v>
      </c>
      <c r="O1744" s="15">
        <f t="shared" si="280"/>
        <v>1005.712403943486</v>
      </c>
      <c r="P1744" s="15">
        <f t="shared" si="280"/>
        <v>970.6053501630646</v>
      </c>
      <c r="Q1744" s="15">
        <f t="shared" si="280"/>
        <v>908.14705183449928</v>
      </c>
      <c r="R1744" s="15">
        <f t="shared" si="280"/>
        <v>933.51285150556362</v>
      </c>
      <c r="S1744" s="15">
        <f t="shared" si="280"/>
        <v>921.35725819579352</v>
      </c>
      <c r="T1744" s="15">
        <f t="shared" si="280"/>
        <v>947.67881246363083</v>
      </c>
      <c r="U1744" s="15">
        <f t="shared" si="280"/>
        <v>919.49107214693208</v>
      </c>
      <c r="V1744" s="15">
        <f t="shared" si="280"/>
        <v>923.18869045057443</v>
      </c>
    </row>
    <row r="1745" spans="1:22" x14ac:dyDescent="0.35">
      <c r="A1745" t="s">
        <v>76</v>
      </c>
      <c r="B1745" t="s">
        <v>41</v>
      </c>
      <c r="G1745" s="15">
        <f t="shared" si="278"/>
        <v>18.742430570549494</v>
      </c>
      <c r="H1745" s="15">
        <f t="shared" si="280"/>
        <v>38.661423642040255</v>
      </c>
      <c r="I1745" s="15">
        <f t="shared" si="280"/>
        <v>39.487534753812255</v>
      </c>
      <c r="J1745" s="15">
        <f t="shared" si="280"/>
        <v>38.055381974888753</v>
      </c>
      <c r="K1745" s="15">
        <f t="shared" si="280"/>
        <v>37.245763918685498</v>
      </c>
      <c r="L1745" s="15">
        <f t="shared" si="280"/>
        <v>36.378159751324752</v>
      </c>
      <c r="M1745" s="15">
        <f t="shared" si="280"/>
        <v>36.444062529155246</v>
      </c>
      <c r="N1745" s="15">
        <f t="shared" si="280"/>
        <v>36.507395862539248</v>
      </c>
      <c r="O1745" s="15">
        <f t="shared" si="280"/>
        <v>33.464027804549005</v>
      </c>
      <c r="P1745" s="15">
        <f t="shared" si="280"/>
        <v>31.338159747292746</v>
      </c>
      <c r="Q1745" s="15">
        <f t="shared" si="280"/>
        <v>30.06177085738274</v>
      </c>
      <c r="R1745" s="15">
        <f t="shared" si="280"/>
        <v>35.805486139755494</v>
      </c>
      <c r="S1745" s="15">
        <f t="shared" si="280"/>
        <v>31.832833706021816</v>
      </c>
      <c r="T1745" s="15">
        <f t="shared" si="280"/>
        <v>34.155741346769027</v>
      </c>
      <c r="U1745" s="15">
        <f t="shared" si="280"/>
        <v>33.005431276404344</v>
      </c>
      <c r="V1745" s="15">
        <f t="shared" si="280"/>
        <v>33.429188880910019</v>
      </c>
    </row>
    <row r="1746" spans="1:22" x14ac:dyDescent="0.35">
      <c r="A1746" t="s">
        <v>77</v>
      </c>
      <c r="B1746" t="s">
        <v>41</v>
      </c>
      <c r="G1746" s="15">
        <f t="shared" si="278"/>
        <v>118.11283539541618</v>
      </c>
      <c r="H1746" s="15">
        <f t="shared" si="280"/>
        <v>111.4350499734073</v>
      </c>
      <c r="I1746" s="15">
        <f t="shared" si="280"/>
        <v>83.230481247139949</v>
      </c>
      <c r="J1746" s="15">
        <f t="shared" si="280"/>
        <v>82.97379782100866</v>
      </c>
      <c r="K1746" s="15">
        <f t="shared" si="280"/>
        <v>84.600665692680522</v>
      </c>
      <c r="L1746" s="15">
        <f t="shared" si="280"/>
        <v>84.358178516560599</v>
      </c>
      <c r="M1746" s="15">
        <f t="shared" si="280"/>
        <v>83.450270113056533</v>
      </c>
      <c r="N1746" s="15">
        <f t="shared" si="280"/>
        <v>83.683407775280074</v>
      </c>
      <c r="O1746" s="15">
        <f t="shared" si="280"/>
        <v>99.358119917449457</v>
      </c>
      <c r="P1746" s="15">
        <f t="shared" si="280"/>
        <v>90.817513035616983</v>
      </c>
      <c r="Q1746" s="15">
        <f t="shared" si="280"/>
        <v>87.400121875475676</v>
      </c>
      <c r="R1746" s="15">
        <f t="shared" si="280"/>
        <v>87.973778936119757</v>
      </c>
      <c r="S1746" s="15">
        <f t="shared" si="280"/>
        <v>85.820589281619448</v>
      </c>
      <c r="T1746" s="15">
        <f t="shared" si="280"/>
        <v>90.838400859707733</v>
      </c>
      <c r="U1746" s="15">
        <f t="shared" si="280"/>
        <v>85.514811040634072</v>
      </c>
      <c r="V1746" s="15">
        <f t="shared" si="280"/>
        <v>85.424211066024569</v>
      </c>
    </row>
    <row r="1747" spans="1:22" x14ac:dyDescent="0.35">
      <c r="G1747" s="15"/>
      <c r="H1747" s="15"/>
      <c r="I1747" s="15"/>
      <c r="J1747" s="15"/>
      <c r="K1747" s="15"/>
      <c r="L1747" s="15"/>
      <c r="M1747" s="15"/>
      <c r="N1747" s="15"/>
      <c r="O1747" s="15"/>
      <c r="P1747" s="15"/>
      <c r="Q1747" s="15"/>
      <c r="R1747" s="15"/>
      <c r="S1747" s="15"/>
      <c r="T1747" s="15"/>
      <c r="U1747" s="15"/>
      <c r="V1747" s="15"/>
    </row>
    <row r="1748" spans="1:22" x14ac:dyDescent="0.35">
      <c r="A1748" s="13" t="s">
        <v>180</v>
      </c>
      <c r="B1748" s="13"/>
      <c r="G1748" s="15"/>
      <c r="H1748" s="15"/>
      <c r="I1748" s="15"/>
      <c r="J1748" s="15"/>
      <c r="K1748" s="15"/>
      <c r="L1748" s="15"/>
      <c r="M1748" s="15"/>
      <c r="N1748" s="15"/>
      <c r="O1748" s="15"/>
      <c r="P1748" s="15"/>
      <c r="Q1748" s="15"/>
      <c r="R1748" s="15"/>
      <c r="S1748" s="15"/>
      <c r="T1748" s="15"/>
      <c r="U1748" s="15"/>
      <c r="V1748" s="15"/>
    </row>
    <row r="1749" spans="1:22" x14ac:dyDescent="0.35">
      <c r="A1749" t="s">
        <v>43</v>
      </c>
      <c r="B1749" t="s">
        <v>42</v>
      </c>
      <c r="G1749" s="15">
        <f t="shared" si="278"/>
        <v>18.894444810392407</v>
      </c>
      <c r="H1749" s="15">
        <f t="shared" si="280"/>
        <v>19.366797632641045</v>
      </c>
      <c r="I1749" s="15">
        <f t="shared" si="280"/>
        <v>19.556590123143305</v>
      </c>
      <c r="J1749" s="15">
        <f t="shared" si="280"/>
        <v>21.010091463815421</v>
      </c>
      <c r="K1749" s="15">
        <f t="shared" si="280"/>
        <v>21.243927951753104</v>
      </c>
      <c r="L1749" s="15">
        <f t="shared" si="280"/>
        <v>21.942869630760768</v>
      </c>
      <c r="M1749" s="15">
        <f t="shared" si="280"/>
        <v>23.245829474344685</v>
      </c>
      <c r="N1749" s="15">
        <f t="shared" si="280"/>
        <v>23.704481667492697</v>
      </c>
      <c r="O1749" s="15">
        <f t="shared" si="280"/>
        <v>24.389287090275346</v>
      </c>
      <c r="P1749" s="15">
        <f t="shared" si="280"/>
        <v>24.726307287889114</v>
      </c>
      <c r="Q1749" s="15">
        <f t="shared" si="280"/>
        <v>25.106115894344683</v>
      </c>
      <c r="R1749" s="15">
        <f t="shared" si="280"/>
        <v>25.280063095813869</v>
      </c>
      <c r="S1749" s="15">
        <f t="shared" si="280"/>
        <v>26.391390643393816</v>
      </c>
      <c r="T1749" s="15">
        <f t="shared" si="280"/>
        <v>26.956549881321468</v>
      </c>
      <c r="U1749" s="15">
        <f t="shared" si="280"/>
        <v>25.971562956769219</v>
      </c>
      <c r="V1749" s="15">
        <f t="shared" si="280"/>
        <v>25.480832084832834</v>
      </c>
    </row>
    <row r="1750" spans="1:22" x14ac:dyDescent="0.35">
      <c r="A1750" t="s">
        <v>44</v>
      </c>
      <c r="B1750" t="s">
        <v>42</v>
      </c>
      <c r="G1750" s="15">
        <f t="shared" si="278"/>
        <v>16.700124827181913</v>
      </c>
      <c r="H1750" s="15">
        <f t="shared" si="280"/>
        <v>16.933485574056686</v>
      </c>
      <c r="I1750" s="15">
        <f t="shared" si="280"/>
        <v>17.1564696025467</v>
      </c>
      <c r="J1750" s="15">
        <f t="shared" si="280"/>
        <v>17.644239602546705</v>
      </c>
      <c r="K1750" s="15">
        <f t="shared" si="280"/>
        <v>18.723288879858039</v>
      </c>
      <c r="L1750" s="15">
        <f t="shared" si="280"/>
        <v>20.017549443831385</v>
      </c>
      <c r="M1750" s="15">
        <f t="shared" si="280"/>
        <v>21.642838257499996</v>
      </c>
      <c r="N1750" s="15">
        <f t="shared" si="280"/>
        <v>21.991478191766497</v>
      </c>
      <c r="O1750" s="15">
        <f t="shared" si="280"/>
        <v>22.365678264130263</v>
      </c>
      <c r="P1750" s="15">
        <f t="shared" si="280"/>
        <v>22.047184049579261</v>
      </c>
      <c r="Q1750" s="15">
        <f t="shared" si="280"/>
        <v>21.950037997499994</v>
      </c>
      <c r="R1750" s="15">
        <f t="shared" si="280"/>
        <v>21.661883713902171</v>
      </c>
      <c r="S1750" s="15">
        <f t="shared" si="280"/>
        <v>22.36361556688151</v>
      </c>
      <c r="T1750" s="15">
        <f t="shared" si="280"/>
        <v>22.92555273933246</v>
      </c>
      <c r="U1750" s="15">
        <f t="shared" si="280"/>
        <v>24.114969673007504</v>
      </c>
      <c r="V1750" s="15">
        <f t="shared" si="280"/>
        <v>25.69941179431515</v>
      </c>
    </row>
    <row r="1751" spans="1:22" x14ac:dyDescent="0.35">
      <c r="A1751" t="s">
        <v>45</v>
      </c>
      <c r="B1751" t="s">
        <v>42</v>
      </c>
      <c r="G1751" s="15">
        <f t="shared" si="278"/>
        <v>9.3415032857142855</v>
      </c>
      <c r="H1751" s="15">
        <f t="shared" si="280"/>
        <v>9.3045032857142846</v>
      </c>
      <c r="I1751" s="15">
        <f t="shared" si="280"/>
        <v>8.5215592857142859</v>
      </c>
      <c r="J1751" s="15">
        <f t="shared" si="280"/>
        <v>8.6994292857142863</v>
      </c>
      <c r="K1751" s="15">
        <f t="shared" si="280"/>
        <v>8.8480392857142878</v>
      </c>
      <c r="L1751" s="15">
        <f t="shared" si="280"/>
        <v>8.9253250000000008</v>
      </c>
      <c r="M1751" s="15">
        <f t="shared" si="280"/>
        <v>9.2305636891406166</v>
      </c>
      <c r="N1751" s="15">
        <f t="shared" si="280"/>
        <v>10.237393806774859</v>
      </c>
      <c r="O1751" s="15">
        <f t="shared" si="280"/>
        <v>10.281593908071017</v>
      </c>
      <c r="P1751" s="15">
        <f t="shared" si="280"/>
        <v>10.114593006208475</v>
      </c>
      <c r="Q1751" s="15">
        <f t="shared" si="280"/>
        <v>9.587593662999673</v>
      </c>
      <c r="R1751" s="15">
        <f t="shared" si="280"/>
        <v>18.384314342592855</v>
      </c>
      <c r="S1751" s="15">
        <f t="shared" si="280"/>
        <v>18.087476727527754</v>
      </c>
      <c r="T1751" s="15">
        <f t="shared" si="280"/>
        <v>18.123747018866418</v>
      </c>
      <c r="U1751" s="15">
        <f t="shared" si="280"/>
        <v>18.16387913527122</v>
      </c>
      <c r="V1751" s="15">
        <f t="shared" si="280"/>
        <v>18.273196486030905</v>
      </c>
    </row>
    <row r="1752" spans="1:22" x14ac:dyDescent="0.35">
      <c r="A1752" t="s">
        <v>46</v>
      </c>
      <c r="B1752" t="s">
        <v>42</v>
      </c>
      <c r="G1752" s="15">
        <f t="shared" si="278"/>
        <v>4.3240930000000004</v>
      </c>
      <c r="H1752" s="15">
        <f t="shared" si="280"/>
        <v>4.2985930000000003</v>
      </c>
      <c r="I1752" s="15">
        <f t="shared" si="280"/>
        <v>4.3060130000000001</v>
      </c>
      <c r="J1752" s="15">
        <f t="shared" si="280"/>
        <v>4.3038129999999999</v>
      </c>
      <c r="K1752" s="15">
        <f t="shared" si="280"/>
        <v>4.456612999999999</v>
      </c>
      <c r="L1752" s="15">
        <f t="shared" si="280"/>
        <v>4.5009129999999988</v>
      </c>
      <c r="M1752" s="15">
        <f t="shared" si="280"/>
        <v>4.555423489999999</v>
      </c>
      <c r="N1752" s="15">
        <f t="shared" si="280"/>
        <v>4.6091269000000006</v>
      </c>
      <c r="O1752" s="15">
        <f t="shared" si="280"/>
        <v>4.4375592099999999</v>
      </c>
      <c r="P1752" s="15">
        <f t="shared" si="280"/>
        <v>4.54155511</v>
      </c>
      <c r="Q1752" s="15">
        <f t="shared" si="280"/>
        <v>4.9292044000000015</v>
      </c>
      <c r="R1752" s="15">
        <f t="shared" si="280"/>
        <v>4.9949326015004987</v>
      </c>
      <c r="S1752" s="15">
        <f t="shared" si="280"/>
        <v>5.0619673643995995</v>
      </c>
      <c r="T1752" s="15">
        <f t="shared" si="280"/>
        <v>5.135831326739261</v>
      </c>
      <c r="U1752" s="15">
        <f t="shared" si="280"/>
        <v>5.2535730224823416</v>
      </c>
      <c r="V1752" s="15">
        <f t="shared" si="280"/>
        <v>5.4156619414013365</v>
      </c>
    </row>
    <row r="1753" spans="1:22" x14ac:dyDescent="0.35">
      <c r="A1753" t="s">
        <v>47</v>
      </c>
      <c r="B1753" t="s">
        <v>42</v>
      </c>
      <c r="G1753" s="15">
        <f t="shared" si="278"/>
        <v>1.1743999999999999</v>
      </c>
      <c r="H1753" s="15">
        <f t="shared" si="280"/>
        <v>1.1804499999999998</v>
      </c>
      <c r="I1753" s="15">
        <f t="shared" si="280"/>
        <v>1.1804499999999998</v>
      </c>
      <c r="J1753" s="15">
        <f t="shared" si="280"/>
        <v>1.1874549999999999</v>
      </c>
      <c r="K1753" s="15">
        <f t="shared" si="280"/>
        <v>1.4619599999999999</v>
      </c>
      <c r="L1753" s="15">
        <f t="shared" si="280"/>
        <v>1.603756</v>
      </c>
      <c r="M1753" s="15">
        <f t="shared" si="280"/>
        <v>1.7197560000000001</v>
      </c>
      <c r="N1753" s="15">
        <f t="shared" si="280"/>
        <v>1.669756</v>
      </c>
      <c r="O1753" s="15">
        <f t="shared" si="280"/>
        <v>1.7837559999999999</v>
      </c>
      <c r="P1753" s="15">
        <f t="shared" si="280"/>
        <v>1.812756</v>
      </c>
      <c r="Q1753" s="15">
        <f t="shared" si="280"/>
        <v>1.8352560000000002</v>
      </c>
      <c r="R1753" s="15">
        <f t="shared" si="280"/>
        <v>1.1165E-2</v>
      </c>
      <c r="S1753" s="15">
        <f t="shared" si="280"/>
        <v>1.8750560000000003</v>
      </c>
      <c r="T1753" s="15">
        <f t="shared" si="280"/>
        <v>1.8834560000000002</v>
      </c>
      <c r="U1753" s="15">
        <f t="shared" si="280"/>
        <v>1.9108560000000003</v>
      </c>
      <c r="V1753" s="15">
        <f t="shared" si="280"/>
        <v>1.966256</v>
      </c>
    </row>
    <row r="1754" spans="1:22" x14ac:dyDescent="0.35">
      <c r="A1754" t="s">
        <v>179</v>
      </c>
      <c r="B1754" t="s">
        <v>42</v>
      </c>
      <c r="G1754" s="15">
        <f t="shared" si="278"/>
        <v>0</v>
      </c>
      <c r="H1754" s="15">
        <f t="shared" si="280"/>
        <v>0</v>
      </c>
      <c r="I1754" s="15">
        <f t="shared" si="280"/>
        <v>0</v>
      </c>
      <c r="J1754" s="15">
        <f t="shared" si="280"/>
        <v>0</v>
      </c>
      <c r="K1754" s="15">
        <f t="shared" si="280"/>
        <v>0</v>
      </c>
      <c r="L1754" s="15">
        <f t="shared" si="280"/>
        <v>0</v>
      </c>
      <c r="M1754" s="15">
        <f t="shared" si="280"/>
        <v>0</v>
      </c>
      <c r="N1754" s="15">
        <f t="shared" si="280"/>
        <v>0</v>
      </c>
      <c r="O1754" s="15">
        <f t="shared" si="280"/>
        <v>0</v>
      </c>
      <c r="P1754" s="15">
        <f t="shared" si="280"/>
        <v>0</v>
      </c>
      <c r="Q1754" s="15">
        <f t="shared" si="280"/>
        <v>0</v>
      </c>
      <c r="R1754" s="15">
        <f t="shared" si="280"/>
        <v>0</v>
      </c>
      <c r="S1754" s="15">
        <f t="shared" si="280"/>
        <v>0</v>
      </c>
      <c r="T1754" s="15">
        <f t="shared" si="280"/>
        <v>0</v>
      </c>
      <c r="U1754" s="15">
        <f t="shared" si="280"/>
        <v>0</v>
      </c>
      <c r="V1754" s="15">
        <f t="shared" si="280"/>
        <v>0</v>
      </c>
    </row>
    <row r="1755" spans="1:22" x14ac:dyDescent="0.35">
      <c r="A1755" t="s">
        <v>48</v>
      </c>
      <c r="B1755" t="s">
        <v>42</v>
      </c>
      <c r="G1755" s="15">
        <f t="shared" si="278"/>
        <v>13.696481453456693</v>
      </c>
      <c r="H1755" s="15">
        <f t="shared" si="280"/>
        <v>13.701830657648861</v>
      </c>
      <c r="I1755" s="15">
        <f t="shared" si="280"/>
        <v>13.829815293710336</v>
      </c>
      <c r="J1755" s="15">
        <f t="shared" si="280"/>
        <v>13.841143158471255</v>
      </c>
      <c r="K1755" s="15">
        <f t="shared" si="280"/>
        <v>14.236027343747184</v>
      </c>
      <c r="L1755" s="15">
        <f t="shared" si="280"/>
        <v>14.259122296194615</v>
      </c>
      <c r="M1755" s="15">
        <f t="shared" si="280"/>
        <v>14.5167511</v>
      </c>
      <c r="N1755" s="15">
        <f t="shared" si="280"/>
        <v>15.013515424843852</v>
      </c>
      <c r="O1755" s="15">
        <f t="shared" si="280"/>
        <v>15.124003999999999</v>
      </c>
      <c r="P1755" s="15">
        <f t="shared" si="280"/>
        <v>14.944197300000003</v>
      </c>
      <c r="Q1755" s="15">
        <f t="shared" si="280"/>
        <v>14.8407477</v>
      </c>
      <c r="R1755" s="15">
        <f t="shared" si="280"/>
        <v>14.862941734119516</v>
      </c>
      <c r="S1755" s="15">
        <f t="shared" si="280"/>
        <v>14.885135768239032</v>
      </c>
      <c r="T1755" s="15">
        <f t="shared" si="280"/>
        <v>19.750124151417747</v>
      </c>
      <c r="U1755" s="15">
        <f t="shared" si="280"/>
        <v>19.87177236354626</v>
      </c>
      <c r="V1755" s="15">
        <f t="shared" si="280"/>
        <v>20.325621081550068</v>
      </c>
    </row>
    <row r="1756" spans="1:22" x14ac:dyDescent="0.35">
      <c r="A1756" t="s">
        <v>49</v>
      </c>
      <c r="B1756" t="s">
        <v>42</v>
      </c>
      <c r="G1756" s="15">
        <f t="shared" si="278"/>
        <v>0.60393550910977045</v>
      </c>
      <c r="H1756" s="15">
        <f t="shared" ref="H1756:V1771" si="281">SUMIFS(H$3:H$1699,$A$3:$A$1699,$A1756,$B$3:$B$1699,$B1756)</f>
        <v>0.61056449935182788</v>
      </c>
      <c r="I1756" s="15">
        <f t="shared" si="281"/>
        <v>0.6530822806585429</v>
      </c>
      <c r="J1756" s="15">
        <f t="shared" si="281"/>
        <v>0.70527439318122898</v>
      </c>
      <c r="K1756" s="15">
        <f t="shared" si="281"/>
        <v>0.71886832966035774</v>
      </c>
      <c r="L1756" s="15">
        <f t="shared" si="281"/>
        <v>0.76698213002333426</v>
      </c>
      <c r="M1756" s="15">
        <f t="shared" si="281"/>
        <v>0.83979006120300759</v>
      </c>
      <c r="N1756" s="15">
        <f t="shared" si="281"/>
        <v>1.0314270612030074</v>
      </c>
      <c r="O1756" s="15">
        <f t="shared" si="281"/>
        <v>1.0124247212030075</v>
      </c>
      <c r="P1756" s="15">
        <f t="shared" si="281"/>
        <v>1.287078588518797</v>
      </c>
      <c r="Q1756" s="15">
        <f t="shared" si="281"/>
        <v>1.3104450675187969</v>
      </c>
      <c r="R1756" s="15">
        <f t="shared" si="281"/>
        <v>1.3317379606909239</v>
      </c>
      <c r="S1756" s="15">
        <f t="shared" si="281"/>
        <v>1.3617787355676241</v>
      </c>
      <c r="T1756" s="15">
        <f t="shared" si="281"/>
        <v>1.4600049502312273</v>
      </c>
      <c r="U1756" s="15">
        <f t="shared" si="281"/>
        <v>1.5002718154725936</v>
      </c>
      <c r="V1756" s="15">
        <f t="shared" si="281"/>
        <v>1.4245162623057439</v>
      </c>
    </row>
    <row r="1757" spans="1:22" x14ac:dyDescent="0.35">
      <c r="A1757" t="s">
        <v>50</v>
      </c>
      <c r="B1757" t="s">
        <v>42</v>
      </c>
      <c r="G1757" s="15">
        <f t="shared" si="278"/>
        <v>16.764525064005309</v>
      </c>
      <c r="H1757" s="15">
        <f t="shared" si="281"/>
        <v>16.885874925474567</v>
      </c>
      <c r="I1757" s="15">
        <f t="shared" si="281"/>
        <v>16.937455397284815</v>
      </c>
      <c r="J1757" s="15">
        <f t="shared" si="281"/>
        <v>16.413113356880682</v>
      </c>
      <c r="K1757" s="15">
        <f t="shared" si="281"/>
        <v>16.481867798602934</v>
      </c>
      <c r="L1757" s="15">
        <f t="shared" si="281"/>
        <v>16.095487801397077</v>
      </c>
      <c r="M1757" s="15">
        <f t="shared" si="281"/>
        <v>15.803704667973859</v>
      </c>
      <c r="N1757" s="15">
        <f t="shared" si="281"/>
        <v>16.199599843718538</v>
      </c>
      <c r="O1757" s="15">
        <f t="shared" si="281"/>
        <v>16.755334103718532</v>
      </c>
      <c r="P1757" s="15">
        <f t="shared" si="281"/>
        <v>16.400579203718539</v>
      </c>
      <c r="Q1757" s="15">
        <f t="shared" si="281"/>
        <v>16.731610983718536</v>
      </c>
      <c r="R1757" s="15">
        <f t="shared" si="281"/>
        <v>15.211245597221197</v>
      </c>
      <c r="S1757" s="15">
        <f t="shared" si="281"/>
        <v>17.87744144982527</v>
      </c>
      <c r="T1757" s="15">
        <f t="shared" si="281"/>
        <v>18.667650612207495</v>
      </c>
      <c r="U1757" s="15">
        <f t="shared" si="281"/>
        <v>18.961804004436445</v>
      </c>
      <c r="V1757" s="15">
        <f t="shared" si="281"/>
        <v>19.057917833755347</v>
      </c>
    </row>
    <row r="1758" spans="1:22" x14ac:dyDescent="0.35">
      <c r="A1758" t="s">
        <v>51</v>
      </c>
      <c r="B1758" t="s">
        <v>42</v>
      </c>
      <c r="G1758" s="15">
        <f t="shared" si="278"/>
        <v>121.53454709868159</v>
      </c>
      <c r="H1758" s="15">
        <f t="shared" si="281"/>
        <v>121.90095443218087</v>
      </c>
      <c r="I1758" s="15">
        <f t="shared" si="281"/>
        <v>121.27147273961603</v>
      </c>
      <c r="J1758" s="15">
        <f t="shared" si="281"/>
        <v>122.19873550358149</v>
      </c>
      <c r="K1758" s="15">
        <f t="shared" si="281"/>
        <v>124.86838796639759</v>
      </c>
      <c r="L1758" s="15">
        <f t="shared" si="281"/>
        <v>128.82128642747929</v>
      </c>
      <c r="M1758" s="15">
        <f t="shared" si="281"/>
        <v>130.95505864000003</v>
      </c>
      <c r="N1758" s="15">
        <f t="shared" si="281"/>
        <v>133.43539630000001</v>
      </c>
      <c r="O1758" s="15">
        <f t="shared" si="281"/>
        <v>133.99036519160001</v>
      </c>
      <c r="P1758" s="15">
        <f t="shared" si="281"/>
        <v>135.12737885000001</v>
      </c>
      <c r="Q1758" s="15">
        <f t="shared" si="281"/>
        <v>135.53274884000001</v>
      </c>
      <c r="R1758" s="15">
        <f t="shared" si="281"/>
        <v>135.36236901281967</v>
      </c>
      <c r="S1758" s="15">
        <f t="shared" si="281"/>
        <v>137.59120276834966</v>
      </c>
      <c r="T1758" s="15">
        <f t="shared" si="281"/>
        <v>148.81237125943238</v>
      </c>
      <c r="U1758" s="15">
        <f t="shared" si="281"/>
        <v>147.040200207986</v>
      </c>
      <c r="V1758" s="15">
        <f t="shared" si="281"/>
        <v>147.44319845386968</v>
      </c>
    </row>
    <row r="1759" spans="1:22" x14ac:dyDescent="0.35">
      <c r="A1759" t="s">
        <v>52</v>
      </c>
      <c r="B1759" t="s">
        <v>42</v>
      </c>
      <c r="G1759" s="15">
        <f t="shared" si="278"/>
        <v>114.43497426307434</v>
      </c>
      <c r="H1759" s="15">
        <f t="shared" si="281"/>
        <v>118.19706027587488</v>
      </c>
      <c r="I1759" s="15">
        <f t="shared" si="281"/>
        <v>121.15100143066371</v>
      </c>
      <c r="J1759" s="15">
        <f t="shared" si="281"/>
        <v>125.81697131018549</v>
      </c>
      <c r="K1759" s="15">
        <f t="shared" si="281"/>
        <v>134.31574931095173</v>
      </c>
      <c r="L1759" s="15">
        <f t="shared" si="281"/>
        <v>144.18582031095173</v>
      </c>
      <c r="M1759" s="15">
        <f t="shared" si="281"/>
        <v>156.91613542033002</v>
      </c>
      <c r="N1759" s="15">
        <f t="shared" si="281"/>
        <v>158.99137188033006</v>
      </c>
      <c r="O1759" s="15">
        <f t="shared" si="281"/>
        <v>166.72666598033007</v>
      </c>
      <c r="P1759" s="15">
        <f t="shared" si="281"/>
        <v>178.02430283693101</v>
      </c>
      <c r="Q1759" s="15">
        <f t="shared" si="281"/>
        <v>183.83323578493096</v>
      </c>
      <c r="R1759" s="15">
        <f t="shared" si="281"/>
        <v>196.30956712087669</v>
      </c>
      <c r="S1759" s="15">
        <f t="shared" si="281"/>
        <v>209.23502169819079</v>
      </c>
      <c r="T1759" s="15">
        <f t="shared" si="281"/>
        <v>214.60722177183285</v>
      </c>
      <c r="U1759" s="15">
        <f t="shared" si="281"/>
        <v>223.98405919263058</v>
      </c>
      <c r="V1759" s="15">
        <f t="shared" si="281"/>
        <v>227.80402271685659</v>
      </c>
    </row>
    <row r="1760" spans="1:22" x14ac:dyDescent="0.35">
      <c r="A1760" t="s">
        <v>53</v>
      </c>
      <c r="B1760" t="s">
        <v>42</v>
      </c>
      <c r="G1760" s="15">
        <f t="shared" si="278"/>
        <v>10.115166000000002</v>
      </c>
      <c r="H1760" s="15">
        <f t="shared" si="281"/>
        <v>10.363078563103327</v>
      </c>
      <c r="I1760" s="15">
        <f t="shared" si="281"/>
        <v>10.479684984268861</v>
      </c>
      <c r="J1760" s="15">
        <f t="shared" si="281"/>
        <v>11.07234420772256</v>
      </c>
      <c r="K1760" s="15">
        <f t="shared" si="281"/>
        <v>11.413291148730783</v>
      </c>
      <c r="L1760" s="15">
        <f t="shared" si="281"/>
        <v>12.10640912441902</v>
      </c>
      <c r="M1760" s="15">
        <f t="shared" si="281"/>
        <v>13.680025050000003</v>
      </c>
      <c r="N1760" s="15">
        <f t="shared" si="281"/>
        <v>14.899823620000001</v>
      </c>
      <c r="O1760" s="15">
        <f t="shared" si="281"/>
        <v>16.33500167</v>
      </c>
      <c r="P1760" s="15">
        <f t="shared" si="281"/>
        <v>16.637700890000001</v>
      </c>
      <c r="Q1760" s="15">
        <f t="shared" si="281"/>
        <v>16.796531250000001</v>
      </c>
      <c r="R1760" s="15">
        <f t="shared" si="281"/>
        <v>17.234345098537279</v>
      </c>
      <c r="S1760" s="15">
        <f t="shared" si="281"/>
        <v>17.828442624450886</v>
      </c>
      <c r="T1760" s="15">
        <f t="shared" si="281"/>
        <v>17.798824807476837</v>
      </c>
      <c r="U1760" s="15">
        <f t="shared" si="281"/>
        <v>18.250971156332735</v>
      </c>
      <c r="V1760" s="15">
        <f t="shared" si="281"/>
        <v>18.413684079962636</v>
      </c>
    </row>
    <row r="1761" spans="1:22" x14ac:dyDescent="0.35">
      <c r="A1761" t="s">
        <v>54</v>
      </c>
      <c r="B1761" t="s">
        <v>42</v>
      </c>
      <c r="G1761" s="15">
        <f t="shared" si="278"/>
        <v>8.100388970260946</v>
      </c>
      <c r="H1761" s="15">
        <f t="shared" si="281"/>
        <v>8.1362070514179727</v>
      </c>
      <c r="I1761" s="15">
        <f t="shared" si="281"/>
        <v>8.1050963871403532</v>
      </c>
      <c r="J1761" s="15">
        <f t="shared" si="281"/>
        <v>8.1873404050582188</v>
      </c>
      <c r="K1761" s="15">
        <f t="shared" si="281"/>
        <v>8.4120843755996493</v>
      </c>
      <c r="L1761" s="15">
        <f t="shared" si="281"/>
        <v>8.5397310641722868</v>
      </c>
      <c r="M1761" s="15">
        <f t="shared" si="281"/>
        <v>9.2794970499999998</v>
      </c>
      <c r="N1761" s="15">
        <f t="shared" si="281"/>
        <v>8.9921087100000001</v>
      </c>
      <c r="O1761" s="15">
        <f t="shared" si="281"/>
        <v>7.8023128881198467</v>
      </c>
      <c r="P1761" s="15">
        <f t="shared" si="281"/>
        <v>8.2696419396759442</v>
      </c>
      <c r="Q1761" s="15">
        <f t="shared" si="281"/>
        <v>8.1932812999999989</v>
      </c>
      <c r="R1761" s="15">
        <f t="shared" si="281"/>
        <v>8.9789391621385288</v>
      </c>
      <c r="S1761" s="15">
        <f t="shared" si="281"/>
        <v>9.8555410132545642</v>
      </c>
      <c r="T1761" s="15">
        <f t="shared" si="281"/>
        <v>9.8810148503907396</v>
      </c>
      <c r="U1761" s="15">
        <f t="shared" si="281"/>
        <v>9.8133743682863415</v>
      </c>
      <c r="V1761" s="15">
        <f t="shared" si="281"/>
        <v>9.799735635495562</v>
      </c>
    </row>
    <row r="1762" spans="1:22" x14ac:dyDescent="0.35">
      <c r="A1762" t="s">
        <v>55</v>
      </c>
      <c r="B1762" t="s">
        <v>42</v>
      </c>
      <c r="G1762" s="15">
        <f t="shared" si="278"/>
        <v>5.929994557855844</v>
      </c>
      <c r="H1762" s="15">
        <f t="shared" si="281"/>
        <v>6.1654551768134143</v>
      </c>
      <c r="I1762" s="15">
        <f t="shared" si="281"/>
        <v>7.0208560052900557</v>
      </c>
      <c r="J1762" s="15">
        <f t="shared" si="281"/>
        <v>7.0406572480050205</v>
      </c>
      <c r="K1762" s="15">
        <f t="shared" si="281"/>
        <v>7.3312754907199844</v>
      </c>
      <c r="L1762" s="15">
        <f t="shared" si="281"/>
        <v>8.2730343526405452</v>
      </c>
      <c r="M1762" s="15">
        <f t="shared" si="281"/>
        <v>8.4763606899999999</v>
      </c>
      <c r="N1762" s="15">
        <f t="shared" si="281"/>
        <v>8.4312631499999995</v>
      </c>
      <c r="O1762" s="15">
        <f t="shared" si="281"/>
        <v>8.7351403799999989</v>
      </c>
      <c r="P1762" s="15">
        <f t="shared" si="281"/>
        <v>9.1479810700000019</v>
      </c>
      <c r="Q1762" s="15">
        <f t="shared" si="281"/>
        <v>9.5916052999999994</v>
      </c>
      <c r="R1762" s="15">
        <f t="shared" si="281"/>
        <v>9.6211731582764592</v>
      </c>
      <c r="S1762" s="15">
        <f t="shared" si="281"/>
        <v>10.688431371292547</v>
      </c>
      <c r="T1762" s="15">
        <f t="shared" si="281"/>
        <v>10.701461545772467</v>
      </c>
      <c r="U1762" s="15">
        <f t="shared" si="281"/>
        <v>10.71321959072958</v>
      </c>
      <c r="V1762" s="15">
        <f t="shared" si="281"/>
        <v>10.726249765209502</v>
      </c>
    </row>
    <row r="1763" spans="1:22" x14ac:dyDescent="0.35">
      <c r="A1763" t="s">
        <v>56</v>
      </c>
      <c r="B1763" t="s">
        <v>42</v>
      </c>
      <c r="G1763" s="15">
        <f t="shared" si="278"/>
        <v>89.1722943484002</v>
      </c>
      <c r="H1763" s="15">
        <f t="shared" si="281"/>
        <v>92.992197917871621</v>
      </c>
      <c r="I1763" s="15">
        <f t="shared" si="281"/>
        <v>96.936851800598646</v>
      </c>
      <c r="J1763" s="15">
        <f t="shared" si="281"/>
        <v>100.01565877305842</v>
      </c>
      <c r="K1763" s="15">
        <f t="shared" si="281"/>
        <v>102.88230638891018</v>
      </c>
      <c r="L1763" s="15">
        <f t="shared" si="281"/>
        <v>109.97181143343917</v>
      </c>
      <c r="M1763" s="15">
        <f t="shared" si="281"/>
        <v>122.24899254192982</v>
      </c>
      <c r="N1763" s="15">
        <f t="shared" si="281"/>
        <v>127.45112900192981</v>
      </c>
      <c r="O1763" s="15">
        <f t="shared" si="281"/>
        <v>128.54211471192983</v>
      </c>
      <c r="P1763" s="15">
        <f t="shared" si="281"/>
        <v>126.7959076819298</v>
      </c>
      <c r="Q1763" s="15">
        <f t="shared" si="281"/>
        <v>121.73351217192982</v>
      </c>
      <c r="R1763" s="15">
        <f t="shared" si="281"/>
        <v>182.79453304740846</v>
      </c>
      <c r="S1763" s="15">
        <f t="shared" si="281"/>
        <v>212.0176093086819</v>
      </c>
      <c r="T1763" s="15">
        <f t="shared" si="281"/>
        <v>197.3203470781898</v>
      </c>
      <c r="U1763" s="15">
        <f t="shared" si="281"/>
        <v>207.07881199463858</v>
      </c>
      <c r="V1763" s="15">
        <f t="shared" si="281"/>
        <v>215.88080760755864</v>
      </c>
    </row>
    <row r="1764" spans="1:22" x14ac:dyDescent="0.35">
      <c r="A1764" t="s">
        <v>57</v>
      </c>
      <c r="B1764" t="s">
        <v>42</v>
      </c>
      <c r="G1764" s="15">
        <f t="shared" si="278"/>
        <v>2.207918748673861</v>
      </c>
      <c r="H1764" s="15">
        <f t="shared" si="281"/>
        <v>2.1975947541833607</v>
      </c>
      <c r="I1764" s="15">
        <f t="shared" si="281"/>
        <v>2.17613546617959</v>
      </c>
      <c r="J1764" s="15">
        <f t="shared" si="281"/>
        <v>2.2011264442611362</v>
      </c>
      <c r="K1764" s="15">
        <f t="shared" si="281"/>
        <v>2.5750509882158852</v>
      </c>
      <c r="L1764" s="15">
        <f t="shared" si="281"/>
        <v>2.627114850577422</v>
      </c>
      <c r="M1764" s="15">
        <f t="shared" si="281"/>
        <v>2.6419272400000007</v>
      </c>
      <c r="N1764" s="15">
        <f t="shared" si="281"/>
        <v>2.7255018800000004</v>
      </c>
      <c r="O1764" s="15">
        <f t="shared" si="281"/>
        <v>3.0168595256000001</v>
      </c>
      <c r="P1764" s="15">
        <f t="shared" si="281"/>
        <v>3.0289382000000002</v>
      </c>
      <c r="Q1764" s="15">
        <f t="shared" si="281"/>
        <v>3.0356635600000001</v>
      </c>
      <c r="R1764" s="15">
        <f t="shared" si="281"/>
        <v>3.0216865651170299</v>
      </c>
      <c r="S1764" s="15">
        <f t="shared" si="281"/>
        <v>3.045414498375286</v>
      </c>
      <c r="T1764" s="15">
        <f t="shared" si="281"/>
        <v>3.0460235004527974</v>
      </c>
      <c r="U1764" s="15">
        <f t="shared" si="281"/>
        <v>3.0565742174554402</v>
      </c>
      <c r="V1764" s="15">
        <f t="shared" si="281"/>
        <v>3.0013163186253324</v>
      </c>
    </row>
    <row r="1765" spans="1:22" x14ac:dyDescent="0.35">
      <c r="A1765" t="s">
        <v>58</v>
      </c>
      <c r="B1765" t="s">
        <v>42</v>
      </c>
      <c r="G1765" s="15">
        <f t="shared" si="278"/>
        <v>4.7842532840000001</v>
      </c>
      <c r="H1765" s="15">
        <f t="shared" si="281"/>
        <v>4.8200733854422602</v>
      </c>
      <c r="I1765" s="15">
        <f t="shared" si="281"/>
        <v>4.846083472665847</v>
      </c>
      <c r="J1765" s="15">
        <f t="shared" si="281"/>
        <v>4.8982095313267822</v>
      </c>
      <c r="K1765" s="15">
        <f t="shared" si="281"/>
        <v>4.9562170967444725</v>
      </c>
      <c r="L1765" s="15">
        <f t="shared" si="281"/>
        <v>3.7262246621621622</v>
      </c>
      <c r="M1765" s="15">
        <f t="shared" si="281"/>
        <v>3.8544007999999996</v>
      </c>
      <c r="N1765" s="15">
        <f t="shared" si="281"/>
        <v>4.4149559800000002</v>
      </c>
      <c r="O1765" s="15">
        <f t="shared" si="281"/>
        <v>4.4999931599999998</v>
      </c>
      <c r="P1765" s="15">
        <f t="shared" si="281"/>
        <v>4.2103991199999999</v>
      </c>
      <c r="Q1765" s="15">
        <f t="shared" si="281"/>
        <v>3.7128481799999999</v>
      </c>
      <c r="R1765" s="15">
        <f t="shared" si="281"/>
        <v>3.366042906057864</v>
      </c>
      <c r="S1765" s="15">
        <f t="shared" si="281"/>
        <v>3.4936571516489305</v>
      </c>
      <c r="T1765" s="15">
        <f t="shared" si="281"/>
        <v>3.0005725231172748</v>
      </c>
      <c r="U1765" s="15">
        <f t="shared" si="281"/>
        <v>2.9220183829007902</v>
      </c>
      <c r="V1765" s="15">
        <f t="shared" si="281"/>
        <v>2.9955938735945091</v>
      </c>
    </row>
    <row r="1766" spans="1:22" x14ac:dyDescent="0.35">
      <c r="A1766" t="s">
        <v>59</v>
      </c>
      <c r="B1766" t="s">
        <v>42</v>
      </c>
      <c r="G1766" s="15">
        <f t="shared" si="278"/>
        <v>1.6882944285714283</v>
      </c>
      <c r="H1766" s="15">
        <f t="shared" si="281"/>
        <v>1.6897222420598852</v>
      </c>
      <c r="I1766" s="15">
        <f t="shared" si="281"/>
        <v>1.6917042420598849</v>
      </c>
      <c r="J1766" s="15">
        <f t="shared" si="281"/>
        <v>1.7026572420598851</v>
      </c>
      <c r="K1766" s="15">
        <f t="shared" si="281"/>
        <v>1.7044682309709922</v>
      </c>
      <c r="L1766" s="15">
        <f t="shared" si="281"/>
        <v>1.7112660868153842</v>
      </c>
      <c r="M1766" s="15">
        <f t="shared" si="281"/>
        <v>1.7239014285714283</v>
      </c>
      <c r="N1766" s="15">
        <f t="shared" si="281"/>
        <v>1.7806684685714285</v>
      </c>
      <c r="O1766" s="15">
        <f t="shared" si="281"/>
        <v>1.8035461885714286</v>
      </c>
      <c r="P1766" s="15">
        <f t="shared" si="281"/>
        <v>2.013438708571428</v>
      </c>
      <c r="Q1766" s="15">
        <f t="shared" si="281"/>
        <v>2.0243920285714285</v>
      </c>
      <c r="R1766" s="15">
        <f t="shared" si="281"/>
        <v>2.0265467314889585</v>
      </c>
      <c r="S1766" s="15">
        <f t="shared" si="281"/>
        <v>2.0795539736106634</v>
      </c>
      <c r="T1766" s="15">
        <f t="shared" si="281"/>
        <v>2.095530709861527</v>
      </c>
      <c r="U1766" s="15">
        <f t="shared" si="281"/>
        <v>3.2660685462616761</v>
      </c>
      <c r="V1766" s="15">
        <f t="shared" si="281"/>
        <v>3.2660967825125398</v>
      </c>
    </row>
    <row r="1767" spans="1:22" x14ac:dyDescent="0.35">
      <c r="A1767" t="s">
        <v>60</v>
      </c>
      <c r="B1767" t="s">
        <v>42</v>
      </c>
      <c r="G1767" s="15">
        <f t="shared" si="278"/>
        <v>0.48716973684210529</v>
      </c>
      <c r="H1767" s="15">
        <f t="shared" si="281"/>
        <v>0.60374473684210528</v>
      </c>
      <c r="I1767" s="15">
        <f t="shared" si="281"/>
        <v>0.60374473684210528</v>
      </c>
      <c r="J1767" s="15">
        <f t="shared" si="281"/>
        <v>0.60384473684210527</v>
      </c>
      <c r="K1767" s="15">
        <f t="shared" si="281"/>
        <v>0.6045447368421053</v>
      </c>
      <c r="L1767" s="15">
        <f t="shared" si="281"/>
        <v>0.60444473684210531</v>
      </c>
      <c r="M1767" s="15">
        <f t="shared" si="281"/>
        <v>0.61076858684210522</v>
      </c>
      <c r="N1767" s="15">
        <f t="shared" si="281"/>
        <v>0.76718237255639088</v>
      </c>
      <c r="O1767" s="15">
        <f t="shared" si="281"/>
        <v>0.68732403922305763</v>
      </c>
      <c r="P1767" s="15">
        <f t="shared" si="281"/>
        <v>0.71342403922305764</v>
      </c>
      <c r="Q1767" s="15">
        <f t="shared" si="281"/>
        <v>0.70331098922305779</v>
      </c>
      <c r="R1767" s="15">
        <f t="shared" si="281"/>
        <v>0</v>
      </c>
      <c r="S1767" s="15">
        <f t="shared" si="281"/>
        <v>0</v>
      </c>
      <c r="T1767" s="15">
        <f t="shared" si="281"/>
        <v>0</v>
      </c>
      <c r="U1767" s="15">
        <f t="shared" si="281"/>
        <v>0</v>
      </c>
      <c r="V1767" s="15">
        <f t="shared" si="281"/>
        <v>0</v>
      </c>
    </row>
    <row r="1768" spans="1:22" x14ac:dyDescent="0.35">
      <c r="A1768" t="s">
        <v>61</v>
      </c>
      <c r="B1768" t="s">
        <v>42</v>
      </c>
      <c r="G1768" s="15">
        <f t="shared" si="278"/>
        <v>22.390803253725764</v>
      </c>
      <c r="H1768" s="15">
        <f t="shared" si="281"/>
        <v>23.310421639187734</v>
      </c>
      <c r="I1768" s="15">
        <f t="shared" si="281"/>
        <v>24.151728730542914</v>
      </c>
      <c r="J1768" s="15">
        <f t="shared" si="281"/>
        <v>24.712872681957741</v>
      </c>
      <c r="K1768" s="15">
        <f t="shared" si="281"/>
        <v>25.789028107710021</v>
      </c>
      <c r="L1768" s="15">
        <f t="shared" si="281"/>
        <v>27.328648728135043</v>
      </c>
      <c r="M1768" s="15">
        <f t="shared" si="281"/>
        <v>28.555773519818736</v>
      </c>
      <c r="N1768" s="15">
        <f t="shared" si="281"/>
        <v>28.661383213644953</v>
      </c>
      <c r="O1768" s="15">
        <f t="shared" si="281"/>
        <v>29.156679917351543</v>
      </c>
      <c r="P1768" s="15">
        <f t="shared" si="281"/>
        <v>31.03857963720154</v>
      </c>
      <c r="Q1768" s="15">
        <f t="shared" si="281"/>
        <v>32.383381615859001</v>
      </c>
      <c r="R1768" s="15">
        <f t="shared" si="281"/>
        <v>32.953510571907415</v>
      </c>
      <c r="S1768" s="15">
        <f t="shared" si="281"/>
        <v>33.645070343904855</v>
      </c>
      <c r="T1768" s="15">
        <f t="shared" si="281"/>
        <v>34.355952169747354</v>
      </c>
      <c r="U1768" s="15">
        <f t="shared" si="281"/>
        <v>33.671964588900607</v>
      </c>
      <c r="V1768" s="15">
        <f t="shared" si="281"/>
        <v>37.915699519351449</v>
      </c>
    </row>
    <row r="1769" spans="1:22" x14ac:dyDescent="0.35">
      <c r="A1769" t="s">
        <v>62</v>
      </c>
      <c r="B1769" t="s">
        <v>42</v>
      </c>
      <c r="G1769" s="15">
        <f t="shared" si="278"/>
        <v>26.41073657204635</v>
      </c>
      <c r="H1769" s="15">
        <f t="shared" si="281"/>
        <v>26.845898034707087</v>
      </c>
      <c r="I1769" s="15">
        <f t="shared" si="281"/>
        <v>26.594717206774199</v>
      </c>
      <c r="J1769" s="15">
        <f t="shared" si="281"/>
        <v>26.45751319863545</v>
      </c>
      <c r="K1769" s="15">
        <f t="shared" si="281"/>
        <v>26.700000197786753</v>
      </c>
      <c r="L1769" s="15">
        <f t="shared" si="281"/>
        <v>27.361047535980131</v>
      </c>
      <c r="M1769" s="15">
        <f t="shared" si="281"/>
        <v>27.925054773157896</v>
      </c>
      <c r="N1769" s="15">
        <f t="shared" si="281"/>
        <v>28.579452143157898</v>
      </c>
      <c r="O1769" s="15">
        <f t="shared" si="281"/>
        <v>29.115729913157892</v>
      </c>
      <c r="P1769" s="15">
        <f t="shared" si="281"/>
        <v>29.326379033157892</v>
      </c>
      <c r="Q1769" s="15">
        <f t="shared" si="281"/>
        <v>30.654767699824557</v>
      </c>
      <c r="R1769" s="15">
        <f t="shared" si="281"/>
        <v>34.115283591572329</v>
      </c>
      <c r="S1769" s="15">
        <f t="shared" si="281"/>
        <v>35.237221950381624</v>
      </c>
      <c r="T1769" s="15">
        <f t="shared" si="281"/>
        <v>38.67992320974308</v>
      </c>
      <c r="U1769" s="15">
        <f t="shared" si="281"/>
        <v>40.305168666250708</v>
      </c>
      <c r="V1769" s="15">
        <f t="shared" si="281"/>
        <v>41.411744833301562</v>
      </c>
    </row>
    <row r="1770" spans="1:22" x14ac:dyDescent="0.35">
      <c r="A1770" t="s">
        <v>63</v>
      </c>
      <c r="B1770" t="s">
        <v>42</v>
      </c>
      <c r="G1770" s="15">
        <f t="shared" si="278"/>
        <v>13.877585633459645</v>
      </c>
      <c r="H1770" s="15">
        <f t="shared" si="281"/>
        <v>14.977103355633027</v>
      </c>
      <c r="I1770" s="15">
        <f t="shared" si="281"/>
        <v>15.465518059408289</v>
      </c>
      <c r="J1770" s="15">
        <f t="shared" si="281"/>
        <v>16.167363084049775</v>
      </c>
      <c r="K1770" s="15">
        <f t="shared" si="281"/>
        <v>17.811660997189854</v>
      </c>
      <c r="L1770" s="15">
        <f t="shared" si="281"/>
        <v>19.240424577406408</v>
      </c>
      <c r="M1770" s="15">
        <f t="shared" si="281"/>
        <v>20.4733622</v>
      </c>
      <c r="N1770" s="15">
        <f t="shared" si="281"/>
        <v>20.597698705350531</v>
      </c>
      <c r="O1770" s="15">
        <f t="shared" si="281"/>
        <v>20.363976000000001</v>
      </c>
      <c r="P1770" s="15">
        <f t="shared" si="281"/>
        <v>20.642552746777628</v>
      </c>
      <c r="Q1770" s="15">
        <f t="shared" si="281"/>
        <v>21.08954988</v>
      </c>
      <c r="R1770" s="15">
        <f t="shared" si="281"/>
        <v>21.72384873522924</v>
      </c>
      <c r="S1770" s="15">
        <f t="shared" si="281"/>
        <v>23.166497481341025</v>
      </c>
      <c r="T1770" s="15">
        <f t="shared" si="281"/>
        <v>23.371258368489929</v>
      </c>
      <c r="U1770" s="15">
        <f t="shared" si="281"/>
        <v>23.375298938570069</v>
      </c>
      <c r="V1770" s="15">
        <f t="shared" si="281"/>
        <v>23.508499891147586</v>
      </c>
    </row>
    <row r="1771" spans="1:22" x14ac:dyDescent="0.35">
      <c r="A1771" t="s">
        <v>64</v>
      </c>
      <c r="B1771" t="s">
        <v>42</v>
      </c>
      <c r="G1771" s="15">
        <f t="shared" si="278"/>
        <v>16.430560000000003</v>
      </c>
      <c r="H1771" s="15">
        <f t="shared" si="281"/>
        <v>16.466725373633871</v>
      </c>
      <c r="I1771" s="15">
        <f t="shared" si="281"/>
        <v>17.245843265025322</v>
      </c>
      <c r="J1771" s="15">
        <f t="shared" si="281"/>
        <v>17.138698175683277</v>
      </c>
      <c r="K1771" s="15">
        <f t="shared" si="281"/>
        <v>16.978915491023173</v>
      </c>
      <c r="L1771" s="15">
        <f t="shared" si="281"/>
        <v>17.361121979113744</v>
      </c>
      <c r="M1771" s="15">
        <f t="shared" si="281"/>
        <v>17.975710040000003</v>
      </c>
      <c r="N1771" s="15">
        <f t="shared" si="281"/>
        <v>19.184684776640001</v>
      </c>
      <c r="O1771" s="15">
        <f t="shared" si="281"/>
        <v>20.6056618</v>
      </c>
      <c r="P1771" s="15">
        <f t="shared" si="281"/>
        <v>21.64999924</v>
      </c>
      <c r="Q1771" s="15">
        <f t="shared" si="281"/>
        <v>21.414130839999995</v>
      </c>
      <c r="R1771" s="15">
        <f t="shared" si="281"/>
        <v>21.669074886133053</v>
      </c>
      <c r="S1771" s="15">
        <f t="shared" si="281"/>
        <v>21.39707138002359</v>
      </c>
      <c r="T1771" s="15">
        <f t="shared" si="281"/>
        <v>21.364899171556598</v>
      </c>
      <c r="U1771" s="15">
        <f t="shared" si="281"/>
        <v>17.853123417868652</v>
      </c>
      <c r="V1771" s="15">
        <f t="shared" si="281"/>
        <v>17.458011039510097</v>
      </c>
    </row>
    <row r="1772" spans="1:22" x14ac:dyDescent="0.35">
      <c r="A1772" t="s">
        <v>65</v>
      </c>
      <c r="B1772" t="s">
        <v>42</v>
      </c>
      <c r="G1772" s="15">
        <f t="shared" si="278"/>
        <v>8.7339925295672103</v>
      </c>
      <c r="H1772" s="15">
        <f t="shared" ref="H1772:V1775" si="282">SUMIFS(H$3:H$1699,$A$3:$A$1699,$A1772,$B$3:$B$1699,$B1772)</f>
        <v>8.7086547972138995</v>
      </c>
      <c r="I1772" s="15">
        <f t="shared" si="282"/>
        <v>8.1337591095210406</v>
      </c>
      <c r="J1772" s="15">
        <f t="shared" si="282"/>
        <v>8.1343647217700461</v>
      </c>
      <c r="K1772" s="15">
        <f t="shared" si="282"/>
        <v>7.6978246550467313</v>
      </c>
      <c r="L1772" s="15">
        <f t="shared" si="282"/>
        <v>8.2955442636509993</v>
      </c>
      <c r="M1772" s="15">
        <f t="shared" si="282"/>
        <v>8.8999137199999989</v>
      </c>
      <c r="N1772" s="15">
        <f t="shared" si="282"/>
        <v>8.9201516000000005</v>
      </c>
      <c r="O1772" s="15">
        <f t="shared" si="282"/>
        <v>8.9491140800000029</v>
      </c>
      <c r="P1772" s="15">
        <f t="shared" si="282"/>
        <v>8.6621987200000028</v>
      </c>
      <c r="Q1772" s="15">
        <f t="shared" si="282"/>
        <v>8.4435383600000016</v>
      </c>
      <c r="R1772" s="15">
        <f t="shared" si="282"/>
        <v>8.0596907512941875</v>
      </c>
      <c r="S1772" s="15">
        <f t="shared" si="282"/>
        <v>7.8790331791767549</v>
      </c>
      <c r="T1772" s="15">
        <f t="shared" si="282"/>
        <v>7.9022348220724066</v>
      </c>
      <c r="U1772" s="15">
        <f t="shared" si="282"/>
        <v>7.9162125903963005</v>
      </c>
      <c r="V1772" s="15">
        <f t="shared" si="282"/>
        <v>1.1056222719955495E-2</v>
      </c>
    </row>
    <row r="1773" spans="1:22" x14ac:dyDescent="0.35">
      <c r="A1773" t="s">
        <v>66</v>
      </c>
      <c r="B1773" t="s">
        <v>42</v>
      </c>
      <c r="G1773" s="15">
        <f t="shared" si="278"/>
        <v>3.0457826544559867</v>
      </c>
      <c r="H1773" s="15">
        <f t="shared" si="282"/>
        <v>3.0864380932979039</v>
      </c>
      <c r="I1773" s="15">
        <f t="shared" si="282"/>
        <v>3.0844712285208149</v>
      </c>
      <c r="J1773" s="15">
        <f t="shared" si="282"/>
        <v>3.0370481307942137</v>
      </c>
      <c r="K1773" s="15">
        <f t="shared" si="282"/>
        <v>3.0882365217006202</v>
      </c>
      <c r="L1773" s="15">
        <f t="shared" si="282"/>
        <v>3.2321932285208148</v>
      </c>
      <c r="M1773" s="15">
        <f t="shared" si="282"/>
        <v>3.3100075900000006</v>
      </c>
      <c r="N1773" s="15">
        <f t="shared" si="282"/>
        <v>3.3910259223339998</v>
      </c>
      <c r="O1773" s="15">
        <f t="shared" si="282"/>
        <v>3.4706345000000005</v>
      </c>
      <c r="P1773" s="15">
        <f t="shared" si="282"/>
        <v>3.4976698880989998</v>
      </c>
      <c r="Q1773" s="15">
        <f t="shared" si="282"/>
        <v>3.5092531299999998</v>
      </c>
      <c r="R1773" s="15">
        <f t="shared" si="282"/>
        <v>3.3343293248262076</v>
      </c>
      <c r="S1773" s="15">
        <f t="shared" si="282"/>
        <v>3.3426373875749937</v>
      </c>
      <c r="T1773" s="15">
        <f t="shared" si="282"/>
        <v>3.354627102361476</v>
      </c>
      <c r="U1773" s="15">
        <f t="shared" si="282"/>
        <v>3.3584412446288741</v>
      </c>
      <c r="V1773" s="15">
        <f t="shared" si="282"/>
        <v>3.4592344909745685</v>
      </c>
    </row>
    <row r="1774" spans="1:22" x14ac:dyDescent="0.35">
      <c r="A1774" t="s">
        <v>67</v>
      </c>
      <c r="B1774" t="s">
        <v>42</v>
      </c>
      <c r="G1774" s="15">
        <f t="shared" si="278"/>
        <v>78.373871471770514</v>
      </c>
      <c r="H1774" s="15">
        <f t="shared" si="282"/>
        <v>83.12299045813765</v>
      </c>
      <c r="I1774" s="15">
        <f t="shared" si="282"/>
        <v>90.918118879190274</v>
      </c>
      <c r="J1774" s="15">
        <f t="shared" si="282"/>
        <v>96.174458879190297</v>
      </c>
      <c r="K1774" s="15">
        <f t="shared" si="282"/>
        <v>98.822358879190276</v>
      </c>
      <c r="L1774" s="15">
        <f t="shared" si="282"/>
        <v>104.15934887919028</v>
      </c>
      <c r="M1774" s="15">
        <f t="shared" si="282"/>
        <v>105.12074887919026</v>
      </c>
      <c r="N1774" s="15">
        <f t="shared" si="282"/>
        <v>107.52624887919026</v>
      </c>
      <c r="O1774" s="15">
        <f t="shared" si="282"/>
        <v>108.51981187919027</v>
      </c>
      <c r="P1774" s="15">
        <f t="shared" si="282"/>
        <v>108.41536787919027</v>
      </c>
      <c r="Q1774" s="15">
        <f t="shared" si="282"/>
        <v>108.82379787919027</v>
      </c>
      <c r="R1774" s="15">
        <f t="shared" si="282"/>
        <v>110.51440513743123</v>
      </c>
      <c r="S1774" s="15">
        <f t="shared" si="282"/>
        <v>110.69664474986796</v>
      </c>
      <c r="T1774" s="15">
        <f t="shared" si="282"/>
        <v>110.53649854983546</v>
      </c>
      <c r="U1774" s="15">
        <f t="shared" si="282"/>
        <v>110.56005689057622</v>
      </c>
      <c r="V1774" s="15">
        <f t="shared" si="282"/>
        <v>112.95002967047211</v>
      </c>
    </row>
    <row r="1775" spans="1:22" x14ac:dyDescent="0.35">
      <c r="A1775" t="s">
        <v>68</v>
      </c>
      <c r="B1775" t="s">
        <v>42</v>
      </c>
      <c r="G1775" s="15">
        <f t="shared" si="278"/>
        <v>34.335165472436401</v>
      </c>
      <c r="H1775" s="15">
        <f t="shared" si="282"/>
        <v>35.222176291279837</v>
      </c>
      <c r="I1775" s="15">
        <f t="shared" si="282"/>
        <v>35.101490451521961</v>
      </c>
      <c r="J1775" s="15">
        <f t="shared" si="282"/>
        <v>35.082771472108803</v>
      </c>
      <c r="K1775" s="15">
        <f t="shared" si="282"/>
        <v>36.287580942104022</v>
      </c>
      <c r="L1775" s="15">
        <f t="shared" si="282"/>
        <v>37.258079874940378</v>
      </c>
      <c r="M1775" s="15">
        <f t="shared" si="282"/>
        <v>37.630594199999997</v>
      </c>
      <c r="N1775" s="15">
        <f t="shared" si="282"/>
        <v>38.672143300000002</v>
      </c>
      <c r="O1775" s="15">
        <f t="shared" si="282"/>
        <v>38.845936000000002</v>
      </c>
      <c r="P1775" s="15">
        <f t="shared" si="282"/>
        <v>40.083673650000001</v>
      </c>
      <c r="Q1775" s="15">
        <f t="shared" si="282"/>
        <v>40.631745650000006</v>
      </c>
      <c r="R1775" s="15">
        <f t="shared" si="282"/>
        <v>42.978488139169094</v>
      </c>
      <c r="S1775" s="15">
        <f t="shared" si="282"/>
        <v>43.751998010530698</v>
      </c>
      <c r="T1775" s="15">
        <f t="shared" si="282"/>
        <v>43.541856416976621</v>
      </c>
      <c r="U1775" s="15">
        <f t="shared" si="282"/>
        <v>45.383534120535302</v>
      </c>
      <c r="V1775" s="15">
        <f t="shared" si="282"/>
        <v>47.720500629936055</v>
      </c>
    </row>
    <row r="1776" spans="1:22" x14ac:dyDescent="0.35">
      <c r="A1776" t="s">
        <v>69</v>
      </c>
      <c r="B1776" t="s">
        <v>42</v>
      </c>
      <c r="G1776" s="15">
        <f t="shared" ref="G1776:V1785" si="283">SUMIFS(G$3:G$1699,$A$3:$A$1699,$A1776,$B$3:$B$1699,$B1776)</f>
        <v>706.2185992155587</v>
      </c>
      <c r="H1776" s="15">
        <f t="shared" si="283"/>
        <v>723.21680221555857</v>
      </c>
      <c r="I1776" s="15">
        <f t="shared" si="283"/>
        <v>743.16621232082184</v>
      </c>
      <c r="J1776" s="15">
        <f t="shared" si="283"/>
        <v>764.78687494359303</v>
      </c>
      <c r="K1776" s="15">
        <f t="shared" si="283"/>
        <v>791.52889861207495</v>
      </c>
      <c r="L1776" s="15">
        <f t="shared" si="283"/>
        <v>827.80946110402942</v>
      </c>
      <c r="M1776" s="15">
        <f t="shared" si="283"/>
        <v>870.37274866507221</v>
      </c>
      <c r="N1776" s="15">
        <f t="shared" si="283"/>
        <v>895.01868532245214</v>
      </c>
      <c r="O1776" s="15">
        <f t="shared" si="283"/>
        <v>912.14060761073085</v>
      </c>
      <c r="P1776" s="15">
        <f t="shared" si="283"/>
        <v>930.73354707058058</v>
      </c>
      <c r="Q1776" s="15">
        <f t="shared" si="283"/>
        <v>944.97544708575469</v>
      </c>
      <c r="R1776" s="15">
        <f t="shared" si="283"/>
        <v>1011.5693625817064</v>
      </c>
      <c r="S1776" s="15">
        <f t="shared" si="283"/>
        <v>1039.9826059297841</v>
      </c>
      <c r="T1776" s="15">
        <f t="shared" si="283"/>
        <v>1064.7155121318167</v>
      </c>
      <c r="U1776" s="15">
        <f t="shared" si="283"/>
        <v>1069.9014651040056</v>
      </c>
      <c r="V1776" s="15">
        <f t="shared" si="283"/>
        <v>1093.8743635119959</v>
      </c>
    </row>
    <row r="1777" spans="1:22" x14ac:dyDescent="0.35">
      <c r="A1777" t="s">
        <v>70</v>
      </c>
      <c r="B1777" t="s">
        <v>42</v>
      </c>
      <c r="G1777" s="15">
        <f t="shared" si="283"/>
        <v>86.075755011668917</v>
      </c>
      <c r="H1777" s="15">
        <f t="shared" si="283"/>
        <v>87.349344283156881</v>
      </c>
      <c r="I1777" s="15">
        <f t="shared" si="283"/>
        <v>88.031954283156864</v>
      </c>
      <c r="J1777" s="15">
        <f t="shared" si="283"/>
        <v>89.515891283156861</v>
      </c>
      <c r="K1777" s="15">
        <f t="shared" si="283"/>
        <v>91.372293035537979</v>
      </c>
      <c r="L1777" s="15">
        <f t="shared" si="283"/>
        <v>97.814994980412166</v>
      </c>
      <c r="M1777" s="15">
        <f t="shared" si="283"/>
        <v>97.802666161668895</v>
      </c>
      <c r="N1777" s="15">
        <f t="shared" si="283"/>
        <v>99.944075429266462</v>
      </c>
      <c r="O1777" s="15">
        <f t="shared" si="283"/>
        <v>96.808503809755038</v>
      </c>
      <c r="P1777" s="15">
        <f t="shared" si="283"/>
        <v>99.502522971350743</v>
      </c>
      <c r="Q1777" s="15">
        <f t="shared" si="283"/>
        <v>100.1793725849342</v>
      </c>
      <c r="R1777" s="15">
        <f t="shared" si="283"/>
        <v>95.160439430419828</v>
      </c>
      <c r="S1777" s="15">
        <f t="shared" si="283"/>
        <v>97.303907215921939</v>
      </c>
      <c r="T1777" s="15">
        <f t="shared" si="283"/>
        <v>97.717228601931595</v>
      </c>
      <c r="U1777" s="15">
        <f t="shared" si="283"/>
        <v>113.75438383240052</v>
      </c>
      <c r="V1777" s="15">
        <f t="shared" si="283"/>
        <v>118.19203350010648</v>
      </c>
    </row>
    <row r="1778" spans="1:22" x14ac:dyDescent="0.35">
      <c r="A1778" t="s">
        <v>71</v>
      </c>
      <c r="B1778" t="s">
        <v>42</v>
      </c>
      <c r="G1778" s="15">
        <f t="shared" si="283"/>
        <v>530.38599999999985</v>
      </c>
      <c r="H1778" s="15">
        <f t="shared" si="283"/>
        <v>639.05000000000007</v>
      </c>
      <c r="I1778" s="15">
        <f t="shared" si="283"/>
        <v>731.25879999999984</v>
      </c>
      <c r="J1778" s="15">
        <f t="shared" si="283"/>
        <v>806.9267279999998</v>
      </c>
      <c r="K1778" s="15">
        <f t="shared" si="283"/>
        <v>891.58020799999986</v>
      </c>
      <c r="L1778" s="15">
        <f t="shared" si="283"/>
        <v>982.54827799999987</v>
      </c>
      <c r="M1778" s="15">
        <f t="shared" si="283"/>
        <v>1079.0563999999999</v>
      </c>
      <c r="N1778" s="15">
        <f t="shared" si="283"/>
        <v>1167.6016729999997</v>
      </c>
      <c r="O1778" s="15">
        <f t="shared" si="283"/>
        <v>1279.80333</v>
      </c>
      <c r="P1778" s="15">
        <f t="shared" si="283"/>
        <v>1392.3009300000001</v>
      </c>
      <c r="Q1778" s="15">
        <f t="shared" si="283"/>
        <v>1531.2365299999999</v>
      </c>
      <c r="R1778" s="15">
        <f t="shared" si="283"/>
        <v>1672.7706899999998</v>
      </c>
      <c r="S1778" s="15">
        <f t="shared" si="283"/>
        <v>1807.2337669999999</v>
      </c>
      <c r="T1778" s="15">
        <f t="shared" si="283"/>
        <v>1924.6177409999996</v>
      </c>
      <c r="U1778" s="15">
        <f t="shared" si="283"/>
        <v>2058.6808268999998</v>
      </c>
      <c r="V1778" s="15">
        <f t="shared" si="283"/>
        <v>2192.7439127999996</v>
      </c>
    </row>
    <row r="1779" spans="1:22" x14ac:dyDescent="0.35">
      <c r="A1779" t="s">
        <v>72</v>
      </c>
      <c r="B1779" t="s">
        <v>42</v>
      </c>
      <c r="G1779" s="15">
        <f t="shared" si="283"/>
        <v>521.0302177093123</v>
      </c>
      <c r="H1779" s="15">
        <f t="shared" si="283"/>
        <v>531.07643510515538</v>
      </c>
      <c r="I1779" s="15">
        <f t="shared" si="283"/>
        <v>541.92479856032571</v>
      </c>
      <c r="J1779" s="15">
        <f t="shared" si="283"/>
        <v>554.97195480383721</v>
      </c>
      <c r="K1779" s="15">
        <f t="shared" si="283"/>
        <v>567.66324402422106</v>
      </c>
      <c r="L1779" s="15">
        <f t="shared" si="283"/>
        <v>587.81395698654217</v>
      </c>
      <c r="M1779" s="15">
        <f t="shared" si="283"/>
        <v>602.49123001159523</v>
      </c>
      <c r="N1779" s="15">
        <f t="shared" si="283"/>
        <v>627.16490457941757</v>
      </c>
      <c r="O1779" s="15">
        <f t="shared" si="283"/>
        <v>654.23283779925453</v>
      </c>
      <c r="P1779" s="15">
        <f t="shared" si="283"/>
        <v>638.82816418264906</v>
      </c>
      <c r="Q1779" s="15">
        <f t="shared" si="283"/>
        <v>660.7098361262648</v>
      </c>
      <c r="R1779" s="15">
        <f t="shared" si="283"/>
        <v>699.45937498117485</v>
      </c>
      <c r="S1779" s="15">
        <f t="shared" si="283"/>
        <v>722.04820936601891</v>
      </c>
      <c r="T1779" s="15">
        <f t="shared" si="283"/>
        <v>755.22402271545968</v>
      </c>
      <c r="U1779" s="15">
        <f t="shared" si="283"/>
        <v>784.63703174599743</v>
      </c>
      <c r="V1779" s="15">
        <f t="shared" si="283"/>
        <v>814.05004077653484</v>
      </c>
    </row>
    <row r="1780" spans="1:22" x14ac:dyDescent="0.35">
      <c r="A1780" t="s">
        <v>73</v>
      </c>
      <c r="B1780" t="s">
        <v>42</v>
      </c>
      <c r="G1780" s="15">
        <f t="shared" si="283"/>
        <v>145.54746700000001</v>
      </c>
      <c r="H1780" s="15">
        <f t="shared" si="283"/>
        <v>155.675603</v>
      </c>
      <c r="I1780" s="15">
        <f t="shared" si="283"/>
        <v>169.13461900000001</v>
      </c>
      <c r="J1780" s="15">
        <f t="shared" si="283"/>
        <v>175.03322299999999</v>
      </c>
      <c r="K1780" s="15">
        <f t="shared" si="283"/>
        <v>186.83636200000001</v>
      </c>
      <c r="L1780" s="15">
        <f t="shared" si="283"/>
        <v>204.90736200000001</v>
      </c>
      <c r="M1780" s="15">
        <f t="shared" si="283"/>
        <v>234.033815</v>
      </c>
      <c r="N1780" s="15">
        <f t="shared" si="283"/>
        <v>257.29578200000003</v>
      </c>
      <c r="O1780" s="15">
        <f t="shared" si="283"/>
        <v>279.19307500000002</v>
      </c>
      <c r="P1780" s="15">
        <f t="shared" si="283"/>
        <v>309.99788799999999</v>
      </c>
      <c r="Q1780" s="15">
        <f t="shared" si="283"/>
        <v>341.83888999999999</v>
      </c>
      <c r="R1780" s="15">
        <f t="shared" si="283"/>
        <v>369.63163200000002</v>
      </c>
      <c r="S1780" s="15">
        <f t="shared" si="283"/>
        <v>392.11439200000001</v>
      </c>
      <c r="T1780" s="15">
        <f t="shared" si="283"/>
        <v>411.30306400000001</v>
      </c>
      <c r="U1780" s="15">
        <f t="shared" si="283"/>
        <v>436.59164940000005</v>
      </c>
      <c r="V1780" s="15">
        <f t="shared" si="283"/>
        <v>461.88023480000004</v>
      </c>
    </row>
    <row r="1781" spans="1:22" x14ac:dyDescent="0.35">
      <c r="A1781" t="s">
        <v>74</v>
      </c>
      <c r="B1781" t="s">
        <v>42</v>
      </c>
      <c r="G1781" s="15">
        <f t="shared" si="283"/>
        <v>149.35790499999999</v>
      </c>
      <c r="H1781" s="15">
        <f t="shared" si="283"/>
        <v>153.84923000000001</v>
      </c>
      <c r="I1781" s="15">
        <f t="shared" si="283"/>
        <v>158.55875199999997</v>
      </c>
      <c r="J1781" s="15">
        <f t="shared" si="283"/>
        <v>165.48858899999996</v>
      </c>
      <c r="K1781" s="15">
        <f t="shared" si="283"/>
        <v>172.12284499999996</v>
      </c>
      <c r="L1781" s="15">
        <f t="shared" si="283"/>
        <v>183.97558900000001</v>
      </c>
      <c r="M1781" s="15">
        <f t="shared" si="283"/>
        <v>190.31508500000001</v>
      </c>
      <c r="N1781" s="15">
        <f t="shared" si="283"/>
        <v>196.252791</v>
      </c>
      <c r="O1781" s="15">
        <f t="shared" si="283"/>
        <v>204.43735300000003</v>
      </c>
      <c r="P1781" s="15">
        <f t="shared" si="283"/>
        <v>216.41465299999999</v>
      </c>
      <c r="Q1781" s="15">
        <f t="shared" si="283"/>
        <v>227.00932299999991</v>
      </c>
      <c r="R1781" s="15">
        <f t="shared" si="283"/>
        <v>243.525927</v>
      </c>
      <c r="S1781" s="15">
        <f t="shared" si="283"/>
        <v>254.75490399999998</v>
      </c>
      <c r="T1781" s="15">
        <f t="shared" si="283"/>
        <v>265.26235199999996</v>
      </c>
      <c r="U1781" s="15">
        <f t="shared" si="283"/>
        <v>277.80644989999996</v>
      </c>
      <c r="V1781" s="15">
        <f t="shared" si="283"/>
        <v>290.35054779999996</v>
      </c>
    </row>
    <row r="1782" spans="1:22" x14ac:dyDescent="0.35">
      <c r="A1782" t="s">
        <v>75</v>
      </c>
      <c r="B1782" t="s">
        <v>42</v>
      </c>
      <c r="G1782" s="15">
        <f t="shared" si="283"/>
        <v>218.06739999999996</v>
      </c>
      <c r="H1782" s="15">
        <f t="shared" si="283"/>
        <v>220.60739999999998</v>
      </c>
      <c r="I1782" s="15">
        <f t="shared" si="283"/>
        <v>223.17589999999998</v>
      </c>
      <c r="J1782" s="15">
        <f t="shared" si="283"/>
        <v>222.80289999999999</v>
      </c>
      <c r="K1782" s="15">
        <f t="shared" si="283"/>
        <v>224.14490000000001</v>
      </c>
      <c r="L1782" s="15">
        <f t="shared" si="283"/>
        <v>229.31691000000001</v>
      </c>
      <c r="M1782" s="15">
        <f t="shared" si="283"/>
        <v>232.84192300000001</v>
      </c>
      <c r="N1782" s="15">
        <f t="shared" si="283"/>
        <v>231.28709300000003</v>
      </c>
      <c r="O1782" s="15">
        <f t="shared" si="283"/>
        <v>238.92540899999997</v>
      </c>
      <c r="P1782" s="15">
        <f t="shared" si="283"/>
        <v>259.50299999999999</v>
      </c>
      <c r="Q1782" s="15">
        <f t="shared" si="283"/>
        <v>257.53922</v>
      </c>
      <c r="R1782" s="15">
        <f t="shared" si="283"/>
        <v>264.95722000000001</v>
      </c>
      <c r="S1782" s="15">
        <f t="shared" si="283"/>
        <v>267.18971999999997</v>
      </c>
      <c r="T1782" s="15">
        <f t="shared" si="283"/>
        <v>272.49822</v>
      </c>
      <c r="U1782" s="15">
        <f t="shared" si="283"/>
        <v>276.06231399999996</v>
      </c>
      <c r="V1782" s="15">
        <f t="shared" si="283"/>
        <v>279.62640800000008</v>
      </c>
    </row>
    <row r="1783" spans="1:22" x14ac:dyDescent="0.35">
      <c r="A1783" t="s">
        <v>76</v>
      </c>
      <c r="B1783" t="s">
        <v>42</v>
      </c>
      <c r="G1783" s="15">
        <f t="shared" si="283"/>
        <v>1153.424</v>
      </c>
      <c r="H1783" s="15">
        <f t="shared" si="283"/>
        <v>1166.3899999999999</v>
      </c>
      <c r="I1783" s="15">
        <f t="shared" si="283"/>
        <v>1178.9789999999998</v>
      </c>
      <c r="J1783" s="15">
        <f t="shared" si="283"/>
        <v>1195.8686</v>
      </c>
      <c r="K1783" s="15">
        <f t="shared" si="283"/>
        <v>1217.8657000000001</v>
      </c>
      <c r="L1783" s="15">
        <f t="shared" si="283"/>
        <v>1235.2455000000002</v>
      </c>
      <c r="M1783" s="15">
        <f t="shared" si="283"/>
        <v>1250.3291999999999</v>
      </c>
      <c r="N1783" s="15">
        <f t="shared" si="283"/>
        <v>1263.1797000000001</v>
      </c>
      <c r="O1783" s="15">
        <f t="shared" si="283"/>
        <v>1263.7801999999999</v>
      </c>
      <c r="P1783" s="15">
        <f t="shared" si="283"/>
        <v>1278.6834200000003</v>
      </c>
      <c r="Q1783" s="15">
        <f t="shared" si="283"/>
        <v>1284.81782</v>
      </c>
      <c r="R1783" s="15">
        <f t="shared" si="283"/>
        <v>1305.711</v>
      </c>
      <c r="S1783" s="15">
        <f t="shared" si="283"/>
        <v>1321.97092</v>
      </c>
      <c r="T1783" s="15">
        <f t="shared" si="283"/>
        <v>1340.8692050000002</v>
      </c>
      <c r="U1783" s="15">
        <f t="shared" si="283"/>
        <v>1357.0216720000001</v>
      </c>
      <c r="V1783" s="15">
        <f t="shared" si="283"/>
        <v>1373.174139</v>
      </c>
    </row>
    <row r="1784" spans="1:22" x14ac:dyDescent="0.35">
      <c r="A1784" t="s">
        <v>77</v>
      </c>
      <c r="B1784" t="s">
        <v>42</v>
      </c>
      <c r="G1784" s="15">
        <f t="shared" si="283"/>
        <v>629.74670999999967</v>
      </c>
      <c r="H1784" s="15">
        <f t="shared" si="283"/>
        <v>657.31350000000043</v>
      </c>
      <c r="I1784" s="15">
        <f t="shared" si="283"/>
        <v>673.01402000000007</v>
      </c>
      <c r="J1784" s="15">
        <f t="shared" si="283"/>
        <v>694.59496999999931</v>
      </c>
      <c r="K1784" s="15">
        <f t="shared" si="283"/>
        <v>723.50661999999988</v>
      </c>
      <c r="L1784" s="15">
        <f t="shared" si="283"/>
        <v>759.91452200000037</v>
      </c>
      <c r="M1784" s="15">
        <f t="shared" si="283"/>
        <v>794.60928299999978</v>
      </c>
      <c r="N1784" s="15">
        <f t="shared" si="283"/>
        <v>823.71179000000029</v>
      </c>
      <c r="O1784" s="15">
        <f t="shared" si="283"/>
        <v>863.42076399999996</v>
      </c>
      <c r="P1784" s="15">
        <f t="shared" si="283"/>
        <v>900.57967699999983</v>
      </c>
      <c r="Q1784" s="15">
        <f t="shared" si="283"/>
        <v>937.9036669999997</v>
      </c>
      <c r="R1784" s="15">
        <f t="shared" si="283"/>
        <v>985.29408199999966</v>
      </c>
      <c r="S1784" s="15">
        <f t="shared" si="283"/>
        <v>1022.978099000001</v>
      </c>
      <c r="T1784" s="15">
        <f t="shared" si="283"/>
        <v>1062.0582649999999</v>
      </c>
      <c r="U1784" s="15">
        <f t="shared" si="283"/>
        <v>1102.8614258000002</v>
      </c>
      <c r="V1784" s="15">
        <f t="shared" si="283"/>
        <v>1143.6645866000006</v>
      </c>
    </row>
    <row r="1785" spans="1:22" x14ac:dyDescent="0.35">
      <c r="G1785" s="15">
        <f t="shared" si="283"/>
        <v>0</v>
      </c>
      <c r="H1785" s="15">
        <f t="shared" si="283"/>
        <v>0</v>
      </c>
      <c r="I1785" s="15">
        <f t="shared" si="283"/>
        <v>0</v>
      </c>
      <c r="J1785" s="15">
        <f t="shared" si="283"/>
        <v>0</v>
      </c>
      <c r="K1785" s="15">
        <f t="shared" si="283"/>
        <v>0</v>
      </c>
      <c r="L1785" s="15">
        <f t="shared" si="283"/>
        <v>0</v>
      </c>
      <c r="M1785" s="15">
        <f t="shared" si="283"/>
        <v>0</v>
      </c>
      <c r="N1785" s="15">
        <f t="shared" si="283"/>
        <v>0</v>
      </c>
      <c r="O1785" s="15">
        <f t="shared" si="283"/>
        <v>0</v>
      </c>
      <c r="P1785" s="15">
        <f t="shared" si="283"/>
        <v>0</v>
      </c>
      <c r="Q1785" s="15">
        <f t="shared" si="283"/>
        <v>0</v>
      </c>
      <c r="R1785" s="15">
        <f t="shared" si="283"/>
        <v>0</v>
      </c>
      <c r="S1785" s="15">
        <f t="shared" si="283"/>
        <v>0</v>
      </c>
      <c r="T1785" s="15">
        <f t="shared" si="283"/>
        <v>0</v>
      </c>
      <c r="U1785" s="15">
        <f t="shared" si="283"/>
        <v>0</v>
      </c>
      <c r="V1785" s="15">
        <f t="shared" si="283"/>
        <v>0</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sheetPr>
  <dimension ref="A1:AC54"/>
  <sheetViews>
    <sheetView topLeftCell="F25" zoomScale="70" zoomScaleNormal="70" workbookViewId="0">
      <selection activeCell="S71" sqref="S71"/>
    </sheetView>
  </sheetViews>
  <sheetFormatPr baseColWidth="10" defaultRowHeight="14.5" x14ac:dyDescent="0.35"/>
  <cols>
    <col min="1" max="1" width="15.26953125" bestFit="1" customWidth="1"/>
    <col min="2" max="2" width="20.7265625" bestFit="1" customWidth="1"/>
    <col min="3" max="3" width="43.453125" bestFit="1" customWidth="1"/>
    <col min="4" max="4" width="43.453125" customWidth="1"/>
    <col min="5" max="5" width="40.81640625" bestFit="1" customWidth="1"/>
    <col min="6" max="6" width="52" customWidth="1"/>
    <col min="17" max="17" width="18.1796875" bestFit="1" customWidth="1"/>
    <col min="23" max="23" width="224.453125" bestFit="1" customWidth="1"/>
    <col min="24" max="24" width="28.81640625" style="7" customWidth="1"/>
    <col min="25" max="25" width="11.453125" style="7"/>
    <col min="26" max="26" width="9.81640625" style="7" bestFit="1" customWidth="1"/>
    <col min="27" max="27" width="39.7265625" style="7" bestFit="1" customWidth="1"/>
    <col min="28" max="28" width="91.81640625" style="7" bestFit="1" customWidth="1"/>
    <col min="29" max="29" width="27.81640625" style="7" bestFit="1" customWidth="1"/>
  </cols>
  <sheetData>
    <row r="1" spans="1:29" x14ac:dyDescent="0.35">
      <c r="G1" s="2" t="s">
        <v>95</v>
      </c>
      <c r="X1" s="8" t="s">
        <v>79</v>
      </c>
      <c r="Y1" s="8" t="s">
        <v>89</v>
      </c>
      <c r="Z1" s="8" t="s">
        <v>80</v>
      </c>
      <c r="AA1" s="8" t="s">
        <v>81</v>
      </c>
      <c r="AB1" s="9" t="s">
        <v>82</v>
      </c>
      <c r="AC1" s="8"/>
    </row>
    <row r="2" spans="1:29" s="22" customFormat="1" x14ac:dyDescent="0.35">
      <c r="A2" s="22" t="s">
        <v>38</v>
      </c>
      <c r="B2" s="22" t="s">
        <v>39</v>
      </c>
      <c r="C2" s="22" t="s">
        <v>40</v>
      </c>
      <c r="D2" s="22" t="s">
        <v>96</v>
      </c>
      <c r="E2" s="22" t="s">
        <v>37</v>
      </c>
      <c r="F2" s="22" t="s">
        <v>183</v>
      </c>
      <c r="G2" s="22">
        <v>2005</v>
      </c>
      <c r="H2" s="22">
        <v>2006</v>
      </c>
      <c r="I2" s="22">
        <v>2007</v>
      </c>
      <c r="J2" s="22">
        <v>2008</v>
      </c>
      <c r="K2" s="22">
        <v>2009</v>
      </c>
      <c r="L2" s="22">
        <v>2010</v>
      </c>
      <c r="M2" s="22">
        <v>2011</v>
      </c>
      <c r="N2" s="22">
        <v>2012</v>
      </c>
      <c r="O2" s="22">
        <v>2013</v>
      </c>
      <c r="P2" s="22">
        <v>2014</v>
      </c>
      <c r="Q2" s="22">
        <v>2015</v>
      </c>
      <c r="R2" s="22">
        <v>2016</v>
      </c>
      <c r="S2" s="22">
        <v>2017</v>
      </c>
      <c r="T2" s="22">
        <v>2018</v>
      </c>
      <c r="U2" s="22">
        <v>2019</v>
      </c>
      <c r="V2" s="22">
        <v>2020</v>
      </c>
      <c r="W2" s="22" t="s">
        <v>83</v>
      </c>
      <c r="X2" s="23">
        <v>1</v>
      </c>
      <c r="Y2" s="23">
        <v>2</v>
      </c>
      <c r="Z2" s="23">
        <v>3</v>
      </c>
      <c r="AA2" s="23">
        <v>4</v>
      </c>
      <c r="AB2" s="23">
        <v>5</v>
      </c>
      <c r="AC2" s="23">
        <v>6</v>
      </c>
    </row>
    <row r="3" spans="1:29" x14ac:dyDescent="0.35">
      <c r="A3" t="s">
        <v>71</v>
      </c>
      <c r="B3" t="s">
        <v>41</v>
      </c>
      <c r="C3" t="str">
        <f t="shared" ref="C3:C19" si="0">A3&amp;"_"&amp;B3</f>
        <v>CHINA_TO_heat</v>
      </c>
      <c r="D3" t="str">
        <f t="shared" ref="D3:D19" si="1">IF(B3="TO_heat","PROTRA_CHP_HP_I","PROTRA_CHP_PP_I")</f>
        <v>PROTRA_CHP_HP_I</v>
      </c>
      <c r="E3" t="s">
        <v>0</v>
      </c>
      <c r="F3" s="1" t="str">
        <f t="shared" ref="F3:F19" si="2">A3&amp;B3&amp;E3</f>
        <v>CHINATO_heatPROTRA_CHP_gas_fuels</v>
      </c>
      <c r="G3" s="4">
        <v>6.603781337146196</v>
      </c>
      <c r="H3" s="4">
        <v>10.545656108833903</v>
      </c>
      <c r="I3" s="4">
        <v>11.791796121448819</v>
      </c>
      <c r="J3" s="4">
        <v>13.209181248149534</v>
      </c>
      <c r="K3" s="4">
        <v>18.569736005623671</v>
      </c>
      <c r="L3" s="4">
        <v>40.694183916306287</v>
      </c>
      <c r="M3" s="4">
        <v>27.197220236356603</v>
      </c>
      <c r="N3" s="4">
        <v>27.497951259013902</v>
      </c>
      <c r="O3" s="4">
        <v>36.460642135561287</v>
      </c>
      <c r="P3" s="4">
        <v>53.593893842969955</v>
      </c>
      <c r="Q3" s="4">
        <v>65.605977866376023</v>
      </c>
      <c r="R3" s="4">
        <v>72.129801654979303</v>
      </c>
      <c r="S3" s="4">
        <v>78.676918178103378</v>
      </c>
      <c r="T3" s="4">
        <v>95.861519141129932</v>
      </c>
      <c r="U3" s="4">
        <v>99.640352216612001</v>
      </c>
      <c r="V3" s="4">
        <v>108.82039883527426</v>
      </c>
      <c r="W3" t="str">
        <f t="shared" ref="W3:W19" si="3">IF(E3="PROTRA_CHP_gas_fuels",CONCATENATE(X3,Y3,Z3,AA3,AB3,AC3),"")</f>
        <v>PROTRA_CAPACITY_EMPIRICAL[CHINA,TO_heat,PROTRA_CHP_HP_I]=GET_DIRECT_DATA('model_parameters/energy/PROTRA_capacity_vensim_import.xlsx','PROTRA_capacity','PROTRA_CAP_TIME','CHINA_TO_heat')~~|</v>
      </c>
      <c r="X3" s="7" t="str">
        <f t="shared" ref="X3:X19" si="4">$X$1</f>
        <v>PROTRA_CAPACITY_EMPIRICAL[</v>
      </c>
      <c r="Y3" s="7" t="str">
        <f t="shared" ref="Y3:Z9" si="5">A3&amp;","</f>
        <v>CHINA,</v>
      </c>
      <c r="Z3" s="7" t="str">
        <f t="shared" si="5"/>
        <v>TO_heat,</v>
      </c>
      <c r="AA3" s="7" t="str">
        <f t="shared" ref="AA3:AA19" si="6">D3&amp;"]=GET_DIRECT_DATA("</f>
        <v>PROTRA_CHP_HP_I]=GET_DIRECT_DATA(</v>
      </c>
      <c r="AB3" s="7" t="str">
        <f t="shared" ref="AB3:AB19" si="7">$AB$1</f>
        <v>'model_parameters/energy/PROTRA_capacity_vensim_import.xlsx','PROTRA_capacity','PROTRA_CAP_TIME',</v>
      </c>
      <c r="AC3" s="7" t="str">
        <f t="shared" ref="AC3:AC19" si="8">"'"&amp;C3&amp;"')~~|"</f>
        <v>'CHINA_TO_heat')~~|</v>
      </c>
    </row>
    <row r="4" spans="1:29" x14ac:dyDescent="0.35">
      <c r="A4" t="s">
        <v>71</v>
      </c>
      <c r="B4" t="s">
        <v>41</v>
      </c>
      <c r="C4" t="str">
        <f t="shared" si="0"/>
        <v>CHINA_TO_heat</v>
      </c>
      <c r="D4" t="str">
        <f t="shared" si="1"/>
        <v>PROTRA_CHP_HP_I</v>
      </c>
      <c r="E4" t="s">
        <v>1</v>
      </c>
      <c r="F4" s="1" t="str">
        <f t="shared" si="2"/>
        <v>CHINATO_heatPROTRA_CHP_gas_fuels_CCS</v>
      </c>
      <c r="G4" s="4">
        <v>0</v>
      </c>
      <c r="H4" s="4">
        <v>0</v>
      </c>
      <c r="I4" s="4">
        <v>0</v>
      </c>
      <c r="J4" s="4">
        <v>0</v>
      </c>
      <c r="K4" s="4">
        <v>0</v>
      </c>
      <c r="L4" s="4">
        <v>0</v>
      </c>
      <c r="M4" s="4">
        <v>0</v>
      </c>
      <c r="N4" s="4">
        <v>0</v>
      </c>
      <c r="O4" s="4">
        <v>0</v>
      </c>
      <c r="P4" s="4">
        <v>0</v>
      </c>
      <c r="Q4" s="4">
        <v>0</v>
      </c>
      <c r="R4" s="4">
        <v>0</v>
      </c>
      <c r="S4" s="4">
        <v>0</v>
      </c>
      <c r="T4" s="4">
        <v>0</v>
      </c>
      <c r="U4" s="4">
        <v>0</v>
      </c>
      <c r="V4" s="4">
        <v>0</v>
      </c>
      <c r="W4" t="str">
        <f t="shared" si="3"/>
        <v/>
      </c>
      <c r="X4" s="7" t="str">
        <f t="shared" si="4"/>
        <v>PROTRA_CAPACITY_EMPIRICAL[</v>
      </c>
      <c r="Y4" s="7" t="str">
        <f t="shared" si="5"/>
        <v>CHINA,</v>
      </c>
      <c r="Z4" s="7" t="str">
        <f t="shared" si="5"/>
        <v>TO_heat,</v>
      </c>
      <c r="AA4" s="7" t="str">
        <f t="shared" si="6"/>
        <v>PROTRA_CHP_HP_I]=GET_DIRECT_DATA(</v>
      </c>
      <c r="AB4" s="7" t="str">
        <f t="shared" si="7"/>
        <v>'model_parameters/energy/PROTRA_capacity_vensim_import.xlsx','PROTRA_capacity','PROTRA_CAP_TIME',</v>
      </c>
      <c r="AC4" s="7" t="str">
        <f t="shared" si="8"/>
        <v>'CHINA_TO_heat')~~|</v>
      </c>
    </row>
    <row r="5" spans="1:29" x14ac:dyDescent="0.35">
      <c r="A5" t="s">
        <v>71</v>
      </c>
      <c r="B5" t="s">
        <v>41</v>
      </c>
      <c r="C5" t="str">
        <f t="shared" si="0"/>
        <v>CHINA_TO_heat</v>
      </c>
      <c r="D5" t="str">
        <f t="shared" si="1"/>
        <v>PROTRA_CHP_HP_I</v>
      </c>
      <c r="E5" t="s">
        <v>2</v>
      </c>
      <c r="F5" s="1" t="str">
        <f t="shared" si="2"/>
        <v>CHINATO_heatPROTRA_CHP_geothermal</v>
      </c>
      <c r="G5" s="4">
        <v>0</v>
      </c>
      <c r="H5" s="4">
        <v>0</v>
      </c>
      <c r="I5" s="4">
        <v>0</v>
      </c>
      <c r="J5" s="4">
        <v>0</v>
      </c>
      <c r="K5" s="4">
        <v>0</v>
      </c>
      <c r="L5" s="4">
        <v>0</v>
      </c>
      <c r="M5" s="4">
        <v>0</v>
      </c>
      <c r="N5" s="4">
        <v>0</v>
      </c>
      <c r="O5" s="4">
        <v>0</v>
      </c>
      <c r="P5" s="4">
        <v>0</v>
      </c>
      <c r="Q5" s="4">
        <v>0</v>
      </c>
      <c r="R5" s="4">
        <v>0</v>
      </c>
      <c r="S5" s="4">
        <v>0</v>
      </c>
      <c r="T5" s="4">
        <v>0</v>
      </c>
      <c r="U5" s="4">
        <v>0</v>
      </c>
      <c r="V5" s="4">
        <v>0</v>
      </c>
      <c r="W5" t="str">
        <f t="shared" si="3"/>
        <v/>
      </c>
      <c r="X5" s="7" t="str">
        <f t="shared" si="4"/>
        <v>PROTRA_CAPACITY_EMPIRICAL[</v>
      </c>
      <c r="Y5" s="7" t="str">
        <f t="shared" si="5"/>
        <v>CHINA,</v>
      </c>
      <c r="Z5" s="7" t="str">
        <f t="shared" si="5"/>
        <v>TO_heat,</v>
      </c>
      <c r="AA5" s="7" t="str">
        <f t="shared" si="6"/>
        <v>PROTRA_CHP_HP_I]=GET_DIRECT_DATA(</v>
      </c>
      <c r="AB5" s="7" t="str">
        <f t="shared" si="7"/>
        <v>'model_parameters/energy/PROTRA_capacity_vensim_import.xlsx','PROTRA_capacity','PROTRA_CAP_TIME',</v>
      </c>
      <c r="AC5" s="7" t="str">
        <f t="shared" si="8"/>
        <v>'CHINA_TO_heat')~~|</v>
      </c>
    </row>
    <row r="6" spans="1:29" x14ac:dyDescent="0.35">
      <c r="A6" t="s">
        <v>71</v>
      </c>
      <c r="B6" t="s">
        <v>41</v>
      </c>
      <c r="C6" t="str">
        <f t="shared" si="0"/>
        <v>CHINA_TO_heat</v>
      </c>
      <c r="D6" t="str">
        <f t="shared" si="1"/>
        <v>PROTRA_CHP_HP_I</v>
      </c>
      <c r="E6" t="s">
        <v>3</v>
      </c>
      <c r="F6" s="1" t="str">
        <f t="shared" si="2"/>
        <v>CHINATO_heatPROTRA_CHP_liquid_fuels</v>
      </c>
      <c r="G6" s="4">
        <v>0</v>
      </c>
      <c r="H6" s="4">
        <v>0</v>
      </c>
      <c r="I6" s="4">
        <v>0</v>
      </c>
      <c r="J6" s="4">
        <v>0</v>
      </c>
      <c r="K6" s="4">
        <v>0</v>
      </c>
      <c r="L6" s="4">
        <v>0</v>
      </c>
      <c r="M6" s="4">
        <v>0</v>
      </c>
      <c r="N6" s="4">
        <v>0</v>
      </c>
      <c r="O6" s="4">
        <v>0</v>
      </c>
      <c r="P6" s="4">
        <v>0</v>
      </c>
      <c r="Q6" s="4">
        <v>0</v>
      </c>
      <c r="R6" s="4">
        <v>0</v>
      </c>
      <c r="S6" s="4">
        <v>0</v>
      </c>
      <c r="T6" s="4">
        <v>0</v>
      </c>
      <c r="U6" s="4">
        <v>0</v>
      </c>
      <c r="V6" s="4">
        <v>0</v>
      </c>
      <c r="W6" t="str">
        <f t="shared" si="3"/>
        <v/>
      </c>
      <c r="X6" s="7" t="str">
        <f t="shared" si="4"/>
        <v>PROTRA_CAPACITY_EMPIRICAL[</v>
      </c>
      <c r="Y6" s="7" t="str">
        <f t="shared" si="5"/>
        <v>CHINA,</v>
      </c>
      <c r="Z6" s="7" t="str">
        <f t="shared" si="5"/>
        <v>TO_heat,</v>
      </c>
      <c r="AA6" s="7" t="str">
        <f t="shared" si="6"/>
        <v>PROTRA_CHP_HP_I]=GET_DIRECT_DATA(</v>
      </c>
      <c r="AB6" s="7" t="str">
        <f t="shared" si="7"/>
        <v>'model_parameters/energy/PROTRA_capacity_vensim_import.xlsx','PROTRA_capacity','PROTRA_CAP_TIME',</v>
      </c>
      <c r="AC6" s="7" t="str">
        <f t="shared" si="8"/>
        <v>'CHINA_TO_heat')~~|</v>
      </c>
    </row>
    <row r="7" spans="1:29" x14ac:dyDescent="0.35">
      <c r="A7" t="s">
        <v>71</v>
      </c>
      <c r="B7" t="s">
        <v>41</v>
      </c>
      <c r="C7" t="str">
        <f t="shared" si="0"/>
        <v>CHINA_TO_heat</v>
      </c>
      <c r="D7" t="str">
        <f t="shared" si="1"/>
        <v>PROTRA_CHP_HP_I</v>
      </c>
      <c r="E7" t="s">
        <v>4</v>
      </c>
      <c r="F7" s="1" t="str">
        <f t="shared" si="2"/>
        <v>CHINATO_heatPROTRA_CHP_liquid_fuels_CCS</v>
      </c>
      <c r="G7" s="4">
        <v>0</v>
      </c>
      <c r="H7" s="4">
        <v>0</v>
      </c>
      <c r="I7" s="4">
        <v>0</v>
      </c>
      <c r="J7" s="4">
        <v>0</v>
      </c>
      <c r="K7" s="4">
        <v>0</v>
      </c>
      <c r="L7" s="4">
        <v>0</v>
      </c>
      <c r="M7" s="4">
        <v>0</v>
      </c>
      <c r="N7" s="4">
        <v>0</v>
      </c>
      <c r="O7" s="4">
        <v>0</v>
      </c>
      <c r="P7" s="4">
        <v>0</v>
      </c>
      <c r="Q7" s="4">
        <v>0</v>
      </c>
      <c r="R7" s="4">
        <v>0</v>
      </c>
      <c r="S7" s="4">
        <v>0</v>
      </c>
      <c r="T7" s="4">
        <v>0</v>
      </c>
      <c r="U7" s="4">
        <v>0</v>
      </c>
      <c r="V7" s="4">
        <v>0</v>
      </c>
      <c r="W7" t="str">
        <f t="shared" si="3"/>
        <v/>
      </c>
      <c r="X7" s="7" t="str">
        <f t="shared" si="4"/>
        <v>PROTRA_CAPACITY_EMPIRICAL[</v>
      </c>
      <c r="Y7" s="7" t="str">
        <f t="shared" si="5"/>
        <v>CHINA,</v>
      </c>
      <c r="Z7" s="7" t="str">
        <f t="shared" si="5"/>
        <v>TO_heat,</v>
      </c>
      <c r="AA7" s="7" t="str">
        <f t="shared" si="6"/>
        <v>PROTRA_CHP_HP_I]=GET_DIRECT_DATA(</v>
      </c>
      <c r="AB7" s="7" t="str">
        <f t="shared" si="7"/>
        <v>'model_parameters/energy/PROTRA_capacity_vensim_import.xlsx','PROTRA_capacity','PROTRA_CAP_TIME',</v>
      </c>
      <c r="AC7" s="7" t="str">
        <f t="shared" si="8"/>
        <v>'CHINA_TO_heat')~~|</v>
      </c>
    </row>
    <row r="8" spans="1:29" x14ac:dyDescent="0.35">
      <c r="A8" t="s">
        <v>71</v>
      </c>
      <c r="B8" t="s">
        <v>41</v>
      </c>
      <c r="C8" t="str">
        <f t="shared" si="0"/>
        <v>CHINA_TO_heat</v>
      </c>
      <c r="D8" t="str">
        <f t="shared" si="1"/>
        <v>PROTRA_CHP_HP_I</v>
      </c>
      <c r="E8" t="s">
        <v>5</v>
      </c>
      <c r="F8" s="1" t="str">
        <f t="shared" si="2"/>
        <v>CHINATO_heatPROTRA_CHP_solid_fossil</v>
      </c>
      <c r="G8" s="4">
        <v>331.47437635726749</v>
      </c>
      <c r="H8" s="4">
        <v>345.34377388174602</v>
      </c>
      <c r="I8" s="4">
        <v>375.82475675947569</v>
      </c>
      <c r="J8" s="4">
        <v>359.93537906128188</v>
      </c>
      <c r="K8" s="4">
        <v>364.23220707984115</v>
      </c>
      <c r="L8" s="4">
        <v>368.44503111521476</v>
      </c>
      <c r="M8" s="4">
        <v>413.91352233793771</v>
      </c>
      <c r="N8" s="4">
        <v>448.62400056176961</v>
      </c>
      <c r="O8" s="4">
        <v>465.42269305290665</v>
      </c>
      <c r="P8" s="4">
        <v>462.24041499237649</v>
      </c>
      <c r="Q8" s="4">
        <v>495.76334557722203</v>
      </c>
      <c r="R8" s="4">
        <v>536.99764758965716</v>
      </c>
      <c r="S8" s="4">
        <v>585.04352328916116</v>
      </c>
      <c r="T8" s="4">
        <v>657.84015973082865</v>
      </c>
      <c r="U8" s="4">
        <v>705.4031575512322</v>
      </c>
      <c r="V8" s="4">
        <v>759.41537116015138</v>
      </c>
      <c r="W8" t="str">
        <f t="shared" si="3"/>
        <v/>
      </c>
      <c r="X8" s="7" t="str">
        <f t="shared" si="4"/>
        <v>PROTRA_CAPACITY_EMPIRICAL[</v>
      </c>
      <c r="Y8" s="7" t="str">
        <f t="shared" si="5"/>
        <v>CHINA,</v>
      </c>
      <c r="Z8" s="7" t="str">
        <f t="shared" si="5"/>
        <v>TO_heat,</v>
      </c>
      <c r="AA8" s="7" t="str">
        <f t="shared" si="6"/>
        <v>PROTRA_CHP_HP_I]=GET_DIRECT_DATA(</v>
      </c>
      <c r="AB8" s="7" t="str">
        <f t="shared" si="7"/>
        <v>'model_parameters/energy/PROTRA_capacity_vensim_import.xlsx','PROTRA_capacity','PROTRA_CAP_TIME',</v>
      </c>
      <c r="AC8" s="7" t="str">
        <f t="shared" si="8"/>
        <v>'CHINA_TO_heat')~~|</v>
      </c>
    </row>
    <row r="9" spans="1:29" x14ac:dyDescent="0.35">
      <c r="A9" t="s">
        <v>71</v>
      </c>
      <c r="B9" t="s">
        <v>41</v>
      </c>
      <c r="C9" t="str">
        <f t="shared" si="0"/>
        <v>CHINA_TO_heat</v>
      </c>
      <c r="D9" t="str">
        <f t="shared" si="1"/>
        <v>PROTRA_CHP_HP_I</v>
      </c>
      <c r="E9" t="s">
        <v>6</v>
      </c>
      <c r="F9" s="1" t="str">
        <f t="shared" si="2"/>
        <v>CHINATO_heatPROTRA_CHP_solid_fossil_CCS</v>
      </c>
      <c r="G9" s="4">
        <v>0</v>
      </c>
      <c r="H9" s="4">
        <v>0</v>
      </c>
      <c r="I9" s="4">
        <v>0</v>
      </c>
      <c r="J9" s="4">
        <v>0</v>
      </c>
      <c r="K9" s="4">
        <v>0</v>
      </c>
      <c r="L9" s="4">
        <v>0</v>
      </c>
      <c r="M9" s="4">
        <v>0</v>
      </c>
      <c r="N9" s="4">
        <v>0</v>
      </c>
      <c r="O9" s="4">
        <v>0</v>
      </c>
      <c r="P9" s="4">
        <v>0</v>
      </c>
      <c r="Q9" s="4">
        <v>0</v>
      </c>
      <c r="R9" s="4">
        <v>0</v>
      </c>
      <c r="S9" s="4">
        <v>0</v>
      </c>
      <c r="T9" s="4">
        <v>0</v>
      </c>
      <c r="U9" s="4">
        <v>0</v>
      </c>
      <c r="V9" s="4">
        <v>0</v>
      </c>
      <c r="W9" t="str">
        <f t="shared" si="3"/>
        <v/>
      </c>
      <c r="X9" s="7" t="str">
        <f t="shared" si="4"/>
        <v>PROTRA_CAPACITY_EMPIRICAL[</v>
      </c>
      <c r="Y9" s="7" t="str">
        <f t="shared" si="5"/>
        <v>CHINA,</v>
      </c>
      <c r="Z9" s="7" t="str">
        <f t="shared" si="5"/>
        <v>TO_heat,</v>
      </c>
      <c r="AA9" s="7" t="str">
        <f t="shared" si="6"/>
        <v>PROTRA_CHP_HP_I]=GET_DIRECT_DATA(</v>
      </c>
      <c r="AB9" s="7" t="str">
        <f t="shared" si="7"/>
        <v>'model_parameters/energy/PROTRA_capacity_vensim_import.xlsx','PROTRA_capacity','PROTRA_CAP_TIME',</v>
      </c>
      <c r="AC9" s="7" t="str">
        <f t="shared" si="8"/>
        <v>'CHINA_TO_heat')~~|</v>
      </c>
    </row>
    <row r="10" spans="1:29" x14ac:dyDescent="0.35">
      <c r="A10" t="s">
        <v>71</v>
      </c>
      <c r="B10" t="s">
        <v>41</v>
      </c>
      <c r="C10" t="str">
        <f t="shared" si="0"/>
        <v>CHINA_TO_heat</v>
      </c>
      <c r="D10" t="str">
        <f t="shared" si="1"/>
        <v>PROTRA_CHP_HP_I</v>
      </c>
      <c r="E10" t="s">
        <v>7</v>
      </c>
      <c r="F10" s="1" t="str">
        <f t="shared" si="2"/>
        <v>CHINATO_heatPROTRA_CHP_waste</v>
      </c>
      <c r="G10" s="4">
        <v>0</v>
      </c>
      <c r="H10" s="4">
        <v>0</v>
      </c>
      <c r="I10" s="4">
        <v>0</v>
      </c>
      <c r="J10" s="4">
        <v>0</v>
      </c>
      <c r="K10" s="4">
        <v>0</v>
      </c>
      <c r="L10" s="4">
        <v>0</v>
      </c>
      <c r="M10" s="4">
        <v>0</v>
      </c>
      <c r="N10" s="4">
        <v>0</v>
      </c>
      <c r="O10" s="4">
        <v>0</v>
      </c>
      <c r="P10" s="4">
        <v>0</v>
      </c>
      <c r="Q10" s="4">
        <v>0</v>
      </c>
      <c r="R10" s="4">
        <v>0</v>
      </c>
      <c r="S10" s="4">
        <v>0</v>
      </c>
      <c r="T10" s="4">
        <v>0</v>
      </c>
      <c r="U10" s="4">
        <v>0</v>
      </c>
      <c r="V10" s="4">
        <v>0</v>
      </c>
      <c r="W10" t="str">
        <f t="shared" si="3"/>
        <v/>
      </c>
      <c r="X10" s="7" t="str">
        <f t="shared" si="4"/>
        <v>PROTRA_CAPACITY_EMPIRICAL[</v>
      </c>
      <c r="Y10" s="7" t="str">
        <f t="shared" ref="Y10:Z19" si="9">A10&amp;","</f>
        <v>CHINA,</v>
      </c>
      <c r="Z10" s="7" t="str">
        <f t="shared" si="9"/>
        <v>TO_heat,</v>
      </c>
      <c r="AA10" s="7" t="str">
        <f t="shared" si="6"/>
        <v>PROTRA_CHP_HP_I]=GET_DIRECT_DATA(</v>
      </c>
      <c r="AB10" s="7" t="str">
        <f t="shared" si="7"/>
        <v>'model_parameters/energy/PROTRA_capacity_vensim_import.xlsx','PROTRA_capacity','PROTRA_CAP_TIME',</v>
      </c>
      <c r="AC10" s="7" t="str">
        <f t="shared" si="8"/>
        <v>'CHINA_TO_heat')~~|</v>
      </c>
    </row>
    <row r="11" spans="1:29" x14ac:dyDescent="0.35">
      <c r="A11" t="s">
        <v>71</v>
      </c>
      <c r="B11" t="s">
        <v>41</v>
      </c>
      <c r="C11" t="str">
        <f t="shared" si="0"/>
        <v>CHINA_TO_heat</v>
      </c>
      <c r="D11" t="str">
        <f t="shared" si="1"/>
        <v>PROTRA_CHP_HP_I</v>
      </c>
      <c r="E11" t="s">
        <v>8</v>
      </c>
      <c r="F11" s="1" t="str">
        <f t="shared" si="2"/>
        <v>CHINATO_heatPROTRA_CHP_solid_bio</v>
      </c>
      <c r="G11" s="4">
        <v>0</v>
      </c>
      <c r="H11" s="4">
        <v>0</v>
      </c>
      <c r="I11" s="4">
        <v>0</v>
      </c>
      <c r="J11" s="4">
        <v>0</v>
      </c>
      <c r="K11" s="4">
        <v>0</v>
      </c>
      <c r="L11" s="4">
        <v>0</v>
      </c>
      <c r="M11" s="4">
        <v>0</v>
      </c>
      <c r="N11" s="4">
        <v>0</v>
      </c>
      <c r="O11" s="4">
        <v>0</v>
      </c>
      <c r="P11" s="4">
        <v>0</v>
      </c>
      <c r="Q11" s="4">
        <v>0</v>
      </c>
      <c r="R11" s="4">
        <v>0</v>
      </c>
      <c r="S11" s="4">
        <v>0</v>
      </c>
      <c r="T11" s="4">
        <v>0</v>
      </c>
      <c r="U11" s="4">
        <v>0</v>
      </c>
      <c r="V11" s="4">
        <v>0</v>
      </c>
      <c r="W11" t="str">
        <f t="shared" si="3"/>
        <v/>
      </c>
      <c r="X11" s="7" t="str">
        <f t="shared" si="4"/>
        <v>PROTRA_CAPACITY_EMPIRICAL[</v>
      </c>
      <c r="Y11" s="7" t="str">
        <f t="shared" si="9"/>
        <v>CHINA,</v>
      </c>
      <c r="Z11" s="7" t="str">
        <f t="shared" si="9"/>
        <v>TO_heat,</v>
      </c>
      <c r="AA11" s="7" t="str">
        <f t="shared" si="6"/>
        <v>PROTRA_CHP_HP_I]=GET_DIRECT_DATA(</v>
      </c>
      <c r="AB11" s="7" t="str">
        <f t="shared" si="7"/>
        <v>'model_parameters/energy/PROTRA_capacity_vensim_import.xlsx','PROTRA_capacity','PROTRA_CAP_TIME',</v>
      </c>
      <c r="AC11" s="7" t="str">
        <f t="shared" si="8"/>
        <v>'CHINA_TO_heat')~~|</v>
      </c>
    </row>
    <row r="12" spans="1:29" x14ac:dyDescent="0.35">
      <c r="A12" t="s">
        <v>71</v>
      </c>
      <c r="B12" t="s">
        <v>41</v>
      </c>
      <c r="C12" t="str">
        <f t="shared" si="0"/>
        <v>CHINA_TO_heat</v>
      </c>
      <c r="D12" t="str">
        <f t="shared" si="1"/>
        <v>PROTRA_CHP_HP_I</v>
      </c>
      <c r="E12" t="s">
        <v>9</v>
      </c>
      <c r="F12" s="1" t="str">
        <f t="shared" si="2"/>
        <v>CHINATO_heatPROTRA_CHP_solid_bio_CCS</v>
      </c>
      <c r="G12" s="4">
        <v>0</v>
      </c>
      <c r="H12" s="4">
        <v>0</v>
      </c>
      <c r="I12" s="4">
        <v>0</v>
      </c>
      <c r="J12" s="4">
        <v>0</v>
      </c>
      <c r="K12" s="4">
        <v>0</v>
      </c>
      <c r="L12" s="4">
        <v>0</v>
      </c>
      <c r="M12" s="4">
        <v>0</v>
      </c>
      <c r="N12" s="4">
        <v>0</v>
      </c>
      <c r="O12" s="4">
        <v>0</v>
      </c>
      <c r="P12" s="4">
        <v>0</v>
      </c>
      <c r="Q12" s="4">
        <v>0</v>
      </c>
      <c r="R12" s="4">
        <v>0</v>
      </c>
      <c r="S12" s="4">
        <v>0</v>
      </c>
      <c r="T12" s="4">
        <v>0</v>
      </c>
      <c r="U12" s="4">
        <v>0</v>
      </c>
      <c r="V12" s="4">
        <v>0</v>
      </c>
      <c r="W12" t="str">
        <f t="shared" si="3"/>
        <v/>
      </c>
      <c r="X12" s="7" t="str">
        <f t="shared" si="4"/>
        <v>PROTRA_CAPACITY_EMPIRICAL[</v>
      </c>
      <c r="Y12" s="7" t="str">
        <f t="shared" si="9"/>
        <v>CHINA,</v>
      </c>
      <c r="Z12" s="7" t="str">
        <f t="shared" si="9"/>
        <v>TO_heat,</v>
      </c>
      <c r="AA12" s="7" t="str">
        <f t="shared" si="6"/>
        <v>PROTRA_CHP_HP_I]=GET_DIRECT_DATA(</v>
      </c>
      <c r="AB12" s="7" t="str">
        <f t="shared" si="7"/>
        <v>'model_parameters/energy/PROTRA_capacity_vensim_import.xlsx','PROTRA_capacity','PROTRA_CAP_TIME',</v>
      </c>
      <c r="AC12" s="7" t="str">
        <f t="shared" si="8"/>
        <v>'CHINA_TO_heat')~~|</v>
      </c>
    </row>
    <row r="13" spans="1:29" x14ac:dyDescent="0.35">
      <c r="A13" t="s">
        <v>71</v>
      </c>
      <c r="B13" t="s">
        <v>41</v>
      </c>
      <c r="C13" t="str">
        <f t="shared" si="0"/>
        <v>CHINA_TO_heat</v>
      </c>
      <c r="D13" t="str">
        <f t="shared" si="1"/>
        <v>PROTRA_CHP_HP_I</v>
      </c>
      <c r="E13" t="s">
        <v>10</v>
      </c>
      <c r="F13" s="1" t="str">
        <f t="shared" si="2"/>
        <v>CHINATO_heatPROTRA_HP_gas_fuels</v>
      </c>
      <c r="G13" s="4">
        <v>13.750594203364093</v>
      </c>
      <c r="H13" s="4">
        <v>23.686209825440542</v>
      </c>
      <c r="I13" s="4">
        <v>12.718753369435001</v>
      </c>
      <c r="J13" s="4">
        <v>22.853453575940122</v>
      </c>
      <c r="K13" s="4">
        <v>28.130328064999929</v>
      </c>
      <c r="L13" s="4">
        <v>41.316525564378026</v>
      </c>
      <c r="M13" s="4">
        <v>45.201912108451417</v>
      </c>
      <c r="N13" s="4">
        <v>50.149892389739641</v>
      </c>
      <c r="O13" s="4">
        <v>55.93127635007113</v>
      </c>
      <c r="P13" s="4">
        <v>59.555586930987239</v>
      </c>
      <c r="Q13" s="4">
        <v>54.281302160098861</v>
      </c>
      <c r="R13" s="4">
        <v>52.64621884961231</v>
      </c>
      <c r="S13" s="4">
        <v>48.791693329558306</v>
      </c>
      <c r="T13" s="4">
        <v>47.993449768556381</v>
      </c>
      <c r="U13" s="4">
        <v>52.13376606527931</v>
      </c>
      <c r="V13" s="4">
        <v>51.238981938209804</v>
      </c>
      <c r="W13" t="str">
        <f t="shared" si="3"/>
        <v/>
      </c>
      <c r="X13" s="7" t="str">
        <f t="shared" si="4"/>
        <v>PROTRA_CAPACITY_EMPIRICAL[</v>
      </c>
      <c r="Y13" s="7" t="str">
        <f t="shared" si="9"/>
        <v>CHINA,</v>
      </c>
      <c r="Z13" s="7" t="str">
        <f t="shared" si="9"/>
        <v>TO_heat,</v>
      </c>
      <c r="AA13" s="7" t="str">
        <f t="shared" si="6"/>
        <v>PROTRA_CHP_HP_I]=GET_DIRECT_DATA(</v>
      </c>
      <c r="AB13" s="7" t="str">
        <f t="shared" si="7"/>
        <v>'model_parameters/energy/PROTRA_capacity_vensim_import.xlsx','PROTRA_capacity','PROTRA_CAP_TIME',</v>
      </c>
      <c r="AC13" s="7" t="str">
        <f t="shared" si="8"/>
        <v>'CHINA_TO_heat')~~|</v>
      </c>
    </row>
    <row r="14" spans="1:29" x14ac:dyDescent="0.35">
      <c r="A14" t="s">
        <v>71</v>
      </c>
      <c r="B14" t="s">
        <v>41</v>
      </c>
      <c r="C14" t="str">
        <f t="shared" si="0"/>
        <v>CHINA_TO_heat</v>
      </c>
      <c r="D14" t="str">
        <f t="shared" si="1"/>
        <v>PROTRA_CHP_HP_I</v>
      </c>
      <c r="E14" t="s">
        <v>11</v>
      </c>
      <c r="F14" s="1" t="str">
        <f t="shared" si="2"/>
        <v>CHINATO_heatPROTRA_HP_solid_bio</v>
      </c>
      <c r="G14" s="4">
        <v>1.9479536370724133</v>
      </c>
      <c r="H14" s="4">
        <v>1.9353287609866927</v>
      </c>
      <c r="I14" s="4">
        <v>1.9218945979723996</v>
      </c>
      <c r="J14" s="4">
        <v>1.9089460071152504</v>
      </c>
      <c r="K14" s="4">
        <v>1.8958355588723868</v>
      </c>
      <c r="L14" s="4">
        <v>1.8820776810866657</v>
      </c>
      <c r="M14" s="4">
        <v>1.8686435180723731</v>
      </c>
      <c r="N14" s="4">
        <v>1.8558567846009379</v>
      </c>
      <c r="O14" s="4">
        <v>1.8430700511295028</v>
      </c>
      <c r="P14" s="4">
        <v>1.8299596028866392</v>
      </c>
      <c r="Q14" s="4">
        <v>1.8166872972580612</v>
      </c>
      <c r="R14" s="4">
        <v>1.8034149916294833</v>
      </c>
      <c r="S14" s="4">
        <v>1.7902600326055476</v>
      </c>
      <c r="T14" s="4">
        <v>1.7766978403991549</v>
      </c>
      <c r="U14" s="4">
        <v>1.7627431440324053</v>
      </c>
      <c r="V14" s="4">
        <v>1.7492825982642413</v>
      </c>
      <c r="W14" t="str">
        <f t="shared" si="3"/>
        <v/>
      </c>
      <c r="X14" s="7" t="str">
        <f t="shared" si="4"/>
        <v>PROTRA_CAPACITY_EMPIRICAL[</v>
      </c>
      <c r="Y14" s="7" t="str">
        <f t="shared" si="9"/>
        <v>CHINA,</v>
      </c>
      <c r="Z14" s="7" t="str">
        <f t="shared" si="9"/>
        <v>TO_heat,</v>
      </c>
      <c r="AA14" s="7" t="str">
        <f t="shared" si="6"/>
        <v>PROTRA_CHP_HP_I]=GET_DIRECT_DATA(</v>
      </c>
      <c r="AB14" s="7" t="str">
        <f t="shared" si="7"/>
        <v>'model_parameters/energy/PROTRA_capacity_vensim_import.xlsx','PROTRA_capacity','PROTRA_CAP_TIME',</v>
      </c>
      <c r="AC14" s="7" t="str">
        <f t="shared" si="8"/>
        <v>'CHINA_TO_heat')~~|</v>
      </c>
    </row>
    <row r="15" spans="1:29" x14ac:dyDescent="0.35">
      <c r="A15" t="s">
        <v>71</v>
      </c>
      <c r="B15" t="s">
        <v>41</v>
      </c>
      <c r="C15" t="str">
        <f t="shared" si="0"/>
        <v>CHINA_TO_heat</v>
      </c>
      <c r="D15" t="str">
        <f t="shared" si="1"/>
        <v>PROTRA_CHP_HP_I</v>
      </c>
      <c r="E15" t="s">
        <v>12</v>
      </c>
      <c r="F15" s="1" t="str">
        <f t="shared" si="2"/>
        <v>CHINATO_heatPROTRA_HP_geothermal</v>
      </c>
      <c r="G15" s="4">
        <v>0</v>
      </c>
      <c r="H15" s="4">
        <v>0</v>
      </c>
      <c r="I15" s="4">
        <v>0</v>
      </c>
      <c r="J15" s="4">
        <v>0</v>
      </c>
      <c r="K15" s="4">
        <v>0</v>
      </c>
      <c r="L15" s="4">
        <v>0</v>
      </c>
      <c r="M15" s="4">
        <v>0</v>
      </c>
      <c r="N15" s="4">
        <v>0</v>
      </c>
      <c r="O15" s="4">
        <v>0</v>
      </c>
      <c r="P15" s="4">
        <v>0</v>
      </c>
      <c r="Q15" s="4">
        <v>0</v>
      </c>
      <c r="R15" s="4">
        <v>0</v>
      </c>
      <c r="S15" s="4">
        <v>0</v>
      </c>
      <c r="T15" s="4">
        <v>0</v>
      </c>
      <c r="U15" s="4">
        <v>0</v>
      </c>
      <c r="V15" s="4">
        <v>0</v>
      </c>
      <c r="W15" t="str">
        <f t="shared" si="3"/>
        <v/>
      </c>
      <c r="X15" s="7" t="str">
        <f t="shared" si="4"/>
        <v>PROTRA_CAPACITY_EMPIRICAL[</v>
      </c>
      <c r="Y15" s="7" t="str">
        <f t="shared" si="9"/>
        <v>CHINA,</v>
      </c>
      <c r="Z15" s="7" t="str">
        <f t="shared" si="9"/>
        <v>TO_heat,</v>
      </c>
      <c r="AA15" s="7" t="str">
        <f t="shared" si="6"/>
        <v>PROTRA_CHP_HP_I]=GET_DIRECT_DATA(</v>
      </c>
      <c r="AB15" s="7" t="str">
        <f t="shared" si="7"/>
        <v>'model_parameters/energy/PROTRA_capacity_vensim_import.xlsx','PROTRA_capacity','PROTRA_CAP_TIME',</v>
      </c>
      <c r="AC15" s="7" t="str">
        <f t="shared" si="8"/>
        <v>'CHINA_TO_heat')~~|</v>
      </c>
    </row>
    <row r="16" spans="1:29" x14ac:dyDescent="0.35">
      <c r="A16" t="s">
        <v>71</v>
      </c>
      <c r="B16" t="s">
        <v>41</v>
      </c>
      <c r="C16" t="str">
        <f t="shared" si="0"/>
        <v>CHINA_TO_heat</v>
      </c>
      <c r="D16" t="str">
        <f t="shared" si="1"/>
        <v>PROTRA_CHP_HP_I</v>
      </c>
      <c r="E16" t="s">
        <v>13</v>
      </c>
      <c r="F16" s="1" t="str">
        <f t="shared" si="2"/>
        <v>CHINATO_heatPROTRA_HP_liquid_fuels</v>
      </c>
      <c r="G16" s="4">
        <v>16.689600613165585</v>
      </c>
      <c r="H16" s="4">
        <v>17.951117077423362</v>
      </c>
      <c r="I16" s="4">
        <v>16.284147861951091</v>
      </c>
      <c r="J16" s="4">
        <v>19.290648801595466</v>
      </c>
      <c r="K16" s="4">
        <v>18.902514790652415</v>
      </c>
      <c r="L16" s="4">
        <v>33.200996244659642</v>
      </c>
      <c r="M16" s="4">
        <v>28.981374199086076</v>
      </c>
      <c r="N16" s="4">
        <v>27.201752243156612</v>
      </c>
      <c r="O16" s="4">
        <v>24.824552819169693</v>
      </c>
      <c r="P16" s="4">
        <v>28.83214168945743</v>
      </c>
      <c r="Q16" s="4">
        <v>27.027431838742235</v>
      </c>
      <c r="R16" s="4">
        <v>28.246379810557141</v>
      </c>
      <c r="S16" s="4">
        <v>23.416855342576135</v>
      </c>
      <c r="T16" s="4">
        <v>24.332507661457107</v>
      </c>
      <c r="U16" s="4">
        <v>26.166992958705702</v>
      </c>
      <c r="V16" s="4">
        <v>25.603517967788392</v>
      </c>
      <c r="W16" t="str">
        <f t="shared" si="3"/>
        <v/>
      </c>
      <c r="X16" s="7" t="str">
        <f t="shared" si="4"/>
        <v>PROTRA_CAPACITY_EMPIRICAL[</v>
      </c>
      <c r="Y16" s="7" t="str">
        <f t="shared" si="9"/>
        <v>CHINA,</v>
      </c>
      <c r="Z16" s="7" t="str">
        <f t="shared" si="9"/>
        <v>TO_heat,</v>
      </c>
      <c r="AA16" s="7" t="str">
        <f t="shared" si="6"/>
        <v>PROTRA_CHP_HP_I]=GET_DIRECT_DATA(</v>
      </c>
      <c r="AB16" s="7" t="str">
        <f t="shared" si="7"/>
        <v>'model_parameters/energy/PROTRA_capacity_vensim_import.xlsx','PROTRA_capacity','PROTRA_CAP_TIME',</v>
      </c>
      <c r="AC16" s="7" t="str">
        <f t="shared" si="8"/>
        <v>'CHINA_TO_heat')~~|</v>
      </c>
    </row>
    <row r="17" spans="1:29" x14ac:dyDescent="0.35">
      <c r="A17" t="s">
        <v>71</v>
      </c>
      <c r="B17" t="s">
        <v>41</v>
      </c>
      <c r="C17" t="str">
        <f t="shared" si="0"/>
        <v>CHINA_TO_heat</v>
      </c>
      <c r="D17" t="str">
        <f t="shared" si="1"/>
        <v>PROTRA_CHP_HP_I</v>
      </c>
      <c r="E17" t="s">
        <v>14</v>
      </c>
      <c r="F17" s="1" t="str">
        <f t="shared" si="2"/>
        <v>CHINATO_heatPROTRA_HP_solar</v>
      </c>
      <c r="G17" s="4">
        <v>0</v>
      </c>
      <c r="H17" s="4">
        <v>0</v>
      </c>
      <c r="I17" s="4">
        <v>0</v>
      </c>
      <c r="J17" s="4">
        <v>0</v>
      </c>
      <c r="K17" s="4">
        <v>0</v>
      </c>
      <c r="L17" s="4">
        <v>0</v>
      </c>
      <c r="M17" s="4">
        <v>0</v>
      </c>
      <c r="N17" s="4">
        <v>0</v>
      </c>
      <c r="O17" s="4">
        <v>0</v>
      </c>
      <c r="P17" s="4">
        <v>0</v>
      </c>
      <c r="Q17" s="4">
        <v>0</v>
      </c>
      <c r="R17" s="4">
        <v>0</v>
      </c>
      <c r="S17" s="4">
        <v>0</v>
      </c>
      <c r="T17" s="4">
        <v>0</v>
      </c>
      <c r="U17" s="4">
        <v>0</v>
      </c>
      <c r="V17" s="4">
        <v>0</v>
      </c>
      <c r="W17" t="str">
        <f t="shared" si="3"/>
        <v/>
      </c>
      <c r="X17" s="7" t="str">
        <f t="shared" si="4"/>
        <v>PROTRA_CAPACITY_EMPIRICAL[</v>
      </c>
      <c r="Y17" s="7" t="str">
        <f t="shared" si="9"/>
        <v>CHINA,</v>
      </c>
      <c r="Z17" s="7" t="str">
        <f t="shared" si="9"/>
        <v>TO_heat,</v>
      </c>
      <c r="AA17" s="7" t="str">
        <f t="shared" si="6"/>
        <v>PROTRA_CHP_HP_I]=GET_DIRECT_DATA(</v>
      </c>
      <c r="AB17" s="7" t="str">
        <f t="shared" si="7"/>
        <v>'model_parameters/energy/PROTRA_capacity_vensim_import.xlsx','PROTRA_capacity','PROTRA_CAP_TIME',</v>
      </c>
      <c r="AC17" s="7" t="str">
        <f t="shared" si="8"/>
        <v>'CHINA_TO_heat')~~|</v>
      </c>
    </row>
    <row r="18" spans="1:29" x14ac:dyDescent="0.35">
      <c r="A18" t="s">
        <v>71</v>
      </c>
      <c r="B18" t="s">
        <v>41</v>
      </c>
      <c r="C18" t="str">
        <f t="shared" si="0"/>
        <v>CHINA_TO_heat</v>
      </c>
      <c r="D18" t="str">
        <f t="shared" si="1"/>
        <v>PROTRA_CHP_HP_I</v>
      </c>
      <c r="E18" t="s">
        <v>15</v>
      </c>
      <c r="F18" s="1" t="str">
        <f t="shared" si="2"/>
        <v>CHINATO_heatPROTRA_HP_solid_fossil</v>
      </c>
      <c r="G18" s="4">
        <v>0</v>
      </c>
      <c r="H18" s="4">
        <v>0</v>
      </c>
      <c r="I18" s="4">
        <v>0</v>
      </c>
      <c r="J18" s="4">
        <v>0</v>
      </c>
      <c r="K18" s="4">
        <v>0</v>
      </c>
      <c r="L18" s="4">
        <v>0</v>
      </c>
      <c r="M18" s="4">
        <v>0</v>
      </c>
      <c r="N18" s="4">
        <v>0</v>
      </c>
      <c r="O18" s="4">
        <v>0</v>
      </c>
      <c r="P18" s="4">
        <v>0</v>
      </c>
      <c r="Q18" s="4">
        <v>0</v>
      </c>
      <c r="R18" s="4">
        <v>0</v>
      </c>
      <c r="S18" s="4">
        <v>0</v>
      </c>
      <c r="T18" s="4">
        <v>0</v>
      </c>
      <c r="U18" s="4">
        <v>0</v>
      </c>
      <c r="V18" s="4">
        <v>0</v>
      </c>
      <c r="W18" t="str">
        <f t="shared" si="3"/>
        <v/>
      </c>
      <c r="X18" s="7" t="str">
        <f t="shared" si="4"/>
        <v>PROTRA_CAPACITY_EMPIRICAL[</v>
      </c>
      <c r="Y18" s="7" t="str">
        <f t="shared" si="9"/>
        <v>CHINA,</v>
      </c>
      <c r="Z18" s="7" t="str">
        <f t="shared" si="9"/>
        <v>TO_heat,</v>
      </c>
      <c r="AA18" s="7" t="str">
        <f t="shared" si="6"/>
        <v>PROTRA_CHP_HP_I]=GET_DIRECT_DATA(</v>
      </c>
      <c r="AB18" s="7" t="str">
        <f t="shared" si="7"/>
        <v>'model_parameters/energy/PROTRA_capacity_vensim_import.xlsx','PROTRA_capacity','PROTRA_CAP_TIME',</v>
      </c>
      <c r="AC18" s="7" t="str">
        <f t="shared" si="8"/>
        <v>'CHINA_TO_heat')~~|</v>
      </c>
    </row>
    <row r="19" spans="1:29" x14ac:dyDescent="0.35">
      <c r="A19" t="s">
        <v>71</v>
      </c>
      <c r="B19" t="s">
        <v>41</v>
      </c>
      <c r="C19" t="str">
        <f t="shared" si="0"/>
        <v>CHINA_TO_heat</v>
      </c>
      <c r="D19" t="str">
        <f t="shared" si="1"/>
        <v>PROTRA_CHP_HP_I</v>
      </c>
      <c r="E19" t="s">
        <v>16</v>
      </c>
      <c r="F19" s="1" t="str">
        <f t="shared" si="2"/>
        <v>CHINATO_heatPROTRA_HP_waste</v>
      </c>
      <c r="G19" s="4">
        <v>0</v>
      </c>
      <c r="H19" s="4">
        <v>0</v>
      </c>
      <c r="I19" s="4">
        <v>0</v>
      </c>
      <c r="J19" s="4">
        <v>0</v>
      </c>
      <c r="K19" s="4">
        <v>0</v>
      </c>
      <c r="L19" s="4">
        <v>3.5744585061160925</v>
      </c>
      <c r="M19" s="4">
        <v>4.1789958417592548</v>
      </c>
      <c r="N19" s="4">
        <v>5.2205481188312088</v>
      </c>
      <c r="O19" s="4">
        <v>5.6507650500599986</v>
      </c>
      <c r="P19" s="4">
        <v>6.2549786709317328</v>
      </c>
      <c r="Q19" s="4">
        <v>5.5052552603027829</v>
      </c>
      <c r="R19" s="4">
        <v>6.2765057032317424</v>
      </c>
      <c r="S19" s="4">
        <v>4.7137540305601675</v>
      </c>
      <c r="T19" s="4">
        <v>5.130622421331708</v>
      </c>
      <c r="U19" s="4">
        <v>4.9056409789035076</v>
      </c>
      <c r="V19" s="4">
        <v>4.6711297944336492</v>
      </c>
      <c r="W19" t="str">
        <f t="shared" si="3"/>
        <v/>
      </c>
      <c r="X19" s="7" t="str">
        <f t="shared" si="4"/>
        <v>PROTRA_CAPACITY_EMPIRICAL[</v>
      </c>
      <c r="Y19" s="7" t="str">
        <f t="shared" si="9"/>
        <v>CHINA,</v>
      </c>
      <c r="Z19" s="7" t="str">
        <f t="shared" si="9"/>
        <v>TO_heat,</v>
      </c>
      <c r="AA19" s="7" t="str">
        <f t="shared" si="6"/>
        <v>PROTRA_CHP_HP_I]=GET_DIRECT_DATA(</v>
      </c>
      <c r="AB19" s="7" t="str">
        <f t="shared" si="7"/>
        <v>'model_parameters/energy/PROTRA_capacity_vensim_import.xlsx','PROTRA_capacity','PROTRA_CAP_TIME',</v>
      </c>
      <c r="AC19" s="7" t="str">
        <f t="shared" si="8"/>
        <v>'CHINA_TO_heat')~~|</v>
      </c>
    </row>
    <row r="26" spans="1:29" x14ac:dyDescent="0.35">
      <c r="G26" s="13">
        <v>0.5</v>
      </c>
      <c r="H26" s="13">
        <f>(($R26-$G26)/11)+G26</f>
        <v>0.50909090909090904</v>
      </c>
      <c r="I26" s="13">
        <f t="shared" ref="I26:Q26" si="10">(($R26-$G26)/11)+H26</f>
        <v>0.51818181818181808</v>
      </c>
      <c r="J26" s="13">
        <f t="shared" si="10"/>
        <v>0.52727272727272712</v>
      </c>
      <c r="K26" s="13">
        <f t="shared" si="10"/>
        <v>0.53636363636363615</v>
      </c>
      <c r="L26" s="13">
        <f t="shared" si="10"/>
        <v>0.54545454545454519</v>
      </c>
      <c r="M26" s="13">
        <f t="shared" si="10"/>
        <v>0.55454545454545423</v>
      </c>
      <c r="N26" s="13">
        <f t="shared" si="10"/>
        <v>0.56363636363636327</v>
      </c>
      <c r="O26" s="13">
        <f t="shared" si="10"/>
        <v>0.57272727272727231</v>
      </c>
      <c r="P26" s="13">
        <f t="shared" si="10"/>
        <v>0.58181818181818135</v>
      </c>
      <c r="Q26" s="13">
        <f t="shared" si="10"/>
        <v>0.59090909090909038</v>
      </c>
      <c r="R26" s="13">
        <v>0.6</v>
      </c>
      <c r="S26" s="2" t="s">
        <v>250</v>
      </c>
    </row>
    <row r="27" spans="1:29" x14ac:dyDescent="0.35">
      <c r="G27" s="13">
        <v>0.5</v>
      </c>
      <c r="H27" s="13">
        <f t="shared" ref="H27:Q27" si="11">(($R27-$G27)/11)+G27</f>
        <v>0.49090909090909091</v>
      </c>
      <c r="I27" s="13">
        <f t="shared" si="11"/>
        <v>0.48181818181818181</v>
      </c>
      <c r="J27" s="13">
        <f t="shared" si="11"/>
        <v>0.47272727272727272</v>
      </c>
      <c r="K27" s="13">
        <f t="shared" si="11"/>
        <v>0.46363636363636362</v>
      </c>
      <c r="L27" s="13">
        <f t="shared" si="11"/>
        <v>0.45454545454545453</v>
      </c>
      <c r="M27" s="13">
        <f t="shared" si="11"/>
        <v>0.44545454545454544</v>
      </c>
      <c r="N27" s="13">
        <f t="shared" si="11"/>
        <v>0.43636363636363634</v>
      </c>
      <c r="O27" s="13">
        <f t="shared" si="11"/>
        <v>0.42727272727272725</v>
      </c>
      <c r="P27" s="13">
        <f t="shared" si="11"/>
        <v>0.41818181818181815</v>
      </c>
      <c r="Q27" s="13">
        <f t="shared" si="11"/>
        <v>0.40909090909090906</v>
      </c>
      <c r="R27" s="13">
        <v>0.4</v>
      </c>
      <c r="S27" s="2" t="s">
        <v>251</v>
      </c>
      <c r="U27">
        <f>0.48</f>
        <v>0.48</v>
      </c>
      <c r="V27">
        <f>U27/SUM($U$27:$U$28)</f>
        <v>0.59259259259259256</v>
      </c>
    </row>
    <row r="28" spans="1:29" x14ac:dyDescent="0.35">
      <c r="G28">
        <v>0.5</v>
      </c>
      <c r="H28">
        <f t="shared" ref="H28:Q28" si="12">(($R28-$G28)/11)+G28</f>
        <v>0.46545454545454545</v>
      </c>
      <c r="I28">
        <f t="shared" si="12"/>
        <v>0.43090909090909091</v>
      </c>
      <c r="J28">
        <f t="shared" si="12"/>
        <v>0.39636363636363636</v>
      </c>
      <c r="K28">
        <f t="shared" si="12"/>
        <v>0.36181818181818182</v>
      </c>
      <c r="L28">
        <f t="shared" si="12"/>
        <v>0.32727272727272727</v>
      </c>
      <c r="M28">
        <f t="shared" si="12"/>
        <v>0.29272727272727272</v>
      </c>
      <c r="N28">
        <f t="shared" si="12"/>
        <v>0.25818181818181818</v>
      </c>
      <c r="O28">
        <f t="shared" si="12"/>
        <v>0.22363636363636363</v>
      </c>
      <c r="P28">
        <f t="shared" si="12"/>
        <v>0.18909090909090909</v>
      </c>
      <c r="Q28">
        <f t="shared" si="12"/>
        <v>0.15454545454545454</v>
      </c>
      <c r="R28">
        <v>0.12</v>
      </c>
      <c r="S28" s="2" t="s">
        <v>252</v>
      </c>
      <c r="U28">
        <v>0.33</v>
      </c>
      <c r="V28">
        <f>U28/SUM($U$27:$U$28)</f>
        <v>0.40740740740740738</v>
      </c>
    </row>
    <row r="29" spans="1:29" x14ac:dyDescent="0.35">
      <c r="G29">
        <v>0.5</v>
      </c>
      <c r="H29">
        <f t="shared" ref="H29:Q29" si="13">(($R29-$G29)/11)+G29</f>
        <v>0.45727272727272728</v>
      </c>
      <c r="I29">
        <f t="shared" si="13"/>
        <v>0.41454545454545455</v>
      </c>
      <c r="J29">
        <f t="shared" si="13"/>
        <v>0.37181818181818183</v>
      </c>
      <c r="K29">
        <f t="shared" si="13"/>
        <v>0.3290909090909091</v>
      </c>
      <c r="L29">
        <f t="shared" si="13"/>
        <v>0.28636363636363638</v>
      </c>
      <c r="M29">
        <f t="shared" si="13"/>
        <v>0.24363636363636365</v>
      </c>
      <c r="N29">
        <f t="shared" si="13"/>
        <v>0.20090909090909093</v>
      </c>
      <c r="O29">
        <f t="shared" si="13"/>
        <v>0.1581818181818182</v>
      </c>
      <c r="P29">
        <f t="shared" si="13"/>
        <v>0.11545454545454548</v>
      </c>
      <c r="Q29">
        <f t="shared" si="13"/>
        <v>7.2727272727272751E-2</v>
      </c>
      <c r="R29">
        <v>0.03</v>
      </c>
      <c r="S29" s="2" t="s">
        <v>253</v>
      </c>
    </row>
    <row r="33" spans="5:22" x14ac:dyDescent="0.35">
      <c r="M33" t="s">
        <v>254</v>
      </c>
      <c r="N33">
        <v>220</v>
      </c>
    </row>
    <row r="34" spans="5:22" x14ac:dyDescent="0.35">
      <c r="N34" s="32"/>
    </row>
    <row r="35" spans="5:22" x14ac:dyDescent="0.35">
      <c r="N35" s="31"/>
    </row>
    <row r="37" spans="5:22" x14ac:dyDescent="0.35">
      <c r="E37" s="22" t="s">
        <v>37</v>
      </c>
      <c r="F37" s="22" t="s">
        <v>183</v>
      </c>
      <c r="G37" s="22">
        <v>2005</v>
      </c>
      <c r="H37" s="22">
        <v>2006</v>
      </c>
      <c r="I37" s="22">
        <v>2007</v>
      </c>
      <c r="J37" s="22">
        <v>2008</v>
      </c>
      <c r="K37" s="22">
        <v>2009</v>
      </c>
      <c r="L37" s="22">
        <v>2010</v>
      </c>
      <c r="M37" s="22">
        <v>2011</v>
      </c>
      <c r="N37" s="22">
        <v>2012</v>
      </c>
      <c r="O37" s="22">
        <v>2013</v>
      </c>
      <c r="P37" s="22">
        <v>2014</v>
      </c>
      <c r="Q37" s="22">
        <v>2015</v>
      </c>
      <c r="R37" s="22">
        <v>2016</v>
      </c>
      <c r="S37" s="22">
        <v>2017</v>
      </c>
      <c r="T37" s="22">
        <v>2018</v>
      </c>
      <c r="U37" s="22">
        <v>2019</v>
      </c>
      <c r="V37" s="22">
        <v>2020</v>
      </c>
    </row>
    <row r="38" spans="5:22" x14ac:dyDescent="0.35">
      <c r="E38" t="s">
        <v>0</v>
      </c>
      <c r="F38" s="1" t="s">
        <v>255</v>
      </c>
      <c r="G38" s="4">
        <v>6.603781337146196</v>
      </c>
      <c r="H38" s="4">
        <v>10.545656108833903</v>
      </c>
      <c r="I38" s="4">
        <v>11.791796121448819</v>
      </c>
      <c r="J38" s="4">
        <v>13.209181248149534</v>
      </c>
      <c r="K38" s="4">
        <v>18.569736005623671</v>
      </c>
      <c r="L38" s="4">
        <v>40.694183916306287</v>
      </c>
      <c r="M38" s="4">
        <v>27.197220236356603</v>
      </c>
      <c r="N38" s="4">
        <f>N3</f>
        <v>27.497951259013902</v>
      </c>
      <c r="O38" s="4">
        <v>36.460642135561287</v>
      </c>
      <c r="P38" s="4">
        <v>53.593893842969955</v>
      </c>
      <c r="Q38" s="4">
        <v>65.605977866376023</v>
      </c>
      <c r="R38" s="4">
        <f>SLOPE($L38:$Q38,$L$37:$Q$37)+Q38</f>
        <v>71.683454479139911</v>
      </c>
      <c r="S38" s="4">
        <f t="shared" ref="S38:V38" si="14">SLOPE($L38:$Q38,$L$37:$Q$37)+R38</f>
        <v>77.760931091903799</v>
      </c>
      <c r="T38" s="4">
        <f t="shared" si="14"/>
        <v>83.838407704667688</v>
      </c>
      <c r="U38" s="4">
        <f t="shared" si="14"/>
        <v>89.915884317431576</v>
      </c>
      <c r="V38" s="4">
        <f t="shared" si="14"/>
        <v>95.993360930195465</v>
      </c>
    </row>
    <row r="39" spans="5:22" x14ac:dyDescent="0.35">
      <c r="E39" t="s">
        <v>1</v>
      </c>
      <c r="F39" s="1" t="s">
        <v>256</v>
      </c>
      <c r="G39" s="4">
        <v>0</v>
      </c>
      <c r="H39" s="4">
        <v>0</v>
      </c>
      <c r="I39" s="4">
        <v>0</v>
      </c>
      <c r="J39" s="4">
        <v>0</v>
      </c>
      <c r="K39" s="4">
        <v>0</v>
      </c>
      <c r="L39" s="4">
        <v>0</v>
      </c>
      <c r="M39" s="4">
        <v>0</v>
      </c>
      <c r="N39" s="4">
        <v>0</v>
      </c>
      <c r="O39" s="4">
        <v>0</v>
      </c>
      <c r="P39" s="4">
        <v>0</v>
      </c>
      <c r="Q39" s="4">
        <v>0</v>
      </c>
      <c r="R39" s="4">
        <f t="shared" ref="R39:R43" si="15">SLOPE($L39:$Q39,$L$37:$Q$37)+Q39</f>
        <v>0</v>
      </c>
      <c r="S39" s="4">
        <f t="shared" ref="S39:V39" si="16">SLOPE($L39:$Q39,$L$37:$Q$37)+R39</f>
        <v>0</v>
      </c>
      <c r="T39" s="4">
        <f t="shared" si="16"/>
        <v>0</v>
      </c>
      <c r="U39" s="4">
        <f t="shared" si="16"/>
        <v>0</v>
      </c>
      <c r="V39" s="4">
        <f t="shared" si="16"/>
        <v>0</v>
      </c>
    </row>
    <row r="40" spans="5:22" x14ac:dyDescent="0.35">
      <c r="E40" t="s">
        <v>2</v>
      </c>
      <c r="F40" s="1" t="s">
        <v>257</v>
      </c>
      <c r="G40" s="4">
        <v>0</v>
      </c>
      <c r="H40" s="4">
        <v>0</v>
      </c>
      <c r="I40" s="4">
        <v>0</v>
      </c>
      <c r="J40" s="4">
        <v>0</v>
      </c>
      <c r="K40" s="4">
        <v>0</v>
      </c>
      <c r="L40" s="4">
        <v>0</v>
      </c>
      <c r="M40" s="4">
        <v>0</v>
      </c>
      <c r="N40" s="4">
        <v>0</v>
      </c>
      <c r="O40" s="4">
        <v>0</v>
      </c>
      <c r="P40" s="4">
        <v>0</v>
      </c>
      <c r="Q40" s="4">
        <v>0</v>
      </c>
      <c r="R40" s="4">
        <f t="shared" si="15"/>
        <v>0</v>
      </c>
      <c r="S40" s="4">
        <f t="shared" ref="S40:V40" si="17">SLOPE($L40:$Q40,$L$37:$Q$37)+R40</f>
        <v>0</v>
      </c>
      <c r="T40" s="4">
        <f t="shared" si="17"/>
        <v>0</v>
      </c>
      <c r="U40" s="4">
        <f t="shared" si="17"/>
        <v>0</v>
      </c>
      <c r="V40" s="4">
        <f t="shared" si="17"/>
        <v>0</v>
      </c>
    </row>
    <row r="41" spans="5:22" x14ac:dyDescent="0.35">
      <c r="E41" t="s">
        <v>3</v>
      </c>
      <c r="F41" s="1" t="s">
        <v>258</v>
      </c>
      <c r="G41" s="4">
        <v>0</v>
      </c>
      <c r="H41" s="4">
        <v>0</v>
      </c>
      <c r="I41" s="4">
        <v>0</v>
      </c>
      <c r="J41" s="4">
        <v>0</v>
      </c>
      <c r="K41" s="4">
        <v>0</v>
      </c>
      <c r="L41" s="4">
        <v>0</v>
      </c>
      <c r="M41" s="4">
        <v>0</v>
      </c>
      <c r="N41" s="4">
        <v>0</v>
      </c>
      <c r="O41" s="4">
        <v>0</v>
      </c>
      <c r="P41" s="4">
        <v>0</v>
      </c>
      <c r="Q41" s="4">
        <v>0</v>
      </c>
      <c r="R41" s="4">
        <f t="shared" si="15"/>
        <v>0</v>
      </c>
      <c r="S41" s="4">
        <f t="shared" ref="S41:V41" si="18">SLOPE($L41:$Q41,$L$37:$Q$37)+R41</f>
        <v>0</v>
      </c>
      <c r="T41" s="4">
        <f t="shared" si="18"/>
        <v>0</v>
      </c>
      <c r="U41" s="4">
        <f t="shared" si="18"/>
        <v>0</v>
      </c>
      <c r="V41" s="4">
        <f t="shared" si="18"/>
        <v>0</v>
      </c>
    </row>
    <row r="42" spans="5:22" x14ac:dyDescent="0.35">
      <c r="E42" t="s">
        <v>4</v>
      </c>
      <c r="F42" s="1" t="s">
        <v>259</v>
      </c>
      <c r="G42" s="4">
        <v>0</v>
      </c>
      <c r="H42" s="4">
        <v>0</v>
      </c>
      <c r="I42" s="4">
        <v>0</v>
      </c>
      <c r="J42" s="4">
        <v>0</v>
      </c>
      <c r="K42" s="4">
        <v>0</v>
      </c>
      <c r="L42" s="4">
        <v>0</v>
      </c>
      <c r="M42" s="4">
        <v>0</v>
      </c>
      <c r="N42" s="4">
        <v>0</v>
      </c>
      <c r="O42" s="4">
        <v>0</v>
      </c>
      <c r="P42" s="4">
        <v>0</v>
      </c>
      <c r="Q42" s="4">
        <v>0</v>
      </c>
      <c r="R42" s="4">
        <f t="shared" si="15"/>
        <v>0</v>
      </c>
      <c r="S42" s="4">
        <f t="shared" ref="S42:V42" si="19">SLOPE($L42:$Q42,$L$37:$Q$37)+R42</f>
        <v>0</v>
      </c>
      <c r="T42" s="4">
        <f t="shared" si="19"/>
        <v>0</v>
      </c>
      <c r="U42" s="4">
        <f t="shared" si="19"/>
        <v>0</v>
      </c>
      <c r="V42" s="4">
        <f t="shared" si="19"/>
        <v>0</v>
      </c>
    </row>
    <row r="43" spans="5:22" x14ac:dyDescent="0.35">
      <c r="E43" t="s">
        <v>5</v>
      </c>
      <c r="F43" s="1" t="s">
        <v>260</v>
      </c>
      <c r="G43" s="4">
        <f>G8*G26</f>
        <v>165.73718817863374</v>
      </c>
      <c r="H43" s="4">
        <f t="shared" ref="H43:Q43" si="20">H8*H26</f>
        <v>175.81137579434341</v>
      </c>
      <c r="I43" s="4">
        <f t="shared" si="20"/>
        <v>194.74555577536464</v>
      </c>
      <c r="J43" s="4">
        <f t="shared" si="20"/>
        <v>189.78410895958493</v>
      </c>
      <c r="K43" s="4">
        <f t="shared" si="20"/>
        <v>195.36091107009653</v>
      </c>
      <c r="L43" s="4">
        <f t="shared" si="20"/>
        <v>200.97001697193522</v>
      </c>
      <c r="M43" s="4">
        <f t="shared" si="20"/>
        <v>229.53386238740168</v>
      </c>
      <c r="N43" s="4">
        <f t="shared" si="20"/>
        <v>252.8608003166336</v>
      </c>
      <c r="O43" s="4">
        <f t="shared" si="20"/>
        <v>266.5602696575736</v>
      </c>
      <c r="P43" s="4">
        <f t="shared" si="20"/>
        <v>268.93987781374608</v>
      </c>
      <c r="Q43" s="4">
        <f t="shared" si="20"/>
        <v>292.95106784108549</v>
      </c>
      <c r="R43" s="4">
        <f t="shared" si="15"/>
        <v>309.86028984010619</v>
      </c>
      <c r="S43" s="4">
        <f t="shared" ref="S43:V43" si="21">SLOPE($L43:$Q43,$L$37:$Q$37)+R43</f>
        <v>326.76951183912689</v>
      </c>
      <c r="T43" s="4">
        <f t="shared" si="21"/>
        <v>343.67873383814759</v>
      </c>
      <c r="U43" s="4">
        <f t="shared" si="21"/>
        <v>360.58795583716829</v>
      </c>
      <c r="V43" s="4">
        <f t="shared" si="21"/>
        <v>377.497177836189</v>
      </c>
    </row>
    <row r="44" spans="5:22" x14ac:dyDescent="0.35">
      <c r="E44" t="s">
        <v>6</v>
      </c>
      <c r="F44" s="1" t="s">
        <v>261</v>
      </c>
      <c r="G44" s="4">
        <v>0</v>
      </c>
      <c r="H44" s="4">
        <v>0</v>
      </c>
      <c r="I44" s="4">
        <v>0</v>
      </c>
      <c r="J44" s="4">
        <v>0</v>
      </c>
      <c r="K44" s="4">
        <v>0</v>
      </c>
      <c r="L44" s="4">
        <v>0</v>
      </c>
      <c r="M44" s="4">
        <v>0</v>
      </c>
      <c r="N44" s="4">
        <v>0</v>
      </c>
      <c r="O44" s="4">
        <v>0</v>
      </c>
      <c r="P44" s="4">
        <v>0</v>
      </c>
      <c r="Q44" s="4">
        <v>0</v>
      </c>
      <c r="R44" s="4">
        <f t="shared" ref="R44:V44" si="22">SLOPE($L44:$Q44,$L$37:$Q$37)+Q44</f>
        <v>0</v>
      </c>
      <c r="S44" s="4">
        <f t="shared" si="22"/>
        <v>0</v>
      </c>
      <c r="T44" s="4">
        <f t="shared" si="22"/>
        <v>0</v>
      </c>
      <c r="U44" s="4">
        <f t="shared" si="22"/>
        <v>0</v>
      </c>
      <c r="V44" s="4">
        <f t="shared" si="22"/>
        <v>0</v>
      </c>
    </row>
    <row r="45" spans="5:22" x14ac:dyDescent="0.35">
      <c r="E45" t="s">
        <v>7</v>
      </c>
      <c r="F45" s="1" t="s">
        <v>262</v>
      </c>
      <c r="G45" s="4">
        <v>0</v>
      </c>
      <c r="H45" s="4">
        <v>0</v>
      </c>
      <c r="I45" s="4">
        <v>0</v>
      </c>
      <c r="J45" s="4">
        <v>0</v>
      </c>
      <c r="K45" s="4">
        <v>0</v>
      </c>
      <c r="L45" s="4">
        <v>0</v>
      </c>
      <c r="M45" s="4">
        <v>0</v>
      </c>
      <c r="N45" s="4">
        <v>0</v>
      </c>
      <c r="O45" s="4">
        <v>0</v>
      </c>
      <c r="P45" s="4">
        <v>0</v>
      </c>
      <c r="Q45" s="4">
        <v>0</v>
      </c>
      <c r="R45" s="4">
        <f t="shared" ref="R45:V45" si="23">SLOPE($L45:$Q45,$L$37:$Q$37)+Q45</f>
        <v>0</v>
      </c>
      <c r="S45" s="4">
        <f t="shared" si="23"/>
        <v>0</v>
      </c>
      <c r="T45" s="4">
        <f t="shared" si="23"/>
        <v>0</v>
      </c>
      <c r="U45" s="4">
        <f t="shared" si="23"/>
        <v>0</v>
      </c>
      <c r="V45" s="4">
        <f t="shared" si="23"/>
        <v>0</v>
      </c>
    </row>
    <row r="46" spans="5:22" x14ac:dyDescent="0.35">
      <c r="E46" t="s">
        <v>8</v>
      </c>
      <c r="F46" s="1" t="s">
        <v>263</v>
      </c>
      <c r="G46" s="4">
        <v>0</v>
      </c>
      <c r="H46" s="4">
        <v>0</v>
      </c>
      <c r="I46" s="4">
        <v>0</v>
      </c>
      <c r="J46" s="4">
        <v>0</v>
      </c>
      <c r="K46" s="4">
        <v>0</v>
      </c>
      <c r="L46" s="4">
        <v>0</v>
      </c>
      <c r="M46" s="4">
        <v>0</v>
      </c>
      <c r="N46" s="4">
        <v>0</v>
      </c>
      <c r="O46" s="4">
        <v>0</v>
      </c>
      <c r="P46" s="4">
        <v>0</v>
      </c>
      <c r="Q46" s="4">
        <v>0</v>
      </c>
      <c r="R46" s="4">
        <f t="shared" ref="R46:V46" si="24">SLOPE($L46:$Q46,$L$37:$Q$37)+Q46</f>
        <v>0</v>
      </c>
      <c r="S46" s="4">
        <f t="shared" si="24"/>
        <v>0</v>
      </c>
      <c r="T46" s="4">
        <f t="shared" si="24"/>
        <v>0</v>
      </c>
      <c r="U46" s="4">
        <f t="shared" si="24"/>
        <v>0</v>
      </c>
      <c r="V46" s="4">
        <f t="shared" si="24"/>
        <v>0</v>
      </c>
    </row>
    <row r="47" spans="5:22" x14ac:dyDescent="0.35">
      <c r="E47" t="s">
        <v>9</v>
      </c>
      <c r="F47" s="1" t="s">
        <v>264</v>
      </c>
      <c r="G47" s="4">
        <v>0</v>
      </c>
      <c r="H47" s="4">
        <v>0</v>
      </c>
      <c r="I47" s="4">
        <v>0</v>
      </c>
      <c r="J47" s="4">
        <v>0</v>
      </c>
      <c r="K47" s="4">
        <v>0</v>
      </c>
      <c r="L47" s="4">
        <v>0</v>
      </c>
      <c r="M47" s="4">
        <v>0</v>
      </c>
      <c r="N47" s="4">
        <v>0</v>
      </c>
      <c r="O47" s="4">
        <v>0</v>
      </c>
      <c r="P47" s="4">
        <v>0</v>
      </c>
      <c r="Q47" s="4">
        <v>0</v>
      </c>
      <c r="R47" s="4">
        <f t="shared" ref="R47:V47" si="25">SLOPE($L47:$Q47,$L$37:$Q$37)+Q47</f>
        <v>0</v>
      </c>
      <c r="S47" s="4">
        <f t="shared" si="25"/>
        <v>0</v>
      </c>
      <c r="T47" s="4">
        <f t="shared" si="25"/>
        <v>0</v>
      </c>
      <c r="U47" s="4">
        <f t="shared" si="25"/>
        <v>0</v>
      </c>
      <c r="V47" s="4">
        <f t="shared" si="25"/>
        <v>0</v>
      </c>
    </row>
    <row r="48" spans="5:22" x14ac:dyDescent="0.35">
      <c r="E48" t="s">
        <v>10</v>
      </c>
      <c r="F48" s="1" t="s">
        <v>265</v>
      </c>
      <c r="G48" s="4">
        <v>13.750594203364093</v>
      </c>
      <c r="H48" s="4">
        <v>23.686209825440542</v>
      </c>
      <c r="I48" s="4">
        <v>12.718753369435001</v>
      </c>
      <c r="J48" s="4">
        <v>22.853453575940122</v>
      </c>
      <c r="K48" s="4">
        <v>28.130328064999929</v>
      </c>
      <c r="L48" s="4">
        <v>41.316525564378026</v>
      </c>
      <c r="M48" s="4">
        <v>45.201912108451417</v>
      </c>
      <c r="N48" s="4">
        <v>50.149892389739641</v>
      </c>
      <c r="O48" s="4">
        <v>55.93127635007113</v>
      </c>
      <c r="P48" s="4">
        <v>59.555586930987239</v>
      </c>
      <c r="Q48" s="4">
        <v>54.281302160098861</v>
      </c>
      <c r="R48" s="4">
        <f t="shared" ref="R48" si="26">SLOPE($L48:$Q48,$L$37:$Q$37)+Q48</f>
        <v>57.528910486000093</v>
      </c>
      <c r="S48" s="4">
        <f t="shared" ref="S48:V48" si="27">SLOPE($L48:$Q48,$L$37:$Q$37)+R48</f>
        <v>60.776518811901326</v>
      </c>
      <c r="T48" s="4">
        <f t="shared" si="27"/>
        <v>64.024127137802552</v>
      </c>
      <c r="U48" s="4">
        <f t="shared" si="27"/>
        <v>67.271735463703777</v>
      </c>
      <c r="V48" s="4">
        <f t="shared" si="27"/>
        <v>70.519343789605003</v>
      </c>
    </row>
    <row r="49" spans="5:22" x14ac:dyDescent="0.35">
      <c r="E49" t="s">
        <v>11</v>
      </c>
      <c r="F49" s="1" t="s">
        <v>266</v>
      </c>
      <c r="G49" s="4">
        <v>1.9479536370724133</v>
      </c>
      <c r="H49" s="4">
        <v>1.9353287609866927</v>
      </c>
      <c r="I49" s="4">
        <v>1.9218945979723996</v>
      </c>
      <c r="J49" s="4">
        <v>1.9089460071152504</v>
      </c>
      <c r="K49" s="4">
        <v>1.8958355588723868</v>
      </c>
      <c r="L49" s="4">
        <v>1.8820776810866657</v>
      </c>
      <c r="M49" s="4">
        <v>1.8686435180723731</v>
      </c>
      <c r="N49" s="4">
        <v>1.8558567846009379</v>
      </c>
      <c r="O49" s="4">
        <v>1.8430700511295028</v>
      </c>
      <c r="P49" s="4">
        <v>1.8299596028866392</v>
      </c>
      <c r="Q49" s="4">
        <v>1.8166872972580612</v>
      </c>
      <c r="R49" s="4">
        <f t="shared" ref="R49" si="28">SLOPE($L49:$Q49,$L$37:$Q$37)+Q49</f>
        <v>1.8036647144531566</v>
      </c>
      <c r="S49" s="4">
        <f t="shared" ref="S49:V49" si="29">SLOPE($L49:$Q49,$L$37:$Q$37)+R49</f>
        <v>1.7906421316482519</v>
      </c>
      <c r="T49" s="4">
        <f t="shared" si="29"/>
        <v>1.7776195488433473</v>
      </c>
      <c r="U49" s="4">
        <f t="shared" si="29"/>
        <v>1.7645969660384426</v>
      </c>
      <c r="V49" s="4">
        <f t="shared" si="29"/>
        <v>1.751574383233538</v>
      </c>
    </row>
    <row r="50" spans="5:22" x14ac:dyDescent="0.35">
      <c r="E50" t="s">
        <v>12</v>
      </c>
      <c r="F50" s="1" t="s">
        <v>267</v>
      </c>
      <c r="G50" s="4">
        <v>0</v>
      </c>
      <c r="H50" s="4">
        <v>0</v>
      </c>
      <c r="I50" s="4">
        <v>0</v>
      </c>
      <c r="J50" s="4">
        <v>0</v>
      </c>
      <c r="K50" s="4">
        <v>0</v>
      </c>
      <c r="L50" s="4">
        <v>0</v>
      </c>
      <c r="M50" s="4">
        <v>0</v>
      </c>
      <c r="N50" s="4">
        <v>0</v>
      </c>
      <c r="O50" s="4">
        <v>0</v>
      </c>
      <c r="P50" s="4">
        <v>0</v>
      </c>
      <c r="Q50" s="4">
        <v>0</v>
      </c>
      <c r="R50" s="4">
        <f t="shared" ref="R50" si="30">SLOPE($L50:$Q50,$L$37:$Q$37)+Q50</f>
        <v>0</v>
      </c>
      <c r="S50" s="4">
        <f t="shared" ref="S50:V50" si="31">SLOPE($L50:$Q50,$L$37:$Q$37)+R50</f>
        <v>0</v>
      </c>
      <c r="T50" s="4">
        <f t="shared" si="31"/>
        <v>0</v>
      </c>
      <c r="U50" s="4">
        <f t="shared" si="31"/>
        <v>0</v>
      </c>
      <c r="V50" s="4">
        <f t="shared" si="31"/>
        <v>0</v>
      </c>
    </row>
    <row r="51" spans="5:22" x14ac:dyDescent="0.35">
      <c r="E51" t="s">
        <v>13</v>
      </c>
      <c r="F51" s="1" t="s">
        <v>268</v>
      </c>
      <c r="G51" s="4">
        <v>16.689600613165585</v>
      </c>
      <c r="H51" s="4">
        <v>17.951117077423362</v>
      </c>
      <c r="I51" s="4">
        <v>16.284147861951091</v>
      </c>
      <c r="J51" s="4">
        <v>19.290648801595466</v>
      </c>
      <c r="K51" s="4">
        <v>18.902514790652415</v>
      </c>
      <c r="L51" s="4">
        <v>33.200996244659642</v>
      </c>
      <c r="M51" s="4">
        <v>28.981374199086076</v>
      </c>
      <c r="N51" s="4">
        <v>27.201752243156612</v>
      </c>
      <c r="O51" s="4">
        <v>24.824552819169693</v>
      </c>
      <c r="P51" s="4">
        <v>28.83214168945743</v>
      </c>
      <c r="Q51" s="4">
        <v>27.027431838742235</v>
      </c>
      <c r="R51" s="4">
        <f t="shared" ref="R51" si="32">SLOPE($L51:$Q51,$L$37:$Q$37)+Q51</f>
        <v>26.064782724957666</v>
      </c>
      <c r="S51" s="4">
        <f t="shared" ref="S51:V51" si="33">SLOPE($L51:$Q51,$L$37:$Q$37)+R51</f>
        <v>25.102133611173098</v>
      </c>
      <c r="T51" s="4">
        <f t="shared" si="33"/>
        <v>24.13948449738853</v>
      </c>
      <c r="U51" s="4">
        <f t="shared" si="33"/>
        <v>23.176835383603962</v>
      </c>
      <c r="V51" s="4">
        <f t="shared" si="33"/>
        <v>22.214186269819393</v>
      </c>
    </row>
    <row r="52" spans="5:22" x14ac:dyDescent="0.35">
      <c r="E52" t="s">
        <v>14</v>
      </c>
      <c r="F52" s="1" t="s">
        <v>269</v>
      </c>
      <c r="G52" s="4">
        <v>0</v>
      </c>
      <c r="H52" s="4">
        <v>0</v>
      </c>
      <c r="I52" s="4">
        <v>0</v>
      </c>
      <c r="J52" s="4">
        <v>0</v>
      </c>
      <c r="K52" s="4">
        <v>0</v>
      </c>
      <c r="L52" s="4">
        <v>0</v>
      </c>
      <c r="M52" s="4">
        <v>0</v>
      </c>
      <c r="N52" s="4">
        <v>0</v>
      </c>
      <c r="O52" s="4">
        <v>0</v>
      </c>
      <c r="P52" s="4">
        <v>0</v>
      </c>
      <c r="Q52" s="4">
        <v>0</v>
      </c>
      <c r="R52" s="4">
        <f t="shared" ref="R52" si="34">SLOPE($L52:$Q52,$L$37:$Q$37)+Q52</f>
        <v>0</v>
      </c>
      <c r="S52" s="4">
        <f t="shared" ref="S52:V52" si="35">SLOPE($L52:$Q52,$L$37:$Q$37)+R52</f>
        <v>0</v>
      </c>
      <c r="T52" s="4">
        <f t="shared" si="35"/>
        <v>0</v>
      </c>
      <c r="U52" s="4">
        <f t="shared" si="35"/>
        <v>0</v>
      </c>
      <c r="V52" s="4">
        <f t="shared" si="35"/>
        <v>0</v>
      </c>
    </row>
    <row r="53" spans="5:22" x14ac:dyDescent="0.35">
      <c r="E53" t="s">
        <v>15</v>
      </c>
      <c r="F53" s="1" t="s">
        <v>270</v>
      </c>
      <c r="G53" s="4">
        <f>G8*G27</f>
        <v>165.73718817863374</v>
      </c>
      <c r="H53" s="4">
        <f t="shared" ref="H53:Q53" si="36">H8*H27</f>
        <v>169.53239808740258</v>
      </c>
      <c r="I53" s="4">
        <f t="shared" si="36"/>
        <v>181.07920098411103</v>
      </c>
      <c r="J53" s="4">
        <f t="shared" si="36"/>
        <v>170.15127010169689</v>
      </c>
      <c r="K53" s="4">
        <f t="shared" si="36"/>
        <v>168.87129600974453</v>
      </c>
      <c r="L53" s="4">
        <f t="shared" si="36"/>
        <v>167.47501414327942</v>
      </c>
      <c r="M53" s="4">
        <f t="shared" si="36"/>
        <v>184.37965995053588</v>
      </c>
      <c r="N53" s="4">
        <f t="shared" si="36"/>
        <v>195.76320024513581</v>
      </c>
      <c r="O53" s="4">
        <f t="shared" si="36"/>
        <v>198.86242339533283</v>
      </c>
      <c r="P53" s="4">
        <f t="shared" si="36"/>
        <v>193.30053717863015</v>
      </c>
      <c r="Q53" s="4">
        <f t="shared" si="36"/>
        <v>202.81227773613628</v>
      </c>
      <c r="R53" s="4">
        <f t="shared" ref="R53:R54" si="37">SLOPE($L53:$Q53,$L$37:$Q$37)+Q53</f>
        <v>208.71365410181525</v>
      </c>
      <c r="S53" s="4">
        <f t="shared" ref="S53:V53" si="38">SLOPE($L53:$Q53,$L$37:$Q$37)+R53</f>
        <v>214.61503046749422</v>
      </c>
      <c r="T53" s="4">
        <f t="shared" si="38"/>
        <v>220.51640683317319</v>
      </c>
      <c r="U53" s="4">
        <f t="shared" si="38"/>
        <v>226.41778319885216</v>
      </c>
      <c r="V53" s="4">
        <f t="shared" si="38"/>
        <v>232.31915956453113</v>
      </c>
    </row>
    <row r="54" spans="5:22" x14ac:dyDescent="0.35">
      <c r="E54" t="s">
        <v>16</v>
      </c>
      <c r="F54" s="1" t="s">
        <v>271</v>
      </c>
      <c r="G54" s="4">
        <v>0</v>
      </c>
      <c r="H54" s="4">
        <v>0</v>
      </c>
      <c r="I54" s="4">
        <v>0</v>
      </c>
      <c r="J54" s="4">
        <v>0</v>
      </c>
      <c r="K54" s="4">
        <v>0</v>
      </c>
      <c r="L54" s="4">
        <v>3.5744585061160925</v>
      </c>
      <c r="M54" s="4">
        <v>4.1789958417592548</v>
      </c>
      <c r="N54" s="4">
        <v>5.2205481188312088</v>
      </c>
      <c r="O54" s="4">
        <v>5.6507650500599986</v>
      </c>
      <c r="P54" s="4">
        <v>6.2549786709317328</v>
      </c>
      <c r="Q54" s="4">
        <v>5.5052552603027829</v>
      </c>
      <c r="R54" s="4">
        <f t="shared" si="37"/>
        <v>5.9713166657222025</v>
      </c>
      <c r="S54" s="4">
        <f t="shared" ref="S54:V54" si="39">SLOPE($L54:$Q54,$L$37:$Q$37)+R54</f>
        <v>6.4373780711416222</v>
      </c>
      <c r="T54" s="4">
        <f t="shared" si="39"/>
        <v>6.9034394765610418</v>
      </c>
      <c r="U54" s="4">
        <f t="shared" si="39"/>
        <v>7.3695008819804615</v>
      </c>
      <c r="V54" s="4">
        <f t="shared" si="39"/>
        <v>7.8355622873998811</v>
      </c>
    </row>
  </sheetData>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tabColor theme="7" tint="0.59999389629810485"/>
  </sheetPr>
  <dimension ref="A1:AE1876"/>
  <sheetViews>
    <sheetView topLeftCell="D1607" zoomScaleNormal="100" workbookViewId="0">
      <selection activeCell="G1601" sqref="G1601"/>
    </sheetView>
  </sheetViews>
  <sheetFormatPr baseColWidth="10" defaultRowHeight="14.5" x14ac:dyDescent="0.35"/>
  <cols>
    <col min="1" max="1" width="15.26953125" bestFit="1" customWidth="1"/>
    <col min="2" max="2" width="20.7265625" bestFit="1" customWidth="1"/>
    <col min="3" max="3" width="43.453125" bestFit="1" customWidth="1"/>
    <col min="4" max="4" width="43.453125" customWidth="1"/>
    <col min="5" max="5" width="40.81640625" bestFit="1" customWidth="1"/>
    <col min="6" max="6" width="51.453125" customWidth="1"/>
    <col min="23" max="37" width="12.26953125" customWidth="1"/>
  </cols>
  <sheetData>
    <row r="1" spans="1:22" x14ac:dyDescent="0.35">
      <c r="G1" s="2" t="s">
        <v>95</v>
      </c>
    </row>
    <row r="2" spans="1:22" s="22" customFormat="1" x14ac:dyDescent="0.35">
      <c r="A2" s="22" t="s">
        <v>38</v>
      </c>
      <c r="B2" s="22" t="s">
        <v>39</v>
      </c>
      <c r="C2" s="22" t="s">
        <v>40</v>
      </c>
      <c r="D2" s="22" t="s">
        <v>96</v>
      </c>
      <c r="E2" s="22" t="s">
        <v>37</v>
      </c>
      <c r="F2" s="22" t="s">
        <v>183</v>
      </c>
      <c r="G2" s="22">
        <v>2005</v>
      </c>
      <c r="H2" s="22">
        <v>2006</v>
      </c>
      <c r="I2" s="22">
        <v>2007</v>
      </c>
      <c r="J2" s="22">
        <v>2008</v>
      </c>
      <c r="K2" s="22">
        <v>2009</v>
      </c>
      <c r="L2" s="22">
        <v>2010</v>
      </c>
      <c r="M2" s="22">
        <v>2011</v>
      </c>
      <c r="N2" s="22">
        <v>2012</v>
      </c>
      <c r="O2" s="22">
        <v>2013</v>
      </c>
      <c r="P2" s="22">
        <v>2014</v>
      </c>
      <c r="Q2" s="22">
        <v>2015</v>
      </c>
      <c r="R2" s="22">
        <v>2016</v>
      </c>
      <c r="S2" s="22">
        <v>2017</v>
      </c>
      <c r="T2" s="22">
        <v>2018</v>
      </c>
      <c r="U2" s="22">
        <v>2019</v>
      </c>
      <c r="V2" s="22">
        <v>2020</v>
      </c>
    </row>
    <row r="3" spans="1:22" hidden="1" x14ac:dyDescent="0.35">
      <c r="A3" t="s">
        <v>43</v>
      </c>
      <c r="B3" t="s">
        <v>41</v>
      </c>
      <c r="C3" t="str">
        <f>A3&amp;"_"&amp;B3</f>
        <v>AUSTRIA_TO_heat</v>
      </c>
      <c r="D3" t="str">
        <f>IF(B3="TO_heat","PROTRA_CHP_HP_I","PROTRA_CHP_PP_I")</f>
        <v>PROTRA_CHP_HP_I</v>
      </c>
      <c r="E3" s="1" t="s">
        <v>0</v>
      </c>
      <c r="F3" s="1" t="str">
        <f>A3&amp;B3&amp;E3</f>
        <v>AUSTRIATO_heatPROTRA_CHP_gas_fuels</v>
      </c>
      <c r="G3" s="3">
        <v>1.8179636334417411</v>
      </c>
      <c r="H3" s="3">
        <v>1.7247932205563117</v>
      </c>
      <c r="I3" s="3">
        <v>1.6146044193326388</v>
      </c>
      <c r="J3" s="3">
        <v>1.6128958640877371</v>
      </c>
      <c r="K3" s="3">
        <v>1.6284220715843571</v>
      </c>
      <c r="L3" s="3">
        <v>1.7410274562137502</v>
      </c>
      <c r="M3" s="3">
        <v>1.7819137255238033</v>
      </c>
      <c r="N3" s="3">
        <v>1.8608465935902589</v>
      </c>
      <c r="O3" s="3">
        <v>1.7743124935157928</v>
      </c>
      <c r="P3" s="3">
        <v>1.4922402140739939</v>
      </c>
      <c r="Q3" s="3">
        <v>1.5549513131393042</v>
      </c>
      <c r="R3" s="3">
        <v>1.8281481903833852</v>
      </c>
      <c r="S3" s="3">
        <v>1.888266224939833</v>
      </c>
      <c r="T3" s="3">
        <v>1.8539664018155719</v>
      </c>
      <c r="U3" s="3">
        <v>1.87900840806034</v>
      </c>
      <c r="V3" s="3">
        <v>1.9464016481877657</v>
      </c>
    </row>
    <row r="4" spans="1:22" hidden="1" x14ac:dyDescent="0.35">
      <c r="A4" t="s">
        <v>43</v>
      </c>
      <c r="B4" t="s">
        <v>41</v>
      </c>
      <c r="C4" t="str">
        <f t="shared" ref="C4:C67" si="0">A4&amp;"_"&amp;B4</f>
        <v>AUSTRIA_TO_heat</v>
      </c>
      <c r="D4" t="str">
        <f t="shared" ref="D4:D67" si="1">IF(B4="TO_heat","PROTRA_CHP_HP_I","PROTRA_CHP_PP_I")</f>
        <v>PROTRA_CHP_HP_I</v>
      </c>
      <c r="E4" s="1" t="s">
        <v>1</v>
      </c>
      <c r="F4" s="1" t="str">
        <f t="shared" ref="F4:F67" si="2">A4&amp;B4&amp;E4</f>
        <v>AUSTRIATO_heatPROTRA_CHP_gas_fuels_CCS</v>
      </c>
      <c r="G4" s="3">
        <v>0</v>
      </c>
      <c r="H4" s="3">
        <v>0</v>
      </c>
      <c r="I4" s="3">
        <v>0</v>
      </c>
      <c r="J4" s="3">
        <v>0</v>
      </c>
      <c r="K4" s="3">
        <v>0</v>
      </c>
      <c r="L4" s="3">
        <v>0</v>
      </c>
      <c r="M4" s="3">
        <v>0</v>
      </c>
      <c r="N4" s="3">
        <v>0</v>
      </c>
      <c r="O4" s="3">
        <v>0</v>
      </c>
      <c r="P4" s="3">
        <v>0</v>
      </c>
      <c r="Q4" s="3">
        <v>0</v>
      </c>
      <c r="R4" s="3">
        <v>0</v>
      </c>
      <c r="S4" s="3">
        <v>0</v>
      </c>
      <c r="T4" s="3">
        <v>0</v>
      </c>
      <c r="U4" s="3">
        <v>0</v>
      </c>
      <c r="V4" s="3">
        <v>0</v>
      </c>
    </row>
    <row r="5" spans="1:22" hidden="1" x14ac:dyDescent="0.35">
      <c r="A5" t="s">
        <v>43</v>
      </c>
      <c r="B5" t="s">
        <v>41</v>
      </c>
      <c r="C5" t="str">
        <f t="shared" si="0"/>
        <v>AUSTRIA_TO_heat</v>
      </c>
      <c r="D5" t="str">
        <f t="shared" si="1"/>
        <v>PROTRA_CHP_HP_I</v>
      </c>
      <c r="E5" s="1" t="s">
        <v>2</v>
      </c>
      <c r="F5" s="1" t="str">
        <f t="shared" si="2"/>
        <v>AUSTRIATO_heatPROTRA_CHP_geothermal</v>
      </c>
      <c r="G5" s="3">
        <v>0</v>
      </c>
      <c r="H5" s="3">
        <v>0</v>
      </c>
      <c r="I5" s="3">
        <v>0</v>
      </c>
      <c r="J5" s="3">
        <v>0</v>
      </c>
      <c r="K5" s="3">
        <v>0</v>
      </c>
      <c r="L5" s="3">
        <v>0</v>
      </c>
      <c r="M5" s="3">
        <v>0</v>
      </c>
      <c r="N5" s="3">
        <v>0</v>
      </c>
      <c r="O5" s="3">
        <v>0</v>
      </c>
      <c r="P5" s="3">
        <v>0</v>
      </c>
      <c r="Q5" s="3">
        <v>0</v>
      </c>
      <c r="R5" s="3">
        <v>0</v>
      </c>
      <c r="S5" s="3">
        <v>0</v>
      </c>
      <c r="T5" s="3">
        <v>0</v>
      </c>
      <c r="U5" s="3">
        <v>0</v>
      </c>
      <c r="V5" s="3">
        <v>0</v>
      </c>
    </row>
    <row r="6" spans="1:22" hidden="1" x14ac:dyDescent="0.35">
      <c r="A6" t="s">
        <v>43</v>
      </c>
      <c r="B6" t="s">
        <v>41</v>
      </c>
      <c r="C6" t="str">
        <f t="shared" si="0"/>
        <v>AUSTRIA_TO_heat</v>
      </c>
      <c r="D6" t="str">
        <f t="shared" si="1"/>
        <v>PROTRA_CHP_HP_I</v>
      </c>
      <c r="E6" s="1" t="s">
        <v>3</v>
      </c>
      <c r="F6" s="1" t="str">
        <f t="shared" si="2"/>
        <v>AUSTRIATO_heatPROTRA_CHP_liquid_fuels</v>
      </c>
      <c r="G6" s="3">
        <v>0.48915668628433562</v>
      </c>
      <c r="H6" s="3">
        <v>0.51620878502308298</v>
      </c>
      <c r="I6" s="3">
        <v>0.42638208518853515</v>
      </c>
      <c r="J6" s="3">
        <v>0.32618749064823926</v>
      </c>
      <c r="K6" s="3">
        <v>0.38345494632677996</v>
      </c>
      <c r="L6" s="3">
        <v>0.45586938940084004</v>
      </c>
      <c r="M6" s="3">
        <v>0.28713553397843972</v>
      </c>
      <c r="N6" s="3">
        <v>0.26659079607462832</v>
      </c>
      <c r="O6" s="3">
        <v>0.23326726797128236</v>
      </c>
      <c r="P6" s="3">
        <v>0.16112062425770793</v>
      </c>
      <c r="Q6" s="3">
        <v>0.27274815553414944</v>
      </c>
      <c r="R6" s="3">
        <v>0.20328651791959565</v>
      </c>
      <c r="S6" s="3">
        <v>0.17896492857533666</v>
      </c>
      <c r="T6" s="3">
        <v>8.7480786786686415E-2</v>
      </c>
      <c r="U6" s="3">
        <v>0.11694720934970118</v>
      </c>
      <c r="V6" s="3">
        <v>7.4206446999520601E-2</v>
      </c>
    </row>
    <row r="7" spans="1:22" hidden="1" x14ac:dyDescent="0.35">
      <c r="A7" t="s">
        <v>43</v>
      </c>
      <c r="B7" t="s">
        <v>41</v>
      </c>
      <c r="C7" t="str">
        <f t="shared" si="0"/>
        <v>AUSTRIA_TO_heat</v>
      </c>
      <c r="D7" t="str">
        <f t="shared" si="1"/>
        <v>PROTRA_CHP_HP_I</v>
      </c>
      <c r="E7" s="1" t="s">
        <v>4</v>
      </c>
      <c r="F7" s="1" t="str">
        <f t="shared" si="2"/>
        <v>AUSTRIATO_heatPROTRA_CHP_liquid_fuels_CCS</v>
      </c>
      <c r="G7" s="3">
        <v>0</v>
      </c>
      <c r="H7" s="3">
        <v>0</v>
      </c>
      <c r="I7" s="3">
        <v>0</v>
      </c>
      <c r="J7" s="3">
        <v>0</v>
      </c>
      <c r="K7" s="3">
        <v>0</v>
      </c>
      <c r="L7" s="3">
        <v>0</v>
      </c>
      <c r="M7" s="3">
        <v>0</v>
      </c>
      <c r="N7" s="3">
        <v>0</v>
      </c>
      <c r="O7" s="3">
        <v>0</v>
      </c>
      <c r="P7" s="3">
        <v>0</v>
      </c>
      <c r="Q7" s="3">
        <v>0</v>
      </c>
      <c r="R7" s="3">
        <v>0</v>
      </c>
      <c r="S7" s="3">
        <v>0</v>
      </c>
      <c r="T7" s="3">
        <v>0</v>
      </c>
      <c r="U7" s="3">
        <v>0</v>
      </c>
      <c r="V7" s="3">
        <v>0</v>
      </c>
    </row>
    <row r="8" spans="1:22" hidden="1" x14ac:dyDescent="0.35">
      <c r="A8" t="s">
        <v>43</v>
      </c>
      <c r="B8" t="s">
        <v>41</v>
      </c>
      <c r="C8" t="str">
        <f t="shared" si="0"/>
        <v>AUSTRIA_TO_heat</v>
      </c>
      <c r="D8" t="str">
        <f t="shared" si="1"/>
        <v>PROTRA_CHP_HP_I</v>
      </c>
      <c r="E8" s="1" t="s">
        <v>5</v>
      </c>
      <c r="F8" s="1" t="str">
        <f t="shared" si="2"/>
        <v>AUSTRIATO_heatPROTRA_CHP_solid_fossil</v>
      </c>
      <c r="G8" s="3">
        <v>0.23841217910663998</v>
      </c>
      <c r="H8" s="3">
        <v>0.2287854271174877</v>
      </c>
      <c r="I8" s="3">
        <v>0.21228027543549061</v>
      </c>
      <c r="J8" s="3">
        <v>0.23176293213977364</v>
      </c>
      <c r="K8" s="3">
        <v>0.20481952706057732</v>
      </c>
      <c r="L8" s="3">
        <v>0.20096779776577228</v>
      </c>
      <c r="M8" s="3">
        <v>0.21059984808384885</v>
      </c>
      <c r="N8" s="3">
        <v>0.19924365920050452</v>
      </c>
      <c r="O8" s="3">
        <v>0.21312590431513864</v>
      </c>
      <c r="P8" s="3">
        <v>0.23534319999380712</v>
      </c>
      <c r="Q8" s="3">
        <v>0.26790002873515767</v>
      </c>
      <c r="R8" s="3">
        <v>0.25072861219092252</v>
      </c>
      <c r="S8" s="3">
        <v>0.23852593734531002</v>
      </c>
      <c r="T8" s="3">
        <v>0.22581298667432079</v>
      </c>
      <c r="U8" s="3">
        <v>0.34955343287106794</v>
      </c>
      <c r="V8" s="3">
        <v>0.3633925511465898</v>
      </c>
    </row>
    <row r="9" spans="1:22" hidden="1" x14ac:dyDescent="0.35">
      <c r="A9" t="s">
        <v>43</v>
      </c>
      <c r="B9" t="s">
        <v>41</v>
      </c>
      <c r="C9" t="str">
        <f t="shared" si="0"/>
        <v>AUSTRIA_TO_heat</v>
      </c>
      <c r="D9" t="str">
        <f t="shared" si="1"/>
        <v>PROTRA_CHP_HP_I</v>
      </c>
      <c r="E9" s="1" t="s">
        <v>6</v>
      </c>
      <c r="F9" s="1" t="str">
        <f t="shared" si="2"/>
        <v>AUSTRIATO_heatPROTRA_CHP_solid_fossil_CCS</v>
      </c>
      <c r="G9" s="3">
        <v>0</v>
      </c>
      <c r="H9" s="3">
        <v>0</v>
      </c>
      <c r="I9" s="3">
        <v>0</v>
      </c>
      <c r="J9" s="3">
        <v>0</v>
      </c>
      <c r="K9" s="3">
        <v>0</v>
      </c>
      <c r="L9" s="3">
        <v>0</v>
      </c>
      <c r="M9" s="3">
        <v>0</v>
      </c>
      <c r="N9" s="3">
        <v>0</v>
      </c>
      <c r="O9" s="3">
        <v>0</v>
      </c>
      <c r="P9" s="3">
        <v>0</v>
      </c>
      <c r="Q9" s="3">
        <v>0</v>
      </c>
      <c r="R9" s="3">
        <v>0</v>
      </c>
      <c r="S9" s="3">
        <v>0</v>
      </c>
      <c r="T9" s="3">
        <v>0</v>
      </c>
      <c r="U9" s="3">
        <v>0</v>
      </c>
      <c r="V9" s="3">
        <v>0</v>
      </c>
    </row>
    <row r="10" spans="1:22" hidden="1" x14ac:dyDescent="0.35">
      <c r="A10" t="s">
        <v>43</v>
      </c>
      <c r="B10" t="s">
        <v>41</v>
      </c>
      <c r="C10" t="str">
        <f t="shared" si="0"/>
        <v>AUSTRIA_TO_heat</v>
      </c>
      <c r="D10" t="str">
        <f t="shared" si="1"/>
        <v>PROTRA_CHP_HP_I</v>
      </c>
      <c r="E10" s="1" t="s">
        <v>7</v>
      </c>
      <c r="F10" s="1" t="str">
        <f t="shared" si="2"/>
        <v>AUSTRIATO_heatPROTRA_CHP_waste</v>
      </c>
      <c r="G10" s="3">
        <v>0.22219446176878935</v>
      </c>
      <c r="H10" s="3">
        <v>0.22851521234234551</v>
      </c>
      <c r="I10" s="3">
        <v>0.22371095259018342</v>
      </c>
      <c r="J10" s="3">
        <v>0.25030988837269458</v>
      </c>
      <c r="K10" s="3">
        <v>0.30915725898651786</v>
      </c>
      <c r="L10" s="3">
        <v>0.35296649169757688</v>
      </c>
      <c r="M10" s="3">
        <v>0.38408521371897331</v>
      </c>
      <c r="N10" s="3">
        <v>0.35944891921992778</v>
      </c>
      <c r="O10" s="3">
        <v>0.41980257358030554</v>
      </c>
      <c r="P10" s="3">
        <v>0.44210955126767898</v>
      </c>
      <c r="Q10" s="3">
        <v>0.50976383538621195</v>
      </c>
      <c r="R10" s="3">
        <v>0.53838112282249628</v>
      </c>
      <c r="S10" s="3">
        <v>0.56057465393760697</v>
      </c>
      <c r="T10" s="3">
        <v>0.53578572081557885</v>
      </c>
      <c r="U10" s="3">
        <v>0.57855406564280698</v>
      </c>
      <c r="V10" s="3">
        <v>0.59205257149343427</v>
      </c>
    </row>
    <row r="11" spans="1:22" hidden="1" x14ac:dyDescent="0.35">
      <c r="A11" t="s">
        <v>43</v>
      </c>
      <c r="B11" t="s">
        <v>41</v>
      </c>
      <c r="C11" t="str">
        <f t="shared" si="0"/>
        <v>AUSTRIA_TO_heat</v>
      </c>
      <c r="D11" t="str">
        <f t="shared" si="1"/>
        <v>PROTRA_CHP_HP_I</v>
      </c>
      <c r="E11" s="1" t="s">
        <v>8</v>
      </c>
      <c r="F11" s="1" t="str">
        <f t="shared" si="2"/>
        <v>AUSTRIATO_heatPROTRA_CHP_solid_bio</v>
      </c>
      <c r="G11" s="4">
        <v>0.27167384142813394</v>
      </c>
      <c r="H11" s="4">
        <v>0.47200202180949363</v>
      </c>
      <c r="I11" s="4">
        <v>0.69592280380840188</v>
      </c>
      <c r="J11" s="4">
        <v>0.96401029988755949</v>
      </c>
      <c r="K11" s="4">
        <v>0.94709320313169365</v>
      </c>
      <c r="L11" s="4">
        <v>1.0426520715295831</v>
      </c>
      <c r="M11" s="4">
        <v>1.2266511917490788</v>
      </c>
      <c r="N11" s="4">
        <v>1.3080784819064817</v>
      </c>
      <c r="O11" s="4">
        <v>1.2581069809899863</v>
      </c>
      <c r="P11" s="4">
        <v>1.0814297617609452</v>
      </c>
      <c r="Q11" s="4">
        <v>1.1810924196605559</v>
      </c>
      <c r="R11" s="4">
        <v>1.1366978774365588</v>
      </c>
      <c r="S11" s="4">
        <v>1.2134841431226311</v>
      </c>
      <c r="T11" s="4">
        <v>1.151954103907842</v>
      </c>
      <c r="U11" s="4">
        <v>1.1658715673265025</v>
      </c>
      <c r="V11" s="4">
        <v>1.1643530195068201</v>
      </c>
    </row>
    <row r="12" spans="1:22" hidden="1" x14ac:dyDescent="0.35">
      <c r="A12" t="s">
        <v>43</v>
      </c>
      <c r="B12" t="s">
        <v>41</v>
      </c>
      <c r="C12" t="str">
        <f t="shared" si="0"/>
        <v>AUSTRIA_TO_heat</v>
      </c>
      <c r="D12" t="str">
        <f t="shared" si="1"/>
        <v>PROTRA_CHP_HP_I</v>
      </c>
      <c r="E12" s="1" t="s">
        <v>9</v>
      </c>
      <c r="F12" s="1" t="str">
        <f t="shared" si="2"/>
        <v>AUSTRIATO_heatPROTRA_CHP_solid_bio_CCS</v>
      </c>
      <c r="G12" s="3">
        <v>0</v>
      </c>
      <c r="H12" s="3">
        <v>0</v>
      </c>
      <c r="I12" s="3">
        <v>0</v>
      </c>
      <c r="J12" s="3">
        <v>0</v>
      </c>
      <c r="K12" s="3">
        <v>0</v>
      </c>
      <c r="L12" s="3">
        <v>0</v>
      </c>
      <c r="M12" s="3">
        <v>0</v>
      </c>
      <c r="N12" s="3">
        <v>0</v>
      </c>
      <c r="O12" s="3">
        <v>0</v>
      </c>
      <c r="P12" s="3">
        <v>0</v>
      </c>
      <c r="Q12" s="3">
        <v>0</v>
      </c>
      <c r="R12" s="3">
        <v>0</v>
      </c>
      <c r="S12" s="3">
        <v>0</v>
      </c>
      <c r="T12" s="3">
        <v>0</v>
      </c>
      <c r="U12" s="3">
        <v>0</v>
      </c>
      <c r="V12" s="3">
        <v>0</v>
      </c>
    </row>
    <row r="13" spans="1:22" hidden="1" x14ac:dyDescent="0.35">
      <c r="A13" t="s">
        <v>43</v>
      </c>
      <c r="B13" t="s">
        <v>41</v>
      </c>
      <c r="C13" t="str">
        <f t="shared" si="0"/>
        <v>AUSTRIA_TO_heat</v>
      </c>
      <c r="D13" t="str">
        <f t="shared" si="1"/>
        <v>PROTRA_CHP_HP_I</v>
      </c>
      <c r="E13" s="1" t="s">
        <v>10</v>
      </c>
      <c r="F13" s="1" t="str">
        <f t="shared" si="2"/>
        <v>AUSTRIATO_heatPROTRA_HP_gas_fuels</v>
      </c>
      <c r="G13" s="4">
        <v>1.7121167054132695</v>
      </c>
      <c r="H13" s="4">
        <v>1.65999787574118</v>
      </c>
      <c r="I13" s="4">
        <v>1.7117254080666293</v>
      </c>
      <c r="J13" s="4">
        <v>2.0353727939965478</v>
      </c>
      <c r="K13" s="4">
        <v>2.0258853912239743</v>
      </c>
      <c r="L13" s="4">
        <v>1.9481532385838389</v>
      </c>
      <c r="M13" s="4">
        <v>1.9259369610595227</v>
      </c>
      <c r="N13" s="4">
        <v>2.2209240188729287</v>
      </c>
      <c r="O13" s="4">
        <v>2.7128178751928882</v>
      </c>
      <c r="P13" s="4">
        <v>2.4426372641604708</v>
      </c>
      <c r="Q13" s="4">
        <v>2.2258490793808869</v>
      </c>
      <c r="R13" s="4">
        <v>2.165529980986951</v>
      </c>
      <c r="S13" s="4">
        <v>2.2805492682101365</v>
      </c>
      <c r="T13" s="4">
        <v>1.8445829979978496</v>
      </c>
      <c r="U13" s="4">
        <v>1.497862391205669</v>
      </c>
      <c r="V13" s="4">
        <v>1.3201703552717152</v>
      </c>
    </row>
    <row r="14" spans="1:22" hidden="1" x14ac:dyDescent="0.35">
      <c r="A14" t="s">
        <v>43</v>
      </c>
      <c r="B14" t="s">
        <v>41</v>
      </c>
      <c r="C14" t="str">
        <f t="shared" si="0"/>
        <v>AUSTRIA_TO_heat</v>
      </c>
      <c r="D14" t="str">
        <f t="shared" si="1"/>
        <v>PROTRA_CHP_HP_I</v>
      </c>
      <c r="E14" s="1" t="s">
        <v>11</v>
      </c>
      <c r="F14" s="1" t="str">
        <f t="shared" si="2"/>
        <v>AUSTRIATO_heatPROTRA_HP_solid_bio</v>
      </c>
      <c r="G14" s="4">
        <v>1.6244145284516565</v>
      </c>
      <c r="H14" s="4">
        <v>1.7151708016174412</v>
      </c>
      <c r="I14" s="4">
        <v>1.7487112802224463</v>
      </c>
      <c r="J14" s="4">
        <v>2.1146606812823046</v>
      </c>
      <c r="K14" s="4">
        <v>2.6102962513293613</v>
      </c>
      <c r="L14" s="4">
        <v>3.6270264302098174</v>
      </c>
      <c r="M14" s="4">
        <v>3.4865657243993167</v>
      </c>
      <c r="N14" s="4">
        <v>3.9402970230773531</v>
      </c>
      <c r="O14" s="4">
        <v>4.0593502614748784</v>
      </c>
      <c r="P14" s="4">
        <v>4.2604833291817172</v>
      </c>
      <c r="Q14" s="4">
        <v>4.3554746816472987</v>
      </c>
      <c r="R14" s="4">
        <v>4.4887450569727516</v>
      </c>
      <c r="S14" s="4">
        <v>4.769545705766288</v>
      </c>
      <c r="T14" s="4">
        <v>4.8644515358024556</v>
      </c>
      <c r="U14" s="4">
        <v>4.8194179600626921</v>
      </c>
      <c r="V14" s="4">
        <v>4.9497772636287412</v>
      </c>
    </row>
    <row r="15" spans="1:22" hidden="1" x14ac:dyDescent="0.35">
      <c r="A15" t="s">
        <v>43</v>
      </c>
      <c r="B15" t="s">
        <v>41</v>
      </c>
      <c r="C15" t="str">
        <f t="shared" si="0"/>
        <v>AUSTRIA_TO_heat</v>
      </c>
      <c r="D15" t="str">
        <f t="shared" si="1"/>
        <v>PROTRA_CHP_HP_I</v>
      </c>
      <c r="E15" s="1" t="s">
        <v>12</v>
      </c>
      <c r="F15" s="1" t="str">
        <f t="shared" si="2"/>
        <v>AUSTRIATO_heatPROTRA_HP_geothermal</v>
      </c>
      <c r="G15" s="4">
        <v>5.9211729440260319E-2</v>
      </c>
      <c r="H15" s="4">
        <v>7.345625437037788E-2</v>
      </c>
      <c r="I15" s="4">
        <v>6.6943290151239038E-2</v>
      </c>
      <c r="J15" s="4">
        <v>7.1057494555010509E-2</v>
      </c>
      <c r="K15" s="4">
        <v>7.0880834508939547E-2</v>
      </c>
      <c r="L15" s="4">
        <v>7.1242238819243797E-2</v>
      </c>
      <c r="M15" s="4">
        <v>6.9388964937580969E-2</v>
      </c>
      <c r="N15" s="4">
        <v>7.6593858714511673E-2</v>
      </c>
      <c r="O15" s="4">
        <v>7.8652286198063359E-2</v>
      </c>
      <c r="P15" s="4">
        <v>6.8794045997736544E-2</v>
      </c>
      <c r="Q15" s="4">
        <v>7.6605786249505203E-2</v>
      </c>
      <c r="R15" s="4">
        <v>7.774022735555737E-2</v>
      </c>
      <c r="S15" s="4">
        <v>7.8321098309742737E-2</v>
      </c>
      <c r="T15" s="4">
        <v>7.5999999999999998E-2</v>
      </c>
      <c r="U15" s="4">
        <v>6.2272599975935684E-2</v>
      </c>
      <c r="V15" s="4">
        <v>5.9231939985666046E-2</v>
      </c>
    </row>
    <row r="16" spans="1:22" hidden="1" x14ac:dyDescent="0.35">
      <c r="A16" t="s">
        <v>43</v>
      </c>
      <c r="B16" t="s">
        <v>41</v>
      </c>
      <c r="C16" t="str">
        <f t="shared" si="0"/>
        <v>AUSTRIA_TO_heat</v>
      </c>
      <c r="D16" t="str">
        <f t="shared" si="1"/>
        <v>PROTRA_CHP_HP_I</v>
      </c>
      <c r="E16" s="1" t="s">
        <v>13</v>
      </c>
      <c r="F16" s="1" t="str">
        <f t="shared" si="2"/>
        <v>AUSTRIATO_heatPROTRA_HP_liquid_fuels</v>
      </c>
      <c r="G16" s="4">
        <v>0.58197024765995142</v>
      </c>
      <c r="H16" s="4">
        <v>0.41272264913262491</v>
      </c>
      <c r="I16" s="4">
        <v>0.32839968253524182</v>
      </c>
      <c r="J16" s="4">
        <v>0.33822767086213945</v>
      </c>
      <c r="K16" s="4">
        <v>0.3704144024688838</v>
      </c>
      <c r="L16" s="4">
        <v>0.29717905354820873</v>
      </c>
      <c r="M16" s="4">
        <v>0.22500865226616543</v>
      </c>
      <c r="N16" s="4">
        <v>0.29352715986004319</v>
      </c>
      <c r="O16" s="4">
        <v>0.28046973286062787</v>
      </c>
      <c r="P16" s="4">
        <v>0.30023443903523578</v>
      </c>
      <c r="Q16" s="4">
        <v>0.24777008155787575</v>
      </c>
      <c r="R16" s="4">
        <v>0.24725200473044612</v>
      </c>
      <c r="S16" s="4">
        <v>0.21299296581398314</v>
      </c>
      <c r="T16" s="4">
        <v>0.19636014257582782</v>
      </c>
      <c r="U16" s="4">
        <v>7.5993339829036638E-2</v>
      </c>
      <c r="V16" s="4">
        <v>3.6548805267806989E-2</v>
      </c>
    </row>
    <row r="17" spans="1:22" hidden="1" x14ac:dyDescent="0.35">
      <c r="A17" t="s">
        <v>43</v>
      </c>
      <c r="B17" t="s">
        <v>41</v>
      </c>
      <c r="C17" t="str">
        <f t="shared" si="0"/>
        <v>AUSTRIA_TO_heat</v>
      </c>
      <c r="D17" t="str">
        <f t="shared" si="1"/>
        <v>PROTRA_CHP_HP_I</v>
      </c>
      <c r="E17" s="1" t="s">
        <v>14</v>
      </c>
      <c r="F17" s="1" t="str">
        <f t="shared" si="2"/>
        <v>AUSTRIATO_heatPROTRA_HP_solar</v>
      </c>
      <c r="G17" s="4">
        <v>0</v>
      </c>
      <c r="H17" s="4">
        <v>0</v>
      </c>
      <c r="I17" s="4">
        <v>0</v>
      </c>
      <c r="J17" s="4">
        <v>0</v>
      </c>
      <c r="K17" s="4">
        <v>1.8052551555774461E-2</v>
      </c>
      <c r="L17" s="4">
        <v>1.8405572092425632E-2</v>
      </c>
      <c r="M17" s="4">
        <v>2.3376448165835065E-2</v>
      </c>
      <c r="N17" s="4">
        <v>2.9098336081546997E-2</v>
      </c>
      <c r="O17" s="4">
        <v>2.7797074758549794E-2</v>
      </c>
      <c r="P17" s="4">
        <v>2.5585155363299569E-2</v>
      </c>
      <c r="Q17" s="4">
        <v>3.0192410647364921E-2</v>
      </c>
      <c r="R17" s="4">
        <v>2.8988800137053766E-2</v>
      </c>
      <c r="S17" s="4">
        <v>2.976807931987065E-2</v>
      </c>
      <c r="T17" s="4">
        <v>0.03</v>
      </c>
      <c r="U17" s="4">
        <v>2.9271152322418999E-2</v>
      </c>
      <c r="V17" s="4">
        <v>2.9188020643724437E-2</v>
      </c>
    </row>
    <row r="18" spans="1:22" hidden="1" x14ac:dyDescent="0.35">
      <c r="A18" t="s">
        <v>43</v>
      </c>
      <c r="B18" t="s">
        <v>41</v>
      </c>
      <c r="C18" t="str">
        <f t="shared" si="0"/>
        <v>AUSTRIA_TO_heat</v>
      </c>
      <c r="D18" t="str">
        <f t="shared" si="1"/>
        <v>PROTRA_CHP_HP_I</v>
      </c>
      <c r="E18" s="1" t="s">
        <v>15</v>
      </c>
      <c r="F18" s="1" t="str">
        <f t="shared" si="2"/>
        <v>AUSTRIATO_heatPROTRA_HP_solid_fossil</v>
      </c>
      <c r="G18" s="4">
        <v>0</v>
      </c>
      <c r="H18" s="4">
        <v>0</v>
      </c>
      <c r="I18" s="4">
        <v>0</v>
      </c>
      <c r="J18" s="4">
        <v>0</v>
      </c>
      <c r="K18" s="4">
        <v>0</v>
      </c>
      <c r="L18" s="4">
        <v>0</v>
      </c>
      <c r="M18" s="4">
        <v>0</v>
      </c>
      <c r="N18" s="4">
        <v>0</v>
      </c>
      <c r="O18" s="4">
        <v>0</v>
      </c>
      <c r="P18" s="4">
        <v>0</v>
      </c>
      <c r="Q18" s="4">
        <v>0</v>
      </c>
      <c r="R18" s="4">
        <v>0</v>
      </c>
      <c r="S18" s="4">
        <v>0</v>
      </c>
      <c r="T18" s="4">
        <v>0</v>
      </c>
      <c r="U18" s="4">
        <v>0</v>
      </c>
      <c r="V18" s="4">
        <v>0</v>
      </c>
    </row>
    <row r="19" spans="1:22" hidden="1" x14ac:dyDescent="0.35">
      <c r="A19" t="s">
        <v>43</v>
      </c>
      <c r="B19" t="s">
        <v>41</v>
      </c>
      <c r="C19" t="str">
        <f t="shared" si="0"/>
        <v>AUSTRIA_TO_heat</v>
      </c>
      <c r="D19" t="str">
        <f t="shared" si="1"/>
        <v>PROTRA_CHP_HP_I</v>
      </c>
      <c r="E19" s="1" t="s">
        <v>16</v>
      </c>
      <c r="F19" s="1" t="str">
        <f t="shared" si="2"/>
        <v>AUSTRIATO_heatPROTRA_HP_waste</v>
      </c>
      <c r="G19" s="4">
        <v>0.29425173682482658</v>
      </c>
      <c r="H19" s="4">
        <v>0.31203653429435907</v>
      </c>
      <c r="I19" s="4">
        <v>0.36012936336971618</v>
      </c>
      <c r="J19" s="4">
        <v>0.36943734094490094</v>
      </c>
      <c r="K19" s="4">
        <v>0.33589514329608838</v>
      </c>
      <c r="L19" s="4">
        <v>0.34503938194862638</v>
      </c>
      <c r="M19" s="4">
        <v>0.36335235562795654</v>
      </c>
      <c r="N19" s="4">
        <v>0.36293419822182704</v>
      </c>
      <c r="O19" s="4">
        <v>0.36593887191653834</v>
      </c>
      <c r="P19" s="4">
        <v>0.36914467373670545</v>
      </c>
      <c r="Q19" s="4">
        <v>0.34829310211492248</v>
      </c>
      <c r="R19" s="4">
        <v>0.34821209217550281</v>
      </c>
      <c r="S19" s="4">
        <v>0.37057148009677721</v>
      </c>
      <c r="T19" s="4">
        <v>0.36060532362386666</v>
      </c>
      <c r="U19" s="4">
        <v>0.36383712598161944</v>
      </c>
      <c r="V19" s="4">
        <v>0.36818525389979523</v>
      </c>
    </row>
    <row r="20" spans="1:22" hidden="1" x14ac:dyDescent="0.35">
      <c r="A20" t="s">
        <v>43</v>
      </c>
      <c r="B20" t="s">
        <v>42</v>
      </c>
      <c r="C20" t="str">
        <f t="shared" si="0"/>
        <v>AUSTRIA_TO_elec</v>
      </c>
      <c r="D20" t="str">
        <f t="shared" si="1"/>
        <v>PROTRA_CHP_PP_I</v>
      </c>
      <c r="E20" s="1" t="s">
        <v>0</v>
      </c>
      <c r="F20" s="1" t="str">
        <f t="shared" si="2"/>
        <v>AUSTRIATO_elecPROTRA_CHP_gas_fuels</v>
      </c>
      <c r="G20" s="5">
        <v>1.9255070000000001</v>
      </c>
      <c r="H20" s="5">
        <v>2.2210069999999997</v>
      </c>
      <c r="I20" s="5">
        <v>2.224707</v>
      </c>
      <c r="J20" s="5">
        <v>2.951689</v>
      </c>
      <c r="K20" s="5">
        <v>2.9513889999999998</v>
      </c>
      <c r="L20" s="5">
        <v>3.0741890000000005</v>
      </c>
      <c r="M20" s="5">
        <v>3.9241890000000001</v>
      </c>
      <c r="N20" s="5">
        <v>3.9199890000000002</v>
      </c>
      <c r="O20" s="5">
        <v>3.9162490000000001</v>
      </c>
      <c r="P20" s="5">
        <v>3.5186130000000002</v>
      </c>
      <c r="Q20" s="5">
        <v>3.5185029999999999</v>
      </c>
      <c r="R20" s="5">
        <v>3.4911429455676517</v>
      </c>
      <c r="S20" s="5">
        <v>3.4911429455676517</v>
      </c>
      <c r="T20" s="5">
        <v>3.4927063772495002</v>
      </c>
      <c r="U20" s="5">
        <v>3.488797798044879</v>
      </c>
      <c r="V20" s="5">
        <v>3.1385891013108198</v>
      </c>
    </row>
    <row r="21" spans="1:22" hidden="1" x14ac:dyDescent="0.35">
      <c r="A21" t="s">
        <v>43</v>
      </c>
      <c r="B21" t="s">
        <v>42</v>
      </c>
      <c r="C21" t="str">
        <f t="shared" si="0"/>
        <v>AUSTRIA_TO_elec</v>
      </c>
      <c r="D21" t="str">
        <f t="shared" si="1"/>
        <v>PROTRA_CHP_PP_I</v>
      </c>
      <c r="E21" s="1" t="s">
        <v>1</v>
      </c>
      <c r="F21" s="1" t="str">
        <f t="shared" si="2"/>
        <v>AUSTRIATO_elecPROTRA_CHP_gas_fuels_CCS</v>
      </c>
      <c r="G21" s="5">
        <v>0</v>
      </c>
      <c r="H21" s="5">
        <v>0</v>
      </c>
      <c r="I21" s="5">
        <v>0</v>
      </c>
      <c r="J21" s="5">
        <v>0</v>
      </c>
      <c r="K21" s="5">
        <v>0</v>
      </c>
      <c r="L21" s="5">
        <v>0</v>
      </c>
      <c r="M21" s="5">
        <v>0</v>
      </c>
      <c r="N21" s="5">
        <v>0</v>
      </c>
      <c r="O21" s="5">
        <v>0</v>
      </c>
      <c r="P21" s="5">
        <v>0</v>
      </c>
      <c r="Q21" s="5">
        <v>0</v>
      </c>
      <c r="R21" s="5">
        <v>0</v>
      </c>
      <c r="S21" s="5">
        <v>0</v>
      </c>
      <c r="T21" s="5">
        <v>0</v>
      </c>
      <c r="U21" s="5">
        <v>0</v>
      </c>
      <c r="V21" s="5">
        <v>0</v>
      </c>
    </row>
    <row r="22" spans="1:22" hidden="1" x14ac:dyDescent="0.35">
      <c r="A22" t="s">
        <v>43</v>
      </c>
      <c r="B22" t="s">
        <v>42</v>
      </c>
      <c r="C22" t="str">
        <f t="shared" si="0"/>
        <v>AUSTRIA_TO_elec</v>
      </c>
      <c r="D22" t="str">
        <f t="shared" si="1"/>
        <v>PROTRA_CHP_PP_I</v>
      </c>
      <c r="E22" s="1" t="s">
        <v>2</v>
      </c>
      <c r="F22" s="1" t="str">
        <f t="shared" si="2"/>
        <v>AUSTRIATO_elecPROTRA_CHP_geothermal</v>
      </c>
      <c r="G22" s="5">
        <v>6.5708103924076201E-3</v>
      </c>
      <c r="H22" s="5">
        <v>1.1008632641041882E-2</v>
      </c>
      <c r="I22" s="5">
        <v>1.0385438932782168E-2</v>
      </c>
      <c r="J22" s="5">
        <v>1.230891789178918E-2</v>
      </c>
      <c r="K22" s="5">
        <v>9.8094058294718369E-3</v>
      </c>
      <c r="L22" s="5">
        <v>1.0634716416086055E-2</v>
      </c>
      <c r="M22" s="5">
        <v>7.8195599999999997E-3</v>
      </c>
      <c r="N22" s="5">
        <v>9.4747531480090016E-3</v>
      </c>
      <c r="O22" s="5">
        <v>1.1914175930663405E-2</v>
      </c>
      <c r="P22" s="5">
        <v>8.5413735444327885E-3</v>
      </c>
      <c r="Q22" s="5">
        <v>6.0069799999999994E-3</v>
      </c>
      <c r="R22" s="5">
        <v>6.0069799999999994E-3</v>
      </c>
      <c r="S22" s="5">
        <v>6.0069799999999994E-3</v>
      </c>
      <c r="T22" s="5">
        <v>6.0069799999999994E-3</v>
      </c>
      <c r="U22" s="5">
        <v>6.0069799999999994E-3</v>
      </c>
      <c r="V22" s="5">
        <v>0</v>
      </c>
    </row>
    <row r="23" spans="1:22" hidden="1" x14ac:dyDescent="0.35">
      <c r="A23" t="s">
        <v>43</v>
      </c>
      <c r="B23" t="s">
        <v>42</v>
      </c>
      <c r="C23" t="str">
        <f t="shared" si="0"/>
        <v>AUSTRIA_TO_elec</v>
      </c>
      <c r="D23" t="str">
        <f t="shared" si="1"/>
        <v>PROTRA_CHP_PP_I</v>
      </c>
      <c r="E23" s="1" t="s">
        <v>3</v>
      </c>
      <c r="F23" s="1" t="str">
        <f t="shared" si="2"/>
        <v>AUSTRIATO_elecPROTRA_CHP_liquid_fuels</v>
      </c>
      <c r="G23" s="5">
        <v>0.29645399999999994</v>
      </c>
      <c r="H23" s="5">
        <v>0.29595399999999994</v>
      </c>
      <c r="I23" s="5">
        <v>0.28665400000000002</v>
      </c>
      <c r="J23" s="5">
        <v>0.28665400000000002</v>
      </c>
      <c r="K23" s="5">
        <v>0.28015400000000001</v>
      </c>
      <c r="L23" s="5">
        <v>0.24215400000000001</v>
      </c>
      <c r="M23" s="5">
        <v>0.23991399999999999</v>
      </c>
      <c r="N23" s="5">
        <v>0.201514</v>
      </c>
      <c r="O23" s="5">
        <v>0.199214</v>
      </c>
      <c r="P23" s="5">
        <v>0.199214</v>
      </c>
      <c r="Q23" s="5">
        <v>0.199214</v>
      </c>
      <c r="R23" s="5">
        <v>0.199214</v>
      </c>
      <c r="S23" s="5">
        <v>0.199214</v>
      </c>
      <c r="T23" s="5">
        <v>0.199214</v>
      </c>
      <c r="U23" s="5">
        <v>0.199214</v>
      </c>
      <c r="V23" s="5">
        <v>0.199214</v>
      </c>
    </row>
    <row r="24" spans="1:22" hidden="1" x14ac:dyDescent="0.35">
      <c r="A24" t="s">
        <v>43</v>
      </c>
      <c r="B24" t="s">
        <v>42</v>
      </c>
      <c r="C24" t="str">
        <f t="shared" si="0"/>
        <v>AUSTRIA_TO_elec</v>
      </c>
      <c r="D24" t="str">
        <f t="shared" si="1"/>
        <v>PROTRA_CHP_PP_I</v>
      </c>
      <c r="E24" s="1" t="s">
        <v>4</v>
      </c>
      <c r="F24" s="1" t="str">
        <f t="shared" si="2"/>
        <v>AUSTRIATO_elecPROTRA_CHP_liquid_fuels_CCS</v>
      </c>
      <c r="G24" s="5">
        <v>0</v>
      </c>
      <c r="H24" s="5">
        <v>0</v>
      </c>
      <c r="I24" s="5">
        <v>0</v>
      </c>
      <c r="J24" s="5">
        <v>0</v>
      </c>
      <c r="K24" s="5">
        <v>0</v>
      </c>
      <c r="L24" s="5">
        <v>0</v>
      </c>
      <c r="M24" s="5">
        <v>0</v>
      </c>
      <c r="N24" s="5">
        <v>0</v>
      </c>
      <c r="O24" s="5">
        <v>0</v>
      </c>
      <c r="P24" s="5">
        <v>0</v>
      </c>
      <c r="Q24" s="5">
        <v>0</v>
      </c>
      <c r="R24" s="5">
        <v>0</v>
      </c>
      <c r="S24" s="5">
        <v>0</v>
      </c>
      <c r="T24" s="5">
        <v>0</v>
      </c>
      <c r="U24" s="5">
        <v>0</v>
      </c>
      <c r="V24" s="5">
        <v>0</v>
      </c>
    </row>
    <row r="25" spans="1:22" hidden="1" x14ac:dyDescent="0.35">
      <c r="A25" t="s">
        <v>43</v>
      </c>
      <c r="B25" t="s">
        <v>42</v>
      </c>
      <c r="C25" t="str">
        <f t="shared" si="0"/>
        <v>AUSTRIA_TO_elec</v>
      </c>
      <c r="D25" t="str">
        <f t="shared" si="1"/>
        <v>PROTRA_CHP_PP_I</v>
      </c>
      <c r="E25" s="1" t="s">
        <v>5</v>
      </c>
      <c r="F25" s="1" t="str">
        <f t="shared" si="2"/>
        <v>AUSTRIATO_elecPROTRA_CHP_solid_fossil</v>
      </c>
      <c r="G25" s="5">
        <v>0.20250000000000001</v>
      </c>
      <c r="H25" s="5">
        <v>0.20250000000000001</v>
      </c>
      <c r="I25" s="5">
        <v>0.20250000000000001</v>
      </c>
      <c r="J25" s="5">
        <v>0.20250000000000001</v>
      </c>
      <c r="K25" s="5">
        <v>0.20250000000000001</v>
      </c>
      <c r="L25" s="5">
        <v>0.17499999999999999</v>
      </c>
      <c r="M25" s="5">
        <v>0.17499999999999999</v>
      </c>
      <c r="N25" s="5">
        <v>0.17499999999999999</v>
      </c>
      <c r="O25" s="5">
        <v>0.17499999999999999</v>
      </c>
      <c r="P25" s="5">
        <v>0.17499999999999999</v>
      </c>
      <c r="Q25" s="5">
        <v>0.17499999999999999</v>
      </c>
      <c r="R25" s="5">
        <v>0.11447480785653287</v>
      </c>
      <c r="S25" s="5">
        <v>8.9368061485909464E-2</v>
      </c>
      <c r="T25" s="5">
        <v>8.9368061485909464E-2</v>
      </c>
      <c r="U25" s="5">
        <v>8.9368061485909464E-2</v>
      </c>
      <c r="V25" s="5">
        <v>3.6763450042698542E-2</v>
      </c>
    </row>
    <row r="26" spans="1:22" hidden="1" x14ac:dyDescent="0.35">
      <c r="A26" t="s">
        <v>43</v>
      </c>
      <c r="B26" t="s">
        <v>42</v>
      </c>
      <c r="C26" t="str">
        <f t="shared" si="0"/>
        <v>AUSTRIA_TO_elec</v>
      </c>
      <c r="D26" t="str">
        <f t="shared" si="1"/>
        <v>PROTRA_CHP_PP_I</v>
      </c>
      <c r="E26" s="1" t="s">
        <v>6</v>
      </c>
      <c r="F26" s="1" t="str">
        <f t="shared" si="2"/>
        <v>AUSTRIATO_elecPROTRA_CHP_solid_fossil_CCS</v>
      </c>
      <c r="G26" s="5">
        <v>0</v>
      </c>
      <c r="H26" s="5">
        <v>0</v>
      </c>
      <c r="I26" s="5">
        <v>0</v>
      </c>
      <c r="J26" s="5">
        <v>0</v>
      </c>
      <c r="K26" s="5">
        <v>0</v>
      </c>
      <c r="L26" s="5">
        <v>0</v>
      </c>
      <c r="M26" s="5">
        <v>0</v>
      </c>
      <c r="N26" s="5">
        <v>0</v>
      </c>
      <c r="O26" s="5">
        <v>0</v>
      </c>
      <c r="P26" s="5">
        <v>0</v>
      </c>
      <c r="Q26" s="5">
        <v>0</v>
      </c>
      <c r="R26" s="5">
        <v>0</v>
      </c>
      <c r="S26" s="5">
        <v>0</v>
      </c>
      <c r="T26" s="5">
        <v>0</v>
      </c>
      <c r="U26" s="5">
        <v>0</v>
      </c>
      <c r="V26" s="5">
        <v>0</v>
      </c>
    </row>
    <row r="27" spans="1:22" hidden="1" x14ac:dyDescent="0.35">
      <c r="A27" t="s">
        <v>43</v>
      </c>
      <c r="B27" t="s">
        <v>42</v>
      </c>
      <c r="C27" t="str">
        <f t="shared" si="0"/>
        <v>AUSTRIA_TO_elec</v>
      </c>
      <c r="D27" t="str">
        <f t="shared" si="1"/>
        <v>PROTRA_CHP_PP_I</v>
      </c>
      <c r="E27" s="1" t="s">
        <v>7</v>
      </c>
      <c r="F27" s="1" t="str">
        <f t="shared" si="2"/>
        <v>AUSTRIATO_elecPROTRA_CHP_waste</v>
      </c>
      <c r="G27" s="5">
        <v>4.7409033338781194E-2</v>
      </c>
      <c r="H27" s="5">
        <v>6.2279851054952262E-2</v>
      </c>
      <c r="I27" s="5">
        <v>6.6634359213069483E-2</v>
      </c>
      <c r="J27" s="5">
        <v>7.8537761064572983E-2</v>
      </c>
      <c r="K27" s="5">
        <v>7.9048645279090335E-2</v>
      </c>
      <c r="L27" s="5">
        <v>8.2920609852274466E-2</v>
      </c>
      <c r="M27" s="5">
        <v>9.2116525713586792E-2</v>
      </c>
      <c r="N27" s="5">
        <v>9.51818310006909E-2</v>
      </c>
      <c r="O27" s="5">
        <v>9.6346647009790454E-2</v>
      </c>
      <c r="P27" s="5">
        <v>0.10022936704012234</v>
      </c>
      <c r="Q27" s="5">
        <v>9.5631409109466159E-2</v>
      </c>
      <c r="R27" s="5">
        <v>9.5631409109466159E-2</v>
      </c>
      <c r="S27" s="5">
        <v>9.5631409109466159E-2</v>
      </c>
      <c r="T27" s="5">
        <v>9.9616051155693927E-2</v>
      </c>
      <c r="U27" s="5">
        <v>9.9616051155693927E-2</v>
      </c>
      <c r="V27" s="5">
        <v>9.9616051155693927E-2</v>
      </c>
    </row>
    <row r="28" spans="1:22" hidden="1" x14ac:dyDescent="0.35">
      <c r="A28" t="s">
        <v>43</v>
      </c>
      <c r="B28" t="s">
        <v>42</v>
      </c>
      <c r="C28" t="str">
        <f t="shared" si="0"/>
        <v>AUSTRIA_TO_elec</v>
      </c>
      <c r="D28" t="str">
        <f t="shared" si="1"/>
        <v>PROTRA_CHP_PP_I</v>
      </c>
      <c r="E28" s="1" t="s">
        <v>8</v>
      </c>
      <c r="F28" s="1" t="str">
        <f t="shared" si="2"/>
        <v>AUSTRIATO_elecPROTRA_CHP_solid_bio</v>
      </c>
      <c r="G28" s="5">
        <v>0.18458596666121879</v>
      </c>
      <c r="H28" s="5">
        <v>0.24248514894504772</v>
      </c>
      <c r="I28" s="5">
        <v>0.25943932499745687</v>
      </c>
      <c r="J28" s="5">
        <v>0.30578494275379647</v>
      </c>
      <c r="K28" s="5">
        <v>0.30777405853927914</v>
      </c>
      <c r="L28" s="5">
        <v>0.32284946238714757</v>
      </c>
      <c r="M28" s="5">
        <v>0.35865354652583525</v>
      </c>
      <c r="N28" s="5">
        <v>0.37058824123873113</v>
      </c>
      <c r="O28" s="5">
        <v>0.37512342522963155</v>
      </c>
      <c r="P28" s="5">
        <v>0.39024070519929971</v>
      </c>
      <c r="Q28" s="5">
        <v>0.37233866312995584</v>
      </c>
      <c r="R28" s="5">
        <v>0.38036320328361867</v>
      </c>
      <c r="S28" s="5">
        <v>0.38036320328361867</v>
      </c>
      <c r="T28" s="5">
        <v>0.39400492154484545</v>
      </c>
      <c r="U28" s="5">
        <v>0.40122700768314212</v>
      </c>
      <c r="V28" s="5">
        <v>0.3988196456370432</v>
      </c>
    </row>
    <row r="29" spans="1:22" hidden="1" x14ac:dyDescent="0.35">
      <c r="A29" t="s">
        <v>43</v>
      </c>
      <c r="B29" t="s">
        <v>42</v>
      </c>
      <c r="C29" t="str">
        <f t="shared" si="0"/>
        <v>AUSTRIA_TO_elec</v>
      </c>
      <c r="D29" t="str">
        <f t="shared" si="1"/>
        <v>PROTRA_CHP_PP_I</v>
      </c>
      <c r="E29" s="1" t="s">
        <v>9</v>
      </c>
      <c r="F29" s="1" t="str">
        <f t="shared" si="2"/>
        <v>AUSTRIATO_elecPROTRA_CHP_solid_bio_CCS</v>
      </c>
      <c r="G29" s="5">
        <v>0</v>
      </c>
      <c r="H29" s="5">
        <v>0</v>
      </c>
      <c r="I29" s="5">
        <v>0</v>
      </c>
      <c r="J29" s="5">
        <v>0</v>
      </c>
      <c r="K29" s="5">
        <v>0</v>
      </c>
      <c r="L29" s="5">
        <v>0</v>
      </c>
      <c r="M29" s="5">
        <v>0</v>
      </c>
      <c r="N29" s="5">
        <v>0</v>
      </c>
      <c r="O29" s="5">
        <v>0</v>
      </c>
      <c r="P29" s="5">
        <v>0</v>
      </c>
      <c r="Q29" s="5">
        <v>0</v>
      </c>
      <c r="R29" s="5">
        <v>0</v>
      </c>
      <c r="S29" s="5">
        <v>0</v>
      </c>
      <c r="T29" s="5">
        <v>0</v>
      </c>
      <c r="U29" s="5">
        <v>0</v>
      </c>
      <c r="V29" s="5">
        <v>0</v>
      </c>
    </row>
    <row r="30" spans="1:22" hidden="1" x14ac:dyDescent="0.35">
      <c r="A30" t="s">
        <v>43</v>
      </c>
      <c r="B30" t="s">
        <v>42</v>
      </c>
      <c r="C30" t="str">
        <f t="shared" si="0"/>
        <v>AUSTRIA_TO_elec</v>
      </c>
      <c r="D30" t="str">
        <f t="shared" si="1"/>
        <v>PROTRA_CHP_PP_I</v>
      </c>
      <c r="E30" s="1" t="s">
        <v>17</v>
      </c>
      <c r="F30" s="1" t="str">
        <f t="shared" si="2"/>
        <v>AUSTRIATO_elecPROTRA_PP_solid_bio</v>
      </c>
      <c r="G30" s="5">
        <v>0.13705007761975446</v>
      </c>
      <c r="H30" s="5">
        <v>0.15574776600329138</v>
      </c>
      <c r="I30" s="5">
        <v>0.15654341231748442</v>
      </c>
      <c r="J30" s="5">
        <v>0.25777893676810126</v>
      </c>
      <c r="K30" s="5">
        <v>0.25777893676810126</v>
      </c>
      <c r="L30" s="5">
        <v>0.23987689469875745</v>
      </c>
      <c r="M30" s="5">
        <v>0.23987689469875745</v>
      </c>
      <c r="N30" s="5">
        <v>0.23987689469875745</v>
      </c>
      <c r="O30" s="5">
        <v>0.23987689469875745</v>
      </c>
      <c r="P30" s="5">
        <v>0.23987689469875745</v>
      </c>
      <c r="Q30" s="5">
        <v>0.23987689469875745</v>
      </c>
      <c r="R30" s="5">
        <v>0.2450466553603686</v>
      </c>
      <c r="S30" s="5">
        <v>0.2450466553603686</v>
      </c>
      <c r="T30" s="5">
        <v>0.25383524848510752</v>
      </c>
      <c r="U30" s="5">
        <v>0.25848803308055762</v>
      </c>
      <c r="V30" s="5">
        <v>0.25693710488207422</v>
      </c>
    </row>
    <row r="31" spans="1:22" hidden="1" x14ac:dyDescent="0.35">
      <c r="A31" t="s">
        <v>43</v>
      </c>
      <c r="B31" t="s">
        <v>42</v>
      </c>
      <c r="C31" t="str">
        <f t="shared" si="0"/>
        <v>AUSTRIA_TO_elec</v>
      </c>
      <c r="D31" t="str">
        <f t="shared" si="1"/>
        <v>PROTRA_CHP_PP_I</v>
      </c>
      <c r="E31" s="1" t="s">
        <v>18</v>
      </c>
      <c r="F31" s="1" t="str">
        <f t="shared" si="2"/>
        <v>AUSTRIATO_elecPROTRA_PP_solid_bio_CCS</v>
      </c>
      <c r="G31" s="5">
        <v>0</v>
      </c>
      <c r="H31" s="5">
        <v>0</v>
      </c>
      <c r="I31" s="5">
        <v>0</v>
      </c>
      <c r="J31" s="5">
        <v>0</v>
      </c>
      <c r="K31" s="5">
        <v>0</v>
      </c>
      <c r="L31" s="5">
        <v>0</v>
      </c>
      <c r="M31" s="5">
        <v>0</v>
      </c>
      <c r="N31" s="5">
        <v>0</v>
      </c>
      <c r="O31" s="5">
        <v>0</v>
      </c>
      <c r="P31" s="5">
        <v>0</v>
      </c>
      <c r="Q31" s="5">
        <v>0</v>
      </c>
      <c r="R31" s="5">
        <v>0</v>
      </c>
      <c r="S31" s="5">
        <v>0</v>
      </c>
      <c r="T31" s="5">
        <v>0</v>
      </c>
      <c r="U31" s="5">
        <v>0</v>
      </c>
      <c r="V31" s="5">
        <v>0</v>
      </c>
    </row>
    <row r="32" spans="1:22" hidden="1" x14ac:dyDescent="0.35">
      <c r="A32" t="s">
        <v>43</v>
      </c>
      <c r="B32" t="s">
        <v>42</v>
      </c>
      <c r="C32" t="str">
        <f t="shared" si="0"/>
        <v>AUSTRIA_TO_elec</v>
      </c>
      <c r="D32" t="str">
        <f t="shared" si="1"/>
        <v>PROTRA_CHP_PP_I</v>
      </c>
      <c r="E32" s="1" t="s">
        <v>19</v>
      </c>
      <c r="F32" s="1" t="str">
        <f t="shared" si="2"/>
        <v>AUSTRIATO_elecPROTRA_PP_gas_fuels</v>
      </c>
      <c r="G32" s="5">
        <v>2.1384949999999998</v>
      </c>
      <c r="H32" s="5">
        <v>2.068495</v>
      </c>
      <c r="I32" s="5">
        <v>2.0714950000000001</v>
      </c>
      <c r="J32" s="5">
        <v>2.1489949999999998</v>
      </c>
      <c r="K32" s="5">
        <v>2.1489949999999998</v>
      </c>
      <c r="L32" s="5">
        <v>2.1852150000000004</v>
      </c>
      <c r="M32" s="5">
        <v>2.184015</v>
      </c>
      <c r="N32" s="5">
        <v>2.184015</v>
      </c>
      <c r="O32" s="5">
        <v>2.1813050000000005</v>
      </c>
      <c r="P32" s="5">
        <v>2.1803250000000003</v>
      </c>
      <c r="Q32" s="5">
        <v>2.0653050000000004</v>
      </c>
      <c r="R32" s="5">
        <v>2.0492450855365476</v>
      </c>
      <c r="S32" s="5">
        <v>2.0492450855365476</v>
      </c>
      <c r="T32" s="5">
        <v>2.0501627949344594</v>
      </c>
      <c r="U32" s="5">
        <v>2.0478685214396806</v>
      </c>
      <c r="V32" s="5">
        <v>1.8423016163074875</v>
      </c>
    </row>
    <row r="33" spans="1:22" hidden="1" x14ac:dyDescent="0.35">
      <c r="A33" t="s">
        <v>43</v>
      </c>
      <c r="B33" t="s">
        <v>42</v>
      </c>
      <c r="C33" t="str">
        <f t="shared" si="0"/>
        <v>AUSTRIA_TO_elec</v>
      </c>
      <c r="D33" t="str">
        <f t="shared" si="1"/>
        <v>PROTRA_CHP_PP_I</v>
      </c>
      <c r="E33" s="1" t="s">
        <v>20</v>
      </c>
      <c r="F33" s="1" t="str">
        <f t="shared" si="2"/>
        <v>AUSTRIATO_elecPROTRA_PP_gas_fuels_CCS</v>
      </c>
      <c r="G33" s="6">
        <v>0</v>
      </c>
      <c r="H33" s="6">
        <v>0</v>
      </c>
      <c r="I33" s="6">
        <v>0</v>
      </c>
      <c r="J33" s="6">
        <v>0</v>
      </c>
      <c r="K33" s="6">
        <v>0</v>
      </c>
      <c r="L33" s="6">
        <v>0</v>
      </c>
      <c r="M33" s="6">
        <v>0</v>
      </c>
      <c r="N33" s="6">
        <v>0</v>
      </c>
      <c r="O33" s="6">
        <v>0</v>
      </c>
      <c r="P33" s="6">
        <v>0</v>
      </c>
      <c r="Q33" s="6">
        <v>0</v>
      </c>
      <c r="R33" s="6">
        <v>0</v>
      </c>
      <c r="S33" s="6">
        <v>0</v>
      </c>
      <c r="T33" s="6">
        <v>0</v>
      </c>
      <c r="U33" s="6">
        <v>0</v>
      </c>
      <c r="V33" s="6">
        <v>0</v>
      </c>
    </row>
    <row r="34" spans="1:22" hidden="1" x14ac:dyDescent="0.35">
      <c r="A34" t="s">
        <v>43</v>
      </c>
      <c r="B34" t="s">
        <v>42</v>
      </c>
      <c r="C34" t="str">
        <f t="shared" si="0"/>
        <v>AUSTRIA_TO_elec</v>
      </c>
      <c r="D34" t="str">
        <f t="shared" si="1"/>
        <v>PROTRA_CHP_PP_I</v>
      </c>
      <c r="E34" s="1" t="s">
        <v>21</v>
      </c>
      <c r="F34" s="1" t="str">
        <f t="shared" si="2"/>
        <v>AUSTRIATO_elecPROTRA_PP_geothermal</v>
      </c>
      <c r="G34" s="5">
        <v>2E-3</v>
      </c>
      <c r="H34" s="5">
        <v>2E-3</v>
      </c>
      <c r="I34" s="5">
        <v>2E-3</v>
      </c>
      <c r="J34" s="5">
        <v>1E-3</v>
      </c>
      <c r="K34" s="5">
        <v>1E-3</v>
      </c>
      <c r="L34" s="5">
        <v>1E-3</v>
      </c>
      <c r="M34" s="5">
        <v>1E-3</v>
      </c>
      <c r="N34" s="5">
        <v>1E-3</v>
      </c>
      <c r="O34" s="5">
        <v>1E-3</v>
      </c>
      <c r="P34" s="5">
        <v>1E-3</v>
      </c>
      <c r="Q34" s="5">
        <v>1E-3</v>
      </c>
      <c r="R34" s="5">
        <v>1E-3</v>
      </c>
      <c r="S34" s="5">
        <v>1E-3</v>
      </c>
      <c r="T34" s="5">
        <v>1E-3</v>
      </c>
      <c r="U34" s="5">
        <v>1E-3</v>
      </c>
      <c r="V34" s="5">
        <v>0</v>
      </c>
    </row>
    <row r="35" spans="1:22" hidden="1" x14ac:dyDescent="0.35">
      <c r="A35" t="s">
        <v>43</v>
      </c>
      <c r="B35" t="s">
        <v>42</v>
      </c>
      <c r="C35" t="str">
        <f t="shared" si="0"/>
        <v>AUSTRIA_TO_elec</v>
      </c>
      <c r="D35" t="str">
        <f t="shared" si="1"/>
        <v>PROTRA_CHP_PP_I</v>
      </c>
      <c r="E35" s="1" t="s">
        <v>22</v>
      </c>
      <c r="F35" s="1" t="str">
        <f t="shared" si="2"/>
        <v>AUSTRIATO_elecPROTRA_PP_hydropower_dammed</v>
      </c>
      <c r="G35" s="5">
        <v>6.7628999999999992</v>
      </c>
      <c r="H35" s="5">
        <v>6.7628999999999992</v>
      </c>
      <c r="I35" s="5">
        <v>6.7628999999999992</v>
      </c>
      <c r="J35" s="5">
        <v>7.2128999999999994</v>
      </c>
      <c r="K35" s="5">
        <v>7.4169</v>
      </c>
      <c r="L35" s="5">
        <v>7.5908999999999995</v>
      </c>
      <c r="M35" s="5">
        <v>7.8308999999999997</v>
      </c>
      <c r="N35" s="5">
        <v>7.9058999999999999</v>
      </c>
      <c r="O35" s="5">
        <v>7.9058999999999999</v>
      </c>
      <c r="P35" s="5">
        <v>8.030899999999999</v>
      </c>
      <c r="Q35" s="5">
        <v>8.030899999999999</v>
      </c>
      <c r="R35" s="5">
        <v>8.030899999999999</v>
      </c>
      <c r="S35" s="5">
        <v>8.6126532008086247</v>
      </c>
      <c r="T35" s="5">
        <v>8.6397114892183282</v>
      </c>
      <c r="U35" s="5">
        <v>7.5222041778975726</v>
      </c>
      <c r="V35" s="5">
        <v>7.5167925202156329</v>
      </c>
    </row>
    <row r="36" spans="1:22" hidden="1" x14ac:dyDescent="0.35">
      <c r="A36" t="s">
        <v>43</v>
      </c>
      <c r="B36" t="s">
        <v>42</v>
      </c>
      <c r="C36" t="str">
        <f t="shared" si="0"/>
        <v>AUSTRIA_TO_elec</v>
      </c>
      <c r="D36" t="str">
        <f t="shared" si="1"/>
        <v>PROTRA_CHP_PP_I</v>
      </c>
      <c r="E36" s="1" t="s">
        <v>23</v>
      </c>
      <c r="F36" s="1" t="str">
        <f t="shared" si="2"/>
        <v>AUSTRIATO_elecPROTRA_PP_hydropower_run_of_river</v>
      </c>
      <c r="G36" s="5">
        <v>4.8883360000000016</v>
      </c>
      <c r="H36" s="5">
        <v>4.890562000000001</v>
      </c>
      <c r="I36" s="5">
        <v>5.0519280000000002</v>
      </c>
      <c r="J36" s="5">
        <v>5.0578409999999998</v>
      </c>
      <c r="K36" s="5">
        <v>5.0666709999999995</v>
      </c>
      <c r="L36" s="5">
        <v>5.4460790000000001</v>
      </c>
      <c r="M36" s="5">
        <v>5.4448989999999995</v>
      </c>
      <c r="N36" s="5">
        <v>5.4598989999999992</v>
      </c>
      <c r="O36" s="5">
        <v>5.5197359999999991</v>
      </c>
      <c r="P36" s="5">
        <v>5.5197359999999991</v>
      </c>
      <c r="Q36" s="5">
        <v>5.5207059999999988</v>
      </c>
      <c r="R36" s="5">
        <v>5.5525772956882538</v>
      </c>
      <c r="S36" s="5">
        <v>5.558553163629802</v>
      </c>
      <c r="T36" s="5">
        <v>5.5824566353959932</v>
      </c>
      <c r="U36" s="5">
        <v>5.535645669853869</v>
      </c>
      <c r="V36" s="5">
        <v>5.7009780162366939</v>
      </c>
    </row>
    <row r="37" spans="1:22" hidden="1" x14ac:dyDescent="0.35">
      <c r="A37" t="s">
        <v>43</v>
      </c>
      <c r="B37" t="s">
        <v>42</v>
      </c>
      <c r="C37" t="str">
        <f t="shared" si="0"/>
        <v>AUSTRIA_TO_elec</v>
      </c>
      <c r="D37" t="str">
        <f t="shared" si="1"/>
        <v>PROTRA_CHP_PP_I</v>
      </c>
      <c r="E37" s="1" t="s">
        <v>24</v>
      </c>
      <c r="F37" s="1" t="str">
        <f t="shared" si="2"/>
        <v>AUSTRIATO_elecPROTRA_PP_liquid_fuels</v>
      </c>
      <c r="G37" s="5">
        <v>0.18259999999999998</v>
      </c>
      <c r="H37" s="5">
        <v>0.18259999999999998</v>
      </c>
      <c r="I37" s="5">
        <v>0.17560000000000001</v>
      </c>
      <c r="J37" s="5">
        <v>0.17560000000000001</v>
      </c>
      <c r="K37" s="5">
        <v>0.17560000000000001</v>
      </c>
      <c r="L37" s="5">
        <v>0.17560000000000001</v>
      </c>
      <c r="M37" s="5">
        <v>0.17560000000000001</v>
      </c>
      <c r="N37" s="5">
        <v>0.17560000000000001</v>
      </c>
      <c r="O37" s="5">
        <v>0.17530000000000001</v>
      </c>
      <c r="P37" s="5">
        <v>0.17530000000000001</v>
      </c>
      <c r="Q37" s="5">
        <v>0.16400000000000001</v>
      </c>
      <c r="R37" s="5">
        <v>0.16400000000000001</v>
      </c>
      <c r="S37" s="5">
        <v>0.16400000000000001</v>
      </c>
      <c r="T37" s="5">
        <v>0.16400000000000001</v>
      </c>
      <c r="U37" s="5">
        <v>0.16400000000000001</v>
      </c>
      <c r="V37" s="5">
        <v>0.16400000000000001</v>
      </c>
    </row>
    <row r="38" spans="1:22" hidden="1" x14ac:dyDescent="0.35">
      <c r="A38" t="s">
        <v>43</v>
      </c>
      <c r="B38" t="s">
        <v>42</v>
      </c>
      <c r="C38" t="str">
        <f t="shared" si="0"/>
        <v>AUSTRIA_TO_elec</v>
      </c>
      <c r="D38" t="str">
        <f t="shared" si="1"/>
        <v>PROTRA_CHP_PP_I</v>
      </c>
      <c r="E38" s="1" t="s">
        <v>25</v>
      </c>
      <c r="F38" s="1" t="str">
        <f t="shared" si="2"/>
        <v>AUSTRIATO_elecPROTRA_PP_liquid_fuels_CCS</v>
      </c>
      <c r="G38" s="5">
        <v>0</v>
      </c>
      <c r="H38" s="5">
        <v>0</v>
      </c>
      <c r="I38" s="5">
        <v>0</v>
      </c>
      <c r="J38" s="5">
        <v>0</v>
      </c>
      <c r="K38" s="5">
        <v>0</v>
      </c>
      <c r="L38" s="5">
        <v>0</v>
      </c>
      <c r="M38" s="5">
        <v>0</v>
      </c>
      <c r="N38" s="5">
        <v>0</v>
      </c>
      <c r="O38" s="5">
        <v>0</v>
      </c>
      <c r="P38" s="5">
        <v>0</v>
      </c>
      <c r="Q38" s="5">
        <v>0</v>
      </c>
      <c r="R38" s="5">
        <v>0</v>
      </c>
      <c r="S38" s="5">
        <v>0</v>
      </c>
      <c r="T38" s="5">
        <v>0</v>
      </c>
      <c r="U38" s="5">
        <v>0</v>
      </c>
      <c r="V38" s="5">
        <v>0</v>
      </c>
    </row>
    <row r="39" spans="1:22" hidden="1" x14ac:dyDescent="0.35">
      <c r="A39" t="s">
        <v>43</v>
      </c>
      <c r="B39" t="s">
        <v>42</v>
      </c>
      <c r="C39" t="str">
        <f t="shared" si="0"/>
        <v>AUSTRIA_TO_elec</v>
      </c>
      <c r="D39" t="str">
        <f t="shared" si="1"/>
        <v>PROTRA_CHP_PP_I</v>
      </c>
      <c r="E39" s="1" t="s">
        <v>26</v>
      </c>
      <c r="F39" s="1" t="str">
        <f t="shared" si="2"/>
        <v>AUSTRIATO_elecPROTRA_PP_nuclear</v>
      </c>
      <c r="G39" s="5">
        <v>0</v>
      </c>
      <c r="H39" s="5">
        <v>0</v>
      </c>
      <c r="I39" s="5">
        <v>0</v>
      </c>
      <c r="J39" s="5">
        <v>0</v>
      </c>
      <c r="K39" s="5">
        <v>0</v>
      </c>
      <c r="L39" s="5">
        <v>0</v>
      </c>
      <c r="M39" s="5">
        <v>0</v>
      </c>
      <c r="N39" s="5">
        <v>0</v>
      </c>
      <c r="O39" s="5">
        <v>0</v>
      </c>
      <c r="P39" s="5">
        <v>0</v>
      </c>
      <c r="Q39" s="5">
        <v>0</v>
      </c>
      <c r="R39" s="5">
        <v>0</v>
      </c>
      <c r="S39" s="5">
        <v>0</v>
      </c>
      <c r="T39" s="5">
        <v>0</v>
      </c>
      <c r="U39" s="5">
        <v>0</v>
      </c>
      <c r="V39" s="5">
        <v>0</v>
      </c>
    </row>
    <row r="40" spans="1:22" hidden="1" x14ac:dyDescent="0.35">
      <c r="A40" t="s">
        <v>43</v>
      </c>
      <c r="B40" t="s">
        <v>42</v>
      </c>
      <c r="C40" t="str">
        <f t="shared" si="0"/>
        <v>AUSTRIA_TO_elec</v>
      </c>
      <c r="D40" t="str">
        <f t="shared" si="1"/>
        <v>PROTRA_CHP_PP_I</v>
      </c>
      <c r="E40" s="1" t="s">
        <v>27</v>
      </c>
      <c r="F40" s="1" t="str">
        <f t="shared" si="2"/>
        <v>AUSTRIATO_elecPROTRA_PP_oceanic</v>
      </c>
      <c r="G40" s="5">
        <v>0</v>
      </c>
      <c r="H40" s="5">
        <v>0</v>
      </c>
      <c r="I40" s="5">
        <v>0</v>
      </c>
      <c r="J40" s="5">
        <v>0</v>
      </c>
      <c r="K40" s="5">
        <v>0</v>
      </c>
      <c r="L40" s="5">
        <v>0</v>
      </c>
      <c r="M40" s="5">
        <v>0</v>
      </c>
      <c r="N40" s="5">
        <v>0</v>
      </c>
      <c r="O40" s="5">
        <v>0</v>
      </c>
      <c r="P40" s="5">
        <v>0</v>
      </c>
      <c r="Q40" s="5">
        <v>0</v>
      </c>
      <c r="R40" s="5">
        <v>0</v>
      </c>
      <c r="S40" s="5">
        <v>0</v>
      </c>
      <c r="T40" s="5">
        <v>0</v>
      </c>
      <c r="U40" s="5">
        <v>0</v>
      </c>
      <c r="V40" s="5">
        <v>0</v>
      </c>
    </row>
    <row r="41" spans="1:22" hidden="1" x14ac:dyDescent="0.35">
      <c r="A41" t="s">
        <v>43</v>
      </c>
      <c r="B41" t="s">
        <v>42</v>
      </c>
      <c r="C41" t="str">
        <f t="shared" si="0"/>
        <v>AUSTRIA_TO_elec</v>
      </c>
      <c r="D41" t="str">
        <f t="shared" si="1"/>
        <v>PROTRA_CHP_PP_I</v>
      </c>
      <c r="E41" s="1" t="s">
        <v>28</v>
      </c>
      <c r="F41" s="1" t="str">
        <f t="shared" si="2"/>
        <v>AUSTRIATO_elecPROTRA_PP_solar_CSP</v>
      </c>
      <c r="G41" s="5">
        <v>0</v>
      </c>
      <c r="H41" s="5">
        <v>0</v>
      </c>
      <c r="I41" s="5">
        <v>0</v>
      </c>
      <c r="J41" s="5">
        <v>0</v>
      </c>
      <c r="K41" s="5">
        <v>0</v>
      </c>
      <c r="L41" s="5">
        <v>0</v>
      </c>
      <c r="M41" s="5">
        <v>0</v>
      </c>
      <c r="N41" s="5">
        <v>0</v>
      </c>
      <c r="O41" s="5">
        <v>0</v>
      </c>
      <c r="P41" s="5">
        <v>0</v>
      </c>
      <c r="Q41" s="5">
        <v>0</v>
      </c>
      <c r="R41" s="5">
        <v>0</v>
      </c>
      <c r="S41" s="5">
        <v>0</v>
      </c>
      <c r="T41" s="5">
        <v>0</v>
      </c>
      <c r="U41" s="5">
        <v>0</v>
      </c>
      <c r="V41" s="5">
        <v>0</v>
      </c>
    </row>
    <row r="42" spans="1:22" hidden="1" x14ac:dyDescent="0.35">
      <c r="A42" t="s">
        <v>43</v>
      </c>
      <c r="B42" t="s">
        <v>42</v>
      </c>
      <c r="C42" t="str">
        <f t="shared" si="0"/>
        <v>AUSTRIA_TO_elec</v>
      </c>
      <c r="D42" t="str">
        <f t="shared" si="1"/>
        <v>PROTRA_CHP_PP_I</v>
      </c>
      <c r="E42" s="1" t="s">
        <v>29</v>
      </c>
      <c r="F42" s="1" t="str">
        <f t="shared" si="2"/>
        <v>AUSTRIATO_elecPROTRA_PP_solar_PV</v>
      </c>
      <c r="G42" s="5">
        <v>8.4072000000000075E-4</v>
      </c>
      <c r="H42" s="5">
        <v>8.954800000000008E-4</v>
      </c>
      <c r="I42" s="5">
        <v>9.6952000000000095E-4</v>
      </c>
      <c r="J42" s="5">
        <v>1.2048000000000011E-3</v>
      </c>
      <c r="K42" s="5">
        <v>1.9566000000000015E-3</v>
      </c>
      <c r="L42" s="5">
        <v>3.5525200000000035E-3</v>
      </c>
      <c r="M42" s="5">
        <v>6.9628000000000068E-3</v>
      </c>
      <c r="N42" s="5">
        <v>1.3499320000000011E-2</v>
      </c>
      <c r="O42" s="5">
        <v>2.5038960000000023E-2</v>
      </c>
      <c r="P42" s="5">
        <v>3.1409840000000029E-2</v>
      </c>
      <c r="Q42" s="5">
        <v>3.7483920000000032E-2</v>
      </c>
      <c r="R42" s="5">
        <v>4.6168439795570733E-2</v>
      </c>
      <c r="S42" s="5">
        <v>6.5836322862010271E-2</v>
      </c>
      <c r="T42" s="5">
        <v>7.6181118500851852E-2</v>
      </c>
      <c r="U42" s="5">
        <v>7.6181118500851852E-2</v>
      </c>
      <c r="V42" s="5">
        <v>8.5121065349233457E-2</v>
      </c>
    </row>
    <row r="43" spans="1:22" hidden="1" x14ac:dyDescent="0.35">
      <c r="A43" t="s">
        <v>43</v>
      </c>
      <c r="B43" t="s">
        <v>42</v>
      </c>
      <c r="C43" t="str">
        <f t="shared" si="0"/>
        <v>AUSTRIA_TO_elec</v>
      </c>
      <c r="D43" t="str">
        <f t="shared" si="1"/>
        <v>PROTRA_CHP_PP_I</v>
      </c>
      <c r="E43" s="1" t="s">
        <v>30</v>
      </c>
      <c r="F43" s="1" t="str">
        <f t="shared" si="2"/>
        <v>AUSTRIATO_elecPROTRA_PP_solar_urban_PV</v>
      </c>
      <c r="G43" s="5">
        <v>2.0177279999999999E-2</v>
      </c>
      <c r="H43" s="5">
        <v>2.149152E-2</v>
      </c>
      <c r="I43" s="5">
        <v>2.3268480000000005E-2</v>
      </c>
      <c r="J43" s="5">
        <v>2.8915199999999999E-2</v>
      </c>
      <c r="K43" s="5">
        <v>4.6958399999999997E-2</v>
      </c>
      <c r="L43" s="5">
        <v>8.526048E-2</v>
      </c>
      <c r="M43" s="5">
        <v>0.16710720000000001</v>
      </c>
      <c r="N43" s="5">
        <v>0.32398368</v>
      </c>
      <c r="O43" s="5">
        <v>0.60093504000000009</v>
      </c>
      <c r="P43" s="5">
        <v>0.75383615999999998</v>
      </c>
      <c r="Q43" s="5">
        <v>0.89961407999999998</v>
      </c>
      <c r="R43" s="5">
        <v>1.1080425550936968</v>
      </c>
      <c r="S43" s="5">
        <v>1.5800717486882452</v>
      </c>
      <c r="T43" s="5">
        <v>1.8283468440204431</v>
      </c>
      <c r="U43" s="5">
        <v>1.8283468440204431</v>
      </c>
      <c r="V43" s="5">
        <v>2.0429055683816011</v>
      </c>
    </row>
    <row r="44" spans="1:22" hidden="1" x14ac:dyDescent="0.35">
      <c r="A44" t="s">
        <v>43</v>
      </c>
      <c r="B44" t="s">
        <v>42</v>
      </c>
      <c r="C44" t="str">
        <f t="shared" si="0"/>
        <v>AUSTRIA_TO_elec</v>
      </c>
      <c r="D44" t="str">
        <f t="shared" si="1"/>
        <v>PROTRA_CHP_PP_I</v>
      </c>
      <c r="E44" s="1" t="s">
        <v>31</v>
      </c>
      <c r="F44" s="1" t="str">
        <f t="shared" si="2"/>
        <v>AUSTRIATO_elecPROTRA_PP_solid_fossil</v>
      </c>
      <c r="G44" s="5">
        <v>1.2385999999999999</v>
      </c>
      <c r="H44" s="5">
        <v>1.2385999999999999</v>
      </c>
      <c r="I44" s="5">
        <v>1.2302</v>
      </c>
      <c r="J44" s="5">
        <v>1.2302</v>
      </c>
      <c r="K44" s="5">
        <v>1.2302</v>
      </c>
      <c r="L44" s="5">
        <v>1.2302</v>
      </c>
      <c r="M44" s="5">
        <v>1.2302</v>
      </c>
      <c r="N44" s="5">
        <v>1.2302</v>
      </c>
      <c r="O44" s="5">
        <v>1.2302</v>
      </c>
      <c r="P44" s="5">
        <v>1.2302</v>
      </c>
      <c r="Q44" s="5">
        <v>1.2302</v>
      </c>
      <c r="R44" s="5">
        <v>0.80472519214346716</v>
      </c>
      <c r="S44" s="5">
        <v>0.62823193851409043</v>
      </c>
      <c r="T44" s="5">
        <v>0.62823193851409043</v>
      </c>
      <c r="U44" s="5">
        <v>0.62823193851409043</v>
      </c>
      <c r="V44" s="5">
        <v>0.25843654995730142</v>
      </c>
    </row>
    <row r="45" spans="1:22" hidden="1" x14ac:dyDescent="0.35">
      <c r="A45" t="s">
        <v>43</v>
      </c>
      <c r="B45" t="s">
        <v>42</v>
      </c>
      <c r="C45" t="str">
        <f t="shared" si="0"/>
        <v>AUSTRIA_TO_elec</v>
      </c>
      <c r="D45" t="str">
        <f t="shared" si="1"/>
        <v>PROTRA_CHP_PP_I</v>
      </c>
      <c r="E45" s="1" t="s">
        <v>32</v>
      </c>
      <c r="F45" s="1" t="str">
        <f t="shared" si="2"/>
        <v>AUSTRIATO_elecPROTRA_PP_solid_fossil_CCS</v>
      </c>
      <c r="G45" s="5">
        <v>0</v>
      </c>
      <c r="H45" s="5">
        <v>0</v>
      </c>
      <c r="I45" s="5">
        <v>0</v>
      </c>
      <c r="J45" s="5">
        <v>0</v>
      </c>
      <c r="K45" s="5">
        <v>0</v>
      </c>
      <c r="L45" s="5">
        <v>0</v>
      </c>
      <c r="M45" s="5">
        <v>0</v>
      </c>
      <c r="N45" s="5">
        <v>0</v>
      </c>
      <c r="O45" s="5">
        <v>0</v>
      </c>
      <c r="P45" s="5">
        <v>0</v>
      </c>
      <c r="Q45" s="5">
        <v>0</v>
      </c>
      <c r="R45" s="5">
        <v>0</v>
      </c>
      <c r="S45" s="5">
        <v>0</v>
      </c>
      <c r="T45" s="5">
        <v>0</v>
      </c>
      <c r="U45" s="5">
        <v>0</v>
      </c>
      <c r="V45" s="5">
        <v>0</v>
      </c>
    </row>
    <row r="46" spans="1:22" hidden="1" x14ac:dyDescent="0.35">
      <c r="A46" t="s">
        <v>43</v>
      </c>
      <c r="B46" t="s">
        <v>42</v>
      </c>
      <c r="C46" t="str">
        <f t="shared" si="0"/>
        <v>AUSTRIA_TO_elec</v>
      </c>
      <c r="D46" t="str">
        <f t="shared" si="1"/>
        <v>PROTRA_CHP_PP_I</v>
      </c>
      <c r="E46" s="1" t="s">
        <v>33</v>
      </c>
      <c r="F46" s="1" t="str">
        <f t="shared" si="2"/>
        <v>AUSTRIATO_elecPROTRA_PP_waste</v>
      </c>
      <c r="G46" s="5">
        <v>3.5199922380245524E-2</v>
      </c>
      <c r="H46" s="5">
        <v>4.000223399670863E-2</v>
      </c>
      <c r="I46" s="5">
        <v>4.0206587682515574E-2</v>
      </c>
      <c r="J46" s="5">
        <v>6.6207905337161824E-2</v>
      </c>
      <c r="K46" s="5">
        <v>6.6207905337161824E-2</v>
      </c>
      <c r="L46" s="5">
        <v>6.1609947406505654E-2</v>
      </c>
      <c r="M46" s="5">
        <v>6.1609947406505654E-2</v>
      </c>
      <c r="N46" s="5">
        <v>6.1609947406505654E-2</v>
      </c>
      <c r="O46" s="5">
        <v>6.1609947406505654E-2</v>
      </c>
      <c r="P46" s="5">
        <v>6.1609947406505654E-2</v>
      </c>
      <c r="Q46" s="5">
        <v>6.1609947406505654E-2</v>
      </c>
      <c r="R46" s="5">
        <v>6.1609947406505654E-2</v>
      </c>
      <c r="S46" s="5">
        <v>6.1609947406505654E-2</v>
      </c>
      <c r="T46" s="5">
        <v>6.4177028548443399E-2</v>
      </c>
      <c r="U46" s="5">
        <v>6.4177028548443399E-2</v>
      </c>
      <c r="V46" s="5">
        <v>6.4177028548443399E-2</v>
      </c>
    </row>
    <row r="47" spans="1:22" hidden="1" x14ac:dyDescent="0.35">
      <c r="A47" t="s">
        <v>43</v>
      </c>
      <c r="B47" t="s">
        <v>42</v>
      </c>
      <c r="C47" t="str">
        <f t="shared" si="0"/>
        <v>AUSTRIA_TO_elec</v>
      </c>
      <c r="D47" t="str">
        <f t="shared" si="1"/>
        <v>PROTRA_CHP_PP_I</v>
      </c>
      <c r="E47" s="1" t="s">
        <v>34</v>
      </c>
      <c r="F47" s="1" t="str">
        <f t="shared" si="2"/>
        <v>AUSTRIATO_elecPROTRA_PP_waste_CCS</v>
      </c>
      <c r="G47" s="5">
        <v>0</v>
      </c>
      <c r="H47" s="5">
        <v>0</v>
      </c>
      <c r="I47" s="5">
        <v>0</v>
      </c>
      <c r="J47" s="5">
        <v>0</v>
      </c>
      <c r="K47" s="5">
        <v>0</v>
      </c>
      <c r="L47" s="5">
        <v>0</v>
      </c>
      <c r="M47" s="5">
        <v>0</v>
      </c>
      <c r="N47" s="5">
        <v>0</v>
      </c>
      <c r="O47" s="5">
        <v>0</v>
      </c>
      <c r="P47" s="5">
        <v>0</v>
      </c>
      <c r="Q47" s="5">
        <v>0</v>
      </c>
      <c r="R47" s="5">
        <v>0</v>
      </c>
      <c r="S47" s="5">
        <v>0</v>
      </c>
      <c r="T47" s="5">
        <v>0</v>
      </c>
      <c r="U47" s="5">
        <v>0</v>
      </c>
      <c r="V47" s="5">
        <v>0</v>
      </c>
    </row>
    <row r="48" spans="1:22" hidden="1" x14ac:dyDescent="0.35">
      <c r="A48" t="s">
        <v>43</v>
      </c>
      <c r="B48" t="s">
        <v>42</v>
      </c>
      <c r="C48" t="str">
        <f t="shared" si="0"/>
        <v>AUSTRIA_TO_elec</v>
      </c>
      <c r="D48" t="str">
        <f t="shared" si="1"/>
        <v>PROTRA_CHP_PP_I</v>
      </c>
      <c r="E48" s="1" t="s">
        <v>35</v>
      </c>
      <c r="F48" s="1" t="str">
        <f t="shared" si="2"/>
        <v>AUSTRIATO_elecPROTRA_PP_wind_offshore</v>
      </c>
      <c r="G48" s="5">
        <v>0</v>
      </c>
      <c r="H48" s="5">
        <v>0</v>
      </c>
      <c r="I48" s="5">
        <v>0</v>
      </c>
      <c r="J48" s="5">
        <v>0</v>
      </c>
      <c r="K48" s="5">
        <v>0</v>
      </c>
      <c r="L48" s="5">
        <v>0</v>
      </c>
      <c r="M48" s="5">
        <v>0</v>
      </c>
      <c r="N48" s="5">
        <v>0</v>
      </c>
      <c r="O48" s="5">
        <v>0</v>
      </c>
      <c r="P48" s="5">
        <v>0</v>
      </c>
      <c r="Q48" s="5">
        <v>0</v>
      </c>
      <c r="R48" s="5">
        <v>0</v>
      </c>
      <c r="S48" s="5">
        <v>0</v>
      </c>
      <c r="T48" s="5">
        <v>0</v>
      </c>
      <c r="U48" s="5">
        <v>0</v>
      </c>
      <c r="V48" s="5">
        <v>0</v>
      </c>
    </row>
    <row r="49" spans="1:22" hidden="1" x14ac:dyDescent="0.35">
      <c r="A49" t="s">
        <v>43</v>
      </c>
      <c r="B49" t="s">
        <v>42</v>
      </c>
      <c r="C49" t="str">
        <f t="shared" si="0"/>
        <v>AUSTRIA_TO_elec</v>
      </c>
      <c r="D49" t="str">
        <f t="shared" si="1"/>
        <v>PROTRA_CHP_PP_I</v>
      </c>
      <c r="E49" s="1" t="s">
        <v>36</v>
      </c>
      <c r="F49" s="1" t="str">
        <f t="shared" si="2"/>
        <v>AUSTRIATO_elecPROTRA_PP_wind_onshore</v>
      </c>
      <c r="G49" s="5">
        <v>0.82521900000000004</v>
      </c>
      <c r="H49" s="5">
        <v>0.96826900000000005</v>
      </c>
      <c r="I49" s="5">
        <v>0.99115900000000001</v>
      </c>
      <c r="J49" s="5">
        <v>0.99197400000000002</v>
      </c>
      <c r="K49" s="5">
        <v>1.000985</v>
      </c>
      <c r="L49" s="5">
        <v>1.015828</v>
      </c>
      <c r="M49" s="5">
        <v>1.105966</v>
      </c>
      <c r="N49" s="5">
        <v>1.3371500000000001</v>
      </c>
      <c r="O49" s="5">
        <v>1.6745380000000001</v>
      </c>
      <c r="P49" s="5">
        <v>2.1102750000000001</v>
      </c>
      <c r="Q49" s="5">
        <v>2.4887260000000002</v>
      </c>
      <c r="R49" s="5">
        <v>2.9299145789721832</v>
      </c>
      <c r="S49" s="5">
        <v>3.1634159811409717</v>
      </c>
      <c r="T49" s="5">
        <v>3.3875303922677986</v>
      </c>
      <c r="U49" s="5">
        <v>3.5611897265440833</v>
      </c>
      <c r="V49" s="5">
        <v>3.6761803668081097</v>
      </c>
    </row>
    <row r="50" spans="1:22" hidden="1" x14ac:dyDescent="0.35">
      <c r="A50" t="s">
        <v>44</v>
      </c>
      <c r="B50" t="s">
        <v>41</v>
      </c>
      <c r="C50" t="str">
        <f t="shared" si="0"/>
        <v>BELGIUM_TO_heat</v>
      </c>
      <c r="D50" t="str">
        <f t="shared" si="1"/>
        <v>PROTRA_CHP_HP_I</v>
      </c>
      <c r="E50" t="s">
        <v>0</v>
      </c>
      <c r="F50" s="1" t="str">
        <f t="shared" si="2"/>
        <v>BELGIUMTO_heatPROTRA_CHP_gas_fuels</v>
      </c>
      <c r="G50" s="3">
        <v>0</v>
      </c>
      <c r="H50" s="3">
        <v>0</v>
      </c>
      <c r="I50" s="3">
        <v>0</v>
      </c>
      <c r="J50" s="3">
        <v>0</v>
      </c>
      <c r="K50" s="3">
        <v>0</v>
      </c>
      <c r="L50" s="3">
        <v>0</v>
      </c>
      <c r="M50" s="3">
        <v>0</v>
      </c>
      <c r="N50" s="3">
        <v>0</v>
      </c>
      <c r="O50" s="3">
        <v>0</v>
      </c>
      <c r="P50" s="3">
        <v>0</v>
      </c>
      <c r="Q50" s="3">
        <v>0</v>
      </c>
      <c r="R50" s="3">
        <v>0</v>
      </c>
      <c r="S50" s="3">
        <v>0</v>
      </c>
      <c r="T50" s="3">
        <v>0</v>
      </c>
      <c r="U50" s="3">
        <v>0</v>
      </c>
      <c r="V50" s="3">
        <v>0</v>
      </c>
    </row>
    <row r="51" spans="1:22" hidden="1" x14ac:dyDescent="0.35">
      <c r="A51" t="s">
        <v>44</v>
      </c>
      <c r="B51" t="s">
        <v>41</v>
      </c>
      <c r="C51" t="str">
        <f t="shared" si="0"/>
        <v>BELGIUM_TO_heat</v>
      </c>
      <c r="D51" t="str">
        <f t="shared" si="1"/>
        <v>PROTRA_CHP_HP_I</v>
      </c>
      <c r="E51" t="s">
        <v>1</v>
      </c>
      <c r="F51" s="1" t="str">
        <f t="shared" si="2"/>
        <v>BELGIUMTO_heatPROTRA_CHP_gas_fuels_CCS</v>
      </c>
      <c r="G51" s="3">
        <v>0</v>
      </c>
      <c r="H51" s="3">
        <v>0</v>
      </c>
      <c r="I51" s="3">
        <v>0</v>
      </c>
      <c r="J51" s="3">
        <v>0</v>
      </c>
      <c r="K51" s="3">
        <v>0</v>
      </c>
      <c r="L51" s="3">
        <v>0</v>
      </c>
      <c r="M51" s="3">
        <v>0</v>
      </c>
      <c r="N51" s="3">
        <v>0</v>
      </c>
      <c r="O51" s="3">
        <v>0</v>
      </c>
      <c r="P51" s="3">
        <v>0</v>
      </c>
      <c r="Q51" s="3">
        <v>0</v>
      </c>
      <c r="R51" s="3">
        <v>0</v>
      </c>
      <c r="S51" s="3">
        <v>0</v>
      </c>
      <c r="T51" s="3">
        <v>0</v>
      </c>
      <c r="U51" s="3">
        <v>0</v>
      </c>
      <c r="V51" s="3">
        <v>0</v>
      </c>
    </row>
    <row r="52" spans="1:22" hidden="1" x14ac:dyDescent="0.35">
      <c r="A52" t="s">
        <v>44</v>
      </c>
      <c r="B52" t="s">
        <v>41</v>
      </c>
      <c r="C52" t="str">
        <f t="shared" si="0"/>
        <v>BELGIUM_TO_heat</v>
      </c>
      <c r="D52" t="str">
        <f t="shared" si="1"/>
        <v>PROTRA_CHP_HP_I</v>
      </c>
      <c r="E52" t="s">
        <v>2</v>
      </c>
      <c r="F52" s="1" t="str">
        <f t="shared" si="2"/>
        <v>BELGIUMTO_heatPROTRA_CHP_geothermal</v>
      </c>
      <c r="G52" s="3">
        <v>0</v>
      </c>
      <c r="H52" s="3">
        <v>0</v>
      </c>
      <c r="I52" s="3">
        <v>0</v>
      </c>
      <c r="J52" s="3">
        <v>0</v>
      </c>
      <c r="K52" s="3">
        <v>0</v>
      </c>
      <c r="L52" s="3">
        <v>0</v>
      </c>
      <c r="M52" s="3">
        <v>0</v>
      </c>
      <c r="N52" s="3">
        <v>0</v>
      </c>
      <c r="O52" s="3">
        <v>0</v>
      </c>
      <c r="P52" s="3">
        <v>0</v>
      </c>
      <c r="Q52" s="3">
        <v>0</v>
      </c>
      <c r="R52" s="3">
        <v>0</v>
      </c>
      <c r="S52" s="3">
        <v>0</v>
      </c>
      <c r="T52" s="3">
        <v>0</v>
      </c>
      <c r="U52" s="3">
        <v>0</v>
      </c>
      <c r="V52" s="3">
        <v>0</v>
      </c>
    </row>
    <row r="53" spans="1:22" hidden="1" x14ac:dyDescent="0.35">
      <c r="A53" t="s">
        <v>44</v>
      </c>
      <c r="B53" t="s">
        <v>41</v>
      </c>
      <c r="C53" t="str">
        <f t="shared" si="0"/>
        <v>BELGIUM_TO_heat</v>
      </c>
      <c r="D53" t="str">
        <f t="shared" si="1"/>
        <v>PROTRA_CHP_HP_I</v>
      </c>
      <c r="E53" t="s">
        <v>3</v>
      </c>
      <c r="F53" s="1" t="str">
        <f t="shared" si="2"/>
        <v>BELGIUMTO_heatPROTRA_CHP_liquid_fuels</v>
      </c>
      <c r="G53" s="3">
        <v>0</v>
      </c>
      <c r="H53" s="3">
        <v>0</v>
      </c>
      <c r="I53" s="3">
        <v>0</v>
      </c>
      <c r="J53" s="3">
        <v>0</v>
      </c>
      <c r="K53" s="3">
        <v>0</v>
      </c>
      <c r="L53" s="3">
        <v>0</v>
      </c>
      <c r="M53" s="3">
        <v>0</v>
      </c>
      <c r="N53" s="3">
        <v>0</v>
      </c>
      <c r="O53" s="3">
        <v>0</v>
      </c>
      <c r="P53" s="3">
        <v>0</v>
      </c>
      <c r="Q53" s="3">
        <v>0</v>
      </c>
      <c r="R53" s="3">
        <v>0</v>
      </c>
      <c r="S53" s="3">
        <v>0</v>
      </c>
      <c r="T53" s="3">
        <v>0</v>
      </c>
      <c r="U53" s="3">
        <v>0</v>
      </c>
      <c r="V53" s="3">
        <v>0</v>
      </c>
    </row>
    <row r="54" spans="1:22" hidden="1" x14ac:dyDescent="0.35">
      <c r="A54" t="s">
        <v>44</v>
      </c>
      <c r="B54" t="s">
        <v>41</v>
      </c>
      <c r="C54" t="str">
        <f t="shared" si="0"/>
        <v>BELGIUM_TO_heat</v>
      </c>
      <c r="D54" t="str">
        <f t="shared" si="1"/>
        <v>PROTRA_CHP_HP_I</v>
      </c>
      <c r="E54" t="s">
        <v>4</v>
      </c>
      <c r="F54" s="1" t="str">
        <f t="shared" si="2"/>
        <v>BELGIUMTO_heatPROTRA_CHP_liquid_fuels_CCS</v>
      </c>
      <c r="G54" s="3">
        <v>0</v>
      </c>
      <c r="H54" s="3">
        <v>0</v>
      </c>
      <c r="I54" s="3">
        <v>0</v>
      </c>
      <c r="J54" s="3">
        <v>0</v>
      </c>
      <c r="K54" s="3">
        <v>0</v>
      </c>
      <c r="L54" s="3">
        <v>0</v>
      </c>
      <c r="M54" s="3">
        <v>0</v>
      </c>
      <c r="N54" s="3">
        <v>0</v>
      </c>
      <c r="O54" s="3">
        <v>0</v>
      </c>
      <c r="P54" s="3">
        <v>0</v>
      </c>
      <c r="Q54" s="3">
        <v>0</v>
      </c>
      <c r="R54" s="3">
        <v>0</v>
      </c>
      <c r="S54" s="3">
        <v>0</v>
      </c>
      <c r="T54" s="3">
        <v>0</v>
      </c>
      <c r="U54" s="3">
        <v>0</v>
      </c>
      <c r="V54" s="3">
        <v>0</v>
      </c>
    </row>
    <row r="55" spans="1:22" hidden="1" x14ac:dyDescent="0.35">
      <c r="A55" t="s">
        <v>44</v>
      </c>
      <c r="B55" t="s">
        <v>41</v>
      </c>
      <c r="C55" t="str">
        <f t="shared" si="0"/>
        <v>BELGIUM_TO_heat</v>
      </c>
      <c r="D55" t="str">
        <f t="shared" si="1"/>
        <v>PROTRA_CHP_HP_I</v>
      </c>
      <c r="E55" t="s">
        <v>5</v>
      </c>
      <c r="F55" s="1" t="str">
        <f t="shared" si="2"/>
        <v>BELGIUMTO_heatPROTRA_CHP_solid_fossil</v>
      </c>
      <c r="G55" s="3">
        <v>0</v>
      </c>
      <c r="H55" s="3">
        <v>0</v>
      </c>
      <c r="I55" s="3">
        <v>0</v>
      </c>
      <c r="J55" s="3">
        <v>0</v>
      </c>
      <c r="K55" s="3">
        <v>0</v>
      </c>
      <c r="L55" s="3">
        <v>0</v>
      </c>
      <c r="M55" s="3">
        <v>0</v>
      </c>
      <c r="N55" s="3">
        <v>0</v>
      </c>
      <c r="O55" s="3">
        <v>0</v>
      </c>
      <c r="P55" s="3">
        <v>0</v>
      </c>
      <c r="Q55" s="3">
        <v>0</v>
      </c>
      <c r="R55" s="3">
        <v>0</v>
      </c>
      <c r="S55" s="3">
        <v>0</v>
      </c>
      <c r="T55" s="3">
        <v>0</v>
      </c>
      <c r="U55" s="3">
        <v>0</v>
      </c>
      <c r="V55" s="3">
        <v>0</v>
      </c>
    </row>
    <row r="56" spans="1:22" hidden="1" x14ac:dyDescent="0.35">
      <c r="A56" t="s">
        <v>44</v>
      </c>
      <c r="B56" t="s">
        <v>41</v>
      </c>
      <c r="C56" t="str">
        <f t="shared" si="0"/>
        <v>BELGIUM_TO_heat</v>
      </c>
      <c r="D56" t="str">
        <f t="shared" si="1"/>
        <v>PROTRA_CHP_HP_I</v>
      </c>
      <c r="E56" t="s">
        <v>6</v>
      </c>
      <c r="F56" s="1" t="str">
        <f t="shared" si="2"/>
        <v>BELGIUMTO_heatPROTRA_CHP_solid_fossil_CCS</v>
      </c>
      <c r="G56" s="3">
        <v>0</v>
      </c>
      <c r="H56" s="3">
        <v>0</v>
      </c>
      <c r="I56" s="3">
        <v>0</v>
      </c>
      <c r="J56" s="3">
        <v>0</v>
      </c>
      <c r="K56" s="3">
        <v>0</v>
      </c>
      <c r="L56" s="3">
        <v>0</v>
      </c>
      <c r="M56" s="3">
        <v>0</v>
      </c>
      <c r="N56" s="3">
        <v>0</v>
      </c>
      <c r="O56" s="3">
        <v>0</v>
      </c>
      <c r="P56" s="3">
        <v>0</v>
      </c>
      <c r="Q56" s="3">
        <v>0</v>
      </c>
      <c r="R56" s="3">
        <v>0</v>
      </c>
      <c r="S56" s="3">
        <v>0</v>
      </c>
      <c r="T56" s="3">
        <v>0</v>
      </c>
      <c r="U56" s="3">
        <v>0</v>
      </c>
      <c r="V56" s="3">
        <v>0</v>
      </c>
    </row>
    <row r="57" spans="1:22" hidden="1" x14ac:dyDescent="0.35">
      <c r="A57" t="s">
        <v>44</v>
      </c>
      <c r="B57" t="s">
        <v>41</v>
      </c>
      <c r="C57" t="str">
        <f t="shared" si="0"/>
        <v>BELGIUM_TO_heat</v>
      </c>
      <c r="D57" t="str">
        <f t="shared" si="1"/>
        <v>PROTRA_CHP_HP_I</v>
      </c>
      <c r="E57" t="s">
        <v>7</v>
      </c>
      <c r="F57" s="1" t="str">
        <f t="shared" si="2"/>
        <v>BELGIUMTO_heatPROTRA_CHP_waste</v>
      </c>
      <c r="G57" s="3">
        <v>0</v>
      </c>
      <c r="H57" s="3">
        <v>0</v>
      </c>
      <c r="I57" s="3">
        <v>0</v>
      </c>
      <c r="J57" s="3">
        <v>0</v>
      </c>
      <c r="K57" s="3">
        <v>0</v>
      </c>
      <c r="L57" s="3">
        <v>0</v>
      </c>
      <c r="M57" s="3">
        <v>0</v>
      </c>
      <c r="N57" s="3">
        <v>0</v>
      </c>
      <c r="O57" s="3">
        <v>0</v>
      </c>
      <c r="P57" s="3">
        <v>0</v>
      </c>
      <c r="Q57" s="3">
        <v>0</v>
      </c>
      <c r="R57" s="3">
        <v>0</v>
      </c>
      <c r="S57" s="3">
        <v>0</v>
      </c>
      <c r="T57" s="3">
        <v>0</v>
      </c>
      <c r="U57" s="3">
        <v>0</v>
      </c>
      <c r="V57" s="3">
        <v>0</v>
      </c>
    </row>
    <row r="58" spans="1:22" hidden="1" x14ac:dyDescent="0.35">
      <c r="A58" t="s">
        <v>44</v>
      </c>
      <c r="B58" t="s">
        <v>41</v>
      </c>
      <c r="C58" t="str">
        <f t="shared" si="0"/>
        <v>BELGIUM_TO_heat</v>
      </c>
      <c r="D58" t="str">
        <f t="shared" si="1"/>
        <v>PROTRA_CHP_HP_I</v>
      </c>
      <c r="E58" t="s">
        <v>8</v>
      </c>
      <c r="F58" s="1" t="str">
        <f t="shared" si="2"/>
        <v>BELGIUMTO_heatPROTRA_CHP_solid_bio</v>
      </c>
      <c r="G58" s="4">
        <v>0</v>
      </c>
      <c r="H58" s="4">
        <v>0</v>
      </c>
      <c r="I58" s="4">
        <v>0</v>
      </c>
      <c r="J58" s="4">
        <v>0</v>
      </c>
      <c r="K58" s="4">
        <v>0</v>
      </c>
      <c r="L58" s="4">
        <v>0</v>
      </c>
      <c r="M58" s="4">
        <v>0</v>
      </c>
      <c r="N58" s="4">
        <v>0</v>
      </c>
      <c r="O58" s="4">
        <v>0</v>
      </c>
      <c r="P58" s="4">
        <v>0</v>
      </c>
      <c r="Q58" s="4">
        <v>0</v>
      </c>
      <c r="R58" s="4">
        <v>0</v>
      </c>
      <c r="S58" s="4">
        <v>0</v>
      </c>
      <c r="T58" s="4">
        <v>0</v>
      </c>
      <c r="U58" s="4">
        <v>0</v>
      </c>
      <c r="V58" s="4">
        <v>0</v>
      </c>
    </row>
    <row r="59" spans="1:22" hidden="1" x14ac:dyDescent="0.35">
      <c r="A59" t="s">
        <v>44</v>
      </c>
      <c r="B59" t="s">
        <v>41</v>
      </c>
      <c r="C59" t="str">
        <f t="shared" si="0"/>
        <v>BELGIUM_TO_heat</v>
      </c>
      <c r="D59" t="str">
        <f t="shared" si="1"/>
        <v>PROTRA_CHP_HP_I</v>
      </c>
      <c r="E59" t="s">
        <v>9</v>
      </c>
      <c r="F59" s="1" t="str">
        <f t="shared" si="2"/>
        <v>BELGIUMTO_heatPROTRA_CHP_solid_bio_CCS</v>
      </c>
      <c r="G59" s="3">
        <v>0</v>
      </c>
      <c r="H59" s="3">
        <v>0</v>
      </c>
      <c r="I59" s="3">
        <v>0</v>
      </c>
      <c r="J59" s="3">
        <v>0</v>
      </c>
      <c r="K59" s="3">
        <v>0</v>
      </c>
      <c r="L59" s="3">
        <v>0</v>
      </c>
      <c r="M59" s="3">
        <v>0</v>
      </c>
      <c r="N59" s="3">
        <v>0</v>
      </c>
      <c r="O59" s="3">
        <v>0</v>
      </c>
      <c r="P59" s="3">
        <v>0</v>
      </c>
      <c r="Q59" s="3">
        <v>0</v>
      </c>
      <c r="R59" s="3">
        <v>0</v>
      </c>
      <c r="S59" s="3">
        <v>0</v>
      </c>
      <c r="T59" s="3">
        <v>0</v>
      </c>
      <c r="U59" s="3">
        <v>0</v>
      </c>
      <c r="V59" s="3">
        <v>0</v>
      </c>
    </row>
    <row r="60" spans="1:22" hidden="1" x14ac:dyDescent="0.35">
      <c r="A60" t="s">
        <v>44</v>
      </c>
      <c r="B60" t="s">
        <v>41</v>
      </c>
      <c r="C60" t="str">
        <f t="shared" si="0"/>
        <v>BELGIUM_TO_heat</v>
      </c>
      <c r="D60" t="str">
        <f t="shared" si="1"/>
        <v>PROTRA_CHP_HP_I</v>
      </c>
      <c r="E60" t="s">
        <v>10</v>
      </c>
      <c r="F60" s="1" t="str">
        <f t="shared" si="2"/>
        <v>BELGIUMTO_heatPROTRA_HP_gas_fuels</v>
      </c>
      <c r="G60" s="4">
        <v>0</v>
      </c>
      <c r="H60" s="4">
        <v>0</v>
      </c>
      <c r="I60" s="4">
        <v>0</v>
      </c>
      <c r="J60" s="4">
        <v>0</v>
      </c>
      <c r="K60" s="4">
        <v>0</v>
      </c>
      <c r="L60" s="4">
        <v>0</v>
      </c>
      <c r="M60" s="4">
        <v>0</v>
      </c>
      <c r="N60" s="4">
        <v>0</v>
      </c>
      <c r="O60" s="4">
        <v>0</v>
      </c>
      <c r="P60" s="4">
        <v>0</v>
      </c>
      <c r="Q60" s="4">
        <v>0</v>
      </c>
      <c r="R60" s="4">
        <v>0</v>
      </c>
      <c r="S60" s="4">
        <v>0</v>
      </c>
      <c r="T60" s="4">
        <v>0</v>
      </c>
      <c r="U60" s="4">
        <v>0</v>
      </c>
      <c r="V60" s="4">
        <v>0</v>
      </c>
    </row>
    <row r="61" spans="1:22" hidden="1" x14ac:dyDescent="0.35">
      <c r="A61" t="s">
        <v>44</v>
      </c>
      <c r="B61" t="s">
        <v>41</v>
      </c>
      <c r="C61" t="str">
        <f t="shared" si="0"/>
        <v>BELGIUM_TO_heat</v>
      </c>
      <c r="D61" t="str">
        <f t="shared" si="1"/>
        <v>PROTRA_CHP_HP_I</v>
      </c>
      <c r="E61" t="s">
        <v>11</v>
      </c>
      <c r="F61" s="1" t="str">
        <f t="shared" si="2"/>
        <v>BELGIUMTO_heatPROTRA_HP_solid_bio</v>
      </c>
      <c r="G61" s="4">
        <v>0</v>
      </c>
      <c r="H61" s="4">
        <v>0</v>
      </c>
      <c r="I61" s="4">
        <v>0</v>
      </c>
      <c r="J61" s="4">
        <v>0</v>
      </c>
      <c r="K61" s="4">
        <v>0</v>
      </c>
      <c r="L61" s="4">
        <v>0</v>
      </c>
      <c r="M61" s="4">
        <v>0</v>
      </c>
      <c r="N61" s="4">
        <v>0</v>
      </c>
      <c r="O61" s="4">
        <v>0</v>
      </c>
      <c r="P61" s="4">
        <v>0</v>
      </c>
      <c r="Q61" s="4">
        <v>0</v>
      </c>
      <c r="R61" s="4">
        <v>0</v>
      </c>
      <c r="S61" s="4">
        <v>0</v>
      </c>
      <c r="T61" s="4">
        <v>0</v>
      </c>
      <c r="U61" s="4">
        <v>0</v>
      </c>
      <c r="V61" s="4">
        <v>0</v>
      </c>
    </row>
    <row r="62" spans="1:22" hidden="1" x14ac:dyDescent="0.35">
      <c r="A62" t="s">
        <v>44</v>
      </c>
      <c r="B62" t="s">
        <v>41</v>
      </c>
      <c r="C62" t="str">
        <f t="shared" si="0"/>
        <v>BELGIUM_TO_heat</v>
      </c>
      <c r="D62" t="str">
        <f t="shared" si="1"/>
        <v>PROTRA_CHP_HP_I</v>
      </c>
      <c r="E62" t="s">
        <v>12</v>
      </c>
      <c r="F62" s="1" t="str">
        <f t="shared" si="2"/>
        <v>BELGIUMTO_heatPROTRA_HP_geothermal</v>
      </c>
      <c r="G62" s="4">
        <v>1.6514285714285714E-2</v>
      </c>
      <c r="H62" s="4">
        <v>2.3961904761904757E-2</v>
      </c>
      <c r="I62" s="4">
        <v>1.9752380952380952E-2</v>
      </c>
      <c r="J62" s="4">
        <v>2.2019047619047615E-2</v>
      </c>
      <c r="K62" s="4">
        <v>2.7523809523809527E-2</v>
      </c>
      <c r="L62" s="4">
        <v>2.0529523809523807E-2</v>
      </c>
      <c r="M62" s="4">
        <v>1.2401904761904762E-2</v>
      </c>
      <c r="N62" s="4">
        <v>1.3373333333333331E-2</v>
      </c>
      <c r="O62" s="4">
        <v>1.5316190476190476E-2</v>
      </c>
      <c r="P62" s="4">
        <v>1.5186666666666666E-2</v>
      </c>
      <c r="Q62" s="4">
        <v>1.6255238095238093E-2</v>
      </c>
      <c r="R62" s="4">
        <v>1.6967619047619044E-2</v>
      </c>
      <c r="S62" s="4">
        <v>1.6417142857142859E-2</v>
      </c>
      <c r="T62" s="4">
        <v>1.7000000000000001E-2</v>
      </c>
      <c r="U62" s="4">
        <v>1.8198095238095242E-2</v>
      </c>
      <c r="V62" s="4">
        <v>1.8589904761904769E-2</v>
      </c>
    </row>
    <row r="63" spans="1:22" hidden="1" x14ac:dyDescent="0.35">
      <c r="A63" t="s">
        <v>44</v>
      </c>
      <c r="B63" t="s">
        <v>41</v>
      </c>
      <c r="C63" t="str">
        <f t="shared" si="0"/>
        <v>BELGIUM_TO_heat</v>
      </c>
      <c r="D63" t="str">
        <f t="shared" si="1"/>
        <v>PROTRA_CHP_HP_I</v>
      </c>
      <c r="E63" t="s">
        <v>13</v>
      </c>
      <c r="F63" s="1" t="str">
        <f t="shared" si="2"/>
        <v>BELGIUMTO_heatPROTRA_HP_liquid_fuels</v>
      </c>
      <c r="G63" s="4">
        <v>0</v>
      </c>
      <c r="H63" s="4">
        <v>0</v>
      </c>
      <c r="I63" s="4">
        <v>0</v>
      </c>
      <c r="J63" s="4">
        <v>0</v>
      </c>
      <c r="K63" s="4">
        <v>0</v>
      </c>
      <c r="L63" s="4">
        <v>0</v>
      </c>
      <c r="M63" s="4">
        <v>0</v>
      </c>
      <c r="N63" s="4">
        <v>0</v>
      </c>
      <c r="O63" s="4">
        <v>0</v>
      </c>
      <c r="P63" s="4">
        <v>0</v>
      </c>
      <c r="Q63" s="4">
        <v>0</v>
      </c>
      <c r="R63" s="4">
        <v>0</v>
      </c>
      <c r="S63" s="4">
        <v>0</v>
      </c>
      <c r="T63" s="4">
        <v>0</v>
      </c>
      <c r="U63" s="4">
        <v>0</v>
      </c>
      <c r="V63" s="4">
        <v>0</v>
      </c>
    </row>
    <row r="64" spans="1:22" hidden="1" x14ac:dyDescent="0.35">
      <c r="A64" t="s">
        <v>44</v>
      </c>
      <c r="B64" t="s">
        <v>41</v>
      </c>
      <c r="C64" t="str">
        <f t="shared" si="0"/>
        <v>BELGIUM_TO_heat</v>
      </c>
      <c r="D64" t="str">
        <f t="shared" si="1"/>
        <v>PROTRA_CHP_HP_I</v>
      </c>
      <c r="E64" t="s">
        <v>14</v>
      </c>
      <c r="F64" s="1" t="str">
        <f t="shared" si="2"/>
        <v>BELGIUMTO_heatPROTRA_HP_solar</v>
      </c>
      <c r="G64" s="4">
        <v>0</v>
      </c>
      <c r="H64" s="4">
        <v>0</v>
      </c>
      <c r="I64" s="4">
        <v>0</v>
      </c>
      <c r="J64" s="4">
        <v>0</v>
      </c>
      <c r="K64" s="4">
        <v>0</v>
      </c>
      <c r="L64" s="4">
        <v>0</v>
      </c>
      <c r="M64" s="4">
        <v>0</v>
      </c>
      <c r="N64" s="4">
        <v>0</v>
      </c>
      <c r="O64" s="4">
        <v>0</v>
      </c>
      <c r="P64" s="4">
        <v>0</v>
      </c>
      <c r="Q64" s="4">
        <v>0</v>
      </c>
      <c r="R64" s="4">
        <v>0</v>
      </c>
      <c r="S64" s="4">
        <v>0</v>
      </c>
      <c r="T64" s="4">
        <v>0</v>
      </c>
      <c r="U64" s="4">
        <v>0</v>
      </c>
      <c r="V64" s="4">
        <v>0</v>
      </c>
    </row>
    <row r="65" spans="1:22" hidden="1" x14ac:dyDescent="0.35">
      <c r="A65" t="s">
        <v>44</v>
      </c>
      <c r="B65" t="s">
        <v>41</v>
      </c>
      <c r="C65" t="str">
        <f t="shared" si="0"/>
        <v>BELGIUM_TO_heat</v>
      </c>
      <c r="D65" t="str">
        <f t="shared" si="1"/>
        <v>PROTRA_CHP_HP_I</v>
      </c>
      <c r="E65" t="s">
        <v>15</v>
      </c>
      <c r="F65" s="1" t="str">
        <f t="shared" si="2"/>
        <v>BELGIUMTO_heatPROTRA_HP_solid_fossil</v>
      </c>
      <c r="G65" s="4">
        <v>0</v>
      </c>
      <c r="H65" s="4">
        <v>0</v>
      </c>
      <c r="I65" s="4">
        <v>0</v>
      </c>
      <c r="J65" s="4">
        <v>0</v>
      </c>
      <c r="K65" s="4">
        <v>0</v>
      </c>
      <c r="L65" s="4">
        <v>0</v>
      </c>
      <c r="M65" s="4">
        <v>0</v>
      </c>
      <c r="N65" s="4">
        <v>0</v>
      </c>
      <c r="O65" s="4">
        <v>0</v>
      </c>
      <c r="P65" s="4">
        <v>0</v>
      </c>
      <c r="Q65" s="4">
        <v>0</v>
      </c>
      <c r="R65" s="4">
        <v>0</v>
      </c>
      <c r="S65" s="4">
        <v>0</v>
      </c>
      <c r="T65" s="4">
        <v>0</v>
      </c>
      <c r="U65" s="4">
        <v>0</v>
      </c>
      <c r="V65" s="4">
        <v>0</v>
      </c>
    </row>
    <row r="66" spans="1:22" hidden="1" x14ac:dyDescent="0.35">
      <c r="A66" t="s">
        <v>44</v>
      </c>
      <c r="B66" t="s">
        <v>41</v>
      </c>
      <c r="C66" t="str">
        <f t="shared" si="0"/>
        <v>BELGIUM_TO_heat</v>
      </c>
      <c r="D66" t="str">
        <f t="shared" si="1"/>
        <v>PROTRA_CHP_HP_I</v>
      </c>
      <c r="E66" t="s">
        <v>16</v>
      </c>
      <c r="F66" s="1" t="str">
        <f t="shared" si="2"/>
        <v>BELGIUMTO_heatPROTRA_HP_waste</v>
      </c>
      <c r="G66" s="4">
        <v>0</v>
      </c>
      <c r="H66" s="4">
        <v>0</v>
      </c>
      <c r="I66" s="4">
        <v>0</v>
      </c>
      <c r="J66" s="4">
        <v>0</v>
      </c>
      <c r="K66" s="4">
        <v>0</v>
      </c>
      <c r="L66" s="4">
        <v>0</v>
      </c>
      <c r="M66" s="4">
        <v>0</v>
      </c>
      <c r="N66" s="4">
        <v>0</v>
      </c>
      <c r="O66" s="4">
        <v>0</v>
      </c>
      <c r="P66" s="4">
        <v>0</v>
      </c>
      <c r="Q66" s="4">
        <v>0</v>
      </c>
      <c r="R66" s="4">
        <v>0</v>
      </c>
      <c r="S66" s="4">
        <v>0</v>
      </c>
      <c r="T66" s="4">
        <v>0</v>
      </c>
      <c r="U66" s="4">
        <v>0</v>
      </c>
      <c r="V66" s="4">
        <v>0</v>
      </c>
    </row>
    <row r="67" spans="1:22" hidden="1" x14ac:dyDescent="0.35">
      <c r="A67" t="s">
        <v>44</v>
      </c>
      <c r="B67" t="s">
        <v>42</v>
      </c>
      <c r="C67" t="str">
        <f t="shared" si="0"/>
        <v>BELGIUM_TO_elec</v>
      </c>
      <c r="D67" t="str">
        <f t="shared" si="1"/>
        <v>PROTRA_CHP_PP_I</v>
      </c>
      <c r="E67" t="s">
        <v>0</v>
      </c>
      <c r="F67" s="1" t="str">
        <f t="shared" si="2"/>
        <v>BELGIUMTO_elecPROTRA_CHP_gas_fuels</v>
      </c>
      <c r="G67" s="5">
        <v>1.8347590000000003</v>
      </c>
      <c r="H67" s="5">
        <v>1.8372750000000002</v>
      </c>
      <c r="I67" s="5">
        <v>1.8504745000000002</v>
      </c>
      <c r="J67" s="5">
        <v>2.1226525000000001</v>
      </c>
      <c r="K67" s="5">
        <v>2.5223875000000002</v>
      </c>
      <c r="L67" s="5">
        <v>2.5796995000000003</v>
      </c>
      <c r="M67" s="5">
        <v>3.0088235000000001</v>
      </c>
      <c r="N67" s="5">
        <v>2.7216985</v>
      </c>
      <c r="O67" s="5">
        <v>2.7259724999999997</v>
      </c>
      <c r="P67" s="5">
        <v>2.7232314999999998</v>
      </c>
      <c r="Q67" s="5">
        <v>2.7138515000000001</v>
      </c>
      <c r="R67" s="5">
        <v>2.5836444977787649</v>
      </c>
      <c r="S67" s="5">
        <v>2.5977100690063675</v>
      </c>
      <c r="T67" s="5">
        <v>2.6258412114615726</v>
      </c>
      <c r="U67" s="5">
        <v>2.6692435455353176</v>
      </c>
      <c r="V67" s="5">
        <v>2.7323376793277063</v>
      </c>
    </row>
    <row r="68" spans="1:22" hidden="1" x14ac:dyDescent="0.35">
      <c r="A68" t="s">
        <v>44</v>
      </c>
      <c r="B68" t="s">
        <v>42</v>
      </c>
      <c r="C68" t="str">
        <f t="shared" ref="C68:C131" si="3">A68&amp;"_"&amp;B68</f>
        <v>BELGIUM_TO_elec</v>
      </c>
      <c r="D68" t="str">
        <f t="shared" ref="D68:D131" si="4">IF(B68="TO_heat","PROTRA_CHP_HP_I","PROTRA_CHP_PP_I")</f>
        <v>PROTRA_CHP_PP_I</v>
      </c>
      <c r="E68" t="s">
        <v>1</v>
      </c>
      <c r="F68" s="1" t="str">
        <f t="shared" ref="F68:F131" si="5">A68&amp;B68&amp;E68</f>
        <v>BELGIUMTO_elecPROTRA_CHP_gas_fuels_CCS</v>
      </c>
      <c r="G68" s="5">
        <v>0</v>
      </c>
      <c r="H68" s="5">
        <v>0</v>
      </c>
      <c r="I68" s="5">
        <v>0</v>
      </c>
      <c r="J68" s="5">
        <v>0</v>
      </c>
      <c r="K68" s="5">
        <v>0</v>
      </c>
      <c r="L68" s="5">
        <v>0</v>
      </c>
      <c r="M68" s="5">
        <v>0</v>
      </c>
      <c r="N68" s="5">
        <v>0</v>
      </c>
      <c r="O68" s="5">
        <v>0</v>
      </c>
      <c r="P68" s="5">
        <v>0</v>
      </c>
      <c r="Q68" s="5">
        <v>0</v>
      </c>
      <c r="R68" s="5">
        <v>0</v>
      </c>
      <c r="S68" s="5">
        <v>0</v>
      </c>
      <c r="T68" s="5">
        <v>0</v>
      </c>
      <c r="U68" s="5">
        <v>0</v>
      </c>
      <c r="V68" s="5">
        <v>0</v>
      </c>
    </row>
    <row r="69" spans="1:22" hidden="1" x14ac:dyDescent="0.35">
      <c r="A69" t="s">
        <v>44</v>
      </c>
      <c r="B69" t="s">
        <v>42</v>
      </c>
      <c r="C69" t="str">
        <f t="shared" si="3"/>
        <v>BELGIUM_TO_elec</v>
      </c>
      <c r="D69" t="str">
        <f t="shared" si="4"/>
        <v>PROTRA_CHP_PP_I</v>
      </c>
      <c r="E69" t="s">
        <v>2</v>
      </c>
      <c r="F69" s="1" t="str">
        <f t="shared" si="5"/>
        <v>BELGIUMTO_elecPROTRA_CHP_geothermal</v>
      </c>
      <c r="G69" s="5">
        <v>2.6363968190967594E-4</v>
      </c>
      <c r="H69" s="5">
        <v>2.291386556689666E-3</v>
      </c>
      <c r="I69" s="5">
        <v>2.9229150467041352E-3</v>
      </c>
      <c r="J69" s="5">
        <v>2.9229150467041352E-3</v>
      </c>
      <c r="K69" s="5">
        <v>3.3811923580420685E-3</v>
      </c>
      <c r="L69" s="5">
        <v>3.5977563313877386E-3</v>
      </c>
      <c r="M69" s="5">
        <v>4.5481699999999998E-3</v>
      </c>
      <c r="N69" s="5">
        <v>3.9843042664996706E-3</v>
      </c>
      <c r="O69" s="5">
        <v>4.0512766302699997E-3</v>
      </c>
      <c r="P69" s="5">
        <v>4.1582620792699997E-3</v>
      </c>
      <c r="Q69" s="5">
        <v>4.1122099999999998E-3</v>
      </c>
      <c r="R69" s="5">
        <v>4.1541961984183319E-3</v>
      </c>
      <c r="S69" s="5">
        <v>4.1961823968366639E-3</v>
      </c>
      <c r="T69" s="5">
        <v>4.238168595254996E-3</v>
      </c>
      <c r="U69" s="5">
        <v>4.280154793673328E-3</v>
      </c>
      <c r="V69" s="5">
        <v>4.32214099209166E-3</v>
      </c>
    </row>
    <row r="70" spans="1:22" hidden="1" x14ac:dyDescent="0.35">
      <c r="A70" t="s">
        <v>44</v>
      </c>
      <c r="B70" t="s">
        <v>42</v>
      </c>
      <c r="C70" t="str">
        <f t="shared" si="3"/>
        <v>BELGIUM_TO_elec</v>
      </c>
      <c r="D70" t="str">
        <f t="shared" si="4"/>
        <v>PROTRA_CHP_PP_I</v>
      </c>
      <c r="E70" t="s">
        <v>3</v>
      </c>
      <c r="F70" s="1" t="str">
        <f t="shared" si="5"/>
        <v>BELGIUMTO_elecPROTRA_CHP_liquid_fuels</v>
      </c>
      <c r="G70" s="5">
        <v>0.11364000000000002</v>
      </c>
      <c r="H70" s="5">
        <v>0.113787</v>
      </c>
      <c r="I70" s="5">
        <v>0.113787</v>
      </c>
      <c r="J70" s="5">
        <v>0.11038700000000001</v>
      </c>
      <c r="K70" s="5">
        <v>0.10958700000000002</v>
      </c>
      <c r="L70" s="5">
        <v>9.5686999999999994E-2</v>
      </c>
      <c r="M70" s="5">
        <v>9.5187000000000008E-2</v>
      </c>
      <c r="N70" s="5">
        <v>9.4687000000000007E-2</v>
      </c>
      <c r="O70" s="5">
        <v>9.2187000000000005E-2</v>
      </c>
      <c r="P70" s="5">
        <v>8.5487000000000007E-2</v>
      </c>
      <c r="Q70" s="5">
        <v>7.9186999999999994E-2</v>
      </c>
      <c r="R70" s="5">
        <v>7.4000078602620076E-2</v>
      </c>
      <c r="S70" s="5">
        <v>7.7458026200873359E-2</v>
      </c>
      <c r="T70" s="5">
        <v>8.2644947598253277E-2</v>
      </c>
      <c r="U70" s="5">
        <v>8.3682331877729249E-2</v>
      </c>
      <c r="V70" s="5">
        <v>8.506551091703056E-2</v>
      </c>
    </row>
    <row r="71" spans="1:22" hidden="1" x14ac:dyDescent="0.35">
      <c r="A71" t="s">
        <v>44</v>
      </c>
      <c r="B71" t="s">
        <v>42</v>
      </c>
      <c r="C71" t="str">
        <f t="shared" si="3"/>
        <v>BELGIUM_TO_elec</v>
      </c>
      <c r="D71" t="str">
        <f t="shared" si="4"/>
        <v>PROTRA_CHP_PP_I</v>
      </c>
      <c r="E71" t="s">
        <v>4</v>
      </c>
      <c r="F71" s="1" t="str">
        <f t="shared" si="5"/>
        <v>BELGIUMTO_elecPROTRA_CHP_liquid_fuels_CCS</v>
      </c>
      <c r="G71" s="5">
        <v>0</v>
      </c>
      <c r="H71" s="5">
        <v>0</v>
      </c>
      <c r="I71" s="5">
        <v>0</v>
      </c>
      <c r="J71" s="5">
        <v>0</v>
      </c>
      <c r="K71" s="5">
        <v>0</v>
      </c>
      <c r="L71" s="5">
        <v>0</v>
      </c>
      <c r="M71" s="5">
        <v>0</v>
      </c>
      <c r="N71" s="5">
        <v>0</v>
      </c>
      <c r="O71" s="5">
        <v>0</v>
      </c>
      <c r="P71" s="5">
        <v>0</v>
      </c>
      <c r="Q71" s="5">
        <v>0</v>
      </c>
      <c r="R71" s="5">
        <v>0</v>
      </c>
      <c r="S71" s="5">
        <v>0</v>
      </c>
      <c r="T71" s="5">
        <v>0</v>
      </c>
      <c r="U71" s="5">
        <v>0</v>
      </c>
      <c r="V71" s="5">
        <v>0</v>
      </c>
    </row>
    <row r="72" spans="1:22" hidden="1" x14ac:dyDescent="0.35">
      <c r="A72" t="s">
        <v>44</v>
      </c>
      <c r="B72" t="s">
        <v>42</v>
      </c>
      <c r="C72" t="str">
        <f t="shared" si="3"/>
        <v>BELGIUM_TO_elec</v>
      </c>
      <c r="D72" t="str">
        <f t="shared" si="4"/>
        <v>PROTRA_CHP_PP_I</v>
      </c>
      <c r="E72" t="s">
        <v>5</v>
      </c>
      <c r="F72" s="1" t="str">
        <f t="shared" si="5"/>
        <v>BELGIUMTO_elecPROTRA_CHP_solid_fossil</v>
      </c>
      <c r="G72" s="5">
        <v>0.16700000000000001</v>
      </c>
      <c r="H72" s="5">
        <v>0.16700000000000001</v>
      </c>
      <c r="I72" s="5">
        <v>0.16700000000000001</v>
      </c>
      <c r="J72" s="5">
        <v>0.16700000000000001</v>
      </c>
      <c r="K72" s="5">
        <v>0.16700000000000001</v>
      </c>
      <c r="L72" s="5">
        <v>2.1000000000000001E-2</v>
      </c>
      <c r="M72" s="5">
        <v>2.1000000000000001E-2</v>
      </c>
      <c r="N72" s="5">
        <v>2.1000000000000001E-2</v>
      </c>
      <c r="O72" s="5">
        <v>2.1000000000000001E-2</v>
      </c>
      <c r="P72" s="5">
        <v>2.1000000000000001E-2</v>
      </c>
      <c r="Q72" s="5">
        <v>2.1000000000000001E-2</v>
      </c>
      <c r="R72" s="5">
        <v>2.1000000000000001E-2</v>
      </c>
      <c r="S72" s="5">
        <v>2.1000000000000001E-2</v>
      </c>
      <c r="T72" s="5">
        <v>2.1000000000000001E-2</v>
      </c>
      <c r="U72" s="5">
        <v>2.1000000000000001E-2</v>
      </c>
      <c r="V72" s="5">
        <v>2.1000000000000001E-2</v>
      </c>
    </row>
    <row r="73" spans="1:22" hidden="1" x14ac:dyDescent="0.35">
      <c r="A73" t="s">
        <v>44</v>
      </c>
      <c r="B73" t="s">
        <v>42</v>
      </c>
      <c r="C73" t="str">
        <f t="shared" si="3"/>
        <v>BELGIUM_TO_elec</v>
      </c>
      <c r="D73" t="str">
        <f t="shared" si="4"/>
        <v>PROTRA_CHP_PP_I</v>
      </c>
      <c r="E73" t="s">
        <v>6</v>
      </c>
      <c r="F73" s="1" t="str">
        <f t="shared" si="5"/>
        <v>BELGIUMTO_elecPROTRA_CHP_solid_fossil_CCS</v>
      </c>
      <c r="G73" s="5">
        <v>0</v>
      </c>
      <c r="H73" s="5">
        <v>0</v>
      </c>
      <c r="I73" s="5">
        <v>0</v>
      </c>
      <c r="J73" s="5">
        <v>0</v>
      </c>
      <c r="K73" s="5">
        <v>0</v>
      </c>
      <c r="L73" s="5">
        <v>0</v>
      </c>
      <c r="M73" s="5">
        <v>0</v>
      </c>
      <c r="N73" s="5">
        <v>0</v>
      </c>
      <c r="O73" s="5">
        <v>0</v>
      </c>
      <c r="P73" s="5">
        <v>0</v>
      </c>
      <c r="Q73" s="5">
        <v>0</v>
      </c>
      <c r="R73" s="5">
        <v>0</v>
      </c>
      <c r="S73" s="5">
        <v>0</v>
      </c>
      <c r="T73" s="5">
        <v>0</v>
      </c>
      <c r="U73" s="5">
        <v>0</v>
      </c>
      <c r="V73" s="5">
        <v>0</v>
      </c>
    </row>
    <row r="74" spans="1:22" hidden="1" x14ac:dyDescent="0.35">
      <c r="A74" t="s">
        <v>44</v>
      </c>
      <c r="B74" t="s">
        <v>42</v>
      </c>
      <c r="C74" t="str">
        <f t="shared" si="3"/>
        <v>BELGIUM_TO_elec</v>
      </c>
      <c r="D74" t="str">
        <f t="shared" si="4"/>
        <v>PROTRA_CHP_PP_I</v>
      </c>
      <c r="E74" t="s">
        <v>7</v>
      </c>
      <c r="F74" s="1" t="str">
        <f t="shared" si="5"/>
        <v>BELGIUMTO_elecPROTRA_CHP_waste</v>
      </c>
      <c r="G74" s="5">
        <v>1.8370779941479166E-2</v>
      </c>
      <c r="H74" s="5">
        <v>2.1011794975279996E-2</v>
      </c>
      <c r="I74" s="5">
        <v>2.1011794975279996E-2</v>
      </c>
      <c r="J74" s="5">
        <v>3.9089607506810627E-2</v>
      </c>
      <c r="K74" s="5">
        <v>5.3686277873070336E-2</v>
      </c>
      <c r="L74" s="5">
        <v>5.3686277873070336E-2</v>
      </c>
      <c r="M74" s="5">
        <v>6.6266643123801844E-2</v>
      </c>
      <c r="N74" s="5">
        <v>6.7214478861870652E-2</v>
      </c>
      <c r="O74" s="5">
        <v>6.7214478861870652E-2</v>
      </c>
      <c r="P74" s="5">
        <v>6.7214478861870652E-2</v>
      </c>
      <c r="Q74" s="5">
        <v>6.7214478861870652E-2</v>
      </c>
      <c r="R74" s="5">
        <v>6.796547862569044E-2</v>
      </c>
      <c r="S74" s="5">
        <v>6.796547862569044E-2</v>
      </c>
      <c r="T74" s="5">
        <v>6.796547862569044E-2</v>
      </c>
      <c r="U74" s="5">
        <v>6.796547862569044E-2</v>
      </c>
      <c r="V74" s="5">
        <v>6.796547862569044E-2</v>
      </c>
    </row>
    <row r="75" spans="1:22" hidden="1" x14ac:dyDescent="0.35">
      <c r="A75" t="s">
        <v>44</v>
      </c>
      <c r="B75" t="s">
        <v>42</v>
      </c>
      <c r="C75" t="str">
        <f t="shared" si="3"/>
        <v>BELGIUM_TO_elec</v>
      </c>
      <c r="D75" t="str">
        <f t="shared" si="4"/>
        <v>PROTRA_CHP_PP_I</v>
      </c>
      <c r="E75" t="s">
        <v>8</v>
      </c>
      <c r="F75" s="1" t="str">
        <f t="shared" si="5"/>
        <v>BELGIUMTO_elecPROTRA_CHP_solid_bio</v>
      </c>
      <c r="G75" s="5">
        <v>8.8229220058520838E-2</v>
      </c>
      <c r="H75" s="5">
        <v>0.10091320502472002</v>
      </c>
      <c r="I75" s="5">
        <v>0.10091320502472002</v>
      </c>
      <c r="J75" s="5">
        <v>0.18773539249318943</v>
      </c>
      <c r="K75" s="5">
        <v>0.25783872212692971</v>
      </c>
      <c r="L75" s="5">
        <v>0.25783872212692971</v>
      </c>
      <c r="M75" s="5">
        <v>0.31825835687619813</v>
      </c>
      <c r="N75" s="5">
        <v>0.32281052113812936</v>
      </c>
      <c r="O75" s="5">
        <v>0.32281052113812936</v>
      </c>
      <c r="P75" s="5">
        <v>0.32281052113812936</v>
      </c>
      <c r="Q75" s="5">
        <v>0.32281052113812936</v>
      </c>
      <c r="R75" s="5">
        <v>0.33238779663437401</v>
      </c>
      <c r="S75" s="5">
        <v>0.33689474980907741</v>
      </c>
      <c r="T75" s="5">
        <v>0.33689474980907741</v>
      </c>
      <c r="U75" s="5">
        <v>0.34872550189267376</v>
      </c>
      <c r="V75" s="5">
        <v>0.3644998380041356</v>
      </c>
    </row>
    <row r="76" spans="1:22" hidden="1" x14ac:dyDescent="0.35">
      <c r="A76" t="s">
        <v>44</v>
      </c>
      <c r="B76" t="s">
        <v>42</v>
      </c>
      <c r="C76" t="str">
        <f t="shared" si="3"/>
        <v>BELGIUM_TO_elec</v>
      </c>
      <c r="D76" t="str">
        <f t="shared" si="4"/>
        <v>PROTRA_CHP_PP_I</v>
      </c>
      <c r="E76" t="s">
        <v>9</v>
      </c>
      <c r="F76" s="1" t="str">
        <f t="shared" si="5"/>
        <v>BELGIUMTO_elecPROTRA_CHP_solid_bio_CCS</v>
      </c>
      <c r="G76" s="5">
        <v>0</v>
      </c>
      <c r="H76" s="5">
        <v>0</v>
      </c>
      <c r="I76" s="5">
        <v>0</v>
      </c>
      <c r="J76" s="5">
        <v>0</v>
      </c>
      <c r="K76" s="5">
        <v>0</v>
      </c>
      <c r="L76" s="5">
        <v>0</v>
      </c>
      <c r="M76" s="5">
        <v>0</v>
      </c>
      <c r="N76" s="5">
        <v>0</v>
      </c>
      <c r="O76" s="5">
        <v>0</v>
      </c>
      <c r="P76" s="5">
        <v>0</v>
      </c>
      <c r="Q76" s="5">
        <v>0</v>
      </c>
      <c r="R76" s="5">
        <v>0</v>
      </c>
      <c r="S76" s="5">
        <v>0</v>
      </c>
      <c r="T76" s="5">
        <v>0</v>
      </c>
      <c r="U76" s="5">
        <v>0</v>
      </c>
      <c r="V76" s="5">
        <v>0</v>
      </c>
    </row>
    <row r="77" spans="1:22" hidden="1" x14ac:dyDescent="0.35">
      <c r="A77" t="s">
        <v>44</v>
      </c>
      <c r="B77" t="s">
        <v>42</v>
      </c>
      <c r="C77" t="str">
        <f t="shared" si="3"/>
        <v>BELGIUM_TO_elec</v>
      </c>
      <c r="D77" t="str">
        <f t="shared" si="4"/>
        <v>PROTRA_CHP_PP_I</v>
      </c>
      <c r="E77" t="s">
        <v>17</v>
      </c>
      <c r="F77" s="1" t="str">
        <f t="shared" si="5"/>
        <v>BELGIUMTO_elecPROTRA_PP_solid_bio</v>
      </c>
      <c r="G77" s="5">
        <v>0.13229598063389164</v>
      </c>
      <c r="H77" s="5">
        <v>0.24899691898521847</v>
      </c>
      <c r="I77" s="5">
        <v>0.31918301524190296</v>
      </c>
      <c r="J77" s="5">
        <v>0.31918301524190296</v>
      </c>
      <c r="K77" s="5">
        <v>0.31918301524190296</v>
      </c>
      <c r="L77" s="5">
        <v>0.46816293654146907</v>
      </c>
      <c r="M77" s="5">
        <v>0.46816293654146907</v>
      </c>
      <c r="N77" s="5">
        <v>0.48163899808924426</v>
      </c>
      <c r="O77" s="5">
        <v>0.48224153910427814</v>
      </c>
      <c r="P77" s="5">
        <v>0.48255770760392497</v>
      </c>
      <c r="Q77" s="5">
        <v>0.48255770760392497</v>
      </c>
      <c r="R77" s="5">
        <v>0.49687442842288954</v>
      </c>
      <c r="S77" s="5">
        <v>0.50361170880828476</v>
      </c>
      <c r="T77" s="5">
        <v>0.50361170880828476</v>
      </c>
      <c r="U77" s="5">
        <v>0.52129706981994683</v>
      </c>
      <c r="V77" s="5">
        <v>0.54487755116882985</v>
      </c>
    </row>
    <row r="78" spans="1:22" hidden="1" x14ac:dyDescent="0.35">
      <c r="A78" t="s">
        <v>44</v>
      </c>
      <c r="B78" t="s">
        <v>42</v>
      </c>
      <c r="C78" t="str">
        <f t="shared" si="3"/>
        <v>BELGIUM_TO_elec</v>
      </c>
      <c r="D78" t="str">
        <f t="shared" si="4"/>
        <v>PROTRA_CHP_PP_I</v>
      </c>
      <c r="E78" t="s">
        <v>18</v>
      </c>
      <c r="F78" s="1" t="str">
        <f t="shared" si="5"/>
        <v>BELGIUMTO_elecPROTRA_PP_solid_bio_CCS</v>
      </c>
      <c r="G78" s="5">
        <v>0</v>
      </c>
      <c r="H78" s="5">
        <v>0</v>
      </c>
      <c r="I78" s="5">
        <v>0</v>
      </c>
      <c r="J78" s="5">
        <v>0</v>
      </c>
      <c r="K78" s="5">
        <v>0</v>
      </c>
      <c r="L78" s="5">
        <v>0</v>
      </c>
      <c r="M78" s="5">
        <v>0</v>
      </c>
      <c r="N78" s="5">
        <v>0</v>
      </c>
      <c r="O78" s="5">
        <v>0</v>
      </c>
      <c r="P78" s="5">
        <v>0</v>
      </c>
      <c r="Q78" s="5">
        <v>0</v>
      </c>
      <c r="R78" s="5">
        <v>0</v>
      </c>
      <c r="S78" s="5">
        <v>0</v>
      </c>
      <c r="T78" s="5">
        <v>0</v>
      </c>
      <c r="U78" s="5">
        <v>0</v>
      </c>
      <c r="V78" s="5">
        <v>0</v>
      </c>
    </row>
    <row r="79" spans="1:22" hidden="1" x14ac:dyDescent="0.35">
      <c r="A79" t="s">
        <v>44</v>
      </c>
      <c r="B79" t="s">
        <v>42</v>
      </c>
      <c r="C79" t="str">
        <f t="shared" si="3"/>
        <v>BELGIUM_TO_elec</v>
      </c>
      <c r="D79" t="str">
        <f t="shared" si="4"/>
        <v>PROTRA_CHP_PP_I</v>
      </c>
      <c r="E79" t="s">
        <v>19</v>
      </c>
      <c r="F79" s="1" t="str">
        <f t="shared" si="5"/>
        <v>BELGIUMTO_elecPROTRA_PP_gas_fuels</v>
      </c>
      <c r="G79" s="5">
        <v>4.282</v>
      </c>
      <c r="H79" s="5">
        <v>4.2979449999999995</v>
      </c>
      <c r="I79" s="5">
        <v>4.342498</v>
      </c>
      <c r="J79" s="5">
        <v>4.3706079999999998</v>
      </c>
      <c r="K79" s="5">
        <v>4.3974439999999992</v>
      </c>
      <c r="L79" s="5">
        <v>4.9536899999999999</v>
      </c>
      <c r="M79" s="5">
        <v>5.2254043999999995</v>
      </c>
      <c r="N79" s="5">
        <v>5.0318772000000003</v>
      </c>
      <c r="O79" s="5">
        <v>4.7400082999999995</v>
      </c>
      <c r="P79" s="5">
        <v>4.4342660999999985</v>
      </c>
      <c r="Q79" s="5">
        <v>4.433246099999999</v>
      </c>
      <c r="R79" s="5">
        <v>4.2205448211017318</v>
      </c>
      <c r="S79" s="5">
        <v>4.2435218111061737</v>
      </c>
      <c r="T79" s="5">
        <v>4.2894757911150592</v>
      </c>
      <c r="U79" s="5">
        <v>4.3603762174144816</v>
      </c>
      <c r="V79" s="5">
        <v>4.4634444297201235</v>
      </c>
    </row>
    <row r="80" spans="1:22" hidden="1" x14ac:dyDescent="0.35">
      <c r="A80" t="s">
        <v>44</v>
      </c>
      <c r="B80" t="s">
        <v>42</v>
      </c>
      <c r="C80" t="str">
        <f t="shared" si="3"/>
        <v>BELGIUM_TO_elec</v>
      </c>
      <c r="D80" t="str">
        <f t="shared" si="4"/>
        <v>PROTRA_CHP_PP_I</v>
      </c>
      <c r="E80" t="s">
        <v>20</v>
      </c>
      <c r="F80" s="1" t="str">
        <f t="shared" si="5"/>
        <v>BELGIUMTO_elecPROTRA_PP_gas_fuels_CCS</v>
      </c>
      <c r="G80" s="6">
        <v>0</v>
      </c>
      <c r="H80" s="6">
        <v>0</v>
      </c>
      <c r="I80" s="6">
        <v>0</v>
      </c>
      <c r="J80" s="6">
        <v>0</v>
      </c>
      <c r="K80" s="6">
        <v>0</v>
      </c>
      <c r="L80" s="6">
        <v>0</v>
      </c>
      <c r="M80" s="6">
        <v>0</v>
      </c>
      <c r="N80" s="6">
        <v>0</v>
      </c>
      <c r="O80" s="6">
        <v>0</v>
      </c>
      <c r="P80" s="6">
        <v>0</v>
      </c>
      <c r="Q80" s="6">
        <v>0</v>
      </c>
      <c r="R80" s="6">
        <v>0</v>
      </c>
      <c r="S80" s="6">
        <v>0</v>
      </c>
      <c r="T80" s="6">
        <v>0</v>
      </c>
      <c r="U80" s="6">
        <v>0</v>
      </c>
      <c r="V80" s="6">
        <v>0</v>
      </c>
    </row>
    <row r="81" spans="1:22" hidden="1" x14ac:dyDescent="0.35">
      <c r="A81" t="s">
        <v>44</v>
      </c>
      <c r="B81" t="s">
        <v>42</v>
      </c>
      <c r="C81" t="str">
        <f t="shared" si="3"/>
        <v>BELGIUM_TO_elec</v>
      </c>
      <c r="D81" t="str">
        <f t="shared" si="4"/>
        <v>PROTRA_CHP_PP_I</v>
      </c>
      <c r="E81" t="s">
        <v>21</v>
      </c>
      <c r="F81" s="1" t="str">
        <f t="shared" si="5"/>
        <v>BELGIUMTO_elecPROTRA_PP_geothermal</v>
      </c>
      <c r="G81" s="5">
        <v>0</v>
      </c>
      <c r="H81" s="5">
        <v>0</v>
      </c>
      <c r="I81" s="5">
        <v>0</v>
      </c>
      <c r="J81" s="5">
        <v>0</v>
      </c>
      <c r="K81" s="5">
        <v>0</v>
      </c>
      <c r="L81" s="5">
        <v>0</v>
      </c>
      <c r="M81" s="5">
        <v>0</v>
      </c>
      <c r="N81" s="5">
        <v>0</v>
      </c>
      <c r="O81" s="5">
        <v>0</v>
      </c>
      <c r="P81" s="5">
        <v>0</v>
      </c>
      <c r="Q81" s="5">
        <v>0</v>
      </c>
      <c r="R81" s="5">
        <v>0</v>
      </c>
      <c r="S81" s="5">
        <v>0</v>
      </c>
      <c r="T81" s="5">
        <v>0</v>
      </c>
      <c r="U81" s="5">
        <v>0</v>
      </c>
      <c r="V81" s="5">
        <v>0</v>
      </c>
    </row>
    <row r="82" spans="1:22" hidden="1" x14ac:dyDescent="0.35">
      <c r="A82" t="s">
        <v>44</v>
      </c>
      <c r="B82" t="s">
        <v>42</v>
      </c>
      <c r="C82" t="str">
        <f t="shared" si="3"/>
        <v>BELGIUM_TO_elec</v>
      </c>
      <c r="D82" t="str">
        <f t="shared" si="4"/>
        <v>PROTRA_CHP_PP_I</v>
      </c>
      <c r="E82" t="s">
        <v>22</v>
      </c>
      <c r="F82" s="1" t="str">
        <f t="shared" si="5"/>
        <v>BELGIUMTO_elecPROTRA_PP_hydropower_dammed</v>
      </c>
      <c r="G82" s="5">
        <v>1.3331199999999999</v>
      </c>
      <c r="H82" s="5">
        <v>1.3331199999999999</v>
      </c>
      <c r="I82" s="5">
        <v>1.3331199999999999</v>
      </c>
      <c r="J82" s="5">
        <v>1.3331199999999999</v>
      </c>
      <c r="K82" s="5">
        <v>1.3343399999999999</v>
      </c>
      <c r="L82" s="5">
        <v>1.3343399999999999</v>
      </c>
      <c r="M82" s="5">
        <v>1.3343399999999999</v>
      </c>
      <c r="N82" s="5">
        <v>1.3343399999999999</v>
      </c>
      <c r="O82" s="5">
        <v>1.3343399999999999</v>
      </c>
      <c r="P82" s="5">
        <v>1.3343399999999999</v>
      </c>
      <c r="Q82" s="5">
        <v>1.3343399999999999</v>
      </c>
      <c r="R82" s="5">
        <v>1.3343399999999999</v>
      </c>
      <c r="S82" s="5">
        <v>1.3343399999999999</v>
      </c>
      <c r="T82" s="5">
        <v>1.3343399999999999</v>
      </c>
      <c r="U82" s="5">
        <v>1.3343399999999999</v>
      </c>
      <c r="V82" s="5">
        <v>1.3343399999999999</v>
      </c>
    </row>
    <row r="83" spans="1:22" hidden="1" x14ac:dyDescent="0.35">
      <c r="A83" t="s">
        <v>44</v>
      </c>
      <c r="B83" t="s">
        <v>42</v>
      </c>
      <c r="C83" t="str">
        <f t="shared" si="3"/>
        <v>BELGIUM_TO_elec</v>
      </c>
      <c r="D83" t="str">
        <f t="shared" si="4"/>
        <v>PROTRA_CHP_PP_I</v>
      </c>
      <c r="E83" t="s">
        <v>23</v>
      </c>
      <c r="F83" s="1" t="str">
        <f t="shared" si="5"/>
        <v>BELGIUMTO_elecPROTRA_PP_hydropower_run_of_river</v>
      </c>
      <c r="G83" s="5">
        <v>8.77E-2</v>
      </c>
      <c r="H83" s="5">
        <v>8.77E-2</v>
      </c>
      <c r="I83" s="5">
        <v>8.77E-2</v>
      </c>
      <c r="J83" s="5">
        <v>8.7781999999999999E-2</v>
      </c>
      <c r="K83" s="5">
        <v>8.7781999999999999E-2</v>
      </c>
      <c r="L83" s="5">
        <v>9.0468000000000007E-2</v>
      </c>
      <c r="M83" s="5">
        <v>9.2468000000000009E-2</v>
      </c>
      <c r="N83" s="5">
        <v>9.2541999999999999E-2</v>
      </c>
      <c r="O83" s="5">
        <v>9.2541999999999999E-2</v>
      </c>
      <c r="P83" s="5">
        <v>9.2541999999999999E-2</v>
      </c>
      <c r="Q83" s="5">
        <v>9.2541999999999999E-2</v>
      </c>
      <c r="R83" s="5">
        <v>9.5969481481481475E-2</v>
      </c>
      <c r="S83" s="5">
        <v>9.7111975308641976E-2</v>
      </c>
      <c r="T83" s="5">
        <v>9.7683222222222227E-2</v>
      </c>
      <c r="U83" s="5">
        <v>9.8254469135802477E-2</v>
      </c>
      <c r="V83" s="5">
        <v>9.9968209876543201E-2</v>
      </c>
    </row>
    <row r="84" spans="1:22" hidden="1" x14ac:dyDescent="0.35">
      <c r="A84" t="s">
        <v>44</v>
      </c>
      <c r="B84" t="s">
        <v>42</v>
      </c>
      <c r="C84" t="str">
        <f t="shared" si="3"/>
        <v>BELGIUM_TO_elec</v>
      </c>
      <c r="D84" t="str">
        <f t="shared" si="4"/>
        <v>PROTRA_CHP_PP_I</v>
      </c>
      <c r="E84" t="s">
        <v>24</v>
      </c>
      <c r="F84" s="1" t="str">
        <f t="shared" si="5"/>
        <v>BELGIUMTO_elecPROTRA_PP_liquid_fuels</v>
      </c>
      <c r="G84" s="5">
        <v>0.6782999999999999</v>
      </c>
      <c r="H84" s="5">
        <v>0.66570000000000007</v>
      </c>
      <c r="I84" s="5">
        <v>0.66349999999999998</v>
      </c>
      <c r="J84" s="5">
        <v>0.65939999999999999</v>
      </c>
      <c r="K84" s="5">
        <v>0.65939999999999999</v>
      </c>
      <c r="L84" s="5">
        <v>0.36609999999999998</v>
      </c>
      <c r="M84" s="5">
        <v>0.36609999999999998</v>
      </c>
      <c r="N84" s="5">
        <v>0.33559999999999995</v>
      </c>
      <c r="O84" s="5">
        <v>0.33409999999999995</v>
      </c>
      <c r="P84" s="5">
        <v>0.32809999999999995</v>
      </c>
      <c r="Q84" s="5">
        <v>0.19919999999999999</v>
      </c>
      <c r="R84" s="5">
        <v>0.18615196506550216</v>
      </c>
      <c r="S84" s="5">
        <v>0.19485065502183405</v>
      </c>
      <c r="T84" s="5">
        <v>0.20789868995633187</v>
      </c>
      <c r="U84" s="5">
        <v>0.21050829694323142</v>
      </c>
      <c r="V84" s="5">
        <v>0.21398777292576418</v>
      </c>
    </row>
    <row r="85" spans="1:22" hidden="1" x14ac:dyDescent="0.35">
      <c r="A85" t="s">
        <v>44</v>
      </c>
      <c r="B85" t="s">
        <v>42</v>
      </c>
      <c r="C85" t="str">
        <f t="shared" si="3"/>
        <v>BELGIUM_TO_elec</v>
      </c>
      <c r="D85" t="str">
        <f t="shared" si="4"/>
        <v>PROTRA_CHP_PP_I</v>
      </c>
      <c r="E85" t="s">
        <v>25</v>
      </c>
      <c r="F85" s="1" t="str">
        <f t="shared" si="5"/>
        <v>BELGIUMTO_elecPROTRA_PP_liquid_fuels_CCS</v>
      </c>
      <c r="G85" s="5">
        <v>0</v>
      </c>
      <c r="H85" s="5">
        <v>0</v>
      </c>
      <c r="I85" s="5">
        <v>0</v>
      </c>
      <c r="J85" s="5">
        <v>0</v>
      </c>
      <c r="K85" s="5">
        <v>0</v>
      </c>
      <c r="L85" s="5">
        <v>0</v>
      </c>
      <c r="M85" s="5">
        <v>0</v>
      </c>
      <c r="N85" s="5">
        <v>0</v>
      </c>
      <c r="O85" s="5">
        <v>0</v>
      </c>
      <c r="P85" s="5">
        <v>0</v>
      </c>
      <c r="Q85" s="5">
        <v>0</v>
      </c>
      <c r="R85" s="5">
        <v>0</v>
      </c>
      <c r="S85" s="5">
        <v>0</v>
      </c>
      <c r="T85" s="5">
        <v>0</v>
      </c>
      <c r="U85" s="5">
        <v>0</v>
      </c>
      <c r="V85" s="5">
        <v>0</v>
      </c>
    </row>
    <row r="86" spans="1:22" hidden="1" x14ac:dyDescent="0.35">
      <c r="A86" t="s">
        <v>44</v>
      </c>
      <c r="B86" t="s">
        <v>42</v>
      </c>
      <c r="C86" t="str">
        <f t="shared" si="3"/>
        <v>BELGIUM_TO_elec</v>
      </c>
      <c r="D86" t="str">
        <f t="shared" si="4"/>
        <v>PROTRA_CHP_PP_I</v>
      </c>
      <c r="E86" t="s">
        <v>26</v>
      </c>
      <c r="F86" s="1" t="str">
        <f t="shared" si="5"/>
        <v>BELGIUMTO_elecPROTRA_PP_nuclear</v>
      </c>
      <c r="G86" s="5">
        <v>6.0449999999999999</v>
      </c>
      <c r="H86" s="5">
        <v>6.069</v>
      </c>
      <c r="I86" s="5">
        <v>6.069</v>
      </c>
      <c r="J86" s="5">
        <v>6.069</v>
      </c>
      <c r="K86" s="5">
        <v>6.149</v>
      </c>
      <c r="L86" s="5">
        <v>6.1749999999999998</v>
      </c>
      <c r="M86" s="5">
        <v>6.1749999999999998</v>
      </c>
      <c r="N86" s="5">
        <v>6.1749999999999998</v>
      </c>
      <c r="O86" s="5">
        <v>6.1749999999999998</v>
      </c>
      <c r="P86" s="5">
        <v>6.1749999999999998</v>
      </c>
      <c r="Q86" s="5">
        <v>6.1749999999999998</v>
      </c>
      <c r="R86" s="5">
        <v>6.1749999999999998</v>
      </c>
      <c r="S86" s="5">
        <v>6.1749999999999998</v>
      </c>
      <c r="T86" s="5">
        <v>6.1749999999999998</v>
      </c>
      <c r="U86" s="5">
        <v>6.1749999999999998</v>
      </c>
      <c r="V86" s="5">
        <v>6.1749999999999998</v>
      </c>
    </row>
    <row r="87" spans="1:22" hidden="1" x14ac:dyDescent="0.35">
      <c r="A87" t="s">
        <v>44</v>
      </c>
      <c r="B87" t="s">
        <v>42</v>
      </c>
      <c r="C87" t="str">
        <f t="shared" si="3"/>
        <v>BELGIUM_TO_elec</v>
      </c>
      <c r="D87" t="str">
        <f t="shared" si="4"/>
        <v>PROTRA_CHP_PP_I</v>
      </c>
      <c r="E87" t="s">
        <v>27</v>
      </c>
      <c r="F87" s="1" t="str">
        <f t="shared" si="5"/>
        <v>BELGIUMTO_elecPROTRA_PP_oceanic</v>
      </c>
      <c r="G87" s="5">
        <v>0</v>
      </c>
      <c r="H87" s="5">
        <v>0</v>
      </c>
      <c r="I87" s="5">
        <v>0</v>
      </c>
      <c r="J87" s="5">
        <v>0</v>
      </c>
      <c r="K87" s="5">
        <v>0</v>
      </c>
      <c r="L87" s="5">
        <v>0</v>
      </c>
      <c r="M87" s="5">
        <v>0</v>
      </c>
      <c r="N87" s="5">
        <v>0</v>
      </c>
      <c r="O87" s="5">
        <v>0</v>
      </c>
      <c r="P87" s="5">
        <v>0</v>
      </c>
      <c r="Q87" s="5">
        <v>0</v>
      </c>
      <c r="R87" s="5">
        <v>0</v>
      </c>
      <c r="S87" s="5">
        <v>0</v>
      </c>
      <c r="T87" s="5">
        <v>0</v>
      </c>
      <c r="U87" s="5">
        <v>0</v>
      </c>
      <c r="V87" s="5">
        <v>0</v>
      </c>
    </row>
    <row r="88" spans="1:22" hidden="1" x14ac:dyDescent="0.35">
      <c r="A88" t="s">
        <v>44</v>
      </c>
      <c r="B88" t="s">
        <v>42</v>
      </c>
      <c r="C88" t="str">
        <f t="shared" si="3"/>
        <v>BELGIUM_TO_elec</v>
      </c>
      <c r="D88" t="str">
        <f t="shared" si="4"/>
        <v>PROTRA_CHP_PP_I</v>
      </c>
      <c r="E88" t="s">
        <v>28</v>
      </c>
      <c r="F88" s="1" t="str">
        <f t="shared" si="5"/>
        <v>BELGIUMTO_elecPROTRA_PP_solar_CSP</v>
      </c>
      <c r="G88" s="5">
        <v>0</v>
      </c>
      <c r="H88" s="5">
        <v>0</v>
      </c>
      <c r="I88" s="5">
        <v>0</v>
      </c>
      <c r="J88" s="5">
        <v>0</v>
      </c>
      <c r="K88" s="5">
        <v>0</v>
      </c>
      <c r="L88" s="5">
        <v>0</v>
      </c>
      <c r="M88" s="5">
        <v>0</v>
      </c>
      <c r="N88" s="5">
        <v>0</v>
      </c>
      <c r="O88" s="5">
        <v>0</v>
      </c>
      <c r="P88" s="5">
        <v>0</v>
      </c>
      <c r="Q88" s="5">
        <v>0</v>
      </c>
      <c r="R88" s="5">
        <v>0</v>
      </c>
      <c r="S88" s="5">
        <v>0</v>
      </c>
      <c r="T88" s="5">
        <v>0</v>
      </c>
      <c r="U88" s="5">
        <v>0</v>
      </c>
      <c r="V88" s="5">
        <v>0</v>
      </c>
    </row>
    <row r="89" spans="1:22" hidden="1" x14ac:dyDescent="0.35">
      <c r="A89" t="s">
        <v>44</v>
      </c>
      <c r="B89" t="s">
        <v>42</v>
      </c>
      <c r="C89" t="str">
        <f t="shared" si="3"/>
        <v>BELGIUM_TO_elec</v>
      </c>
      <c r="D89" t="str">
        <f t="shared" si="4"/>
        <v>PROTRA_CHP_PP_I</v>
      </c>
      <c r="E89" t="s">
        <v>29</v>
      </c>
      <c r="F89" s="1" t="str">
        <f t="shared" si="5"/>
        <v>BELGIUMTO_elecPROTRA_PP_solar_PV</v>
      </c>
      <c r="G89" s="5">
        <v>2.0000000000000019E-5</v>
      </c>
      <c r="H89" s="5">
        <v>2.0000000000000019E-5</v>
      </c>
      <c r="I89" s="5">
        <v>2.0000000000000017E-4</v>
      </c>
      <c r="J89" s="5">
        <v>6.2000000000000054E-4</v>
      </c>
      <c r="K89" s="5">
        <v>3.8600000000000036E-3</v>
      </c>
      <c r="L89" s="5">
        <v>1.0070000000000009E-2</v>
      </c>
      <c r="M89" s="5">
        <v>1.9790000000000016E-2</v>
      </c>
      <c r="N89" s="5">
        <v>2.6470000000000025E-2</v>
      </c>
      <c r="O89" s="5">
        <v>2.9020000000000025E-2</v>
      </c>
      <c r="P89" s="5">
        <v>3.0152000000000026E-2</v>
      </c>
      <c r="Q89" s="5">
        <v>3.1317000000000025E-2</v>
      </c>
      <c r="R89" s="5">
        <v>3.2817282114975185E-2</v>
      </c>
      <c r="S89" s="5">
        <v>3.2817282114975185E-2</v>
      </c>
      <c r="T89" s="5">
        <v>3.2817282114975185E-2</v>
      </c>
      <c r="U89" s="5">
        <v>3.7440373669269021E-2</v>
      </c>
      <c r="V89" s="5">
        <v>4.3197011710432963E-2</v>
      </c>
    </row>
    <row r="90" spans="1:22" hidden="1" x14ac:dyDescent="0.35">
      <c r="A90" t="s">
        <v>44</v>
      </c>
      <c r="B90" t="s">
        <v>42</v>
      </c>
      <c r="C90" t="str">
        <f t="shared" si="3"/>
        <v>BELGIUM_TO_elec</v>
      </c>
      <c r="D90" t="str">
        <f t="shared" si="4"/>
        <v>PROTRA_CHP_PP_I</v>
      </c>
      <c r="E90" t="s">
        <v>30</v>
      </c>
      <c r="F90" s="1" t="str">
        <f t="shared" si="5"/>
        <v>BELGIUMTO_elecPROTRA_PP_solar_urban_PV</v>
      </c>
      <c r="G90" s="5">
        <v>1.98E-3</v>
      </c>
      <c r="H90" s="5">
        <v>1.98E-3</v>
      </c>
      <c r="I90" s="5">
        <v>1.9800000000000002E-2</v>
      </c>
      <c r="J90" s="5">
        <v>6.1380000000000004E-2</v>
      </c>
      <c r="K90" s="5">
        <v>0.38213999999999998</v>
      </c>
      <c r="L90" s="5">
        <v>0.99692999999999998</v>
      </c>
      <c r="M90" s="5">
        <v>1.9592100000000001</v>
      </c>
      <c r="N90" s="5">
        <v>2.62053</v>
      </c>
      <c r="O90" s="5">
        <v>2.8729800000000001</v>
      </c>
      <c r="P90" s="5">
        <v>2.9850479999999999</v>
      </c>
      <c r="Q90" s="5">
        <v>3.1003829999999999</v>
      </c>
      <c r="R90" s="5">
        <v>3.2489109293825407</v>
      </c>
      <c r="S90" s="5">
        <v>3.2489109293825407</v>
      </c>
      <c r="T90" s="5">
        <v>3.2489109293825407</v>
      </c>
      <c r="U90" s="5">
        <v>3.7065969932576297</v>
      </c>
      <c r="V90" s="5">
        <v>4.2765041593328599</v>
      </c>
    </row>
    <row r="91" spans="1:22" hidden="1" x14ac:dyDescent="0.35">
      <c r="A91" t="s">
        <v>44</v>
      </c>
      <c r="B91" t="s">
        <v>42</v>
      </c>
      <c r="C91" t="str">
        <f t="shared" si="3"/>
        <v>BELGIUM_TO_elec</v>
      </c>
      <c r="D91" t="str">
        <f t="shared" si="4"/>
        <v>PROTRA_CHP_PP_I</v>
      </c>
      <c r="E91" t="s">
        <v>31</v>
      </c>
      <c r="F91" s="1" t="str">
        <f t="shared" si="5"/>
        <v>BELGIUMTO_elecPROTRA_PP_solid_fossil</v>
      </c>
      <c r="G91" s="5">
        <v>1.7229000000000001</v>
      </c>
      <c r="H91" s="5">
        <v>1.7229000000000001</v>
      </c>
      <c r="I91" s="5">
        <v>1.7229000000000001</v>
      </c>
      <c r="J91" s="5">
        <v>1.7229000000000001</v>
      </c>
      <c r="K91" s="5">
        <v>1.6017999999999999</v>
      </c>
      <c r="L91" s="5">
        <v>1.6017999999999999</v>
      </c>
      <c r="M91" s="5">
        <v>1.3217999999999999</v>
      </c>
      <c r="N91" s="5">
        <v>1.1918</v>
      </c>
      <c r="O91" s="5">
        <v>1.1918</v>
      </c>
      <c r="P91" s="5">
        <v>0.91679999999999995</v>
      </c>
      <c r="Q91" s="5">
        <v>0.6167999999999999</v>
      </c>
      <c r="R91" s="5">
        <v>0.51052363636363629</v>
      </c>
      <c r="S91" s="5">
        <v>0.40424727272727262</v>
      </c>
      <c r="T91" s="5">
        <v>0.29797090909090895</v>
      </c>
      <c r="U91" s="5">
        <v>0.19169454545454528</v>
      </c>
      <c r="V91" s="5">
        <v>8.5418181818181629E-2</v>
      </c>
    </row>
    <row r="92" spans="1:22" hidden="1" x14ac:dyDescent="0.35">
      <c r="A92" t="s">
        <v>44</v>
      </c>
      <c r="B92" t="s">
        <v>42</v>
      </c>
      <c r="C92" t="str">
        <f t="shared" si="3"/>
        <v>BELGIUM_TO_elec</v>
      </c>
      <c r="D92" t="str">
        <f t="shared" si="4"/>
        <v>PROTRA_CHP_PP_I</v>
      </c>
      <c r="E92" t="s">
        <v>32</v>
      </c>
      <c r="F92" s="1" t="str">
        <f t="shared" si="5"/>
        <v>BELGIUMTO_elecPROTRA_PP_solid_fossil_CCS</v>
      </c>
      <c r="G92" s="5">
        <v>0</v>
      </c>
      <c r="H92" s="5">
        <v>0</v>
      </c>
      <c r="I92" s="5">
        <v>0</v>
      </c>
      <c r="J92" s="5">
        <v>0</v>
      </c>
      <c r="K92" s="5">
        <v>0</v>
      </c>
      <c r="L92" s="5">
        <v>0</v>
      </c>
      <c r="M92" s="5">
        <v>0</v>
      </c>
      <c r="N92" s="5">
        <v>0</v>
      </c>
      <c r="O92" s="5">
        <v>0</v>
      </c>
      <c r="P92" s="5">
        <v>0</v>
      </c>
      <c r="Q92" s="5">
        <v>0</v>
      </c>
      <c r="R92" s="5">
        <v>0</v>
      </c>
      <c r="S92" s="5">
        <v>0</v>
      </c>
      <c r="T92" s="5">
        <v>0</v>
      </c>
      <c r="U92" s="5">
        <v>0</v>
      </c>
      <c r="V92" s="5">
        <v>0</v>
      </c>
    </row>
    <row r="93" spans="1:22" hidden="1" x14ac:dyDescent="0.35">
      <c r="A93" t="s">
        <v>44</v>
      </c>
      <c r="B93" t="s">
        <v>42</v>
      </c>
      <c r="C93" t="str">
        <f t="shared" si="3"/>
        <v>BELGIUM_TO_elec</v>
      </c>
      <c r="D93" t="str">
        <f t="shared" si="4"/>
        <v>PROTRA_CHP_PP_I</v>
      </c>
      <c r="E93" t="s">
        <v>33</v>
      </c>
      <c r="F93" s="1" t="str">
        <f t="shared" si="5"/>
        <v>BELGIUMTO_elecPROTRA_PP_waste</v>
      </c>
      <c r="G93" s="5">
        <v>2.7546206866108366E-2</v>
      </c>
      <c r="H93" s="5">
        <v>5.1845268514781565E-2</v>
      </c>
      <c r="I93" s="5">
        <v>6.6459172258097068E-2</v>
      </c>
      <c r="J93" s="5">
        <v>6.6459172258097068E-2</v>
      </c>
      <c r="K93" s="5">
        <v>6.6459172258097068E-2</v>
      </c>
      <c r="L93" s="5">
        <v>9.7479250958530925E-2</v>
      </c>
      <c r="M93" s="5">
        <v>9.7479250958530925E-2</v>
      </c>
      <c r="N93" s="5">
        <v>0.10028518941075573</v>
      </c>
      <c r="O93" s="5">
        <v>0.10041064839572195</v>
      </c>
      <c r="P93" s="5">
        <v>0.10047647989607508</v>
      </c>
      <c r="Q93" s="5">
        <v>0.10047647989607508</v>
      </c>
      <c r="R93" s="5">
        <v>0.10159912212955079</v>
      </c>
      <c r="S93" s="5">
        <v>0.10159912212955079</v>
      </c>
      <c r="T93" s="5">
        <v>0.10159912212955079</v>
      </c>
      <c r="U93" s="5">
        <v>0.10159912212955079</v>
      </c>
      <c r="V93" s="5">
        <v>0.10159912212955079</v>
      </c>
    </row>
    <row r="94" spans="1:22" hidden="1" x14ac:dyDescent="0.35">
      <c r="A94" t="s">
        <v>44</v>
      </c>
      <c r="B94" t="s">
        <v>42</v>
      </c>
      <c r="C94" t="str">
        <f t="shared" si="3"/>
        <v>BELGIUM_TO_elec</v>
      </c>
      <c r="D94" t="str">
        <f t="shared" si="4"/>
        <v>PROTRA_CHP_PP_I</v>
      </c>
      <c r="E94" t="s">
        <v>34</v>
      </c>
      <c r="F94" s="1" t="str">
        <f t="shared" si="5"/>
        <v>BELGIUMTO_elecPROTRA_PP_waste_CCS</v>
      </c>
      <c r="G94" s="5">
        <v>0</v>
      </c>
      <c r="H94" s="5">
        <v>0</v>
      </c>
      <c r="I94" s="5">
        <v>0</v>
      </c>
      <c r="J94" s="5">
        <v>0</v>
      </c>
      <c r="K94" s="5">
        <v>0</v>
      </c>
      <c r="L94" s="5">
        <v>0</v>
      </c>
      <c r="M94" s="5">
        <v>0</v>
      </c>
      <c r="N94" s="5">
        <v>0</v>
      </c>
      <c r="O94" s="5">
        <v>0</v>
      </c>
      <c r="P94" s="5">
        <v>0</v>
      </c>
      <c r="Q94" s="5">
        <v>0</v>
      </c>
      <c r="R94" s="5">
        <v>0</v>
      </c>
      <c r="S94" s="5">
        <v>0</v>
      </c>
      <c r="T94" s="5">
        <v>0</v>
      </c>
      <c r="U94" s="5">
        <v>0</v>
      </c>
      <c r="V94" s="5">
        <v>0</v>
      </c>
    </row>
    <row r="95" spans="1:22" hidden="1" x14ac:dyDescent="0.35">
      <c r="A95" t="s">
        <v>44</v>
      </c>
      <c r="B95" t="s">
        <v>42</v>
      </c>
      <c r="C95" t="str">
        <f t="shared" si="3"/>
        <v>BELGIUM_TO_elec</v>
      </c>
      <c r="D95" t="str">
        <f t="shared" si="4"/>
        <v>PROTRA_CHP_PP_I</v>
      </c>
      <c r="E95" t="s">
        <v>35</v>
      </c>
      <c r="F95" s="1" t="str">
        <f t="shared" si="5"/>
        <v>BELGIUMTO_elecPROTRA_PP_wind_offshore</v>
      </c>
      <c r="G95" s="5">
        <v>0</v>
      </c>
      <c r="H95" s="5">
        <v>0</v>
      </c>
      <c r="I95" s="5">
        <v>0</v>
      </c>
      <c r="J95" s="5">
        <v>0</v>
      </c>
      <c r="K95" s="5">
        <v>3.15E-2</v>
      </c>
      <c r="L95" s="5">
        <v>0.19650000000000001</v>
      </c>
      <c r="M95" s="5">
        <v>0.19650000000000001</v>
      </c>
      <c r="N95" s="5">
        <v>0.38100000000000001</v>
      </c>
      <c r="O95" s="5">
        <v>0.7077</v>
      </c>
      <c r="P95" s="5">
        <v>0.7077</v>
      </c>
      <c r="Q95" s="5">
        <v>0.71199999999999997</v>
      </c>
      <c r="R95" s="5">
        <v>0.71199999999999997</v>
      </c>
      <c r="S95" s="5">
        <v>0.87699999999999989</v>
      </c>
      <c r="T95" s="5">
        <v>1.1779999999999999</v>
      </c>
      <c r="U95" s="5">
        <v>1.5479999999999998</v>
      </c>
      <c r="V95" s="5">
        <v>2.254</v>
      </c>
    </row>
    <row r="96" spans="1:22" hidden="1" x14ac:dyDescent="0.35">
      <c r="A96" t="s">
        <v>44</v>
      </c>
      <c r="B96" t="s">
        <v>42</v>
      </c>
      <c r="C96" t="str">
        <f t="shared" si="3"/>
        <v>BELGIUM_TO_elec</v>
      </c>
      <c r="D96" t="str">
        <f t="shared" si="4"/>
        <v>PROTRA_CHP_PP_I</v>
      </c>
      <c r="E96" t="s">
        <v>36</v>
      </c>
      <c r="F96" s="1" t="str">
        <f t="shared" si="5"/>
        <v>BELGIUMTO_elecPROTRA_PP_wind_onshore</v>
      </c>
      <c r="G96" s="5">
        <v>0.16700000000000001</v>
      </c>
      <c r="H96" s="5">
        <v>0.21199999999999999</v>
      </c>
      <c r="I96" s="5">
        <v>0.27600000000000002</v>
      </c>
      <c r="J96" s="5">
        <v>0.32400000000000001</v>
      </c>
      <c r="K96" s="5">
        <v>0.57650000000000001</v>
      </c>
      <c r="L96" s="5">
        <v>0.71550000000000002</v>
      </c>
      <c r="M96" s="5">
        <v>0.87250000000000005</v>
      </c>
      <c r="N96" s="5">
        <v>0.98899999999999999</v>
      </c>
      <c r="O96" s="5">
        <v>1.0723</v>
      </c>
      <c r="P96" s="5">
        <v>1.2363</v>
      </c>
      <c r="Q96" s="5">
        <v>1.464</v>
      </c>
      <c r="R96" s="5">
        <v>1.464</v>
      </c>
      <c r="S96" s="5">
        <v>2.0453803042433947</v>
      </c>
      <c r="T96" s="5">
        <v>2.3196605284227378</v>
      </c>
      <c r="U96" s="5">
        <v>2.6349655724579661</v>
      </c>
      <c r="V96" s="5">
        <v>2.8318847077662128</v>
      </c>
    </row>
    <row r="97" spans="1:22" hidden="1" x14ac:dyDescent="0.35">
      <c r="A97" t="s">
        <v>45</v>
      </c>
      <c r="B97" t="s">
        <v>41</v>
      </c>
      <c r="C97" t="str">
        <f t="shared" si="3"/>
        <v>BULGARIA_TO_heat</v>
      </c>
      <c r="D97" t="str">
        <f t="shared" si="4"/>
        <v>PROTRA_CHP_HP_I</v>
      </c>
      <c r="E97" t="s">
        <v>0</v>
      </c>
      <c r="F97" s="1" t="str">
        <f t="shared" si="5"/>
        <v>BULGARIATO_heatPROTRA_CHP_gas_fuels</v>
      </c>
      <c r="G97" s="3">
        <v>1.8340130462508446</v>
      </c>
      <c r="H97" s="3">
        <v>1.7487914225122732</v>
      </c>
      <c r="I97" s="3">
        <v>1.579877793922746</v>
      </c>
      <c r="J97" s="3">
        <v>1.8205742517382237</v>
      </c>
      <c r="K97" s="3">
        <v>1.8447203784641524</v>
      </c>
      <c r="L97" s="3">
        <v>2.0268542845823556</v>
      </c>
      <c r="M97" s="3">
        <v>2.1084703780858329</v>
      </c>
      <c r="N97" s="3">
        <v>2.031115365769284</v>
      </c>
      <c r="O97" s="3">
        <v>2.0156006599091851</v>
      </c>
      <c r="P97" s="3">
        <v>1.8184983403907455</v>
      </c>
      <c r="Q97" s="3">
        <v>1.6417181003791961</v>
      </c>
      <c r="R97" s="3">
        <v>1.5131208553275315</v>
      </c>
      <c r="S97" s="3">
        <v>1.4978024869775073</v>
      </c>
      <c r="T97" s="3">
        <v>1.5287916915726594</v>
      </c>
      <c r="U97" s="3">
        <v>1.6598249639613436</v>
      </c>
      <c r="V97" s="3">
        <v>1.6650134203022859</v>
      </c>
    </row>
    <row r="98" spans="1:22" hidden="1" x14ac:dyDescent="0.35">
      <c r="A98" t="s">
        <v>45</v>
      </c>
      <c r="B98" t="s">
        <v>41</v>
      </c>
      <c r="C98" t="str">
        <f t="shared" si="3"/>
        <v>BULGARIA_TO_heat</v>
      </c>
      <c r="D98" t="str">
        <f t="shared" si="4"/>
        <v>PROTRA_CHP_HP_I</v>
      </c>
      <c r="E98" t="s">
        <v>1</v>
      </c>
      <c r="F98" s="1" t="str">
        <f t="shared" si="5"/>
        <v>BULGARIATO_heatPROTRA_CHP_gas_fuels_CCS</v>
      </c>
      <c r="G98" s="3">
        <v>0</v>
      </c>
      <c r="H98" s="3">
        <v>0</v>
      </c>
      <c r="I98" s="3">
        <v>0</v>
      </c>
      <c r="J98" s="3">
        <v>0</v>
      </c>
      <c r="K98" s="3">
        <v>0</v>
      </c>
      <c r="L98" s="3">
        <v>0</v>
      </c>
      <c r="M98" s="3">
        <v>0</v>
      </c>
      <c r="N98" s="3">
        <v>0</v>
      </c>
      <c r="O98" s="3">
        <v>0</v>
      </c>
      <c r="P98" s="3">
        <v>0</v>
      </c>
      <c r="Q98" s="3">
        <v>0</v>
      </c>
      <c r="R98" s="3">
        <v>0</v>
      </c>
      <c r="S98" s="3">
        <v>0</v>
      </c>
      <c r="T98" s="3">
        <v>0</v>
      </c>
      <c r="U98" s="3">
        <v>0</v>
      </c>
      <c r="V98" s="3">
        <v>0</v>
      </c>
    </row>
    <row r="99" spans="1:22" hidden="1" x14ac:dyDescent="0.35">
      <c r="A99" t="s">
        <v>45</v>
      </c>
      <c r="B99" t="s">
        <v>41</v>
      </c>
      <c r="C99" t="str">
        <f t="shared" si="3"/>
        <v>BULGARIA_TO_heat</v>
      </c>
      <c r="D99" t="str">
        <f t="shared" si="4"/>
        <v>PROTRA_CHP_HP_I</v>
      </c>
      <c r="E99" t="s">
        <v>2</v>
      </c>
      <c r="F99" s="1" t="str">
        <f t="shared" si="5"/>
        <v>BULGARIATO_heatPROTRA_CHP_geothermal</v>
      </c>
      <c r="G99" s="3">
        <v>0</v>
      </c>
      <c r="H99" s="3">
        <v>0</v>
      </c>
      <c r="I99" s="3">
        <v>0</v>
      </c>
      <c r="J99" s="3">
        <v>0</v>
      </c>
      <c r="K99" s="3">
        <v>0</v>
      </c>
      <c r="L99" s="3">
        <v>0</v>
      </c>
      <c r="M99" s="3">
        <v>0</v>
      </c>
      <c r="N99" s="3">
        <v>0</v>
      </c>
      <c r="O99" s="3">
        <v>0</v>
      </c>
      <c r="P99" s="3">
        <v>0</v>
      </c>
      <c r="Q99" s="3">
        <v>0</v>
      </c>
      <c r="R99" s="3">
        <v>0</v>
      </c>
      <c r="S99" s="3">
        <v>0</v>
      </c>
      <c r="T99" s="3">
        <v>0</v>
      </c>
      <c r="U99" s="3">
        <v>0</v>
      </c>
      <c r="V99" s="3">
        <v>0</v>
      </c>
    </row>
    <row r="100" spans="1:22" hidden="1" x14ac:dyDescent="0.35">
      <c r="A100" t="s">
        <v>45</v>
      </c>
      <c r="B100" t="s">
        <v>41</v>
      </c>
      <c r="C100" t="str">
        <f t="shared" si="3"/>
        <v>BULGARIA_TO_heat</v>
      </c>
      <c r="D100" t="str">
        <f t="shared" si="4"/>
        <v>PROTRA_CHP_HP_I</v>
      </c>
      <c r="E100" t="s">
        <v>3</v>
      </c>
      <c r="F100" s="1" t="str">
        <f t="shared" si="5"/>
        <v>BULGARIATO_heatPROTRA_CHP_liquid_fuels</v>
      </c>
      <c r="G100" s="3">
        <v>2.829794942088459E-2</v>
      </c>
      <c r="H100" s="3">
        <v>1.2236951100923064E-2</v>
      </c>
      <c r="I100" s="3">
        <v>1.8355426651384597E-2</v>
      </c>
      <c r="J100" s="3">
        <v>0.12510097330854383</v>
      </c>
      <c r="K100" s="3">
        <v>0.33225507408845573</v>
      </c>
      <c r="L100" s="3">
        <v>2.185169839450548E-3</v>
      </c>
      <c r="M100" s="3">
        <v>8.6314208658296639E-3</v>
      </c>
      <c r="N100" s="3">
        <v>1.3111019036703284E-2</v>
      </c>
      <c r="O100" s="3">
        <v>9.0684548337197721E-3</v>
      </c>
      <c r="P100" s="3">
        <v>6.9925434862417521E-3</v>
      </c>
      <c r="Q100" s="3">
        <v>9.3962303096373542E-3</v>
      </c>
      <c r="R100" s="3">
        <v>6.6647680103241701E-3</v>
      </c>
      <c r="S100" s="3">
        <v>6.891588639659137E-3</v>
      </c>
      <c r="T100" s="3">
        <v>4.0645251598699908E-3</v>
      </c>
      <c r="U100" s="3">
        <v>5.3025331324106978E-3</v>
      </c>
      <c r="V100" s="3">
        <v>4.2237694119199483E-3</v>
      </c>
    </row>
    <row r="101" spans="1:22" hidden="1" x14ac:dyDescent="0.35">
      <c r="A101" t="s">
        <v>45</v>
      </c>
      <c r="B101" t="s">
        <v>41</v>
      </c>
      <c r="C101" t="str">
        <f t="shared" si="3"/>
        <v>BULGARIA_TO_heat</v>
      </c>
      <c r="D101" t="str">
        <f t="shared" si="4"/>
        <v>PROTRA_CHP_HP_I</v>
      </c>
      <c r="E101" t="s">
        <v>4</v>
      </c>
      <c r="F101" s="1" t="str">
        <f t="shared" si="5"/>
        <v>BULGARIATO_heatPROTRA_CHP_liquid_fuels_CCS</v>
      </c>
      <c r="G101" s="3">
        <v>0</v>
      </c>
      <c r="H101" s="3">
        <v>0</v>
      </c>
      <c r="I101" s="3">
        <v>0</v>
      </c>
      <c r="J101" s="3">
        <v>0</v>
      </c>
      <c r="K101" s="3">
        <v>0</v>
      </c>
      <c r="L101" s="3">
        <v>0</v>
      </c>
      <c r="M101" s="3">
        <v>0</v>
      </c>
      <c r="N101" s="3">
        <v>0</v>
      </c>
      <c r="O101" s="3">
        <v>0</v>
      </c>
      <c r="P101" s="3">
        <v>0</v>
      </c>
      <c r="Q101" s="3">
        <v>0</v>
      </c>
      <c r="R101" s="3">
        <v>0</v>
      </c>
      <c r="S101" s="3">
        <v>0</v>
      </c>
      <c r="T101" s="3">
        <v>0</v>
      </c>
      <c r="U101" s="3">
        <v>0</v>
      </c>
      <c r="V101" s="3">
        <v>0</v>
      </c>
    </row>
    <row r="102" spans="1:22" hidden="1" x14ac:dyDescent="0.35">
      <c r="A102" t="s">
        <v>45</v>
      </c>
      <c r="B102" t="s">
        <v>41</v>
      </c>
      <c r="C102" t="str">
        <f t="shared" si="3"/>
        <v>BULGARIA_TO_heat</v>
      </c>
      <c r="D102" t="str">
        <f t="shared" si="4"/>
        <v>PROTRA_CHP_HP_I</v>
      </c>
      <c r="E102" t="s">
        <v>5</v>
      </c>
      <c r="F102" s="1" t="str">
        <f t="shared" si="5"/>
        <v>BULGARIATO_heatPROTRA_CHP_solid_fossil</v>
      </c>
      <c r="G102" s="3">
        <v>2.3356187828967179</v>
      </c>
      <c r="H102" s="3">
        <v>2.3879536005515587</v>
      </c>
      <c r="I102" s="3">
        <v>3.0153158614578102</v>
      </c>
      <c r="J102" s="3">
        <v>3.5446732550647062</v>
      </c>
      <c r="K102" s="3">
        <v>2.9536940719853053</v>
      </c>
      <c r="L102" s="3">
        <v>2.8085987946457891</v>
      </c>
      <c r="M102" s="3">
        <v>2.6545443209645256</v>
      </c>
      <c r="N102" s="3">
        <v>3.0272250370828164</v>
      </c>
      <c r="O102" s="3">
        <v>2.8054302983785857</v>
      </c>
      <c r="P102" s="3">
        <v>3.0454712052422277</v>
      </c>
      <c r="Q102" s="3">
        <v>2.6465684510505305</v>
      </c>
      <c r="R102" s="3">
        <v>2.4931695283211028</v>
      </c>
      <c r="S102" s="3">
        <v>1.9314329435841811</v>
      </c>
      <c r="T102" s="3">
        <v>0.88468065013947861</v>
      </c>
      <c r="U102" s="3">
        <v>0.83084057824073254</v>
      </c>
      <c r="V102" s="3">
        <v>0.3068461158606105</v>
      </c>
    </row>
    <row r="103" spans="1:22" hidden="1" x14ac:dyDescent="0.35">
      <c r="A103" t="s">
        <v>45</v>
      </c>
      <c r="B103" t="s">
        <v>41</v>
      </c>
      <c r="C103" t="str">
        <f t="shared" si="3"/>
        <v>BULGARIA_TO_heat</v>
      </c>
      <c r="D103" t="str">
        <f t="shared" si="4"/>
        <v>PROTRA_CHP_HP_I</v>
      </c>
      <c r="E103" t="s">
        <v>6</v>
      </c>
      <c r="F103" s="1" t="str">
        <f t="shared" si="5"/>
        <v>BULGARIATO_heatPROTRA_CHP_solid_fossil_CCS</v>
      </c>
      <c r="G103" s="3">
        <v>0</v>
      </c>
      <c r="H103" s="3">
        <v>0</v>
      </c>
      <c r="I103" s="3">
        <v>0</v>
      </c>
      <c r="J103" s="3">
        <v>0</v>
      </c>
      <c r="K103" s="3">
        <v>0</v>
      </c>
      <c r="L103" s="3">
        <v>0</v>
      </c>
      <c r="M103" s="3">
        <v>0</v>
      </c>
      <c r="N103" s="3">
        <v>0</v>
      </c>
      <c r="O103" s="3">
        <v>0</v>
      </c>
      <c r="P103" s="3">
        <v>0</v>
      </c>
      <c r="Q103" s="3">
        <v>0</v>
      </c>
      <c r="R103" s="3">
        <v>0</v>
      </c>
      <c r="S103" s="3">
        <v>0</v>
      </c>
      <c r="T103" s="3">
        <v>0</v>
      </c>
      <c r="U103" s="3">
        <v>0</v>
      </c>
      <c r="V103" s="3">
        <v>0</v>
      </c>
    </row>
    <row r="104" spans="1:22" hidden="1" x14ac:dyDescent="0.35">
      <c r="A104" t="s">
        <v>45</v>
      </c>
      <c r="B104" t="s">
        <v>41</v>
      </c>
      <c r="C104" t="str">
        <f t="shared" si="3"/>
        <v>BULGARIA_TO_heat</v>
      </c>
      <c r="D104" t="str">
        <f t="shared" si="4"/>
        <v>PROTRA_CHP_HP_I</v>
      </c>
      <c r="E104" t="s">
        <v>7</v>
      </c>
      <c r="F104" s="1" t="str">
        <f t="shared" si="5"/>
        <v>BULGARIATO_heatPROTRA_CHP_waste</v>
      </c>
      <c r="G104" s="3">
        <v>0</v>
      </c>
      <c r="H104" s="3">
        <v>0</v>
      </c>
      <c r="I104" s="3">
        <v>0</v>
      </c>
      <c r="J104" s="3">
        <v>0</v>
      </c>
      <c r="K104" s="3">
        <v>0</v>
      </c>
      <c r="L104" s="3">
        <v>0</v>
      </c>
      <c r="M104" s="3">
        <v>0</v>
      </c>
      <c r="N104" s="3">
        <v>0</v>
      </c>
      <c r="O104" s="3">
        <v>0</v>
      </c>
      <c r="P104" s="3">
        <v>0</v>
      </c>
      <c r="Q104" s="3">
        <v>0</v>
      </c>
      <c r="R104" s="3">
        <v>0</v>
      </c>
      <c r="S104" s="3">
        <v>0</v>
      </c>
      <c r="T104" s="3">
        <v>0</v>
      </c>
      <c r="U104" s="3">
        <v>0</v>
      </c>
      <c r="V104" s="3">
        <v>0</v>
      </c>
    </row>
    <row r="105" spans="1:22" hidden="1" x14ac:dyDescent="0.35">
      <c r="A105" t="s">
        <v>45</v>
      </c>
      <c r="B105" t="s">
        <v>41</v>
      </c>
      <c r="C105" t="str">
        <f t="shared" si="3"/>
        <v>BULGARIA_TO_heat</v>
      </c>
      <c r="D105" t="str">
        <f t="shared" si="4"/>
        <v>PROTRA_CHP_HP_I</v>
      </c>
      <c r="E105" t="s">
        <v>8</v>
      </c>
      <c r="F105" s="1" t="str">
        <f t="shared" si="5"/>
        <v>BULGARIATO_heatPROTRA_CHP_solid_bio</v>
      </c>
      <c r="G105" s="4">
        <v>0</v>
      </c>
      <c r="H105" s="4">
        <v>0</v>
      </c>
      <c r="I105" s="4">
        <v>0</v>
      </c>
      <c r="J105" s="4">
        <v>0</v>
      </c>
      <c r="K105" s="4">
        <v>0</v>
      </c>
      <c r="L105" s="4">
        <v>1.3111019036703287E-3</v>
      </c>
      <c r="M105" s="4">
        <v>1.8027651175467018E-2</v>
      </c>
      <c r="N105" s="4">
        <v>1.212769260895054E-2</v>
      </c>
      <c r="O105" s="4">
        <v>9.286971817664828E-3</v>
      </c>
      <c r="P105" s="4">
        <v>1.3438794512620868E-2</v>
      </c>
      <c r="Q105" s="4">
        <v>2.0103562522945036E-2</v>
      </c>
      <c r="R105" s="4">
        <v>3.9114540126164797E-2</v>
      </c>
      <c r="S105" s="4">
        <v>4.5256287735416484E-2</v>
      </c>
      <c r="T105" s="4">
        <v>0.47046313312799193</v>
      </c>
      <c r="U105" s="4">
        <v>0.64706560957310189</v>
      </c>
      <c r="V105" s="4">
        <v>0.81559287828331595</v>
      </c>
    </row>
    <row r="106" spans="1:22" hidden="1" x14ac:dyDescent="0.35">
      <c r="A106" t="s">
        <v>45</v>
      </c>
      <c r="B106" t="s">
        <v>41</v>
      </c>
      <c r="C106" t="str">
        <f t="shared" si="3"/>
        <v>BULGARIA_TO_heat</v>
      </c>
      <c r="D106" t="str">
        <f t="shared" si="4"/>
        <v>PROTRA_CHP_HP_I</v>
      </c>
      <c r="E106" t="s">
        <v>9</v>
      </c>
      <c r="F106" s="1" t="str">
        <f t="shared" si="5"/>
        <v>BULGARIATO_heatPROTRA_CHP_solid_bio_CCS</v>
      </c>
      <c r="G106" s="3">
        <v>0</v>
      </c>
      <c r="H106" s="3">
        <v>0</v>
      </c>
      <c r="I106" s="3">
        <v>0</v>
      </c>
      <c r="J106" s="3">
        <v>0</v>
      </c>
      <c r="K106" s="3">
        <v>0</v>
      </c>
      <c r="L106" s="3">
        <v>0</v>
      </c>
      <c r="M106" s="3">
        <v>0</v>
      </c>
      <c r="N106" s="3">
        <v>0</v>
      </c>
      <c r="O106" s="3">
        <v>0</v>
      </c>
      <c r="P106" s="3">
        <v>0</v>
      </c>
      <c r="Q106" s="3">
        <v>0</v>
      </c>
      <c r="R106" s="3">
        <v>0</v>
      </c>
      <c r="S106" s="3">
        <v>0</v>
      </c>
      <c r="T106" s="3">
        <v>0</v>
      </c>
      <c r="U106" s="3">
        <v>0</v>
      </c>
      <c r="V106" s="3">
        <v>0</v>
      </c>
    </row>
    <row r="107" spans="1:22" hidden="1" x14ac:dyDescent="0.35">
      <c r="A107" t="s">
        <v>45</v>
      </c>
      <c r="B107" t="s">
        <v>41</v>
      </c>
      <c r="C107" t="str">
        <f t="shared" si="3"/>
        <v>BULGARIA_TO_heat</v>
      </c>
      <c r="D107" t="str">
        <f t="shared" si="4"/>
        <v>PROTRA_CHP_HP_I</v>
      </c>
      <c r="E107" t="s">
        <v>10</v>
      </c>
      <c r="F107" s="1" t="str">
        <f t="shared" si="5"/>
        <v>BULGARIATO_heatPROTRA_HP_gas_fuels</v>
      </c>
      <c r="G107" s="4">
        <v>4.3436409737288679</v>
      </c>
      <c r="H107" s="4">
        <v>3.9818516065544127</v>
      </c>
      <c r="I107" s="4">
        <v>2.946360560645509</v>
      </c>
      <c r="J107" s="4">
        <v>3.1820115770268722</v>
      </c>
      <c r="K107" s="4">
        <v>3.2973070896429078</v>
      </c>
      <c r="L107" s="4">
        <v>3.868001805695318</v>
      </c>
      <c r="M107" s="4">
        <v>3.3670626819153036</v>
      </c>
      <c r="N107" s="4">
        <v>2.7052881251756173</v>
      </c>
      <c r="O107" s="4">
        <v>2.0641149609723386</v>
      </c>
      <c r="P107" s="4">
        <v>2.3919301018586827</v>
      </c>
      <c r="Q107" s="4">
        <v>2.9152777578712796</v>
      </c>
      <c r="R107" s="4">
        <v>2.9438305650708627</v>
      </c>
      <c r="S107" s="4">
        <v>3.3784277834645553</v>
      </c>
      <c r="T107" s="4">
        <v>3.0444600547686105</v>
      </c>
      <c r="U107" s="4">
        <v>2.3168152561033049</v>
      </c>
      <c r="V107" s="4">
        <v>2.2071857047194845</v>
      </c>
    </row>
    <row r="108" spans="1:22" hidden="1" x14ac:dyDescent="0.35">
      <c r="A108" t="s">
        <v>45</v>
      </c>
      <c r="B108" t="s">
        <v>41</v>
      </c>
      <c r="C108" t="str">
        <f t="shared" si="3"/>
        <v>BULGARIA_TO_heat</v>
      </c>
      <c r="D108" t="str">
        <f t="shared" si="4"/>
        <v>PROTRA_CHP_HP_I</v>
      </c>
      <c r="E108" t="s">
        <v>11</v>
      </c>
      <c r="F108" s="1" t="str">
        <f t="shared" si="5"/>
        <v>BULGARIATO_heatPROTRA_HP_solid_bio</v>
      </c>
      <c r="G108" s="4">
        <v>1.1204266116291802E-2</v>
      </c>
      <c r="H108" s="4">
        <v>9.7585543593509249E-3</v>
      </c>
      <c r="I108" s="4">
        <v>3.6142793923521938E-4</v>
      </c>
      <c r="J108" s="4">
        <v>3.9757073315874136E-2</v>
      </c>
      <c r="K108" s="4">
        <v>2.2047104293348382E-2</v>
      </c>
      <c r="L108" s="4">
        <v>2.4215671928759706E-2</v>
      </c>
      <c r="M108" s="4">
        <v>2.4577099867994921E-2</v>
      </c>
      <c r="N108" s="4">
        <v>3.1805658652699312E-2</v>
      </c>
      <c r="O108" s="4">
        <v>1.3734261690938337E-2</v>
      </c>
      <c r="P108" s="4">
        <v>6.7587024636986029E-2</v>
      </c>
      <c r="Q108" s="4">
        <v>9.7946971532744467E-2</v>
      </c>
      <c r="R108" s="4">
        <v>9.0356984808804872E-2</v>
      </c>
      <c r="S108" s="4">
        <v>6.1323839877978903E-2</v>
      </c>
      <c r="T108" s="4">
        <v>8.6949803625634439E-2</v>
      </c>
      <c r="U108" s="4">
        <v>0.13875037873270454</v>
      </c>
      <c r="V108" s="4">
        <v>0.14657034205437952</v>
      </c>
    </row>
    <row r="109" spans="1:22" hidden="1" x14ac:dyDescent="0.35">
      <c r="A109" t="s">
        <v>45</v>
      </c>
      <c r="B109" t="s">
        <v>41</v>
      </c>
      <c r="C109" t="str">
        <f t="shared" si="3"/>
        <v>BULGARIA_TO_heat</v>
      </c>
      <c r="D109" t="str">
        <f t="shared" si="4"/>
        <v>PROTRA_CHP_HP_I</v>
      </c>
      <c r="E109" t="s">
        <v>12</v>
      </c>
      <c r="F109" s="1" t="str">
        <f t="shared" si="5"/>
        <v>BULGARIATO_heatPROTRA_HP_geothermal</v>
      </c>
      <c r="G109" s="4">
        <v>0</v>
      </c>
      <c r="H109" s="4">
        <v>0</v>
      </c>
      <c r="I109" s="4">
        <v>0</v>
      </c>
      <c r="J109" s="4">
        <v>0</v>
      </c>
      <c r="K109" s="4">
        <v>0</v>
      </c>
      <c r="L109" s="4">
        <v>0</v>
      </c>
      <c r="M109" s="4">
        <v>0</v>
      </c>
      <c r="N109" s="4">
        <v>0</v>
      </c>
      <c r="O109" s="4">
        <v>0</v>
      </c>
      <c r="P109" s="4">
        <v>0</v>
      </c>
      <c r="Q109" s="4">
        <v>0</v>
      </c>
      <c r="R109" s="4">
        <v>0</v>
      </c>
      <c r="S109" s="4">
        <v>0</v>
      </c>
      <c r="T109" s="4">
        <v>0</v>
      </c>
      <c r="U109" s="4">
        <v>0</v>
      </c>
      <c r="V109" s="4">
        <v>0</v>
      </c>
    </row>
    <row r="110" spans="1:22" hidden="1" x14ac:dyDescent="0.35">
      <c r="A110" t="s">
        <v>45</v>
      </c>
      <c r="B110" t="s">
        <v>41</v>
      </c>
      <c r="C110" t="str">
        <f t="shared" si="3"/>
        <v>BULGARIA_TO_heat</v>
      </c>
      <c r="D110" t="str">
        <f t="shared" si="4"/>
        <v>PROTRA_CHP_HP_I</v>
      </c>
      <c r="E110" t="s">
        <v>13</v>
      </c>
      <c r="F110" s="1" t="str">
        <f t="shared" si="5"/>
        <v>BULGARIATO_heatPROTRA_HP_liquid_fuels</v>
      </c>
      <c r="G110" s="4">
        <v>0.34805510548351637</v>
      </c>
      <c r="H110" s="4">
        <v>0.28480521611735293</v>
      </c>
      <c r="I110" s="4">
        <v>0.34227225845575282</v>
      </c>
      <c r="J110" s="4">
        <v>0.20059250627554676</v>
      </c>
      <c r="K110" s="4">
        <v>0.45576063137561162</v>
      </c>
      <c r="L110" s="4">
        <v>2.1685676354113167E-2</v>
      </c>
      <c r="M110" s="4">
        <v>1.0481410237821365E-2</v>
      </c>
      <c r="N110" s="4">
        <v>2.8914235138817551E-2</v>
      </c>
      <c r="O110" s="4">
        <v>0</v>
      </c>
      <c r="P110" s="4">
        <v>0</v>
      </c>
      <c r="Q110" s="4">
        <v>0</v>
      </c>
      <c r="R110" s="4">
        <v>0</v>
      </c>
      <c r="S110" s="4">
        <v>1.3896904263594188E-3</v>
      </c>
      <c r="T110" s="4">
        <v>6.2707747457310583E-4</v>
      </c>
      <c r="U110" s="4">
        <v>5.20456232498716E-4</v>
      </c>
      <c r="V110" s="4">
        <v>6.8725522645576983E-4</v>
      </c>
    </row>
    <row r="111" spans="1:22" hidden="1" x14ac:dyDescent="0.35">
      <c r="A111" t="s">
        <v>45</v>
      </c>
      <c r="B111" t="s">
        <v>41</v>
      </c>
      <c r="C111" t="str">
        <f t="shared" si="3"/>
        <v>BULGARIA_TO_heat</v>
      </c>
      <c r="D111" t="str">
        <f t="shared" si="4"/>
        <v>PROTRA_CHP_HP_I</v>
      </c>
      <c r="E111" t="s">
        <v>14</v>
      </c>
      <c r="F111" s="1" t="str">
        <f t="shared" si="5"/>
        <v>BULGARIATO_heatPROTRA_HP_solar</v>
      </c>
      <c r="G111" s="4">
        <v>0</v>
      </c>
      <c r="H111" s="4">
        <v>0</v>
      </c>
      <c r="I111" s="4">
        <v>0</v>
      </c>
      <c r="J111" s="4">
        <v>0</v>
      </c>
      <c r="K111" s="4">
        <v>0</v>
      </c>
      <c r="L111" s="4">
        <v>0</v>
      </c>
      <c r="M111" s="4">
        <v>0</v>
      </c>
      <c r="N111" s="4">
        <v>0</v>
      </c>
      <c r="O111" s="4">
        <v>0</v>
      </c>
      <c r="P111" s="4">
        <v>0</v>
      </c>
      <c r="Q111" s="4">
        <v>0</v>
      </c>
      <c r="R111" s="4">
        <v>0</v>
      </c>
      <c r="S111" s="4">
        <v>0</v>
      </c>
      <c r="T111" s="4">
        <v>0</v>
      </c>
      <c r="U111" s="4">
        <v>0</v>
      </c>
      <c r="V111" s="4">
        <v>0</v>
      </c>
    </row>
    <row r="112" spans="1:22" hidden="1" x14ac:dyDescent="0.35">
      <c r="A112" t="s">
        <v>45</v>
      </c>
      <c r="B112" t="s">
        <v>41</v>
      </c>
      <c r="C112" t="str">
        <f t="shared" si="3"/>
        <v>BULGARIA_TO_heat</v>
      </c>
      <c r="D112" t="str">
        <f t="shared" si="4"/>
        <v>PROTRA_CHP_HP_I</v>
      </c>
      <c r="E112" t="s">
        <v>15</v>
      </c>
      <c r="F112" s="1" t="str">
        <f t="shared" si="5"/>
        <v>BULGARIATO_heatPROTRA_HP_solid_fossil</v>
      </c>
      <c r="G112" s="4">
        <v>0</v>
      </c>
      <c r="H112" s="4">
        <v>0</v>
      </c>
      <c r="I112" s="4">
        <v>0</v>
      </c>
      <c r="J112" s="4">
        <v>0</v>
      </c>
      <c r="K112" s="4">
        <v>0</v>
      </c>
      <c r="L112" s="4">
        <v>0.36359650687063066</v>
      </c>
      <c r="M112" s="4">
        <v>0.45792919901102302</v>
      </c>
      <c r="N112" s="4">
        <v>0.16914827556208267</v>
      </c>
      <c r="O112" s="4">
        <v>0.11854836406915195</v>
      </c>
      <c r="P112" s="4">
        <v>0.15179973447879214</v>
      </c>
      <c r="Q112" s="4">
        <v>7.4454155482455209E-2</v>
      </c>
      <c r="R112" s="4">
        <v>6.5418457001574726E-2</v>
      </c>
      <c r="S112" s="4">
        <v>8.632417186281828E-2</v>
      </c>
      <c r="T112" s="4">
        <v>0.10407823509393074</v>
      </c>
      <c r="U112" s="4">
        <v>0</v>
      </c>
      <c r="V112" s="4">
        <v>0</v>
      </c>
    </row>
    <row r="113" spans="1:22" hidden="1" x14ac:dyDescent="0.35">
      <c r="A113" t="s">
        <v>45</v>
      </c>
      <c r="B113" t="s">
        <v>41</v>
      </c>
      <c r="C113" t="str">
        <f t="shared" si="3"/>
        <v>BULGARIA_TO_heat</v>
      </c>
      <c r="D113" t="str">
        <f t="shared" si="4"/>
        <v>PROTRA_CHP_HP_I</v>
      </c>
      <c r="E113" t="s">
        <v>16</v>
      </c>
      <c r="F113" s="1" t="str">
        <f t="shared" si="5"/>
        <v>BULGARIATO_heatPROTRA_HP_waste</v>
      </c>
      <c r="G113" s="4">
        <v>2.7107095442641456E-2</v>
      </c>
      <c r="H113" s="4">
        <v>2.3492816050289266E-2</v>
      </c>
      <c r="I113" s="4">
        <v>1.8071396961760974E-3</v>
      </c>
      <c r="J113" s="4">
        <v>0</v>
      </c>
      <c r="K113" s="4">
        <v>0</v>
      </c>
      <c r="L113" s="4">
        <v>0</v>
      </c>
      <c r="M113" s="4">
        <v>0</v>
      </c>
      <c r="N113" s="4">
        <v>0</v>
      </c>
      <c r="O113" s="4">
        <v>0</v>
      </c>
      <c r="P113" s="4">
        <v>0</v>
      </c>
      <c r="Q113" s="4">
        <v>0</v>
      </c>
      <c r="R113" s="4">
        <v>0</v>
      </c>
      <c r="S113" s="4">
        <v>1.2259635698858645E-3</v>
      </c>
      <c r="T113" s="4">
        <v>1.6884829037251747E-2</v>
      </c>
      <c r="U113" s="4">
        <v>6.8023268159642949E-2</v>
      </c>
      <c r="V113" s="4">
        <v>8.331640469529672E-2</v>
      </c>
    </row>
    <row r="114" spans="1:22" hidden="1" x14ac:dyDescent="0.35">
      <c r="A114" t="s">
        <v>45</v>
      </c>
      <c r="B114" t="s">
        <v>42</v>
      </c>
      <c r="C114" t="str">
        <f t="shared" si="3"/>
        <v>BULGARIA_TO_elec</v>
      </c>
      <c r="D114" t="str">
        <f t="shared" si="4"/>
        <v>PROTRA_CHP_PP_I</v>
      </c>
      <c r="E114" t="s">
        <v>0</v>
      </c>
      <c r="F114" s="1" t="str">
        <f t="shared" si="5"/>
        <v>BULGARIATO_elecPROTRA_CHP_gas_fuels</v>
      </c>
      <c r="G114" s="5">
        <v>0.60559428571428564</v>
      </c>
      <c r="H114" s="5">
        <v>0.5495942857142857</v>
      </c>
      <c r="I114" s="5">
        <v>0.60532928571428557</v>
      </c>
      <c r="J114" s="5">
        <v>0.59262928571428564</v>
      </c>
      <c r="K114" s="5">
        <v>0.50333928571428566</v>
      </c>
      <c r="L114" s="5">
        <v>0.47662499999999997</v>
      </c>
      <c r="M114" s="5">
        <v>0.54502499999999998</v>
      </c>
      <c r="N114" s="5">
        <v>0.55585499999999999</v>
      </c>
      <c r="O114" s="5">
        <v>0.55585499999999999</v>
      </c>
      <c r="P114" s="5">
        <v>0.56085499999999999</v>
      </c>
      <c r="Q114" s="5">
        <v>0.56085499999999999</v>
      </c>
      <c r="R114" s="5">
        <v>5.6085500000000001</v>
      </c>
      <c r="S114" s="5">
        <v>5.6085500000000001</v>
      </c>
      <c r="T114" s="5">
        <v>5.6085500000000001</v>
      </c>
      <c r="U114" s="5">
        <v>5.6085500000000001</v>
      </c>
      <c r="V114" s="5">
        <v>5.6085500000000001</v>
      </c>
    </row>
    <row r="115" spans="1:22" hidden="1" x14ac:dyDescent="0.35">
      <c r="A115" t="s">
        <v>45</v>
      </c>
      <c r="B115" t="s">
        <v>42</v>
      </c>
      <c r="C115" t="str">
        <f t="shared" si="3"/>
        <v>BULGARIA_TO_elec</v>
      </c>
      <c r="D115" t="str">
        <f t="shared" si="4"/>
        <v>PROTRA_CHP_PP_I</v>
      </c>
      <c r="E115" t="s">
        <v>1</v>
      </c>
      <c r="F115" s="1" t="str">
        <f t="shared" si="5"/>
        <v>BULGARIATO_elecPROTRA_CHP_gas_fuels_CCS</v>
      </c>
      <c r="G115" s="5">
        <v>0</v>
      </c>
      <c r="H115" s="5">
        <v>0</v>
      </c>
      <c r="I115" s="5">
        <v>0</v>
      </c>
      <c r="J115" s="5">
        <v>0</v>
      </c>
      <c r="K115" s="5">
        <v>0</v>
      </c>
      <c r="L115" s="5">
        <v>0</v>
      </c>
      <c r="M115" s="5">
        <v>0</v>
      </c>
      <c r="N115" s="5">
        <v>0</v>
      </c>
      <c r="O115" s="5">
        <v>0</v>
      </c>
      <c r="P115" s="5">
        <v>0</v>
      </c>
      <c r="Q115" s="5">
        <v>0</v>
      </c>
      <c r="R115" s="5">
        <v>0</v>
      </c>
      <c r="S115" s="5">
        <v>0</v>
      </c>
      <c r="T115" s="5">
        <v>0</v>
      </c>
      <c r="U115" s="5">
        <v>0</v>
      </c>
      <c r="V115" s="5">
        <v>0</v>
      </c>
    </row>
    <row r="116" spans="1:22" hidden="1" x14ac:dyDescent="0.35">
      <c r="A116" t="s">
        <v>45</v>
      </c>
      <c r="B116" t="s">
        <v>42</v>
      </c>
      <c r="C116" t="str">
        <f t="shared" si="3"/>
        <v>BULGARIA_TO_elec</v>
      </c>
      <c r="D116" t="str">
        <f t="shared" si="4"/>
        <v>PROTRA_CHP_PP_I</v>
      </c>
      <c r="E116" t="s">
        <v>2</v>
      </c>
      <c r="F116" s="1" t="str">
        <f t="shared" si="5"/>
        <v>BULGARIATO_elecPROTRA_CHP_geothermal</v>
      </c>
      <c r="G116" s="5">
        <v>0</v>
      </c>
      <c r="H116" s="5">
        <v>0</v>
      </c>
      <c r="I116" s="5">
        <v>0</v>
      </c>
      <c r="J116" s="5">
        <v>0</v>
      </c>
      <c r="K116" s="5">
        <v>0</v>
      </c>
      <c r="L116" s="5">
        <v>0</v>
      </c>
      <c r="M116" s="5">
        <v>3.6891406164905785E-6</v>
      </c>
      <c r="N116" s="5">
        <v>3.8067748611262396E-6</v>
      </c>
      <c r="O116" s="5">
        <v>3.9080710162291688E-6</v>
      </c>
      <c r="P116" s="5">
        <v>3.0062084740224381E-6</v>
      </c>
      <c r="Q116" s="5">
        <v>3.6629996732382097E-6</v>
      </c>
      <c r="R116" s="5">
        <v>4.1306424759207688E-6</v>
      </c>
      <c r="S116" s="5">
        <v>4.5982852786033279E-6</v>
      </c>
      <c r="T116" s="5">
        <v>5.0659280812858869E-6</v>
      </c>
      <c r="U116" s="5">
        <v>5.533570883968446E-6</v>
      </c>
      <c r="V116" s="5">
        <v>6.0012136866510051E-6</v>
      </c>
    </row>
    <row r="117" spans="1:22" hidden="1" x14ac:dyDescent="0.35">
      <c r="A117" t="s">
        <v>45</v>
      </c>
      <c r="B117" t="s">
        <v>42</v>
      </c>
      <c r="C117" t="str">
        <f t="shared" si="3"/>
        <v>BULGARIA_TO_elec</v>
      </c>
      <c r="D117" t="str">
        <f t="shared" si="4"/>
        <v>PROTRA_CHP_PP_I</v>
      </c>
      <c r="E117" t="s">
        <v>3</v>
      </c>
      <c r="F117" s="1" t="str">
        <f t="shared" si="5"/>
        <v>BULGARIATO_elecPROTRA_CHP_liquid_fuels</v>
      </c>
      <c r="G117" s="5">
        <v>9.1499999999999998E-2</v>
      </c>
      <c r="H117" s="5">
        <v>9.1499999999999998E-2</v>
      </c>
      <c r="I117" s="5">
        <v>9.1499999999999998E-2</v>
      </c>
      <c r="J117" s="5">
        <v>0.09</v>
      </c>
      <c r="K117" s="5">
        <v>0.09</v>
      </c>
      <c r="L117" s="5">
        <v>0.09</v>
      </c>
      <c r="M117" s="5">
        <v>0.09</v>
      </c>
      <c r="N117" s="5">
        <v>7.1999999999999995E-2</v>
      </c>
      <c r="O117" s="5">
        <v>7.1999999999999995E-2</v>
      </c>
      <c r="P117" s="5">
        <v>7.1999999999999995E-2</v>
      </c>
      <c r="Q117" s="5">
        <v>7.1999999999999995E-2</v>
      </c>
      <c r="R117" s="5">
        <v>6.7885714285714285E-2</v>
      </c>
      <c r="S117" s="5">
        <v>6.3771428571428576E-2</v>
      </c>
      <c r="T117" s="5">
        <v>5.965714285714286E-2</v>
      </c>
      <c r="U117" s="5">
        <v>5.5542857142857144E-2</v>
      </c>
      <c r="V117" s="5">
        <v>5.1428571428571428E-2</v>
      </c>
    </row>
    <row r="118" spans="1:22" hidden="1" x14ac:dyDescent="0.35">
      <c r="A118" t="s">
        <v>45</v>
      </c>
      <c r="B118" t="s">
        <v>42</v>
      </c>
      <c r="C118" t="str">
        <f t="shared" si="3"/>
        <v>BULGARIA_TO_elec</v>
      </c>
      <c r="D118" t="str">
        <f t="shared" si="4"/>
        <v>PROTRA_CHP_PP_I</v>
      </c>
      <c r="E118" t="s">
        <v>4</v>
      </c>
      <c r="F118" s="1" t="str">
        <f t="shared" si="5"/>
        <v>BULGARIATO_elecPROTRA_CHP_liquid_fuels_CCS</v>
      </c>
      <c r="G118" s="5">
        <v>0</v>
      </c>
      <c r="H118" s="5">
        <v>0</v>
      </c>
      <c r="I118" s="5">
        <v>0</v>
      </c>
      <c r="J118" s="5">
        <v>0</v>
      </c>
      <c r="K118" s="5">
        <v>0</v>
      </c>
      <c r="L118" s="5">
        <v>0</v>
      </c>
      <c r="M118" s="5">
        <v>0</v>
      </c>
      <c r="N118" s="5">
        <v>0</v>
      </c>
      <c r="O118" s="5">
        <v>0</v>
      </c>
      <c r="P118" s="5">
        <v>0</v>
      </c>
      <c r="Q118" s="5">
        <v>0</v>
      </c>
      <c r="R118" s="5">
        <v>0</v>
      </c>
      <c r="S118" s="5">
        <v>0</v>
      </c>
      <c r="T118" s="5">
        <v>0</v>
      </c>
      <c r="U118" s="5">
        <v>0</v>
      </c>
      <c r="V118" s="5">
        <v>0</v>
      </c>
    </row>
    <row r="119" spans="1:22" hidden="1" x14ac:dyDescent="0.35">
      <c r="A119" t="s">
        <v>45</v>
      </c>
      <c r="B119" t="s">
        <v>42</v>
      </c>
      <c r="C119" t="str">
        <f t="shared" si="3"/>
        <v>BULGARIA_TO_elec</v>
      </c>
      <c r="D119" t="str">
        <f t="shared" si="4"/>
        <v>PROTRA_CHP_PP_I</v>
      </c>
      <c r="E119" t="s">
        <v>5</v>
      </c>
      <c r="F119" s="1" t="str">
        <f t="shared" si="5"/>
        <v>BULGARIATO_elecPROTRA_CHP_solid_fossil</v>
      </c>
      <c r="G119" s="5">
        <v>2.089</v>
      </c>
      <c r="H119" s="5">
        <v>2.089</v>
      </c>
      <c r="I119" s="5">
        <v>2.089</v>
      </c>
      <c r="J119" s="5">
        <v>2.089</v>
      </c>
      <c r="K119" s="5">
        <v>2.089</v>
      </c>
      <c r="L119" s="5">
        <v>1.889</v>
      </c>
      <c r="M119" s="5">
        <v>1.889</v>
      </c>
      <c r="N119" s="5">
        <v>1.8140000000000001</v>
      </c>
      <c r="O119" s="5">
        <v>1.8140000000000001</v>
      </c>
      <c r="P119" s="5">
        <v>1.6040000000000001</v>
      </c>
      <c r="Q119" s="5">
        <v>1.1339999999999999</v>
      </c>
      <c r="R119" s="5">
        <v>0.9802032577903681</v>
      </c>
      <c r="S119" s="5">
        <v>0.89969086402266285</v>
      </c>
      <c r="T119" s="5">
        <v>0.89969086402266285</v>
      </c>
      <c r="U119" s="5">
        <v>0.89848618980169959</v>
      </c>
      <c r="V119" s="5">
        <v>0.89848618980169959</v>
      </c>
    </row>
    <row r="120" spans="1:22" hidden="1" x14ac:dyDescent="0.35">
      <c r="A120" t="s">
        <v>45</v>
      </c>
      <c r="B120" t="s">
        <v>42</v>
      </c>
      <c r="C120" t="str">
        <f t="shared" si="3"/>
        <v>BULGARIA_TO_elec</v>
      </c>
      <c r="D120" t="str">
        <f t="shared" si="4"/>
        <v>PROTRA_CHP_PP_I</v>
      </c>
      <c r="E120" t="s">
        <v>6</v>
      </c>
      <c r="F120" s="1" t="str">
        <f t="shared" si="5"/>
        <v>BULGARIATO_elecPROTRA_CHP_solid_fossil_CCS</v>
      </c>
      <c r="G120" s="5">
        <v>0</v>
      </c>
      <c r="H120" s="5">
        <v>0</v>
      </c>
      <c r="I120" s="5">
        <v>0</v>
      </c>
      <c r="J120" s="5">
        <v>0</v>
      </c>
      <c r="K120" s="5">
        <v>0</v>
      </c>
      <c r="L120" s="5">
        <v>0</v>
      </c>
      <c r="M120" s="5">
        <v>0</v>
      </c>
      <c r="N120" s="5">
        <v>0</v>
      </c>
      <c r="O120" s="5">
        <v>0</v>
      </c>
      <c r="P120" s="5">
        <v>0</v>
      </c>
      <c r="Q120" s="5">
        <v>0</v>
      </c>
      <c r="R120" s="5">
        <v>0</v>
      </c>
      <c r="S120" s="5">
        <v>0</v>
      </c>
      <c r="T120" s="5">
        <v>0</v>
      </c>
      <c r="U120" s="5">
        <v>0</v>
      </c>
      <c r="V120" s="5">
        <v>0</v>
      </c>
    </row>
    <row r="121" spans="1:22" hidden="1" x14ac:dyDescent="0.35">
      <c r="A121" t="s">
        <v>45</v>
      </c>
      <c r="B121" t="s">
        <v>42</v>
      </c>
      <c r="C121" t="str">
        <f t="shared" si="3"/>
        <v>BULGARIA_TO_elec</v>
      </c>
      <c r="D121" t="str">
        <f t="shared" si="4"/>
        <v>PROTRA_CHP_PP_I</v>
      </c>
      <c r="E121" t="s">
        <v>7</v>
      </c>
      <c r="F121" s="1" t="str">
        <f t="shared" si="5"/>
        <v>BULGARIATO_elecPROTRA_CHP_waste</v>
      </c>
      <c r="G121" s="5">
        <v>0</v>
      </c>
      <c r="H121" s="5">
        <v>0</v>
      </c>
      <c r="I121" s="5">
        <v>0</v>
      </c>
      <c r="J121" s="5">
        <v>0</v>
      </c>
      <c r="K121" s="5">
        <v>0</v>
      </c>
      <c r="L121" s="5">
        <v>0</v>
      </c>
      <c r="M121" s="5">
        <v>0</v>
      </c>
      <c r="N121" s="5">
        <v>0</v>
      </c>
      <c r="O121" s="5">
        <v>0</v>
      </c>
      <c r="P121" s="5">
        <v>0</v>
      </c>
      <c r="Q121" s="5">
        <v>0</v>
      </c>
      <c r="R121" s="5">
        <v>0</v>
      </c>
      <c r="S121" s="5">
        <v>0</v>
      </c>
      <c r="T121" s="5">
        <v>0</v>
      </c>
      <c r="U121" s="5">
        <v>0</v>
      </c>
      <c r="V121" s="5">
        <v>0</v>
      </c>
    </row>
    <row r="122" spans="1:22" hidden="1" x14ac:dyDescent="0.35">
      <c r="A122" t="s">
        <v>45</v>
      </c>
      <c r="B122" t="s">
        <v>42</v>
      </c>
      <c r="C122" t="str">
        <f t="shared" si="3"/>
        <v>BULGARIA_TO_elec</v>
      </c>
      <c r="D122" t="str">
        <f t="shared" si="4"/>
        <v>PROTRA_CHP_PP_I</v>
      </c>
      <c r="E122" t="s">
        <v>8</v>
      </c>
      <c r="F122" s="1" t="str">
        <f t="shared" si="5"/>
        <v>BULGARIATO_elecPROTRA_CHP_solid_bio</v>
      </c>
      <c r="G122" s="5">
        <v>1.8699999999999998E-2</v>
      </c>
      <c r="H122" s="5">
        <v>1.8699999999999998E-2</v>
      </c>
      <c r="I122" s="5">
        <v>1.8699999999999998E-2</v>
      </c>
      <c r="J122" s="5">
        <v>1.8699999999999998E-2</v>
      </c>
      <c r="K122" s="5">
        <v>1.8699999999999998E-2</v>
      </c>
      <c r="L122" s="5">
        <v>3.3700000000000001E-2</v>
      </c>
      <c r="M122" s="5">
        <v>2.7699999999999999E-2</v>
      </c>
      <c r="N122" s="5">
        <v>2.7699999999999999E-2</v>
      </c>
      <c r="O122" s="5">
        <v>2.8899999999999999E-2</v>
      </c>
      <c r="P122" s="5">
        <v>2.8899999999999999E-2</v>
      </c>
      <c r="Q122" s="5">
        <v>2.8899999999999999E-2</v>
      </c>
      <c r="R122" s="5">
        <v>6.7915000000000003E-2</v>
      </c>
      <c r="S122" s="5">
        <v>0.10693</v>
      </c>
      <c r="T122" s="5">
        <v>0.10693</v>
      </c>
      <c r="U122" s="5">
        <v>0.10693</v>
      </c>
      <c r="V122" s="5">
        <v>0.10693</v>
      </c>
    </row>
    <row r="123" spans="1:22" hidden="1" x14ac:dyDescent="0.35">
      <c r="A123" t="s">
        <v>45</v>
      </c>
      <c r="B123" t="s">
        <v>42</v>
      </c>
      <c r="C123" t="str">
        <f t="shared" si="3"/>
        <v>BULGARIA_TO_elec</v>
      </c>
      <c r="D123" t="str">
        <f t="shared" si="4"/>
        <v>PROTRA_CHP_PP_I</v>
      </c>
      <c r="E123" t="s">
        <v>9</v>
      </c>
      <c r="F123" s="1" t="str">
        <f t="shared" si="5"/>
        <v>BULGARIATO_elecPROTRA_CHP_solid_bio_CCS</v>
      </c>
      <c r="G123" s="5">
        <v>0</v>
      </c>
      <c r="H123" s="5">
        <v>0</v>
      </c>
      <c r="I123" s="5">
        <v>0</v>
      </c>
      <c r="J123" s="5">
        <v>0</v>
      </c>
      <c r="K123" s="5">
        <v>0</v>
      </c>
      <c r="L123" s="5">
        <v>0</v>
      </c>
      <c r="M123" s="5">
        <v>0</v>
      </c>
      <c r="N123" s="5">
        <v>0</v>
      </c>
      <c r="O123" s="5">
        <v>0</v>
      </c>
      <c r="P123" s="5">
        <v>0</v>
      </c>
      <c r="Q123" s="5">
        <v>0</v>
      </c>
      <c r="R123" s="5">
        <v>0</v>
      </c>
      <c r="S123" s="5">
        <v>0</v>
      </c>
      <c r="T123" s="5">
        <v>0</v>
      </c>
      <c r="U123" s="5">
        <v>0</v>
      </c>
      <c r="V123" s="5">
        <v>0</v>
      </c>
    </row>
    <row r="124" spans="1:22" hidden="1" x14ac:dyDescent="0.35">
      <c r="A124" t="s">
        <v>45</v>
      </c>
      <c r="B124" t="s">
        <v>42</v>
      </c>
      <c r="C124" t="str">
        <f t="shared" si="3"/>
        <v>BULGARIA_TO_elec</v>
      </c>
      <c r="D124" t="str">
        <f t="shared" si="4"/>
        <v>PROTRA_CHP_PP_I</v>
      </c>
      <c r="E124" t="s">
        <v>17</v>
      </c>
      <c r="F124" s="1" t="str">
        <f t="shared" si="5"/>
        <v>BULGARIATO_elecPROTRA_PP_solid_bio</v>
      </c>
      <c r="G124" s="5">
        <v>0</v>
      </c>
      <c r="H124" s="5">
        <v>0</v>
      </c>
      <c r="I124" s="5">
        <v>0</v>
      </c>
      <c r="J124" s="5">
        <v>0</v>
      </c>
      <c r="K124" s="5">
        <v>0</v>
      </c>
      <c r="L124" s="5">
        <v>0</v>
      </c>
      <c r="M124" s="5">
        <v>0</v>
      </c>
      <c r="N124" s="5">
        <v>0</v>
      </c>
      <c r="O124" s="5">
        <v>0</v>
      </c>
      <c r="P124" s="5">
        <v>0</v>
      </c>
      <c r="Q124" s="5">
        <v>0</v>
      </c>
      <c r="R124" s="5">
        <v>0</v>
      </c>
      <c r="S124" s="5">
        <v>0</v>
      </c>
      <c r="T124" s="5">
        <v>0</v>
      </c>
      <c r="U124" s="5">
        <v>0</v>
      </c>
      <c r="V124" s="5">
        <v>0</v>
      </c>
    </row>
    <row r="125" spans="1:22" hidden="1" x14ac:dyDescent="0.35">
      <c r="A125" t="s">
        <v>45</v>
      </c>
      <c r="B125" t="s">
        <v>42</v>
      </c>
      <c r="C125" t="str">
        <f t="shared" si="3"/>
        <v>BULGARIA_TO_elec</v>
      </c>
      <c r="D125" t="str">
        <f t="shared" si="4"/>
        <v>PROTRA_CHP_PP_I</v>
      </c>
      <c r="E125" t="s">
        <v>18</v>
      </c>
      <c r="F125" s="1" t="str">
        <f t="shared" si="5"/>
        <v>BULGARIATO_elecPROTRA_PP_solid_bio_CCS</v>
      </c>
      <c r="G125" s="5">
        <v>0</v>
      </c>
      <c r="H125" s="5">
        <v>0</v>
      </c>
      <c r="I125" s="5">
        <v>0</v>
      </c>
      <c r="J125" s="5">
        <v>0</v>
      </c>
      <c r="K125" s="5">
        <v>0</v>
      </c>
      <c r="L125" s="5">
        <v>0</v>
      </c>
      <c r="M125" s="5">
        <v>0</v>
      </c>
      <c r="N125" s="5">
        <v>0</v>
      </c>
      <c r="O125" s="5">
        <v>0</v>
      </c>
      <c r="P125" s="5">
        <v>0</v>
      </c>
      <c r="Q125" s="5">
        <v>0</v>
      </c>
      <c r="R125" s="5">
        <v>0</v>
      </c>
      <c r="S125" s="5">
        <v>0</v>
      </c>
      <c r="T125" s="5">
        <v>0</v>
      </c>
      <c r="U125" s="5">
        <v>0</v>
      </c>
      <c r="V125" s="5">
        <v>0</v>
      </c>
    </row>
    <row r="126" spans="1:22" hidden="1" x14ac:dyDescent="0.35">
      <c r="A126" t="s">
        <v>45</v>
      </c>
      <c r="B126" t="s">
        <v>42</v>
      </c>
      <c r="C126" t="str">
        <f t="shared" si="3"/>
        <v>BULGARIA_TO_elec</v>
      </c>
      <c r="D126" t="str">
        <f t="shared" si="4"/>
        <v>PROTRA_CHP_PP_I</v>
      </c>
      <c r="E126" t="s">
        <v>19</v>
      </c>
      <c r="F126" s="1" t="str">
        <f t="shared" si="5"/>
        <v>BULGARIATO_elecPROTRA_PP_gas_fuels</v>
      </c>
      <c r="G126" s="5">
        <v>3.5999999999999997E-2</v>
      </c>
      <c r="H126" s="5">
        <v>3.5999999999999997E-2</v>
      </c>
      <c r="I126" s="5">
        <v>5.0999999999999997E-2</v>
      </c>
      <c r="J126" s="5">
        <v>5.0999999999999997E-2</v>
      </c>
      <c r="K126" s="5">
        <v>5.0999999999999997E-2</v>
      </c>
      <c r="L126" s="5">
        <v>4.4999999999999998E-2</v>
      </c>
      <c r="M126" s="5">
        <v>4.5835000000000001E-2</v>
      </c>
      <c r="N126" s="5">
        <v>4.5835000000000001E-2</v>
      </c>
      <c r="O126" s="5">
        <v>4.5835000000000001E-2</v>
      </c>
      <c r="P126" s="5">
        <v>4.5835000000000001E-2</v>
      </c>
      <c r="Q126" s="5">
        <v>4.5835000000000001E-2</v>
      </c>
      <c r="R126" s="5">
        <v>0.45835000000000004</v>
      </c>
      <c r="S126" s="5">
        <v>0.45835000000000004</v>
      </c>
      <c r="T126" s="5">
        <v>0.45835000000000004</v>
      </c>
      <c r="U126" s="5">
        <v>0.45835000000000004</v>
      </c>
      <c r="V126" s="5">
        <v>0.45835000000000004</v>
      </c>
    </row>
    <row r="127" spans="1:22" hidden="1" x14ac:dyDescent="0.35">
      <c r="A127" t="s">
        <v>45</v>
      </c>
      <c r="B127" t="s">
        <v>42</v>
      </c>
      <c r="C127" t="str">
        <f t="shared" si="3"/>
        <v>BULGARIA_TO_elec</v>
      </c>
      <c r="D127" t="str">
        <f t="shared" si="4"/>
        <v>PROTRA_CHP_PP_I</v>
      </c>
      <c r="E127" t="s">
        <v>20</v>
      </c>
      <c r="F127" s="1" t="str">
        <f t="shared" si="5"/>
        <v>BULGARIATO_elecPROTRA_PP_gas_fuels_CCS</v>
      </c>
      <c r="G127" s="6">
        <v>0</v>
      </c>
      <c r="H127" s="6">
        <v>0</v>
      </c>
      <c r="I127" s="6">
        <v>0</v>
      </c>
      <c r="J127" s="6">
        <v>0</v>
      </c>
      <c r="K127" s="6">
        <v>0</v>
      </c>
      <c r="L127" s="6">
        <v>0</v>
      </c>
      <c r="M127" s="6">
        <v>0</v>
      </c>
      <c r="N127" s="6">
        <v>0</v>
      </c>
      <c r="O127" s="6">
        <v>0</v>
      </c>
      <c r="P127" s="6">
        <v>0</v>
      </c>
      <c r="Q127" s="6">
        <v>0</v>
      </c>
      <c r="R127" s="6">
        <v>0</v>
      </c>
      <c r="S127" s="6">
        <v>0</v>
      </c>
      <c r="T127" s="6">
        <v>0</v>
      </c>
      <c r="U127" s="6">
        <v>0</v>
      </c>
      <c r="V127" s="6">
        <v>0</v>
      </c>
    </row>
    <row r="128" spans="1:22" hidden="1" x14ac:dyDescent="0.35">
      <c r="A128" t="s">
        <v>45</v>
      </c>
      <c r="B128" t="s">
        <v>42</v>
      </c>
      <c r="C128" t="str">
        <f t="shared" si="3"/>
        <v>BULGARIA_TO_elec</v>
      </c>
      <c r="D128" t="str">
        <f t="shared" si="4"/>
        <v>PROTRA_CHP_PP_I</v>
      </c>
      <c r="E128" t="s">
        <v>21</v>
      </c>
      <c r="F128" s="1" t="str">
        <f t="shared" si="5"/>
        <v>BULGARIATO_elecPROTRA_PP_geothermal</v>
      </c>
      <c r="G128" s="5">
        <v>0</v>
      </c>
      <c r="H128" s="5">
        <v>0</v>
      </c>
      <c r="I128" s="5">
        <v>0</v>
      </c>
      <c r="J128" s="5">
        <v>0</v>
      </c>
      <c r="K128" s="5">
        <v>0</v>
      </c>
      <c r="L128" s="5">
        <v>0</v>
      </c>
      <c r="M128" s="5">
        <v>0</v>
      </c>
      <c r="N128" s="5">
        <v>0</v>
      </c>
      <c r="O128" s="5">
        <v>0</v>
      </c>
      <c r="P128" s="5">
        <v>0</v>
      </c>
      <c r="Q128" s="5">
        <v>0</v>
      </c>
      <c r="R128" s="5">
        <v>0</v>
      </c>
      <c r="S128" s="5">
        <v>0</v>
      </c>
      <c r="T128" s="5">
        <v>0</v>
      </c>
      <c r="U128" s="5">
        <v>0</v>
      </c>
      <c r="V128" s="5">
        <v>0</v>
      </c>
    </row>
    <row r="129" spans="1:22" hidden="1" x14ac:dyDescent="0.35">
      <c r="A129" t="s">
        <v>45</v>
      </c>
      <c r="B129" t="s">
        <v>42</v>
      </c>
      <c r="C129" t="str">
        <f t="shared" si="3"/>
        <v>BULGARIA_TO_elec</v>
      </c>
      <c r="D129" t="str">
        <f t="shared" si="4"/>
        <v>PROTRA_CHP_PP_I</v>
      </c>
      <c r="E129" t="s">
        <v>22</v>
      </c>
      <c r="F129" s="1" t="str">
        <f t="shared" si="5"/>
        <v>BULGARIATO_elecPROTRA_PP_hydropower_dammed</v>
      </c>
      <c r="G129" s="5">
        <v>2.6360000000000001</v>
      </c>
      <c r="H129" s="5">
        <v>2.6360000000000001</v>
      </c>
      <c r="I129" s="5">
        <v>2.6360000000000001</v>
      </c>
      <c r="J129" s="5">
        <v>2.6360000000000001</v>
      </c>
      <c r="K129" s="5">
        <v>2.6520000000000001</v>
      </c>
      <c r="L129" s="5">
        <v>2.6520000000000001</v>
      </c>
      <c r="M129" s="5">
        <v>2.7120000000000002</v>
      </c>
      <c r="N129" s="5">
        <v>2.7320000000000002</v>
      </c>
      <c r="O129" s="5">
        <v>2.7320000000000002</v>
      </c>
      <c r="P129" s="5">
        <v>2.7320000000000002</v>
      </c>
      <c r="Q129" s="5">
        <v>2.7320000000000002</v>
      </c>
      <c r="R129" s="5">
        <v>2.7117288364249581</v>
      </c>
      <c r="S129" s="5">
        <v>2.4638677908937607</v>
      </c>
      <c r="T129" s="5">
        <v>2.4638677908937607</v>
      </c>
      <c r="U129" s="5">
        <v>2.4638677908937607</v>
      </c>
      <c r="V129" s="5">
        <v>2.4638677908937607</v>
      </c>
    </row>
    <row r="130" spans="1:22" hidden="1" x14ac:dyDescent="0.35">
      <c r="A130" t="s">
        <v>45</v>
      </c>
      <c r="B130" t="s">
        <v>42</v>
      </c>
      <c r="C130" t="str">
        <f t="shared" si="3"/>
        <v>BULGARIA_TO_elec</v>
      </c>
      <c r="D130" t="str">
        <f t="shared" si="4"/>
        <v>PROTRA_CHP_PP_I</v>
      </c>
      <c r="E130" t="s">
        <v>23</v>
      </c>
      <c r="F130" s="1" t="str">
        <f t="shared" si="5"/>
        <v>BULGARIATO_elecPROTRA_PP_hydropower_run_of_river</v>
      </c>
      <c r="G130" s="5">
        <v>0.21670900000000004</v>
      </c>
      <c r="H130" s="5">
        <v>0.21670900000000004</v>
      </c>
      <c r="I130" s="5">
        <v>0.24000000000000024</v>
      </c>
      <c r="J130" s="5">
        <v>0.34800000000000025</v>
      </c>
      <c r="K130" s="5">
        <v>0.34900000000000025</v>
      </c>
      <c r="L130" s="5">
        <v>0.39600000000000024</v>
      </c>
      <c r="M130" s="5">
        <v>0.39600000000000024</v>
      </c>
      <c r="N130" s="5">
        <v>0.44900000000000029</v>
      </c>
      <c r="O130" s="5">
        <v>0.47100000000000025</v>
      </c>
      <c r="P130" s="5">
        <v>0.48700000000000021</v>
      </c>
      <c r="Q130" s="5">
        <v>0.48700000000000021</v>
      </c>
      <c r="R130" s="5">
        <v>0.50842857142857167</v>
      </c>
      <c r="S130" s="5">
        <v>0.52985714285714314</v>
      </c>
      <c r="T130" s="5">
        <v>0.5512857142857146</v>
      </c>
      <c r="U130" s="5">
        <v>0.57271428571428606</v>
      </c>
      <c r="V130" s="5">
        <v>0.59414285714285753</v>
      </c>
    </row>
    <row r="131" spans="1:22" hidden="1" x14ac:dyDescent="0.35">
      <c r="A131" t="s">
        <v>45</v>
      </c>
      <c r="B131" t="s">
        <v>42</v>
      </c>
      <c r="C131" t="str">
        <f t="shared" si="3"/>
        <v>BULGARIA_TO_elec</v>
      </c>
      <c r="D131" t="str">
        <f t="shared" si="4"/>
        <v>PROTRA_CHP_PP_I</v>
      </c>
      <c r="E131" t="s">
        <v>24</v>
      </c>
      <c r="F131" s="1" t="str">
        <f t="shared" si="5"/>
        <v>BULGARIATO_elecPROTRA_PP_liquid_fuels</v>
      </c>
      <c r="G131" s="5">
        <v>4.8000000000000001E-2</v>
      </c>
      <c r="H131" s="5">
        <v>4.8000000000000001E-2</v>
      </c>
      <c r="I131" s="5">
        <v>4.8000000000000001E-2</v>
      </c>
      <c r="J131" s="5">
        <v>4.8000000000000001E-2</v>
      </c>
      <c r="K131" s="5">
        <v>4.8000000000000001E-2</v>
      </c>
      <c r="L131" s="5">
        <v>0.11799999999999999</v>
      </c>
      <c r="M131" s="5">
        <v>0.11799999999999999</v>
      </c>
      <c r="N131" s="5">
        <v>0.11799999999999999</v>
      </c>
      <c r="O131" s="5">
        <v>0.112</v>
      </c>
      <c r="P131" s="5">
        <v>0.112</v>
      </c>
      <c r="Q131" s="5">
        <v>0.112</v>
      </c>
      <c r="R131" s="5">
        <v>0.11045714285714286</v>
      </c>
      <c r="S131" s="5">
        <v>0.10891428571428573</v>
      </c>
      <c r="T131" s="5">
        <v>0.10737142857142859</v>
      </c>
      <c r="U131" s="5">
        <v>0.10582857142857145</v>
      </c>
      <c r="V131" s="5">
        <v>0.10428571428571431</v>
      </c>
    </row>
    <row r="132" spans="1:22" hidden="1" x14ac:dyDescent="0.35">
      <c r="A132" t="s">
        <v>45</v>
      </c>
      <c r="B132" t="s">
        <v>42</v>
      </c>
      <c r="C132" t="str">
        <f t="shared" ref="C132:C195" si="6">A132&amp;"_"&amp;B132</f>
        <v>BULGARIA_TO_elec</v>
      </c>
      <c r="D132" t="str">
        <f t="shared" ref="D132:D195" si="7">IF(B132="TO_heat","PROTRA_CHP_HP_I","PROTRA_CHP_PP_I")</f>
        <v>PROTRA_CHP_PP_I</v>
      </c>
      <c r="E132" t="s">
        <v>25</v>
      </c>
      <c r="F132" s="1" t="str">
        <f t="shared" ref="F132:F195" si="8">A132&amp;B132&amp;E132</f>
        <v>BULGARIATO_elecPROTRA_PP_liquid_fuels_CCS</v>
      </c>
      <c r="G132" s="5">
        <v>0</v>
      </c>
      <c r="H132" s="5">
        <v>0</v>
      </c>
      <c r="I132" s="5">
        <v>0</v>
      </c>
      <c r="J132" s="5">
        <v>0</v>
      </c>
      <c r="K132" s="5">
        <v>0</v>
      </c>
      <c r="L132" s="5">
        <v>0</v>
      </c>
      <c r="M132" s="5">
        <v>0</v>
      </c>
      <c r="N132" s="5">
        <v>0</v>
      </c>
      <c r="O132" s="5">
        <v>0</v>
      </c>
      <c r="P132" s="5">
        <v>0</v>
      </c>
      <c r="Q132" s="5">
        <v>0</v>
      </c>
      <c r="R132" s="5">
        <v>0</v>
      </c>
      <c r="S132" s="5">
        <v>0</v>
      </c>
      <c r="T132" s="5">
        <v>0</v>
      </c>
      <c r="U132" s="5">
        <v>0</v>
      </c>
      <c r="V132" s="5">
        <v>0</v>
      </c>
    </row>
    <row r="133" spans="1:22" hidden="1" x14ac:dyDescent="0.35">
      <c r="A133" t="s">
        <v>45</v>
      </c>
      <c r="B133" t="s">
        <v>42</v>
      </c>
      <c r="C133" t="str">
        <f t="shared" si="6"/>
        <v>BULGARIA_TO_elec</v>
      </c>
      <c r="D133" t="str">
        <f t="shared" si="7"/>
        <v>PROTRA_CHP_PP_I</v>
      </c>
      <c r="E133" t="s">
        <v>26</v>
      </c>
      <c r="F133" s="1" t="str">
        <f t="shared" si="8"/>
        <v>BULGARIATO_elecPROTRA_PP_nuclear</v>
      </c>
      <c r="G133" s="5">
        <v>2.88</v>
      </c>
      <c r="H133" s="5">
        <v>2.88</v>
      </c>
      <c r="I133" s="5">
        <v>2</v>
      </c>
      <c r="J133" s="5">
        <v>2</v>
      </c>
      <c r="K133" s="5">
        <v>2</v>
      </c>
      <c r="L133" s="5">
        <v>2</v>
      </c>
      <c r="M133" s="5">
        <v>2</v>
      </c>
      <c r="N133" s="5">
        <v>2.02</v>
      </c>
      <c r="O133" s="5">
        <v>2.0960000000000001</v>
      </c>
      <c r="P133" s="5">
        <v>2.0960000000000001</v>
      </c>
      <c r="Q133" s="5">
        <v>2.0960000000000001</v>
      </c>
      <c r="R133" s="5">
        <v>2.0960000000000001</v>
      </c>
      <c r="S133" s="5">
        <v>2.0960000000000001</v>
      </c>
      <c r="T133" s="5">
        <v>2.0960000000000001</v>
      </c>
      <c r="U133" s="5">
        <v>2.0960000000000001</v>
      </c>
      <c r="V133" s="5">
        <v>2.0960000000000001</v>
      </c>
    </row>
    <row r="134" spans="1:22" hidden="1" x14ac:dyDescent="0.35">
      <c r="A134" t="s">
        <v>45</v>
      </c>
      <c r="B134" t="s">
        <v>42</v>
      </c>
      <c r="C134" t="str">
        <f t="shared" si="6"/>
        <v>BULGARIA_TO_elec</v>
      </c>
      <c r="D134" t="str">
        <f t="shared" si="7"/>
        <v>PROTRA_CHP_PP_I</v>
      </c>
      <c r="E134" t="s">
        <v>27</v>
      </c>
      <c r="F134" s="1" t="str">
        <f t="shared" si="8"/>
        <v>BULGARIATO_elecPROTRA_PP_oceanic</v>
      </c>
      <c r="G134" s="5">
        <v>0</v>
      </c>
      <c r="H134" s="5">
        <v>0</v>
      </c>
      <c r="I134" s="5">
        <v>0</v>
      </c>
      <c r="J134" s="5">
        <v>0</v>
      </c>
      <c r="K134" s="5">
        <v>0</v>
      </c>
      <c r="L134" s="5">
        <v>0</v>
      </c>
      <c r="M134" s="5">
        <v>0</v>
      </c>
      <c r="N134" s="5">
        <v>0</v>
      </c>
      <c r="O134" s="5">
        <v>0</v>
      </c>
      <c r="P134" s="5">
        <v>0</v>
      </c>
      <c r="Q134" s="5">
        <v>0</v>
      </c>
      <c r="R134" s="5">
        <v>0</v>
      </c>
      <c r="S134" s="5">
        <v>0</v>
      </c>
      <c r="T134" s="5">
        <v>0</v>
      </c>
      <c r="U134" s="5">
        <v>0</v>
      </c>
      <c r="V134" s="5">
        <v>0</v>
      </c>
    </row>
    <row r="135" spans="1:22" hidden="1" x14ac:dyDescent="0.35">
      <c r="A135" t="s">
        <v>45</v>
      </c>
      <c r="B135" t="s">
        <v>42</v>
      </c>
      <c r="C135" t="str">
        <f t="shared" si="6"/>
        <v>BULGARIA_TO_elec</v>
      </c>
      <c r="D135" t="str">
        <f t="shared" si="7"/>
        <v>PROTRA_CHP_PP_I</v>
      </c>
      <c r="E135" t="s">
        <v>28</v>
      </c>
      <c r="F135" s="1" t="str">
        <f t="shared" si="8"/>
        <v>BULGARIATO_elecPROTRA_PP_solar_CSP</v>
      </c>
      <c r="G135" s="5">
        <v>0</v>
      </c>
      <c r="H135" s="5">
        <v>0</v>
      </c>
      <c r="I135" s="5">
        <v>0</v>
      </c>
      <c r="J135" s="5">
        <v>0</v>
      </c>
      <c r="K135" s="5">
        <v>0</v>
      </c>
      <c r="L135" s="5">
        <v>0</v>
      </c>
      <c r="M135" s="5">
        <v>0</v>
      </c>
      <c r="N135" s="5">
        <v>0</v>
      </c>
      <c r="O135" s="5">
        <v>0</v>
      </c>
      <c r="P135" s="5">
        <v>0</v>
      </c>
      <c r="Q135" s="5">
        <v>0</v>
      </c>
      <c r="R135" s="5">
        <v>0</v>
      </c>
      <c r="S135" s="5">
        <v>0</v>
      </c>
      <c r="T135" s="5">
        <v>0</v>
      </c>
      <c r="U135" s="5">
        <v>0</v>
      </c>
      <c r="V135" s="5">
        <v>0</v>
      </c>
    </row>
    <row r="136" spans="1:22" hidden="1" x14ac:dyDescent="0.35">
      <c r="A136" t="s">
        <v>45</v>
      </c>
      <c r="B136" t="s">
        <v>42</v>
      </c>
      <c r="C136" t="str">
        <f t="shared" si="6"/>
        <v>BULGARIA_TO_elec</v>
      </c>
      <c r="D136" t="str">
        <f t="shared" si="7"/>
        <v>PROTRA_CHP_PP_I</v>
      </c>
      <c r="E136" t="s">
        <v>29</v>
      </c>
      <c r="F136" s="1" t="str">
        <f t="shared" si="8"/>
        <v>BULGARIATO_elecPROTRA_PP_solar_PV</v>
      </c>
      <c r="G136" s="5">
        <v>0</v>
      </c>
      <c r="H136" s="5">
        <v>0</v>
      </c>
      <c r="I136" s="5">
        <v>2.7300000000000003E-5</v>
      </c>
      <c r="J136" s="5">
        <v>9.1000000000000016E-5</v>
      </c>
      <c r="K136" s="5">
        <v>1.82E-3</v>
      </c>
      <c r="L136" s="5">
        <v>2.2749999999999999E-2</v>
      </c>
      <c r="M136" s="5">
        <v>0.14014000000000001</v>
      </c>
      <c r="N136" s="5">
        <v>0.92183000000000004</v>
      </c>
      <c r="O136" s="5">
        <v>0.92820000000000003</v>
      </c>
      <c r="P136" s="5">
        <v>0.93366000000000005</v>
      </c>
      <c r="Q136" s="5">
        <v>0.93638999999999994</v>
      </c>
      <c r="R136" s="5">
        <v>3.5446617818181818</v>
      </c>
      <c r="S136" s="5">
        <v>3.5616870545454544</v>
      </c>
      <c r="T136" s="5">
        <v>3.5821173818181817</v>
      </c>
      <c r="U136" s="5">
        <v>3.6059527636363637</v>
      </c>
      <c r="V136" s="5">
        <v>3.6910791272727272</v>
      </c>
    </row>
    <row r="137" spans="1:22" hidden="1" x14ac:dyDescent="0.35">
      <c r="A137" t="s">
        <v>45</v>
      </c>
      <c r="B137" t="s">
        <v>42</v>
      </c>
      <c r="C137" t="str">
        <f t="shared" si="6"/>
        <v>BULGARIA_TO_elec</v>
      </c>
      <c r="D137" t="str">
        <f t="shared" si="7"/>
        <v>PROTRA_CHP_PP_I</v>
      </c>
      <c r="E137" t="s">
        <v>30</v>
      </c>
      <c r="F137" s="1" t="str">
        <f t="shared" si="8"/>
        <v>BULGARIATO_elecPROTRA_PP_solar_urban_PV</v>
      </c>
      <c r="G137" s="5">
        <v>0</v>
      </c>
      <c r="H137" s="5">
        <v>0</v>
      </c>
      <c r="I137" s="5">
        <v>2.6999999999999996E-6</v>
      </c>
      <c r="J137" s="5">
        <v>8.9999999999999985E-6</v>
      </c>
      <c r="K137" s="5">
        <v>1.7999999999999998E-4</v>
      </c>
      <c r="L137" s="5">
        <v>2.2499999999999998E-3</v>
      </c>
      <c r="M137" s="5">
        <v>1.3859999999999999E-2</v>
      </c>
      <c r="N137" s="5">
        <v>9.1170000000000001E-2</v>
      </c>
      <c r="O137" s="5">
        <v>9.1799999999999993E-2</v>
      </c>
      <c r="P137" s="5">
        <v>9.2340000000000005E-2</v>
      </c>
      <c r="Q137" s="5">
        <v>9.2609999999999998E-2</v>
      </c>
      <c r="R137" s="5">
        <v>0.35057094545454548</v>
      </c>
      <c r="S137" s="5">
        <v>0.35225476363636365</v>
      </c>
      <c r="T137" s="5">
        <v>0.35427534545454548</v>
      </c>
      <c r="U137" s="5">
        <v>0.35663269090909089</v>
      </c>
      <c r="V137" s="5">
        <v>0.36505178181818182</v>
      </c>
    </row>
    <row r="138" spans="1:22" hidden="1" x14ac:dyDescent="0.35">
      <c r="A138" t="s">
        <v>45</v>
      </c>
      <c r="B138" t="s">
        <v>42</v>
      </c>
      <c r="C138" t="str">
        <f t="shared" si="6"/>
        <v>BULGARIA_TO_elec</v>
      </c>
      <c r="D138" t="str">
        <f t="shared" si="7"/>
        <v>PROTRA_CHP_PP_I</v>
      </c>
      <c r="E138" t="s">
        <v>31</v>
      </c>
      <c r="F138" s="1" t="str">
        <f t="shared" si="8"/>
        <v>BULGARIATO_elecPROTRA_PP_solid_fossil</v>
      </c>
      <c r="G138" s="5">
        <v>0.71199999999999997</v>
      </c>
      <c r="H138" s="5">
        <v>0.71199999999999997</v>
      </c>
      <c r="I138" s="5">
        <v>0.71199999999999997</v>
      </c>
      <c r="J138" s="5">
        <v>0.71199999999999997</v>
      </c>
      <c r="K138" s="5">
        <v>0.71199999999999997</v>
      </c>
      <c r="L138" s="5">
        <v>0.71199999999999997</v>
      </c>
      <c r="M138" s="5">
        <v>0.71199999999999997</v>
      </c>
      <c r="N138" s="5">
        <v>0.71299999999999997</v>
      </c>
      <c r="O138" s="5">
        <v>0.65100000000000002</v>
      </c>
      <c r="P138" s="5">
        <v>0.65100000000000002</v>
      </c>
      <c r="Q138" s="5">
        <v>0.59099999999999997</v>
      </c>
      <c r="R138" s="5">
        <v>0.51084667138810191</v>
      </c>
      <c r="S138" s="5">
        <v>0.46888650849858354</v>
      </c>
      <c r="T138" s="5">
        <v>0.46888650849858354</v>
      </c>
      <c r="U138" s="5">
        <v>0.46825867563739371</v>
      </c>
      <c r="V138" s="5">
        <v>0.46825867563739371</v>
      </c>
    </row>
    <row r="139" spans="1:22" hidden="1" x14ac:dyDescent="0.35">
      <c r="A139" t="s">
        <v>45</v>
      </c>
      <c r="B139" t="s">
        <v>42</v>
      </c>
      <c r="C139" t="str">
        <f t="shared" si="6"/>
        <v>BULGARIA_TO_elec</v>
      </c>
      <c r="D139" t="str">
        <f t="shared" si="7"/>
        <v>PROTRA_CHP_PP_I</v>
      </c>
      <c r="E139" t="s">
        <v>32</v>
      </c>
      <c r="F139" s="1" t="str">
        <f t="shared" si="8"/>
        <v>BULGARIATO_elecPROTRA_PP_solid_fossil_CCS</v>
      </c>
      <c r="G139" s="5">
        <v>0</v>
      </c>
      <c r="H139" s="5">
        <v>0</v>
      </c>
      <c r="I139" s="5">
        <v>0</v>
      </c>
      <c r="J139" s="5">
        <v>0</v>
      </c>
      <c r="K139" s="5">
        <v>0</v>
      </c>
      <c r="L139" s="5">
        <v>0</v>
      </c>
      <c r="M139" s="5">
        <v>0</v>
      </c>
      <c r="N139" s="5">
        <v>0</v>
      </c>
      <c r="O139" s="5">
        <v>0</v>
      </c>
      <c r="P139" s="5">
        <v>0</v>
      </c>
      <c r="Q139" s="5">
        <v>0</v>
      </c>
      <c r="R139" s="5">
        <v>0</v>
      </c>
      <c r="S139" s="5">
        <v>0</v>
      </c>
      <c r="T139" s="5">
        <v>0</v>
      </c>
      <c r="U139" s="5">
        <v>0</v>
      </c>
      <c r="V139" s="5">
        <v>0</v>
      </c>
    </row>
    <row r="140" spans="1:22" hidden="1" x14ac:dyDescent="0.35">
      <c r="A140" t="s">
        <v>45</v>
      </c>
      <c r="B140" t="s">
        <v>42</v>
      </c>
      <c r="C140" t="str">
        <f t="shared" si="6"/>
        <v>BULGARIA_TO_elec</v>
      </c>
      <c r="D140" t="str">
        <f t="shared" si="7"/>
        <v>PROTRA_CHP_PP_I</v>
      </c>
      <c r="E140" t="s">
        <v>33</v>
      </c>
      <c r="F140" s="1" t="str">
        <f t="shared" si="8"/>
        <v>BULGARIATO_elecPROTRA_PP_waste</v>
      </c>
      <c r="G140" s="5">
        <v>0</v>
      </c>
      <c r="H140" s="5">
        <v>0</v>
      </c>
      <c r="I140" s="5">
        <v>0</v>
      </c>
      <c r="J140" s="5">
        <v>0</v>
      </c>
      <c r="K140" s="5">
        <v>0</v>
      </c>
      <c r="L140" s="5">
        <v>0</v>
      </c>
      <c r="M140" s="5">
        <v>0</v>
      </c>
      <c r="N140" s="5">
        <v>0</v>
      </c>
      <c r="O140" s="5">
        <v>0</v>
      </c>
      <c r="P140" s="5">
        <v>0</v>
      </c>
      <c r="Q140" s="5">
        <v>0</v>
      </c>
      <c r="R140" s="5">
        <v>0</v>
      </c>
      <c r="S140" s="5">
        <v>0</v>
      </c>
      <c r="T140" s="5">
        <v>0</v>
      </c>
      <c r="U140" s="5">
        <v>0</v>
      </c>
      <c r="V140" s="5">
        <v>0</v>
      </c>
    </row>
    <row r="141" spans="1:22" hidden="1" x14ac:dyDescent="0.35">
      <c r="A141" t="s">
        <v>45</v>
      </c>
      <c r="B141" t="s">
        <v>42</v>
      </c>
      <c r="C141" t="str">
        <f t="shared" si="6"/>
        <v>BULGARIA_TO_elec</v>
      </c>
      <c r="D141" t="str">
        <f t="shared" si="7"/>
        <v>PROTRA_CHP_PP_I</v>
      </c>
      <c r="E141" t="s">
        <v>34</v>
      </c>
      <c r="F141" s="1" t="str">
        <f t="shared" si="8"/>
        <v>BULGARIATO_elecPROTRA_PP_waste_CCS</v>
      </c>
      <c r="G141" s="5">
        <v>0</v>
      </c>
      <c r="H141" s="5">
        <v>0</v>
      </c>
      <c r="I141" s="5">
        <v>0</v>
      </c>
      <c r="J141" s="5">
        <v>0</v>
      </c>
      <c r="K141" s="5">
        <v>0</v>
      </c>
      <c r="L141" s="5">
        <v>0</v>
      </c>
      <c r="M141" s="5">
        <v>0</v>
      </c>
      <c r="N141" s="5">
        <v>0</v>
      </c>
      <c r="O141" s="5">
        <v>0</v>
      </c>
      <c r="P141" s="5">
        <v>0</v>
      </c>
      <c r="Q141" s="5">
        <v>0</v>
      </c>
      <c r="R141" s="5">
        <v>0</v>
      </c>
      <c r="S141" s="5">
        <v>0</v>
      </c>
      <c r="T141" s="5">
        <v>0</v>
      </c>
      <c r="U141" s="5">
        <v>0</v>
      </c>
      <c r="V141" s="5">
        <v>0</v>
      </c>
    </row>
    <row r="142" spans="1:22" hidden="1" x14ac:dyDescent="0.35">
      <c r="A142" t="s">
        <v>45</v>
      </c>
      <c r="B142" t="s">
        <v>42</v>
      </c>
      <c r="C142" t="str">
        <f t="shared" si="6"/>
        <v>BULGARIA_TO_elec</v>
      </c>
      <c r="D142" t="str">
        <f t="shared" si="7"/>
        <v>PROTRA_CHP_PP_I</v>
      </c>
      <c r="E142" t="s">
        <v>35</v>
      </c>
      <c r="F142" s="1" t="str">
        <f t="shared" si="8"/>
        <v>BULGARIATO_elecPROTRA_PP_wind_offshore</v>
      </c>
      <c r="G142" s="5">
        <v>0</v>
      </c>
      <c r="H142" s="5">
        <v>0</v>
      </c>
      <c r="I142" s="5">
        <v>0</v>
      </c>
      <c r="J142" s="5">
        <v>0</v>
      </c>
      <c r="K142" s="5">
        <v>0</v>
      </c>
      <c r="L142" s="5">
        <v>0</v>
      </c>
      <c r="M142" s="5">
        <v>0</v>
      </c>
      <c r="N142" s="5">
        <v>0</v>
      </c>
      <c r="O142" s="5">
        <v>0</v>
      </c>
      <c r="P142" s="5">
        <v>0</v>
      </c>
      <c r="Q142" s="5">
        <v>0</v>
      </c>
      <c r="R142" s="5">
        <v>0</v>
      </c>
      <c r="S142" s="5">
        <v>0</v>
      </c>
      <c r="T142" s="5">
        <v>0</v>
      </c>
      <c r="U142" s="5">
        <v>0</v>
      </c>
      <c r="V142" s="5">
        <v>0</v>
      </c>
    </row>
    <row r="143" spans="1:22" hidden="1" x14ac:dyDescent="0.35">
      <c r="A143" t="s">
        <v>45</v>
      </c>
      <c r="B143" t="s">
        <v>42</v>
      </c>
      <c r="C143" t="str">
        <f t="shared" si="6"/>
        <v>BULGARIA_TO_elec</v>
      </c>
      <c r="D143" t="str">
        <f t="shared" si="7"/>
        <v>PROTRA_CHP_PP_I</v>
      </c>
      <c r="E143" t="s">
        <v>36</v>
      </c>
      <c r="F143" s="1" t="str">
        <f t="shared" si="8"/>
        <v>BULGARIATO_elecPROTRA_PP_wind_onshore</v>
      </c>
      <c r="G143" s="5">
        <v>8.0000000000000002E-3</v>
      </c>
      <c r="H143" s="5">
        <v>2.7E-2</v>
      </c>
      <c r="I143" s="5">
        <v>0.03</v>
      </c>
      <c r="J143" s="5">
        <v>0.114</v>
      </c>
      <c r="K143" s="5">
        <v>0.33300000000000002</v>
      </c>
      <c r="L143" s="5">
        <v>0.48799999999999999</v>
      </c>
      <c r="M143" s="5">
        <v>0.54100000000000004</v>
      </c>
      <c r="N143" s="5">
        <v>0.67700000000000005</v>
      </c>
      <c r="O143" s="5">
        <v>0.68300000000000005</v>
      </c>
      <c r="P143" s="5">
        <v>0.69899999999999995</v>
      </c>
      <c r="Q143" s="5">
        <v>0.69899999999999995</v>
      </c>
      <c r="R143" s="5">
        <v>1.3687122905027933</v>
      </c>
      <c r="S143" s="5">
        <v>1.3687122905027933</v>
      </c>
      <c r="T143" s="5">
        <v>1.3667597765363129</v>
      </c>
      <c r="U143" s="5">
        <v>1.3667597765363129</v>
      </c>
      <c r="V143" s="5">
        <v>1.3667597765363129</v>
      </c>
    </row>
    <row r="144" spans="1:22" hidden="1" x14ac:dyDescent="0.35">
      <c r="A144" t="s">
        <v>71</v>
      </c>
      <c r="B144" t="s">
        <v>41</v>
      </c>
      <c r="C144" t="str">
        <f t="shared" si="6"/>
        <v>CHINA_TO_heat</v>
      </c>
      <c r="D144" t="str">
        <f t="shared" si="7"/>
        <v>PROTRA_CHP_HP_I</v>
      </c>
      <c r="E144" t="s">
        <v>0</v>
      </c>
      <c r="F144" s="1" t="str">
        <f t="shared" si="8"/>
        <v>CHINATO_heatPROTRA_CHP_gas_fuels</v>
      </c>
      <c r="G144" s="4">
        <v>6.603781337146196</v>
      </c>
      <c r="H144" s="4">
        <v>10.545656108833903</v>
      </c>
      <c r="I144" s="4">
        <v>11.791796121448819</v>
      </c>
      <c r="J144" s="4">
        <v>13.209181248149534</v>
      </c>
      <c r="K144" s="4">
        <v>18.569736005623671</v>
      </c>
      <c r="L144" s="4">
        <v>40.694183916306287</v>
      </c>
      <c r="M144" s="4">
        <v>27.197220236356603</v>
      </c>
      <c r="N144" s="4">
        <v>27.497951259013902</v>
      </c>
      <c r="O144" s="4">
        <v>36.460642135561287</v>
      </c>
      <c r="P144" s="4">
        <v>53.593893842969955</v>
      </c>
      <c r="Q144" s="4">
        <v>65.605977866376023</v>
      </c>
      <c r="R144" s="4">
        <v>72.129801654979303</v>
      </c>
      <c r="S144" s="4">
        <v>78.676918178103378</v>
      </c>
      <c r="T144" s="4">
        <v>95.861519141129932</v>
      </c>
      <c r="U144" s="4">
        <v>99.640352216612001</v>
      </c>
      <c r="V144" s="4">
        <v>108.82039883527426</v>
      </c>
    </row>
    <row r="145" spans="1:22" hidden="1" x14ac:dyDescent="0.35">
      <c r="A145" t="s">
        <v>71</v>
      </c>
      <c r="B145" t="s">
        <v>41</v>
      </c>
      <c r="C145" t="str">
        <f t="shared" si="6"/>
        <v>CHINA_TO_heat</v>
      </c>
      <c r="D145" t="str">
        <f t="shared" si="7"/>
        <v>PROTRA_CHP_HP_I</v>
      </c>
      <c r="E145" t="s">
        <v>1</v>
      </c>
      <c r="F145" s="1" t="str">
        <f t="shared" si="8"/>
        <v>CHINATO_heatPROTRA_CHP_gas_fuels_CCS</v>
      </c>
      <c r="G145" s="4">
        <v>0</v>
      </c>
      <c r="H145" s="4">
        <v>0</v>
      </c>
      <c r="I145" s="4">
        <v>0</v>
      </c>
      <c r="J145" s="4">
        <v>0</v>
      </c>
      <c r="K145" s="4">
        <v>0</v>
      </c>
      <c r="L145" s="4">
        <v>0</v>
      </c>
      <c r="M145" s="4">
        <v>0</v>
      </c>
      <c r="N145" s="4">
        <v>0</v>
      </c>
      <c r="O145" s="4">
        <v>0</v>
      </c>
      <c r="P145" s="4">
        <v>0</v>
      </c>
      <c r="Q145" s="4">
        <v>0</v>
      </c>
      <c r="R145" s="4">
        <v>0</v>
      </c>
      <c r="S145" s="4">
        <v>0</v>
      </c>
      <c r="T145" s="4">
        <v>0</v>
      </c>
      <c r="U145" s="4">
        <v>0</v>
      </c>
      <c r="V145" s="4">
        <v>0</v>
      </c>
    </row>
    <row r="146" spans="1:22" hidden="1" x14ac:dyDescent="0.35">
      <c r="A146" t="s">
        <v>71</v>
      </c>
      <c r="B146" t="s">
        <v>41</v>
      </c>
      <c r="C146" t="str">
        <f t="shared" si="6"/>
        <v>CHINA_TO_heat</v>
      </c>
      <c r="D146" t="str">
        <f t="shared" si="7"/>
        <v>PROTRA_CHP_HP_I</v>
      </c>
      <c r="E146" t="s">
        <v>2</v>
      </c>
      <c r="F146" s="1" t="str">
        <f t="shared" si="8"/>
        <v>CHINATO_heatPROTRA_CHP_geothermal</v>
      </c>
      <c r="G146" s="4">
        <v>0</v>
      </c>
      <c r="H146" s="4">
        <v>0</v>
      </c>
      <c r="I146" s="4">
        <v>0</v>
      </c>
      <c r="J146" s="4">
        <v>0</v>
      </c>
      <c r="K146" s="4">
        <v>0</v>
      </c>
      <c r="L146" s="4">
        <v>0</v>
      </c>
      <c r="M146" s="4">
        <v>0</v>
      </c>
      <c r="N146" s="4">
        <v>0</v>
      </c>
      <c r="O146" s="4">
        <v>0</v>
      </c>
      <c r="P146" s="4">
        <v>0</v>
      </c>
      <c r="Q146" s="4">
        <v>0</v>
      </c>
      <c r="R146" s="4">
        <v>0</v>
      </c>
      <c r="S146" s="4">
        <v>0</v>
      </c>
      <c r="T146" s="4">
        <v>0</v>
      </c>
      <c r="U146" s="4">
        <v>0</v>
      </c>
      <c r="V146" s="4">
        <v>0</v>
      </c>
    </row>
    <row r="147" spans="1:22" hidden="1" x14ac:dyDescent="0.35">
      <c r="A147" t="s">
        <v>71</v>
      </c>
      <c r="B147" t="s">
        <v>41</v>
      </c>
      <c r="C147" t="str">
        <f t="shared" si="6"/>
        <v>CHINA_TO_heat</v>
      </c>
      <c r="D147" t="str">
        <f t="shared" si="7"/>
        <v>PROTRA_CHP_HP_I</v>
      </c>
      <c r="E147" t="s">
        <v>3</v>
      </c>
      <c r="F147" s="1" t="str">
        <f t="shared" si="8"/>
        <v>CHINATO_heatPROTRA_CHP_liquid_fuels</v>
      </c>
      <c r="G147" s="4">
        <v>0</v>
      </c>
      <c r="H147" s="4">
        <v>0</v>
      </c>
      <c r="I147" s="4">
        <v>0</v>
      </c>
      <c r="J147" s="4">
        <v>0</v>
      </c>
      <c r="K147" s="4">
        <v>0</v>
      </c>
      <c r="L147" s="4">
        <v>0</v>
      </c>
      <c r="M147" s="4">
        <v>0</v>
      </c>
      <c r="N147" s="4">
        <v>0</v>
      </c>
      <c r="O147" s="4">
        <v>0</v>
      </c>
      <c r="P147" s="4">
        <v>0</v>
      </c>
      <c r="Q147" s="4">
        <v>0</v>
      </c>
      <c r="R147" s="4">
        <v>0</v>
      </c>
      <c r="S147" s="4">
        <v>0</v>
      </c>
      <c r="T147" s="4">
        <v>0</v>
      </c>
      <c r="U147" s="4">
        <v>0</v>
      </c>
      <c r="V147" s="4">
        <v>0</v>
      </c>
    </row>
    <row r="148" spans="1:22" hidden="1" x14ac:dyDescent="0.35">
      <c r="A148" t="s">
        <v>71</v>
      </c>
      <c r="B148" t="s">
        <v>41</v>
      </c>
      <c r="C148" t="str">
        <f t="shared" si="6"/>
        <v>CHINA_TO_heat</v>
      </c>
      <c r="D148" t="str">
        <f t="shared" si="7"/>
        <v>PROTRA_CHP_HP_I</v>
      </c>
      <c r="E148" t="s">
        <v>4</v>
      </c>
      <c r="F148" s="1" t="str">
        <f t="shared" si="8"/>
        <v>CHINATO_heatPROTRA_CHP_liquid_fuels_CCS</v>
      </c>
      <c r="G148" s="4">
        <v>0</v>
      </c>
      <c r="H148" s="4">
        <v>0</v>
      </c>
      <c r="I148" s="4">
        <v>0</v>
      </c>
      <c r="J148" s="4">
        <v>0</v>
      </c>
      <c r="K148" s="4">
        <v>0</v>
      </c>
      <c r="L148" s="4">
        <v>0</v>
      </c>
      <c r="M148" s="4">
        <v>0</v>
      </c>
      <c r="N148" s="4">
        <v>0</v>
      </c>
      <c r="O148" s="4">
        <v>0</v>
      </c>
      <c r="P148" s="4">
        <v>0</v>
      </c>
      <c r="Q148" s="4">
        <v>0</v>
      </c>
      <c r="R148" s="4">
        <v>0</v>
      </c>
      <c r="S148" s="4">
        <v>0</v>
      </c>
      <c r="T148" s="4">
        <v>0</v>
      </c>
      <c r="U148" s="4">
        <v>0</v>
      </c>
      <c r="V148" s="4">
        <v>0</v>
      </c>
    </row>
    <row r="149" spans="1:22" hidden="1" x14ac:dyDescent="0.35">
      <c r="A149" t="s">
        <v>71</v>
      </c>
      <c r="B149" t="s">
        <v>41</v>
      </c>
      <c r="C149" t="str">
        <f t="shared" si="6"/>
        <v>CHINA_TO_heat</v>
      </c>
      <c r="D149" t="str">
        <f t="shared" si="7"/>
        <v>PROTRA_CHP_HP_I</v>
      </c>
      <c r="E149" t="s">
        <v>5</v>
      </c>
      <c r="F149" s="1" t="str">
        <f t="shared" si="8"/>
        <v>CHINATO_heatPROTRA_CHP_solid_fossil</v>
      </c>
      <c r="G149" s="4">
        <v>331.47437635726749</v>
      </c>
      <c r="H149" s="4">
        <v>345.34377388174602</v>
      </c>
      <c r="I149" s="4">
        <v>375.82475675947569</v>
      </c>
      <c r="J149" s="4">
        <v>359.93537906128188</v>
      </c>
      <c r="K149" s="4">
        <v>364.23220707984115</v>
      </c>
      <c r="L149" s="4">
        <v>368.44503111521476</v>
      </c>
      <c r="M149" s="4">
        <v>413.91352233793771</v>
      </c>
      <c r="N149" s="4">
        <v>448.62400056176961</v>
      </c>
      <c r="O149" s="4">
        <v>465.42269305290665</v>
      </c>
      <c r="P149" s="4">
        <v>462.24041499237649</v>
      </c>
      <c r="Q149" s="4">
        <v>495.76334557722203</v>
      </c>
      <c r="R149" s="4">
        <v>536.99764758965716</v>
      </c>
      <c r="S149" s="4">
        <v>585.04352328916116</v>
      </c>
      <c r="T149" s="4">
        <v>657.84015973082865</v>
      </c>
      <c r="U149" s="4">
        <v>705.4031575512322</v>
      </c>
      <c r="V149" s="4">
        <v>759.41537116015138</v>
      </c>
    </row>
    <row r="150" spans="1:22" hidden="1" x14ac:dyDescent="0.35">
      <c r="A150" t="s">
        <v>71</v>
      </c>
      <c r="B150" t="s">
        <v>41</v>
      </c>
      <c r="C150" t="str">
        <f t="shared" si="6"/>
        <v>CHINA_TO_heat</v>
      </c>
      <c r="D150" t="str">
        <f t="shared" si="7"/>
        <v>PROTRA_CHP_HP_I</v>
      </c>
      <c r="E150" t="s">
        <v>6</v>
      </c>
      <c r="F150" s="1" t="str">
        <f t="shared" si="8"/>
        <v>CHINATO_heatPROTRA_CHP_solid_fossil_CCS</v>
      </c>
      <c r="G150" s="4">
        <v>0</v>
      </c>
      <c r="H150" s="4">
        <v>0</v>
      </c>
      <c r="I150" s="4">
        <v>0</v>
      </c>
      <c r="J150" s="4">
        <v>0</v>
      </c>
      <c r="K150" s="4">
        <v>0</v>
      </c>
      <c r="L150" s="4">
        <v>0</v>
      </c>
      <c r="M150" s="4">
        <v>0</v>
      </c>
      <c r="N150" s="4">
        <v>0</v>
      </c>
      <c r="O150" s="4">
        <v>0</v>
      </c>
      <c r="P150" s="4">
        <v>0</v>
      </c>
      <c r="Q150" s="4">
        <v>0</v>
      </c>
      <c r="R150" s="4">
        <v>0</v>
      </c>
      <c r="S150" s="4">
        <v>0</v>
      </c>
      <c r="T150" s="4">
        <v>0</v>
      </c>
      <c r="U150" s="4">
        <v>0</v>
      </c>
      <c r="V150" s="4">
        <v>0</v>
      </c>
    </row>
    <row r="151" spans="1:22" hidden="1" x14ac:dyDescent="0.35">
      <c r="A151" t="s">
        <v>71</v>
      </c>
      <c r="B151" t="s">
        <v>41</v>
      </c>
      <c r="C151" t="str">
        <f t="shared" si="6"/>
        <v>CHINA_TO_heat</v>
      </c>
      <c r="D151" t="str">
        <f t="shared" si="7"/>
        <v>PROTRA_CHP_HP_I</v>
      </c>
      <c r="E151" t="s">
        <v>7</v>
      </c>
      <c r="F151" s="1" t="str">
        <f t="shared" si="8"/>
        <v>CHINATO_heatPROTRA_CHP_waste</v>
      </c>
      <c r="G151" s="4">
        <v>0</v>
      </c>
      <c r="H151" s="4">
        <v>0</v>
      </c>
      <c r="I151" s="4">
        <v>0</v>
      </c>
      <c r="J151" s="4">
        <v>0</v>
      </c>
      <c r="K151" s="4">
        <v>0</v>
      </c>
      <c r="L151" s="4">
        <v>0</v>
      </c>
      <c r="M151" s="4">
        <v>0</v>
      </c>
      <c r="N151" s="4">
        <v>0</v>
      </c>
      <c r="O151" s="4">
        <v>0</v>
      </c>
      <c r="P151" s="4">
        <v>0</v>
      </c>
      <c r="Q151" s="4">
        <v>0</v>
      </c>
      <c r="R151" s="4">
        <v>0</v>
      </c>
      <c r="S151" s="4">
        <v>0</v>
      </c>
      <c r="T151" s="4">
        <v>0</v>
      </c>
      <c r="U151" s="4">
        <v>0</v>
      </c>
      <c r="V151" s="4">
        <v>0</v>
      </c>
    </row>
    <row r="152" spans="1:22" hidden="1" x14ac:dyDescent="0.35">
      <c r="A152" t="s">
        <v>71</v>
      </c>
      <c r="B152" t="s">
        <v>41</v>
      </c>
      <c r="C152" t="str">
        <f t="shared" si="6"/>
        <v>CHINA_TO_heat</v>
      </c>
      <c r="D152" t="str">
        <f t="shared" si="7"/>
        <v>PROTRA_CHP_HP_I</v>
      </c>
      <c r="E152" t="s">
        <v>8</v>
      </c>
      <c r="F152" s="1" t="str">
        <f t="shared" si="8"/>
        <v>CHINATO_heatPROTRA_CHP_solid_bio</v>
      </c>
      <c r="G152" s="4">
        <v>0</v>
      </c>
      <c r="H152" s="4">
        <v>0</v>
      </c>
      <c r="I152" s="4">
        <v>0</v>
      </c>
      <c r="J152" s="4">
        <v>0</v>
      </c>
      <c r="K152" s="4">
        <v>0</v>
      </c>
      <c r="L152" s="4">
        <v>0</v>
      </c>
      <c r="M152" s="4">
        <v>0</v>
      </c>
      <c r="N152" s="4">
        <v>0</v>
      </c>
      <c r="O152" s="4">
        <v>0</v>
      </c>
      <c r="P152" s="4">
        <v>0</v>
      </c>
      <c r="Q152" s="4">
        <v>0</v>
      </c>
      <c r="R152" s="4">
        <v>0</v>
      </c>
      <c r="S152" s="4">
        <v>0</v>
      </c>
      <c r="T152" s="4">
        <v>0</v>
      </c>
      <c r="U152" s="4">
        <v>0</v>
      </c>
      <c r="V152" s="4">
        <v>0</v>
      </c>
    </row>
    <row r="153" spans="1:22" hidden="1" x14ac:dyDescent="0.35">
      <c r="A153" t="s">
        <v>71</v>
      </c>
      <c r="B153" t="s">
        <v>41</v>
      </c>
      <c r="C153" t="str">
        <f t="shared" si="6"/>
        <v>CHINA_TO_heat</v>
      </c>
      <c r="D153" t="str">
        <f t="shared" si="7"/>
        <v>PROTRA_CHP_HP_I</v>
      </c>
      <c r="E153" t="s">
        <v>9</v>
      </c>
      <c r="F153" s="1" t="str">
        <f t="shared" si="8"/>
        <v>CHINATO_heatPROTRA_CHP_solid_bio_CCS</v>
      </c>
      <c r="G153" s="4">
        <v>0</v>
      </c>
      <c r="H153" s="4">
        <v>0</v>
      </c>
      <c r="I153" s="4">
        <v>0</v>
      </c>
      <c r="J153" s="4">
        <v>0</v>
      </c>
      <c r="K153" s="4">
        <v>0</v>
      </c>
      <c r="L153" s="4">
        <v>0</v>
      </c>
      <c r="M153" s="4">
        <v>0</v>
      </c>
      <c r="N153" s="4">
        <v>0</v>
      </c>
      <c r="O153" s="4">
        <v>0</v>
      </c>
      <c r="P153" s="4">
        <v>0</v>
      </c>
      <c r="Q153" s="4">
        <v>0</v>
      </c>
      <c r="R153" s="4">
        <v>0</v>
      </c>
      <c r="S153" s="4">
        <v>0</v>
      </c>
      <c r="T153" s="4">
        <v>0</v>
      </c>
      <c r="U153" s="4">
        <v>0</v>
      </c>
      <c r="V153" s="4">
        <v>0</v>
      </c>
    </row>
    <row r="154" spans="1:22" hidden="1" x14ac:dyDescent="0.35">
      <c r="A154" t="s">
        <v>71</v>
      </c>
      <c r="B154" t="s">
        <v>41</v>
      </c>
      <c r="C154" t="str">
        <f t="shared" si="6"/>
        <v>CHINA_TO_heat</v>
      </c>
      <c r="D154" t="str">
        <f t="shared" si="7"/>
        <v>PROTRA_CHP_HP_I</v>
      </c>
      <c r="E154" t="s">
        <v>10</v>
      </c>
      <c r="F154" s="1" t="str">
        <f t="shared" si="8"/>
        <v>CHINATO_heatPROTRA_HP_gas_fuels</v>
      </c>
      <c r="G154" s="4">
        <v>13.750594203364093</v>
      </c>
      <c r="H154" s="4">
        <v>23.686209825440542</v>
      </c>
      <c r="I154" s="4">
        <v>12.718753369435001</v>
      </c>
      <c r="J154" s="4">
        <v>22.853453575940122</v>
      </c>
      <c r="K154" s="4">
        <v>28.130328064999929</v>
      </c>
      <c r="L154" s="4">
        <v>41.316525564378026</v>
      </c>
      <c r="M154" s="4">
        <v>45.201912108451417</v>
      </c>
      <c r="N154" s="4">
        <v>50.149892389739641</v>
      </c>
      <c r="O154" s="4">
        <v>55.93127635007113</v>
      </c>
      <c r="P154" s="4">
        <v>59.555586930987239</v>
      </c>
      <c r="Q154" s="4">
        <v>54.281302160098861</v>
      </c>
      <c r="R154" s="4">
        <v>52.64621884961231</v>
      </c>
      <c r="S154" s="4">
        <v>48.791693329558306</v>
      </c>
      <c r="T154" s="4">
        <v>47.993449768556381</v>
      </c>
      <c r="U154" s="4">
        <v>52.13376606527931</v>
      </c>
      <c r="V154" s="4">
        <v>51.238981938209804</v>
      </c>
    </row>
    <row r="155" spans="1:22" hidden="1" x14ac:dyDescent="0.35">
      <c r="A155" t="s">
        <v>71</v>
      </c>
      <c r="B155" t="s">
        <v>41</v>
      </c>
      <c r="C155" t="str">
        <f t="shared" si="6"/>
        <v>CHINA_TO_heat</v>
      </c>
      <c r="D155" t="str">
        <f t="shared" si="7"/>
        <v>PROTRA_CHP_HP_I</v>
      </c>
      <c r="E155" t="s">
        <v>11</v>
      </c>
      <c r="F155" s="1" t="str">
        <f t="shared" si="8"/>
        <v>CHINATO_heatPROTRA_HP_solid_bio</v>
      </c>
      <c r="G155" s="4">
        <v>1.9479536370724133</v>
      </c>
      <c r="H155" s="4">
        <v>1.9353287609866927</v>
      </c>
      <c r="I155" s="4">
        <v>1.9218945979723996</v>
      </c>
      <c r="J155" s="4">
        <v>1.9089460071152504</v>
      </c>
      <c r="K155" s="4">
        <v>1.8958355588723868</v>
      </c>
      <c r="L155" s="4">
        <v>1.8820776810866657</v>
      </c>
      <c r="M155" s="4">
        <v>1.8686435180723731</v>
      </c>
      <c r="N155" s="4">
        <v>1.8558567846009379</v>
      </c>
      <c r="O155" s="4">
        <v>1.8430700511295028</v>
      </c>
      <c r="P155" s="4">
        <v>1.8299596028866392</v>
      </c>
      <c r="Q155" s="4">
        <v>1.8166872972580612</v>
      </c>
      <c r="R155" s="4">
        <v>1.8034149916294833</v>
      </c>
      <c r="S155" s="4">
        <v>1.7902600326055476</v>
      </c>
      <c r="T155" s="4">
        <v>1.7766978403991549</v>
      </c>
      <c r="U155" s="4">
        <v>1.7627431440324053</v>
      </c>
      <c r="V155" s="4">
        <v>1.7492825982642413</v>
      </c>
    </row>
    <row r="156" spans="1:22" hidden="1" x14ac:dyDescent="0.35">
      <c r="A156" t="s">
        <v>71</v>
      </c>
      <c r="B156" t="s">
        <v>41</v>
      </c>
      <c r="C156" t="str">
        <f t="shared" si="6"/>
        <v>CHINA_TO_heat</v>
      </c>
      <c r="D156" t="str">
        <f t="shared" si="7"/>
        <v>PROTRA_CHP_HP_I</v>
      </c>
      <c r="E156" t="s">
        <v>12</v>
      </c>
      <c r="F156" s="1" t="str">
        <f t="shared" si="8"/>
        <v>CHINATO_heatPROTRA_HP_geothermal</v>
      </c>
      <c r="G156" s="4">
        <v>0</v>
      </c>
      <c r="H156" s="4">
        <v>0</v>
      </c>
      <c r="I156" s="4">
        <v>0</v>
      </c>
      <c r="J156" s="4">
        <v>0</v>
      </c>
      <c r="K156" s="4">
        <v>0</v>
      </c>
      <c r="L156" s="4">
        <v>0</v>
      </c>
      <c r="M156" s="4">
        <v>0</v>
      </c>
      <c r="N156" s="4">
        <v>0</v>
      </c>
      <c r="O156" s="4">
        <v>0</v>
      </c>
      <c r="P156" s="4">
        <v>0</v>
      </c>
      <c r="Q156" s="4">
        <v>0</v>
      </c>
      <c r="R156" s="4">
        <v>0</v>
      </c>
      <c r="S156" s="4">
        <v>0</v>
      </c>
      <c r="T156" s="4">
        <v>0</v>
      </c>
      <c r="U156" s="4">
        <v>0</v>
      </c>
      <c r="V156" s="4">
        <v>0</v>
      </c>
    </row>
    <row r="157" spans="1:22" hidden="1" x14ac:dyDescent="0.35">
      <c r="A157" t="s">
        <v>71</v>
      </c>
      <c r="B157" t="s">
        <v>41</v>
      </c>
      <c r="C157" t="str">
        <f t="shared" si="6"/>
        <v>CHINA_TO_heat</v>
      </c>
      <c r="D157" t="str">
        <f t="shared" si="7"/>
        <v>PROTRA_CHP_HP_I</v>
      </c>
      <c r="E157" t="s">
        <v>13</v>
      </c>
      <c r="F157" s="1" t="str">
        <f t="shared" si="8"/>
        <v>CHINATO_heatPROTRA_HP_liquid_fuels</v>
      </c>
      <c r="G157" s="4">
        <v>16.689600613165585</v>
      </c>
      <c r="H157" s="4">
        <v>17.951117077423362</v>
      </c>
      <c r="I157" s="4">
        <v>16.284147861951091</v>
      </c>
      <c r="J157" s="4">
        <v>19.290648801595466</v>
      </c>
      <c r="K157" s="4">
        <v>18.902514790652415</v>
      </c>
      <c r="L157" s="4">
        <v>33.200996244659642</v>
      </c>
      <c r="M157" s="4">
        <v>28.981374199086076</v>
      </c>
      <c r="N157" s="4">
        <v>27.201752243156612</v>
      </c>
      <c r="O157" s="4">
        <v>24.824552819169693</v>
      </c>
      <c r="P157" s="4">
        <v>28.83214168945743</v>
      </c>
      <c r="Q157" s="4">
        <v>27.027431838742235</v>
      </c>
      <c r="R157" s="4">
        <v>28.246379810557141</v>
      </c>
      <c r="S157" s="4">
        <v>23.416855342576135</v>
      </c>
      <c r="T157" s="4">
        <v>24.332507661457107</v>
      </c>
      <c r="U157" s="4">
        <v>26.166992958705702</v>
      </c>
      <c r="V157" s="4">
        <v>25.603517967788392</v>
      </c>
    </row>
    <row r="158" spans="1:22" hidden="1" x14ac:dyDescent="0.35">
      <c r="A158" t="s">
        <v>71</v>
      </c>
      <c r="B158" t="s">
        <v>41</v>
      </c>
      <c r="C158" t="str">
        <f t="shared" si="6"/>
        <v>CHINA_TO_heat</v>
      </c>
      <c r="D158" t="str">
        <f t="shared" si="7"/>
        <v>PROTRA_CHP_HP_I</v>
      </c>
      <c r="E158" t="s">
        <v>14</v>
      </c>
      <c r="F158" s="1" t="str">
        <f t="shared" si="8"/>
        <v>CHINATO_heatPROTRA_HP_solar</v>
      </c>
      <c r="G158" s="4">
        <v>0</v>
      </c>
      <c r="H158" s="4">
        <v>0</v>
      </c>
      <c r="I158" s="4">
        <v>0</v>
      </c>
      <c r="J158" s="4">
        <v>0</v>
      </c>
      <c r="K158" s="4">
        <v>0</v>
      </c>
      <c r="L158" s="4">
        <v>0</v>
      </c>
      <c r="M158" s="4">
        <v>0</v>
      </c>
      <c r="N158" s="4">
        <v>0</v>
      </c>
      <c r="O158" s="4">
        <v>0</v>
      </c>
      <c r="P158" s="4">
        <v>0</v>
      </c>
      <c r="Q158" s="4">
        <v>0</v>
      </c>
      <c r="R158" s="4">
        <v>0</v>
      </c>
      <c r="S158" s="4">
        <v>0</v>
      </c>
      <c r="T158" s="4">
        <v>0</v>
      </c>
      <c r="U158" s="4">
        <v>0</v>
      </c>
      <c r="V158" s="4">
        <v>0</v>
      </c>
    </row>
    <row r="159" spans="1:22" hidden="1" x14ac:dyDescent="0.35">
      <c r="A159" t="s">
        <v>71</v>
      </c>
      <c r="B159" t="s">
        <v>41</v>
      </c>
      <c r="C159" t="str">
        <f t="shared" si="6"/>
        <v>CHINA_TO_heat</v>
      </c>
      <c r="D159" t="str">
        <f t="shared" si="7"/>
        <v>PROTRA_CHP_HP_I</v>
      </c>
      <c r="E159" t="s">
        <v>15</v>
      </c>
      <c r="F159" s="1" t="str">
        <f t="shared" si="8"/>
        <v>CHINATO_heatPROTRA_HP_solid_fossil</v>
      </c>
      <c r="G159" s="4">
        <v>0</v>
      </c>
      <c r="H159" s="4">
        <v>0</v>
      </c>
      <c r="I159" s="4">
        <v>0</v>
      </c>
      <c r="J159" s="4">
        <v>0</v>
      </c>
      <c r="K159" s="4">
        <v>0</v>
      </c>
      <c r="L159" s="4">
        <v>0</v>
      </c>
      <c r="M159" s="4">
        <v>0</v>
      </c>
      <c r="N159" s="4">
        <v>0</v>
      </c>
      <c r="O159" s="4">
        <v>0</v>
      </c>
      <c r="P159" s="4">
        <v>0</v>
      </c>
      <c r="Q159" s="4">
        <v>0</v>
      </c>
      <c r="R159" s="4">
        <v>0</v>
      </c>
      <c r="S159" s="4">
        <v>0</v>
      </c>
      <c r="T159" s="4">
        <v>0</v>
      </c>
      <c r="U159" s="4">
        <v>0</v>
      </c>
      <c r="V159" s="4">
        <v>0</v>
      </c>
    </row>
    <row r="160" spans="1:22" hidden="1" x14ac:dyDescent="0.35">
      <c r="A160" t="s">
        <v>71</v>
      </c>
      <c r="B160" t="s">
        <v>41</v>
      </c>
      <c r="C160" t="str">
        <f t="shared" si="6"/>
        <v>CHINA_TO_heat</v>
      </c>
      <c r="D160" t="str">
        <f t="shared" si="7"/>
        <v>PROTRA_CHP_HP_I</v>
      </c>
      <c r="E160" t="s">
        <v>16</v>
      </c>
      <c r="F160" s="1" t="str">
        <f t="shared" si="8"/>
        <v>CHINATO_heatPROTRA_HP_waste</v>
      </c>
      <c r="G160" s="4">
        <v>0</v>
      </c>
      <c r="H160" s="4">
        <v>0</v>
      </c>
      <c r="I160" s="4">
        <v>0</v>
      </c>
      <c r="J160" s="4">
        <v>0</v>
      </c>
      <c r="K160" s="4">
        <v>0</v>
      </c>
      <c r="L160" s="4">
        <v>3.5744585061160925</v>
      </c>
      <c r="M160" s="4">
        <v>4.1789958417592548</v>
      </c>
      <c r="N160" s="4">
        <v>5.2205481188312088</v>
      </c>
      <c r="O160" s="4">
        <v>5.6507650500599986</v>
      </c>
      <c r="P160" s="4">
        <v>6.2549786709317328</v>
      </c>
      <c r="Q160" s="4">
        <v>5.5052552603027829</v>
      </c>
      <c r="R160" s="4">
        <v>6.2765057032317424</v>
      </c>
      <c r="S160" s="4">
        <v>4.7137540305601675</v>
      </c>
      <c r="T160" s="4">
        <v>5.130622421331708</v>
      </c>
      <c r="U160" s="4">
        <v>4.9056409789035076</v>
      </c>
      <c r="V160" s="4">
        <v>4.6711297944336492</v>
      </c>
    </row>
    <row r="161" spans="1:22" hidden="1" x14ac:dyDescent="0.35">
      <c r="A161" t="s">
        <v>71</v>
      </c>
      <c r="B161" t="s">
        <v>42</v>
      </c>
      <c r="C161" t="str">
        <f t="shared" si="6"/>
        <v>CHINA_TO_elec</v>
      </c>
      <c r="D161" t="str">
        <f t="shared" si="7"/>
        <v>PROTRA_CHP_PP_I</v>
      </c>
      <c r="E161" t="s">
        <v>0</v>
      </c>
      <c r="F161" s="1" t="str">
        <f t="shared" si="8"/>
        <v>CHINATO_elecPROTRA_CHP_gas_fuels</v>
      </c>
      <c r="G161" s="5">
        <v>5.066147318094381</v>
      </c>
      <c r="H161" s="5">
        <v>6.0789991011615836</v>
      </c>
      <c r="I161" s="5">
        <v>7.7771290348271851</v>
      </c>
      <c r="J161" s="5">
        <v>9.4760346608967048</v>
      </c>
      <c r="K161" s="5">
        <v>11.158295892861917</v>
      </c>
      <c r="L161" s="5">
        <v>12.882767440693836</v>
      </c>
      <c r="M161" s="5">
        <v>14.58183658364843</v>
      </c>
      <c r="N161" s="5">
        <v>16.271270296542824</v>
      </c>
      <c r="O161" s="5">
        <v>17.946447074458057</v>
      </c>
      <c r="P161" s="5">
        <v>19.639444905515894</v>
      </c>
      <c r="Q161" s="5">
        <v>21.317987444460339</v>
      </c>
      <c r="R161" s="5">
        <v>22.997750597830969</v>
      </c>
      <c r="S161" s="5">
        <v>24.658300140376188</v>
      </c>
      <c r="T161" s="5">
        <v>26.312490282445971</v>
      </c>
      <c r="U161" s="5">
        <v>27.981130627423571</v>
      </c>
      <c r="V161" s="5">
        <v>29.649770972401171</v>
      </c>
    </row>
    <row r="162" spans="1:22" hidden="1" x14ac:dyDescent="0.35">
      <c r="A162" t="s">
        <v>71</v>
      </c>
      <c r="B162" t="s">
        <v>42</v>
      </c>
      <c r="C162" t="str">
        <f t="shared" si="6"/>
        <v>CHINA_TO_elec</v>
      </c>
      <c r="D162" t="str">
        <f t="shared" si="7"/>
        <v>PROTRA_CHP_PP_I</v>
      </c>
      <c r="E162" t="s">
        <v>1</v>
      </c>
      <c r="F162" s="1" t="str">
        <f t="shared" si="8"/>
        <v>CHINATO_elecPROTRA_CHP_gas_fuels_CCS</v>
      </c>
      <c r="G162" s="5">
        <v>0</v>
      </c>
      <c r="H162" s="5">
        <v>0</v>
      </c>
      <c r="I162" s="5">
        <v>0</v>
      </c>
      <c r="J162" s="5">
        <v>0</v>
      </c>
      <c r="K162" s="5">
        <v>0</v>
      </c>
      <c r="L162" s="5">
        <v>0</v>
      </c>
      <c r="M162" s="5">
        <v>0</v>
      </c>
      <c r="N162" s="5">
        <v>0</v>
      </c>
      <c r="O162" s="5">
        <v>0</v>
      </c>
      <c r="P162" s="5">
        <v>0</v>
      </c>
      <c r="Q162" s="5">
        <v>0</v>
      </c>
      <c r="R162" s="5">
        <v>0</v>
      </c>
      <c r="S162" s="5">
        <v>0</v>
      </c>
      <c r="T162" s="5">
        <v>0</v>
      </c>
      <c r="U162" s="5">
        <v>0</v>
      </c>
      <c r="V162" s="5">
        <v>0</v>
      </c>
    </row>
    <row r="163" spans="1:22" hidden="1" x14ac:dyDescent="0.35">
      <c r="A163" t="s">
        <v>71</v>
      </c>
      <c r="B163" t="s">
        <v>42</v>
      </c>
      <c r="C163" t="str">
        <f t="shared" si="6"/>
        <v>CHINA_TO_elec</v>
      </c>
      <c r="D163" t="str">
        <f t="shared" si="7"/>
        <v>PROTRA_CHP_PP_I</v>
      </c>
      <c r="E163" t="s">
        <v>2</v>
      </c>
      <c r="F163" s="1" t="str">
        <f t="shared" si="8"/>
        <v>CHINATO_elecPROTRA_CHP_geothermal</v>
      </c>
      <c r="G163" s="5">
        <v>2.2811752389761505E-4</v>
      </c>
      <c r="H163" s="5">
        <v>2.2230737749765608E-4</v>
      </c>
      <c r="I163" s="5">
        <v>2.4893757971732787E-4</v>
      </c>
      <c r="J163" s="5">
        <v>2.4191248898335841E-4</v>
      </c>
      <c r="K163" s="5">
        <v>2.6349337451071926E-4</v>
      </c>
      <c r="L163" s="5">
        <v>2.7953836487693034E-4</v>
      </c>
      <c r="M163" s="5">
        <v>2.9263581201786963E-4</v>
      </c>
      <c r="N163" s="5">
        <v>3.4469718693545153E-4</v>
      </c>
      <c r="O163" s="5">
        <v>3.5847325478830639E-4</v>
      </c>
      <c r="P163" s="5">
        <v>3.6985699923218219E-4</v>
      </c>
      <c r="Q163" s="5">
        <v>3.7481747708818076E-4</v>
      </c>
      <c r="R163" s="5">
        <v>3.7767776262365556E-4</v>
      </c>
      <c r="S163" s="5">
        <v>3.873277947764452E-4</v>
      </c>
      <c r="T163" s="5">
        <v>4.012333011840513E-4</v>
      </c>
      <c r="U163" s="5">
        <v>4.0875959334325156E-4</v>
      </c>
      <c r="V163" s="5">
        <v>4.1628588550245182E-4</v>
      </c>
    </row>
    <row r="164" spans="1:22" hidden="1" x14ac:dyDescent="0.35">
      <c r="A164" t="s">
        <v>71</v>
      </c>
      <c r="B164" t="s">
        <v>42</v>
      </c>
      <c r="C164" t="str">
        <f t="shared" si="6"/>
        <v>CHINA_TO_elec</v>
      </c>
      <c r="D164" t="str">
        <f t="shared" si="7"/>
        <v>PROTRA_CHP_PP_I</v>
      </c>
      <c r="E164" t="s">
        <v>3</v>
      </c>
      <c r="F164" s="1" t="str">
        <f t="shared" si="8"/>
        <v>CHINATO_elecPROTRA_CHP_liquid_fuels</v>
      </c>
      <c r="G164" s="5">
        <v>0.10464996848123317</v>
      </c>
      <c r="H164" s="5">
        <v>0.12557216053742731</v>
      </c>
      <c r="I164" s="5">
        <v>0.16064994901792276</v>
      </c>
      <c r="J164" s="5">
        <v>0.1957437607564334</v>
      </c>
      <c r="K164" s="5">
        <v>0.2304937539659834</v>
      </c>
      <c r="L164" s="5">
        <v>0.26611567370030254</v>
      </c>
      <c r="M164" s="5">
        <v>0.30121286316073764</v>
      </c>
      <c r="N164" s="5">
        <v>0.33611101627485473</v>
      </c>
      <c r="O164" s="5">
        <v>0.37071466792611857</v>
      </c>
      <c r="P164" s="5">
        <v>0.40568644401841786</v>
      </c>
      <c r="Q164" s="5">
        <v>0.4403596212407927</v>
      </c>
      <c r="R164" s="5">
        <v>0.47505801234922473</v>
      </c>
      <c r="S164" s="5">
        <v>0.50935951334747231</v>
      </c>
      <c r="T164" s="5">
        <v>0.54352965001351083</v>
      </c>
      <c r="U164" s="5">
        <v>0.57799828042319734</v>
      </c>
      <c r="V164" s="5">
        <v>0.61246691083288385</v>
      </c>
    </row>
    <row r="165" spans="1:22" hidden="1" x14ac:dyDescent="0.35">
      <c r="A165" t="s">
        <v>71</v>
      </c>
      <c r="B165" t="s">
        <v>42</v>
      </c>
      <c r="C165" t="str">
        <f t="shared" si="6"/>
        <v>CHINA_TO_elec</v>
      </c>
      <c r="D165" t="str">
        <f t="shared" si="7"/>
        <v>PROTRA_CHP_PP_I</v>
      </c>
      <c r="E165" t="s">
        <v>4</v>
      </c>
      <c r="F165" s="1" t="str">
        <f t="shared" si="8"/>
        <v>CHINATO_elecPROTRA_CHP_liquid_fuels_CCS</v>
      </c>
      <c r="G165" s="5">
        <v>0</v>
      </c>
      <c r="H165" s="5">
        <v>0</v>
      </c>
      <c r="I165" s="5">
        <v>0</v>
      </c>
      <c r="J165" s="5">
        <v>0</v>
      </c>
      <c r="K165" s="5">
        <v>0</v>
      </c>
      <c r="L165" s="5">
        <v>0</v>
      </c>
      <c r="M165" s="5">
        <v>0</v>
      </c>
      <c r="N165" s="5">
        <v>0</v>
      </c>
      <c r="O165" s="5">
        <v>0</v>
      </c>
      <c r="P165" s="5">
        <v>0</v>
      </c>
      <c r="Q165" s="5">
        <v>0</v>
      </c>
      <c r="R165" s="5">
        <v>0</v>
      </c>
      <c r="S165" s="5">
        <v>0</v>
      </c>
      <c r="T165" s="5">
        <v>0</v>
      </c>
      <c r="U165" s="5">
        <v>0</v>
      </c>
      <c r="V165" s="5">
        <v>0</v>
      </c>
    </row>
    <row r="166" spans="1:22" hidden="1" x14ac:dyDescent="0.35">
      <c r="A166" t="s">
        <v>71</v>
      </c>
      <c r="B166" t="s">
        <v>42</v>
      </c>
      <c r="C166" t="str">
        <f t="shared" si="6"/>
        <v>CHINA_TO_elec</v>
      </c>
      <c r="D166" t="str">
        <f t="shared" si="7"/>
        <v>PROTRA_CHP_PP_I</v>
      </c>
      <c r="E166" t="s">
        <v>5</v>
      </c>
      <c r="F166" s="1" t="str">
        <f t="shared" si="8"/>
        <v>CHINATO_elecPROTRA_CHP_solid_fossil</v>
      </c>
      <c r="G166" s="5">
        <v>61.000747942810399</v>
      </c>
      <c r="H166" s="5">
        <v>73.195373018157909</v>
      </c>
      <c r="I166" s="5">
        <v>93.641363393333933</v>
      </c>
      <c r="J166" s="5">
        <v>114.09605365448698</v>
      </c>
      <c r="K166" s="5">
        <v>134.35088892417318</v>
      </c>
      <c r="L166" s="5">
        <v>155.11383121488646</v>
      </c>
      <c r="M166" s="5">
        <v>175.57087254755544</v>
      </c>
      <c r="N166" s="5">
        <v>195.91264361692737</v>
      </c>
      <c r="O166" s="5">
        <v>216.08203376831597</v>
      </c>
      <c r="P166" s="5">
        <v>236.46594394539676</v>
      </c>
      <c r="Q166" s="5">
        <v>256.67569036336715</v>
      </c>
      <c r="R166" s="5">
        <v>276.90009307537468</v>
      </c>
      <c r="S166" s="5">
        <v>296.89329291823003</v>
      </c>
      <c r="T166" s="5">
        <v>316.810006433372</v>
      </c>
      <c r="U166" s="5">
        <v>336.90057918645334</v>
      </c>
      <c r="V166" s="5">
        <v>356.99115193953469</v>
      </c>
    </row>
    <row r="167" spans="1:22" hidden="1" x14ac:dyDescent="0.35">
      <c r="A167" t="s">
        <v>71</v>
      </c>
      <c r="B167" t="s">
        <v>42</v>
      </c>
      <c r="C167" t="str">
        <f t="shared" si="6"/>
        <v>CHINA_TO_elec</v>
      </c>
      <c r="D167" t="str">
        <f t="shared" si="7"/>
        <v>PROTRA_CHP_PP_I</v>
      </c>
      <c r="E167" t="s">
        <v>6</v>
      </c>
      <c r="F167" s="1" t="str">
        <f t="shared" si="8"/>
        <v>CHINATO_elecPROTRA_CHP_solid_fossil_CCS</v>
      </c>
      <c r="G167" s="5">
        <v>0</v>
      </c>
      <c r="H167" s="5">
        <v>0</v>
      </c>
      <c r="I167" s="5">
        <v>0</v>
      </c>
      <c r="J167" s="5">
        <v>0</v>
      </c>
      <c r="K167" s="5">
        <v>0</v>
      </c>
      <c r="L167" s="5">
        <v>0</v>
      </c>
      <c r="M167" s="5">
        <v>0</v>
      </c>
      <c r="N167" s="5">
        <v>0</v>
      </c>
      <c r="O167" s="5">
        <v>0</v>
      </c>
      <c r="P167" s="5">
        <v>0</v>
      </c>
      <c r="Q167" s="5">
        <v>0</v>
      </c>
      <c r="R167" s="5">
        <v>0</v>
      </c>
      <c r="S167" s="5">
        <v>0</v>
      </c>
      <c r="T167" s="5">
        <v>0</v>
      </c>
      <c r="U167" s="5">
        <v>0</v>
      </c>
      <c r="V167" s="5">
        <v>0</v>
      </c>
    </row>
    <row r="168" spans="1:22" hidden="1" x14ac:dyDescent="0.35">
      <c r="A168" t="s">
        <v>71</v>
      </c>
      <c r="B168" t="s">
        <v>42</v>
      </c>
      <c r="C168" t="str">
        <f t="shared" si="6"/>
        <v>CHINA_TO_elec</v>
      </c>
      <c r="D168" t="str">
        <f t="shared" si="7"/>
        <v>PROTRA_CHP_PP_I</v>
      </c>
      <c r="E168" t="s">
        <v>7</v>
      </c>
      <c r="F168" s="1" t="str">
        <f t="shared" si="8"/>
        <v>CHINATO_elecPROTRA_CHP_waste</v>
      </c>
      <c r="G168" s="5">
        <v>0.11317045367104615</v>
      </c>
      <c r="H168" s="5">
        <v>0.13786000706987603</v>
      </c>
      <c r="I168" s="5">
        <v>0.18524910987347051</v>
      </c>
      <c r="J168" s="5">
        <v>0.22937717318287318</v>
      </c>
      <c r="K168" s="5">
        <v>0.34826152517626363</v>
      </c>
      <c r="L168" s="5">
        <v>0.27710124821380921</v>
      </c>
      <c r="M168" s="5">
        <v>0.32035419476321453</v>
      </c>
      <c r="N168" s="5">
        <v>0.40672901858340599</v>
      </c>
      <c r="O168" s="5">
        <v>0.55757012484129787</v>
      </c>
      <c r="P168" s="5">
        <v>0.62817540893212276</v>
      </c>
      <c r="Q168" s="5">
        <v>0.76392050689937252</v>
      </c>
      <c r="R168" s="5">
        <v>0.89418337877694731</v>
      </c>
      <c r="S168" s="5">
        <v>1.1109227577074203</v>
      </c>
      <c r="T168" s="5">
        <v>1.3562706409216336</v>
      </c>
      <c r="U168" s="5">
        <v>1.5365899124003406</v>
      </c>
      <c r="V168" s="5">
        <v>1.7169091838790476</v>
      </c>
    </row>
    <row r="169" spans="1:22" hidden="1" x14ac:dyDescent="0.35">
      <c r="A169" t="s">
        <v>71</v>
      </c>
      <c r="B169" t="s">
        <v>42</v>
      </c>
      <c r="C169" t="str">
        <f t="shared" si="6"/>
        <v>CHINA_TO_elec</v>
      </c>
      <c r="D169" t="str">
        <f t="shared" si="7"/>
        <v>PROTRA_CHP_PP_I</v>
      </c>
      <c r="E169" t="s">
        <v>8</v>
      </c>
      <c r="F169" s="1" t="str">
        <f t="shared" si="8"/>
        <v>CHINATO_elecPROTRA_CHP_solid_bio</v>
      </c>
      <c r="G169" s="5">
        <v>0.21505619941904738</v>
      </c>
      <c r="H169" s="5">
        <v>0.26197340569569244</v>
      </c>
      <c r="I169" s="5">
        <v>0.35202624203443134</v>
      </c>
      <c r="J169" s="5">
        <v>0.43588217152136244</v>
      </c>
      <c r="K169" s="5">
        <v>0.66179641044816007</v>
      </c>
      <c r="L169" s="5">
        <v>0.52657155080736562</v>
      </c>
      <c r="M169" s="5">
        <v>0.60876450839352148</v>
      </c>
      <c r="N169" s="5">
        <v>0.77290135448458352</v>
      </c>
      <c r="O169" s="5">
        <v>1.0595425578703952</v>
      </c>
      <c r="P169" s="5">
        <v>1.1937127724708485</v>
      </c>
      <c r="Q169" s="5">
        <v>1.4516672465552072</v>
      </c>
      <c r="R169" s="5">
        <v>1.699203924572154</v>
      </c>
      <c r="S169" s="5">
        <v>2.1110706758773792</v>
      </c>
      <c r="T169" s="5">
        <v>2.5773017599457133</v>
      </c>
      <c r="U169" s="5">
        <v>2.9199599003729033</v>
      </c>
      <c r="V169" s="5">
        <v>3.2626180408000933</v>
      </c>
    </row>
    <row r="170" spans="1:22" hidden="1" x14ac:dyDescent="0.35">
      <c r="A170" t="s">
        <v>71</v>
      </c>
      <c r="B170" t="s">
        <v>42</v>
      </c>
      <c r="C170" t="str">
        <f t="shared" si="6"/>
        <v>CHINA_TO_elec</v>
      </c>
      <c r="D170" t="str">
        <f t="shared" si="7"/>
        <v>PROTRA_CHP_PP_I</v>
      </c>
      <c r="E170" t="s">
        <v>9</v>
      </c>
      <c r="F170" s="1" t="str">
        <f t="shared" si="8"/>
        <v>CHINATO_elecPROTRA_CHP_solid_bio_CCS</v>
      </c>
      <c r="G170" s="6">
        <v>0</v>
      </c>
      <c r="H170" s="6">
        <v>0</v>
      </c>
      <c r="I170" s="6">
        <v>0</v>
      </c>
      <c r="J170" s="6">
        <v>0</v>
      </c>
      <c r="K170" s="6">
        <v>0</v>
      </c>
      <c r="L170" s="6">
        <v>0</v>
      </c>
      <c r="M170" s="6">
        <v>0</v>
      </c>
      <c r="N170" s="6">
        <v>0</v>
      </c>
      <c r="O170" s="6">
        <v>0</v>
      </c>
      <c r="P170" s="6">
        <v>0</v>
      </c>
      <c r="Q170" s="6">
        <v>0</v>
      </c>
      <c r="R170" s="6">
        <v>0</v>
      </c>
      <c r="S170" s="6">
        <v>0</v>
      </c>
      <c r="T170" s="6">
        <v>0</v>
      </c>
      <c r="U170" s="6">
        <v>0</v>
      </c>
      <c r="V170" s="6">
        <v>0</v>
      </c>
    </row>
    <row r="171" spans="1:22" hidden="1" x14ac:dyDescent="0.35">
      <c r="A171" t="s">
        <v>71</v>
      </c>
      <c r="B171" t="s">
        <v>42</v>
      </c>
      <c r="C171" t="str">
        <f t="shared" si="6"/>
        <v>CHINA_TO_elec</v>
      </c>
      <c r="D171" t="str">
        <f t="shared" si="7"/>
        <v>PROTRA_CHP_PP_I</v>
      </c>
      <c r="E171" t="s">
        <v>17</v>
      </c>
      <c r="F171" s="1" t="str">
        <f t="shared" si="8"/>
        <v>CHINATO_elecPROTRA_PP_solid_bio</v>
      </c>
      <c r="G171" s="5">
        <v>1.0953565741592002</v>
      </c>
      <c r="H171" s="5">
        <v>1.376042561277117</v>
      </c>
      <c r="I171" s="5">
        <v>1.6135929183329398</v>
      </c>
      <c r="J171" s="5">
        <v>1.726298904882746</v>
      </c>
      <c r="K171" s="5">
        <v>2.3521529687818092</v>
      </c>
      <c r="L171" s="5">
        <v>1.7338904836151117</v>
      </c>
      <c r="M171" s="5">
        <v>1.8875718252730402</v>
      </c>
      <c r="N171" s="5">
        <v>2.2541521524811685</v>
      </c>
      <c r="O171" s="5">
        <v>2.9306643376753687</v>
      </c>
      <c r="P171" s="5">
        <v>3.1634096996768251</v>
      </c>
      <c r="Q171" s="5">
        <v>3.7768797200220008</v>
      </c>
      <c r="R171" s="5">
        <v>4.3745592809630232</v>
      </c>
      <c r="S171" s="5">
        <v>5.246897047764481</v>
      </c>
      <c r="T171" s="5">
        <v>6.0943547692083406</v>
      </c>
      <c r="U171" s="5">
        <v>6.8275455158888914</v>
      </c>
      <c r="V171" s="5">
        <v>7.5607362625694421</v>
      </c>
    </row>
    <row r="172" spans="1:22" hidden="1" x14ac:dyDescent="0.35">
      <c r="A172" t="s">
        <v>71</v>
      </c>
      <c r="B172" t="s">
        <v>42</v>
      </c>
      <c r="C172" t="str">
        <f t="shared" si="6"/>
        <v>CHINA_TO_elec</v>
      </c>
      <c r="D172" t="str">
        <f t="shared" si="7"/>
        <v>PROTRA_CHP_PP_I</v>
      </c>
      <c r="E172" t="s">
        <v>18</v>
      </c>
      <c r="F172" s="1" t="str">
        <f t="shared" si="8"/>
        <v>CHINATO_elecPROTRA_PP_solid_bio_CCS</v>
      </c>
      <c r="G172" s="6">
        <v>0</v>
      </c>
      <c r="H172" s="6">
        <v>0</v>
      </c>
      <c r="I172" s="6">
        <v>0</v>
      </c>
      <c r="J172" s="6">
        <v>0</v>
      </c>
      <c r="K172" s="6">
        <v>0</v>
      </c>
      <c r="L172" s="6">
        <v>0</v>
      </c>
      <c r="M172" s="6">
        <v>0</v>
      </c>
      <c r="N172" s="6">
        <v>0</v>
      </c>
      <c r="O172" s="6">
        <v>0</v>
      </c>
      <c r="P172" s="6">
        <v>0</v>
      </c>
      <c r="Q172" s="6">
        <v>0</v>
      </c>
      <c r="R172" s="6">
        <v>0</v>
      </c>
      <c r="S172" s="6">
        <v>0</v>
      </c>
      <c r="T172" s="6">
        <v>0</v>
      </c>
      <c r="U172" s="6">
        <v>0</v>
      </c>
      <c r="V172" s="6">
        <v>0</v>
      </c>
    </row>
    <row r="173" spans="1:22" hidden="1" x14ac:dyDescent="0.35">
      <c r="A173" t="s">
        <v>71</v>
      </c>
      <c r="B173" t="s">
        <v>42</v>
      </c>
      <c r="C173" t="str">
        <f t="shared" si="6"/>
        <v>CHINA_TO_elec</v>
      </c>
      <c r="D173" t="str">
        <f t="shared" si="7"/>
        <v>PROTRA_CHP_PP_I</v>
      </c>
      <c r="E173" t="s">
        <v>19</v>
      </c>
      <c r="F173" s="1" t="str">
        <f t="shared" si="8"/>
        <v>CHINATO_elecPROTRA_PP_gas_fuels</v>
      </c>
      <c r="G173" s="5">
        <v>25.80366334718267</v>
      </c>
      <c r="H173" s="5">
        <v>31.930575055700089</v>
      </c>
      <c r="I173" s="5">
        <v>35.648252422986189</v>
      </c>
      <c r="J173" s="5">
        <v>37.529564929533251</v>
      </c>
      <c r="K173" s="5">
        <v>39.658750631735153</v>
      </c>
      <c r="L173" s="5">
        <v>42.420270965639872</v>
      </c>
      <c r="M173" s="5">
        <v>45.213318970688171</v>
      </c>
      <c r="N173" s="5">
        <v>47.454851449980858</v>
      </c>
      <c r="O173" s="5">
        <v>49.639358078079361</v>
      </c>
      <c r="P173" s="5">
        <v>52.045694695701847</v>
      </c>
      <c r="Q173" s="5">
        <v>55.46413934855137</v>
      </c>
      <c r="R173" s="5">
        <v>59.2071509865103</v>
      </c>
      <c r="S173" s="5">
        <v>61.286229631160523</v>
      </c>
      <c r="T173" s="5">
        <v>62.219198828293351</v>
      </c>
      <c r="U173" s="5">
        <v>64.836108683072567</v>
      </c>
      <c r="V173" s="5">
        <v>67.45301853785179</v>
      </c>
    </row>
    <row r="174" spans="1:22" hidden="1" x14ac:dyDescent="0.35">
      <c r="A174" t="s">
        <v>71</v>
      </c>
      <c r="B174" t="s">
        <v>42</v>
      </c>
      <c r="C174" t="str">
        <f t="shared" si="6"/>
        <v>CHINA_TO_elec</v>
      </c>
      <c r="D174" t="str">
        <f t="shared" si="7"/>
        <v>PROTRA_CHP_PP_I</v>
      </c>
      <c r="E174" t="s">
        <v>20</v>
      </c>
      <c r="F174" s="1" t="str">
        <f t="shared" si="8"/>
        <v>CHINATO_elecPROTRA_PP_gas_fuels_CCS</v>
      </c>
      <c r="G174" s="6">
        <v>0</v>
      </c>
      <c r="H174" s="6">
        <v>0</v>
      </c>
      <c r="I174" s="6">
        <v>0</v>
      </c>
      <c r="J174" s="6">
        <v>0</v>
      </c>
      <c r="K174" s="6">
        <v>0</v>
      </c>
      <c r="L174" s="6">
        <v>0</v>
      </c>
      <c r="M174" s="6">
        <v>0</v>
      </c>
      <c r="N174" s="6">
        <v>0</v>
      </c>
      <c r="O174" s="6">
        <v>0</v>
      </c>
      <c r="P174" s="6">
        <v>0</v>
      </c>
      <c r="Q174" s="6">
        <v>0</v>
      </c>
      <c r="R174" s="6">
        <v>0</v>
      </c>
      <c r="S174" s="6">
        <v>0</v>
      </c>
      <c r="T174" s="6">
        <v>0</v>
      </c>
      <c r="U174" s="6">
        <v>0</v>
      </c>
      <c r="V174" s="6">
        <v>0</v>
      </c>
    </row>
    <row r="175" spans="1:22" hidden="1" x14ac:dyDescent="0.35">
      <c r="A175" t="s">
        <v>71</v>
      </c>
      <c r="B175" t="s">
        <v>42</v>
      </c>
      <c r="C175" t="str">
        <f t="shared" si="6"/>
        <v>CHINA_TO_elec</v>
      </c>
      <c r="D175" t="str">
        <f t="shared" si="7"/>
        <v>PROTRA_CHP_PP_I</v>
      </c>
      <c r="E175" t="s">
        <v>21</v>
      </c>
      <c r="F175" s="1" t="str">
        <f t="shared" si="8"/>
        <v>CHINATO_elecPROTRA_PP_geothermal</v>
      </c>
      <c r="G175" s="5">
        <v>2.7571882476102382E-2</v>
      </c>
      <c r="H175" s="5">
        <v>2.7577692622502342E-2</v>
      </c>
      <c r="I175" s="5">
        <v>2.7551062420282671E-2</v>
      </c>
      <c r="J175" s="5">
        <v>2.3758087511016643E-2</v>
      </c>
      <c r="K175" s="5">
        <v>2.3736506625489283E-2</v>
      </c>
      <c r="L175" s="5">
        <v>2.372046163512307E-2</v>
      </c>
      <c r="M175" s="5">
        <v>2.3707364187982131E-2</v>
      </c>
      <c r="N175" s="5">
        <v>2.6655302813064548E-2</v>
      </c>
      <c r="O175" s="5">
        <v>2.6641526745211693E-2</v>
      </c>
      <c r="P175" s="5">
        <v>2.6630143000767818E-2</v>
      </c>
      <c r="Q175" s="5">
        <v>2.6625182522911819E-2</v>
      </c>
      <c r="R175" s="5">
        <v>2.6622322237376345E-2</v>
      </c>
      <c r="S175" s="5">
        <v>2.6612672205223554E-2</v>
      </c>
      <c r="T175" s="5">
        <v>2.6598766698815949E-2</v>
      </c>
      <c r="U175" s="5">
        <v>2.6591240406656749E-2</v>
      </c>
      <c r="V175" s="5">
        <v>2.6583714114497548E-2</v>
      </c>
    </row>
    <row r="176" spans="1:22" hidden="1" x14ac:dyDescent="0.35">
      <c r="A176" t="s">
        <v>71</v>
      </c>
      <c r="B176" t="s">
        <v>42</v>
      </c>
      <c r="C176" t="str">
        <f t="shared" si="6"/>
        <v>CHINA_TO_elec</v>
      </c>
      <c r="D176" t="str">
        <f t="shared" si="7"/>
        <v>PROTRA_CHP_PP_I</v>
      </c>
      <c r="E176" t="s">
        <v>22</v>
      </c>
      <c r="F176" s="1" t="str">
        <f t="shared" si="8"/>
        <v>CHINATO_elecPROTRA_PP_hydropower_dammed</v>
      </c>
      <c r="G176" s="5">
        <v>105.651</v>
      </c>
      <c r="H176" s="5">
        <v>117.261</v>
      </c>
      <c r="I176" s="5">
        <v>133.40699999999998</v>
      </c>
      <c r="J176" s="5">
        <v>155.34</v>
      </c>
      <c r="K176" s="5">
        <v>177.12</v>
      </c>
      <c r="L176" s="5">
        <v>194.45400000000001</v>
      </c>
      <c r="M176" s="5">
        <v>209.68199999999999</v>
      </c>
      <c r="N176" s="5">
        <v>224.52299999999997</v>
      </c>
      <c r="O176" s="5">
        <v>252.39600000000004</v>
      </c>
      <c r="P176" s="5">
        <v>274.62599999999998</v>
      </c>
      <c r="Q176" s="5">
        <v>287.12700000000001</v>
      </c>
      <c r="R176" s="5">
        <v>298.899</v>
      </c>
      <c r="S176" s="5">
        <v>309.39299999999997</v>
      </c>
      <c r="T176" s="5">
        <v>317.03399999999999</v>
      </c>
      <c r="U176" s="5">
        <v>327.74219999999997</v>
      </c>
      <c r="V176" s="5">
        <v>338.45039999999995</v>
      </c>
    </row>
    <row r="177" spans="1:22" hidden="1" x14ac:dyDescent="0.35">
      <c r="A177" t="s">
        <v>71</v>
      </c>
      <c r="B177" t="s">
        <v>42</v>
      </c>
      <c r="C177" t="str">
        <f t="shared" si="6"/>
        <v>CHINA_TO_elec</v>
      </c>
      <c r="D177" t="str">
        <f t="shared" si="7"/>
        <v>PROTRA_CHP_PP_I</v>
      </c>
      <c r="E177" t="s">
        <v>23</v>
      </c>
      <c r="F177" s="1" t="str">
        <f t="shared" si="8"/>
        <v>CHINATO_elecPROTRA_PP_hydropower_run_of_river</v>
      </c>
      <c r="G177" s="5">
        <v>11.739000000000001</v>
      </c>
      <c r="H177" s="5">
        <v>13.029</v>
      </c>
      <c r="I177" s="5">
        <v>14.823</v>
      </c>
      <c r="J177" s="5">
        <v>17.260000000000002</v>
      </c>
      <c r="K177" s="5">
        <v>19.680000000000003</v>
      </c>
      <c r="L177" s="5">
        <v>21.606000000000002</v>
      </c>
      <c r="M177" s="5">
        <v>23.298000000000002</v>
      </c>
      <c r="N177" s="5">
        <v>24.946999999999999</v>
      </c>
      <c r="O177" s="5">
        <v>28.044000000000008</v>
      </c>
      <c r="P177" s="5">
        <v>30.513999999999999</v>
      </c>
      <c r="Q177" s="5">
        <v>31.902999999999999</v>
      </c>
      <c r="R177" s="5">
        <v>33.211000000000006</v>
      </c>
      <c r="S177" s="5">
        <v>34.377000000000002</v>
      </c>
      <c r="T177" s="5">
        <v>35.225999999999999</v>
      </c>
      <c r="U177" s="5">
        <v>36.415799999999997</v>
      </c>
      <c r="V177" s="5">
        <v>37.605599999999995</v>
      </c>
    </row>
    <row r="178" spans="1:22" hidden="1" x14ac:dyDescent="0.35">
      <c r="A178" t="s">
        <v>71</v>
      </c>
      <c r="B178" t="s">
        <v>42</v>
      </c>
      <c r="C178" t="str">
        <f t="shared" si="6"/>
        <v>CHINA_TO_elec</v>
      </c>
      <c r="D178" t="str">
        <f t="shared" si="7"/>
        <v>PROTRA_CHP_PP_I</v>
      </c>
      <c r="E178" t="s">
        <v>24</v>
      </c>
      <c r="F178" s="1" t="str">
        <f t="shared" si="8"/>
        <v>CHINATO_elecPROTRA_PP_liquid_fuels</v>
      </c>
      <c r="G178" s="5">
        <v>0.53301895630598228</v>
      </c>
      <c r="H178" s="5">
        <v>0.65958083398640177</v>
      </c>
      <c r="I178" s="5">
        <v>0.73637584109571463</v>
      </c>
      <c r="J178" s="5">
        <v>0.77523758003692567</v>
      </c>
      <c r="K178" s="5">
        <v>0.81921956528837969</v>
      </c>
      <c r="L178" s="5">
        <v>0.87626350770814287</v>
      </c>
      <c r="M178" s="5">
        <v>0.93395870829003624</v>
      </c>
      <c r="N178" s="5">
        <v>0.98026140905632098</v>
      </c>
      <c r="O178" s="5">
        <v>1.0253861429859974</v>
      </c>
      <c r="P178" s="5">
        <v>1.075093156102259</v>
      </c>
      <c r="Q178" s="5">
        <v>1.145706997886494</v>
      </c>
      <c r="R178" s="5">
        <v>1.2230253278407499</v>
      </c>
      <c r="S178" s="5">
        <v>1.265972265813823</v>
      </c>
      <c r="T178" s="5">
        <v>1.2852443459456415</v>
      </c>
      <c r="U178" s="5">
        <v>1.3393011107070509</v>
      </c>
      <c r="V178" s="5">
        <v>1.3933578754684603</v>
      </c>
    </row>
    <row r="179" spans="1:22" hidden="1" x14ac:dyDescent="0.35">
      <c r="A179" t="s">
        <v>71</v>
      </c>
      <c r="B179" t="s">
        <v>42</v>
      </c>
      <c r="C179" t="str">
        <f t="shared" si="6"/>
        <v>CHINA_TO_elec</v>
      </c>
      <c r="D179" t="str">
        <f t="shared" si="7"/>
        <v>PROTRA_CHP_PP_I</v>
      </c>
      <c r="E179" t="s">
        <v>25</v>
      </c>
      <c r="F179" s="1" t="str">
        <f t="shared" si="8"/>
        <v>CHINATO_elecPROTRA_PP_liquid_fuels_CCS</v>
      </c>
      <c r="G179" s="5">
        <v>0</v>
      </c>
      <c r="H179" s="5">
        <v>0</v>
      </c>
      <c r="I179" s="5">
        <v>0</v>
      </c>
      <c r="J179" s="5">
        <v>0</v>
      </c>
      <c r="K179" s="5">
        <v>0</v>
      </c>
      <c r="L179" s="5">
        <v>0</v>
      </c>
      <c r="M179" s="5">
        <v>0</v>
      </c>
      <c r="N179" s="5">
        <v>0</v>
      </c>
      <c r="O179" s="5">
        <v>0</v>
      </c>
      <c r="P179" s="5">
        <v>0</v>
      </c>
      <c r="Q179" s="5">
        <v>0</v>
      </c>
      <c r="R179" s="5">
        <v>0</v>
      </c>
      <c r="S179" s="5">
        <v>0</v>
      </c>
      <c r="T179" s="5">
        <v>0</v>
      </c>
      <c r="U179" s="5">
        <v>0</v>
      </c>
      <c r="V179" s="5">
        <v>0</v>
      </c>
    </row>
    <row r="180" spans="1:22" hidden="1" x14ac:dyDescent="0.35">
      <c r="A180" t="s">
        <v>71</v>
      </c>
      <c r="B180" t="s">
        <v>42</v>
      </c>
      <c r="C180" t="str">
        <f t="shared" si="6"/>
        <v>CHINA_TO_elec</v>
      </c>
      <c r="D180" t="str">
        <f t="shared" si="7"/>
        <v>PROTRA_CHP_PP_I</v>
      </c>
      <c r="E180" t="s">
        <v>26</v>
      </c>
      <c r="F180" s="1" t="str">
        <f t="shared" si="8"/>
        <v>CHINATO_elecPROTRA_PP_nuclear</v>
      </c>
      <c r="G180" s="5">
        <v>6.5869999999999997</v>
      </c>
      <c r="H180" s="5">
        <v>7.5720000000000001</v>
      </c>
      <c r="I180" s="5">
        <v>8.4380000000000006</v>
      </c>
      <c r="J180" s="5">
        <v>8.4380000000000006</v>
      </c>
      <c r="K180" s="5">
        <v>8.4380000000000006</v>
      </c>
      <c r="L180" s="5">
        <v>10.065</v>
      </c>
      <c r="M180" s="5">
        <v>11.816000000000001</v>
      </c>
      <c r="N180" s="5">
        <v>12.86</v>
      </c>
      <c r="O180" s="5">
        <v>16.038</v>
      </c>
      <c r="P180" s="5">
        <v>19.007000000000001</v>
      </c>
      <c r="Q180" s="5">
        <v>26.774000000000001</v>
      </c>
      <c r="R180" s="5">
        <v>31.384</v>
      </c>
      <c r="S180" s="5">
        <v>34.514000000000003</v>
      </c>
      <c r="T180" s="5">
        <v>42.857999999999997</v>
      </c>
      <c r="U180" s="5">
        <v>48.402199999999993</v>
      </c>
      <c r="V180" s="5">
        <v>53.94639999999999</v>
      </c>
    </row>
    <row r="181" spans="1:22" hidden="1" x14ac:dyDescent="0.35">
      <c r="A181" t="s">
        <v>71</v>
      </c>
      <c r="B181" t="s">
        <v>42</v>
      </c>
      <c r="C181" t="str">
        <f t="shared" si="6"/>
        <v>CHINA_TO_elec</v>
      </c>
      <c r="D181" t="str">
        <f t="shared" si="7"/>
        <v>PROTRA_CHP_PP_I</v>
      </c>
      <c r="E181" t="s">
        <v>27</v>
      </c>
      <c r="F181" s="1" t="str">
        <f t="shared" si="8"/>
        <v>CHINATO_elecPROTRA_PP_oceanic</v>
      </c>
      <c r="G181" s="5">
        <v>0</v>
      </c>
      <c r="H181" s="5">
        <v>0</v>
      </c>
      <c r="I181" s="5">
        <v>0</v>
      </c>
      <c r="J181" s="5">
        <v>0</v>
      </c>
      <c r="K181" s="5">
        <v>0</v>
      </c>
      <c r="L181" s="5">
        <v>0</v>
      </c>
      <c r="M181" s="5">
        <v>0</v>
      </c>
      <c r="N181" s="5">
        <v>4.0000000000000001E-3</v>
      </c>
      <c r="O181" s="5">
        <v>4.0000000000000001E-3</v>
      </c>
      <c r="P181" s="5">
        <v>4.0000000000000001E-3</v>
      </c>
      <c r="Q181" s="5">
        <v>4.0000000000000001E-3</v>
      </c>
      <c r="R181" s="5">
        <v>4.0000000000000001E-3</v>
      </c>
      <c r="S181" s="5">
        <v>4.0000000000000001E-3</v>
      </c>
      <c r="T181" s="5">
        <v>4.0000000000000001E-3</v>
      </c>
      <c r="U181" s="5">
        <v>4.0000000000000001E-3</v>
      </c>
      <c r="V181" s="5">
        <v>4.0000000000000001E-3</v>
      </c>
    </row>
    <row r="182" spans="1:22" hidden="1" x14ac:dyDescent="0.35">
      <c r="A182" t="s">
        <v>71</v>
      </c>
      <c r="B182" t="s">
        <v>42</v>
      </c>
      <c r="C182" t="str">
        <f t="shared" si="6"/>
        <v>CHINA_TO_elec</v>
      </c>
      <c r="D182" t="str">
        <f t="shared" si="7"/>
        <v>PROTRA_CHP_PP_I</v>
      </c>
      <c r="E182" t="s">
        <v>28</v>
      </c>
      <c r="F182" s="1" t="str">
        <f t="shared" si="8"/>
        <v>CHINATO_elecPROTRA_PP_solar_CSP</v>
      </c>
      <c r="G182" s="5">
        <v>0</v>
      </c>
      <c r="H182" s="5">
        <v>0</v>
      </c>
      <c r="I182" s="5">
        <v>0</v>
      </c>
      <c r="J182" s="5">
        <v>0</v>
      </c>
      <c r="K182" s="5">
        <v>0</v>
      </c>
      <c r="L182" s="5">
        <v>0</v>
      </c>
      <c r="M182" s="5">
        <v>0</v>
      </c>
      <c r="N182" s="5">
        <v>1E-3</v>
      </c>
      <c r="O182" s="5">
        <v>1.0999999999999999E-2</v>
      </c>
      <c r="P182" s="5">
        <v>1.0999999999999999E-2</v>
      </c>
      <c r="Q182" s="5">
        <v>1.0999999999999999E-2</v>
      </c>
      <c r="R182" s="5">
        <v>2.1000000000000001E-2</v>
      </c>
      <c r="S182" s="5">
        <v>2.1000000000000001E-2</v>
      </c>
      <c r="T182" s="5">
        <v>0.27100000000000002</v>
      </c>
      <c r="U182" s="5">
        <v>0.32400000000000001</v>
      </c>
      <c r="V182" s="5">
        <v>0.377</v>
      </c>
    </row>
    <row r="183" spans="1:22" hidden="1" x14ac:dyDescent="0.35">
      <c r="A183" t="s">
        <v>71</v>
      </c>
      <c r="B183" t="s">
        <v>42</v>
      </c>
      <c r="C183" t="str">
        <f t="shared" si="6"/>
        <v>CHINA_TO_elec</v>
      </c>
      <c r="D183" t="str">
        <f t="shared" si="7"/>
        <v>PROTRA_CHP_PP_I</v>
      </c>
      <c r="E183" t="s">
        <v>29</v>
      </c>
      <c r="F183" s="1" t="str">
        <f t="shared" si="8"/>
        <v>CHINATO_elecPROTRA_PP_solar_PV</v>
      </c>
      <c r="G183" s="5">
        <v>9.2662499999999995E-2</v>
      </c>
      <c r="H183" s="5">
        <v>0.10513125</v>
      </c>
      <c r="I183" s="5">
        <v>0.13059375000000001</v>
      </c>
      <c r="J183" s="5">
        <v>0.16603124999999999</v>
      </c>
      <c r="K183" s="5">
        <v>0.27221250000000002</v>
      </c>
      <c r="L183" s="5">
        <v>0.67055624999999996</v>
      </c>
      <c r="M183" s="5">
        <v>2.0394937500000001</v>
      </c>
      <c r="N183" s="5">
        <v>4.4085562500000002</v>
      </c>
      <c r="O183" s="5">
        <v>11.64699375</v>
      </c>
      <c r="P183" s="5">
        <v>18.629493749999998</v>
      </c>
      <c r="Q183" s="5">
        <v>28.571681250000001</v>
      </c>
      <c r="R183" s="5">
        <v>51.048243750000005</v>
      </c>
      <c r="S183" s="5">
        <v>85.838346562500007</v>
      </c>
      <c r="T183" s="5">
        <v>114.85416074999999</v>
      </c>
      <c r="U183" s="5">
        <v>139.82576068124999</v>
      </c>
      <c r="V183" s="5">
        <v>164.7973606125</v>
      </c>
    </row>
    <row r="184" spans="1:22" hidden="1" x14ac:dyDescent="0.35">
      <c r="A184" t="s">
        <v>71</v>
      </c>
      <c r="B184" t="s">
        <v>42</v>
      </c>
      <c r="C184" t="str">
        <f t="shared" si="6"/>
        <v>CHINA_TO_elec</v>
      </c>
      <c r="D184" t="str">
        <f t="shared" si="7"/>
        <v>PROTRA_CHP_PP_I</v>
      </c>
      <c r="E184" t="s">
        <v>30</v>
      </c>
      <c r="F184" s="1" t="str">
        <f t="shared" si="8"/>
        <v>CHINATO_elecPROTRA_PP_solar_urban_PV</v>
      </c>
      <c r="G184" s="5">
        <v>4.8537499999999997E-2</v>
      </c>
      <c r="H184" s="5">
        <v>5.5068749999999993E-2</v>
      </c>
      <c r="I184" s="5">
        <v>6.8406250000000002E-2</v>
      </c>
      <c r="J184" s="5">
        <v>8.6968749999999997E-2</v>
      </c>
      <c r="K184" s="5">
        <v>0.14258750000000001</v>
      </c>
      <c r="L184" s="5">
        <v>0.35124374999999997</v>
      </c>
      <c r="M184" s="5">
        <v>1.06830625</v>
      </c>
      <c r="N184" s="5">
        <v>2.3092437500000003</v>
      </c>
      <c r="O184" s="5">
        <v>6.1008062499999998</v>
      </c>
      <c r="P184" s="5">
        <v>9.7583062500000004</v>
      </c>
      <c r="Q184" s="5">
        <v>14.966118750000001</v>
      </c>
      <c r="R184" s="5">
        <v>26.73955625</v>
      </c>
      <c r="S184" s="5">
        <v>44.962943437500009</v>
      </c>
      <c r="T184" s="5">
        <v>60.161703250000002</v>
      </c>
      <c r="U184" s="5">
        <v>73.242065118750006</v>
      </c>
      <c r="V184" s="5">
        <v>86.322426987500009</v>
      </c>
    </row>
    <row r="185" spans="1:22" hidden="1" x14ac:dyDescent="0.35">
      <c r="A185" t="s">
        <v>71</v>
      </c>
      <c r="B185" t="s">
        <v>42</v>
      </c>
      <c r="C185" t="str">
        <f t="shared" si="6"/>
        <v>CHINA_TO_elec</v>
      </c>
      <c r="D185" t="str">
        <f t="shared" si="7"/>
        <v>PROTRA_CHP_PP_I</v>
      </c>
      <c r="E185" t="s">
        <v>31</v>
      </c>
      <c r="F185" s="1" t="str">
        <f t="shared" si="8"/>
        <v>CHINATO_elecPROTRA_PP_solid_fossil</v>
      </c>
      <c r="G185" s="5">
        <v>310.67177246712527</v>
      </c>
      <c r="H185" s="5">
        <v>384.43989983045657</v>
      </c>
      <c r="I185" s="5">
        <v>429.20022935873902</v>
      </c>
      <c r="J185" s="5">
        <v>451.85136541428966</v>
      </c>
      <c r="K185" s="5">
        <v>477.48635123197545</v>
      </c>
      <c r="L185" s="5">
        <v>510.73475119737134</v>
      </c>
      <c r="M185" s="5">
        <v>544.36280032665718</v>
      </c>
      <c r="N185" s="5">
        <v>571.34986221121767</v>
      </c>
      <c r="O185" s="5">
        <v>597.65106026823446</v>
      </c>
      <c r="P185" s="5">
        <v>626.62313685326478</v>
      </c>
      <c r="Q185" s="5">
        <v>667.78111622449387</v>
      </c>
      <c r="R185" s="5">
        <v>712.84692200009397</v>
      </c>
      <c r="S185" s="5">
        <v>737.87884553107176</v>
      </c>
      <c r="T185" s="5">
        <v>749.11153045992933</v>
      </c>
      <c r="U185" s="5">
        <v>780.61898211191999</v>
      </c>
      <c r="V185" s="5">
        <v>812.12643376391065</v>
      </c>
    </row>
    <row r="186" spans="1:22" hidden="1" x14ac:dyDescent="0.35">
      <c r="A186" t="s">
        <v>71</v>
      </c>
      <c r="B186" t="s">
        <v>42</v>
      </c>
      <c r="C186" t="str">
        <f t="shared" si="6"/>
        <v>CHINA_TO_elec</v>
      </c>
      <c r="D186" t="str">
        <f t="shared" si="7"/>
        <v>PROTRA_CHP_PP_I</v>
      </c>
      <c r="E186" t="s">
        <v>32</v>
      </c>
      <c r="F186" s="1" t="str">
        <f t="shared" si="8"/>
        <v>CHINATO_elecPROTRA_PP_solid_fossil_CCS</v>
      </c>
      <c r="G186" s="5">
        <v>0</v>
      </c>
      <c r="H186" s="5">
        <v>0</v>
      </c>
      <c r="I186" s="5">
        <v>0</v>
      </c>
      <c r="J186" s="5">
        <v>0</v>
      </c>
      <c r="K186" s="5">
        <v>0</v>
      </c>
      <c r="L186" s="5">
        <v>0</v>
      </c>
      <c r="M186" s="5">
        <v>0</v>
      </c>
      <c r="N186" s="5">
        <v>0</v>
      </c>
      <c r="O186" s="5">
        <v>0</v>
      </c>
      <c r="P186" s="5">
        <v>0</v>
      </c>
      <c r="Q186" s="5">
        <v>0</v>
      </c>
      <c r="R186" s="5">
        <v>0</v>
      </c>
      <c r="S186" s="5">
        <v>0</v>
      </c>
      <c r="T186" s="5">
        <v>0</v>
      </c>
      <c r="U186" s="5">
        <v>0</v>
      </c>
      <c r="V186" s="5">
        <v>0</v>
      </c>
    </row>
    <row r="187" spans="1:22" hidden="1" x14ac:dyDescent="0.35">
      <c r="A187" t="s">
        <v>71</v>
      </c>
      <c r="B187" t="s">
        <v>42</v>
      </c>
      <c r="C187" t="str">
        <f t="shared" si="6"/>
        <v>CHINA_TO_elec</v>
      </c>
      <c r="D187" t="str">
        <f t="shared" si="7"/>
        <v>PROTRA_CHP_PP_I</v>
      </c>
      <c r="E187" t="s">
        <v>33</v>
      </c>
      <c r="F187" s="1" t="str">
        <f t="shared" si="8"/>
        <v>CHINATO_elecPROTRA_PP_waste</v>
      </c>
      <c r="G187" s="5">
        <v>0.57641677275070624</v>
      </c>
      <c r="H187" s="5">
        <v>0.72412402595731451</v>
      </c>
      <c r="I187" s="5">
        <v>0.84913172975915807</v>
      </c>
      <c r="J187" s="5">
        <v>0.90844175041301822</v>
      </c>
      <c r="K187" s="5">
        <v>1.2377890955937667</v>
      </c>
      <c r="L187" s="5">
        <v>0.91243671736371379</v>
      </c>
      <c r="M187" s="5">
        <v>0.99330947157022387</v>
      </c>
      <c r="N187" s="5">
        <v>1.1862174744508422</v>
      </c>
      <c r="O187" s="5">
        <v>1.5422229796129381</v>
      </c>
      <c r="P187" s="5">
        <v>1.6647021189202043</v>
      </c>
      <c r="Q187" s="5">
        <v>1.9875325265234196</v>
      </c>
      <c r="R187" s="5">
        <v>2.3020534156878751</v>
      </c>
      <c r="S187" s="5">
        <v>2.7611095186507195</v>
      </c>
      <c r="T187" s="5">
        <v>3.207072829924313</v>
      </c>
      <c r="U187" s="5">
        <v>3.5929046713378647</v>
      </c>
      <c r="V187" s="5">
        <v>3.9787365127514165</v>
      </c>
    </row>
    <row r="188" spans="1:22" hidden="1" x14ac:dyDescent="0.35">
      <c r="A188" t="s">
        <v>71</v>
      </c>
      <c r="B188" t="s">
        <v>42</v>
      </c>
      <c r="C188" t="str">
        <f t="shared" si="6"/>
        <v>CHINA_TO_elec</v>
      </c>
      <c r="D188" t="str">
        <f t="shared" si="7"/>
        <v>PROTRA_CHP_PP_I</v>
      </c>
      <c r="E188" t="s">
        <v>34</v>
      </c>
      <c r="F188" s="1" t="str">
        <f t="shared" si="8"/>
        <v>CHINATO_elecPROTRA_PP_waste_CCS</v>
      </c>
      <c r="G188" s="5">
        <v>0</v>
      </c>
      <c r="H188" s="5">
        <v>0</v>
      </c>
      <c r="I188" s="5">
        <v>0</v>
      </c>
      <c r="J188" s="5">
        <v>0</v>
      </c>
      <c r="K188" s="5">
        <v>0</v>
      </c>
      <c r="L188" s="5">
        <v>0</v>
      </c>
      <c r="M188" s="5">
        <v>0</v>
      </c>
      <c r="N188" s="5">
        <v>0</v>
      </c>
      <c r="O188" s="5">
        <v>0</v>
      </c>
      <c r="P188" s="5">
        <v>0</v>
      </c>
      <c r="Q188" s="5">
        <v>0</v>
      </c>
      <c r="R188" s="5">
        <v>0</v>
      </c>
      <c r="S188" s="5">
        <v>0</v>
      </c>
      <c r="T188" s="5">
        <v>0</v>
      </c>
      <c r="U188" s="5">
        <v>0</v>
      </c>
      <c r="V188" s="5">
        <v>0</v>
      </c>
    </row>
    <row r="189" spans="1:22" hidden="1" x14ac:dyDescent="0.35">
      <c r="A189" t="s">
        <v>71</v>
      </c>
      <c r="B189" t="s">
        <v>42</v>
      </c>
      <c r="C189" t="str">
        <f t="shared" si="6"/>
        <v>CHINA_TO_elec</v>
      </c>
      <c r="D189" t="str">
        <f t="shared" si="7"/>
        <v>PROTRA_CHP_PP_I</v>
      </c>
      <c r="E189" t="s">
        <v>35</v>
      </c>
      <c r="F189" s="1" t="str">
        <f t="shared" si="8"/>
        <v>CHINATO_elecPROTRA_PP_wind_offshore</v>
      </c>
      <c r="G189" s="5">
        <v>0</v>
      </c>
      <c r="H189" s="5">
        <v>0</v>
      </c>
      <c r="I189" s="5">
        <v>1.5E-3</v>
      </c>
      <c r="J189" s="5">
        <v>1.5E-3</v>
      </c>
      <c r="K189" s="5">
        <v>1.5E-3</v>
      </c>
      <c r="L189" s="5">
        <v>0.1</v>
      </c>
      <c r="M189" s="5">
        <v>0.21</v>
      </c>
      <c r="N189" s="5">
        <v>0.29099999999999998</v>
      </c>
      <c r="O189" s="5">
        <v>0.41699999999999998</v>
      </c>
      <c r="P189" s="5">
        <v>0.44</v>
      </c>
      <c r="Q189" s="5">
        <v>0.55900000000000005</v>
      </c>
      <c r="R189" s="5">
        <v>1.48</v>
      </c>
      <c r="S189" s="5">
        <v>2.7879999999999998</v>
      </c>
      <c r="T189" s="5">
        <v>4.5880000000000001</v>
      </c>
      <c r="U189" s="5">
        <v>5.6405000000000003</v>
      </c>
      <c r="V189" s="5">
        <v>6.6930000000000005</v>
      </c>
    </row>
    <row r="190" spans="1:22" hidden="1" x14ac:dyDescent="0.35">
      <c r="A190" t="s">
        <v>71</v>
      </c>
      <c r="B190" t="s">
        <v>42</v>
      </c>
      <c r="C190" t="str">
        <f t="shared" si="6"/>
        <v>CHINA_TO_elec</v>
      </c>
      <c r="D190" t="str">
        <f t="shared" si="7"/>
        <v>PROTRA_CHP_PP_I</v>
      </c>
      <c r="E190" t="s">
        <v>36</v>
      </c>
      <c r="F190" s="1" t="str">
        <f t="shared" si="8"/>
        <v>CHINATO_elecPROTRA_PP_wind_onshore</v>
      </c>
      <c r="G190" s="5">
        <v>1.06</v>
      </c>
      <c r="H190" s="5">
        <v>2.0699999999999998</v>
      </c>
      <c r="I190" s="5">
        <v>4.1985000000000001</v>
      </c>
      <c r="J190" s="5">
        <v>8.3862279999999991</v>
      </c>
      <c r="K190" s="5">
        <v>17.597908</v>
      </c>
      <c r="L190" s="5">
        <v>29.533477999999999</v>
      </c>
      <c r="M190" s="5">
        <v>46.144599999999997</v>
      </c>
      <c r="N190" s="5">
        <v>61.305872999999998</v>
      </c>
      <c r="O190" s="5">
        <v>76.31353</v>
      </c>
      <c r="P190" s="5">
        <v>96.379130000000004</v>
      </c>
      <c r="Q190" s="5">
        <v>130.48873</v>
      </c>
      <c r="R190" s="5">
        <v>147.03689000000003</v>
      </c>
      <c r="S190" s="5">
        <v>161.586477</v>
      </c>
      <c r="T190" s="5">
        <v>180.076877</v>
      </c>
      <c r="U190" s="5">
        <v>199.92620109999999</v>
      </c>
      <c r="V190" s="5">
        <v>219.77552519999998</v>
      </c>
    </row>
    <row r="191" spans="1:22" hidden="1" x14ac:dyDescent="0.35">
      <c r="A191" t="s">
        <v>46</v>
      </c>
      <c r="B191" t="s">
        <v>41</v>
      </c>
      <c r="C191" t="str">
        <f t="shared" si="6"/>
        <v>CROATIA_TO_heat</v>
      </c>
      <c r="D191" t="str">
        <f t="shared" si="7"/>
        <v>PROTRA_CHP_HP_I</v>
      </c>
      <c r="E191" t="s">
        <v>0</v>
      </c>
      <c r="F191" s="1" t="str">
        <f t="shared" si="8"/>
        <v>CROATIATO_heatPROTRA_CHP_gas_fuels</v>
      </c>
      <c r="G191" s="3">
        <v>0.95642009865151922</v>
      </c>
      <c r="H191" s="3">
        <v>0.88279433619927228</v>
      </c>
      <c r="I191" s="3">
        <v>1.0236125420545408</v>
      </c>
      <c r="J191" s="3">
        <v>1.0110318292471667</v>
      </c>
      <c r="K191" s="3">
        <v>0.84119220634761438</v>
      </c>
      <c r="L191" s="3">
        <v>1.0948079395326358</v>
      </c>
      <c r="M191" s="3">
        <v>1.0952368274692512</v>
      </c>
      <c r="N191" s="3">
        <v>1.1688625899214982</v>
      </c>
      <c r="O191" s="3">
        <v>1.2031736248507006</v>
      </c>
      <c r="P191" s="3">
        <v>1.0238984673456175</v>
      </c>
      <c r="Q191" s="3">
        <v>1.0579235769837432</v>
      </c>
      <c r="R191" s="3">
        <v>1.167575926111653</v>
      </c>
      <c r="S191" s="3">
        <v>1.2347969620437822</v>
      </c>
      <c r="T191" s="3">
        <v>1.235340220096828</v>
      </c>
      <c r="U191" s="3">
        <v>1.2062044329361135</v>
      </c>
      <c r="V191" s="3">
        <v>1.2426370335251051</v>
      </c>
    </row>
    <row r="192" spans="1:22" hidden="1" x14ac:dyDescent="0.35">
      <c r="A192" t="s">
        <v>46</v>
      </c>
      <c r="B192" t="s">
        <v>41</v>
      </c>
      <c r="C192" t="str">
        <f t="shared" si="6"/>
        <v>CROATIA_TO_heat</v>
      </c>
      <c r="D192" t="str">
        <f t="shared" si="7"/>
        <v>PROTRA_CHP_HP_I</v>
      </c>
      <c r="E192" t="s">
        <v>1</v>
      </c>
      <c r="F192" s="1" t="str">
        <f t="shared" si="8"/>
        <v>CROATIATO_heatPROTRA_CHP_gas_fuels_CCS</v>
      </c>
      <c r="G192" s="3">
        <v>0</v>
      </c>
      <c r="H192" s="3">
        <v>0</v>
      </c>
      <c r="I192" s="3">
        <v>0</v>
      </c>
      <c r="J192" s="3">
        <v>0</v>
      </c>
      <c r="K192" s="3">
        <v>0</v>
      </c>
      <c r="L192" s="3">
        <v>0</v>
      </c>
      <c r="M192" s="3">
        <v>0</v>
      </c>
      <c r="N192" s="3">
        <v>0</v>
      </c>
      <c r="O192" s="3">
        <v>0</v>
      </c>
      <c r="P192" s="3">
        <v>0</v>
      </c>
      <c r="Q192" s="3">
        <v>0</v>
      </c>
      <c r="R192" s="3">
        <v>0</v>
      </c>
      <c r="S192" s="3">
        <v>0</v>
      </c>
      <c r="T192" s="3">
        <v>0</v>
      </c>
      <c r="U192" s="3">
        <v>0</v>
      </c>
      <c r="V192" s="3">
        <v>0</v>
      </c>
    </row>
    <row r="193" spans="1:22" hidden="1" x14ac:dyDescent="0.35">
      <c r="A193" t="s">
        <v>46</v>
      </c>
      <c r="B193" t="s">
        <v>41</v>
      </c>
      <c r="C193" t="str">
        <f t="shared" si="6"/>
        <v>CROATIA_TO_heat</v>
      </c>
      <c r="D193" t="str">
        <f t="shared" si="7"/>
        <v>PROTRA_CHP_HP_I</v>
      </c>
      <c r="E193" t="s">
        <v>2</v>
      </c>
      <c r="F193" s="1" t="str">
        <f t="shared" si="8"/>
        <v>CROATIATO_heatPROTRA_CHP_geothermal</v>
      </c>
      <c r="G193" s="3">
        <v>0</v>
      </c>
      <c r="H193" s="3">
        <v>0</v>
      </c>
      <c r="I193" s="3">
        <v>0</v>
      </c>
      <c r="J193" s="3">
        <v>0</v>
      </c>
      <c r="K193" s="3">
        <v>0</v>
      </c>
      <c r="L193" s="3">
        <v>0</v>
      </c>
      <c r="M193" s="3">
        <v>0</v>
      </c>
      <c r="N193" s="3">
        <v>0</v>
      </c>
      <c r="O193" s="3">
        <v>0</v>
      </c>
      <c r="P193" s="3">
        <v>0</v>
      </c>
      <c r="Q193" s="3">
        <v>0</v>
      </c>
      <c r="R193" s="3">
        <v>0</v>
      </c>
      <c r="S193" s="3">
        <v>0</v>
      </c>
      <c r="T193" s="3">
        <v>0</v>
      </c>
      <c r="U193" s="3">
        <v>0</v>
      </c>
      <c r="V193" s="3">
        <v>0</v>
      </c>
    </row>
    <row r="194" spans="1:22" hidden="1" x14ac:dyDescent="0.35">
      <c r="A194" t="s">
        <v>46</v>
      </c>
      <c r="B194" t="s">
        <v>41</v>
      </c>
      <c r="C194" t="str">
        <f t="shared" si="6"/>
        <v>CROATIA_TO_heat</v>
      </c>
      <c r="D194" t="str">
        <f t="shared" si="7"/>
        <v>PROTRA_CHP_HP_I</v>
      </c>
      <c r="E194" t="s">
        <v>3</v>
      </c>
      <c r="F194" s="1" t="str">
        <f t="shared" si="8"/>
        <v>CROATIATO_heatPROTRA_CHP_liquid_fuels</v>
      </c>
      <c r="G194" s="3">
        <v>0</v>
      </c>
      <c r="H194" s="3">
        <v>0</v>
      </c>
      <c r="I194" s="3">
        <v>0</v>
      </c>
      <c r="J194" s="3">
        <v>0</v>
      </c>
      <c r="K194" s="3">
        <v>0</v>
      </c>
      <c r="L194" s="3">
        <v>0</v>
      </c>
      <c r="M194" s="3">
        <v>0</v>
      </c>
      <c r="N194" s="3">
        <v>0</v>
      </c>
      <c r="O194" s="3">
        <v>0</v>
      </c>
      <c r="P194" s="3">
        <v>0</v>
      </c>
      <c r="Q194" s="3">
        <v>0</v>
      </c>
      <c r="R194" s="3">
        <v>0</v>
      </c>
      <c r="S194" s="3">
        <v>0</v>
      </c>
      <c r="T194" s="3">
        <v>0</v>
      </c>
      <c r="U194" s="3">
        <v>0</v>
      </c>
      <c r="V194" s="3">
        <v>0</v>
      </c>
    </row>
    <row r="195" spans="1:22" hidden="1" x14ac:dyDescent="0.35">
      <c r="A195" t="s">
        <v>46</v>
      </c>
      <c r="B195" t="s">
        <v>41</v>
      </c>
      <c r="C195" t="str">
        <f t="shared" si="6"/>
        <v>CROATIA_TO_heat</v>
      </c>
      <c r="D195" t="str">
        <f t="shared" si="7"/>
        <v>PROTRA_CHP_HP_I</v>
      </c>
      <c r="E195" t="s">
        <v>4</v>
      </c>
      <c r="F195" s="1" t="str">
        <f t="shared" si="8"/>
        <v>CROATIATO_heatPROTRA_CHP_liquid_fuels_CCS</v>
      </c>
      <c r="G195" s="3">
        <v>0</v>
      </c>
      <c r="H195" s="3">
        <v>0</v>
      </c>
      <c r="I195" s="3">
        <v>0</v>
      </c>
      <c r="J195" s="3">
        <v>0</v>
      </c>
      <c r="K195" s="3">
        <v>0</v>
      </c>
      <c r="L195" s="3">
        <v>0</v>
      </c>
      <c r="M195" s="3">
        <v>0</v>
      </c>
      <c r="N195" s="3">
        <v>0</v>
      </c>
      <c r="O195" s="3">
        <v>0</v>
      </c>
      <c r="P195" s="3">
        <v>0</v>
      </c>
      <c r="Q195" s="3">
        <v>0</v>
      </c>
      <c r="R195" s="3">
        <v>0</v>
      </c>
      <c r="S195" s="3">
        <v>0</v>
      </c>
      <c r="T195" s="3">
        <v>0</v>
      </c>
      <c r="U195" s="3">
        <v>0</v>
      </c>
      <c r="V195" s="3">
        <v>0</v>
      </c>
    </row>
    <row r="196" spans="1:22" hidden="1" x14ac:dyDescent="0.35">
      <c r="A196" t="s">
        <v>46</v>
      </c>
      <c r="B196" t="s">
        <v>41</v>
      </c>
      <c r="C196" t="str">
        <f t="shared" ref="C196:C259" si="9">A196&amp;"_"&amp;B196</f>
        <v>CROATIA_TO_heat</v>
      </c>
      <c r="D196" t="str">
        <f t="shared" ref="D196:D259" si="10">IF(B196="TO_heat","PROTRA_CHP_HP_I","PROTRA_CHP_PP_I")</f>
        <v>PROTRA_CHP_HP_I</v>
      </c>
      <c r="E196" t="s">
        <v>5</v>
      </c>
      <c r="F196" s="1" t="str">
        <f t="shared" ref="F196:F259" si="11">A196&amp;B196&amp;E196</f>
        <v>CROATIATO_heatPROTRA_CHP_solid_fossil</v>
      </c>
      <c r="G196" s="3">
        <v>0</v>
      </c>
      <c r="H196" s="3">
        <v>0</v>
      </c>
      <c r="I196" s="3">
        <v>0</v>
      </c>
      <c r="J196" s="3">
        <v>0</v>
      </c>
      <c r="K196" s="3">
        <v>0</v>
      </c>
      <c r="L196" s="3">
        <v>0</v>
      </c>
      <c r="M196" s="3">
        <v>0</v>
      </c>
      <c r="N196" s="3">
        <v>0</v>
      </c>
      <c r="O196" s="3">
        <v>0</v>
      </c>
      <c r="P196" s="3">
        <v>0</v>
      </c>
      <c r="Q196" s="3">
        <v>0</v>
      </c>
      <c r="R196" s="3">
        <v>0</v>
      </c>
      <c r="S196" s="3">
        <v>0</v>
      </c>
      <c r="T196" s="3">
        <v>0</v>
      </c>
      <c r="U196" s="3">
        <v>0</v>
      </c>
      <c r="V196" s="3">
        <v>0</v>
      </c>
    </row>
    <row r="197" spans="1:22" hidden="1" x14ac:dyDescent="0.35">
      <c r="A197" t="s">
        <v>46</v>
      </c>
      <c r="B197" t="s">
        <v>41</v>
      </c>
      <c r="C197" t="str">
        <f t="shared" si="9"/>
        <v>CROATIA_TO_heat</v>
      </c>
      <c r="D197" t="str">
        <f t="shared" si="10"/>
        <v>PROTRA_CHP_HP_I</v>
      </c>
      <c r="E197" t="s">
        <v>6</v>
      </c>
      <c r="F197" s="1" t="str">
        <f t="shared" si="11"/>
        <v>CROATIATO_heatPROTRA_CHP_solid_fossil_CCS</v>
      </c>
      <c r="G197" s="3">
        <v>0</v>
      </c>
      <c r="H197" s="3">
        <v>0</v>
      </c>
      <c r="I197" s="3">
        <v>0</v>
      </c>
      <c r="J197" s="3">
        <v>0</v>
      </c>
      <c r="K197" s="3">
        <v>0</v>
      </c>
      <c r="L197" s="3">
        <v>0</v>
      </c>
      <c r="M197" s="3">
        <v>0</v>
      </c>
      <c r="N197" s="3">
        <v>0</v>
      </c>
      <c r="O197" s="3">
        <v>0</v>
      </c>
      <c r="P197" s="3">
        <v>0</v>
      </c>
      <c r="Q197" s="3">
        <v>0</v>
      </c>
      <c r="R197" s="3">
        <v>0</v>
      </c>
      <c r="S197" s="3">
        <v>0</v>
      </c>
      <c r="T197" s="3">
        <v>0</v>
      </c>
      <c r="U197" s="3">
        <v>0</v>
      </c>
      <c r="V197" s="3">
        <v>0</v>
      </c>
    </row>
    <row r="198" spans="1:22" hidden="1" x14ac:dyDescent="0.35">
      <c r="A198" t="s">
        <v>46</v>
      </c>
      <c r="B198" t="s">
        <v>41</v>
      </c>
      <c r="C198" t="str">
        <f t="shared" si="9"/>
        <v>CROATIA_TO_heat</v>
      </c>
      <c r="D198" t="str">
        <f t="shared" si="10"/>
        <v>PROTRA_CHP_HP_I</v>
      </c>
      <c r="E198" t="s">
        <v>7</v>
      </c>
      <c r="F198" s="1" t="str">
        <f t="shared" si="11"/>
        <v>CROATIATO_heatPROTRA_CHP_waste</v>
      </c>
      <c r="G198" s="3">
        <v>0</v>
      </c>
      <c r="H198" s="3">
        <v>0</v>
      </c>
      <c r="I198" s="3">
        <v>0</v>
      </c>
      <c r="J198" s="3">
        <v>0</v>
      </c>
      <c r="K198" s="3">
        <v>0</v>
      </c>
      <c r="L198" s="3">
        <v>0</v>
      </c>
      <c r="M198" s="3">
        <v>0</v>
      </c>
      <c r="N198" s="3">
        <v>0</v>
      </c>
      <c r="O198" s="3">
        <v>0</v>
      </c>
      <c r="P198" s="3">
        <v>0</v>
      </c>
      <c r="Q198" s="3">
        <v>0</v>
      </c>
      <c r="R198" s="3">
        <v>0</v>
      </c>
      <c r="S198" s="3">
        <v>0</v>
      </c>
      <c r="T198" s="3">
        <v>0</v>
      </c>
      <c r="U198" s="3">
        <v>0</v>
      </c>
      <c r="V198" s="3">
        <v>0</v>
      </c>
    </row>
    <row r="199" spans="1:22" hidden="1" x14ac:dyDescent="0.35">
      <c r="A199" t="s">
        <v>46</v>
      </c>
      <c r="B199" t="s">
        <v>41</v>
      </c>
      <c r="C199" t="str">
        <f t="shared" si="9"/>
        <v>CROATIA_TO_heat</v>
      </c>
      <c r="D199" t="str">
        <f t="shared" si="10"/>
        <v>PROTRA_CHP_HP_I</v>
      </c>
      <c r="E199" t="s">
        <v>8</v>
      </c>
      <c r="F199" s="1" t="str">
        <f t="shared" si="11"/>
        <v>CROATIATO_heatPROTRA_CHP_solid_bio</v>
      </c>
      <c r="G199" s="4">
        <v>0</v>
      </c>
      <c r="H199" s="4">
        <v>0</v>
      </c>
      <c r="I199" s="4">
        <v>0</v>
      </c>
      <c r="J199" s="4">
        <v>0</v>
      </c>
      <c r="K199" s="4">
        <v>0</v>
      </c>
      <c r="L199" s="4">
        <v>0</v>
      </c>
      <c r="M199" s="4">
        <v>4.4318420116886553E-3</v>
      </c>
      <c r="N199" s="4">
        <v>1.4582189844911057E-2</v>
      </c>
      <c r="O199" s="4">
        <v>3.5454736093509243E-2</v>
      </c>
      <c r="P199" s="4">
        <v>3.5168810802432553E-2</v>
      </c>
      <c r="Q199" s="4">
        <v>8.8922765524849803E-2</v>
      </c>
      <c r="R199" s="4">
        <v>0.13266933505958298</v>
      </c>
      <c r="S199" s="4">
        <v>0.21385782146080837</v>
      </c>
      <c r="T199" s="4">
        <v>0.33265977990317203</v>
      </c>
      <c r="U199" s="4">
        <v>0.44116842786677479</v>
      </c>
      <c r="V199" s="4">
        <v>0.53161660481951867</v>
      </c>
    </row>
    <row r="200" spans="1:22" hidden="1" x14ac:dyDescent="0.35">
      <c r="A200" t="s">
        <v>46</v>
      </c>
      <c r="B200" t="s">
        <v>41</v>
      </c>
      <c r="C200" t="str">
        <f t="shared" si="9"/>
        <v>CROATIA_TO_heat</v>
      </c>
      <c r="D200" t="str">
        <f t="shared" si="10"/>
        <v>PROTRA_CHP_HP_I</v>
      </c>
      <c r="E200" t="s">
        <v>9</v>
      </c>
      <c r="F200" s="1" t="str">
        <f t="shared" si="11"/>
        <v>CROATIATO_heatPROTRA_CHP_solid_bio_CCS</v>
      </c>
      <c r="G200" s="3">
        <v>0</v>
      </c>
      <c r="H200" s="3">
        <v>0</v>
      </c>
      <c r="I200" s="3">
        <v>0</v>
      </c>
      <c r="J200" s="3">
        <v>0</v>
      </c>
      <c r="K200" s="3">
        <v>0</v>
      </c>
      <c r="L200" s="3">
        <v>0</v>
      </c>
      <c r="M200" s="3">
        <v>0</v>
      </c>
      <c r="N200" s="3">
        <v>0</v>
      </c>
      <c r="O200" s="3">
        <v>0</v>
      </c>
      <c r="P200" s="3">
        <v>0</v>
      </c>
      <c r="Q200" s="3">
        <v>0</v>
      </c>
      <c r="R200" s="3">
        <v>0</v>
      </c>
      <c r="S200" s="3">
        <v>0</v>
      </c>
      <c r="T200" s="3">
        <v>0</v>
      </c>
      <c r="U200" s="3">
        <v>0</v>
      </c>
      <c r="V200" s="3">
        <v>0</v>
      </c>
    </row>
    <row r="201" spans="1:22" hidden="1" x14ac:dyDescent="0.35">
      <c r="A201" t="s">
        <v>46</v>
      </c>
      <c r="B201" t="s">
        <v>41</v>
      </c>
      <c r="C201" t="str">
        <f t="shared" si="9"/>
        <v>CROATIA_TO_heat</v>
      </c>
      <c r="D201" t="str">
        <f t="shared" si="10"/>
        <v>PROTRA_CHP_HP_I</v>
      </c>
      <c r="E201" t="s">
        <v>10</v>
      </c>
      <c r="F201" s="1" t="str">
        <f t="shared" si="11"/>
        <v>CROATIATO_heatPROTRA_HP_gas_fuels</v>
      </c>
      <c r="G201" s="4">
        <v>0.6770623591284749</v>
      </c>
      <c r="H201" s="4">
        <v>0.58617465179448647</v>
      </c>
      <c r="I201" s="4">
        <v>0.64063919551522863</v>
      </c>
      <c r="J201" s="4">
        <v>0.71893197711379542</v>
      </c>
      <c r="K201" s="4">
        <v>0.69578454603247997</v>
      </c>
      <c r="L201" s="4">
        <v>0.73152690284921684</v>
      </c>
      <c r="M201" s="4">
        <v>0.69169970525342417</v>
      </c>
      <c r="N201" s="4">
        <v>0.70940068196266559</v>
      </c>
      <c r="O201" s="4">
        <v>0.79926717910188982</v>
      </c>
      <c r="P201" s="4">
        <v>0.65153210425937713</v>
      </c>
      <c r="Q201" s="4">
        <v>0.68557244408484086</v>
      </c>
      <c r="R201" s="4">
        <v>0.70361382419233653</v>
      </c>
      <c r="S201" s="4">
        <v>0.52629769404149562</v>
      </c>
      <c r="T201" s="4">
        <v>0.52711466219730685</v>
      </c>
      <c r="U201" s="4">
        <v>0.51373680864589955</v>
      </c>
      <c r="V201" s="4">
        <v>0.46171976535860831</v>
      </c>
    </row>
    <row r="202" spans="1:22" hidden="1" x14ac:dyDescent="0.35">
      <c r="A202" t="s">
        <v>46</v>
      </c>
      <c r="B202" t="s">
        <v>41</v>
      </c>
      <c r="C202" t="str">
        <f t="shared" si="9"/>
        <v>CROATIA_TO_heat</v>
      </c>
      <c r="D202" t="str">
        <f t="shared" si="10"/>
        <v>PROTRA_CHP_HP_I</v>
      </c>
      <c r="E202" t="s">
        <v>11</v>
      </c>
      <c r="F202" s="1" t="str">
        <f t="shared" si="11"/>
        <v>CROATIATO_heatPROTRA_HP_solid_bio</v>
      </c>
      <c r="G202" s="4">
        <v>0</v>
      </c>
      <c r="H202" s="4">
        <v>0</v>
      </c>
      <c r="I202" s="4">
        <v>0</v>
      </c>
      <c r="J202" s="4">
        <v>0</v>
      </c>
      <c r="K202" s="4">
        <v>0</v>
      </c>
      <c r="L202" s="4">
        <v>0</v>
      </c>
      <c r="M202" s="4">
        <v>0</v>
      </c>
      <c r="N202" s="4">
        <v>0</v>
      </c>
      <c r="O202" s="4">
        <v>0</v>
      </c>
      <c r="P202" s="4">
        <v>0</v>
      </c>
      <c r="Q202" s="4">
        <v>0</v>
      </c>
      <c r="R202" s="4">
        <v>6.8080679650927591E-4</v>
      </c>
      <c r="S202" s="4">
        <v>8.1696815581113087E-4</v>
      </c>
      <c r="T202" s="4">
        <v>7.8292781598566727E-4</v>
      </c>
      <c r="U202" s="4">
        <v>8.1696815581113087E-4</v>
      </c>
      <c r="V202" s="4">
        <v>9.9057388892099607E-4</v>
      </c>
    </row>
    <row r="203" spans="1:22" hidden="1" x14ac:dyDescent="0.35">
      <c r="A203" t="s">
        <v>46</v>
      </c>
      <c r="B203" t="s">
        <v>41</v>
      </c>
      <c r="C203" t="str">
        <f t="shared" si="9"/>
        <v>CROATIA_TO_heat</v>
      </c>
      <c r="D203" t="str">
        <f t="shared" si="10"/>
        <v>PROTRA_CHP_HP_I</v>
      </c>
      <c r="E203" t="s">
        <v>12</v>
      </c>
      <c r="F203" s="1" t="str">
        <f t="shared" si="11"/>
        <v>CROATIATO_heatPROTRA_HP_geothermal</v>
      </c>
      <c r="G203" s="4">
        <v>0</v>
      </c>
      <c r="H203" s="4">
        <v>0</v>
      </c>
      <c r="I203" s="4">
        <v>0</v>
      </c>
      <c r="J203" s="4">
        <v>0</v>
      </c>
      <c r="K203" s="4">
        <v>0</v>
      </c>
      <c r="L203" s="4">
        <v>0</v>
      </c>
      <c r="M203" s="4">
        <v>0</v>
      </c>
      <c r="N203" s="4">
        <v>0</v>
      </c>
      <c r="O203" s="4">
        <v>0</v>
      </c>
      <c r="P203" s="4">
        <v>0</v>
      </c>
      <c r="Q203" s="4">
        <v>0</v>
      </c>
      <c r="R203" s="4">
        <v>0</v>
      </c>
      <c r="S203" s="4">
        <v>0</v>
      </c>
      <c r="T203" s="4">
        <v>0</v>
      </c>
      <c r="U203" s="4">
        <v>0</v>
      </c>
      <c r="V203" s="4">
        <v>0</v>
      </c>
    </row>
    <row r="204" spans="1:22" hidden="1" x14ac:dyDescent="0.35">
      <c r="A204" t="s">
        <v>46</v>
      </c>
      <c r="B204" t="s">
        <v>41</v>
      </c>
      <c r="C204" t="str">
        <f t="shared" si="9"/>
        <v>CROATIA_TO_heat</v>
      </c>
      <c r="D204" t="str">
        <f t="shared" si="10"/>
        <v>PROTRA_CHP_HP_I</v>
      </c>
      <c r="E204" t="s">
        <v>13</v>
      </c>
      <c r="F204" s="1" t="str">
        <f t="shared" si="11"/>
        <v>CROATIATO_heatPROTRA_HP_liquid_fuels</v>
      </c>
      <c r="G204" s="4">
        <v>0.50686066000115582</v>
      </c>
      <c r="H204" s="4">
        <v>0.42958908859735306</v>
      </c>
      <c r="I204" s="4">
        <v>0.37648615846962957</v>
      </c>
      <c r="J204" s="4">
        <v>0.29002369531295152</v>
      </c>
      <c r="K204" s="4">
        <v>0.29240651910073395</v>
      </c>
      <c r="L204" s="4">
        <v>0.3210004045541236</v>
      </c>
      <c r="M204" s="4">
        <v>0.33699936427209154</v>
      </c>
      <c r="N204" s="4">
        <v>0.19641276079292611</v>
      </c>
      <c r="O204" s="4">
        <v>9.2930127723516179E-2</v>
      </c>
      <c r="P204" s="4">
        <v>6.7740276252672954E-2</v>
      </c>
      <c r="Q204" s="4">
        <v>8.8164480147951224E-2</v>
      </c>
      <c r="R204" s="4">
        <v>8.4079639368895578E-2</v>
      </c>
      <c r="S204" s="4">
        <v>7.6046119170086121E-2</v>
      </c>
      <c r="T204" s="4">
        <v>6.1102409986707504E-2</v>
      </c>
      <c r="U204" s="4">
        <v>4.8847887649540539E-2</v>
      </c>
      <c r="V204" s="4">
        <v>3.8686846211639592E-2</v>
      </c>
    </row>
    <row r="205" spans="1:22" hidden="1" x14ac:dyDescent="0.35">
      <c r="A205" t="s">
        <v>46</v>
      </c>
      <c r="B205" t="s">
        <v>41</v>
      </c>
      <c r="C205" t="str">
        <f t="shared" si="9"/>
        <v>CROATIA_TO_heat</v>
      </c>
      <c r="D205" t="str">
        <f t="shared" si="10"/>
        <v>PROTRA_CHP_HP_I</v>
      </c>
      <c r="E205" t="s">
        <v>14</v>
      </c>
      <c r="F205" s="1" t="str">
        <f t="shared" si="11"/>
        <v>CROATIATO_heatPROTRA_HP_solar</v>
      </c>
      <c r="G205" s="4">
        <v>0</v>
      </c>
      <c r="H205" s="4">
        <v>0</v>
      </c>
      <c r="I205" s="4">
        <v>0</v>
      </c>
      <c r="J205" s="4">
        <v>0</v>
      </c>
      <c r="K205" s="4">
        <v>0</v>
      </c>
      <c r="L205" s="4">
        <v>0</v>
      </c>
      <c r="M205" s="4">
        <v>0</v>
      </c>
      <c r="N205" s="4">
        <v>0</v>
      </c>
      <c r="O205" s="4">
        <v>0</v>
      </c>
      <c r="P205" s="4">
        <v>0</v>
      </c>
      <c r="Q205" s="4">
        <v>0</v>
      </c>
      <c r="R205" s="4">
        <v>0</v>
      </c>
      <c r="S205" s="4">
        <v>0</v>
      </c>
      <c r="T205" s="4">
        <v>0</v>
      </c>
      <c r="U205" s="4">
        <v>0</v>
      </c>
      <c r="V205" s="4">
        <v>0</v>
      </c>
    </row>
    <row r="206" spans="1:22" hidden="1" x14ac:dyDescent="0.35">
      <c r="A206" t="s">
        <v>46</v>
      </c>
      <c r="B206" t="s">
        <v>41</v>
      </c>
      <c r="C206" t="str">
        <f t="shared" si="9"/>
        <v>CROATIA_TO_heat</v>
      </c>
      <c r="D206" t="str">
        <f t="shared" si="10"/>
        <v>PROTRA_CHP_HP_I</v>
      </c>
      <c r="E206" t="s">
        <v>15</v>
      </c>
      <c r="F206" s="1" t="str">
        <f t="shared" si="11"/>
        <v>CROATIATO_heatPROTRA_HP_solid_fossil</v>
      </c>
      <c r="G206" s="4">
        <v>0</v>
      </c>
      <c r="H206" s="4">
        <v>0</v>
      </c>
      <c r="I206" s="4">
        <v>0</v>
      </c>
      <c r="J206" s="4">
        <v>0</v>
      </c>
      <c r="K206" s="4">
        <v>0</v>
      </c>
      <c r="L206" s="4">
        <v>0</v>
      </c>
      <c r="M206" s="4">
        <v>0</v>
      </c>
      <c r="N206" s="4">
        <v>0</v>
      </c>
      <c r="O206" s="4">
        <v>0</v>
      </c>
      <c r="P206" s="4">
        <v>0</v>
      </c>
      <c r="Q206" s="4">
        <v>0</v>
      </c>
      <c r="R206" s="4">
        <v>0</v>
      </c>
      <c r="S206" s="4">
        <v>0</v>
      </c>
      <c r="T206" s="4">
        <v>0</v>
      </c>
      <c r="U206" s="4">
        <v>0</v>
      </c>
      <c r="V206" s="4">
        <v>0</v>
      </c>
    </row>
    <row r="207" spans="1:22" hidden="1" x14ac:dyDescent="0.35">
      <c r="A207" t="s">
        <v>46</v>
      </c>
      <c r="B207" t="s">
        <v>41</v>
      </c>
      <c r="C207" t="str">
        <f t="shared" si="9"/>
        <v>CROATIA_TO_heat</v>
      </c>
      <c r="D207" t="str">
        <f t="shared" si="10"/>
        <v>PROTRA_CHP_HP_I</v>
      </c>
      <c r="E207" t="s">
        <v>16</v>
      </c>
      <c r="F207" s="1" t="str">
        <f t="shared" si="11"/>
        <v>CROATIATO_heatPROTRA_HP_waste</v>
      </c>
      <c r="G207" s="4">
        <v>0</v>
      </c>
      <c r="H207" s="4">
        <v>0</v>
      </c>
      <c r="I207" s="4">
        <v>0</v>
      </c>
      <c r="J207" s="4">
        <v>0</v>
      </c>
      <c r="K207" s="4">
        <v>0</v>
      </c>
      <c r="L207" s="4">
        <v>0</v>
      </c>
      <c r="M207" s="4">
        <v>0</v>
      </c>
      <c r="N207" s="4">
        <v>0</v>
      </c>
      <c r="O207" s="4">
        <v>0</v>
      </c>
      <c r="P207" s="4">
        <v>0</v>
      </c>
      <c r="Q207" s="4">
        <v>0</v>
      </c>
      <c r="R207" s="4">
        <v>0</v>
      </c>
      <c r="S207" s="4">
        <v>0</v>
      </c>
      <c r="T207" s="4">
        <v>0</v>
      </c>
      <c r="U207" s="4">
        <v>0</v>
      </c>
      <c r="V207" s="4">
        <v>0</v>
      </c>
    </row>
    <row r="208" spans="1:22" hidden="1" x14ac:dyDescent="0.35">
      <c r="A208" t="s">
        <v>46</v>
      </c>
      <c r="B208" t="s">
        <v>42</v>
      </c>
      <c r="C208" t="str">
        <f t="shared" si="9"/>
        <v>CROATIA_TO_elec</v>
      </c>
      <c r="D208" t="str">
        <f t="shared" si="10"/>
        <v>PROTRA_CHP_PP_I</v>
      </c>
      <c r="E208" t="s">
        <v>0</v>
      </c>
      <c r="F208" s="1" t="str">
        <f t="shared" si="11"/>
        <v>CROATIATO_elecPROTRA_CHP_gas_fuels</v>
      </c>
      <c r="G208" s="5">
        <v>0.5494</v>
      </c>
      <c r="H208" s="5">
        <v>0.55289999999999995</v>
      </c>
      <c r="I208" s="5">
        <v>0.55289999999999995</v>
      </c>
      <c r="J208" s="5">
        <v>0.55289999999999995</v>
      </c>
      <c r="K208" s="5">
        <v>0.66289999999999993</v>
      </c>
      <c r="L208" s="5">
        <v>0.65649999999999997</v>
      </c>
      <c r="M208" s="5">
        <v>0.65649999999999997</v>
      </c>
      <c r="N208" s="5">
        <v>0.65649999999999997</v>
      </c>
      <c r="O208" s="5">
        <v>0.65649999999999997</v>
      </c>
      <c r="P208" s="5">
        <v>0.65649999999999997</v>
      </c>
      <c r="Q208" s="5">
        <v>0.88549999999999995</v>
      </c>
      <c r="R208" s="5">
        <v>0.88549999999999995</v>
      </c>
      <c r="S208" s="5">
        <v>0.88549999999999995</v>
      </c>
      <c r="T208" s="5">
        <v>0.88549999999999995</v>
      </c>
      <c r="U208" s="5">
        <v>0.88549999999999995</v>
      </c>
      <c r="V208" s="5">
        <v>0.88549999999999995</v>
      </c>
    </row>
    <row r="209" spans="1:22" hidden="1" x14ac:dyDescent="0.35">
      <c r="A209" t="s">
        <v>46</v>
      </c>
      <c r="B209" t="s">
        <v>42</v>
      </c>
      <c r="C209" t="str">
        <f t="shared" si="9"/>
        <v>CROATIA_TO_elec</v>
      </c>
      <c r="D209" t="str">
        <f t="shared" si="10"/>
        <v>PROTRA_CHP_PP_I</v>
      </c>
      <c r="E209" t="s">
        <v>1</v>
      </c>
      <c r="F209" s="1" t="str">
        <f t="shared" si="11"/>
        <v>CROATIATO_elecPROTRA_CHP_gas_fuels_CCS</v>
      </c>
      <c r="G209" s="5">
        <v>0</v>
      </c>
      <c r="H209" s="5">
        <v>0</v>
      </c>
      <c r="I209" s="5">
        <v>0</v>
      </c>
      <c r="J209" s="5">
        <v>0</v>
      </c>
      <c r="K209" s="5">
        <v>0</v>
      </c>
      <c r="L209" s="5">
        <v>0</v>
      </c>
      <c r="M209" s="5">
        <v>0</v>
      </c>
      <c r="N209" s="5">
        <v>0</v>
      </c>
      <c r="O209" s="5">
        <v>0</v>
      </c>
      <c r="P209" s="5">
        <v>0</v>
      </c>
      <c r="Q209" s="5">
        <v>0</v>
      </c>
      <c r="R209" s="5">
        <v>0</v>
      </c>
      <c r="S209" s="5">
        <v>0</v>
      </c>
      <c r="T209" s="5">
        <v>0</v>
      </c>
      <c r="U209" s="5">
        <v>0</v>
      </c>
      <c r="V209" s="5">
        <v>0</v>
      </c>
    </row>
    <row r="210" spans="1:22" hidden="1" x14ac:dyDescent="0.35">
      <c r="A210" t="s">
        <v>46</v>
      </c>
      <c r="B210" t="s">
        <v>42</v>
      </c>
      <c r="C210" t="str">
        <f t="shared" si="9"/>
        <v>CROATIA_TO_elec</v>
      </c>
      <c r="D210" t="str">
        <f t="shared" si="10"/>
        <v>PROTRA_CHP_PP_I</v>
      </c>
      <c r="E210" t="s">
        <v>2</v>
      </c>
      <c r="F210" s="1" t="str">
        <f t="shared" si="11"/>
        <v>CROATIATO_elecPROTRA_CHP_geothermal</v>
      </c>
      <c r="G210" s="5">
        <v>0</v>
      </c>
      <c r="H210" s="5">
        <v>0</v>
      </c>
      <c r="I210" s="5">
        <v>0</v>
      </c>
      <c r="J210" s="5">
        <v>0</v>
      </c>
      <c r="K210" s="5">
        <v>0</v>
      </c>
      <c r="L210" s="5">
        <v>0</v>
      </c>
      <c r="M210" s="5">
        <v>2.1049000000000003E-4</v>
      </c>
      <c r="N210" s="5">
        <v>2.139E-4</v>
      </c>
      <c r="O210" s="5">
        <v>2.1421E-4</v>
      </c>
      <c r="P210" s="5">
        <v>2.1111000000000003E-4</v>
      </c>
      <c r="Q210" s="5">
        <v>1.984E-4</v>
      </c>
      <c r="R210" s="5">
        <v>2.2680485714285714E-4</v>
      </c>
      <c r="S210" s="5">
        <v>2.5520971428571429E-4</v>
      </c>
      <c r="T210" s="5">
        <v>2.8361457142857141E-4</v>
      </c>
      <c r="U210" s="5">
        <v>3.1201942857142853E-4</v>
      </c>
      <c r="V210" s="5">
        <v>3.4042428571428565E-4</v>
      </c>
    </row>
    <row r="211" spans="1:22" hidden="1" x14ac:dyDescent="0.35">
      <c r="A211" t="s">
        <v>46</v>
      </c>
      <c r="B211" t="s">
        <v>42</v>
      </c>
      <c r="C211" t="str">
        <f t="shared" si="9"/>
        <v>CROATIA_TO_elec</v>
      </c>
      <c r="D211" t="str">
        <f t="shared" si="10"/>
        <v>PROTRA_CHP_PP_I</v>
      </c>
      <c r="E211" t="s">
        <v>3</v>
      </c>
      <c r="F211" s="1" t="str">
        <f t="shared" si="11"/>
        <v>CROATIATO_elecPROTRA_CHP_liquid_fuels</v>
      </c>
      <c r="G211" s="5">
        <v>0.26450000000000001</v>
      </c>
      <c r="H211" s="5">
        <v>0.26450000000000001</v>
      </c>
      <c r="I211" s="5">
        <v>0.26450000000000001</v>
      </c>
      <c r="J211" s="5">
        <v>0.26450000000000001</v>
      </c>
      <c r="K211" s="5">
        <v>0.26450000000000001</v>
      </c>
      <c r="L211" s="5">
        <v>0.26450000000000001</v>
      </c>
      <c r="M211" s="5">
        <v>0.26450000000000001</v>
      </c>
      <c r="N211" s="5">
        <v>0.26450000000000001</v>
      </c>
      <c r="O211" s="5">
        <v>0.26450000000000001</v>
      </c>
      <c r="P211" s="5">
        <v>0.26450000000000001</v>
      </c>
      <c r="Q211" s="5">
        <v>0.26450000000000001</v>
      </c>
      <c r="R211" s="5">
        <v>0.26450000000000001</v>
      </c>
      <c r="S211" s="5">
        <v>0.26450000000000001</v>
      </c>
      <c r="T211" s="5">
        <v>0.26450000000000001</v>
      </c>
      <c r="U211" s="5">
        <v>0.26088052631578951</v>
      </c>
      <c r="V211" s="5">
        <v>0.26088052631578951</v>
      </c>
    </row>
    <row r="212" spans="1:22" hidden="1" x14ac:dyDescent="0.35">
      <c r="A212" t="s">
        <v>46</v>
      </c>
      <c r="B212" t="s">
        <v>42</v>
      </c>
      <c r="C212" t="str">
        <f t="shared" si="9"/>
        <v>CROATIA_TO_elec</v>
      </c>
      <c r="D212" t="str">
        <f t="shared" si="10"/>
        <v>PROTRA_CHP_PP_I</v>
      </c>
      <c r="E212" t="s">
        <v>4</v>
      </c>
      <c r="F212" s="1" t="str">
        <f t="shared" si="11"/>
        <v>CROATIATO_elecPROTRA_CHP_liquid_fuels_CCS</v>
      </c>
      <c r="G212" s="5">
        <v>0</v>
      </c>
      <c r="H212" s="5">
        <v>0</v>
      </c>
      <c r="I212" s="5">
        <v>0</v>
      </c>
      <c r="J212" s="5">
        <v>0</v>
      </c>
      <c r="K212" s="5">
        <v>0</v>
      </c>
      <c r="L212" s="5">
        <v>0</v>
      </c>
      <c r="M212" s="5">
        <v>0</v>
      </c>
      <c r="N212" s="5">
        <v>0</v>
      </c>
      <c r="O212" s="5">
        <v>0</v>
      </c>
      <c r="P212" s="5">
        <v>0</v>
      </c>
      <c r="Q212" s="5">
        <v>0</v>
      </c>
      <c r="R212" s="5">
        <v>0</v>
      </c>
      <c r="S212" s="5">
        <v>0</v>
      </c>
      <c r="T212" s="5">
        <v>0</v>
      </c>
      <c r="U212" s="5">
        <v>0</v>
      </c>
      <c r="V212" s="5">
        <v>0</v>
      </c>
    </row>
    <row r="213" spans="1:22" hidden="1" x14ac:dyDescent="0.35">
      <c r="A213" t="s">
        <v>46</v>
      </c>
      <c r="B213" t="s">
        <v>42</v>
      </c>
      <c r="C213" t="str">
        <f t="shared" si="9"/>
        <v>CROATIA_TO_elec</v>
      </c>
      <c r="D213" t="str">
        <f t="shared" si="10"/>
        <v>PROTRA_CHP_PP_I</v>
      </c>
      <c r="E213" t="s">
        <v>5</v>
      </c>
      <c r="F213" s="1" t="str">
        <f t="shared" si="11"/>
        <v>CROATIATO_elecPROTRA_CHP_solid_fossil</v>
      </c>
      <c r="G213" s="5">
        <v>4.5999999999999999E-3</v>
      </c>
      <c r="H213" s="5">
        <v>4.5999999999999999E-3</v>
      </c>
      <c r="I213" s="5">
        <v>4.5999999999999999E-3</v>
      </c>
      <c r="J213" s="5">
        <v>4.5999999999999999E-3</v>
      </c>
      <c r="K213" s="5">
        <v>4.5999999999999999E-3</v>
      </c>
      <c r="L213" s="5">
        <v>4.5999999999999999E-3</v>
      </c>
      <c r="M213" s="5">
        <v>4.5999999999999999E-3</v>
      </c>
      <c r="N213" s="5">
        <v>4.5999999999999999E-3</v>
      </c>
      <c r="O213" s="5">
        <v>4.5999999999999999E-3</v>
      </c>
      <c r="P213" s="5">
        <v>4.5999999999999999E-3</v>
      </c>
      <c r="Q213" s="5">
        <v>4.5999999999999999E-3</v>
      </c>
      <c r="R213" s="5">
        <v>4.5999999999999999E-3</v>
      </c>
      <c r="S213" s="5">
        <v>4.5999999999999999E-3</v>
      </c>
      <c r="T213" s="5">
        <v>4.5999999999999999E-3</v>
      </c>
      <c r="U213" s="5">
        <v>4.699076923076923E-3</v>
      </c>
      <c r="V213" s="5">
        <v>4.699076923076923E-3</v>
      </c>
    </row>
    <row r="214" spans="1:22" hidden="1" x14ac:dyDescent="0.35">
      <c r="A214" t="s">
        <v>46</v>
      </c>
      <c r="B214" t="s">
        <v>42</v>
      </c>
      <c r="C214" t="str">
        <f t="shared" si="9"/>
        <v>CROATIA_TO_elec</v>
      </c>
      <c r="D214" t="str">
        <f t="shared" si="10"/>
        <v>PROTRA_CHP_PP_I</v>
      </c>
      <c r="E214" t="s">
        <v>6</v>
      </c>
      <c r="F214" s="1" t="str">
        <f t="shared" si="11"/>
        <v>CROATIATO_elecPROTRA_CHP_solid_fossil_CCS</v>
      </c>
      <c r="G214" s="5">
        <v>0</v>
      </c>
      <c r="H214" s="5">
        <v>0</v>
      </c>
      <c r="I214" s="5">
        <v>0</v>
      </c>
      <c r="J214" s="5">
        <v>0</v>
      </c>
      <c r="K214" s="5">
        <v>0</v>
      </c>
      <c r="L214" s="5">
        <v>0</v>
      </c>
      <c r="M214" s="5">
        <v>0</v>
      </c>
      <c r="N214" s="5">
        <v>0</v>
      </c>
      <c r="O214" s="5">
        <v>0</v>
      </c>
      <c r="P214" s="5">
        <v>0</v>
      </c>
      <c r="Q214" s="5">
        <v>0</v>
      </c>
      <c r="R214" s="5">
        <v>0</v>
      </c>
      <c r="S214" s="5">
        <v>0</v>
      </c>
      <c r="T214" s="5">
        <v>0</v>
      </c>
      <c r="U214" s="5">
        <v>0</v>
      </c>
      <c r="V214" s="5">
        <v>0</v>
      </c>
    </row>
    <row r="215" spans="1:22" hidden="1" x14ac:dyDescent="0.35">
      <c r="A215" t="s">
        <v>46</v>
      </c>
      <c r="B215" t="s">
        <v>42</v>
      </c>
      <c r="C215" t="str">
        <f t="shared" si="9"/>
        <v>CROATIA_TO_elec</v>
      </c>
      <c r="D215" t="str">
        <f t="shared" si="10"/>
        <v>PROTRA_CHP_PP_I</v>
      </c>
      <c r="E215" t="s">
        <v>7</v>
      </c>
      <c r="F215" s="1" t="str">
        <f t="shared" si="11"/>
        <v>CROATIATO_elecPROTRA_CHP_waste</v>
      </c>
      <c r="G215" s="5">
        <v>0</v>
      </c>
      <c r="H215" s="5">
        <v>0</v>
      </c>
      <c r="I215" s="5">
        <v>0</v>
      </c>
      <c r="J215" s="5">
        <v>0</v>
      </c>
      <c r="K215" s="5">
        <v>0</v>
      </c>
      <c r="L215" s="5">
        <v>0</v>
      </c>
      <c r="M215" s="5">
        <v>0</v>
      </c>
      <c r="N215" s="5">
        <v>0</v>
      </c>
      <c r="O215" s="5">
        <v>0</v>
      </c>
      <c r="P215" s="5">
        <v>0</v>
      </c>
      <c r="Q215" s="5">
        <v>0</v>
      </c>
      <c r="R215" s="5">
        <v>0</v>
      </c>
      <c r="S215" s="5">
        <v>0</v>
      </c>
      <c r="T215" s="5">
        <v>0</v>
      </c>
      <c r="U215" s="5">
        <v>0</v>
      </c>
      <c r="V215" s="5">
        <v>0</v>
      </c>
    </row>
    <row r="216" spans="1:22" hidden="1" x14ac:dyDescent="0.35">
      <c r="A216" t="s">
        <v>46</v>
      </c>
      <c r="B216" t="s">
        <v>42</v>
      </c>
      <c r="C216" t="str">
        <f t="shared" si="9"/>
        <v>CROATIA_TO_elec</v>
      </c>
      <c r="D216" t="str">
        <f t="shared" si="10"/>
        <v>PROTRA_CHP_PP_I</v>
      </c>
      <c r="E216" t="s">
        <v>8</v>
      </c>
      <c r="F216" s="1" t="str">
        <f t="shared" si="11"/>
        <v>CROATIATO_elecPROTRA_CHP_solid_bio</v>
      </c>
      <c r="G216" s="5">
        <v>6.0000000000000001E-3</v>
      </c>
      <c r="H216" s="5">
        <v>6.0000000000000001E-3</v>
      </c>
      <c r="I216" s="5">
        <v>6.0000000000000001E-3</v>
      </c>
      <c r="J216" s="5">
        <v>6.0000000000000001E-3</v>
      </c>
      <c r="K216" s="5">
        <v>6.0000000000000001E-3</v>
      </c>
      <c r="L216" s="5">
        <v>6.0000000000000001E-3</v>
      </c>
      <c r="M216" s="5">
        <v>9.300000000000001E-3</v>
      </c>
      <c r="N216" s="5">
        <v>9.300000000000001E-3</v>
      </c>
      <c r="O216" s="5">
        <v>9.300000000000001E-3</v>
      </c>
      <c r="P216" s="5">
        <v>1.1299000000000002E-2</v>
      </c>
      <c r="Q216" s="5">
        <v>4.5161E-2</v>
      </c>
      <c r="R216" s="5">
        <v>4.6967439999999999E-2</v>
      </c>
      <c r="S216" s="5">
        <v>6.5031839999999994E-2</v>
      </c>
      <c r="T216" s="5">
        <v>9.3934879999999998E-2</v>
      </c>
      <c r="U216" s="5">
        <v>0.12825723999999999</v>
      </c>
      <c r="V216" s="5">
        <v>0.16438604000000001</v>
      </c>
    </row>
    <row r="217" spans="1:22" hidden="1" x14ac:dyDescent="0.35">
      <c r="A217" t="s">
        <v>46</v>
      </c>
      <c r="B217" t="s">
        <v>42</v>
      </c>
      <c r="C217" t="str">
        <f t="shared" si="9"/>
        <v>CROATIA_TO_elec</v>
      </c>
      <c r="D217" t="str">
        <f t="shared" si="10"/>
        <v>PROTRA_CHP_PP_I</v>
      </c>
      <c r="E217" t="s">
        <v>9</v>
      </c>
      <c r="F217" s="1" t="str">
        <f t="shared" si="11"/>
        <v>CROATIATO_elecPROTRA_CHP_solid_bio_CCS</v>
      </c>
      <c r="G217" s="5">
        <v>0</v>
      </c>
      <c r="H217" s="5">
        <v>0</v>
      </c>
      <c r="I217" s="5">
        <v>0</v>
      </c>
      <c r="J217" s="5">
        <v>0</v>
      </c>
      <c r="K217" s="5">
        <v>0</v>
      </c>
      <c r="L217" s="5">
        <v>0</v>
      </c>
      <c r="M217" s="5">
        <v>0</v>
      </c>
      <c r="N217" s="5">
        <v>0</v>
      </c>
      <c r="O217" s="5">
        <v>0</v>
      </c>
      <c r="P217" s="5">
        <v>0</v>
      </c>
      <c r="Q217" s="5">
        <v>0</v>
      </c>
      <c r="R217" s="5">
        <v>0</v>
      </c>
      <c r="S217" s="5">
        <v>0</v>
      </c>
      <c r="T217" s="5">
        <v>0</v>
      </c>
      <c r="U217" s="5">
        <v>0</v>
      </c>
      <c r="V217" s="5">
        <v>0</v>
      </c>
    </row>
    <row r="218" spans="1:22" hidden="1" x14ac:dyDescent="0.35">
      <c r="A218" t="s">
        <v>46</v>
      </c>
      <c r="B218" t="s">
        <v>42</v>
      </c>
      <c r="C218" t="str">
        <f t="shared" si="9"/>
        <v>CROATIA_TO_elec</v>
      </c>
      <c r="D218" t="str">
        <f t="shared" si="10"/>
        <v>PROTRA_CHP_PP_I</v>
      </c>
      <c r="E218" t="s">
        <v>17</v>
      </c>
      <c r="F218" s="1" t="str">
        <f t="shared" si="11"/>
        <v>CROATIATO_elecPROTRA_PP_solid_bio</v>
      </c>
      <c r="G218" s="5">
        <v>0</v>
      </c>
      <c r="H218" s="5">
        <v>0</v>
      </c>
      <c r="I218" s="5">
        <v>0</v>
      </c>
      <c r="J218" s="5">
        <v>0</v>
      </c>
      <c r="K218" s="5">
        <v>0</v>
      </c>
      <c r="L218" s="5">
        <v>0</v>
      </c>
      <c r="M218" s="5">
        <v>0</v>
      </c>
      <c r="N218" s="5">
        <v>0</v>
      </c>
      <c r="O218" s="5">
        <v>0</v>
      </c>
      <c r="P218" s="5">
        <v>0</v>
      </c>
      <c r="Q218" s="5">
        <v>0</v>
      </c>
      <c r="R218" s="5">
        <v>0</v>
      </c>
      <c r="S218" s="5">
        <v>0</v>
      </c>
      <c r="T218" s="5">
        <v>0</v>
      </c>
      <c r="U218" s="5">
        <v>0</v>
      </c>
      <c r="V218" s="5">
        <v>0</v>
      </c>
    </row>
    <row r="219" spans="1:22" hidden="1" x14ac:dyDescent="0.35">
      <c r="A219" t="s">
        <v>46</v>
      </c>
      <c r="B219" t="s">
        <v>42</v>
      </c>
      <c r="C219" t="str">
        <f t="shared" si="9"/>
        <v>CROATIA_TO_elec</v>
      </c>
      <c r="D219" t="str">
        <f t="shared" si="10"/>
        <v>PROTRA_CHP_PP_I</v>
      </c>
      <c r="E219" t="s">
        <v>18</v>
      </c>
      <c r="F219" s="1" t="str">
        <f t="shared" si="11"/>
        <v>CROATIATO_elecPROTRA_PP_solid_bio_CCS</v>
      </c>
      <c r="G219" s="5">
        <v>0</v>
      </c>
      <c r="H219" s="5">
        <v>0</v>
      </c>
      <c r="I219" s="5">
        <v>0</v>
      </c>
      <c r="J219" s="5">
        <v>0</v>
      </c>
      <c r="K219" s="5">
        <v>0</v>
      </c>
      <c r="L219" s="5">
        <v>0</v>
      </c>
      <c r="M219" s="5">
        <v>0</v>
      </c>
      <c r="N219" s="5">
        <v>0</v>
      </c>
      <c r="O219" s="5">
        <v>0</v>
      </c>
      <c r="P219" s="5">
        <v>0</v>
      </c>
      <c r="Q219" s="5">
        <v>0</v>
      </c>
      <c r="R219" s="5">
        <v>0</v>
      </c>
      <c r="S219" s="5">
        <v>0</v>
      </c>
      <c r="T219" s="5">
        <v>0</v>
      </c>
      <c r="U219" s="5">
        <v>0</v>
      </c>
      <c r="V219" s="5">
        <v>0</v>
      </c>
    </row>
    <row r="220" spans="1:22" hidden="1" x14ac:dyDescent="0.35">
      <c r="A220" t="s">
        <v>46</v>
      </c>
      <c r="B220" t="s">
        <v>42</v>
      </c>
      <c r="C220" t="str">
        <f t="shared" si="9"/>
        <v>CROATIA_TO_elec</v>
      </c>
      <c r="D220" t="str">
        <f t="shared" si="10"/>
        <v>PROTRA_CHP_PP_I</v>
      </c>
      <c r="E220" t="s">
        <v>19</v>
      </c>
      <c r="F220" s="1" t="str">
        <f t="shared" si="11"/>
        <v>CROATIATO_elecPROTRA_PP_gas_fuels</v>
      </c>
      <c r="G220" s="5">
        <v>0.24254500000000001</v>
      </c>
      <c r="H220" s="5">
        <v>0.24254500000000001</v>
      </c>
      <c r="I220" s="5">
        <v>0.24254500000000001</v>
      </c>
      <c r="J220" s="5">
        <v>0.24254500000000001</v>
      </c>
      <c r="K220" s="5">
        <v>0.23204500000000003</v>
      </c>
      <c r="L220" s="5">
        <v>0.23204500000000003</v>
      </c>
      <c r="M220" s="5">
        <v>0.23204500000000003</v>
      </c>
      <c r="N220" s="5">
        <v>0.23204500000000003</v>
      </c>
      <c r="O220" s="5">
        <v>0.23204500000000003</v>
      </c>
      <c r="P220" s="5">
        <v>0.23204500000000003</v>
      </c>
      <c r="Q220" s="5">
        <v>0.24804500000000002</v>
      </c>
      <c r="R220" s="5">
        <v>0.24804500000000002</v>
      </c>
      <c r="S220" s="5">
        <v>0.24804500000000002</v>
      </c>
      <c r="T220" s="5">
        <v>0.24804500000000002</v>
      </c>
      <c r="U220" s="5">
        <v>0.24804500000000002</v>
      </c>
      <c r="V220" s="5">
        <v>0.24804500000000002</v>
      </c>
    </row>
    <row r="221" spans="1:22" hidden="1" x14ac:dyDescent="0.35">
      <c r="A221" t="s">
        <v>46</v>
      </c>
      <c r="B221" t="s">
        <v>42</v>
      </c>
      <c r="C221" t="str">
        <f t="shared" si="9"/>
        <v>CROATIA_TO_elec</v>
      </c>
      <c r="D221" t="str">
        <f t="shared" si="10"/>
        <v>PROTRA_CHP_PP_I</v>
      </c>
      <c r="E221" t="s">
        <v>20</v>
      </c>
      <c r="F221" s="1" t="str">
        <f t="shared" si="11"/>
        <v>CROATIATO_elecPROTRA_PP_gas_fuels_CCS</v>
      </c>
      <c r="G221" s="6">
        <v>0</v>
      </c>
      <c r="H221" s="6">
        <v>0</v>
      </c>
      <c r="I221" s="6">
        <v>0</v>
      </c>
      <c r="J221" s="6">
        <v>0</v>
      </c>
      <c r="K221" s="6">
        <v>0</v>
      </c>
      <c r="L221" s="6">
        <v>0</v>
      </c>
      <c r="M221" s="6">
        <v>0</v>
      </c>
      <c r="N221" s="6">
        <v>0</v>
      </c>
      <c r="O221" s="6">
        <v>0</v>
      </c>
      <c r="P221" s="6">
        <v>0</v>
      </c>
      <c r="Q221" s="6">
        <v>0</v>
      </c>
      <c r="R221" s="6">
        <v>0</v>
      </c>
      <c r="S221" s="6">
        <v>0</v>
      </c>
      <c r="T221" s="6">
        <v>0</v>
      </c>
      <c r="U221" s="6">
        <v>0</v>
      </c>
      <c r="V221" s="6">
        <v>0</v>
      </c>
    </row>
    <row r="222" spans="1:22" hidden="1" x14ac:dyDescent="0.35">
      <c r="A222" t="s">
        <v>46</v>
      </c>
      <c r="B222" t="s">
        <v>42</v>
      </c>
      <c r="C222" t="str">
        <f t="shared" si="9"/>
        <v>CROATIA_TO_elec</v>
      </c>
      <c r="D222" t="str">
        <f t="shared" si="10"/>
        <v>PROTRA_CHP_PP_I</v>
      </c>
      <c r="E222" t="s">
        <v>21</v>
      </c>
      <c r="F222" s="1" t="str">
        <f t="shared" si="11"/>
        <v>CROATIATO_elecPROTRA_PP_geothermal</v>
      </c>
      <c r="G222" s="5">
        <v>0</v>
      </c>
      <c r="H222" s="5">
        <v>0</v>
      </c>
      <c r="I222" s="5">
        <v>0</v>
      </c>
      <c r="J222" s="5">
        <v>0</v>
      </c>
      <c r="K222" s="5">
        <v>0</v>
      </c>
      <c r="L222" s="5">
        <v>0</v>
      </c>
      <c r="M222" s="5">
        <v>0</v>
      </c>
      <c r="N222" s="5">
        <v>0</v>
      </c>
      <c r="O222" s="5">
        <v>0</v>
      </c>
      <c r="P222" s="5">
        <v>0</v>
      </c>
      <c r="Q222" s="5">
        <v>0</v>
      </c>
      <c r="R222" s="5">
        <v>0</v>
      </c>
      <c r="S222" s="5">
        <v>0</v>
      </c>
      <c r="T222" s="5">
        <v>0</v>
      </c>
      <c r="U222" s="5">
        <v>0</v>
      </c>
      <c r="V222" s="5">
        <v>0</v>
      </c>
    </row>
    <row r="223" spans="1:22" hidden="1" x14ac:dyDescent="0.35">
      <c r="A223" t="s">
        <v>46</v>
      </c>
      <c r="B223" t="s">
        <v>42</v>
      </c>
      <c r="C223" t="str">
        <f t="shared" si="9"/>
        <v>CROATIA_TO_elec</v>
      </c>
      <c r="D223" t="str">
        <f t="shared" si="10"/>
        <v>PROTRA_CHP_PP_I</v>
      </c>
      <c r="E223" t="s">
        <v>22</v>
      </c>
      <c r="F223" s="1" t="str">
        <f t="shared" si="11"/>
        <v>CROATIATO_elecPROTRA_PP_hydropower_dammed</v>
      </c>
      <c r="G223" s="5">
        <v>1.8579000000000001</v>
      </c>
      <c r="H223" s="5">
        <v>1.8579000000000001</v>
      </c>
      <c r="I223" s="5">
        <v>1.8671</v>
      </c>
      <c r="J223" s="5">
        <v>1.8671</v>
      </c>
      <c r="K223" s="5">
        <v>1.8671</v>
      </c>
      <c r="L223" s="5">
        <v>1.9088000000000003</v>
      </c>
      <c r="M223" s="5">
        <v>1.9088000000000003</v>
      </c>
      <c r="N223" s="5">
        <v>1.9088000000000003</v>
      </c>
      <c r="O223" s="5">
        <v>1.6928000000000001</v>
      </c>
      <c r="P223" s="5">
        <v>1.6928000000000001</v>
      </c>
      <c r="Q223" s="5">
        <v>1.6928000000000001</v>
      </c>
      <c r="R223" s="5">
        <v>1.6928000000000001</v>
      </c>
      <c r="S223" s="5">
        <v>1.6928000000000001</v>
      </c>
      <c r="T223" s="5">
        <v>1.6928000000000001</v>
      </c>
      <c r="U223" s="5">
        <v>1.7435130017974834</v>
      </c>
      <c r="V223" s="5">
        <v>1.7495985620131815</v>
      </c>
    </row>
    <row r="224" spans="1:22" hidden="1" x14ac:dyDescent="0.35">
      <c r="A224" t="s">
        <v>46</v>
      </c>
      <c r="B224" t="s">
        <v>42</v>
      </c>
      <c r="C224" t="str">
        <f t="shared" si="9"/>
        <v>CROATIA_TO_elec</v>
      </c>
      <c r="D224" t="str">
        <f t="shared" si="10"/>
        <v>PROTRA_CHP_PP_I</v>
      </c>
      <c r="E224" t="s">
        <v>23</v>
      </c>
      <c r="F224" s="1" t="str">
        <f t="shared" si="11"/>
        <v>CROATIATO_elecPROTRA_PP_hydropower_run_of_river</v>
      </c>
      <c r="G224" s="5">
        <v>0.53424800000000006</v>
      </c>
      <c r="H224" s="5">
        <v>0.50224800000000003</v>
      </c>
      <c r="I224" s="5">
        <v>0.50046800000000002</v>
      </c>
      <c r="J224" s="5">
        <v>0.49826800000000004</v>
      </c>
      <c r="K224" s="5">
        <v>0.49826800000000004</v>
      </c>
      <c r="L224" s="5">
        <v>0.49826800000000004</v>
      </c>
      <c r="M224" s="5">
        <v>0.49826800000000004</v>
      </c>
      <c r="N224" s="5">
        <v>0.49826800000000004</v>
      </c>
      <c r="O224" s="5">
        <v>0.49720000000000009</v>
      </c>
      <c r="P224" s="5">
        <v>0.50020000000000009</v>
      </c>
      <c r="Q224" s="5">
        <v>0.51519999999999999</v>
      </c>
      <c r="R224" s="5">
        <v>0.51519999999999999</v>
      </c>
      <c r="S224" s="5">
        <v>0.51519999999999999</v>
      </c>
      <c r="T224" s="5">
        <v>0.51519999999999999</v>
      </c>
      <c r="U224" s="5">
        <v>0.51519999999999999</v>
      </c>
      <c r="V224" s="5">
        <v>0.51519999999999999</v>
      </c>
    </row>
    <row r="225" spans="1:22" hidden="1" x14ac:dyDescent="0.35">
      <c r="A225" t="s">
        <v>46</v>
      </c>
      <c r="B225" t="s">
        <v>42</v>
      </c>
      <c r="C225" t="str">
        <f t="shared" si="9"/>
        <v>CROATIA_TO_elec</v>
      </c>
      <c r="D225" t="str">
        <f t="shared" si="10"/>
        <v>PROTRA_CHP_PP_I</v>
      </c>
      <c r="E225" t="s">
        <v>24</v>
      </c>
      <c r="F225" s="1" t="str">
        <f t="shared" si="11"/>
        <v>CROATIATO_elecPROTRA_PP_liquid_fuels</v>
      </c>
      <c r="G225" s="5">
        <v>0.4889</v>
      </c>
      <c r="H225" s="5">
        <v>0.48089999999999999</v>
      </c>
      <c r="I225" s="5">
        <v>0.48089999999999999</v>
      </c>
      <c r="J225" s="5">
        <v>0.48089999999999999</v>
      </c>
      <c r="K225" s="5">
        <v>0.48089999999999999</v>
      </c>
      <c r="L225" s="5">
        <v>0.48089999999999999</v>
      </c>
      <c r="M225" s="5">
        <v>0.48089999999999999</v>
      </c>
      <c r="N225" s="5">
        <v>0.48089999999999999</v>
      </c>
      <c r="O225" s="5">
        <v>0.43739999999999996</v>
      </c>
      <c r="P225" s="5">
        <v>0.43739999999999996</v>
      </c>
      <c r="Q225" s="5">
        <v>0.43739999999999996</v>
      </c>
      <c r="R225" s="5">
        <v>0.43739999999999996</v>
      </c>
      <c r="S225" s="5">
        <v>0.43739999999999996</v>
      </c>
      <c r="T225" s="5">
        <v>0.43739999999999996</v>
      </c>
      <c r="U225" s="5">
        <v>0.43141452631578947</v>
      </c>
      <c r="V225" s="5">
        <v>0.43141452631578947</v>
      </c>
    </row>
    <row r="226" spans="1:22" hidden="1" x14ac:dyDescent="0.35">
      <c r="A226" t="s">
        <v>46</v>
      </c>
      <c r="B226" t="s">
        <v>42</v>
      </c>
      <c r="C226" t="str">
        <f t="shared" si="9"/>
        <v>CROATIA_TO_elec</v>
      </c>
      <c r="D226" t="str">
        <f t="shared" si="10"/>
        <v>PROTRA_CHP_PP_I</v>
      </c>
      <c r="E226" t="s">
        <v>25</v>
      </c>
      <c r="F226" s="1" t="str">
        <f t="shared" si="11"/>
        <v>CROATIATO_elecPROTRA_PP_liquid_fuels_CCS</v>
      </c>
      <c r="G226" s="5">
        <v>0</v>
      </c>
      <c r="H226" s="5">
        <v>0</v>
      </c>
      <c r="I226" s="5">
        <v>0</v>
      </c>
      <c r="J226" s="5">
        <v>0</v>
      </c>
      <c r="K226" s="5">
        <v>0</v>
      </c>
      <c r="L226" s="5">
        <v>0</v>
      </c>
      <c r="M226" s="5">
        <v>0</v>
      </c>
      <c r="N226" s="5">
        <v>0</v>
      </c>
      <c r="O226" s="5">
        <v>0</v>
      </c>
      <c r="P226" s="5">
        <v>0</v>
      </c>
      <c r="Q226" s="5">
        <v>0</v>
      </c>
      <c r="R226" s="5">
        <v>0</v>
      </c>
      <c r="S226" s="5">
        <v>0</v>
      </c>
      <c r="T226" s="5">
        <v>0</v>
      </c>
      <c r="U226" s="5">
        <v>0</v>
      </c>
      <c r="V226" s="5">
        <v>0</v>
      </c>
    </row>
    <row r="227" spans="1:22" hidden="1" x14ac:dyDescent="0.35">
      <c r="A227" t="s">
        <v>46</v>
      </c>
      <c r="B227" t="s">
        <v>42</v>
      </c>
      <c r="C227" t="str">
        <f t="shared" si="9"/>
        <v>CROATIA_TO_elec</v>
      </c>
      <c r="D227" t="str">
        <f t="shared" si="10"/>
        <v>PROTRA_CHP_PP_I</v>
      </c>
      <c r="E227" t="s">
        <v>26</v>
      </c>
      <c r="F227" s="1" t="str">
        <f t="shared" si="11"/>
        <v>CROATIATO_elecPROTRA_PP_nuclear</v>
      </c>
      <c r="G227" s="5">
        <v>0</v>
      </c>
      <c r="H227" s="5">
        <v>0</v>
      </c>
      <c r="I227" s="5">
        <v>0</v>
      </c>
      <c r="J227" s="5">
        <v>0</v>
      </c>
      <c r="K227" s="5">
        <v>0</v>
      </c>
      <c r="L227" s="5">
        <v>0</v>
      </c>
      <c r="M227" s="5">
        <v>0</v>
      </c>
      <c r="N227" s="5">
        <v>0</v>
      </c>
      <c r="O227" s="5">
        <v>0</v>
      </c>
      <c r="P227" s="5">
        <v>0</v>
      </c>
      <c r="Q227" s="5">
        <v>0</v>
      </c>
      <c r="R227" s="5">
        <v>0</v>
      </c>
      <c r="S227" s="5">
        <v>0</v>
      </c>
      <c r="T227" s="5">
        <v>0</v>
      </c>
      <c r="U227" s="5">
        <v>0</v>
      </c>
      <c r="V227" s="5">
        <v>0</v>
      </c>
    </row>
    <row r="228" spans="1:22" hidden="1" x14ac:dyDescent="0.35">
      <c r="A228" t="s">
        <v>46</v>
      </c>
      <c r="B228" t="s">
        <v>42</v>
      </c>
      <c r="C228" t="str">
        <f t="shared" si="9"/>
        <v>CROATIA_TO_elec</v>
      </c>
      <c r="D228" t="str">
        <f t="shared" si="10"/>
        <v>PROTRA_CHP_PP_I</v>
      </c>
      <c r="E228" t="s">
        <v>27</v>
      </c>
      <c r="F228" s="1" t="str">
        <f t="shared" si="11"/>
        <v>CROATIATO_elecPROTRA_PP_oceanic</v>
      </c>
      <c r="G228" s="5">
        <v>0</v>
      </c>
      <c r="H228" s="5">
        <v>0</v>
      </c>
      <c r="I228" s="5">
        <v>0</v>
      </c>
      <c r="J228" s="5">
        <v>0</v>
      </c>
      <c r="K228" s="5">
        <v>0</v>
      </c>
      <c r="L228" s="5">
        <v>0</v>
      </c>
      <c r="M228" s="5">
        <v>0</v>
      </c>
      <c r="N228" s="5">
        <v>0</v>
      </c>
      <c r="O228" s="5">
        <v>0</v>
      </c>
      <c r="P228" s="5">
        <v>0</v>
      </c>
      <c r="Q228" s="5">
        <v>0</v>
      </c>
      <c r="R228" s="5">
        <v>0</v>
      </c>
      <c r="S228" s="5">
        <v>0</v>
      </c>
      <c r="T228" s="5">
        <v>0</v>
      </c>
      <c r="U228" s="5">
        <v>0</v>
      </c>
      <c r="V228" s="5">
        <v>0</v>
      </c>
    </row>
    <row r="229" spans="1:22" hidden="1" x14ac:dyDescent="0.35">
      <c r="A229" t="s">
        <v>46</v>
      </c>
      <c r="B229" t="s">
        <v>42</v>
      </c>
      <c r="C229" t="str">
        <f t="shared" si="9"/>
        <v>CROATIA_TO_elec</v>
      </c>
      <c r="D229" t="str">
        <f t="shared" si="10"/>
        <v>PROTRA_CHP_PP_I</v>
      </c>
      <c r="E229" t="s">
        <v>28</v>
      </c>
      <c r="F229" s="1" t="str">
        <f t="shared" si="11"/>
        <v>CROATIATO_elecPROTRA_PP_solar_CSP</v>
      </c>
      <c r="G229" s="5">
        <v>0</v>
      </c>
      <c r="H229" s="5">
        <v>0</v>
      </c>
      <c r="I229" s="5">
        <v>0</v>
      </c>
      <c r="J229" s="5">
        <v>0</v>
      </c>
      <c r="K229" s="5">
        <v>0</v>
      </c>
      <c r="L229" s="5">
        <v>0</v>
      </c>
      <c r="M229" s="5">
        <v>0</v>
      </c>
      <c r="N229" s="5">
        <v>0</v>
      </c>
      <c r="O229" s="5">
        <v>0</v>
      </c>
      <c r="P229" s="5">
        <v>0</v>
      </c>
      <c r="Q229" s="5">
        <v>0</v>
      </c>
      <c r="R229" s="5">
        <v>0</v>
      </c>
      <c r="S229" s="5">
        <v>0</v>
      </c>
      <c r="T229" s="5">
        <v>0</v>
      </c>
      <c r="U229" s="5">
        <v>0</v>
      </c>
      <c r="V229" s="5">
        <v>0</v>
      </c>
    </row>
    <row r="230" spans="1:22" hidden="1" x14ac:dyDescent="0.35">
      <c r="A230" t="s">
        <v>46</v>
      </c>
      <c r="B230" t="s">
        <v>42</v>
      </c>
      <c r="C230" t="str">
        <f t="shared" si="9"/>
        <v>CROATIA_TO_elec</v>
      </c>
      <c r="D230" t="str">
        <f t="shared" si="10"/>
        <v>PROTRA_CHP_PP_I</v>
      </c>
      <c r="E230" t="s">
        <v>29</v>
      </c>
      <c r="F230" s="1" t="str">
        <f t="shared" si="11"/>
        <v>CROATIATO_elecPROTRA_PP_solar_PV</v>
      </c>
      <c r="G230" s="5">
        <v>0</v>
      </c>
      <c r="H230" s="5">
        <v>0</v>
      </c>
      <c r="I230" s="5">
        <v>0</v>
      </c>
      <c r="J230" s="5">
        <v>0</v>
      </c>
      <c r="K230" s="5">
        <v>4.2000000000000004E-5</v>
      </c>
      <c r="L230" s="5">
        <v>4.2000000000000004E-5</v>
      </c>
      <c r="M230" s="5">
        <v>4.2000000000000004E-5</v>
      </c>
      <c r="N230" s="5">
        <v>5.6000000000000006E-4</v>
      </c>
      <c r="O230" s="5">
        <v>2.66E-3</v>
      </c>
      <c r="P230" s="5">
        <v>4.62E-3</v>
      </c>
      <c r="Q230" s="5">
        <v>6.692E-3</v>
      </c>
      <c r="R230" s="5">
        <v>7.4524545454545451E-3</v>
      </c>
      <c r="S230" s="5">
        <v>7.756636363636364E-3</v>
      </c>
      <c r="T230" s="5">
        <v>7.9087272727272739E-3</v>
      </c>
      <c r="U230" s="5">
        <v>8.0608181818181829E-3</v>
      </c>
      <c r="V230" s="5">
        <v>8.0608181818181829E-3</v>
      </c>
    </row>
    <row r="231" spans="1:22" hidden="1" x14ac:dyDescent="0.35">
      <c r="A231" t="s">
        <v>46</v>
      </c>
      <c r="B231" t="s">
        <v>42</v>
      </c>
      <c r="C231" t="str">
        <f t="shared" si="9"/>
        <v>CROATIA_TO_elec</v>
      </c>
      <c r="D231" t="str">
        <f t="shared" si="10"/>
        <v>PROTRA_CHP_PP_I</v>
      </c>
      <c r="E231" t="s">
        <v>30</v>
      </c>
      <c r="F231" s="1" t="str">
        <f t="shared" si="11"/>
        <v>CROATIATO_elecPROTRA_PP_solar_urban_PV</v>
      </c>
      <c r="G231" s="5">
        <v>0</v>
      </c>
      <c r="H231" s="5">
        <v>0</v>
      </c>
      <c r="I231" s="5">
        <v>0</v>
      </c>
      <c r="J231" s="5">
        <v>0</v>
      </c>
      <c r="K231" s="5">
        <v>2.5799999999999998E-4</v>
      </c>
      <c r="L231" s="5">
        <v>2.5799999999999998E-4</v>
      </c>
      <c r="M231" s="5">
        <v>2.5799999999999998E-4</v>
      </c>
      <c r="N231" s="5">
        <v>3.4399999999999999E-3</v>
      </c>
      <c r="O231" s="5">
        <v>1.634E-2</v>
      </c>
      <c r="P231" s="5">
        <v>2.8379999999999999E-2</v>
      </c>
      <c r="Q231" s="5">
        <v>4.1107999999999999E-2</v>
      </c>
      <c r="R231" s="5">
        <v>4.5779363636363632E-2</v>
      </c>
      <c r="S231" s="5">
        <v>4.7647909090909095E-2</v>
      </c>
      <c r="T231" s="5">
        <v>4.8582181818181816E-2</v>
      </c>
      <c r="U231" s="5">
        <v>4.9516454545454544E-2</v>
      </c>
      <c r="V231" s="5">
        <v>4.9516454545454544E-2</v>
      </c>
    </row>
    <row r="232" spans="1:22" hidden="1" x14ac:dyDescent="0.35">
      <c r="A232" t="s">
        <v>46</v>
      </c>
      <c r="B232" t="s">
        <v>42</v>
      </c>
      <c r="C232" t="str">
        <f t="shared" si="9"/>
        <v>CROATIA_TO_elec</v>
      </c>
      <c r="D232" t="str">
        <f t="shared" si="10"/>
        <v>PROTRA_CHP_PP_I</v>
      </c>
      <c r="E232" t="s">
        <v>31</v>
      </c>
      <c r="F232" s="1" t="str">
        <f t="shared" si="11"/>
        <v>CROATIATO_elecPROTRA_PP_solid_fossil</v>
      </c>
      <c r="G232" s="5">
        <v>0.37</v>
      </c>
      <c r="H232" s="5">
        <v>0.37</v>
      </c>
      <c r="I232" s="5">
        <v>0.37</v>
      </c>
      <c r="J232" s="5">
        <v>0.37</v>
      </c>
      <c r="K232" s="5">
        <v>0.37</v>
      </c>
      <c r="L232" s="5">
        <v>0.37</v>
      </c>
      <c r="M232" s="5">
        <v>0.37</v>
      </c>
      <c r="N232" s="5">
        <v>0.37</v>
      </c>
      <c r="O232" s="5">
        <v>0.37</v>
      </c>
      <c r="P232" s="5">
        <v>0.37</v>
      </c>
      <c r="Q232" s="5">
        <v>0.37</v>
      </c>
      <c r="R232" s="5">
        <v>0.37</v>
      </c>
      <c r="S232" s="5">
        <v>0.37</v>
      </c>
      <c r="T232" s="5">
        <v>0.37</v>
      </c>
      <c r="U232" s="5">
        <v>0.37796923076923078</v>
      </c>
      <c r="V232" s="5">
        <v>0.37796923076923078</v>
      </c>
    </row>
    <row r="233" spans="1:22" hidden="1" x14ac:dyDescent="0.35">
      <c r="A233" t="s">
        <v>46</v>
      </c>
      <c r="B233" t="s">
        <v>42</v>
      </c>
      <c r="C233" t="str">
        <f t="shared" si="9"/>
        <v>CROATIA_TO_elec</v>
      </c>
      <c r="D233" t="str">
        <f t="shared" si="10"/>
        <v>PROTRA_CHP_PP_I</v>
      </c>
      <c r="E233" t="s">
        <v>32</v>
      </c>
      <c r="F233" s="1" t="str">
        <f t="shared" si="11"/>
        <v>CROATIATO_elecPROTRA_PP_solid_fossil_CCS</v>
      </c>
      <c r="G233" s="5">
        <v>0</v>
      </c>
      <c r="H233" s="5">
        <v>0</v>
      </c>
      <c r="I233" s="5">
        <v>0</v>
      </c>
      <c r="J233" s="5">
        <v>0</v>
      </c>
      <c r="K233" s="5">
        <v>0</v>
      </c>
      <c r="L233" s="5">
        <v>0</v>
      </c>
      <c r="M233" s="5">
        <v>0</v>
      </c>
      <c r="N233" s="5">
        <v>0</v>
      </c>
      <c r="O233" s="5">
        <v>0</v>
      </c>
      <c r="P233" s="5">
        <v>0</v>
      </c>
      <c r="Q233" s="5">
        <v>0</v>
      </c>
      <c r="R233" s="5">
        <v>0</v>
      </c>
      <c r="S233" s="5">
        <v>0</v>
      </c>
      <c r="T233" s="5">
        <v>0</v>
      </c>
      <c r="U233" s="5">
        <v>0</v>
      </c>
      <c r="V233" s="5">
        <v>0</v>
      </c>
    </row>
    <row r="234" spans="1:22" hidden="1" x14ac:dyDescent="0.35">
      <c r="A234" t="s">
        <v>46</v>
      </c>
      <c r="B234" t="s">
        <v>42</v>
      </c>
      <c r="C234" t="str">
        <f t="shared" si="9"/>
        <v>CROATIA_TO_elec</v>
      </c>
      <c r="D234" t="str">
        <f t="shared" si="10"/>
        <v>PROTRA_CHP_PP_I</v>
      </c>
      <c r="E234" t="s">
        <v>33</v>
      </c>
      <c r="F234" s="1" t="str">
        <f t="shared" si="11"/>
        <v>CROATIATO_elecPROTRA_PP_waste</v>
      </c>
      <c r="G234" s="5">
        <v>0</v>
      </c>
      <c r="H234" s="5">
        <v>0</v>
      </c>
      <c r="I234" s="5">
        <v>0</v>
      </c>
      <c r="J234" s="5">
        <v>0</v>
      </c>
      <c r="K234" s="5">
        <v>0</v>
      </c>
      <c r="L234" s="5">
        <v>0</v>
      </c>
      <c r="M234" s="5">
        <v>0</v>
      </c>
      <c r="N234" s="5">
        <v>0</v>
      </c>
      <c r="O234" s="5">
        <v>0</v>
      </c>
      <c r="P234" s="5">
        <v>0</v>
      </c>
      <c r="Q234" s="5">
        <v>0</v>
      </c>
      <c r="R234" s="5">
        <v>0</v>
      </c>
      <c r="S234" s="5">
        <v>0</v>
      </c>
      <c r="T234" s="5">
        <v>0</v>
      </c>
      <c r="U234" s="5">
        <v>0</v>
      </c>
      <c r="V234" s="5">
        <v>0</v>
      </c>
    </row>
    <row r="235" spans="1:22" hidden="1" x14ac:dyDescent="0.35">
      <c r="A235" t="s">
        <v>46</v>
      </c>
      <c r="B235" t="s">
        <v>42</v>
      </c>
      <c r="C235" t="str">
        <f t="shared" si="9"/>
        <v>CROATIA_TO_elec</v>
      </c>
      <c r="D235" t="str">
        <f t="shared" si="10"/>
        <v>PROTRA_CHP_PP_I</v>
      </c>
      <c r="E235" t="s">
        <v>34</v>
      </c>
      <c r="F235" s="1" t="str">
        <f t="shared" si="11"/>
        <v>CROATIATO_elecPROTRA_PP_waste_CCS</v>
      </c>
      <c r="G235" s="5">
        <v>0</v>
      </c>
      <c r="H235" s="5">
        <v>0</v>
      </c>
      <c r="I235" s="5">
        <v>0</v>
      </c>
      <c r="J235" s="5">
        <v>0</v>
      </c>
      <c r="K235" s="5">
        <v>0</v>
      </c>
      <c r="L235" s="5">
        <v>0</v>
      </c>
      <c r="M235" s="5">
        <v>0</v>
      </c>
      <c r="N235" s="5">
        <v>0</v>
      </c>
      <c r="O235" s="5">
        <v>0</v>
      </c>
      <c r="P235" s="5">
        <v>0</v>
      </c>
      <c r="Q235" s="5">
        <v>0</v>
      </c>
      <c r="R235" s="5">
        <v>0</v>
      </c>
      <c r="S235" s="5">
        <v>0</v>
      </c>
      <c r="T235" s="5">
        <v>0</v>
      </c>
      <c r="U235" s="5">
        <v>0</v>
      </c>
      <c r="V235" s="5">
        <v>0</v>
      </c>
    </row>
    <row r="236" spans="1:22" hidden="1" x14ac:dyDescent="0.35">
      <c r="A236" t="s">
        <v>46</v>
      </c>
      <c r="B236" t="s">
        <v>42</v>
      </c>
      <c r="C236" t="str">
        <f t="shared" si="9"/>
        <v>CROATIA_TO_elec</v>
      </c>
      <c r="D236" t="str">
        <f t="shared" si="10"/>
        <v>PROTRA_CHP_PP_I</v>
      </c>
      <c r="E236" t="s">
        <v>35</v>
      </c>
      <c r="F236" s="1" t="str">
        <f t="shared" si="11"/>
        <v>CROATIATO_elecPROTRA_PP_wind_offshore</v>
      </c>
      <c r="G236" s="5">
        <v>0</v>
      </c>
      <c r="H236" s="5">
        <v>0</v>
      </c>
      <c r="I236" s="5">
        <v>0</v>
      </c>
      <c r="J236" s="5">
        <v>0</v>
      </c>
      <c r="K236" s="5">
        <v>0</v>
      </c>
      <c r="L236" s="5">
        <v>0</v>
      </c>
      <c r="M236" s="5">
        <v>0</v>
      </c>
      <c r="N236" s="5">
        <v>0</v>
      </c>
      <c r="O236" s="5">
        <v>0</v>
      </c>
      <c r="P236" s="5">
        <v>0</v>
      </c>
      <c r="Q236" s="5">
        <v>0</v>
      </c>
      <c r="R236" s="5">
        <v>0</v>
      </c>
      <c r="S236" s="5">
        <v>0</v>
      </c>
      <c r="T236" s="5">
        <v>0</v>
      </c>
      <c r="U236" s="5">
        <v>0</v>
      </c>
      <c r="V236" s="5">
        <v>0</v>
      </c>
    </row>
    <row r="237" spans="1:22" hidden="1" x14ac:dyDescent="0.35">
      <c r="A237" t="s">
        <v>46</v>
      </c>
      <c r="B237" t="s">
        <v>42</v>
      </c>
      <c r="C237" t="str">
        <f t="shared" si="9"/>
        <v>CROATIA_TO_elec</v>
      </c>
      <c r="D237" t="str">
        <f t="shared" si="10"/>
        <v>PROTRA_CHP_PP_I</v>
      </c>
      <c r="E237" t="s">
        <v>36</v>
      </c>
      <c r="F237" s="1" t="str">
        <f t="shared" si="11"/>
        <v>CROATIATO_elecPROTRA_PP_wind_onshore</v>
      </c>
      <c r="G237" s="5">
        <v>6.0000000000000001E-3</v>
      </c>
      <c r="H237" s="5">
        <v>1.7000000000000001E-2</v>
      </c>
      <c r="I237" s="5">
        <v>1.7000000000000001E-2</v>
      </c>
      <c r="J237" s="5">
        <v>1.7000000000000001E-2</v>
      </c>
      <c r="K237" s="5">
        <v>7.0000000000000007E-2</v>
      </c>
      <c r="L237" s="5">
        <v>7.9000000000000001E-2</v>
      </c>
      <c r="M237" s="5">
        <v>0.13</v>
      </c>
      <c r="N237" s="5">
        <v>0.18</v>
      </c>
      <c r="O237" s="5">
        <v>0.254</v>
      </c>
      <c r="P237" s="5">
        <v>0.33900000000000002</v>
      </c>
      <c r="Q237" s="5">
        <v>0.41799999999999998</v>
      </c>
      <c r="R237" s="5">
        <v>0.47646153846153844</v>
      </c>
      <c r="S237" s="5">
        <v>0.52323076923076917</v>
      </c>
      <c r="T237" s="5">
        <v>0.56707692307692303</v>
      </c>
      <c r="U237" s="5">
        <v>0.60020512820512817</v>
      </c>
      <c r="V237" s="5">
        <v>0.72005128205128199</v>
      </c>
    </row>
    <row r="238" spans="1:22" hidden="1" x14ac:dyDescent="0.35">
      <c r="A238" t="s">
        <v>47</v>
      </c>
      <c r="B238" t="s">
        <v>41</v>
      </c>
      <c r="C238" t="str">
        <f t="shared" si="9"/>
        <v>CYPRUS_TO_heat</v>
      </c>
      <c r="D238" t="str">
        <f t="shared" si="10"/>
        <v>PROTRA_CHP_HP_I</v>
      </c>
      <c r="E238" t="s">
        <v>0</v>
      </c>
      <c r="F238" s="1" t="str">
        <f t="shared" si="11"/>
        <v>CYPRUSTO_heatPROTRA_CHP_gas_fuels</v>
      </c>
      <c r="G238" s="3">
        <v>0</v>
      </c>
      <c r="H238" s="3">
        <v>0</v>
      </c>
      <c r="I238" s="3">
        <v>0</v>
      </c>
      <c r="J238" s="3">
        <v>0</v>
      </c>
      <c r="K238" s="3">
        <v>0</v>
      </c>
      <c r="L238" s="3">
        <v>0</v>
      </c>
      <c r="M238" s="3">
        <v>0</v>
      </c>
      <c r="N238" s="3">
        <v>0</v>
      </c>
      <c r="O238" s="3">
        <v>0</v>
      </c>
      <c r="P238" s="3">
        <v>0</v>
      </c>
      <c r="Q238" s="3">
        <v>0</v>
      </c>
      <c r="R238" s="3">
        <v>0</v>
      </c>
      <c r="S238" s="3">
        <v>0</v>
      </c>
      <c r="T238" s="3">
        <v>0</v>
      </c>
      <c r="U238" s="3">
        <v>0</v>
      </c>
      <c r="V238" s="3">
        <v>0</v>
      </c>
    </row>
    <row r="239" spans="1:22" hidden="1" x14ac:dyDescent="0.35">
      <c r="A239" t="s">
        <v>47</v>
      </c>
      <c r="B239" t="s">
        <v>41</v>
      </c>
      <c r="C239" t="str">
        <f t="shared" si="9"/>
        <v>CYPRUS_TO_heat</v>
      </c>
      <c r="D239" t="str">
        <f t="shared" si="10"/>
        <v>PROTRA_CHP_HP_I</v>
      </c>
      <c r="E239" t="s">
        <v>1</v>
      </c>
      <c r="F239" s="1" t="str">
        <f t="shared" si="11"/>
        <v>CYPRUSTO_heatPROTRA_CHP_gas_fuels_CCS</v>
      </c>
      <c r="G239" s="3">
        <v>0</v>
      </c>
      <c r="H239" s="3">
        <v>0</v>
      </c>
      <c r="I239" s="3">
        <v>0</v>
      </c>
      <c r="J239" s="3">
        <v>0</v>
      </c>
      <c r="K239" s="3">
        <v>0</v>
      </c>
      <c r="L239" s="3">
        <v>0</v>
      </c>
      <c r="M239" s="3">
        <v>0</v>
      </c>
      <c r="N239" s="3">
        <v>0</v>
      </c>
      <c r="O239" s="3">
        <v>0</v>
      </c>
      <c r="P239" s="3">
        <v>0</v>
      </c>
      <c r="Q239" s="3">
        <v>0</v>
      </c>
      <c r="R239" s="3">
        <v>0</v>
      </c>
      <c r="S239" s="3">
        <v>0</v>
      </c>
      <c r="T239" s="3">
        <v>0</v>
      </c>
      <c r="U239" s="3">
        <v>0</v>
      </c>
      <c r="V239" s="3">
        <v>0</v>
      </c>
    </row>
    <row r="240" spans="1:22" hidden="1" x14ac:dyDescent="0.35">
      <c r="A240" t="s">
        <v>47</v>
      </c>
      <c r="B240" t="s">
        <v>41</v>
      </c>
      <c r="C240" t="str">
        <f t="shared" si="9"/>
        <v>CYPRUS_TO_heat</v>
      </c>
      <c r="D240" t="str">
        <f t="shared" si="10"/>
        <v>PROTRA_CHP_HP_I</v>
      </c>
      <c r="E240" t="s">
        <v>2</v>
      </c>
      <c r="F240" s="1" t="str">
        <f t="shared" si="11"/>
        <v>CYPRUSTO_heatPROTRA_CHP_geothermal</v>
      </c>
      <c r="G240" s="3">
        <v>0</v>
      </c>
      <c r="H240" s="3">
        <v>0</v>
      </c>
      <c r="I240" s="3">
        <v>0</v>
      </c>
      <c r="J240" s="3">
        <v>0</v>
      </c>
      <c r="K240" s="3">
        <v>0</v>
      </c>
      <c r="L240" s="3">
        <v>0</v>
      </c>
      <c r="M240" s="3">
        <v>0</v>
      </c>
      <c r="N240" s="3">
        <v>0</v>
      </c>
      <c r="O240" s="3">
        <v>0</v>
      </c>
      <c r="P240" s="3">
        <v>0</v>
      </c>
      <c r="Q240" s="3">
        <v>0</v>
      </c>
      <c r="R240" s="3">
        <v>0</v>
      </c>
      <c r="S240" s="3">
        <v>0</v>
      </c>
      <c r="T240" s="3">
        <v>0</v>
      </c>
      <c r="U240" s="3">
        <v>0</v>
      </c>
      <c r="V240" s="3">
        <v>0</v>
      </c>
    </row>
    <row r="241" spans="1:22" hidden="1" x14ac:dyDescent="0.35">
      <c r="A241" t="s">
        <v>47</v>
      </c>
      <c r="B241" t="s">
        <v>41</v>
      </c>
      <c r="C241" t="str">
        <f t="shared" si="9"/>
        <v>CYPRUS_TO_heat</v>
      </c>
      <c r="D241" t="str">
        <f t="shared" si="10"/>
        <v>PROTRA_CHP_HP_I</v>
      </c>
      <c r="E241" t="s">
        <v>3</v>
      </c>
      <c r="F241" s="1" t="str">
        <f t="shared" si="11"/>
        <v>CYPRUSTO_heatPROTRA_CHP_liquid_fuels</v>
      </c>
      <c r="G241" s="3">
        <v>0</v>
      </c>
      <c r="H241" s="3">
        <v>0</v>
      </c>
      <c r="I241" s="3">
        <v>0</v>
      </c>
      <c r="J241" s="3">
        <v>0</v>
      </c>
      <c r="K241" s="3">
        <v>0</v>
      </c>
      <c r="L241" s="3">
        <v>0</v>
      </c>
      <c r="M241" s="3">
        <v>0</v>
      </c>
      <c r="N241" s="3">
        <v>0</v>
      </c>
      <c r="O241" s="3">
        <v>0</v>
      </c>
      <c r="P241" s="3">
        <v>0</v>
      </c>
      <c r="Q241" s="3">
        <v>0</v>
      </c>
      <c r="R241" s="3">
        <v>0</v>
      </c>
      <c r="S241" s="3">
        <v>0</v>
      </c>
      <c r="T241" s="3">
        <v>0</v>
      </c>
      <c r="U241" s="3">
        <v>0</v>
      </c>
      <c r="V241" s="3">
        <v>0</v>
      </c>
    </row>
    <row r="242" spans="1:22" hidden="1" x14ac:dyDescent="0.35">
      <c r="A242" t="s">
        <v>47</v>
      </c>
      <c r="B242" t="s">
        <v>41</v>
      </c>
      <c r="C242" t="str">
        <f t="shared" si="9"/>
        <v>CYPRUS_TO_heat</v>
      </c>
      <c r="D242" t="str">
        <f t="shared" si="10"/>
        <v>PROTRA_CHP_HP_I</v>
      </c>
      <c r="E242" t="s">
        <v>4</v>
      </c>
      <c r="F242" s="1" t="str">
        <f t="shared" si="11"/>
        <v>CYPRUSTO_heatPROTRA_CHP_liquid_fuels_CCS</v>
      </c>
      <c r="G242" s="3">
        <v>0</v>
      </c>
      <c r="H242" s="3">
        <v>0</v>
      </c>
      <c r="I242" s="3">
        <v>0</v>
      </c>
      <c r="J242" s="3">
        <v>0</v>
      </c>
      <c r="K242" s="3">
        <v>0</v>
      </c>
      <c r="L242" s="3">
        <v>0</v>
      </c>
      <c r="M242" s="3">
        <v>0</v>
      </c>
      <c r="N242" s="3">
        <v>0</v>
      </c>
      <c r="O242" s="3">
        <v>0</v>
      </c>
      <c r="P242" s="3">
        <v>0</v>
      </c>
      <c r="Q242" s="3">
        <v>0</v>
      </c>
      <c r="R242" s="3">
        <v>0</v>
      </c>
      <c r="S242" s="3">
        <v>0</v>
      </c>
      <c r="T242" s="3">
        <v>0</v>
      </c>
      <c r="U242" s="3">
        <v>0</v>
      </c>
      <c r="V242" s="3">
        <v>0</v>
      </c>
    </row>
    <row r="243" spans="1:22" hidden="1" x14ac:dyDescent="0.35">
      <c r="A243" t="s">
        <v>47</v>
      </c>
      <c r="B243" t="s">
        <v>41</v>
      </c>
      <c r="C243" t="str">
        <f t="shared" si="9"/>
        <v>CYPRUS_TO_heat</v>
      </c>
      <c r="D243" t="str">
        <f t="shared" si="10"/>
        <v>PROTRA_CHP_HP_I</v>
      </c>
      <c r="E243" t="s">
        <v>5</v>
      </c>
      <c r="F243" s="1" t="str">
        <f t="shared" si="11"/>
        <v>CYPRUSTO_heatPROTRA_CHP_solid_fossil</v>
      </c>
      <c r="G243" s="3">
        <v>0</v>
      </c>
      <c r="H243" s="3">
        <v>0</v>
      </c>
      <c r="I243" s="3">
        <v>0</v>
      </c>
      <c r="J243" s="3">
        <v>0</v>
      </c>
      <c r="K243" s="3">
        <v>0</v>
      </c>
      <c r="L243" s="3">
        <v>0</v>
      </c>
      <c r="M243" s="3">
        <v>0</v>
      </c>
      <c r="N243" s="3">
        <v>0</v>
      </c>
      <c r="O243" s="3">
        <v>0</v>
      </c>
      <c r="P243" s="3">
        <v>0</v>
      </c>
      <c r="Q243" s="3">
        <v>0</v>
      </c>
      <c r="R243" s="3">
        <v>0</v>
      </c>
      <c r="S243" s="3">
        <v>0</v>
      </c>
      <c r="T243" s="3">
        <v>0</v>
      </c>
      <c r="U243" s="3">
        <v>0</v>
      </c>
      <c r="V243" s="3">
        <v>0</v>
      </c>
    </row>
    <row r="244" spans="1:22" hidden="1" x14ac:dyDescent="0.35">
      <c r="A244" t="s">
        <v>47</v>
      </c>
      <c r="B244" t="s">
        <v>41</v>
      </c>
      <c r="C244" t="str">
        <f t="shared" si="9"/>
        <v>CYPRUS_TO_heat</v>
      </c>
      <c r="D244" t="str">
        <f t="shared" si="10"/>
        <v>PROTRA_CHP_HP_I</v>
      </c>
      <c r="E244" t="s">
        <v>6</v>
      </c>
      <c r="F244" s="1" t="str">
        <f t="shared" si="11"/>
        <v>CYPRUSTO_heatPROTRA_CHP_solid_fossil_CCS</v>
      </c>
      <c r="G244" s="3">
        <v>0</v>
      </c>
      <c r="H244" s="3">
        <v>0</v>
      </c>
      <c r="I244" s="3">
        <v>0</v>
      </c>
      <c r="J244" s="3">
        <v>0</v>
      </c>
      <c r="K244" s="3">
        <v>0</v>
      </c>
      <c r="L244" s="3">
        <v>0</v>
      </c>
      <c r="M244" s="3">
        <v>0</v>
      </c>
      <c r="N244" s="3">
        <v>0</v>
      </c>
      <c r="O244" s="3">
        <v>0</v>
      </c>
      <c r="P244" s="3">
        <v>0</v>
      </c>
      <c r="Q244" s="3">
        <v>0</v>
      </c>
      <c r="R244" s="3">
        <v>0</v>
      </c>
      <c r="S244" s="3">
        <v>0</v>
      </c>
      <c r="T244" s="3">
        <v>0</v>
      </c>
      <c r="U244" s="3">
        <v>0</v>
      </c>
      <c r="V244" s="3">
        <v>0</v>
      </c>
    </row>
    <row r="245" spans="1:22" hidden="1" x14ac:dyDescent="0.35">
      <c r="A245" t="s">
        <v>47</v>
      </c>
      <c r="B245" t="s">
        <v>41</v>
      </c>
      <c r="C245" t="str">
        <f t="shared" si="9"/>
        <v>CYPRUS_TO_heat</v>
      </c>
      <c r="D245" t="str">
        <f t="shared" si="10"/>
        <v>PROTRA_CHP_HP_I</v>
      </c>
      <c r="E245" t="s">
        <v>7</v>
      </c>
      <c r="F245" s="1" t="str">
        <f t="shared" si="11"/>
        <v>CYPRUSTO_heatPROTRA_CHP_waste</v>
      </c>
      <c r="G245" s="3">
        <v>0</v>
      </c>
      <c r="H245" s="3">
        <v>0</v>
      </c>
      <c r="I245" s="3">
        <v>0</v>
      </c>
      <c r="J245" s="3">
        <v>0</v>
      </c>
      <c r="K245" s="3">
        <v>0</v>
      </c>
      <c r="L245" s="3">
        <v>0</v>
      </c>
      <c r="M245" s="3">
        <v>0</v>
      </c>
      <c r="N245" s="3">
        <v>0</v>
      </c>
      <c r="O245" s="3">
        <v>0</v>
      </c>
      <c r="P245" s="3">
        <v>0</v>
      </c>
      <c r="Q245" s="3">
        <v>0</v>
      </c>
      <c r="R245" s="3">
        <v>0</v>
      </c>
      <c r="S245" s="3">
        <v>0</v>
      </c>
      <c r="T245" s="3">
        <v>0</v>
      </c>
      <c r="U245" s="3">
        <v>0</v>
      </c>
      <c r="V245" s="3">
        <v>0</v>
      </c>
    </row>
    <row r="246" spans="1:22" hidden="1" x14ac:dyDescent="0.35">
      <c r="A246" t="s">
        <v>47</v>
      </c>
      <c r="B246" t="s">
        <v>41</v>
      </c>
      <c r="C246" t="str">
        <f t="shared" si="9"/>
        <v>CYPRUS_TO_heat</v>
      </c>
      <c r="D246" t="str">
        <f t="shared" si="10"/>
        <v>PROTRA_CHP_HP_I</v>
      </c>
      <c r="E246" t="s">
        <v>8</v>
      </c>
      <c r="F246" s="1" t="str">
        <f t="shared" si="11"/>
        <v>CYPRUSTO_heatPROTRA_CHP_solid_bio</v>
      </c>
      <c r="G246" s="4">
        <v>0</v>
      </c>
      <c r="H246" s="4">
        <v>0</v>
      </c>
      <c r="I246" s="4">
        <v>0</v>
      </c>
      <c r="J246" s="4">
        <v>0</v>
      </c>
      <c r="K246" s="4">
        <v>0</v>
      </c>
      <c r="L246" s="4">
        <v>0</v>
      </c>
      <c r="M246" s="4">
        <v>0</v>
      </c>
      <c r="N246" s="4">
        <v>0</v>
      </c>
      <c r="O246" s="4">
        <v>0</v>
      </c>
      <c r="P246" s="4">
        <v>0</v>
      </c>
      <c r="Q246" s="4">
        <v>0</v>
      </c>
      <c r="R246" s="4">
        <v>0</v>
      </c>
      <c r="S246" s="4">
        <v>0</v>
      </c>
      <c r="T246" s="4">
        <v>0</v>
      </c>
      <c r="U246" s="4">
        <v>0</v>
      </c>
      <c r="V246" s="4">
        <v>0</v>
      </c>
    </row>
    <row r="247" spans="1:22" hidden="1" x14ac:dyDescent="0.35">
      <c r="A247" t="s">
        <v>47</v>
      </c>
      <c r="B247" t="s">
        <v>41</v>
      </c>
      <c r="C247" t="str">
        <f t="shared" si="9"/>
        <v>CYPRUS_TO_heat</v>
      </c>
      <c r="D247" t="str">
        <f t="shared" si="10"/>
        <v>PROTRA_CHP_HP_I</v>
      </c>
      <c r="E247" t="s">
        <v>9</v>
      </c>
      <c r="F247" s="1" t="str">
        <f t="shared" si="11"/>
        <v>CYPRUSTO_heatPROTRA_CHP_solid_bio_CCS</v>
      </c>
      <c r="G247" s="3">
        <v>0</v>
      </c>
      <c r="H247" s="3">
        <v>0</v>
      </c>
      <c r="I247" s="3">
        <v>0</v>
      </c>
      <c r="J247" s="3">
        <v>0</v>
      </c>
      <c r="K247" s="3">
        <v>0</v>
      </c>
      <c r="L247" s="3">
        <v>0</v>
      </c>
      <c r="M247" s="3">
        <v>0</v>
      </c>
      <c r="N247" s="3">
        <v>0</v>
      </c>
      <c r="O247" s="3">
        <v>0</v>
      </c>
      <c r="P247" s="3">
        <v>0</v>
      </c>
      <c r="Q247" s="3">
        <v>0</v>
      </c>
      <c r="R247" s="3">
        <v>0</v>
      </c>
      <c r="S247" s="3">
        <v>0</v>
      </c>
      <c r="T247" s="3">
        <v>0</v>
      </c>
      <c r="U247" s="3">
        <v>0</v>
      </c>
      <c r="V247" s="3">
        <v>0</v>
      </c>
    </row>
    <row r="248" spans="1:22" hidden="1" x14ac:dyDescent="0.35">
      <c r="A248" t="s">
        <v>47</v>
      </c>
      <c r="B248" t="s">
        <v>41</v>
      </c>
      <c r="C248" t="str">
        <f t="shared" si="9"/>
        <v>CYPRUS_TO_heat</v>
      </c>
      <c r="D248" t="str">
        <f t="shared" si="10"/>
        <v>PROTRA_CHP_HP_I</v>
      </c>
      <c r="E248" t="s">
        <v>10</v>
      </c>
      <c r="F248" s="1" t="str">
        <f t="shared" si="11"/>
        <v>CYPRUSTO_heatPROTRA_HP_gas_fuels</v>
      </c>
      <c r="G248" s="4">
        <v>0</v>
      </c>
      <c r="H248" s="4">
        <v>0</v>
      </c>
      <c r="I248" s="4">
        <v>0</v>
      </c>
      <c r="J248" s="4">
        <v>0</v>
      </c>
      <c r="K248" s="4">
        <v>0</v>
      </c>
      <c r="L248" s="4">
        <v>0</v>
      </c>
      <c r="M248" s="4">
        <v>0</v>
      </c>
      <c r="N248" s="4">
        <v>0</v>
      </c>
      <c r="O248" s="4">
        <v>0</v>
      </c>
      <c r="P248" s="4">
        <v>0</v>
      </c>
      <c r="Q248" s="4">
        <v>0</v>
      </c>
      <c r="R248" s="4">
        <v>0</v>
      </c>
      <c r="S248" s="4">
        <v>0</v>
      </c>
      <c r="T248" s="4">
        <v>0</v>
      </c>
      <c r="U248" s="4">
        <v>0</v>
      </c>
      <c r="V248" s="4">
        <v>0</v>
      </c>
    </row>
    <row r="249" spans="1:22" hidden="1" x14ac:dyDescent="0.35">
      <c r="A249" t="s">
        <v>47</v>
      </c>
      <c r="B249" t="s">
        <v>41</v>
      </c>
      <c r="C249" t="str">
        <f t="shared" si="9"/>
        <v>CYPRUS_TO_heat</v>
      </c>
      <c r="D249" t="str">
        <f t="shared" si="10"/>
        <v>PROTRA_CHP_HP_I</v>
      </c>
      <c r="E249" t="s">
        <v>11</v>
      </c>
      <c r="F249" s="1" t="str">
        <f t="shared" si="11"/>
        <v>CYPRUSTO_heatPROTRA_HP_solid_bio</v>
      </c>
      <c r="G249" s="4">
        <v>0</v>
      </c>
      <c r="H249" s="4">
        <v>0</v>
      </c>
      <c r="I249" s="4">
        <v>0</v>
      </c>
      <c r="J249" s="4">
        <v>0</v>
      </c>
      <c r="K249" s="4">
        <v>0</v>
      </c>
      <c r="L249" s="4">
        <v>0</v>
      </c>
      <c r="M249" s="4">
        <v>0</v>
      </c>
      <c r="N249" s="4">
        <v>0</v>
      </c>
      <c r="O249" s="4">
        <v>0</v>
      </c>
      <c r="P249" s="4">
        <v>0</v>
      </c>
      <c r="Q249" s="4">
        <v>0</v>
      </c>
      <c r="R249" s="4">
        <v>0</v>
      </c>
      <c r="S249" s="4">
        <v>0</v>
      </c>
      <c r="T249" s="4">
        <v>0</v>
      </c>
      <c r="U249" s="4">
        <v>0</v>
      </c>
      <c r="V249" s="4">
        <v>0</v>
      </c>
    </row>
    <row r="250" spans="1:22" hidden="1" x14ac:dyDescent="0.35">
      <c r="A250" t="s">
        <v>47</v>
      </c>
      <c r="B250" t="s">
        <v>41</v>
      </c>
      <c r="C250" t="str">
        <f t="shared" si="9"/>
        <v>CYPRUS_TO_heat</v>
      </c>
      <c r="D250" t="str">
        <f t="shared" si="10"/>
        <v>PROTRA_CHP_HP_I</v>
      </c>
      <c r="E250" t="s">
        <v>12</v>
      </c>
      <c r="F250" s="1" t="str">
        <f t="shared" si="11"/>
        <v>CYPRUSTO_heatPROTRA_HP_geothermal</v>
      </c>
      <c r="G250" s="4">
        <v>0</v>
      </c>
      <c r="H250" s="4">
        <v>0</v>
      </c>
      <c r="I250" s="4">
        <v>0</v>
      </c>
      <c r="J250" s="4">
        <v>0</v>
      </c>
      <c r="K250" s="4">
        <v>0</v>
      </c>
      <c r="L250" s="4">
        <v>0</v>
      </c>
      <c r="M250" s="4">
        <v>0</v>
      </c>
      <c r="N250" s="4">
        <v>0</v>
      </c>
      <c r="O250" s="4">
        <v>0</v>
      </c>
      <c r="P250" s="4">
        <v>0</v>
      </c>
      <c r="Q250" s="4">
        <v>0</v>
      </c>
      <c r="R250" s="4">
        <v>0</v>
      </c>
      <c r="S250" s="4">
        <v>0</v>
      </c>
      <c r="T250" s="4">
        <v>0</v>
      </c>
      <c r="U250" s="4">
        <v>0</v>
      </c>
      <c r="V250" s="4">
        <v>0</v>
      </c>
    </row>
    <row r="251" spans="1:22" hidden="1" x14ac:dyDescent="0.35">
      <c r="A251" t="s">
        <v>47</v>
      </c>
      <c r="B251" t="s">
        <v>41</v>
      </c>
      <c r="C251" t="str">
        <f t="shared" si="9"/>
        <v>CYPRUS_TO_heat</v>
      </c>
      <c r="D251" t="str">
        <f t="shared" si="10"/>
        <v>PROTRA_CHP_HP_I</v>
      </c>
      <c r="E251" t="s">
        <v>13</v>
      </c>
      <c r="F251" s="1" t="str">
        <f t="shared" si="11"/>
        <v>CYPRUSTO_heatPROTRA_HP_liquid_fuels</v>
      </c>
      <c r="G251" s="4">
        <v>0</v>
      </c>
      <c r="H251" s="4">
        <v>0</v>
      </c>
      <c r="I251" s="4">
        <v>0</v>
      </c>
      <c r="J251" s="4">
        <v>0</v>
      </c>
      <c r="K251" s="4">
        <v>0</v>
      </c>
      <c r="L251" s="4">
        <v>0</v>
      </c>
      <c r="M251" s="4">
        <v>0</v>
      </c>
      <c r="N251" s="4">
        <v>0</v>
      </c>
      <c r="O251" s="4">
        <v>0</v>
      </c>
      <c r="P251" s="4">
        <v>0</v>
      </c>
      <c r="Q251" s="4">
        <v>0</v>
      </c>
      <c r="R251" s="4">
        <v>0</v>
      </c>
      <c r="S251" s="4">
        <v>0</v>
      </c>
      <c r="T251" s="4">
        <v>0</v>
      </c>
      <c r="U251" s="4">
        <v>0</v>
      </c>
      <c r="V251" s="4">
        <v>0</v>
      </c>
    </row>
    <row r="252" spans="1:22" hidden="1" x14ac:dyDescent="0.35">
      <c r="A252" t="s">
        <v>47</v>
      </c>
      <c r="B252" t="s">
        <v>41</v>
      </c>
      <c r="C252" t="str">
        <f t="shared" si="9"/>
        <v>CYPRUS_TO_heat</v>
      </c>
      <c r="D252" t="str">
        <f t="shared" si="10"/>
        <v>PROTRA_CHP_HP_I</v>
      </c>
      <c r="E252" t="s">
        <v>14</v>
      </c>
      <c r="F252" s="1" t="str">
        <f t="shared" si="11"/>
        <v>CYPRUSTO_heatPROTRA_HP_solar</v>
      </c>
      <c r="G252" s="4">
        <v>0</v>
      </c>
      <c r="H252" s="4">
        <v>0</v>
      </c>
      <c r="I252" s="4">
        <v>0</v>
      </c>
      <c r="J252" s="4">
        <v>0</v>
      </c>
      <c r="K252" s="4">
        <v>0</v>
      </c>
      <c r="L252" s="4">
        <v>0</v>
      </c>
      <c r="M252" s="4">
        <v>0</v>
      </c>
      <c r="N252" s="4">
        <v>0</v>
      </c>
      <c r="O252" s="4">
        <v>0</v>
      </c>
      <c r="P252" s="4">
        <v>0</v>
      </c>
      <c r="Q252" s="4">
        <v>0</v>
      </c>
      <c r="R252" s="4">
        <v>0</v>
      </c>
      <c r="S252" s="4">
        <v>0</v>
      </c>
      <c r="T252" s="4">
        <v>0</v>
      </c>
      <c r="U252" s="4">
        <v>0</v>
      </c>
      <c r="V252" s="4">
        <v>0</v>
      </c>
    </row>
    <row r="253" spans="1:22" hidden="1" x14ac:dyDescent="0.35">
      <c r="A253" t="s">
        <v>47</v>
      </c>
      <c r="B253" t="s">
        <v>41</v>
      </c>
      <c r="C253" t="str">
        <f t="shared" si="9"/>
        <v>CYPRUS_TO_heat</v>
      </c>
      <c r="D253" t="str">
        <f t="shared" si="10"/>
        <v>PROTRA_CHP_HP_I</v>
      </c>
      <c r="E253" t="s">
        <v>15</v>
      </c>
      <c r="F253" s="1" t="str">
        <f t="shared" si="11"/>
        <v>CYPRUSTO_heatPROTRA_HP_solid_fossil</v>
      </c>
      <c r="G253" s="4">
        <v>0</v>
      </c>
      <c r="H253" s="4">
        <v>0</v>
      </c>
      <c r="I253" s="4">
        <v>0</v>
      </c>
      <c r="J253" s="4">
        <v>0</v>
      </c>
      <c r="K253" s="4">
        <v>0</v>
      </c>
      <c r="L253" s="4">
        <v>0</v>
      </c>
      <c r="M253" s="4">
        <v>0</v>
      </c>
      <c r="N253" s="4">
        <v>0</v>
      </c>
      <c r="O253" s="4">
        <v>0</v>
      </c>
      <c r="P253" s="4">
        <v>0</v>
      </c>
      <c r="Q253" s="4">
        <v>0</v>
      </c>
      <c r="R253" s="4">
        <v>0</v>
      </c>
      <c r="S253" s="4">
        <v>0</v>
      </c>
      <c r="T253" s="4">
        <v>0</v>
      </c>
      <c r="U253" s="4">
        <v>0</v>
      </c>
      <c r="V253" s="4">
        <v>0</v>
      </c>
    </row>
    <row r="254" spans="1:22" hidden="1" x14ac:dyDescent="0.35">
      <c r="A254" t="s">
        <v>47</v>
      </c>
      <c r="B254" t="s">
        <v>41</v>
      </c>
      <c r="C254" t="str">
        <f t="shared" si="9"/>
        <v>CYPRUS_TO_heat</v>
      </c>
      <c r="D254" t="str">
        <f t="shared" si="10"/>
        <v>PROTRA_CHP_HP_I</v>
      </c>
      <c r="E254" t="s">
        <v>16</v>
      </c>
      <c r="F254" s="1" t="str">
        <f t="shared" si="11"/>
        <v>CYPRUSTO_heatPROTRA_HP_waste</v>
      </c>
      <c r="G254" s="4">
        <v>0</v>
      </c>
      <c r="H254" s="4">
        <v>0</v>
      </c>
      <c r="I254" s="4">
        <v>0</v>
      </c>
      <c r="J254" s="4">
        <v>0</v>
      </c>
      <c r="K254" s="4">
        <v>0</v>
      </c>
      <c r="L254" s="4">
        <v>0</v>
      </c>
      <c r="M254" s="4">
        <v>0</v>
      </c>
      <c r="N254" s="4">
        <v>0</v>
      </c>
      <c r="O254" s="4">
        <v>0</v>
      </c>
      <c r="P254" s="4">
        <v>0</v>
      </c>
      <c r="Q254" s="4">
        <v>0</v>
      </c>
      <c r="R254" s="4">
        <v>0</v>
      </c>
      <c r="S254" s="4">
        <v>0</v>
      </c>
      <c r="T254" s="4">
        <v>0</v>
      </c>
      <c r="U254" s="4">
        <v>0</v>
      </c>
      <c r="V254" s="4">
        <v>0</v>
      </c>
    </row>
    <row r="255" spans="1:22" hidden="1" x14ac:dyDescent="0.35">
      <c r="A255" t="s">
        <v>47</v>
      </c>
      <c r="B255" t="s">
        <v>42</v>
      </c>
      <c r="C255" t="str">
        <f t="shared" si="9"/>
        <v>CYPRUS_TO_elec</v>
      </c>
      <c r="D255" t="str">
        <f t="shared" si="10"/>
        <v>PROTRA_CHP_PP_I</v>
      </c>
      <c r="E255" t="s">
        <v>0</v>
      </c>
      <c r="F255" s="1" t="str">
        <f t="shared" si="11"/>
        <v>CYPRUSTO_elecPROTRA_CHP_gas_fuels</v>
      </c>
      <c r="G255" s="5">
        <v>2.05E-4</v>
      </c>
      <c r="H255" s="5">
        <v>1.2549999999999998E-3</v>
      </c>
      <c r="I255" s="5">
        <v>1.2549999999999998E-3</v>
      </c>
      <c r="J255" s="5">
        <v>7.26E-3</v>
      </c>
      <c r="K255" s="5">
        <v>8.7650000000000002E-3</v>
      </c>
      <c r="L255" s="5">
        <v>8.7650000000000002E-3</v>
      </c>
      <c r="M255" s="5">
        <v>9.7650000000000011E-3</v>
      </c>
      <c r="N255" s="5">
        <v>9.7650000000000011E-3</v>
      </c>
      <c r="O255" s="5">
        <v>1.0765E-2</v>
      </c>
      <c r="P255" s="5">
        <v>1.0765E-2</v>
      </c>
      <c r="Q255" s="5">
        <v>1.0765E-2</v>
      </c>
      <c r="R255" s="5">
        <v>1.1165E-2</v>
      </c>
      <c r="S255" s="5">
        <v>1.1564999999999999E-2</v>
      </c>
      <c r="T255" s="5">
        <v>1.1964999999999998E-2</v>
      </c>
      <c r="U255" s="5">
        <v>1.2364999999999998E-2</v>
      </c>
      <c r="V255" s="5">
        <v>1.2764999999999997E-2</v>
      </c>
    </row>
    <row r="256" spans="1:22" hidden="1" x14ac:dyDescent="0.35">
      <c r="A256" t="s">
        <v>47</v>
      </c>
      <c r="B256" t="s">
        <v>42</v>
      </c>
      <c r="C256" t="str">
        <f t="shared" si="9"/>
        <v>CYPRUS_TO_elec</v>
      </c>
      <c r="D256" t="str">
        <f t="shared" si="10"/>
        <v>PROTRA_CHP_PP_I</v>
      </c>
      <c r="E256" t="s">
        <v>1</v>
      </c>
      <c r="F256" s="1" t="str">
        <f t="shared" si="11"/>
        <v>CYPRUSTO_elecPROTRA_CHP_gas_fuels_CCS</v>
      </c>
      <c r="G256" s="5">
        <v>0</v>
      </c>
      <c r="H256" s="5">
        <v>0</v>
      </c>
      <c r="I256" s="5">
        <v>0</v>
      </c>
      <c r="J256" s="5">
        <v>0</v>
      </c>
      <c r="K256" s="5">
        <v>0</v>
      </c>
      <c r="L256" s="5">
        <v>0</v>
      </c>
      <c r="M256" s="5">
        <v>0</v>
      </c>
      <c r="N256" s="5">
        <v>0</v>
      </c>
      <c r="O256" s="5">
        <v>0</v>
      </c>
      <c r="P256" s="5">
        <v>0</v>
      </c>
      <c r="Q256" s="5">
        <v>0</v>
      </c>
      <c r="R256" s="5">
        <v>0</v>
      </c>
      <c r="S256" s="5">
        <v>0</v>
      </c>
      <c r="T256" s="5">
        <v>0</v>
      </c>
      <c r="U256" s="5">
        <v>0</v>
      </c>
      <c r="V256" s="5">
        <v>0</v>
      </c>
    </row>
    <row r="257" spans="1:22" hidden="1" x14ac:dyDescent="0.35">
      <c r="A257" t="s">
        <v>47</v>
      </c>
      <c r="B257" t="s">
        <v>42</v>
      </c>
      <c r="C257" t="str">
        <f t="shared" si="9"/>
        <v>CYPRUS_TO_elec</v>
      </c>
      <c r="D257" t="str">
        <f t="shared" si="10"/>
        <v>PROTRA_CHP_PP_I</v>
      </c>
      <c r="E257" t="s">
        <v>2</v>
      </c>
      <c r="F257" s="1" t="str">
        <f t="shared" si="11"/>
        <v>CYPRUSTO_elecPROTRA_CHP_geothermal</v>
      </c>
      <c r="G257" s="5">
        <v>0</v>
      </c>
      <c r="H257" s="5">
        <v>0</v>
      </c>
      <c r="I257" s="5">
        <v>0</v>
      </c>
      <c r="J257" s="5">
        <v>0</v>
      </c>
      <c r="K257" s="5">
        <v>0</v>
      </c>
      <c r="L257" s="5">
        <v>0</v>
      </c>
      <c r="M257" s="5">
        <v>0</v>
      </c>
      <c r="N257" s="5">
        <v>0</v>
      </c>
      <c r="O257" s="5">
        <v>0</v>
      </c>
      <c r="P257" s="5">
        <v>0</v>
      </c>
      <c r="Q257" s="5">
        <v>0</v>
      </c>
      <c r="R257" s="5">
        <v>0</v>
      </c>
      <c r="S257" s="5">
        <v>0</v>
      </c>
      <c r="T257" s="5">
        <v>0</v>
      </c>
      <c r="U257" s="5">
        <v>0</v>
      </c>
      <c r="V257" s="5">
        <v>0</v>
      </c>
    </row>
    <row r="258" spans="1:22" hidden="1" x14ac:dyDescent="0.35">
      <c r="A258" t="s">
        <v>47</v>
      </c>
      <c r="B258" t="s">
        <v>42</v>
      </c>
      <c r="C258" t="str">
        <f t="shared" si="9"/>
        <v>CYPRUS_TO_elec</v>
      </c>
      <c r="D258" t="str">
        <f t="shared" si="10"/>
        <v>PROTRA_CHP_PP_I</v>
      </c>
      <c r="E258" t="s">
        <v>3</v>
      </c>
      <c r="F258" s="1" t="str">
        <f t="shared" si="11"/>
        <v>CYPRUSTO_elecPROTRA_CHP_liquid_fuels</v>
      </c>
      <c r="G258" s="5">
        <v>0</v>
      </c>
      <c r="H258" s="5">
        <v>0</v>
      </c>
      <c r="I258" s="5">
        <v>0</v>
      </c>
      <c r="J258" s="5">
        <v>0</v>
      </c>
      <c r="K258" s="5">
        <v>0</v>
      </c>
      <c r="L258" s="5">
        <v>0</v>
      </c>
      <c r="M258" s="5">
        <v>0</v>
      </c>
      <c r="N258" s="5">
        <v>0</v>
      </c>
      <c r="O258" s="5">
        <v>0</v>
      </c>
      <c r="P258" s="5">
        <v>0</v>
      </c>
      <c r="Q258" s="5">
        <v>0</v>
      </c>
      <c r="R258" s="5">
        <v>0</v>
      </c>
      <c r="S258" s="5">
        <v>0</v>
      </c>
      <c r="T258" s="5">
        <v>0</v>
      </c>
      <c r="U258" s="5">
        <v>0</v>
      </c>
      <c r="V258" s="5">
        <v>0</v>
      </c>
    </row>
    <row r="259" spans="1:22" hidden="1" x14ac:dyDescent="0.35">
      <c r="A259" t="s">
        <v>47</v>
      </c>
      <c r="B259" t="s">
        <v>42</v>
      </c>
      <c r="C259" t="str">
        <f t="shared" si="9"/>
        <v>CYPRUS_TO_elec</v>
      </c>
      <c r="D259" t="str">
        <f t="shared" si="10"/>
        <v>PROTRA_CHP_PP_I</v>
      </c>
      <c r="E259" t="s">
        <v>4</v>
      </c>
      <c r="F259" s="1" t="str">
        <f t="shared" si="11"/>
        <v>CYPRUSTO_elecPROTRA_CHP_liquid_fuels_CCS</v>
      </c>
      <c r="G259" s="5">
        <v>0</v>
      </c>
      <c r="H259" s="5">
        <v>0</v>
      </c>
      <c r="I259" s="5">
        <v>0</v>
      </c>
      <c r="J259" s="5">
        <v>0</v>
      </c>
      <c r="K259" s="5">
        <v>0</v>
      </c>
      <c r="L259" s="5">
        <v>0</v>
      </c>
      <c r="M259" s="5">
        <v>0</v>
      </c>
      <c r="N259" s="5">
        <v>0</v>
      </c>
      <c r="O259" s="5">
        <v>0</v>
      </c>
      <c r="P259" s="5">
        <v>0</v>
      </c>
      <c r="Q259" s="5">
        <v>0</v>
      </c>
      <c r="R259" s="5">
        <v>0</v>
      </c>
      <c r="S259" s="5">
        <v>0</v>
      </c>
      <c r="T259" s="5">
        <v>0</v>
      </c>
      <c r="U259" s="5">
        <v>0</v>
      </c>
      <c r="V259" s="5">
        <v>0</v>
      </c>
    </row>
    <row r="260" spans="1:22" hidden="1" x14ac:dyDescent="0.35">
      <c r="A260" t="s">
        <v>47</v>
      </c>
      <c r="B260" t="s">
        <v>42</v>
      </c>
      <c r="C260" t="str">
        <f t="shared" ref="C260:C323" si="12">A260&amp;"_"&amp;B260</f>
        <v>CYPRUS_TO_elec</v>
      </c>
      <c r="D260" t="str">
        <f t="shared" ref="D260:D323" si="13">IF(B260="TO_heat","PROTRA_CHP_HP_I","PROTRA_CHP_PP_I")</f>
        <v>PROTRA_CHP_PP_I</v>
      </c>
      <c r="E260" t="s">
        <v>5</v>
      </c>
      <c r="F260" s="1" t="str">
        <f t="shared" ref="F260:F323" si="14">A260&amp;B260&amp;E260</f>
        <v>CYPRUSTO_elecPROTRA_CHP_solid_fossil</v>
      </c>
      <c r="G260" s="5">
        <v>0</v>
      </c>
      <c r="H260" s="5">
        <v>0</v>
      </c>
      <c r="I260" s="5">
        <v>0</v>
      </c>
      <c r="J260" s="5">
        <v>0</v>
      </c>
      <c r="K260" s="5">
        <v>0</v>
      </c>
      <c r="L260" s="5">
        <v>0</v>
      </c>
      <c r="M260" s="5">
        <v>0</v>
      </c>
      <c r="N260" s="5">
        <v>0</v>
      </c>
      <c r="O260" s="5">
        <v>0</v>
      </c>
      <c r="P260" s="5">
        <v>0</v>
      </c>
      <c r="Q260" s="5">
        <v>0</v>
      </c>
      <c r="R260" s="5">
        <v>0</v>
      </c>
      <c r="S260" s="5">
        <v>0</v>
      </c>
      <c r="T260" s="5">
        <v>0</v>
      </c>
      <c r="U260" s="5">
        <v>0</v>
      </c>
      <c r="V260" s="5">
        <v>0</v>
      </c>
    </row>
    <row r="261" spans="1:22" hidden="1" x14ac:dyDescent="0.35">
      <c r="A261" t="s">
        <v>47</v>
      </c>
      <c r="B261" t="s">
        <v>42</v>
      </c>
      <c r="C261" t="str">
        <f t="shared" si="12"/>
        <v>CYPRUS_TO_elec</v>
      </c>
      <c r="D261" t="str">
        <f t="shared" si="13"/>
        <v>PROTRA_CHP_PP_I</v>
      </c>
      <c r="E261" t="s">
        <v>6</v>
      </c>
      <c r="F261" s="1" t="str">
        <f t="shared" si="14"/>
        <v>CYPRUSTO_elecPROTRA_CHP_solid_fossil_CCS</v>
      </c>
      <c r="G261" s="5">
        <v>0</v>
      </c>
      <c r="H261" s="5">
        <v>0</v>
      </c>
      <c r="I261" s="5">
        <v>0</v>
      </c>
      <c r="J261" s="5">
        <v>0</v>
      </c>
      <c r="K261" s="5">
        <v>0</v>
      </c>
      <c r="L261" s="5">
        <v>0</v>
      </c>
      <c r="M261" s="5">
        <v>0</v>
      </c>
      <c r="N261" s="5">
        <v>0</v>
      </c>
      <c r="O261" s="5">
        <v>0</v>
      </c>
      <c r="P261" s="5">
        <v>0</v>
      </c>
      <c r="Q261" s="5">
        <v>0</v>
      </c>
      <c r="R261" s="5">
        <v>0</v>
      </c>
      <c r="S261" s="5">
        <v>0</v>
      </c>
      <c r="T261" s="5">
        <v>0</v>
      </c>
      <c r="U261" s="5">
        <v>0</v>
      </c>
      <c r="V261" s="5">
        <v>0</v>
      </c>
    </row>
    <row r="262" spans="1:22" hidden="1" x14ac:dyDescent="0.35">
      <c r="A262" t="s">
        <v>47</v>
      </c>
      <c r="B262" t="s">
        <v>42</v>
      </c>
      <c r="C262" t="str">
        <f t="shared" si="12"/>
        <v>CYPRUS_TO_elec</v>
      </c>
      <c r="D262" t="str">
        <f t="shared" si="13"/>
        <v>PROTRA_CHP_PP_I</v>
      </c>
      <c r="E262" t="s">
        <v>7</v>
      </c>
      <c r="F262" s="1" t="str">
        <f t="shared" si="14"/>
        <v>CYPRUSTO_elecPROTRA_CHP_waste</v>
      </c>
      <c r="G262" s="5">
        <v>0</v>
      </c>
      <c r="H262" s="5">
        <v>0</v>
      </c>
      <c r="I262" s="5">
        <v>0</v>
      </c>
      <c r="J262" s="5">
        <v>0</v>
      </c>
      <c r="K262" s="5">
        <v>0</v>
      </c>
      <c r="L262" s="5">
        <v>0</v>
      </c>
      <c r="M262" s="5">
        <v>0</v>
      </c>
      <c r="N262" s="5">
        <v>0</v>
      </c>
      <c r="O262" s="5">
        <v>0</v>
      </c>
      <c r="P262" s="5">
        <v>0</v>
      </c>
      <c r="Q262" s="5">
        <v>0</v>
      </c>
      <c r="R262" s="5">
        <v>0</v>
      </c>
      <c r="S262" s="5">
        <v>0</v>
      </c>
      <c r="T262" s="5">
        <v>0</v>
      </c>
      <c r="U262" s="5">
        <v>0</v>
      </c>
      <c r="V262" s="5">
        <v>0</v>
      </c>
    </row>
    <row r="263" spans="1:22" hidden="1" x14ac:dyDescent="0.35">
      <c r="A263" t="s">
        <v>47</v>
      </c>
      <c r="B263" t="s">
        <v>42</v>
      </c>
      <c r="C263" t="str">
        <f t="shared" si="12"/>
        <v>CYPRUS_TO_elec</v>
      </c>
      <c r="D263" t="str">
        <f t="shared" si="13"/>
        <v>PROTRA_CHP_PP_I</v>
      </c>
      <c r="E263" t="s">
        <v>8</v>
      </c>
      <c r="F263" s="1" t="str">
        <f t="shared" si="14"/>
        <v>CYPRUSTO_elecPROTRA_CHP_solid_bio</v>
      </c>
      <c r="G263" s="5">
        <v>0</v>
      </c>
      <c r="H263" s="5">
        <v>0</v>
      </c>
      <c r="I263" s="5">
        <v>0</v>
      </c>
      <c r="J263" s="5">
        <v>0</v>
      </c>
      <c r="K263" s="5">
        <v>0</v>
      </c>
      <c r="L263" s="5">
        <v>0</v>
      </c>
      <c r="M263" s="5">
        <v>0</v>
      </c>
      <c r="N263" s="5">
        <v>0</v>
      </c>
      <c r="O263" s="5">
        <v>0</v>
      </c>
      <c r="P263" s="5">
        <v>0</v>
      </c>
      <c r="Q263" s="5">
        <v>0</v>
      </c>
      <c r="R263" s="5">
        <v>0</v>
      </c>
      <c r="S263" s="5">
        <v>0</v>
      </c>
      <c r="T263" s="5">
        <v>0</v>
      </c>
      <c r="U263" s="5">
        <v>0</v>
      </c>
      <c r="V263" s="5">
        <v>0</v>
      </c>
    </row>
    <row r="264" spans="1:22" hidden="1" x14ac:dyDescent="0.35">
      <c r="A264" t="s">
        <v>47</v>
      </c>
      <c r="B264" t="s">
        <v>42</v>
      </c>
      <c r="C264" t="str">
        <f t="shared" si="12"/>
        <v>CYPRUS_TO_elec</v>
      </c>
      <c r="D264" t="str">
        <f t="shared" si="13"/>
        <v>PROTRA_CHP_PP_I</v>
      </c>
      <c r="E264" t="s">
        <v>9</v>
      </c>
      <c r="F264" s="1" t="str">
        <f t="shared" si="14"/>
        <v>CYPRUSTO_elecPROTRA_CHP_solid_bio_CCS</v>
      </c>
      <c r="G264" s="5">
        <v>0</v>
      </c>
      <c r="H264" s="5">
        <v>0</v>
      </c>
      <c r="I264" s="5">
        <v>0</v>
      </c>
      <c r="J264" s="5">
        <v>0</v>
      </c>
      <c r="K264" s="5">
        <v>0</v>
      </c>
      <c r="L264" s="5">
        <v>0</v>
      </c>
      <c r="M264" s="5">
        <v>0</v>
      </c>
      <c r="N264" s="5">
        <v>0</v>
      </c>
      <c r="O264" s="5">
        <v>0</v>
      </c>
      <c r="P264" s="5">
        <v>0</v>
      </c>
      <c r="Q264" s="5">
        <v>0</v>
      </c>
      <c r="R264" s="5">
        <v>0</v>
      </c>
      <c r="S264" s="5">
        <v>0</v>
      </c>
      <c r="T264" s="5">
        <v>0</v>
      </c>
      <c r="U264" s="5">
        <v>0</v>
      </c>
      <c r="V264" s="5">
        <v>0</v>
      </c>
    </row>
    <row r="265" spans="1:22" hidden="1" x14ac:dyDescent="0.35">
      <c r="A265" t="s">
        <v>47</v>
      </c>
      <c r="B265" t="s">
        <v>42</v>
      </c>
      <c r="C265" t="str">
        <f t="shared" si="12"/>
        <v>CYPRUS_TO_elec</v>
      </c>
      <c r="D265" t="str">
        <f t="shared" si="13"/>
        <v>PROTRA_CHP_PP_I</v>
      </c>
      <c r="E265" t="s">
        <v>17</v>
      </c>
      <c r="F265" s="1" t="str">
        <f t="shared" si="14"/>
        <v>CYPRUSTO_elecPROTRA_PP_solid_bio</v>
      </c>
      <c r="G265" s="5">
        <v>0</v>
      </c>
      <c r="H265" s="5">
        <v>0</v>
      </c>
      <c r="I265" s="5">
        <v>0</v>
      </c>
      <c r="J265" s="5">
        <v>0</v>
      </c>
      <c r="K265" s="5">
        <v>0</v>
      </c>
      <c r="L265" s="5">
        <v>0</v>
      </c>
      <c r="M265" s="5">
        <v>0</v>
      </c>
      <c r="N265" s="5">
        <v>0</v>
      </c>
      <c r="O265" s="5">
        <v>0</v>
      </c>
      <c r="P265" s="5">
        <v>0</v>
      </c>
      <c r="Q265" s="5">
        <v>0</v>
      </c>
      <c r="R265" s="5">
        <v>0</v>
      </c>
      <c r="S265" s="5">
        <v>0</v>
      </c>
      <c r="T265" s="5">
        <v>0</v>
      </c>
      <c r="U265" s="5">
        <v>0</v>
      </c>
      <c r="V265" s="5">
        <v>0</v>
      </c>
    </row>
    <row r="266" spans="1:22" hidden="1" x14ac:dyDescent="0.35">
      <c r="A266" t="s">
        <v>47</v>
      </c>
      <c r="B266" t="s">
        <v>42</v>
      </c>
      <c r="C266" t="str">
        <f t="shared" si="12"/>
        <v>CYPRUS_TO_elec</v>
      </c>
      <c r="D266" t="str">
        <f t="shared" si="13"/>
        <v>PROTRA_CHP_PP_I</v>
      </c>
      <c r="E266" t="s">
        <v>18</v>
      </c>
      <c r="F266" s="1" t="str">
        <f t="shared" si="14"/>
        <v>CYPRUSTO_elecPROTRA_PP_solid_bio_CCS</v>
      </c>
      <c r="G266" s="5">
        <v>0</v>
      </c>
      <c r="H266" s="5">
        <v>0</v>
      </c>
      <c r="I266" s="5">
        <v>0</v>
      </c>
      <c r="J266" s="5">
        <v>0</v>
      </c>
      <c r="K266" s="5">
        <v>0</v>
      </c>
      <c r="L266" s="5">
        <v>0</v>
      </c>
      <c r="M266" s="5">
        <v>0</v>
      </c>
      <c r="N266" s="5">
        <v>0</v>
      </c>
      <c r="O266" s="5">
        <v>0</v>
      </c>
      <c r="P266" s="5">
        <v>0</v>
      </c>
      <c r="Q266" s="5">
        <v>0</v>
      </c>
      <c r="R266" s="5">
        <v>0</v>
      </c>
      <c r="S266" s="5">
        <v>0</v>
      </c>
      <c r="T266" s="5">
        <v>0</v>
      </c>
      <c r="U266" s="5">
        <v>0</v>
      </c>
      <c r="V266" s="5">
        <v>0</v>
      </c>
    </row>
    <row r="267" spans="1:22" hidden="1" x14ac:dyDescent="0.35">
      <c r="A267" t="s">
        <v>47</v>
      </c>
      <c r="B267" t="s">
        <v>42</v>
      </c>
      <c r="C267" t="str">
        <f t="shared" si="12"/>
        <v>CYPRUS_TO_elec</v>
      </c>
      <c r="D267" t="str">
        <f t="shared" si="13"/>
        <v>PROTRA_CHP_PP_I</v>
      </c>
      <c r="E267" t="s">
        <v>19</v>
      </c>
      <c r="F267" s="1" t="str">
        <f t="shared" si="14"/>
        <v>CYPRUSTO_elecPROTRA_PP_gas_fuels</v>
      </c>
      <c r="G267" s="5">
        <v>0</v>
      </c>
      <c r="H267" s="5">
        <v>0</v>
      </c>
      <c r="I267" s="5">
        <v>0</v>
      </c>
      <c r="J267" s="5">
        <v>0</v>
      </c>
      <c r="K267" s="5">
        <v>0</v>
      </c>
      <c r="L267" s="5">
        <v>0</v>
      </c>
      <c r="M267" s="5">
        <v>0</v>
      </c>
      <c r="N267" s="5">
        <v>0</v>
      </c>
      <c r="O267" s="5">
        <v>0</v>
      </c>
      <c r="P267" s="5">
        <v>0</v>
      </c>
      <c r="Q267" s="5">
        <v>0</v>
      </c>
      <c r="R267" s="5">
        <v>0</v>
      </c>
      <c r="S267" s="5">
        <v>0</v>
      </c>
      <c r="T267" s="5">
        <v>0</v>
      </c>
      <c r="U267" s="5">
        <v>0</v>
      </c>
      <c r="V267" s="5">
        <v>0</v>
      </c>
    </row>
    <row r="268" spans="1:22" hidden="1" x14ac:dyDescent="0.35">
      <c r="A268" t="s">
        <v>47</v>
      </c>
      <c r="B268" t="s">
        <v>42</v>
      </c>
      <c r="C268" t="str">
        <f t="shared" si="12"/>
        <v>CYPRUS_TO_elec</v>
      </c>
      <c r="D268" t="str">
        <f t="shared" si="13"/>
        <v>PROTRA_CHP_PP_I</v>
      </c>
      <c r="E268" t="s">
        <v>20</v>
      </c>
      <c r="F268" s="1" t="str">
        <f t="shared" si="14"/>
        <v>CYPRUSTO_elecPROTRA_PP_gas_fuels_CCS</v>
      </c>
      <c r="G268" s="6">
        <v>0</v>
      </c>
      <c r="H268" s="6">
        <v>0</v>
      </c>
      <c r="I268" s="6">
        <v>0</v>
      </c>
      <c r="J268" s="6">
        <v>0</v>
      </c>
      <c r="K268" s="6">
        <v>0</v>
      </c>
      <c r="L268" s="6">
        <v>0</v>
      </c>
      <c r="M268" s="6">
        <v>0</v>
      </c>
      <c r="N268" s="6">
        <v>0</v>
      </c>
      <c r="O268" s="6">
        <v>0</v>
      </c>
      <c r="P268" s="6">
        <v>0</v>
      </c>
      <c r="Q268" s="6">
        <v>0</v>
      </c>
      <c r="R268" s="6">
        <v>0</v>
      </c>
      <c r="S268" s="6">
        <v>0</v>
      </c>
      <c r="T268" s="6">
        <v>0</v>
      </c>
      <c r="U268" s="6">
        <v>0</v>
      </c>
      <c r="V268" s="6">
        <v>0</v>
      </c>
    </row>
    <row r="269" spans="1:22" hidden="1" x14ac:dyDescent="0.35">
      <c r="A269" t="s">
        <v>47</v>
      </c>
      <c r="B269" t="s">
        <v>42</v>
      </c>
      <c r="C269" t="str">
        <f t="shared" si="12"/>
        <v>CYPRUS_TO_elec</v>
      </c>
      <c r="D269" t="str">
        <f t="shared" si="13"/>
        <v>PROTRA_CHP_PP_I</v>
      </c>
      <c r="E269" t="s">
        <v>21</v>
      </c>
      <c r="F269" s="1" t="str">
        <f t="shared" si="14"/>
        <v>CYPRUSTO_elecPROTRA_PP_geothermal</v>
      </c>
      <c r="G269" s="5">
        <v>0</v>
      </c>
      <c r="H269" s="5">
        <v>0</v>
      </c>
      <c r="I269" s="5">
        <v>0</v>
      </c>
      <c r="J269" s="5">
        <v>0</v>
      </c>
      <c r="K269" s="5">
        <v>0</v>
      </c>
      <c r="L269" s="5">
        <v>0</v>
      </c>
      <c r="M269" s="5">
        <v>0</v>
      </c>
      <c r="N269" s="5">
        <v>0</v>
      </c>
      <c r="O269" s="5">
        <v>0</v>
      </c>
      <c r="P269" s="5">
        <v>0</v>
      </c>
      <c r="Q269" s="5">
        <v>0</v>
      </c>
      <c r="R269" s="5">
        <v>0</v>
      </c>
      <c r="S269" s="5">
        <v>0</v>
      </c>
      <c r="T269" s="5">
        <v>0</v>
      </c>
      <c r="U269" s="5">
        <v>0</v>
      </c>
      <c r="V269" s="5">
        <v>0</v>
      </c>
    </row>
    <row r="270" spans="1:22" hidden="1" x14ac:dyDescent="0.35">
      <c r="A270" t="s">
        <v>47</v>
      </c>
      <c r="B270" t="s">
        <v>42</v>
      </c>
      <c r="C270" t="str">
        <f t="shared" si="12"/>
        <v>CYPRUS_TO_elec</v>
      </c>
      <c r="D270" t="str">
        <f t="shared" si="13"/>
        <v>PROTRA_CHP_PP_I</v>
      </c>
      <c r="E270" t="s">
        <v>22</v>
      </c>
      <c r="F270" s="1" t="str">
        <f t="shared" si="14"/>
        <v>CYPRUSTO_elecPROTRA_PP_hydropower_dammed</v>
      </c>
      <c r="G270" s="5">
        <v>0</v>
      </c>
      <c r="H270" s="5">
        <v>0</v>
      </c>
      <c r="I270" s="5">
        <v>0</v>
      </c>
      <c r="J270" s="5">
        <v>0</v>
      </c>
      <c r="K270" s="5">
        <v>0</v>
      </c>
      <c r="L270" s="5">
        <v>0</v>
      </c>
      <c r="M270" s="5">
        <v>0</v>
      </c>
      <c r="N270" s="5">
        <v>0</v>
      </c>
      <c r="O270" s="5">
        <v>0</v>
      </c>
      <c r="P270" s="5">
        <v>0</v>
      </c>
      <c r="Q270" s="5">
        <v>0</v>
      </c>
      <c r="R270" s="5">
        <v>0</v>
      </c>
      <c r="S270" s="5">
        <v>0</v>
      </c>
      <c r="T270" s="5">
        <v>0</v>
      </c>
      <c r="U270" s="5">
        <v>0</v>
      </c>
      <c r="V270" s="5">
        <v>0</v>
      </c>
    </row>
    <row r="271" spans="1:22" hidden="1" x14ac:dyDescent="0.35">
      <c r="A271" t="s">
        <v>47</v>
      </c>
      <c r="B271" t="s">
        <v>42</v>
      </c>
      <c r="C271" t="str">
        <f t="shared" si="12"/>
        <v>CYPRUS_TO_elec</v>
      </c>
      <c r="D271" t="str">
        <f t="shared" si="13"/>
        <v>PROTRA_CHP_PP_I</v>
      </c>
      <c r="E271" t="s">
        <v>23</v>
      </c>
      <c r="F271" s="1" t="str">
        <f t="shared" si="14"/>
        <v>CYPRUSTO_elecPROTRA_PP_hydropower_run_of_river</v>
      </c>
      <c r="G271" s="5">
        <v>0</v>
      </c>
      <c r="H271" s="5">
        <v>0</v>
      </c>
      <c r="I271" s="5">
        <v>0</v>
      </c>
      <c r="J271" s="5">
        <v>0</v>
      </c>
      <c r="K271" s="5">
        <v>0</v>
      </c>
      <c r="L271" s="5">
        <v>0</v>
      </c>
      <c r="M271" s="5">
        <v>0</v>
      </c>
      <c r="N271" s="5">
        <v>0</v>
      </c>
      <c r="O271" s="5">
        <v>0</v>
      </c>
      <c r="P271" s="5">
        <v>0</v>
      </c>
      <c r="Q271" s="5">
        <v>0</v>
      </c>
      <c r="R271" s="5">
        <v>0</v>
      </c>
      <c r="S271" s="5">
        <v>0</v>
      </c>
      <c r="T271" s="5">
        <v>0</v>
      </c>
      <c r="U271" s="5">
        <v>0</v>
      </c>
      <c r="V271" s="5">
        <v>0</v>
      </c>
    </row>
    <row r="272" spans="1:22" hidden="1" x14ac:dyDescent="0.35">
      <c r="A272" t="s">
        <v>47</v>
      </c>
      <c r="B272" t="s">
        <v>42</v>
      </c>
      <c r="C272" t="str">
        <f t="shared" si="12"/>
        <v>CYPRUS_TO_elec</v>
      </c>
      <c r="D272" t="str">
        <f t="shared" si="13"/>
        <v>PROTRA_CHP_PP_I</v>
      </c>
      <c r="E272" t="s">
        <v>24</v>
      </c>
      <c r="F272" s="1" t="str">
        <f t="shared" si="14"/>
        <v>CYPRUSTO_elecPROTRA_PP_liquid_fuels</v>
      </c>
      <c r="G272" s="5">
        <v>1.1729700000000001</v>
      </c>
      <c r="H272" s="5">
        <v>1.17797</v>
      </c>
      <c r="I272" s="5">
        <v>1.17797</v>
      </c>
      <c r="J272" s="5">
        <v>1.17797</v>
      </c>
      <c r="K272" s="5">
        <v>1.4489700000000001</v>
      </c>
      <c r="L272" s="5">
        <v>1.5057660000000002</v>
      </c>
      <c r="M272" s="5">
        <v>1.565766</v>
      </c>
      <c r="N272" s="5">
        <v>1.4957660000000002</v>
      </c>
      <c r="O272" s="5">
        <v>1.5907660000000001</v>
      </c>
      <c r="P272" s="5">
        <v>1.5907660000000001</v>
      </c>
      <c r="Q272" s="5">
        <v>1.5907660000000001</v>
      </c>
      <c r="R272" s="5">
        <v>0</v>
      </c>
      <c r="S272" s="5">
        <v>1.5907660000000001</v>
      </c>
      <c r="T272" s="5">
        <v>1.5907660000000001</v>
      </c>
      <c r="U272" s="5">
        <v>1.5907660000000001</v>
      </c>
      <c r="V272" s="5">
        <v>1.5907660000000001</v>
      </c>
    </row>
    <row r="273" spans="1:22" hidden="1" x14ac:dyDescent="0.35">
      <c r="A273" t="s">
        <v>47</v>
      </c>
      <c r="B273" t="s">
        <v>42</v>
      </c>
      <c r="C273" t="str">
        <f t="shared" si="12"/>
        <v>CYPRUS_TO_elec</v>
      </c>
      <c r="D273" t="str">
        <f t="shared" si="13"/>
        <v>PROTRA_CHP_PP_I</v>
      </c>
      <c r="E273" t="s">
        <v>25</v>
      </c>
      <c r="F273" s="1" t="str">
        <f t="shared" si="14"/>
        <v>CYPRUSTO_elecPROTRA_PP_liquid_fuels_CCS</v>
      </c>
      <c r="G273" s="5">
        <v>0</v>
      </c>
      <c r="H273" s="5">
        <v>0</v>
      </c>
      <c r="I273" s="5">
        <v>0</v>
      </c>
      <c r="J273" s="5">
        <v>0</v>
      </c>
      <c r="K273" s="5">
        <v>0</v>
      </c>
      <c r="L273" s="5">
        <v>0</v>
      </c>
      <c r="M273" s="5">
        <v>0</v>
      </c>
      <c r="N273" s="5">
        <v>0</v>
      </c>
      <c r="O273" s="5">
        <v>0</v>
      </c>
      <c r="P273" s="5">
        <v>0</v>
      </c>
      <c r="Q273" s="5">
        <v>0</v>
      </c>
      <c r="R273" s="5">
        <v>0</v>
      </c>
      <c r="S273" s="5">
        <v>0</v>
      </c>
      <c r="T273" s="5">
        <v>0</v>
      </c>
      <c r="U273" s="5">
        <v>0</v>
      </c>
      <c r="V273" s="5">
        <v>0</v>
      </c>
    </row>
    <row r="274" spans="1:22" hidden="1" x14ac:dyDescent="0.35">
      <c r="A274" t="s">
        <v>47</v>
      </c>
      <c r="B274" t="s">
        <v>42</v>
      </c>
      <c r="C274" t="str">
        <f t="shared" si="12"/>
        <v>CYPRUS_TO_elec</v>
      </c>
      <c r="D274" t="str">
        <f t="shared" si="13"/>
        <v>PROTRA_CHP_PP_I</v>
      </c>
      <c r="E274" t="s">
        <v>26</v>
      </c>
      <c r="F274" s="1" t="str">
        <f t="shared" si="14"/>
        <v>CYPRUSTO_elecPROTRA_PP_nuclear</v>
      </c>
      <c r="G274" s="5">
        <v>0</v>
      </c>
      <c r="H274" s="5">
        <v>0</v>
      </c>
      <c r="I274" s="5">
        <v>0</v>
      </c>
      <c r="J274" s="5">
        <v>0</v>
      </c>
      <c r="K274" s="5">
        <v>0</v>
      </c>
      <c r="L274" s="5">
        <v>0</v>
      </c>
      <c r="M274" s="5">
        <v>0</v>
      </c>
      <c r="N274" s="5">
        <v>0</v>
      </c>
      <c r="O274" s="5">
        <v>0</v>
      </c>
      <c r="P274" s="5">
        <v>0</v>
      </c>
      <c r="Q274" s="5">
        <v>0</v>
      </c>
      <c r="R274" s="5">
        <v>0</v>
      </c>
      <c r="S274" s="5">
        <v>0</v>
      </c>
      <c r="T274" s="5">
        <v>0</v>
      </c>
      <c r="U274" s="5">
        <v>0</v>
      </c>
      <c r="V274" s="5">
        <v>0</v>
      </c>
    </row>
    <row r="275" spans="1:22" hidden="1" x14ac:dyDescent="0.35">
      <c r="A275" t="s">
        <v>47</v>
      </c>
      <c r="B275" t="s">
        <v>42</v>
      </c>
      <c r="C275" t="str">
        <f t="shared" si="12"/>
        <v>CYPRUS_TO_elec</v>
      </c>
      <c r="D275" t="str">
        <f t="shared" si="13"/>
        <v>PROTRA_CHP_PP_I</v>
      </c>
      <c r="E275" t="s">
        <v>27</v>
      </c>
      <c r="F275" s="1" t="str">
        <f t="shared" si="14"/>
        <v>CYPRUSTO_elecPROTRA_PP_oceanic</v>
      </c>
      <c r="G275" s="5">
        <v>0</v>
      </c>
      <c r="H275" s="5">
        <v>0</v>
      </c>
      <c r="I275" s="5">
        <v>0</v>
      </c>
      <c r="J275" s="5">
        <v>0</v>
      </c>
      <c r="K275" s="5">
        <v>0</v>
      </c>
      <c r="L275" s="5">
        <v>0</v>
      </c>
      <c r="M275" s="5">
        <v>0</v>
      </c>
      <c r="N275" s="5">
        <v>0</v>
      </c>
      <c r="O275" s="5">
        <v>0</v>
      </c>
      <c r="P275" s="5">
        <v>0</v>
      </c>
      <c r="Q275" s="5">
        <v>0</v>
      </c>
      <c r="R275" s="5">
        <v>0</v>
      </c>
      <c r="S275" s="5">
        <v>0</v>
      </c>
      <c r="T275" s="5">
        <v>0</v>
      </c>
      <c r="U275" s="5">
        <v>0</v>
      </c>
      <c r="V275" s="5">
        <v>0</v>
      </c>
    </row>
    <row r="276" spans="1:22" hidden="1" x14ac:dyDescent="0.35">
      <c r="A276" t="s">
        <v>47</v>
      </c>
      <c r="B276" t="s">
        <v>42</v>
      </c>
      <c r="C276" t="str">
        <f t="shared" si="12"/>
        <v>CYPRUS_TO_elec</v>
      </c>
      <c r="D276" t="str">
        <f t="shared" si="13"/>
        <v>PROTRA_CHP_PP_I</v>
      </c>
      <c r="E276" t="s">
        <v>28</v>
      </c>
      <c r="F276" s="1" t="str">
        <f t="shared" si="14"/>
        <v>CYPRUSTO_elecPROTRA_PP_solar_CSP</v>
      </c>
      <c r="G276" s="5">
        <v>0</v>
      </c>
      <c r="H276" s="5">
        <v>0</v>
      </c>
      <c r="I276" s="5">
        <v>0</v>
      </c>
      <c r="J276" s="5">
        <v>0</v>
      </c>
      <c r="K276" s="5">
        <v>0</v>
      </c>
      <c r="L276" s="5">
        <v>0</v>
      </c>
      <c r="M276" s="5">
        <v>0</v>
      </c>
      <c r="N276" s="5">
        <v>0</v>
      </c>
      <c r="O276" s="5">
        <v>0</v>
      </c>
      <c r="P276" s="5">
        <v>0</v>
      </c>
      <c r="Q276" s="5">
        <v>0</v>
      </c>
      <c r="R276" s="5">
        <v>0</v>
      </c>
      <c r="S276" s="5">
        <v>0</v>
      </c>
      <c r="T276" s="5">
        <v>0</v>
      </c>
      <c r="U276" s="5">
        <v>0</v>
      </c>
      <c r="V276" s="5">
        <v>0</v>
      </c>
    </row>
    <row r="277" spans="1:22" hidden="1" x14ac:dyDescent="0.35">
      <c r="A277" t="s">
        <v>47</v>
      </c>
      <c r="B277" t="s">
        <v>42</v>
      </c>
      <c r="C277" t="str">
        <f t="shared" si="12"/>
        <v>CYPRUS_TO_elec</v>
      </c>
      <c r="D277" t="str">
        <f t="shared" si="13"/>
        <v>PROTRA_CHP_PP_I</v>
      </c>
      <c r="E277" t="s">
        <v>29</v>
      </c>
      <c r="F277" s="1" t="str">
        <f t="shared" si="14"/>
        <v>CYPRUSTO_elecPROTRA_PP_solar_PV</v>
      </c>
      <c r="G277" s="5">
        <v>5.9999999999999995E-4</v>
      </c>
      <c r="H277" s="5">
        <v>5.9999999999999995E-4</v>
      </c>
      <c r="I277" s="5">
        <v>5.9999999999999995E-4</v>
      </c>
      <c r="J277" s="5">
        <v>1.1999999999999999E-3</v>
      </c>
      <c r="K277" s="5">
        <v>2.3999999999999998E-3</v>
      </c>
      <c r="L277" s="5">
        <v>4.2000000000000006E-3</v>
      </c>
      <c r="M277" s="5">
        <v>6.0000000000000001E-3</v>
      </c>
      <c r="N277" s="5">
        <v>1.0199999999999999E-2</v>
      </c>
      <c r="O277" s="5">
        <v>2.1000000000000001E-2</v>
      </c>
      <c r="P277" s="5">
        <v>3.8399999999999997E-2</v>
      </c>
      <c r="Q277" s="5">
        <v>4.5600000000000002E-2</v>
      </c>
      <c r="R277" s="5">
        <v>0</v>
      </c>
      <c r="S277" s="5">
        <v>6.9000000000000006E-2</v>
      </c>
      <c r="T277" s="5">
        <v>7.3800000000000004E-2</v>
      </c>
      <c r="U277" s="5">
        <v>0.09</v>
      </c>
      <c r="V277" s="5">
        <v>0.123</v>
      </c>
    </row>
    <row r="278" spans="1:22" hidden="1" x14ac:dyDescent="0.35">
      <c r="A278" t="s">
        <v>47</v>
      </c>
      <c r="B278" t="s">
        <v>42</v>
      </c>
      <c r="C278" t="str">
        <f t="shared" si="12"/>
        <v>CYPRUS_TO_elec</v>
      </c>
      <c r="D278" t="str">
        <f t="shared" si="13"/>
        <v>PROTRA_CHP_PP_I</v>
      </c>
      <c r="E278" t="s">
        <v>30</v>
      </c>
      <c r="F278" s="1" t="str">
        <f t="shared" si="14"/>
        <v>CYPRUSTO_elecPROTRA_PP_solar_urban_PV</v>
      </c>
      <c r="G278" s="5">
        <v>4.0000000000000002E-4</v>
      </c>
      <c r="H278" s="5">
        <v>4.0000000000000002E-4</v>
      </c>
      <c r="I278" s="5">
        <v>4.0000000000000002E-4</v>
      </c>
      <c r="J278" s="5">
        <v>8.0000000000000004E-4</v>
      </c>
      <c r="K278" s="5">
        <v>1.6000000000000001E-3</v>
      </c>
      <c r="L278" s="5">
        <v>2.8000000000000004E-3</v>
      </c>
      <c r="M278" s="5">
        <v>4.0000000000000001E-3</v>
      </c>
      <c r="N278" s="5">
        <v>6.8000000000000005E-3</v>
      </c>
      <c r="O278" s="5">
        <v>1.4E-2</v>
      </c>
      <c r="P278" s="5">
        <v>2.5600000000000001E-2</v>
      </c>
      <c r="Q278" s="5">
        <v>3.0400000000000003E-2</v>
      </c>
      <c r="R278" s="5">
        <v>0</v>
      </c>
      <c r="S278" s="5">
        <v>4.6000000000000006E-2</v>
      </c>
      <c r="T278" s="5">
        <v>4.9200000000000008E-2</v>
      </c>
      <c r="U278" s="5">
        <v>6.0000000000000005E-2</v>
      </c>
      <c r="V278" s="5">
        <v>8.2000000000000003E-2</v>
      </c>
    </row>
    <row r="279" spans="1:22" hidden="1" x14ac:dyDescent="0.35">
      <c r="A279" t="s">
        <v>47</v>
      </c>
      <c r="B279" t="s">
        <v>42</v>
      </c>
      <c r="C279" t="str">
        <f t="shared" si="12"/>
        <v>CYPRUS_TO_elec</v>
      </c>
      <c r="D279" t="str">
        <f t="shared" si="13"/>
        <v>PROTRA_CHP_PP_I</v>
      </c>
      <c r="E279" t="s">
        <v>31</v>
      </c>
      <c r="F279" s="1" t="str">
        <f t="shared" si="14"/>
        <v>CYPRUSTO_elecPROTRA_PP_solid_fossil</v>
      </c>
      <c r="G279" s="5">
        <v>0</v>
      </c>
      <c r="H279" s="5">
        <v>0</v>
      </c>
      <c r="I279" s="5">
        <v>0</v>
      </c>
      <c r="J279" s="5">
        <v>0</v>
      </c>
      <c r="K279" s="5">
        <v>0</v>
      </c>
      <c r="L279" s="5">
        <v>0</v>
      </c>
      <c r="M279" s="5">
        <v>0</v>
      </c>
      <c r="N279" s="5">
        <v>0</v>
      </c>
      <c r="O279" s="5">
        <v>0</v>
      </c>
      <c r="P279" s="5">
        <v>0</v>
      </c>
      <c r="Q279" s="5">
        <v>0</v>
      </c>
      <c r="R279" s="5">
        <v>0</v>
      </c>
      <c r="S279" s="5">
        <v>0</v>
      </c>
      <c r="T279" s="5">
        <v>0</v>
      </c>
      <c r="U279" s="5">
        <v>0</v>
      </c>
      <c r="V279" s="5">
        <v>0</v>
      </c>
    </row>
    <row r="280" spans="1:22" hidden="1" x14ac:dyDescent="0.35">
      <c r="A280" t="s">
        <v>47</v>
      </c>
      <c r="B280" t="s">
        <v>42</v>
      </c>
      <c r="C280" t="str">
        <f t="shared" si="12"/>
        <v>CYPRUS_TO_elec</v>
      </c>
      <c r="D280" t="str">
        <f t="shared" si="13"/>
        <v>PROTRA_CHP_PP_I</v>
      </c>
      <c r="E280" t="s">
        <v>32</v>
      </c>
      <c r="F280" s="1" t="str">
        <f t="shared" si="14"/>
        <v>CYPRUSTO_elecPROTRA_PP_solid_fossil_CCS</v>
      </c>
      <c r="G280" s="5">
        <v>0</v>
      </c>
      <c r="H280" s="5">
        <v>0</v>
      </c>
      <c r="I280" s="5">
        <v>0</v>
      </c>
      <c r="J280" s="5">
        <v>0</v>
      </c>
      <c r="K280" s="5">
        <v>0</v>
      </c>
      <c r="L280" s="5">
        <v>0</v>
      </c>
      <c r="M280" s="5">
        <v>0</v>
      </c>
      <c r="N280" s="5">
        <v>0</v>
      </c>
      <c r="O280" s="5">
        <v>0</v>
      </c>
      <c r="P280" s="5">
        <v>0</v>
      </c>
      <c r="Q280" s="5">
        <v>0</v>
      </c>
      <c r="R280" s="5">
        <v>0</v>
      </c>
      <c r="S280" s="5">
        <v>0</v>
      </c>
      <c r="T280" s="5">
        <v>0</v>
      </c>
      <c r="U280" s="5">
        <v>0</v>
      </c>
      <c r="V280" s="5">
        <v>0</v>
      </c>
    </row>
    <row r="281" spans="1:22" hidden="1" x14ac:dyDescent="0.35">
      <c r="A281" t="s">
        <v>47</v>
      </c>
      <c r="B281" t="s">
        <v>42</v>
      </c>
      <c r="C281" t="str">
        <f t="shared" si="12"/>
        <v>CYPRUS_TO_elec</v>
      </c>
      <c r="D281" t="str">
        <f t="shared" si="13"/>
        <v>PROTRA_CHP_PP_I</v>
      </c>
      <c r="E281" t="s">
        <v>33</v>
      </c>
      <c r="F281" s="1" t="str">
        <f t="shared" si="14"/>
        <v>CYPRUSTO_elecPROTRA_PP_waste</v>
      </c>
      <c r="G281" s="5">
        <v>0</v>
      </c>
      <c r="H281" s="5">
        <v>0</v>
      </c>
      <c r="I281" s="5">
        <v>0</v>
      </c>
      <c r="J281" s="5">
        <v>0</v>
      </c>
      <c r="K281" s="5">
        <v>0</v>
      </c>
      <c r="L281" s="5">
        <v>0</v>
      </c>
      <c r="M281" s="5">
        <v>0</v>
      </c>
      <c r="N281" s="5">
        <v>0</v>
      </c>
      <c r="O281" s="5">
        <v>0</v>
      </c>
      <c r="P281" s="5">
        <v>0</v>
      </c>
      <c r="Q281" s="5">
        <v>0</v>
      </c>
      <c r="R281" s="5">
        <v>0</v>
      </c>
      <c r="S281" s="5">
        <v>0</v>
      </c>
      <c r="T281" s="5">
        <v>0</v>
      </c>
      <c r="U281" s="5">
        <v>0</v>
      </c>
      <c r="V281" s="5">
        <v>0</v>
      </c>
    </row>
    <row r="282" spans="1:22" hidden="1" x14ac:dyDescent="0.35">
      <c r="A282" t="s">
        <v>47</v>
      </c>
      <c r="B282" t="s">
        <v>42</v>
      </c>
      <c r="C282" t="str">
        <f t="shared" si="12"/>
        <v>CYPRUS_TO_elec</v>
      </c>
      <c r="D282" t="str">
        <f t="shared" si="13"/>
        <v>PROTRA_CHP_PP_I</v>
      </c>
      <c r="E282" t="s">
        <v>34</v>
      </c>
      <c r="F282" s="1" t="str">
        <f t="shared" si="14"/>
        <v>CYPRUSTO_elecPROTRA_PP_waste_CCS</v>
      </c>
      <c r="G282" s="5">
        <v>0</v>
      </c>
      <c r="H282" s="5">
        <v>0</v>
      </c>
      <c r="I282" s="5">
        <v>0</v>
      </c>
      <c r="J282" s="5">
        <v>0</v>
      </c>
      <c r="K282" s="5">
        <v>0</v>
      </c>
      <c r="L282" s="5">
        <v>0</v>
      </c>
      <c r="M282" s="5">
        <v>0</v>
      </c>
      <c r="N282" s="5">
        <v>0</v>
      </c>
      <c r="O282" s="5">
        <v>0</v>
      </c>
      <c r="P282" s="5">
        <v>0</v>
      </c>
      <c r="Q282" s="5">
        <v>0</v>
      </c>
      <c r="R282" s="5">
        <v>0</v>
      </c>
      <c r="S282" s="5">
        <v>0</v>
      </c>
      <c r="T282" s="5">
        <v>0</v>
      </c>
      <c r="U282" s="5">
        <v>0</v>
      </c>
      <c r="V282" s="5">
        <v>0</v>
      </c>
    </row>
    <row r="283" spans="1:22" hidden="1" x14ac:dyDescent="0.35">
      <c r="A283" t="s">
        <v>47</v>
      </c>
      <c r="B283" t="s">
        <v>42</v>
      </c>
      <c r="C283" t="str">
        <f t="shared" si="12"/>
        <v>CYPRUS_TO_elec</v>
      </c>
      <c r="D283" t="str">
        <f t="shared" si="13"/>
        <v>PROTRA_CHP_PP_I</v>
      </c>
      <c r="E283" t="s">
        <v>35</v>
      </c>
      <c r="F283" s="1" t="str">
        <f t="shared" si="14"/>
        <v>CYPRUSTO_elecPROTRA_PP_wind_offshore</v>
      </c>
      <c r="G283" s="5">
        <v>0</v>
      </c>
      <c r="H283" s="5">
        <v>0</v>
      </c>
      <c r="I283" s="5">
        <v>0</v>
      </c>
      <c r="J283" s="5">
        <v>0</v>
      </c>
      <c r="K283" s="5">
        <v>0</v>
      </c>
      <c r="L283" s="5">
        <v>0</v>
      </c>
      <c r="M283" s="5">
        <v>0</v>
      </c>
      <c r="N283" s="5">
        <v>0</v>
      </c>
      <c r="O283" s="5">
        <v>0</v>
      </c>
      <c r="P283" s="5">
        <v>0</v>
      </c>
      <c r="Q283" s="5">
        <v>0</v>
      </c>
      <c r="R283" s="5">
        <v>0</v>
      </c>
      <c r="S283" s="5">
        <v>0</v>
      </c>
      <c r="T283" s="5">
        <v>0</v>
      </c>
      <c r="U283" s="5">
        <v>0</v>
      </c>
      <c r="V283" s="5">
        <v>0</v>
      </c>
    </row>
    <row r="284" spans="1:22" hidden="1" x14ac:dyDescent="0.35">
      <c r="A284" t="s">
        <v>47</v>
      </c>
      <c r="B284" t="s">
        <v>42</v>
      </c>
      <c r="C284" t="str">
        <f t="shared" si="12"/>
        <v>CYPRUS_TO_elec</v>
      </c>
      <c r="D284" t="str">
        <f t="shared" si="13"/>
        <v>PROTRA_CHP_PP_I</v>
      </c>
      <c r="E284" t="s">
        <v>36</v>
      </c>
      <c r="F284" s="1" t="str">
        <f t="shared" si="14"/>
        <v>CYPRUSTO_elecPROTRA_PP_wind_onshore</v>
      </c>
      <c r="G284" s="5">
        <v>2.2499999999999999E-4</v>
      </c>
      <c r="H284" s="5">
        <v>2.2499999999999999E-4</v>
      </c>
      <c r="I284" s="5">
        <v>2.2499999999999999E-4</v>
      </c>
      <c r="J284" s="5">
        <v>2.2499999999999999E-4</v>
      </c>
      <c r="K284" s="5">
        <v>2.2499999999999999E-4</v>
      </c>
      <c r="L284" s="5">
        <v>8.2224999999999993E-2</v>
      </c>
      <c r="M284" s="5">
        <v>0.13422499999999998</v>
      </c>
      <c r="N284" s="5">
        <v>0.14722499999999999</v>
      </c>
      <c r="O284" s="5">
        <v>0.14722499999999999</v>
      </c>
      <c r="P284" s="5">
        <v>0.14722499999999999</v>
      </c>
      <c r="Q284" s="5">
        <v>0.157725</v>
      </c>
      <c r="R284" s="5">
        <v>0</v>
      </c>
      <c r="S284" s="5">
        <v>0.157725</v>
      </c>
      <c r="T284" s="5">
        <v>0.157725</v>
      </c>
      <c r="U284" s="5">
        <v>0.157725</v>
      </c>
      <c r="V284" s="5">
        <v>0.157725</v>
      </c>
    </row>
    <row r="285" spans="1:22" hidden="1" x14ac:dyDescent="0.35">
      <c r="A285" t="s">
        <v>78</v>
      </c>
      <c r="B285" t="s">
        <v>41</v>
      </c>
      <c r="C285" t="str">
        <f t="shared" si="12"/>
        <v>CZECH_REPUBLIC_TO_heat</v>
      </c>
      <c r="D285" t="str">
        <f t="shared" si="13"/>
        <v>PROTRA_CHP_HP_I</v>
      </c>
      <c r="E285" t="s">
        <v>0</v>
      </c>
      <c r="F285" s="1" t="str">
        <f t="shared" si="14"/>
        <v>CZECH_REPUBLICTO_heatPROTRA_CHP_gas_fuels</v>
      </c>
      <c r="G285" s="3">
        <v>2.7412861191417819</v>
      </c>
      <c r="H285" s="3">
        <v>2.490698430649402</v>
      </c>
      <c r="I285" s="3">
        <v>2.2300872346173275</v>
      </c>
      <c r="J285" s="3">
        <v>1.7194611219522837</v>
      </c>
      <c r="K285" s="3">
        <v>1.6885314415440817</v>
      </c>
      <c r="L285" s="3">
        <v>2.2923761743282909</v>
      </c>
      <c r="M285" s="3">
        <v>2.5176187080417267</v>
      </c>
      <c r="N285" s="3">
        <v>2.8276314769480138</v>
      </c>
      <c r="O285" s="3">
        <v>3.0442824327702818</v>
      </c>
      <c r="P285" s="3">
        <v>2.6930300899863924</v>
      </c>
      <c r="Q285" s="3">
        <v>2.5821987351903348</v>
      </c>
      <c r="R285" s="3">
        <v>2.7944107091021668</v>
      </c>
      <c r="S285" s="3">
        <v>2.5790035273726089</v>
      </c>
      <c r="T285" s="3">
        <v>2.6313709129348517</v>
      </c>
      <c r="U285" s="3">
        <v>2.5685029008740234</v>
      </c>
      <c r="V285" s="3">
        <v>2.5494597543940296</v>
      </c>
    </row>
    <row r="286" spans="1:22" hidden="1" x14ac:dyDescent="0.35">
      <c r="A286" t="s">
        <v>78</v>
      </c>
      <c r="B286" t="s">
        <v>41</v>
      </c>
      <c r="C286" t="str">
        <f t="shared" si="12"/>
        <v>CZECH_REPUBLIC_TO_heat</v>
      </c>
      <c r="D286" t="str">
        <f t="shared" si="13"/>
        <v>PROTRA_CHP_HP_I</v>
      </c>
      <c r="E286" t="s">
        <v>1</v>
      </c>
      <c r="F286" s="1" t="str">
        <f t="shared" si="14"/>
        <v>CZECH_REPUBLICTO_heatPROTRA_CHP_gas_fuels_CCS</v>
      </c>
      <c r="G286" s="3">
        <v>0</v>
      </c>
      <c r="H286" s="3">
        <v>0</v>
      </c>
      <c r="I286" s="3">
        <v>0</v>
      </c>
      <c r="J286" s="3">
        <v>0</v>
      </c>
      <c r="K286" s="3">
        <v>0</v>
      </c>
      <c r="L286" s="3">
        <v>0</v>
      </c>
      <c r="M286" s="3">
        <v>0</v>
      </c>
      <c r="N286" s="3">
        <v>0</v>
      </c>
      <c r="O286" s="3">
        <v>0</v>
      </c>
      <c r="P286" s="3">
        <v>0</v>
      </c>
      <c r="Q286" s="3">
        <v>0</v>
      </c>
      <c r="R286" s="3">
        <v>0</v>
      </c>
      <c r="S286" s="3">
        <v>0</v>
      </c>
      <c r="T286" s="3">
        <v>0</v>
      </c>
      <c r="U286" s="3">
        <v>0</v>
      </c>
      <c r="V286" s="3">
        <v>0</v>
      </c>
    </row>
    <row r="287" spans="1:22" hidden="1" x14ac:dyDescent="0.35">
      <c r="A287" t="s">
        <v>78</v>
      </c>
      <c r="B287" t="s">
        <v>41</v>
      </c>
      <c r="C287" t="str">
        <f t="shared" si="12"/>
        <v>CZECH_REPUBLIC_TO_heat</v>
      </c>
      <c r="D287" t="str">
        <f t="shared" si="13"/>
        <v>PROTRA_CHP_HP_I</v>
      </c>
      <c r="E287" t="s">
        <v>2</v>
      </c>
      <c r="F287" s="1" t="str">
        <f t="shared" si="14"/>
        <v>CZECH_REPUBLICTO_heatPROTRA_CHP_geothermal</v>
      </c>
      <c r="G287" s="3">
        <v>0</v>
      </c>
      <c r="H287" s="3">
        <v>0</v>
      </c>
      <c r="I287" s="3">
        <v>0</v>
      </c>
      <c r="J287" s="3">
        <v>0</v>
      </c>
      <c r="K287" s="3">
        <v>0</v>
      </c>
      <c r="L287" s="3">
        <v>0</v>
      </c>
      <c r="M287" s="3">
        <v>0</v>
      </c>
      <c r="N287" s="3">
        <v>0</v>
      </c>
      <c r="O287" s="3">
        <v>0</v>
      </c>
      <c r="P287" s="3">
        <v>0</v>
      </c>
      <c r="Q287" s="3">
        <v>0</v>
      </c>
      <c r="R287" s="3">
        <v>0</v>
      </c>
      <c r="S287" s="3">
        <v>0</v>
      </c>
      <c r="T287" s="3">
        <v>0</v>
      </c>
      <c r="U287" s="3">
        <v>0</v>
      </c>
      <c r="V287" s="3">
        <v>0</v>
      </c>
    </row>
    <row r="288" spans="1:22" hidden="1" x14ac:dyDescent="0.35">
      <c r="A288" t="s">
        <v>78</v>
      </c>
      <c r="B288" t="s">
        <v>41</v>
      </c>
      <c r="C288" t="str">
        <f t="shared" si="12"/>
        <v>CZECH_REPUBLIC_TO_heat</v>
      </c>
      <c r="D288" t="str">
        <f t="shared" si="13"/>
        <v>PROTRA_CHP_HP_I</v>
      </c>
      <c r="E288" t="s">
        <v>3</v>
      </c>
      <c r="F288" s="1" t="str">
        <f t="shared" si="14"/>
        <v>CZECH_REPUBLICTO_heatPROTRA_CHP_liquid_fuels</v>
      </c>
      <c r="G288" s="3">
        <v>0.41969857998352289</v>
      </c>
      <c r="H288" s="3">
        <v>0.2371275497962177</v>
      </c>
      <c r="I288" s="3">
        <v>0.15894419098659518</v>
      </c>
      <c r="J288" s="3">
        <v>0.16825173370202642</v>
      </c>
      <c r="K288" s="3">
        <v>0.20319081712610684</v>
      </c>
      <c r="L288" s="3">
        <v>0.20920492164992396</v>
      </c>
      <c r="M288" s="3">
        <v>0.28624273674072415</v>
      </c>
      <c r="N288" s="3">
        <v>0.16238082214306213</v>
      </c>
      <c r="O288" s="3">
        <v>6.6011956797135479E-2</v>
      </c>
      <c r="P288" s="3">
        <v>5.6418028151998659E-2</v>
      </c>
      <c r="Q288" s="3">
        <v>5.9281887449054424E-2</v>
      </c>
      <c r="R288" s="3">
        <v>5.5129291468323557E-2</v>
      </c>
      <c r="S288" s="3">
        <v>6.8331253248856097E-2</v>
      </c>
      <c r="T288" s="3">
        <v>3.6817918315913821E-2</v>
      </c>
      <c r="U288" s="3">
        <v>4.7467179112015694E-2</v>
      </c>
      <c r="V288" s="3">
        <v>4.327310012936697E-2</v>
      </c>
    </row>
    <row r="289" spans="1:22" hidden="1" x14ac:dyDescent="0.35">
      <c r="A289" t="s">
        <v>78</v>
      </c>
      <c r="B289" t="s">
        <v>41</v>
      </c>
      <c r="C289" t="str">
        <f t="shared" si="12"/>
        <v>CZECH_REPUBLIC_TO_heat</v>
      </c>
      <c r="D289" t="str">
        <f t="shared" si="13"/>
        <v>PROTRA_CHP_HP_I</v>
      </c>
      <c r="E289" t="s">
        <v>4</v>
      </c>
      <c r="F289" s="1" t="str">
        <f t="shared" si="14"/>
        <v>CZECH_REPUBLICTO_heatPROTRA_CHP_liquid_fuels_CCS</v>
      </c>
      <c r="G289" s="3">
        <v>0</v>
      </c>
      <c r="H289" s="3">
        <v>0</v>
      </c>
      <c r="I289" s="3">
        <v>0</v>
      </c>
      <c r="J289" s="3">
        <v>0</v>
      </c>
      <c r="K289" s="3">
        <v>0</v>
      </c>
      <c r="L289" s="3">
        <v>0</v>
      </c>
      <c r="M289" s="3">
        <v>0</v>
      </c>
      <c r="N289" s="3">
        <v>0</v>
      </c>
      <c r="O289" s="3">
        <v>0</v>
      </c>
      <c r="P289" s="3">
        <v>0</v>
      </c>
      <c r="Q289" s="3">
        <v>0</v>
      </c>
      <c r="R289" s="3">
        <v>0</v>
      </c>
      <c r="S289" s="3">
        <v>0</v>
      </c>
      <c r="T289" s="3">
        <v>0</v>
      </c>
      <c r="U289" s="3">
        <v>0</v>
      </c>
      <c r="V289" s="3">
        <v>0</v>
      </c>
    </row>
    <row r="290" spans="1:22" hidden="1" x14ac:dyDescent="0.35">
      <c r="A290" t="s">
        <v>78</v>
      </c>
      <c r="B290" t="s">
        <v>41</v>
      </c>
      <c r="C290" t="str">
        <f t="shared" si="12"/>
        <v>CZECH_REPUBLIC_TO_heat</v>
      </c>
      <c r="D290" t="str">
        <f t="shared" si="13"/>
        <v>PROTRA_CHP_HP_I</v>
      </c>
      <c r="E290" t="s">
        <v>5</v>
      </c>
      <c r="F290" s="1" t="str">
        <f t="shared" si="14"/>
        <v>CZECH_REPUBLICTO_heatPROTRA_CHP_solid_fossil</v>
      </c>
      <c r="G290" s="3">
        <v>11.531615845524758</v>
      </c>
      <c r="H290" s="3">
        <v>11.105903161017421</v>
      </c>
      <c r="I290" s="3">
        <v>11.405176457559747</v>
      </c>
      <c r="J290" s="3">
        <v>11.933701690831391</v>
      </c>
      <c r="K290" s="3">
        <v>10.850303718755193</v>
      </c>
      <c r="L290" s="3">
        <v>12.821354879953828</v>
      </c>
      <c r="M290" s="3">
        <v>11.305370961057355</v>
      </c>
      <c r="N290" s="3">
        <v>11.364080076647001</v>
      </c>
      <c r="O290" s="3">
        <v>11.089006391164794</v>
      </c>
      <c r="P290" s="3">
        <v>9.4889682018997323</v>
      </c>
      <c r="Q290" s="3">
        <v>9.7630395366279696</v>
      </c>
      <c r="R290" s="3">
        <v>10.045129677387962</v>
      </c>
      <c r="S290" s="3">
        <v>9.5729070587386502</v>
      </c>
      <c r="T290" s="3">
        <v>8.9359238940633841</v>
      </c>
      <c r="U290" s="3">
        <v>8.5622429508086721</v>
      </c>
      <c r="V290" s="3">
        <v>8.2111630553123547</v>
      </c>
    </row>
    <row r="291" spans="1:22" hidden="1" x14ac:dyDescent="0.35">
      <c r="A291" t="s">
        <v>78</v>
      </c>
      <c r="B291" t="s">
        <v>41</v>
      </c>
      <c r="C291" t="str">
        <f t="shared" si="12"/>
        <v>CZECH_REPUBLIC_TO_heat</v>
      </c>
      <c r="D291" t="str">
        <f t="shared" si="13"/>
        <v>PROTRA_CHP_HP_I</v>
      </c>
      <c r="E291" t="s">
        <v>6</v>
      </c>
      <c r="F291" s="1" t="str">
        <f t="shared" si="14"/>
        <v>CZECH_REPUBLICTO_heatPROTRA_CHP_solid_fossil_CCS</v>
      </c>
      <c r="G291" s="3">
        <v>0</v>
      </c>
      <c r="H291" s="3">
        <v>0</v>
      </c>
      <c r="I291" s="3">
        <v>0</v>
      </c>
      <c r="J291" s="3">
        <v>0</v>
      </c>
      <c r="K291" s="3">
        <v>0</v>
      </c>
      <c r="L291" s="3">
        <v>0</v>
      </c>
      <c r="M291" s="3">
        <v>0</v>
      </c>
      <c r="N291" s="3">
        <v>0</v>
      </c>
      <c r="O291" s="3">
        <v>0</v>
      </c>
      <c r="P291" s="3">
        <v>0</v>
      </c>
      <c r="Q291" s="3">
        <v>0</v>
      </c>
      <c r="R291" s="3">
        <v>0</v>
      </c>
      <c r="S291" s="3">
        <v>0</v>
      </c>
      <c r="T291" s="3">
        <v>0</v>
      </c>
      <c r="U291" s="3">
        <v>0</v>
      </c>
      <c r="V291" s="3">
        <v>0</v>
      </c>
    </row>
    <row r="292" spans="1:22" hidden="1" x14ac:dyDescent="0.35">
      <c r="A292" t="s">
        <v>78</v>
      </c>
      <c r="B292" t="s">
        <v>41</v>
      </c>
      <c r="C292" t="str">
        <f t="shared" si="12"/>
        <v>CZECH_REPUBLIC_TO_heat</v>
      </c>
      <c r="D292" t="str">
        <f t="shared" si="13"/>
        <v>PROTRA_CHP_HP_I</v>
      </c>
      <c r="E292" t="s">
        <v>7</v>
      </c>
      <c r="F292" s="1" t="str">
        <f t="shared" si="14"/>
        <v>CZECH_REPUBLICTO_heatPROTRA_CHP_waste</v>
      </c>
      <c r="G292" s="3">
        <v>0.18686681913288897</v>
      </c>
      <c r="H292" s="3">
        <v>0.18944429250023911</v>
      </c>
      <c r="I292" s="3">
        <v>0.20061334375875664</v>
      </c>
      <c r="J292" s="3">
        <v>0.19101941511361978</v>
      </c>
      <c r="K292" s="3">
        <v>0.17312029450702121</v>
      </c>
      <c r="L292" s="3">
        <v>0.25373793371914116</v>
      </c>
      <c r="M292" s="3">
        <v>0.34266076489272274</v>
      </c>
      <c r="N292" s="3">
        <v>0.3655716392691688</v>
      </c>
      <c r="O292" s="3">
        <v>0.36413970962064102</v>
      </c>
      <c r="P292" s="3">
        <v>0.38876889957532063</v>
      </c>
      <c r="Q292" s="3">
        <v>0.39306468852090432</v>
      </c>
      <c r="R292" s="3">
        <v>0.37731346238709762</v>
      </c>
      <c r="S292" s="3">
        <v>0.42628116057780557</v>
      </c>
      <c r="T292" s="3">
        <v>0.42118019759085473</v>
      </c>
      <c r="U292" s="3">
        <v>0.4141129088105453</v>
      </c>
      <c r="V292" s="3">
        <v>0.42270922638884922</v>
      </c>
    </row>
    <row r="293" spans="1:22" hidden="1" x14ac:dyDescent="0.35">
      <c r="A293" t="s">
        <v>78</v>
      </c>
      <c r="B293" t="s">
        <v>41</v>
      </c>
      <c r="C293" t="str">
        <f t="shared" si="12"/>
        <v>CZECH_REPUBLIC_TO_heat</v>
      </c>
      <c r="D293" t="str">
        <f t="shared" si="13"/>
        <v>PROTRA_CHP_HP_I</v>
      </c>
      <c r="E293" t="s">
        <v>8</v>
      </c>
      <c r="F293" s="1" t="str">
        <f t="shared" si="14"/>
        <v>CZECH_REPUBLICTO_heatPROTRA_CHP_solid_bio</v>
      </c>
      <c r="G293" s="4">
        <v>0.25159003924634932</v>
      </c>
      <c r="H293" s="4">
        <v>0.15278689349792526</v>
      </c>
      <c r="I293" s="4">
        <v>0.1374652462586769</v>
      </c>
      <c r="J293" s="4">
        <v>0.1570826824435089</v>
      </c>
      <c r="K293" s="4">
        <v>0.17712969752289931</v>
      </c>
      <c r="L293" s="4">
        <v>0.22266506034608602</v>
      </c>
      <c r="M293" s="4">
        <v>0.25273558296517162</v>
      </c>
      <c r="N293" s="4">
        <v>0.28753147342439922</v>
      </c>
      <c r="O293" s="4">
        <v>0.57162631569233147</v>
      </c>
      <c r="P293" s="4">
        <v>0.70407980818116078</v>
      </c>
      <c r="Q293" s="4">
        <v>0.7387325056755355</v>
      </c>
      <c r="R293" s="4">
        <v>0.82636660016544206</v>
      </c>
      <c r="S293" s="4">
        <v>0.83375034539807613</v>
      </c>
      <c r="T293" s="4">
        <v>0.7757070770949982</v>
      </c>
      <c r="U293" s="4">
        <v>0.87224433736759177</v>
      </c>
      <c r="V293" s="4">
        <v>0.89388075139895862</v>
      </c>
    </row>
    <row r="294" spans="1:22" hidden="1" x14ac:dyDescent="0.35">
      <c r="A294" t="s">
        <v>78</v>
      </c>
      <c r="B294" t="s">
        <v>41</v>
      </c>
      <c r="C294" t="str">
        <f t="shared" si="12"/>
        <v>CZECH_REPUBLIC_TO_heat</v>
      </c>
      <c r="D294" t="str">
        <f t="shared" si="13"/>
        <v>PROTRA_CHP_HP_I</v>
      </c>
      <c r="E294" t="s">
        <v>9</v>
      </c>
      <c r="F294" s="1" t="str">
        <f t="shared" si="14"/>
        <v>CZECH_REPUBLICTO_heatPROTRA_CHP_solid_bio_CCS</v>
      </c>
      <c r="G294" s="3">
        <v>0</v>
      </c>
      <c r="H294" s="3">
        <v>0</v>
      </c>
      <c r="I294" s="3">
        <v>0</v>
      </c>
      <c r="J294" s="3">
        <v>0</v>
      </c>
      <c r="K294" s="3">
        <v>0</v>
      </c>
      <c r="L294" s="3">
        <v>0</v>
      </c>
      <c r="M294" s="3">
        <v>0</v>
      </c>
      <c r="N294" s="3">
        <v>0</v>
      </c>
      <c r="O294" s="3">
        <v>0</v>
      </c>
      <c r="P294" s="3">
        <v>0</v>
      </c>
      <c r="Q294" s="3">
        <v>0</v>
      </c>
      <c r="R294" s="3">
        <v>0</v>
      </c>
      <c r="S294" s="3">
        <v>0</v>
      </c>
      <c r="T294" s="3">
        <v>0</v>
      </c>
      <c r="U294" s="3">
        <v>0</v>
      </c>
      <c r="V294" s="3">
        <v>0</v>
      </c>
    </row>
    <row r="295" spans="1:22" hidden="1" x14ac:dyDescent="0.35">
      <c r="A295" t="s">
        <v>78</v>
      </c>
      <c r="B295" t="s">
        <v>41</v>
      </c>
      <c r="C295" t="str">
        <f t="shared" si="12"/>
        <v>CZECH_REPUBLIC_TO_heat</v>
      </c>
      <c r="D295" t="str">
        <f t="shared" si="13"/>
        <v>PROTRA_CHP_HP_I</v>
      </c>
      <c r="E295" t="s">
        <v>10</v>
      </c>
      <c r="F295" s="1" t="str">
        <f t="shared" si="14"/>
        <v>CZECH_REPUBLICTO_heatPROTRA_HP_gas_fuels</v>
      </c>
      <c r="G295" s="4">
        <v>26.374756328353364</v>
      </c>
      <c r="H295" s="4">
        <v>23.375067069028315</v>
      </c>
      <c r="I295" s="4">
        <v>24.409799083826126</v>
      </c>
      <c r="J295" s="4">
        <v>24.193894956432128</v>
      </c>
      <c r="K295" s="4">
        <v>23.725337062938785</v>
      </c>
      <c r="L295" s="4">
        <v>33.752246298454459</v>
      </c>
      <c r="M295" s="4">
        <v>28.73592061517277</v>
      </c>
      <c r="N295" s="4">
        <v>27.717266567308556</v>
      </c>
      <c r="O295" s="4">
        <v>28.137590560001122</v>
      </c>
      <c r="P295" s="4">
        <v>23.19820943275877</v>
      </c>
      <c r="Q295" s="4">
        <v>23.180983039615633</v>
      </c>
      <c r="R295" s="4">
        <v>26.143922660235315</v>
      </c>
      <c r="S295" s="4">
        <v>26.202471725250216</v>
      </c>
      <c r="T295" s="4">
        <v>25.864593250140707</v>
      </c>
      <c r="U295" s="4">
        <v>26.450971633749649</v>
      </c>
      <c r="V295" s="4">
        <v>27.077036411566993</v>
      </c>
    </row>
    <row r="296" spans="1:22" hidden="1" x14ac:dyDescent="0.35">
      <c r="A296" t="s">
        <v>78</v>
      </c>
      <c r="B296" t="s">
        <v>41</v>
      </c>
      <c r="C296" t="str">
        <f t="shared" si="12"/>
        <v>CZECH_REPUBLIC_TO_heat</v>
      </c>
      <c r="D296" t="str">
        <f t="shared" si="13"/>
        <v>PROTRA_CHP_HP_I</v>
      </c>
      <c r="E296" t="s">
        <v>11</v>
      </c>
      <c r="F296" s="1" t="str">
        <f t="shared" si="14"/>
        <v>CZECH_REPUBLICTO_heatPROTRA_HP_solid_bio</v>
      </c>
      <c r="G296" s="4">
        <v>0.50186225357007841</v>
      </c>
      <c r="H296" s="4">
        <v>0.59029107170485196</v>
      </c>
      <c r="I296" s="4">
        <v>0.82457001845152456</v>
      </c>
      <c r="J296" s="4">
        <v>0.92448309868172318</v>
      </c>
      <c r="K296" s="4">
        <v>0.97616227811113632</v>
      </c>
      <c r="L296" s="4">
        <v>1.0370288672168895</v>
      </c>
      <c r="M296" s="4">
        <v>1.4045252542704936</v>
      </c>
      <c r="N296" s="4">
        <v>1.0749269321317925</v>
      </c>
      <c r="O296" s="4">
        <v>1.161058897847481</v>
      </c>
      <c r="P296" s="4">
        <v>1.0381772934264319</v>
      </c>
      <c r="Q296" s="4">
        <v>1.4412748929758543</v>
      </c>
      <c r="R296" s="4">
        <v>1.0978954563226428</v>
      </c>
      <c r="S296" s="4">
        <v>1.5369135308541355</v>
      </c>
      <c r="T296" s="4">
        <v>1.565457664292315</v>
      </c>
      <c r="U296" s="4">
        <v>1.8265282460814047</v>
      </c>
      <c r="V296" s="4">
        <v>1.950335137499482</v>
      </c>
    </row>
    <row r="297" spans="1:22" hidden="1" x14ac:dyDescent="0.35">
      <c r="A297" t="s">
        <v>78</v>
      </c>
      <c r="B297" t="s">
        <v>41</v>
      </c>
      <c r="C297" t="str">
        <f t="shared" si="12"/>
        <v>CZECH_REPUBLIC_TO_heat</v>
      </c>
      <c r="D297" t="str">
        <f t="shared" si="13"/>
        <v>PROTRA_CHP_HP_I</v>
      </c>
      <c r="E297" t="s">
        <v>12</v>
      </c>
      <c r="F297" s="1" t="str">
        <f t="shared" si="14"/>
        <v>CZECH_REPUBLICTO_heatPROTRA_HP_geothermal</v>
      </c>
      <c r="G297" s="4">
        <v>0</v>
      </c>
      <c r="H297" s="4">
        <v>0</v>
      </c>
      <c r="I297" s="4">
        <v>0</v>
      </c>
      <c r="J297" s="4">
        <v>0</v>
      </c>
      <c r="K297" s="4">
        <v>0</v>
      </c>
      <c r="L297" s="4">
        <v>0</v>
      </c>
      <c r="M297" s="4">
        <v>0</v>
      </c>
      <c r="N297" s="4">
        <v>0</v>
      </c>
      <c r="O297" s="4">
        <v>0</v>
      </c>
      <c r="P297" s="4">
        <v>0</v>
      </c>
      <c r="Q297" s="4">
        <v>0</v>
      </c>
      <c r="R297" s="4">
        <v>0</v>
      </c>
      <c r="S297" s="4">
        <v>0</v>
      </c>
      <c r="T297" s="4">
        <v>0</v>
      </c>
      <c r="U297" s="4">
        <v>0</v>
      </c>
      <c r="V297" s="4">
        <v>0</v>
      </c>
    </row>
    <row r="298" spans="1:22" hidden="1" x14ac:dyDescent="0.35">
      <c r="A298" t="s">
        <v>78</v>
      </c>
      <c r="B298" t="s">
        <v>41</v>
      </c>
      <c r="C298" t="str">
        <f t="shared" si="12"/>
        <v>CZECH_REPUBLIC_TO_heat</v>
      </c>
      <c r="D298" t="str">
        <f t="shared" si="13"/>
        <v>PROTRA_CHP_HP_I</v>
      </c>
      <c r="E298" t="s">
        <v>13</v>
      </c>
      <c r="F298" s="1" t="str">
        <f t="shared" si="14"/>
        <v>CZECH_REPUBLICTO_heatPROTRA_HP_liquid_fuels</v>
      </c>
      <c r="G298" s="4">
        <v>3.1432425355178584</v>
      </c>
      <c r="H298" s="4">
        <v>2.583958971470655</v>
      </c>
      <c r="I298" s="4">
        <v>2.1624865525685526</v>
      </c>
      <c r="J298" s="4">
        <v>2.3209693694854185</v>
      </c>
      <c r="K298" s="4">
        <v>1.6399526272267089</v>
      </c>
      <c r="L298" s="4">
        <v>0.92103782005309565</v>
      </c>
      <c r="M298" s="4">
        <v>0.6775714636300828</v>
      </c>
      <c r="N298" s="4">
        <v>0.47315159833151543</v>
      </c>
      <c r="O298" s="4">
        <v>0.37438694431085939</v>
      </c>
      <c r="P298" s="4">
        <v>0.28251284754745826</v>
      </c>
      <c r="Q298" s="4">
        <v>0.26298960198523552</v>
      </c>
      <c r="R298" s="4">
        <v>0.33878573181504135</v>
      </c>
      <c r="S298" s="4">
        <v>0.24619616552309539</v>
      </c>
      <c r="T298" s="4">
        <v>0.26525774374908195</v>
      </c>
      <c r="U298" s="4">
        <v>0.17432650490371535</v>
      </c>
      <c r="V298" s="4">
        <v>0.14924108668081537</v>
      </c>
    </row>
    <row r="299" spans="1:22" hidden="1" x14ac:dyDescent="0.35">
      <c r="A299" t="s">
        <v>78</v>
      </c>
      <c r="B299" t="s">
        <v>41</v>
      </c>
      <c r="C299" t="str">
        <f t="shared" si="12"/>
        <v>CZECH_REPUBLIC_TO_heat</v>
      </c>
      <c r="D299" t="str">
        <f t="shared" si="13"/>
        <v>PROTRA_CHP_HP_I</v>
      </c>
      <c r="E299" t="s">
        <v>14</v>
      </c>
      <c r="F299" s="1" t="str">
        <f t="shared" si="14"/>
        <v>CZECH_REPUBLICTO_heatPROTRA_HP_solar</v>
      </c>
      <c r="G299" s="4">
        <v>0</v>
      </c>
      <c r="H299" s="4">
        <v>0</v>
      </c>
      <c r="I299" s="4">
        <v>0</v>
      </c>
      <c r="J299" s="4">
        <v>0</v>
      </c>
      <c r="K299" s="4">
        <v>0</v>
      </c>
      <c r="L299" s="4">
        <v>0</v>
      </c>
      <c r="M299" s="4">
        <v>0</v>
      </c>
      <c r="N299" s="4">
        <v>0</v>
      </c>
      <c r="O299" s="4">
        <v>0</v>
      </c>
      <c r="P299" s="4">
        <v>0</v>
      </c>
      <c r="Q299" s="4">
        <v>0</v>
      </c>
      <c r="R299" s="4">
        <v>0</v>
      </c>
      <c r="S299" s="4">
        <v>0</v>
      </c>
      <c r="T299" s="4">
        <v>0</v>
      </c>
      <c r="U299" s="4">
        <v>0</v>
      </c>
      <c r="V299" s="4">
        <v>0</v>
      </c>
    </row>
    <row r="300" spans="1:22" hidden="1" x14ac:dyDescent="0.35">
      <c r="A300" t="s">
        <v>78</v>
      </c>
      <c r="B300" t="s">
        <v>41</v>
      </c>
      <c r="C300" t="str">
        <f t="shared" si="12"/>
        <v>CZECH_REPUBLIC_TO_heat</v>
      </c>
      <c r="D300" t="str">
        <f t="shared" si="13"/>
        <v>PROTRA_CHP_HP_I</v>
      </c>
      <c r="E300" t="s">
        <v>15</v>
      </c>
      <c r="F300" s="1" t="str">
        <f t="shared" si="14"/>
        <v>CZECH_REPUBLICTO_heatPROTRA_HP_solid_fossil</v>
      </c>
      <c r="G300" s="4">
        <v>5.3585566937253679</v>
      </c>
      <c r="H300" s="4">
        <v>6.9422364366844924</v>
      </c>
      <c r="I300" s="4">
        <v>3.5176294798287175</v>
      </c>
      <c r="J300" s="4">
        <v>3.8414856709197065</v>
      </c>
      <c r="K300" s="4">
        <v>4.1320375019339632</v>
      </c>
      <c r="L300" s="4">
        <v>4.7269222784769864</v>
      </c>
      <c r="M300" s="4">
        <v>4.146967042658015</v>
      </c>
      <c r="N300" s="4">
        <v>3.1880311576900167</v>
      </c>
      <c r="O300" s="4">
        <v>3.1512815189846561</v>
      </c>
      <c r="P300" s="4">
        <v>2.5713262831656869</v>
      </c>
      <c r="Q300" s="4">
        <v>2.3623127130289494</v>
      </c>
      <c r="R300" s="4">
        <v>2.3358989102094716</v>
      </c>
      <c r="S300" s="4">
        <v>2.0747640165526482</v>
      </c>
      <c r="T300" s="4">
        <v>1.9415752869009544</v>
      </c>
      <c r="U300" s="4">
        <v>1.9415844743106312</v>
      </c>
      <c r="V300" s="4">
        <v>1.8180064642361158</v>
      </c>
    </row>
    <row r="301" spans="1:22" hidden="1" x14ac:dyDescent="0.35">
      <c r="A301" t="s">
        <v>78</v>
      </c>
      <c r="B301" t="s">
        <v>41</v>
      </c>
      <c r="C301" t="str">
        <f t="shared" si="12"/>
        <v>CZECH_REPUBLIC_TO_heat</v>
      </c>
      <c r="D301" t="str">
        <f t="shared" si="13"/>
        <v>PROTRA_CHP_HP_I</v>
      </c>
      <c r="E301" t="s">
        <v>16</v>
      </c>
      <c r="F301" s="1" t="str">
        <f t="shared" si="14"/>
        <v>CZECH_REPUBLICTO_heatPROTRA_HP_waste</v>
      </c>
      <c r="G301" s="4">
        <v>1.5538206615110204</v>
      </c>
      <c r="H301" s="4">
        <v>1.5974608574736362</v>
      </c>
      <c r="I301" s="4">
        <v>1.6812959707702395</v>
      </c>
      <c r="J301" s="4">
        <v>1.5733439070732433</v>
      </c>
      <c r="K301" s="4">
        <v>1.5388911207869678</v>
      </c>
      <c r="L301" s="4">
        <v>0.28825497859517085</v>
      </c>
      <c r="M301" s="4">
        <v>0.35141842012000912</v>
      </c>
      <c r="N301" s="4">
        <v>0.30433294552876605</v>
      </c>
      <c r="O301" s="4">
        <v>0.25839589714706551</v>
      </c>
      <c r="P301" s="4">
        <v>0.24806006126118285</v>
      </c>
      <c r="Q301" s="4">
        <v>0.24002107779438528</v>
      </c>
      <c r="R301" s="4">
        <v>0.31122350278602112</v>
      </c>
      <c r="S301" s="4">
        <v>0.27006620428843653</v>
      </c>
      <c r="T301" s="4">
        <v>0.24711605491693894</v>
      </c>
      <c r="U301" s="4">
        <v>0.23457294385631558</v>
      </c>
      <c r="V301" s="4">
        <v>0.22707257228179342</v>
      </c>
    </row>
    <row r="302" spans="1:22" hidden="1" x14ac:dyDescent="0.35">
      <c r="A302" t="s">
        <v>78</v>
      </c>
      <c r="B302" t="s">
        <v>42</v>
      </c>
      <c r="C302" t="str">
        <f t="shared" si="12"/>
        <v>CZECH_REPUBLIC_TO_elec</v>
      </c>
      <c r="D302" t="str">
        <f t="shared" si="13"/>
        <v>PROTRA_CHP_PP_I</v>
      </c>
      <c r="E302" t="s">
        <v>0</v>
      </c>
      <c r="F302" s="1" t="str">
        <f t="shared" si="14"/>
        <v>CZECH_REPUBLICTO_elecPROTRA_CHP_gas_fuels</v>
      </c>
      <c r="G302" s="5">
        <v>1.0044120000000001</v>
      </c>
      <c r="H302" s="5">
        <v>1.0084120000000001</v>
      </c>
      <c r="I302" s="5">
        <v>1.0161519999999999</v>
      </c>
      <c r="J302" s="5">
        <v>1.019652</v>
      </c>
      <c r="K302" s="5">
        <v>1.019652</v>
      </c>
      <c r="L302" s="5">
        <v>1.0290520000000001</v>
      </c>
      <c r="M302" s="5">
        <v>1.029582</v>
      </c>
      <c r="N302" s="5">
        <v>1.309582</v>
      </c>
      <c r="O302" s="5">
        <v>1.5877820000000002</v>
      </c>
      <c r="P302" s="5">
        <v>1.8677820000000001</v>
      </c>
      <c r="Q302" s="5">
        <v>1.8667480000000001</v>
      </c>
      <c r="R302" s="5">
        <v>1.4276177561904762</v>
      </c>
      <c r="S302" s="5">
        <v>1.4276177561904762</v>
      </c>
      <c r="T302" s="5">
        <v>1.4276177561904762</v>
      </c>
      <c r="U302" s="5">
        <v>1.4276177561904762</v>
      </c>
      <c r="V302" s="5">
        <v>1.4276177561904762</v>
      </c>
    </row>
    <row r="303" spans="1:22" hidden="1" x14ac:dyDescent="0.35">
      <c r="A303" t="s">
        <v>78</v>
      </c>
      <c r="B303" t="s">
        <v>42</v>
      </c>
      <c r="C303" t="str">
        <f t="shared" si="12"/>
        <v>CZECH_REPUBLIC_TO_elec</v>
      </c>
      <c r="D303" t="str">
        <f t="shared" si="13"/>
        <v>PROTRA_CHP_PP_I</v>
      </c>
      <c r="E303" t="s">
        <v>1</v>
      </c>
      <c r="F303" s="1" t="str">
        <f t="shared" si="14"/>
        <v>CZECH_REPUBLICTO_elecPROTRA_CHP_gas_fuels_CCS</v>
      </c>
      <c r="G303" s="5">
        <v>0</v>
      </c>
      <c r="H303" s="5">
        <v>0</v>
      </c>
      <c r="I303" s="5">
        <v>0</v>
      </c>
      <c r="J303" s="5">
        <v>0</v>
      </c>
      <c r="K303" s="5">
        <v>0</v>
      </c>
      <c r="L303" s="5">
        <v>0</v>
      </c>
      <c r="M303" s="5">
        <v>0</v>
      </c>
      <c r="N303" s="5">
        <v>0</v>
      </c>
      <c r="O303" s="5">
        <v>0</v>
      </c>
      <c r="P303" s="5">
        <v>0</v>
      </c>
      <c r="Q303" s="5">
        <v>0</v>
      </c>
      <c r="R303" s="5">
        <v>0</v>
      </c>
      <c r="S303" s="5">
        <v>0</v>
      </c>
      <c r="T303" s="5">
        <v>0</v>
      </c>
      <c r="U303" s="5">
        <v>0</v>
      </c>
      <c r="V303" s="5">
        <v>0</v>
      </c>
    </row>
    <row r="304" spans="1:22" hidden="1" x14ac:dyDescent="0.35">
      <c r="A304" t="s">
        <v>78</v>
      </c>
      <c r="B304" t="s">
        <v>42</v>
      </c>
      <c r="C304" t="str">
        <f t="shared" si="12"/>
        <v>CZECH_REPUBLIC_TO_elec</v>
      </c>
      <c r="D304" t="str">
        <f t="shared" si="13"/>
        <v>PROTRA_CHP_PP_I</v>
      </c>
      <c r="E304" t="s">
        <v>2</v>
      </c>
      <c r="F304" s="1" t="str">
        <f t="shared" si="14"/>
        <v>CZECH_REPUBLICTO_elecPROTRA_CHP_geothermal</v>
      </c>
      <c r="G304" s="5">
        <v>4.664251345886509E-3</v>
      </c>
      <c r="H304" s="5">
        <v>7.1628145171791693E-3</v>
      </c>
      <c r="I304" s="5">
        <v>6.8142340160351313E-3</v>
      </c>
      <c r="J304" s="5">
        <v>7.0922159346689844E-3</v>
      </c>
      <c r="K304" s="5">
        <v>7.0069093141358445E-3</v>
      </c>
      <c r="L304" s="5">
        <v>7.0480918206001185E-3</v>
      </c>
      <c r="M304" s="5">
        <v>6.193810000000001E-3</v>
      </c>
      <c r="N304" s="5">
        <v>6.1672099999999994E-3</v>
      </c>
      <c r="O304" s="5">
        <v>6.1778500000000004E-3</v>
      </c>
      <c r="P304" s="5">
        <v>6.1565700000000001E-3</v>
      </c>
      <c r="Q304" s="5">
        <v>6.1685400000000001E-3</v>
      </c>
      <c r="R304" s="5">
        <v>6.0400017399142684E-3</v>
      </c>
      <c r="S304" s="5">
        <v>5.9114634798285368E-3</v>
      </c>
      <c r="T304" s="5">
        <v>5.7829252197428051E-3</v>
      </c>
      <c r="U304" s="5">
        <v>5.6543869596570734E-3</v>
      </c>
      <c r="V304" s="5">
        <v>5.5258486995713417E-3</v>
      </c>
    </row>
    <row r="305" spans="1:22" hidden="1" x14ac:dyDescent="0.35">
      <c r="A305" t="s">
        <v>78</v>
      </c>
      <c r="B305" t="s">
        <v>42</v>
      </c>
      <c r="C305" t="str">
        <f t="shared" si="12"/>
        <v>CZECH_REPUBLIC_TO_elec</v>
      </c>
      <c r="D305" t="str">
        <f t="shared" si="13"/>
        <v>PROTRA_CHP_PP_I</v>
      </c>
      <c r="E305" t="s">
        <v>3</v>
      </c>
      <c r="F305" s="1" t="str">
        <f t="shared" si="14"/>
        <v>CZECH_REPUBLICTO_elecPROTRA_CHP_liquid_fuels</v>
      </c>
      <c r="G305" s="5">
        <v>8.7169999999999984E-2</v>
      </c>
      <c r="H305" s="5">
        <v>8.7169999999999984E-2</v>
      </c>
      <c r="I305" s="5">
        <v>8.3970000000000003E-2</v>
      </c>
      <c r="J305" s="5">
        <v>8.3970000000000003E-2</v>
      </c>
      <c r="K305" s="5">
        <v>7.077E-2</v>
      </c>
      <c r="L305" s="5">
        <v>7.8100000000000003E-2</v>
      </c>
      <c r="M305" s="5">
        <v>7.8100000000000003E-2</v>
      </c>
      <c r="N305" s="5">
        <v>7.4999999999999997E-2</v>
      </c>
      <c r="O305" s="5">
        <v>7.4999999999999997E-2</v>
      </c>
      <c r="P305" s="5">
        <v>7.4999999999999997E-2</v>
      </c>
      <c r="Q305" s="5">
        <v>7.4999999999999997E-2</v>
      </c>
      <c r="R305" s="5">
        <v>7.4291428571428564E-2</v>
      </c>
      <c r="S305" s="5">
        <v>7.358285714285713E-2</v>
      </c>
      <c r="T305" s="5">
        <v>7.2874285714285697E-2</v>
      </c>
      <c r="U305" s="5">
        <v>7.2165714285714264E-2</v>
      </c>
      <c r="V305" s="5">
        <v>7.145714285714283E-2</v>
      </c>
    </row>
    <row r="306" spans="1:22" hidden="1" x14ac:dyDescent="0.35">
      <c r="A306" t="s">
        <v>78</v>
      </c>
      <c r="B306" t="s">
        <v>42</v>
      </c>
      <c r="C306" t="str">
        <f t="shared" si="12"/>
        <v>CZECH_REPUBLIC_TO_elec</v>
      </c>
      <c r="D306" t="str">
        <f t="shared" si="13"/>
        <v>PROTRA_CHP_PP_I</v>
      </c>
      <c r="E306" t="s">
        <v>4</v>
      </c>
      <c r="F306" s="1" t="str">
        <f t="shared" si="14"/>
        <v>CZECH_REPUBLICTO_elecPROTRA_CHP_liquid_fuels_CCS</v>
      </c>
      <c r="G306" s="5">
        <v>0</v>
      </c>
      <c r="H306" s="5">
        <v>0</v>
      </c>
      <c r="I306" s="5">
        <v>0</v>
      </c>
      <c r="J306" s="5">
        <v>0</v>
      </c>
      <c r="K306" s="5">
        <v>0</v>
      </c>
      <c r="L306" s="5">
        <v>0</v>
      </c>
      <c r="M306" s="5">
        <v>0</v>
      </c>
      <c r="N306" s="5">
        <v>0</v>
      </c>
      <c r="O306" s="5">
        <v>0</v>
      </c>
      <c r="P306" s="5">
        <v>0</v>
      </c>
      <c r="Q306" s="5">
        <v>0</v>
      </c>
      <c r="R306" s="5">
        <v>0</v>
      </c>
      <c r="S306" s="5">
        <v>0</v>
      </c>
      <c r="T306" s="5">
        <v>0</v>
      </c>
      <c r="U306" s="5">
        <v>0</v>
      </c>
      <c r="V306" s="5">
        <v>0</v>
      </c>
    </row>
    <row r="307" spans="1:22" hidden="1" x14ac:dyDescent="0.35">
      <c r="A307" t="s">
        <v>78</v>
      </c>
      <c r="B307" t="s">
        <v>42</v>
      </c>
      <c r="C307" t="str">
        <f t="shared" si="12"/>
        <v>CZECH_REPUBLIC_TO_elec</v>
      </c>
      <c r="D307" t="str">
        <f t="shared" si="13"/>
        <v>PROTRA_CHP_PP_I</v>
      </c>
      <c r="E307" t="s">
        <v>5</v>
      </c>
      <c r="F307" s="1" t="str">
        <f t="shared" si="14"/>
        <v>CZECH_REPUBLICTO_elecPROTRA_CHP_solid_fossil</v>
      </c>
      <c r="G307" s="5">
        <v>4.6926600000000001</v>
      </c>
      <c r="H307" s="5">
        <v>4.7426599999999999</v>
      </c>
      <c r="I307" s="5">
        <v>4.9452600000000002</v>
      </c>
      <c r="J307" s="5">
        <v>4.9452600000000002</v>
      </c>
      <c r="K307" s="5">
        <v>5.1412599999999999</v>
      </c>
      <c r="L307" s="5">
        <v>5.4749600000000003</v>
      </c>
      <c r="M307" s="5">
        <v>5.6321599999999998</v>
      </c>
      <c r="N307" s="5">
        <v>5.5554599999999992</v>
      </c>
      <c r="O307" s="5">
        <v>5.6854599999999991</v>
      </c>
      <c r="P307" s="5">
        <v>5.4429600000000002</v>
      </c>
      <c r="Q307" s="5">
        <v>5.3292999999999999</v>
      </c>
      <c r="R307" s="5">
        <v>5.4052708723404246</v>
      </c>
      <c r="S307" s="5">
        <v>5.1756574148936174</v>
      </c>
      <c r="T307" s="5">
        <v>5.5231958085106383</v>
      </c>
      <c r="U307" s="5">
        <v>5.4710367021276598</v>
      </c>
      <c r="V307" s="5">
        <v>5.3009526595744676</v>
      </c>
    </row>
    <row r="308" spans="1:22" hidden="1" x14ac:dyDescent="0.35">
      <c r="A308" t="s">
        <v>78</v>
      </c>
      <c r="B308" t="s">
        <v>42</v>
      </c>
      <c r="C308" t="str">
        <f t="shared" si="12"/>
        <v>CZECH_REPUBLIC_TO_elec</v>
      </c>
      <c r="D308" t="str">
        <f t="shared" si="13"/>
        <v>PROTRA_CHP_PP_I</v>
      </c>
      <c r="E308" t="s">
        <v>6</v>
      </c>
      <c r="F308" s="1" t="str">
        <f t="shared" si="14"/>
        <v>CZECH_REPUBLICTO_elecPROTRA_CHP_solid_fossil_CCS</v>
      </c>
      <c r="G308" s="5">
        <v>0</v>
      </c>
      <c r="H308" s="5">
        <v>0</v>
      </c>
      <c r="I308" s="5">
        <v>0</v>
      </c>
      <c r="J308" s="5">
        <v>0</v>
      </c>
      <c r="K308" s="5">
        <v>0</v>
      </c>
      <c r="L308" s="5">
        <v>0</v>
      </c>
      <c r="M308" s="5">
        <v>0</v>
      </c>
      <c r="N308" s="5">
        <v>0</v>
      </c>
      <c r="O308" s="5">
        <v>0</v>
      </c>
      <c r="P308" s="5">
        <v>0</v>
      </c>
      <c r="Q308" s="5">
        <v>0</v>
      </c>
      <c r="R308" s="5">
        <v>0</v>
      </c>
      <c r="S308" s="5">
        <v>0</v>
      </c>
      <c r="T308" s="5">
        <v>0</v>
      </c>
      <c r="U308" s="5">
        <v>0</v>
      </c>
      <c r="V308" s="5">
        <v>0</v>
      </c>
    </row>
    <row r="309" spans="1:22" hidden="1" x14ac:dyDescent="0.35">
      <c r="A309" t="s">
        <v>78</v>
      </c>
      <c r="B309" t="s">
        <v>42</v>
      </c>
      <c r="C309" t="str">
        <f t="shared" si="12"/>
        <v>CZECH_REPUBLIC_TO_elec</v>
      </c>
      <c r="D309" t="str">
        <f t="shared" si="13"/>
        <v>PROTRA_CHP_PP_I</v>
      </c>
      <c r="E309" t="s">
        <v>7</v>
      </c>
      <c r="F309" s="1" t="str">
        <f t="shared" si="14"/>
        <v>CZECH_REPUBLICTO_elecPROTRA_CHP_waste</v>
      </c>
      <c r="G309" s="5">
        <v>4.3742718219097832E-3</v>
      </c>
      <c r="H309" s="5">
        <v>4.3742718219097832E-3</v>
      </c>
      <c r="I309" s="5">
        <v>4.3742718219097832E-3</v>
      </c>
      <c r="J309" s="5">
        <v>4.437594493263035E-3</v>
      </c>
      <c r="K309" s="5">
        <v>4.9014536613942589E-3</v>
      </c>
      <c r="L309" s="5">
        <v>8.0986463971880491E-3</v>
      </c>
      <c r="M309" s="5">
        <v>8.1549966022261278E-3</v>
      </c>
      <c r="N309" s="5">
        <v>8.1549966022261278E-3</v>
      </c>
      <c r="O309" s="5">
        <v>8.4846041007615707E-3</v>
      </c>
      <c r="P309" s="5">
        <v>8.4846041007615707E-3</v>
      </c>
      <c r="Q309" s="5">
        <v>8.4846041007615707E-3</v>
      </c>
      <c r="R309" s="5">
        <v>8.5774103439618388E-3</v>
      </c>
      <c r="S309" s="5">
        <v>8.6702165871621068E-3</v>
      </c>
      <c r="T309" s="5">
        <v>8.7630228303623749E-3</v>
      </c>
      <c r="U309" s="5">
        <v>8.8558290735626429E-3</v>
      </c>
      <c r="V309" s="5">
        <v>8.948635316762911E-3</v>
      </c>
    </row>
    <row r="310" spans="1:22" hidden="1" x14ac:dyDescent="0.35">
      <c r="A310" t="s">
        <v>78</v>
      </c>
      <c r="B310" t="s">
        <v>42</v>
      </c>
      <c r="C310" t="str">
        <f t="shared" si="12"/>
        <v>CZECH_REPUBLIC_TO_elec</v>
      </c>
      <c r="D310" t="str">
        <f t="shared" si="13"/>
        <v>PROTRA_CHP_PP_I</v>
      </c>
      <c r="E310" t="s">
        <v>8</v>
      </c>
      <c r="F310" s="1" t="str">
        <f t="shared" si="14"/>
        <v>CZECH_REPUBLICTO_elecPROTRA_CHP_solid_bio</v>
      </c>
      <c r="G310" s="5">
        <v>6.4635728178090213E-2</v>
      </c>
      <c r="H310" s="5">
        <v>6.4635728178090213E-2</v>
      </c>
      <c r="I310" s="5">
        <v>6.4635728178090213E-2</v>
      </c>
      <c r="J310" s="5">
        <v>6.5571405506736971E-2</v>
      </c>
      <c r="K310" s="5">
        <v>7.2425546338605734E-2</v>
      </c>
      <c r="L310" s="5">
        <v>0.11966835360281194</v>
      </c>
      <c r="M310" s="5">
        <v>0.12050100339777386</v>
      </c>
      <c r="N310" s="5">
        <v>0.12050100339777386</v>
      </c>
      <c r="O310" s="5">
        <v>0.12537139589923843</v>
      </c>
      <c r="P310" s="5">
        <v>0.12537139589923843</v>
      </c>
      <c r="Q310" s="5">
        <v>0.12537139589923843</v>
      </c>
      <c r="R310" s="5">
        <v>0.12674273251318102</v>
      </c>
      <c r="S310" s="5">
        <v>0.12811406912712361</v>
      </c>
      <c r="T310" s="5">
        <v>0.12948540574106621</v>
      </c>
      <c r="U310" s="5">
        <v>0.1308567423550088</v>
      </c>
      <c r="V310" s="5">
        <v>0.13222807896895139</v>
      </c>
    </row>
    <row r="311" spans="1:22" hidden="1" x14ac:dyDescent="0.35">
      <c r="A311" t="s">
        <v>78</v>
      </c>
      <c r="B311" t="s">
        <v>42</v>
      </c>
      <c r="C311" t="str">
        <f t="shared" si="12"/>
        <v>CZECH_REPUBLIC_TO_elec</v>
      </c>
      <c r="D311" t="str">
        <f t="shared" si="13"/>
        <v>PROTRA_CHP_PP_I</v>
      </c>
      <c r="E311" t="s">
        <v>9</v>
      </c>
      <c r="F311" s="1" t="str">
        <f t="shared" si="14"/>
        <v>CZECH_REPUBLICTO_elecPROTRA_CHP_solid_bio_CCS</v>
      </c>
      <c r="G311" s="5">
        <v>0</v>
      </c>
      <c r="H311" s="5">
        <v>0</v>
      </c>
      <c r="I311" s="5">
        <v>0</v>
      </c>
      <c r="J311" s="5">
        <v>0</v>
      </c>
      <c r="K311" s="5">
        <v>0</v>
      </c>
      <c r="L311" s="5">
        <v>0</v>
      </c>
      <c r="M311" s="5">
        <v>0</v>
      </c>
      <c r="N311" s="5">
        <v>0</v>
      </c>
      <c r="O311" s="5">
        <v>0</v>
      </c>
      <c r="P311" s="5">
        <v>0</v>
      </c>
      <c r="Q311" s="5">
        <v>0</v>
      </c>
      <c r="R311" s="5">
        <v>0</v>
      </c>
      <c r="S311" s="5">
        <v>0</v>
      </c>
      <c r="T311" s="5">
        <v>0</v>
      </c>
      <c r="U311" s="5">
        <v>0</v>
      </c>
      <c r="V311" s="5">
        <v>0</v>
      </c>
    </row>
    <row r="312" spans="1:22" hidden="1" x14ac:dyDescent="0.35">
      <c r="A312" t="s">
        <v>78</v>
      </c>
      <c r="B312" t="s">
        <v>42</v>
      </c>
      <c r="C312" t="str">
        <f t="shared" si="12"/>
        <v>CZECH_REPUBLIC_TO_elec</v>
      </c>
      <c r="D312" t="str">
        <f t="shared" si="13"/>
        <v>PROTRA_CHP_PP_I</v>
      </c>
      <c r="E312" t="s">
        <v>17</v>
      </c>
      <c r="F312" s="1" t="str">
        <f t="shared" si="14"/>
        <v>CZECH_REPUBLICTO_elecPROTRA_PP_solid_bio</v>
      </c>
      <c r="G312" s="5">
        <v>2.4202104276508495E-3</v>
      </c>
      <c r="H312" s="5">
        <v>2.4202104276508495E-3</v>
      </c>
      <c r="I312" s="5">
        <v>2.4202104276508495E-3</v>
      </c>
      <c r="J312" s="5">
        <v>3.3568243702401875E-3</v>
      </c>
      <c r="K312" s="5">
        <v>5.2300522554188629E-3</v>
      </c>
      <c r="L312" s="5">
        <v>6.6349731693028709E-3</v>
      </c>
      <c r="M312" s="5">
        <v>6.6349731693028709E-3</v>
      </c>
      <c r="N312" s="5">
        <v>6.6349731693028709E-3</v>
      </c>
      <c r="O312" s="5">
        <v>6.6349731693028709E-3</v>
      </c>
      <c r="P312" s="5">
        <v>6.6349731693028709E-3</v>
      </c>
      <c r="Q312" s="5">
        <v>6.6349731693028709E-3</v>
      </c>
      <c r="R312" s="5">
        <v>6.6349731693028709E-3</v>
      </c>
      <c r="S312" s="5">
        <v>6.6349731693028709E-3</v>
      </c>
      <c r="T312" s="5">
        <v>6.6349731693028709E-3</v>
      </c>
      <c r="U312" s="5">
        <v>6.6349731693028709E-3</v>
      </c>
      <c r="V312" s="5">
        <v>6.6349731693028709E-3</v>
      </c>
    </row>
    <row r="313" spans="1:22" hidden="1" x14ac:dyDescent="0.35">
      <c r="A313" t="s">
        <v>78</v>
      </c>
      <c r="B313" t="s">
        <v>42</v>
      </c>
      <c r="C313" t="str">
        <f t="shared" si="12"/>
        <v>CZECH_REPUBLIC_TO_elec</v>
      </c>
      <c r="D313" t="str">
        <f t="shared" si="13"/>
        <v>PROTRA_CHP_PP_I</v>
      </c>
      <c r="E313" t="s">
        <v>18</v>
      </c>
      <c r="F313" s="1" t="str">
        <f t="shared" si="14"/>
        <v>CZECH_REPUBLICTO_elecPROTRA_PP_solid_bio_CCS</v>
      </c>
      <c r="G313" s="5">
        <v>0</v>
      </c>
      <c r="H313" s="5">
        <v>0</v>
      </c>
      <c r="I313" s="5">
        <v>0</v>
      </c>
      <c r="J313" s="5">
        <v>0</v>
      </c>
      <c r="K313" s="5">
        <v>0</v>
      </c>
      <c r="L313" s="5">
        <v>0</v>
      </c>
      <c r="M313" s="5">
        <v>0</v>
      </c>
      <c r="N313" s="5">
        <v>0</v>
      </c>
      <c r="O313" s="5">
        <v>0</v>
      </c>
      <c r="P313" s="5">
        <v>0</v>
      </c>
      <c r="Q313" s="5">
        <v>0</v>
      </c>
      <c r="R313" s="5">
        <v>0</v>
      </c>
      <c r="S313" s="5">
        <v>0</v>
      </c>
      <c r="T313" s="5">
        <v>0</v>
      </c>
      <c r="U313" s="5">
        <v>0</v>
      </c>
      <c r="V313" s="5">
        <v>0</v>
      </c>
    </row>
    <row r="314" spans="1:22" hidden="1" x14ac:dyDescent="0.35">
      <c r="A314" t="s">
        <v>78</v>
      </c>
      <c r="B314" t="s">
        <v>42</v>
      </c>
      <c r="C314" t="str">
        <f t="shared" si="12"/>
        <v>CZECH_REPUBLIC_TO_elec</v>
      </c>
      <c r="D314" t="str">
        <f t="shared" si="13"/>
        <v>PROTRA_CHP_PP_I</v>
      </c>
      <c r="E314" t="s">
        <v>19</v>
      </c>
      <c r="F314" s="1" t="str">
        <f t="shared" si="14"/>
        <v>CZECH_REPUBLICTO_elecPROTRA_PP_gas_fuels</v>
      </c>
      <c r="G314" s="5">
        <v>9.8891999999999994E-2</v>
      </c>
      <c r="H314" s="5">
        <v>0.1016</v>
      </c>
      <c r="I314" s="5">
        <v>0.10909300000000001</v>
      </c>
      <c r="J314" s="5">
        <v>0.15555300000000002</v>
      </c>
      <c r="K314" s="5">
        <v>0.15584000000000003</v>
      </c>
      <c r="L314" s="5">
        <v>0.20784000000000002</v>
      </c>
      <c r="M314" s="5">
        <v>0.20820600000000003</v>
      </c>
      <c r="N314" s="5">
        <v>0.20820600000000003</v>
      </c>
      <c r="O314" s="5">
        <v>0.20807600000000001</v>
      </c>
      <c r="P314" s="5">
        <v>1.008076</v>
      </c>
      <c r="Q314" s="5">
        <v>1.0062719999999998</v>
      </c>
      <c r="R314" s="5">
        <v>0.76955849142857125</v>
      </c>
      <c r="S314" s="5">
        <v>0.76955849142857125</v>
      </c>
      <c r="T314" s="5">
        <v>0.76955849142857125</v>
      </c>
      <c r="U314" s="5">
        <v>0.76955849142857125</v>
      </c>
      <c r="V314" s="5">
        <v>0.76955849142857125</v>
      </c>
    </row>
    <row r="315" spans="1:22" hidden="1" x14ac:dyDescent="0.35">
      <c r="A315" t="s">
        <v>78</v>
      </c>
      <c r="B315" t="s">
        <v>42</v>
      </c>
      <c r="C315" t="str">
        <f t="shared" si="12"/>
        <v>CZECH_REPUBLIC_TO_elec</v>
      </c>
      <c r="D315" t="str">
        <f t="shared" si="13"/>
        <v>PROTRA_CHP_PP_I</v>
      </c>
      <c r="E315" t="s">
        <v>20</v>
      </c>
      <c r="F315" s="1" t="str">
        <f t="shared" si="14"/>
        <v>CZECH_REPUBLICTO_elecPROTRA_PP_gas_fuels_CCS</v>
      </c>
      <c r="G315" s="6">
        <v>0</v>
      </c>
      <c r="H315" s="6">
        <v>0</v>
      </c>
      <c r="I315" s="6">
        <v>0</v>
      </c>
      <c r="J315" s="6">
        <v>0</v>
      </c>
      <c r="K315" s="6">
        <v>0</v>
      </c>
      <c r="L315" s="6">
        <v>0</v>
      </c>
      <c r="M315" s="6">
        <v>0</v>
      </c>
      <c r="N315" s="6">
        <v>0</v>
      </c>
      <c r="O315" s="6">
        <v>0</v>
      </c>
      <c r="P315" s="6">
        <v>0</v>
      </c>
      <c r="Q315" s="6">
        <v>0</v>
      </c>
      <c r="R315" s="6">
        <v>0</v>
      </c>
      <c r="S315" s="6">
        <v>0</v>
      </c>
      <c r="T315" s="6">
        <v>0</v>
      </c>
      <c r="U315" s="6">
        <v>0</v>
      </c>
      <c r="V315" s="6">
        <v>0</v>
      </c>
    </row>
    <row r="316" spans="1:22" hidden="1" x14ac:dyDescent="0.35">
      <c r="A316" t="s">
        <v>78</v>
      </c>
      <c r="B316" t="s">
        <v>42</v>
      </c>
      <c r="C316" t="str">
        <f t="shared" si="12"/>
        <v>CZECH_REPUBLIC_TO_elec</v>
      </c>
      <c r="D316" t="str">
        <f t="shared" si="13"/>
        <v>PROTRA_CHP_PP_I</v>
      </c>
      <c r="E316" t="s">
        <v>21</v>
      </c>
      <c r="F316" s="1" t="str">
        <f t="shared" si="14"/>
        <v>CZECH_REPUBLICTO_elecPROTRA_PP_geothermal</v>
      </c>
      <c r="G316" s="5">
        <v>0</v>
      </c>
      <c r="H316" s="5">
        <v>0</v>
      </c>
      <c r="I316" s="5">
        <v>0</v>
      </c>
      <c r="J316" s="5">
        <v>0</v>
      </c>
      <c r="K316" s="5">
        <v>0</v>
      </c>
      <c r="L316" s="5">
        <v>0</v>
      </c>
      <c r="M316" s="5">
        <v>0</v>
      </c>
      <c r="N316" s="5">
        <v>0</v>
      </c>
      <c r="O316" s="5">
        <v>0</v>
      </c>
      <c r="P316" s="5">
        <v>0</v>
      </c>
      <c r="Q316" s="5">
        <v>0</v>
      </c>
      <c r="R316" s="5">
        <v>0</v>
      </c>
      <c r="S316" s="5">
        <v>0</v>
      </c>
      <c r="T316" s="5">
        <v>0</v>
      </c>
      <c r="U316" s="5">
        <v>0</v>
      </c>
      <c r="V316" s="5">
        <v>0</v>
      </c>
    </row>
    <row r="317" spans="1:22" hidden="1" x14ac:dyDescent="0.35">
      <c r="A317" t="s">
        <v>78</v>
      </c>
      <c r="B317" t="s">
        <v>42</v>
      </c>
      <c r="C317" t="str">
        <f t="shared" si="12"/>
        <v>CZECH_REPUBLIC_TO_elec</v>
      </c>
      <c r="D317" t="str">
        <f t="shared" si="13"/>
        <v>PROTRA_CHP_PP_I</v>
      </c>
      <c r="E317" t="s">
        <v>22</v>
      </c>
      <c r="F317" s="1" t="str">
        <f t="shared" si="14"/>
        <v>CZECH_REPUBLICTO_elecPROTRA_PP_hydropower_dammed</v>
      </c>
      <c r="G317" s="5">
        <v>1.8821699999999999</v>
      </c>
      <c r="H317" s="5">
        <v>1.8821699999999999</v>
      </c>
      <c r="I317" s="5">
        <v>1.8821699999999999</v>
      </c>
      <c r="J317" s="5">
        <v>1.8821699999999999</v>
      </c>
      <c r="K317" s="5">
        <v>1.8821699999999999</v>
      </c>
      <c r="L317" s="5">
        <v>1.8821699999999999</v>
      </c>
      <c r="M317" s="5">
        <v>1.8821699999999999</v>
      </c>
      <c r="N317" s="5">
        <v>1.8821699999999999</v>
      </c>
      <c r="O317" s="5">
        <v>1.9071699999999998</v>
      </c>
      <c r="P317" s="5">
        <v>1.9071699999999998</v>
      </c>
      <c r="Q317" s="5">
        <v>1.9071699999999998</v>
      </c>
      <c r="R317" s="5">
        <v>1.9040349260273972</v>
      </c>
      <c r="S317" s="5">
        <v>2.0116724657534246</v>
      </c>
      <c r="T317" s="5">
        <v>2.0116724657534246</v>
      </c>
      <c r="U317" s="5">
        <v>2.0116724657534246</v>
      </c>
      <c r="V317" s="5">
        <v>2.0127174904109588</v>
      </c>
    </row>
    <row r="318" spans="1:22" hidden="1" x14ac:dyDescent="0.35">
      <c r="A318" t="s">
        <v>78</v>
      </c>
      <c r="B318" t="s">
        <v>42</v>
      </c>
      <c r="C318" t="str">
        <f t="shared" si="12"/>
        <v>CZECH_REPUBLIC_TO_elec</v>
      </c>
      <c r="D318" t="str">
        <f t="shared" si="13"/>
        <v>PROTRA_CHP_PP_I</v>
      </c>
      <c r="E318" t="s">
        <v>23</v>
      </c>
      <c r="F318" s="1" t="str">
        <f t="shared" si="14"/>
        <v>CZECH_REPUBLICTO_elecPROTRA_PP_hydropower_run_of_river</v>
      </c>
      <c r="G318" s="5">
        <v>0.31469150000000012</v>
      </c>
      <c r="H318" s="5">
        <v>0.31460650000000018</v>
      </c>
      <c r="I318" s="5">
        <v>0.31460650000000018</v>
      </c>
      <c r="J318" s="5">
        <v>0.31450650000000013</v>
      </c>
      <c r="K318" s="5">
        <v>0.31450650000000013</v>
      </c>
      <c r="L318" s="5">
        <v>0.31450650000000013</v>
      </c>
      <c r="M318" s="5">
        <v>0.31482999999999994</v>
      </c>
      <c r="N318" s="5">
        <v>0.3298299999999999</v>
      </c>
      <c r="O318" s="5">
        <v>0.34482999999999991</v>
      </c>
      <c r="P318" s="5">
        <v>0.34482999999999991</v>
      </c>
      <c r="Q318" s="5">
        <v>0.35282999999999992</v>
      </c>
      <c r="R318" s="5">
        <v>0.34561302272727262</v>
      </c>
      <c r="S318" s="5">
        <v>0.26783004545454536</v>
      </c>
      <c r="T318" s="5">
        <v>0.26783004545454536</v>
      </c>
      <c r="U318" s="5">
        <v>0.26783004545454536</v>
      </c>
      <c r="V318" s="5">
        <v>0.26783004545454536</v>
      </c>
    </row>
    <row r="319" spans="1:22" hidden="1" x14ac:dyDescent="0.35">
      <c r="A319" t="s">
        <v>78</v>
      </c>
      <c r="B319" t="s">
        <v>42</v>
      </c>
      <c r="C319" t="str">
        <f t="shared" si="12"/>
        <v>CZECH_REPUBLIC_TO_elec</v>
      </c>
      <c r="D319" t="str">
        <f t="shared" si="13"/>
        <v>PROTRA_CHP_PP_I</v>
      </c>
      <c r="E319" t="s">
        <v>24</v>
      </c>
      <c r="F319" s="1" t="str">
        <f t="shared" si="14"/>
        <v>CZECH_REPUBLICTO_elecPROTRA_PP_liquid_fuels</v>
      </c>
      <c r="G319" s="5">
        <v>6.6799999999999998E-2</v>
      </c>
      <c r="H319" s="5">
        <v>6.6799999999999998E-2</v>
      </c>
      <c r="I319" s="5">
        <v>6.6799999999999998E-2</v>
      </c>
      <c r="J319" s="5">
        <v>6.6799999999999998E-2</v>
      </c>
      <c r="K319" s="5">
        <v>6.6799999999999998E-2</v>
      </c>
      <c r="L319" s="5">
        <v>8.1460000000000005E-2</v>
      </c>
      <c r="M319" s="5">
        <v>7.8659999999999994E-2</v>
      </c>
      <c r="N319" s="5">
        <v>7.8659999999999994E-2</v>
      </c>
      <c r="O319" s="5">
        <v>7.8659999999999994E-2</v>
      </c>
      <c r="P319" s="5">
        <v>7.8659999999999994E-2</v>
      </c>
      <c r="Q319" s="5">
        <v>7.8659999999999994E-2</v>
      </c>
      <c r="R319" s="5">
        <v>7.8259999999999996E-2</v>
      </c>
      <c r="S319" s="5">
        <v>7.7859999999999999E-2</v>
      </c>
      <c r="T319" s="5">
        <v>7.7460000000000001E-2</v>
      </c>
      <c r="U319" s="5">
        <v>7.7060000000000003E-2</v>
      </c>
      <c r="V319" s="5">
        <v>7.6660000000000006E-2</v>
      </c>
    </row>
    <row r="320" spans="1:22" hidden="1" x14ac:dyDescent="0.35">
      <c r="A320" t="s">
        <v>78</v>
      </c>
      <c r="B320" t="s">
        <v>42</v>
      </c>
      <c r="C320" t="str">
        <f t="shared" si="12"/>
        <v>CZECH_REPUBLIC_TO_elec</v>
      </c>
      <c r="D320" t="str">
        <f t="shared" si="13"/>
        <v>PROTRA_CHP_PP_I</v>
      </c>
      <c r="E320" t="s">
        <v>25</v>
      </c>
      <c r="F320" s="1" t="str">
        <f t="shared" si="14"/>
        <v>CZECH_REPUBLICTO_elecPROTRA_PP_liquid_fuels_CCS</v>
      </c>
      <c r="G320" s="5">
        <v>0</v>
      </c>
      <c r="H320" s="5">
        <v>0</v>
      </c>
      <c r="I320" s="5">
        <v>0</v>
      </c>
      <c r="J320" s="5">
        <v>0</v>
      </c>
      <c r="K320" s="5">
        <v>0</v>
      </c>
      <c r="L320" s="5">
        <v>0</v>
      </c>
      <c r="M320" s="5">
        <v>0</v>
      </c>
      <c r="N320" s="5">
        <v>0</v>
      </c>
      <c r="O320" s="5">
        <v>0</v>
      </c>
      <c r="P320" s="5">
        <v>0</v>
      </c>
      <c r="Q320" s="5">
        <v>0</v>
      </c>
      <c r="R320" s="5">
        <v>0</v>
      </c>
      <c r="S320" s="5">
        <v>0</v>
      </c>
      <c r="T320" s="5">
        <v>0</v>
      </c>
      <c r="U320" s="5">
        <v>0</v>
      </c>
      <c r="V320" s="5">
        <v>0</v>
      </c>
    </row>
    <row r="321" spans="1:22" hidden="1" x14ac:dyDescent="0.35">
      <c r="A321" t="s">
        <v>78</v>
      </c>
      <c r="B321" t="s">
        <v>42</v>
      </c>
      <c r="C321" t="str">
        <f t="shared" si="12"/>
        <v>CZECH_REPUBLIC_TO_elec</v>
      </c>
      <c r="D321" t="str">
        <f t="shared" si="13"/>
        <v>PROTRA_CHP_PP_I</v>
      </c>
      <c r="E321" t="s">
        <v>26</v>
      </c>
      <c r="F321" s="1" t="str">
        <f t="shared" si="14"/>
        <v>CZECH_REPUBLICTO_elecPROTRA_PP_nuclear</v>
      </c>
      <c r="G321" s="5">
        <v>4</v>
      </c>
      <c r="H321" s="5">
        <v>4</v>
      </c>
      <c r="I321" s="5">
        <v>4</v>
      </c>
      <c r="J321" s="5">
        <v>4</v>
      </c>
      <c r="K321" s="5">
        <v>4.0739999999999998</v>
      </c>
      <c r="L321" s="5">
        <v>4.149</v>
      </c>
      <c r="M321" s="5">
        <v>4.2229999999999999</v>
      </c>
      <c r="N321" s="5">
        <v>4.2969999999999997</v>
      </c>
      <c r="O321" s="5">
        <v>4.5629999999999997</v>
      </c>
      <c r="P321" s="5">
        <v>4.5629999999999997</v>
      </c>
      <c r="Q321" s="5">
        <v>4.5629999999999997</v>
      </c>
      <c r="R321" s="5">
        <v>4.5629999999999997</v>
      </c>
      <c r="S321" s="5">
        <v>4.5629999999999997</v>
      </c>
      <c r="T321" s="5">
        <v>4.5629999999999997</v>
      </c>
      <c r="U321" s="5">
        <v>4.5629999999999997</v>
      </c>
      <c r="V321" s="5">
        <v>4.5629999999999997</v>
      </c>
    </row>
    <row r="322" spans="1:22" hidden="1" x14ac:dyDescent="0.35">
      <c r="A322" t="s">
        <v>78</v>
      </c>
      <c r="B322" t="s">
        <v>42</v>
      </c>
      <c r="C322" t="str">
        <f t="shared" si="12"/>
        <v>CZECH_REPUBLIC_TO_elec</v>
      </c>
      <c r="D322" t="str">
        <f t="shared" si="13"/>
        <v>PROTRA_CHP_PP_I</v>
      </c>
      <c r="E322" t="s">
        <v>27</v>
      </c>
      <c r="F322" s="1" t="str">
        <f t="shared" si="14"/>
        <v>CZECH_REPUBLICTO_elecPROTRA_PP_oceanic</v>
      </c>
      <c r="G322" s="5">
        <v>0</v>
      </c>
      <c r="H322" s="5">
        <v>0</v>
      </c>
      <c r="I322" s="5">
        <v>0</v>
      </c>
      <c r="J322" s="5">
        <v>0</v>
      </c>
      <c r="K322" s="5">
        <v>0</v>
      </c>
      <c r="L322" s="5">
        <v>0</v>
      </c>
      <c r="M322" s="5">
        <v>0</v>
      </c>
      <c r="N322" s="5">
        <v>0</v>
      </c>
      <c r="O322" s="5">
        <v>0</v>
      </c>
      <c r="P322" s="5">
        <v>0</v>
      </c>
      <c r="Q322" s="5">
        <v>0</v>
      </c>
      <c r="R322" s="5">
        <v>0</v>
      </c>
      <c r="S322" s="5">
        <v>0</v>
      </c>
      <c r="T322" s="5">
        <v>0</v>
      </c>
      <c r="U322" s="5">
        <v>0</v>
      </c>
      <c r="V322" s="5">
        <v>0</v>
      </c>
    </row>
    <row r="323" spans="1:22" hidden="1" x14ac:dyDescent="0.35">
      <c r="A323" t="s">
        <v>78</v>
      </c>
      <c r="B323" t="s">
        <v>42</v>
      </c>
      <c r="C323" t="str">
        <f t="shared" si="12"/>
        <v>CZECH_REPUBLIC_TO_elec</v>
      </c>
      <c r="D323" t="str">
        <f t="shared" si="13"/>
        <v>PROTRA_CHP_PP_I</v>
      </c>
      <c r="E323" t="s">
        <v>28</v>
      </c>
      <c r="F323" s="1" t="str">
        <f t="shared" si="14"/>
        <v>CZECH_REPUBLICTO_elecPROTRA_PP_solar_CSP</v>
      </c>
      <c r="G323" s="5">
        <v>0</v>
      </c>
      <c r="H323" s="5">
        <v>0</v>
      </c>
      <c r="I323" s="5">
        <v>0</v>
      </c>
      <c r="J323" s="5">
        <v>0</v>
      </c>
      <c r="K323" s="5">
        <v>0</v>
      </c>
      <c r="L323" s="5">
        <v>0</v>
      </c>
      <c r="M323" s="5">
        <v>0</v>
      </c>
      <c r="N323" s="5">
        <v>0</v>
      </c>
      <c r="O323" s="5">
        <v>0</v>
      </c>
      <c r="P323" s="5">
        <v>0</v>
      </c>
      <c r="Q323" s="5">
        <v>0</v>
      </c>
      <c r="R323" s="5">
        <v>0</v>
      </c>
      <c r="S323" s="5">
        <v>0</v>
      </c>
      <c r="T323" s="5">
        <v>0</v>
      </c>
      <c r="U323" s="5">
        <v>0</v>
      </c>
      <c r="V323" s="5">
        <v>0</v>
      </c>
    </row>
    <row r="324" spans="1:22" hidden="1" x14ac:dyDescent="0.35">
      <c r="A324" t="s">
        <v>78</v>
      </c>
      <c r="B324" t="s">
        <v>42</v>
      </c>
      <c r="C324" t="str">
        <f t="shared" ref="C324:C387" si="15">A324&amp;"_"&amp;B324</f>
        <v>CZECH_REPUBLIC_TO_elec</v>
      </c>
      <c r="D324" t="str">
        <f t="shared" ref="D324:D387" si="16">IF(B324="TO_heat","PROTRA_CHP_HP_I","PROTRA_CHP_PP_I")</f>
        <v>PROTRA_CHP_PP_I</v>
      </c>
      <c r="E324" t="s">
        <v>29</v>
      </c>
      <c r="F324" s="1" t="str">
        <f t="shared" ref="F324:F387" si="17">A324&amp;B324&amp;E324</f>
        <v>CZECH_REPUBLICTO_elecPROTRA_PP_solar_PV</v>
      </c>
      <c r="G324" s="5">
        <v>3.6917999999999999E-4</v>
      </c>
      <c r="H324" s="5">
        <v>5.2983000000000001E-4</v>
      </c>
      <c r="I324" s="5">
        <v>2.4954299999999999E-3</v>
      </c>
      <c r="J324" s="5">
        <v>2.4885000000000001E-2</v>
      </c>
      <c r="K324" s="5">
        <v>0.29269800000000001</v>
      </c>
      <c r="L324" s="5">
        <v>1.0880099999999999</v>
      </c>
      <c r="M324" s="5">
        <v>1.20519</v>
      </c>
      <c r="N324" s="5">
        <v>1.27386</v>
      </c>
      <c r="O324" s="5">
        <v>1.3000050000000001</v>
      </c>
      <c r="P324" s="5">
        <v>1.302462</v>
      </c>
      <c r="Q324" s="5">
        <v>1.3071870000000001</v>
      </c>
      <c r="R324" s="5">
        <v>1.3180270873170732</v>
      </c>
      <c r="S324" s="5">
        <v>1.2925209995121951</v>
      </c>
      <c r="T324" s="5">
        <v>1.3008104780487806</v>
      </c>
      <c r="U324" s="5">
        <v>1.3065493478048782</v>
      </c>
      <c r="V324" s="5">
        <v>1.3142011741463415</v>
      </c>
    </row>
    <row r="325" spans="1:22" hidden="1" x14ac:dyDescent="0.35">
      <c r="A325" t="s">
        <v>78</v>
      </c>
      <c r="B325" t="s">
        <v>42</v>
      </c>
      <c r="C325" t="str">
        <f t="shared" si="15"/>
        <v>CZECH_REPUBLIC_TO_elec</v>
      </c>
      <c r="D325" t="str">
        <f t="shared" si="16"/>
        <v>PROTRA_CHP_PP_I</v>
      </c>
      <c r="E325" t="s">
        <v>30</v>
      </c>
      <c r="F325" s="1" t="str">
        <f t="shared" si="17"/>
        <v>CZECH_REPUBLICTO_elecPROTRA_PP_solar_urban_PV</v>
      </c>
      <c r="G325" s="5">
        <v>2.1681999999999997E-4</v>
      </c>
      <c r="H325" s="5">
        <v>3.1116999999999999E-4</v>
      </c>
      <c r="I325" s="5">
        <v>1.46557E-3</v>
      </c>
      <c r="J325" s="5">
        <v>1.4615E-2</v>
      </c>
      <c r="K325" s="5">
        <v>0.17190200000000003</v>
      </c>
      <c r="L325" s="5">
        <v>0.63899000000000006</v>
      </c>
      <c r="M325" s="5">
        <v>0.70780999999999994</v>
      </c>
      <c r="N325" s="5">
        <v>0.74814000000000003</v>
      </c>
      <c r="O325" s="5">
        <v>0.76349500000000003</v>
      </c>
      <c r="P325" s="5">
        <v>0.76493800000000001</v>
      </c>
      <c r="Q325" s="5">
        <v>0.76771300000000009</v>
      </c>
      <c r="R325" s="5">
        <v>0.77407940048780499</v>
      </c>
      <c r="S325" s="5">
        <v>0.75909963463414643</v>
      </c>
      <c r="T325" s="5">
        <v>0.76396805853658545</v>
      </c>
      <c r="U325" s="5">
        <v>0.76733850585365859</v>
      </c>
      <c r="V325" s="5">
        <v>0.77183243560975623</v>
      </c>
    </row>
    <row r="326" spans="1:22" hidden="1" x14ac:dyDescent="0.35">
      <c r="A326" t="s">
        <v>78</v>
      </c>
      <c r="B326" t="s">
        <v>42</v>
      </c>
      <c r="C326" t="str">
        <f t="shared" si="15"/>
        <v>CZECH_REPUBLIC_TO_elec</v>
      </c>
      <c r="D326" t="str">
        <f t="shared" si="16"/>
        <v>PROTRA_CHP_PP_I</v>
      </c>
      <c r="E326" t="s">
        <v>31</v>
      </c>
      <c r="F326" s="1" t="str">
        <f t="shared" si="17"/>
        <v>CZECH_REPUBLICTO_elecPROTRA_PP_solid_fossil</v>
      </c>
      <c r="G326" s="5">
        <v>1.0364</v>
      </c>
      <c r="H326" s="5">
        <v>1.1084000000000001</v>
      </c>
      <c r="I326" s="5">
        <v>1.0534000000000001</v>
      </c>
      <c r="J326" s="5">
        <v>1.0534000000000001</v>
      </c>
      <c r="K326" s="5">
        <v>0.94340000000000002</v>
      </c>
      <c r="L326" s="5">
        <v>0.94340000000000002</v>
      </c>
      <c r="M326" s="5">
        <v>0.94340000000000002</v>
      </c>
      <c r="N326" s="5">
        <v>0.94340000000000002</v>
      </c>
      <c r="O326" s="5">
        <v>0.94340000000000002</v>
      </c>
      <c r="P326" s="5">
        <v>0.94340000000000002</v>
      </c>
      <c r="Q326" s="5">
        <v>0.94340000000000002</v>
      </c>
      <c r="R326" s="5">
        <v>0.95684846808510626</v>
      </c>
      <c r="S326" s="5">
        <v>0.91620197872340436</v>
      </c>
      <c r="T326" s="5">
        <v>0.97772370212765958</v>
      </c>
      <c r="U326" s="5">
        <v>0.968490425531915</v>
      </c>
      <c r="V326" s="5">
        <v>0.938381914893617</v>
      </c>
    </row>
    <row r="327" spans="1:22" hidden="1" x14ac:dyDescent="0.35">
      <c r="A327" t="s">
        <v>78</v>
      </c>
      <c r="B327" t="s">
        <v>42</v>
      </c>
      <c r="C327" t="str">
        <f t="shared" si="15"/>
        <v>CZECH_REPUBLIC_TO_elec</v>
      </c>
      <c r="D327" t="str">
        <f t="shared" si="16"/>
        <v>PROTRA_CHP_PP_I</v>
      </c>
      <c r="E327" t="s">
        <v>32</v>
      </c>
      <c r="F327" s="1" t="str">
        <f t="shared" si="17"/>
        <v>CZECH_REPUBLICTO_elecPROTRA_PP_solid_fossil_CCS</v>
      </c>
      <c r="G327" s="5">
        <v>0</v>
      </c>
      <c r="H327" s="5">
        <v>0</v>
      </c>
      <c r="I327" s="5">
        <v>0</v>
      </c>
      <c r="J327" s="5">
        <v>0</v>
      </c>
      <c r="K327" s="5">
        <v>0</v>
      </c>
      <c r="L327" s="5">
        <v>0</v>
      </c>
      <c r="M327" s="5">
        <v>0</v>
      </c>
      <c r="N327" s="5">
        <v>0</v>
      </c>
      <c r="O327" s="5">
        <v>0</v>
      </c>
      <c r="P327" s="5">
        <v>0</v>
      </c>
      <c r="Q327" s="5">
        <v>0</v>
      </c>
      <c r="R327" s="5">
        <v>0</v>
      </c>
      <c r="S327" s="5">
        <v>0</v>
      </c>
      <c r="T327" s="5">
        <v>0</v>
      </c>
      <c r="U327" s="5">
        <v>0</v>
      </c>
      <c r="V327" s="5">
        <v>0</v>
      </c>
    </row>
    <row r="328" spans="1:22" hidden="1" x14ac:dyDescent="0.35">
      <c r="A328" t="s">
        <v>78</v>
      </c>
      <c r="B328" t="s">
        <v>42</v>
      </c>
      <c r="C328" t="str">
        <f t="shared" si="15"/>
        <v>CZECH_REPUBLIC_TO_elec</v>
      </c>
      <c r="D328" t="str">
        <f t="shared" si="16"/>
        <v>PROTRA_CHP_PP_I</v>
      </c>
      <c r="E328" t="s">
        <v>33</v>
      </c>
      <c r="F328" s="1" t="str">
        <f t="shared" si="17"/>
        <v>CZECH_REPUBLICTO_elecPROTRA_PP_waste</v>
      </c>
      <c r="G328" s="5">
        <v>1.6378957234915056E-4</v>
      </c>
      <c r="H328" s="5">
        <v>1.6378957234915056E-4</v>
      </c>
      <c r="I328" s="5">
        <v>1.6378957234915056E-4</v>
      </c>
      <c r="J328" s="5">
        <v>2.2717562975981256E-4</v>
      </c>
      <c r="K328" s="5">
        <v>3.5394774458113651E-4</v>
      </c>
      <c r="L328" s="5">
        <v>4.4902683069712951E-4</v>
      </c>
      <c r="M328" s="5">
        <v>4.4902683069712951E-4</v>
      </c>
      <c r="N328" s="5">
        <v>4.4902683069712951E-4</v>
      </c>
      <c r="O328" s="5">
        <v>4.4902683069712951E-4</v>
      </c>
      <c r="P328" s="5">
        <v>4.4902683069712951E-4</v>
      </c>
      <c r="Q328" s="5">
        <v>4.4902683069712951E-4</v>
      </c>
      <c r="R328" s="5">
        <v>4.4902683069712951E-4</v>
      </c>
      <c r="S328" s="5">
        <v>4.4902683069712951E-4</v>
      </c>
      <c r="T328" s="5">
        <v>4.4902683069712951E-4</v>
      </c>
      <c r="U328" s="5">
        <v>4.4902683069712951E-4</v>
      </c>
      <c r="V328" s="5">
        <v>4.4902683069712951E-4</v>
      </c>
    </row>
    <row r="329" spans="1:22" hidden="1" x14ac:dyDescent="0.35">
      <c r="A329" t="s">
        <v>78</v>
      </c>
      <c r="B329" t="s">
        <v>42</v>
      </c>
      <c r="C329" t="str">
        <f t="shared" si="15"/>
        <v>CZECH_REPUBLIC_TO_elec</v>
      </c>
      <c r="D329" t="str">
        <f t="shared" si="16"/>
        <v>PROTRA_CHP_PP_I</v>
      </c>
      <c r="E329" t="s">
        <v>34</v>
      </c>
      <c r="F329" s="1" t="str">
        <f t="shared" si="17"/>
        <v>CZECH_REPUBLICTO_elecPROTRA_PP_waste_CCS</v>
      </c>
      <c r="G329" s="5">
        <v>0</v>
      </c>
      <c r="H329" s="5">
        <v>0</v>
      </c>
      <c r="I329" s="5">
        <v>0</v>
      </c>
      <c r="J329" s="5">
        <v>0</v>
      </c>
      <c r="K329" s="5">
        <v>0</v>
      </c>
      <c r="L329" s="5">
        <v>0</v>
      </c>
      <c r="M329" s="5">
        <v>0</v>
      </c>
      <c r="N329" s="5">
        <v>0</v>
      </c>
      <c r="O329" s="5">
        <v>0</v>
      </c>
      <c r="P329" s="5">
        <v>0</v>
      </c>
      <c r="Q329" s="5">
        <v>0</v>
      </c>
      <c r="R329" s="5">
        <v>0</v>
      </c>
      <c r="S329" s="5">
        <v>0</v>
      </c>
      <c r="T329" s="5">
        <v>0</v>
      </c>
      <c r="U329" s="5">
        <v>0</v>
      </c>
      <c r="V329" s="5">
        <v>0</v>
      </c>
    </row>
    <row r="330" spans="1:22" hidden="1" x14ac:dyDescent="0.35">
      <c r="A330" t="s">
        <v>78</v>
      </c>
      <c r="B330" t="s">
        <v>42</v>
      </c>
      <c r="C330" t="str">
        <f t="shared" si="15"/>
        <v>CZECH_REPUBLIC_TO_elec</v>
      </c>
      <c r="D330" t="str">
        <f t="shared" si="16"/>
        <v>PROTRA_CHP_PP_I</v>
      </c>
      <c r="E330" t="s">
        <v>35</v>
      </c>
      <c r="F330" s="1" t="str">
        <f t="shared" si="17"/>
        <v>CZECH_REPUBLICTO_elecPROTRA_PP_wind_offshore</v>
      </c>
      <c r="G330" s="5">
        <v>0</v>
      </c>
      <c r="H330" s="5">
        <v>0</v>
      </c>
      <c r="I330" s="5">
        <v>0</v>
      </c>
      <c r="J330" s="5">
        <v>0</v>
      </c>
      <c r="K330" s="5">
        <v>0</v>
      </c>
      <c r="L330" s="5">
        <v>0</v>
      </c>
      <c r="M330" s="5">
        <v>0</v>
      </c>
      <c r="N330" s="5">
        <v>0</v>
      </c>
      <c r="O330" s="5">
        <v>0</v>
      </c>
      <c r="P330" s="5">
        <v>0</v>
      </c>
      <c r="Q330" s="5">
        <v>0</v>
      </c>
      <c r="R330" s="5">
        <v>0</v>
      </c>
      <c r="S330" s="5">
        <v>0</v>
      </c>
      <c r="T330" s="5">
        <v>0</v>
      </c>
      <c r="U330" s="5">
        <v>0</v>
      </c>
      <c r="V330" s="5">
        <v>0</v>
      </c>
    </row>
    <row r="331" spans="1:22" hidden="1" x14ac:dyDescent="0.35">
      <c r="A331" t="s">
        <v>78</v>
      </c>
      <c r="B331" t="s">
        <v>42</v>
      </c>
      <c r="C331" t="str">
        <f t="shared" si="15"/>
        <v>CZECH_REPUBLIC_TO_elec</v>
      </c>
      <c r="D331" t="str">
        <f t="shared" si="16"/>
        <v>PROTRA_CHP_PP_I</v>
      </c>
      <c r="E331" t="s">
        <v>36</v>
      </c>
      <c r="F331" s="1" t="str">
        <f t="shared" si="17"/>
        <v>CZECH_REPUBLICTO_elecPROTRA_PP_wind_onshore</v>
      </c>
      <c r="G331" s="5">
        <v>2.1999999999999999E-2</v>
      </c>
      <c r="H331" s="5">
        <v>4.3499999999999997E-2</v>
      </c>
      <c r="I331" s="5">
        <v>0.1138</v>
      </c>
      <c r="J331" s="5">
        <v>0.15</v>
      </c>
      <c r="K331" s="5">
        <v>0.193</v>
      </c>
      <c r="L331" s="5">
        <v>0.21299999999999999</v>
      </c>
      <c r="M331" s="5">
        <v>0.21299999999999999</v>
      </c>
      <c r="N331" s="5">
        <v>0.25800000000000001</v>
      </c>
      <c r="O331" s="5">
        <v>0.26200000000000001</v>
      </c>
      <c r="P331" s="5">
        <v>0.27800000000000002</v>
      </c>
      <c r="Q331" s="5">
        <v>0.28100000000000003</v>
      </c>
      <c r="R331" s="5">
        <v>0.2882851851851852</v>
      </c>
      <c r="S331" s="5">
        <v>0.2882851851851852</v>
      </c>
      <c r="T331" s="5">
        <v>0.32054814814814819</v>
      </c>
      <c r="U331" s="5">
        <v>0.3288740740740741</v>
      </c>
      <c r="V331" s="5">
        <v>0.35281111111111113</v>
      </c>
    </row>
    <row r="332" spans="1:22" hidden="1" x14ac:dyDescent="0.35">
      <c r="A332" t="s">
        <v>48</v>
      </c>
      <c r="B332" t="s">
        <v>41</v>
      </c>
      <c r="C332" t="str">
        <f t="shared" si="15"/>
        <v>DENMARK_TO_heat</v>
      </c>
      <c r="D332" t="str">
        <f t="shared" si="16"/>
        <v>PROTRA_CHP_HP_I</v>
      </c>
      <c r="E332" t="s">
        <v>0</v>
      </c>
      <c r="F332" s="1" t="str">
        <f t="shared" si="17"/>
        <v>DENMARKTO_heatPROTRA_CHP_gas_fuels</v>
      </c>
      <c r="G332" s="3">
        <v>4.0327392802879229</v>
      </c>
      <c r="H332" s="3">
        <v>3.8896850979530924</v>
      </c>
      <c r="I332" s="3">
        <v>3.3429271637750597</v>
      </c>
      <c r="J332" s="3">
        <v>3.491271485364182</v>
      </c>
      <c r="K332" s="3">
        <v>3.1431141956910507</v>
      </c>
      <c r="L332" s="3">
        <v>4.0016364575984804</v>
      </c>
      <c r="M332" s="3">
        <v>3.0524068229673227</v>
      </c>
      <c r="N332" s="3">
        <v>2.3568135761506297</v>
      </c>
      <c r="O332" s="3">
        <v>2.0772610165518541</v>
      </c>
      <c r="P332" s="3">
        <v>1.23038797191608</v>
      </c>
      <c r="Q332" s="3">
        <v>1.0482867206891453</v>
      </c>
      <c r="R332" s="3">
        <v>1.2845643982305253</v>
      </c>
      <c r="S332" s="3">
        <v>1.1662620059878901</v>
      </c>
      <c r="T332" s="3">
        <v>1.1765935377402892</v>
      </c>
      <c r="U332" s="3">
        <v>1.1663864344716002</v>
      </c>
      <c r="V332" s="3">
        <v>1.1792092911790675</v>
      </c>
    </row>
    <row r="333" spans="1:22" hidden="1" x14ac:dyDescent="0.35">
      <c r="A333" t="s">
        <v>48</v>
      </c>
      <c r="B333" t="s">
        <v>41</v>
      </c>
      <c r="C333" t="str">
        <f t="shared" si="15"/>
        <v>DENMARK_TO_heat</v>
      </c>
      <c r="D333" t="str">
        <f t="shared" si="16"/>
        <v>PROTRA_CHP_HP_I</v>
      </c>
      <c r="E333" t="s">
        <v>1</v>
      </c>
      <c r="F333" s="1" t="str">
        <f t="shared" si="17"/>
        <v>DENMARKTO_heatPROTRA_CHP_gas_fuels_CCS</v>
      </c>
      <c r="G333" s="3">
        <v>0</v>
      </c>
      <c r="H333" s="3">
        <v>0</v>
      </c>
      <c r="I333" s="3">
        <v>0</v>
      </c>
      <c r="J333" s="3">
        <v>0</v>
      </c>
      <c r="K333" s="3">
        <v>0</v>
      </c>
      <c r="L333" s="3">
        <v>0</v>
      </c>
      <c r="M333" s="3">
        <v>0</v>
      </c>
      <c r="N333" s="3">
        <v>0</v>
      </c>
      <c r="O333" s="3">
        <v>0</v>
      </c>
      <c r="P333" s="3">
        <v>0</v>
      </c>
      <c r="Q333" s="3">
        <v>0</v>
      </c>
      <c r="R333" s="3">
        <v>0</v>
      </c>
      <c r="S333" s="3">
        <v>0</v>
      </c>
      <c r="T333" s="3">
        <v>0</v>
      </c>
      <c r="U333" s="3">
        <v>0</v>
      </c>
      <c r="V333" s="3">
        <v>0</v>
      </c>
    </row>
    <row r="334" spans="1:22" hidden="1" x14ac:dyDescent="0.35">
      <c r="A334" t="s">
        <v>48</v>
      </c>
      <c r="B334" t="s">
        <v>41</v>
      </c>
      <c r="C334" t="str">
        <f t="shared" si="15"/>
        <v>DENMARK_TO_heat</v>
      </c>
      <c r="D334" t="str">
        <f t="shared" si="16"/>
        <v>PROTRA_CHP_HP_I</v>
      </c>
      <c r="E334" t="s">
        <v>2</v>
      </c>
      <c r="F334" s="1" t="str">
        <f t="shared" si="17"/>
        <v>DENMARKTO_heatPROTRA_CHP_geothermal</v>
      </c>
      <c r="G334" s="3">
        <v>0</v>
      </c>
      <c r="H334" s="3">
        <v>0</v>
      </c>
      <c r="I334" s="3">
        <v>0</v>
      </c>
      <c r="J334" s="3">
        <v>0</v>
      </c>
      <c r="K334" s="3">
        <v>0</v>
      </c>
      <c r="L334" s="3">
        <v>0</v>
      </c>
      <c r="M334" s="3">
        <v>0</v>
      </c>
      <c r="N334" s="3">
        <v>0</v>
      </c>
      <c r="O334" s="3">
        <v>0</v>
      </c>
      <c r="P334" s="3">
        <v>0</v>
      </c>
      <c r="Q334" s="3">
        <v>0</v>
      </c>
      <c r="R334" s="3">
        <v>0</v>
      </c>
      <c r="S334" s="3">
        <v>0</v>
      </c>
      <c r="T334" s="3">
        <v>0</v>
      </c>
      <c r="U334" s="3">
        <v>0</v>
      </c>
      <c r="V334" s="3">
        <v>0</v>
      </c>
    </row>
    <row r="335" spans="1:22" hidden="1" x14ac:dyDescent="0.35">
      <c r="A335" t="s">
        <v>48</v>
      </c>
      <c r="B335" t="s">
        <v>41</v>
      </c>
      <c r="C335" t="str">
        <f t="shared" si="15"/>
        <v>DENMARK_TO_heat</v>
      </c>
      <c r="D335" t="str">
        <f t="shared" si="16"/>
        <v>PROTRA_CHP_HP_I</v>
      </c>
      <c r="E335" t="s">
        <v>3</v>
      </c>
      <c r="F335" s="1" t="str">
        <f t="shared" si="17"/>
        <v>DENMARKTO_heatPROTRA_CHP_liquid_fuels</v>
      </c>
      <c r="G335" s="3">
        <v>0.51149033914941489</v>
      </c>
      <c r="H335" s="3">
        <v>0.55381145318375569</v>
      </c>
      <c r="I335" s="3">
        <v>0.36292559509136457</v>
      </c>
      <c r="J335" s="3">
        <v>0.35058193683134858</v>
      </c>
      <c r="K335" s="3">
        <v>0.48261499571973449</v>
      </c>
      <c r="L335" s="3">
        <v>0.19628620858114804</v>
      </c>
      <c r="M335" s="3">
        <v>9.9961589659237085E-2</v>
      </c>
      <c r="N335" s="3">
        <v>0.10470067274120752</v>
      </c>
      <c r="O335" s="3">
        <v>8.8940466212794209E-2</v>
      </c>
      <c r="P335" s="3">
        <v>4.529681736488031E-2</v>
      </c>
      <c r="Q335" s="3">
        <v>5.6999046240313378E-2</v>
      </c>
      <c r="R335" s="3">
        <v>5.6653203386563995E-2</v>
      </c>
      <c r="S335" s="3">
        <v>6.0238925899864196E-2</v>
      </c>
      <c r="T335" s="3">
        <v>4.0665190236512688E-2</v>
      </c>
      <c r="U335" s="3">
        <v>5.8894348839398175E-2</v>
      </c>
      <c r="V335" s="3">
        <v>5.7674608044210006E-2</v>
      </c>
    </row>
    <row r="336" spans="1:22" hidden="1" x14ac:dyDescent="0.35">
      <c r="A336" t="s">
        <v>48</v>
      </c>
      <c r="B336" t="s">
        <v>41</v>
      </c>
      <c r="C336" t="str">
        <f t="shared" si="15"/>
        <v>DENMARK_TO_heat</v>
      </c>
      <c r="D336" t="str">
        <f t="shared" si="16"/>
        <v>PROTRA_CHP_HP_I</v>
      </c>
      <c r="E336" t="s">
        <v>4</v>
      </c>
      <c r="F336" s="1" t="str">
        <f t="shared" si="17"/>
        <v>DENMARKTO_heatPROTRA_CHP_liquid_fuels_CCS</v>
      </c>
      <c r="G336" s="3">
        <v>0</v>
      </c>
      <c r="H336" s="3">
        <v>0</v>
      </c>
      <c r="I336" s="3">
        <v>0</v>
      </c>
      <c r="J336" s="3">
        <v>0</v>
      </c>
      <c r="K336" s="3">
        <v>0</v>
      </c>
      <c r="L336" s="3">
        <v>0</v>
      </c>
      <c r="M336" s="3">
        <v>0</v>
      </c>
      <c r="N336" s="3">
        <v>0</v>
      </c>
      <c r="O336" s="3">
        <v>0</v>
      </c>
      <c r="P336" s="3">
        <v>0</v>
      </c>
      <c r="Q336" s="3">
        <v>0</v>
      </c>
      <c r="R336" s="3">
        <v>0</v>
      </c>
      <c r="S336" s="3">
        <v>0</v>
      </c>
      <c r="T336" s="3">
        <v>0</v>
      </c>
      <c r="U336" s="3">
        <v>0</v>
      </c>
      <c r="V336" s="3">
        <v>0</v>
      </c>
    </row>
    <row r="337" spans="1:22" hidden="1" x14ac:dyDescent="0.35">
      <c r="A337" t="s">
        <v>48</v>
      </c>
      <c r="B337" t="s">
        <v>41</v>
      </c>
      <c r="C337" t="str">
        <f t="shared" si="15"/>
        <v>DENMARK_TO_heat</v>
      </c>
      <c r="D337" t="str">
        <f t="shared" si="16"/>
        <v>PROTRA_CHP_HP_I</v>
      </c>
      <c r="E337" t="s">
        <v>5</v>
      </c>
      <c r="F337" s="1" t="str">
        <f t="shared" si="17"/>
        <v>DENMARKTO_heatPROTRA_CHP_solid_fossil</v>
      </c>
      <c r="G337" s="3">
        <v>3.7629421783189994</v>
      </c>
      <c r="H337" s="3">
        <v>3.7849844252118845</v>
      </c>
      <c r="I337" s="3">
        <v>3.6193369398118485</v>
      </c>
      <c r="J337" s="3">
        <v>3.6262802475831069</v>
      </c>
      <c r="K337" s="3">
        <v>3.7521414773414845</v>
      </c>
      <c r="L337" s="3">
        <v>3.9921815460050105</v>
      </c>
      <c r="M337" s="3">
        <v>3.4151155223492604</v>
      </c>
      <c r="N337" s="3">
        <v>3.5084644379406322</v>
      </c>
      <c r="O337" s="3">
        <v>3.5553042125880152</v>
      </c>
      <c r="P337" s="3">
        <v>2.7086615094322717</v>
      </c>
      <c r="Q337" s="3">
        <v>2.8630494844857184</v>
      </c>
      <c r="R337" s="3">
        <v>2.7413935848007998</v>
      </c>
      <c r="S337" s="3">
        <v>2.1082724741279244</v>
      </c>
      <c r="T337" s="3">
        <v>1.8072844906932237</v>
      </c>
      <c r="U337" s="3">
        <v>1.3317322717229076</v>
      </c>
      <c r="V337" s="3">
        <v>0.93205791975958785</v>
      </c>
    </row>
    <row r="338" spans="1:22" hidden="1" x14ac:dyDescent="0.35">
      <c r="A338" t="s">
        <v>48</v>
      </c>
      <c r="B338" t="s">
        <v>41</v>
      </c>
      <c r="C338" t="str">
        <f t="shared" si="15"/>
        <v>DENMARK_TO_heat</v>
      </c>
      <c r="D338" t="str">
        <f t="shared" si="16"/>
        <v>PROTRA_CHP_HP_I</v>
      </c>
      <c r="E338" t="s">
        <v>6</v>
      </c>
      <c r="F338" s="1" t="str">
        <f t="shared" si="17"/>
        <v>DENMARKTO_heatPROTRA_CHP_solid_fossil_CCS</v>
      </c>
      <c r="G338" s="3">
        <v>0</v>
      </c>
      <c r="H338" s="3">
        <v>0</v>
      </c>
      <c r="I338" s="3">
        <v>0</v>
      </c>
      <c r="J338" s="3">
        <v>0</v>
      </c>
      <c r="K338" s="3">
        <v>0</v>
      </c>
      <c r="L338" s="3">
        <v>0</v>
      </c>
      <c r="M338" s="3">
        <v>0</v>
      </c>
      <c r="N338" s="3">
        <v>0</v>
      </c>
      <c r="O338" s="3">
        <v>0</v>
      </c>
      <c r="P338" s="3">
        <v>0</v>
      </c>
      <c r="Q338" s="3">
        <v>0</v>
      </c>
      <c r="R338" s="3">
        <v>0</v>
      </c>
      <c r="S338" s="3">
        <v>0</v>
      </c>
      <c r="T338" s="3">
        <v>0</v>
      </c>
      <c r="U338" s="3">
        <v>0</v>
      </c>
      <c r="V338" s="3">
        <v>0</v>
      </c>
    </row>
    <row r="339" spans="1:22" hidden="1" x14ac:dyDescent="0.35">
      <c r="A339" t="s">
        <v>48</v>
      </c>
      <c r="B339" t="s">
        <v>41</v>
      </c>
      <c r="C339" t="str">
        <f t="shared" si="15"/>
        <v>DENMARK_TO_heat</v>
      </c>
      <c r="D339" t="str">
        <f t="shared" si="16"/>
        <v>PROTRA_CHP_HP_I</v>
      </c>
      <c r="E339" t="s">
        <v>7</v>
      </c>
      <c r="F339" s="1" t="str">
        <f t="shared" si="17"/>
        <v>DENMARKTO_heatPROTRA_CHP_waste</v>
      </c>
      <c r="G339" s="3">
        <v>2.2632979109615134</v>
      </c>
      <c r="H339" s="3">
        <v>2.3603940085246755</v>
      </c>
      <c r="I339" s="3">
        <v>2.4312598322853041</v>
      </c>
      <c r="J339" s="3">
        <v>2.4766668608846478</v>
      </c>
      <c r="K339" s="3">
        <v>2.4479017286894322</v>
      </c>
      <c r="L339" s="3">
        <v>2.3229807109722698</v>
      </c>
      <c r="M339" s="3">
        <v>2.3520634719452129</v>
      </c>
      <c r="N339" s="3">
        <v>2.380692713688334</v>
      </c>
      <c r="O339" s="3">
        <v>2.361565774369502</v>
      </c>
      <c r="P339" s="3">
        <v>2.5162485644751413</v>
      </c>
      <c r="Q339" s="3">
        <v>2.6724999910809131</v>
      </c>
      <c r="R339" s="3">
        <v>2.6882082881178935</v>
      </c>
      <c r="S339" s="3">
        <v>2.7794117216079459</v>
      </c>
      <c r="T339" s="3">
        <v>2.8173557964655318</v>
      </c>
      <c r="U339" s="3">
        <v>2.9697044228364495</v>
      </c>
      <c r="V339" s="3">
        <v>3.0420600600223207</v>
      </c>
    </row>
    <row r="340" spans="1:22" hidden="1" x14ac:dyDescent="0.35">
      <c r="A340" t="s">
        <v>48</v>
      </c>
      <c r="B340" t="s">
        <v>41</v>
      </c>
      <c r="C340" t="str">
        <f t="shared" si="15"/>
        <v>DENMARK_TO_heat</v>
      </c>
      <c r="D340" t="str">
        <f t="shared" si="16"/>
        <v>PROTRA_CHP_HP_I</v>
      </c>
      <c r="E340" t="s">
        <v>8</v>
      </c>
      <c r="F340" s="1" t="str">
        <f t="shared" si="17"/>
        <v>DENMARKTO_heatPROTRA_CHP_solid_bio</v>
      </c>
      <c r="G340" s="4">
        <v>1.0950588256385663</v>
      </c>
      <c r="H340" s="4">
        <v>0.94671450404944502</v>
      </c>
      <c r="I340" s="4">
        <v>1.0346630691520593</v>
      </c>
      <c r="J340" s="4">
        <v>1.0304750422424109</v>
      </c>
      <c r="K340" s="4">
        <v>1.258612297583779</v>
      </c>
      <c r="L340" s="4">
        <v>2.2760339212162224</v>
      </c>
      <c r="M340" s="4">
        <v>2.2331421334098254</v>
      </c>
      <c r="N340" s="4">
        <v>2.5472127414316255</v>
      </c>
      <c r="O340" s="4">
        <v>2.7498678368300045</v>
      </c>
      <c r="P340" s="4">
        <v>2.7312477589784736</v>
      </c>
      <c r="Q340" s="4">
        <v>2.7783744134691664</v>
      </c>
      <c r="R340" s="4">
        <v>3.0722989588870409</v>
      </c>
      <c r="S340" s="4">
        <v>4.0503870746290067</v>
      </c>
      <c r="T340" s="4">
        <v>3.9941009848644429</v>
      </c>
      <c r="U340" s="4">
        <v>4.2793547716220646</v>
      </c>
      <c r="V340" s="4">
        <v>4.6717310458503842</v>
      </c>
    </row>
    <row r="341" spans="1:22" hidden="1" x14ac:dyDescent="0.35">
      <c r="A341" t="s">
        <v>48</v>
      </c>
      <c r="B341" t="s">
        <v>41</v>
      </c>
      <c r="C341" t="str">
        <f t="shared" si="15"/>
        <v>DENMARK_TO_heat</v>
      </c>
      <c r="D341" t="str">
        <f t="shared" si="16"/>
        <v>PROTRA_CHP_HP_I</v>
      </c>
      <c r="E341" t="s">
        <v>9</v>
      </c>
      <c r="F341" s="1" t="str">
        <f t="shared" si="17"/>
        <v>DENMARKTO_heatPROTRA_CHP_solid_bio_CCS</v>
      </c>
      <c r="G341" s="3">
        <v>0</v>
      </c>
      <c r="H341" s="3">
        <v>0</v>
      </c>
      <c r="I341" s="3">
        <v>0</v>
      </c>
      <c r="J341" s="3">
        <v>0</v>
      </c>
      <c r="K341" s="3">
        <v>0</v>
      </c>
      <c r="L341" s="3">
        <v>0</v>
      </c>
      <c r="M341" s="3">
        <v>0</v>
      </c>
      <c r="N341" s="3">
        <v>0</v>
      </c>
      <c r="O341" s="3">
        <v>0</v>
      </c>
      <c r="P341" s="3">
        <v>0</v>
      </c>
      <c r="Q341" s="3">
        <v>0</v>
      </c>
      <c r="R341" s="3">
        <v>0</v>
      </c>
      <c r="S341" s="3">
        <v>0</v>
      </c>
      <c r="T341" s="3">
        <v>0</v>
      </c>
      <c r="U341" s="3">
        <v>0</v>
      </c>
      <c r="V341" s="3">
        <v>0</v>
      </c>
    </row>
    <row r="342" spans="1:22" hidden="1" x14ac:dyDescent="0.35">
      <c r="A342" t="s">
        <v>48</v>
      </c>
      <c r="B342" t="s">
        <v>41</v>
      </c>
      <c r="C342" t="str">
        <f t="shared" si="15"/>
        <v>DENMARK_TO_heat</v>
      </c>
      <c r="D342" t="str">
        <f t="shared" si="16"/>
        <v>PROTRA_CHP_HP_I</v>
      </c>
      <c r="E342" t="s">
        <v>10</v>
      </c>
      <c r="F342" s="1" t="str">
        <f t="shared" si="17"/>
        <v>DENMARKTO_heatPROTRA_HP_gas_fuels</v>
      </c>
      <c r="G342" s="4">
        <v>1.6823154878573257</v>
      </c>
      <c r="H342" s="4">
        <v>1.8568612496861763</v>
      </c>
      <c r="I342" s="4">
        <v>2.7299922380051469</v>
      </c>
      <c r="J342" s="4">
        <v>2.7432641507709348</v>
      </c>
      <c r="K342" s="4">
        <v>3.5021762534691834</v>
      </c>
      <c r="L342" s="4">
        <v>3.9865391338275433</v>
      </c>
      <c r="M342" s="4">
        <v>3.4240955797721795</v>
      </c>
      <c r="N342" s="4">
        <v>5.1912342751907055</v>
      </c>
      <c r="O342" s="4">
        <v>5.1218165409171883</v>
      </c>
      <c r="P342" s="4">
        <v>5.7712180695931723</v>
      </c>
      <c r="Q342" s="4">
        <v>6.6548668476894406</v>
      </c>
      <c r="R342" s="4">
        <v>6.6662758665179238</v>
      </c>
      <c r="S342" s="4">
        <v>5.3868731281961395</v>
      </c>
      <c r="T342" s="4">
        <v>5.4496661671036559</v>
      </c>
      <c r="U342" s="4">
        <v>4.1878330282087282</v>
      </c>
      <c r="V342" s="4">
        <v>3.572765294371159</v>
      </c>
    </row>
    <row r="343" spans="1:22" hidden="1" x14ac:dyDescent="0.35">
      <c r="A343" t="s">
        <v>48</v>
      </c>
      <c r="B343" t="s">
        <v>41</v>
      </c>
      <c r="C343" t="str">
        <f t="shared" si="15"/>
        <v>DENMARK_TO_heat</v>
      </c>
      <c r="D343" t="str">
        <f t="shared" si="16"/>
        <v>PROTRA_CHP_HP_I</v>
      </c>
      <c r="E343" t="s">
        <v>11</v>
      </c>
      <c r="F343" s="1" t="str">
        <f t="shared" si="17"/>
        <v>DENMARKTO_heatPROTRA_HP_solid_bio</v>
      </c>
      <c r="G343" s="4">
        <v>4.2152399302492558</v>
      </c>
      <c r="H343" s="4">
        <v>4.5844404126429978</v>
      </c>
      <c r="I343" s="4">
        <v>4.7119312110295093</v>
      </c>
      <c r="J343" s="4">
        <v>5.2416011841368721</v>
      </c>
      <c r="K343" s="4">
        <v>5.6365411337127496</v>
      </c>
      <c r="L343" s="4">
        <v>5.8664166955038208</v>
      </c>
      <c r="M343" s="4">
        <v>5.8863406518194914</v>
      </c>
      <c r="N343" s="4">
        <v>6.4798151444587946</v>
      </c>
      <c r="O343" s="4">
        <v>6.5772104730217666</v>
      </c>
      <c r="P343" s="4">
        <v>6.8085728912217824</v>
      </c>
      <c r="Q343" s="4">
        <v>7.4986114080699107</v>
      </c>
      <c r="R343" s="4">
        <v>7.8902217162582744</v>
      </c>
      <c r="S343" s="4">
        <v>7.9979932675290453</v>
      </c>
      <c r="T343" s="4">
        <v>8.3799235251610522</v>
      </c>
      <c r="U343" s="4">
        <v>8.3014338352433565</v>
      </c>
      <c r="V343" s="4">
        <v>8.510968501568323</v>
      </c>
    </row>
    <row r="344" spans="1:22" hidden="1" x14ac:dyDescent="0.35">
      <c r="A344" t="s">
        <v>48</v>
      </c>
      <c r="B344" t="s">
        <v>41</v>
      </c>
      <c r="C344" t="str">
        <f t="shared" si="15"/>
        <v>DENMARK_TO_heat</v>
      </c>
      <c r="D344" t="str">
        <f t="shared" si="16"/>
        <v>PROTRA_CHP_HP_I</v>
      </c>
      <c r="E344" t="s">
        <v>12</v>
      </c>
      <c r="F344" s="1" t="str">
        <f t="shared" si="17"/>
        <v>DENMARKTO_heatPROTRA_HP_geothermal</v>
      </c>
      <c r="G344" s="4">
        <v>5.1549387873723963E-2</v>
      </c>
      <c r="H344" s="4">
        <v>8.6315254114142481E-2</v>
      </c>
      <c r="I344" s="4">
        <v>8.6315254114142481E-2</v>
      </c>
      <c r="J344" s="4">
        <v>7.4926435862970889E-2</v>
      </c>
      <c r="K344" s="4">
        <v>7.2528789915355815E-2</v>
      </c>
      <c r="L344" s="4">
        <v>6.3537617611799324E-2</v>
      </c>
      <c r="M344" s="4">
        <v>4.9751153413012672E-2</v>
      </c>
      <c r="N344" s="4">
        <v>8.6315254114142481E-2</v>
      </c>
      <c r="O344" s="4">
        <v>6.8332909507029457E-2</v>
      </c>
      <c r="P344" s="4">
        <v>4.9751153413012672E-2</v>
      </c>
      <c r="Q344" s="4">
        <v>4.2002561121807669E-2</v>
      </c>
      <c r="R344" s="4">
        <v>6.7403821702328615E-2</v>
      </c>
      <c r="S344" s="4">
        <v>4.5697333527082488E-2</v>
      </c>
      <c r="T344" s="4">
        <v>3.3000000000000002E-2</v>
      </c>
      <c r="U344" s="4">
        <v>2.0529244014967123E-2</v>
      </c>
      <c r="V344" s="4">
        <v>1.2794198423366154E-2</v>
      </c>
    </row>
    <row r="345" spans="1:22" hidden="1" x14ac:dyDescent="0.35">
      <c r="A345" t="s">
        <v>48</v>
      </c>
      <c r="B345" t="s">
        <v>41</v>
      </c>
      <c r="C345" t="str">
        <f t="shared" si="15"/>
        <v>DENMARK_TO_heat</v>
      </c>
      <c r="D345" t="str">
        <f t="shared" si="16"/>
        <v>PROTRA_CHP_HP_I</v>
      </c>
      <c r="E345" t="s">
        <v>13</v>
      </c>
      <c r="F345" s="1" t="str">
        <f t="shared" si="17"/>
        <v>DENMARKTO_heatPROTRA_HP_liquid_fuels</v>
      </c>
      <c r="G345" s="4">
        <v>0.7540859526015985</v>
      </c>
      <c r="H345" s="4">
        <v>0.77701016556068714</v>
      </c>
      <c r="I345" s="4">
        <v>0.80516270779114674</v>
      </c>
      <c r="J345" s="4">
        <v>1.0062522951515731</v>
      </c>
      <c r="K345" s="4">
        <v>1.095938251114323</v>
      </c>
      <c r="L345" s="4">
        <v>1.7406314681918502</v>
      </c>
      <c r="M345" s="4">
        <v>0.81923897890637654</v>
      </c>
      <c r="N345" s="4">
        <v>0.81964115808109772</v>
      </c>
      <c r="O345" s="4">
        <v>0.70180265988788748</v>
      </c>
      <c r="P345" s="4">
        <v>0.47336488864644349</v>
      </c>
      <c r="Q345" s="4">
        <v>0.41902806906660794</v>
      </c>
      <c r="R345" s="4">
        <v>0.35414088319632037</v>
      </c>
      <c r="S345" s="4">
        <v>0.25537171057249974</v>
      </c>
      <c r="T345" s="4">
        <v>0.35251929676384586</v>
      </c>
      <c r="U345" s="4">
        <v>0.17979017826720994</v>
      </c>
      <c r="V345" s="4">
        <v>0.13178044146408291</v>
      </c>
    </row>
    <row r="346" spans="1:22" hidden="1" x14ac:dyDescent="0.35">
      <c r="A346" t="s">
        <v>48</v>
      </c>
      <c r="B346" t="s">
        <v>41</v>
      </c>
      <c r="C346" t="str">
        <f t="shared" si="15"/>
        <v>DENMARK_TO_heat</v>
      </c>
      <c r="D346" t="str">
        <f t="shared" si="16"/>
        <v>PROTRA_CHP_HP_I</v>
      </c>
      <c r="E346" t="s">
        <v>14</v>
      </c>
      <c r="F346" s="1" t="str">
        <f t="shared" si="17"/>
        <v>DENMARKTO_heatPROTRA_HP_solar</v>
      </c>
      <c r="G346" s="4">
        <v>2.675799721835883E-2</v>
      </c>
      <c r="H346" s="4">
        <v>2.3728789986091792E-2</v>
      </c>
      <c r="I346" s="4">
        <v>3.0292072322670373E-2</v>
      </c>
      <c r="J346" s="4">
        <v>3.3826147426981916E-2</v>
      </c>
      <c r="K346" s="4">
        <v>5.3011126564673154E-2</v>
      </c>
      <c r="L346" s="4">
        <v>7.2196105702364399E-2</v>
      </c>
      <c r="M346" s="4">
        <v>0.10955632823365785</v>
      </c>
      <c r="N346" s="4">
        <v>0.17417941585535465</v>
      </c>
      <c r="O346" s="4">
        <v>0.23981223922114045</v>
      </c>
      <c r="P346" s="4">
        <v>0.37158275382475658</v>
      </c>
      <c r="Q346" s="4">
        <v>0.48265368567454792</v>
      </c>
      <c r="R346" s="4">
        <v>0.70277607788595264</v>
      </c>
      <c r="S346" s="4">
        <v>0.87493602225312916</v>
      </c>
      <c r="T346" s="4">
        <v>1.089</v>
      </c>
      <c r="U346" s="4">
        <v>1.1460500695410292</v>
      </c>
      <c r="V346" s="4">
        <v>1.3173517385257301</v>
      </c>
    </row>
    <row r="347" spans="1:22" hidden="1" x14ac:dyDescent="0.35">
      <c r="A347" t="s">
        <v>48</v>
      </c>
      <c r="B347" t="s">
        <v>41</v>
      </c>
      <c r="C347" t="str">
        <f t="shared" si="15"/>
        <v>DENMARK_TO_heat</v>
      </c>
      <c r="D347" t="str">
        <f t="shared" si="16"/>
        <v>PROTRA_CHP_HP_I</v>
      </c>
      <c r="E347" t="s">
        <v>15</v>
      </c>
      <c r="F347" s="1" t="str">
        <f t="shared" si="17"/>
        <v>DENMARKTO_heatPROTRA_HP_solid_fossil</v>
      </c>
      <c r="G347" s="4">
        <v>1.769588368771751E-2</v>
      </c>
      <c r="H347" s="4">
        <v>4.1424454996247813E-2</v>
      </c>
      <c r="I347" s="4">
        <v>3.4185229851272467E-2</v>
      </c>
      <c r="J347" s="4">
        <v>3.4185229851272467E-2</v>
      </c>
      <c r="K347" s="4">
        <v>3.7402663249039285E-2</v>
      </c>
      <c r="L347" s="4">
        <v>4.6250605092898051E-2</v>
      </c>
      <c r="M347" s="4">
        <v>2.8152542230459668E-2</v>
      </c>
      <c r="N347" s="4">
        <v>3.6598304899597582E-2</v>
      </c>
      <c r="O347" s="4">
        <v>3.0967796453505642E-2</v>
      </c>
      <c r="P347" s="4">
        <v>2.855472140518053E-2</v>
      </c>
      <c r="Q347" s="4">
        <v>2.902647757712809E-2</v>
      </c>
      <c r="R347" s="4">
        <v>1.7197583690238379E-2</v>
      </c>
      <c r="S347" s="4">
        <v>3.7542621601842144E-2</v>
      </c>
      <c r="T347" s="4">
        <v>3.786114750822106E-2</v>
      </c>
      <c r="U347" s="4">
        <v>1.5647182971689488E-2</v>
      </c>
      <c r="V347" s="4">
        <v>1.5037680432400035E-2</v>
      </c>
    </row>
    <row r="348" spans="1:22" hidden="1" x14ac:dyDescent="0.35">
      <c r="A348" t="s">
        <v>48</v>
      </c>
      <c r="B348" t="s">
        <v>41</v>
      </c>
      <c r="C348" t="str">
        <f t="shared" si="15"/>
        <v>DENMARK_TO_heat</v>
      </c>
      <c r="D348" t="str">
        <f t="shared" si="16"/>
        <v>PROTRA_CHP_HP_I</v>
      </c>
      <c r="E348" t="s">
        <v>16</v>
      </c>
      <c r="F348" s="1" t="str">
        <f t="shared" si="17"/>
        <v>DENMARKTO_heatPROTRA_HP_waste</v>
      </c>
      <c r="G348" s="4">
        <v>1.3147237221624668</v>
      </c>
      <c r="H348" s="4">
        <v>1.0002196075307601</v>
      </c>
      <c r="I348" s="4">
        <v>1.3247782015304881</v>
      </c>
      <c r="J348" s="4">
        <v>1.5113893386009638</v>
      </c>
      <c r="K348" s="4">
        <v>1.0134915202965484</v>
      </c>
      <c r="L348" s="4">
        <v>1.0207403977417171</v>
      </c>
      <c r="M348" s="4">
        <v>1.0949223465189781</v>
      </c>
      <c r="N348" s="4">
        <v>0.92036250841901313</v>
      </c>
      <c r="O348" s="4">
        <v>0.98827569039990038</v>
      </c>
      <c r="P348" s="4">
        <v>1.0023507549776061</v>
      </c>
      <c r="Q348" s="4">
        <v>1.1914055327136854</v>
      </c>
      <c r="R348" s="4">
        <v>1.095213524241476</v>
      </c>
      <c r="S348" s="4">
        <v>1.0653798730606832</v>
      </c>
      <c r="T348" s="4">
        <v>1.0480298634632259</v>
      </c>
      <c r="U348" s="4">
        <v>0.91327731789795585</v>
      </c>
      <c r="V348" s="4">
        <v>0.85293330885698493</v>
      </c>
    </row>
    <row r="349" spans="1:22" hidden="1" x14ac:dyDescent="0.35">
      <c r="A349" t="s">
        <v>48</v>
      </c>
      <c r="B349" t="s">
        <v>42</v>
      </c>
      <c r="C349" t="str">
        <f t="shared" si="15"/>
        <v>DENMARK_TO_elec</v>
      </c>
      <c r="D349" t="str">
        <f t="shared" si="16"/>
        <v>PROTRA_CHP_PP_I</v>
      </c>
      <c r="E349" t="s">
        <v>0</v>
      </c>
      <c r="F349" s="1" t="str">
        <f t="shared" si="17"/>
        <v>DENMARKTO_elecPROTRA_CHP_gas_fuels</v>
      </c>
      <c r="G349" s="5">
        <v>2.5745920000000004</v>
      </c>
      <c r="H349" s="5">
        <v>2.5605920000000011</v>
      </c>
      <c r="I349" s="5">
        <v>2.5709720000000007</v>
      </c>
      <c r="J349" s="5">
        <v>2.5619920000000005</v>
      </c>
      <c r="K349" s="5">
        <v>2.5611020000000004</v>
      </c>
      <c r="L349" s="5">
        <v>2.5328170000000005</v>
      </c>
      <c r="M349" s="5">
        <v>2.5204770000000005</v>
      </c>
      <c r="N349" s="5">
        <v>2.4836270000000003</v>
      </c>
      <c r="O349" s="5">
        <v>2.3751270000000004</v>
      </c>
      <c r="P349" s="5">
        <v>2.1101070000000006</v>
      </c>
      <c r="Q349" s="5">
        <v>1.9289070000000004</v>
      </c>
      <c r="R349" s="5">
        <v>1.9289070000000004</v>
      </c>
      <c r="S349" s="5">
        <v>1.9289070000000004</v>
      </c>
      <c r="T349" s="5">
        <v>1.1976144787487253</v>
      </c>
      <c r="U349" s="5">
        <v>1.189744065963958</v>
      </c>
      <c r="V349" s="5">
        <v>1.1405539860591638</v>
      </c>
    </row>
    <row r="350" spans="1:22" hidden="1" x14ac:dyDescent="0.35">
      <c r="A350" t="s">
        <v>48</v>
      </c>
      <c r="B350" t="s">
        <v>42</v>
      </c>
      <c r="C350" t="str">
        <f t="shared" si="15"/>
        <v>DENMARK_TO_elec</v>
      </c>
      <c r="D350" t="str">
        <f t="shared" si="16"/>
        <v>PROTRA_CHP_PP_I</v>
      </c>
      <c r="E350" t="s">
        <v>1</v>
      </c>
      <c r="F350" s="1" t="str">
        <f t="shared" si="17"/>
        <v>DENMARKTO_elecPROTRA_CHP_gas_fuels_CCS</v>
      </c>
      <c r="G350" s="5">
        <v>0</v>
      </c>
      <c r="H350" s="5">
        <v>0</v>
      </c>
      <c r="I350" s="5">
        <v>0</v>
      </c>
      <c r="J350" s="5">
        <v>0</v>
      </c>
      <c r="K350" s="5">
        <v>0</v>
      </c>
      <c r="L350" s="5">
        <v>0</v>
      </c>
      <c r="M350" s="5">
        <v>0</v>
      </c>
      <c r="N350" s="5">
        <v>0</v>
      </c>
      <c r="O350" s="5">
        <v>0</v>
      </c>
      <c r="P350" s="5">
        <v>0</v>
      </c>
      <c r="Q350" s="5">
        <v>0</v>
      </c>
      <c r="R350" s="5">
        <v>0</v>
      </c>
      <c r="S350" s="5">
        <v>0</v>
      </c>
      <c r="T350" s="5">
        <v>0</v>
      </c>
      <c r="U350" s="5">
        <v>0</v>
      </c>
      <c r="V350" s="5">
        <v>0</v>
      </c>
    </row>
    <row r="351" spans="1:22" hidden="1" x14ac:dyDescent="0.35">
      <c r="A351" t="s">
        <v>48</v>
      </c>
      <c r="B351" t="s">
        <v>42</v>
      </c>
      <c r="C351" t="str">
        <f t="shared" si="15"/>
        <v>DENMARK_TO_elec</v>
      </c>
      <c r="D351" t="str">
        <f t="shared" si="16"/>
        <v>PROTRA_CHP_PP_I</v>
      </c>
      <c r="E351" t="s">
        <v>2</v>
      </c>
      <c r="F351" s="1" t="str">
        <f t="shared" si="17"/>
        <v>DENMARKTO_elecPROTRA_CHP_geothermal</v>
      </c>
      <c r="G351" s="5">
        <v>9.610645345669562E-2</v>
      </c>
      <c r="H351" s="5">
        <v>0.11419565764886219</v>
      </c>
      <c r="I351" s="5">
        <v>0.1122322937103379</v>
      </c>
      <c r="J351" s="5">
        <v>0.10748415847125364</v>
      </c>
      <c r="K351" s="5">
        <v>0.10584134374718229</v>
      </c>
      <c r="L351" s="5">
        <v>0.11631929619461297</v>
      </c>
      <c r="M351" s="5">
        <v>0.22613610000000001</v>
      </c>
      <c r="N351" s="5">
        <v>0.2329904248438498</v>
      </c>
      <c r="O351" s="5">
        <v>0.25889699999999999</v>
      </c>
      <c r="P351" s="5">
        <v>0.25223030000000002</v>
      </c>
      <c r="Q351" s="5">
        <v>0.2508397</v>
      </c>
      <c r="R351" s="5">
        <v>0.2730337341195167</v>
      </c>
      <c r="S351" s="5">
        <v>0.29522776823903341</v>
      </c>
      <c r="T351" s="5">
        <v>0.31742180235855011</v>
      </c>
      <c r="U351" s="5">
        <v>0.33961583647806681</v>
      </c>
      <c r="V351" s="5">
        <v>0.36180987059758352</v>
      </c>
    </row>
    <row r="352" spans="1:22" hidden="1" x14ac:dyDescent="0.35">
      <c r="A352" t="s">
        <v>48</v>
      </c>
      <c r="B352" t="s">
        <v>42</v>
      </c>
      <c r="C352" t="str">
        <f t="shared" si="15"/>
        <v>DENMARK_TO_elec</v>
      </c>
      <c r="D352" t="str">
        <f t="shared" si="16"/>
        <v>PROTRA_CHP_PP_I</v>
      </c>
      <c r="E352" t="s">
        <v>3</v>
      </c>
      <c r="F352" s="1" t="str">
        <f t="shared" si="17"/>
        <v>DENMARKTO_elecPROTRA_CHP_liquid_fuels</v>
      </c>
      <c r="G352" s="5">
        <v>0.54856000000000005</v>
      </c>
      <c r="H352" s="5">
        <v>0.54536000000000007</v>
      </c>
      <c r="I352" s="5">
        <v>0.54536000000000007</v>
      </c>
      <c r="J352" s="5">
        <v>0.54536000000000007</v>
      </c>
      <c r="K352" s="5">
        <v>0.54536000000000007</v>
      </c>
      <c r="L352" s="5">
        <v>0.54482000000000008</v>
      </c>
      <c r="M352" s="5">
        <v>0.54482000000000008</v>
      </c>
      <c r="N352" s="5">
        <v>0.54482000000000008</v>
      </c>
      <c r="O352" s="5">
        <v>0.25982</v>
      </c>
      <c r="P352" s="5">
        <v>0.25982</v>
      </c>
      <c r="Q352" s="5">
        <v>0.25898000000000004</v>
      </c>
      <c r="R352" s="5">
        <v>0.25898000000000004</v>
      </c>
      <c r="S352" s="5">
        <v>0.25898000000000004</v>
      </c>
      <c r="T352" s="5">
        <v>0.24813783063748815</v>
      </c>
      <c r="U352" s="5">
        <v>0.24813783063748815</v>
      </c>
      <c r="V352" s="5">
        <v>0.24863065651760233</v>
      </c>
    </row>
    <row r="353" spans="1:22" hidden="1" x14ac:dyDescent="0.35">
      <c r="A353" t="s">
        <v>48</v>
      </c>
      <c r="B353" t="s">
        <v>42</v>
      </c>
      <c r="C353" t="str">
        <f t="shared" si="15"/>
        <v>DENMARK_TO_elec</v>
      </c>
      <c r="D353" t="str">
        <f t="shared" si="16"/>
        <v>PROTRA_CHP_PP_I</v>
      </c>
      <c r="E353" t="s">
        <v>4</v>
      </c>
      <c r="F353" s="1" t="str">
        <f t="shared" si="17"/>
        <v>DENMARKTO_elecPROTRA_CHP_liquid_fuels_CCS</v>
      </c>
      <c r="G353" s="5">
        <v>0</v>
      </c>
      <c r="H353" s="5">
        <v>0</v>
      </c>
      <c r="I353" s="5">
        <v>0</v>
      </c>
      <c r="J353" s="5">
        <v>0</v>
      </c>
      <c r="K353" s="5">
        <v>0</v>
      </c>
      <c r="L353" s="5">
        <v>0</v>
      </c>
      <c r="M353" s="5">
        <v>0</v>
      </c>
      <c r="N353" s="5">
        <v>0</v>
      </c>
      <c r="O353" s="5">
        <v>0</v>
      </c>
      <c r="P353" s="5">
        <v>0</v>
      </c>
      <c r="Q353" s="5">
        <v>0</v>
      </c>
      <c r="R353" s="5">
        <v>0</v>
      </c>
      <c r="S353" s="5">
        <v>0</v>
      </c>
      <c r="T353" s="5">
        <v>0</v>
      </c>
      <c r="U353" s="5">
        <v>0</v>
      </c>
      <c r="V353" s="5">
        <v>0</v>
      </c>
    </row>
    <row r="354" spans="1:22" hidden="1" x14ac:dyDescent="0.35">
      <c r="A354" t="s">
        <v>48</v>
      </c>
      <c r="B354" t="s">
        <v>42</v>
      </c>
      <c r="C354" t="str">
        <f t="shared" si="15"/>
        <v>DENMARK_TO_elec</v>
      </c>
      <c r="D354" t="str">
        <f t="shared" si="16"/>
        <v>PROTRA_CHP_PP_I</v>
      </c>
      <c r="E354" t="s">
        <v>5</v>
      </c>
      <c r="F354" s="1" t="str">
        <f t="shared" si="17"/>
        <v>DENMARKTO_elecPROTRA_CHP_solid_fossil</v>
      </c>
      <c r="G354" s="5">
        <v>5.7763999999999998</v>
      </c>
      <c r="H354" s="5">
        <v>5.7763999999999998</v>
      </c>
      <c r="I354" s="5">
        <v>5.7763999999999998</v>
      </c>
      <c r="J354" s="5">
        <v>5.7763999999999998</v>
      </c>
      <c r="K354" s="5">
        <v>5.7763999999999998</v>
      </c>
      <c r="L354" s="5">
        <v>5.5283999999999995</v>
      </c>
      <c r="M354" s="5">
        <v>5.5283999999999995</v>
      </c>
      <c r="N354" s="5">
        <v>5.4283999999999999</v>
      </c>
      <c r="O354" s="5">
        <v>5.1058999999999992</v>
      </c>
      <c r="P354" s="5">
        <v>5.1058999999999992</v>
      </c>
      <c r="Q354" s="5">
        <v>5.1058999999999992</v>
      </c>
      <c r="R354" s="5">
        <v>5.1058999999999992</v>
      </c>
      <c r="S354" s="5">
        <v>5.1058999999999992</v>
      </c>
      <c r="T354" s="5">
        <v>3.8512833505260984</v>
      </c>
      <c r="U354" s="5">
        <v>3.8512833505260984</v>
      </c>
      <c r="V354" s="5">
        <v>3.8512833505260984</v>
      </c>
    </row>
    <row r="355" spans="1:22" hidden="1" x14ac:dyDescent="0.35">
      <c r="A355" t="s">
        <v>48</v>
      </c>
      <c r="B355" t="s">
        <v>42</v>
      </c>
      <c r="C355" t="str">
        <f t="shared" si="15"/>
        <v>DENMARK_TO_elec</v>
      </c>
      <c r="D355" t="str">
        <f t="shared" si="16"/>
        <v>PROTRA_CHP_PP_I</v>
      </c>
      <c r="E355" t="s">
        <v>6</v>
      </c>
      <c r="F355" s="1" t="str">
        <f t="shared" si="17"/>
        <v>DENMARKTO_elecPROTRA_CHP_solid_fossil_CCS</v>
      </c>
      <c r="G355" s="5">
        <v>0</v>
      </c>
      <c r="H355" s="5">
        <v>0</v>
      </c>
      <c r="I355" s="5">
        <v>0</v>
      </c>
      <c r="J355" s="5">
        <v>0</v>
      </c>
      <c r="K355" s="5">
        <v>0</v>
      </c>
      <c r="L355" s="5">
        <v>0</v>
      </c>
      <c r="M355" s="5">
        <v>0</v>
      </c>
      <c r="N355" s="5">
        <v>0</v>
      </c>
      <c r="O355" s="5">
        <v>0</v>
      </c>
      <c r="P355" s="5">
        <v>0</v>
      </c>
      <c r="Q355" s="5">
        <v>0</v>
      </c>
      <c r="R355" s="5">
        <v>0</v>
      </c>
      <c r="S355" s="5">
        <v>0</v>
      </c>
      <c r="T355" s="5">
        <v>0</v>
      </c>
      <c r="U355" s="5">
        <v>0</v>
      </c>
      <c r="V355" s="5">
        <v>0</v>
      </c>
    </row>
    <row r="356" spans="1:22" hidden="1" x14ac:dyDescent="0.35">
      <c r="A356" t="s">
        <v>48</v>
      </c>
      <c r="B356" t="s">
        <v>42</v>
      </c>
      <c r="C356" t="str">
        <f t="shared" si="15"/>
        <v>DENMARK_TO_elec</v>
      </c>
      <c r="D356" t="str">
        <f t="shared" si="16"/>
        <v>PROTRA_CHP_PP_I</v>
      </c>
      <c r="E356" t="s">
        <v>7</v>
      </c>
      <c r="F356" s="1" t="str">
        <f t="shared" si="17"/>
        <v>DENMARKTO_elecPROTRA_CHP_waste</v>
      </c>
      <c r="G356" s="5">
        <v>5.8061819761571425E-2</v>
      </c>
      <c r="H356" s="5">
        <v>5.8061819761571425E-2</v>
      </c>
      <c r="I356" s="5">
        <v>5.8061819761571425E-2</v>
      </c>
      <c r="J356" s="5">
        <v>5.8061819761571425E-2</v>
      </c>
      <c r="K356" s="5">
        <v>6.8020538472016348E-2</v>
      </c>
      <c r="L356" s="5">
        <v>6.8020538472016348E-2</v>
      </c>
      <c r="M356" s="5">
        <v>6.8020538472016348E-2</v>
      </c>
      <c r="N356" s="5">
        <v>7.2377477907835983E-2</v>
      </c>
      <c r="O356" s="5">
        <v>7.2377477907835983E-2</v>
      </c>
      <c r="P356" s="5">
        <v>7.2377477907835983E-2</v>
      </c>
      <c r="Q356" s="5">
        <v>9.4460936648247562E-2</v>
      </c>
      <c r="R356" s="5">
        <v>9.4460936648247562E-2</v>
      </c>
      <c r="S356" s="5">
        <v>9.4460936648247562E-2</v>
      </c>
      <c r="T356" s="5">
        <v>9.9925618933683374E-2</v>
      </c>
      <c r="U356" s="5">
        <v>9.9925618933683374E-2</v>
      </c>
      <c r="V356" s="5">
        <v>9.9925618933683374E-2</v>
      </c>
    </row>
    <row r="357" spans="1:22" hidden="1" x14ac:dyDescent="0.35">
      <c r="A357" t="s">
        <v>48</v>
      </c>
      <c r="B357" t="s">
        <v>42</v>
      </c>
      <c r="C357" t="str">
        <f t="shared" si="15"/>
        <v>DENMARK_TO_elec</v>
      </c>
      <c r="D357" t="str">
        <f t="shared" si="16"/>
        <v>PROTRA_CHP_PP_I</v>
      </c>
      <c r="E357" t="s">
        <v>8</v>
      </c>
      <c r="F357" s="1" t="str">
        <f t="shared" si="17"/>
        <v>DENMARKTO_elecPROTRA_CHP_solid_bio</v>
      </c>
      <c r="G357" s="5">
        <v>0.40835818023842863</v>
      </c>
      <c r="H357" s="5">
        <v>0.40835818023842863</v>
      </c>
      <c r="I357" s="5">
        <v>0.40835818023842863</v>
      </c>
      <c r="J357" s="5">
        <v>0.40835818023842863</v>
      </c>
      <c r="K357" s="5">
        <v>0.47839946152798385</v>
      </c>
      <c r="L357" s="5">
        <v>0.47839946152798385</v>
      </c>
      <c r="M357" s="5">
        <v>0.47839946152798385</v>
      </c>
      <c r="N357" s="5">
        <v>0.50904252209216416</v>
      </c>
      <c r="O357" s="5">
        <v>0.50904252209216416</v>
      </c>
      <c r="P357" s="5">
        <v>0.50904252209216416</v>
      </c>
      <c r="Q357" s="5">
        <v>0.66435906335175243</v>
      </c>
      <c r="R357" s="5">
        <v>0.66435906335175243</v>
      </c>
      <c r="S357" s="5">
        <v>0.66435906335175243</v>
      </c>
      <c r="T357" s="5">
        <v>5.7195582306831065</v>
      </c>
      <c r="U357" s="5">
        <v>5.8072401375214104</v>
      </c>
      <c r="V357" s="5">
        <v>6.3130972923577691</v>
      </c>
    </row>
    <row r="358" spans="1:22" hidden="1" x14ac:dyDescent="0.35">
      <c r="A358" t="s">
        <v>48</v>
      </c>
      <c r="B358" t="s">
        <v>42</v>
      </c>
      <c r="C358" t="str">
        <f t="shared" si="15"/>
        <v>DENMARK_TO_elec</v>
      </c>
      <c r="D358" t="str">
        <f t="shared" si="16"/>
        <v>PROTRA_CHP_PP_I</v>
      </c>
      <c r="E358" t="s">
        <v>9</v>
      </c>
      <c r="F358" s="1" t="str">
        <f t="shared" si="17"/>
        <v>DENMARKTO_elecPROTRA_CHP_solid_bio_CCS</v>
      </c>
      <c r="G358" s="5">
        <v>0</v>
      </c>
      <c r="H358" s="5">
        <v>0</v>
      </c>
      <c r="I358" s="5">
        <v>0</v>
      </c>
      <c r="J358" s="5">
        <v>0</v>
      </c>
      <c r="K358" s="5">
        <v>0</v>
      </c>
      <c r="L358" s="5">
        <v>0</v>
      </c>
      <c r="M358" s="5">
        <v>0</v>
      </c>
      <c r="N358" s="5">
        <v>0</v>
      </c>
      <c r="O358" s="5">
        <v>0</v>
      </c>
      <c r="P358" s="5">
        <v>0</v>
      </c>
      <c r="Q358" s="5">
        <v>0</v>
      </c>
      <c r="R358" s="5">
        <v>0</v>
      </c>
      <c r="S358" s="5">
        <v>0</v>
      </c>
      <c r="T358" s="5">
        <v>0</v>
      </c>
      <c r="U358" s="5">
        <v>0</v>
      </c>
      <c r="V358" s="5">
        <v>0</v>
      </c>
    </row>
    <row r="359" spans="1:22" hidden="1" x14ac:dyDescent="0.35">
      <c r="A359" t="s">
        <v>48</v>
      </c>
      <c r="B359" t="s">
        <v>42</v>
      </c>
      <c r="C359" t="str">
        <f t="shared" si="15"/>
        <v>DENMARK_TO_elec</v>
      </c>
      <c r="D359" t="str">
        <f t="shared" si="16"/>
        <v>PROTRA_CHP_PP_I</v>
      </c>
      <c r="E359" t="s">
        <v>17</v>
      </c>
      <c r="F359" s="1" t="str">
        <f t="shared" si="17"/>
        <v>DENMARKTO_elecPROTRA_PP_solid_bio</v>
      </c>
      <c r="G359" s="5">
        <v>9.1053665676421626E-3</v>
      </c>
      <c r="H359" s="5">
        <v>9.1053665676421626E-3</v>
      </c>
      <c r="I359" s="5">
        <v>9.1053665676421626E-3</v>
      </c>
      <c r="J359" s="5">
        <v>9.1053665676421626E-3</v>
      </c>
      <c r="K359" s="5">
        <v>9.1053665676421626E-3</v>
      </c>
      <c r="L359" s="5">
        <v>9.1053665676421626E-3</v>
      </c>
      <c r="M359" s="5">
        <v>9.1053665676421626E-3</v>
      </c>
      <c r="N359" s="5">
        <v>9.1053665676421626E-3</v>
      </c>
      <c r="O359" s="5">
        <v>9.1053665676421626E-3</v>
      </c>
      <c r="P359" s="5">
        <v>9.1053665676421626E-3</v>
      </c>
      <c r="Q359" s="5">
        <v>1.2607430632119918E-2</v>
      </c>
      <c r="R359" s="5">
        <v>1.2607430632119918E-2</v>
      </c>
      <c r="S359" s="5">
        <v>1.2607430632119918E-2</v>
      </c>
      <c r="T359" s="5">
        <v>0.10853909823388518</v>
      </c>
      <c r="U359" s="5">
        <v>0.11020302308888578</v>
      </c>
      <c r="V359" s="5">
        <v>0.11980258956004308</v>
      </c>
    </row>
    <row r="360" spans="1:22" hidden="1" x14ac:dyDescent="0.35">
      <c r="A360" t="s">
        <v>48</v>
      </c>
      <c r="B360" t="s">
        <v>42</v>
      </c>
      <c r="C360" t="str">
        <f t="shared" si="15"/>
        <v>DENMARK_TO_elec</v>
      </c>
      <c r="D360" t="str">
        <f t="shared" si="16"/>
        <v>PROTRA_CHP_PP_I</v>
      </c>
      <c r="E360" t="s">
        <v>18</v>
      </c>
      <c r="F360" s="1" t="str">
        <f t="shared" si="17"/>
        <v>DENMARKTO_elecPROTRA_PP_solid_bio_CCS</v>
      </c>
      <c r="G360" s="5">
        <v>0</v>
      </c>
      <c r="H360" s="5">
        <v>0</v>
      </c>
      <c r="I360" s="5">
        <v>0</v>
      </c>
      <c r="J360" s="5">
        <v>0</v>
      </c>
      <c r="K360" s="5">
        <v>0</v>
      </c>
      <c r="L360" s="5">
        <v>0</v>
      </c>
      <c r="M360" s="5">
        <v>0</v>
      </c>
      <c r="N360" s="5">
        <v>0</v>
      </c>
      <c r="O360" s="5">
        <v>0</v>
      </c>
      <c r="P360" s="5">
        <v>0</v>
      </c>
      <c r="Q360" s="5">
        <v>0</v>
      </c>
      <c r="R360" s="5">
        <v>0</v>
      </c>
      <c r="S360" s="5">
        <v>0</v>
      </c>
      <c r="T360" s="5">
        <v>0</v>
      </c>
      <c r="U360" s="5">
        <v>0</v>
      </c>
      <c r="V360" s="5">
        <v>0</v>
      </c>
    </row>
    <row r="361" spans="1:22" hidden="1" x14ac:dyDescent="0.35">
      <c r="A361" t="s">
        <v>48</v>
      </c>
      <c r="B361" t="s">
        <v>42</v>
      </c>
      <c r="C361" t="str">
        <f t="shared" si="15"/>
        <v>DENMARK_TO_elec</v>
      </c>
      <c r="D361" t="str">
        <f t="shared" si="16"/>
        <v>PROTRA_CHP_PP_I</v>
      </c>
      <c r="E361" t="s">
        <v>19</v>
      </c>
      <c r="F361" s="1" t="str">
        <f t="shared" si="17"/>
        <v>DENMARKTO_elecPROTRA_PP_gas_fuels</v>
      </c>
      <c r="G361" s="5">
        <v>0.35696699999999998</v>
      </c>
      <c r="H361" s="5">
        <v>0.35696699999999998</v>
      </c>
      <c r="I361" s="5">
        <v>0.35696699999999998</v>
      </c>
      <c r="J361" s="5">
        <v>0.35616699999999996</v>
      </c>
      <c r="K361" s="5">
        <v>0.35536700000000004</v>
      </c>
      <c r="L361" s="5">
        <v>0.33906700000000001</v>
      </c>
      <c r="M361" s="5">
        <v>0.33906700000000001</v>
      </c>
      <c r="N361" s="5">
        <v>0.33906700000000001</v>
      </c>
      <c r="O361" s="5">
        <v>0.33856700000000001</v>
      </c>
      <c r="P361" s="5">
        <v>0.33626699999999998</v>
      </c>
      <c r="Q361" s="5">
        <v>0.33626699999999998</v>
      </c>
      <c r="R361" s="5">
        <v>0.33626699999999998</v>
      </c>
      <c r="S361" s="5">
        <v>0.33626699999999998</v>
      </c>
      <c r="T361" s="5">
        <v>0.2087805311118667</v>
      </c>
      <c r="U361" s="5">
        <v>0.2074084794287657</v>
      </c>
      <c r="V361" s="5">
        <v>0.19883315640938456</v>
      </c>
    </row>
    <row r="362" spans="1:22" hidden="1" x14ac:dyDescent="0.35">
      <c r="A362" t="s">
        <v>48</v>
      </c>
      <c r="B362" t="s">
        <v>42</v>
      </c>
      <c r="C362" t="str">
        <f t="shared" si="15"/>
        <v>DENMARK_TO_elec</v>
      </c>
      <c r="D362" t="str">
        <f t="shared" si="16"/>
        <v>PROTRA_CHP_PP_I</v>
      </c>
      <c r="E362" t="s">
        <v>20</v>
      </c>
      <c r="F362" s="1" t="str">
        <f t="shared" si="17"/>
        <v>DENMARKTO_elecPROTRA_PP_gas_fuels_CCS</v>
      </c>
      <c r="G362" s="6">
        <v>0</v>
      </c>
      <c r="H362" s="6">
        <v>0</v>
      </c>
      <c r="I362" s="6">
        <v>0</v>
      </c>
      <c r="J362" s="6">
        <v>0</v>
      </c>
      <c r="K362" s="6">
        <v>0</v>
      </c>
      <c r="L362" s="6">
        <v>0</v>
      </c>
      <c r="M362" s="6">
        <v>0</v>
      </c>
      <c r="N362" s="6">
        <v>0</v>
      </c>
      <c r="O362" s="6">
        <v>0</v>
      </c>
      <c r="P362" s="6">
        <v>0</v>
      </c>
      <c r="Q362" s="6">
        <v>0</v>
      </c>
      <c r="R362" s="6">
        <v>0</v>
      </c>
      <c r="S362" s="6">
        <v>0</v>
      </c>
      <c r="T362" s="6">
        <v>0</v>
      </c>
      <c r="U362" s="6">
        <v>0</v>
      </c>
      <c r="V362" s="6">
        <v>0</v>
      </c>
    </row>
    <row r="363" spans="1:22" hidden="1" x14ac:dyDescent="0.35">
      <c r="A363" t="s">
        <v>48</v>
      </c>
      <c r="B363" t="s">
        <v>42</v>
      </c>
      <c r="C363" t="str">
        <f t="shared" si="15"/>
        <v>DENMARK_TO_elec</v>
      </c>
      <c r="D363" t="str">
        <f t="shared" si="16"/>
        <v>PROTRA_CHP_PP_I</v>
      </c>
      <c r="E363" t="s">
        <v>21</v>
      </c>
      <c r="F363" s="1" t="str">
        <f t="shared" si="17"/>
        <v>DENMARKTO_elecPROTRA_PP_geothermal</v>
      </c>
      <c r="G363" s="5">
        <v>0</v>
      </c>
      <c r="H363" s="5">
        <v>0</v>
      </c>
      <c r="I363" s="5">
        <v>0</v>
      </c>
      <c r="J363" s="5">
        <v>0</v>
      </c>
      <c r="K363" s="5">
        <v>0</v>
      </c>
      <c r="L363" s="5">
        <v>0</v>
      </c>
      <c r="M363" s="5">
        <v>0</v>
      </c>
      <c r="N363" s="5">
        <v>0</v>
      </c>
      <c r="O363" s="5">
        <v>0</v>
      </c>
      <c r="P363" s="5">
        <v>0</v>
      </c>
      <c r="Q363" s="5">
        <v>0</v>
      </c>
      <c r="R363" s="5">
        <v>0</v>
      </c>
      <c r="S363" s="5">
        <v>0</v>
      </c>
      <c r="T363" s="5">
        <v>0</v>
      </c>
      <c r="U363" s="5">
        <v>0</v>
      </c>
      <c r="V363" s="5">
        <v>0</v>
      </c>
    </row>
    <row r="364" spans="1:22" hidden="1" x14ac:dyDescent="0.35">
      <c r="A364" t="s">
        <v>48</v>
      </c>
      <c r="B364" t="s">
        <v>42</v>
      </c>
      <c r="C364" t="str">
        <f t="shared" si="15"/>
        <v>DENMARK_TO_elec</v>
      </c>
      <c r="D364" t="str">
        <f t="shared" si="16"/>
        <v>PROTRA_CHP_PP_I</v>
      </c>
      <c r="E364" t="s">
        <v>22</v>
      </c>
      <c r="F364" s="1" t="str">
        <f t="shared" si="17"/>
        <v>DENMARKTO_elecPROTRA_PP_hydropower_dammed</v>
      </c>
      <c r="G364" s="5">
        <v>6.1400000000000005E-3</v>
      </c>
      <c r="H364" s="5">
        <v>4.1400000000000005E-3</v>
      </c>
      <c r="I364" s="5">
        <v>4.1400000000000005E-3</v>
      </c>
      <c r="J364" s="5">
        <v>4.1400000000000005E-3</v>
      </c>
      <c r="K364" s="5">
        <v>4.1400000000000005E-3</v>
      </c>
      <c r="L364" s="5">
        <v>4.1400000000000005E-3</v>
      </c>
      <c r="M364" s="5">
        <v>4.1400000000000005E-3</v>
      </c>
      <c r="N364" s="5">
        <v>4.1400000000000005E-3</v>
      </c>
      <c r="O364" s="5">
        <v>4.1400000000000005E-3</v>
      </c>
      <c r="P364" s="5">
        <v>4.1400000000000005E-3</v>
      </c>
      <c r="Q364" s="5">
        <v>4.1400000000000005E-3</v>
      </c>
      <c r="R364" s="5">
        <v>4.1400000000000005E-3</v>
      </c>
      <c r="S364" s="5">
        <v>4.1400000000000005E-3</v>
      </c>
      <c r="T364" s="5">
        <v>4.1400000000000005E-3</v>
      </c>
      <c r="U364" s="5">
        <v>4.1400000000000005E-3</v>
      </c>
      <c r="V364" s="5">
        <v>4.1400000000000005E-3</v>
      </c>
    </row>
    <row r="365" spans="1:22" hidden="1" x14ac:dyDescent="0.35">
      <c r="A365" t="s">
        <v>48</v>
      </c>
      <c r="B365" t="s">
        <v>42</v>
      </c>
      <c r="C365" t="str">
        <f t="shared" si="15"/>
        <v>DENMARK_TO_elec</v>
      </c>
      <c r="D365" t="str">
        <f t="shared" si="16"/>
        <v>PROTRA_CHP_PP_I</v>
      </c>
      <c r="E365" t="s">
        <v>23</v>
      </c>
      <c r="F365" s="1" t="str">
        <f t="shared" si="17"/>
        <v>DENMARKTO_elecPROTRA_PP_hydropower_run_of_river</v>
      </c>
      <c r="G365" s="5">
        <v>4.8599999999999997E-3</v>
      </c>
      <c r="H365" s="5">
        <v>4.8599999999999997E-3</v>
      </c>
      <c r="I365" s="5">
        <v>4.8599999999999997E-3</v>
      </c>
      <c r="J365" s="5">
        <v>4.8599999999999997E-3</v>
      </c>
      <c r="K365" s="5">
        <v>4.8599999999999997E-3</v>
      </c>
      <c r="L365" s="5">
        <v>4.8599999999999997E-3</v>
      </c>
      <c r="M365" s="5">
        <v>4.8599999999999997E-3</v>
      </c>
      <c r="N365" s="5">
        <v>4.8599999999999997E-3</v>
      </c>
      <c r="O365" s="5">
        <v>4.8599999999999997E-3</v>
      </c>
      <c r="P365" s="5">
        <v>4.8599999999999997E-3</v>
      </c>
      <c r="Q365" s="5">
        <v>4.8599999999999997E-3</v>
      </c>
      <c r="R365" s="5">
        <v>4.8599999999999997E-3</v>
      </c>
      <c r="S365" s="5">
        <v>4.8599999999999997E-3</v>
      </c>
      <c r="T365" s="5">
        <v>3.2399999999999998E-3</v>
      </c>
      <c r="U365" s="5">
        <v>3.7799999999999999E-3</v>
      </c>
      <c r="V365" s="5">
        <v>3.7799999999999999E-3</v>
      </c>
    </row>
    <row r="366" spans="1:22" hidden="1" x14ac:dyDescent="0.35">
      <c r="A366" t="s">
        <v>48</v>
      </c>
      <c r="B366" t="s">
        <v>42</v>
      </c>
      <c r="C366" t="str">
        <f t="shared" si="15"/>
        <v>DENMARK_TO_elec</v>
      </c>
      <c r="D366" t="str">
        <f t="shared" si="16"/>
        <v>PROTRA_CHP_PP_I</v>
      </c>
      <c r="E366" t="s">
        <v>24</v>
      </c>
      <c r="F366" s="1" t="str">
        <f t="shared" si="17"/>
        <v>DENMARKTO_elecPROTRA_PP_liquid_fuels</v>
      </c>
      <c r="G366" s="5">
        <v>0.11289999999999999</v>
      </c>
      <c r="H366" s="5">
        <v>0.11149999999999999</v>
      </c>
      <c r="I366" s="5">
        <v>0.24255000000000043</v>
      </c>
      <c r="J366" s="5">
        <v>0.2362500000000004</v>
      </c>
      <c r="K366" s="5">
        <v>0.23325000000000035</v>
      </c>
      <c r="L366" s="5">
        <v>0.23005000000000034</v>
      </c>
      <c r="M366" s="5">
        <v>0.23005000000000034</v>
      </c>
      <c r="N366" s="5">
        <v>0.2268500000000003</v>
      </c>
      <c r="O366" s="5">
        <v>0.2019500000000003</v>
      </c>
      <c r="P366" s="5">
        <v>0.20015000000000024</v>
      </c>
      <c r="Q366" s="5">
        <v>0.1730500000000002</v>
      </c>
      <c r="R366" s="5">
        <v>0.1730500000000002</v>
      </c>
      <c r="S366" s="5">
        <v>0.1730500000000002</v>
      </c>
      <c r="T366" s="5">
        <v>0.16580528068506203</v>
      </c>
      <c r="U366" s="5">
        <v>0.16580528068506203</v>
      </c>
      <c r="V366" s="5">
        <v>0.16613458610846832</v>
      </c>
    </row>
    <row r="367" spans="1:22" hidden="1" x14ac:dyDescent="0.35">
      <c r="A367" t="s">
        <v>48</v>
      </c>
      <c r="B367" t="s">
        <v>42</v>
      </c>
      <c r="C367" t="str">
        <f t="shared" si="15"/>
        <v>DENMARK_TO_elec</v>
      </c>
      <c r="D367" t="str">
        <f t="shared" si="16"/>
        <v>PROTRA_CHP_PP_I</v>
      </c>
      <c r="E367" t="s">
        <v>25</v>
      </c>
      <c r="F367" s="1" t="str">
        <f t="shared" si="17"/>
        <v>DENMARKTO_elecPROTRA_PP_liquid_fuels_CCS</v>
      </c>
      <c r="G367" s="5">
        <v>0</v>
      </c>
      <c r="H367" s="5">
        <v>0</v>
      </c>
      <c r="I367" s="5">
        <v>0</v>
      </c>
      <c r="J367" s="5">
        <v>0</v>
      </c>
      <c r="K367" s="5">
        <v>0</v>
      </c>
      <c r="L367" s="5">
        <v>0</v>
      </c>
      <c r="M367" s="5">
        <v>0</v>
      </c>
      <c r="N367" s="5">
        <v>0</v>
      </c>
      <c r="O367" s="5">
        <v>0</v>
      </c>
      <c r="P367" s="5">
        <v>0</v>
      </c>
      <c r="Q367" s="5">
        <v>0</v>
      </c>
      <c r="R367" s="5">
        <v>0</v>
      </c>
      <c r="S367" s="5">
        <v>0</v>
      </c>
      <c r="T367" s="5">
        <v>0</v>
      </c>
      <c r="U367" s="5">
        <v>0</v>
      </c>
      <c r="V367" s="5">
        <v>0</v>
      </c>
    </row>
    <row r="368" spans="1:22" hidden="1" x14ac:dyDescent="0.35">
      <c r="A368" t="s">
        <v>48</v>
      </c>
      <c r="B368" t="s">
        <v>42</v>
      </c>
      <c r="C368" t="str">
        <f t="shared" si="15"/>
        <v>DENMARK_TO_elec</v>
      </c>
      <c r="D368" t="str">
        <f t="shared" si="16"/>
        <v>PROTRA_CHP_PP_I</v>
      </c>
      <c r="E368" t="s">
        <v>26</v>
      </c>
      <c r="F368" s="1" t="str">
        <f t="shared" si="17"/>
        <v>DENMARKTO_elecPROTRA_PP_nuclear</v>
      </c>
      <c r="G368" s="5">
        <v>0</v>
      </c>
      <c r="H368" s="5">
        <v>0</v>
      </c>
      <c r="I368" s="5">
        <v>0</v>
      </c>
      <c r="J368" s="5">
        <v>0</v>
      </c>
      <c r="K368" s="5">
        <v>0</v>
      </c>
      <c r="L368" s="5">
        <v>0</v>
      </c>
      <c r="M368" s="5">
        <v>0</v>
      </c>
      <c r="N368" s="5">
        <v>0</v>
      </c>
      <c r="O368" s="5">
        <v>0</v>
      </c>
      <c r="P368" s="5">
        <v>0</v>
      </c>
      <c r="Q368" s="5">
        <v>0</v>
      </c>
      <c r="R368" s="5">
        <v>0</v>
      </c>
      <c r="S368" s="5">
        <v>0</v>
      </c>
      <c r="T368" s="5">
        <v>0</v>
      </c>
      <c r="U368" s="5">
        <v>0</v>
      </c>
      <c r="V368" s="5">
        <v>0</v>
      </c>
    </row>
    <row r="369" spans="1:22" hidden="1" x14ac:dyDescent="0.35">
      <c r="A369" t="s">
        <v>48</v>
      </c>
      <c r="B369" t="s">
        <v>42</v>
      </c>
      <c r="C369" t="str">
        <f t="shared" si="15"/>
        <v>DENMARK_TO_elec</v>
      </c>
      <c r="D369" t="str">
        <f t="shared" si="16"/>
        <v>PROTRA_CHP_PP_I</v>
      </c>
      <c r="E369" t="s">
        <v>27</v>
      </c>
      <c r="F369" s="1" t="str">
        <f t="shared" si="17"/>
        <v>DENMARKTO_elecPROTRA_PP_oceanic</v>
      </c>
      <c r="G369" s="5">
        <v>0</v>
      </c>
      <c r="H369" s="5">
        <v>0</v>
      </c>
      <c r="I369" s="5">
        <v>0</v>
      </c>
      <c r="J369" s="5">
        <v>0</v>
      </c>
      <c r="K369" s="5">
        <v>0</v>
      </c>
      <c r="L369" s="5">
        <v>0</v>
      </c>
      <c r="M369" s="5">
        <v>0</v>
      </c>
      <c r="N369" s="5">
        <v>0</v>
      </c>
      <c r="O369" s="5">
        <v>0</v>
      </c>
      <c r="P369" s="5">
        <v>0</v>
      </c>
      <c r="Q369" s="5">
        <v>0</v>
      </c>
      <c r="R369" s="5">
        <v>0</v>
      </c>
      <c r="S369" s="5">
        <v>0</v>
      </c>
      <c r="T369" s="5">
        <v>0</v>
      </c>
      <c r="U369" s="5">
        <v>0</v>
      </c>
      <c r="V369" s="5">
        <v>0</v>
      </c>
    </row>
    <row r="370" spans="1:22" hidden="1" x14ac:dyDescent="0.35">
      <c r="A370" t="s">
        <v>48</v>
      </c>
      <c r="B370" t="s">
        <v>42</v>
      </c>
      <c r="C370" t="str">
        <f t="shared" si="15"/>
        <v>DENMARK_TO_elec</v>
      </c>
      <c r="D370" t="str">
        <f t="shared" si="16"/>
        <v>PROTRA_CHP_PP_I</v>
      </c>
      <c r="E370" t="s">
        <v>28</v>
      </c>
      <c r="F370" s="1" t="str">
        <f t="shared" si="17"/>
        <v>DENMARKTO_elecPROTRA_PP_solar_CSP</v>
      </c>
      <c r="G370" s="5">
        <v>0</v>
      </c>
      <c r="H370" s="5">
        <v>0</v>
      </c>
      <c r="I370" s="5">
        <v>0</v>
      </c>
      <c r="J370" s="5">
        <v>0</v>
      </c>
      <c r="K370" s="5">
        <v>0</v>
      </c>
      <c r="L370" s="5">
        <v>0</v>
      </c>
      <c r="M370" s="5">
        <v>0</v>
      </c>
      <c r="N370" s="5">
        <v>0</v>
      </c>
      <c r="O370" s="5">
        <v>0</v>
      </c>
      <c r="P370" s="5">
        <v>0</v>
      </c>
      <c r="Q370" s="5">
        <v>0</v>
      </c>
      <c r="R370" s="5">
        <v>0</v>
      </c>
      <c r="S370" s="5">
        <v>0</v>
      </c>
      <c r="T370" s="5">
        <v>0</v>
      </c>
      <c r="U370" s="5">
        <v>0</v>
      </c>
      <c r="V370" s="5">
        <v>0</v>
      </c>
    </row>
    <row r="371" spans="1:22" hidden="1" x14ac:dyDescent="0.35">
      <c r="A371" t="s">
        <v>48</v>
      </c>
      <c r="B371" t="s">
        <v>42</v>
      </c>
      <c r="C371" t="str">
        <f t="shared" si="15"/>
        <v>DENMARK_TO_elec</v>
      </c>
      <c r="D371" t="str">
        <f t="shared" si="16"/>
        <v>PROTRA_CHP_PP_I</v>
      </c>
      <c r="E371" t="s">
        <v>29</v>
      </c>
      <c r="F371" s="1" t="str">
        <f t="shared" si="17"/>
        <v>DENMARKTO_elecPROTRA_PP_solar_PV</v>
      </c>
      <c r="G371" s="5">
        <v>9.3000000000000016E-4</v>
      </c>
      <c r="H371" s="5">
        <v>9.3000000000000016E-4</v>
      </c>
      <c r="I371" s="5">
        <v>9.3000000000000016E-4</v>
      </c>
      <c r="J371" s="5">
        <v>9.3000000000000016E-4</v>
      </c>
      <c r="K371" s="5">
        <v>1.5500000000000002E-3</v>
      </c>
      <c r="L371" s="5">
        <v>2.1700000000000005E-3</v>
      </c>
      <c r="M371" s="5">
        <v>5.2700000000000012E-3</v>
      </c>
      <c r="N371" s="5">
        <v>0.12462000000000002</v>
      </c>
      <c r="O371" s="5">
        <v>0.17701000000000003</v>
      </c>
      <c r="P371" s="5">
        <v>0.18817000000000003</v>
      </c>
      <c r="Q371" s="5">
        <v>0.24245348000000003</v>
      </c>
      <c r="R371" s="5">
        <v>0.24245348000000003</v>
      </c>
      <c r="S371" s="5">
        <v>0.24245348000000003</v>
      </c>
      <c r="T371" s="5">
        <v>0.40422360559068227</v>
      </c>
      <c r="U371" s="5">
        <v>0.40906460685524132</v>
      </c>
      <c r="V371" s="5">
        <v>0.40866119008319474</v>
      </c>
    </row>
    <row r="372" spans="1:22" hidden="1" x14ac:dyDescent="0.35">
      <c r="A372" t="s">
        <v>48</v>
      </c>
      <c r="B372" t="s">
        <v>42</v>
      </c>
      <c r="C372" t="str">
        <f t="shared" si="15"/>
        <v>DENMARK_TO_elec</v>
      </c>
      <c r="D372" t="str">
        <f t="shared" si="16"/>
        <v>PROTRA_CHP_PP_I</v>
      </c>
      <c r="E372" t="s">
        <v>30</v>
      </c>
      <c r="F372" s="1" t="str">
        <f t="shared" si="17"/>
        <v>DENMARKTO_elecPROTRA_PP_solar_urban_PV</v>
      </c>
      <c r="G372" s="5">
        <v>2.0699999999999998E-3</v>
      </c>
      <c r="H372" s="5">
        <v>2.0699999999999998E-3</v>
      </c>
      <c r="I372" s="5">
        <v>2.0699999999999998E-3</v>
      </c>
      <c r="J372" s="5">
        <v>2.0699999999999998E-3</v>
      </c>
      <c r="K372" s="5">
        <v>3.4499999999999999E-3</v>
      </c>
      <c r="L372" s="5">
        <v>4.8300000000000001E-3</v>
      </c>
      <c r="M372" s="5">
        <v>1.1729999999999999E-2</v>
      </c>
      <c r="N372" s="5">
        <v>0.27738000000000002</v>
      </c>
      <c r="O372" s="5">
        <v>0.39398999999999995</v>
      </c>
      <c r="P372" s="5">
        <v>0.41882999999999998</v>
      </c>
      <c r="Q372" s="5">
        <v>0.53965451999999992</v>
      </c>
      <c r="R372" s="5">
        <v>0.53965451999999992</v>
      </c>
      <c r="S372" s="5">
        <v>0.53965451999999992</v>
      </c>
      <c r="T372" s="5">
        <v>0.89972350921796995</v>
      </c>
      <c r="U372" s="5">
        <v>0.91049864106489176</v>
      </c>
      <c r="V372" s="5">
        <v>0.90960071341098159</v>
      </c>
    </row>
    <row r="373" spans="1:22" hidden="1" x14ac:dyDescent="0.35">
      <c r="A373" t="s">
        <v>48</v>
      </c>
      <c r="B373" t="s">
        <v>42</v>
      </c>
      <c r="C373" t="str">
        <f t="shared" si="15"/>
        <v>DENMARK_TO_elec</v>
      </c>
      <c r="D373" t="str">
        <f t="shared" si="16"/>
        <v>PROTRA_CHP_PP_I</v>
      </c>
      <c r="E373" t="s">
        <v>31</v>
      </c>
      <c r="F373" s="1" t="str">
        <f t="shared" si="17"/>
        <v>DENMARKTO_elecPROTRA_PP_solid_fossil</v>
      </c>
      <c r="G373" s="5">
        <v>0.61229999999999996</v>
      </c>
      <c r="H373" s="5">
        <v>0.61229999999999996</v>
      </c>
      <c r="I373" s="5">
        <v>0.61229999999999996</v>
      </c>
      <c r="J373" s="5">
        <v>0.60580000000000001</v>
      </c>
      <c r="K373" s="5">
        <v>0.60580000000000001</v>
      </c>
      <c r="L373" s="5">
        <v>0.59299999999999997</v>
      </c>
      <c r="M373" s="5">
        <v>0.59299999999999997</v>
      </c>
      <c r="N373" s="5">
        <v>0.59299999999999997</v>
      </c>
      <c r="O373" s="5">
        <v>0.59299999999999997</v>
      </c>
      <c r="P373" s="5">
        <v>0.58550000000000002</v>
      </c>
      <c r="Q373" s="5">
        <v>0.14549999999999999</v>
      </c>
      <c r="R373" s="5">
        <v>0.14549999999999999</v>
      </c>
      <c r="S373" s="5">
        <v>0.14549999999999999</v>
      </c>
      <c r="T373" s="5">
        <v>0.10974788528987002</v>
      </c>
      <c r="U373" s="5">
        <v>0.10974788528987002</v>
      </c>
      <c r="V373" s="5">
        <v>0.10974788528987002</v>
      </c>
    </row>
    <row r="374" spans="1:22" hidden="1" x14ac:dyDescent="0.35">
      <c r="A374" t="s">
        <v>48</v>
      </c>
      <c r="B374" t="s">
        <v>42</v>
      </c>
      <c r="C374" t="str">
        <f t="shared" si="15"/>
        <v>DENMARK_TO_elec</v>
      </c>
      <c r="D374" t="str">
        <f t="shared" si="16"/>
        <v>PROTRA_CHP_PP_I</v>
      </c>
      <c r="E374" t="s">
        <v>32</v>
      </c>
      <c r="F374" s="1" t="str">
        <f t="shared" si="17"/>
        <v>DENMARKTO_elecPROTRA_PP_solid_fossil_CCS</v>
      </c>
      <c r="G374" s="5">
        <v>0</v>
      </c>
      <c r="H374" s="5">
        <v>0</v>
      </c>
      <c r="I374" s="5">
        <v>0</v>
      </c>
      <c r="J374" s="5">
        <v>0</v>
      </c>
      <c r="K374" s="5">
        <v>0</v>
      </c>
      <c r="L374" s="5">
        <v>0</v>
      </c>
      <c r="M374" s="5">
        <v>0</v>
      </c>
      <c r="N374" s="5">
        <v>0</v>
      </c>
      <c r="O374" s="5">
        <v>0</v>
      </c>
      <c r="P374" s="5">
        <v>0</v>
      </c>
      <c r="Q374" s="5">
        <v>0</v>
      </c>
      <c r="R374" s="5">
        <v>0</v>
      </c>
      <c r="S374" s="5">
        <v>0</v>
      </c>
      <c r="T374" s="5">
        <v>0</v>
      </c>
      <c r="U374" s="5">
        <v>0</v>
      </c>
      <c r="V374" s="5">
        <v>0</v>
      </c>
    </row>
    <row r="375" spans="1:22" hidden="1" x14ac:dyDescent="0.35">
      <c r="A375" t="s">
        <v>48</v>
      </c>
      <c r="B375" t="s">
        <v>42</v>
      </c>
      <c r="C375" t="str">
        <f t="shared" si="15"/>
        <v>DENMARK_TO_elec</v>
      </c>
      <c r="D375" t="str">
        <f t="shared" si="16"/>
        <v>PROTRA_CHP_PP_I</v>
      </c>
      <c r="E375" t="s">
        <v>33</v>
      </c>
      <c r="F375" s="1" t="str">
        <f t="shared" si="17"/>
        <v>DENMARKTO_elecPROTRA_PP_waste</v>
      </c>
      <c r="G375" s="5">
        <v>1.294633432357838E-3</v>
      </c>
      <c r="H375" s="5">
        <v>1.294633432357838E-3</v>
      </c>
      <c r="I375" s="5">
        <v>1.294633432357838E-3</v>
      </c>
      <c r="J375" s="5">
        <v>1.294633432357838E-3</v>
      </c>
      <c r="K375" s="5">
        <v>1.294633432357838E-3</v>
      </c>
      <c r="L375" s="5">
        <v>1.294633432357838E-3</v>
      </c>
      <c r="M375" s="5">
        <v>1.294633432357838E-3</v>
      </c>
      <c r="N375" s="5">
        <v>1.294633432357838E-3</v>
      </c>
      <c r="O375" s="5">
        <v>1.294633432357838E-3</v>
      </c>
      <c r="P375" s="5">
        <v>1.294633432357838E-3</v>
      </c>
      <c r="Q375" s="5">
        <v>1.7925693678800835E-3</v>
      </c>
      <c r="R375" s="5">
        <v>1.7925693678800835E-3</v>
      </c>
      <c r="S375" s="5">
        <v>1.7925693678800835E-3</v>
      </c>
      <c r="T375" s="5">
        <v>1.8962717280053777E-3</v>
      </c>
      <c r="U375" s="5">
        <v>1.8962717280053777E-3</v>
      </c>
      <c r="V375" s="5">
        <v>1.8962717280053777E-3</v>
      </c>
    </row>
    <row r="376" spans="1:22" hidden="1" x14ac:dyDescent="0.35">
      <c r="A376" t="s">
        <v>48</v>
      </c>
      <c r="B376" t="s">
        <v>42</v>
      </c>
      <c r="C376" t="str">
        <f t="shared" si="15"/>
        <v>DENMARK_TO_elec</v>
      </c>
      <c r="D376" t="str">
        <f t="shared" si="16"/>
        <v>PROTRA_CHP_PP_I</v>
      </c>
      <c r="E376" t="s">
        <v>34</v>
      </c>
      <c r="F376" s="1" t="str">
        <f t="shared" si="17"/>
        <v>DENMARKTO_elecPROTRA_PP_waste_CCS</v>
      </c>
      <c r="G376" s="5">
        <v>0</v>
      </c>
      <c r="H376" s="5">
        <v>0</v>
      </c>
      <c r="I376" s="5">
        <v>0</v>
      </c>
      <c r="J376" s="5">
        <v>0</v>
      </c>
      <c r="K376" s="5">
        <v>0</v>
      </c>
      <c r="L376" s="5">
        <v>0</v>
      </c>
      <c r="M376" s="5">
        <v>0</v>
      </c>
      <c r="N376" s="5">
        <v>0</v>
      </c>
      <c r="O376" s="5">
        <v>0</v>
      </c>
      <c r="P376" s="5">
        <v>0</v>
      </c>
      <c r="Q376" s="5">
        <v>0</v>
      </c>
      <c r="R376" s="5">
        <v>0</v>
      </c>
      <c r="S376" s="5">
        <v>0</v>
      </c>
      <c r="T376" s="5">
        <v>0</v>
      </c>
      <c r="U376" s="5">
        <v>0</v>
      </c>
      <c r="V376" s="5">
        <v>0</v>
      </c>
    </row>
    <row r="377" spans="1:22" hidden="1" x14ac:dyDescent="0.35">
      <c r="A377" t="s">
        <v>48</v>
      </c>
      <c r="B377" t="s">
        <v>42</v>
      </c>
      <c r="C377" t="str">
        <f t="shared" si="15"/>
        <v>DENMARK_TO_elec</v>
      </c>
      <c r="D377" t="str">
        <f t="shared" si="16"/>
        <v>PROTRA_CHP_PP_I</v>
      </c>
      <c r="E377" t="s">
        <v>35</v>
      </c>
      <c r="F377" s="1" t="str">
        <f t="shared" si="17"/>
        <v>DENMARKTO_elecPROTRA_PP_wind_offshore</v>
      </c>
      <c r="G377" s="5">
        <v>0.42335</v>
      </c>
      <c r="H377" s="5">
        <v>0.42335</v>
      </c>
      <c r="I377" s="5">
        <v>0.42335</v>
      </c>
      <c r="J377" s="5">
        <v>0.42335</v>
      </c>
      <c r="K377" s="5">
        <v>0.66085000000000005</v>
      </c>
      <c r="L377" s="5">
        <v>0.86785000000000001</v>
      </c>
      <c r="M377" s="5">
        <v>0.87145000000000006</v>
      </c>
      <c r="N377" s="5">
        <v>0.92185000000000006</v>
      </c>
      <c r="O377" s="5">
        <v>1.27105</v>
      </c>
      <c r="P377" s="5">
        <v>1.27105</v>
      </c>
      <c r="Q377" s="5">
        <v>1.27105</v>
      </c>
      <c r="R377" s="5">
        <v>1.27105</v>
      </c>
      <c r="S377" s="5">
        <v>1.27105</v>
      </c>
      <c r="T377" s="5">
        <v>1.7000668764752165</v>
      </c>
      <c r="U377" s="5">
        <v>1.7000668764752165</v>
      </c>
      <c r="V377" s="5">
        <v>1.7000668764752165</v>
      </c>
    </row>
    <row r="378" spans="1:22" hidden="1" x14ac:dyDescent="0.35">
      <c r="A378" t="s">
        <v>48</v>
      </c>
      <c r="B378" t="s">
        <v>42</v>
      </c>
      <c r="C378" t="str">
        <f t="shared" si="15"/>
        <v>DENMARK_TO_elec</v>
      </c>
      <c r="D378" t="str">
        <f t="shared" si="16"/>
        <v>PROTRA_CHP_PP_I</v>
      </c>
      <c r="E378" t="s">
        <v>36</v>
      </c>
      <c r="F378" s="1" t="str">
        <f t="shared" si="17"/>
        <v>DENMARKTO_elecPROTRA_PP_wind_onshore</v>
      </c>
      <c r="G378" s="5">
        <v>2.7044859999999997</v>
      </c>
      <c r="H378" s="5">
        <v>2.7123460000000001</v>
      </c>
      <c r="I378" s="5">
        <v>2.7008640000000002</v>
      </c>
      <c r="J378" s="5">
        <v>2.7395200000000002</v>
      </c>
      <c r="K378" s="5">
        <v>2.821237</v>
      </c>
      <c r="L378" s="5">
        <v>2.9339789999999999</v>
      </c>
      <c r="M378" s="5">
        <v>3.0805310000000001</v>
      </c>
      <c r="N378" s="5">
        <v>3.2400910000000001</v>
      </c>
      <c r="O378" s="5">
        <v>3.5478730000000001</v>
      </c>
      <c r="P378" s="5">
        <v>3.6153530000000003</v>
      </c>
      <c r="Q378" s="5">
        <v>3.8059259999999999</v>
      </c>
      <c r="R378" s="5">
        <v>3.8059259999999999</v>
      </c>
      <c r="S378" s="5">
        <v>3.8059259999999999</v>
      </c>
      <c r="T378" s="5">
        <v>4.7100197811975377</v>
      </c>
      <c r="U378" s="5">
        <v>4.7132144588696141</v>
      </c>
      <c r="V378" s="5">
        <v>4.6876570374930049</v>
      </c>
    </row>
    <row r="379" spans="1:22" hidden="1" x14ac:dyDescent="0.35">
      <c r="A379" t="s">
        <v>72</v>
      </c>
      <c r="B379" t="s">
        <v>41</v>
      </c>
      <c r="C379" t="str">
        <f t="shared" si="15"/>
        <v>EASOC_TO_heat</v>
      </c>
      <c r="D379" t="str">
        <f t="shared" si="16"/>
        <v>PROTRA_CHP_HP_I</v>
      </c>
      <c r="E379" t="s">
        <v>0</v>
      </c>
      <c r="F379" s="1" t="str">
        <f t="shared" si="17"/>
        <v>EASOCTO_heatPROTRA_CHP_gas_fuels</v>
      </c>
      <c r="G379" s="4">
        <v>3.0480555579940001</v>
      </c>
      <c r="H379" s="4">
        <v>2.7536805577585</v>
      </c>
      <c r="I379" s="4">
        <v>3.2542361137145002</v>
      </c>
      <c r="J379" s="4">
        <v>3.8470833364109995</v>
      </c>
      <c r="K379" s="4">
        <v>3.5836805584225004</v>
      </c>
      <c r="L379" s="4">
        <v>4.0154861143235001</v>
      </c>
      <c r="M379" s="4">
        <v>4.5921527814514995</v>
      </c>
      <c r="N379" s="4">
        <v>5.2795833375570007</v>
      </c>
      <c r="O379" s="4">
        <v>5.0745138929485005</v>
      </c>
      <c r="P379" s="4">
        <v>4.872708337231499</v>
      </c>
      <c r="Q379" s="4">
        <v>4.9567361150764988</v>
      </c>
      <c r="R379" s="4">
        <v>4.5477777814160003</v>
      </c>
      <c r="S379" s="4">
        <v>6.354127018972191</v>
      </c>
      <c r="T379" s="4">
        <v>7.796943756237555</v>
      </c>
      <c r="U379" s="4">
        <v>7.6173743116494537</v>
      </c>
      <c r="V379" s="4">
        <v>8.4744185484462005</v>
      </c>
    </row>
    <row r="380" spans="1:22" hidden="1" x14ac:dyDescent="0.35">
      <c r="A380" t="s">
        <v>72</v>
      </c>
      <c r="B380" t="s">
        <v>41</v>
      </c>
      <c r="C380" t="str">
        <f t="shared" si="15"/>
        <v>EASOC_TO_heat</v>
      </c>
      <c r="D380" t="str">
        <f t="shared" si="16"/>
        <v>PROTRA_CHP_HP_I</v>
      </c>
      <c r="E380" t="s">
        <v>1</v>
      </c>
      <c r="F380" s="1" t="str">
        <f t="shared" si="17"/>
        <v>EASOCTO_heatPROTRA_CHP_gas_fuels_CCS</v>
      </c>
      <c r="G380" s="4">
        <v>0</v>
      </c>
      <c r="H380" s="4">
        <v>0</v>
      </c>
      <c r="I380" s="4">
        <v>0</v>
      </c>
      <c r="J380" s="4">
        <v>0</v>
      </c>
      <c r="K380" s="4">
        <v>0</v>
      </c>
      <c r="L380" s="4">
        <v>0</v>
      </c>
      <c r="M380" s="4">
        <v>0</v>
      </c>
      <c r="N380" s="4">
        <v>0</v>
      </c>
      <c r="O380" s="4">
        <v>0</v>
      </c>
      <c r="P380" s="4">
        <v>0</v>
      </c>
      <c r="Q380" s="4">
        <v>0</v>
      </c>
      <c r="R380" s="4">
        <v>0</v>
      </c>
      <c r="S380" s="4">
        <v>0</v>
      </c>
      <c r="T380" s="4">
        <v>0</v>
      </c>
      <c r="U380" s="4">
        <v>0</v>
      </c>
      <c r="V380" s="4">
        <v>0</v>
      </c>
    </row>
    <row r="381" spans="1:22" hidden="1" x14ac:dyDescent="0.35">
      <c r="A381" t="s">
        <v>72</v>
      </c>
      <c r="B381" t="s">
        <v>41</v>
      </c>
      <c r="C381" t="str">
        <f t="shared" si="15"/>
        <v>EASOC_TO_heat</v>
      </c>
      <c r="D381" t="str">
        <f t="shared" si="16"/>
        <v>PROTRA_CHP_HP_I</v>
      </c>
      <c r="E381" t="s">
        <v>2</v>
      </c>
      <c r="F381" s="1" t="str">
        <f t="shared" si="17"/>
        <v>EASOCTO_heatPROTRA_CHP_geothermal</v>
      </c>
      <c r="G381" s="4">
        <v>0</v>
      </c>
      <c r="H381" s="4">
        <v>0</v>
      </c>
      <c r="I381" s="4">
        <v>0</v>
      </c>
      <c r="J381" s="4">
        <v>0</v>
      </c>
      <c r="K381" s="4">
        <v>0</v>
      </c>
      <c r="L381" s="4">
        <v>0</v>
      </c>
      <c r="M381" s="4">
        <v>0</v>
      </c>
      <c r="N381" s="4">
        <v>0</v>
      </c>
      <c r="O381" s="4">
        <v>0</v>
      </c>
      <c r="P381" s="4">
        <v>0</v>
      </c>
      <c r="Q381" s="4">
        <v>0</v>
      </c>
      <c r="R381" s="4">
        <v>0</v>
      </c>
      <c r="S381" s="4">
        <v>0</v>
      </c>
      <c r="T381" s="4">
        <v>0</v>
      </c>
      <c r="U381" s="4">
        <v>0</v>
      </c>
      <c r="V381" s="4">
        <v>0</v>
      </c>
    </row>
    <row r="382" spans="1:22" hidden="1" x14ac:dyDescent="0.35">
      <c r="A382" t="s">
        <v>72</v>
      </c>
      <c r="B382" t="s">
        <v>41</v>
      </c>
      <c r="C382" t="str">
        <f t="shared" si="15"/>
        <v>EASOC_TO_heat</v>
      </c>
      <c r="D382" t="str">
        <f t="shared" si="16"/>
        <v>PROTRA_CHP_HP_I</v>
      </c>
      <c r="E382" t="s">
        <v>3</v>
      </c>
      <c r="F382" s="1" t="str">
        <f t="shared" si="17"/>
        <v>EASOCTO_heatPROTRA_CHP_liquid_fuels</v>
      </c>
      <c r="G382" s="4">
        <v>6.2942361161464992</v>
      </c>
      <c r="H382" s="4">
        <v>6.2742361161305</v>
      </c>
      <c r="I382" s="4">
        <v>7.0282638945114995</v>
      </c>
      <c r="J382" s="4">
        <v>5.9006250047205002</v>
      </c>
      <c r="K382" s="4">
        <v>4.4330555591019998</v>
      </c>
      <c r="L382" s="4">
        <v>3.4425694471984998</v>
      </c>
      <c r="M382" s="4">
        <v>3.2661805581685002</v>
      </c>
      <c r="N382" s="4">
        <v>3.1809027803225001</v>
      </c>
      <c r="O382" s="4">
        <v>1.667083334667</v>
      </c>
      <c r="P382" s="4">
        <v>1.649583334653</v>
      </c>
      <c r="Q382" s="4">
        <v>1.7674305569694999</v>
      </c>
      <c r="R382" s="4">
        <v>2.3444444463199998</v>
      </c>
      <c r="S382" s="4">
        <v>2.5137545158998922</v>
      </c>
      <c r="T382" s="4">
        <v>2.6840382660361191</v>
      </c>
      <c r="U382" s="4">
        <v>2.0957722933432845</v>
      </c>
      <c r="V382" s="4">
        <v>2.1954000225896535</v>
      </c>
    </row>
    <row r="383" spans="1:22" hidden="1" x14ac:dyDescent="0.35">
      <c r="A383" t="s">
        <v>72</v>
      </c>
      <c r="B383" t="s">
        <v>41</v>
      </c>
      <c r="C383" t="str">
        <f t="shared" si="15"/>
        <v>EASOC_TO_heat</v>
      </c>
      <c r="D383" t="str">
        <f t="shared" si="16"/>
        <v>PROTRA_CHP_HP_I</v>
      </c>
      <c r="E383" t="s">
        <v>4</v>
      </c>
      <c r="F383" s="1" t="str">
        <f t="shared" si="17"/>
        <v>EASOCTO_heatPROTRA_CHP_liquid_fuels_CCS</v>
      </c>
      <c r="G383" s="4">
        <v>0</v>
      </c>
      <c r="H383" s="4">
        <v>0</v>
      </c>
      <c r="I383" s="4">
        <v>0</v>
      </c>
      <c r="J383" s="4">
        <v>0</v>
      </c>
      <c r="K383" s="4">
        <v>0</v>
      </c>
      <c r="L383" s="4">
        <v>0</v>
      </c>
      <c r="M383" s="4">
        <v>0</v>
      </c>
      <c r="N383" s="4">
        <v>0</v>
      </c>
      <c r="O383" s="4">
        <v>0</v>
      </c>
      <c r="P383" s="4">
        <v>0</v>
      </c>
      <c r="Q383" s="4">
        <v>0</v>
      </c>
      <c r="R383" s="4">
        <v>0</v>
      </c>
      <c r="S383" s="4">
        <v>0</v>
      </c>
      <c r="T383" s="4">
        <v>0</v>
      </c>
      <c r="U383" s="4">
        <v>0</v>
      </c>
      <c r="V383" s="4">
        <v>0</v>
      </c>
    </row>
    <row r="384" spans="1:22" hidden="1" x14ac:dyDescent="0.35">
      <c r="A384" t="s">
        <v>72</v>
      </c>
      <c r="B384" t="s">
        <v>41</v>
      </c>
      <c r="C384" t="str">
        <f t="shared" si="15"/>
        <v>EASOC_TO_heat</v>
      </c>
      <c r="D384" t="str">
        <f t="shared" si="16"/>
        <v>PROTRA_CHP_HP_I</v>
      </c>
      <c r="E384" t="s">
        <v>5</v>
      </c>
      <c r="F384" s="1" t="str">
        <f t="shared" si="17"/>
        <v>EASOCTO_heatPROTRA_CHP_solid_fossil</v>
      </c>
      <c r="G384" s="4">
        <v>5.6259722267230003</v>
      </c>
      <c r="H384" s="4">
        <v>6.2378472272124998</v>
      </c>
      <c r="I384" s="4">
        <v>7.4893055615469999</v>
      </c>
      <c r="J384" s="4">
        <v>7.5004861171114987</v>
      </c>
      <c r="K384" s="4">
        <v>8.4108333400620001</v>
      </c>
      <c r="L384" s="4">
        <v>9.1609027851065008</v>
      </c>
      <c r="M384" s="4">
        <v>9.1668750073335037</v>
      </c>
      <c r="N384" s="4">
        <v>9.3060416741115013</v>
      </c>
      <c r="O384" s="4">
        <v>9.1031250072825003</v>
      </c>
      <c r="P384" s="4">
        <v>9.9616666746360014</v>
      </c>
      <c r="Q384" s="4">
        <v>10.245277785974002</v>
      </c>
      <c r="R384" s="4">
        <v>11.068541675521498</v>
      </c>
      <c r="S384" s="4">
        <v>9.4602802159015571</v>
      </c>
      <c r="T384" s="4">
        <v>10.826025078105266</v>
      </c>
      <c r="U384" s="4">
        <v>10.256939660983328</v>
      </c>
      <c r="V384" s="4">
        <v>10.23502037624357</v>
      </c>
    </row>
    <row r="385" spans="1:22" hidden="1" x14ac:dyDescent="0.35">
      <c r="A385" t="s">
        <v>72</v>
      </c>
      <c r="B385" t="s">
        <v>41</v>
      </c>
      <c r="C385" t="str">
        <f t="shared" si="15"/>
        <v>EASOC_TO_heat</v>
      </c>
      <c r="D385" t="str">
        <f t="shared" si="16"/>
        <v>PROTRA_CHP_HP_I</v>
      </c>
      <c r="E385" t="s">
        <v>6</v>
      </c>
      <c r="F385" s="1" t="str">
        <f t="shared" si="17"/>
        <v>EASOCTO_heatPROTRA_CHP_solid_fossil_CCS</v>
      </c>
      <c r="G385" s="4">
        <v>0</v>
      </c>
      <c r="H385" s="4">
        <v>0</v>
      </c>
      <c r="I385" s="4">
        <v>0</v>
      </c>
      <c r="J385" s="4">
        <v>0</v>
      </c>
      <c r="K385" s="4">
        <v>0</v>
      </c>
      <c r="L385" s="4">
        <v>0</v>
      </c>
      <c r="M385" s="4">
        <v>0</v>
      </c>
      <c r="N385" s="4">
        <v>0</v>
      </c>
      <c r="O385" s="4">
        <v>0</v>
      </c>
      <c r="P385" s="4">
        <v>0</v>
      </c>
      <c r="Q385" s="4">
        <v>0</v>
      </c>
      <c r="R385" s="4">
        <v>0</v>
      </c>
      <c r="S385" s="4">
        <v>0</v>
      </c>
      <c r="T385" s="4">
        <v>0</v>
      </c>
      <c r="U385" s="4">
        <v>0</v>
      </c>
      <c r="V385" s="4">
        <v>0</v>
      </c>
    </row>
    <row r="386" spans="1:22" hidden="1" x14ac:dyDescent="0.35">
      <c r="A386" t="s">
        <v>72</v>
      </c>
      <c r="B386" t="s">
        <v>41</v>
      </c>
      <c r="C386" t="str">
        <f t="shared" si="15"/>
        <v>EASOC_TO_heat</v>
      </c>
      <c r="D386" t="str">
        <f t="shared" si="16"/>
        <v>PROTRA_CHP_HP_I</v>
      </c>
      <c r="E386" t="s">
        <v>7</v>
      </c>
      <c r="F386" s="1" t="str">
        <f t="shared" si="17"/>
        <v>EASOCTO_heatPROTRA_CHP_waste</v>
      </c>
      <c r="G386" s="4">
        <v>6.7673611165249989E-2</v>
      </c>
      <c r="H386" s="4">
        <v>6.8298611165750006E-2</v>
      </c>
      <c r="I386" s="4">
        <v>0.10864583342024998</v>
      </c>
      <c r="J386" s="4">
        <v>0.16246527790775001</v>
      </c>
      <c r="K386" s="4">
        <v>9.3472222297000002E-2</v>
      </c>
      <c r="L386" s="4">
        <v>8.3055555621999996E-2</v>
      </c>
      <c r="M386" s="4">
        <v>0.20222222238399995</v>
      </c>
      <c r="N386" s="4">
        <v>0.21545138906124997</v>
      </c>
      <c r="O386" s="4">
        <v>9.1006944517249999E-2</v>
      </c>
      <c r="P386" s="4">
        <v>0.10642361119624999</v>
      </c>
      <c r="Q386" s="4">
        <v>7.3611111170000021E-2</v>
      </c>
      <c r="R386" s="4">
        <v>8.711805562524999E-2</v>
      </c>
      <c r="S386" s="4">
        <v>0.3503511808358365</v>
      </c>
      <c r="T386" s="4">
        <v>0.41119756977340249</v>
      </c>
      <c r="U386" s="4">
        <v>0.37430145863277453</v>
      </c>
      <c r="V386" s="4">
        <v>0.46684747954014472</v>
      </c>
    </row>
    <row r="387" spans="1:22" hidden="1" x14ac:dyDescent="0.35">
      <c r="A387" t="s">
        <v>72</v>
      </c>
      <c r="B387" t="s">
        <v>41</v>
      </c>
      <c r="C387" t="str">
        <f t="shared" si="15"/>
        <v>EASOC_TO_heat</v>
      </c>
      <c r="D387" t="str">
        <f t="shared" si="16"/>
        <v>PROTRA_CHP_HP_I</v>
      </c>
      <c r="E387" t="s">
        <v>8</v>
      </c>
      <c r="F387" s="1" t="str">
        <f t="shared" si="17"/>
        <v>EASOCTO_heatPROTRA_CHP_solid_bio</v>
      </c>
      <c r="G387" s="4">
        <v>0</v>
      </c>
      <c r="H387" s="4">
        <v>0</v>
      </c>
      <c r="I387" s="4">
        <v>0</v>
      </c>
      <c r="J387" s="4">
        <v>2.9305555579000001E-2</v>
      </c>
      <c r="K387" s="4">
        <v>9.2569444518499994E-2</v>
      </c>
      <c r="L387" s="4">
        <v>7.4791666726499992E-2</v>
      </c>
      <c r="M387" s="4">
        <v>6.8611111165999994E-2</v>
      </c>
      <c r="N387" s="4">
        <v>0.11020833342149999</v>
      </c>
      <c r="O387" s="4">
        <v>0.11152777786699998</v>
      </c>
      <c r="P387" s="4">
        <v>0.16062500012850001</v>
      </c>
      <c r="Q387" s="4">
        <v>0.22479166684649998</v>
      </c>
      <c r="R387" s="4">
        <v>0.20666666683199997</v>
      </c>
      <c r="S387" s="4">
        <v>0.232804027964021</v>
      </c>
      <c r="T387" s="4">
        <v>0.26956243077120545</v>
      </c>
      <c r="U387" s="4">
        <v>0.28949326412048348</v>
      </c>
      <c r="V387" s="4">
        <v>0.30872315996920074</v>
      </c>
    </row>
    <row r="388" spans="1:22" hidden="1" x14ac:dyDescent="0.35">
      <c r="A388" t="s">
        <v>72</v>
      </c>
      <c r="B388" t="s">
        <v>41</v>
      </c>
      <c r="C388" t="str">
        <f t="shared" ref="C388:C451" si="18">A388&amp;"_"&amp;B388</f>
        <v>EASOC_TO_heat</v>
      </c>
      <c r="D388" t="str">
        <f t="shared" ref="D388:D451" si="19">IF(B388="TO_heat","PROTRA_CHP_HP_I","PROTRA_CHP_PP_I")</f>
        <v>PROTRA_CHP_HP_I</v>
      </c>
      <c r="E388" t="s">
        <v>9</v>
      </c>
      <c r="F388" s="1" t="str">
        <f t="shared" ref="F388:F451" si="20">A388&amp;B388&amp;E388</f>
        <v>EASOCTO_heatPROTRA_CHP_solid_bio_CCS</v>
      </c>
      <c r="G388" s="4">
        <v>0</v>
      </c>
      <c r="H388" s="4">
        <v>0</v>
      </c>
      <c r="I388" s="4">
        <v>0</v>
      </c>
      <c r="J388" s="4">
        <v>0</v>
      </c>
      <c r="K388" s="4">
        <v>0</v>
      </c>
      <c r="L388" s="4">
        <v>0</v>
      </c>
      <c r="M388" s="4">
        <v>0</v>
      </c>
      <c r="N388" s="4">
        <v>0</v>
      </c>
      <c r="O388" s="4">
        <v>0</v>
      </c>
      <c r="P388" s="4">
        <v>0</v>
      </c>
      <c r="Q388" s="4">
        <v>0</v>
      </c>
      <c r="R388" s="4">
        <v>0</v>
      </c>
      <c r="S388" s="4">
        <v>0</v>
      </c>
      <c r="T388" s="4">
        <v>0</v>
      </c>
      <c r="U388" s="4">
        <v>0</v>
      </c>
      <c r="V388" s="4">
        <v>0</v>
      </c>
    </row>
    <row r="389" spans="1:22" hidden="1" x14ac:dyDescent="0.35">
      <c r="A389" t="s">
        <v>72</v>
      </c>
      <c r="B389" t="s">
        <v>41</v>
      </c>
      <c r="C389" t="str">
        <f t="shared" si="18"/>
        <v>EASOC_TO_heat</v>
      </c>
      <c r="D389" t="str">
        <f t="shared" si="19"/>
        <v>PROTRA_CHP_HP_I</v>
      </c>
      <c r="E389" t="s">
        <v>10</v>
      </c>
      <c r="F389" s="1" t="str">
        <f t="shared" si="20"/>
        <v>EASOCTO_heatPROTRA_HP_gas_fuels</v>
      </c>
      <c r="G389" s="4">
        <v>1.4099331955723911</v>
      </c>
      <c r="H389" s="4">
        <v>1.4134352094640814</v>
      </c>
      <c r="I389" s="4">
        <v>1.2760506260208406</v>
      </c>
      <c r="J389" s="4">
        <v>1.245443334329688</v>
      </c>
      <c r="K389" s="4">
        <v>1.2963670843704271</v>
      </c>
      <c r="L389" s="4">
        <v>1.3860176399977031</v>
      </c>
      <c r="M389" s="4">
        <v>1.2247109037575463</v>
      </c>
      <c r="N389" s="4">
        <v>1.3702443760961958</v>
      </c>
      <c r="O389" s="4">
        <v>1.3300261816195764</v>
      </c>
      <c r="P389" s="4">
        <v>1.1304588897932561</v>
      </c>
      <c r="Q389" s="4">
        <v>1.0162109035907465</v>
      </c>
      <c r="R389" s="4">
        <v>1.1286402786806899</v>
      </c>
      <c r="S389" s="4">
        <v>1.0985881953233148</v>
      </c>
      <c r="T389" s="4">
        <v>1.1291036814588384</v>
      </c>
      <c r="U389" s="4">
        <v>1.1232439592319285</v>
      </c>
      <c r="V389" s="4">
        <v>1.1446969106379798</v>
      </c>
    </row>
    <row r="390" spans="1:22" hidden="1" x14ac:dyDescent="0.35">
      <c r="A390" t="s">
        <v>72</v>
      </c>
      <c r="B390" t="s">
        <v>41</v>
      </c>
      <c r="C390" t="str">
        <f t="shared" si="18"/>
        <v>EASOC_TO_heat</v>
      </c>
      <c r="D390" t="str">
        <f t="shared" si="19"/>
        <v>PROTRA_CHP_HP_I</v>
      </c>
      <c r="E390" t="s">
        <v>11</v>
      </c>
      <c r="F390" s="1" t="str">
        <f t="shared" si="20"/>
        <v>EASOCTO_heatPROTRA_HP_solid_bio</v>
      </c>
      <c r="G390" s="4">
        <v>0</v>
      </c>
      <c r="H390" s="4">
        <v>0</v>
      </c>
      <c r="I390" s="4">
        <v>0</v>
      </c>
      <c r="J390" s="4">
        <v>0</v>
      </c>
      <c r="K390" s="4">
        <v>0</v>
      </c>
      <c r="L390" s="4">
        <v>0</v>
      </c>
      <c r="M390" s="4">
        <v>3.9166666698000001E-2</v>
      </c>
      <c r="N390" s="4">
        <v>3.9166666698000001E-2</v>
      </c>
      <c r="O390" s="4">
        <v>3.9166666698000001E-2</v>
      </c>
      <c r="P390" s="4">
        <v>0.31194444469400001</v>
      </c>
      <c r="Q390" s="4">
        <v>4.3333333368E-2</v>
      </c>
      <c r="R390" s="4">
        <v>5.5138888932999994E-2</v>
      </c>
      <c r="S390" s="4">
        <v>4.0658819476971496E-2</v>
      </c>
      <c r="T390" s="4">
        <v>4.168826392223951E-2</v>
      </c>
      <c r="U390" s="4">
        <v>3.5852013917570494E-2</v>
      </c>
      <c r="V390" s="4">
        <v>3.3010687526408546E-2</v>
      </c>
    </row>
    <row r="391" spans="1:22" hidden="1" x14ac:dyDescent="0.35">
      <c r="A391" t="s">
        <v>72</v>
      </c>
      <c r="B391" t="s">
        <v>41</v>
      </c>
      <c r="C391" t="str">
        <f t="shared" si="18"/>
        <v>EASOC_TO_heat</v>
      </c>
      <c r="D391" t="str">
        <f t="shared" si="19"/>
        <v>PROTRA_CHP_HP_I</v>
      </c>
      <c r="E391" t="s">
        <v>12</v>
      </c>
      <c r="F391" s="1" t="str">
        <f t="shared" si="20"/>
        <v>EASOCTO_heatPROTRA_HP_geothermal</v>
      </c>
      <c r="G391" s="4">
        <v>0</v>
      </c>
      <c r="H391" s="4">
        <v>0</v>
      </c>
      <c r="I391" s="4">
        <v>0</v>
      </c>
      <c r="J391" s="4">
        <v>0</v>
      </c>
      <c r="K391" s="4">
        <v>0</v>
      </c>
      <c r="L391" s="4">
        <v>0</v>
      </c>
      <c r="M391" s="4">
        <v>0</v>
      </c>
      <c r="N391" s="4">
        <v>0</v>
      </c>
      <c r="O391" s="4">
        <v>0</v>
      </c>
      <c r="P391" s="4">
        <v>0</v>
      </c>
      <c r="Q391" s="4">
        <v>0</v>
      </c>
      <c r="R391" s="4">
        <v>0</v>
      </c>
      <c r="S391" s="4">
        <v>0</v>
      </c>
      <c r="T391" s="4">
        <v>0</v>
      </c>
      <c r="U391" s="4">
        <v>0</v>
      </c>
      <c r="V391" s="4">
        <v>0</v>
      </c>
    </row>
    <row r="392" spans="1:22" hidden="1" x14ac:dyDescent="0.35">
      <c r="A392" t="s">
        <v>72</v>
      </c>
      <c r="B392" t="s">
        <v>41</v>
      </c>
      <c r="C392" t="str">
        <f t="shared" si="18"/>
        <v>EASOC_TO_heat</v>
      </c>
      <c r="D392" t="str">
        <f t="shared" si="19"/>
        <v>PROTRA_CHP_HP_I</v>
      </c>
      <c r="E392" t="s">
        <v>13</v>
      </c>
      <c r="F392" s="1" t="str">
        <f t="shared" si="20"/>
        <v>EASOCTO_heatPROTRA_HP_liquid_fuels</v>
      </c>
      <c r="G392" s="4">
        <v>0.77732729228852848</v>
      </c>
      <c r="H392" s="4">
        <v>0.65980604219451144</v>
      </c>
      <c r="I392" s="4">
        <v>0.32057368081201454</v>
      </c>
      <c r="J392" s="4">
        <v>0.17191875013753502</v>
      </c>
      <c r="K392" s="4">
        <v>0.28635798634019749</v>
      </c>
      <c r="L392" s="4">
        <v>0.25649083353852598</v>
      </c>
      <c r="M392" s="4">
        <v>0.1831550695909685</v>
      </c>
      <c r="N392" s="4">
        <v>0.13608145844219852</v>
      </c>
      <c r="O392" s="4">
        <v>6.1778472271645001E-3</v>
      </c>
      <c r="P392" s="4">
        <v>5.1540902819010505E-2</v>
      </c>
      <c r="Q392" s="4">
        <v>0.2406220140813865</v>
      </c>
      <c r="R392" s="4">
        <v>8.70164584029465E-2</v>
      </c>
      <c r="S392" s="4">
        <v>0.2054184029421125</v>
      </c>
      <c r="T392" s="4">
        <v>0.19149659737541949</v>
      </c>
      <c r="U392" s="4">
        <v>0.14042847233456501</v>
      </c>
      <c r="V392" s="4">
        <v>0.13083777788244802</v>
      </c>
    </row>
    <row r="393" spans="1:22" hidden="1" x14ac:dyDescent="0.35">
      <c r="A393" t="s">
        <v>72</v>
      </c>
      <c r="B393" t="s">
        <v>41</v>
      </c>
      <c r="C393" t="str">
        <f t="shared" si="18"/>
        <v>EASOC_TO_heat</v>
      </c>
      <c r="D393" t="str">
        <f t="shared" si="19"/>
        <v>PROTRA_CHP_HP_I</v>
      </c>
      <c r="E393" t="s">
        <v>14</v>
      </c>
      <c r="F393" s="1" t="str">
        <f t="shared" si="20"/>
        <v>EASOCTO_heatPROTRA_HP_solar</v>
      </c>
      <c r="G393" s="4">
        <v>0</v>
      </c>
      <c r="H393" s="4">
        <v>0</v>
      </c>
      <c r="I393" s="4">
        <v>0</v>
      </c>
      <c r="J393" s="4">
        <v>0</v>
      </c>
      <c r="K393" s="4">
        <v>0</v>
      </c>
      <c r="L393" s="4">
        <v>0</v>
      </c>
      <c r="M393" s="4">
        <v>0</v>
      </c>
      <c r="N393" s="4">
        <v>0</v>
      </c>
      <c r="O393" s="4">
        <v>0</v>
      </c>
      <c r="P393" s="4">
        <v>0</v>
      </c>
      <c r="Q393" s="4">
        <v>0</v>
      </c>
      <c r="R393" s="4">
        <v>0</v>
      </c>
      <c r="S393" s="4">
        <v>0</v>
      </c>
      <c r="T393" s="4">
        <v>0</v>
      </c>
      <c r="U393" s="4">
        <v>0</v>
      </c>
      <c r="V393" s="4">
        <v>0</v>
      </c>
    </row>
    <row r="394" spans="1:22" hidden="1" x14ac:dyDescent="0.35">
      <c r="A394" t="s">
        <v>72</v>
      </c>
      <c r="B394" t="s">
        <v>41</v>
      </c>
      <c r="C394" t="str">
        <f t="shared" si="18"/>
        <v>EASOC_TO_heat</v>
      </c>
      <c r="D394" t="str">
        <f t="shared" si="19"/>
        <v>PROTRA_CHP_HP_I</v>
      </c>
      <c r="E394" t="s">
        <v>15</v>
      </c>
      <c r="F394" s="1" t="str">
        <f t="shared" si="20"/>
        <v>EASOCTO_heatPROTRA_HP_solid_fossil</v>
      </c>
      <c r="G394" s="4">
        <v>3.8743125030994502E-2</v>
      </c>
      <c r="H394" s="4">
        <v>3.8095972252698999E-2</v>
      </c>
      <c r="I394" s="4">
        <v>3.7719166696841992E-2</v>
      </c>
      <c r="J394" s="4">
        <v>3.6471666695843993E-2</v>
      </c>
      <c r="K394" s="4">
        <v>0</v>
      </c>
      <c r="L394" s="4">
        <v>0</v>
      </c>
      <c r="M394" s="4">
        <v>0</v>
      </c>
      <c r="N394" s="4">
        <v>0</v>
      </c>
      <c r="O394" s="4">
        <v>0</v>
      </c>
      <c r="P394" s="4">
        <v>0</v>
      </c>
      <c r="Q394" s="4">
        <v>0</v>
      </c>
      <c r="R394" s="4">
        <v>0</v>
      </c>
      <c r="S394" s="4">
        <v>0</v>
      </c>
      <c r="T394" s="4">
        <v>0</v>
      </c>
      <c r="U394" s="4">
        <v>0</v>
      </c>
      <c r="V394" s="4">
        <v>0</v>
      </c>
    </row>
    <row r="395" spans="1:22" hidden="1" x14ac:dyDescent="0.35">
      <c r="A395" t="s">
        <v>72</v>
      </c>
      <c r="B395" t="s">
        <v>41</v>
      </c>
      <c r="C395" t="str">
        <f t="shared" si="18"/>
        <v>EASOC_TO_heat</v>
      </c>
      <c r="D395" t="str">
        <f t="shared" si="19"/>
        <v>PROTRA_CHP_HP_I</v>
      </c>
      <c r="E395" t="s">
        <v>16</v>
      </c>
      <c r="F395" s="1" t="str">
        <f t="shared" si="20"/>
        <v>EASOCTO_heatPROTRA_HP_waste</v>
      </c>
      <c r="G395" s="4">
        <v>0.21829572934130323</v>
      </c>
      <c r="H395" s="4">
        <v>0.24009861130319002</v>
      </c>
      <c r="I395" s="4">
        <v>0.25401895853654849</v>
      </c>
      <c r="J395" s="4">
        <v>0.28875645856433846</v>
      </c>
      <c r="K395" s="4">
        <v>0.36166722251155603</v>
      </c>
      <c r="L395" s="4">
        <v>0.56353572961749521</v>
      </c>
      <c r="M395" s="4">
        <v>0.53368055598250008</v>
      </c>
      <c r="N395" s="4">
        <v>0.71072916723524993</v>
      </c>
      <c r="O395" s="4">
        <v>1.0996527786574999</v>
      </c>
      <c r="P395" s="4">
        <v>0.85899305624274991</v>
      </c>
      <c r="Q395" s="4">
        <v>0.55944444489199996</v>
      </c>
      <c r="R395" s="4">
        <v>0.6206944449409999</v>
      </c>
      <c r="S395" s="4">
        <v>0.66151795191810336</v>
      </c>
      <c r="T395" s="4">
        <v>0.6670944797003423</v>
      </c>
      <c r="U395" s="4">
        <v>0.64581291718331701</v>
      </c>
      <c r="V395" s="4">
        <v>0.66772661511751463</v>
      </c>
    </row>
    <row r="396" spans="1:22" hidden="1" x14ac:dyDescent="0.35">
      <c r="A396" t="s">
        <v>72</v>
      </c>
      <c r="B396" t="s">
        <v>42</v>
      </c>
      <c r="C396" t="str">
        <f t="shared" si="18"/>
        <v>EASOC_TO_elec</v>
      </c>
      <c r="D396" t="str">
        <f t="shared" si="19"/>
        <v>PROTRA_CHP_PP_I</v>
      </c>
      <c r="E396" t="s">
        <v>0</v>
      </c>
      <c r="F396" s="1" t="str">
        <f t="shared" si="20"/>
        <v>EASOCTO_elecPROTRA_CHP_gas_fuels</v>
      </c>
      <c r="G396" s="5">
        <v>7.3149685402327993</v>
      </c>
      <c r="H396" s="5">
        <v>7.758944159726938</v>
      </c>
      <c r="I396" s="5">
        <v>8.2342883170434682</v>
      </c>
      <c r="J396" s="5">
        <v>8.7582233190808818</v>
      </c>
      <c r="K396" s="5">
        <v>9.3046544839825227</v>
      </c>
      <c r="L396" s="5">
        <v>9.9198459015511915</v>
      </c>
      <c r="M396" s="5">
        <v>10.590901711936601</v>
      </c>
      <c r="N396" s="5">
        <v>11.338467145743568</v>
      </c>
      <c r="O396" s="5">
        <v>12.141081340330135</v>
      </c>
      <c r="P396" s="5">
        <v>12.986481963199347</v>
      </c>
      <c r="Q396" s="5">
        <v>13.910003103366957</v>
      </c>
      <c r="R396" s="5">
        <v>14.921359321161662</v>
      </c>
      <c r="S396" s="5">
        <v>16.052996711879448</v>
      </c>
      <c r="T396" s="5">
        <v>17.277435716257436</v>
      </c>
      <c r="U396" s="5">
        <v>18.349925827720302</v>
      </c>
      <c r="V396" s="5">
        <v>19.422415939183168</v>
      </c>
    </row>
    <row r="397" spans="1:22" hidden="1" x14ac:dyDescent="0.35">
      <c r="A397" t="s">
        <v>72</v>
      </c>
      <c r="B397" t="s">
        <v>42</v>
      </c>
      <c r="C397" t="str">
        <f t="shared" si="18"/>
        <v>EASOC_TO_elec</v>
      </c>
      <c r="D397" t="str">
        <f t="shared" si="19"/>
        <v>PROTRA_CHP_PP_I</v>
      </c>
      <c r="E397" t="s">
        <v>1</v>
      </c>
      <c r="F397" s="1" t="str">
        <f t="shared" si="20"/>
        <v>EASOCTO_elecPROTRA_CHP_gas_fuels_CCS</v>
      </c>
      <c r="G397" s="5">
        <v>0</v>
      </c>
      <c r="H397" s="5">
        <v>0</v>
      </c>
      <c r="I397" s="5">
        <v>0</v>
      </c>
      <c r="J397" s="5">
        <v>0</v>
      </c>
      <c r="K397" s="5">
        <v>0</v>
      </c>
      <c r="L397" s="5">
        <v>0</v>
      </c>
      <c r="M397" s="5">
        <v>0</v>
      </c>
      <c r="N397" s="5">
        <v>0</v>
      </c>
      <c r="O397" s="5">
        <v>0</v>
      </c>
      <c r="P397" s="5">
        <v>0</v>
      </c>
      <c r="Q397" s="5">
        <v>0</v>
      </c>
      <c r="R397" s="5">
        <v>0</v>
      </c>
      <c r="S397" s="5">
        <v>0</v>
      </c>
      <c r="T397" s="5">
        <v>0</v>
      </c>
      <c r="U397" s="5">
        <v>0</v>
      </c>
      <c r="V397" s="5">
        <v>0</v>
      </c>
    </row>
    <row r="398" spans="1:22" hidden="1" x14ac:dyDescent="0.35">
      <c r="A398" t="s">
        <v>72</v>
      </c>
      <c r="B398" t="s">
        <v>42</v>
      </c>
      <c r="C398" t="str">
        <f t="shared" si="18"/>
        <v>EASOC_TO_elec</v>
      </c>
      <c r="D398" t="str">
        <f t="shared" si="19"/>
        <v>PROTRA_CHP_PP_I</v>
      </c>
      <c r="E398" t="s">
        <v>2</v>
      </c>
      <c r="F398" s="1" t="str">
        <f t="shared" si="20"/>
        <v>EASOCTO_elecPROTRA_CHP_geothermal</v>
      </c>
      <c r="G398" s="5">
        <v>9.9667093120863887E-3</v>
      </c>
      <c r="H398" s="5">
        <v>1.0415105155403387E-2</v>
      </c>
      <c r="I398" s="5">
        <v>1.1089560325698066E-2</v>
      </c>
      <c r="J398" s="5">
        <v>1.2038803837049576E-2</v>
      </c>
      <c r="K398" s="5">
        <v>1.3186024221006239E-2</v>
      </c>
      <c r="L398" s="5">
        <v>1.401098654213339E-2</v>
      </c>
      <c r="M398" s="5">
        <v>1.4022011595061166E-2</v>
      </c>
      <c r="N398" s="5">
        <v>1.5120579417524578E-2</v>
      </c>
      <c r="O398" s="5">
        <v>1.5924799254369865E-2</v>
      </c>
      <c r="P398" s="5">
        <v>1.7386182649033102E-2</v>
      </c>
      <c r="Q398" s="5">
        <v>1.8701126264724099E-2</v>
      </c>
      <c r="R398" s="5">
        <v>2.011598117480784E-2</v>
      </c>
      <c r="S398" s="5">
        <v>2.1611366018771359E-2</v>
      </c>
      <c r="T398" s="5">
        <v>2.3702715459694258E-2</v>
      </c>
      <c r="U398" s="5">
        <v>2.5257045997231213E-2</v>
      </c>
      <c r="V398" s="5">
        <v>2.6811376534768172E-2</v>
      </c>
    </row>
    <row r="399" spans="1:22" hidden="1" x14ac:dyDescent="0.35">
      <c r="A399" t="s">
        <v>72</v>
      </c>
      <c r="B399" t="s">
        <v>42</v>
      </c>
      <c r="C399" t="str">
        <f t="shared" si="18"/>
        <v>EASOC_TO_elec</v>
      </c>
      <c r="D399" t="str">
        <f t="shared" si="19"/>
        <v>PROTRA_CHP_PP_I</v>
      </c>
      <c r="E399" t="s">
        <v>3</v>
      </c>
      <c r="F399" s="1" t="str">
        <f t="shared" si="20"/>
        <v>EASOCTO_elecPROTRA_CHP_liquid_fuels</v>
      </c>
      <c r="G399" s="5">
        <v>3.2817131150115024</v>
      </c>
      <c r="H399" s="5">
        <v>3.4808938230659079</v>
      </c>
      <c r="I399" s="5">
        <v>3.6941473930067721</v>
      </c>
      <c r="J399" s="5">
        <v>3.9292002655027933</v>
      </c>
      <c r="K399" s="5">
        <v>4.1743455877889861</v>
      </c>
      <c r="L399" s="5">
        <v>4.4503388107500461</v>
      </c>
      <c r="M399" s="5">
        <v>4.7513944669342347</v>
      </c>
      <c r="N399" s="5">
        <v>5.0867746227011787</v>
      </c>
      <c r="O399" s="5">
        <v>5.4468512948265966</v>
      </c>
      <c r="P399" s="5">
        <v>5.8261232351294989</v>
      </c>
      <c r="Q399" s="5">
        <v>6.2404423700661971</v>
      </c>
      <c r="R399" s="5">
        <v>6.6941669412151645</v>
      </c>
      <c r="S399" s="5">
        <v>7.2018532348923436</v>
      </c>
      <c r="T399" s="5">
        <v>7.7511731010131877</v>
      </c>
      <c r="U399" s="5">
        <v>8.2323241606725404</v>
      </c>
      <c r="V399" s="5">
        <v>8.7134752203318921</v>
      </c>
    </row>
    <row r="400" spans="1:22" hidden="1" x14ac:dyDescent="0.35">
      <c r="A400" t="s">
        <v>72</v>
      </c>
      <c r="B400" t="s">
        <v>42</v>
      </c>
      <c r="C400" t="str">
        <f t="shared" si="18"/>
        <v>EASOC_TO_elec</v>
      </c>
      <c r="D400" t="str">
        <f t="shared" si="19"/>
        <v>PROTRA_CHP_PP_I</v>
      </c>
      <c r="E400" t="s">
        <v>4</v>
      </c>
      <c r="F400" s="1" t="str">
        <f t="shared" si="20"/>
        <v>EASOCTO_elecPROTRA_CHP_liquid_fuels_CCS</v>
      </c>
      <c r="G400" s="5">
        <v>0</v>
      </c>
      <c r="H400" s="5">
        <v>0</v>
      </c>
      <c r="I400" s="5">
        <v>0</v>
      </c>
      <c r="J400" s="5">
        <v>0</v>
      </c>
      <c r="K400" s="5">
        <v>0</v>
      </c>
      <c r="L400" s="5">
        <v>0</v>
      </c>
      <c r="M400" s="5">
        <v>0</v>
      </c>
      <c r="N400" s="5">
        <v>0</v>
      </c>
      <c r="O400" s="5">
        <v>0</v>
      </c>
      <c r="P400" s="5">
        <v>0</v>
      </c>
      <c r="Q400" s="5">
        <v>0</v>
      </c>
      <c r="R400" s="5">
        <v>0</v>
      </c>
      <c r="S400" s="5">
        <v>0</v>
      </c>
      <c r="T400" s="5">
        <v>0</v>
      </c>
      <c r="U400" s="5">
        <v>0</v>
      </c>
      <c r="V400" s="5">
        <v>0</v>
      </c>
    </row>
    <row r="401" spans="1:22" hidden="1" x14ac:dyDescent="0.35">
      <c r="A401" t="s">
        <v>72</v>
      </c>
      <c r="B401" t="s">
        <v>42</v>
      </c>
      <c r="C401" t="str">
        <f t="shared" si="18"/>
        <v>EASOC_TO_elec</v>
      </c>
      <c r="D401" t="str">
        <f t="shared" si="19"/>
        <v>PROTRA_CHP_PP_I</v>
      </c>
      <c r="E401" t="s">
        <v>5</v>
      </c>
      <c r="F401" s="1" t="str">
        <f t="shared" si="20"/>
        <v>EASOCTO_elecPROTRA_CHP_solid_fossil</v>
      </c>
      <c r="G401" s="5">
        <v>8.6264199194201989</v>
      </c>
      <c r="H401" s="5">
        <v>9.1470189612582313</v>
      </c>
      <c r="I401" s="5">
        <v>9.7080934634430331</v>
      </c>
      <c r="J401" s="5">
        <v>10.33043341003831</v>
      </c>
      <c r="K401" s="5">
        <v>10.982481892213235</v>
      </c>
      <c r="L401" s="5">
        <v>11.707715243267492</v>
      </c>
      <c r="M401" s="5">
        <v>12.481917530441045</v>
      </c>
      <c r="N401" s="5">
        <v>13.365028992348845</v>
      </c>
      <c r="O401" s="5">
        <v>14.306040840351717</v>
      </c>
      <c r="P401" s="5">
        <v>15.308888473571301</v>
      </c>
      <c r="Q401" s="5">
        <v>16.39905761099417</v>
      </c>
      <c r="R401" s="5">
        <v>17.592433654039169</v>
      </c>
      <c r="S401" s="5">
        <v>18.926071540026882</v>
      </c>
      <c r="T401" s="5">
        <v>20.378069725134964</v>
      </c>
      <c r="U401" s="5">
        <v>21.644607368350968</v>
      </c>
      <c r="V401" s="5">
        <v>22.911145011566973</v>
      </c>
    </row>
    <row r="402" spans="1:22" hidden="1" x14ac:dyDescent="0.35">
      <c r="A402" t="s">
        <v>72</v>
      </c>
      <c r="B402" t="s">
        <v>42</v>
      </c>
      <c r="C402" t="str">
        <f t="shared" si="18"/>
        <v>EASOC_TO_elec</v>
      </c>
      <c r="D402" t="str">
        <f t="shared" si="19"/>
        <v>PROTRA_CHP_PP_I</v>
      </c>
      <c r="E402" t="s">
        <v>6</v>
      </c>
      <c r="F402" s="1" t="str">
        <f t="shared" si="20"/>
        <v>EASOCTO_elecPROTRA_CHP_solid_fossil_CCS</v>
      </c>
      <c r="G402" s="5">
        <v>0</v>
      </c>
      <c r="H402" s="5">
        <v>0</v>
      </c>
      <c r="I402" s="5">
        <v>0</v>
      </c>
      <c r="J402" s="5">
        <v>0</v>
      </c>
      <c r="K402" s="5">
        <v>0</v>
      </c>
      <c r="L402" s="5">
        <v>0</v>
      </c>
      <c r="M402" s="5">
        <v>0</v>
      </c>
      <c r="N402" s="5">
        <v>0</v>
      </c>
      <c r="O402" s="5">
        <v>0</v>
      </c>
      <c r="P402" s="5">
        <v>0</v>
      </c>
      <c r="Q402" s="5">
        <v>0</v>
      </c>
      <c r="R402" s="5">
        <v>0</v>
      </c>
      <c r="S402" s="5">
        <v>0</v>
      </c>
      <c r="T402" s="5">
        <v>0</v>
      </c>
      <c r="U402" s="5">
        <v>0</v>
      </c>
      <c r="V402" s="5">
        <v>0</v>
      </c>
    </row>
    <row r="403" spans="1:22" hidden="1" x14ac:dyDescent="0.35">
      <c r="A403" t="s">
        <v>72</v>
      </c>
      <c r="B403" t="s">
        <v>42</v>
      </c>
      <c r="C403" t="str">
        <f t="shared" si="18"/>
        <v>EASOC_TO_elec</v>
      </c>
      <c r="D403" t="str">
        <f t="shared" si="19"/>
        <v>PROTRA_CHP_PP_I</v>
      </c>
      <c r="E403" t="s">
        <v>7</v>
      </c>
      <c r="F403" s="1" t="str">
        <f t="shared" si="20"/>
        <v>EASOCTO_elecPROTRA_CHP_waste</v>
      </c>
      <c r="G403" s="5">
        <v>4.0743791073187222E-2</v>
      </c>
      <c r="H403" s="5">
        <v>4.8593987631210755E-2</v>
      </c>
      <c r="I403" s="5">
        <v>5.5090785425031617E-2</v>
      </c>
      <c r="J403" s="5">
        <v>5.8495862145093301E-2</v>
      </c>
      <c r="K403" s="5">
        <v>6.9938769900724937E-2</v>
      </c>
      <c r="L403" s="5">
        <v>7.5942083605846727E-2</v>
      </c>
      <c r="M403" s="5">
        <v>8.442071153919406E-2</v>
      </c>
      <c r="N403" s="5">
        <v>8.4850225950365454E-2</v>
      </c>
      <c r="O403" s="5">
        <v>9.1177694998796591E-2</v>
      </c>
      <c r="P403" s="5">
        <v>0.10789407154064867</v>
      </c>
      <c r="Q403" s="5">
        <v>0.12756911671783108</v>
      </c>
      <c r="R403" s="5">
        <v>0.14946869720697484</v>
      </c>
      <c r="S403" s="5">
        <v>0.1658636244626441</v>
      </c>
      <c r="T403" s="5">
        <v>0.18959586322913416</v>
      </c>
      <c r="U403" s="5">
        <v>0.20976567234131255</v>
      </c>
      <c r="V403" s="5">
        <v>0.22993548145349094</v>
      </c>
    </row>
    <row r="404" spans="1:22" hidden="1" x14ac:dyDescent="0.35">
      <c r="A404" t="s">
        <v>72</v>
      </c>
      <c r="B404" t="s">
        <v>42</v>
      </c>
      <c r="C404" t="str">
        <f t="shared" si="18"/>
        <v>EASOC_TO_elec</v>
      </c>
      <c r="D404" t="str">
        <f t="shared" si="19"/>
        <v>PROTRA_CHP_PP_I</v>
      </c>
      <c r="E404" t="s">
        <v>8</v>
      </c>
      <c r="F404" s="1" t="str">
        <f t="shared" si="20"/>
        <v>EASOCTO_elecPROTRA_CHP_solid_bio</v>
      </c>
      <c r="G404" s="5">
        <v>0.25416368288202906</v>
      </c>
      <c r="H404" s="5">
        <v>0.30313396316230762</v>
      </c>
      <c r="I404" s="5">
        <v>0.34366161193341105</v>
      </c>
      <c r="J404" s="5">
        <v>0.36490280763147837</v>
      </c>
      <c r="K404" s="5">
        <v>0.43628476550639533</v>
      </c>
      <c r="L404" s="5">
        <v>0.47373401312424973</v>
      </c>
      <c r="M404" s="5">
        <v>0.52662450869583499</v>
      </c>
      <c r="N404" s="5">
        <v>0.52930386085523851</v>
      </c>
      <c r="O404" s="5">
        <v>0.56877522064555619</v>
      </c>
      <c r="P404" s="5">
        <v>0.67305358341960531</v>
      </c>
      <c r="Q404" s="5">
        <v>0.79578840537371276</v>
      </c>
      <c r="R404" s="5">
        <v>0.93240009231010934</v>
      </c>
      <c r="S404" s="5">
        <v>1.0346732235560154</v>
      </c>
      <c r="T404" s="5">
        <v>1.1827172088859974</v>
      </c>
      <c r="U404" s="5">
        <v>1.3085384157975062</v>
      </c>
      <c r="V404" s="5">
        <v>1.434359622709015</v>
      </c>
    </row>
    <row r="405" spans="1:22" hidden="1" x14ac:dyDescent="0.35">
      <c r="A405" t="s">
        <v>72</v>
      </c>
      <c r="B405" t="s">
        <v>42</v>
      </c>
      <c r="C405" t="str">
        <f t="shared" si="18"/>
        <v>EASOC_TO_elec</v>
      </c>
      <c r="D405" t="str">
        <f t="shared" si="19"/>
        <v>PROTRA_CHP_PP_I</v>
      </c>
      <c r="E405" t="s">
        <v>9</v>
      </c>
      <c r="F405" s="1" t="str">
        <f t="shared" si="20"/>
        <v>EASOCTO_elecPROTRA_CHP_solid_bio_CCS</v>
      </c>
      <c r="G405" s="6">
        <v>0</v>
      </c>
      <c r="H405" s="6">
        <v>0</v>
      </c>
      <c r="I405" s="6">
        <v>0</v>
      </c>
      <c r="J405" s="6">
        <v>0</v>
      </c>
      <c r="K405" s="6">
        <v>0</v>
      </c>
      <c r="L405" s="6">
        <v>0</v>
      </c>
      <c r="M405" s="6">
        <v>0</v>
      </c>
      <c r="N405" s="6">
        <v>0</v>
      </c>
      <c r="O405" s="6">
        <v>0</v>
      </c>
      <c r="P405" s="6">
        <v>0</v>
      </c>
      <c r="Q405" s="6">
        <v>0</v>
      </c>
      <c r="R405" s="6">
        <v>0</v>
      </c>
      <c r="S405" s="6">
        <v>0</v>
      </c>
      <c r="T405" s="6">
        <v>0</v>
      </c>
      <c r="U405" s="6">
        <v>0</v>
      </c>
      <c r="V405" s="6">
        <v>0</v>
      </c>
    </row>
    <row r="406" spans="1:22" hidden="1" x14ac:dyDescent="0.35">
      <c r="A406" t="s">
        <v>72</v>
      </c>
      <c r="B406" t="s">
        <v>42</v>
      </c>
      <c r="C406" t="str">
        <f t="shared" si="18"/>
        <v>EASOC_TO_elec</v>
      </c>
      <c r="D406" t="str">
        <f t="shared" si="19"/>
        <v>PROTRA_CHP_PP_I</v>
      </c>
      <c r="E406" t="s">
        <v>17</v>
      </c>
      <c r="F406" s="1" t="str">
        <f t="shared" si="20"/>
        <v>EASOCTO_elecPROTRA_PP_solid_bio</v>
      </c>
      <c r="G406" s="5">
        <v>4.5481068001034837</v>
      </c>
      <c r="H406" s="5">
        <v>5.1734504137936472</v>
      </c>
      <c r="I406" s="5">
        <v>5.6587240246849024</v>
      </c>
      <c r="J406" s="5">
        <v>5.7938985555454119</v>
      </c>
      <c r="K406" s="5">
        <v>6.6582099701283726</v>
      </c>
      <c r="L406" s="5">
        <v>7.0094515191269595</v>
      </c>
      <c r="M406" s="5">
        <v>7.4643756381503605</v>
      </c>
      <c r="N406" s="5">
        <v>7.2251206237487988</v>
      </c>
      <c r="O406" s="5">
        <v>7.5091847962197029</v>
      </c>
      <c r="P406" s="5">
        <v>8.5295586909548717</v>
      </c>
      <c r="Q406" s="5">
        <v>9.4454341183498887</v>
      </c>
      <c r="R406" s="5">
        <v>10.718903871799466</v>
      </c>
      <c r="S406" s="5">
        <v>11.276250226359233</v>
      </c>
      <c r="T406" s="5">
        <v>12.11134746962221</v>
      </c>
      <c r="U406" s="5">
        <v>13.010786836156612</v>
      </c>
      <c r="V406" s="5">
        <v>13.910226202691014</v>
      </c>
    </row>
    <row r="407" spans="1:22" hidden="1" x14ac:dyDescent="0.35">
      <c r="A407" t="s">
        <v>72</v>
      </c>
      <c r="B407" t="s">
        <v>42</v>
      </c>
      <c r="C407" t="str">
        <f t="shared" si="18"/>
        <v>EASOC_TO_elec</v>
      </c>
      <c r="D407" t="str">
        <f t="shared" si="19"/>
        <v>PROTRA_CHP_PP_I</v>
      </c>
      <c r="E407" t="s">
        <v>18</v>
      </c>
      <c r="F407" s="1" t="str">
        <f t="shared" si="20"/>
        <v>EASOCTO_elecPROTRA_PP_solid_bio_CCS</v>
      </c>
      <c r="G407" s="6">
        <v>0</v>
      </c>
      <c r="H407" s="6">
        <v>0</v>
      </c>
      <c r="I407" s="6">
        <v>0</v>
      </c>
      <c r="J407" s="6">
        <v>0</v>
      </c>
      <c r="K407" s="6">
        <v>0</v>
      </c>
      <c r="L407" s="6">
        <v>0</v>
      </c>
      <c r="M407" s="6">
        <v>0</v>
      </c>
      <c r="N407" s="6">
        <v>0</v>
      </c>
      <c r="O407" s="6">
        <v>0</v>
      </c>
      <c r="P407" s="6">
        <v>0</v>
      </c>
      <c r="Q407" s="6">
        <v>0</v>
      </c>
      <c r="R407" s="6">
        <v>0</v>
      </c>
      <c r="S407" s="6">
        <v>0</v>
      </c>
      <c r="T407" s="6">
        <v>0</v>
      </c>
      <c r="U407" s="6">
        <v>0</v>
      </c>
      <c r="V407" s="6">
        <v>0</v>
      </c>
    </row>
    <row r="408" spans="1:22" hidden="1" x14ac:dyDescent="0.35">
      <c r="A408" t="s">
        <v>72</v>
      </c>
      <c r="B408" t="s">
        <v>42</v>
      </c>
      <c r="C408" t="str">
        <f t="shared" si="18"/>
        <v>EASOC_TO_elec</v>
      </c>
      <c r="D408" t="str">
        <f t="shared" si="19"/>
        <v>PROTRA_CHP_PP_I</v>
      </c>
      <c r="E408" t="s">
        <v>19</v>
      </c>
      <c r="F408" s="1" t="str">
        <f t="shared" si="20"/>
        <v>EASOCTO_elecPROTRA_PP_gas_fuels</v>
      </c>
      <c r="G408" s="5">
        <v>130.89697860499564</v>
      </c>
      <c r="H408" s="5">
        <v>132.41839500593542</v>
      </c>
      <c r="I408" s="5">
        <v>135.58559789000989</v>
      </c>
      <c r="J408" s="5">
        <v>139.06239244071358</v>
      </c>
      <c r="K408" s="5">
        <v>141.9997858094909</v>
      </c>
      <c r="L408" s="5">
        <v>146.77577923014044</v>
      </c>
      <c r="M408" s="5">
        <v>150.11543788647401</v>
      </c>
      <c r="N408" s="5">
        <v>154.77270973244453</v>
      </c>
      <c r="O408" s="5">
        <v>160.29113101480905</v>
      </c>
      <c r="P408" s="5">
        <v>164.57673329863016</v>
      </c>
      <c r="Q408" s="5">
        <v>165.10169915983442</v>
      </c>
      <c r="R408" s="5">
        <v>171.53646542852948</v>
      </c>
      <c r="S408" s="5">
        <v>174.95147616166628</v>
      </c>
      <c r="T408" s="5">
        <v>176.9256638624127</v>
      </c>
      <c r="U408" s="5">
        <v>180.38042767535239</v>
      </c>
      <c r="V408" s="5">
        <v>183.83519148829208</v>
      </c>
    </row>
    <row r="409" spans="1:22" hidden="1" x14ac:dyDescent="0.35">
      <c r="A409" t="s">
        <v>72</v>
      </c>
      <c r="B409" t="s">
        <v>42</v>
      </c>
      <c r="C409" t="str">
        <f t="shared" si="18"/>
        <v>EASOC_TO_elec</v>
      </c>
      <c r="D409" t="str">
        <f t="shared" si="19"/>
        <v>PROTRA_CHP_PP_I</v>
      </c>
      <c r="E409" t="s">
        <v>20</v>
      </c>
      <c r="F409" s="1" t="str">
        <f t="shared" si="20"/>
        <v>EASOCTO_elecPROTRA_PP_gas_fuels_CCS</v>
      </c>
      <c r="G409" s="6">
        <v>0</v>
      </c>
      <c r="H409" s="6">
        <v>0</v>
      </c>
      <c r="I409" s="6">
        <v>0</v>
      </c>
      <c r="J409" s="6">
        <v>0</v>
      </c>
      <c r="K409" s="6">
        <v>0</v>
      </c>
      <c r="L409" s="6">
        <v>0</v>
      </c>
      <c r="M409" s="6">
        <v>0</v>
      </c>
      <c r="N409" s="6">
        <v>0</v>
      </c>
      <c r="O409" s="6">
        <v>0</v>
      </c>
      <c r="P409" s="6">
        <v>0</v>
      </c>
      <c r="Q409" s="6">
        <v>0</v>
      </c>
      <c r="R409" s="6">
        <v>0</v>
      </c>
      <c r="S409" s="6">
        <v>0</v>
      </c>
      <c r="T409" s="6">
        <v>0</v>
      </c>
      <c r="U409" s="6">
        <v>0</v>
      </c>
      <c r="V409" s="6">
        <v>0</v>
      </c>
    </row>
    <row r="410" spans="1:22" hidden="1" x14ac:dyDescent="0.35">
      <c r="A410" t="s">
        <v>72</v>
      </c>
      <c r="B410" t="s">
        <v>42</v>
      </c>
      <c r="C410" t="str">
        <f t="shared" si="18"/>
        <v>EASOC_TO_elec</v>
      </c>
      <c r="D410" t="str">
        <f t="shared" si="19"/>
        <v>PROTRA_CHP_PP_I</v>
      </c>
      <c r="E410" t="s">
        <v>21</v>
      </c>
      <c r="F410" s="1" t="str">
        <f t="shared" si="20"/>
        <v>EASOCTO_elecPROTRA_PP_geothermal</v>
      </c>
      <c r="G410" s="5">
        <v>3.7663000000000002</v>
      </c>
      <c r="H410" s="5">
        <v>3.7633000000000001</v>
      </c>
      <c r="I410" s="5">
        <v>3.8738000000000001</v>
      </c>
      <c r="J410" s="5">
        <v>4.0638000000000005</v>
      </c>
      <c r="K410" s="5">
        <v>4.2884000000000002</v>
      </c>
      <c r="L410" s="5">
        <v>4.4264000000000001</v>
      </c>
      <c r="M410" s="5">
        <v>4.2554000000000007</v>
      </c>
      <c r="N410" s="5">
        <v>4.4304000000000006</v>
      </c>
      <c r="O410" s="5">
        <v>4.5234000000000005</v>
      </c>
      <c r="P410" s="5">
        <v>4.7544000000000004</v>
      </c>
      <c r="Q410" s="5">
        <v>4.8134000000000006</v>
      </c>
      <c r="R410" s="5">
        <v>5.0273999999999992</v>
      </c>
      <c r="S410" s="5">
        <v>5.1428000000000003</v>
      </c>
      <c r="T410" s="5">
        <v>5.3285</v>
      </c>
      <c r="U410" s="5">
        <v>5.4762599999999999</v>
      </c>
      <c r="V410" s="5">
        <v>5.6240199999999998</v>
      </c>
    </row>
    <row r="411" spans="1:22" hidden="1" x14ac:dyDescent="0.35">
      <c r="A411" t="s">
        <v>72</v>
      </c>
      <c r="B411" t="s">
        <v>42</v>
      </c>
      <c r="C411" t="str">
        <f t="shared" si="18"/>
        <v>EASOC_TO_elec</v>
      </c>
      <c r="D411" t="str">
        <f t="shared" si="19"/>
        <v>PROTRA_CHP_PP_I</v>
      </c>
      <c r="E411" t="s">
        <v>22</v>
      </c>
      <c r="F411" s="1" t="str">
        <f t="shared" si="20"/>
        <v>EASOCTO_elecPROTRA_PP_hydropower_dammed</v>
      </c>
      <c r="G411" s="5">
        <v>50.46479999999999</v>
      </c>
      <c r="H411" s="5">
        <v>51.944399999999995</v>
      </c>
      <c r="I411" s="5">
        <v>52.097999999999992</v>
      </c>
      <c r="J411" s="5">
        <v>52.853999999999992</v>
      </c>
      <c r="K411" s="5">
        <v>53.545199999999994</v>
      </c>
      <c r="L411" s="5">
        <v>54.776999999999994</v>
      </c>
      <c r="M411" s="5">
        <v>56.616036000000001</v>
      </c>
      <c r="N411" s="5">
        <v>59.410457999999998</v>
      </c>
      <c r="O411" s="5">
        <v>61.5396</v>
      </c>
      <c r="P411" s="5">
        <v>62.644199999999998</v>
      </c>
      <c r="Q411" s="5">
        <v>64.105199999999982</v>
      </c>
      <c r="R411" s="5">
        <v>65.362799999999993</v>
      </c>
      <c r="S411" s="5">
        <v>65.777819999999991</v>
      </c>
      <c r="T411" s="5">
        <v>65.801820000000006</v>
      </c>
      <c r="U411" s="5">
        <v>66.600606000000013</v>
      </c>
      <c r="V411" s="5">
        <v>67.39939200000002</v>
      </c>
    </row>
    <row r="412" spans="1:22" hidden="1" x14ac:dyDescent="0.35">
      <c r="A412" t="s">
        <v>72</v>
      </c>
      <c r="B412" t="s">
        <v>42</v>
      </c>
      <c r="C412" t="str">
        <f t="shared" si="18"/>
        <v>EASOC_TO_elec</v>
      </c>
      <c r="D412" t="str">
        <f t="shared" si="19"/>
        <v>PROTRA_CHP_PP_I</v>
      </c>
      <c r="E412" t="s">
        <v>23</v>
      </c>
      <c r="F412" s="1" t="str">
        <f t="shared" si="20"/>
        <v>EASOCTO_elecPROTRA_PP_hydropower_run_of_river</v>
      </c>
      <c r="G412" s="5">
        <v>33.6432</v>
      </c>
      <c r="H412" s="5">
        <v>34.629600000000003</v>
      </c>
      <c r="I412" s="5">
        <v>34.731999999999992</v>
      </c>
      <c r="J412" s="5">
        <v>35.235999999999997</v>
      </c>
      <c r="K412" s="5">
        <v>35.696799999999996</v>
      </c>
      <c r="L412" s="5">
        <v>36.517999999999994</v>
      </c>
      <c r="M412" s="5">
        <v>37.744024000000003</v>
      </c>
      <c r="N412" s="5">
        <v>39.606972000000006</v>
      </c>
      <c r="O412" s="5">
        <v>41.026400000000002</v>
      </c>
      <c r="P412" s="5">
        <v>41.762799999999999</v>
      </c>
      <c r="Q412" s="5">
        <v>42.736799999999995</v>
      </c>
      <c r="R412" s="5">
        <v>43.575199999999995</v>
      </c>
      <c r="S412" s="5">
        <v>43.851879999999994</v>
      </c>
      <c r="T412" s="5">
        <v>43.867880000000007</v>
      </c>
      <c r="U412" s="5">
        <v>44.400404000000009</v>
      </c>
      <c r="V412" s="5">
        <v>44.932928000000011</v>
      </c>
    </row>
    <row r="413" spans="1:22" hidden="1" x14ac:dyDescent="0.35">
      <c r="A413" t="s">
        <v>72</v>
      </c>
      <c r="B413" t="s">
        <v>42</v>
      </c>
      <c r="C413" t="str">
        <f t="shared" si="18"/>
        <v>EASOC_TO_elec</v>
      </c>
      <c r="D413" t="str">
        <f t="shared" si="19"/>
        <v>PROTRA_CHP_PP_I</v>
      </c>
      <c r="E413" t="s">
        <v>24</v>
      </c>
      <c r="F413" s="1" t="str">
        <f t="shared" si="20"/>
        <v>EASOCTO_elecPROTRA_PP_liquid_fuels</v>
      </c>
      <c r="G413" s="5">
        <v>58.724289659039769</v>
      </c>
      <c r="H413" s="5">
        <v>59.406842445001423</v>
      </c>
      <c r="I413" s="5">
        <v>60.827744146136922</v>
      </c>
      <c r="J413" s="5">
        <v>62.387537904987674</v>
      </c>
      <c r="K413" s="5">
        <v>63.70534020164083</v>
      </c>
      <c r="L413" s="5">
        <v>65.847993332621414</v>
      </c>
      <c r="M413" s="5">
        <v>67.346263838074989</v>
      </c>
      <c r="N413" s="5">
        <v>69.435654928827205</v>
      </c>
      <c r="O413" s="5">
        <v>71.911383347464806</v>
      </c>
      <c r="P413" s="5">
        <v>73.834032384598103</v>
      </c>
      <c r="Q413" s="5">
        <v>74.069547731270063</v>
      </c>
      <c r="R413" s="5">
        <v>76.956375848146436</v>
      </c>
      <c r="S413" s="5">
        <v>78.488451543236636</v>
      </c>
      <c r="T413" s="5">
        <v>79.374131041842872</v>
      </c>
      <c r="U413" s="5">
        <v>80.924041154488478</v>
      </c>
      <c r="V413" s="5">
        <v>82.473951267134083</v>
      </c>
    </row>
    <row r="414" spans="1:22" hidden="1" x14ac:dyDescent="0.35">
      <c r="A414" t="s">
        <v>72</v>
      </c>
      <c r="B414" t="s">
        <v>42</v>
      </c>
      <c r="C414" t="str">
        <f t="shared" si="18"/>
        <v>EASOC_TO_elec</v>
      </c>
      <c r="D414" t="str">
        <f t="shared" si="19"/>
        <v>PROTRA_CHP_PP_I</v>
      </c>
      <c r="E414" t="s">
        <v>25</v>
      </c>
      <c r="F414" s="1" t="str">
        <f t="shared" si="20"/>
        <v>EASOCTO_elecPROTRA_PP_liquid_fuels_CCS</v>
      </c>
      <c r="G414" s="5">
        <v>0</v>
      </c>
      <c r="H414" s="5">
        <v>0</v>
      </c>
      <c r="I414" s="5">
        <v>0</v>
      </c>
      <c r="J414" s="5">
        <v>0</v>
      </c>
      <c r="K414" s="5">
        <v>0</v>
      </c>
      <c r="L414" s="5">
        <v>0</v>
      </c>
      <c r="M414" s="5">
        <v>0</v>
      </c>
      <c r="N414" s="5">
        <v>0</v>
      </c>
      <c r="O414" s="5">
        <v>0</v>
      </c>
      <c r="P414" s="5">
        <v>0</v>
      </c>
      <c r="Q414" s="5">
        <v>0</v>
      </c>
      <c r="R414" s="5">
        <v>0</v>
      </c>
      <c r="S414" s="5">
        <v>0</v>
      </c>
      <c r="T414" s="5">
        <v>0</v>
      </c>
      <c r="U414" s="5">
        <v>0</v>
      </c>
      <c r="V414" s="5">
        <v>0</v>
      </c>
    </row>
    <row r="415" spans="1:22" hidden="1" x14ac:dyDescent="0.35">
      <c r="A415" t="s">
        <v>72</v>
      </c>
      <c r="B415" t="s">
        <v>42</v>
      </c>
      <c r="C415" t="str">
        <f t="shared" si="18"/>
        <v>EASOC_TO_elec</v>
      </c>
      <c r="D415" t="str">
        <f t="shared" si="19"/>
        <v>PROTRA_CHP_PP_I</v>
      </c>
      <c r="E415" t="s">
        <v>26</v>
      </c>
      <c r="F415" s="1" t="str">
        <f t="shared" si="20"/>
        <v>EASOCTO_elecPROTRA_PP_nuclear</v>
      </c>
      <c r="G415" s="5">
        <v>64.403000000000006</v>
      </c>
      <c r="H415" s="5">
        <v>65.040999999999997</v>
      </c>
      <c r="I415" s="5">
        <v>64.924999999999997</v>
      </c>
      <c r="J415" s="5">
        <v>64.924999999999997</v>
      </c>
      <c r="K415" s="5">
        <v>64.525999999999996</v>
      </c>
      <c r="L415" s="5">
        <v>65.519000000000005</v>
      </c>
      <c r="M415" s="5">
        <v>62.966000000000008</v>
      </c>
      <c r="N415" s="5">
        <v>64.954000000000008</v>
      </c>
      <c r="O415" s="5">
        <v>63.108999999999995</v>
      </c>
      <c r="P415" s="5">
        <v>20.716999999999999</v>
      </c>
      <c r="Q415" s="5">
        <v>22.896000000000001</v>
      </c>
      <c r="R415" s="5">
        <v>24.840000000000003</v>
      </c>
      <c r="S415" s="5">
        <v>24.533000000000001</v>
      </c>
      <c r="T415" s="5">
        <v>31.15</v>
      </c>
      <c r="U415" s="5">
        <v>33.400300000000001</v>
      </c>
      <c r="V415" s="5">
        <v>35.650600000000004</v>
      </c>
    </row>
    <row r="416" spans="1:22" hidden="1" x14ac:dyDescent="0.35">
      <c r="A416" t="s">
        <v>72</v>
      </c>
      <c r="B416" t="s">
        <v>42</v>
      </c>
      <c r="C416" t="str">
        <f t="shared" si="18"/>
        <v>EASOC_TO_elec</v>
      </c>
      <c r="D416" t="str">
        <f t="shared" si="19"/>
        <v>PROTRA_CHP_PP_I</v>
      </c>
      <c r="E416" t="s">
        <v>27</v>
      </c>
      <c r="F416" s="1" t="str">
        <f t="shared" si="20"/>
        <v>EASOCTO_elecPROTRA_PP_oceanic</v>
      </c>
      <c r="G416" s="5">
        <v>2.2000000000000002E-2</v>
      </c>
      <c r="H416" s="5">
        <v>2.2000000000000002E-2</v>
      </c>
      <c r="I416" s="5">
        <v>2.3000000000000003E-2</v>
      </c>
      <c r="J416" s="5">
        <v>2.3000000000000003E-2</v>
      </c>
      <c r="K416" s="5">
        <v>4.1999999999999996E-2</v>
      </c>
      <c r="L416" s="5">
        <v>5.6999999999999995E-2</v>
      </c>
      <c r="M416" s="5">
        <v>7.5999999999999998E-2</v>
      </c>
      <c r="N416" s="5">
        <v>0.107</v>
      </c>
      <c r="O416" s="5">
        <v>0.39900000000000002</v>
      </c>
      <c r="P416" s="5">
        <v>0.433</v>
      </c>
      <c r="Q416" s="5">
        <v>0.44800000000000001</v>
      </c>
      <c r="R416" s="5">
        <v>0.48699999999999999</v>
      </c>
      <c r="S416" s="5">
        <v>0.51900000000000002</v>
      </c>
      <c r="T416" s="5">
        <v>0.61699999999999999</v>
      </c>
      <c r="U416" s="5">
        <v>0.66090000000000004</v>
      </c>
      <c r="V416" s="5">
        <v>0.70480000000000009</v>
      </c>
    </row>
    <row r="417" spans="1:22" hidden="1" x14ac:dyDescent="0.35">
      <c r="A417" t="s">
        <v>72</v>
      </c>
      <c r="B417" t="s">
        <v>42</v>
      </c>
      <c r="C417" t="str">
        <f t="shared" si="18"/>
        <v>EASOC_TO_elec</v>
      </c>
      <c r="D417" t="str">
        <f t="shared" si="19"/>
        <v>PROTRA_CHP_PP_I</v>
      </c>
      <c r="E417" t="s">
        <v>28</v>
      </c>
      <c r="F417" s="1" t="str">
        <f t="shared" si="20"/>
        <v>EASOCTO_elecPROTRA_PP_solar_CSP</v>
      </c>
      <c r="G417" s="5">
        <v>4.0000000000000002E-4</v>
      </c>
      <c r="H417" s="5">
        <v>4.0000000000000002E-4</v>
      </c>
      <c r="I417" s="5">
        <v>3.0000000000000001E-3</v>
      </c>
      <c r="J417" s="5">
        <v>3.0000000000000001E-3</v>
      </c>
      <c r="K417" s="5">
        <v>3.0000000000000001E-3</v>
      </c>
      <c r="L417" s="5">
        <v>3.0000000000000001E-3</v>
      </c>
      <c r="M417" s="5">
        <v>3.2000000000000002E-3</v>
      </c>
      <c r="N417" s="5">
        <v>3.2000000000000002E-3</v>
      </c>
      <c r="O417" s="5">
        <v>3.2000000000000002E-3</v>
      </c>
      <c r="P417" s="5">
        <v>3.2000000000000002E-3</v>
      </c>
      <c r="Q417" s="5">
        <v>3.2000000000000002E-3</v>
      </c>
      <c r="R417" s="5">
        <v>3.2000000000000002E-3</v>
      </c>
      <c r="S417" s="5">
        <v>2.2000000000000001E-3</v>
      </c>
      <c r="T417" s="5">
        <v>2E-3</v>
      </c>
      <c r="U417" s="5">
        <v>1.66E-3</v>
      </c>
      <c r="V417" s="5">
        <v>1.32E-3</v>
      </c>
    </row>
    <row r="418" spans="1:22" hidden="1" x14ac:dyDescent="0.35">
      <c r="A418" t="s">
        <v>72</v>
      </c>
      <c r="B418" t="s">
        <v>42</v>
      </c>
      <c r="C418" t="str">
        <f t="shared" si="18"/>
        <v>EASOC_TO_elec</v>
      </c>
      <c r="D418" t="str">
        <f t="shared" si="19"/>
        <v>PROTRA_CHP_PP_I</v>
      </c>
      <c r="E418" t="s">
        <v>29</v>
      </c>
      <c r="F418" s="1" t="str">
        <f t="shared" si="20"/>
        <v>EASOCTO_elecPROTRA_PP_solar_PV</v>
      </c>
      <c r="G418" s="5">
        <v>0.66380044444444442</v>
      </c>
      <c r="H418" s="5">
        <v>0.80287555555555545</v>
      </c>
      <c r="I418" s="5">
        <v>0.92234177777777782</v>
      </c>
      <c r="J418" s="5">
        <v>1.152438222222222</v>
      </c>
      <c r="K418" s="5">
        <v>1.5539413333333332</v>
      </c>
      <c r="L418" s="5">
        <v>2.3940782222222219</v>
      </c>
      <c r="M418" s="5">
        <v>3.6628386666666666</v>
      </c>
      <c r="N418" s="5">
        <v>5.1306084444444444</v>
      </c>
      <c r="O418" s="5">
        <v>8.3465035555555556</v>
      </c>
      <c r="P418" s="5">
        <v>12.440607999999996</v>
      </c>
      <c r="Q418" s="5">
        <v>17.566986666666665</v>
      </c>
      <c r="R418" s="5">
        <v>23.157812888888888</v>
      </c>
      <c r="S418" s="5">
        <v>26.962259555555555</v>
      </c>
      <c r="T418" s="5">
        <v>33.681983555555554</v>
      </c>
      <c r="U418" s="5">
        <v>38.869785955555557</v>
      </c>
      <c r="V418" s="5">
        <v>44.057588355555559</v>
      </c>
    </row>
    <row r="419" spans="1:22" hidden="1" x14ac:dyDescent="0.35">
      <c r="A419" t="s">
        <v>72</v>
      </c>
      <c r="B419" t="s">
        <v>42</v>
      </c>
      <c r="C419" t="str">
        <f t="shared" si="18"/>
        <v>EASOC_TO_elec</v>
      </c>
      <c r="D419" t="str">
        <f t="shared" si="19"/>
        <v>PROTRA_CHP_PP_I</v>
      </c>
      <c r="E419" t="s">
        <v>30</v>
      </c>
      <c r="F419" s="1" t="str">
        <f t="shared" si="20"/>
        <v>EASOCTO_elecPROTRA_PP_solar_urban_PV</v>
      </c>
      <c r="G419" s="5">
        <v>0.82975055555555566</v>
      </c>
      <c r="H419" s="5">
        <v>1.0035944444444445</v>
      </c>
      <c r="I419" s="5">
        <v>1.1529272222222224</v>
      </c>
      <c r="J419" s="5">
        <v>1.4405477777777778</v>
      </c>
      <c r="K419" s="5">
        <v>1.9424266666666667</v>
      </c>
      <c r="L419" s="5">
        <v>2.9925977777777777</v>
      </c>
      <c r="M419" s="5">
        <v>4.5785483333333339</v>
      </c>
      <c r="N419" s="5">
        <v>6.4132605555555564</v>
      </c>
      <c r="O419" s="5">
        <v>10.433129444444443</v>
      </c>
      <c r="P419" s="5">
        <v>15.550759999999999</v>
      </c>
      <c r="Q419" s="5">
        <v>21.958733333333331</v>
      </c>
      <c r="R419" s="5">
        <v>28.947266111111112</v>
      </c>
      <c r="S419" s="5">
        <v>33.702824444444452</v>
      </c>
      <c r="T419" s="5">
        <v>42.102479444444448</v>
      </c>
      <c r="U419" s="5">
        <v>48.587232444444453</v>
      </c>
      <c r="V419" s="5">
        <v>55.071985444444458</v>
      </c>
    </row>
    <row r="420" spans="1:22" hidden="1" x14ac:dyDescent="0.35">
      <c r="A420" t="s">
        <v>72</v>
      </c>
      <c r="B420" t="s">
        <v>42</v>
      </c>
      <c r="C420" t="str">
        <f t="shared" si="18"/>
        <v>EASOC_TO_elec</v>
      </c>
      <c r="D420" t="str">
        <f t="shared" si="19"/>
        <v>PROTRA_CHP_PP_I</v>
      </c>
      <c r="E420" t="s">
        <v>31</v>
      </c>
      <c r="F420" s="1" t="str">
        <f t="shared" si="20"/>
        <v>EASOCTO_elecPROTRA_PP_solid_fossil</v>
      </c>
      <c r="G420" s="5">
        <v>150.78663016130017</v>
      </c>
      <c r="H420" s="5">
        <v>152.53290560501202</v>
      </c>
      <c r="I420" s="5">
        <v>156.17312879035993</v>
      </c>
      <c r="J420" s="5">
        <v>160.16521265967677</v>
      </c>
      <c r="K420" s="5">
        <v>163.53139202488359</v>
      </c>
      <c r="L420" s="5">
        <v>169.02432748166936</v>
      </c>
      <c r="M420" s="5">
        <v>172.87606556613918</v>
      </c>
      <c r="N420" s="5">
        <v>178.22686957793474</v>
      </c>
      <c r="O420" s="5">
        <v>184.57651216221771</v>
      </c>
      <c r="P420" s="5">
        <v>189.49174064487158</v>
      </c>
      <c r="Q420" s="5">
        <v>190.07225002446822</v>
      </c>
      <c r="R420" s="5">
        <v>197.4671988069081</v>
      </c>
      <c r="S420" s="5">
        <v>201.3776448082985</v>
      </c>
      <c r="T420" s="5">
        <v>203.61492855333887</v>
      </c>
      <c r="U420" s="5">
        <v>207.57010561341536</v>
      </c>
      <c r="V420" s="5">
        <v>211.52528267349186</v>
      </c>
    </row>
    <row r="421" spans="1:22" hidden="1" x14ac:dyDescent="0.35">
      <c r="A421" t="s">
        <v>72</v>
      </c>
      <c r="B421" t="s">
        <v>42</v>
      </c>
      <c r="C421" t="str">
        <f t="shared" si="18"/>
        <v>EASOC_TO_elec</v>
      </c>
      <c r="D421" t="str">
        <f t="shared" si="19"/>
        <v>PROTRA_CHP_PP_I</v>
      </c>
      <c r="E421" t="s">
        <v>32</v>
      </c>
      <c r="F421" s="1" t="str">
        <f t="shared" si="20"/>
        <v>EASOCTO_elecPROTRA_PP_solid_fossil_CCS</v>
      </c>
      <c r="G421" s="5">
        <v>0</v>
      </c>
      <c r="H421" s="5">
        <v>0</v>
      </c>
      <c r="I421" s="5">
        <v>0</v>
      </c>
      <c r="J421" s="5">
        <v>0</v>
      </c>
      <c r="K421" s="5">
        <v>0</v>
      </c>
      <c r="L421" s="5">
        <v>0</v>
      </c>
      <c r="M421" s="5">
        <v>0</v>
      </c>
      <c r="N421" s="5">
        <v>0</v>
      </c>
      <c r="O421" s="5">
        <v>0</v>
      </c>
      <c r="P421" s="5">
        <v>0</v>
      </c>
      <c r="Q421" s="5">
        <v>0</v>
      </c>
      <c r="R421" s="5">
        <v>0</v>
      </c>
      <c r="S421" s="5">
        <v>0</v>
      </c>
      <c r="T421" s="5">
        <v>0</v>
      </c>
      <c r="U421" s="5">
        <v>0</v>
      </c>
      <c r="V421" s="5">
        <v>0</v>
      </c>
    </row>
    <row r="422" spans="1:22" hidden="1" x14ac:dyDescent="0.35">
      <c r="A422" t="s">
        <v>72</v>
      </c>
      <c r="B422" t="s">
        <v>42</v>
      </c>
      <c r="C422" t="str">
        <f t="shared" si="18"/>
        <v>EASOC_TO_elec</v>
      </c>
      <c r="D422" t="str">
        <f t="shared" si="19"/>
        <v>PROTRA_CHP_PP_I</v>
      </c>
      <c r="E422" t="s">
        <v>33</v>
      </c>
      <c r="F422" s="1" t="str">
        <f t="shared" si="20"/>
        <v>EASOCTO_elecPROTRA_PP_waste</v>
      </c>
      <c r="G422" s="5">
        <v>0.72908572594129961</v>
      </c>
      <c r="H422" s="5">
        <v>0.82933163541283506</v>
      </c>
      <c r="I422" s="5">
        <v>0.90712357795665499</v>
      </c>
      <c r="J422" s="5">
        <v>0.92879277467801746</v>
      </c>
      <c r="K422" s="5">
        <v>1.0673464944645079</v>
      </c>
      <c r="L422" s="5">
        <v>1.123652384142946</v>
      </c>
      <c r="M422" s="5">
        <v>1.1965791416146123</v>
      </c>
      <c r="N422" s="5">
        <v>1.1582252894455978</v>
      </c>
      <c r="O422" s="5">
        <v>1.2037622881359431</v>
      </c>
      <c r="P422" s="5">
        <v>1.3673336540848728</v>
      </c>
      <c r="Q422" s="5">
        <v>1.5141533595585659</v>
      </c>
      <c r="R422" s="5">
        <v>1.7182973386834506</v>
      </c>
      <c r="S422" s="5">
        <v>1.807642925622108</v>
      </c>
      <c r="T422" s="5">
        <v>1.941513458262659</v>
      </c>
      <c r="U422" s="5">
        <v>2.0856983757045704</v>
      </c>
      <c r="V422" s="5">
        <v>2.2298832931464818</v>
      </c>
    </row>
    <row r="423" spans="1:22" hidden="1" x14ac:dyDescent="0.35">
      <c r="A423" t="s">
        <v>72</v>
      </c>
      <c r="B423" t="s">
        <v>42</v>
      </c>
      <c r="C423" t="str">
        <f t="shared" si="18"/>
        <v>EASOC_TO_elec</v>
      </c>
      <c r="D423" t="str">
        <f t="shared" si="19"/>
        <v>PROTRA_CHP_PP_I</v>
      </c>
      <c r="E423" t="s">
        <v>34</v>
      </c>
      <c r="F423" s="1" t="str">
        <f t="shared" si="20"/>
        <v>EASOCTO_elecPROTRA_PP_waste_CCS</v>
      </c>
      <c r="G423" s="5">
        <v>0</v>
      </c>
      <c r="H423" s="5">
        <v>0</v>
      </c>
      <c r="I423" s="5">
        <v>0</v>
      </c>
      <c r="J423" s="5">
        <v>0</v>
      </c>
      <c r="K423" s="5">
        <v>0</v>
      </c>
      <c r="L423" s="5">
        <v>0</v>
      </c>
      <c r="M423" s="5">
        <v>0</v>
      </c>
      <c r="N423" s="5">
        <v>0</v>
      </c>
      <c r="O423" s="5">
        <v>0</v>
      </c>
      <c r="P423" s="5">
        <v>0</v>
      </c>
      <c r="Q423" s="5">
        <v>0</v>
      </c>
      <c r="R423" s="5">
        <v>0</v>
      </c>
      <c r="S423" s="5">
        <v>0</v>
      </c>
      <c r="T423" s="5">
        <v>0</v>
      </c>
      <c r="U423" s="5">
        <v>0</v>
      </c>
      <c r="V423" s="5">
        <v>0</v>
      </c>
    </row>
    <row r="424" spans="1:22" hidden="1" x14ac:dyDescent="0.35">
      <c r="A424" t="s">
        <v>72</v>
      </c>
      <c r="B424" t="s">
        <v>42</v>
      </c>
      <c r="C424" t="str">
        <f t="shared" si="18"/>
        <v>EASOC_TO_elec</v>
      </c>
      <c r="D424" t="str">
        <f t="shared" si="19"/>
        <v>PROTRA_CHP_PP_I</v>
      </c>
      <c r="E424" t="s">
        <v>35</v>
      </c>
      <c r="F424" s="1" t="str">
        <f t="shared" si="20"/>
        <v>EASOCTO_elecPROTRA_PP_wind_offshore</v>
      </c>
      <c r="G424" s="5">
        <v>1.1999999999999999E-3</v>
      </c>
      <c r="H424" s="5">
        <v>1.1999999999999999E-3</v>
      </c>
      <c r="I424" s="5">
        <v>1.12E-2</v>
      </c>
      <c r="J424" s="5">
        <v>1.12E-2</v>
      </c>
      <c r="K424" s="5">
        <v>1.12E-2</v>
      </c>
      <c r="L424" s="5">
        <v>2.52E-2</v>
      </c>
      <c r="M424" s="5">
        <v>2.52E-2</v>
      </c>
      <c r="N424" s="5">
        <v>2.53E-2</v>
      </c>
      <c r="O424" s="5">
        <v>6.5700000000000008E-2</v>
      </c>
      <c r="P424" s="5">
        <v>6.5700000000000008E-2</v>
      </c>
      <c r="Q424" s="5">
        <v>0.152</v>
      </c>
      <c r="R424" s="5">
        <v>0.15919999999999998</v>
      </c>
      <c r="S424" s="5">
        <v>0.17219999999999999</v>
      </c>
      <c r="T424" s="5">
        <v>0.17219999999999999</v>
      </c>
      <c r="U424" s="5">
        <v>0.19552</v>
      </c>
      <c r="V424" s="5">
        <v>0.21884000000000001</v>
      </c>
    </row>
    <row r="425" spans="1:22" hidden="1" x14ac:dyDescent="0.35">
      <c r="A425" t="s">
        <v>72</v>
      </c>
      <c r="B425" t="s">
        <v>42</v>
      </c>
      <c r="C425" t="str">
        <f t="shared" si="18"/>
        <v>EASOC_TO_elec</v>
      </c>
      <c r="D425" t="str">
        <f t="shared" si="19"/>
        <v>PROTRA_CHP_PP_I</v>
      </c>
      <c r="E425" t="s">
        <v>36</v>
      </c>
      <c r="F425" s="1" t="str">
        <f t="shared" si="20"/>
        <v>EASOCTO_elecPROTRA_PP_wind_onshore</v>
      </c>
      <c r="G425" s="5">
        <v>2.0226999999999999</v>
      </c>
      <c r="H425" s="5">
        <v>2.75814</v>
      </c>
      <c r="I425" s="5">
        <v>2.9848400000000002</v>
      </c>
      <c r="J425" s="5">
        <v>3.4718400000000003</v>
      </c>
      <c r="K425" s="5">
        <v>4.1113099999999996</v>
      </c>
      <c r="L425" s="5">
        <v>4.6788899999999991</v>
      </c>
      <c r="M425" s="5">
        <v>5.1159800000000004</v>
      </c>
      <c r="N425" s="5">
        <v>5.84558</v>
      </c>
      <c r="O425" s="5">
        <v>6.7250800000000002</v>
      </c>
      <c r="P425" s="5">
        <v>7.7372700000000005</v>
      </c>
      <c r="Q425" s="5">
        <v>8.3348700000000004</v>
      </c>
      <c r="R425" s="5">
        <v>9.1923099999999991</v>
      </c>
      <c r="S425" s="5">
        <v>10.079689999999999</v>
      </c>
      <c r="T425" s="5">
        <v>11.729880999999999</v>
      </c>
      <c r="U425" s="5">
        <v>12.702885199999999</v>
      </c>
      <c r="V425" s="5">
        <v>13.675889399999999</v>
      </c>
    </row>
    <row r="426" spans="1:22" hidden="1" x14ac:dyDescent="0.35">
      <c r="A426" t="s">
        <v>49</v>
      </c>
      <c r="B426" t="s">
        <v>41</v>
      </c>
      <c r="C426" t="str">
        <f t="shared" si="18"/>
        <v>ESTONIA_TO_heat</v>
      </c>
      <c r="D426" t="str">
        <f t="shared" si="19"/>
        <v>PROTRA_CHP_HP_I</v>
      </c>
      <c r="E426" t="s">
        <v>0</v>
      </c>
      <c r="F426" s="1" t="str">
        <f t="shared" si="20"/>
        <v>ESTONIATO_heatPROTRA_CHP_gas_fuels</v>
      </c>
      <c r="G426" s="3">
        <v>0.18487805071307234</v>
      </c>
      <c r="H426" s="3">
        <v>0.18667113127095813</v>
      </c>
      <c r="I426" s="3">
        <v>0.14836787850250482</v>
      </c>
      <c r="J426" s="3">
        <v>0.12429481824663428</v>
      </c>
      <c r="K426" s="3">
        <v>0.15058061621223617</v>
      </c>
      <c r="L426" s="3">
        <v>0.1161305791107289</v>
      </c>
      <c r="M426" s="3">
        <v>9.0989300650160462E-2</v>
      </c>
      <c r="N426" s="3">
        <v>6.0125424664424686E-2</v>
      </c>
      <c r="O426" s="3">
        <v>5.8790151908552316E-2</v>
      </c>
      <c r="P426" s="3">
        <v>6.0278027265095818E-2</v>
      </c>
      <c r="Q426" s="3">
        <v>5.8830744200330819E-2</v>
      </c>
      <c r="R426" s="3">
        <v>7.6839224502930056E-2</v>
      </c>
      <c r="S426" s="3">
        <v>7.4924481521659231E-2</v>
      </c>
      <c r="T426" s="3">
        <v>7.8323284794456785E-2</v>
      </c>
      <c r="U426" s="3">
        <v>7.496503566278756E-2</v>
      </c>
      <c r="V426" s="3">
        <v>7.834029998443158E-2</v>
      </c>
    </row>
    <row r="427" spans="1:22" hidden="1" x14ac:dyDescent="0.35">
      <c r="A427" t="s">
        <v>49</v>
      </c>
      <c r="B427" t="s">
        <v>41</v>
      </c>
      <c r="C427" t="str">
        <f t="shared" si="18"/>
        <v>ESTONIA_TO_heat</v>
      </c>
      <c r="D427" t="str">
        <f t="shared" si="19"/>
        <v>PROTRA_CHP_HP_I</v>
      </c>
      <c r="E427" t="s">
        <v>1</v>
      </c>
      <c r="F427" s="1" t="str">
        <f t="shared" si="20"/>
        <v>ESTONIATO_heatPROTRA_CHP_gas_fuels_CCS</v>
      </c>
      <c r="G427" s="3">
        <v>0</v>
      </c>
      <c r="H427" s="3">
        <v>0</v>
      </c>
      <c r="I427" s="3">
        <v>0</v>
      </c>
      <c r="J427" s="3">
        <v>0</v>
      </c>
      <c r="K427" s="3">
        <v>0</v>
      </c>
      <c r="L427" s="3">
        <v>0</v>
      </c>
      <c r="M427" s="3">
        <v>0</v>
      </c>
      <c r="N427" s="3">
        <v>0</v>
      </c>
      <c r="O427" s="3">
        <v>0</v>
      </c>
      <c r="P427" s="3">
        <v>0</v>
      </c>
      <c r="Q427" s="3">
        <v>0</v>
      </c>
      <c r="R427" s="3">
        <v>0</v>
      </c>
      <c r="S427" s="3">
        <v>0</v>
      </c>
      <c r="T427" s="3">
        <v>0</v>
      </c>
      <c r="U427" s="3">
        <v>0</v>
      </c>
      <c r="V427" s="3">
        <v>0</v>
      </c>
    </row>
    <row r="428" spans="1:22" hidden="1" x14ac:dyDescent="0.35">
      <c r="A428" t="s">
        <v>49</v>
      </c>
      <c r="B428" t="s">
        <v>41</v>
      </c>
      <c r="C428" t="str">
        <f t="shared" si="18"/>
        <v>ESTONIA_TO_heat</v>
      </c>
      <c r="D428" t="str">
        <f t="shared" si="19"/>
        <v>PROTRA_CHP_HP_I</v>
      </c>
      <c r="E428" t="s">
        <v>2</v>
      </c>
      <c r="F428" s="1" t="str">
        <f t="shared" si="20"/>
        <v>ESTONIATO_heatPROTRA_CHP_geothermal</v>
      </c>
      <c r="G428" s="3">
        <v>0</v>
      </c>
      <c r="H428" s="3">
        <v>0</v>
      </c>
      <c r="I428" s="3">
        <v>0</v>
      </c>
      <c r="J428" s="3">
        <v>0</v>
      </c>
      <c r="K428" s="3">
        <v>0</v>
      </c>
      <c r="L428" s="3">
        <v>0</v>
      </c>
      <c r="M428" s="3">
        <v>0</v>
      </c>
      <c r="N428" s="3">
        <v>0</v>
      </c>
      <c r="O428" s="3">
        <v>0</v>
      </c>
      <c r="P428" s="3">
        <v>0</v>
      </c>
      <c r="Q428" s="3">
        <v>0</v>
      </c>
      <c r="R428" s="3">
        <v>0</v>
      </c>
      <c r="S428" s="3">
        <v>0</v>
      </c>
      <c r="T428" s="3">
        <v>0</v>
      </c>
      <c r="U428" s="3">
        <v>0</v>
      </c>
      <c r="V428" s="3">
        <v>0</v>
      </c>
    </row>
    <row r="429" spans="1:22" hidden="1" x14ac:dyDescent="0.35">
      <c r="A429" t="s">
        <v>49</v>
      </c>
      <c r="B429" t="s">
        <v>41</v>
      </c>
      <c r="C429" t="str">
        <f t="shared" si="18"/>
        <v>ESTONIA_TO_heat</v>
      </c>
      <c r="D429" t="str">
        <f t="shared" si="19"/>
        <v>PROTRA_CHP_HP_I</v>
      </c>
      <c r="E429" t="s">
        <v>3</v>
      </c>
      <c r="F429" s="1" t="str">
        <f t="shared" si="20"/>
        <v>ESTONIATO_heatPROTRA_CHP_liquid_fuels</v>
      </c>
      <c r="G429" s="3">
        <v>1.7930805578857613E-3</v>
      </c>
      <c r="H429" s="3">
        <v>1.1445195050334646E-3</v>
      </c>
      <c r="I429" s="3">
        <v>1.6023273070468506E-3</v>
      </c>
      <c r="J429" s="3">
        <v>1.4878753565435044E-3</v>
      </c>
      <c r="K429" s="3">
        <v>1.1063688548656827E-3</v>
      </c>
      <c r="L429" s="3">
        <v>1.4497247063757219E-3</v>
      </c>
      <c r="M429" s="3">
        <v>9.9191690436233612E-4</v>
      </c>
      <c r="N429" s="3">
        <v>1.4878753565435044E-3</v>
      </c>
      <c r="O429" s="3">
        <v>4.9595845218116806E-4</v>
      </c>
      <c r="P429" s="3">
        <v>6.8671170302007901E-4</v>
      </c>
      <c r="Q429" s="3">
        <v>7.6301300335564312E-4</v>
      </c>
      <c r="R429" s="3">
        <v>9.5376625419455396E-4</v>
      </c>
      <c r="S429" s="3">
        <v>9.156156040267719E-4</v>
      </c>
      <c r="T429" s="3">
        <v>1.3352727558723753E-3</v>
      </c>
      <c r="U429" s="3">
        <v>8.7746495385898973E-4</v>
      </c>
      <c r="V429" s="3">
        <v>9.3850599412744124E-4</v>
      </c>
    </row>
    <row r="430" spans="1:22" hidden="1" x14ac:dyDescent="0.35">
      <c r="A430" t="s">
        <v>49</v>
      </c>
      <c r="B430" t="s">
        <v>41</v>
      </c>
      <c r="C430" t="str">
        <f t="shared" si="18"/>
        <v>ESTONIA_TO_heat</v>
      </c>
      <c r="D430" t="str">
        <f t="shared" si="19"/>
        <v>PROTRA_CHP_HP_I</v>
      </c>
      <c r="E430" t="s">
        <v>4</v>
      </c>
      <c r="F430" s="1" t="str">
        <f t="shared" si="20"/>
        <v>ESTONIATO_heatPROTRA_CHP_liquid_fuels_CCS</v>
      </c>
      <c r="G430" s="3">
        <v>0</v>
      </c>
      <c r="H430" s="3">
        <v>0</v>
      </c>
      <c r="I430" s="3">
        <v>0</v>
      </c>
      <c r="J430" s="3">
        <v>0</v>
      </c>
      <c r="K430" s="3">
        <v>0</v>
      </c>
      <c r="L430" s="3">
        <v>0</v>
      </c>
      <c r="M430" s="3">
        <v>0</v>
      </c>
      <c r="N430" s="3">
        <v>0</v>
      </c>
      <c r="O430" s="3">
        <v>0</v>
      </c>
      <c r="P430" s="3">
        <v>0</v>
      </c>
      <c r="Q430" s="3">
        <v>0</v>
      </c>
      <c r="R430" s="3">
        <v>0</v>
      </c>
      <c r="S430" s="3">
        <v>0</v>
      </c>
      <c r="T430" s="3">
        <v>0</v>
      </c>
      <c r="U430" s="3">
        <v>0</v>
      </c>
      <c r="V430" s="3">
        <v>0</v>
      </c>
    </row>
    <row r="431" spans="1:22" hidden="1" x14ac:dyDescent="0.35">
      <c r="A431" t="s">
        <v>49</v>
      </c>
      <c r="B431" t="s">
        <v>41</v>
      </c>
      <c r="C431" t="str">
        <f t="shared" si="18"/>
        <v>ESTONIA_TO_heat</v>
      </c>
      <c r="D431" t="str">
        <f t="shared" si="19"/>
        <v>PROTRA_CHP_HP_I</v>
      </c>
      <c r="E431" t="s">
        <v>5</v>
      </c>
      <c r="F431" s="1" t="str">
        <f t="shared" si="20"/>
        <v>ESTONIATO_heatPROTRA_CHP_solid_fossil</v>
      </c>
      <c r="G431" s="3">
        <v>0.17534038817112674</v>
      </c>
      <c r="H431" s="3">
        <v>0.16526861652683231</v>
      </c>
      <c r="I431" s="3">
        <v>0.14863493305367928</v>
      </c>
      <c r="J431" s="3">
        <v>0.14993205515938388</v>
      </c>
      <c r="K431" s="3">
        <v>0.15241184742028971</v>
      </c>
      <c r="L431" s="3">
        <v>0.1605760865561951</v>
      </c>
      <c r="M431" s="3">
        <v>0.12685091180787567</v>
      </c>
      <c r="N431" s="3">
        <v>0.13234460543203627</v>
      </c>
      <c r="O431" s="3">
        <v>0.128720293666097</v>
      </c>
      <c r="P431" s="3">
        <v>0.12818618456374803</v>
      </c>
      <c r="Q431" s="3">
        <v>0.10800449062499129</v>
      </c>
      <c r="R431" s="3">
        <v>9.6711898175327771E-2</v>
      </c>
      <c r="S431" s="3">
        <v>8.9882931795294746E-2</v>
      </c>
      <c r="T431" s="3">
        <v>9.7169705977341134E-2</v>
      </c>
      <c r="U431" s="3">
        <v>7.4935888566059386E-2</v>
      </c>
      <c r="V431" s="3">
        <v>6.8367948934474343E-2</v>
      </c>
    </row>
    <row r="432" spans="1:22" hidden="1" x14ac:dyDescent="0.35">
      <c r="A432" t="s">
        <v>49</v>
      </c>
      <c r="B432" t="s">
        <v>41</v>
      </c>
      <c r="C432" t="str">
        <f t="shared" si="18"/>
        <v>ESTONIA_TO_heat</v>
      </c>
      <c r="D432" t="str">
        <f t="shared" si="19"/>
        <v>PROTRA_CHP_HP_I</v>
      </c>
      <c r="E432" t="s">
        <v>6</v>
      </c>
      <c r="F432" s="1" t="str">
        <f t="shared" si="20"/>
        <v>ESTONIATO_heatPROTRA_CHP_solid_fossil_CCS</v>
      </c>
      <c r="G432" s="3">
        <v>0</v>
      </c>
      <c r="H432" s="3">
        <v>0</v>
      </c>
      <c r="I432" s="3">
        <v>0</v>
      </c>
      <c r="J432" s="3">
        <v>0</v>
      </c>
      <c r="K432" s="3">
        <v>0</v>
      </c>
      <c r="L432" s="3">
        <v>0</v>
      </c>
      <c r="M432" s="3">
        <v>0</v>
      </c>
      <c r="N432" s="3">
        <v>0</v>
      </c>
      <c r="O432" s="3">
        <v>0</v>
      </c>
      <c r="P432" s="3">
        <v>0</v>
      </c>
      <c r="Q432" s="3">
        <v>0</v>
      </c>
      <c r="R432" s="3">
        <v>0</v>
      </c>
      <c r="S432" s="3">
        <v>0</v>
      </c>
      <c r="T432" s="3">
        <v>0</v>
      </c>
      <c r="U432" s="3">
        <v>0</v>
      </c>
      <c r="V432" s="3">
        <v>0</v>
      </c>
    </row>
    <row r="433" spans="1:22" hidden="1" x14ac:dyDescent="0.35">
      <c r="A433" t="s">
        <v>49</v>
      </c>
      <c r="B433" t="s">
        <v>41</v>
      </c>
      <c r="C433" t="str">
        <f t="shared" si="18"/>
        <v>ESTONIA_TO_heat</v>
      </c>
      <c r="D433" t="str">
        <f t="shared" si="19"/>
        <v>PROTRA_CHP_HP_I</v>
      </c>
      <c r="E433" t="s">
        <v>7</v>
      </c>
      <c r="F433" s="1" t="str">
        <f t="shared" si="20"/>
        <v>ESTONIATO_heatPROTRA_CHP_waste</v>
      </c>
      <c r="G433" s="3">
        <v>0</v>
      </c>
      <c r="H433" s="3">
        <v>0</v>
      </c>
      <c r="I433" s="3">
        <v>0</v>
      </c>
      <c r="J433" s="3">
        <v>0</v>
      </c>
      <c r="K433" s="3">
        <v>0</v>
      </c>
      <c r="L433" s="3">
        <v>0</v>
      </c>
      <c r="M433" s="3">
        <v>0</v>
      </c>
      <c r="N433" s="3">
        <v>0</v>
      </c>
      <c r="O433" s="3">
        <v>2.4950525209729527E-2</v>
      </c>
      <c r="P433" s="3">
        <v>3.4068530599829464E-2</v>
      </c>
      <c r="Q433" s="3">
        <v>3.7006130662748687E-2</v>
      </c>
      <c r="R433" s="3">
        <v>4.0943659266565492E-2</v>
      </c>
      <c r="S433" s="3">
        <v>4.2550564651632476E-2</v>
      </c>
      <c r="T433" s="3">
        <v>4.0598929991649407E-2</v>
      </c>
      <c r="U433" s="3">
        <v>4.0228944986322263E-2</v>
      </c>
      <c r="V433" s="3">
        <v>4.0839034923545368E-2</v>
      </c>
    </row>
    <row r="434" spans="1:22" hidden="1" x14ac:dyDescent="0.35">
      <c r="A434" t="s">
        <v>49</v>
      </c>
      <c r="B434" t="s">
        <v>41</v>
      </c>
      <c r="C434" t="str">
        <f t="shared" si="18"/>
        <v>ESTONIA_TO_heat</v>
      </c>
      <c r="D434" t="str">
        <f t="shared" si="19"/>
        <v>PROTRA_CHP_HP_I</v>
      </c>
      <c r="E434" t="s">
        <v>8</v>
      </c>
      <c r="F434" s="1" t="str">
        <f t="shared" si="20"/>
        <v>ESTONIATO_heatPROTRA_CHP_solid_bio</v>
      </c>
      <c r="G434" s="4">
        <v>1.2589714555368112E-3</v>
      </c>
      <c r="H434" s="4">
        <v>8.3931430369120757E-4</v>
      </c>
      <c r="I434" s="4">
        <v>2.4797922609058397E-3</v>
      </c>
      <c r="J434" s="4">
        <v>2.2890390100669295E-4</v>
      </c>
      <c r="K434" s="4">
        <v>7.0082744358215834E-2</v>
      </c>
      <c r="L434" s="4">
        <v>0.12143351948405061</v>
      </c>
      <c r="M434" s="4">
        <v>0.1246381740981443</v>
      </c>
      <c r="N434" s="4">
        <v>0.17282244526005316</v>
      </c>
      <c r="O434" s="4">
        <v>0.19044804563756854</v>
      </c>
      <c r="P434" s="4">
        <v>0.21200316298236543</v>
      </c>
      <c r="Q434" s="4">
        <v>0.22379171388421015</v>
      </c>
      <c r="R434" s="4">
        <v>0.2401583428061887</v>
      </c>
      <c r="S434" s="4">
        <v>0.21059158892615751</v>
      </c>
      <c r="T434" s="4">
        <v>0.3025728064806803</v>
      </c>
      <c r="U434" s="4">
        <v>0.32028466547822504</v>
      </c>
      <c r="V434" s="4">
        <v>0.34582470216447719</v>
      </c>
    </row>
    <row r="435" spans="1:22" hidden="1" x14ac:dyDescent="0.35">
      <c r="A435" t="s">
        <v>49</v>
      </c>
      <c r="B435" t="s">
        <v>41</v>
      </c>
      <c r="C435" t="str">
        <f t="shared" si="18"/>
        <v>ESTONIA_TO_heat</v>
      </c>
      <c r="D435" t="str">
        <f t="shared" si="19"/>
        <v>PROTRA_CHP_HP_I</v>
      </c>
      <c r="E435" t="s">
        <v>9</v>
      </c>
      <c r="F435" s="1" t="str">
        <f t="shared" si="20"/>
        <v>ESTONIATO_heatPROTRA_CHP_solid_bio_CCS</v>
      </c>
      <c r="G435" s="3">
        <v>0</v>
      </c>
      <c r="H435" s="3">
        <v>0</v>
      </c>
      <c r="I435" s="3">
        <v>0</v>
      </c>
      <c r="J435" s="3">
        <v>0</v>
      </c>
      <c r="K435" s="3">
        <v>0</v>
      </c>
      <c r="L435" s="3">
        <v>0</v>
      </c>
      <c r="M435" s="3">
        <v>0</v>
      </c>
      <c r="N435" s="3">
        <v>0</v>
      </c>
      <c r="O435" s="3">
        <v>0</v>
      </c>
      <c r="P435" s="3">
        <v>0</v>
      </c>
      <c r="Q435" s="3">
        <v>0</v>
      </c>
      <c r="R435" s="3">
        <v>0</v>
      </c>
      <c r="S435" s="3">
        <v>0</v>
      </c>
      <c r="T435" s="3">
        <v>0</v>
      </c>
      <c r="U435" s="3">
        <v>0</v>
      </c>
      <c r="V435" s="3">
        <v>0</v>
      </c>
    </row>
    <row r="436" spans="1:22" hidden="1" x14ac:dyDescent="0.35">
      <c r="A436" t="s">
        <v>49</v>
      </c>
      <c r="B436" t="s">
        <v>41</v>
      </c>
      <c r="C436" t="str">
        <f t="shared" si="18"/>
        <v>ESTONIA_TO_heat</v>
      </c>
      <c r="D436" t="str">
        <f t="shared" si="19"/>
        <v>PROTRA_CHP_HP_I</v>
      </c>
      <c r="E436" t="s">
        <v>10</v>
      </c>
      <c r="F436" s="1" t="str">
        <f t="shared" si="20"/>
        <v>ESTONIATO_heatPROTRA_HP_gas_fuels</v>
      </c>
      <c r="G436" s="4">
        <v>4.4653285371702642</v>
      </c>
      <c r="H436" s="4">
        <v>4.5635299760191845</v>
      </c>
      <c r="I436" s="4">
        <v>5.3722733812949643</v>
      </c>
      <c r="J436" s="4">
        <v>5.1658321342925664</v>
      </c>
      <c r="K436" s="4">
        <v>3.9175827338129499</v>
      </c>
      <c r="L436" s="4">
        <v>4.2964220623501204</v>
      </c>
      <c r="M436" s="4">
        <v>3.6600767386091126</v>
      </c>
      <c r="N436" s="4">
        <v>4.4792949640287762</v>
      </c>
      <c r="O436" s="4">
        <v>3.6557122302158276</v>
      </c>
      <c r="P436" s="4">
        <v>3.2650887290167865</v>
      </c>
      <c r="Q436" s="4">
        <v>2.418810551558753</v>
      </c>
      <c r="R436" s="4">
        <v>2.1265504124700243</v>
      </c>
      <c r="S436" s="4">
        <v>2.3461323213429259</v>
      </c>
      <c r="T436" s="4">
        <v>2.0980191846522782</v>
      </c>
      <c r="U436" s="4">
        <v>1.8871920431654678</v>
      </c>
      <c r="V436" s="4">
        <v>1.7780152187050362</v>
      </c>
    </row>
    <row r="437" spans="1:22" hidden="1" x14ac:dyDescent="0.35">
      <c r="A437" t="s">
        <v>49</v>
      </c>
      <c r="B437" t="s">
        <v>41</v>
      </c>
      <c r="C437" t="str">
        <f t="shared" si="18"/>
        <v>ESTONIA_TO_heat</v>
      </c>
      <c r="D437" t="str">
        <f t="shared" si="19"/>
        <v>PROTRA_CHP_HP_I</v>
      </c>
      <c r="E437" t="s">
        <v>11</v>
      </c>
      <c r="F437" s="1" t="str">
        <f t="shared" si="20"/>
        <v>ESTONIATO_heatPROTRA_HP_solid_bio</v>
      </c>
      <c r="G437" s="4">
        <v>1.6493477218225419</v>
      </c>
      <c r="H437" s="4">
        <v>1.6091942446043168</v>
      </c>
      <c r="I437" s="4">
        <v>1.4184652278177459</v>
      </c>
      <c r="J437" s="4">
        <v>1.433304556354916</v>
      </c>
      <c r="K437" s="4">
        <v>1.5118657074340529</v>
      </c>
      <c r="L437" s="4">
        <v>1.1823453237410071</v>
      </c>
      <c r="M437" s="4">
        <v>1.6615683453237411</v>
      </c>
      <c r="N437" s="4">
        <v>1.2905851318944845</v>
      </c>
      <c r="O437" s="4">
        <v>1.3455779376498804</v>
      </c>
      <c r="P437" s="4">
        <v>0.89865227817745796</v>
      </c>
      <c r="Q437" s="4">
        <v>1.3678369304556355</v>
      </c>
      <c r="R437" s="4">
        <v>2.8727194244604322</v>
      </c>
      <c r="S437" s="4">
        <v>3.0080191846522784</v>
      </c>
      <c r="T437" s="4">
        <v>2.3123165467625899</v>
      </c>
      <c r="U437" s="4">
        <v>1.57235648441247</v>
      </c>
      <c r="V437" s="4">
        <v>1.5572201074340526</v>
      </c>
    </row>
    <row r="438" spans="1:22" hidden="1" x14ac:dyDescent="0.35">
      <c r="A438" t="s">
        <v>49</v>
      </c>
      <c r="B438" t="s">
        <v>41</v>
      </c>
      <c r="C438" t="str">
        <f t="shared" si="18"/>
        <v>ESTONIA_TO_heat</v>
      </c>
      <c r="D438" t="str">
        <f t="shared" si="19"/>
        <v>PROTRA_CHP_HP_I</v>
      </c>
      <c r="E438" t="s">
        <v>12</v>
      </c>
      <c r="F438" s="1" t="str">
        <f t="shared" si="20"/>
        <v>ESTONIATO_heatPROTRA_HP_geothermal</v>
      </c>
      <c r="G438" s="4">
        <v>0</v>
      </c>
      <c r="H438" s="4">
        <v>0</v>
      </c>
      <c r="I438" s="4">
        <v>0</v>
      </c>
      <c r="J438" s="4">
        <v>0</v>
      </c>
      <c r="K438" s="4">
        <v>0</v>
      </c>
      <c r="L438" s="4">
        <v>0</v>
      </c>
      <c r="M438" s="4">
        <v>0</v>
      </c>
      <c r="N438" s="4">
        <v>0</v>
      </c>
      <c r="O438" s="4">
        <v>0</v>
      </c>
      <c r="P438" s="4">
        <v>0</v>
      </c>
      <c r="Q438" s="4">
        <v>0</v>
      </c>
      <c r="R438" s="4">
        <v>0</v>
      </c>
      <c r="S438" s="4">
        <v>0</v>
      </c>
      <c r="T438" s="4">
        <v>0</v>
      </c>
      <c r="U438" s="4">
        <v>0</v>
      </c>
      <c r="V438" s="4">
        <v>0</v>
      </c>
    </row>
    <row r="439" spans="1:22" hidden="1" x14ac:dyDescent="0.35">
      <c r="A439" t="s">
        <v>49</v>
      </c>
      <c r="B439" t="s">
        <v>41</v>
      </c>
      <c r="C439" t="str">
        <f t="shared" si="18"/>
        <v>ESTONIA_TO_heat</v>
      </c>
      <c r="D439" t="str">
        <f t="shared" si="19"/>
        <v>PROTRA_CHP_HP_I</v>
      </c>
      <c r="E439" t="s">
        <v>13</v>
      </c>
      <c r="F439" s="1" t="str">
        <f t="shared" si="20"/>
        <v>ESTONIATO_heatPROTRA_HP_liquid_fuels</v>
      </c>
      <c r="G439" s="4">
        <v>1.0256594724220622</v>
      </c>
      <c r="H439" s="4">
        <v>0.89647002398081521</v>
      </c>
      <c r="I439" s="4">
        <v>0.6097218225419665</v>
      </c>
      <c r="J439" s="4">
        <v>0.67780815347721823</v>
      </c>
      <c r="K439" s="4">
        <v>0.70486810551558765</v>
      </c>
      <c r="L439" s="4">
        <v>0.74851318944844125</v>
      </c>
      <c r="M439" s="4">
        <v>0.53028776978417269</v>
      </c>
      <c r="N439" s="4">
        <v>0.48053237410071942</v>
      </c>
      <c r="O439" s="4">
        <v>0.23262829736211035</v>
      </c>
      <c r="P439" s="4">
        <v>0.1793812949640288</v>
      </c>
      <c r="Q439" s="4">
        <v>0.26361630695443644</v>
      </c>
      <c r="R439" s="4">
        <v>0.26623501199040767</v>
      </c>
      <c r="S439" s="4">
        <v>0.33824940047961627</v>
      </c>
      <c r="T439" s="4">
        <v>0.22695443645083932</v>
      </c>
      <c r="U439" s="4">
        <v>8.6417266187050354E-2</v>
      </c>
      <c r="V439" s="4">
        <v>4.7049400479616296E-2</v>
      </c>
    </row>
    <row r="440" spans="1:22" hidden="1" x14ac:dyDescent="0.35">
      <c r="A440" t="s">
        <v>49</v>
      </c>
      <c r="B440" t="s">
        <v>41</v>
      </c>
      <c r="C440" t="str">
        <f t="shared" si="18"/>
        <v>ESTONIA_TO_heat</v>
      </c>
      <c r="D440" t="str">
        <f t="shared" si="19"/>
        <v>PROTRA_CHP_HP_I</v>
      </c>
      <c r="E440" t="s">
        <v>14</v>
      </c>
      <c r="F440" s="1" t="str">
        <f t="shared" si="20"/>
        <v>ESTONIATO_heatPROTRA_HP_solar</v>
      </c>
      <c r="G440" s="4">
        <v>0</v>
      </c>
      <c r="H440" s="4">
        <v>0</v>
      </c>
      <c r="I440" s="4">
        <v>0</v>
      </c>
      <c r="J440" s="4">
        <v>0</v>
      </c>
      <c r="K440" s="4">
        <v>0</v>
      </c>
      <c r="L440" s="4">
        <v>0</v>
      </c>
      <c r="M440" s="4">
        <v>0</v>
      </c>
      <c r="N440" s="4">
        <v>0</v>
      </c>
      <c r="O440" s="4">
        <v>0</v>
      </c>
      <c r="P440" s="4">
        <v>0</v>
      </c>
      <c r="Q440" s="4">
        <v>0</v>
      </c>
      <c r="R440" s="4">
        <v>0</v>
      </c>
      <c r="S440" s="4">
        <v>0</v>
      </c>
      <c r="T440" s="4">
        <v>0</v>
      </c>
      <c r="U440" s="4">
        <v>0</v>
      </c>
      <c r="V440" s="4">
        <v>0</v>
      </c>
    </row>
    <row r="441" spans="1:22" hidden="1" x14ac:dyDescent="0.35">
      <c r="A441" t="s">
        <v>49</v>
      </c>
      <c r="B441" t="s">
        <v>41</v>
      </c>
      <c r="C441" t="str">
        <f t="shared" si="18"/>
        <v>ESTONIA_TO_heat</v>
      </c>
      <c r="D441" t="str">
        <f t="shared" si="19"/>
        <v>PROTRA_CHP_HP_I</v>
      </c>
      <c r="E441" t="s">
        <v>15</v>
      </c>
      <c r="F441" s="1" t="str">
        <f t="shared" si="20"/>
        <v>ESTONIATO_heatPROTRA_HP_solid_fossil</v>
      </c>
      <c r="G441" s="4">
        <v>0.39062350119904082</v>
      </c>
      <c r="H441" s="4">
        <v>0.66122302158273394</v>
      </c>
      <c r="I441" s="4">
        <v>0.52112230215827349</v>
      </c>
      <c r="J441" s="4">
        <v>0.54119904076738612</v>
      </c>
      <c r="K441" s="4">
        <v>0.37665707434052759</v>
      </c>
      <c r="L441" s="4">
        <v>0.35177937649880103</v>
      </c>
      <c r="M441" s="4">
        <v>0.20775059952038366</v>
      </c>
      <c r="N441" s="4">
        <v>0.23481055155875297</v>
      </c>
      <c r="O441" s="4">
        <v>0.20164028776978415</v>
      </c>
      <c r="P441" s="4">
        <v>0.1977122302158274</v>
      </c>
      <c r="Q441" s="4">
        <v>0.16541486810551559</v>
      </c>
      <c r="R441" s="4">
        <v>5.3247002398081535E-2</v>
      </c>
      <c r="S441" s="4">
        <v>0.12307913669064746</v>
      </c>
      <c r="T441" s="4">
        <v>0.27670983213429257</v>
      </c>
      <c r="U441" s="4">
        <v>0.18842106474820144</v>
      </c>
      <c r="V441" s="4">
        <v>0.21536858705035972</v>
      </c>
    </row>
    <row r="442" spans="1:22" hidden="1" x14ac:dyDescent="0.35">
      <c r="A442" t="s">
        <v>49</v>
      </c>
      <c r="B442" t="s">
        <v>41</v>
      </c>
      <c r="C442" t="str">
        <f t="shared" si="18"/>
        <v>ESTONIA_TO_heat</v>
      </c>
      <c r="D442" t="str">
        <f t="shared" si="19"/>
        <v>PROTRA_CHP_HP_I</v>
      </c>
      <c r="E442" t="s">
        <v>16</v>
      </c>
      <c r="F442" s="1" t="str">
        <f t="shared" si="20"/>
        <v>ESTONIATO_heatPROTRA_HP_waste</v>
      </c>
      <c r="G442" s="4">
        <v>0</v>
      </c>
      <c r="H442" s="4">
        <v>0</v>
      </c>
      <c r="I442" s="4">
        <v>0</v>
      </c>
      <c r="J442" s="4">
        <v>0</v>
      </c>
      <c r="K442" s="4">
        <v>0</v>
      </c>
      <c r="L442" s="4">
        <v>0</v>
      </c>
      <c r="M442" s="4">
        <v>0</v>
      </c>
      <c r="N442" s="4">
        <v>0</v>
      </c>
      <c r="O442" s="4">
        <v>0</v>
      </c>
      <c r="P442" s="4">
        <v>0</v>
      </c>
      <c r="Q442" s="4">
        <v>0</v>
      </c>
      <c r="R442" s="4">
        <v>0</v>
      </c>
      <c r="S442" s="4">
        <v>0</v>
      </c>
      <c r="T442" s="4">
        <v>0</v>
      </c>
      <c r="U442" s="4">
        <v>0</v>
      </c>
      <c r="V442" s="4">
        <v>0</v>
      </c>
    </row>
    <row r="443" spans="1:22" hidden="1" x14ac:dyDescent="0.35">
      <c r="A443" t="s">
        <v>49</v>
      </c>
      <c r="B443" t="s">
        <v>42</v>
      </c>
      <c r="C443" t="str">
        <f t="shared" si="18"/>
        <v>ESTONIA_TO_elec</v>
      </c>
      <c r="D443" t="str">
        <f t="shared" si="19"/>
        <v>PROTRA_CHP_PP_I</v>
      </c>
      <c r="E443" t="s">
        <v>0</v>
      </c>
      <c r="F443" s="1" t="str">
        <f t="shared" si="20"/>
        <v>ESTONIATO_elecPROTRA_CHP_gas_fuels</v>
      </c>
      <c r="G443" s="5">
        <v>0.2263</v>
      </c>
      <c r="H443" s="5">
        <v>0.2263</v>
      </c>
      <c r="I443" s="5">
        <v>0.2263</v>
      </c>
      <c r="J443" s="5">
        <v>0.2263</v>
      </c>
      <c r="K443" s="5">
        <v>0.2263</v>
      </c>
      <c r="L443" s="5">
        <v>0.2263</v>
      </c>
      <c r="M443" s="5">
        <v>0.2263</v>
      </c>
      <c r="N443" s="5">
        <v>0.2263</v>
      </c>
      <c r="O443" s="5">
        <v>0.20630000000000001</v>
      </c>
      <c r="P443" s="5">
        <v>0.20630000000000001</v>
      </c>
      <c r="Q443" s="5">
        <v>0.20419999999999999</v>
      </c>
      <c r="R443" s="5">
        <v>0.15678277153558051</v>
      </c>
      <c r="S443" s="5">
        <v>0.16366591760299623</v>
      </c>
      <c r="T443" s="5">
        <v>0.15601797752808988</v>
      </c>
      <c r="U443" s="5">
        <v>0.13460374531835204</v>
      </c>
      <c r="V443" s="5">
        <v>0.16213632958801499</v>
      </c>
    </row>
    <row r="444" spans="1:22" hidden="1" x14ac:dyDescent="0.35">
      <c r="A444" t="s">
        <v>49</v>
      </c>
      <c r="B444" t="s">
        <v>42</v>
      </c>
      <c r="C444" t="str">
        <f t="shared" si="18"/>
        <v>ESTONIA_TO_elec</v>
      </c>
      <c r="D444" t="str">
        <f t="shared" si="19"/>
        <v>PROTRA_CHP_PP_I</v>
      </c>
      <c r="E444" t="s">
        <v>1</v>
      </c>
      <c r="F444" s="1" t="str">
        <f t="shared" si="20"/>
        <v>ESTONIATO_elecPROTRA_CHP_gas_fuels_CCS</v>
      </c>
      <c r="G444" s="5">
        <v>0</v>
      </c>
      <c r="H444" s="5">
        <v>0</v>
      </c>
      <c r="I444" s="5">
        <v>0</v>
      </c>
      <c r="J444" s="5">
        <v>0</v>
      </c>
      <c r="K444" s="5">
        <v>0</v>
      </c>
      <c r="L444" s="5">
        <v>0</v>
      </c>
      <c r="M444" s="5">
        <v>0</v>
      </c>
      <c r="N444" s="5">
        <v>0</v>
      </c>
      <c r="O444" s="5">
        <v>0</v>
      </c>
      <c r="P444" s="5">
        <v>0</v>
      </c>
      <c r="Q444" s="5">
        <v>0</v>
      </c>
      <c r="R444" s="5">
        <v>0</v>
      </c>
      <c r="S444" s="5">
        <v>0</v>
      </c>
      <c r="T444" s="5">
        <v>0</v>
      </c>
      <c r="U444" s="5">
        <v>0</v>
      </c>
      <c r="V444" s="5">
        <v>0</v>
      </c>
    </row>
    <row r="445" spans="1:22" hidden="1" x14ac:dyDescent="0.35">
      <c r="A445" t="s">
        <v>49</v>
      </c>
      <c r="B445" t="s">
        <v>42</v>
      </c>
      <c r="C445" t="str">
        <f t="shared" si="18"/>
        <v>ESTONIA_TO_elec</v>
      </c>
      <c r="D445" t="str">
        <f t="shared" si="19"/>
        <v>PROTRA_CHP_PP_I</v>
      </c>
      <c r="E445" t="s">
        <v>2</v>
      </c>
      <c r="F445" s="1" t="str">
        <f t="shared" si="20"/>
        <v>ESTONIATO_elecPROTRA_CHP_geothermal</v>
      </c>
      <c r="G445" s="5">
        <v>1.1430279067629076E-3</v>
      </c>
      <c r="H445" s="5">
        <v>5.6900181488203274E-3</v>
      </c>
      <c r="I445" s="5">
        <v>5.707799455535391E-3</v>
      </c>
      <c r="J445" s="5">
        <v>5.7149119782214167E-3</v>
      </c>
      <c r="K445" s="5">
        <v>1.4758484573502723E-3</v>
      </c>
      <c r="L445" s="5">
        <v>1.5896488203266789E-3</v>
      </c>
      <c r="M445" s="5">
        <v>2.29758E-3</v>
      </c>
      <c r="N445" s="5">
        <v>2.5545800000000003E-3</v>
      </c>
      <c r="O445" s="5">
        <v>2.3952400000000003E-3</v>
      </c>
      <c r="P445" s="5">
        <v>2.3985809999999999E-3</v>
      </c>
      <c r="Q445" s="5">
        <v>2.20506E-3</v>
      </c>
      <c r="R445" s="5">
        <v>2.2970805399533316E-3</v>
      </c>
      <c r="S445" s="5">
        <v>2.3891010799066631E-3</v>
      </c>
      <c r="T445" s="5">
        <v>2.4811216198599947E-3</v>
      </c>
      <c r="U445" s="5">
        <v>2.5731421598133263E-3</v>
      </c>
      <c r="V445" s="5">
        <v>2.6651626997666578E-3</v>
      </c>
    </row>
    <row r="446" spans="1:22" hidden="1" x14ac:dyDescent="0.35">
      <c r="A446" t="s">
        <v>49</v>
      </c>
      <c r="B446" t="s">
        <v>42</v>
      </c>
      <c r="C446" t="str">
        <f t="shared" si="18"/>
        <v>ESTONIA_TO_elec</v>
      </c>
      <c r="D446" t="str">
        <f t="shared" si="19"/>
        <v>PROTRA_CHP_PP_I</v>
      </c>
      <c r="E446" t="s">
        <v>3</v>
      </c>
      <c r="F446" s="1" t="str">
        <f t="shared" si="20"/>
        <v>ESTONIATO_elecPROTRA_CHP_liquid_fuels</v>
      </c>
      <c r="G446" s="5">
        <v>8.5714285714285719E-3</v>
      </c>
      <c r="H446" s="5">
        <v>8.5714285714285719E-3</v>
      </c>
      <c r="I446" s="5">
        <v>8.5714285714285719E-3</v>
      </c>
      <c r="J446" s="5">
        <v>8.5714285714285719E-3</v>
      </c>
      <c r="K446" s="5">
        <v>8.5714285714285719E-3</v>
      </c>
      <c r="L446" s="5">
        <v>8.5714285714285719E-3</v>
      </c>
      <c r="M446" s="5">
        <v>8.5714285714285719E-3</v>
      </c>
      <c r="N446" s="5">
        <v>8.5714285714285719E-3</v>
      </c>
      <c r="O446" s="5">
        <v>8.5714285714285719E-3</v>
      </c>
      <c r="P446" s="5">
        <v>8.5714285714285719E-3</v>
      </c>
      <c r="Q446" s="5">
        <v>8.5714285714285719E-3</v>
      </c>
      <c r="R446" s="5">
        <v>9.9697122665320555E-3</v>
      </c>
      <c r="S446" s="5">
        <v>9.9747602221100466E-3</v>
      </c>
      <c r="T446" s="5">
        <v>9.9747602221100466E-3</v>
      </c>
      <c r="U446" s="5">
        <v>9.9848561332660287E-3</v>
      </c>
      <c r="V446" s="5">
        <v>9.9848561332660287E-3</v>
      </c>
    </row>
    <row r="447" spans="1:22" hidden="1" x14ac:dyDescent="0.35">
      <c r="A447" t="s">
        <v>49</v>
      </c>
      <c r="B447" t="s">
        <v>42</v>
      </c>
      <c r="C447" t="str">
        <f t="shared" si="18"/>
        <v>ESTONIA_TO_elec</v>
      </c>
      <c r="D447" t="str">
        <f t="shared" si="19"/>
        <v>PROTRA_CHP_PP_I</v>
      </c>
      <c r="E447" t="s">
        <v>4</v>
      </c>
      <c r="F447" s="1" t="str">
        <f t="shared" si="20"/>
        <v>ESTONIATO_elecPROTRA_CHP_liquid_fuels_CCS</v>
      </c>
      <c r="G447" s="5">
        <v>0</v>
      </c>
      <c r="H447" s="5">
        <v>0</v>
      </c>
      <c r="I447" s="5">
        <v>0</v>
      </c>
      <c r="J447" s="5">
        <v>0</v>
      </c>
      <c r="K447" s="5">
        <v>0</v>
      </c>
      <c r="L447" s="5">
        <v>0</v>
      </c>
      <c r="M447" s="5">
        <v>0</v>
      </c>
      <c r="N447" s="5">
        <v>0</v>
      </c>
      <c r="O447" s="5">
        <v>0</v>
      </c>
      <c r="P447" s="5">
        <v>0</v>
      </c>
      <c r="Q447" s="5">
        <v>0</v>
      </c>
      <c r="R447" s="5">
        <v>0</v>
      </c>
      <c r="S447" s="5">
        <v>0</v>
      </c>
      <c r="T447" s="5">
        <v>0</v>
      </c>
      <c r="U447" s="5">
        <v>0</v>
      </c>
      <c r="V447" s="5">
        <v>0</v>
      </c>
    </row>
    <row r="448" spans="1:22" hidden="1" x14ac:dyDescent="0.35">
      <c r="A448" t="s">
        <v>49</v>
      </c>
      <c r="B448" t="s">
        <v>42</v>
      </c>
      <c r="C448" t="str">
        <f t="shared" si="18"/>
        <v>ESTONIA_TO_elec</v>
      </c>
      <c r="D448" t="str">
        <f t="shared" si="19"/>
        <v>PROTRA_CHP_PP_I</v>
      </c>
      <c r="E448" t="s">
        <v>5</v>
      </c>
      <c r="F448" s="1" t="str">
        <f t="shared" si="20"/>
        <v>ESTONIATO_elecPROTRA_CHP_solid_fossil</v>
      </c>
      <c r="G448" s="5">
        <v>0.2235</v>
      </c>
      <c r="H448" s="5">
        <v>0.2235</v>
      </c>
      <c r="I448" s="5">
        <v>0.2235</v>
      </c>
      <c r="J448" s="5">
        <v>0.2235</v>
      </c>
      <c r="K448" s="5">
        <v>0.21249999999999999</v>
      </c>
      <c r="L448" s="5">
        <v>0.21249999999999999</v>
      </c>
      <c r="M448" s="5">
        <v>0.21249999999999999</v>
      </c>
      <c r="N448" s="5">
        <v>0.21249999999999999</v>
      </c>
      <c r="O448" s="5">
        <v>0.21249999999999999</v>
      </c>
      <c r="P448" s="5">
        <v>0.21249999999999999</v>
      </c>
      <c r="Q448" s="5">
        <v>0.21</v>
      </c>
      <c r="R448" s="5">
        <v>0.20964285714285713</v>
      </c>
      <c r="S448" s="5">
        <v>0.20928571428571427</v>
      </c>
      <c r="T448" s="5">
        <v>0.20892857142857141</v>
      </c>
      <c r="U448" s="5">
        <v>0.20857142857142855</v>
      </c>
      <c r="V448" s="5">
        <v>0.20821428571428569</v>
      </c>
    </row>
    <row r="449" spans="1:22" hidden="1" x14ac:dyDescent="0.35">
      <c r="A449" t="s">
        <v>49</v>
      </c>
      <c r="B449" t="s">
        <v>42</v>
      </c>
      <c r="C449" t="str">
        <f t="shared" si="18"/>
        <v>ESTONIA_TO_elec</v>
      </c>
      <c r="D449" t="str">
        <f t="shared" si="19"/>
        <v>PROTRA_CHP_PP_I</v>
      </c>
      <c r="E449" t="s">
        <v>6</v>
      </c>
      <c r="F449" s="1" t="str">
        <f t="shared" si="20"/>
        <v>ESTONIATO_elecPROTRA_CHP_solid_fossil_CCS</v>
      </c>
      <c r="G449" s="5">
        <v>0</v>
      </c>
      <c r="H449" s="5">
        <v>0</v>
      </c>
      <c r="I449" s="5">
        <v>0</v>
      </c>
      <c r="J449" s="5">
        <v>0</v>
      </c>
      <c r="K449" s="5">
        <v>0</v>
      </c>
      <c r="L449" s="5">
        <v>0</v>
      </c>
      <c r="M449" s="5">
        <v>0</v>
      </c>
      <c r="N449" s="5">
        <v>0</v>
      </c>
      <c r="O449" s="5">
        <v>0</v>
      </c>
      <c r="P449" s="5">
        <v>0</v>
      </c>
      <c r="Q449" s="5">
        <v>0</v>
      </c>
      <c r="R449" s="5">
        <v>0</v>
      </c>
      <c r="S449" s="5">
        <v>0</v>
      </c>
      <c r="T449" s="5">
        <v>0</v>
      </c>
      <c r="U449" s="5">
        <v>0</v>
      </c>
      <c r="V449" s="5">
        <v>0</v>
      </c>
    </row>
    <row r="450" spans="1:22" hidden="1" x14ac:dyDescent="0.35">
      <c r="A450" t="s">
        <v>49</v>
      </c>
      <c r="B450" t="s">
        <v>42</v>
      </c>
      <c r="C450" t="str">
        <f t="shared" si="18"/>
        <v>ESTONIA_TO_elec</v>
      </c>
      <c r="D450" t="str">
        <f t="shared" si="19"/>
        <v>PROTRA_CHP_PP_I</v>
      </c>
      <c r="E450" t="s">
        <v>7</v>
      </c>
      <c r="F450" s="1" t="str">
        <f t="shared" si="20"/>
        <v>ESTONIATO_elecPROTRA_CHP_waste</v>
      </c>
      <c r="G450" s="5">
        <v>0</v>
      </c>
      <c r="H450" s="5">
        <v>0</v>
      </c>
      <c r="I450" s="5">
        <v>7.1018984889577681E-3</v>
      </c>
      <c r="J450" s="5">
        <v>1.4657109647423479E-2</v>
      </c>
      <c r="K450" s="5">
        <v>1.4657109647423479E-2</v>
      </c>
      <c r="L450" s="5">
        <v>1.4657109647423479E-2</v>
      </c>
      <c r="M450" s="5">
        <v>1.4657109647423479E-2</v>
      </c>
      <c r="N450" s="5">
        <v>1.5261526540100736E-2</v>
      </c>
      <c r="O450" s="5">
        <v>2.0399070127857421E-2</v>
      </c>
      <c r="P450" s="5">
        <v>2.0399070127857421E-2</v>
      </c>
      <c r="Q450" s="5">
        <v>2.0399070127857421E-2</v>
      </c>
      <c r="R450" s="5">
        <v>2.0399070127857421E-2</v>
      </c>
      <c r="S450" s="5">
        <v>2.0399070127857421E-2</v>
      </c>
      <c r="T450" s="5">
        <v>1.9379116621464548E-2</v>
      </c>
      <c r="U450" s="5">
        <v>1.9379116621464548E-2</v>
      </c>
      <c r="V450" s="5">
        <v>1.9379116621464548E-2</v>
      </c>
    </row>
    <row r="451" spans="1:22" hidden="1" x14ac:dyDescent="0.35">
      <c r="A451" t="s">
        <v>49</v>
      </c>
      <c r="B451" t="s">
        <v>42</v>
      </c>
      <c r="C451" t="str">
        <f t="shared" si="18"/>
        <v>ESTONIA_TO_elec</v>
      </c>
      <c r="D451" t="str">
        <f t="shared" si="19"/>
        <v>PROTRA_CHP_PP_I</v>
      </c>
      <c r="E451" t="s">
        <v>8</v>
      </c>
      <c r="F451" s="1" t="str">
        <f t="shared" si="20"/>
        <v>ESTONIATO_elecPROTRA_CHP_solid_bio</v>
      </c>
      <c r="G451" s="5">
        <v>0</v>
      </c>
      <c r="H451" s="5">
        <v>0</v>
      </c>
      <c r="I451" s="5">
        <v>1.6398101511042231E-2</v>
      </c>
      <c r="J451" s="5">
        <v>3.3842890352576524E-2</v>
      </c>
      <c r="K451" s="5">
        <v>3.3842890352576524E-2</v>
      </c>
      <c r="L451" s="5">
        <v>3.3842890352576524E-2</v>
      </c>
      <c r="M451" s="5">
        <v>3.3842890352576524E-2</v>
      </c>
      <c r="N451" s="5">
        <v>3.5238473459899264E-2</v>
      </c>
      <c r="O451" s="5">
        <v>4.7100929872142587E-2</v>
      </c>
      <c r="P451" s="5">
        <v>4.7100929872142587E-2</v>
      </c>
      <c r="Q451" s="5">
        <v>4.7100929872142587E-2</v>
      </c>
      <c r="R451" s="5">
        <v>4.7100929872142587E-2</v>
      </c>
      <c r="S451" s="5">
        <v>5.2606233363691718E-2</v>
      </c>
      <c r="T451" s="5">
        <v>6.2393439570890177E-2</v>
      </c>
      <c r="U451" s="5">
        <v>9.6036960908134877E-2</v>
      </c>
      <c r="V451" s="5">
        <v>9.6036960908134877E-2</v>
      </c>
    </row>
    <row r="452" spans="1:22" hidden="1" x14ac:dyDescent="0.35">
      <c r="A452" t="s">
        <v>49</v>
      </c>
      <c r="B452" t="s">
        <v>42</v>
      </c>
      <c r="C452" t="str">
        <f t="shared" ref="C452:C515" si="21">A452&amp;"_"&amp;B452</f>
        <v>ESTONIA_TO_elec</v>
      </c>
      <c r="D452" t="str">
        <f t="shared" ref="D452:D515" si="22">IF(B452="TO_heat","PROTRA_CHP_HP_I","PROTRA_CHP_PP_I")</f>
        <v>PROTRA_CHP_PP_I</v>
      </c>
      <c r="E452" t="s">
        <v>9</v>
      </c>
      <c r="F452" s="1" t="str">
        <f t="shared" ref="F452:F515" si="23">A452&amp;B452&amp;E452</f>
        <v>ESTONIATO_elecPROTRA_CHP_solid_bio_CCS</v>
      </c>
      <c r="G452" s="5">
        <v>0</v>
      </c>
      <c r="H452" s="5">
        <v>0</v>
      </c>
      <c r="I452" s="5">
        <v>0</v>
      </c>
      <c r="J452" s="5">
        <v>0</v>
      </c>
      <c r="K452" s="5">
        <v>0</v>
      </c>
      <c r="L452" s="5">
        <v>0</v>
      </c>
      <c r="M452" s="5">
        <v>0</v>
      </c>
      <c r="N452" s="5">
        <v>0</v>
      </c>
      <c r="O452" s="5">
        <v>0</v>
      </c>
      <c r="P452" s="5">
        <v>0</v>
      </c>
      <c r="Q452" s="5">
        <v>0</v>
      </c>
      <c r="R452" s="5">
        <v>0</v>
      </c>
      <c r="S452" s="5">
        <v>0</v>
      </c>
      <c r="T452" s="5">
        <v>0</v>
      </c>
      <c r="U452" s="5">
        <v>0</v>
      </c>
      <c r="V452" s="5">
        <v>0</v>
      </c>
    </row>
    <row r="453" spans="1:22" hidden="1" x14ac:dyDescent="0.35">
      <c r="A453" t="s">
        <v>49</v>
      </c>
      <c r="B453" t="s">
        <v>42</v>
      </c>
      <c r="C453" t="str">
        <f t="shared" si="21"/>
        <v>ESTONIA_TO_elec</v>
      </c>
      <c r="D453" t="str">
        <f t="shared" si="22"/>
        <v>PROTRA_CHP_PP_I</v>
      </c>
      <c r="E453" t="s">
        <v>17</v>
      </c>
      <c r="F453" s="1" t="str">
        <f t="shared" si="23"/>
        <v>ESTONIATO_elecPROTRA_PP_solid_bio</v>
      </c>
      <c r="G453" s="5">
        <v>0</v>
      </c>
      <c r="H453" s="5">
        <v>1.3955831073227431E-3</v>
      </c>
      <c r="I453" s="5">
        <v>1.3955831073227431E-3</v>
      </c>
      <c r="J453" s="5">
        <v>1.3955831073227431E-3</v>
      </c>
      <c r="K453" s="5">
        <v>1.3955831073227431E-3</v>
      </c>
      <c r="L453" s="5">
        <v>1.8840371948857033E-2</v>
      </c>
      <c r="M453" s="5">
        <v>1.8840371948857033E-2</v>
      </c>
      <c r="N453" s="5">
        <v>2.0375513366912051E-2</v>
      </c>
      <c r="O453" s="5">
        <v>2.1099123208058894E-2</v>
      </c>
      <c r="P453" s="5">
        <v>2.1099123208058894E-2</v>
      </c>
      <c r="Q453" s="5">
        <v>2.1099123208058894E-2</v>
      </c>
      <c r="R453" s="5">
        <v>2.1099123208058894E-2</v>
      </c>
      <c r="S453" s="5">
        <v>2.3565254492117726E-2</v>
      </c>
      <c r="T453" s="5">
        <v>2.7949487886000095E-2</v>
      </c>
      <c r="U453" s="5">
        <v>4.3020290177470728E-2</v>
      </c>
      <c r="V453" s="5">
        <v>4.3020290177470728E-2</v>
      </c>
    </row>
    <row r="454" spans="1:22" hidden="1" x14ac:dyDescent="0.35">
      <c r="A454" t="s">
        <v>49</v>
      </c>
      <c r="B454" t="s">
        <v>42</v>
      </c>
      <c r="C454" t="str">
        <f t="shared" si="21"/>
        <v>ESTONIA_TO_elec</v>
      </c>
      <c r="D454" t="str">
        <f t="shared" si="22"/>
        <v>PROTRA_CHP_PP_I</v>
      </c>
      <c r="E454" t="s">
        <v>18</v>
      </c>
      <c r="F454" s="1" t="str">
        <f t="shared" si="23"/>
        <v>ESTONIATO_elecPROTRA_PP_solid_bio_CCS</v>
      </c>
      <c r="G454" s="5">
        <v>0</v>
      </c>
      <c r="H454" s="5">
        <v>0</v>
      </c>
      <c r="I454" s="5">
        <v>0</v>
      </c>
      <c r="J454" s="5">
        <v>0</v>
      </c>
      <c r="K454" s="5">
        <v>0</v>
      </c>
      <c r="L454" s="5">
        <v>0</v>
      </c>
      <c r="M454" s="5">
        <v>0</v>
      </c>
      <c r="N454" s="5">
        <v>0</v>
      </c>
      <c r="O454" s="5">
        <v>0</v>
      </c>
      <c r="P454" s="5">
        <v>0</v>
      </c>
      <c r="Q454" s="5">
        <v>0</v>
      </c>
      <c r="R454" s="5">
        <v>0</v>
      </c>
      <c r="S454" s="5">
        <v>0</v>
      </c>
      <c r="T454" s="5">
        <v>0</v>
      </c>
      <c r="U454" s="5">
        <v>0</v>
      </c>
      <c r="V454" s="5">
        <v>0</v>
      </c>
    </row>
    <row r="455" spans="1:22" hidden="1" x14ac:dyDescent="0.35">
      <c r="A455" t="s">
        <v>49</v>
      </c>
      <c r="B455" t="s">
        <v>42</v>
      </c>
      <c r="C455" t="str">
        <f t="shared" si="21"/>
        <v>ESTONIA_TO_elec</v>
      </c>
      <c r="D455" t="str">
        <f t="shared" si="22"/>
        <v>PROTRA_CHP_PP_I</v>
      </c>
      <c r="E455" t="s">
        <v>19</v>
      </c>
      <c r="F455" s="1" t="str">
        <f t="shared" si="23"/>
        <v>ESTONIATO_elecPROTRA_PP_gas_fuels</v>
      </c>
      <c r="G455" s="5">
        <v>9.2421052631578945E-2</v>
      </c>
      <c r="H455" s="5">
        <v>9.2421052631578945E-2</v>
      </c>
      <c r="I455" s="5">
        <v>9.2421052631578945E-2</v>
      </c>
      <c r="J455" s="5">
        <v>9.2421052631578945E-2</v>
      </c>
      <c r="K455" s="5">
        <v>9.2421052631578945E-2</v>
      </c>
      <c r="L455" s="5">
        <v>9.2421052631578945E-2</v>
      </c>
      <c r="M455" s="5">
        <v>9.2421052631578945E-2</v>
      </c>
      <c r="N455" s="5">
        <v>0.19242105263157896</v>
      </c>
      <c r="O455" s="5">
        <v>0.19242105263157896</v>
      </c>
      <c r="P455" s="5">
        <v>0.19242105263157896</v>
      </c>
      <c r="Q455" s="5">
        <v>0.19242105263157896</v>
      </c>
      <c r="R455" s="5">
        <v>0.14773901044746698</v>
      </c>
      <c r="S455" s="5">
        <v>0.15422511334516065</v>
      </c>
      <c r="T455" s="5">
        <v>0.14701833234772324</v>
      </c>
      <c r="U455" s="5">
        <v>0.12683934555489848</v>
      </c>
      <c r="V455" s="5">
        <v>0.15278375714567319</v>
      </c>
    </row>
    <row r="456" spans="1:22" hidden="1" x14ac:dyDescent="0.35">
      <c r="A456" t="s">
        <v>49</v>
      </c>
      <c r="B456" t="s">
        <v>42</v>
      </c>
      <c r="C456" t="str">
        <f t="shared" si="21"/>
        <v>ESTONIA_TO_elec</v>
      </c>
      <c r="D456" t="str">
        <f t="shared" si="22"/>
        <v>PROTRA_CHP_PP_I</v>
      </c>
      <c r="E456" t="s">
        <v>20</v>
      </c>
      <c r="F456" s="1" t="str">
        <f t="shared" si="23"/>
        <v>ESTONIATO_elecPROTRA_PP_gas_fuels_CCS</v>
      </c>
      <c r="G456" s="6">
        <v>0</v>
      </c>
      <c r="H456" s="6">
        <v>0</v>
      </c>
      <c r="I456" s="6">
        <v>0</v>
      </c>
      <c r="J456" s="6">
        <v>0</v>
      </c>
      <c r="K456" s="6">
        <v>0</v>
      </c>
      <c r="L456" s="6">
        <v>0</v>
      </c>
      <c r="M456" s="6">
        <v>0</v>
      </c>
      <c r="N456" s="6">
        <v>0</v>
      </c>
      <c r="O456" s="6">
        <v>0</v>
      </c>
      <c r="P456" s="6">
        <v>0</v>
      </c>
      <c r="Q456" s="6">
        <v>0</v>
      </c>
      <c r="R456" s="6">
        <v>0</v>
      </c>
      <c r="S456" s="6">
        <v>0</v>
      </c>
      <c r="T456" s="6">
        <v>0</v>
      </c>
      <c r="U456" s="6">
        <v>0</v>
      </c>
      <c r="V456" s="6">
        <v>0</v>
      </c>
    </row>
    <row r="457" spans="1:22" hidden="1" x14ac:dyDescent="0.35">
      <c r="A457" t="s">
        <v>49</v>
      </c>
      <c r="B457" t="s">
        <v>42</v>
      </c>
      <c r="C457" t="str">
        <f t="shared" si="21"/>
        <v>ESTONIA_TO_elec</v>
      </c>
      <c r="D457" t="str">
        <f t="shared" si="22"/>
        <v>PROTRA_CHP_PP_I</v>
      </c>
      <c r="E457" t="s">
        <v>21</v>
      </c>
      <c r="F457" s="1" t="str">
        <f t="shared" si="23"/>
        <v>ESTONIATO_elecPROTRA_PP_geothermal</v>
      </c>
      <c r="G457" s="5">
        <v>0</v>
      </c>
      <c r="H457" s="5">
        <v>0</v>
      </c>
      <c r="I457" s="5">
        <v>0</v>
      </c>
      <c r="J457" s="5">
        <v>0</v>
      </c>
      <c r="K457" s="5">
        <v>0</v>
      </c>
      <c r="L457" s="5">
        <v>0</v>
      </c>
      <c r="M457" s="5">
        <v>0</v>
      </c>
      <c r="N457" s="5">
        <v>0</v>
      </c>
      <c r="O457" s="5">
        <v>0</v>
      </c>
      <c r="P457" s="5">
        <v>0</v>
      </c>
      <c r="Q457" s="5">
        <v>0</v>
      </c>
      <c r="R457" s="5">
        <v>0</v>
      </c>
      <c r="S457" s="5">
        <v>0</v>
      </c>
      <c r="T457" s="5">
        <v>0</v>
      </c>
      <c r="U457" s="5">
        <v>0</v>
      </c>
      <c r="V457" s="5">
        <v>0</v>
      </c>
    </row>
    <row r="458" spans="1:22" hidden="1" x14ac:dyDescent="0.35">
      <c r="A458" t="s">
        <v>49</v>
      </c>
      <c r="B458" t="s">
        <v>42</v>
      </c>
      <c r="C458" t="str">
        <f t="shared" si="21"/>
        <v>ESTONIA_TO_elec</v>
      </c>
      <c r="D458" t="str">
        <f t="shared" si="22"/>
        <v>PROTRA_CHP_PP_I</v>
      </c>
      <c r="E458" t="s">
        <v>22</v>
      </c>
      <c r="F458" s="1" t="str">
        <f t="shared" si="23"/>
        <v>ESTONIATO_elecPROTRA_PP_hydropower_dammed</v>
      </c>
      <c r="G458" s="5">
        <v>0</v>
      </c>
      <c r="H458" s="5">
        <v>0</v>
      </c>
      <c r="I458" s="5">
        <v>0</v>
      </c>
      <c r="J458" s="5">
        <v>0</v>
      </c>
      <c r="K458" s="5">
        <v>0</v>
      </c>
      <c r="L458" s="5">
        <v>0</v>
      </c>
      <c r="M458" s="5">
        <v>0</v>
      </c>
      <c r="N458" s="5">
        <v>0</v>
      </c>
      <c r="O458" s="5">
        <v>0</v>
      </c>
      <c r="P458" s="5">
        <v>0</v>
      </c>
      <c r="Q458" s="5">
        <v>0</v>
      </c>
      <c r="R458" s="5">
        <v>0</v>
      </c>
      <c r="S458" s="5">
        <v>0</v>
      </c>
      <c r="T458" s="5">
        <v>0</v>
      </c>
      <c r="U458" s="5">
        <v>0</v>
      </c>
      <c r="V458" s="5">
        <v>0</v>
      </c>
    </row>
    <row r="459" spans="1:22" hidden="1" x14ac:dyDescent="0.35">
      <c r="A459" t="s">
        <v>49</v>
      </c>
      <c r="B459" t="s">
        <v>42</v>
      </c>
      <c r="C459" t="str">
        <f t="shared" si="21"/>
        <v>ESTONIA_TO_elec</v>
      </c>
      <c r="D459" t="str">
        <f t="shared" si="22"/>
        <v>PROTRA_CHP_PP_I</v>
      </c>
      <c r="E459" t="s">
        <v>23</v>
      </c>
      <c r="F459" s="1" t="str">
        <f t="shared" si="23"/>
        <v>ESTONIATO_elecPROTRA_PP_hydropower_run_of_river</v>
      </c>
      <c r="G459" s="5">
        <v>5.0000000000000001E-3</v>
      </c>
      <c r="H459" s="5">
        <v>5.0820000000000006E-3</v>
      </c>
      <c r="I459" s="5">
        <v>5.0820000000000006E-3</v>
      </c>
      <c r="J459" s="5">
        <v>5.2669999999999991E-3</v>
      </c>
      <c r="K459" s="5">
        <v>7.0000000000000001E-3</v>
      </c>
      <c r="L459" s="5">
        <v>7.0000000000000001E-3</v>
      </c>
      <c r="M459" s="5">
        <v>7.0000000000000001E-3</v>
      </c>
      <c r="N459" s="5">
        <v>8.0000000000000002E-3</v>
      </c>
      <c r="O459" s="5">
        <v>8.0000000000000002E-3</v>
      </c>
      <c r="P459" s="5">
        <v>8.0000000000000002E-3</v>
      </c>
      <c r="Q459" s="5">
        <v>8.0000000000000002E-3</v>
      </c>
      <c r="R459" s="5">
        <v>8.0000000000000002E-3</v>
      </c>
      <c r="S459" s="5">
        <v>8.0000000000000002E-3</v>
      </c>
      <c r="T459" s="5">
        <v>8.0000000000000002E-3</v>
      </c>
      <c r="U459" s="5">
        <v>7.0000000000000001E-3</v>
      </c>
      <c r="V459" s="5">
        <v>8.0000000000000002E-3</v>
      </c>
    </row>
    <row r="460" spans="1:22" hidden="1" x14ac:dyDescent="0.35">
      <c r="A460" t="s">
        <v>49</v>
      </c>
      <c r="B460" t="s">
        <v>42</v>
      </c>
      <c r="C460" t="str">
        <f t="shared" si="21"/>
        <v>ESTONIA_TO_elec</v>
      </c>
      <c r="D460" t="str">
        <f t="shared" si="22"/>
        <v>PROTRA_CHP_PP_I</v>
      </c>
      <c r="E460" t="s">
        <v>24</v>
      </c>
      <c r="F460" s="1" t="str">
        <f t="shared" si="23"/>
        <v>ESTONIATO_elecPROTRA_PP_liquid_fuels</v>
      </c>
      <c r="G460" s="5">
        <v>1.6E-2</v>
      </c>
      <c r="H460" s="5">
        <v>1.6E-2</v>
      </c>
      <c r="I460" s="5">
        <v>1.6E-2</v>
      </c>
      <c r="J460" s="5">
        <v>1.6E-2</v>
      </c>
      <c r="K460" s="5">
        <v>1.6E-2</v>
      </c>
      <c r="L460" s="5">
        <v>3.5000000000000003E-2</v>
      </c>
      <c r="M460" s="5">
        <v>3.5000000000000003E-2</v>
      </c>
      <c r="N460" s="5">
        <v>3.5000000000000003E-2</v>
      </c>
      <c r="O460" s="5">
        <v>3.5000000000000003E-2</v>
      </c>
      <c r="P460" s="5">
        <v>0.28081052631578951</v>
      </c>
      <c r="Q460" s="5">
        <v>0.28081052631578951</v>
      </c>
      <c r="R460" s="5">
        <v>0.32662001735788238</v>
      </c>
      <c r="S460" s="5">
        <v>0.32678539458186107</v>
      </c>
      <c r="T460" s="5">
        <v>0.32678539458186107</v>
      </c>
      <c r="U460" s="5">
        <v>0.32711614902981845</v>
      </c>
      <c r="V460" s="5">
        <v>0.32711614902981845</v>
      </c>
    </row>
    <row r="461" spans="1:22" hidden="1" x14ac:dyDescent="0.35">
      <c r="A461" t="s">
        <v>49</v>
      </c>
      <c r="B461" t="s">
        <v>42</v>
      </c>
      <c r="C461" t="str">
        <f t="shared" si="21"/>
        <v>ESTONIA_TO_elec</v>
      </c>
      <c r="D461" t="str">
        <f t="shared" si="22"/>
        <v>PROTRA_CHP_PP_I</v>
      </c>
      <c r="E461" t="s">
        <v>25</v>
      </c>
      <c r="F461" s="1" t="str">
        <f t="shared" si="23"/>
        <v>ESTONIATO_elecPROTRA_PP_liquid_fuels_CCS</v>
      </c>
      <c r="G461" s="5">
        <v>0</v>
      </c>
      <c r="H461" s="5">
        <v>0</v>
      </c>
      <c r="I461" s="5">
        <v>0</v>
      </c>
      <c r="J461" s="5">
        <v>0</v>
      </c>
      <c r="K461" s="5">
        <v>0</v>
      </c>
      <c r="L461" s="5">
        <v>0</v>
      </c>
      <c r="M461" s="5">
        <v>0</v>
      </c>
      <c r="N461" s="5">
        <v>0</v>
      </c>
      <c r="O461" s="5">
        <v>0</v>
      </c>
      <c r="P461" s="5">
        <v>0</v>
      </c>
      <c r="Q461" s="5">
        <v>0</v>
      </c>
      <c r="R461" s="5">
        <v>0</v>
      </c>
      <c r="S461" s="5">
        <v>0</v>
      </c>
      <c r="T461" s="5">
        <v>0</v>
      </c>
      <c r="U461" s="5">
        <v>0</v>
      </c>
      <c r="V461" s="5">
        <v>0</v>
      </c>
    </row>
    <row r="462" spans="1:22" hidden="1" x14ac:dyDescent="0.35">
      <c r="A462" t="s">
        <v>49</v>
      </c>
      <c r="B462" t="s">
        <v>42</v>
      </c>
      <c r="C462" t="str">
        <f t="shared" si="21"/>
        <v>ESTONIA_TO_elec</v>
      </c>
      <c r="D462" t="str">
        <f t="shared" si="22"/>
        <v>PROTRA_CHP_PP_I</v>
      </c>
      <c r="E462" t="s">
        <v>26</v>
      </c>
      <c r="F462" s="1" t="str">
        <f t="shared" si="23"/>
        <v>ESTONIATO_elecPROTRA_PP_nuclear</v>
      </c>
      <c r="G462" s="5">
        <v>0</v>
      </c>
      <c r="H462" s="5">
        <v>0</v>
      </c>
      <c r="I462" s="5">
        <v>0</v>
      </c>
      <c r="J462" s="5">
        <v>0</v>
      </c>
      <c r="K462" s="5">
        <v>0</v>
      </c>
      <c r="L462" s="5">
        <v>0</v>
      </c>
      <c r="M462" s="5">
        <v>0</v>
      </c>
      <c r="N462" s="5">
        <v>0</v>
      </c>
      <c r="O462" s="5">
        <v>0</v>
      </c>
      <c r="P462" s="5">
        <v>0</v>
      </c>
      <c r="Q462" s="5">
        <v>0</v>
      </c>
      <c r="R462" s="5">
        <v>0</v>
      </c>
      <c r="S462" s="5">
        <v>0</v>
      </c>
      <c r="T462" s="5">
        <v>0</v>
      </c>
      <c r="U462" s="5">
        <v>0</v>
      </c>
      <c r="V462" s="5">
        <v>0</v>
      </c>
    </row>
    <row r="463" spans="1:22" hidden="1" x14ac:dyDescent="0.35">
      <c r="A463" t="s">
        <v>49</v>
      </c>
      <c r="B463" t="s">
        <v>42</v>
      </c>
      <c r="C463" t="str">
        <f t="shared" si="21"/>
        <v>ESTONIA_TO_elec</v>
      </c>
      <c r="D463" t="str">
        <f t="shared" si="22"/>
        <v>PROTRA_CHP_PP_I</v>
      </c>
      <c r="E463" t="s">
        <v>27</v>
      </c>
      <c r="F463" s="1" t="str">
        <f t="shared" si="23"/>
        <v>ESTONIATO_elecPROTRA_PP_oceanic</v>
      </c>
      <c r="G463" s="5">
        <v>0</v>
      </c>
      <c r="H463" s="5">
        <v>0</v>
      </c>
      <c r="I463" s="5">
        <v>0</v>
      </c>
      <c r="J463" s="5">
        <v>0</v>
      </c>
      <c r="K463" s="5">
        <v>0</v>
      </c>
      <c r="L463" s="5">
        <v>0</v>
      </c>
      <c r="M463" s="5">
        <v>0</v>
      </c>
      <c r="N463" s="5">
        <v>0</v>
      </c>
      <c r="O463" s="5">
        <v>0</v>
      </c>
      <c r="P463" s="5">
        <v>0</v>
      </c>
      <c r="Q463" s="5">
        <v>0</v>
      </c>
      <c r="R463" s="5">
        <v>0</v>
      </c>
      <c r="S463" s="5">
        <v>0</v>
      </c>
      <c r="T463" s="5">
        <v>0</v>
      </c>
      <c r="U463" s="5">
        <v>0</v>
      </c>
      <c r="V463" s="5">
        <v>0</v>
      </c>
    </row>
    <row r="464" spans="1:22" hidden="1" x14ac:dyDescent="0.35">
      <c r="A464" t="s">
        <v>49</v>
      </c>
      <c r="B464" t="s">
        <v>42</v>
      </c>
      <c r="C464" t="str">
        <f t="shared" si="21"/>
        <v>ESTONIA_TO_elec</v>
      </c>
      <c r="D464" t="str">
        <f t="shared" si="22"/>
        <v>PROTRA_CHP_PP_I</v>
      </c>
      <c r="E464" t="s">
        <v>28</v>
      </c>
      <c r="F464" s="1" t="str">
        <f t="shared" si="23"/>
        <v>ESTONIATO_elecPROTRA_PP_solar_CSP</v>
      </c>
      <c r="G464" s="5">
        <v>0</v>
      </c>
      <c r="H464" s="5">
        <v>0</v>
      </c>
      <c r="I464" s="5">
        <v>0</v>
      </c>
      <c r="J464" s="5">
        <v>0</v>
      </c>
      <c r="K464" s="5">
        <v>0</v>
      </c>
      <c r="L464" s="5">
        <v>0</v>
      </c>
      <c r="M464" s="5">
        <v>0</v>
      </c>
      <c r="N464" s="5">
        <v>0</v>
      </c>
      <c r="O464" s="5">
        <v>0</v>
      </c>
      <c r="P464" s="5">
        <v>0</v>
      </c>
      <c r="Q464" s="5">
        <v>0</v>
      </c>
      <c r="R464" s="5">
        <v>0</v>
      </c>
      <c r="S464" s="5">
        <v>0</v>
      </c>
      <c r="T464" s="5">
        <v>0</v>
      </c>
      <c r="U464" s="5">
        <v>0</v>
      </c>
      <c r="V464" s="5">
        <v>0</v>
      </c>
    </row>
    <row r="465" spans="1:22" hidden="1" x14ac:dyDescent="0.35">
      <c r="A465" t="s">
        <v>49</v>
      </c>
      <c r="B465" t="s">
        <v>42</v>
      </c>
      <c r="C465" t="str">
        <f t="shared" si="21"/>
        <v>ESTONIA_TO_elec</v>
      </c>
      <c r="D465" t="str">
        <f t="shared" si="22"/>
        <v>PROTRA_CHP_PP_I</v>
      </c>
      <c r="E465" t="s">
        <v>29</v>
      </c>
      <c r="F465" s="1" t="str">
        <f t="shared" si="23"/>
        <v>ESTONIATO_elecPROTRA_PP_solar_PV</v>
      </c>
      <c r="G465" s="5">
        <v>0</v>
      </c>
      <c r="H465" s="5">
        <v>0</v>
      </c>
      <c r="I465" s="5">
        <v>0</v>
      </c>
      <c r="J465" s="5">
        <v>0</v>
      </c>
      <c r="K465" s="5">
        <v>5.9999999999999995E-5</v>
      </c>
      <c r="L465" s="5">
        <v>5.9999999999999995E-5</v>
      </c>
      <c r="M465" s="5">
        <v>1.1999999999999999E-4</v>
      </c>
      <c r="N465" s="5">
        <v>2.2799999999999999E-4</v>
      </c>
      <c r="O465" s="5">
        <v>8.9999999999999987E-4</v>
      </c>
      <c r="P465" s="5">
        <v>2.0040000000000001E-3</v>
      </c>
      <c r="Q465" s="5">
        <v>3.8999999999999998E-3</v>
      </c>
      <c r="R465" s="5">
        <v>3.8999999999999998E-3</v>
      </c>
      <c r="S465" s="5">
        <v>3.8999999999999998E-3</v>
      </c>
      <c r="T465" s="5">
        <v>3.8999999999999998E-3</v>
      </c>
      <c r="U465" s="5">
        <v>3.9E-2</v>
      </c>
      <c r="V465" s="5">
        <v>3.9E-2</v>
      </c>
    </row>
    <row r="466" spans="1:22" hidden="1" x14ac:dyDescent="0.35">
      <c r="A466" t="s">
        <v>49</v>
      </c>
      <c r="B466" t="s">
        <v>42</v>
      </c>
      <c r="C466" t="str">
        <f t="shared" si="21"/>
        <v>ESTONIA_TO_elec</v>
      </c>
      <c r="D466" t="str">
        <f t="shared" si="22"/>
        <v>PROTRA_CHP_PP_I</v>
      </c>
      <c r="E466" t="s">
        <v>30</v>
      </c>
      <c r="F466" s="1" t="str">
        <f t="shared" si="23"/>
        <v>ESTONIATO_elecPROTRA_PP_solar_urban_PV</v>
      </c>
      <c r="G466" s="5">
        <v>0</v>
      </c>
      <c r="H466" s="5">
        <v>0</v>
      </c>
      <c r="I466" s="5">
        <v>0</v>
      </c>
      <c r="J466" s="5">
        <v>0</v>
      </c>
      <c r="K466" s="5">
        <v>4.000000000000001E-5</v>
      </c>
      <c r="L466" s="5">
        <v>4.000000000000001E-5</v>
      </c>
      <c r="M466" s="5">
        <v>8.000000000000002E-5</v>
      </c>
      <c r="N466" s="5">
        <v>1.5200000000000004E-4</v>
      </c>
      <c r="O466" s="5">
        <v>6.0000000000000006E-4</v>
      </c>
      <c r="P466" s="5">
        <v>1.3360000000000002E-3</v>
      </c>
      <c r="Q466" s="5">
        <v>2.5999999999999999E-3</v>
      </c>
      <c r="R466" s="5">
        <v>2.5999999999999999E-3</v>
      </c>
      <c r="S466" s="5">
        <v>2.5999999999999999E-3</v>
      </c>
      <c r="T466" s="5">
        <v>2.5999999999999999E-3</v>
      </c>
      <c r="U466" s="5">
        <v>2.5999999999999999E-2</v>
      </c>
      <c r="V466" s="5">
        <v>2.5999999999999999E-2</v>
      </c>
    </row>
    <row r="467" spans="1:22" hidden="1" x14ac:dyDescent="0.35">
      <c r="A467" t="s">
        <v>49</v>
      </c>
      <c r="B467" t="s">
        <v>42</v>
      </c>
      <c r="C467" t="str">
        <f t="shared" si="21"/>
        <v>ESTONIA_TO_elec</v>
      </c>
      <c r="D467" t="str">
        <f t="shared" si="22"/>
        <v>PROTRA_CHP_PP_I</v>
      </c>
      <c r="E467" t="s">
        <v>31</v>
      </c>
      <c r="F467" s="1" t="str">
        <f t="shared" si="23"/>
        <v>ESTONIATO_elecPROTRA_PP_solid_fossil</v>
      </c>
      <c r="G467" s="5">
        <v>0</v>
      </c>
      <c r="H467" s="5">
        <v>0</v>
      </c>
      <c r="I467" s="5">
        <v>0</v>
      </c>
      <c r="J467" s="5">
        <v>0</v>
      </c>
      <c r="K467" s="5">
        <v>0</v>
      </c>
      <c r="L467" s="5">
        <v>0</v>
      </c>
      <c r="M467" s="5">
        <v>0</v>
      </c>
      <c r="N467" s="5">
        <v>0</v>
      </c>
      <c r="O467" s="5">
        <v>0</v>
      </c>
      <c r="P467" s="5">
        <v>0</v>
      </c>
      <c r="Q467" s="5">
        <v>0</v>
      </c>
      <c r="R467" s="5">
        <v>0</v>
      </c>
      <c r="S467" s="5">
        <v>0</v>
      </c>
      <c r="T467" s="5">
        <v>0</v>
      </c>
      <c r="U467" s="5">
        <v>0</v>
      </c>
      <c r="V467" s="5">
        <v>0</v>
      </c>
    </row>
    <row r="468" spans="1:22" hidden="1" x14ac:dyDescent="0.35">
      <c r="A468" t="s">
        <v>49</v>
      </c>
      <c r="B468" t="s">
        <v>42</v>
      </c>
      <c r="C468" t="str">
        <f t="shared" si="21"/>
        <v>ESTONIA_TO_elec</v>
      </c>
      <c r="D468" t="str">
        <f t="shared" si="22"/>
        <v>PROTRA_CHP_PP_I</v>
      </c>
      <c r="E468" t="s">
        <v>32</v>
      </c>
      <c r="F468" s="1" t="str">
        <f t="shared" si="23"/>
        <v>ESTONIATO_elecPROTRA_PP_solid_fossil_CCS</v>
      </c>
      <c r="G468" s="5">
        <v>0</v>
      </c>
      <c r="H468" s="5">
        <v>0</v>
      </c>
      <c r="I468" s="5">
        <v>0</v>
      </c>
      <c r="J468" s="5">
        <v>0</v>
      </c>
      <c r="K468" s="5">
        <v>0</v>
      </c>
      <c r="L468" s="5">
        <v>0</v>
      </c>
      <c r="M468" s="5">
        <v>0</v>
      </c>
      <c r="N468" s="5">
        <v>0</v>
      </c>
      <c r="O468" s="5">
        <v>0</v>
      </c>
      <c r="P468" s="5">
        <v>0</v>
      </c>
      <c r="Q468" s="5">
        <v>0</v>
      </c>
      <c r="R468" s="5">
        <v>0</v>
      </c>
      <c r="S468" s="5">
        <v>0</v>
      </c>
      <c r="T468" s="5">
        <v>0</v>
      </c>
      <c r="U468" s="5">
        <v>0</v>
      </c>
      <c r="V468" s="5">
        <v>0</v>
      </c>
    </row>
    <row r="469" spans="1:22" hidden="1" x14ac:dyDescent="0.35">
      <c r="A469" t="s">
        <v>49</v>
      </c>
      <c r="B469" t="s">
        <v>42</v>
      </c>
      <c r="C469" t="str">
        <f t="shared" si="21"/>
        <v>ESTONIA_TO_elec</v>
      </c>
      <c r="D469" t="str">
        <f t="shared" si="22"/>
        <v>PROTRA_CHP_PP_I</v>
      </c>
      <c r="E469" t="s">
        <v>33</v>
      </c>
      <c r="F469" s="1" t="str">
        <f t="shared" si="23"/>
        <v>ESTONIATO_elecPROTRA_PP_waste</v>
      </c>
      <c r="G469" s="5">
        <v>0</v>
      </c>
      <c r="H469" s="5">
        <v>6.0441689267725686E-4</v>
      </c>
      <c r="I469" s="5">
        <v>6.0441689267725686E-4</v>
      </c>
      <c r="J469" s="5">
        <v>6.0441689267725686E-4</v>
      </c>
      <c r="K469" s="5">
        <v>6.0441689267725686E-4</v>
      </c>
      <c r="L469" s="5">
        <v>8.159628051142967E-3</v>
      </c>
      <c r="M469" s="5">
        <v>8.159628051142967E-3</v>
      </c>
      <c r="N469" s="5">
        <v>8.8244866330879496E-3</v>
      </c>
      <c r="O469" s="5">
        <v>9.1378767919411078E-3</v>
      </c>
      <c r="P469" s="5">
        <v>9.1378767919411078E-3</v>
      </c>
      <c r="Q469" s="5">
        <v>9.1378767919411078E-3</v>
      </c>
      <c r="R469" s="5">
        <v>9.1378767919411078E-3</v>
      </c>
      <c r="S469" s="5">
        <v>9.1378767919411078E-3</v>
      </c>
      <c r="T469" s="5">
        <v>8.6809829523440529E-3</v>
      </c>
      <c r="U469" s="5">
        <v>8.6809829523440529E-3</v>
      </c>
      <c r="V469" s="5">
        <v>8.6809829523440529E-3</v>
      </c>
    </row>
    <row r="470" spans="1:22" hidden="1" x14ac:dyDescent="0.35">
      <c r="A470" t="s">
        <v>49</v>
      </c>
      <c r="B470" t="s">
        <v>42</v>
      </c>
      <c r="C470" t="str">
        <f t="shared" si="21"/>
        <v>ESTONIA_TO_elec</v>
      </c>
      <c r="D470" t="str">
        <f t="shared" si="22"/>
        <v>PROTRA_CHP_PP_I</v>
      </c>
      <c r="E470" t="s">
        <v>34</v>
      </c>
      <c r="F470" s="1" t="str">
        <f t="shared" si="23"/>
        <v>ESTONIATO_elecPROTRA_PP_waste_CCS</v>
      </c>
      <c r="G470" s="5">
        <v>0</v>
      </c>
      <c r="H470" s="5">
        <v>0</v>
      </c>
      <c r="I470" s="5">
        <v>0</v>
      </c>
      <c r="J470" s="5">
        <v>0</v>
      </c>
      <c r="K470" s="5">
        <v>0</v>
      </c>
      <c r="L470" s="5">
        <v>0</v>
      </c>
      <c r="M470" s="5">
        <v>0</v>
      </c>
      <c r="N470" s="5">
        <v>0</v>
      </c>
      <c r="O470" s="5">
        <v>0</v>
      </c>
      <c r="P470" s="5">
        <v>0</v>
      </c>
      <c r="Q470" s="5">
        <v>0</v>
      </c>
      <c r="R470" s="5">
        <v>0</v>
      </c>
      <c r="S470" s="5">
        <v>0</v>
      </c>
      <c r="T470" s="5">
        <v>0</v>
      </c>
      <c r="U470" s="5">
        <v>0</v>
      </c>
      <c r="V470" s="5">
        <v>0</v>
      </c>
    </row>
    <row r="471" spans="1:22" hidden="1" x14ac:dyDescent="0.35">
      <c r="A471" t="s">
        <v>49</v>
      </c>
      <c r="B471" t="s">
        <v>42</v>
      </c>
      <c r="C471" t="str">
        <f t="shared" si="21"/>
        <v>ESTONIA_TO_elec</v>
      </c>
      <c r="D471" t="str">
        <f t="shared" si="22"/>
        <v>PROTRA_CHP_PP_I</v>
      </c>
      <c r="E471" t="s">
        <v>35</v>
      </c>
      <c r="F471" s="1" t="str">
        <f t="shared" si="23"/>
        <v>ESTONIATO_elecPROTRA_PP_wind_offshore</v>
      </c>
      <c r="G471" s="5">
        <v>0</v>
      </c>
      <c r="H471" s="5">
        <v>0</v>
      </c>
      <c r="I471" s="5">
        <v>0</v>
      </c>
      <c r="J471" s="5">
        <v>0</v>
      </c>
      <c r="K471" s="5">
        <v>0</v>
      </c>
      <c r="L471" s="5">
        <v>0</v>
      </c>
      <c r="M471" s="5">
        <v>0</v>
      </c>
      <c r="N471" s="5">
        <v>0</v>
      </c>
      <c r="O471" s="5">
        <v>0</v>
      </c>
      <c r="P471" s="5">
        <v>0</v>
      </c>
      <c r="Q471" s="5">
        <v>0</v>
      </c>
      <c r="R471" s="5">
        <v>0</v>
      </c>
      <c r="S471" s="5">
        <v>0</v>
      </c>
      <c r="T471" s="5">
        <v>0</v>
      </c>
      <c r="U471" s="5">
        <v>0</v>
      </c>
      <c r="V471" s="5">
        <v>0</v>
      </c>
    </row>
    <row r="472" spans="1:22" hidden="1" x14ac:dyDescent="0.35">
      <c r="A472" t="s">
        <v>49</v>
      </c>
      <c r="B472" t="s">
        <v>42</v>
      </c>
      <c r="C472" t="str">
        <f t="shared" si="21"/>
        <v>ESTONIA_TO_elec</v>
      </c>
      <c r="D472" t="str">
        <f t="shared" si="22"/>
        <v>PROTRA_CHP_PP_I</v>
      </c>
      <c r="E472" t="s">
        <v>36</v>
      </c>
      <c r="F472" s="1" t="str">
        <f t="shared" si="23"/>
        <v>ESTONIATO_elecPROTRA_PP_wind_onshore</v>
      </c>
      <c r="G472" s="5">
        <v>3.1E-2</v>
      </c>
      <c r="H472" s="5">
        <v>3.1E-2</v>
      </c>
      <c r="I472" s="5">
        <v>0.05</v>
      </c>
      <c r="J472" s="5">
        <v>7.6999999999999999E-2</v>
      </c>
      <c r="K472" s="5">
        <v>0.104</v>
      </c>
      <c r="L472" s="5">
        <v>0.108</v>
      </c>
      <c r="M472" s="5">
        <v>0.18</v>
      </c>
      <c r="N472" s="5">
        <v>0.26600000000000001</v>
      </c>
      <c r="O472" s="5">
        <v>0.248</v>
      </c>
      <c r="P472" s="5">
        <v>0.27500000000000002</v>
      </c>
      <c r="Q472" s="5">
        <v>0.3</v>
      </c>
      <c r="R472" s="5">
        <v>0.36644951140065146</v>
      </c>
      <c r="S472" s="5">
        <v>0.37524429967426703</v>
      </c>
      <c r="T472" s="5">
        <v>0.47589576547231272</v>
      </c>
      <c r="U472" s="5">
        <v>0.45146579804560261</v>
      </c>
      <c r="V472" s="5">
        <v>0.32149837133550491</v>
      </c>
    </row>
    <row r="473" spans="1:22" hidden="1" x14ac:dyDescent="0.35">
      <c r="A473" t="s">
        <v>69</v>
      </c>
      <c r="B473" t="s">
        <v>41</v>
      </c>
      <c r="C473" t="str">
        <f t="shared" si="21"/>
        <v>EU27_TO_heat</v>
      </c>
      <c r="D473" t="str">
        <f t="shared" si="22"/>
        <v>PROTRA_CHP_HP_I</v>
      </c>
      <c r="E473" t="s">
        <v>0</v>
      </c>
      <c r="F473" s="1" t="str">
        <f t="shared" si="23"/>
        <v>EU27TO_heatPROTRA_CHP_gas_fuels</v>
      </c>
      <c r="G473" s="3">
        <v>76.532623872879327</v>
      </c>
      <c r="H473" s="3">
        <v>77.210733408985604</v>
      </c>
      <c r="I473" s="3">
        <v>73.720140732546511</v>
      </c>
      <c r="J473" s="3">
        <v>72.890048000354355</v>
      </c>
      <c r="K473" s="3">
        <v>67.024532232809761</v>
      </c>
      <c r="L473" s="3">
        <v>73.792016332666279</v>
      </c>
      <c r="M473" s="3">
        <v>70.332838541534784</v>
      </c>
      <c r="N473" s="3">
        <v>67.872046197932434</v>
      </c>
      <c r="O473" s="3">
        <v>64.809318225112648</v>
      </c>
      <c r="P473" s="3">
        <v>58.001758066862017</v>
      </c>
      <c r="Q473" s="3">
        <v>57.488315195025045</v>
      </c>
      <c r="R473" s="3">
        <v>60.742694067934877</v>
      </c>
      <c r="S473" s="3">
        <v>60.039086036867964</v>
      </c>
      <c r="T473" s="3">
        <v>59.101012798944659</v>
      </c>
      <c r="U473" s="3">
        <v>59.185220666790073</v>
      </c>
      <c r="V473" s="3">
        <v>59.36043363424406</v>
      </c>
    </row>
    <row r="474" spans="1:22" hidden="1" x14ac:dyDescent="0.35">
      <c r="A474" t="s">
        <v>69</v>
      </c>
      <c r="B474" t="s">
        <v>41</v>
      </c>
      <c r="C474" t="str">
        <f t="shared" si="21"/>
        <v>EU27_TO_heat</v>
      </c>
      <c r="D474" t="str">
        <f t="shared" si="22"/>
        <v>PROTRA_CHP_HP_I</v>
      </c>
      <c r="E474" t="s">
        <v>1</v>
      </c>
      <c r="F474" s="1" t="str">
        <f t="shared" si="23"/>
        <v>EU27TO_heatPROTRA_CHP_gas_fuels_CCS</v>
      </c>
      <c r="G474" s="3">
        <v>0</v>
      </c>
      <c r="H474" s="3">
        <v>0</v>
      </c>
      <c r="I474" s="3">
        <v>0</v>
      </c>
      <c r="J474" s="3">
        <v>0</v>
      </c>
      <c r="K474" s="3">
        <v>0</v>
      </c>
      <c r="L474" s="3">
        <v>0</v>
      </c>
      <c r="M474" s="3">
        <v>0</v>
      </c>
      <c r="N474" s="3">
        <v>0</v>
      </c>
      <c r="O474" s="3">
        <v>0</v>
      </c>
      <c r="P474" s="3">
        <v>0</v>
      </c>
      <c r="Q474" s="3">
        <v>0</v>
      </c>
      <c r="R474" s="3">
        <v>0</v>
      </c>
      <c r="S474" s="3">
        <v>0</v>
      </c>
      <c r="T474" s="3">
        <v>0</v>
      </c>
      <c r="U474" s="3">
        <v>0</v>
      </c>
      <c r="V474" s="3">
        <v>0</v>
      </c>
    </row>
    <row r="475" spans="1:22" hidden="1" x14ac:dyDescent="0.35">
      <c r="A475" t="s">
        <v>69</v>
      </c>
      <c r="B475" t="s">
        <v>41</v>
      </c>
      <c r="C475" t="str">
        <f t="shared" si="21"/>
        <v>EU27_TO_heat</v>
      </c>
      <c r="D475" t="str">
        <f t="shared" si="22"/>
        <v>PROTRA_CHP_HP_I</v>
      </c>
      <c r="E475" t="s">
        <v>2</v>
      </c>
      <c r="F475" s="1" t="str">
        <f t="shared" si="23"/>
        <v>EU27TO_heatPROTRA_CHP_geothermal</v>
      </c>
      <c r="G475" s="3">
        <v>0</v>
      </c>
      <c r="H475" s="3">
        <v>0</v>
      </c>
      <c r="I475" s="3">
        <v>0</v>
      </c>
      <c r="J475" s="3">
        <v>0</v>
      </c>
      <c r="K475" s="3">
        <v>0</v>
      </c>
      <c r="L475" s="3">
        <v>0</v>
      </c>
      <c r="M475" s="3">
        <v>0</v>
      </c>
      <c r="N475" s="3">
        <v>0</v>
      </c>
      <c r="O475" s="3">
        <v>0</v>
      </c>
      <c r="P475" s="3">
        <v>0</v>
      </c>
      <c r="Q475" s="3">
        <v>0</v>
      </c>
      <c r="R475" s="3">
        <v>0</v>
      </c>
      <c r="S475" s="3">
        <v>0</v>
      </c>
      <c r="T475" s="3">
        <v>0</v>
      </c>
      <c r="U475" s="3">
        <v>0</v>
      </c>
      <c r="V475" s="3">
        <v>0</v>
      </c>
    </row>
    <row r="476" spans="1:22" hidden="1" x14ac:dyDescent="0.35">
      <c r="A476" t="s">
        <v>69</v>
      </c>
      <c r="B476" t="s">
        <v>41</v>
      </c>
      <c r="C476" t="str">
        <f t="shared" si="21"/>
        <v>EU27_TO_heat</v>
      </c>
      <c r="D476" t="str">
        <f t="shared" si="22"/>
        <v>PROTRA_CHP_HP_I</v>
      </c>
      <c r="E476" t="s">
        <v>3</v>
      </c>
      <c r="F476" s="1" t="str">
        <f t="shared" si="23"/>
        <v>EU27TO_heatPROTRA_CHP_liquid_fuels</v>
      </c>
      <c r="G476" s="3">
        <v>10.40318851891902</v>
      </c>
      <c r="H476" s="3">
        <v>10.810802608593811</v>
      </c>
      <c r="I476" s="3">
        <v>7.9506362737783274</v>
      </c>
      <c r="J476" s="3">
        <v>7.1377983659643629</v>
      </c>
      <c r="K476" s="3">
        <v>8.4742954981044054</v>
      </c>
      <c r="L476" s="3">
        <v>7.4412176137860406</v>
      </c>
      <c r="M476" s="3">
        <v>5.6322015676959154</v>
      </c>
      <c r="N476" s="3">
        <v>4.9530485367041859</v>
      </c>
      <c r="O476" s="3">
        <v>4.3488392961875668</v>
      </c>
      <c r="P476" s="3">
        <v>3.5780176310879788</v>
      </c>
      <c r="Q476" s="3">
        <v>3.5535730860003798</v>
      </c>
      <c r="R476" s="3">
        <v>3.3487089112312365</v>
      </c>
      <c r="S476" s="3">
        <v>3.3196909189513844</v>
      </c>
      <c r="T476" s="3">
        <v>2.5014852462637274</v>
      </c>
      <c r="U476" s="3">
        <v>2.1240264772677659</v>
      </c>
      <c r="V476" s="3">
        <v>1.7533947890244923</v>
      </c>
    </row>
    <row r="477" spans="1:22" hidden="1" x14ac:dyDescent="0.35">
      <c r="A477" t="s">
        <v>69</v>
      </c>
      <c r="B477" t="s">
        <v>41</v>
      </c>
      <c r="C477" t="str">
        <f t="shared" si="21"/>
        <v>EU27_TO_heat</v>
      </c>
      <c r="D477" t="str">
        <f t="shared" si="22"/>
        <v>PROTRA_CHP_HP_I</v>
      </c>
      <c r="E477" t="s">
        <v>4</v>
      </c>
      <c r="F477" s="1" t="str">
        <f t="shared" si="23"/>
        <v>EU27TO_heatPROTRA_CHP_liquid_fuels_CCS</v>
      </c>
      <c r="G477" s="3">
        <v>0</v>
      </c>
      <c r="H477" s="3">
        <v>0</v>
      </c>
      <c r="I477" s="3">
        <v>0</v>
      </c>
      <c r="J477" s="3">
        <v>0</v>
      </c>
      <c r="K477" s="3">
        <v>0</v>
      </c>
      <c r="L477" s="3">
        <v>0</v>
      </c>
      <c r="M477" s="3">
        <v>0</v>
      </c>
      <c r="N477" s="3">
        <v>0</v>
      </c>
      <c r="O477" s="3">
        <v>0</v>
      </c>
      <c r="P477" s="3">
        <v>0</v>
      </c>
      <c r="Q477" s="3">
        <v>0</v>
      </c>
      <c r="R477" s="3">
        <v>0</v>
      </c>
      <c r="S477" s="3">
        <v>0</v>
      </c>
      <c r="T477" s="3">
        <v>0</v>
      </c>
      <c r="U477" s="3">
        <v>0</v>
      </c>
      <c r="V477" s="3">
        <v>0</v>
      </c>
    </row>
    <row r="478" spans="1:22" hidden="1" x14ac:dyDescent="0.35">
      <c r="A478" t="s">
        <v>69</v>
      </c>
      <c r="B478" t="s">
        <v>41</v>
      </c>
      <c r="C478" t="str">
        <f t="shared" si="21"/>
        <v>EU27_TO_heat</v>
      </c>
      <c r="D478" t="str">
        <f t="shared" si="22"/>
        <v>PROTRA_CHP_HP_I</v>
      </c>
      <c r="E478" t="s">
        <v>5</v>
      </c>
      <c r="F478" s="1" t="str">
        <f t="shared" si="23"/>
        <v>EU27TO_heatPROTRA_CHP_solid_fossil</v>
      </c>
      <c r="G478" s="3">
        <v>56.505273138769688</v>
      </c>
      <c r="H478" s="3">
        <v>56.890926962655847</v>
      </c>
      <c r="I478" s="3">
        <v>54.009808484229168</v>
      </c>
      <c r="J478" s="3">
        <v>53.365349545399695</v>
      </c>
      <c r="K478" s="3">
        <v>51.00567644767893</v>
      </c>
      <c r="L478" s="3">
        <v>54.24180579126714</v>
      </c>
      <c r="M478" s="3">
        <v>49.632586510507046</v>
      </c>
      <c r="N478" s="3">
        <v>48.480412464786674</v>
      </c>
      <c r="O478" s="3">
        <v>49.30556260160008</v>
      </c>
      <c r="P478" s="3">
        <v>43.837248017474664</v>
      </c>
      <c r="Q478" s="3">
        <v>44.057732466438644</v>
      </c>
      <c r="R478" s="3">
        <v>43.864482911622623</v>
      </c>
      <c r="S478" s="3">
        <v>41.372502817317844</v>
      </c>
      <c r="T478" s="3">
        <v>39.377641612866093</v>
      </c>
      <c r="U478" s="3">
        <v>35.84277127989894</v>
      </c>
      <c r="V478" s="3">
        <v>33.751094912715345</v>
      </c>
    </row>
    <row r="479" spans="1:22" hidden="1" x14ac:dyDescent="0.35">
      <c r="A479" t="s">
        <v>69</v>
      </c>
      <c r="B479" t="s">
        <v>41</v>
      </c>
      <c r="C479" t="str">
        <f t="shared" si="21"/>
        <v>EU27_TO_heat</v>
      </c>
      <c r="D479" t="str">
        <f t="shared" si="22"/>
        <v>PROTRA_CHP_HP_I</v>
      </c>
      <c r="E479" t="s">
        <v>6</v>
      </c>
      <c r="F479" s="1" t="str">
        <f t="shared" si="23"/>
        <v>EU27TO_heatPROTRA_CHP_solid_fossil_CCS</v>
      </c>
      <c r="G479" s="3">
        <v>0</v>
      </c>
      <c r="H479" s="3">
        <v>0</v>
      </c>
      <c r="I479" s="3">
        <v>0</v>
      </c>
      <c r="J479" s="3">
        <v>0</v>
      </c>
      <c r="K479" s="3">
        <v>0</v>
      </c>
      <c r="L479" s="3">
        <v>0</v>
      </c>
      <c r="M479" s="3">
        <v>0</v>
      </c>
      <c r="N479" s="3">
        <v>0</v>
      </c>
      <c r="O479" s="3">
        <v>0</v>
      </c>
      <c r="P479" s="3">
        <v>0</v>
      </c>
      <c r="Q479" s="3">
        <v>0</v>
      </c>
      <c r="R479" s="3">
        <v>0</v>
      </c>
      <c r="S479" s="3">
        <v>0</v>
      </c>
      <c r="T479" s="3">
        <v>0</v>
      </c>
      <c r="U479" s="3">
        <v>0</v>
      </c>
      <c r="V479" s="3">
        <v>0</v>
      </c>
    </row>
    <row r="480" spans="1:22" hidden="1" x14ac:dyDescent="0.35">
      <c r="A480" t="s">
        <v>69</v>
      </c>
      <c r="B480" t="s">
        <v>41</v>
      </c>
      <c r="C480" t="str">
        <f t="shared" si="21"/>
        <v>EU27_TO_heat</v>
      </c>
      <c r="D480" t="str">
        <f t="shared" si="22"/>
        <v>PROTRA_CHP_HP_I</v>
      </c>
      <c r="E480" t="s">
        <v>7</v>
      </c>
      <c r="F480" s="1" t="str">
        <f t="shared" si="23"/>
        <v>EU27TO_heatPROTRA_CHP_waste</v>
      </c>
      <c r="G480" s="3">
        <v>8.3042830244353194</v>
      </c>
      <c r="H480" s="3">
        <v>8.5922414366227482</v>
      </c>
      <c r="I480" s="3">
        <v>8.6862363925921944</v>
      </c>
      <c r="J480" s="3">
        <v>9.6726287496177754</v>
      </c>
      <c r="K480" s="3">
        <v>10.324387360776029</v>
      </c>
      <c r="L480" s="3">
        <v>10.567596073746126</v>
      </c>
      <c r="M480" s="3">
        <v>11.201103151710173</v>
      </c>
      <c r="N480" s="3">
        <v>12.641974951489718</v>
      </c>
      <c r="O480" s="3">
        <v>13.889428174154023</v>
      </c>
      <c r="P480" s="3">
        <v>14.933492595046609</v>
      </c>
      <c r="Q480" s="3">
        <v>15.758793719305661</v>
      </c>
      <c r="R480" s="3">
        <v>16.550922387719893</v>
      </c>
      <c r="S480" s="3">
        <v>17.258714679066369</v>
      </c>
      <c r="T480" s="3">
        <v>17.15161003991977</v>
      </c>
      <c r="U480" s="3">
        <v>17.88854813576927</v>
      </c>
      <c r="V480" s="3">
        <v>18.374567784281979</v>
      </c>
    </row>
    <row r="481" spans="1:22" hidden="1" x14ac:dyDescent="0.35">
      <c r="A481" t="s">
        <v>69</v>
      </c>
      <c r="B481" t="s">
        <v>41</v>
      </c>
      <c r="C481" t="str">
        <f t="shared" si="21"/>
        <v>EU27_TO_heat</v>
      </c>
      <c r="D481" t="str">
        <f t="shared" si="22"/>
        <v>PROTRA_CHP_HP_I</v>
      </c>
      <c r="E481" t="s">
        <v>8</v>
      </c>
      <c r="F481" s="1" t="str">
        <f t="shared" si="23"/>
        <v>EU27TO_heatPROTRA_CHP_solid_bio</v>
      </c>
      <c r="G481" s="4">
        <v>10.410268636508624</v>
      </c>
      <c r="H481" s="4">
        <v>10.523623267230933</v>
      </c>
      <c r="I481" s="4">
        <v>11.291616335440576</v>
      </c>
      <c r="J481" s="4">
        <v>12.329944540272145</v>
      </c>
      <c r="K481" s="4">
        <v>12.963158007334966</v>
      </c>
      <c r="L481" s="4">
        <v>17.296034628484421</v>
      </c>
      <c r="M481" s="4">
        <v>16.681014582309835</v>
      </c>
      <c r="N481" s="4">
        <v>20.152435773772531</v>
      </c>
      <c r="O481" s="4">
        <v>21.460782677601912</v>
      </c>
      <c r="P481" s="4">
        <v>21.11005931572226</v>
      </c>
      <c r="Q481" s="4">
        <v>21.422641663159201</v>
      </c>
      <c r="R481" s="4">
        <v>23.140089443022241</v>
      </c>
      <c r="S481" s="4">
        <v>24.119933144326897</v>
      </c>
      <c r="T481" s="4">
        <v>24.620250302005747</v>
      </c>
      <c r="U481" s="4">
        <v>26.043389310224889</v>
      </c>
      <c r="V481" s="4">
        <v>27.115554925536376</v>
      </c>
    </row>
    <row r="482" spans="1:22" hidden="1" x14ac:dyDescent="0.35">
      <c r="A482" t="s">
        <v>69</v>
      </c>
      <c r="B482" t="s">
        <v>41</v>
      </c>
      <c r="C482" t="str">
        <f t="shared" si="21"/>
        <v>EU27_TO_heat</v>
      </c>
      <c r="D482" t="str">
        <f t="shared" si="22"/>
        <v>PROTRA_CHP_HP_I</v>
      </c>
      <c r="E482" t="s">
        <v>9</v>
      </c>
      <c r="F482" s="1" t="str">
        <f t="shared" si="23"/>
        <v>EU27TO_heatPROTRA_CHP_solid_bio_CCS</v>
      </c>
      <c r="G482" s="3">
        <v>0</v>
      </c>
      <c r="H482" s="3">
        <v>0</v>
      </c>
      <c r="I482" s="3">
        <v>0</v>
      </c>
      <c r="J482" s="3">
        <v>0</v>
      </c>
      <c r="K482" s="3">
        <v>0</v>
      </c>
      <c r="L482" s="3">
        <v>0</v>
      </c>
      <c r="M482" s="3">
        <v>0</v>
      </c>
      <c r="N482" s="3">
        <v>0</v>
      </c>
      <c r="O482" s="3">
        <v>0</v>
      </c>
      <c r="P482" s="3">
        <v>0</v>
      </c>
      <c r="Q482" s="3">
        <v>0</v>
      </c>
      <c r="R482" s="3">
        <v>0</v>
      </c>
      <c r="S482" s="3">
        <v>0</v>
      </c>
      <c r="T482" s="3">
        <v>0</v>
      </c>
      <c r="U482" s="3">
        <v>0</v>
      </c>
      <c r="V482" s="3">
        <v>0</v>
      </c>
    </row>
    <row r="483" spans="1:22" hidden="1" x14ac:dyDescent="0.35">
      <c r="A483" t="s">
        <v>69</v>
      </c>
      <c r="B483" t="s">
        <v>41</v>
      </c>
      <c r="C483" t="str">
        <f t="shared" si="21"/>
        <v>EU27_TO_heat</v>
      </c>
      <c r="D483" t="str">
        <f t="shared" si="22"/>
        <v>PROTRA_CHP_HP_I</v>
      </c>
      <c r="E483" t="s">
        <v>10</v>
      </c>
      <c r="F483" s="1" t="str">
        <f t="shared" si="23"/>
        <v>EU27TO_heatPROTRA_HP_gas_fuels</v>
      </c>
      <c r="G483" s="4">
        <v>112.20574442541495</v>
      </c>
      <c r="H483" s="4">
        <v>92.419400603927841</v>
      </c>
      <c r="I483" s="4">
        <v>89.62200678541268</v>
      </c>
      <c r="J483" s="4">
        <v>89.856980191835461</v>
      </c>
      <c r="K483" s="4">
        <v>93.52614740135121</v>
      </c>
      <c r="L483" s="4">
        <v>108.63841923599577</v>
      </c>
      <c r="M483" s="4">
        <v>93.064837961884905</v>
      </c>
      <c r="N483" s="4">
        <v>97.157981332866882</v>
      </c>
      <c r="O483" s="4">
        <v>98.779607567130299</v>
      </c>
      <c r="P483" s="4">
        <v>88.599921172989681</v>
      </c>
      <c r="Q483" s="4">
        <v>88.994210179741941</v>
      </c>
      <c r="R483" s="4">
        <v>91.416554384521206</v>
      </c>
      <c r="S483" s="4">
        <v>95.112072920808089</v>
      </c>
      <c r="T483" s="4">
        <v>91.341074760631187</v>
      </c>
      <c r="U483" s="4">
        <v>84.567175498599369</v>
      </c>
      <c r="V483" s="4">
        <v>83.674220599981851</v>
      </c>
    </row>
    <row r="484" spans="1:22" hidden="1" x14ac:dyDescent="0.35">
      <c r="A484" t="s">
        <v>69</v>
      </c>
      <c r="B484" t="s">
        <v>41</v>
      </c>
      <c r="C484" t="str">
        <f t="shared" si="21"/>
        <v>EU27_TO_heat</v>
      </c>
      <c r="D484" t="str">
        <f t="shared" si="22"/>
        <v>PROTRA_CHP_HP_I</v>
      </c>
      <c r="E484" t="s">
        <v>11</v>
      </c>
      <c r="F484" s="1" t="str">
        <f t="shared" si="23"/>
        <v>EU27TO_heatPROTRA_HP_solid_bio</v>
      </c>
      <c r="G484" s="4">
        <v>30.624199923933428</v>
      </c>
      <c r="H484" s="4">
        <v>33.928243232550649</v>
      </c>
      <c r="I484" s="4">
        <v>31.306036442367773</v>
      </c>
      <c r="J484" s="4">
        <v>34.666362474207709</v>
      </c>
      <c r="K484" s="4">
        <v>37.08082916879146</v>
      </c>
      <c r="L484" s="4">
        <v>42.172745564003073</v>
      </c>
      <c r="M484" s="4">
        <v>40.739948187522536</v>
      </c>
      <c r="N484" s="4">
        <v>46.905950475164431</v>
      </c>
      <c r="O484" s="4">
        <v>48.300642569789979</v>
      </c>
      <c r="P484" s="4">
        <v>50.888723718711155</v>
      </c>
      <c r="Q484" s="4">
        <v>54.625720500966516</v>
      </c>
      <c r="R484" s="4">
        <v>60.993167589128142</v>
      </c>
      <c r="S484" s="4">
        <v>63.535055626724727</v>
      </c>
      <c r="T484" s="4">
        <v>61.817345264205649</v>
      </c>
      <c r="U484" s="4">
        <v>63.453130020601428</v>
      </c>
      <c r="V484" s="4">
        <v>65.301029692036167</v>
      </c>
    </row>
    <row r="485" spans="1:22" hidden="1" x14ac:dyDescent="0.35">
      <c r="A485" t="s">
        <v>69</v>
      </c>
      <c r="B485" t="s">
        <v>41</v>
      </c>
      <c r="C485" t="str">
        <f t="shared" si="21"/>
        <v>EU27_TO_heat</v>
      </c>
      <c r="D485" t="str">
        <f t="shared" si="22"/>
        <v>PROTRA_CHP_HP_I</v>
      </c>
      <c r="E485" t="s">
        <v>12</v>
      </c>
      <c r="F485" s="1" t="str">
        <f t="shared" si="23"/>
        <v>EU27TO_heatPROTRA_HP_geothermal</v>
      </c>
      <c r="G485" s="4">
        <v>0.72637801712434746</v>
      </c>
      <c r="H485" s="4">
        <v>0.69470137922909603</v>
      </c>
      <c r="I485" s="4">
        <v>0.66803883697666622</v>
      </c>
      <c r="J485" s="4">
        <v>0.69174307364178877</v>
      </c>
      <c r="K485" s="4">
        <v>0.66350395586196631</v>
      </c>
      <c r="L485" s="4">
        <v>0.80867157338864348</v>
      </c>
      <c r="M485" s="4">
        <v>0.73517053500813068</v>
      </c>
      <c r="N485" s="4">
        <v>0.81730486938008373</v>
      </c>
      <c r="O485" s="4">
        <v>0.96554974425799756</v>
      </c>
      <c r="P485" s="4">
        <v>1.0943187459542176</v>
      </c>
      <c r="Q485" s="4">
        <v>1.2631033998294912</v>
      </c>
      <c r="R485" s="4">
        <v>1.5350195428017903</v>
      </c>
      <c r="S485" s="4">
        <v>1.6970403639546707</v>
      </c>
      <c r="T485" s="4">
        <v>1.8340000000000001</v>
      </c>
      <c r="U485" s="4">
        <v>2.0040065425024074</v>
      </c>
      <c r="V485" s="4">
        <v>2.1820852167568114</v>
      </c>
    </row>
    <row r="486" spans="1:22" hidden="1" x14ac:dyDescent="0.35">
      <c r="A486" t="s">
        <v>69</v>
      </c>
      <c r="B486" t="s">
        <v>41</v>
      </c>
      <c r="C486" t="str">
        <f t="shared" si="21"/>
        <v>EU27_TO_heat</v>
      </c>
      <c r="D486" t="str">
        <f t="shared" si="22"/>
        <v>PROTRA_CHP_HP_I</v>
      </c>
      <c r="E486" t="s">
        <v>13</v>
      </c>
      <c r="F486" s="1" t="str">
        <f t="shared" si="23"/>
        <v>EU27TO_heatPROTRA_HP_liquid_fuels</v>
      </c>
      <c r="G486" s="4">
        <v>15.552776091592314</v>
      </c>
      <c r="H486" s="4">
        <v>16.267031058674949</v>
      </c>
      <c r="I486" s="4">
        <v>16.663160448344922</v>
      </c>
      <c r="J486" s="4">
        <v>14.208404936488646</v>
      </c>
      <c r="K486" s="4">
        <v>17.546399989107016</v>
      </c>
      <c r="L486" s="4">
        <v>19.385037149720915</v>
      </c>
      <c r="M486" s="4">
        <v>12.103932783341758</v>
      </c>
      <c r="N486" s="4">
        <v>12.860178047053308</v>
      </c>
      <c r="O486" s="4">
        <v>9.4695649685122927</v>
      </c>
      <c r="P486" s="4">
        <v>6.6129650245727758</v>
      </c>
      <c r="Q486" s="4">
        <v>6.9957525307857473</v>
      </c>
      <c r="R486" s="4">
        <v>7.902242885149688</v>
      </c>
      <c r="S486" s="4">
        <v>5.9465957212070411</v>
      </c>
      <c r="T486" s="4">
        <v>6.5284820217757025</v>
      </c>
      <c r="U486" s="4">
        <v>6.1642768840217421</v>
      </c>
      <c r="V486" s="4">
        <v>5.8606056683315426</v>
      </c>
    </row>
    <row r="487" spans="1:22" hidden="1" x14ac:dyDescent="0.35">
      <c r="A487" t="s">
        <v>69</v>
      </c>
      <c r="B487" t="s">
        <v>41</v>
      </c>
      <c r="C487" t="str">
        <f t="shared" si="21"/>
        <v>EU27_TO_heat</v>
      </c>
      <c r="D487" t="str">
        <f t="shared" si="22"/>
        <v>PROTRA_CHP_HP_I</v>
      </c>
      <c r="E487" t="s">
        <v>14</v>
      </c>
      <c r="F487" s="1" t="str">
        <f t="shared" si="23"/>
        <v>EU27TO_heatPROTRA_HP_solar</v>
      </c>
      <c r="G487" s="4">
        <v>3.1306134281474572E-2</v>
      </c>
      <c r="H487" s="4">
        <v>2.7890919632586438E-2</v>
      </c>
      <c r="I487" s="4">
        <v>3.5290551371844066E-2</v>
      </c>
      <c r="J487" s="4">
        <v>3.9274968462213559E-2</v>
      </c>
      <c r="K487" s="4">
        <v>9.3463040891238622E-2</v>
      </c>
      <c r="L487" s="4">
        <v>0.11742589447516223</v>
      </c>
      <c r="M487" s="4">
        <v>0.16949368780966928</v>
      </c>
      <c r="N487" s="4">
        <v>0.25875203026568516</v>
      </c>
      <c r="O487" s="4">
        <v>0.32987330612633914</v>
      </c>
      <c r="P487" s="4">
        <v>0.47223880557500697</v>
      </c>
      <c r="Q487" s="4">
        <v>0.60452316058259836</v>
      </c>
      <c r="R487" s="4">
        <v>0.84998772905434272</v>
      </c>
      <c r="S487" s="4">
        <v>1.0463153275627677</v>
      </c>
      <c r="T487" s="4">
        <v>1.29</v>
      </c>
      <c r="U487" s="4">
        <v>1.3574874874742369</v>
      </c>
      <c r="V487" s="4">
        <v>1.5520815799471304</v>
      </c>
    </row>
    <row r="488" spans="1:22" hidden="1" x14ac:dyDescent="0.35">
      <c r="A488" t="s">
        <v>69</v>
      </c>
      <c r="B488" t="s">
        <v>41</v>
      </c>
      <c r="C488" t="str">
        <f t="shared" si="21"/>
        <v>EU27_TO_heat</v>
      </c>
      <c r="D488" t="str">
        <f t="shared" si="22"/>
        <v>PROTRA_CHP_HP_I</v>
      </c>
      <c r="E488" t="s">
        <v>15</v>
      </c>
      <c r="F488" s="1" t="str">
        <f t="shared" si="23"/>
        <v>EU27TO_heatPROTRA_HP_solid_fossil</v>
      </c>
      <c r="G488" s="4">
        <v>48.871200552922772</v>
      </c>
      <c r="H488" s="4">
        <v>49.454309847572361</v>
      </c>
      <c r="I488" s="4">
        <v>52.53911156005119</v>
      </c>
      <c r="J488" s="4">
        <v>51.204708967212525</v>
      </c>
      <c r="K488" s="4">
        <v>51.929578451682033</v>
      </c>
      <c r="L488" s="4">
        <v>59.609981279984687</v>
      </c>
      <c r="M488" s="4">
        <v>49.236779371911602</v>
      </c>
      <c r="N488" s="4">
        <v>51.930209409504194</v>
      </c>
      <c r="O488" s="4">
        <v>49.732066622114232</v>
      </c>
      <c r="P488" s="4">
        <v>45.236350735857464</v>
      </c>
      <c r="Q488" s="4">
        <v>42.261619918977487</v>
      </c>
      <c r="R488" s="4">
        <v>44.534229298371997</v>
      </c>
      <c r="S488" s="4">
        <v>43.885972090996788</v>
      </c>
      <c r="T488" s="4">
        <v>41.876849198421297</v>
      </c>
      <c r="U488" s="4">
        <v>38.714433246398251</v>
      </c>
      <c r="V488" s="4">
        <v>37.739257901887335</v>
      </c>
    </row>
    <row r="489" spans="1:22" hidden="1" x14ac:dyDescent="0.35">
      <c r="A489" t="s">
        <v>69</v>
      </c>
      <c r="B489" t="s">
        <v>41</v>
      </c>
      <c r="C489" t="str">
        <f t="shared" si="21"/>
        <v>EU27_TO_heat</v>
      </c>
      <c r="D489" t="str">
        <f t="shared" si="22"/>
        <v>PROTRA_CHP_HP_I</v>
      </c>
      <c r="E489" t="s">
        <v>16</v>
      </c>
      <c r="F489" s="1" t="str">
        <f t="shared" si="23"/>
        <v>EU27TO_heatPROTRA_HP_waste</v>
      </c>
      <c r="G489" s="4">
        <v>11.940840720121756</v>
      </c>
      <c r="H489" s="4">
        <v>12.914153328596873</v>
      </c>
      <c r="I489" s="4">
        <v>14.757107211968288</v>
      </c>
      <c r="J489" s="4">
        <v>16.278585049763116</v>
      </c>
      <c r="K489" s="4">
        <v>16.968079832154814</v>
      </c>
      <c r="L489" s="4">
        <v>17.862542709255017</v>
      </c>
      <c r="M489" s="4">
        <v>16.646898733471907</v>
      </c>
      <c r="N489" s="4">
        <v>15.092805339661586</v>
      </c>
      <c r="O489" s="4">
        <v>15.003077923998307</v>
      </c>
      <c r="P489" s="4">
        <v>13.684022210752246</v>
      </c>
      <c r="Q489" s="4">
        <v>16.372094284495372</v>
      </c>
      <c r="R489" s="4">
        <v>15.871135555464248</v>
      </c>
      <c r="S489" s="4">
        <v>16.465777059409621</v>
      </c>
      <c r="T489" s="4">
        <v>15.024248754966141</v>
      </c>
      <c r="U489" s="4">
        <v>16.196887616842073</v>
      </c>
      <c r="V489" s="4">
        <v>16.077157603261604</v>
      </c>
    </row>
    <row r="490" spans="1:22" hidden="1" x14ac:dyDescent="0.35">
      <c r="A490" t="s">
        <v>69</v>
      </c>
      <c r="B490" t="s">
        <v>42</v>
      </c>
      <c r="C490" t="str">
        <f t="shared" si="21"/>
        <v>EU27_TO_elec</v>
      </c>
      <c r="D490" t="str">
        <f t="shared" si="22"/>
        <v>PROTRA_CHP_PP_I</v>
      </c>
      <c r="E490" t="s">
        <v>0</v>
      </c>
      <c r="F490" s="1" t="str">
        <f t="shared" si="23"/>
        <v>EU27TO_elecPROTRA_CHP_gas_fuels</v>
      </c>
      <c r="G490" s="5">
        <v>61.993952949330094</v>
      </c>
      <c r="H490" s="5">
        <v>65.047797949330089</v>
      </c>
      <c r="I490" s="5">
        <v>69.24442094933012</v>
      </c>
      <c r="J490" s="5">
        <v>72.563157710388168</v>
      </c>
      <c r="K490" s="5">
        <v>74.611343210388171</v>
      </c>
      <c r="L490" s="5">
        <v>77.130579924673896</v>
      </c>
      <c r="M490" s="5">
        <v>79.582335274673881</v>
      </c>
      <c r="N490" s="5">
        <v>81.084708774673857</v>
      </c>
      <c r="O490" s="5">
        <v>81.431336076109233</v>
      </c>
      <c r="P490" s="5">
        <v>82.940282620710207</v>
      </c>
      <c r="Q490" s="5">
        <v>82.713245869217673</v>
      </c>
      <c r="R490" s="5">
        <v>92.572512832679479</v>
      </c>
      <c r="S490" s="5">
        <v>93.667986939730767</v>
      </c>
      <c r="T490" s="5">
        <v>94.826921132687687</v>
      </c>
      <c r="U490" s="5">
        <v>92.468996380493024</v>
      </c>
      <c r="V490" s="5">
        <v>94.06765045947671</v>
      </c>
    </row>
    <row r="491" spans="1:22" hidden="1" x14ac:dyDescent="0.35">
      <c r="A491" t="s">
        <v>69</v>
      </c>
      <c r="B491" t="s">
        <v>42</v>
      </c>
      <c r="C491" t="str">
        <f t="shared" si="21"/>
        <v>EU27_TO_elec</v>
      </c>
      <c r="D491" t="str">
        <f t="shared" si="22"/>
        <v>PROTRA_CHP_PP_I</v>
      </c>
      <c r="E491" t="s">
        <v>1</v>
      </c>
      <c r="F491" s="1" t="str">
        <f t="shared" si="23"/>
        <v>EU27TO_elecPROTRA_CHP_gas_fuels_CCS</v>
      </c>
      <c r="G491" s="5">
        <v>0</v>
      </c>
      <c r="H491" s="5">
        <v>0</v>
      </c>
      <c r="I491" s="5">
        <v>0</v>
      </c>
      <c r="J491" s="5">
        <v>0</v>
      </c>
      <c r="K491" s="5">
        <v>0</v>
      </c>
      <c r="L491" s="5">
        <v>0</v>
      </c>
      <c r="M491" s="5">
        <v>0</v>
      </c>
      <c r="N491" s="5">
        <v>0</v>
      </c>
      <c r="O491" s="5">
        <v>0</v>
      </c>
      <c r="P491" s="5">
        <v>0</v>
      </c>
      <c r="Q491" s="5">
        <v>0</v>
      </c>
      <c r="R491" s="5">
        <v>0</v>
      </c>
      <c r="S491" s="5">
        <v>0</v>
      </c>
      <c r="T491" s="5">
        <v>0</v>
      </c>
      <c r="U491" s="5">
        <v>0</v>
      </c>
      <c r="V491" s="5">
        <v>0</v>
      </c>
    </row>
    <row r="492" spans="1:22" hidden="1" x14ac:dyDescent="0.35">
      <c r="A492" t="s">
        <v>69</v>
      </c>
      <c r="B492" t="s">
        <v>42</v>
      </c>
      <c r="C492" t="str">
        <f t="shared" si="21"/>
        <v>EU27_TO_elec</v>
      </c>
      <c r="D492" t="str">
        <f t="shared" si="22"/>
        <v>PROTRA_CHP_PP_I</v>
      </c>
      <c r="E492" t="s">
        <v>2</v>
      </c>
      <c r="F492" s="1" t="str">
        <f t="shared" si="23"/>
        <v>EU27TO_elecPROTRA_CHP_geothermal</v>
      </c>
      <c r="G492" s="5">
        <v>9.118134879204591E-2</v>
      </c>
      <c r="H492" s="5">
        <v>0.19650418381698589</v>
      </c>
      <c r="I492" s="5">
        <v>0.14302639771050671</v>
      </c>
      <c r="J492" s="5">
        <v>0.1466106314471651</v>
      </c>
      <c r="K492" s="5">
        <v>0.14722993527939457</v>
      </c>
      <c r="L492" s="5">
        <v>0.14722993527939457</v>
      </c>
      <c r="M492" s="5">
        <v>0.2177819762135437</v>
      </c>
      <c r="N492" s="5">
        <v>0.22906608083191254</v>
      </c>
      <c r="O492" s="5">
        <v>0.23316438110395388</v>
      </c>
      <c r="P492" s="5">
        <v>0.24518881564433714</v>
      </c>
      <c r="Q492" s="5">
        <v>0.24601343985254759</v>
      </c>
      <c r="R492" s="5">
        <v>0.25361939908039821</v>
      </c>
      <c r="S492" s="5">
        <v>0.2525703012558671</v>
      </c>
      <c r="T492" s="5">
        <v>0.25807806483465545</v>
      </c>
      <c r="U492" s="5">
        <v>0.26043853493985053</v>
      </c>
      <c r="V492" s="5">
        <v>0.25912716265918656</v>
      </c>
    </row>
    <row r="493" spans="1:22" hidden="1" x14ac:dyDescent="0.35">
      <c r="A493" t="s">
        <v>69</v>
      </c>
      <c r="B493" t="s">
        <v>42</v>
      </c>
      <c r="C493" t="str">
        <f t="shared" si="21"/>
        <v>EU27_TO_elec</v>
      </c>
      <c r="D493" t="str">
        <f t="shared" si="22"/>
        <v>PROTRA_CHP_PP_I</v>
      </c>
      <c r="E493" t="s">
        <v>3</v>
      </c>
      <c r="F493" s="1" t="str">
        <f t="shared" si="23"/>
        <v>EU27TO_elecPROTRA_CHP_liquid_fuels</v>
      </c>
      <c r="G493" s="5">
        <v>12.866762667701863</v>
      </c>
      <c r="H493" s="5">
        <v>12.646592667701864</v>
      </c>
      <c r="I493" s="5">
        <v>12.295115667701864</v>
      </c>
      <c r="J493" s="5">
        <v>12.048815667701863</v>
      </c>
      <c r="K493" s="5">
        <v>11.806893667701862</v>
      </c>
      <c r="L493" s="5">
        <v>11.642126667701863</v>
      </c>
      <c r="M493" s="5">
        <v>11.022606667701863</v>
      </c>
      <c r="N493" s="5">
        <v>10.871606667701865</v>
      </c>
      <c r="O493" s="5">
        <v>9.9792349285714277</v>
      </c>
      <c r="P493" s="5">
        <v>9.2831709285714279</v>
      </c>
      <c r="Q493" s="5">
        <v>8.4686689285714269</v>
      </c>
      <c r="R493" s="5">
        <v>8.2877369276800579</v>
      </c>
      <c r="S493" s="5">
        <v>7.6420254749576468</v>
      </c>
      <c r="T493" s="5">
        <v>6.5890786930118477</v>
      </c>
      <c r="U493" s="5">
        <v>6.3782680130741971</v>
      </c>
      <c r="V493" s="5">
        <v>5.7759913067431397</v>
      </c>
    </row>
    <row r="494" spans="1:22" hidden="1" x14ac:dyDescent="0.35">
      <c r="A494" t="s">
        <v>69</v>
      </c>
      <c r="B494" t="s">
        <v>42</v>
      </c>
      <c r="C494" t="str">
        <f t="shared" si="21"/>
        <v>EU27_TO_elec</v>
      </c>
      <c r="D494" t="str">
        <f t="shared" si="22"/>
        <v>PROTRA_CHP_PP_I</v>
      </c>
      <c r="E494" t="s">
        <v>4</v>
      </c>
      <c r="F494" s="1" t="str">
        <f t="shared" si="23"/>
        <v>EU27TO_elecPROTRA_CHP_liquid_fuels_CCS</v>
      </c>
      <c r="G494" s="5">
        <v>0</v>
      </c>
      <c r="H494" s="5">
        <v>0</v>
      </c>
      <c r="I494" s="5">
        <v>0</v>
      </c>
      <c r="J494" s="5">
        <v>0</v>
      </c>
      <c r="K494" s="5">
        <v>0</v>
      </c>
      <c r="L494" s="5">
        <v>0</v>
      </c>
      <c r="M494" s="5">
        <v>0</v>
      </c>
      <c r="N494" s="5">
        <v>0</v>
      </c>
      <c r="O494" s="5">
        <v>0</v>
      </c>
      <c r="P494" s="5">
        <v>0</v>
      </c>
      <c r="Q494" s="5">
        <v>0</v>
      </c>
      <c r="R494" s="5">
        <v>0</v>
      </c>
      <c r="S494" s="5">
        <v>0</v>
      </c>
      <c r="T494" s="5">
        <v>0</v>
      </c>
      <c r="U494" s="5">
        <v>0</v>
      </c>
      <c r="V494" s="5">
        <v>0</v>
      </c>
    </row>
    <row r="495" spans="1:22" hidden="1" x14ac:dyDescent="0.35">
      <c r="A495" t="s">
        <v>69</v>
      </c>
      <c r="B495" t="s">
        <v>42</v>
      </c>
      <c r="C495" t="str">
        <f t="shared" si="21"/>
        <v>EU27_TO_elec</v>
      </c>
      <c r="D495" t="str">
        <f t="shared" si="22"/>
        <v>PROTRA_CHP_PP_I</v>
      </c>
      <c r="E495" t="s">
        <v>5</v>
      </c>
      <c r="F495" s="1" t="str">
        <f t="shared" si="23"/>
        <v>EU27TO_elecPROTRA_CHP_solid_fossil</v>
      </c>
      <c r="G495" s="5">
        <v>49.18303756460881</v>
      </c>
      <c r="H495" s="5">
        <v>49.136037564608806</v>
      </c>
      <c r="I495" s="5">
        <v>48.876137564608811</v>
      </c>
      <c r="J495" s="5">
        <v>48.421537564608805</v>
      </c>
      <c r="K495" s="5">
        <v>48.547837564608812</v>
      </c>
      <c r="L495" s="5">
        <v>48.093237564608806</v>
      </c>
      <c r="M495" s="5">
        <v>50.468437564608813</v>
      </c>
      <c r="N495" s="5">
        <v>50.107897564608805</v>
      </c>
      <c r="O495" s="5">
        <v>50.213397564608805</v>
      </c>
      <c r="P495" s="5">
        <v>49.568997564608814</v>
      </c>
      <c r="Q495" s="5">
        <v>47.715437564608806</v>
      </c>
      <c r="R495" s="5">
        <v>47.393839465599349</v>
      </c>
      <c r="S495" s="5">
        <v>46.258680902295076</v>
      </c>
      <c r="T495" s="5">
        <v>46.016448250549203</v>
      </c>
      <c r="U495" s="5">
        <v>44.443099351375935</v>
      </c>
      <c r="V495" s="5">
        <v>42.580725794089659</v>
      </c>
    </row>
    <row r="496" spans="1:22" hidden="1" x14ac:dyDescent="0.35">
      <c r="A496" t="s">
        <v>69</v>
      </c>
      <c r="B496" t="s">
        <v>42</v>
      </c>
      <c r="C496" t="str">
        <f t="shared" si="21"/>
        <v>EU27_TO_elec</v>
      </c>
      <c r="D496" t="str">
        <f t="shared" si="22"/>
        <v>PROTRA_CHP_PP_I</v>
      </c>
      <c r="E496" t="s">
        <v>6</v>
      </c>
      <c r="F496" s="1" t="str">
        <f t="shared" si="23"/>
        <v>EU27TO_elecPROTRA_CHP_solid_fossil_CCS</v>
      </c>
      <c r="G496" s="5">
        <v>0</v>
      </c>
      <c r="H496" s="5">
        <v>0</v>
      </c>
      <c r="I496" s="5">
        <v>0</v>
      </c>
      <c r="J496" s="5">
        <v>0</v>
      </c>
      <c r="K496" s="5">
        <v>0</v>
      </c>
      <c r="L496" s="5">
        <v>0</v>
      </c>
      <c r="M496" s="5">
        <v>0</v>
      </c>
      <c r="N496" s="5">
        <v>0</v>
      </c>
      <c r="O496" s="5">
        <v>0</v>
      </c>
      <c r="P496" s="5">
        <v>0</v>
      </c>
      <c r="Q496" s="5">
        <v>0</v>
      </c>
      <c r="R496" s="5">
        <v>0</v>
      </c>
      <c r="S496" s="5">
        <v>0</v>
      </c>
      <c r="T496" s="5">
        <v>0</v>
      </c>
      <c r="U496" s="5">
        <v>0</v>
      </c>
      <c r="V496" s="5">
        <v>0</v>
      </c>
    </row>
    <row r="497" spans="1:22" hidden="1" x14ac:dyDescent="0.35">
      <c r="A497" t="s">
        <v>69</v>
      </c>
      <c r="B497" t="s">
        <v>42</v>
      </c>
      <c r="C497" t="str">
        <f t="shared" si="21"/>
        <v>EU27_TO_elec</v>
      </c>
      <c r="D497" t="str">
        <f t="shared" si="22"/>
        <v>PROTRA_CHP_PP_I</v>
      </c>
      <c r="E497" t="s">
        <v>7</v>
      </c>
      <c r="F497" s="1" t="str">
        <f t="shared" si="23"/>
        <v>EU27TO_elecPROTRA_CHP_waste</v>
      </c>
      <c r="G497" s="5">
        <v>1.7711430345267551</v>
      </c>
      <c r="H497" s="5">
        <v>1.8296294594715437</v>
      </c>
      <c r="I497" s="5">
        <v>1.8808563182376887</v>
      </c>
      <c r="J497" s="5">
        <v>1.9907580097377302</v>
      </c>
      <c r="K497" s="5">
        <v>2.1896769064961981</v>
      </c>
      <c r="L497" s="5">
        <v>2.4188856275111443</v>
      </c>
      <c r="M497" s="5">
        <v>2.4157849860877292</v>
      </c>
      <c r="N497" s="5">
        <v>2.4956303433781639</v>
      </c>
      <c r="O497" s="5">
        <v>2.573872808113697</v>
      </c>
      <c r="P497" s="5">
        <v>2.6552542208908356</v>
      </c>
      <c r="Q497" s="5">
        <v>2.6882376157481507</v>
      </c>
      <c r="R497" s="5">
        <v>2.8594659460721688</v>
      </c>
      <c r="S497" s="5">
        <v>2.8509752850643664</v>
      </c>
      <c r="T497" s="5">
        <v>2.8891832595994775</v>
      </c>
      <c r="U497" s="5">
        <v>2.8821077087596421</v>
      </c>
      <c r="V497" s="5">
        <v>2.8387109969419848</v>
      </c>
    </row>
    <row r="498" spans="1:22" hidden="1" x14ac:dyDescent="0.35">
      <c r="A498" t="s">
        <v>69</v>
      </c>
      <c r="B498" t="s">
        <v>42</v>
      </c>
      <c r="C498" t="str">
        <f t="shared" si="21"/>
        <v>EU27_TO_elec</v>
      </c>
      <c r="D498" t="str">
        <f t="shared" si="22"/>
        <v>PROTRA_CHP_PP_I</v>
      </c>
      <c r="E498" t="s">
        <v>8</v>
      </c>
      <c r="F498" s="1" t="str">
        <f t="shared" si="23"/>
        <v>EU27TO_elecPROTRA_CHP_solid_bio</v>
      </c>
      <c r="G498" s="6">
        <v>7.1061601233679825</v>
      </c>
      <c r="H498" s="6">
        <v>7.3408186984231936</v>
      </c>
      <c r="I498" s="6">
        <v>7.5463505238675745</v>
      </c>
      <c r="J498" s="6">
        <v>7.9872968519753771</v>
      </c>
      <c r="K498" s="6">
        <v>8.7853970078484878</v>
      </c>
      <c r="L498" s="6">
        <v>9.7050256552545946</v>
      </c>
      <c r="M498" s="6">
        <v>9.6925852966780095</v>
      </c>
      <c r="N498" s="6">
        <v>10.012939939387575</v>
      </c>
      <c r="O498" s="6">
        <v>10.32686347465204</v>
      </c>
      <c r="P498" s="6">
        <v>10.653381061874901</v>
      </c>
      <c r="Q498" s="6">
        <v>10.785716667017589</v>
      </c>
      <c r="R498" s="6">
        <v>11.712569217713311</v>
      </c>
      <c r="S498" s="6">
        <v>13.709148822966943</v>
      </c>
      <c r="T498" s="6">
        <v>14.455969031799691</v>
      </c>
      <c r="U498" s="6">
        <v>14.651701868592577</v>
      </c>
      <c r="V498" s="6">
        <v>15.240470428464224</v>
      </c>
    </row>
    <row r="499" spans="1:22" hidden="1" x14ac:dyDescent="0.35">
      <c r="A499" t="s">
        <v>69</v>
      </c>
      <c r="B499" t="s">
        <v>42</v>
      </c>
      <c r="C499" t="str">
        <f t="shared" si="21"/>
        <v>EU27_TO_elec</v>
      </c>
      <c r="D499" t="str">
        <f t="shared" si="22"/>
        <v>PROTRA_CHP_PP_I</v>
      </c>
      <c r="E499" t="s">
        <v>9</v>
      </c>
      <c r="F499" s="1" t="str">
        <f t="shared" si="23"/>
        <v>EU27TO_elecPROTRA_CHP_solid_bio_CCS</v>
      </c>
      <c r="G499" s="5">
        <v>0</v>
      </c>
      <c r="H499" s="5">
        <v>0</v>
      </c>
      <c r="I499" s="5">
        <v>0</v>
      </c>
      <c r="J499" s="5">
        <v>0</v>
      </c>
      <c r="K499" s="5">
        <v>0</v>
      </c>
      <c r="L499" s="5">
        <v>0</v>
      </c>
      <c r="M499" s="5">
        <v>0</v>
      </c>
      <c r="N499" s="5">
        <v>0</v>
      </c>
      <c r="O499" s="5">
        <v>0</v>
      </c>
      <c r="P499" s="5">
        <v>0</v>
      </c>
      <c r="Q499" s="5">
        <v>0</v>
      </c>
      <c r="R499" s="5">
        <v>0</v>
      </c>
      <c r="S499" s="5">
        <v>0</v>
      </c>
      <c r="T499" s="5">
        <v>0</v>
      </c>
      <c r="U499" s="5">
        <v>0</v>
      </c>
      <c r="V499" s="5">
        <v>0</v>
      </c>
    </row>
    <row r="500" spans="1:22" hidden="1" x14ac:dyDescent="0.35">
      <c r="A500" t="s">
        <v>69</v>
      </c>
      <c r="B500" t="s">
        <v>42</v>
      </c>
      <c r="C500" t="str">
        <f t="shared" si="21"/>
        <v>EU27_TO_elec</v>
      </c>
      <c r="D500" t="str">
        <f t="shared" si="22"/>
        <v>PROTRA_CHP_PP_I</v>
      </c>
      <c r="E500" t="s">
        <v>17</v>
      </c>
      <c r="F500" s="1" t="str">
        <f t="shared" si="23"/>
        <v>EU27TO_elecPROTRA_PP_solid_bio</v>
      </c>
      <c r="G500" s="5">
        <v>2.5890181672988062</v>
      </c>
      <c r="H500" s="5">
        <v>2.7586732471985198</v>
      </c>
      <c r="I500" s="5">
        <v>2.9788622307454404</v>
      </c>
      <c r="J500" s="5">
        <v>3.2435413195018636</v>
      </c>
      <c r="K500" s="5">
        <v>3.278842768136276</v>
      </c>
      <c r="L500" s="5">
        <v>3.5080460286236081</v>
      </c>
      <c r="M500" s="5">
        <v>3.7153719967939662</v>
      </c>
      <c r="N500" s="5">
        <v>3.7409731516743689</v>
      </c>
      <c r="O500" s="5">
        <v>3.7639190932867361</v>
      </c>
      <c r="P500" s="5">
        <v>5.3053212262651739</v>
      </c>
      <c r="Q500" s="5">
        <v>5.2299154108147974</v>
      </c>
      <c r="R500" s="5">
        <v>5.6361983745898794</v>
      </c>
      <c r="S500" s="5">
        <v>6.5092696359298765</v>
      </c>
      <c r="T500" s="5">
        <v>7.2889372260962135</v>
      </c>
      <c r="U500" s="5">
        <v>7.4154692929570825</v>
      </c>
      <c r="V500" s="5">
        <v>7.7412318505479751</v>
      </c>
    </row>
    <row r="501" spans="1:22" hidden="1" x14ac:dyDescent="0.35">
      <c r="A501" t="s">
        <v>69</v>
      </c>
      <c r="B501" t="s">
        <v>42</v>
      </c>
      <c r="C501" t="str">
        <f t="shared" si="21"/>
        <v>EU27_TO_elec</v>
      </c>
      <c r="D501" t="str">
        <f t="shared" si="22"/>
        <v>PROTRA_CHP_PP_I</v>
      </c>
      <c r="E501" t="s">
        <v>18</v>
      </c>
      <c r="F501" s="1" t="str">
        <f t="shared" si="23"/>
        <v>EU27TO_elecPROTRA_PP_solid_bio_CCS</v>
      </c>
      <c r="G501" s="5">
        <v>0</v>
      </c>
      <c r="H501" s="5">
        <v>0</v>
      </c>
      <c r="I501" s="5">
        <v>0</v>
      </c>
      <c r="J501" s="5">
        <v>0</v>
      </c>
      <c r="K501" s="5">
        <v>0</v>
      </c>
      <c r="L501" s="5">
        <v>0</v>
      </c>
      <c r="M501" s="5">
        <v>0</v>
      </c>
      <c r="N501" s="5">
        <v>0</v>
      </c>
      <c r="O501" s="5">
        <v>0</v>
      </c>
      <c r="P501" s="5">
        <v>0</v>
      </c>
      <c r="Q501" s="5">
        <v>0</v>
      </c>
      <c r="R501" s="5">
        <v>0</v>
      </c>
      <c r="S501" s="5">
        <v>0</v>
      </c>
      <c r="T501" s="5">
        <v>0</v>
      </c>
      <c r="U501" s="5">
        <v>0</v>
      </c>
      <c r="V501" s="5">
        <v>0</v>
      </c>
    </row>
    <row r="502" spans="1:22" hidden="1" x14ac:dyDescent="0.35">
      <c r="A502" t="s">
        <v>69</v>
      </c>
      <c r="B502" t="s">
        <v>42</v>
      </c>
      <c r="C502" t="str">
        <f t="shared" si="21"/>
        <v>EU27_TO_elec</v>
      </c>
      <c r="D502" t="str">
        <f t="shared" si="22"/>
        <v>PROTRA_CHP_PP_I</v>
      </c>
      <c r="E502" t="s">
        <v>19</v>
      </c>
      <c r="F502" s="1" t="str">
        <f t="shared" si="23"/>
        <v>EU27TO_elecPROTRA_PP_gas_fuels</v>
      </c>
      <c r="G502" s="5">
        <v>91.3963971250692</v>
      </c>
      <c r="H502" s="5">
        <v>97.518097125069204</v>
      </c>
      <c r="I502" s="5">
        <v>105.65941854612183</v>
      </c>
      <c r="J502" s="5">
        <v>110.27138054612185</v>
      </c>
      <c r="K502" s="5">
        <v>113.88287355086116</v>
      </c>
      <c r="L502" s="5">
        <v>123.85039796010891</v>
      </c>
      <c r="M502" s="5">
        <v>128.13346377115187</v>
      </c>
      <c r="N502" s="5">
        <v>128.14861764281724</v>
      </c>
      <c r="O502" s="5">
        <v>128.29621570212441</v>
      </c>
      <c r="P502" s="5">
        <v>129.49334050212445</v>
      </c>
      <c r="Q502" s="5">
        <v>128.37909616879108</v>
      </c>
      <c r="R502" s="5">
        <v>140.88685983728573</v>
      </c>
      <c r="S502" s="5">
        <v>142.05751359068532</v>
      </c>
      <c r="T502" s="5">
        <v>148.96509039993546</v>
      </c>
      <c r="U502" s="5">
        <v>147.09756181997324</v>
      </c>
      <c r="V502" s="5">
        <v>150.15613463879384</v>
      </c>
    </row>
    <row r="503" spans="1:22" hidden="1" x14ac:dyDescent="0.35">
      <c r="A503" t="s">
        <v>69</v>
      </c>
      <c r="B503" t="s">
        <v>42</v>
      </c>
      <c r="C503" t="str">
        <f t="shared" si="21"/>
        <v>EU27_TO_elec</v>
      </c>
      <c r="D503" t="str">
        <f t="shared" si="22"/>
        <v>PROTRA_CHP_PP_I</v>
      </c>
      <c r="E503" t="s">
        <v>20</v>
      </c>
      <c r="F503" s="1" t="str">
        <f t="shared" si="23"/>
        <v>EU27TO_elecPROTRA_PP_gas_fuels_CCS</v>
      </c>
      <c r="G503" s="6">
        <v>0</v>
      </c>
      <c r="H503" s="6">
        <v>0</v>
      </c>
      <c r="I503" s="6">
        <v>0</v>
      </c>
      <c r="J503" s="6">
        <v>0</v>
      </c>
      <c r="K503" s="6">
        <v>0</v>
      </c>
      <c r="L503" s="6">
        <v>0</v>
      </c>
      <c r="M503" s="6">
        <v>0</v>
      </c>
      <c r="N503" s="6">
        <v>0</v>
      </c>
      <c r="O503" s="6">
        <v>0</v>
      </c>
      <c r="P503" s="6">
        <v>0</v>
      </c>
      <c r="Q503" s="6">
        <v>0</v>
      </c>
      <c r="R503" s="6">
        <v>0</v>
      </c>
      <c r="S503" s="6">
        <v>0</v>
      </c>
      <c r="T503" s="6">
        <v>0</v>
      </c>
      <c r="U503" s="6">
        <v>0</v>
      </c>
      <c r="V503" s="6">
        <v>0</v>
      </c>
    </row>
    <row r="504" spans="1:22" hidden="1" x14ac:dyDescent="0.35">
      <c r="A504" t="s">
        <v>69</v>
      </c>
      <c r="B504" t="s">
        <v>42</v>
      </c>
      <c r="C504" t="str">
        <f t="shared" si="21"/>
        <v>EU27_TO_elec</v>
      </c>
      <c r="D504" t="str">
        <f t="shared" si="22"/>
        <v>PROTRA_CHP_PP_I</v>
      </c>
      <c r="E504" t="s">
        <v>21</v>
      </c>
      <c r="F504" s="1" t="str">
        <f t="shared" si="23"/>
        <v>EU27TO_elecPROTRA_PP_geothermal</v>
      </c>
      <c r="G504" s="5">
        <v>0.59681865120795408</v>
      </c>
      <c r="H504" s="5">
        <v>0.50249581618301409</v>
      </c>
      <c r="I504" s="5">
        <v>0.55797360228949322</v>
      </c>
      <c r="J504" s="5">
        <v>0.55488936855283488</v>
      </c>
      <c r="K504" s="5">
        <v>0.5832700647206055</v>
      </c>
      <c r="L504" s="5">
        <v>0.61627006472060541</v>
      </c>
      <c r="M504" s="5">
        <v>0.56021802378645635</v>
      </c>
      <c r="N504" s="5">
        <v>0.55193391916808743</v>
      </c>
      <c r="O504" s="5">
        <v>0.56183561889604616</v>
      </c>
      <c r="P504" s="5">
        <v>0.58881118435566282</v>
      </c>
      <c r="Q504" s="5">
        <v>0.58998656014745232</v>
      </c>
      <c r="R504" s="5">
        <v>0.60822708279593429</v>
      </c>
      <c r="S504" s="5">
        <v>0.60571114863752307</v>
      </c>
      <c r="T504" s="5">
        <v>0.61891980296918236</v>
      </c>
      <c r="U504" s="5">
        <v>0.62458065482560787</v>
      </c>
      <c r="V504" s="5">
        <v>0.62143573712759359</v>
      </c>
    </row>
    <row r="505" spans="1:22" hidden="1" x14ac:dyDescent="0.35">
      <c r="A505" t="s">
        <v>69</v>
      </c>
      <c r="B505" t="s">
        <v>42</v>
      </c>
      <c r="C505" t="str">
        <f t="shared" si="21"/>
        <v>EU27_TO_elec</v>
      </c>
      <c r="D505" t="str">
        <f t="shared" si="22"/>
        <v>PROTRA_CHP_PP_I</v>
      </c>
      <c r="E505" t="s">
        <v>22</v>
      </c>
      <c r="F505" s="1" t="str">
        <f t="shared" si="23"/>
        <v>EU27TO_elecPROTRA_PP_hydropower_dammed</v>
      </c>
      <c r="G505" s="5">
        <v>90.728478888888887</v>
      </c>
      <c r="H505" s="5">
        <v>91.169738888888887</v>
      </c>
      <c r="I505" s="5">
        <v>91.272658888888898</v>
      </c>
      <c r="J505" s="5">
        <v>91.650318888888904</v>
      </c>
      <c r="K505" s="5">
        <v>92.250945888888893</v>
      </c>
      <c r="L505" s="5">
        <v>92.688545888888882</v>
      </c>
      <c r="M505" s="5">
        <v>93.475045888888886</v>
      </c>
      <c r="N505" s="5">
        <v>93.693345888888899</v>
      </c>
      <c r="O505" s="5">
        <v>94.1488458888889</v>
      </c>
      <c r="P505" s="5">
        <v>94.684145888888892</v>
      </c>
      <c r="Q505" s="5">
        <v>95.751145888888885</v>
      </c>
      <c r="R505" s="5">
        <v>99.255663991818679</v>
      </c>
      <c r="S505" s="5">
        <v>99.614550054913394</v>
      </c>
      <c r="T505" s="5">
        <v>99.476847968354264</v>
      </c>
      <c r="U505" s="5">
        <v>98.487114221210533</v>
      </c>
      <c r="V505" s="5">
        <v>98.595554614375843</v>
      </c>
    </row>
    <row r="506" spans="1:22" hidden="1" x14ac:dyDescent="0.35">
      <c r="A506" t="s">
        <v>69</v>
      </c>
      <c r="B506" t="s">
        <v>42</v>
      </c>
      <c r="C506" t="str">
        <f t="shared" si="21"/>
        <v>EU27_TO_elec</v>
      </c>
      <c r="D506" t="str">
        <f t="shared" si="22"/>
        <v>PROTRA_CHP_PP_I</v>
      </c>
      <c r="E506" t="s">
        <v>23</v>
      </c>
      <c r="F506" s="1" t="str">
        <f t="shared" si="23"/>
        <v>EU27TO_elecPROTRA_PP_hydropower_run_of_river</v>
      </c>
      <c r="G506" s="5">
        <v>49.536118499999979</v>
      </c>
      <c r="H506" s="5">
        <v>49.606984499999982</v>
      </c>
      <c r="I506" s="5">
        <v>49.912596499999985</v>
      </c>
      <c r="J506" s="5">
        <v>49.847550499999983</v>
      </c>
      <c r="K506" s="5">
        <v>50.471616611111124</v>
      </c>
      <c r="L506" s="5">
        <v>51.454772611111125</v>
      </c>
      <c r="M506" s="5">
        <v>51.704035011111117</v>
      </c>
      <c r="N506" s="5">
        <v>51.746756011111124</v>
      </c>
      <c r="O506" s="5">
        <v>52.55393001111112</v>
      </c>
      <c r="P506" s="5">
        <v>52.550647011111124</v>
      </c>
      <c r="Q506" s="5">
        <v>52.828523111111146</v>
      </c>
      <c r="R506" s="5">
        <v>52.78668075725129</v>
      </c>
      <c r="S506" s="5">
        <v>54.212382424134745</v>
      </c>
      <c r="T506" s="5">
        <v>54.186868793732394</v>
      </c>
      <c r="U506" s="5">
        <v>51.754909543780151</v>
      </c>
      <c r="V506" s="5">
        <v>51.540595048400384</v>
      </c>
    </row>
    <row r="507" spans="1:22" hidden="1" x14ac:dyDescent="0.35">
      <c r="A507" t="s">
        <v>69</v>
      </c>
      <c r="B507" t="s">
        <v>42</v>
      </c>
      <c r="C507" t="str">
        <f t="shared" si="21"/>
        <v>EU27_TO_elec</v>
      </c>
      <c r="D507" t="str">
        <f t="shared" si="22"/>
        <v>PROTRA_CHP_PP_I</v>
      </c>
      <c r="E507" t="s">
        <v>24</v>
      </c>
      <c r="F507" s="1" t="str">
        <f t="shared" si="23"/>
        <v>EU27TO_elecPROTRA_PP_liquid_fuels</v>
      </c>
      <c r="G507" s="5">
        <v>45.37955792105263</v>
      </c>
      <c r="H507" s="5">
        <v>45.381057921052623</v>
      </c>
      <c r="I507" s="5">
        <v>44.054347921052624</v>
      </c>
      <c r="J507" s="5">
        <v>41.063967921052637</v>
      </c>
      <c r="K507" s="5">
        <v>41.597677921052629</v>
      </c>
      <c r="L507" s="5">
        <v>41.30587392105263</v>
      </c>
      <c r="M507" s="5">
        <v>39.583193921052633</v>
      </c>
      <c r="N507" s="5">
        <v>38.953198206766913</v>
      </c>
      <c r="O507" s="5">
        <v>36.945949873433577</v>
      </c>
      <c r="P507" s="5">
        <v>34.30192039974937</v>
      </c>
      <c r="Q507" s="5">
        <v>31.212730399749372</v>
      </c>
      <c r="R507" s="5">
        <v>31.06756422250449</v>
      </c>
      <c r="S507" s="5">
        <v>27.97101948996368</v>
      </c>
      <c r="T507" s="5">
        <v>24.160657623798041</v>
      </c>
      <c r="U507" s="5">
        <v>23.397784333724946</v>
      </c>
      <c r="V507" s="5">
        <v>21.218289382951795</v>
      </c>
    </row>
    <row r="508" spans="1:22" hidden="1" x14ac:dyDescent="0.35">
      <c r="A508" t="s">
        <v>69</v>
      </c>
      <c r="B508" t="s">
        <v>42</v>
      </c>
      <c r="C508" t="str">
        <f t="shared" si="21"/>
        <v>EU27_TO_elec</v>
      </c>
      <c r="D508" t="str">
        <f t="shared" si="22"/>
        <v>PROTRA_CHP_PP_I</v>
      </c>
      <c r="E508" t="s">
        <v>25</v>
      </c>
      <c r="F508" s="1" t="str">
        <f t="shared" si="23"/>
        <v>EU27TO_elecPROTRA_PP_liquid_fuels_CCS</v>
      </c>
      <c r="G508" s="5">
        <v>0</v>
      </c>
      <c r="H508" s="5">
        <v>0</v>
      </c>
      <c r="I508" s="5">
        <v>0</v>
      </c>
      <c r="J508" s="5">
        <v>0</v>
      </c>
      <c r="K508" s="5">
        <v>0</v>
      </c>
      <c r="L508" s="5">
        <v>0</v>
      </c>
      <c r="M508" s="5">
        <v>0</v>
      </c>
      <c r="N508" s="5">
        <v>0</v>
      </c>
      <c r="O508" s="5">
        <v>0</v>
      </c>
      <c r="P508" s="5">
        <v>0</v>
      </c>
      <c r="Q508" s="5">
        <v>0</v>
      </c>
      <c r="R508" s="5">
        <v>0</v>
      </c>
      <c r="S508" s="5">
        <v>0</v>
      </c>
      <c r="T508" s="5">
        <v>0</v>
      </c>
      <c r="U508" s="5">
        <v>0</v>
      </c>
      <c r="V508" s="5">
        <v>0</v>
      </c>
    </row>
    <row r="509" spans="1:22" hidden="1" x14ac:dyDescent="0.35">
      <c r="A509" t="s">
        <v>69</v>
      </c>
      <c r="B509" t="s">
        <v>42</v>
      </c>
      <c r="C509" t="str">
        <f t="shared" si="21"/>
        <v>EU27_TO_elec</v>
      </c>
      <c r="D509" t="str">
        <f t="shared" si="22"/>
        <v>PROTRA_CHP_PP_I</v>
      </c>
      <c r="E509" t="s">
        <v>26</v>
      </c>
      <c r="F509" s="1" t="str">
        <f t="shared" si="23"/>
        <v>EU27TO_elecPROTRA_PP_nuclear</v>
      </c>
      <c r="G509" s="5">
        <v>129.00620000000001</v>
      </c>
      <c r="H509" s="5">
        <v>128.70520000000002</v>
      </c>
      <c r="I509" s="5">
        <v>127.62120000000002</v>
      </c>
      <c r="J509" s="5">
        <v>127.9552</v>
      </c>
      <c r="K509" s="5">
        <v>127.42420000000001</v>
      </c>
      <c r="L509" s="5">
        <v>126.44220000000001</v>
      </c>
      <c r="M509" s="5">
        <v>127.00120000000001</v>
      </c>
      <c r="N509" s="5">
        <v>118.42619999999999</v>
      </c>
      <c r="O509" s="5">
        <v>118.7092</v>
      </c>
      <c r="P509" s="5">
        <v>118.81819999999999</v>
      </c>
      <c r="Q509" s="5">
        <v>117.6602</v>
      </c>
      <c r="R509" s="5">
        <v>115.05827199374977</v>
      </c>
      <c r="S509" s="5">
        <v>112.01072441980727</v>
      </c>
      <c r="T509" s="5">
        <v>112.22171521708397</v>
      </c>
      <c r="U509" s="5">
        <v>106.41552862978534</v>
      </c>
      <c r="V509" s="5">
        <v>104.19093271327058</v>
      </c>
    </row>
    <row r="510" spans="1:22" hidden="1" x14ac:dyDescent="0.35">
      <c r="A510" t="s">
        <v>69</v>
      </c>
      <c r="B510" t="s">
        <v>42</v>
      </c>
      <c r="C510" t="str">
        <f t="shared" si="21"/>
        <v>EU27_TO_elec</v>
      </c>
      <c r="D510" t="str">
        <f t="shared" si="22"/>
        <v>PROTRA_CHP_PP_I</v>
      </c>
      <c r="E510" t="s">
        <v>27</v>
      </c>
      <c r="F510" s="1" t="str">
        <f t="shared" si="23"/>
        <v>EU27TO_elecPROTRA_PP_oceanic</v>
      </c>
      <c r="G510" s="5">
        <v>0.2404</v>
      </c>
      <c r="H510" s="5">
        <v>0.2404</v>
      </c>
      <c r="I510" s="5">
        <v>0.2404</v>
      </c>
      <c r="J510" s="5">
        <v>0.24043999999999999</v>
      </c>
      <c r="K510" s="5">
        <v>0.24043999999999999</v>
      </c>
      <c r="L510" s="5">
        <v>0.24043999999999999</v>
      </c>
      <c r="M510" s="5">
        <v>0.24077999999999999</v>
      </c>
      <c r="N510" s="5">
        <v>0.24107999999999999</v>
      </c>
      <c r="O510" s="5">
        <v>0.24107999999999999</v>
      </c>
      <c r="P510" s="5">
        <v>0.24107999999999999</v>
      </c>
      <c r="Q510" s="5">
        <v>0.24227999999999997</v>
      </c>
      <c r="R510" s="5">
        <v>0.24227999999999997</v>
      </c>
      <c r="S510" s="5">
        <v>0.24227999999999997</v>
      </c>
      <c r="T510" s="5">
        <v>0.24227999999999997</v>
      </c>
      <c r="U510" s="5">
        <v>0.24833699999999995</v>
      </c>
      <c r="V510" s="5">
        <v>0.24833699999999995</v>
      </c>
    </row>
    <row r="511" spans="1:22" hidden="1" x14ac:dyDescent="0.35">
      <c r="A511" t="s">
        <v>69</v>
      </c>
      <c r="B511" t="s">
        <v>42</v>
      </c>
      <c r="C511" t="str">
        <f t="shared" si="21"/>
        <v>EU27_TO_elec</v>
      </c>
      <c r="D511" t="str">
        <f t="shared" si="22"/>
        <v>PROTRA_CHP_PP_I</v>
      </c>
      <c r="E511" t="s">
        <v>28</v>
      </c>
      <c r="F511" s="1" t="str">
        <f t="shared" si="23"/>
        <v>EU27TO_elecPROTRA_PP_solar_CSP</v>
      </c>
      <c r="G511" s="5">
        <v>0</v>
      </c>
      <c r="H511" s="5">
        <v>1.0999999999999999E-2</v>
      </c>
      <c r="I511" s="5">
        <v>1.0999999999999999E-2</v>
      </c>
      <c r="J511" s="5">
        <v>6.0999999999999999E-2</v>
      </c>
      <c r="K511" s="5">
        <v>0.28399999999999997</v>
      </c>
      <c r="L511" s="5">
        <v>0.73872000000000004</v>
      </c>
      <c r="M511" s="5">
        <v>1.1557200000000001</v>
      </c>
      <c r="N511" s="5">
        <v>2.0067200000000001</v>
      </c>
      <c r="O511" s="5">
        <v>2.3111330000000003</v>
      </c>
      <c r="P511" s="5">
        <v>2.3121330000000002</v>
      </c>
      <c r="Q511" s="5">
        <v>2.3121330000000002</v>
      </c>
      <c r="R511" s="5">
        <v>0</v>
      </c>
      <c r="S511" s="5">
        <v>0</v>
      </c>
      <c r="T511" s="5">
        <v>0</v>
      </c>
      <c r="U511" s="5">
        <v>0</v>
      </c>
      <c r="V511" s="5">
        <v>0</v>
      </c>
    </row>
    <row r="512" spans="1:22" hidden="1" x14ac:dyDescent="0.35">
      <c r="A512" t="s">
        <v>69</v>
      </c>
      <c r="B512" t="s">
        <v>42</v>
      </c>
      <c r="C512" t="str">
        <f t="shared" si="21"/>
        <v>EU27_TO_elec</v>
      </c>
      <c r="D512" t="str">
        <f t="shared" si="22"/>
        <v>PROTRA_CHP_PP_I</v>
      </c>
      <c r="E512" t="s">
        <v>29</v>
      </c>
      <c r="F512" s="1" t="str">
        <f t="shared" si="23"/>
        <v>EU27TO_elecPROTRA_PP_solar_PV</v>
      </c>
      <c r="G512" s="5">
        <v>1.0325131761363637</v>
      </c>
      <c r="H512" s="5">
        <v>1.456683911931818</v>
      </c>
      <c r="I512" s="5">
        <v>2.2476539261363637</v>
      </c>
      <c r="J512" s="5">
        <v>4.6639410170454552</v>
      </c>
      <c r="K512" s="5">
        <v>7.508318045454546</v>
      </c>
      <c r="L512" s="5">
        <v>13.433112235795452</v>
      </c>
      <c r="M512" s="5">
        <v>23.890396517045453</v>
      </c>
      <c r="N512" s="5">
        <v>32.021790025568194</v>
      </c>
      <c r="O512" s="5">
        <v>36.551651704545449</v>
      </c>
      <c r="P512" s="5">
        <v>39.612433607954557</v>
      </c>
      <c r="Q512" s="5">
        <v>43.388962900568181</v>
      </c>
      <c r="R512" s="5">
        <v>48.187912911385162</v>
      </c>
      <c r="S512" s="5">
        <v>55.658197530299525</v>
      </c>
      <c r="T512" s="5">
        <v>59.789100999818316</v>
      </c>
      <c r="U512" s="5">
        <v>65.096004818008609</v>
      </c>
      <c r="V512" s="5">
        <v>74.095685980162671</v>
      </c>
    </row>
    <row r="513" spans="1:22" hidden="1" x14ac:dyDescent="0.35">
      <c r="A513" t="s">
        <v>69</v>
      </c>
      <c r="B513" t="s">
        <v>42</v>
      </c>
      <c r="C513" t="str">
        <f t="shared" si="21"/>
        <v>EU27_TO_elec</v>
      </c>
      <c r="D513" t="str">
        <f t="shared" si="22"/>
        <v>PROTRA_CHP_PP_I</v>
      </c>
      <c r="E513" t="s">
        <v>30</v>
      </c>
      <c r="F513" s="1" t="str">
        <f t="shared" si="23"/>
        <v>EU27TO_elecPROTRA_PP_solar_urban_PV</v>
      </c>
      <c r="G513" s="5">
        <v>1.2824208238636361</v>
      </c>
      <c r="H513" s="5">
        <v>1.8092570880681818</v>
      </c>
      <c r="I513" s="5">
        <v>2.7916720738636362</v>
      </c>
      <c r="J513" s="5">
        <v>5.7927929829545457</v>
      </c>
      <c r="K513" s="5">
        <v>9.3256179545454536</v>
      </c>
      <c r="L513" s="5">
        <v>16.68443876420454</v>
      </c>
      <c r="M513" s="5">
        <v>29.672785482954538</v>
      </c>
      <c r="N513" s="5">
        <v>39.772286974431829</v>
      </c>
      <c r="O513" s="5">
        <v>45.398548295454539</v>
      </c>
      <c r="P513" s="5">
        <v>49.200156392045457</v>
      </c>
      <c r="Q513" s="5">
        <v>53.890750099431813</v>
      </c>
      <c r="R513" s="5">
        <v>59.851229412229969</v>
      </c>
      <c r="S513" s="5">
        <v>69.129608397505777</v>
      </c>
      <c r="T513" s="5">
        <v>74.260348375570516</v>
      </c>
      <c r="U513" s="5">
        <v>80.85172572937374</v>
      </c>
      <c r="V513" s="5">
        <v>92.029673669628792</v>
      </c>
    </row>
    <row r="514" spans="1:22" hidden="1" x14ac:dyDescent="0.35">
      <c r="A514" t="s">
        <v>69</v>
      </c>
      <c r="B514" t="s">
        <v>42</v>
      </c>
      <c r="C514" t="str">
        <f t="shared" si="21"/>
        <v>EU27_TO_elec</v>
      </c>
      <c r="D514" t="str">
        <f t="shared" si="22"/>
        <v>PROTRA_CHP_PP_I</v>
      </c>
      <c r="E514" t="s">
        <v>31</v>
      </c>
      <c r="F514" s="1" t="str">
        <f t="shared" si="23"/>
        <v>EU27TO_elecPROTRA_PP_solid_fossil</v>
      </c>
      <c r="G514" s="5">
        <v>120.08886004298604</v>
      </c>
      <c r="H514" s="5">
        <v>119.25336004298603</v>
      </c>
      <c r="I514" s="5">
        <v>118.74926004298605</v>
      </c>
      <c r="J514" s="5">
        <v>121.41996004298605</v>
      </c>
      <c r="K514" s="5">
        <v>121.96796004298605</v>
      </c>
      <c r="L514" s="5">
        <v>121.91496004298604</v>
      </c>
      <c r="M514" s="5">
        <v>122.20076004298605</v>
      </c>
      <c r="N514" s="5">
        <v>122.79056004298604</v>
      </c>
      <c r="O514" s="5">
        <v>118.69956004298605</v>
      </c>
      <c r="P514" s="5">
        <v>116.75232763191886</v>
      </c>
      <c r="Q514" s="5">
        <v>116.53552763191884</v>
      </c>
      <c r="R514" s="5">
        <v>112.86090051488245</v>
      </c>
      <c r="S514" s="5">
        <v>110.21218158303408</v>
      </c>
      <c r="T514" s="5">
        <v>108.14531238375568</v>
      </c>
      <c r="U514" s="5">
        <v>103.75336007402856</v>
      </c>
      <c r="V514" s="5">
        <v>98.691556878148731</v>
      </c>
    </row>
    <row r="515" spans="1:22" hidden="1" x14ac:dyDescent="0.35">
      <c r="A515" t="s">
        <v>69</v>
      </c>
      <c r="B515" t="s">
        <v>42</v>
      </c>
      <c r="C515" t="str">
        <f t="shared" si="21"/>
        <v>EU27_TO_elec</v>
      </c>
      <c r="D515" t="str">
        <f t="shared" si="22"/>
        <v>PROTRA_CHP_PP_I</v>
      </c>
      <c r="E515" t="s">
        <v>32</v>
      </c>
      <c r="F515" s="1" t="str">
        <f t="shared" si="23"/>
        <v>EU27TO_elecPROTRA_PP_solid_fossil_CCS</v>
      </c>
      <c r="G515" s="5">
        <v>0</v>
      </c>
      <c r="H515" s="5">
        <v>0</v>
      </c>
      <c r="I515" s="5">
        <v>0</v>
      </c>
      <c r="J515" s="5">
        <v>0</v>
      </c>
      <c r="K515" s="5">
        <v>0</v>
      </c>
      <c r="L515" s="5">
        <v>0</v>
      </c>
      <c r="M515" s="5">
        <v>0</v>
      </c>
      <c r="N515" s="5">
        <v>0</v>
      </c>
      <c r="O515" s="5">
        <v>0</v>
      </c>
      <c r="P515" s="5">
        <v>0</v>
      </c>
      <c r="Q515" s="5">
        <v>0</v>
      </c>
      <c r="R515" s="5">
        <v>0</v>
      </c>
      <c r="S515" s="5">
        <v>0</v>
      </c>
      <c r="T515" s="5">
        <v>0</v>
      </c>
      <c r="U515" s="5">
        <v>0</v>
      </c>
      <c r="V515" s="5">
        <v>0</v>
      </c>
    </row>
    <row r="516" spans="1:22" hidden="1" x14ac:dyDescent="0.35">
      <c r="A516" t="s">
        <v>69</v>
      </c>
      <c r="B516" t="s">
        <v>42</v>
      </c>
      <c r="C516" t="str">
        <f t="shared" ref="C516:C579" si="24">A516&amp;"_"&amp;B516</f>
        <v>EU27_TO_elec</v>
      </c>
      <c r="D516" t="str">
        <f t="shared" ref="D516:D579" si="25">IF(B516="TO_heat","PROTRA_CHP_HP_I","PROTRA_CHP_PP_I")</f>
        <v>PROTRA_CHP_PP_I</v>
      </c>
      <c r="E516" t="s">
        <v>33</v>
      </c>
      <c r="F516" s="1" t="str">
        <f t="shared" ref="F516:F579" si="26">A516&amp;B516&amp;E516</f>
        <v>EU27TO_elecPROTRA_PP_waste</v>
      </c>
      <c r="G516" s="5">
        <v>0.6452882307275094</v>
      </c>
      <c r="H516" s="5">
        <v>0.68757315082779602</v>
      </c>
      <c r="I516" s="5">
        <v>0.74245316728087596</v>
      </c>
      <c r="J516" s="5">
        <v>0.8084219206297163</v>
      </c>
      <c r="K516" s="5">
        <v>0.8172204719953039</v>
      </c>
      <c r="L516" s="5">
        <v>0.87434721150797312</v>
      </c>
      <c r="M516" s="5">
        <v>0.92602124333761449</v>
      </c>
      <c r="N516" s="5">
        <v>0.93240208845721129</v>
      </c>
      <c r="O516" s="5">
        <v>0.93812114684484305</v>
      </c>
      <c r="P516" s="5">
        <v>1.3223010138664058</v>
      </c>
      <c r="Q516" s="5">
        <v>1.3035068293167835</v>
      </c>
      <c r="R516" s="5">
        <v>1.3865341988626674</v>
      </c>
      <c r="S516" s="5">
        <v>1.382417139215764</v>
      </c>
      <c r="T516" s="5">
        <v>1.4009439076268291</v>
      </c>
      <c r="U516" s="5">
        <v>1.397513024587743</v>
      </c>
      <c r="V516" s="5">
        <v>1.3764702752813482</v>
      </c>
    </row>
    <row r="517" spans="1:22" hidden="1" x14ac:dyDescent="0.35">
      <c r="A517" t="s">
        <v>69</v>
      </c>
      <c r="B517" t="s">
        <v>42</v>
      </c>
      <c r="C517" t="str">
        <f t="shared" si="24"/>
        <v>EU27_TO_elec</v>
      </c>
      <c r="D517" t="str">
        <f t="shared" si="25"/>
        <v>PROTRA_CHP_PP_I</v>
      </c>
      <c r="E517" t="s">
        <v>34</v>
      </c>
      <c r="F517" s="1" t="str">
        <f t="shared" si="26"/>
        <v>EU27TO_elecPROTRA_PP_waste_CCS</v>
      </c>
      <c r="G517" s="5">
        <v>0</v>
      </c>
      <c r="H517" s="5">
        <v>0</v>
      </c>
      <c r="I517" s="5">
        <v>0</v>
      </c>
      <c r="J517" s="5">
        <v>0</v>
      </c>
      <c r="K517" s="5">
        <v>0</v>
      </c>
      <c r="L517" s="5">
        <v>0</v>
      </c>
      <c r="M517" s="5">
        <v>0</v>
      </c>
      <c r="N517" s="5">
        <v>0</v>
      </c>
      <c r="O517" s="5">
        <v>0</v>
      </c>
      <c r="P517" s="5">
        <v>0</v>
      </c>
      <c r="Q517" s="5">
        <v>0</v>
      </c>
      <c r="R517" s="5">
        <v>0</v>
      </c>
      <c r="S517" s="5">
        <v>0</v>
      </c>
      <c r="T517" s="5">
        <v>0</v>
      </c>
      <c r="U517" s="5">
        <v>0</v>
      </c>
      <c r="V517" s="5">
        <v>0</v>
      </c>
    </row>
    <row r="518" spans="1:22" hidden="1" x14ac:dyDescent="0.35">
      <c r="A518" t="s">
        <v>69</v>
      </c>
      <c r="B518" t="s">
        <v>42</v>
      </c>
      <c r="C518" t="str">
        <f t="shared" si="24"/>
        <v>EU27_TO_elec</v>
      </c>
      <c r="D518" t="str">
        <f t="shared" si="25"/>
        <v>PROTRA_CHP_PP_I</v>
      </c>
      <c r="E518" t="s">
        <v>35</v>
      </c>
      <c r="F518" s="1" t="str">
        <f t="shared" si="26"/>
        <v>EU27TO_elecPROTRA_PP_wind_offshore</v>
      </c>
      <c r="G518" s="5">
        <v>0.68435000000000001</v>
      </c>
      <c r="H518" s="5">
        <v>0.88234999999999986</v>
      </c>
      <c r="I518" s="5">
        <v>1.0813499999999998</v>
      </c>
      <c r="J518" s="5">
        <v>1.4297500000000001</v>
      </c>
      <c r="K518" s="5">
        <v>2.1210500000000003</v>
      </c>
      <c r="L518" s="5">
        <v>2.9306000000000001</v>
      </c>
      <c r="M518" s="5">
        <v>3.5408599999999995</v>
      </c>
      <c r="N518" s="5">
        <v>5.0130999999999997</v>
      </c>
      <c r="O518" s="5">
        <v>6.6835000000000004</v>
      </c>
      <c r="P518" s="5">
        <v>7.9758500000000003</v>
      </c>
      <c r="Q518" s="5">
        <v>10.995950000000001</v>
      </c>
      <c r="R518" s="5">
        <v>19.662491670274953</v>
      </c>
      <c r="S518" s="5">
        <v>23.815432734358087</v>
      </c>
      <c r="T518" s="5">
        <v>31.388092823121891</v>
      </c>
      <c r="U518" s="5">
        <v>36.958675849751032</v>
      </c>
      <c r="V518" s="5">
        <v>40.534323587356575</v>
      </c>
    </row>
    <row r="519" spans="1:22" hidden="1" x14ac:dyDescent="0.35">
      <c r="A519" t="s">
        <v>69</v>
      </c>
      <c r="B519" t="s">
        <v>42</v>
      </c>
      <c r="C519" t="str">
        <f t="shared" si="24"/>
        <v>EU27_TO_elec</v>
      </c>
      <c r="D519" t="str">
        <f t="shared" si="25"/>
        <v>PROTRA_CHP_PP_I</v>
      </c>
      <c r="E519" t="s">
        <v>36</v>
      </c>
      <c r="F519" s="1" t="str">
        <f t="shared" si="26"/>
        <v>EU27TO_elecPROTRA_PP_wind_onshore</v>
      </c>
      <c r="G519" s="5">
        <v>39.999939999999995</v>
      </c>
      <c r="H519" s="5">
        <v>47.036549999999998</v>
      </c>
      <c r="I519" s="5">
        <v>55.259458000000002</v>
      </c>
      <c r="J519" s="5">
        <v>62.625544000000005</v>
      </c>
      <c r="K519" s="5">
        <v>73.686487</v>
      </c>
      <c r="L519" s="5">
        <v>81.989650999999995</v>
      </c>
      <c r="M519" s="5">
        <v>91.173365000000004</v>
      </c>
      <c r="N519" s="5">
        <v>102.17787199999999</v>
      </c>
      <c r="O519" s="5">
        <v>111.57924799999999</v>
      </c>
      <c r="P519" s="5">
        <v>122.22860399999999</v>
      </c>
      <c r="Q519" s="5">
        <v>132.037419</v>
      </c>
      <c r="R519" s="5">
        <v>160.99880382525083</v>
      </c>
      <c r="S519" s="5">
        <v>172.17993005502839</v>
      </c>
      <c r="T519" s="5">
        <v>177.53471817747143</v>
      </c>
      <c r="U519" s="5">
        <v>185.31828825476393</v>
      </c>
      <c r="V519" s="5">
        <v>192.07146598757487</v>
      </c>
    </row>
    <row r="520" spans="1:22" hidden="1" x14ac:dyDescent="0.35">
      <c r="A520" t="s">
        <v>50</v>
      </c>
      <c r="B520" t="s">
        <v>41</v>
      </c>
      <c r="C520" t="str">
        <f t="shared" si="24"/>
        <v>FINLAND_TO_heat</v>
      </c>
      <c r="D520" t="str">
        <f t="shared" si="25"/>
        <v>PROTRA_CHP_HP_I</v>
      </c>
      <c r="E520" t="s">
        <v>0</v>
      </c>
      <c r="F520" s="1" t="str">
        <f t="shared" si="26"/>
        <v>FINLANDTO_heatPROTRA_CHP_gas_fuels</v>
      </c>
      <c r="G520" s="3">
        <v>2.8203212645254934</v>
      </c>
      <c r="H520" s="3">
        <v>2.5842441964404248</v>
      </c>
      <c r="I520" s="3">
        <v>2.3636451752794478</v>
      </c>
      <c r="J520" s="3">
        <v>2.5694294943845084</v>
      </c>
      <c r="K520" s="3">
        <v>2.4156808949385353</v>
      </c>
      <c r="L520" s="3">
        <v>2.7197876645042522</v>
      </c>
      <c r="M520" s="3">
        <v>2.2603844908001527</v>
      </c>
      <c r="N520" s="3">
        <v>1.877634501862981</v>
      </c>
      <c r="O520" s="3">
        <v>1.7190950783690739</v>
      </c>
      <c r="P520" s="3">
        <v>1.3893389739005766</v>
      </c>
      <c r="Q520" s="3">
        <v>1.3201299926542827</v>
      </c>
      <c r="R520" s="3">
        <v>1.1295289005319009</v>
      </c>
      <c r="S520" s="3">
        <v>1.1110289492083443</v>
      </c>
      <c r="T520" s="3">
        <v>1.2412656583267694</v>
      </c>
      <c r="U520" s="3">
        <v>1.0923078829287289</v>
      </c>
      <c r="V520" s="3">
        <v>1.0579171367631051</v>
      </c>
    </row>
    <row r="521" spans="1:22" hidden="1" x14ac:dyDescent="0.35">
      <c r="A521" t="s">
        <v>50</v>
      </c>
      <c r="B521" t="s">
        <v>41</v>
      </c>
      <c r="C521" t="str">
        <f t="shared" si="24"/>
        <v>FINLAND_TO_heat</v>
      </c>
      <c r="D521" t="str">
        <f t="shared" si="25"/>
        <v>PROTRA_CHP_HP_I</v>
      </c>
      <c r="E521" t="s">
        <v>1</v>
      </c>
      <c r="F521" s="1" t="str">
        <f t="shared" si="26"/>
        <v>FINLANDTO_heatPROTRA_CHP_gas_fuels_CCS</v>
      </c>
      <c r="G521" s="3">
        <v>0</v>
      </c>
      <c r="H521" s="3">
        <v>0</v>
      </c>
      <c r="I521" s="3">
        <v>0</v>
      </c>
      <c r="J521" s="3">
        <v>0</v>
      </c>
      <c r="K521" s="3">
        <v>0</v>
      </c>
      <c r="L521" s="3">
        <v>0</v>
      </c>
      <c r="M521" s="3">
        <v>0</v>
      </c>
      <c r="N521" s="3">
        <v>0</v>
      </c>
      <c r="O521" s="3">
        <v>0</v>
      </c>
      <c r="P521" s="3">
        <v>0</v>
      </c>
      <c r="Q521" s="3">
        <v>0</v>
      </c>
      <c r="R521" s="3">
        <v>0</v>
      </c>
      <c r="S521" s="3">
        <v>0</v>
      </c>
      <c r="T521" s="3">
        <v>0</v>
      </c>
      <c r="U521" s="3">
        <v>0</v>
      </c>
      <c r="V521" s="3">
        <v>0</v>
      </c>
    </row>
    <row r="522" spans="1:22" hidden="1" x14ac:dyDescent="0.35">
      <c r="A522" t="s">
        <v>50</v>
      </c>
      <c r="B522" t="s">
        <v>41</v>
      </c>
      <c r="C522" t="str">
        <f t="shared" si="24"/>
        <v>FINLAND_TO_heat</v>
      </c>
      <c r="D522" t="str">
        <f t="shared" si="25"/>
        <v>PROTRA_CHP_HP_I</v>
      </c>
      <c r="E522" t="s">
        <v>2</v>
      </c>
      <c r="F522" s="1" t="str">
        <f t="shared" si="26"/>
        <v>FINLANDTO_heatPROTRA_CHP_geothermal</v>
      </c>
      <c r="G522" s="3">
        <v>0</v>
      </c>
      <c r="H522" s="3">
        <v>0</v>
      </c>
      <c r="I522" s="3">
        <v>0</v>
      </c>
      <c r="J522" s="3">
        <v>0</v>
      </c>
      <c r="K522" s="3">
        <v>0</v>
      </c>
      <c r="L522" s="3">
        <v>0</v>
      </c>
      <c r="M522" s="3">
        <v>0</v>
      </c>
      <c r="N522" s="3">
        <v>0</v>
      </c>
      <c r="O522" s="3">
        <v>0</v>
      </c>
      <c r="P522" s="3">
        <v>0</v>
      </c>
      <c r="Q522" s="3">
        <v>0</v>
      </c>
      <c r="R522" s="3">
        <v>0</v>
      </c>
      <c r="S522" s="3">
        <v>0</v>
      </c>
      <c r="T522" s="3">
        <v>0</v>
      </c>
      <c r="U522" s="3">
        <v>0</v>
      </c>
      <c r="V522" s="3">
        <v>0</v>
      </c>
    </row>
    <row r="523" spans="1:22" hidden="1" x14ac:dyDescent="0.35">
      <c r="A523" t="s">
        <v>50</v>
      </c>
      <c r="B523" t="s">
        <v>41</v>
      </c>
      <c r="C523" t="str">
        <f t="shared" si="24"/>
        <v>FINLAND_TO_heat</v>
      </c>
      <c r="D523" t="str">
        <f t="shared" si="25"/>
        <v>PROTRA_CHP_HP_I</v>
      </c>
      <c r="E523" t="s">
        <v>3</v>
      </c>
      <c r="F523" s="1" t="str">
        <f t="shared" si="26"/>
        <v>FINLANDTO_heatPROTRA_CHP_liquid_fuels</v>
      </c>
      <c r="G523" s="3">
        <v>0.16067686806913831</v>
      </c>
      <c r="H523" s="3">
        <v>0.18227242877751326</v>
      </c>
      <c r="I523" s="3">
        <v>0.19207519182943777</v>
      </c>
      <c r="J523" s="3">
        <v>0.18853735253250264</v>
      </c>
      <c r="K523" s="3">
        <v>0.17276448566700009</v>
      </c>
      <c r="L523" s="3">
        <v>0.15868683346461224</v>
      </c>
      <c r="M523" s="3">
        <v>8.2475878609800782E-2</v>
      </c>
      <c r="N523" s="3">
        <v>9.8175040489950516E-2</v>
      </c>
      <c r="O523" s="3">
        <v>8.9920082130435189E-2</v>
      </c>
      <c r="P523" s="3">
        <v>0.10318697949394204</v>
      </c>
      <c r="Q523" s="3">
        <v>0.13311120354718523</v>
      </c>
      <c r="R523" s="3">
        <v>4.9750865113150612E-2</v>
      </c>
      <c r="S523" s="3">
        <v>0.2410890070890602</v>
      </c>
      <c r="T523" s="3">
        <v>4.083256188545991E-2</v>
      </c>
      <c r="U523" s="3">
        <v>4.4370401182395061E-2</v>
      </c>
      <c r="V523" s="3">
        <v>2.573041038666796E-2</v>
      </c>
    </row>
    <row r="524" spans="1:22" hidden="1" x14ac:dyDescent="0.35">
      <c r="A524" t="s">
        <v>50</v>
      </c>
      <c r="B524" t="s">
        <v>41</v>
      </c>
      <c r="C524" t="str">
        <f t="shared" si="24"/>
        <v>FINLAND_TO_heat</v>
      </c>
      <c r="D524" t="str">
        <f t="shared" si="25"/>
        <v>PROTRA_CHP_HP_I</v>
      </c>
      <c r="E524" t="s">
        <v>4</v>
      </c>
      <c r="F524" s="1" t="str">
        <f t="shared" si="26"/>
        <v>FINLANDTO_heatPROTRA_CHP_liquid_fuels_CCS</v>
      </c>
      <c r="G524" s="3">
        <v>0</v>
      </c>
      <c r="H524" s="3">
        <v>0</v>
      </c>
      <c r="I524" s="3">
        <v>0</v>
      </c>
      <c r="J524" s="3">
        <v>0</v>
      </c>
      <c r="K524" s="3">
        <v>0</v>
      </c>
      <c r="L524" s="3">
        <v>0</v>
      </c>
      <c r="M524" s="3">
        <v>0</v>
      </c>
      <c r="N524" s="3">
        <v>0</v>
      </c>
      <c r="O524" s="3">
        <v>0</v>
      </c>
      <c r="P524" s="3">
        <v>0</v>
      </c>
      <c r="Q524" s="3">
        <v>0</v>
      </c>
      <c r="R524" s="3">
        <v>0</v>
      </c>
      <c r="S524" s="3">
        <v>0</v>
      </c>
      <c r="T524" s="3">
        <v>0</v>
      </c>
      <c r="U524" s="3">
        <v>0</v>
      </c>
      <c r="V524" s="3">
        <v>0</v>
      </c>
    </row>
    <row r="525" spans="1:22" hidden="1" x14ac:dyDescent="0.35">
      <c r="A525" t="s">
        <v>50</v>
      </c>
      <c r="B525" t="s">
        <v>41</v>
      </c>
      <c r="C525" t="str">
        <f t="shared" si="24"/>
        <v>FINLAND_TO_heat</v>
      </c>
      <c r="D525" t="str">
        <f t="shared" si="25"/>
        <v>PROTRA_CHP_HP_I</v>
      </c>
      <c r="E525" t="s">
        <v>5</v>
      </c>
      <c r="F525" s="1" t="str">
        <f t="shared" si="26"/>
        <v>FINLANDTO_heatPROTRA_CHP_solid_fossil</v>
      </c>
      <c r="G525" s="3">
        <v>3.8139381720668029</v>
      </c>
      <c r="H525" s="3">
        <v>4.5284343000769987</v>
      </c>
      <c r="I525" s="3">
        <v>4.5714043065376897</v>
      </c>
      <c r="J525" s="3">
        <v>4.0221547556885069</v>
      </c>
      <c r="K525" s="3">
        <v>4.2052379393049018</v>
      </c>
      <c r="L525" s="3">
        <v>4.4689543768972761</v>
      </c>
      <c r="M525" s="3">
        <v>3.9581788284022634</v>
      </c>
      <c r="N525" s="3">
        <v>3.8851371879176226</v>
      </c>
      <c r="O525" s="3">
        <v>3.4923633209724683</v>
      </c>
      <c r="P525" s="3">
        <v>3.4952378154012282</v>
      </c>
      <c r="Q525" s="3">
        <v>3.2542962182828723</v>
      </c>
      <c r="R525" s="3">
        <v>3.7147312617819126</v>
      </c>
      <c r="S525" s="3">
        <v>3.5830204529564305</v>
      </c>
      <c r="T525" s="3">
        <v>3.4482877397314837</v>
      </c>
      <c r="U525" s="3">
        <v>3.1497825490525813</v>
      </c>
      <c r="V525" s="3">
        <v>3.1022354630014801</v>
      </c>
    </row>
    <row r="526" spans="1:22" hidden="1" x14ac:dyDescent="0.35">
      <c r="A526" t="s">
        <v>50</v>
      </c>
      <c r="B526" t="s">
        <v>41</v>
      </c>
      <c r="C526" t="str">
        <f t="shared" si="24"/>
        <v>FINLAND_TO_heat</v>
      </c>
      <c r="D526" t="str">
        <f t="shared" si="25"/>
        <v>PROTRA_CHP_HP_I</v>
      </c>
      <c r="E526" t="s">
        <v>6</v>
      </c>
      <c r="F526" s="1" t="str">
        <f t="shared" si="26"/>
        <v>FINLANDTO_heatPROTRA_CHP_solid_fossil_CCS</v>
      </c>
      <c r="G526" s="3">
        <v>0</v>
      </c>
      <c r="H526" s="3">
        <v>0</v>
      </c>
      <c r="I526" s="3">
        <v>0</v>
      </c>
      <c r="J526" s="3">
        <v>0</v>
      </c>
      <c r="K526" s="3">
        <v>0</v>
      </c>
      <c r="L526" s="3">
        <v>0</v>
      </c>
      <c r="M526" s="3">
        <v>0</v>
      </c>
      <c r="N526" s="3">
        <v>0</v>
      </c>
      <c r="O526" s="3">
        <v>0</v>
      </c>
      <c r="P526" s="3">
        <v>0</v>
      </c>
      <c r="Q526" s="3">
        <v>0</v>
      </c>
      <c r="R526" s="3">
        <v>0</v>
      </c>
      <c r="S526" s="3">
        <v>0</v>
      </c>
      <c r="T526" s="3">
        <v>0</v>
      </c>
      <c r="U526" s="3">
        <v>0</v>
      </c>
      <c r="V526" s="3">
        <v>0</v>
      </c>
    </row>
    <row r="527" spans="1:22" hidden="1" x14ac:dyDescent="0.35">
      <c r="A527" t="s">
        <v>50</v>
      </c>
      <c r="B527" t="s">
        <v>41</v>
      </c>
      <c r="C527" t="str">
        <f t="shared" si="24"/>
        <v>FINLAND_TO_heat</v>
      </c>
      <c r="D527" t="str">
        <f t="shared" si="25"/>
        <v>PROTRA_CHP_HP_I</v>
      </c>
      <c r="E527" t="s">
        <v>7</v>
      </c>
      <c r="F527" s="1" t="str">
        <f t="shared" si="26"/>
        <v>FINLANDTO_heatPROTRA_CHP_waste</v>
      </c>
      <c r="G527" s="3">
        <v>0.21433409740598811</v>
      </c>
      <c r="H527" s="3">
        <v>0.1791031144073422</v>
      </c>
      <c r="I527" s="3">
        <v>0.20718471382676498</v>
      </c>
      <c r="J527" s="3">
        <v>0.20313093963236012</v>
      </c>
      <c r="K527" s="3">
        <v>0.25435590445256706</v>
      </c>
      <c r="L527" s="3">
        <v>0.24064677717694333</v>
      </c>
      <c r="M527" s="3">
        <v>0.26025230328079224</v>
      </c>
      <c r="N527" s="3">
        <v>0.41385349275606026</v>
      </c>
      <c r="O527" s="3">
        <v>0.52942290978927531</v>
      </c>
      <c r="P527" s="3">
        <v>0.60423346992238336</v>
      </c>
      <c r="Q527" s="3">
        <v>0.70882084413802871</v>
      </c>
      <c r="R527" s="3">
        <v>0.81805163243090184</v>
      </c>
      <c r="S527" s="3">
        <v>0.80124689577045982</v>
      </c>
      <c r="T527" s="3">
        <v>0.81112336380773709</v>
      </c>
      <c r="U527" s="3">
        <v>0.77390234620456511</v>
      </c>
      <c r="V527" s="3">
        <v>0.78622581975555594</v>
      </c>
    </row>
    <row r="528" spans="1:22" hidden="1" x14ac:dyDescent="0.35">
      <c r="A528" t="s">
        <v>50</v>
      </c>
      <c r="B528" t="s">
        <v>41</v>
      </c>
      <c r="C528" t="str">
        <f t="shared" si="24"/>
        <v>FINLAND_TO_heat</v>
      </c>
      <c r="D528" t="str">
        <f t="shared" si="25"/>
        <v>PROTRA_CHP_HP_I</v>
      </c>
      <c r="E528" t="s">
        <v>8</v>
      </c>
      <c r="F528" s="1" t="str">
        <f t="shared" si="26"/>
        <v>FINLANDTO_heatPROTRA_CHP_solid_bio</v>
      </c>
      <c r="G528" s="4">
        <v>2.4529756175270601</v>
      </c>
      <c r="H528" s="4">
        <v>2.7640106557159423</v>
      </c>
      <c r="I528" s="4">
        <v>2.4107426609198965</v>
      </c>
      <c r="J528" s="4">
        <v>2.5365570709171528</v>
      </c>
      <c r="K528" s="4">
        <v>2.4318222867308021</v>
      </c>
      <c r="L528" s="4">
        <v>3.2108839819100639</v>
      </c>
      <c r="M528" s="4">
        <v>3.1366630616597782</v>
      </c>
      <c r="N528" s="4">
        <v>3.52567797435194</v>
      </c>
      <c r="O528" s="4">
        <v>3.6437533608871502</v>
      </c>
      <c r="P528" s="4">
        <v>3.2546647432096369</v>
      </c>
      <c r="Q528" s="4">
        <v>3.1238383942083883</v>
      </c>
      <c r="R528" s="4">
        <v>3.3697919303307344</v>
      </c>
      <c r="S528" s="4">
        <v>3.0719500845200063</v>
      </c>
      <c r="T528" s="4">
        <v>2.7864906762485511</v>
      </c>
      <c r="U528" s="4">
        <v>2.7579668469170113</v>
      </c>
      <c r="V528" s="4">
        <v>2.6264624120505178</v>
      </c>
    </row>
    <row r="529" spans="1:22" hidden="1" x14ac:dyDescent="0.35">
      <c r="A529" t="s">
        <v>50</v>
      </c>
      <c r="B529" t="s">
        <v>41</v>
      </c>
      <c r="C529" t="str">
        <f t="shared" si="24"/>
        <v>FINLAND_TO_heat</v>
      </c>
      <c r="D529" t="str">
        <f t="shared" si="25"/>
        <v>PROTRA_CHP_HP_I</v>
      </c>
      <c r="E529" t="s">
        <v>9</v>
      </c>
      <c r="F529" s="1" t="str">
        <f t="shared" si="26"/>
        <v>FINLANDTO_heatPROTRA_CHP_solid_bio_CCS</v>
      </c>
      <c r="G529" s="3">
        <v>0</v>
      </c>
      <c r="H529" s="3">
        <v>0</v>
      </c>
      <c r="I529" s="3">
        <v>0</v>
      </c>
      <c r="J529" s="3">
        <v>0</v>
      </c>
      <c r="K529" s="3">
        <v>0</v>
      </c>
      <c r="L529" s="3">
        <v>0</v>
      </c>
      <c r="M529" s="3">
        <v>0</v>
      </c>
      <c r="N529" s="3">
        <v>0</v>
      </c>
      <c r="O529" s="3">
        <v>0</v>
      </c>
      <c r="P529" s="3">
        <v>0</v>
      </c>
      <c r="Q529" s="3">
        <v>0</v>
      </c>
      <c r="R529" s="3">
        <v>0</v>
      </c>
      <c r="S529" s="3">
        <v>0</v>
      </c>
      <c r="T529" s="3">
        <v>0</v>
      </c>
      <c r="U529" s="3">
        <v>0</v>
      </c>
      <c r="V529" s="3">
        <v>0</v>
      </c>
    </row>
    <row r="530" spans="1:22" hidden="1" x14ac:dyDescent="0.35">
      <c r="A530" t="s">
        <v>50</v>
      </c>
      <c r="B530" t="s">
        <v>41</v>
      </c>
      <c r="C530" t="str">
        <f t="shared" si="24"/>
        <v>FINLAND_TO_heat</v>
      </c>
      <c r="D530" t="str">
        <f t="shared" si="25"/>
        <v>PROTRA_CHP_HP_I</v>
      </c>
      <c r="E530" t="s">
        <v>10</v>
      </c>
      <c r="F530" s="1" t="str">
        <f t="shared" si="26"/>
        <v>FINLANDTO_heatPROTRA_HP_gas_fuels</v>
      </c>
      <c r="G530" s="4">
        <v>3.8749541634173816</v>
      </c>
      <c r="H530" s="4">
        <v>3.4939148080755569</v>
      </c>
      <c r="I530" s="4">
        <v>3.9121094532536178</v>
      </c>
      <c r="J530" s="4">
        <v>4.0312171908846715</v>
      </c>
      <c r="K530" s="4">
        <v>3.9287107529676799</v>
      </c>
      <c r="L530" s="4">
        <v>3.9410958495797592</v>
      </c>
      <c r="M530" s="4">
        <v>3.4182866649337145</v>
      </c>
      <c r="N530" s="4">
        <v>4.3848512260635992</v>
      </c>
      <c r="O530" s="4">
        <v>3.4564960055454468</v>
      </c>
      <c r="P530" s="4">
        <v>3.8103935534182476</v>
      </c>
      <c r="Q530" s="4">
        <v>2.8095723420847416</v>
      </c>
      <c r="R530" s="4">
        <v>3.7323937960315399</v>
      </c>
      <c r="S530" s="4">
        <v>2.2377497963781301</v>
      </c>
      <c r="T530" s="4">
        <v>3.265976327874534</v>
      </c>
      <c r="U530" s="4">
        <v>2.7210320769430729</v>
      </c>
      <c r="V530" s="4">
        <v>2.6566822770990388</v>
      </c>
    </row>
    <row r="531" spans="1:22" hidden="1" x14ac:dyDescent="0.35">
      <c r="A531" t="s">
        <v>50</v>
      </c>
      <c r="B531" t="s">
        <v>41</v>
      </c>
      <c r="C531" t="str">
        <f t="shared" si="24"/>
        <v>FINLAND_TO_heat</v>
      </c>
      <c r="D531" t="str">
        <f t="shared" si="25"/>
        <v>PROTRA_CHP_HP_I</v>
      </c>
      <c r="E531" t="s">
        <v>11</v>
      </c>
      <c r="F531" s="1" t="str">
        <f t="shared" si="26"/>
        <v>FINLANDTO_heatPROTRA_HP_solid_bio</v>
      </c>
      <c r="G531" s="4">
        <v>3.5608470323195562</v>
      </c>
      <c r="H531" s="4">
        <v>3.9961700025994285</v>
      </c>
      <c r="I531" s="4">
        <v>3.9076297374577593</v>
      </c>
      <c r="J531" s="4">
        <v>4.7711608352829042</v>
      </c>
      <c r="K531" s="4">
        <v>4.8106877393640071</v>
      </c>
      <c r="L531" s="4">
        <v>5.3269091066632006</v>
      </c>
      <c r="M531" s="4">
        <v>4.9329576293215496</v>
      </c>
      <c r="N531" s="4">
        <v>5.7833130924529943</v>
      </c>
      <c r="O531" s="4">
        <v>5.9991299887358114</v>
      </c>
      <c r="P531" s="4">
        <v>6.9551540421107356</v>
      </c>
      <c r="Q531" s="4">
        <v>6.6139051035438872</v>
      </c>
      <c r="R531" s="4">
        <v>7.3657068191664505</v>
      </c>
      <c r="S531" s="4">
        <v>7.8405566935274251</v>
      </c>
      <c r="T531" s="4">
        <v>7.6289560003465899</v>
      </c>
      <c r="U531" s="4">
        <v>8.2400419374404308</v>
      </c>
      <c r="V531" s="4">
        <v>8.5915942223377542</v>
      </c>
    </row>
    <row r="532" spans="1:22" hidden="1" x14ac:dyDescent="0.35">
      <c r="A532" t="s">
        <v>50</v>
      </c>
      <c r="B532" t="s">
        <v>41</v>
      </c>
      <c r="C532" t="str">
        <f t="shared" si="24"/>
        <v>FINLAND_TO_heat</v>
      </c>
      <c r="D532" t="str">
        <f t="shared" si="25"/>
        <v>PROTRA_CHP_HP_I</v>
      </c>
      <c r="E532" t="s">
        <v>12</v>
      </c>
      <c r="F532" s="1" t="str">
        <f t="shared" si="26"/>
        <v>FINLANDTO_heatPROTRA_HP_geothermal</v>
      </c>
      <c r="G532" s="4">
        <v>0</v>
      </c>
      <c r="H532" s="4">
        <v>0</v>
      </c>
      <c r="I532" s="4">
        <v>0</v>
      </c>
      <c r="J532" s="4">
        <v>0</v>
      </c>
      <c r="K532" s="4">
        <v>0</v>
      </c>
      <c r="L532" s="4">
        <v>0</v>
      </c>
      <c r="M532" s="4">
        <v>0</v>
      </c>
      <c r="N532" s="4">
        <v>0</v>
      </c>
      <c r="O532" s="4">
        <v>0</v>
      </c>
      <c r="P532" s="4">
        <v>0</v>
      </c>
      <c r="Q532" s="4">
        <v>0</v>
      </c>
      <c r="R532" s="4">
        <v>0</v>
      </c>
      <c r="S532" s="4">
        <v>0</v>
      </c>
      <c r="T532" s="4">
        <v>0</v>
      </c>
      <c r="U532" s="4">
        <v>0</v>
      </c>
      <c r="V532" s="4">
        <v>0</v>
      </c>
    </row>
    <row r="533" spans="1:22" hidden="1" x14ac:dyDescent="0.35">
      <c r="A533" t="s">
        <v>50</v>
      </c>
      <c r="B533" t="s">
        <v>41</v>
      </c>
      <c r="C533" t="str">
        <f t="shared" si="24"/>
        <v>FINLAND_TO_heat</v>
      </c>
      <c r="D533" t="str">
        <f t="shared" si="25"/>
        <v>PROTRA_CHP_HP_I</v>
      </c>
      <c r="E533" t="s">
        <v>13</v>
      </c>
      <c r="F533" s="1" t="str">
        <f t="shared" si="26"/>
        <v>FINLANDTO_heatPROTRA_HP_liquid_fuels</v>
      </c>
      <c r="G533" s="4">
        <v>2.74184957975912</v>
      </c>
      <c r="H533" s="4">
        <v>3.0852066198769603</v>
      </c>
      <c r="I533" s="4">
        <v>3.0780917771423626</v>
      </c>
      <c r="J533" s="4">
        <v>2.400864153886145</v>
      </c>
      <c r="K533" s="4">
        <v>3.1054970973052596</v>
      </c>
      <c r="L533" s="4">
        <v>3.1466050775496064</v>
      </c>
      <c r="M533" s="4">
        <v>2.1984864049909025</v>
      </c>
      <c r="N533" s="4">
        <v>2.2941415128671698</v>
      </c>
      <c r="O533" s="4">
        <v>1.3201985963088121</v>
      </c>
      <c r="P533" s="4">
        <v>1.2408812754527336</v>
      </c>
      <c r="Q533" s="4">
        <v>1.3721105970019931</v>
      </c>
      <c r="R533" s="4">
        <v>2.0485476821765882</v>
      </c>
      <c r="S533" s="4">
        <v>1.0972668572913957</v>
      </c>
      <c r="T533" s="4">
        <v>1.2943743523091586</v>
      </c>
      <c r="U533" s="4">
        <v>1.4870021315310633</v>
      </c>
      <c r="V533" s="4">
        <v>1.4345631054501344</v>
      </c>
    </row>
    <row r="534" spans="1:22" hidden="1" x14ac:dyDescent="0.35">
      <c r="A534" t="s">
        <v>50</v>
      </c>
      <c r="B534" t="s">
        <v>41</v>
      </c>
      <c r="C534" t="str">
        <f t="shared" si="24"/>
        <v>FINLAND_TO_heat</v>
      </c>
      <c r="D534" t="str">
        <f t="shared" si="25"/>
        <v>PROTRA_CHP_HP_I</v>
      </c>
      <c r="E534" t="s">
        <v>14</v>
      </c>
      <c r="F534" s="1" t="str">
        <f t="shared" si="26"/>
        <v>FINLANDTO_heatPROTRA_HP_solar</v>
      </c>
      <c r="G534" s="4">
        <v>0</v>
      </c>
      <c r="H534" s="4">
        <v>0</v>
      </c>
      <c r="I534" s="4">
        <v>0</v>
      </c>
      <c r="J534" s="4">
        <v>0</v>
      </c>
      <c r="K534" s="4">
        <v>0</v>
      </c>
      <c r="L534" s="4">
        <v>0</v>
      </c>
      <c r="M534" s="4">
        <v>0</v>
      </c>
      <c r="N534" s="4">
        <v>0</v>
      </c>
      <c r="O534" s="4">
        <v>0</v>
      </c>
      <c r="P534" s="4">
        <v>0</v>
      </c>
      <c r="Q534" s="4">
        <v>0</v>
      </c>
      <c r="R534" s="4">
        <v>0</v>
      </c>
      <c r="S534" s="4">
        <v>0</v>
      </c>
      <c r="T534" s="4">
        <v>0</v>
      </c>
      <c r="U534" s="4">
        <v>0</v>
      </c>
      <c r="V534" s="4">
        <v>0</v>
      </c>
    </row>
    <row r="535" spans="1:22" hidden="1" x14ac:dyDescent="0.35">
      <c r="A535" t="s">
        <v>50</v>
      </c>
      <c r="B535" t="s">
        <v>41</v>
      </c>
      <c r="C535" t="str">
        <f t="shared" si="24"/>
        <v>FINLAND_TO_heat</v>
      </c>
      <c r="D535" t="str">
        <f t="shared" si="25"/>
        <v>PROTRA_CHP_HP_I</v>
      </c>
      <c r="E535" t="s">
        <v>15</v>
      </c>
      <c r="F535" s="1" t="str">
        <f t="shared" si="26"/>
        <v>FINLANDTO_heatPROTRA_HP_solid_fossil</v>
      </c>
      <c r="G535" s="4">
        <v>2.040642301360367</v>
      </c>
      <c r="H535" s="4">
        <v>2.1531622216445712</v>
      </c>
      <c r="I535" s="4">
        <v>2.5326205008231524</v>
      </c>
      <c r="J535" s="4">
        <v>2.239594385235248</v>
      </c>
      <c r="K535" s="4">
        <v>2.2519794818473273</v>
      </c>
      <c r="L535" s="4">
        <v>2.7639846460445368</v>
      </c>
      <c r="M535" s="4">
        <v>2.4493504895589631</v>
      </c>
      <c r="N535" s="4">
        <v>2.9908690754700631</v>
      </c>
      <c r="O535" s="4">
        <v>2.9297341304912914</v>
      </c>
      <c r="P535" s="4">
        <v>2.6675390000866472</v>
      </c>
      <c r="Q535" s="4">
        <v>2.704694289922883</v>
      </c>
      <c r="R535" s="4">
        <v>2.8643829824105356</v>
      </c>
      <c r="S535" s="4">
        <v>2.6119378216792306</v>
      </c>
      <c r="T535" s="4">
        <v>2.5919108569448057</v>
      </c>
      <c r="U535" s="4">
        <v>2.5934919331080497</v>
      </c>
      <c r="V535" s="4">
        <v>2.54400424919851</v>
      </c>
    </row>
    <row r="536" spans="1:22" hidden="1" x14ac:dyDescent="0.35">
      <c r="A536" t="s">
        <v>50</v>
      </c>
      <c r="B536" t="s">
        <v>41</v>
      </c>
      <c r="C536" t="str">
        <f t="shared" si="24"/>
        <v>FINLAND_TO_heat</v>
      </c>
      <c r="D536" t="str">
        <f t="shared" si="25"/>
        <v>PROTRA_CHP_HP_I</v>
      </c>
      <c r="E536" t="s">
        <v>16</v>
      </c>
      <c r="F536" s="1" t="str">
        <f t="shared" si="26"/>
        <v>FINLANDTO_heatPROTRA_HP_waste</v>
      </c>
      <c r="G536" s="4">
        <v>0.15046574820206224</v>
      </c>
      <c r="H536" s="4">
        <v>0.11963476301880255</v>
      </c>
      <c r="I536" s="4">
        <v>0.13913470236547959</v>
      </c>
      <c r="J536" s="4">
        <v>0.37524207607659649</v>
      </c>
      <c r="K536" s="4">
        <v>0.38262043150506886</v>
      </c>
      <c r="L536" s="4">
        <v>0.37181641105623425</v>
      </c>
      <c r="M536" s="4">
        <v>0.37287046183173034</v>
      </c>
      <c r="N536" s="4">
        <v>0.41476898015769859</v>
      </c>
      <c r="O536" s="4">
        <v>0.12938473269214107</v>
      </c>
      <c r="P536" s="4">
        <v>0.30883687722034486</v>
      </c>
      <c r="Q536" s="4">
        <v>0.36865425872974611</v>
      </c>
      <c r="R536" s="4">
        <v>0.42267436097391908</v>
      </c>
      <c r="S536" s="4">
        <v>0.48881604713629662</v>
      </c>
      <c r="T536" s="4">
        <v>0.42478246252491125</v>
      </c>
      <c r="U536" s="4">
        <v>0.71095724807209071</v>
      </c>
      <c r="V536" s="4">
        <v>0.7796286560956589</v>
      </c>
    </row>
    <row r="537" spans="1:22" hidden="1" x14ac:dyDescent="0.35">
      <c r="A537" t="s">
        <v>50</v>
      </c>
      <c r="B537" t="s">
        <v>42</v>
      </c>
      <c r="C537" t="str">
        <f t="shared" si="24"/>
        <v>FINLAND_TO_elec</v>
      </c>
      <c r="D537" t="str">
        <f t="shared" si="25"/>
        <v>PROTRA_CHP_PP_I</v>
      </c>
      <c r="E537" t="s">
        <v>0</v>
      </c>
      <c r="F537" s="1" t="str">
        <f t="shared" si="26"/>
        <v>FINLANDTO_elecPROTRA_CHP_gas_fuels</v>
      </c>
      <c r="G537" s="5">
        <v>2.3748644444444449</v>
      </c>
      <c r="H537" s="5">
        <v>2.375084444444445</v>
      </c>
      <c r="I537" s="5">
        <v>2.375084444444445</v>
      </c>
      <c r="J537" s="5">
        <v>2.3639054444444452</v>
      </c>
      <c r="K537" s="5">
        <v>2.3629854444444449</v>
      </c>
      <c r="L537" s="5">
        <v>2.305585444444445</v>
      </c>
      <c r="M537" s="5">
        <v>2.3252854444444448</v>
      </c>
      <c r="N537" s="5">
        <v>2.3252854444444448</v>
      </c>
      <c r="O537" s="5">
        <v>2.2847854444444446</v>
      </c>
      <c r="P537" s="5">
        <v>2.0298354444444446</v>
      </c>
      <c r="Q537" s="5">
        <v>2.1506354444444447</v>
      </c>
      <c r="R537" s="5">
        <v>0.64345517332229818</v>
      </c>
      <c r="S537" s="5">
        <v>2.3962697844678948</v>
      </c>
      <c r="T537" s="5">
        <v>2.4897176312159459</v>
      </c>
      <c r="U537" s="5">
        <v>2.5524611854610666</v>
      </c>
      <c r="V537" s="5">
        <v>2.4683581233878198</v>
      </c>
    </row>
    <row r="538" spans="1:22" hidden="1" x14ac:dyDescent="0.35">
      <c r="A538" t="s">
        <v>50</v>
      </c>
      <c r="B538" t="s">
        <v>42</v>
      </c>
      <c r="C538" t="str">
        <f t="shared" si="24"/>
        <v>FINLAND_TO_elec</v>
      </c>
      <c r="D538" t="str">
        <f t="shared" si="25"/>
        <v>PROTRA_CHP_PP_I</v>
      </c>
      <c r="E538" t="s">
        <v>1</v>
      </c>
      <c r="F538" s="1" t="str">
        <f t="shared" si="26"/>
        <v>FINLANDTO_elecPROTRA_CHP_gas_fuels_CCS</v>
      </c>
      <c r="G538" s="5">
        <v>0</v>
      </c>
      <c r="H538" s="5">
        <v>0</v>
      </c>
      <c r="I538" s="5">
        <v>0</v>
      </c>
      <c r="J538" s="5">
        <v>0</v>
      </c>
      <c r="K538" s="5">
        <v>0</v>
      </c>
      <c r="L538" s="5">
        <v>0</v>
      </c>
      <c r="M538" s="5">
        <v>0</v>
      </c>
      <c r="N538" s="5">
        <v>0</v>
      </c>
      <c r="O538" s="5">
        <v>0</v>
      </c>
      <c r="P538" s="5">
        <v>0</v>
      </c>
      <c r="Q538" s="5">
        <v>0</v>
      </c>
      <c r="R538" s="5">
        <v>0</v>
      </c>
      <c r="S538" s="5">
        <v>0</v>
      </c>
      <c r="T538" s="5">
        <v>0</v>
      </c>
      <c r="U538" s="5">
        <v>0</v>
      </c>
      <c r="V538" s="5">
        <v>0</v>
      </c>
    </row>
    <row r="539" spans="1:22" hidden="1" x14ac:dyDescent="0.35">
      <c r="A539" t="s">
        <v>50</v>
      </c>
      <c r="B539" t="s">
        <v>42</v>
      </c>
      <c r="C539" t="str">
        <f t="shared" si="24"/>
        <v>FINLAND_TO_elec</v>
      </c>
      <c r="D539" t="str">
        <f t="shared" si="25"/>
        <v>PROTRA_CHP_PP_I</v>
      </c>
      <c r="E539" t="s">
        <v>2</v>
      </c>
      <c r="F539" s="1" t="str">
        <f t="shared" si="26"/>
        <v>FINLANDTO_elecPROTRA_CHP_geothermal</v>
      </c>
      <c r="G539" s="5">
        <v>2.5996796031451944E-2</v>
      </c>
      <c r="H539" s="5">
        <v>2.7446657500709622E-2</v>
      </c>
      <c r="I539" s="5">
        <v>2.7047129310956569E-2</v>
      </c>
      <c r="J539" s="5">
        <v>2.6392088906826566E-2</v>
      </c>
      <c r="K539" s="5">
        <v>2.6884530629080326E-2</v>
      </c>
      <c r="L539" s="5">
        <v>2.8654533423218848E-2</v>
      </c>
      <c r="M539" s="5">
        <v>3.6887400000000001E-2</v>
      </c>
      <c r="N539" s="5">
        <v>3.7225979999999999E-2</v>
      </c>
      <c r="O539" s="5">
        <v>3.6210239999999998E-2</v>
      </c>
      <c r="P539" s="5">
        <v>3.5705340000000002E-2</v>
      </c>
      <c r="Q539" s="5">
        <v>3.4737120000000003E-2</v>
      </c>
      <c r="R539" s="5">
        <v>3.5475720368111599E-2</v>
      </c>
      <c r="S539" s="5">
        <v>3.6214320736223195E-2</v>
      </c>
      <c r="T539" s="5">
        <v>3.695292110433479E-2</v>
      </c>
      <c r="U539" s="5">
        <v>3.7691521472446386E-2</v>
      </c>
      <c r="V539" s="5">
        <v>3.8430121840557982E-2</v>
      </c>
    </row>
    <row r="540" spans="1:22" hidden="1" x14ac:dyDescent="0.35">
      <c r="A540" t="s">
        <v>50</v>
      </c>
      <c r="B540" t="s">
        <v>42</v>
      </c>
      <c r="C540" t="str">
        <f t="shared" si="24"/>
        <v>FINLAND_TO_elec</v>
      </c>
      <c r="D540" t="str">
        <f t="shared" si="25"/>
        <v>PROTRA_CHP_PP_I</v>
      </c>
      <c r="E540" t="s">
        <v>3</v>
      </c>
      <c r="F540" s="1" t="str">
        <f t="shared" si="26"/>
        <v>FINLANDTO_elecPROTRA_CHP_liquid_fuels</v>
      </c>
      <c r="G540" s="5">
        <v>0.20710000000000001</v>
      </c>
      <c r="H540" s="5">
        <v>0.20710000000000001</v>
      </c>
      <c r="I540" s="5">
        <v>0.20710000000000001</v>
      </c>
      <c r="J540" s="5">
        <v>0.19120000000000001</v>
      </c>
      <c r="K540" s="5">
        <v>0.18380000000000002</v>
      </c>
      <c r="L540" s="5">
        <v>0.1784</v>
      </c>
      <c r="M540" s="5">
        <v>0.16689999999999999</v>
      </c>
      <c r="N540" s="5">
        <v>0.16689999999999999</v>
      </c>
      <c r="O540" s="5">
        <v>0.16689999999999999</v>
      </c>
      <c r="P540" s="5">
        <v>0.16689999999999999</v>
      </c>
      <c r="Q540" s="5">
        <v>0.16689999999999999</v>
      </c>
      <c r="R540" s="5">
        <v>8.741448680351907E-2</v>
      </c>
      <c r="S540" s="5">
        <v>0.13968697947214076</v>
      </c>
      <c r="T540" s="5">
        <v>0.13567354838709678</v>
      </c>
      <c r="U540" s="5">
        <v>0.14037219941348972</v>
      </c>
      <c r="V540" s="5">
        <v>0.12725513196480936</v>
      </c>
    </row>
    <row r="541" spans="1:22" hidden="1" x14ac:dyDescent="0.35">
      <c r="A541" t="s">
        <v>50</v>
      </c>
      <c r="B541" t="s">
        <v>42</v>
      </c>
      <c r="C541" t="str">
        <f t="shared" si="24"/>
        <v>FINLAND_TO_elec</v>
      </c>
      <c r="D541" t="str">
        <f t="shared" si="25"/>
        <v>PROTRA_CHP_PP_I</v>
      </c>
      <c r="E541" t="s">
        <v>4</v>
      </c>
      <c r="F541" s="1" t="str">
        <f t="shared" si="26"/>
        <v>FINLANDTO_elecPROTRA_CHP_liquid_fuels_CCS</v>
      </c>
      <c r="G541" s="5">
        <v>0</v>
      </c>
      <c r="H541" s="5">
        <v>0</v>
      </c>
      <c r="I541" s="5">
        <v>0</v>
      </c>
      <c r="J541" s="5">
        <v>0</v>
      </c>
      <c r="K541" s="5">
        <v>0</v>
      </c>
      <c r="L541" s="5">
        <v>0</v>
      </c>
      <c r="M541" s="5">
        <v>0</v>
      </c>
      <c r="N541" s="5">
        <v>0</v>
      </c>
      <c r="O541" s="5">
        <v>0</v>
      </c>
      <c r="P541" s="5">
        <v>0</v>
      </c>
      <c r="Q541" s="5">
        <v>0</v>
      </c>
      <c r="R541" s="5">
        <v>0</v>
      </c>
      <c r="S541" s="5">
        <v>0</v>
      </c>
      <c r="T541" s="5">
        <v>0</v>
      </c>
      <c r="U541" s="5">
        <v>0</v>
      </c>
      <c r="V541" s="5">
        <v>0</v>
      </c>
    </row>
    <row r="542" spans="1:22" hidden="1" x14ac:dyDescent="0.35">
      <c r="A542" t="s">
        <v>50</v>
      </c>
      <c r="B542" t="s">
        <v>42</v>
      </c>
      <c r="C542" t="str">
        <f t="shared" si="24"/>
        <v>FINLAND_TO_elec</v>
      </c>
      <c r="D542" t="str">
        <f t="shared" si="25"/>
        <v>PROTRA_CHP_PP_I</v>
      </c>
      <c r="E542" t="s">
        <v>5</v>
      </c>
      <c r="F542" s="1" t="str">
        <f t="shared" si="26"/>
        <v>FINLANDTO_elecPROTRA_CHP_solid_fossil</v>
      </c>
      <c r="G542" s="5">
        <v>2.177608823529412</v>
      </c>
      <c r="H542" s="5">
        <v>2.1956088235294118</v>
      </c>
      <c r="I542" s="5">
        <v>2.1933088235294118</v>
      </c>
      <c r="J542" s="5">
        <v>2.0488088235294115</v>
      </c>
      <c r="K542" s="5">
        <v>2.0227088235294119</v>
      </c>
      <c r="L542" s="5">
        <v>2.0103088235294115</v>
      </c>
      <c r="M542" s="5">
        <v>2.1524088235294117</v>
      </c>
      <c r="N542" s="5">
        <v>2.1984088235294119</v>
      </c>
      <c r="O542" s="5">
        <v>2.1984088235294119</v>
      </c>
      <c r="P542" s="5">
        <v>2.1938088235294115</v>
      </c>
      <c r="Q542" s="5">
        <v>2.1138088235294119</v>
      </c>
      <c r="R542" s="5">
        <v>2.0963393291200778</v>
      </c>
      <c r="S542" s="5">
        <v>1.8560157438673481</v>
      </c>
      <c r="T542" s="5">
        <v>1.6114428221366726</v>
      </c>
      <c r="U542" s="5">
        <v>1.6114428221366726</v>
      </c>
      <c r="V542" s="5">
        <v>1.5571457449184722</v>
      </c>
    </row>
    <row r="543" spans="1:22" hidden="1" x14ac:dyDescent="0.35">
      <c r="A543" t="s">
        <v>50</v>
      </c>
      <c r="B543" t="s">
        <v>42</v>
      </c>
      <c r="C543" t="str">
        <f t="shared" si="24"/>
        <v>FINLAND_TO_elec</v>
      </c>
      <c r="D543" t="str">
        <f t="shared" si="25"/>
        <v>PROTRA_CHP_PP_I</v>
      </c>
      <c r="E543" t="s">
        <v>6</v>
      </c>
      <c r="F543" s="1" t="str">
        <f t="shared" si="26"/>
        <v>FINLANDTO_elecPROTRA_CHP_solid_fossil_CCS</v>
      </c>
      <c r="G543" s="5">
        <v>0</v>
      </c>
      <c r="H543" s="5">
        <v>0</v>
      </c>
      <c r="I543" s="5">
        <v>0</v>
      </c>
      <c r="J543" s="5">
        <v>0</v>
      </c>
      <c r="K543" s="5">
        <v>0</v>
      </c>
      <c r="L543" s="5">
        <v>0</v>
      </c>
      <c r="M543" s="5">
        <v>0</v>
      </c>
      <c r="N543" s="5">
        <v>0</v>
      </c>
      <c r="O543" s="5">
        <v>0</v>
      </c>
      <c r="P543" s="5">
        <v>0</v>
      </c>
      <c r="Q543" s="5">
        <v>0</v>
      </c>
      <c r="R543" s="5">
        <v>0</v>
      </c>
      <c r="S543" s="5">
        <v>0</v>
      </c>
      <c r="T543" s="5">
        <v>0</v>
      </c>
      <c r="U543" s="5">
        <v>0</v>
      </c>
      <c r="V543" s="5">
        <v>0</v>
      </c>
    </row>
    <row r="544" spans="1:22" hidden="1" x14ac:dyDescent="0.35">
      <c r="A544" t="s">
        <v>50</v>
      </c>
      <c r="B544" t="s">
        <v>42</v>
      </c>
      <c r="C544" t="str">
        <f t="shared" si="24"/>
        <v>FINLAND_TO_elec</v>
      </c>
      <c r="D544" t="str">
        <f t="shared" si="25"/>
        <v>PROTRA_CHP_PP_I</v>
      </c>
      <c r="E544" t="s">
        <v>7</v>
      </c>
      <c r="F544" s="1" t="str">
        <f t="shared" si="26"/>
        <v>FINLANDTO_elecPROTRA_CHP_waste</v>
      </c>
      <c r="G544" s="5">
        <v>9.3739995422293429E-2</v>
      </c>
      <c r="H544" s="5">
        <v>9.5839400320439458E-2</v>
      </c>
      <c r="I544" s="5">
        <v>0.10085290455481803</v>
      </c>
      <c r="J544" s="5">
        <v>0.10144825818265049</v>
      </c>
      <c r="K544" s="5">
        <v>0.10709471732661935</v>
      </c>
      <c r="L544" s="5">
        <v>0.11935273517967498</v>
      </c>
      <c r="M544" s="5">
        <v>0.11640730144197757</v>
      </c>
      <c r="N544" s="5">
        <v>0.1222981689173724</v>
      </c>
      <c r="O544" s="5">
        <v>0.13768336003662165</v>
      </c>
      <c r="P544" s="5">
        <v>0.13614170748455021</v>
      </c>
      <c r="Q544" s="5">
        <v>0.13614170748455021</v>
      </c>
      <c r="R544" s="5">
        <v>8.8870281274636947E-2</v>
      </c>
      <c r="S544" s="5">
        <v>0.23824798809796285</v>
      </c>
      <c r="T544" s="5">
        <v>0.29686455659825528</v>
      </c>
      <c r="U544" s="5">
        <v>0.29686455659825528</v>
      </c>
      <c r="V544" s="5">
        <v>0.30820969888863448</v>
      </c>
    </row>
    <row r="545" spans="1:22" hidden="1" x14ac:dyDescent="0.35">
      <c r="A545" t="s">
        <v>50</v>
      </c>
      <c r="B545" t="s">
        <v>42</v>
      </c>
      <c r="C545" t="str">
        <f t="shared" si="24"/>
        <v>FINLAND_TO_elec</v>
      </c>
      <c r="D545" t="str">
        <f t="shared" si="25"/>
        <v>PROTRA_CHP_PP_I</v>
      </c>
      <c r="E545" t="s">
        <v>8</v>
      </c>
      <c r="F545" s="1" t="str">
        <f t="shared" si="26"/>
        <v>FINLANDTO_elecPROTRA_CHP_solid_bio</v>
      </c>
      <c r="G545" s="5">
        <v>1.4020600045777065</v>
      </c>
      <c r="H545" s="5">
        <v>1.4334605996795604</v>
      </c>
      <c r="I545" s="5">
        <v>1.5084470954451819</v>
      </c>
      <c r="J545" s="5">
        <v>1.5173517418173494</v>
      </c>
      <c r="K545" s="5">
        <v>1.6018052826733804</v>
      </c>
      <c r="L545" s="5">
        <v>1.785147264820325</v>
      </c>
      <c r="M545" s="5">
        <v>1.7410926985580224</v>
      </c>
      <c r="N545" s="5">
        <v>1.8292018310826277</v>
      </c>
      <c r="O545" s="5">
        <v>2.0593166399633782</v>
      </c>
      <c r="P545" s="5">
        <v>2.0362582925154493</v>
      </c>
      <c r="Q545" s="5">
        <v>2.0362582925154493</v>
      </c>
      <c r="R545" s="5">
        <v>1.5229742665620181</v>
      </c>
      <c r="S545" s="5">
        <v>1.6510470699430482</v>
      </c>
      <c r="T545" s="5">
        <v>1.7999689343395953</v>
      </c>
      <c r="U545" s="5">
        <v>1.7910336224758023</v>
      </c>
      <c r="V545" s="5">
        <v>1.8466311185171798</v>
      </c>
    </row>
    <row r="546" spans="1:22" hidden="1" x14ac:dyDescent="0.35">
      <c r="A546" t="s">
        <v>50</v>
      </c>
      <c r="B546" t="s">
        <v>42</v>
      </c>
      <c r="C546" t="str">
        <f t="shared" si="24"/>
        <v>FINLAND_TO_elec</v>
      </c>
      <c r="D546" t="str">
        <f t="shared" si="25"/>
        <v>PROTRA_CHP_PP_I</v>
      </c>
      <c r="E546" t="s">
        <v>9</v>
      </c>
      <c r="F546" s="1" t="str">
        <f t="shared" si="26"/>
        <v>FINLANDTO_elecPROTRA_CHP_solid_bio_CCS</v>
      </c>
      <c r="G546" s="5">
        <v>0</v>
      </c>
      <c r="H546" s="5">
        <v>0</v>
      </c>
      <c r="I546" s="5">
        <v>0</v>
      </c>
      <c r="J546" s="5">
        <v>0</v>
      </c>
      <c r="K546" s="5">
        <v>0</v>
      </c>
      <c r="L546" s="5">
        <v>0</v>
      </c>
      <c r="M546" s="5">
        <v>0</v>
      </c>
      <c r="N546" s="5">
        <v>0</v>
      </c>
      <c r="O546" s="5">
        <v>0</v>
      </c>
      <c r="P546" s="5">
        <v>0</v>
      </c>
      <c r="Q546" s="5">
        <v>0</v>
      </c>
      <c r="R546" s="5">
        <v>0</v>
      </c>
      <c r="S546" s="5">
        <v>0</v>
      </c>
      <c r="T546" s="5">
        <v>0</v>
      </c>
      <c r="U546" s="5">
        <v>0</v>
      </c>
      <c r="V546" s="5">
        <v>0</v>
      </c>
    </row>
    <row r="547" spans="1:22" hidden="1" x14ac:dyDescent="0.35">
      <c r="A547" t="s">
        <v>50</v>
      </c>
      <c r="B547" t="s">
        <v>42</v>
      </c>
      <c r="C547" t="str">
        <f t="shared" si="24"/>
        <v>FINLAND_TO_elec</v>
      </c>
      <c r="D547" t="str">
        <f t="shared" si="25"/>
        <v>PROTRA_CHP_PP_I</v>
      </c>
      <c r="E547" t="s">
        <v>17</v>
      </c>
      <c r="F547" s="1" t="str">
        <f t="shared" si="26"/>
        <v>FINLANDTO_elecPROTRA_PP_solid_bio</v>
      </c>
      <c r="G547" s="5">
        <v>0.18324824902723735</v>
      </c>
      <c r="H547" s="5">
        <v>0.18324824902723735</v>
      </c>
      <c r="I547" s="5">
        <v>0.18324824902723735</v>
      </c>
      <c r="J547" s="5">
        <v>0.16975067978942551</v>
      </c>
      <c r="K547" s="5">
        <v>0.16975067978942551</v>
      </c>
      <c r="L547" s="5">
        <v>0.16975067978942551</v>
      </c>
      <c r="M547" s="5">
        <v>0.16975067978942551</v>
      </c>
      <c r="N547" s="5">
        <v>0.16975067978942551</v>
      </c>
      <c r="O547" s="5">
        <v>0.16975067978942551</v>
      </c>
      <c r="P547" s="5">
        <v>0.15100405584802015</v>
      </c>
      <c r="Q547" s="5">
        <v>0.15100405584802015</v>
      </c>
      <c r="R547" s="5">
        <v>0.11294013733342902</v>
      </c>
      <c r="S547" s="5">
        <v>0.12243771081192467</v>
      </c>
      <c r="T547" s="5">
        <v>0.13348140090319871</v>
      </c>
      <c r="U547" s="5">
        <v>0.13281877949772228</v>
      </c>
      <c r="V547" s="5">
        <v>0.1369417571317979</v>
      </c>
    </row>
    <row r="548" spans="1:22" hidden="1" x14ac:dyDescent="0.35">
      <c r="A548" t="s">
        <v>50</v>
      </c>
      <c r="B548" t="s">
        <v>42</v>
      </c>
      <c r="C548" t="str">
        <f t="shared" si="24"/>
        <v>FINLAND_TO_elec</v>
      </c>
      <c r="D548" t="str">
        <f t="shared" si="25"/>
        <v>PROTRA_CHP_PP_I</v>
      </c>
      <c r="E548" t="s">
        <v>18</v>
      </c>
      <c r="F548" s="1" t="str">
        <f t="shared" si="26"/>
        <v>FINLANDTO_elecPROTRA_PP_solid_bio_CCS</v>
      </c>
      <c r="G548" s="5">
        <v>0</v>
      </c>
      <c r="H548" s="5">
        <v>0</v>
      </c>
      <c r="I548" s="5">
        <v>0</v>
      </c>
      <c r="J548" s="5">
        <v>0</v>
      </c>
      <c r="K548" s="5">
        <v>0</v>
      </c>
      <c r="L548" s="5">
        <v>0</v>
      </c>
      <c r="M548" s="5">
        <v>0</v>
      </c>
      <c r="N548" s="5">
        <v>0</v>
      </c>
      <c r="O548" s="5">
        <v>0</v>
      </c>
      <c r="P548" s="5">
        <v>0</v>
      </c>
      <c r="Q548" s="5">
        <v>0</v>
      </c>
      <c r="R548" s="5">
        <v>0</v>
      </c>
      <c r="S548" s="5">
        <v>0</v>
      </c>
      <c r="T548" s="5">
        <v>0</v>
      </c>
      <c r="U548" s="5">
        <v>0</v>
      </c>
      <c r="V548" s="5">
        <v>0</v>
      </c>
    </row>
    <row r="549" spans="1:22" hidden="1" x14ac:dyDescent="0.35">
      <c r="A549" t="s">
        <v>50</v>
      </c>
      <c r="B549" t="s">
        <v>42</v>
      </c>
      <c r="C549" t="str">
        <f t="shared" si="24"/>
        <v>FINLAND_TO_elec</v>
      </c>
      <c r="D549" t="str">
        <f t="shared" si="25"/>
        <v>PROTRA_CHP_PP_I</v>
      </c>
      <c r="E549" t="s">
        <v>19</v>
      </c>
      <c r="F549" s="1" t="str">
        <f t="shared" si="26"/>
        <v>FINLANDTO_elecPROTRA_PP_gas_fuels</v>
      </c>
      <c r="G549" s="5">
        <v>0.53410000000000002</v>
      </c>
      <c r="H549" s="5">
        <v>0.53410000000000002</v>
      </c>
      <c r="I549" s="5">
        <v>0.53410000000000002</v>
      </c>
      <c r="J549" s="5">
        <v>0.53410000000000002</v>
      </c>
      <c r="K549" s="5">
        <v>0.53410000000000002</v>
      </c>
      <c r="L549" s="5">
        <v>0.503</v>
      </c>
      <c r="M549" s="5">
        <v>0.47220000000000001</v>
      </c>
      <c r="N549" s="5">
        <v>0.49347659574468083</v>
      </c>
      <c r="O549" s="5">
        <v>0.47322659574468084</v>
      </c>
      <c r="P549" s="5">
        <v>0.29352659574468082</v>
      </c>
      <c r="Q549" s="5">
        <v>0.25452659574468084</v>
      </c>
      <c r="R549" s="5">
        <v>7.615258792609321E-2</v>
      </c>
      <c r="S549" s="5">
        <v>0.28359729321024341</v>
      </c>
      <c r="T549" s="5">
        <v>0.29465679768083786</v>
      </c>
      <c r="U549" s="5">
        <v>0.30208246496823699</v>
      </c>
      <c r="V549" s="5">
        <v>0.29212891094470195</v>
      </c>
    </row>
    <row r="550" spans="1:22" hidden="1" x14ac:dyDescent="0.35">
      <c r="A550" t="s">
        <v>50</v>
      </c>
      <c r="B550" t="s">
        <v>42</v>
      </c>
      <c r="C550" t="str">
        <f t="shared" si="24"/>
        <v>FINLAND_TO_elec</v>
      </c>
      <c r="D550" t="str">
        <f t="shared" si="25"/>
        <v>PROTRA_CHP_PP_I</v>
      </c>
      <c r="E550" t="s">
        <v>20</v>
      </c>
      <c r="F550" s="1" t="str">
        <f t="shared" si="26"/>
        <v>FINLANDTO_elecPROTRA_PP_gas_fuels_CCS</v>
      </c>
      <c r="G550" s="6">
        <v>0</v>
      </c>
      <c r="H550" s="6">
        <v>0</v>
      </c>
      <c r="I550" s="6">
        <v>0</v>
      </c>
      <c r="J550" s="6">
        <v>0</v>
      </c>
      <c r="K550" s="6">
        <v>0</v>
      </c>
      <c r="L550" s="6">
        <v>0</v>
      </c>
      <c r="M550" s="6">
        <v>0</v>
      </c>
      <c r="N550" s="6">
        <v>0</v>
      </c>
      <c r="O550" s="6">
        <v>0</v>
      </c>
      <c r="P550" s="6">
        <v>0</v>
      </c>
      <c r="Q550" s="6">
        <v>0</v>
      </c>
      <c r="R550" s="6">
        <v>0</v>
      </c>
      <c r="S550" s="6">
        <v>0</v>
      </c>
      <c r="T550" s="6">
        <v>0</v>
      </c>
      <c r="U550" s="6">
        <v>0</v>
      </c>
      <c r="V550" s="6">
        <v>0</v>
      </c>
    </row>
    <row r="551" spans="1:22" hidden="1" x14ac:dyDescent="0.35">
      <c r="A551" t="s">
        <v>50</v>
      </c>
      <c r="B551" t="s">
        <v>42</v>
      </c>
      <c r="C551" t="str">
        <f t="shared" si="24"/>
        <v>FINLAND_TO_elec</v>
      </c>
      <c r="D551" t="str">
        <f t="shared" si="25"/>
        <v>PROTRA_CHP_PP_I</v>
      </c>
      <c r="E551" t="s">
        <v>21</v>
      </c>
      <c r="F551" s="1" t="str">
        <f t="shared" si="26"/>
        <v>FINLANDTO_elecPROTRA_PP_geothermal</v>
      </c>
      <c r="G551" s="5">
        <v>0</v>
      </c>
      <c r="H551" s="5">
        <v>0</v>
      </c>
      <c r="I551" s="5">
        <v>0</v>
      </c>
      <c r="J551" s="5">
        <v>0</v>
      </c>
      <c r="K551" s="5">
        <v>0</v>
      </c>
      <c r="L551" s="5">
        <v>0</v>
      </c>
      <c r="M551" s="5">
        <v>0</v>
      </c>
      <c r="N551" s="5">
        <v>0</v>
      </c>
      <c r="O551" s="5">
        <v>0</v>
      </c>
      <c r="P551" s="5">
        <v>0</v>
      </c>
      <c r="Q551" s="5">
        <v>0</v>
      </c>
      <c r="R551" s="5">
        <v>0</v>
      </c>
      <c r="S551" s="5">
        <v>0</v>
      </c>
      <c r="T551" s="5">
        <v>0</v>
      </c>
      <c r="U551" s="5">
        <v>0</v>
      </c>
      <c r="V551" s="5">
        <v>0</v>
      </c>
    </row>
    <row r="552" spans="1:22" hidden="1" x14ac:dyDescent="0.35">
      <c r="A552" t="s">
        <v>50</v>
      </c>
      <c r="B552" t="s">
        <v>42</v>
      </c>
      <c r="C552" t="str">
        <f t="shared" si="24"/>
        <v>FINLAND_TO_elec</v>
      </c>
      <c r="D552" t="str">
        <f t="shared" si="25"/>
        <v>PROTRA_CHP_PP_I</v>
      </c>
      <c r="E552" t="s">
        <v>22</v>
      </c>
      <c r="F552" s="1" t="str">
        <f t="shared" si="26"/>
        <v>FINLANDTO_elecPROTRA_PP_hydropower_dammed</v>
      </c>
      <c r="G552" s="5">
        <v>1.34599</v>
      </c>
      <c r="H552" s="5">
        <v>1.34599</v>
      </c>
      <c r="I552" s="5">
        <v>1.34599</v>
      </c>
      <c r="J552" s="5">
        <v>1.34599</v>
      </c>
      <c r="K552" s="5">
        <v>1.3461719999999999</v>
      </c>
      <c r="L552" s="5">
        <v>1.3461719999999999</v>
      </c>
      <c r="M552" s="5">
        <v>1.3461719999999999</v>
      </c>
      <c r="N552" s="5">
        <v>1.3461719999999999</v>
      </c>
      <c r="O552" s="5">
        <v>1.3461719999999999</v>
      </c>
      <c r="P552" s="5">
        <v>1.3641720000000002</v>
      </c>
      <c r="Q552" s="5">
        <v>1.3641720000000002</v>
      </c>
      <c r="R552" s="5">
        <v>1.3682862857142859</v>
      </c>
      <c r="S552" s="5">
        <v>1.3724005714285716</v>
      </c>
      <c r="T552" s="5">
        <v>1.3765148571428574</v>
      </c>
      <c r="U552" s="5">
        <v>1.3806291428571431</v>
      </c>
      <c r="V552" s="5">
        <v>1.3847434285714288</v>
      </c>
    </row>
    <row r="553" spans="1:22" hidden="1" x14ac:dyDescent="0.35">
      <c r="A553" t="s">
        <v>50</v>
      </c>
      <c r="B553" t="s">
        <v>42</v>
      </c>
      <c r="C553" t="str">
        <f t="shared" si="24"/>
        <v>FINLAND_TO_elec</v>
      </c>
      <c r="D553" t="str">
        <f t="shared" si="25"/>
        <v>PROTRA_CHP_PP_I</v>
      </c>
      <c r="E553" t="s">
        <v>23</v>
      </c>
      <c r="F553" s="1" t="str">
        <f t="shared" si="26"/>
        <v>FINLANDTO_elecPROTRA_PP_hydropower_run_of_river</v>
      </c>
      <c r="G553" s="5">
        <v>1.7837649999999998</v>
      </c>
      <c r="H553" s="5">
        <v>1.8219449999999999</v>
      </c>
      <c r="I553" s="5">
        <v>1.824225</v>
      </c>
      <c r="J553" s="5">
        <v>1.8252169999999999</v>
      </c>
      <c r="K553" s="5">
        <v>1.842417</v>
      </c>
      <c r="L553" s="5">
        <v>1.845067</v>
      </c>
      <c r="M553" s="5">
        <v>1.865551</v>
      </c>
      <c r="N553" s="5">
        <v>1.8738309999999998</v>
      </c>
      <c r="O553" s="5">
        <v>1.8838309999999998</v>
      </c>
      <c r="P553" s="5">
        <v>1.8948310000000002</v>
      </c>
      <c r="Q553" s="5">
        <v>1.8872310000000003</v>
      </c>
      <c r="R553" s="5">
        <v>1.7993452426470593</v>
      </c>
      <c r="S553" s="5">
        <v>1.7964542637867651</v>
      </c>
      <c r="T553" s="5">
        <v>1.8207384862132354</v>
      </c>
      <c r="U553" s="5">
        <v>1.8201602904411769</v>
      </c>
      <c r="V553" s="5">
        <v>1.8201602904411769</v>
      </c>
    </row>
    <row r="554" spans="1:22" hidden="1" x14ac:dyDescent="0.35">
      <c r="A554" t="s">
        <v>50</v>
      </c>
      <c r="B554" t="s">
        <v>42</v>
      </c>
      <c r="C554" t="str">
        <f t="shared" si="24"/>
        <v>FINLAND_TO_elec</v>
      </c>
      <c r="D554" t="str">
        <f t="shared" si="25"/>
        <v>PROTRA_CHP_PP_I</v>
      </c>
      <c r="E554" t="s">
        <v>24</v>
      </c>
      <c r="F554" s="1" t="str">
        <f t="shared" si="26"/>
        <v>FINLANDTO_elecPROTRA_PP_liquid_fuels</v>
      </c>
      <c r="G554" s="5">
        <v>0.70799999999999996</v>
      </c>
      <c r="H554" s="5">
        <v>0.73299999999999998</v>
      </c>
      <c r="I554" s="5">
        <v>0.73299999999999998</v>
      </c>
      <c r="J554" s="5">
        <v>0.30380000000000001</v>
      </c>
      <c r="K554" s="5">
        <v>0.30249999999999999</v>
      </c>
      <c r="L554" s="5">
        <v>0.39639999999999997</v>
      </c>
      <c r="M554" s="5">
        <v>0.28639999999999999</v>
      </c>
      <c r="N554" s="5">
        <v>0.43639999999999995</v>
      </c>
      <c r="O554" s="5">
        <v>0.58640000000000003</v>
      </c>
      <c r="P554" s="5">
        <v>0.505</v>
      </c>
      <c r="Q554" s="5">
        <v>0.45879999999999999</v>
      </c>
      <c r="R554" s="5">
        <v>0.24029818181818183</v>
      </c>
      <c r="S554" s="5">
        <v>0.38399272727272726</v>
      </c>
      <c r="T554" s="5">
        <v>0.37295999999999996</v>
      </c>
      <c r="U554" s="5">
        <v>0.38587636363636363</v>
      </c>
      <c r="V554" s="5">
        <v>0.34981818181818181</v>
      </c>
    </row>
    <row r="555" spans="1:22" hidden="1" x14ac:dyDescent="0.35">
      <c r="A555" t="s">
        <v>50</v>
      </c>
      <c r="B555" t="s">
        <v>42</v>
      </c>
      <c r="C555" t="str">
        <f t="shared" si="24"/>
        <v>FINLAND_TO_elec</v>
      </c>
      <c r="D555" t="str">
        <f t="shared" si="25"/>
        <v>PROTRA_CHP_PP_I</v>
      </c>
      <c r="E555" t="s">
        <v>25</v>
      </c>
      <c r="F555" s="1" t="str">
        <f t="shared" si="26"/>
        <v>FINLANDTO_elecPROTRA_PP_liquid_fuels_CCS</v>
      </c>
      <c r="G555" s="5">
        <v>0</v>
      </c>
      <c r="H555" s="5">
        <v>0</v>
      </c>
      <c r="I555" s="5">
        <v>0</v>
      </c>
      <c r="J555" s="5">
        <v>0</v>
      </c>
      <c r="K555" s="5">
        <v>0</v>
      </c>
      <c r="L555" s="5">
        <v>0</v>
      </c>
      <c r="M555" s="5">
        <v>0</v>
      </c>
      <c r="N555" s="5">
        <v>0</v>
      </c>
      <c r="O555" s="5">
        <v>0</v>
      </c>
      <c r="P555" s="5">
        <v>0</v>
      </c>
      <c r="Q555" s="5">
        <v>0</v>
      </c>
      <c r="R555" s="5">
        <v>0</v>
      </c>
      <c r="S555" s="5">
        <v>0</v>
      </c>
      <c r="T555" s="5">
        <v>0</v>
      </c>
      <c r="U555" s="5">
        <v>0</v>
      </c>
      <c r="V555" s="5">
        <v>0</v>
      </c>
    </row>
    <row r="556" spans="1:22" hidden="1" x14ac:dyDescent="0.35">
      <c r="A556" t="s">
        <v>50</v>
      </c>
      <c r="B556" t="s">
        <v>42</v>
      </c>
      <c r="C556" t="str">
        <f t="shared" si="24"/>
        <v>FINLAND_TO_elec</v>
      </c>
      <c r="D556" t="str">
        <f t="shared" si="25"/>
        <v>PROTRA_CHP_PP_I</v>
      </c>
      <c r="E556" t="s">
        <v>26</v>
      </c>
      <c r="F556" s="1" t="str">
        <f t="shared" si="26"/>
        <v>FINLANDTO_elecPROTRA_PP_nuclear</v>
      </c>
      <c r="G556" s="5">
        <v>2.7589999999999999</v>
      </c>
      <c r="H556" s="5">
        <v>2.7589999999999999</v>
      </c>
      <c r="I556" s="5">
        <v>2.7589999999999999</v>
      </c>
      <c r="J556" s="5">
        <v>2.806</v>
      </c>
      <c r="K556" s="5">
        <v>2.806</v>
      </c>
      <c r="L556" s="5">
        <v>2.806</v>
      </c>
      <c r="M556" s="5">
        <v>2.806</v>
      </c>
      <c r="N556" s="5">
        <v>2.823</v>
      </c>
      <c r="O556" s="5">
        <v>2.8439999999999999</v>
      </c>
      <c r="P556" s="5">
        <v>2.8439999999999999</v>
      </c>
      <c r="Q556" s="5">
        <v>2.8439999999999999</v>
      </c>
      <c r="R556" s="5">
        <v>2.8750029069767438</v>
      </c>
      <c r="S556" s="5">
        <v>2.8750029069767438</v>
      </c>
      <c r="T556" s="5">
        <v>2.8750029069767438</v>
      </c>
      <c r="U556" s="5">
        <v>2.8781031976744185</v>
      </c>
      <c r="V556" s="5">
        <v>2.8874040697674421</v>
      </c>
    </row>
    <row r="557" spans="1:22" hidden="1" x14ac:dyDescent="0.35">
      <c r="A557" t="s">
        <v>50</v>
      </c>
      <c r="B557" t="s">
        <v>42</v>
      </c>
      <c r="C557" t="str">
        <f t="shared" si="24"/>
        <v>FINLAND_TO_elec</v>
      </c>
      <c r="D557" t="str">
        <f t="shared" si="25"/>
        <v>PROTRA_CHP_PP_I</v>
      </c>
      <c r="E557" t="s">
        <v>27</v>
      </c>
      <c r="F557" s="1" t="str">
        <f t="shared" si="26"/>
        <v>FINLANDTO_elecPROTRA_PP_oceanic</v>
      </c>
      <c r="G557" s="5">
        <v>0</v>
      </c>
      <c r="H557" s="5">
        <v>0</v>
      </c>
      <c r="I557" s="5">
        <v>0</v>
      </c>
      <c r="J557" s="5">
        <v>0</v>
      </c>
      <c r="K557" s="5">
        <v>0</v>
      </c>
      <c r="L557" s="5">
        <v>0</v>
      </c>
      <c r="M557" s="5">
        <v>0</v>
      </c>
      <c r="N557" s="5">
        <v>0</v>
      </c>
      <c r="O557" s="5">
        <v>0</v>
      </c>
      <c r="P557" s="5">
        <v>0</v>
      </c>
      <c r="Q557" s="5">
        <v>0</v>
      </c>
      <c r="R557" s="5">
        <v>0</v>
      </c>
      <c r="S557" s="5">
        <v>0</v>
      </c>
      <c r="T557" s="5">
        <v>0</v>
      </c>
      <c r="U557" s="5">
        <v>0</v>
      </c>
      <c r="V557" s="5">
        <v>0</v>
      </c>
    </row>
    <row r="558" spans="1:22" hidden="1" x14ac:dyDescent="0.35">
      <c r="A558" t="s">
        <v>50</v>
      </c>
      <c r="B558" t="s">
        <v>42</v>
      </c>
      <c r="C558" t="str">
        <f t="shared" si="24"/>
        <v>FINLAND_TO_elec</v>
      </c>
      <c r="D558" t="str">
        <f t="shared" si="25"/>
        <v>PROTRA_CHP_PP_I</v>
      </c>
      <c r="E558" t="s">
        <v>28</v>
      </c>
      <c r="F558" s="1" t="str">
        <f t="shared" si="26"/>
        <v>FINLANDTO_elecPROTRA_PP_solar_CSP</v>
      </c>
      <c r="G558" s="5">
        <v>0</v>
      </c>
      <c r="H558" s="5">
        <v>0</v>
      </c>
      <c r="I558" s="5">
        <v>0</v>
      </c>
      <c r="J558" s="5">
        <v>0</v>
      </c>
      <c r="K558" s="5">
        <v>0</v>
      </c>
      <c r="L558" s="5">
        <v>0</v>
      </c>
      <c r="M558" s="5">
        <v>0</v>
      </c>
      <c r="N558" s="5">
        <v>0</v>
      </c>
      <c r="O558" s="5">
        <v>0</v>
      </c>
      <c r="P558" s="5">
        <v>0</v>
      </c>
      <c r="Q558" s="5">
        <v>0</v>
      </c>
      <c r="R558" s="5">
        <v>0</v>
      </c>
      <c r="S558" s="5">
        <v>0</v>
      </c>
      <c r="T558" s="5">
        <v>0</v>
      </c>
      <c r="U558" s="5">
        <v>0</v>
      </c>
      <c r="V558" s="5">
        <v>0</v>
      </c>
    </row>
    <row r="559" spans="1:22" hidden="1" x14ac:dyDescent="0.35">
      <c r="A559" t="s">
        <v>50</v>
      </c>
      <c r="B559" t="s">
        <v>42</v>
      </c>
      <c r="C559" t="str">
        <f t="shared" si="24"/>
        <v>FINLAND_TO_elec</v>
      </c>
      <c r="D559" t="str">
        <f t="shared" si="25"/>
        <v>PROTRA_CHP_PP_I</v>
      </c>
      <c r="E559" t="s">
        <v>29</v>
      </c>
      <c r="F559" s="1" t="str">
        <f t="shared" si="26"/>
        <v>FINLANDTO_elecPROTRA_PP_solar_PV</v>
      </c>
      <c r="G559" s="5">
        <v>2.3999999999999998E-3</v>
      </c>
      <c r="H559" s="5">
        <v>3.0000000000000001E-3</v>
      </c>
      <c r="I559" s="5">
        <v>3.0000000000000001E-3</v>
      </c>
      <c r="J559" s="5">
        <v>3.5999999999999995E-3</v>
      </c>
      <c r="K559" s="5">
        <v>3.5999999999999995E-3</v>
      </c>
      <c r="L559" s="5">
        <v>4.2000000000000006E-3</v>
      </c>
      <c r="M559" s="5">
        <v>4.2000000000000006E-3</v>
      </c>
      <c r="N559" s="5">
        <v>4.7999999999999996E-3</v>
      </c>
      <c r="O559" s="5">
        <v>5.3999999999999994E-3</v>
      </c>
      <c r="P559" s="5">
        <v>6.6E-3</v>
      </c>
      <c r="Q559" s="5">
        <v>1.0199999999999999E-2</v>
      </c>
      <c r="R559" s="5">
        <v>1.1279999999999998E-2</v>
      </c>
      <c r="S559" s="5">
        <v>1.2359999999999998E-2</v>
      </c>
      <c r="T559" s="5">
        <v>1.3439999999999997E-2</v>
      </c>
      <c r="U559" s="5">
        <v>1.4519999999999996E-2</v>
      </c>
      <c r="V559" s="5">
        <v>1.5599999999999996E-2</v>
      </c>
    </row>
    <row r="560" spans="1:22" hidden="1" x14ac:dyDescent="0.35">
      <c r="A560" t="s">
        <v>50</v>
      </c>
      <c r="B560" t="s">
        <v>42</v>
      </c>
      <c r="C560" t="str">
        <f t="shared" si="24"/>
        <v>FINLAND_TO_elec</v>
      </c>
      <c r="D560" t="str">
        <f t="shared" si="25"/>
        <v>PROTRA_CHP_PP_I</v>
      </c>
      <c r="E560" t="s">
        <v>30</v>
      </c>
      <c r="F560" s="1" t="str">
        <f t="shared" si="26"/>
        <v>FINLANDTO_elecPROTRA_PP_solar_urban_PV</v>
      </c>
      <c r="G560" s="5">
        <v>1.6000000000000001E-3</v>
      </c>
      <c r="H560" s="5">
        <v>2E-3</v>
      </c>
      <c r="I560" s="5">
        <v>2E-3</v>
      </c>
      <c r="J560" s="5">
        <v>2.4000000000000002E-3</v>
      </c>
      <c r="K560" s="5">
        <v>2.4000000000000002E-3</v>
      </c>
      <c r="L560" s="5">
        <v>2.8000000000000004E-3</v>
      </c>
      <c r="M560" s="5">
        <v>2.8000000000000004E-3</v>
      </c>
      <c r="N560" s="5">
        <v>3.2000000000000002E-3</v>
      </c>
      <c r="O560" s="5">
        <v>3.5999999999999999E-3</v>
      </c>
      <c r="P560" s="5">
        <v>4.4000000000000003E-3</v>
      </c>
      <c r="Q560" s="5">
        <v>6.8000000000000005E-3</v>
      </c>
      <c r="R560" s="5">
        <v>7.5200000000000006E-3</v>
      </c>
      <c r="S560" s="5">
        <v>8.2400000000000008E-3</v>
      </c>
      <c r="T560" s="5">
        <v>8.9600000000000009E-3</v>
      </c>
      <c r="U560" s="5">
        <v>9.6800000000000011E-3</v>
      </c>
      <c r="V560" s="5">
        <v>1.0400000000000001E-2</v>
      </c>
    </row>
    <row r="561" spans="1:22" hidden="1" x14ac:dyDescent="0.35">
      <c r="A561" t="s">
        <v>50</v>
      </c>
      <c r="B561" t="s">
        <v>42</v>
      </c>
      <c r="C561" t="str">
        <f t="shared" si="24"/>
        <v>FINLAND_TO_elec</v>
      </c>
      <c r="D561" t="str">
        <f t="shared" si="25"/>
        <v>PROTRA_CHP_PP_I</v>
      </c>
      <c r="E561" t="s">
        <v>31</v>
      </c>
      <c r="F561" s="1" t="str">
        <f t="shared" si="26"/>
        <v>FINLANDTO_elecPROTRA_PP_solid_fossil</v>
      </c>
      <c r="G561" s="5">
        <v>3.0708000000000002</v>
      </c>
      <c r="H561" s="5">
        <v>3.0708000000000002</v>
      </c>
      <c r="I561" s="5">
        <v>3.0188000000000001</v>
      </c>
      <c r="J561" s="5">
        <v>3.0188000000000001</v>
      </c>
      <c r="K561" s="5">
        <v>3.0113000000000003</v>
      </c>
      <c r="L561" s="5">
        <v>2.3863000000000003</v>
      </c>
      <c r="M561" s="5">
        <v>2.1013000000000002</v>
      </c>
      <c r="N561" s="5">
        <v>2.1013000000000002</v>
      </c>
      <c r="O561" s="5">
        <v>2.1013000000000002</v>
      </c>
      <c r="P561" s="5">
        <v>2.1013000000000002</v>
      </c>
      <c r="Q561" s="5">
        <v>2.1013000000000002</v>
      </c>
      <c r="R561" s="5">
        <v>2.083933884297521</v>
      </c>
      <c r="S561" s="5">
        <v>1.8450324547688184</v>
      </c>
      <c r="T561" s="5">
        <v>1.6019068349341079</v>
      </c>
      <c r="U561" s="5">
        <v>1.6019068349341079</v>
      </c>
      <c r="V561" s="5">
        <v>1.5479310699128883</v>
      </c>
    </row>
    <row r="562" spans="1:22" hidden="1" x14ac:dyDescent="0.35">
      <c r="A562" t="s">
        <v>50</v>
      </c>
      <c r="B562" t="s">
        <v>42</v>
      </c>
      <c r="C562" t="str">
        <f t="shared" si="24"/>
        <v>FINLAND_TO_elec</v>
      </c>
      <c r="D562" t="str">
        <f t="shared" si="25"/>
        <v>PROTRA_CHP_PP_I</v>
      </c>
      <c r="E562" t="s">
        <v>32</v>
      </c>
      <c r="F562" s="1" t="str">
        <f t="shared" si="26"/>
        <v>FINLANDTO_elecPROTRA_PP_solid_fossil_CCS</v>
      </c>
      <c r="G562" s="5">
        <v>0</v>
      </c>
      <c r="H562" s="5">
        <v>0</v>
      </c>
      <c r="I562" s="5">
        <v>0</v>
      </c>
      <c r="J562" s="5">
        <v>0</v>
      </c>
      <c r="K562" s="5">
        <v>0</v>
      </c>
      <c r="L562" s="5">
        <v>0</v>
      </c>
      <c r="M562" s="5">
        <v>0</v>
      </c>
      <c r="N562" s="5">
        <v>0</v>
      </c>
      <c r="O562" s="5">
        <v>0</v>
      </c>
      <c r="P562" s="5">
        <v>0</v>
      </c>
      <c r="Q562" s="5">
        <v>0</v>
      </c>
      <c r="R562" s="5">
        <v>0</v>
      </c>
      <c r="S562" s="5">
        <v>0</v>
      </c>
      <c r="T562" s="5">
        <v>0</v>
      </c>
      <c r="U562" s="5">
        <v>0</v>
      </c>
      <c r="V562" s="5">
        <v>0</v>
      </c>
    </row>
    <row r="563" spans="1:22" hidden="1" x14ac:dyDescent="0.35">
      <c r="A563" t="s">
        <v>50</v>
      </c>
      <c r="B563" t="s">
        <v>42</v>
      </c>
      <c r="C563" t="str">
        <f t="shared" si="24"/>
        <v>FINLAND_TO_elec</v>
      </c>
      <c r="D563" t="str">
        <f t="shared" si="25"/>
        <v>PROTRA_CHP_PP_I</v>
      </c>
      <c r="E563" t="s">
        <v>33</v>
      </c>
      <c r="F563" s="1" t="str">
        <f t="shared" si="26"/>
        <v>FINLANDTO_elecPROTRA_PP_waste</v>
      </c>
      <c r="G563" s="5">
        <v>1.2251750972762647E-2</v>
      </c>
      <c r="H563" s="5">
        <v>1.2251750972762647E-2</v>
      </c>
      <c r="I563" s="5">
        <v>1.2251750972762647E-2</v>
      </c>
      <c r="J563" s="5">
        <v>1.1349320210574504E-2</v>
      </c>
      <c r="K563" s="5">
        <v>1.1349320210574504E-2</v>
      </c>
      <c r="L563" s="5">
        <v>1.1349320210574504E-2</v>
      </c>
      <c r="M563" s="5">
        <v>1.1349320210574504E-2</v>
      </c>
      <c r="N563" s="5">
        <v>1.1349320210574504E-2</v>
      </c>
      <c r="O563" s="5">
        <v>1.1349320210574504E-2</v>
      </c>
      <c r="P563" s="5">
        <v>1.009594415197986E-2</v>
      </c>
      <c r="Q563" s="5">
        <v>1.009594415197986E-2</v>
      </c>
      <c r="R563" s="5">
        <v>6.5904079880979641E-3</v>
      </c>
      <c r="S563" s="5">
        <v>1.7667902265964756E-2</v>
      </c>
      <c r="T563" s="5">
        <v>2.2014767109178303E-2</v>
      </c>
      <c r="U563" s="5">
        <v>2.2014767109178303E-2</v>
      </c>
      <c r="V563" s="5">
        <v>2.2856095788509962E-2</v>
      </c>
    </row>
    <row r="564" spans="1:22" hidden="1" x14ac:dyDescent="0.35">
      <c r="A564" t="s">
        <v>50</v>
      </c>
      <c r="B564" t="s">
        <v>42</v>
      </c>
      <c r="C564" t="str">
        <f t="shared" si="24"/>
        <v>FINLAND_TO_elec</v>
      </c>
      <c r="D564" t="str">
        <f t="shared" si="25"/>
        <v>PROTRA_CHP_PP_I</v>
      </c>
      <c r="E564" t="s">
        <v>34</v>
      </c>
      <c r="F564" s="1" t="str">
        <f t="shared" si="26"/>
        <v>FINLANDTO_elecPROTRA_PP_waste_CCS</v>
      </c>
      <c r="G564" s="5">
        <v>0</v>
      </c>
      <c r="H564" s="5">
        <v>0</v>
      </c>
      <c r="I564" s="5">
        <v>0</v>
      </c>
      <c r="J564" s="5">
        <v>0</v>
      </c>
      <c r="K564" s="5">
        <v>0</v>
      </c>
      <c r="L564" s="5">
        <v>0</v>
      </c>
      <c r="M564" s="5">
        <v>0</v>
      </c>
      <c r="N564" s="5">
        <v>0</v>
      </c>
      <c r="O564" s="5">
        <v>0</v>
      </c>
      <c r="P564" s="5">
        <v>0</v>
      </c>
      <c r="Q564" s="5">
        <v>0</v>
      </c>
      <c r="R564" s="5">
        <v>0</v>
      </c>
      <c r="S564" s="5">
        <v>0</v>
      </c>
      <c r="T564" s="5">
        <v>0</v>
      </c>
      <c r="U564" s="5">
        <v>0</v>
      </c>
      <c r="V564" s="5">
        <v>0</v>
      </c>
    </row>
    <row r="565" spans="1:22" hidden="1" x14ac:dyDescent="0.35">
      <c r="A565" t="s">
        <v>50</v>
      </c>
      <c r="B565" t="s">
        <v>42</v>
      </c>
      <c r="C565" t="str">
        <f t="shared" si="24"/>
        <v>FINLAND_TO_elec</v>
      </c>
      <c r="D565" t="str">
        <f t="shared" si="25"/>
        <v>PROTRA_CHP_PP_I</v>
      </c>
      <c r="E565" t="s">
        <v>35</v>
      </c>
      <c r="F565" s="1" t="str">
        <f t="shared" si="26"/>
        <v>FINLANDTO_elecPROTRA_PP_wind_offshore</v>
      </c>
      <c r="G565" s="5">
        <v>0</v>
      </c>
      <c r="H565" s="5">
        <v>0</v>
      </c>
      <c r="I565" s="5">
        <v>0</v>
      </c>
      <c r="J565" s="5">
        <v>2.4E-2</v>
      </c>
      <c r="K565" s="5">
        <v>2.4E-2</v>
      </c>
      <c r="L565" s="5">
        <v>2.63E-2</v>
      </c>
      <c r="M565" s="5">
        <v>2.63E-2</v>
      </c>
      <c r="N565" s="5">
        <v>2.63E-2</v>
      </c>
      <c r="O565" s="5">
        <v>2.63E-2</v>
      </c>
      <c r="P565" s="5">
        <v>2.63E-2</v>
      </c>
      <c r="Q565" s="5">
        <v>3.2000000000000001E-2</v>
      </c>
      <c r="R565" s="5">
        <v>3.2814285714285713E-2</v>
      </c>
      <c r="S565" s="5">
        <v>3.3628571428571424E-2</v>
      </c>
      <c r="T565" s="5">
        <v>3.4442857142857136E-2</v>
      </c>
      <c r="U565" s="5">
        <v>3.5257142857142848E-2</v>
      </c>
      <c r="V565" s="5">
        <v>3.607142857142856E-2</v>
      </c>
    </row>
    <row r="566" spans="1:22" hidden="1" x14ac:dyDescent="0.35">
      <c r="A566" t="s">
        <v>50</v>
      </c>
      <c r="B566" t="s">
        <v>42</v>
      </c>
      <c r="C566" t="str">
        <f t="shared" si="24"/>
        <v>FINLAND_TO_elec</v>
      </c>
      <c r="D566" t="str">
        <f t="shared" si="25"/>
        <v>PROTRA_CHP_PP_I</v>
      </c>
      <c r="E566" t="s">
        <v>36</v>
      </c>
      <c r="F566" s="1" t="str">
        <f t="shared" si="26"/>
        <v>FINLANDTO_elecPROTRA_PP_wind_onshore</v>
      </c>
      <c r="G566" s="5">
        <v>8.2000000000000003E-2</v>
      </c>
      <c r="H566" s="5">
        <v>8.5999999999999993E-2</v>
      </c>
      <c r="I566" s="5">
        <v>0.11</v>
      </c>
      <c r="J566" s="5">
        <v>0.11899999999999999</v>
      </c>
      <c r="K566" s="5">
        <v>0.123</v>
      </c>
      <c r="L566" s="5">
        <v>0.17069999999999999</v>
      </c>
      <c r="M566" s="5">
        <v>0.17269999999999999</v>
      </c>
      <c r="N566" s="5">
        <v>0.23069999999999999</v>
      </c>
      <c r="O566" s="5">
        <v>0.42069999999999996</v>
      </c>
      <c r="P566" s="5">
        <v>0.60070000000000001</v>
      </c>
      <c r="Q566" s="5">
        <v>0.97299999999999998</v>
      </c>
      <c r="R566" s="5">
        <v>2.1225524193548386</v>
      </c>
      <c r="S566" s="5">
        <v>2.8091451612903224</v>
      </c>
      <c r="T566" s="5">
        <v>3.7429112903225805</v>
      </c>
      <c r="U566" s="5">
        <v>3.9488891129032258</v>
      </c>
      <c r="V566" s="5">
        <v>4.2078326612903219</v>
      </c>
    </row>
    <row r="567" spans="1:22" hidden="1" x14ac:dyDescent="0.35">
      <c r="A567" t="s">
        <v>51</v>
      </c>
      <c r="B567" t="s">
        <v>41</v>
      </c>
      <c r="C567" t="str">
        <f t="shared" si="24"/>
        <v>FRANCE_TO_heat</v>
      </c>
      <c r="D567" t="str">
        <f t="shared" si="25"/>
        <v>PROTRA_CHP_HP_I</v>
      </c>
      <c r="E567" t="s">
        <v>0</v>
      </c>
      <c r="F567" s="1" t="str">
        <f t="shared" si="26"/>
        <v>FRANCETO_heatPROTRA_CHP_gas_fuels</v>
      </c>
      <c r="G567" s="3">
        <v>6.0201344903916576</v>
      </c>
      <c r="H567" s="3">
        <v>5.5383889490274454</v>
      </c>
      <c r="I567" s="3">
        <v>5.1545113295230047</v>
      </c>
      <c r="J567" s="3">
        <v>5.0779168562483736</v>
      </c>
      <c r="K567" s="3">
        <v>3.165469032732672</v>
      </c>
      <c r="L567" s="3">
        <v>2.8753354041566048</v>
      </c>
      <c r="M567" s="3">
        <v>2.769862400449087</v>
      </c>
      <c r="N567" s="3">
        <v>2.6171321154863407</v>
      </c>
      <c r="O567" s="3">
        <v>2.1462496619893598</v>
      </c>
      <c r="P567" s="3">
        <v>1.7549793933719819</v>
      </c>
      <c r="Q567" s="3">
        <v>1.9983203870083706</v>
      </c>
      <c r="R567" s="3">
        <v>2.2346512512716283</v>
      </c>
      <c r="S567" s="3">
        <v>2.3626786870368925</v>
      </c>
      <c r="T567" s="3">
        <v>1.994598740510146</v>
      </c>
      <c r="U567" s="3">
        <v>2.1240474236915232</v>
      </c>
      <c r="V567" s="3">
        <v>2.1251875799520055</v>
      </c>
    </row>
    <row r="568" spans="1:22" hidden="1" x14ac:dyDescent="0.35">
      <c r="A568" t="s">
        <v>51</v>
      </c>
      <c r="B568" t="s">
        <v>41</v>
      </c>
      <c r="C568" t="str">
        <f t="shared" si="24"/>
        <v>FRANCE_TO_heat</v>
      </c>
      <c r="D568" t="str">
        <f t="shared" si="25"/>
        <v>PROTRA_CHP_HP_I</v>
      </c>
      <c r="E568" t="s">
        <v>1</v>
      </c>
      <c r="F568" s="1" t="str">
        <f t="shared" si="26"/>
        <v>FRANCETO_heatPROTRA_CHP_gas_fuels_CCS</v>
      </c>
      <c r="G568" s="3">
        <v>0</v>
      </c>
      <c r="H568" s="3">
        <v>0</v>
      </c>
      <c r="I568" s="3">
        <v>0</v>
      </c>
      <c r="J568" s="3">
        <v>0</v>
      </c>
      <c r="K568" s="3">
        <v>0</v>
      </c>
      <c r="L568" s="3">
        <v>0</v>
      </c>
      <c r="M568" s="3">
        <v>0</v>
      </c>
      <c r="N568" s="3">
        <v>0</v>
      </c>
      <c r="O568" s="3">
        <v>0</v>
      </c>
      <c r="P568" s="3">
        <v>0</v>
      </c>
      <c r="Q568" s="3">
        <v>0</v>
      </c>
      <c r="R568" s="3">
        <v>0</v>
      </c>
      <c r="S568" s="3">
        <v>0</v>
      </c>
      <c r="T568" s="3">
        <v>0</v>
      </c>
      <c r="U568" s="3">
        <v>0</v>
      </c>
      <c r="V568" s="3">
        <v>0</v>
      </c>
    </row>
    <row r="569" spans="1:22" hidden="1" x14ac:dyDescent="0.35">
      <c r="A569" t="s">
        <v>51</v>
      </c>
      <c r="B569" t="s">
        <v>41</v>
      </c>
      <c r="C569" t="str">
        <f t="shared" si="24"/>
        <v>FRANCE_TO_heat</v>
      </c>
      <c r="D569" t="str">
        <f t="shared" si="25"/>
        <v>PROTRA_CHP_HP_I</v>
      </c>
      <c r="E569" t="s">
        <v>2</v>
      </c>
      <c r="F569" s="1" t="str">
        <f t="shared" si="26"/>
        <v>FRANCETO_heatPROTRA_CHP_geothermal</v>
      </c>
      <c r="G569" s="3">
        <v>0</v>
      </c>
      <c r="H569" s="3">
        <v>0</v>
      </c>
      <c r="I569" s="3">
        <v>0</v>
      </c>
      <c r="J569" s="3">
        <v>0</v>
      </c>
      <c r="K569" s="3">
        <v>0</v>
      </c>
      <c r="L569" s="3">
        <v>0</v>
      </c>
      <c r="M569" s="3">
        <v>0</v>
      </c>
      <c r="N569" s="3">
        <v>0</v>
      </c>
      <c r="O569" s="3">
        <v>0</v>
      </c>
      <c r="P569" s="3">
        <v>0</v>
      </c>
      <c r="Q569" s="3">
        <v>0</v>
      </c>
      <c r="R569" s="3">
        <v>0</v>
      </c>
      <c r="S569" s="3">
        <v>0</v>
      </c>
      <c r="T569" s="3">
        <v>0</v>
      </c>
      <c r="U569" s="3">
        <v>0</v>
      </c>
      <c r="V569" s="3">
        <v>0</v>
      </c>
    </row>
    <row r="570" spans="1:22" hidden="1" x14ac:dyDescent="0.35">
      <c r="A570" t="s">
        <v>51</v>
      </c>
      <c r="B570" t="s">
        <v>41</v>
      </c>
      <c r="C570" t="str">
        <f t="shared" si="24"/>
        <v>FRANCE_TO_heat</v>
      </c>
      <c r="D570" t="str">
        <f t="shared" si="25"/>
        <v>PROTRA_CHP_HP_I</v>
      </c>
      <c r="E570" t="s">
        <v>3</v>
      </c>
      <c r="F570" s="1" t="str">
        <f t="shared" si="26"/>
        <v>FRANCETO_heatPROTRA_CHP_liquid_fuels</v>
      </c>
      <c r="G570" s="3">
        <v>0.96841968310985238</v>
      </c>
      <c r="H570" s="3">
        <v>1.0600514167319</v>
      </c>
      <c r="I570" s="3">
        <v>0.45483940662886913</v>
      </c>
      <c r="J570" s="3">
        <v>0.26735142477212165</v>
      </c>
      <c r="K570" s="3">
        <v>0.25357146044037571</v>
      </c>
      <c r="L570" s="3">
        <v>0.21097427142946767</v>
      </c>
      <c r="M570" s="3">
        <v>0.17284601537665806</v>
      </c>
      <c r="N570" s="3">
        <v>0.12889597585288878</v>
      </c>
      <c r="O570" s="3">
        <v>0.18001129507812211</v>
      </c>
      <c r="P570" s="3">
        <v>0.14190642473120391</v>
      </c>
      <c r="Q570" s="3">
        <v>0.10263810294322509</v>
      </c>
      <c r="R570" s="3">
        <v>0.11360373587349475</v>
      </c>
      <c r="S570" s="3">
        <v>9.0770988769719854E-2</v>
      </c>
      <c r="T570" s="3">
        <v>3.6161845084301419E-3</v>
      </c>
      <c r="U570" s="3">
        <v>3.7389468914001849E-3</v>
      </c>
      <c r="V570" s="3">
        <v>0</v>
      </c>
    </row>
    <row r="571" spans="1:22" hidden="1" x14ac:dyDescent="0.35">
      <c r="A571" t="s">
        <v>51</v>
      </c>
      <c r="B571" t="s">
        <v>41</v>
      </c>
      <c r="C571" t="str">
        <f t="shared" si="24"/>
        <v>FRANCE_TO_heat</v>
      </c>
      <c r="D571" t="str">
        <f t="shared" si="25"/>
        <v>PROTRA_CHP_HP_I</v>
      </c>
      <c r="E571" t="s">
        <v>4</v>
      </c>
      <c r="F571" s="1" t="str">
        <f t="shared" si="26"/>
        <v>FRANCETO_heatPROTRA_CHP_liquid_fuels_CCS</v>
      </c>
      <c r="G571" s="3">
        <v>0</v>
      </c>
      <c r="H571" s="3">
        <v>0</v>
      </c>
      <c r="I571" s="3">
        <v>0</v>
      </c>
      <c r="J571" s="3">
        <v>0</v>
      </c>
      <c r="K571" s="3">
        <v>0</v>
      </c>
      <c r="L571" s="3">
        <v>0</v>
      </c>
      <c r="M571" s="3">
        <v>0</v>
      </c>
      <c r="N571" s="3">
        <v>0</v>
      </c>
      <c r="O571" s="3">
        <v>0</v>
      </c>
      <c r="P571" s="3">
        <v>0</v>
      </c>
      <c r="Q571" s="3">
        <v>0</v>
      </c>
      <c r="R571" s="3">
        <v>0</v>
      </c>
      <c r="S571" s="3">
        <v>0</v>
      </c>
      <c r="T571" s="3">
        <v>0</v>
      </c>
      <c r="U571" s="3">
        <v>0</v>
      </c>
      <c r="V571" s="3">
        <v>0</v>
      </c>
    </row>
    <row r="572" spans="1:22" hidden="1" x14ac:dyDescent="0.35">
      <c r="A572" t="s">
        <v>51</v>
      </c>
      <c r="B572" t="s">
        <v>41</v>
      </c>
      <c r="C572" t="str">
        <f t="shared" si="24"/>
        <v>FRANCE_TO_heat</v>
      </c>
      <c r="D572" t="str">
        <f t="shared" si="25"/>
        <v>PROTRA_CHP_HP_I</v>
      </c>
      <c r="E572" t="s">
        <v>5</v>
      </c>
      <c r="F572" s="1" t="str">
        <f t="shared" si="26"/>
        <v>FRANCETO_heatPROTRA_CHP_solid_fossil</v>
      </c>
      <c r="G572" s="3">
        <v>0.68990346971857885</v>
      </c>
      <c r="H572" s="3">
        <v>0.61104586361574076</v>
      </c>
      <c r="I572" s="3">
        <v>4.5564407607889809E-2</v>
      </c>
      <c r="J572" s="3">
        <v>0.26513858378454203</v>
      </c>
      <c r="K572" s="3">
        <v>6.5178225452345695E-2</v>
      </c>
      <c r="L572" s="3">
        <v>3.8121215195121939E-2</v>
      </c>
      <c r="M572" s="3">
        <v>0.11515805549990688</v>
      </c>
      <c r="N572" s="3">
        <v>0.1258879705731587</v>
      </c>
      <c r="O572" s="3">
        <v>0.10047650934124416</v>
      </c>
      <c r="P572" s="3">
        <v>9.6693104462729884E-2</v>
      </c>
      <c r="Q572" s="3">
        <v>0.11287309601286843</v>
      </c>
      <c r="R572" s="3">
        <v>8.691546539174673E-2</v>
      </c>
      <c r="S572" s="3">
        <v>8.0981883159073814E-2</v>
      </c>
      <c r="T572" s="3">
        <v>8.3343034784661929E-2</v>
      </c>
      <c r="U572" s="3">
        <v>7.714516892949512E-2</v>
      </c>
      <c r="V572" s="3">
        <v>6.9642340452111984E-2</v>
      </c>
    </row>
    <row r="573" spans="1:22" hidden="1" x14ac:dyDescent="0.35">
      <c r="A573" t="s">
        <v>51</v>
      </c>
      <c r="B573" t="s">
        <v>41</v>
      </c>
      <c r="C573" t="str">
        <f t="shared" si="24"/>
        <v>FRANCE_TO_heat</v>
      </c>
      <c r="D573" t="str">
        <f t="shared" si="25"/>
        <v>PROTRA_CHP_HP_I</v>
      </c>
      <c r="E573" t="s">
        <v>6</v>
      </c>
      <c r="F573" s="1" t="str">
        <f t="shared" si="26"/>
        <v>FRANCETO_heatPROTRA_CHP_solid_fossil_CCS</v>
      </c>
      <c r="G573" s="3">
        <v>0</v>
      </c>
      <c r="H573" s="3">
        <v>0</v>
      </c>
      <c r="I573" s="3">
        <v>0</v>
      </c>
      <c r="J573" s="3">
        <v>0</v>
      </c>
      <c r="K573" s="3">
        <v>0</v>
      </c>
      <c r="L573" s="3">
        <v>0</v>
      </c>
      <c r="M573" s="3">
        <v>0</v>
      </c>
      <c r="N573" s="3">
        <v>0</v>
      </c>
      <c r="O573" s="3">
        <v>0</v>
      </c>
      <c r="P573" s="3">
        <v>0</v>
      </c>
      <c r="Q573" s="3">
        <v>0</v>
      </c>
      <c r="R573" s="3">
        <v>0</v>
      </c>
      <c r="S573" s="3">
        <v>0</v>
      </c>
      <c r="T573" s="3">
        <v>0</v>
      </c>
      <c r="U573" s="3">
        <v>0</v>
      </c>
      <c r="V573" s="3">
        <v>0</v>
      </c>
    </row>
    <row r="574" spans="1:22" hidden="1" x14ac:dyDescent="0.35">
      <c r="A574" t="s">
        <v>51</v>
      </c>
      <c r="B574" t="s">
        <v>41</v>
      </c>
      <c r="C574" t="str">
        <f t="shared" si="24"/>
        <v>FRANCE_TO_heat</v>
      </c>
      <c r="D574" t="str">
        <f t="shared" si="25"/>
        <v>PROTRA_CHP_HP_I</v>
      </c>
      <c r="E574" t="s">
        <v>7</v>
      </c>
      <c r="F574" s="1" t="str">
        <f t="shared" si="26"/>
        <v>FRANCETO_heatPROTRA_CHP_waste</v>
      </c>
      <c r="G574" s="3">
        <v>0.8193546674919876</v>
      </c>
      <c r="H574" s="3">
        <v>0.68759004504974541</v>
      </c>
      <c r="I574" s="3">
        <v>0.70396064267585967</v>
      </c>
      <c r="J574" s="3">
        <v>0.83367401181445611</v>
      </c>
      <c r="K574" s="3">
        <v>0.87222160123441195</v>
      </c>
      <c r="L574" s="3">
        <v>0.82230222197928426</v>
      </c>
      <c r="M574" s="3">
        <v>0.81487839192515754</v>
      </c>
      <c r="N574" s="3">
        <v>0.91447756010666714</v>
      </c>
      <c r="O574" s="3">
        <v>0.98282633406764863</v>
      </c>
      <c r="P574" s="3">
        <v>1.0023361483856883</v>
      </c>
      <c r="Q574" s="3">
        <v>0.89870905639653709</v>
      </c>
      <c r="R574" s="3">
        <v>1.069701565986894</v>
      </c>
      <c r="S574" s="3">
        <v>1.0923562799748499</v>
      </c>
      <c r="T574" s="3">
        <v>1.1063232796618869</v>
      </c>
      <c r="U574" s="3">
        <v>1.1830036011084684</v>
      </c>
      <c r="V574" s="3">
        <v>1.2435246814183538</v>
      </c>
    </row>
    <row r="575" spans="1:22" hidden="1" x14ac:dyDescent="0.35">
      <c r="A575" t="s">
        <v>51</v>
      </c>
      <c r="B575" t="s">
        <v>41</v>
      </c>
      <c r="C575" t="str">
        <f t="shared" si="24"/>
        <v>FRANCE_TO_heat</v>
      </c>
      <c r="D575" t="str">
        <f t="shared" si="25"/>
        <v>PROTRA_CHP_HP_I</v>
      </c>
      <c r="E575" t="s">
        <v>8</v>
      </c>
      <c r="F575" s="1" t="str">
        <f t="shared" si="26"/>
        <v>FRANCETO_heatPROTRA_CHP_solid_bio</v>
      </c>
      <c r="G575" s="4">
        <v>1.3277045925477824E-2</v>
      </c>
      <c r="H575" s="4">
        <v>1.9362358641321829E-2</v>
      </c>
      <c r="I575" s="4">
        <v>0.32654492118987694</v>
      </c>
      <c r="J575" s="4">
        <v>0.3323284828619601</v>
      </c>
      <c r="K575" s="4">
        <v>0.40630778042399751</v>
      </c>
      <c r="L575" s="4">
        <v>0.46826732807622734</v>
      </c>
      <c r="M575" s="4">
        <v>0.62424385076775324</v>
      </c>
      <c r="N575" s="4">
        <v>0.69887799838659237</v>
      </c>
      <c r="O575" s="4">
        <v>0.78812891627336679</v>
      </c>
      <c r="P575" s="4">
        <v>0.86742265321812051</v>
      </c>
      <c r="Q575" s="4">
        <v>0.93714087399937029</v>
      </c>
      <c r="R575" s="4">
        <v>1.1409882886936127</v>
      </c>
      <c r="S575" s="4">
        <v>1.1868170805076779</v>
      </c>
      <c r="T575" s="4">
        <v>1.1631187605348747</v>
      </c>
      <c r="U575" s="4">
        <v>1.2897465743754941</v>
      </c>
      <c r="V575" s="4">
        <v>1.3624807616348451</v>
      </c>
    </row>
    <row r="576" spans="1:22" hidden="1" x14ac:dyDescent="0.35">
      <c r="A576" t="s">
        <v>51</v>
      </c>
      <c r="B576" t="s">
        <v>41</v>
      </c>
      <c r="C576" t="str">
        <f t="shared" si="24"/>
        <v>FRANCE_TO_heat</v>
      </c>
      <c r="D576" t="str">
        <f t="shared" si="25"/>
        <v>PROTRA_CHP_HP_I</v>
      </c>
      <c r="E576" t="s">
        <v>9</v>
      </c>
      <c r="F576" s="1" t="str">
        <f t="shared" si="26"/>
        <v>FRANCETO_heatPROTRA_CHP_solid_bio_CCS</v>
      </c>
      <c r="G576" s="3">
        <v>0</v>
      </c>
      <c r="H576" s="3">
        <v>0</v>
      </c>
      <c r="I576" s="3">
        <v>0</v>
      </c>
      <c r="J576" s="3">
        <v>0</v>
      </c>
      <c r="K576" s="3">
        <v>0</v>
      </c>
      <c r="L576" s="3">
        <v>0</v>
      </c>
      <c r="M576" s="3">
        <v>0</v>
      </c>
      <c r="N576" s="3">
        <v>0</v>
      </c>
      <c r="O576" s="3">
        <v>0</v>
      </c>
      <c r="P576" s="3">
        <v>0</v>
      </c>
      <c r="Q576" s="3">
        <v>0</v>
      </c>
      <c r="R576" s="3">
        <v>0</v>
      </c>
      <c r="S576" s="3">
        <v>0</v>
      </c>
      <c r="T576" s="3">
        <v>0</v>
      </c>
      <c r="U576" s="3">
        <v>0</v>
      </c>
      <c r="V576" s="3">
        <v>0</v>
      </c>
    </row>
    <row r="577" spans="1:22" hidden="1" x14ac:dyDescent="0.35">
      <c r="A577" t="s">
        <v>51</v>
      </c>
      <c r="B577" t="s">
        <v>41</v>
      </c>
      <c r="C577" t="str">
        <f t="shared" si="24"/>
        <v>FRANCE_TO_heat</v>
      </c>
      <c r="D577" t="str">
        <f t="shared" si="25"/>
        <v>PROTRA_CHP_HP_I</v>
      </c>
      <c r="E577" t="s">
        <v>10</v>
      </c>
      <c r="F577" s="1" t="str">
        <f t="shared" si="26"/>
        <v>FRANCETO_heatPROTRA_HP_gas_fuels</v>
      </c>
      <c r="G577" s="4">
        <v>0</v>
      </c>
      <c r="H577" s="4">
        <v>2.3597683899873077E-2</v>
      </c>
      <c r="I577" s="4">
        <v>1.8260112541568455E-2</v>
      </c>
      <c r="J577" s="4">
        <v>1.2641616374932009E-2</v>
      </c>
      <c r="K577" s="4">
        <v>6.3691272544990749</v>
      </c>
      <c r="L577" s="4">
        <v>7.5060299538179613</v>
      </c>
      <c r="M577" s="4">
        <v>5.6477123467029573</v>
      </c>
      <c r="N577" s="4">
        <v>6.9166497059377976</v>
      </c>
      <c r="O577" s="4">
        <v>7.66746732787316</v>
      </c>
      <c r="P577" s="4">
        <v>5.8682062958152876</v>
      </c>
      <c r="Q577" s="4">
        <v>6.992538733660556</v>
      </c>
      <c r="R577" s="4">
        <v>7.6486880662857955</v>
      </c>
      <c r="S577" s="4">
        <v>7.2309084901766578</v>
      </c>
      <c r="T577" s="4">
        <v>7.5540565781255617</v>
      </c>
      <c r="U577" s="4">
        <v>7.3112524235099414</v>
      </c>
      <c r="V577" s="4">
        <v>7.3655320126637953</v>
      </c>
    </row>
    <row r="578" spans="1:22" hidden="1" x14ac:dyDescent="0.35">
      <c r="A578" t="s">
        <v>51</v>
      </c>
      <c r="B578" t="s">
        <v>41</v>
      </c>
      <c r="C578" t="str">
        <f t="shared" si="24"/>
        <v>FRANCE_TO_heat</v>
      </c>
      <c r="D578" t="str">
        <f t="shared" si="25"/>
        <v>PROTRA_CHP_HP_I</v>
      </c>
      <c r="E578" t="s">
        <v>11</v>
      </c>
      <c r="F578" s="1" t="str">
        <f t="shared" si="26"/>
        <v>FRANCETO_heatPROTRA_HP_solid_bio</v>
      </c>
      <c r="G578" s="4">
        <v>0</v>
      </c>
      <c r="H578" s="4">
        <v>0</v>
      </c>
      <c r="I578" s="4">
        <v>0.34862768713979159</v>
      </c>
      <c r="J578" s="4">
        <v>0.56437793993863128</v>
      </c>
      <c r="K578" s="4">
        <v>0.85316864290374461</v>
      </c>
      <c r="L578" s="4">
        <v>1.2383165551266733</v>
      </c>
      <c r="M578" s="4">
        <v>1.469223825034248</v>
      </c>
      <c r="N578" s="4">
        <v>1.8516119319401243</v>
      </c>
      <c r="O578" s="4">
        <v>3.5825211488827815</v>
      </c>
      <c r="P578" s="4">
        <v>4.1481286967074809</v>
      </c>
      <c r="Q578" s="4">
        <v>5.027431774530335</v>
      </c>
      <c r="R578" s="4">
        <v>6.1499859583388634</v>
      </c>
      <c r="S578" s="4">
        <v>6.6086656582178396</v>
      </c>
      <c r="T578" s="4">
        <v>6.7466028292816551</v>
      </c>
      <c r="U578" s="4">
        <v>7.0587965352544693</v>
      </c>
      <c r="V578" s="4">
        <v>7.5247311744935752</v>
      </c>
    </row>
    <row r="579" spans="1:22" hidden="1" x14ac:dyDescent="0.35">
      <c r="A579" t="s">
        <v>51</v>
      </c>
      <c r="B579" t="s">
        <v>41</v>
      </c>
      <c r="C579" t="str">
        <f t="shared" si="24"/>
        <v>FRANCE_TO_heat</v>
      </c>
      <c r="D579" t="str">
        <f t="shared" si="25"/>
        <v>PROTRA_CHP_HP_I</v>
      </c>
      <c r="E579" t="s">
        <v>12</v>
      </c>
      <c r="F579" s="1" t="str">
        <f t="shared" si="26"/>
        <v>FRANCETO_heatPROTRA_HP_geothermal</v>
      </c>
      <c r="G579" s="4">
        <v>0.25230188548111376</v>
      </c>
      <c r="H579" s="4">
        <v>0.21803423190067772</v>
      </c>
      <c r="I579" s="4">
        <v>0.20646800081797292</v>
      </c>
      <c r="J579" s="4">
        <v>0.22234462857746215</v>
      </c>
      <c r="K579" s="4">
        <v>0.20496008038054456</v>
      </c>
      <c r="L579" s="4">
        <v>0.22982625592930145</v>
      </c>
      <c r="M579" s="4">
        <v>0.21484992635570324</v>
      </c>
      <c r="N579" s="4">
        <v>0.22870979135006969</v>
      </c>
      <c r="O579" s="4">
        <v>0.27868136946314509</v>
      </c>
      <c r="P579" s="4">
        <v>0.27222798723855274</v>
      </c>
      <c r="Q579" s="4">
        <v>0.27707172366414456</v>
      </c>
      <c r="R579" s="4">
        <v>0.31589848380961544</v>
      </c>
      <c r="S579" s="4">
        <v>0.40324508046742069</v>
      </c>
      <c r="T579" s="4">
        <v>0.43</v>
      </c>
      <c r="U579" s="4">
        <v>0.46558577288419661</v>
      </c>
      <c r="V579" s="4">
        <v>0.51469873434724545</v>
      </c>
    </row>
    <row r="580" spans="1:22" hidden="1" x14ac:dyDescent="0.35">
      <c r="A580" t="s">
        <v>51</v>
      </c>
      <c r="B580" t="s">
        <v>41</v>
      </c>
      <c r="C580" t="str">
        <f t="shared" ref="C580:C643" si="27">A580&amp;"_"&amp;B580</f>
        <v>FRANCE_TO_heat</v>
      </c>
      <c r="D580" t="str">
        <f t="shared" ref="D580:D643" si="28">IF(B580="TO_heat","PROTRA_CHP_HP_I","PROTRA_CHP_PP_I")</f>
        <v>PROTRA_CHP_HP_I</v>
      </c>
      <c r="E580" t="s">
        <v>13</v>
      </c>
      <c r="F580" s="1" t="str">
        <f t="shared" ref="F580:F643" si="29">A580&amp;B580&amp;E580</f>
        <v>FRANCETO_heatPROTRA_HP_liquid_fuels</v>
      </c>
      <c r="G580" s="4">
        <v>0</v>
      </c>
      <c r="H580" s="4">
        <v>0</v>
      </c>
      <c r="I580" s="4">
        <v>2.7260943400520046</v>
      </c>
      <c r="J580" s="4">
        <v>2.0558077473722762</v>
      </c>
      <c r="K580" s="4">
        <v>2.5123105609114869</v>
      </c>
      <c r="L580" s="4">
        <v>2.8938064506261019</v>
      </c>
      <c r="M580" s="4">
        <v>1.5821685205248237</v>
      </c>
      <c r="N580" s="4">
        <v>1.4936772059002992</v>
      </c>
      <c r="O580" s="4">
        <v>1.5200841378834906</v>
      </c>
      <c r="P580" s="4">
        <v>0.67197214152971896</v>
      </c>
      <c r="Q580" s="4">
        <v>0.74697906535431557</v>
      </c>
      <c r="R580" s="4">
        <v>0.29047625181510434</v>
      </c>
      <c r="S580" s="4">
        <v>0.28766700373178605</v>
      </c>
      <c r="T580" s="4">
        <v>0.19777668356176958</v>
      </c>
      <c r="U580" s="4">
        <v>0.17224483235653187</v>
      </c>
      <c r="V580" s="4">
        <v>4.8028028931641639E-2</v>
      </c>
    </row>
    <row r="581" spans="1:22" hidden="1" x14ac:dyDescent="0.35">
      <c r="A581" t="s">
        <v>51</v>
      </c>
      <c r="B581" t="s">
        <v>41</v>
      </c>
      <c r="C581" t="str">
        <f t="shared" si="27"/>
        <v>FRANCE_TO_heat</v>
      </c>
      <c r="D581" t="str">
        <f t="shared" si="28"/>
        <v>PROTRA_CHP_HP_I</v>
      </c>
      <c r="E581" t="s">
        <v>14</v>
      </c>
      <c r="F581" s="1" t="str">
        <f t="shared" si="29"/>
        <v>FRANCETO_heatPROTRA_HP_solar</v>
      </c>
      <c r="G581" s="4">
        <v>0</v>
      </c>
      <c r="H581" s="4">
        <v>0</v>
      </c>
      <c r="I581" s="4">
        <v>0</v>
      </c>
      <c r="J581" s="4">
        <v>0</v>
      </c>
      <c r="K581" s="4">
        <v>0</v>
      </c>
      <c r="L581" s="4">
        <v>0</v>
      </c>
      <c r="M581" s="4">
        <v>0</v>
      </c>
      <c r="N581" s="4">
        <v>0</v>
      </c>
      <c r="O581" s="4">
        <v>0</v>
      </c>
      <c r="P581" s="4">
        <v>0</v>
      </c>
      <c r="Q581" s="4">
        <v>0</v>
      </c>
      <c r="R581" s="4">
        <v>0</v>
      </c>
      <c r="S581" s="4">
        <v>0</v>
      </c>
      <c r="T581" s="4">
        <v>0</v>
      </c>
      <c r="U581" s="4">
        <v>0</v>
      </c>
      <c r="V581" s="4">
        <v>0</v>
      </c>
    </row>
    <row r="582" spans="1:22" hidden="1" x14ac:dyDescent="0.35">
      <c r="A582" t="s">
        <v>51</v>
      </c>
      <c r="B582" t="s">
        <v>41</v>
      </c>
      <c r="C582" t="str">
        <f t="shared" si="27"/>
        <v>FRANCE_TO_heat</v>
      </c>
      <c r="D582" t="str">
        <f t="shared" si="28"/>
        <v>PROTRA_CHP_HP_I</v>
      </c>
      <c r="E582" t="s">
        <v>15</v>
      </c>
      <c r="F582" s="1" t="str">
        <f t="shared" si="29"/>
        <v>FRANCETO_heatPROTRA_HP_solid_fossil</v>
      </c>
      <c r="G582" s="4">
        <v>0</v>
      </c>
      <c r="H582" s="4">
        <v>0</v>
      </c>
      <c r="I582" s="4">
        <v>2.430561441686927</v>
      </c>
      <c r="J582" s="4">
        <v>2.5609105527528926</v>
      </c>
      <c r="K582" s="4">
        <v>2.2695915265127935</v>
      </c>
      <c r="L582" s="4">
        <v>2.7196330694603725</v>
      </c>
      <c r="M582" s="4">
        <v>1.9866454641850231</v>
      </c>
      <c r="N582" s="4">
        <v>2.1405815840081455</v>
      </c>
      <c r="O582" s="4">
        <v>2.7401009700706211</v>
      </c>
      <c r="P582" s="4">
        <v>2.4871925119489231</v>
      </c>
      <c r="Q582" s="4">
        <v>1.8422119069285332</v>
      </c>
      <c r="R582" s="4">
        <v>2.0407875406451987</v>
      </c>
      <c r="S582" s="4">
        <v>1.9993795048218965</v>
      </c>
      <c r="T582" s="4">
        <v>1.3738189508766778</v>
      </c>
      <c r="U582" s="4">
        <v>1.0139871396061881</v>
      </c>
      <c r="V582" s="4">
        <v>0.78164532716486701</v>
      </c>
    </row>
    <row r="583" spans="1:22" hidden="1" x14ac:dyDescent="0.35">
      <c r="A583" t="s">
        <v>51</v>
      </c>
      <c r="B583" t="s">
        <v>41</v>
      </c>
      <c r="C583" t="str">
        <f t="shared" si="27"/>
        <v>FRANCE_TO_heat</v>
      </c>
      <c r="D583" t="str">
        <f t="shared" si="28"/>
        <v>PROTRA_CHP_HP_I</v>
      </c>
      <c r="E583" t="s">
        <v>16</v>
      </c>
      <c r="F583" s="1" t="str">
        <f t="shared" si="29"/>
        <v>FRANCETO_heatPROTRA_HP_waste</v>
      </c>
      <c r="G583" s="4">
        <v>1.5546378893083048</v>
      </c>
      <c r="H583" s="4">
        <v>1.4360876201922759</v>
      </c>
      <c r="I583" s="4">
        <v>2.6208565357532039</v>
      </c>
      <c r="J583" s="4">
        <v>2.605851779890584</v>
      </c>
      <c r="K583" s="4">
        <v>2.6789006578011079</v>
      </c>
      <c r="L583" s="4">
        <v>3.0061128849521483</v>
      </c>
      <c r="M583" s="4">
        <v>1.6621433186599601</v>
      </c>
      <c r="N583" s="4">
        <v>1.9261384743424736</v>
      </c>
      <c r="O583" s="4">
        <v>2.1188169344826373</v>
      </c>
      <c r="P583" s="4">
        <v>2.0339953406293523</v>
      </c>
      <c r="Q583" s="4">
        <v>2.6371181492082996</v>
      </c>
      <c r="R583" s="4">
        <v>2.3323476003708477</v>
      </c>
      <c r="S583" s="4">
        <v>2.3643609487539163</v>
      </c>
      <c r="T583" s="4">
        <v>2.1637449581543375</v>
      </c>
      <c r="U583" s="4">
        <v>2.2735747593701294</v>
      </c>
      <c r="V583" s="4">
        <v>2.1840058171808443</v>
      </c>
    </row>
    <row r="584" spans="1:22" hidden="1" x14ac:dyDescent="0.35">
      <c r="A584" t="s">
        <v>51</v>
      </c>
      <c r="B584" t="s">
        <v>42</v>
      </c>
      <c r="C584" t="str">
        <f t="shared" si="27"/>
        <v>FRANCE_TO_elec</v>
      </c>
      <c r="D584" t="str">
        <f t="shared" si="28"/>
        <v>PROTRA_CHP_PP_I</v>
      </c>
      <c r="E584" t="s">
        <v>0</v>
      </c>
      <c r="F584" s="1" t="str">
        <f t="shared" si="29"/>
        <v>FRANCETO_elecPROTRA_CHP_gas_fuels</v>
      </c>
      <c r="G584" s="5">
        <v>3.8489959999999992</v>
      </c>
      <c r="H584" s="5">
        <v>3.753455999999999</v>
      </c>
      <c r="I584" s="5">
        <v>3.7517559999999994</v>
      </c>
      <c r="J584" s="5">
        <v>3.7521029999999991</v>
      </c>
      <c r="K584" s="5">
        <v>3.6917029999999986</v>
      </c>
      <c r="L584" s="5">
        <v>3.7042699999999993</v>
      </c>
      <c r="M584" s="5">
        <v>3.5999599999999985</v>
      </c>
      <c r="N584" s="5">
        <v>3.5440299999999989</v>
      </c>
      <c r="O584" s="5">
        <v>3.5614609999999987</v>
      </c>
      <c r="P584" s="5">
        <v>3.4352729999999991</v>
      </c>
      <c r="Q584" s="5">
        <v>3.410172999999999</v>
      </c>
      <c r="R584" s="5">
        <v>3.410172999999999</v>
      </c>
      <c r="S584" s="5">
        <v>3.7305208965855243</v>
      </c>
      <c r="T584" s="5">
        <v>6.5807814860316922</v>
      </c>
      <c r="U584" s="5">
        <v>6.658779234765559</v>
      </c>
      <c r="V584" s="5">
        <v>6.8181174928933155</v>
      </c>
    </row>
    <row r="585" spans="1:22" hidden="1" x14ac:dyDescent="0.35">
      <c r="A585" t="s">
        <v>51</v>
      </c>
      <c r="B585" t="s">
        <v>42</v>
      </c>
      <c r="C585" t="str">
        <f t="shared" si="27"/>
        <v>FRANCE_TO_elec</v>
      </c>
      <c r="D585" t="str">
        <f t="shared" si="28"/>
        <v>PROTRA_CHP_PP_I</v>
      </c>
      <c r="E585" t="s">
        <v>1</v>
      </c>
      <c r="F585" s="1" t="str">
        <f t="shared" si="29"/>
        <v>FRANCETO_elecPROTRA_CHP_gas_fuels_CCS</v>
      </c>
      <c r="G585" s="5">
        <v>0</v>
      </c>
      <c r="H585" s="5">
        <v>0</v>
      </c>
      <c r="I585" s="5">
        <v>0</v>
      </c>
      <c r="J585" s="5">
        <v>0</v>
      </c>
      <c r="K585" s="5">
        <v>0</v>
      </c>
      <c r="L585" s="5">
        <v>0</v>
      </c>
      <c r="M585" s="5">
        <v>0</v>
      </c>
      <c r="N585" s="5">
        <v>0</v>
      </c>
      <c r="O585" s="5">
        <v>0</v>
      </c>
      <c r="P585" s="5">
        <v>0</v>
      </c>
      <c r="Q585" s="5">
        <v>0</v>
      </c>
      <c r="R585" s="5">
        <v>0</v>
      </c>
      <c r="S585" s="5">
        <v>0</v>
      </c>
      <c r="T585" s="5">
        <v>0</v>
      </c>
      <c r="U585" s="5">
        <v>0</v>
      </c>
      <c r="V585" s="5">
        <v>0</v>
      </c>
    </row>
    <row r="586" spans="1:22" hidden="1" x14ac:dyDescent="0.35">
      <c r="A586" t="s">
        <v>51</v>
      </c>
      <c r="B586" t="s">
        <v>42</v>
      </c>
      <c r="C586" t="str">
        <f t="shared" si="27"/>
        <v>FRANCE_TO_elec</v>
      </c>
      <c r="D586" t="str">
        <f t="shared" si="28"/>
        <v>PROTRA_CHP_PP_I</v>
      </c>
      <c r="E586" t="s">
        <v>2</v>
      </c>
      <c r="F586" s="1" t="str">
        <f t="shared" si="29"/>
        <v>FRANCETO_elecPROTRA_CHP_geothermal</v>
      </c>
      <c r="G586" s="5">
        <v>2.602097926963695E-4</v>
      </c>
      <c r="H586" s="5">
        <v>1.3307543291967427E-2</v>
      </c>
      <c r="I586" s="5">
        <v>1.2305850727162821E-2</v>
      </c>
      <c r="J586" s="5">
        <v>1.1771614692600364E-2</v>
      </c>
      <c r="K586" s="5">
        <v>1.3074966397610497E-2</v>
      </c>
      <c r="L586" s="5">
        <v>1.0606427479287415E-2</v>
      </c>
      <c r="M586" s="5">
        <v>1.1238639999999999E-2</v>
      </c>
      <c r="N586" s="5">
        <v>1.33163E-2</v>
      </c>
      <c r="O586" s="5">
        <v>1.1703191599999998E-2</v>
      </c>
      <c r="P586" s="5">
        <v>1.5057849999999999E-2</v>
      </c>
      <c r="Q586" s="5">
        <v>1.3629840000000001E-2</v>
      </c>
      <c r="R586" s="5">
        <v>1.4343028120101799E-2</v>
      </c>
      <c r="S586" s="5">
        <v>1.5056216240203597E-2</v>
      </c>
      <c r="T586" s="5">
        <v>1.5769404360305394E-2</v>
      </c>
      <c r="U586" s="5">
        <v>1.648259248040719E-2</v>
      </c>
      <c r="V586" s="5">
        <v>1.7195780600508987E-2</v>
      </c>
    </row>
    <row r="587" spans="1:22" hidden="1" x14ac:dyDescent="0.35">
      <c r="A587" t="s">
        <v>51</v>
      </c>
      <c r="B587" t="s">
        <v>42</v>
      </c>
      <c r="C587" t="str">
        <f t="shared" si="27"/>
        <v>FRANCE_TO_elec</v>
      </c>
      <c r="D587" t="str">
        <f t="shared" si="28"/>
        <v>PROTRA_CHP_PP_I</v>
      </c>
      <c r="E587" t="s">
        <v>3</v>
      </c>
      <c r="F587" s="1" t="str">
        <f t="shared" si="29"/>
        <v>FRANCETO_elecPROTRA_CHP_liquid_fuels</v>
      </c>
      <c r="G587" s="5">
        <v>0.39488000000000001</v>
      </c>
      <c r="H587" s="5">
        <v>0.32388</v>
      </c>
      <c r="I587" s="5">
        <v>0.32277999999999996</v>
      </c>
      <c r="J587" s="5">
        <v>0.32277999999999996</v>
      </c>
      <c r="K587" s="5">
        <v>0.31337999999999999</v>
      </c>
      <c r="L587" s="5">
        <v>0.29427999999999999</v>
      </c>
      <c r="M587" s="5">
        <v>0.29368</v>
      </c>
      <c r="N587" s="5">
        <v>0.24827999999999997</v>
      </c>
      <c r="O587" s="5">
        <v>0.24827999999999997</v>
      </c>
      <c r="P587" s="5">
        <v>0.24827999999999997</v>
      </c>
      <c r="Q587" s="5">
        <v>0.21637999999999999</v>
      </c>
      <c r="R587" s="5">
        <v>0.21637999999999999</v>
      </c>
      <c r="S587" s="5">
        <v>0.17193613193403298</v>
      </c>
      <c r="T587" s="5">
        <v>0.20317660269865068</v>
      </c>
      <c r="U587" s="5">
        <v>0.10611379010494752</v>
      </c>
      <c r="V587" s="5">
        <v>9.3234800599700143E-2</v>
      </c>
    </row>
    <row r="588" spans="1:22" hidden="1" x14ac:dyDescent="0.35">
      <c r="A588" t="s">
        <v>51</v>
      </c>
      <c r="B588" t="s">
        <v>42</v>
      </c>
      <c r="C588" t="str">
        <f t="shared" si="27"/>
        <v>FRANCE_TO_elec</v>
      </c>
      <c r="D588" t="str">
        <f t="shared" si="28"/>
        <v>PROTRA_CHP_PP_I</v>
      </c>
      <c r="E588" t="s">
        <v>4</v>
      </c>
      <c r="F588" s="1" t="str">
        <f t="shared" si="29"/>
        <v>FRANCETO_elecPROTRA_CHP_liquid_fuels_CCS</v>
      </c>
      <c r="G588" s="5">
        <v>0</v>
      </c>
      <c r="H588" s="5">
        <v>0</v>
      </c>
      <c r="I588" s="5">
        <v>0</v>
      </c>
      <c r="J588" s="5">
        <v>0</v>
      </c>
      <c r="K588" s="5">
        <v>0</v>
      </c>
      <c r="L588" s="5">
        <v>0</v>
      </c>
      <c r="M588" s="5">
        <v>0</v>
      </c>
      <c r="N588" s="5">
        <v>0</v>
      </c>
      <c r="O588" s="5">
        <v>0</v>
      </c>
      <c r="P588" s="5">
        <v>0</v>
      </c>
      <c r="Q588" s="5">
        <v>0</v>
      </c>
      <c r="R588" s="5">
        <v>0</v>
      </c>
      <c r="S588" s="5">
        <v>0</v>
      </c>
      <c r="T588" s="5">
        <v>0</v>
      </c>
      <c r="U588" s="5">
        <v>0</v>
      </c>
      <c r="V588" s="5">
        <v>0</v>
      </c>
    </row>
    <row r="589" spans="1:22" hidden="1" x14ac:dyDescent="0.35">
      <c r="A589" t="s">
        <v>51</v>
      </c>
      <c r="B589" t="s">
        <v>42</v>
      </c>
      <c r="C589" t="str">
        <f t="shared" si="27"/>
        <v>FRANCE_TO_elec</v>
      </c>
      <c r="D589" t="str">
        <f t="shared" si="28"/>
        <v>PROTRA_CHP_PP_I</v>
      </c>
      <c r="E589" t="s">
        <v>5</v>
      </c>
      <c r="F589" s="1" t="str">
        <f t="shared" si="29"/>
        <v>FRANCETO_elecPROTRA_CHP_solid_fossil</v>
      </c>
      <c r="G589" s="5">
        <v>0.48500000000000004</v>
      </c>
      <c r="H589" s="5">
        <v>0.43860000000000005</v>
      </c>
      <c r="I589" s="5">
        <v>0.42750000000000005</v>
      </c>
      <c r="J589" s="5">
        <v>0.42750000000000005</v>
      </c>
      <c r="K589" s="5">
        <v>0.42240000000000005</v>
      </c>
      <c r="L589" s="5">
        <v>0.35890000000000005</v>
      </c>
      <c r="M589" s="5">
        <v>0.2863</v>
      </c>
      <c r="N589" s="5">
        <v>0.25700000000000001</v>
      </c>
      <c r="O589" s="5">
        <v>0.25220000000000004</v>
      </c>
      <c r="P589" s="5">
        <v>0.25220000000000004</v>
      </c>
      <c r="Q589" s="5">
        <v>0.19850000000000004</v>
      </c>
      <c r="R589" s="5">
        <v>0.12091580041580044</v>
      </c>
      <c r="S589" s="5">
        <v>0.12091580041580044</v>
      </c>
      <c r="T589" s="5">
        <v>0.16391725571725577</v>
      </c>
      <c r="U589" s="5">
        <v>0.16366964656964661</v>
      </c>
      <c r="V589" s="5">
        <v>0.12285540540540543</v>
      </c>
    </row>
    <row r="590" spans="1:22" hidden="1" x14ac:dyDescent="0.35">
      <c r="A590" t="s">
        <v>51</v>
      </c>
      <c r="B590" t="s">
        <v>42</v>
      </c>
      <c r="C590" t="str">
        <f t="shared" si="27"/>
        <v>FRANCE_TO_elec</v>
      </c>
      <c r="D590" t="str">
        <f t="shared" si="28"/>
        <v>PROTRA_CHP_PP_I</v>
      </c>
      <c r="E590" t="s">
        <v>6</v>
      </c>
      <c r="F590" s="1" t="str">
        <f t="shared" si="29"/>
        <v>FRANCETO_elecPROTRA_CHP_solid_fossil_CCS</v>
      </c>
      <c r="G590" s="5">
        <v>0</v>
      </c>
      <c r="H590" s="5">
        <v>0</v>
      </c>
      <c r="I590" s="5">
        <v>0</v>
      </c>
      <c r="J590" s="5">
        <v>0</v>
      </c>
      <c r="K590" s="5">
        <v>0</v>
      </c>
      <c r="L590" s="5">
        <v>0</v>
      </c>
      <c r="M590" s="5">
        <v>0</v>
      </c>
      <c r="N590" s="5">
        <v>0</v>
      </c>
      <c r="O590" s="5">
        <v>0</v>
      </c>
      <c r="P590" s="5">
        <v>0</v>
      </c>
      <c r="Q590" s="5">
        <v>0</v>
      </c>
      <c r="R590" s="5">
        <v>0</v>
      </c>
      <c r="S590" s="5">
        <v>0</v>
      </c>
      <c r="T590" s="5">
        <v>0</v>
      </c>
      <c r="U590" s="5">
        <v>0</v>
      </c>
      <c r="V590" s="5">
        <v>0</v>
      </c>
    </row>
    <row r="591" spans="1:22" hidden="1" x14ac:dyDescent="0.35">
      <c r="A591" t="s">
        <v>51</v>
      </c>
      <c r="B591" t="s">
        <v>42</v>
      </c>
      <c r="C591" t="str">
        <f t="shared" si="27"/>
        <v>FRANCE_TO_elec</v>
      </c>
      <c r="D591" t="str">
        <f t="shared" si="28"/>
        <v>PROTRA_CHP_PP_I</v>
      </c>
      <c r="E591" t="s">
        <v>7</v>
      </c>
      <c r="F591" s="1" t="str">
        <f t="shared" si="29"/>
        <v>FRANCETO_elecPROTRA_CHP_waste</v>
      </c>
      <c r="G591" s="5">
        <v>0.2012764495613085</v>
      </c>
      <c r="H591" s="5">
        <v>0.19869377484495296</v>
      </c>
      <c r="I591" s="5">
        <v>0.23089111964218539</v>
      </c>
      <c r="J591" s="5">
        <v>0.22348745212196613</v>
      </c>
      <c r="K591" s="5">
        <v>0.22348745212196613</v>
      </c>
      <c r="L591" s="5">
        <v>0.2742800548769585</v>
      </c>
      <c r="M591" s="5">
        <v>0.26939449520518588</v>
      </c>
      <c r="N591" s="5">
        <v>0.26939449520518588</v>
      </c>
      <c r="O591" s="5">
        <v>0.34704691501027585</v>
      </c>
      <c r="P591" s="5">
        <v>0.38062168632289783</v>
      </c>
      <c r="Q591" s="5">
        <v>0.38647574901330373</v>
      </c>
      <c r="R591" s="5">
        <v>0.41425610512301664</v>
      </c>
      <c r="S591" s="5">
        <v>0.44203646123272955</v>
      </c>
      <c r="T591" s="5">
        <v>0.46981681734244246</v>
      </c>
      <c r="U591" s="5">
        <v>0.49759717345215537</v>
      </c>
      <c r="V591" s="5">
        <v>0.52537752956186834</v>
      </c>
    </row>
    <row r="592" spans="1:22" hidden="1" x14ac:dyDescent="0.35">
      <c r="A592" t="s">
        <v>51</v>
      </c>
      <c r="B592" t="s">
        <v>42</v>
      </c>
      <c r="C592" t="str">
        <f t="shared" si="27"/>
        <v>FRANCE_TO_elec</v>
      </c>
      <c r="D592" t="str">
        <f t="shared" si="28"/>
        <v>PROTRA_CHP_PP_I</v>
      </c>
      <c r="E592" t="s">
        <v>8</v>
      </c>
      <c r="F592" s="1" t="str">
        <f t="shared" si="29"/>
        <v>FRANCETO_elecPROTRA_CHP_solid_bio</v>
      </c>
      <c r="G592" s="5">
        <v>0.26632355043869155</v>
      </c>
      <c r="H592" s="5">
        <v>0.26290622515504708</v>
      </c>
      <c r="I592" s="5">
        <v>0.3055088803578147</v>
      </c>
      <c r="J592" s="5">
        <v>0.29571254787803386</v>
      </c>
      <c r="K592" s="5">
        <v>0.29571254787803386</v>
      </c>
      <c r="L592" s="5">
        <v>0.36291994512304165</v>
      </c>
      <c r="M592" s="5">
        <v>0.35645550479481414</v>
      </c>
      <c r="N592" s="5">
        <v>0.35645550479481414</v>
      </c>
      <c r="O592" s="5">
        <v>0.45920308498972423</v>
      </c>
      <c r="P592" s="5">
        <v>0.50362831367710215</v>
      </c>
      <c r="Q592" s="5">
        <v>0.51137425098669631</v>
      </c>
      <c r="R592" s="5">
        <v>0.54813246630555479</v>
      </c>
      <c r="S592" s="5">
        <v>0.58489068162441327</v>
      </c>
      <c r="T592" s="5">
        <v>0.62164889694327174</v>
      </c>
      <c r="U592" s="5">
        <v>0.65840711226213022</v>
      </c>
      <c r="V592" s="5">
        <v>0.6951653275809887</v>
      </c>
    </row>
    <row r="593" spans="1:22" hidden="1" x14ac:dyDescent="0.35">
      <c r="A593" t="s">
        <v>51</v>
      </c>
      <c r="B593" t="s">
        <v>42</v>
      </c>
      <c r="C593" t="str">
        <f t="shared" si="27"/>
        <v>FRANCE_TO_elec</v>
      </c>
      <c r="D593" t="str">
        <f t="shared" si="28"/>
        <v>PROTRA_CHP_PP_I</v>
      </c>
      <c r="E593" t="s">
        <v>9</v>
      </c>
      <c r="F593" s="1" t="str">
        <f t="shared" si="29"/>
        <v>FRANCETO_elecPROTRA_CHP_solid_bio_CCS</v>
      </c>
      <c r="G593" s="5">
        <v>0</v>
      </c>
      <c r="H593" s="5">
        <v>0</v>
      </c>
      <c r="I593" s="5">
        <v>0</v>
      </c>
      <c r="J593" s="5">
        <v>0</v>
      </c>
      <c r="K593" s="5">
        <v>0</v>
      </c>
      <c r="L593" s="5">
        <v>0</v>
      </c>
      <c r="M593" s="5">
        <v>0</v>
      </c>
      <c r="N593" s="5">
        <v>0</v>
      </c>
      <c r="O593" s="5">
        <v>0</v>
      </c>
      <c r="P593" s="5">
        <v>0</v>
      </c>
      <c r="Q593" s="5">
        <v>0</v>
      </c>
      <c r="R593" s="5">
        <v>0</v>
      </c>
      <c r="S593" s="5">
        <v>0</v>
      </c>
      <c r="T593" s="5">
        <v>0</v>
      </c>
      <c r="U593" s="5">
        <v>0</v>
      </c>
      <c r="V593" s="5">
        <v>0</v>
      </c>
    </row>
    <row r="594" spans="1:22" hidden="1" x14ac:dyDescent="0.35">
      <c r="A594" t="s">
        <v>51</v>
      </c>
      <c r="B594" t="s">
        <v>42</v>
      </c>
      <c r="C594" t="str">
        <f t="shared" si="27"/>
        <v>FRANCE_TO_elec</v>
      </c>
      <c r="D594" t="str">
        <f t="shared" si="28"/>
        <v>PROTRA_CHP_PP_I</v>
      </c>
      <c r="E594" t="s">
        <v>17</v>
      </c>
      <c r="F594" s="1" t="str">
        <f t="shared" si="29"/>
        <v>FRANCETO_elecPROTRA_PP_solid_bio</v>
      </c>
      <c r="G594" s="5">
        <v>0.25477868652211266</v>
      </c>
      <c r="H594" s="5">
        <v>0.25477868652211266</v>
      </c>
      <c r="I594" s="5">
        <v>0.25544506495242336</v>
      </c>
      <c r="J594" s="5">
        <v>0.36362049680618869</v>
      </c>
      <c r="K594" s="5">
        <v>0.36362049680618869</v>
      </c>
      <c r="L594" s="5">
        <v>0.35052074988555154</v>
      </c>
      <c r="M594" s="5">
        <v>0.34146483788389381</v>
      </c>
      <c r="N594" s="5">
        <v>0.34146483788389381</v>
      </c>
      <c r="O594" s="5">
        <v>0.34659082580936051</v>
      </c>
      <c r="P594" s="5">
        <v>0.35627324744635308</v>
      </c>
      <c r="Q594" s="5">
        <v>0.35627324744635308</v>
      </c>
      <c r="R594" s="5">
        <v>0.35851078185826313</v>
      </c>
      <c r="S594" s="5">
        <v>0.36074831627017317</v>
      </c>
      <c r="T594" s="5">
        <v>0.36298585068208322</v>
      </c>
      <c r="U594" s="5">
        <v>0.36522338509399327</v>
      </c>
      <c r="V594" s="5">
        <v>0.36746091950590332</v>
      </c>
    </row>
    <row r="595" spans="1:22" hidden="1" x14ac:dyDescent="0.35">
      <c r="A595" t="s">
        <v>51</v>
      </c>
      <c r="B595" t="s">
        <v>42</v>
      </c>
      <c r="C595" t="str">
        <f t="shared" si="27"/>
        <v>FRANCE_TO_elec</v>
      </c>
      <c r="D595" t="str">
        <f t="shared" si="28"/>
        <v>PROTRA_CHP_PP_I</v>
      </c>
      <c r="E595" t="s">
        <v>18</v>
      </c>
      <c r="F595" s="1" t="str">
        <f t="shared" si="29"/>
        <v>FRANCETO_elecPROTRA_PP_solid_bio_CCS</v>
      </c>
      <c r="G595" s="5">
        <v>0</v>
      </c>
      <c r="H595" s="5">
        <v>0</v>
      </c>
      <c r="I595" s="5">
        <v>0</v>
      </c>
      <c r="J595" s="5">
        <v>0</v>
      </c>
      <c r="K595" s="5">
        <v>0</v>
      </c>
      <c r="L595" s="5">
        <v>0</v>
      </c>
      <c r="M595" s="5">
        <v>0</v>
      </c>
      <c r="N595" s="5">
        <v>0</v>
      </c>
      <c r="O595" s="5">
        <v>0</v>
      </c>
      <c r="P595" s="5">
        <v>0</v>
      </c>
      <c r="Q595" s="5">
        <v>0</v>
      </c>
      <c r="R595" s="5">
        <v>0</v>
      </c>
      <c r="S595" s="5">
        <v>0</v>
      </c>
      <c r="T595" s="5">
        <v>0</v>
      </c>
      <c r="U595" s="5">
        <v>0</v>
      </c>
      <c r="V595" s="5">
        <v>0</v>
      </c>
    </row>
    <row r="596" spans="1:22" hidden="1" x14ac:dyDescent="0.35">
      <c r="A596" t="s">
        <v>51</v>
      </c>
      <c r="B596" t="s">
        <v>42</v>
      </c>
      <c r="C596" t="str">
        <f t="shared" si="27"/>
        <v>FRANCE_TO_elec</v>
      </c>
      <c r="D596" t="str">
        <f t="shared" si="28"/>
        <v>PROTRA_CHP_PP_I</v>
      </c>
      <c r="E596" t="s">
        <v>19</v>
      </c>
      <c r="F596" s="1" t="str">
        <f t="shared" si="29"/>
        <v>FRANCETO_elecPROTRA_PP_gas_fuels</v>
      </c>
      <c r="G596" s="5">
        <v>2.6552099999999998</v>
      </c>
      <c r="H596" s="5">
        <v>2.5712100000000002</v>
      </c>
      <c r="I596" s="5">
        <v>2.5064600000000001</v>
      </c>
      <c r="J596" s="5">
        <v>2.45336</v>
      </c>
      <c r="K596" s="5">
        <v>3.67096</v>
      </c>
      <c r="L596" s="5">
        <v>5.83596</v>
      </c>
      <c r="M596" s="5">
        <v>6.1836599999999997</v>
      </c>
      <c r="N596" s="5">
        <v>6.9344599999999996</v>
      </c>
      <c r="O596" s="5">
        <v>7.3594600000000003</v>
      </c>
      <c r="P596" s="5">
        <v>7.3599570000000005</v>
      </c>
      <c r="Q596" s="5">
        <v>7.3599570000000005</v>
      </c>
      <c r="R596" s="5">
        <v>7.3599570000000005</v>
      </c>
      <c r="S596" s="5">
        <v>8.0513432563306662</v>
      </c>
      <c r="T596" s="5">
        <v>14.202877321352721</v>
      </c>
      <c r="U596" s="5">
        <v>14.371214844633231</v>
      </c>
      <c r="V596" s="5">
        <v>14.715104356477699</v>
      </c>
    </row>
    <row r="597" spans="1:22" hidden="1" x14ac:dyDescent="0.35">
      <c r="A597" t="s">
        <v>51</v>
      </c>
      <c r="B597" t="s">
        <v>42</v>
      </c>
      <c r="C597" t="str">
        <f t="shared" si="27"/>
        <v>FRANCE_TO_elec</v>
      </c>
      <c r="D597" t="str">
        <f t="shared" si="28"/>
        <v>PROTRA_CHP_PP_I</v>
      </c>
      <c r="E597" t="s">
        <v>20</v>
      </c>
      <c r="F597" s="1" t="str">
        <f t="shared" si="29"/>
        <v>FRANCETO_elecPROTRA_PP_gas_fuels_CCS</v>
      </c>
      <c r="G597" s="6">
        <v>0</v>
      </c>
      <c r="H597" s="6">
        <v>0</v>
      </c>
      <c r="I597" s="6">
        <v>0</v>
      </c>
      <c r="J597" s="6">
        <v>0</v>
      </c>
      <c r="K597" s="6">
        <v>0</v>
      </c>
      <c r="L597" s="6">
        <v>0</v>
      </c>
      <c r="M597" s="6">
        <v>0</v>
      </c>
      <c r="N597" s="6">
        <v>0</v>
      </c>
      <c r="O597" s="6">
        <v>0</v>
      </c>
      <c r="P597" s="6">
        <v>0</v>
      </c>
      <c r="Q597" s="6">
        <v>0</v>
      </c>
      <c r="R597" s="6">
        <v>0</v>
      </c>
      <c r="S597" s="6">
        <v>0</v>
      </c>
      <c r="T597" s="6">
        <v>0</v>
      </c>
      <c r="U597" s="6">
        <v>0</v>
      </c>
      <c r="V597" s="6">
        <v>0</v>
      </c>
    </row>
    <row r="598" spans="1:22" hidden="1" x14ac:dyDescent="0.35">
      <c r="A598" t="s">
        <v>51</v>
      </c>
      <c r="B598" t="s">
        <v>42</v>
      </c>
      <c r="C598" t="str">
        <f t="shared" si="27"/>
        <v>FRANCE_TO_elec</v>
      </c>
      <c r="D598" t="str">
        <f t="shared" si="28"/>
        <v>PROTRA_CHP_PP_I</v>
      </c>
      <c r="E598" t="s">
        <v>21</v>
      </c>
      <c r="F598" s="1" t="str">
        <f t="shared" si="29"/>
        <v>FRANCETO_elecPROTRA_PP_geothermal</v>
      </c>
      <c r="G598" s="5">
        <v>0</v>
      </c>
      <c r="H598" s="5">
        <v>0</v>
      </c>
      <c r="I598" s="5">
        <v>0</v>
      </c>
      <c r="J598" s="5">
        <v>0</v>
      </c>
      <c r="K598" s="5">
        <v>0</v>
      </c>
      <c r="L598" s="5">
        <v>0</v>
      </c>
      <c r="M598" s="5">
        <v>0</v>
      </c>
      <c r="N598" s="5">
        <v>0</v>
      </c>
      <c r="O598" s="5">
        <v>0</v>
      </c>
      <c r="P598" s="5">
        <v>0</v>
      </c>
      <c r="Q598" s="5">
        <v>0</v>
      </c>
      <c r="R598" s="5">
        <v>0</v>
      </c>
      <c r="S598" s="5">
        <v>0</v>
      </c>
      <c r="T598" s="5">
        <v>0</v>
      </c>
      <c r="U598" s="5">
        <v>0</v>
      </c>
      <c r="V598" s="5">
        <v>0</v>
      </c>
    </row>
    <row r="599" spans="1:22" hidden="1" x14ac:dyDescent="0.35">
      <c r="A599" t="s">
        <v>51</v>
      </c>
      <c r="B599" t="s">
        <v>42</v>
      </c>
      <c r="C599" t="str">
        <f t="shared" si="27"/>
        <v>FRANCE_TO_elec</v>
      </c>
      <c r="D599" t="str">
        <f t="shared" si="28"/>
        <v>PROTRA_CHP_PP_I</v>
      </c>
      <c r="E599" t="s">
        <v>22</v>
      </c>
      <c r="F599" s="1" t="str">
        <f t="shared" si="29"/>
        <v>FRANCETO_elecPROTRA_PP_hydropower_dammed</v>
      </c>
      <c r="G599" s="5">
        <v>16.864608888888892</v>
      </c>
      <c r="H599" s="5">
        <v>16.864608888888892</v>
      </c>
      <c r="I599" s="5">
        <v>16.864608888888892</v>
      </c>
      <c r="J599" s="5">
        <v>16.723908888888889</v>
      </c>
      <c r="K599" s="5">
        <v>16.727908888888891</v>
      </c>
      <c r="L599" s="5">
        <v>16.727908888888891</v>
      </c>
      <c r="M599" s="5">
        <v>16.727908888888891</v>
      </c>
      <c r="N599" s="5">
        <v>16.727908888888891</v>
      </c>
      <c r="O599" s="5">
        <v>16.721108888888892</v>
      </c>
      <c r="P599" s="5">
        <v>16.66890888888889</v>
      </c>
      <c r="Q599" s="5">
        <v>16.66890888888889</v>
      </c>
      <c r="R599" s="5">
        <v>16.656260805658835</v>
      </c>
      <c r="S599" s="5">
        <v>16.690410630379983</v>
      </c>
      <c r="T599" s="5">
        <v>17.198863576228177</v>
      </c>
      <c r="U599" s="5">
        <v>16.824480312618558</v>
      </c>
      <c r="V599" s="5">
        <v>14.980389777676608</v>
      </c>
    </row>
    <row r="600" spans="1:22" hidden="1" x14ac:dyDescent="0.35">
      <c r="A600" t="s">
        <v>51</v>
      </c>
      <c r="B600" t="s">
        <v>42</v>
      </c>
      <c r="C600" t="str">
        <f t="shared" si="27"/>
        <v>FRANCE_TO_elec</v>
      </c>
      <c r="D600" t="str">
        <f t="shared" si="28"/>
        <v>PROTRA_CHP_PP_I</v>
      </c>
      <c r="E600" t="s">
        <v>23</v>
      </c>
      <c r="F600" s="1" t="str">
        <f t="shared" si="29"/>
        <v>FRANCETO_elecPROTRA_PP_hydropower_run_of_river</v>
      </c>
      <c r="G600" s="5">
        <v>8.5761219999999945</v>
      </c>
      <c r="H600" s="5">
        <v>8.5596219999999956</v>
      </c>
      <c r="I600" s="5">
        <v>8.5385219999999951</v>
      </c>
      <c r="J600" s="5">
        <v>8.4529419999999931</v>
      </c>
      <c r="K600" s="5">
        <v>8.4800911111111308</v>
      </c>
      <c r="L600" s="5">
        <v>8.6970911111111295</v>
      </c>
      <c r="M600" s="5">
        <v>8.6992001111111286</v>
      </c>
      <c r="N600" s="5">
        <v>8.6697311111111279</v>
      </c>
      <c r="O600" s="5">
        <v>8.6740821111111295</v>
      </c>
      <c r="P600" s="5">
        <v>8.6648401111111291</v>
      </c>
      <c r="Q600" s="5">
        <v>8.6616831111111292</v>
      </c>
      <c r="R600" s="5">
        <v>8.6717606947191701</v>
      </c>
      <c r="S600" s="5">
        <v>8.6726004933531726</v>
      </c>
      <c r="T600" s="5">
        <v>9.4242202707862219</v>
      </c>
      <c r="U600" s="5">
        <v>9.1999940355073129</v>
      </c>
      <c r="V600" s="5">
        <v>8.1955948692392386</v>
      </c>
    </row>
    <row r="601" spans="1:22" hidden="1" x14ac:dyDescent="0.35">
      <c r="A601" t="s">
        <v>51</v>
      </c>
      <c r="B601" t="s">
        <v>42</v>
      </c>
      <c r="C601" t="str">
        <f t="shared" si="27"/>
        <v>FRANCE_TO_elec</v>
      </c>
      <c r="D601" t="str">
        <f t="shared" si="28"/>
        <v>PROTRA_CHP_PP_I</v>
      </c>
      <c r="E601" t="s">
        <v>24</v>
      </c>
      <c r="F601" s="1" t="str">
        <f t="shared" si="29"/>
        <v>FRANCETO_elecPROTRA_PP_liquid_fuels</v>
      </c>
      <c r="G601" s="5">
        <v>9.6935400000000005</v>
      </c>
      <c r="H601" s="5">
        <v>9.6423400000000008</v>
      </c>
      <c r="I601" s="5">
        <v>9.63964</v>
      </c>
      <c r="J601" s="5">
        <v>9.8917400000000004</v>
      </c>
      <c r="K601" s="5">
        <v>10.26024</v>
      </c>
      <c r="L601" s="5">
        <v>10.10164</v>
      </c>
      <c r="M601" s="5">
        <v>9.2841399999999989</v>
      </c>
      <c r="N601" s="5">
        <v>9.2355400000000003</v>
      </c>
      <c r="O601" s="5">
        <v>8.7495400000000014</v>
      </c>
      <c r="P601" s="5">
        <v>8.1764400000000013</v>
      </c>
      <c r="Q601" s="5">
        <v>8.1316400000000009</v>
      </c>
      <c r="R601" s="5">
        <v>8.1316400000000009</v>
      </c>
      <c r="S601" s="5">
        <v>6.4614230884557733</v>
      </c>
      <c r="T601" s="5">
        <v>7.6354514722638696</v>
      </c>
      <c r="U601" s="5">
        <v>3.9877952683658178</v>
      </c>
      <c r="V601" s="5">
        <v>3.5037981049475264</v>
      </c>
    </row>
    <row r="602" spans="1:22" hidden="1" x14ac:dyDescent="0.35">
      <c r="A602" t="s">
        <v>51</v>
      </c>
      <c r="B602" t="s">
        <v>42</v>
      </c>
      <c r="C602" t="str">
        <f t="shared" si="27"/>
        <v>FRANCE_TO_elec</v>
      </c>
      <c r="D602" t="str">
        <f t="shared" si="28"/>
        <v>PROTRA_CHP_PP_I</v>
      </c>
      <c r="E602" t="s">
        <v>25</v>
      </c>
      <c r="F602" s="1" t="str">
        <f t="shared" si="29"/>
        <v>FRANCETO_elecPROTRA_PP_liquid_fuels_CCS</v>
      </c>
      <c r="G602" s="5">
        <v>0</v>
      </c>
      <c r="H602" s="5">
        <v>0</v>
      </c>
      <c r="I602" s="5">
        <v>0</v>
      </c>
      <c r="J602" s="5">
        <v>0</v>
      </c>
      <c r="K602" s="5">
        <v>0</v>
      </c>
      <c r="L602" s="5">
        <v>0</v>
      </c>
      <c r="M602" s="5">
        <v>0</v>
      </c>
      <c r="N602" s="5">
        <v>0</v>
      </c>
      <c r="O602" s="5">
        <v>0</v>
      </c>
      <c r="P602" s="5">
        <v>0</v>
      </c>
      <c r="Q602" s="5">
        <v>0</v>
      </c>
      <c r="R602" s="5">
        <v>0</v>
      </c>
      <c r="S602" s="5">
        <v>0</v>
      </c>
      <c r="T602" s="5">
        <v>0</v>
      </c>
      <c r="U602" s="5">
        <v>0</v>
      </c>
      <c r="V602" s="5">
        <v>0</v>
      </c>
    </row>
    <row r="603" spans="1:22" hidden="1" x14ac:dyDescent="0.35">
      <c r="A603" t="s">
        <v>51</v>
      </c>
      <c r="B603" t="s">
        <v>42</v>
      </c>
      <c r="C603" t="str">
        <f t="shared" si="27"/>
        <v>FRANCE_TO_elec</v>
      </c>
      <c r="D603" t="str">
        <f t="shared" si="28"/>
        <v>PROTRA_CHP_PP_I</v>
      </c>
      <c r="E603" t="s">
        <v>26</v>
      </c>
      <c r="F603" s="1" t="str">
        <f t="shared" si="29"/>
        <v>FRANCETO_elecPROTRA_PP_nuclear</v>
      </c>
      <c r="G603" s="5">
        <v>66.128</v>
      </c>
      <c r="H603" s="5">
        <v>66.128</v>
      </c>
      <c r="I603" s="5">
        <v>66.128</v>
      </c>
      <c r="J603" s="5">
        <v>66.128</v>
      </c>
      <c r="K603" s="5">
        <v>65.878</v>
      </c>
      <c r="L603" s="5">
        <v>65.878</v>
      </c>
      <c r="M603" s="5">
        <v>65.878</v>
      </c>
      <c r="N603" s="5">
        <v>65.878</v>
      </c>
      <c r="O603" s="5">
        <v>65.878</v>
      </c>
      <c r="P603" s="5">
        <v>65.878</v>
      </c>
      <c r="Q603" s="5">
        <v>65.878</v>
      </c>
      <c r="R603" s="5">
        <v>65.878</v>
      </c>
      <c r="S603" s="5">
        <v>65.878</v>
      </c>
      <c r="T603" s="5">
        <v>65.878</v>
      </c>
      <c r="U603" s="5">
        <v>65.878</v>
      </c>
      <c r="V603" s="5">
        <v>65.878</v>
      </c>
    </row>
    <row r="604" spans="1:22" hidden="1" x14ac:dyDescent="0.35">
      <c r="A604" t="s">
        <v>51</v>
      </c>
      <c r="B604" t="s">
        <v>42</v>
      </c>
      <c r="C604" t="str">
        <f t="shared" si="27"/>
        <v>FRANCE_TO_elec</v>
      </c>
      <c r="D604" t="str">
        <f t="shared" si="28"/>
        <v>PROTRA_CHP_PP_I</v>
      </c>
      <c r="E604" t="s">
        <v>27</v>
      </c>
      <c r="F604" s="1" t="str">
        <f t="shared" si="29"/>
        <v>FRANCETO_elecPROTRA_PP_oceanic</v>
      </c>
      <c r="G604" s="5">
        <v>0.24</v>
      </c>
      <c r="H604" s="5">
        <v>0.24</v>
      </c>
      <c r="I604" s="5">
        <v>0.24</v>
      </c>
      <c r="J604" s="5">
        <v>0.24</v>
      </c>
      <c r="K604" s="5">
        <v>0.24</v>
      </c>
      <c r="L604" s="5">
        <v>0.24</v>
      </c>
      <c r="M604" s="5">
        <v>0.24</v>
      </c>
      <c r="N604" s="5">
        <v>0.24</v>
      </c>
      <c r="O604" s="5">
        <v>0.24</v>
      </c>
      <c r="P604" s="5">
        <v>0.24</v>
      </c>
      <c r="Q604" s="5">
        <v>0.24</v>
      </c>
      <c r="R604" s="5">
        <v>0.24</v>
      </c>
      <c r="S604" s="5">
        <v>0.24</v>
      </c>
      <c r="T604" s="5">
        <v>0.24</v>
      </c>
      <c r="U604" s="5">
        <v>0.24</v>
      </c>
      <c r="V604" s="5">
        <v>0.24599999999999997</v>
      </c>
    </row>
    <row r="605" spans="1:22" hidden="1" x14ac:dyDescent="0.35">
      <c r="A605" t="s">
        <v>51</v>
      </c>
      <c r="B605" t="s">
        <v>42</v>
      </c>
      <c r="C605" t="str">
        <f t="shared" si="27"/>
        <v>FRANCE_TO_elec</v>
      </c>
      <c r="D605" t="str">
        <f t="shared" si="28"/>
        <v>PROTRA_CHP_PP_I</v>
      </c>
      <c r="E605" t="s">
        <v>28</v>
      </c>
      <c r="F605" s="1" t="str">
        <f t="shared" si="29"/>
        <v>FRANCETO_elecPROTRA_PP_solar_CSP</v>
      </c>
      <c r="G605" s="5">
        <v>0</v>
      </c>
      <c r="H605" s="5">
        <v>0</v>
      </c>
      <c r="I605" s="5">
        <v>0</v>
      </c>
      <c r="J605" s="5">
        <v>0</v>
      </c>
      <c r="K605" s="5">
        <v>0</v>
      </c>
      <c r="L605" s="5">
        <v>0</v>
      </c>
      <c r="M605" s="5">
        <v>0</v>
      </c>
      <c r="N605" s="5">
        <v>0</v>
      </c>
      <c r="O605" s="5">
        <v>0</v>
      </c>
      <c r="P605" s="5">
        <v>0</v>
      </c>
      <c r="Q605" s="5">
        <v>0</v>
      </c>
      <c r="R605" s="5">
        <v>0</v>
      </c>
      <c r="S605" s="5">
        <v>0</v>
      </c>
      <c r="T605" s="5">
        <v>0</v>
      </c>
      <c r="U605" s="5">
        <v>0</v>
      </c>
      <c r="V605" s="5">
        <v>0</v>
      </c>
    </row>
    <row r="606" spans="1:22" hidden="1" x14ac:dyDescent="0.35">
      <c r="A606" t="s">
        <v>51</v>
      </c>
      <c r="B606" t="s">
        <v>42</v>
      </c>
      <c r="C606" t="str">
        <f t="shared" si="27"/>
        <v>FRANCE_TO_elec</v>
      </c>
      <c r="D606" t="str">
        <f t="shared" si="28"/>
        <v>PROTRA_CHP_PP_I</v>
      </c>
      <c r="E606" t="s">
        <v>29</v>
      </c>
      <c r="F606" s="1" t="str">
        <f t="shared" si="29"/>
        <v>FRANCETO_elecPROTRA_PP_solar_PV</v>
      </c>
      <c r="G606" s="5">
        <v>5.4600000000000004E-3</v>
      </c>
      <c r="H606" s="5">
        <v>6.3000000000000009E-3</v>
      </c>
      <c r="I606" s="5">
        <v>1.0920000000000001E-2</v>
      </c>
      <c r="J606" s="5">
        <v>3.3600000000000005E-2</v>
      </c>
      <c r="K606" s="5">
        <v>0.11634000000000001</v>
      </c>
      <c r="L606" s="5">
        <v>0.43848000000000004</v>
      </c>
      <c r="M606" s="5">
        <v>1.2615015000000001</v>
      </c>
      <c r="N606" s="5">
        <v>1.8306766800000001</v>
      </c>
      <c r="O606" s="5">
        <v>2.2164613800000001</v>
      </c>
      <c r="P606" s="5">
        <v>2.5344551400000004</v>
      </c>
      <c r="Q606" s="5">
        <v>2.99775714</v>
      </c>
      <c r="R606" s="5">
        <v>3.2790843728121466</v>
      </c>
      <c r="S606" s="5">
        <v>3.7090647217573895</v>
      </c>
      <c r="T606" s="5">
        <v>3.471800790470037</v>
      </c>
      <c r="U606" s="5">
        <v>3.9647287130221289</v>
      </c>
      <c r="V606" s="5">
        <v>4.5699938438572119</v>
      </c>
    </row>
    <row r="607" spans="1:22" hidden="1" x14ac:dyDescent="0.35">
      <c r="A607" t="s">
        <v>51</v>
      </c>
      <c r="B607" t="s">
        <v>42</v>
      </c>
      <c r="C607" t="str">
        <f t="shared" si="27"/>
        <v>FRANCE_TO_elec</v>
      </c>
      <c r="D607" t="str">
        <f t="shared" si="28"/>
        <v>PROTRA_CHP_PP_I</v>
      </c>
      <c r="E607" t="s">
        <v>30</v>
      </c>
      <c r="F607" s="1" t="str">
        <f t="shared" si="29"/>
        <v>FRANCETO_elecPROTRA_PP_solar_urban_PV</v>
      </c>
      <c r="G607" s="5">
        <v>7.539999999999999E-3</v>
      </c>
      <c r="H607" s="5">
        <v>8.6999999999999994E-3</v>
      </c>
      <c r="I607" s="5">
        <v>1.5079999999999998E-2</v>
      </c>
      <c r="J607" s="5">
        <v>4.6399999999999997E-2</v>
      </c>
      <c r="K607" s="5">
        <v>0.16066</v>
      </c>
      <c r="L607" s="5">
        <v>0.60551999999999995</v>
      </c>
      <c r="M607" s="5">
        <v>1.7420734999999998</v>
      </c>
      <c r="N607" s="5">
        <v>2.52807732</v>
      </c>
      <c r="O607" s="5">
        <v>3.0608276199999995</v>
      </c>
      <c r="P607" s="5">
        <v>3.49996186</v>
      </c>
      <c r="Q607" s="5">
        <v>4.139759859999999</v>
      </c>
      <c r="R607" s="5">
        <v>4.5282593719786774</v>
      </c>
      <c r="S607" s="5">
        <v>5.1220417586173461</v>
      </c>
      <c r="T607" s="5">
        <v>4.7943915677919549</v>
      </c>
      <c r="U607" s="5">
        <v>5.4751015560781768</v>
      </c>
      <c r="V607" s="5">
        <v>6.3109438796123385</v>
      </c>
    </row>
    <row r="608" spans="1:22" hidden="1" x14ac:dyDescent="0.35">
      <c r="A608" t="s">
        <v>51</v>
      </c>
      <c r="B608" t="s">
        <v>42</v>
      </c>
      <c r="C608" t="str">
        <f t="shared" si="27"/>
        <v>FRANCE_TO_elec</v>
      </c>
      <c r="D608" t="str">
        <f t="shared" si="28"/>
        <v>PROTRA_CHP_PP_I</v>
      </c>
      <c r="E608" t="s">
        <v>31</v>
      </c>
      <c r="F608" s="1" t="str">
        <f t="shared" si="29"/>
        <v>FRANCETO_elecPROTRA_PP_solid_fossil</v>
      </c>
      <c r="G608" s="5">
        <v>11.03</v>
      </c>
      <c r="H608" s="5">
        <v>11.03</v>
      </c>
      <c r="I608" s="5">
        <v>9.6059999999999999</v>
      </c>
      <c r="J608" s="5">
        <v>9.1539999999999999</v>
      </c>
      <c r="K608" s="5">
        <v>9.1539999999999999</v>
      </c>
      <c r="L608" s="5">
        <v>8.7639999999999993</v>
      </c>
      <c r="M608" s="5">
        <v>8.7639999999999993</v>
      </c>
      <c r="N608" s="5">
        <v>8.4954999999999998</v>
      </c>
      <c r="O608" s="5">
        <v>7.4465000000000003</v>
      </c>
      <c r="P608" s="5">
        <v>7.4428000000000001</v>
      </c>
      <c r="Q608" s="5">
        <v>5.7948000000000004</v>
      </c>
      <c r="R608" s="5">
        <v>3.5298885654885654</v>
      </c>
      <c r="S608" s="5">
        <v>3.5298885654885654</v>
      </c>
      <c r="T608" s="5">
        <v>4.7852277754677761</v>
      </c>
      <c r="U608" s="5">
        <v>4.7779993347193352</v>
      </c>
      <c r="V608" s="5">
        <v>3.5865113513513518</v>
      </c>
    </row>
    <row r="609" spans="1:22" hidden="1" x14ac:dyDescent="0.35">
      <c r="A609" t="s">
        <v>51</v>
      </c>
      <c r="B609" t="s">
        <v>42</v>
      </c>
      <c r="C609" t="str">
        <f t="shared" si="27"/>
        <v>FRANCE_TO_elec</v>
      </c>
      <c r="D609" t="str">
        <f t="shared" si="28"/>
        <v>PROTRA_CHP_PP_I</v>
      </c>
      <c r="E609" t="s">
        <v>32</v>
      </c>
      <c r="F609" s="1" t="str">
        <f t="shared" si="29"/>
        <v>FRANCETO_elecPROTRA_PP_solid_fossil_CCS</v>
      </c>
      <c r="G609" s="5">
        <v>0</v>
      </c>
      <c r="H609" s="5">
        <v>0</v>
      </c>
      <c r="I609" s="5">
        <v>0</v>
      </c>
      <c r="J609" s="5">
        <v>0</v>
      </c>
      <c r="K609" s="5">
        <v>0</v>
      </c>
      <c r="L609" s="5">
        <v>0</v>
      </c>
      <c r="M609" s="5">
        <v>0</v>
      </c>
      <c r="N609" s="5">
        <v>0</v>
      </c>
      <c r="O609" s="5">
        <v>0</v>
      </c>
      <c r="P609" s="5">
        <v>0</v>
      </c>
      <c r="Q609" s="5">
        <v>0</v>
      </c>
      <c r="R609" s="5">
        <v>0</v>
      </c>
      <c r="S609" s="5">
        <v>0</v>
      </c>
      <c r="T609" s="5">
        <v>0</v>
      </c>
      <c r="U609" s="5">
        <v>0</v>
      </c>
      <c r="V609" s="5">
        <v>0</v>
      </c>
    </row>
    <row r="610" spans="1:22" hidden="1" x14ac:dyDescent="0.35">
      <c r="A610" t="s">
        <v>51</v>
      </c>
      <c r="B610" t="s">
        <v>42</v>
      </c>
      <c r="C610" t="str">
        <f t="shared" si="27"/>
        <v>FRANCE_TO_elec</v>
      </c>
      <c r="D610" t="str">
        <f t="shared" si="28"/>
        <v>PROTRA_CHP_PP_I</v>
      </c>
      <c r="E610" t="s">
        <v>33</v>
      </c>
      <c r="F610" s="1" t="str">
        <f t="shared" si="29"/>
        <v>FRANCETO_elecPROTRA_PP_waste</v>
      </c>
      <c r="G610" s="5">
        <v>0.19255131347788734</v>
      </c>
      <c r="H610" s="5">
        <v>0.19255131347788734</v>
      </c>
      <c r="I610" s="5">
        <v>0.19305493504757668</v>
      </c>
      <c r="J610" s="5">
        <v>0.27480950319381131</v>
      </c>
      <c r="K610" s="5">
        <v>0.27480950319381131</v>
      </c>
      <c r="L610" s="5">
        <v>0.26490925011444838</v>
      </c>
      <c r="M610" s="5">
        <v>0.25806516211610625</v>
      </c>
      <c r="N610" s="5">
        <v>0.25806516211610625</v>
      </c>
      <c r="O610" s="5">
        <v>0.26193917419063956</v>
      </c>
      <c r="P610" s="5">
        <v>0.26925675255364689</v>
      </c>
      <c r="Q610" s="5">
        <v>0.26925675255364689</v>
      </c>
      <c r="R610" s="5">
        <v>0.27094778957030824</v>
      </c>
      <c r="S610" s="5">
        <v>0.27263882658696958</v>
      </c>
      <c r="T610" s="5">
        <v>0.27432986360363093</v>
      </c>
      <c r="U610" s="5">
        <v>0.27602090062029228</v>
      </c>
      <c r="V610" s="5">
        <v>0.27771193763695362</v>
      </c>
    </row>
    <row r="611" spans="1:22" hidden="1" x14ac:dyDescent="0.35">
      <c r="A611" t="s">
        <v>51</v>
      </c>
      <c r="B611" t="s">
        <v>42</v>
      </c>
      <c r="C611" t="str">
        <f t="shared" si="27"/>
        <v>FRANCE_TO_elec</v>
      </c>
      <c r="D611" t="str">
        <f t="shared" si="28"/>
        <v>PROTRA_CHP_PP_I</v>
      </c>
      <c r="E611" t="s">
        <v>34</v>
      </c>
      <c r="F611" s="1" t="str">
        <f t="shared" si="29"/>
        <v>FRANCETO_elecPROTRA_PP_waste_CCS</v>
      </c>
      <c r="G611" s="5">
        <v>0</v>
      </c>
      <c r="H611" s="5">
        <v>0</v>
      </c>
      <c r="I611" s="5">
        <v>0</v>
      </c>
      <c r="J611" s="5">
        <v>0</v>
      </c>
      <c r="K611" s="5">
        <v>0</v>
      </c>
      <c r="L611" s="5">
        <v>0</v>
      </c>
      <c r="M611" s="5">
        <v>0</v>
      </c>
      <c r="N611" s="5">
        <v>0</v>
      </c>
      <c r="O611" s="5">
        <v>0</v>
      </c>
      <c r="P611" s="5">
        <v>0</v>
      </c>
      <c r="Q611" s="5">
        <v>0</v>
      </c>
      <c r="R611" s="5">
        <v>0</v>
      </c>
      <c r="S611" s="5">
        <v>0</v>
      </c>
      <c r="T611" s="5">
        <v>0</v>
      </c>
      <c r="U611" s="5">
        <v>0</v>
      </c>
      <c r="V611" s="5">
        <v>0</v>
      </c>
    </row>
    <row r="612" spans="1:22" hidden="1" x14ac:dyDescent="0.35">
      <c r="A612" t="s">
        <v>51</v>
      </c>
      <c r="B612" t="s">
        <v>42</v>
      </c>
      <c r="C612" t="str">
        <f t="shared" si="27"/>
        <v>FRANCE_TO_elec</v>
      </c>
      <c r="D612" t="str">
        <f t="shared" si="28"/>
        <v>PROTRA_CHP_PP_I</v>
      </c>
      <c r="E612" t="s">
        <v>35</v>
      </c>
      <c r="F612" s="1" t="str">
        <f t="shared" si="29"/>
        <v>FRANCETO_elecPROTRA_PP_wind_offshore</v>
      </c>
      <c r="G612" s="5">
        <v>0</v>
      </c>
      <c r="H612" s="5">
        <v>0</v>
      </c>
      <c r="I612" s="5">
        <v>0</v>
      </c>
      <c r="J612" s="5">
        <v>0</v>
      </c>
      <c r="K612" s="5">
        <v>0</v>
      </c>
      <c r="L612" s="5">
        <v>0</v>
      </c>
      <c r="M612" s="5">
        <v>0</v>
      </c>
      <c r="N612" s="5">
        <v>0</v>
      </c>
      <c r="O612" s="5">
        <v>0</v>
      </c>
      <c r="P612" s="5">
        <v>0</v>
      </c>
      <c r="Q612" s="5">
        <v>0</v>
      </c>
      <c r="R612" s="5">
        <v>0</v>
      </c>
      <c r="S612" s="5">
        <v>0</v>
      </c>
      <c r="T612" s="5">
        <v>0</v>
      </c>
      <c r="U612" s="5">
        <v>0</v>
      </c>
      <c r="V612" s="5">
        <v>0</v>
      </c>
    </row>
    <row r="613" spans="1:22" hidden="1" x14ac:dyDescent="0.35">
      <c r="A613" t="s">
        <v>51</v>
      </c>
      <c r="B613" t="s">
        <v>42</v>
      </c>
      <c r="C613" t="str">
        <f t="shared" si="27"/>
        <v>FRANCE_TO_elec</v>
      </c>
      <c r="D613" t="str">
        <f t="shared" si="28"/>
        <v>PROTRA_CHP_PP_I</v>
      </c>
      <c r="E613" t="s">
        <v>36</v>
      </c>
      <c r="F613" s="1" t="str">
        <f t="shared" si="29"/>
        <v>FRANCETO_elecPROTRA_PP_wind_onshore</v>
      </c>
      <c r="G613" s="5">
        <v>0.69</v>
      </c>
      <c r="H613" s="5">
        <v>1.4119999999999999</v>
      </c>
      <c r="I613" s="5">
        <v>2.2229999999999999</v>
      </c>
      <c r="J613" s="5">
        <v>3.403</v>
      </c>
      <c r="K613" s="5">
        <v>4.5819999999999999</v>
      </c>
      <c r="L613" s="5">
        <v>5.9119999999999999</v>
      </c>
      <c r="M613" s="5">
        <v>6.7580159999999996</v>
      </c>
      <c r="N613" s="5">
        <v>7.6074960000000003</v>
      </c>
      <c r="O613" s="5">
        <v>8.1559609999999996</v>
      </c>
      <c r="P613" s="5">
        <v>9.2014249999999986</v>
      </c>
      <c r="Q613" s="5">
        <v>10.29818</v>
      </c>
      <c r="R613" s="5">
        <v>11.733859230769232</v>
      </c>
      <c r="S613" s="5">
        <v>13.537686923076924</v>
      </c>
      <c r="T613" s="5">
        <v>12.489112307692308</v>
      </c>
      <c r="U613" s="5">
        <v>13.578592307692308</v>
      </c>
      <c r="V613" s="5">
        <v>16.539743076923077</v>
      </c>
    </row>
    <row r="614" spans="1:22" hidden="1" x14ac:dyDescent="0.35">
      <c r="A614" t="s">
        <v>52</v>
      </c>
      <c r="B614" t="s">
        <v>41</v>
      </c>
      <c r="C614" t="str">
        <f t="shared" si="27"/>
        <v>GERMANY_TO_heat</v>
      </c>
      <c r="D614" t="str">
        <f t="shared" si="28"/>
        <v>PROTRA_CHP_HP_I</v>
      </c>
      <c r="E614" t="s">
        <v>0</v>
      </c>
      <c r="F614" s="1" t="str">
        <f t="shared" si="29"/>
        <v>GERMANYTO_heatPROTRA_CHP_gas_fuels</v>
      </c>
      <c r="G614" s="3">
        <v>24.725719562832182</v>
      </c>
      <c r="H614" s="3">
        <v>25.960260556576753</v>
      </c>
      <c r="I614" s="3">
        <v>24.868581293549351</v>
      </c>
      <c r="J614" s="3">
        <v>24.49078507815728</v>
      </c>
      <c r="K614" s="3">
        <v>22.489302161615296</v>
      </c>
      <c r="L614" s="3">
        <v>23.143742244831074</v>
      </c>
      <c r="M614" s="3">
        <v>21.008335322532378</v>
      </c>
      <c r="N614" s="3">
        <v>21.198439313754822</v>
      </c>
      <c r="O614" s="3">
        <v>19.304209096738337</v>
      </c>
      <c r="P614" s="3">
        <v>17.476373407999546</v>
      </c>
      <c r="Q614" s="3">
        <v>17.884955120477628</v>
      </c>
      <c r="R614" s="3">
        <v>20.715802165890075</v>
      </c>
      <c r="S614" s="3">
        <v>21.750875837501244</v>
      </c>
      <c r="T614" s="3">
        <v>21.865080100884878</v>
      </c>
      <c r="U614" s="3">
        <v>22.976620974935521</v>
      </c>
      <c r="V614" s="3">
        <v>24.109881939326581</v>
      </c>
    </row>
    <row r="615" spans="1:22" hidden="1" x14ac:dyDescent="0.35">
      <c r="A615" t="s">
        <v>52</v>
      </c>
      <c r="B615" t="s">
        <v>41</v>
      </c>
      <c r="C615" t="str">
        <f t="shared" si="27"/>
        <v>GERMANY_TO_heat</v>
      </c>
      <c r="D615" t="str">
        <f t="shared" si="28"/>
        <v>PROTRA_CHP_HP_I</v>
      </c>
      <c r="E615" t="s">
        <v>1</v>
      </c>
      <c r="F615" s="1" t="str">
        <f t="shared" si="29"/>
        <v>GERMANYTO_heatPROTRA_CHP_gas_fuels_CCS</v>
      </c>
      <c r="G615" s="3">
        <v>0</v>
      </c>
      <c r="H615" s="3">
        <v>0</v>
      </c>
      <c r="I615" s="3">
        <v>0</v>
      </c>
      <c r="J615" s="3">
        <v>0</v>
      </c>
      <c r="K615" s="3">
        <v>0</v>
      </c>
      <c r="L615" s="3">
        <v>0</v>
      </c>
      <c r="M615" s="3">
        <v>0</v>
      </c>
      <c r="N615" s="3">
        <v>0</v>
      </c>
      <c r="O615" s="3">
        <v>0</v>
      </c>
      <c r="P615" s="3">
        <v>0</v>
      </c>
      <c r="Q615" s="3">
        <v>0</v>
      </c>
      <c r="R615" s="3">
        <v>0</v>
      </c>
      <c r="S615" s="3">
        <v>0</v>
      </c>
      <c r="T615" s="3">
        <v>0</v>
      </c>
      <c r="U615" s="3">
        <v>0</v>
      </c>
      <c r="V615" s="3">
        <v>0</v>
      </c>
    </row>
    <row r="616" spans="1:22" hidden="1" x14ac:dyDescent="0.35">
      <c r="A616" t="s">
        <v>52</v>
      </c>
      <c r="B616" t="s">
        <v>41</v>
      </c>
      <c r="C616" t="str">
        <f t="shared" si="27"/>
        <v>GERMANY_TO_heat</v>
      </c>
      <c r="D616" t="str">
        <f t="shared" si="28"/>
        <v>PROTRA_CHP_HP_I</v>
      </c>
      <c r="E616" t="s">
        <v>2</v>
      </c>
      <c r="F616" s="1" t="str">
        <f t="shared" si="29"/>
        <v>GERMANYTO_heatPROTRA_CHP_geothermal</v>
      </c>
      <c r="G616" s="3">
        <v>0</v>
      </c>
      <c r="H616" s="3">
        <v>0</v>
      </c>
      <c r="I616" s="3">
        <v>0</v>
      </c>
      <c r="J616" s="3">
        <v>0</v>
      </c>
      <c r="K616" s="3">
        <v>0</v>
      </c>
      <c r="L616" s="3">
        <v>0</v>
      </c>
      <c r="M616" s="3">
        <v>0</v>
      </c>
      <c r="N616" s="3">
        <v>0</v>
      </c>
      <c r="O616" s="3">
        <v>0</v>
      </c>
      <c r="P616" s="3">
        <v>0</v>
      </c>
      <c r="Q616" s="3">
        <v>0</v>
      </c>
      <c r="R616" s="3">
        <v>0</v>
      </c>
      <c r="S616" s="3">
        <v>0</v>
      </c>
      <c r="T616" s="3">
        <v>0</v>
      </c>
      <c r="U616" s="3">
        <v>0</v>
      </c>
      <c r="V616" s="3">
        <v>0</v>
      </c>
    </row>
    <row r="617" spans="1:22" hidden="1" x14ac:dyDescent="0.35">
      <c r="A617" t="s">
        <v>52</v>
      </c>
      <c r="B617" t="s">
        <v>41</v>
      </c>
      <c r="C617" t="str">
        <f t="shared" si="27"/>
        <v>GERMANY_TO_heat</v>
      </c>
      <c r="D617" t="str">
        <f t="shared" si="28"/>
        <v>PROTRA_CHP_HP_I</v>
      </c>
      <c r="E617" t="s">
        <v>3</v>
      </c>
      <c r="F617" s="1" t="str">
        <f t="shared" si="29"/>
        <v>GERMANYTO_heatPROTRA_CHP_liquid_fuels</v>
      </c>
      <c r="G617" s="3">
        <v>0.33395880249077364</v>
      </c>
      <c r="H617" s="3">
        <v>0.28629093603499622</v>
      </c>
      <c r="I617" s="3">
        <v>0.19166454637427149</v>
      </c>
      <c r="J617" s="3">
        <v>0.16981677424870686</v>
      </c>
      <c r="K617" s="3">
        <v>0.30558507245757266</v>
      </c>
      <c r="L617" s="3">
        <v>0.30998300061271883</v>
      </c>
      <c r="M617" s="3">
        <v>0.18357803331480924</v>
      </c>
      <c r="N617" s="3">
        <v>0.24472342153635701</v>
      </c>
      <c r="O617" s="3">
        <v>0.19123894042377343</v>
      </c>
      <c r="P617" s="3">
        <v>0.14130117556534</v>
      </c>
      <c r="Q617" s="3">
        <v>0.13633577280952988</v>
      </c>
      <c r="R617" s="3">
        <v>0.16343268499123667</v>
      </c>
      <c r="S617" s="3">
        <v>0.13605203550919789</v>
      </c>
      <c r="T617" s="3">
        <v>0.11846032288861338</v>
      </c>
      <c r="U617" s="3">
        <v>0.1117924963308112</v>
      </c>
      <c r="V617" s="3">
        <v>0.10238660482480513</v>
      </c>
    </row>
    <row r="618" spans="1:22" hidden="1" x14ac:dyDescent="0.35">
      <c r="A618" t="s">
        <v>52</v>
      </c>
      <c r="B618" t="s">
        <v>41</v>
      </c>
      <c r="C618" t="str">
        <f t="shared" si="27"/>
        <v>GERMANY_TO_heat</v>
      </c>
      <c r="D618" t="str">
        <f t="shared" si="28"/>
        <v>PROTRA_CHP_HP_I</v>
      </c>
      <c r="E618" t="s">
        <v>4</v>
      </c>
      <c r="F618" s="1" t="str">
        <f t="shared" si="29"/>
        <v>GERMANYTO_heatPROTRA_CHP_liquid_fuels_CCS</v>
      </c>
      <c r="G618" s="3">
        <v>0</v>
      </c>
      <c r="H618" s="3">
        <v>0</v>
      </c>
      <c r="I618" s="3">
        <v>0</v>
      </c>
      <c r="J618" s="3">
        <v>0</v>
      </c>
      <c r="K618" s="3">
        <v>0</v>
      </c>
      <c r="L618" s="3">
        <v>0</v>
      </c>
      <c r="M618" s="3">
        <v>0</v>
      </c>
      <c r="N618" s="3">
        <v>0</v>
      </c>
      <c r="O618" s="3">
        <v>0</v>
      </c>
      <c r="P618" s="3">
        <v>0</v>
      </c>
      <c r="Q618" s="3">
        <v>0</v>
      </c>
      <c r="R618" s="3">
        <v>0</v>
      </c>
      <c r="S618" s="3">
        <v>0</v>
      </c>
      <c r="T618" s="3">
        <v>0</v>
      </c>
      <c r="U618" s="3">
        <v>0</v>
      </c>
      <c r="V618" s="3">
        <v>0</v>
      </c>
    </row>
    <row r="619" spans="1:22" hidden="1" x14ac:dyDescent="0.35">
      <c r="A619" t="s">
        <v>52</v>
      </c>
      <c r="B619" t="s">
        <v>41</v>
      </c>
      <c r="C619" t="str">
        <f t="shared" si="27"/>
        <v>GERMANY_TO_heat</v>
      </c>
      <c r="D619" t="str">
        <f t="shared" si="28"/>
        <v>PROTRA_CHP_HP_I</v>
      </c>
      <c r="E619" t="s">
        <v>5</v>
      </c>
      <c r="F619" s="1" t="str">
        <f t="shared" si="29"/>
        <v>GERMANYTO_heatPROTRA_CHP_solid_fossil</v>
      </c>
      <c r="G619" s="3">
        <v>22.141865837358758</v>
      </c>
      <c r="H619" s="3">
        <v>21.09132848287949</v>
      </c>
      <c r="I619" s="3">
        <v>19.497008592313939</v>
      </c>
      <c r="J619" s="3">
        <v>20.323819085481411</v>
      </c>
      <c r="K619" s="3">
        <v>19.80372861397284</v>
      </c>
      <c r="L619" s="3">
        <v>21.137719531483778</v>
      </c>
      <c r="M619" s="3">
        <v>19.24916406047393</v>
      </c>
      <c r="N619" s="3">
        <v>20.115839644338045</v>
      </c>
      <c r="O619" s="3">
        <v>22.024966069621964</v>
      </c>
      <c r="P619" s="3">
        <v>18.903430160019376</v>
      </c>
      <c r="Q619" s="3">
        <v>19.779894680744945</v>
      </c>
      <c r="R619" s="3">
        <v>18.48236400632668</v>
      </c>
      <c r="S619" s="3">
        <v>17.129504558343662</v>
      </c>
      <c r="T619" s="3">
        <v>17.608027515353594</v>
      </c>
      <c r="U619" s="3">
        <v>15.457298778836973</v>
      </c>
      <c r="V619" s="3">
        <v>14.50534594935807</v>
      </c>
    </row>
    <row r="620" spans="1:22" hidden="1" x14ac:dyDescent="0.35">
      <c r="A620" t="s">
        <v>52</v>
      </c>
      <c r="B620" t="s">
        <v>41</v>
      </c>
      <c r="C620" t="str">
        <f t="shared" si="27"/>
        <v>GERMANY_TO_heat</v>
      </c>
      <c r="D620" t="str">
        <f t="shared" si="28"/>
        <v>PROTRA_CHP_HP_I</v>
      </c>
      <c r="E620" t="s">
        <v>6</v>
      </c>
      <c r="F620" s="1" t="str">
        <f t="shared" si="29"/>
        <v>GERMANYTO_heatPROTRA_CHP_solid_fossil_CCS</v>
      </c>
      <c r="G620" s="3">
        <v>0</v>
      </c>
      <c r="H620" s="3">
        <v>0</v>
      </c>
      <c r="I620" s="3">
        <v>0</v>
      </c>
      <c r="J620" s="3">
        <v>0</v>
      </c>
      <c r="K620" s="3">
        <v>0</v>
      </c>
      <c r="L620" s="3">
        <v>0</v>
      </c>
      <c r="M620" s="3">
        <v>0</v>
      </c>
      <c r="N620" s="3">
        <v>0</v>
      </c>
      <c r="O620" s="3">
        <v>0</v>
      </c>
      <c r="P620" s="3">
        <v>0</v>
      </c>
      <c r="Q620" s="3">
        <v>0</v>
      </c>
      <c r="R620" s="3">
        <v>0</v>
      </c>
      <c r="S620" s="3">
        <v>0</v>
      </c>
      <c r="T620" s="3">
        <v>0</v>
      </c>
      <c r="U620" s="3">
        <v>0</v>
      </c>
      <c r="V620" s="3">
        <v>0</v>
      </c>
    </row>
    <row r="621" spans="1:22" hidden="1" x14ac:dyDescent="0.35">
      <c r="A621" t="s">
        <v>52</v>
      </c>
      <c r="B621" t="s">
        <v>41</v>
      </c>
      <c r="C621" t="str">
        <f t="shared" si="27"/>
        <v>GERMANY_TO_heat</v>
      </c>
      <c r="D621" t="str">
        <f t="shared" si="28"/>
        <v>PROTRA_CHP_HP_I</v>
      </c>
      <c r="E621" t="s">
        <v>7</v>
      </c>
      <c r="F621" s="1" t="str">
        <f t="shared" si="29"/>
        <v>GERMANYTO_heatPROTRA_CHP_waste</v>
      </c>
      <c r="G621" s="3">
        <v>3.222120782570284</v>
      </c>
      <c r="H621" s="3">
        <v>3.5546608985593977</v>
      </c>
      <c r="I621" s="3">
        <v>3.7964050784422683</v>
      </c>
      <c r="J621" s="3">
        <v>4.2912429302212907</v>
      </c>
      <c r="K621" s="3">
        <v>4.8001257783667466</v>
      </c>
      <c r="L621" s="3">
        <v>5.2245967796634316</v>
      </c>
      <c r="M621" s="3">
        <v>5.0110844611635956</v>
      </c>
      <c r="N621" s="3">
        <v>5.2827629262314932</v>
      </c>
      <c r="O621" s="3">
        <v>5.6642477265278792</v>
      </c>
      <c r="P621" s="3">
        <v>6.131988666125193</v>
      </c>
      <c r="Q621" s="3">
        <v>5.9821753715498929</v>
      </c>
      <c r="R621" s="3">
        <v>6.1759679476766545</v>
      </c>
      <c r="S621" s="3">
        <v>6.4951724105501656</v>
      </c>
      <c r="T621" s="3">
        <v>7.6803431140369627</v>
      </c>
      <c r="U621" s="3">
        <v>7.9097447213553913</v>
      </c>
      <c r="V621" s="3">
        <v>8.4456961079525215</v>
      </c>
    </row>
    <row r="622" spans="1:22" hidden="1" x14ac:dyDescent="0.35">
      <c r="A622" t="s">
        <v>52</v>
      </c>
      <c r="B622" t="s">
        <v>41</v>
      </c>
      <c r="C622" t="str">
        <f t="shared" si="27"/>
        <v>GERMANY_TO_heat</v>
      </c>
      <c r="D622" t="str">
        <f t="shared" si="28"/>
        <v>PROTRA_CHP_HP_I</v>
      </c>
      <c r="E622" t="s">
        <v>8</v>
      </c>
      <c r="F622" s="1" t="str">
        <f t="shared" si="29"/>
        <v>GERMANYTO_heatPROTRA_CHP_solid_bio</v>
      </c>
      <c r="G622" s="4">
        <v>0.44192084526710274</v>
      </c>
      <c r="H622" s="4">
        <v>0.53073062027102125</v>
      </c>
      <c r="I622" s="4">
        <v>0.67146432123569733</v>
      </c>
      <c r="J622" s="4">
        <v>0.89150259764316953</v>
      </c>
      <c r="K622" s="4">
        <v>1.1702744952193675</v>
      </c>
      <c r="L622" s="4">
        <v>1.3823681272175437</v>
      </c>
      <c r="M622" s="4">
        <v>1.7621505037119367</v>
      </c>
      <c r="N622" s="4">
        <v>1.8125138745208678</v>
      </c>
      <c r="O622" s="4">
        <v>2.0799362800837859</v>
      </c>
      <c r="P622" s="4">
        <v>2.1337044984967011</v>
      </c>
      <c r="Q622" s="4">
        <v>2.3719019621254218</v>
      </c>
      <c r="R622" s="4">
        <v>2.3761580216304021</v>
      </c>
      <c r="S622" s="4">
        <v>2.3832514541387027</v>
      </c>
      <c r="T622" s="4">
        <v>2.5090889468359476</v>
      </c>
      <c r="U622" s="4">
        <v>2.5956288234372105</v>
      </c>
      <c r="V622" s="4">
        <v>2.6536672882201229</v>
      </c>
    </row>
    <row r="623" spans="1:22" hidden="1" x14ac:dyDescent="0.35">
      <c r="A623" t="s">
        <v>52</v>
      </c>
      <c r="B623" t="s">
        <v>41</v>
      </c>
      <c r="C623" t="str">
        <f t="shared" si="27"/>
        <v>GERMANY_TO_heat</v>
      </c>
      <c r="D623" t="str">
        <f t="shared" si="28"/>
        <v>PROTRA_CHP_HP_I</v>
      </c>
      <c r="E623" t="s">
        <v>9</v>
      </c>
      <c r="F623" s="1" t="str">
        <f t="shared" si="29"/>
        <v>GERMANYTO_heatPROTRA_CHP_solid_bio_CCS</v>
      </c>
      <c r="G623" s="3">
        <v>0</v>
      </c>
      <c r="H623" s="3">
        <v>0</v>
      </c>
      <c r="I623" s="3">
        <v>0</v>
      </c>
      <c r="J623" s="3">
        <v>0</v>
      </c>
      <c r="K623" s="3">
        <v>0</v>
      </c>
      <c r="L623" s="3">
        <v>0</v>
      </c>
      <c r="M623" s="3">
        <v>0</v>
      </c>
      <c r="N623" s="3">
        <v>0</v>
      </c>
      <c r="O623" s="3">
        <v>0</v>
      </c>
      <c r="P623" s="3">
        <v>0</v>
      </c>
      <c r="Q623" s="3">
        <v>0</v>
      </c>
      <c r="R623" s="3">
        <v>0</v>
      </c>
      <c r="S623" s="3">
        <v>0</v>
      </c>
      <c r="T623" s="3">
        <v>0</v>
      </c>
      <c r="U623" s="3">
        <v>0</v>
      </c>
      <c r="V623" s="3">
        <v>0</v>
      </c>
    </row>
    <row r="624" spans="1:22" hidden="1" x14ac:dyDescent="0.35">
      <c r="A624" t="s">
        <v>52</v>
      </c>
      <c r="B624" t="s">
        <v>41</v>
      </c>
      <c r="C624" t="str">
        <f t="shared" si="27"/>
        <v>GERMANY_TO_heat</v>
      </c>
      <c r="D624" t="str">
        <f t="shared" si="28"/>
        <v>PROTRA_CHP_HP_I</v>
      </c>
      <c r="E624" t="s">
        <v>10</v>
      </c>
      <c r="F624" s="1" t="str">
        <f t="shared" si="29"/>
        <v>GERMANYTO_heatPROTRA_HP_gas_fuels</v>
      </c>
      <c r="G624" s="4">
        <v>38.758282756923307</v>
      </c>
      <c r="H624" s="4">
        <v>35.188913784616503</v>
      </c>
      <c r="I624" s="4">
        <v>31.385332081457044</v>
      </c>
      <c r="J624" s="4">
        <v>32.787716951377369</v>
      </c>
      <c r="K624" s="4">
        <v>31.074700734717691</v>
      </c>
      <c r="L624" s="4">
        <v>39.469595495068461</v>
      </c>
      <c r="M624" s="4">
        <v>31.631110873092556</v>
      </c>
      <c r="N624" s="4">
        <v>29.909420110845751</v>
      </c>
      <c r="O624" s="4">
        <v>34.108726322218374</v>
      </c>
      <c r="P624" s="4">
        <v>29.117558020820042</v>
      </c>
      <c r="Q624" s="4">
        <v>30.532335098721997</v>
      </c>
      <c r="R624" s="4">
        <v>31.197383593735765</v>
      </c>
      <c r="S624" s="4">
        <v>31.278759092815079</v>
      </c>
      <c r="T624" s="4">
        <v>27.734587610070918</v>
      </c>
      <c r="U624" s="4">
        <v>25.547362901314475</v>
      </c>
      <c r="V624" s="4">
        <v>24.204088863466485</v>
      </c>
    </row>
    <row r="625" spans="1:22" hidden="1" x14ac:dyDescent="0.35">
      <c r="A625" t="s">
        <v>52</v>
      </c>
      <c r="B625" t="s">
        <v>41</v>
      </c>
      <c r="C625" t="str">
        <f t="shared" si="27"/>
        <v>GERMANY_TO_heat</v>
      </c>
      <c r="D625" t="str">
        <f t="shared" si="28"/>
        <v>PROTRA_CHP_HP_I</v>
      </c>
      <c r="E625" t="s">
        <v>11</v>
      </c>
      <c r="F625" s="1" t="str">
        <f t="shared" si="29"/>
        <v>GERMANYTO_heatPROTRA_HP_solid_bio</v>
      </c>
      <c r="G625" s="4">
        <v>2.0476058321634971</v>
      </c>
      <c r="H625" s="4">
        <v>1.8955947475889228</v>
      </c>
      <c r="I625" s="4">
        <v>1.6696434887239975</v>
      </c>
      <c r="J625" s="4">
        <v>1.9067477347723836</v>
      </c>
      <c r="K625" s="4">
        <v>2.435481941988296</v>
      </c>
      <c r="L625" s="4">
        <v>2.559817095403913</v>
      </c>
      <c r="M625" s="4">
        <v>2.5784054073763474</v>
      </c>
      <c r="N625" s="4">
        <v>4.3401643087637423</v>
      </c>
      <c r="O625" s="4">
        <v>3.17942749448506</v>
      </c>
      <c r="P625" s="4">
        <v>3.0819421250296255</v>
      </c>
      <c r="Q625" s="4">
        <v>3.179840568084447</v>
      </c>
      <c r="R625" s="4">
        <v>3.742033736850741</v>
      </c>
      <c r="S625" s="4">
        <v>3.594566461869428</v>
      </c>
      <c r="T625" s="4">
        <v>2.5928629833549071</v>
      </c>
      <c r="U625" s="4">
        <v>2.6961313832017648</v>
      </c>
      <c r="V625" s="4">
        <v>2.4844724708756449</v>
      </c>
    </row>
    <row r="626" spans="1:22" hidden="1" x14ac:dyDescent="0.35">
      <c r="A626" t="s">
        <v>52</v>
      </c>
      <c r="B626" t="s">
        <v>41</v>
      </c>
      <c r="C626" t="str">
        <f t="shared" si="27"/>
        <v>GERMANY_TO_heat</v>
      </c>
      <c r="D626" t="str">
        <f t="shared" si="28"/>
        <v>PROTRA_CHP_HP_I</v>
      </c>
      <c r="E626" t="s">
        <v>12</v>
      </c>
      <c r="F626" s="1" t="str">
        <f t="shared" si="29"/>
        <v>GERMANYTO_heatPROTRA_HP_geothermal</v>
      </c>
      <c r="G626" s="4">
        <v>3.1916729182295572E-2</v>
      </c>
      <c r="H626" s="4">
        <v>3.5686421605401357E-2</v>
      </c>
      <c r="I626" s="4">
        <v>3.2921980495123786E-2</v>
      </c>
      <c r="J626" s="4">
        <v>5.8807201800450112E-2</v>
      </c>
      <c r="K626" s="4">
        <v>5.7550637659414858E-2</v>
      </c>
      <c r="L626" s="4">
        <v>5.6545386346586644E-2</v>
      </c>
      <c r="M626" s="4">
        <v>1.2816954238559641E-2</v>
      </c>
      <c r="N626" s="4">
        <v>2.1361590397599401E-2</v>
      </c>
      <c r="O626" s="4">
        <v>5.2021755438859722E-2</v>
      </c>
      <c r="P626" s="4">
        <v>7.5896474118529636E-2</v>
      </c>
      <c r="Q626" s="4">
        <v>0.15732183045761439</v>
      </c>
      <c r="R626" s="4">
        <v>0.20029632408102027</v>
      </c>
      <c r="S626" s="4">
        <v>0.16109152288072015</v>
      </c>
      <c r="T626" s="4">
        <v>0.33500000000000002</v>
      </c>
      <c r="U626" s="4">
        <v>0.43527381845461371</v>
      </c>
      <c r="V626" s="4">
        <v>0.50433458364591155</v>
      </c>
    </row>
    <row r="627" spans="1:22" hidden="1" x14ac:dyDescent="0.35">
      <c r="A627" t="s">
        <v>52</v>
      </c>
      <c r="B627" t="s">
        <v>41</v>
      </c>
      <c r="C627" t="str">
        <f t="shared" si="27"/>
        <v>GERMANY_TO_heat</v>
      </c>
      <c r="D627" t="str">
        <f t="shared" si="28"/>
        <v>PROTRA_CHP_HP_I</v>
      </c>
      <c r="E627" t="s">
        <v>13</v>
      </c>
      <c r="F627" s="1" t="str">
        <f t="shared" si="29"/>
        <v>GERMANYTO_heatPROTRA_HP_liquid_fuels</v>
      </c>
      <c r="G627" s="4">
        <v>2.6192996937157038</v>
      </c>
      <c r="H627" s="4">
        <v>2.5573386538075882</v>
      </c>
      <c r="I627" s="4">
        <v>2.1781370895699266</v>
      </c>
      <c r="J627" s="4">
        <v>2.0348005505824873</v>
      </c>
      <c r="K627" s="4">
        <v>2.4420911195784947</v>
      </c>
      <c r="L627" s="4">
        <v>2.5903845417585827</v>
      </c>
      <c r="M627" s="4">
        <v>1.6316407175803542</v>
      </c>
      <c r="N627" s="4">
        <v>2.3987183916428148</v>
      </c>
      <c r="O627" s="4">
        <v>1.8129800277114365</v>
      </c>
      <c r="P627" s="4">
        <v>1.2165017501959858</v>
      </c>
      <c r="Q627" s="4">
        <v>1.6688173415252234</v>
      </c>
      <c r="R627" s="4">
        <v>1.6902971686933697</v>
      </c>
      <c r="S627" s="4">
        <v>1.5300246121310461</v>
      </c>
      <c r="T627" s="4">
        <v>1.5647227944795905</v>
      </c>
      <c r="U627" s="4">
        <v>1.6440329255619772</v>
      </c>
      <c r="V627" s="4">
        <v>1.6265186049479501</v>
      </c>
    </row>
    <row r="628" spans="1:22" hidden="1" x14ac:dyDescent="0.35">
      <c r="A628" t="s">
        <v>52</v>
      </c>
      <c r="B628" t="s">
        <v>41</v>
      </c>
      <c r="C628" t="str">
        <f t="shared" si="27"/>
        <v>GERMANY_TO_heat</v>
      </c>
      <c r="D628" t="str">
        <f t="shared" si="28"/>
        <v>PROTRA_CHP_HP_I</v>
      </c>
      <c r="E628" t="s">
        <v>14</v>
      </c>
      <c r="F628" s="1" t="str">
        <f t="shared" si="29"/>
        <v>GERMANYTO_heatPROTRA_HP_solar</v>
      </c>
      <c r="G628" s="4">
        <v>0</v>
      </c>
      <c r="H628" s="4">
        <v>0</v>
      </c>
      <c r="I628" s="4">
        <v>0</v>
      </c>
      <c r="J628" s="4">
        <v>0</v>
      </c>
      <c r="K628" s="4">
        <v>0</v>
      </c>
      <c r="L628" s="4">
        <v>0</v>
      </c>
      <c r="M628" s="4">
        <v>0</v>
      </c>
      <c r="N628" s="4">
        <v>7.7000000000000013E-2</v>
      </c>
      <c r="O628" s="4">
        <v>0.105</v>
      </c>
      <c r="P628" s="4">
        <v>7.7000000000000013E-2</v>
      </c>
      <c r="Q628" s="4">
        <v>6.3000000000000014E-2</v>
      </c>
      <c r="R628" s="4">
        <v>4.2000000000000003E-2</v>
      </c>
      <c r="S628" s="4">
        <v>4.9000000000000002E-2</v>
      </c>
      <c r="T628" s="4">
        <v>5.6000000000000001E-2</v>
      </c>
      <c r="U628" s="4">
        <v>9.0999999999999998E-2</v>
      </c>
      <c r="V628" s="4">
        <v>9.799999999999999E-2</v>
      </c>
    </row>
    <row r="629" spans="1:22" hidden="1" x14ac:dyDescent="0.35">
      <c r="A629" t="s">
        <v>52</v>
      </c>
      <c r="B629" t="s">
        <v>41</v>
      </c>
      <c r="C629" t="str">
        <f t="shared" si="27"/>
        <v>GERMANY_TO_heat</v>
      </c>
      <c r="D629" t="str">
        <f t="shared" si="28"/>
        <v>PROTRA_CHP_HP_I</v>
      </c>
      <c r="E629" t="s">
        <v>15</v>
      </c>
      <c r="F629" s="1" t="str">
        <f t="shared" si="29"/>
        <v>GERMANYTO_heatPROTRA_HP_solid_fossil</v>
      </c>
      <c r="G629" s="4">
        <v>5.4455492607245084</v>
      </c>
      <c r="H629" s="4">
        <v>5.6132571420758071</v>
      </c>
      <c r="I629" s="4">
        <v>7.9120117226668603</v>
      </c>
      <c r="J629" s="4">
        <v>7.4117795938086841</v>
      </c>
      <c r="K629" s="4">
        <v>8.4651172722466317</v>
      </c>
      <c r="L629" s="4">
        <v>8.2883217717088122</v>
      </c>
      <c r="M629" s="4">
        <v>7.1750884213596846</v>
      </c>
      <c r="N629" s="4">
        <v>6.9908575960328907</v>
      </c>
      <c r="O629" s="4">
        <v>5.2212502962571321</v>
      </c>
      <c r="P629" s="4">
        <v>5.0014951413830193</v>
      </c>
      <c r="Q629" s="4">
        <v>4.6735147034693982</v>
      </c>
      <c r="R629" s="4">
        <v>4.0778625731527232</v>
      </c>
      <c r="S629" s="4">
        <v>4.1902185921861035</v>
      </c>
      <c r="T629" s="4">
        <v>3.7878849063827467</v>
      </c>
      <c r="U629" s="4">
        <v>2.8960590053052822</v>
      </c>
      <c r="V629" s="4">
        <v>2.5115700989954615</v>
      </c>
    </row>
    <row r="630" spans="1:22" hidden="1" x14ac:dyDescent="0.35">
      <c r="A630" t="s">
        <v>52</v>
      </c>
      <c r="B630" t="s">
        <v>41</v>
      </c>
      <c r="C630" t="str">
        <f t="shared" si="27"/>
        <v>GERMANY_TO_heat</v>
      </c>
      <c r="D630" t="str">
        <f t="shared" si="28"/>
        <v>PROTRA_CHP_HP_I</v>
      </c>
      <c r="E630" t="s">
        <v>16</v>
      </c>
      <c r="F630" s="1" t="str">
        <f t="shared" si="29"/>
        <v>GERMANYTO_heatPROTRA_HP_waste</v>
      </c>
      <c r="G630" s="4">
        <v>3.6408307050008206</v>
      </c>
      <c r="H630" s="4">
        <v>5.4244825071557496</v>
      </c>
      <c r="I630" s="4">
        <v>5.2501654482142541</v>
      </c>
      <c r="J630" s="4">
        <v>6.4579926528231022</v>
      </c>
      <c r="K630" s="4">
        <v>6.7562317915808281</v>
      </c>
      <c r="L630" s="4">
        <v>8.0276723304953421</v>
      </c>
      <c r="M630" s="4">
        <v>9.7514284607390955</v>
      </c>
      <c r="N630" s="4">
        <v>10.692823193743049</v>
      </c>
      <c r="O630" s="4">
        <v>10.776677134418698</v>
      </c>
      <c r="P630" s="4">
        <v>9.2057582359482968</v>
      </c>
      <c r="Q630" s="4">
        <v>10.691170899345499</v>
      </c>
      <c r="R630" s="4">
        <v>10.238442234416878</v>
      </c>
      <c r="S630" s="4">
        <v>10.653168128201857</v>
      </c>
      <c r="T630" s="4">
        <v>9.6349417057118369</v>
      </c>
      <c r="U630" s="4">
        <v>10.029426993126833</v>
      </c>
      <c r="V630" s="4">
        <v>9.8367281590125959</v>
      </c>
    </row>
    <row r="631" spans="1:22" hidden="1" x14ac:dyDescent="0.35">
      <c r="A631" t="s">
        <v>52</v>
      </c>
      <c r="B631" t="s">
        <v>42</v>
      </c>
      <c r="C631" t="str">
        <f t="shared" si="27"/>
        <v>GERMANY_TO_elec</v>
      </c>
      <c r="D631" t="str">
        <f t="shared" si="28"/>
        <v>PROTRA_CHP_PP_I</v>
      </c>
      <c r="E631" t="s">
        <v>0</v>
      </c>
      <c r="F631" s="1" t="str">
        <f t="shared" si="29"/>
        <v>GERMANYTO_elecPROTRA_CHP_gas_fuels</v>
      </c>
      <c r="G631" s="5">
        <v>11.080112421465312</v>
      </c>
      <c r="H631" s="5">
        <v>11.087068421465313</v>
      </c>
      <c r="I631" s="5">
        <v>12.783393421465311</v>
      </c>
      <c r="J631" s="5">
        <v>13.343551182523353</v>
      </c>
      <c r="K631" s="5">
        <v>13.398270182523353</v>
      </c>
      <c r="L631" s="5">
        <v>14.171146182523351</v>
      </c>
      <c r="M631" s="5">
        <v>14.861871182523352</v>
      </c>
      <c r="N631" s="5">
        <v>14.854241182523353</v>
      </c>
      <c r="O631" s="5">
        <v>14.910701182523349</v>
      </c>
      <c r="P631" s="5">
        <v>17.576479727124291</v>
      </c>
      <c r="Q631" s="5">
        <v>17.546009727124289</v>
      </c>
      <c r="R631" s="5">
        <v>17.913141209408607</v>
      </c>
      <c r="S631" s="5">
        <v>18.039757338087988</v>
      </c>
      <c r="T631" s="5">
        <v>17.339774722768791</v>
      </c>
      <c r="U631" s="5">
        <v>17.507306107003952</v>
      </c>
      <c r="V631" s="5">
        <v>17.533845732229327</v>
      </c>
    </row>
    <row r="632" spans="1:22" hidden="1" x14ac:dyDescent="0.35">
      <c r="A632" t="s">
        <v>52</v>
      </c>
      <c r="B632" t="s">
        <v>42</v>
      </c>
      <c r="C632" t="str">
        <f t="shared" si="27"/>
        <v>GERMANY_TO_elec</v>
      </c>
      <c r="D632" t="str">
        <f t="shared" si="28"/>
        <v>PROTRA_CHP_PP_I</v>
      </c>
      <c r="E632" t="s">
        <v>1</v>
      </c>
      <c r="F632" s="1" t="str">
        <f t="shared" si="29"/>
        <v>GERMANYTO_elecPROTRA_CHP_gas_fuels_CCS</v>
      </c>
      <c r="G632" s="5">
        <v>0</v>
      </c>
      <c r="H632" s="5">
        <v>0</v>
      </c>
      <c r="I632" s="5">
        <v>0</v>
      </c>
      <c r="J632" s="5">
        <v>0</v>
      </c>
      <c r="K632" s="5">
        <v>0</v>
      </c>
      <c r="L632" s="5">
        <v>0</v>
      </c>
      <c r="M632" s="5">
        <v>0</v>
      </c>
      <c r="N632" s="5">
        <v>0</v>
      </c>
      <c r="O632" s="5">
        <v>0</v>
      </c>
      <c r="P632" s="5">
        <v>0</v>
      </c>
      <c r="Q632" s="5">
        <v>0</v>
      </c>
      <c r="R632" s="5">
        <v>0</v>
      </c>
      <c r="S632" s="5">
        <v>0</v>
      </c>
      <c r="T632" s="5">
        <v>0</v>
      </c>
      <c r="U632" s="5">
        <v>0</v>
      </c>
      <c r="V632" s="5">
        <v>0</v>
      </c>
    </row>
    <row r="633" spans="1:22" hidden="1" x14ac:dyDescent="0.35">
      <c r="A633" t="s">
        <v>52</v>
      </c>
      <c r="B633" t="s">
        <v>42</v>
      </c>
      <c r="C633" t="str">
        <f t="shared" si="27"/>
        <v>GERMANY_TO_elec</v>
      </c>
      <c r="D633" t="str">
        <f t="shared" si="28"/>
        <v>PROTRA_CHP_PP_I</v>
      </c>
      <c r="E633" t="s">
        <v>2</v>
      </c>
      <c r="F633" s="1" t="str">
        <f t="shared" si="29"/>
        <v>GERMANYTO_elecPROTRA_CHP_geothermal</v>
      </c>
      <c r="G633" s="5">
        <v>1.1134796433910226E-2</v>
      </c>
      <c r="H633" s="5">
        <v>5.261380923442649E-2</v>
      </c>
      <c r="I633" s="5">
        <v>1.9665964023270897E-2</v>
      </c>
      <c r="J633" s="5">
        <v>2.0542082487000561E-2</v>
      </c>
      <c r="K633" s="5">
        <v>2.10100306216792E-2</v>
      </c>
      <c r="L633" s="5">
        <v>2.10100306216792E-2</v>
      </c>
      <c r="M633" s="5">
        <v>4.7371139999999999E-2</v>
      </c>
      <c r="N633" s="5">
        <v>4.7917600000000005E-2</v>
      </c>
      <c r="O633" s="5">
        <v>4.8531699999999997E-2</v>
      </c>
      <c r="P633" s="5">
        <v>6.6190011999999993E-2</v>
      </c>
      <c r="Q633" s="5">
        <v>6.6094959999999994E-2</v>
      </c>
      <c r="R633" s="5">
        <v>6.6094959999999994E-2</v>
      </c>
      <c r="S633" s="5">
        <v>7.7758776470588237E-2</v>
      </c>
      <c r="T633" s="5">
        <v>7.3870837647058818E-2</v>
      </c>
      <c r="U633" s="5">
        <v>8.1646715294117642E-2</v>
      </c>
      <c r="V633" s="5">
        <v>9.1366562352941161E-2</v>
      </c>
    </row>
    <row r="634" spans="1:22" hidden="1" x14ac:dyDescent="0.35">
      <c r="A634" t="s">
        <v>52</v>
      </c>
      <c r="B634" t="s">
        <v>42</v>
      </c>
      <c r="C634" t="str">
        <f t="shared" si="27"/>
        <v>GERMANY_TO_elec</v>
      </c>
      <c r="D634" t="str">
        <f t="shared" si="28"/>
        <v>PROTRA_CHP_PP_I</v>
      </c>
      <c r="E634" t="s">
        <v>3</v>
      </c>
      <c r="F634" s="1" t="str">
        <f t="shared" si="29"/>
        <v>GERMANYTO_elecPROTRA_CHP_liquid_fuels</v>
      </c>
      <c r="G634" s="5">
        <v>1.26844</v>
      </c>
      <c r="H634" s="5">
        <v>1.2014400000000001</v>
      </c>
      <c r="I634" s="5">
        <v>1.2014400000000001</v>
      </c>
      <c r="J634" s="5">
        <v>1.22844</v>
      </c>
      <c r="K634" s="5">
        <v>1.22444</v>
      </c>
      <c r="L634" s="5">
        <v>1.22444</v>
      </c>
      <c r="M634" s="5">
        <v>1.0761400000000001</v>
      </c>
      <c r="N634" s="5">
        <v>1.07254</v>
      </c>
      <c r="O634" s="5">
        <v>1.0599400000000001</v>
      </c>
      <c r="P634" s="5">
        <v>1.0599400000000001</v>
      </c>
      <c r="Q634" s="5">
        <v>1.0593399999999999</v>
      </c>
      <c r="R634" s="5">
        <v>1.0764035083848189</v>
      </c>
      <c r="S634" s="5">
        <v>1.0785072285966459</v>
      </c>
      <c r="T634" s="5">
        <v>0.99833211385701681</v>
      </c>
      <c r="U634" s="5">
        <v>1.0182005825242717</v>
      </c>
      <c r="V634" s="5">
        <v>1.0221742762577228</v>
      </c>
    </row>
    <row r="635" spans="1:22" hidden="1" x14ac:dyDescent="0.35">
      <c r="A635" t="s">
        <v>52</v>
      </c>
      <c r="B635" t="s">
        <v>42</v>
      </c>
      <c r="C635" t="str">
        <f t="shared" si="27"/>
        <v>GERMANY_TO_elec</v>
      </c>
      <c r="D635" t="str">
        <f t="shared" si="28"/>
        <v>PROTRA_CHP_PP_I</v>
      </c>
      <c r="E635" t="s">
        <v>4</v>
      </c>
      <c r="F635" s="1" t="str">
        <f t="shared" si="29"/>
        <v>GERMANYTO_elecPROTRA_CHP_liquid_fuels_CCS</v>
      </c>
      <c r="G635" s="5">
        <v>0</v>
      </c>
      <c r="H635" s="5">
        <v>0</v>
      </c>
      <c r="I635" s="5">
        <v>0</v>
      </c>
      <c r="J635" s="5">
        <v>0</v>
      </c>
      <c r="K635" s="5">
        <v>0</v>
      </c>
      <c r="L635" s="5">
        <v>0</v>
      </c>
      <c r="M635" s="5">
        <v>0</v>
      </c>
      <c r="N635" s="5">
        <v>0</v>
      </c>
      <c r="O635" s="5">
        <v>0</v>
      </c>
      <c r="P635" s="5">
        <v>0</v>
      </c>
      <c r="Q635" s="5">
        <v>0</v>
      </c>
      <c r="R635" s="5">
        <v>0</v>
      </c>
      <c r="S635" s="5">
        <v>0</v>
      </c>
      <c r="T635" s="5">
        <v>0</v>
      </c>
      <c r="U635" s="5">
        <v>0</v>
      </c>
      <c r="V635" s="5">
        <v>0</v>
      </c>
    </row>
    <row r="636" spans="1:22" hidden="1" x14ac:dyDescent="0.35">
      <c r="A636" t="s">
        <v>52</v>
      </c>
      <c r="B636" t="s">
        <v>42</v>
      </c>
      <c r="C636" t="str">
        <f t="shared" si="27"/>
        <v>GERMANY_TO_elec</v>
      </c>
      <c r="D636" t="str">
        <f t="shared" si="28"/>
        <v>PROTRA_CHP_PP_I</v>
      </c>
      <c r="E636" t="s">
        <v>5</v>
      </c>
      <c r="F636" s="1" t="str">
        <f t="shared" si="29"/>
        <v>GERMANYTO_elecPROTRA_CHP_solid_fossil</v>
      </c>
      <c r="G636" s="5">
        <v>9.1121134868421052</v>
      </c>
      <c r="H636" s="5">
        <v>9.1121134868421052</v>
      </c>
      <c r="I636" s="5">
        <v>9.1009134868421064</v>
      </c>
      <c r="J636" s="5">
        <v>9.1700134868421053</v>
      </c>
      <c r="K636" s="5">
        <v>9.1700134868421053</v>
      </c>
      <c r="L636" s="5">
        <v>9.2560134868421038</v>
      </c>
      <c r="M636" s="5">
        <v>11.894013486842105</v>
      </c>
      <c r="N636" s="5">
        <v>11.894013486842105</v>
      </c>
      <c r="O636" s="5">
        <v>12.794013486842104</v>
      </c>
      <c r="P636" s="5">
        <v>12.794013486842104</v>
      </c>
      <c r="Q636" s="5">
        <v>12.794013486842104</v>
      </c>
      <c r="R636" s="5">
        <v>12.787528664800199</v>
      </c>
      <c r="S636" s="5">
        <v>13.158514525780859</v>
      </c>
      <c r="T636" s="5">
        <v>12.513004531692879</v>
      </c>
      <c r="U636" s="5">
        <v>12.56380230435447</v>
      </c>
      <c r="V636" s="5">
        <v>11.760494973913465</v>
      </c>
    </row>
    <row r="637" spans="1:22" hidden="1" x14ac:dyDescent="0.35">
      <c r="A637" t="s">
        <v>52</v>
      </c>
      <c r="B637" t="s">
        <v>42</v>
      </c>
      <c r="C637" t="str">
        <f t="shared" si="27"/>
        <v>GERMANY_TO_elec</v>
      </c>
      <c r="D637" t="str">
        <f t="shared" si="28"/>
        <v>PROTRA_CHP_PP_I</v>
      </c>
      <c r="E637" t="s">
        <v>6</v>
      </c>
      <c r="F637" s="1" t="str">
        <f t="shared" si="29"/>
        <v>GERMANYTO_elecPROTRA_CHP_solid_fossil_CCS</v>
      </c>
      <c r="G637" s="5">
        <v>0</v>
      </c>
      <c r="H637" s="5">
        <v>0</v>
      </c>
      <c r="I637" s="5">
        <v>0</v>
      </c>
      <c r="J637" s="5">
        <v>0</v>
      </c>
      <c r="K637" s="5">
        <v>0</v>
      </c>
      <c r="L637" s="5">
        <v>0</v>
      </c>
      <c r="M637" s="5">
        <v>0</v>
      </c>
      <c r="N637" s="5">
        <v>0</v>
      </c>
      <c r="O637" s="5">
        <v>0</v>
      </c>
      <c r="P637" s="5">
        <v>0</v>
      </c>
      <c r="Q637" s="5">
        <v>0</v>
      </c>
      <c r="R637" s="5">
        <v>0</v>
      </c>
      <c r="S637" s="5">
        <v>0</v>
      </c>
      <c r="T637" s="5">
        <v>0</v>
      </c>
      <c r="U637" s="5">
        <v>0</v>
      </c>
      <c r="V637" s="5">
        <v>0</v>
      </c>
    </row>
    <row r="638" spans="1:22" hidden="1" x14ac:dyDescent="0.35">
      <c r="A638" t="s">
        <v>52</v>
      </c>
      <c r="B638" t="s">
        <v>42</v>
      </c>
      <c r="C638" t="str">
        <f t="shared" si="27"/>
        <v>GERMANY_TO_elec</v>
      </c>
      <c r="D638" t="str">
        <f t="shared" si="28"/>
        <v>PROTRA_CHP_PP_I</v>
      </c>
      <c r="E638" t="s">
        <v>7</v>
      </c>
      <c r="F638" s="1" t="str">
        <f t="shared" si="29"/>
        <v>GERMANYTO_elecPROTRA_CHP_waste</v>
      </c>
      <c r="G638" s="5">
        <v>0.5360606892699914</v>
      </c>
      <c r="H638" s="5">
        <v>0.54576486701881999</v>
      </c>
      <c r="I638" s="5">
        <v>0.55391341322012622</v>
      </c>
      <c r="J638" s="5">
        <v>0.63406547676388492</v>
      </c>
      <c r="K638" s="5">
        <v>0.67655683120165389</v>
      </c>
      <c r="L638" s="5">
        <v>0.68437202778563411</v>
      </c>
      <c r="M638" s="5">
        <v>0.68437202778563411</v>
      </c>
      <c r="N638" s="5">
        <v>0.68437202778563411</v>
      </c>
      <c r="O638" s="5">
        <v>0.68207561931072047</v>
      </c>
      <c r="P638" s="5">
        <v>0.68207561931072047</v>
      </c>
      <c r="Q638" s="5">
        <v>0.68207561931072047</v>
      </c>
      <c r="R638" s="5">
        <v>0.68207561931072047</v>
      </c>
      <c r="S638" s="5">
        <v>0.68207561931072047</v>
      </c>
      <c r="T638" s="5">
        <v>0.68248041196313047</v>
      </c>
      <c r="U638" s="5">
        <v>0.68248041196313047</v>
      </c>
      <c r="V638" s="5">
        <v>0.67236059565288231</v>
      </c>
    </row>
    <row r="639" spans="1:22" hidden="1" x14ac:dyDescent="0.35">
      <c r="A639" t="s">
        <v>52</v>
      </c>
      <c r="B639" t="s">
        <v>42</v>
      </c>
      <c r="C639" t="str">
        <f t="shared" si="27"/>
        <v>GERMANY_TO_elec</v>
      </c>
      <c r="D639" t="str">
        <f t="shared" si="28"/>
        <v>PROTRA_CHP_PP_I</v>
      </c>
      <c r="E639" t="s">
        <v>8</v>
      </c>
      <c r="F639" s="1" t="str">
        <f t="shared" si="29"/>
        <v>GERMANYTO_elecPROTRA_CHP_solid_bio</v>
      </c>
      <c r="G639" s="5">
        <v>0.91123246862474538</v>
      </c>
      <c r="H639" s="5">
        <v>0.92772829087591702</v>
      </c>
      <c r="I639" s="5">
        <v>0.94157974467461059</v>
      </c>
      <c r="J639" s="5">
        <v>1.0778276811308518</v>
      </c>
      <c r="K639" s="5">
        <v>1.1500573793246618</v>
      </c>
      <c r="L639" s="5">
        <v>1.1633421827406818</v>
      </c>
      <c r="M639" s="5">
        <v>1.1633421827406818</v>
      </c>
      <c r="N639" s="5">
        <v>1.1633421827406818</v>
      </c>
      <c r="O639" s="5">
        <v>1.1594385912155953</v>
      </c>
      <c r="P639" s="5">
        <v>1.1594385912155953</v>
      </c>
      <c r="Q639" s="5">
        <v>1.1594385912155953</v>
      </c>
      <c r="R639" s="5">
        <v>1.1606307284274797</v>
      </c>
      <c r="S639" s="5">
        <v>1.2057616371631044</v>
      </c>
      <c r="T639" s="5">
        <v>1.2595781170138869</v>
      </c>
      <c r="U639" s="5">
        <v>1.3202068095040091</v>
      </c>
      <c r="V639" s="5">
        <v>1.3602285587601293</v>
      </c>
    </row>
    <row r="640" spans="1:22" hidden="1" x14ac:dyDescent="0.35">
      <c r="A640" t="s">
        <v>52</v>
      </c>
      <c r="B640" t="s">
        <v>42</v>
      </c>
      <c r="C640" t="str">
        <f t="shared" si="27"/>
        <v>GERMANY_TO_elec</v>
      </c>
      <c r="D640" t="str">
        <f t="shared" si="28"/>
        <v>PROTRA_CHP_PP_I</v>
      </c>
      <c r="E640" t="s">
        <v>9</v>
      </c>
      <c r="F640" s="1" t="str">
        <f t="shared" si="29"/>
        <v>GERMANYTO_elecPROTRA_CHP_solid_bio_CCS</v>
      </c>
      <c r="G640" s="5">
        <v>0</v>
      </c>
      <c r="H640" s="5">
        <v>0</v>
      </c>
      <c r="I640" s="5">
        <v>0</v>
      </c>
      <c r="J640" s="5">
        <v>0</v>
      </c>
      <c r="K640" s="5">
        <v>0</v>
      </c>
      <c r="L640" s="5">
        <v>0</v>
      </c>
      <c r="M640" s="5">
        <v>0</v>
      </c>
      <c r="N640" s="5">
        <v>0</v>
      </c>
      <c r="O640" s="5">
        <v>0</v>
      </c>
      <c r="P640" s="5">
        <v>0</v>
      </c>
      <c r="Q640" s="5">
        <v>0</v>
      </c>
      <c r="R640" s="5">
        <v>0</v>
      </c>
      <c r="S640" s="5">
        <v>0</v>
      </c>
      <c r="T640" s="5">
        <v>0</v>
      </c>
      <c r="U640" s="5">
        <v>0</v>
      </c>
      <c r="V640" s="5">
        <v>0</v>
      </c>
    </row>
    <row r="641" spans="1:22" hidden="1" x14ac:dyDescent="0.35">
      <c r="A641" t="s">
        <v>52</v>
      </c>
      <c r="B641" t="s">
        <v>42</v>
      </c>
      <c r="C641" t="str">
        <f t="shared" si="27"/>
        <v>GERMANY_TO_elec</v>
      </c>
      <c r="D641" t="str">
        <f t="shared" si="28"/>
        <v>PROTRA_CHP_PP_I</v>
      </c>
      <c r="E641" t="s">
        <v>17</v>
      </c>
      <c r="F641" s="1" t="str">
        <f t="shared" si="29"/>
        <v>GERMANYTO_elecPROTRA_PP_solid_bio</v>
      </c>
      <c r="G641" s="5">
        <v>0.47509240561426364</v>
      </c>
      <c r="H641" s="5">
        <v>0.49023141500469952</v>
      </c>
      <c r="I641" s="5">
        <v>0.49825833248104251</v>
      </c>
      <c r="J641" s="5">
        <v>0.49881302024452656</v>
      </c>
      <c r="K641" s="5">
        <v>0.50196107792604794</v>
      </c>
      <c r="L641" s="5">
        <v>0.50386880088104979</v>
      </c>
      <c r="M641" s="5">
        <v>0.50386880088104979</v>
      </c>
      <c r="N641" s="5">
        <v>0.50386880088104979</v>
      </c>
      <c r="O641" s="5">
        <v>0.50386880088104979</v>
      </c>
      <c r="P641" s="5">
        <v>0.50298734473022388</v>
      </c>
      <c r="Q641" s="5">
        <v>0.50298734473022388</v>
      </c>
      <c r="R641" s="5">
        <v>0.50350451738197355</v>
      </c>
      <c r="S641" s="5">
        <v>0.52308319634106715</v>
      </c>
      <c r="T641" s="5">
        <v>0.54642984747719381</v>
      </c>
      <c r="U641" s="5">
        <v>0.57273177090903282</v>
      </c>
      <c r="V641" s="5">
        <v>0.59009399564634224</v>
      </c>
    </row>
    <row r="642" spans="1:22" hidden="1" x14ac:dyDescent="0.35">
      <c r="A642" t="s">
        <v>52</v>
      </c>
      <c r="B642" t="s">
        <v>42</v>
      </c>
      <c r="C642" t="str">
        <f t="shared" si="27"/>
        <v>GERMANY_TO_elec</v>
      </c>
      <c r="D642" t="str">
        <f t="shared" si="28"/>
        <v>PROTRA_CHP_PP_I</v>
      </c>
      <c r="E642" t="s">
        <v>18</v>
      </c>
      <c r="F642" s="1" t="str">
        <f t="shared" si="29"/>
        <v>GERMANYTO_elecPROTRA_PP_solid_bio_CCS</v>
      </c>
      <c r="G642" s="5">
        <v>0</v>
      </c>
      <c r="H642" s="5">
        <v>0</v>
      </c>
      <c r="I642" s="5">
        <v>0</v>
      </c>
      <c r="J642" s="5">
        <v>0</v>
      </c>
      <c r="K642" s="5">
        <v>0</v>
      </c>
      <c r="L642" s="5">
        <v>0</v>
      </c>
      <c r="M642" s="5">
        <v>0</v>
      </c>
      <c r="N642" s="5">
        <v>0</v>
      </c>
      <c r="O642" s="5">
        <v>0</v>
      </c>
      <c r="P642" s="5">
        <v>0</v>
      </c>
      <c r="Q642" s="5">
        <v>0</v>
      </c>
      <c r="R642" s="5">
        <v>0</v>
      </c>
      <c r="S642" s="5">
        <v>0</v>
      </c>
      <c r="T642" s="5">
        <v>0</v>
      </c>
      <c r="U642" s="5">
        <v>0</v>
      </c>
      <c r="V642" s="5">
        <v>0</v>
      </c>
    </row>
    <row r="643" spans="1:22" hidden="1" x14ac:dyDescent="0.35">
      <c r="A643" t="s">
        <v>52</v>
      </c>
      <c r="B643" t="s">
        <v>42</v>
      </c>
      <c r="C643" t="str">
        <f t="shared" si="27"/>
        <v>GERMANY_TO_elec</v>
      </c>
      <c r="D643" t="str">
        <f t="shared" si="28"/>
        <v>PROTRA_CHP_PP_I</v>
      </c>
      <c r="E643" t="s">
        <v>19</v>
      </c>
      <c r="F643" s="1" t="str">
        <f t="shared" si="29"/>
        <v>GERMANYTO_elecPROTRA_PP_gas_fuels</v>
      </c>
      <c r="G643" s="5">
        <v>14.288823578947369</v>
      </c>
      <c r="H643" s="5">
        <v>14.806329578947368</v>
      </c>
      <c r="I643" s="5">
        <v>14.841224578947369</v>
      </c>
      <c r="J643" s="5">
        <v>15.72147957894737</v>
      </c>
      <c r="K643" s="5">
        <v>16.262909578947369</v>
      </c>
      <c r="L643" s="5">
        <v>16.663654578947366</v>
      </c>
      <c r="M643" s="5">
        <v>16.399883578947367</v>
      </c>
      <c r="N643" s="5">
        <v>16.298713578947368</v>
      </c>
      <c r="O643" s="5">
        <v>17.118143578947368</v>
      </c>
      <c r="P643" s="5">
        <v>18.601543578947368</v>
      </c>
      <c r="Q643" s="5">
        <v>18.456951578947368</v>
      </c>
      <c r="R643" s="5">
        <v>18.843143544927738</v>
      </c>
      <c r="S643" s="5">
        <v>18.976333244038436</v>
      </c>
      <c r="T643" s="5">
        <v>18.24000940528671</v>
      </c>
      <c r="U643" s="5">
        <v>18.416238570485582</v>
      </c>
      <c r="V643" s="5">
        <v>18.444156062002236</v>
      </c>
    </row>
    <row r="644" spans="1:22" hidden="1" x14ac:dyDescent="0.35">
      <c r="A644" t="s">
        <v>52</v>
      </c>
      <c r="B644" t="s">
        <v>42</v>
      </c>
      <c r="C644" t="str">
        <f t="shared" ref="C644:C707" si="30">A644&amp;"_"&amp;B644</f>
        <v>GERMANY_TO_elec</v>
      </c>
      <c r="D644" t="str">
        <f t="shared" ref="D644:D707" si="31">IF(B644="TO_heat","PROTRA_CHP_HP_I","PROTRA_CHP_PP_I")</f>
        <v>PROTRA_CHP_PP_I</v>
      </c>
      <c r="E644" t="s">
        <v>20</v>
      </c>
      <c r="F644" s="1" t="str">
        <f t="shared" ref="F644:F707" si="32">A644&amp;B644&amp;E644</f>
        <v>GERMANYTO_elecPROTRA_PP_gas_fuels_CCS</v>
      </c>
      <c r="G644" s="6">
        <v>0</v>
      </c>
      <c r="H644" s="6">
        <v>0</v>
      </c>
      <c r="I644" s="6">
        <v>0</v>
      </c>
      <c r="J644" s="6">
        <v>0</v>
      </c>
      <c r="K644" s="6">
        <v>0</v>
      </c>
      <c r="L644" s="6">
        <v>0</v>
      </c>
      <c r="M644" s="6">
        <v>0</v>
      </c>
      <c r="N644" s="6">
        <v>0</v>
      </c>
      <c r="O644" s="6">
        <v>0</v>
      </c>
      <c r="P644" s="6">
        <v>0</v>
      </c>
      <c r="Q644" s="6">
        <v>0</v>
      </c>
      <c r="R644" s="6">
        <v>0</v>
      </c>
      <c r="S644" s="6">
        <v>0</v>
      </c>
      <c r="T644" s="6">
        <v>0</v>
      </c>
      <c r="U644" s="6">
        <v>0</v>
      </c>
      <c r="V644" s="6">
        <v>0</v>
      </c>
    </row>
    <row r="645" spans="1:22" hidden="1" x14ac:dyDescent="0.35">
      <c r="A645" t="s">
        <v>52</v>
      </c>
      <c r="B645" t="s">
        <v>42</v>
      </c>
      <c r="C645" t="str">
        <f t="shared" si="30"/>
        <v>GERMANY_TO_elec</v>
      </c>
      <c r="D645" t="str">
        <f t="shared" si="31"/>
        <v>PROTRA_CHP_PP_I</v>
      </c>
      <c r="E645" t="s">
        <v>21</v>
      </c>
      <c r="F645" s="1" t="str">
        <f t="shared" si="32"/>
        <v>GERMANYTO_elecPROTRA_PP_geothermal</v>
      </c>
      <c r="G645" s="5">
        <v>1E-3</v>
      </c>
      <c r="H645" s="5">
        <v>1E-3</v>
      </c>
      <c r="I645" s="5">
        <v>3.0000000000000001E-3</v>
      </c>
      <c r="J645" s="5">
        <v>3.0000000000000001E-3</v>
      </c>
      <c r="K645" s="5">
        <v>8.0000000000000002E-3</v>
      </c>
      <c r="L645" s="5">
        <v>8.0000000000000002E-3</v>
      </c>
      <c r="M645" s="5">
        <v>8.0000000000000002E-3</v>
      </c>
      <c r="N645" s="5">
        <v>1.2E-2</v>
      </c>
      <c r="O645" s="5">
        <v>2.4E-2</v>
      </c>
      <c r="P645" s="5">
        <v>2.4E-2</v>
      </c>
      <c r="Q645" s="5">
        <v>2.5999999999999999E-2</v>
      </c>
      <c r="R645" s="5">
        <v>2.5999999999999999E-2</v>
      </c>
      <c r="S645" s="5">
        <v>3.0588235294117645E-2</v>
      </c>
      <c r="T645" s="5">
        <v>2.9058823529411765E-2</v>
      </c>
      <c r="U645" s="5">
        <v>3.2117647058823529E-2</v>
      </c>
      <c r="V645" s="5">
        <v>3.5941176470588233E-2</v>
      </c>
    </row>
    <row r="646" spans="1:22" hidden="1" x14ac:dyDescent="0.35">
      <c r="A646" t="s">
        <v>52</v>
      </c>
      <c r="B646" t="s">
        <v>42</v>
      </c>
      <c r="C646" t="str">
        <f t="shared" si="30"/>
        <v>GERMANY_TO_elec</v>
      </c>
      <c r="D646" t="str">
        <f t="shared" si="31"/>
        <v>PROTRA_CHP_PP_I</v>
      </c>
      <c r="E646" t="s">
        <v>22</v>
      </c>
      <c r="F646" s="1" t="str">
        <f t="shared" si="32"/>
        <v>GERMANYTO_elecPROTRA_PP_hydropower_dammed</v>
      </c>
      <c r="G646" s="5">
        <v>6.9435999999999991</v>
      </c>
      <c r="H646" s="5">
        <v>6.9255999999999993</v>
      </c>
      <c r="I646" s="5">
        <v>6.9135999999999997</v>
      </c>
      <c r="J646" s="5">
        <v>6.8835999999999995</v>
      </c>
      <c r="K646" s="5">
        <v>6.9835999999999991</v>
      </c>
      <c r="L646" s="5">
        <v>7.1095999999999995</v>
      </c>
      <c r="M646" s="5">
        <v>7.1095999999999995</v>
      </c>
      <c r="N646" s="5">
        <v>6.9453999999999985</v>
      </c>
      <c r="O646" s="5">
        <v>6.9453999999999985</v>
      </c>
      <c r="P646" s="5">
        <v>6.9453999999999985</v>
      </c>
      <c r="Q646" s="5">
        <v>6.9453999999999985</v>
      </c>
      <c r="R646" s="5">
        <v>6.9453999999999985</v>
      </c>
      <c r="S646" s="5">
        <v>7.0242554761671716</v>
      </c>
      <c r="T646" s="5">
        <v>7.0412501908583724</v>
      </c>
      <c r="U646" s="5">
        <v>7.2873336595869604</v>
      </c>
      <c r="V646" s="5">
        <v>7.2873336595869604</v>
      </c>
    </row>
    <row r="647" spans="1:22" hidden="1" x14ac:dyDescent="0.35">
      <c r="A647" t="s">
        <v>52</v>
      </c>
      <c r="B647" t="s">
        <v>42</v>
      </c>
      <c r="C647" t="str">
        <f t="shared" si="30"/>
        <v>GERMANY_TO_elec</v>
      </c>
      <c r="D647" t="str">
        <f t="shared" si="31"/>
        <v>PROTRA_CHP_PP_I</v>
      </c>
      <c r="E647" t="s">
        <v>23</v>
      </c>
      <c r="F647" s="1" t="str">
        <f t="shared" si="32"/>
        <v>GERMANYTO_elecPROTRA_PP_hydropower_run_of_river</v>
      </c>
      <c r="G647" s="5">
        <v>3.9144000000000023</v>
      </c>
      <c r="H647" s="5">
        <v>3.9164000000000025</v>
      </c>
      <c r="I647" s="5">
        <v>3.9194000000000022</v>
      </c>
      <c r="J647" s="5">
        <v>3.9214000000000024</v>
      </c>
      <c r="K647" s="5">
        <v>4.2544000000000022</v>
      </c>
      <c r="L647" s="5">
        <v>4.2516000000000025</v>
      </c>
      <c r="M647" s="5">
        <v>4.3264000000000022</v>
      </c>
      <c r="N647" s="5">
        <v>4.3116000000000012</v>
      </c>
      <c r="O647" s="5">
        <v>4.3484900000000017</v>
      </c>
      <c r="P647" s="5">
        <v>4.3484900000000017</v>
      </c>
      <c r="Q647" s="5">
        <v>4.4536000000000016</v>
      </c>
      <c r="R647" s="5">
        <v>4.4614152920531476</v>
      </c>
      <c r="S647" s="5">
        <v>4.473696465279521</v>
      </c>
      <c r="T647" s="5">
        <v>4.3095753321634511</v>
      </c>
      <c r="U647" s="5">
        <v>4.4469011782401617</v>
      </c>
      <c r="V647" s="5">
        <v>4.4323870644271759</v>
      </c>
    </row>
    <row r="648" spans="1:22" hidden="1" x14ac:dyDescent="0.35">
      <c r="A648" t="s">
        <v>52</v>
      </c>
      <c r="B648" t="s">
        <v>42</v>
      </c>
      <c r="C648" t="str">
        <f t="shared" si="30"/>
        <v>GERMANY_TO_elec</v>
      </c>
      <c r="D648" t="str">
        <f t="shared" si="31"/>
        <v>PROTRA_CHP_PP_I</v>
      </c>
      <c r="E648" t="s">
        <v>24</v>
      </c>
      <c r="F648" s="1" t="str">
        <f t="shared" si="32"/>
        <v>GERMANYTO_elecPROTRA_PP_liquid_fuels</v>
      </c>
      <c r="G648" s="5">
        <v>3.6130531578947367</v>
      </c>
      <c r="H648" s="5">
        <v>3.6084531578947368</v>
      </c>
      <c r="I648" s="5">
        <v>3.5954731578947365</v>
      </c>
      <c r="J648" s="5">
        <v>3.633773157894737</v>
      </c>
      <c r="K648" s="5">
        <v>3.5982131578947367</v>
      </c>
      <c r="L648" s="5">
        <v>3.5603331578947368</v>
      </c>
      <c r="M648" s="5">
        <v>3.5538331578947369</v>
      </c>
      <c r="N648" s="5">
        <v>3.5359231578947363</v>
      </c>
      <c r="O648" s="5">
        <v>3.5336231578947368</v>
      </c>
      <c r="P648" s="5">
        <v>3.5328231578947369</v>
      </c>
      <c r="Q648" s="5">
        <v>3.4654031578947371</v>
      </c>
      <c r="R648" s="5">
        <v>3.5212227586286993</v>
      </c>
      <c r="S648" s="5">
        <v>3.528104627212338</v>
      </c>
      <c r="T648" s="5">
        <v>3.2658289689692017</v>
      </c>
      <c r="U648" s="5">
        <v>3.3308243944813491</v>
      </c>
      <c r="V648" s="5">
        <v>3.3438234795837785</v>
      </c>
    </row>
    <row r="649" spans="1:22" hidden="1" x14ac:dyDescent="0.35">
      <c r="A649" t="s">
        <v>52</v>
      </c>
      <c r="B649" t="s">
        <v>42</v>
      </c>
      <c r="C649" t="str">
        <f t="shared" si="30"/>
        <v>GERMANY_TO_elec</v>
      </c>
      <c r="D649" t="str">
        <f t="shared" si="31"/>
        <v>PROTRA_CHP_PP_I</v>
      </c>
      <c r="E649" t="s">
        <v>25</v>
      </c>
      <c r="F649" s="1" t="str">
        <f t="shared" si="32"/>
        <v>GERMANYTO_elecPROTRA_PP_liquid_fuels_CCS</v>
      </c>
      <c r="G649" s="5">
        <v>0</v>
      </c>
      <c r="H649" s="5">
        <v>0</v>
      </c>
      <c r="I649" s="5">
        <v>0</v>
      </c>
      <c r="J649" s="5">
        <v>0</v>
      </c>
      <c r="K649" s="5">
        <v>0</v>
      </c>
      <c r="L649" s="5">
        <v>0</v>
      </c>
      <c r="M649" s="5">
        <v>0</v>
      </c>
      <c r="N649" s="5">
        <v>0</v>
      </c>
      <c r="O649" s="5">
        <v>0</v>
      </c>
      <c r="P649" s="5">
        <v>0</v>
      </c>
      <c r="Q649" s="5">
        <v>0</v>
      </c>
      <c r="R649" s="5">
        <v>0</v>
      </c>
      <c r="S649" s="5">
        <v>0</v>
      </c>
      <c r="T649" s="5">
        <v>0</v>
      </c>
      <c r="U649" s="5">
        <v>0</v>
      </c>
      <c r="V649" s="5">
        <v>0</v>
      </c>
    </row>
    <row r="650" spans="1:22" hidden="1" x14ac:dyDescent="0.35">
      <c r="A650" t="s">
        <v>52</v>
      </c>
      <c r="B650" t="s">
        <v>42</v>
      </c>
      <c r="C650" t="str">
        <f t="shared" si="30"/>
        <v>GERMANY_TO_elec</v>
      </c>
      <c r="D650" t="str">
        <f t="shared" si="31"/>
        <v>PROTRA_CHP_PP_I</v>
      </c>
      <c r="E650" t="s">
        <v>26</v>
      </c>
      <c r="F650" s="1" t="str">
        <f t="shared" si="32"/>
        <v>GERMANYTO_elecPROTRA_PP_nuclear</v>
      </c>
      <c r="G650" s="5">
        <v>21.405999999999999</v>
      </c>
      <c r="H650" s="5">
        <v>21.227</v>
      </c>
      <c r="I650" s="5">
        <v>21.227</v>
      </c>
      <c r="J650" s="5">
        <v>21.5</v>
      </c>
      <c r="K650" s="5">
        <v>21.5</v>
      </c>
      <c r="L650" s="5">
        <v>21.5</v>
      </c>
      <c r="M650" s="5">
        <v>21.5</v>
      </c>
      <c r="N650" s="5">
        <v>12.696999999999999</v>
      </c>
      <c r="O650" s="5">
        <v>12.696999999999999</v>
      </c>
      <c r="P650" s="5">
        <v>12.702999999999999</v>
      </c>
      <c r="Q650" s="5">
        <v>11.358000000000001</v>
      </c>
      <c r="R650" s="5">
        <v>10.158012429565794</v>
      </c>
      <c r="S650" s="5">
        <v>10.158012429565794</v>
      </c>
      <c r="T650" s="5">
        <v>8.9561425256877705</v>
      </c>
      <c r="U650" s="5">
        <v>8.9561425256877705</v>
      </c>
      <c r="V650" s="5">
        <v>7.6366267815710982</v>
      </c>
    </row>
    <row r="651" spans="1:22" hidden="1" x14ac:dyDescent="0.35">
      <c r="A651" t="s">
        <v>52</v>
      </c>
      <c r="B651" t="s">
        <v>42</v>
      </c>
      <c r="C651" t="str">
        <f t="shared" si="30"/>
        <v>GERMANY_TO_elec</v>
      </c>
      <c r="D651" t="str">
        <f t="shared" si="31"/>
        <v>PROTRA_CHP_PP_I</v>
      </c>
      <c r="E651" t="s">
        <v>27</v>
      </c>
      <c r="F651" s="1" t="str">
        <f t="shared" si="32"/>
        <v>GERMANYTO_elecPROTRA_PP_oceanic</v>
      </c>
      <c r="G651" s="5">
        <v>0</v>
      </c>
      <c r="H651" s="5">
        <v>0</v>
      </c>
      <c r="I651" s="5">
        <v>0</v>
      </c>
      <c r="J651" s="5">
        <v>0</v>
      </c>
      <c r="K651" s="5">
        <v>0</v>
      </c>
      <c r="L651" s="5">
        <v>0</v>
      </c>
      <c r="M651" s="5">
        <v>0</v>
      </c>
      <c r="N651" s="5">
        <v>0</v>
      </c>
      <c r="O651" s="5">
        <v>0</v>
      </c>
      <c r="P651" s="5">
        <v>0</v>
      </c>
      <c r="Q651" s="5">
        <v>0</v>
      </c>
      <c r="R651" s="5">
        <v>0</v>
      </c>
      <c r="S651" s="5">
        <v>0</v>
      </c>
      <c r="T651" s="5">
        <v>0</v>
      </c>
      <c r="U651" s="5">
        <v>0</v>
      </c>
      <c r="V651" s="5">
        <v>0</v>
      </c>
    </row>
    <row r="652" spans="1:22" hidden="1" x14ac:dyDescent="0.35">
      <c r="A652" t="s">
        <v>52</v>
      </c>
      <c r="B652" t="s">
        <v>42</v>
      </c>
      <c r="C652" t="str">
        <f t="shared" si="30"/>
        <v>GERMANY_TO_elec</v>
      </c>
      <c r="D652" t="str">
        <f t="shared" si="31"/>
        <v>PROTRA_CHP_PP_I</v>
      </c>
      <c r="E652" t="s">
        <v>28</v>
      </c>
      <c r="F652" s="1" t="str">
        <f t="shared" si="32"/>
        <v>GERMANYTO_elecPROTRA_PP_solar_CSP</v>
      </c>
      <c r="G652" s="5">
        <v>0</v>
      </c>
      <c r="H652" s="5">
        <v>0</v>
      </c>
      <c r="I652" s="5">
        <v>0</v>
      </c>
      <c r="J652" s="5">
        <v>0</v>
      </c>
      <c r="K652" s="5">
        <v>2E-3</v>
      </c>
      <c r="L652" s="5">
        <v>2E-3</v>
      </c>
      <c r="M652" s="5">
        <v>2E-3</v>
      </c>
      <c r="N652" s="5">
        <v>2E-3</v>
      </c>
      <c r="O652" s="5">
        <v>2E-3</v>
      </c>
      <c r="P652" s="5">
        <v>2E-3</v>
      </c>
      <c r="Q652" s="5">
        <v>2E-3</v>
      </c>
      <c r="R652" s="5">
        <v>2E-3</v>
      </c>
      <c r="S652" s="5">
        <v>2E-3</v>
      </c>
      <c r="T652" s="5">
        <v>2E-3</v>
      </c>
      <c r="U652" s="5">
        <v>2E-3</v>
      </c>
      <c r="V652" s="5">
        <v>2E-3</v>
      </c>
    </row>
    <row r="653" spans="1:22" hidden="1" x14ac:dyDescent="0.35">
      <c r="A653" t="s">
        <v>52</v>
      </c>
      <c r="B653" t="s">
        <v>42</v>
      </c>
      <c r="C653" t="str">
        <f t="shared" si="30"/>
        <v>GERMANY_TO_elec</v>
      </c>
      <c r="D653" t="str">
        <f t="shared" si="31"/>
        <v>PROTRA_CHP_PP_I</v>
      </c>
      <c r="E653" t="s">
        <v>29</v>
      </c>
      <c r="F653" s="1" t="str">
        <f t="shared" si="32"/>
        <v>GERMANYTO_elecPROTRA_PP_solar_PV</v>
      </c>
      <c r="G653" s="5">
        <v>0.55512000000000006</v>
      </c>
      <c r="H653" s="5">
        <v>0.78273000000000004</v>
      </c>
      <c r="I653" s="5">
        <v>1.1259000000000001</v>
      </c>
      <c r="J653" s="5">
        <v>1.6524000000000001</v>
      </c>
      <c r="K653" s="5">
        <v>2.8522800000000004</v>
      </c>
      <c r="L653" s="5">
        <v>4.8610800000000003</v>
      </c>
      <c r="M653" s="5">
        <v>6.9967800000000002</v>
      </c>
      <c r="N653" s="5">
        <v>9.2002500000000005</v>
      </c>
      <c r="O653" s="5">
        <v>9.9111600000000006</v>
      </c>
      <c r="P653" s="5">
        <v>10.232460000000001</v>
      </c>
      <c r="Q653" s="5">
        <v>10.58994</v>
      </c>
      <c r="R653" s="5">
        <v>10.991988914705805</v>
      </c>
      <c r="S653" s="5">
        <v>11.602307691234472</v>
      </c>
      <c r="T653" s="5">
        <v>12.162050703227711</v>
      </c>
      <c r="U653" s="5">
        <v>12.870963807249604</v>
      </c>
      <c r="V653" s="5">
        <v>13.696939916825414</v>
      </c>
    </row>
    <row r="654" spans="1:22" hidden="1" x14ac:dyDescent="0.35">
      <c r="A654" t="s">
        <v>52</v>
      </c>
      <c r="B654" t="s">
        <v>42</v>
      </c>
      <c r="C654" t="str">
        <f t="shared" si="30"/>
        <v>GERMANY_TO_elec</v>
      </c>
      <c r="D654" t="str">
        <f t="shared" si="31"/>
        <v>PROTRA_CHP_PP_I</v>
      </c>
      <c r="E654" t="s">
        <v>30</v>
      </c>
      <c r="F654" s="1" t="str">
        <f t="shared" si="32"/>
        <v>GERMANYTO_elecPROTRA_PP_solar_urban_PV</v>
      </c>
      <c r="G654" s="5">
        <v>1.50088</v>
      </c>
      <c r="H654" s="5">
        <v>2.1162700000000001</v>
      </c>
      <c r="I654" s="5">
        <v>3.0440999999999998</v>
      </c>
      <c r="J654" s="5">
        <v>4.4675999999999991</v>
      </c>
      <c r="K654" s="5">
        <v>7.7117200000000006</v>
      </c>
      <c r="L654" s="5">
        <v>13.14292</v>
      </c>
      <c r="M654" s="5">
        <v>18.91722</v>
      </c>
      <c r="N654" s="5">
        <v>24.874749999999999</v>
      </c>
      <c r="O654" s="5">
        <v>26.79684</v>
      </c>
      <c r="P654" s="5">
        <v>27.66554</v>
      </c>
      <c r="Q654" s="5">
        <v>28.632059999999999</v>
      </c>
      <c r="R654" s="5">
        <v>29.719081139760135</v>
      </c>
      <c r="S654" s="5">
        <v>31.369202276300605</v>
      </c>
      <c r="T654" s="5">
        <v>32.882581530948997</v>
      </c>
      <c r="U654" s="5">
        <v>34.799272515897073</v>
      </c>
      <c r="V654" s="5">
        <v>37.032467182527974</v>
      </c>
    </row>
    <row r="655" spans="1:22" hidden="1" x14ac:dyDescent="0.35">
      <c r="A655" t="s">
        <v>52</v>
      </c>
      <c r="B655" t="s">
        <v>42</v>
      </c>
      <c r="C655" t="str">
        <f t="shared" si="30"/>
        <v>GERMANY_TO_elec</v>
      </c>
      <c r="D655" t="str">
        <f t="shared" si="31"/>
        <v>PROTRA_CHP_PP_I</v>
      </c>
      <c r="E655" t="s">
        <v>31</v>
      </c>
      <c r="F655" s="1" t="str">
        <f t="shared" si="32"/>
        <v>GERMANYTO_elecPROTRA_PP_solid_fossil</v>
      </c>
      <c r="G655" s="5">
        <v>20.290423453069863</v>
      </c>
      <c r="H655" s="5">
        <v>20.633923453069862</v>
      </c>
      <c r="I655" s="5">
        <v>18.973023453069857</v>
      </c>
      <c r="J655" s="5">
        <v>18.973023453069857</v>
      </c>
      <c r="K655" s="5">
        <v>18.973023453069857</v>
      </c>
      <c r="L655" s="5">
        <v>18.863023453069857</v>
      </c>
      <c r="M655" s="5">
        <v>18.863023453069857</v>
      </c>
      <c r="N655" s="5">
        <v>19.61802345306986</v>
      </c>
      <c r="O655" s="5">
        <v>20.418023453069857</v>
      </c>
      <c r="P655" s="5">
        <v>21.218023453069858</v>
      </c>
      <c r="Q655" s="5">
        <v>21.218023453069858</v>
      </c>
      <c r="R655" s="5">
        <v>21.207268805490688</v>
      </c>
      <c r="S655" s="5">
        <v>21.822524269082347</v>
      </c>
      <c r="T655" s="5">
        <v>20.75198872463918</v>
      </c>
      <c r="U655" s="5">
        <v>20.836233464009339</v>
      </c>
      <c r="V655" s="5">
        <v>19.504001495139718</v>
      </c>
    </row>
    <row r="656" spans="1:22" hidden="1" x14ac:dyDescent="0.35">
      <c r="A656" t="s">
        <v>52</v>
      </c>
      <c r="B656" t="s">
        <v>42</v>
      </c>
      <c r="C656" t="str">
        <f t="shared" si="30"/>
        <v>GERMANY_TO_elec</v>
      </c>
      <c r="D656" t="str">
        <f t="shared" si="31"/>
        <v>PROTRA_CHP_PP_I</v>
      </c>
      <c r="E656" t="s">
        <v>32</v>
      </c>
      <c r="F656" s="1" t="str">
        <f t="shared" si="32"/>
        <v>GERMANYTO_elecPROTRA_PP_solid_fossil_CCS</v>
      </c>
      <c r="G656" s="5">
        <v>0</v>
      </c>
      <c r="H656" s="5">
        <v>0</v>
      </c>
      <c r="I656" s="5">
        <v>0</v>
      </c>
      <c r="J656" s="5">
        <v>0</v>
      </c>
      <c r="K656" s="5">
        <v>0</v>
      </c>
      <c r="L656" s="5">
        <v>0</v>
      </c>
      <c r="M656" s="5">
        <v>0</v>
      </c>
      <c r="N656" s="5">
        <v>0</v>
      </c>
      <c r="O656" s="5">
        <v>0</v>
      </c>
      <c r="P656" s="5">
        <v>0</v>
      </c>
      <c r="Q656" s="5">
        <v>0</v>
      </c>
      <c r="R656" s="5">
        <v>0</v>
      </c>
      <c r="S656" s="5">
        <v>0</v>
      </c>
      <c r="T656" s="5">
        <v>0</v>
      </c>
      <c r="U656" s="5">
        <v>0</v>
      </c>
      <c r="V656" s="5">
        <v>0</v>
      </c>
    </row>
    <row r="657" spans="1:22" hidden="1" x14ac:dyDescent="0.35">
      <c r="A657" t="s">
        <v>52</v>
      </c>
      <c r="B657" t="s">
        <v>42</v>
      </c>
      <c r="C657" t="str">
        <f t="shared" si="30"/>
        <v>GERMANY_TO_elec</v>
      </c>
      <c r="D657" t="str">
        <f t="shared" si="31"/>
        <v>PROTRA_CHP_PP_I</v>
      </c>
      <c r="E657" t="s">
        <v>33</v>
      </c>
      <c r="F657" s="1" t="str">
        <f t="shared" si="32"/>
        <v>GERMANYTO_elecPROTRA_PP_waste</v>
      </c>
      <c r="G657" s="5">
        <v>0.27948780491205211</v>
      </c>
      <c r="H657" s="5">
        <v>0.28839379552161631</v>
      </c>
      <c r="I657" s="5">
        <v>0.29311587804527334</v>
      </c>
      <c r="J657" s="5">
        <v>0.29344219028178931</v>
      </c>
      <c r="K657" s="5">
        <v>0.29529413260026804</v>
      </c>
      <c r="L657" s="5">
        <v>0.29641640964526611</v>
      </c>
      <c r="M657" s="5">
        <v>0.29641640964526611</v>
      </c>
      <c r="N657" s="5">
        <v>0.29641640964526611</v>
      </c>
      <c r="O657" s="5">
        <v>0.29641640964526611</v>
      </c>
      <c r="P657" s="5">
        <v>0.29589786579609212</v>
      </c>
      <c r="Q657" s="5">
        <v>0.29589786579609212</v>
      </c>
      <c r="R657" s="5">
        <v>0.29589786579609212</v>
      </c>
      <c r="S657" s="5">
        <v>0.29589786579609212</v>
      </c>
      <c r="T657" s="5">
        <v>0.29607347283810764</v>
      </c>
      <c r="U657" s="5">
        <v>0.29607347283810764</v>
      </c>
      <c r="V657" s="5">
        <v>0.29168329678772048</v>
      </c>
    </row>
    <row r="658" spans="1:22" hidden="1" x14ac:dyDescent="0.35">
      <c r="A658" t="s">
        <v>52</v>
      </c>
      <c r="B658" t="s">
        <v>42</v>
      </c>
      <c r="C658" t="str">
        <f t="shared" si="30"/>
        <v>GERMANY_TO_elec</v>
      </c>
      <c r="D658" t="str">
        <f t="shared" si="31"/>
        <v>PROTRA_CHP_PP_I</v>
      </c>
      <c r="E658" t="s">
        <v>34</v>
      </c>
      <c r="F658" s="1" t="str">
        <f t="shared" si="32"/>
        <v>GERMANYTO_elecPROTRA_PP_waste_CCS</v>
      </c>
      <c r="G658" s="5">
        <v>0</v>
      </c>
      <c r="H658" s="5">
        <v>0</v>
      </c>
      <c r="I658" s="5">
        <v>0</v>
      </c>
      <c r="J658" s="5">
        <v>0</v>
      </c>
      <c r="K658" s="5">
        <v>0</v>
      </c>
      <c r="L658" s="5">
        <v>0</v>
      </c>
      <c r="M658" s="5">
        <v>0</v>
      </c>
      <c r="N658" s="5">
        <v>0</v>
      </c>
      <c r="O658" s="5">
        <v>0</v>
      </c>
      <c r="P658" s="5">
        <v>0</v>
      </c>
      <c r="Q658" s="5">
        <v>0</v>
      </c>
      <c r="R658" s="5">
        <v>0</v>
      </c>
      <c r="S658" s="5">
        <v>0</v>
      </c>
      <c r="T658" s="5">
        <v>0</v>
      </c>
      <c r="U658" s="5">
        <v>0</v>
      </c>
      <c r="V658" s="5">
        <v>0</v>
      </c>
    </row>
    <row r="659" spans="1:22" hidden="1" x14ac:dyDescent="0.35">
      <c r="A659" t="s">
        <v>52</v>
      </c>
      <c r="B659" t="s">
        <v>42</v>
      </c>
      <c r="C659" t="str">
        <f t="shared" si="30"/>
        <v>GERMANY_TO_elec</v>
      </c>
      <c r="D659" t="str">
        <f t="shared" si="31"/>
        <v>PROTRA_CHP_PP_I</v>
      </c>
      <c r="E659" t="s">
        <v>35</v>
      </c>
      <c r="F659" s="1" t="str">
        <f t="shared" si="32"/>
        <v>GERMANYTO_elecPROTRA_PP_wind_offshore</v>
      </c>
      <c r="G659" s="5">
        <v>0</v>
      </c>
      <c r="H659" s="5">
        <v>0</v>
      </c>
      <c r="I659" s="5">
        <v>0</v>
      </c>
      <c r="J659" s="5">
        <v>0</v>
      </c>
      <c r="K659" s="5">
        <v>3.5000000000000003E-2</v>
      </c>
      <c r="L659" s="5">
        <v>0.08</v>
      </c>
      <c r="M659" s="5">
        <v>0.188</v>
      </c>
      <c r="N659" s="5">
        <v>0.26800000000000002</v>
      </c>
      <c r="O659" s="5">
        <v>0.50800000000000001</v>
      </c>
      <c r="P659" s="5">
        <v>0.99399999999999999</v>
      </c>
      <c r="Q659" s="5">
        <v>3.2829999999999999</v>
      </c>
      <c r="R659" s="5">
        <v>10.854067472306141</v>
      </c>
      <c r="S659" s="5">
        <v>13.65767673716012</v>
      </c>
      <c r="T659" s="5">
        <v>16.699328298086606</v>
      </c>
      <c r="U659" s="5">
        <v>21.136172205438065</v>
      </c>
      <c r="V659" s="5">
        <v>24.809297079556899</v>
      </c>
    </row>
    <row r="660" spans="1:22" hidden="1" x14ac:dyDescent="0.35">
      <c r="A660" t="s">
        <v>52</v>
      </c>
      <c r="B660" t="s">
        <v>42</v>
      </c>
      <c r="C660" t="str">
        <f t="shared" si="30"/>
        <v>GERMANY_TO_elec</v>
      </c>
      <c r="D660" t="str">
        <f t="shared" si="31"/>
        <v>PROTRA_CHP_PP_I</v>
      </c>
      <c r="E660" t="s">
        <v>36</v>
      </c>
      <c r="F660" s="1" t="str">
        <f t="shared" si="32"/>
        <v>GERMANYTO_elecPROTRA_PP_wind_onshore</v>
      </c>
      <c r="G660" s="5">
        <v>18.248000000000001</v>
      </c>
      <c r="H660" s="5">
        <v>20.474</v>
      </c>
      <c r="I660" s="5">
        <v>22.116</v>
      </c>
      <c r="J660" s="5">
        <v>22.794</v>
      </c>
      <c r="K660" s="5">
        <v>25.696999999999999</v>
      </c>
      <c r="L660" s="5">
        <v>26.823</v>
      </c>
      <c r="M660" s="5">
        <v>28.524000000000001</v>
      </c>
      <c r="N660" s="5">
        <v>30.710999999999999</v>
      </c>
      <c r="O660" s="5">
        <v>32.969000000000001</v>
      </c>
      <c r="P660" s="5">
        <v>37.619999999999997</v>
      </c>
      <c r="Q660" s="5">
        <v>41.296999999999997</v>
      </c>
      <c r="R660" s="5">
        <v>45.09468968992865</v>
      </c>
      <c r="S660" s="5">
        <v>51.52896405930877</v>
      </c>
      <c r="T660" s="5">
        <v>56.557863213177363</v>
      </c>
      <c r="U660" s="5">
        <v>57.827411050104772</v>
      </c>
      <c r="V660" s="5">
        <v>58.256800827564255</v>
      </c>
    </row>
    <row r="661" spans="1:22" hidden="1" x14ac:dyDescent="0.35">
      <c r="A661" t="s">
        <v>53</v>
      </c>
      <c r="B661" t="s">
        <v>41</v>
      </c>
      <c r="C661" t="str">
        <f t="shared" si="30"/>
        <v>GREECE_TO_heat</v>
      </c>
      <c r="D661" t="str">
        <f t="shared" si="31"/>
        <v>PROTRA_CHP_HP_I</v>
      </c>
      <c r="E661" t="s">
        <v>0</v>
      </c>
      <c r="F661" s="1" t="str">
        <f t="shared" si="32"/>
        <v>GREECETO_heatPROTRA_CHP_gas_fuels</v>
      </c>
      <c r="G661" s="3">
        <v>0</v>
      </c>
      <c r="H661" s="3">
        <v>0</v>
      </c>
      <c r="I661" s="3">
        <v>0</v>
      </c>
      <c r="J661" s="3">
        <v>0</v>
      </c>
      <c r="K661" s="3">
        <v>0</v>
      </c>
      <c r="L661" s="3">
        <v>0</v>
      </c>
      <c r="M661" s="3">
        <v>0</v>
      </c>
      <c r="N661" s="3">
        <v>0</v>
      </c>
      <c r="O661" s="3">
        <v>0</v>
      </c>
      <c r="P661" s="3">
        <v>0</v>
      </c>
      <c r="Q661" s="3">
        <v>0</v>
      </c>
      <c r="R661" s="3">
        <v>0</v>
      </c>
      <c r="S661" s="3">
        <v>0</v>
      </c>
      <c r="T661" s="3">
        <v>0</v>
      </c>
      <c r="U661" s="3">
        <v>0</v>
      </c>
      <c r="V661" s="3">
        <v>0</v>
      </c>
    </row>
    <row r="662" spans="1:22" hidden="1" x14ac:dyDescent="0.35">
      <c r="A662" t="s">
        <v>53</v>
      </c>
      <c r="B662" t="s">
        <v>41</v>
      </c>
      <c r="C662" t="str">
        <f t="shared" si="30"/>
        <v>GREECE_TO_heat</v>
      </c>
      <c r="D662" t="str">
        <f t="shared" si="31"/>
        <v>PROTRA_CHP_HP_I</v>
      </c>
      <c r="E662" t="s">
        <v>1</v>
      </c>
      <c r="F662" s="1" t="str">
        <f t="shared" si="32"/>
        <v>GREECETO_heatPROTRA_CHP_gas_fuels_CCS</v>
      </c>
      <c r="G662" s="3">
        <v>0</v>
      </c>
      <c r="H662" s="3">
        <v>0</v>
      </c>
      <c r="I662" s="3">
        <v>0</v>
      </c>
      <c r="J662" s="3">
        <v>0</v>
      </c>
      <c r="K662" s="3">
        <v>0</v>
      </c>
      <c r="L662" s="3">
        <v>0</v>
      </c>
      <c r="M662" s="3">
        <v>0</v>
      </c>
      <c r="N662" s="3">
        <v>0</v>
      </c>
      <c r="O662" s="3">
        <v>0</v>
      </c>
      <c r="P662" s="3">
        <v>0</v>
      </c>
      <c r="Q662" s="3">
        <v>0</v>
      </c>
      <c r="R662" s="3">
        <v>0</v>
      </c>
      <c r="S662" s="3">
        <v>0</v>
      </c>
      <c r="T662" s="3">
        <v>0</v>
      </c>
      <c r="U662" s="3">
        <v>0</v>
      </c>
      <c r="V662" s="3">
        <v>0</v>
      </c>
    </row>
    <row r="663" spans="1:22" hidden="1" x14ac:dyDescent="0.35">
      <c r="A663" t="s">
        <v>53</v>
      </c>
      <c r="B663" t="s">
        <v>41</v>
      </c>
      <c r="C663" t="str">
        <f t="shared" si="30"/>
        <v>GREECE_TO_heat</v>
      </c>
      <c r="D663" t="str">
        <f t="shared" si="31"/>
        <v>PROTRA_CHP_HP_I</v>
      </c>
      <c r="E663" t="s">
        <v>2</v>
      </c>
      <c r="F663" s="1" t="str">
        <f t="shared" si="32"/>
        <v>GREECETO_heatPROTRA_CHP_geothermal</v>
      </c>
      <c r="G663" s="3">
        <v>0</v>
      </c>
      <c r="H663" s="3">
        <v>0</v>
      </c>
      <c r="I663" s="3">
        <v>0</v>
      </c>
      <c r="J663" s="3">
        <v>0</v>
      </c>
      <c r="K663" s="3">
        <v>0</v>
      </c>
      <c r="L663" s="3">
        <v>0</v>
      </c>
      <c r="M663" s="3">
        <v>0</v>
      </c>
      <c r="N663" s="3">
        <v>0</v>
      </c>
      <c r="O663" s="3">
        <v>0</v>
      </c>
      <c r="P663" s="3">
        <v>0</v>
      </c>
      <c r="Q663" s="3">
        <v>0</v>
      </c>
      <c r="R663" s="3">
        <v>0</v>
      </c>
      <c r="S663" s="3">
        <v>0</v>
      </c>
      <c r="T663" s="3">
        <v>0</v>
      </c>
      <c r="U663" s="3">
        <v>0</v>
      </c>
      <c r="V663" s="3">
        <v>0</v>
      </c>
    </row>
    <row r="664" spans="1:22" hidden="1" x14ac:dyDescent="0.35">
      <c r="A664" t="s">
        <v>53</v>
      </c>
      <c r="B664" t="s">
        <v>41</v>
      </c>
      <c r="C664" t="str">
        <f t="shared" si="30"/>
        <v>GREECE_TO_heat</v>
      </c>
      <c r="D664" t="str">
        <f t="shared" si="31"/>
        <v>PROTRA_CHP_HP_I</v>
      </c>
      <c r="E664" t="s">
        <v>3</v>
      </c>
      <c r="F664" s="1" t="str">
        <f t="shared" si="32"/>
        <v>GREECETO_heatPROTRA_CHP_liquid_fuels</v>
      </c>
      <c r="G664" s="3">
        <v>2.1595132789302101E-3</v>
      </c>
      <c r="H664" s="3">
        <v>7.774247804148756E-3</v>
      </c>
      <c r="I664" s="3">
        <v>0</v>
      </c>
      <c r="J664" s="3">
        <v>1.7276106231441681E-3</v>
      </c>
      <c r="K664" s="3">
        <v>3.887123902074378E-3</v>
      </c>
      <c r="L664" s="3">
        <v>5.1828318694325049E-3</v>
      </c>
      <c r="M664" s="3">
        <v>6.1906047329332694E-3</v>
      </c>
      <c r="N664" s="3">
        <v>5.1828318694325049E-3</v>
      </c>
      <c r="O664" s="3">
        <v>1.2957079673581262E-3</v>
      </c>
      <c r="P664" s="3">
        <v>1.8715781750728486E-3</v>
      </c>
      <c r="Q664" s="3">
        <v>1.439675519286807E-3</v>
      </c>
      <c r="R664" s="3">
        <v>1.5836430712154877E-3</v>
      </c>
      <c r="S664" s="3">
        <v>2.2171002997016824E-3</v>
      </c>
      <c r="T664" s="3">
        <v>1.7941236321352189E-3</v>
      </c>
      <c r="U664" s="3">
        <v>2.1595132789302101E-3</v>
      </c>
      <c r="V664" s="3">
        <v>2.3245288869508641E-3</v>
      </c>
    </row>
    <row r="665" spans="1:22" hidden="1" x14ac:dyDescent="0.35">
      <c r="A665" t="s">
        <v>53</v>
      </c>
      <c r="B665" t="s">
        <v>41</v>
      </c>
      <c r="C665" t="str">
        <f t="shared" si="30"/>
        <v>GREECE_TO_heat</v>
      </c>
      <c r="D665" t="str">
        <f t="shared" si="31"/>
        <v>PROTRA_CHP_HP_I</v>
      </c>
      <c r="E665" t="s">
        <v>4</v>
      </c>
      <c r="F665" s="1" t="str">
        <f t="shared" si="32"/>
        <v>GREECETO_heatPROTRA_CHP_liquid_fuels_CCS</v>
      </c>
      <c r="G665" s="3">
        <v>0</v>
      </c>
      <c r="H665" s="3">
        <v>0</v>
      </c>
      <c r="I665" s="3">
        <v>0</v>
      </c>
      <c r="J665" s="3">
        <v>0</v>
      </c>
      <c r="K665" s="3">
        <v>0</v>
      </c>
      <c r="L665" s="3">
        <v>0</v>
      </c>
      <c r="M665" s="3">
        <v>0</v>
      </c>
      <c r="N665" s="3">
        <v>0</v>
      </c>
      <c r="O665" s="3">
        <v>0</v>
      </c>
      <c r="P665" s="3">
        <v>0</v>
      </c>
      <c r="Q665" s="3">
        <v>0</v>
      </c>
      <c r="R665" s="3">
        <v>0</v>
      </c>
      <c r="S665" s="3">
        <v>0</v>
      </c>
      <c r="T665" s="3">
        <v>0</v>
      </c>
      <c r="U665" s="3">
        <v>0</v>
      </c>
      <c r="V665" s="3">
        <v>0</v>
      </c>
    </row>
    <row r="666" spans="1:22" hidden="1" x14ac:dyDescent="0.35">
      <c r="A666" t="s">
        <v>53</v>
      </c>
      <c r="B666" t="s">
        <v>41</v>
      </c>
      <c r="C666" t="str">
        <f t="shared" si="30"/>
        <v>GREECE_TO_heat</v>
      </c>
      <c r="D666" t="str">
        <f t="shared" si="31"/>
        <v>PROTRA_CHP_HP_I</v>
      </c>
      <c r="E666" t="s">
        <v>5</v>
      </c>
      <c r="F666" s="1" t="str">
        <f t="shared" si="32"/>
        <v>GREECETO_heatPROTRA_CHP_solid_fossil</v>
      </c>
      <c r="G666" s="3">
        <v>0.29283000062293651</v>
      </c>
      <c r="H666" s="3">
        <v>0.3304055316763222</v>
      </c>
      <c r="I666" s="3">
        <v>0.25007163770011837</v>
      </c>
      <c r="J666" s="3">
        <v>0.26274078226984221</v>
      </c>
      <c r="K666" s="3">
        <v>0.29124635755172101</v>
      </c>
      <c r="L666" s="3">
        <v>0.27425818642413674</v>
      </c>
      <c r="M666" s="3">
        <v>0.31860019241817039</v>
      </c>
      <c r="N666" s="3">
        <v>0.26648393861998793</v>
      </c>
      <c r="O666" s="3">
        <v>0.24877592973276022</v>
      </c>
      <c r="P666" s="3">
        <v>0.29657315697308223</v>
      </c>
      <c r="Q666" s="3">
        <v>0.29988441066744193</v>
      </c>
      <c r="R666" s="3">
        <v>0.30564311274458905</v>
      </c>
      <c r="S666" s="3">
        <v>0.30551066259681464</v>
      </c>
      <c r="T666" s="3">
        <v>0.31020587636786479</v>
      </c>
      <c r="U666" s="3">
        <v>0.31498372751372195</v>
      </c>
      <c r="V666" s="3">
        <v>0.31845986724530551</v>
      </c>
    </row>
    <row r="667" spans="1:22" hidden="1" x14ac:dyDescent="0.35">
      <c r="A667" t="s">
        <v>53</v>
      </c>
      <c r="B667" t="s">
        <v>41</v>
      </c>
      <c r="C667" t="str">
        <f t="shared" si="30"/>
        <v>GREECE_TO_heat</v>
      </c>
      <c r="D667" t="str">
        <f t="shared" si="31"/>
        <v>PROTRA_CHP_HP_I</v>
      </c>
      <c r="E667" t="s">
        <v>6</v>
      </c>
      <c r="F667" s="1" t="str">
        <f t="shared" si="32"/>
        <v>GREECETO_heatPROTRA_CHP_solid_fossil_CCS</v>
      </c>
      <c r="G667" s="3">
        <v>0</v>
      </c>
      <c r="H667" s="3">
        <v>0</v>
      </c>
      <c r="I667" s="3">
        <v>0</v>
      </c>
      <c r="J667" s="3">
        <v>0</v>
      </c>
      <c r="K667" s="3">
        <v>0</v>
      </c>
      <c r="L667" s="3">
        <v>0</v>
      </c>
      <c r="M667" s="3">
        <v>0</v>
      </c>
      <c r="N667" s="3">
        <v>0</v>
      </c>
      <c r="O667" s="3">
        <v>0</v>
      </c>
      <c r="P667" s="3">
        <v>0</v>
      </c>
      <c r="Q667" s="3">
        <v>0</v>
      </c>
      <c r="R667" s="3">
        <v>0</v>
      </c>
      <c r="S667" s="3">
        <v>0</v>
      </c>
      <c r="T667" s="3">
        <v>0</v>
      </c>
      <c r="U667" s="3">
        <v>0</v>
      </c>
      <c r="V667" s="3">
        <v>0</v>
      </c>
    </row>
    <row r="668" spans="1:22" hidden="1" x14ac:dyDescent="0.35">
      <c r="A668" t="s">
        <v>53</v>
      </c>
      <c r="B668" t="s">
        <v>41</v>
      </c>
      <c r="C668" t="str">
        <f t="shared" si="30"/>
        <v>GREECE_TO_heat</v>
      </c>
      <c r="D668" t="str">
        <f t="shared" si="31"/>
        <v>PROTRA_CHP_HP_I</v>
      </c>
      <c r="E668" t="s">
        <v>7</v>
      </c>
      <c r="F668" s="1" t="str">
        <f t="shared" si="32"/>
        <v>GREECETO_heatPROTRA_CHP_waste</v>
      </c>
      <c r="G668" s="3">
        <v>0</v>
      </c>
      <c r="H668" s="3">
        <v>0</v>
      </c>
      <c r="I668" s="3">
        <v>0</v>
      </c>
      <c r="J668" s="3">
        <v>0</v>
      </c>
      <c r="K668" s="3">
        <v>0</v>
      </c>
      <c r="L668" s="3">
        <v>0</v>
      </c>
      <c r="M668" s="3">
        <v>0</v>
      </c>
      <c r="N668" s="3">
        <v>0</v>
      </c>
      <c r="O668" s="3">
        <v>0</v>
      </c>
      <c r="P668" s="3">
        <v>0</v>
      </c>
      <c r="Q668" s="3">
        <v>0</v>
      </c>
      <c r="R668" s="3">
        <v>0</v>
      </c>
      <c r="S668" s="3">
        <v>0</v>
      </c>
      <c r="T668" s="3">
        <v>0</v>
      </c>
      <c r="U668" s="3">
        <v>0</v>
      </c>
      <c r="V668" s="3">
        <v>0</v>
      </c>
    </row>
    <row r="669" spans="1:22" hidden="1" x14ac:dyDescent="0.35">
      <c r="A669" t="s">
        <v>53</v>
      </c>
      <c r="B669" t="s">
        <v>41</v>
      </c>
      <c r="C669" t="str">
        <f t="shared" si="30"/>
        <v>GREECE_TO_heat</v>
      </c>
      <c r="D669" t="str">
        <f t="shared" si="31"/>
        <v>PROTRA_CHP_HP_I</v>
      </c>
      <c r="E669" t="s">
        <v>8</v>
      </c>
      <c r="F669" s="1" t="str">
        <f t="shared" si="32"/>
        <v>GREECETO_heatPROTRA_CHP_solid_bio</v>
      </c>
      <c r="G669" s="4">
        <v>0</v>
      </c>
      <c r="H669" s="4">
        <v>0</v>
      </c>
      <c r="I669" s="4">
        <v>0</v>
      </c>
      <c r="J669" s="4">
        <v>0</v>
      </c>
      <c r="K669" s="4">
        <v>0</v>
      </c>
      <c r="L669" s="4">
        <v>0</v>
      </c>
      <c r="M669" s="4">
        <v>0</v>
      </c>
      <c r="N669" s="4">
        <v>0</v>
      </c>
      <c r="O669" s="4">
        <v>0</v>
      </c>
      <c r="P669" s="4">
        <v>0</v>
      </c>
      <c r="Q669" s="4">
        <v>0</v>
      </c>
      <c r="R669" s="4">
        <v>0</v>
      </c>
      <c r="S669" s="4">
        <v>0</v>
      </c>
      <c r="T669" s="4">
        <v>0</v>
      </c>
      <c r="U669" s="4">
        <v>0</v>
      </c>
      <c r="V669" s="4">
        <v>0</v>
      </c>
    </row>
    <row r="670" spans="1:22" hidden="1" x14ac:dyDescent="0.35">
      <c r="A670" t="s">
        <v>53</v>
      </c>
      <c r="B670" t="s">
        <v>41</v>
      </c>
      <c r="C670" t="str">
        <f t="shared" si="30"/>
        <v>GREECE_TO_heat</v>
      </c>
      <c r="D670" t="str">
        <f t="shared" si="31"/>
        <v>PROTRA_CHP_HP_I</v>
      </c>
      <c r="E670" t="s">
        <v>9</v>
      </c>
      <c r="F670" s="1" t="str">
        <f t="shared" si="32"/>
        <v>GREECETO_heatPROTRA_CHP_solid_bio_CCS</v>
      </c>
      <c r="G670" s="3">
        <v>0</v>
      </c>
      <c r="H670" s="3">
        <v>0</v>
      </c>
      <c r="I670" s="3">
        <v>0</v>
      </c>
      <c r="J670" s="3">
        <v>0</v>
      </c>
      <c r="K670" s="3">
        <v>0</v>
      </c>
      <c r="L670" s="3">
        <v>0</v>
      </c>
      <c r="M670" s="3">
        <v>0</v>
      </c>
      <c r="N670" s="3">
        <v>0</v>
      </c>
      <c r="O670" s="3">
        <v>0</v>
      </c>
      <c r="P670" s="3">
        <v>0</v>
      </c>
      <c r="Q670" s="3">
        <v>0</v>
      </c>
      <c r="R670" s="3">
        <v>0</v>
      </c>
      <c r="S670" s="3">
        <v>0</v>
      </c>
      <c r="T670" s="3">
        <v>0</v>
      </c>
      <c r="U670" s="3">
        <v>0</v>
      </c>
      <c r="V670" s="3">
        <v>0</v>
      </c>
    </row>
    <row r="671" spans="1:22" hidden="1" x14ac:dyDescent="0.35">
      <c r="A671" t="s">
        <v>53</v>
      </c>
      <c r="B671" t="s">
        <v>41</v>
      </c>
      <c r="C671" t="str">
        <f t="shared" si="30"/>
        <v>GREECE_TO_heat</v>
      </c>
      <c r="D671" t="str">
        <f t="shared" si="31"/>
        <v>PROTRA_CHP_HP_I</v>
      </c>
      <c r="E671" t="s">
        <v>10</v>
      </c>
      <c r="F671" s="1" t="str">
        <f t="shared" si="32"/>
        <v>GREECETO_heatPROTRA_HP_gas_fuels</v>
      </c>
      <c r="G671" s="4">
        <v>0</v>
      </c>
      <c r="H671" s="4">
        <v>0</v>
      </c>
      <c r="I671" s="4">
        <v>0</v>
      </c>
      <c r="J671" s="4">
        <v>0</v>
      </c>
      <c r="K671" s="4">
        <v>0</v>
      </c>
      <c r="L671" s="4">
        <v>0</v>
      </c>
      <c r="M671" s="4">
        <v>0</v>
      </c>
      <c r="N671" s="4">
        <v>0</v>
      </c>
      <c r="O671" s="4">
        <v>0</v>
      </c>
      <c r="P671" s="4">
        <v>0</v>
      </c>
      <c r="Q671" s="4">
        <v>0</v>
      </c>
      <c r="R671" s="4">
        <v>0</v>
      </c>
      <c r="S671" s="4">
        <v>0</v>
      </c>
      <c r="T671" s="4">
        <v>0</v>
      </c>
      <c r="U671" s="4">
        <v>0</v>
      </c>
      <c r="V671" s="4">
        <v>0</v>
      </c>
    </row>
    <row r="672" spans="1:22" hidden="1" x14ac:dyDescent="0.35">
      <c r="A672" t="s">
        <v>53</v>
      </c>
      <c r="B672" t="s">
        <v>41</v>
      </c>
      <c r="C672" t="str">
        <f t="shared" si="30"/>
        <v>GREECE_TO_heat</v>
      </c>
      <c r="D672" t="str">
        <f t="shared" si="31"/>
        <v>PROTRA_CHP_HP_I</v>
      </c>
      <c r="E672" t="s">
        <v>11</v>
      </c>
      <c r="F672" s="1" t="str">
        <f t="shared" si="32"/>
        <v>GREECETO_heatPROTRA_HP_solid_bio</v>
      </c>
      <c r="G672" s="4">
        <v>0</v>
      </c>
      <c r="H672" s="4">
        <v>0</v>
      </c>
      <c r="I672" s="4">
        <v>0</v>
      </c>
      <c r="J672" s="4">
        <v>0</v>
      </c>
      <c r="K672" s="4">
        <v>0</v>
      </c>
      <c r="L672" s="4">
        <v>0</v>
      </c>
      <c r="M672" s="4">
        <v>0</v>
      </c>
      <c r="N672" s="4">
        <v>0</v>
      </c>
      <c r="O672" s="4">
        <v>0</v>
      </c>
      <c r="P672" s="4">
        <v>0</v>
      </c>
      <c r="Q672" s="4">
        <v>0</v>
      </c>
      <c r="R672" s="4">
        <v>0</v>
      </c>
      <c r="S672" s="4">
        <v>0</v>
      </c>
      <c r="T672" s="4">
        <v>0</v>
      </c>
      <c r="U672" s="4">
        <v>0</v>
      </c>
      <c r="V672" s="4">
        <v>0</v>
      </c>
    </row>
    <row r="673" spans="1:22" hidden="1" x14ac:dyDescent="0.35">
      <c r="A673" t="s">
        <v>53</v>
      </c>
      <c r="B673" t="s">
        <v>41</v>
      </c>
      <c r="C673" t="str">
        <f t="shared" si="30"/>
        <v>GREECE_TO_heat</v>
      </c>
      <c r="D673" t="str">
        <f t="shared" si="31"/>
        <v>PROTRA_CHP_HP_I</v>
      </c>
      <c r="E673" t="s">
        <v>12</v>
      </c>
      <c r="F673" s="1" t="str">
        <f t="shared" si="32"/>
        <v>GREECETO_heatPROTRA_HP_geothermal</v>
      </c>
      <c r="G673" s="4">
        <v>0</v>
      </c>
      <c r="H673" s="4">
        <v>0</v>
      </c>
      <c r="I673" s="4">
        <v>0</v>
      </c>
      <c r="J673" s="4">
        <v>0</v>
      </c>
      <c r="K673" s="4">
        <v>0</v>
      </c>
      <c r="L673" s="4">
        <v>0</v>
      </c>
      <c r="M673" s="4">
        <v>0</v>
      </c>
      <c r="N673" s="4">
        <v>0</v>
      </c>
      <c r="O673" s="4">
        <v>0</v>
      </c>
      <c r="P673" s="4">
        <v>0</v>
      </c>
      <c r="Q673" s="4">
        <v>0</v>
      </c>
      <c r="R673" s="4">
        <v>0</v>
      </c>
      <c r="S673" s="4">
        <v>0</v>
      </c>
      <c r="T673" s="4">
        <v>0</v>
      </c>
      <c r="U673" s="4">
        <v>0</v>
      </c>
      <c r="V673" s="4">
        <v>0</v>
      </c>
    </row>
    <row r="674" spans="1:22" hidden="1" x14ac:dyDescent="0.35">
      <c r="A674" t="s">
        <v>53</v>
      </c>
      <c r="B674" t="s">
        <v>41</v>
      </c>
      <c r="C674" t="str">
        <f t="shared" si="30"/>
        <v>GREECE_TO_heat</v>
      </c>
      <c r="D674" t="str">
        <f t="shared" si="31"/>
        <v>PROTRA_CHP_HP_I</v>
      </c>
      <c r="E674" t="s">
        <v>13</v>
      </c>
      <c r="F674" s="1" t="str">
        <f t="shared" si="32"/>
        <v>GREECETO_heatPROTRA_HP_liquid_fuels</v>
      </c>
      <c r="G674" s="4">
        <v>0</v>
      </c>
      <c r="H674" s="4">
        <v>0</v>
      </c>
      <c r="I674" s="4">
        <v>0</v>
      </c>
      <c r="J674" s="4">
        <v>0</v>
      </c>
      <c r="K674" s="4">
        <v>0</v>
      </c>
      <c r="L674" s="4">
        <v>0</v>
      </c>
      <c r="M674" s="4">
        <v>0</v>
      </c>
      <c r="N674" s="4">
        <v>0</v>
      </c>
      <c r="O674" s="4">
        <v>0</v>
      </c>
      <c r="P674" s="4">
        <v>0</v>
      </c>
      <c r="Q674" s="4">
        <v>0</v>
      </c>
      <c r="R674" s="4">
        <v>0</v>
      </c>
      <c r="S674" s="4">
        <v>0</v>
      </c>
      <c r="T674" s="4">
        <v>0</v>
      </c>
      <c r="U674" s="4">
        <v>0</v>
      </c>
      <c r="V674" s="4">
        <v>0</v>
      </c>
    </row>
    <row r="675" spans="1:22" hidden="1" x14ac:dyDescent="0.35">
      <c r="A675" t="s">
        <v>53</v>
      </c>
      <c r="B675" t="s">
        <v>41</v>
      </c>
      <c r="C675" t="str">
        <f t="shared" si="30"/>
        <v>GREECE_TO_heat</v>
      </c>
      <c r="D675" t="str">
        <f t="shared" si="31"/>
        <v>PROTRA_CHP_HP_I</v>
      </c>
      <c r="E675" t="s">
        <v>14</v>
      </c>
      <c r="F675" s="1" t="str">
        <f t="shared" si="32"/>
        <v>GREECETO_heatPROTRA_HP_solar</v>
      </c>
      <c r="G675" s="4">
        <v>0</v>
      </c>
      <c r="H675" s="4">
        <v>0</v>
      </c>
      <c r="I675" s="4">
        <v>0</v>
      </c>
      <c r="J675" s="4">
        <v>0</v>
      </c>
      <c r="K675" s="4">
        <v>0</v>
      </c>
      <c r="L675" s="4">
        <v>0</v>
      </c>
      <c r="M675" s="4">
        <v>0</v>
      </c>
      <c r="N675" s="4">
        <v>0</v>
      </c>
      <c r="O675" s="4">
        <v>0</v>
      </c>
      <c r="P675" s="4">
        <v>0</v>
      </c>
      <c r="Q675" s="4">
        <v>0</v>
      </c>
      <c r="R675" s="4">
        <v>0</v>
      </c>
      <c r="S675" s="4">
        <v>0</v>
      </c>
      <c r="T675" s="4">
        <v>0</v>
      </c>
      <c r="U675" s="4">
        <v>0</v>
      </c>
      <c r="V675" s="4">
        <v>0</v>
      </c>
    </row>
    <row r="676" spans="1:22" hidden="1" x14ac:dyDescent="0.35">
      <c r="A676" t="s">
        <v>53</v>
      </c>
      <c r="B676" t="s">
        <v>41</v>
      </c>
      <c r="C676" t="str">
        <f t="shared" si="30"/>
        <v>GREECE_TO_heat</v>
      </c>
      <c r="D676" t="str">
        <f t="shared" si="31"/>
        <v>PROTRA_CHP_HP_I</v>
      </c>
      <c r="E676" t="s">
        <v>15</v>
      </c>
      <c r="F676" s="1" t="str">
        <f t="shared" si="32"/>
        <v>GREECETO_heatPROTRA_HP_solid_fossil</v>
      </c>
      <c r="G676" s="4">
        <v>0</v>
      </c>
      <c r="H676" s="4">
        <v>0</v>
      </c>
      <c r="I676" s="4">
        <v>0</v>
      </c>
      <c r="J676" s="4">
        <v>0</v>
      </c>
      <c r="K676" s="4">
        <v>0</v>
      </c>
      <c r="L676" s="4">
        <v>0</v>
      </c>
      <c r="M676" s="4">
        <v>0</v>
      </c>
      <c r="N676" s="4">
        <v>0</v>
      </c>
      <c r="O676" s="4">
        <v>0</v>
      </c>
      <c r="P676" s="4">
        <v>0</v>
      </c>
      <c r="Q676" s="4">
        <v>0</v>
      </c>
      <c r="R676" s="4">
        <v>0</v>
      </c>
      <c r="S676" s="4">
        <v>0</v>
      </c>
      <c r="T676" s="4">
        <v>0</v>
      </c>
      <c r="U676" s="4">
        <v>0</v>
      </c>
      <c r="V676" s="4">
        <v>0</v>
      </c>
    </row>
    <row r="677" spans="1:22" hidden="1" x14ac:dyDescent="0.35">
      <c r="A677" t="s">
        <v>53</v>
      </c>
      <c r="B677" t="s">
        <v>41</v>
      </c>
      <c r="C677" t="str">
        <f t="shared" si="30"/>
        <v>GREECE_TO_heat</v>
      </c>
      <c r="D677" t="str">
        <f t="shared" si="31"/>
        <v>PROTRA_CHP_HP_I</v>
      </c>
      <c r="E677" t="s">
        <v>16</v>
      </c>
      <c r="F677" s="1" t="str">
        <f t="shared" si="32"/>
        <v>GREECETO_heatPROTRA_HP_waste</v>
      </c>
      <c r="G677" s="4">
        <v>0</v>
      </c>
      <c r="H677" s="4">
        <v>0</v>
      </c>
      <c r="I677" s="4">
        <v>0</v>
      </c>
      <c r="J677" s="4">
        <v>0</v>
      </c>
      <c r="K677" s="4">
        <v>0</v>
      </c>
      <c r="L677" s="4">
        <v>0</v>
      </c>
      <c r="M677" s="4">
        <v>0</v>
      </c>
      <c r="N677" s="4">
        <v>0</v>
      </c>
      <c r="O677" s="4">
        <v>0</v>
      </c>
      <c r="P677" s="4">
        <v>0</v>
      </c>
      <c r="Q677" s="4">
        <v>0</v>
      </c>
      <c r="R677" s="4">
        <v>0</v>
      </c>
      <c r="S677" s="4">
        <v>0</v>
      </c>
      <c r="T677" s="4">
        <v>0</v>
      </c>
      <c r="U677" s="4">
        <v>0</v>
      </c>
      <c r="V677" s="4">
        <v>0</v>
      </c>
    </row>
    <row r="678" spans="1:22" hidden="1" x14ac:dyDescent="0.35">
      <c r="A678" t="s">
        <v>53</v>
      </c>
      <c r="B678" t="s">
        <v>42</v>
      </c>
      <c r="C678" t="str">
        <f t="shared" si="30"/>
        <v>GREECE_TO_elec</v>
      </c>
      <c r="D678" t="str">
        <f t="shared" si="31"/>
        <v>PROTRA_CHP_PP_I</v>
      </c>
      <c r="E678" t="s">
        <v>0</v>
      </c>
      <c r="F678" s="1" t="str">
        <f t="shared" si="32"/>
        <v>GREECETO_elecPROTRA_CHP_gas_fuels</v>
      </c>
      <c r="G678" s="5">
        <v>0.13727</v>
      </c>
      <c r="H678" s="5">
        <v>0.12567</v>
      </c>
      <c r="I678" s="5">
        <v>0.13517000000000001</v>
      </c>
      <c r="J678" s="5">
        <v>0.48516999999999993</v>
      </c>
      <c r="K678" s="5">
        <v>0.53082000000000007</v>
      </c>
      <c r="L678" s="5">
        <v>0.96462000000000003</v>
      </c>
      <c r="M678" s="5">
        <v>1.3946200000000002</v>
      </c>
      <c r="N678" s="5">
        <v>1.3946200000000002</v>
      </c>
      <c r="O678" s="5">
        <v>1.3946200000000002</v>
      </c>
      <c r="P678" s="5">
        <v>1.3946200000000002</v>
      </c>
      <c r="Q678" s="5">
        <v>1.3946200000000002</v>
      </c>
      <c r="R678" s="5">
        <v>1.4238009314930362</v>
      </c>
      <c r="S678" s="5">
        <v>1.4338648370832547</v>
      </c>
      <c r="T678" s="5">
        <v>1.3782276996281593</v>
      </c>
      <c r="U678" s="5">
        <v>1.3915436969811559</v>
      </c>
      <c r="V678" s="5">
        <v>1.3936531619083634</v>
      </c>
    </row>
    <row r="679" spans="1:22" hidden="1" x14ac:dyDescent="0.35">
      <c r="A679" t="s">
        <v>53</v>
      </c>
      <c r="B679" t="s">
        <v>42</v>
      </c>
      <c r="C679" t="str">
        <f t="shared" si="30"/>
        <v>GREECE_TO_elec</v>
      </c>
      <c r="D679" t="str">
        <f t="shared" si="31"/>
        <v>PROTRA_CHP_PP_I</v>
      </c>
      <c r="E679" t="s">
        <v>1</v>
      </c>
      <c r="F679" s="1" t="str">
        <f t="shared" si="32"/>
        <v>GREECETO_elecPROTRA_CHP_gas_fuels_CCS</v>
      </c>
      <c r="G679" s="5">
        <v>0</v>
      </c>
      <c r="H679" s="5">
        <v>0</v>
      </c>
      <c r="I679" s="5">
        <v>0</v>
      </c>
      <c r="J679" s="5">
        <v>0</v>
      </c>
      <c r="K679" s="5">
        <v>0</v>
      </c>
      <c r="L679" s="5">
        <v>0</v>
      </c>
      <c r="M679" s="5">
        <v>0</v>
      </c>
      <c r="N679" s="5">
        <v>0</v>
      </c>
      <c r="O679" s="5">
        <v>0</v>
      </c>
      <c r="P679" s="5">
        <v>0</v>
      </c>
      <c r="Q679" s="5">
        <v>0</v>
      </c>
      <c r="R679" s="5">
        <v>0</v>
      </c>
      <c r="S679" s="5">
        <v>0</v>
      </c>
      <c r="T679" s="5">
        <v>0</v>
      </c>
      <c r="U679" s="5">
        <v>0</v>
      </c>
      <c r="V679" s="5">
        <v>0</v>
      </c>
    </row>
    <row r="680" spans="1:22" hidden="1" x14ac:dyDescent="0.35">
      <c r="A680" t="s">
        <v>53</v>
      </c>
      <c r="B680" t="s">
        <v>42</v>
      </c>
      <c r="C680" t="str">
        <f t="shared" si="30"/>
        <v>GREECE_TO_elec</v>
      </c>
      <c r="D680" t="str">
        <f t="shared" si="31"/>
        <v>PROTRA_CHP_PP_I</v>
      </c>
      <c r="E680" t="s">
        <v>2</v>
      </c>
      <c r="F680" s="1" t="str">
        <f t="shared" si="32"/>
        <v>GREECETO_elecPROTRA_CHP_geothermal</v>
      </c>
      <c r="G680" s="5">
        <v>0</v>
      </c>
      <c r="H680" s="5">
        <v>2.5563103324991066E-5</v>
      </c>
      <c r="I680" s="5">
        <v>2.1984268859492315E-5</v>
      </c>
      <c r="J680" s="5">
        <v>4.1207722559885595E-5</v>
      </c>
      <c r="K680" s="5">
        <v>5.2148730782981772E-5</v>
      </c>
      <c r="L680" s="5">
        <v>6.0124419020378978E-5</v>
      </c>
      <c r="M680" s="5">
        <v>7.6049999999999992E-5</v>
      </c>
      <c r="N680" s="5">
        <v>7.4619999999999987E-5</v>
      </c>
      <c r="O680" s="5">
        <v>7.2670000000000007E-5</v>
      </c>
      <c r="P680" s="5">
        <v>7.1890000000000005E-5</v>
      </c>
      <c r="Q680" s="5">
        <v>8.125000000000001E-5</v>
      </c>
      <c r="R680" s="5">
        <v>8.125000000000001E-5</v>
      </c>
      <c r="S680" s="5">
        <v>9.5588235294117666E-5</v>
      </c>
      <c r="T680" s="5">
        <v>9.080882352941178E-5</v>
      </c>
      <c r="U680" s="5">
        <v>1.0036764705882355E-4</v>
      </c>
      <c r="V680" s="5">
        <v>1.1231617647058825E-4</v>
      </c>
    </row>
    <row r="681" spans="1:22" hidden="1" x14ac:dyDescent="0.35">
      <c r="A681" t="s">
        <v>53</v>
      </c>
      <c r="B681" t="s">
        <v>42</v>
      </c>
      <c r="C681" t="str">
        <f t="shared" si="30"/>
        <v>GREECE_TO_elec</v>
      </c>
      <c r="D681" t="str">
        <f t="shared" si="31"/>
        <v>PROTRA_CHP_PP_I</v>
      </c>
      <c r="E681" t="s">
        <v>3</v>
      </c>
      <c r="F681" s="1" t="str">
        <f t="shared" si="32"/>
        <v>GREECETO_elecPROTRA_CHP_liquid_fuels</v>
      </c>
      <c r="G681" s="5">
        <v>0.40110000000000001</v>
      </c>
      <c r="H681" s="5">
        <v>0.40110000000000001</v>
      </c>
      <c r="I681" s="5">
        <v>0.39560000000000001</v>
      </c>
      <c r="J681" s="5">
        <v>0.39560000000000001</v>
      </c>
      <c r="K681" s="5">
        <v>0.39591999999999999</v>
      </c>
      <c r="L681" s="5">
        <v>0.39591999999999999</v>
      </c>
      <c r="M681" s="5">
        <v>0.37401999999999996</v>
      </c>
      <c r="N681" s="5">
        <v>0.37401999999999996</v>
      </c>
      <c r="O681" s="5">
        <v>0.35802000000000006</v>
      </c>
      <c r="P681" s="5">
        <v>0.35802000000000006</v>
      </c>
      <c r="Q681" s="5">
        <v>0.30292000000000002</v>
      </c>
      <c r="R681" s="5">
        <v>0.30779933804060022</v>
      </c>
      <c r="S681" s="5">
        <v>0.30840090026478378</v>
      </c>
      <c r="T681" s="5">
        <v>0.2854746954986761</v>
      </c>
      <c r="U681" s="5">
        <v>0.2911561165048544</v>
      </c>
      <c r="V681" s="5">
        <v>0.29229240070609003</v>
      </c>
    </row>
    <row r="682" spans="1:22" hidden="1" x14ac:dyDescent="0.35">
      <c r="A682" t="s">
        <v>53</v>
      </c>
      <c r="B682" t="s">
        <v>42</v>
      </c>
      <c r="C682" t="str">
        <f t="shared" si="30"/>
        <v>GREECE_TO_elec</v>
      </c>
      <c r="D682" t="str">
        <f t="shared" si="31"/>
        <v>PROTRA_CHP_PP_I</v>
      </c>
      <c r="E682" t="s">
        <v>4</v>
      </c>
      <c r="F682" s="1" t="str">
        <f t="shared" si="32"/>
        <v>GREECETO_elecPROTRA_CHP_liquid_fuels_CCS</v>
      </c>
      <c r="G682" s="5">
        <v>0</v>
      </c>
      <c r="H682" s="5">
        <v>0</v>
      </c>
      <c r="I682" s="5">
        <v>0</v>
      </c>
      <c r="J682" s="5">
        <v>0</v>
      </c>
      <c r="K682" s="5">
        <v>0</v>
      </c>
      <c r="L682" s="5">
        <v>0</v>
      </c>
      <c r="M682" s="5">
        <v>0</v>
      </c>
      <c r="N682" s="5">
        <v>0</v>
      </c>
      <c r="O682" s="5">
        <v>0</v>
      </c>
      <c r="P682" s="5">
        <v>0</v>
      </c>
      <c r="Q682" s="5">
        <v>0</v>
      </c>
      <c r="R682" s="5">
        <v>0</v>
      </c>
      <c r="S682" s="5">
        <v>0</v>
      </c>
      <c r="T682" s="5">
        <v>0</v>
      </c>
      <c r="U682" s="5">
        <v>0</v>
      </c>
      <c r="V682" s="5">
        <v>0</v>
      </c>
    </row>
    <row r="683" spans="1:22" hidden="1" x14ac:dyDescent="0.35">
      <c r="A683" t="s">
        <v>53</v>
      </c>
      <c r="B683" t="s">
        <v>42</v>
      </c>
      <c r="C683" t="str">
        <f t="shared" si="30"/>
        <v>GREECE_TO_elec</v>
      </c>
      <c r="D683" t="str">
        <f t="shared" si="31"/>
        <v>PROTRA_CHP_PP_I</v>
      </c>
      <c r="E683" t="s">
        <v>5</v>
      </c>
      <c r="F683" s="1" t="str">
        <f t="shared" si="32"/>
        <v>GREECETO_elecPROTRA_CHP_solid_fossil</v>
      </c>
      <c r="G683" s="5">
        <v>1.365</v>
      </c>
      <c r="H683" s="5">
        <v>1.365</v>
      </c>
      <c r="I683" s="5">
        <v>1.365</v>
      </c>
      <c r="J683" s="5">
        <v>1.365</v>
      </c>
      <c r="K683" s="5">
        <v>1.365</v>
      </c>
      <c r="L683" s="5">
        <v>1.365</v>
      </c>
      <c r="M683" s="5">
        <v>1.365</v>
      </c>
      <c r="N683" s="5">
        <v>1.365</v>
      </c>
      <c r="O683" s="5">
        <v>1.365</v>
      </c>
      <c r="P683" s="5">
        <v>1.365</v>
      </c>
      <c r="Q683" s="5">
        <v>1.24</v>
      </c>
      <c r="R683" s="5">
        <v>1.2393714889123548</v>
      </c>
      <c r="S683" s="5">
        <v>1.2753275607180572</v>
      </c>
      <c r="T683" s="5">
        <v>1.2127645195353749</v>
      </c>
      <c r="U683" s="5">
        <v>1.2176878563885956</v>
      </c>
      <c r="V683" s="5">
        <v>1.139831045406547</v>
      </c>
    </row>
    <row r="684" spans="1:22" hidden="1" x14ac:dyDescent="0.35">
      <c r="A684" t="s">
        <v>53</v>
      </c>
      <c r="B684" t="s">
        <v>42</v>
      </c>
      <c r="C684" t="str">
        <f t="shared" si="30"/>
        <v>GREECE_TO_elec</v>
      </c>
      <c r="D684" t="str">
        <f t="shared" si="31"/>
        <v>PROTRA_CHP_PP_I</v>
      </c>
      <c r="E684" t="s">
        <v>6</v>
      </c>
      <c r="F684" s="1" t="str">
        <f t="shared" si="32"/>
        <v>GREECETO_elecPROTRA_CHP_solid_fossil_CCS</v>
      </c>
      <c r="G684" s="5">
        <v>0</v>
      </c>
      <c r="H684" s="5">
        <v>0</v>
      </c>
      <c r="I684" s="5">
        <v>0</v>
      </c>
      <c r="J684" s="5">
        <v>0</v>
      </c>
      <c r="K684" s="5">
        <v>0</v>
      </c>
      <c r="L684" s="5">
        <v>0</v>
      </c>
      <c r="M684" s="5">
        <v>0</v>
      </c>
      <c r="N684" s="5">
        <v>0</v>
      </c>
      <c r="O684" s="5">
        <v>0</v>
      </c>
      <c r="P684" s="5">
        <v>0</v>
      </c>
      <c r="Q684" s="5">
        <v>0</v>
      </c>
      <c r="R684" s="5">
        <v>0</v>
      </c>
      <c r="S684" s="5">
        <v>0</v>
      </c>
      <c r="T684" s="5">
        <v>0</v>
      </c>
      <c r="U684" s="5">
        <v>0</v>
      </c>
      <c r="V684" s="5">
        <v>0</v>
      </c>
    </row>
    <row r="685" spans="1:22" hidden="1" x14ac:dyDescent="0.35">
      <c r="A685" t="s">
        <v>53</v>
      </c>
      <c r="B685" t="s">
        <v>42</v>
      </c>
      <c r="C685" t="str">
        <f t="shared" si="30"/>
        <v>GREECE_TO_elec</v>
      </c>
      <c r="D685" t="str">
        <f t="shared" si="31"/>
        <v>PROTRA_CHP_PP_I</v>
      </c>
      <c r="E685" t="s">
        <v>7</v>
      </c>
      <c r="F685" s="1" t="str">
        <f t="shared" si="32"/>
        <v>GREECETO_elecPROTRA_CHP_waste</v>
      </c>
      <c r="G685" s="5">
        <v>0</v>
      </c>
      <c r="H685" s="5">
        <v>0</v>
      </c>
      <c r="I685" s="5">
        <v>0</v>
      </c>
      <c r="J685" s="5">
        <v>0</v>
      </c>
      <c r="K685" s="5">
        <v>0</v>
      </c>
      <c r="L685" s="5">
        <v>0</v>
      </c>
      <c r="M685" s="5">
        <v>0</v>
      </c>
      <c r="N685" s="5">
        <v>0</v>
      </c>
      <c r="O685" s="5">
        <v>0</v>
      </c>
      <c r="P685" s="5">
        <v>0</v>
      </c>
      <c r="Q685" s="5">
        <v>0</v>
      </c>
      <c r="R685" s="5">
        <v>0</v>
      </c>
      <c r="S685" s="5">
        <v>0</v>
      </c>
      <c r="T685" s="5">
        <v>0</v>
      </c>
      <c r="U685" s="5">
        <v>0</v>
      </c>
      <c r="V685" s="5">
        <v>0</v>
      </c>
    </row>
    <row r="686" spans="1:22" hidden="1" x14ac:dyDescent="0.35">
      <c r="A686" t="s">
        <v>53</v>
      </c>
      <c r="B686" t="s">
        <v>42</v>
      </c>
      <c r="C686" t="str">
        <f t="shared" si="30"/>
        <v>GREECE_TO_elec</v>
      </c>
      <c r="D686" t="str">
        <f t="shared" si="31"/>
        <v>PROTRA_CHP_PP_I</v>
      </c>
      <c r="E686" t="s">
        <v>8</v>
      </c>
      <c r="F686" s="1" t="str">
        <f t="shared" si="32"/>
        <v>GREECETO_elecPROTRA_CHP_solid_bio</v>
      </c>
      <c r="G686" s="5">
        <v>3.2460000000000003E-2</v>
      </c>
      <c r="H686" s="5">
        <v>3.2460000000000003E-2</v>
      </c>
      <c r="I686" s="5">
        <v>3.2460000000000003E-2</v>
      </c>
      <c r="J686" s="5">
        <v>3.2460000000000003E-2</v>
      </c>
      <c r="K686" s="5">
        <v>5.876E-2</v>
      </c>
      <c r="L686" s="5">
        <v>5.876E-2</v>
      </c>
      <c r="M686" s="5">
        <v>5.876E-2</v>
      </c>
      <c r="N686" s="5">
        <v>2.7260000000000003E-2</v>
      </c>
      <c r="O686" s="5">
        <v>2.7260000000000003E-2</v>
      </c>
      <c r="P686" s="5">
        <v>2.7260000000000003E-2</v>
      </c>
      <c r="Q686" s="5">
        <v>2.7260000000000003E-2</v>
      </c>
      <c r="R686" s="5">
        <v>2.7288028789659226E-2</v>
      </c>
      <c r="S686" s="5">
        <v>2.8349118683901296E-2</v>
      </c>
      <c r="T686" s="5">
        <v>2.9614418331374855E-2</v>
      </c>
      <c r="U686" s="5">
        <v>3.1039882491186839E-2</v>
      </c>
      <c r="V686" s="5">
        <v>3.1980849001175093E-2</v>
      </c>
    </row>
    <row r="687" spans="1:22" hidden="1" x14ac:dyDescent="0.35">
      <c r="A687" t="s">
        <v>53</v>
      </c>
      <c r="B687" t="s">
        <v>42</v>
      </c>
      <c r="C687" t="str">
        <f t="shared" si="30"/>
        <v>GREECE_TO_elec</v>
      </c>
      <c r="D687" t="str">
        <f t="shared" si="31"/>
        <v>PROTRA_CHP_PP_I</v>
      </c>
      <c r="E687" t="s">
        <v>9</v>
      </c>
      <c r="F687" s="1" t="str">
        <f t="shared" si="32"/>
        <v>GREECETO_elecPROTRA_CHP_solid_bio_CCS</v>
      </c>
      <c r="G687" s="5">
        <v>0</v>
      </c>
      <c r="H687" s="5">
        <v>0</v>
      </c>
      <c r="I687" s="5">
        <v>0</v>
      </c>
      <c r="J687" s="5">
        <v>0</v>
      </c>
      <c r="K687" s="5">
        <v>0</v>
      </c>
      <c r="L687" s="5">
        <v>0</v>
      </c>
      <c r="M687" s="5">
        <v>0</v>
      </c>
      <c r="N687" s="5">
        <v>0</v>
      </c>
      <c r="O687" s="5">
        <v>0</v>
      </c>
      <c r="P687" s="5">
        <v>0</v>
      </c>
      <c r="Q687" s="5">
        <v>0</v>
      </c>
      <c r="R687" s="5">
        <v>0</v>
      </c>
      <c r="S687" s="5">
        <v>0</v>
      </c>
      <c r="T687" s="5">
        <v>0</v>
      </c>
      <c r="U687" s="5">
        <v>0</v>
      </c>
      <c r="V687" s="5">
        <v>0</v>
      </c>
    </row>
    <row r="688" spans="1:22" hidden="1" x14ac:dyDescent="0.35">
      <c r="A688" t="s">
        <v>53</v>
      </c>
      <c r="B688" t="s">
        <v>42</v>
      </c>
      <c r="C688" t="str">
        <f t="shared" si="30"/>
        <v>GREECE_TO_elec</v>
      </c>
      <c r="D688" t="str">
        <f t="shared" si="31"/>
        <v>PROTRA_CHP_PP_I</v>
      </c>
      <c r="E688" t="s">
        <v>17</v>
      </c>
      <c r="F688" s="1" t="str">
        <f t="shared" si="32"/>
        <v>GREECETO_elecPROTRA_PP_solid_bio</v>
      </c>
      <c r="G688" s="5">
        <v>0</v>
      </c>
      <c r="H688" s="5">
        <v>0</v>
      </c>
      <c r="I688" s="5">
        <v>0</v>
      </c>
      <c r="J688" s="5">
        <v>0</v>
      </c>
      <c r="K688" s="5">
        <v>0</v>
      </c>
      <c r="L688" s="5">
        <v>0</v>
      </c>
      <c r="M688" s="5">
        <v>0</v>
      </c>
      <c r="N688" s="5">
        <v>0</v>
      </c>
      <c r="O688" s="5">
        <v>0</v>
      </c>
      <c r="P688" s="5">
        <v>0</v>
      </c>
      <c r="Q688" s="5">
        <v>1E-3</v>
      </c>
      <c r="R688" s="5">
        <v>1.0010282021151588E-3</v>
      </c>
      <c r="S688" s="5">
        <v>1.0399529964747356E-3</v>
      </c>
      <c r="T688" s="5">
        <v>1.0863689776733254E-3</v>
      </c>
      <c r="U688" s="5">
        <v>1.1386603995299648E-3</v>
      </c>
      <c r="V688" s="5">
        <v>1.1731786133960048E-3</v>
      </c>
    </row>
    <row r="689" spans="1:22" hidden="1" x14ac:dyDescent="0.35">
      <c r="A689" t="s">
        <v>53</v>
      </c>
      <c r="B689" t="s">
        <v>42</v>
      </c>
      <c r="C689" t="str">
        <f t="shared" si="30"/>
        <v>GREECE_TO_elec</v>
      </c>
      <c r="D689" t="str">
        <f t="shared" si="31"/>
        <v>PROTRA_CHP_PP_I</v>
      </c>
      <c r="E689" t="s">
        <v>18</v>
      </c>
      <c r="F689" s="1" t="str">
        <f t="shared" si="32"/>
        <v>GREECETO_elecPROTRA_PP_solid_bio_CCS</v>
      </c>
      <c r="G689" s="5">
        <v>0</v>
      </c>
      <c r="H689" s="5">
        <v>0</v>
      </c>
      <c r="I689" s="5">
        <v>0</v>
      </c>
      <c r="J689" s="5">
        <v>0</v>
      </c>
      <c r="K689" s="5">
        <v>0</v>
      </c>
      <c r="L689" s="5">
        <v>0</v>
      </c>
      <c r="M689" s="5">
        <v>0</v>
      </c>
      <c r="N689" s="5">
        <v>0</v>
      </c>
      <c r="O689" s="5">
        <v>0</v>
      </c>
      <c r="P689" s="5">
        <v>0</v>
      </c>
      <c r="Q689" s="5">
        <v>0</v>
      </c>
      <c r="R689" s="5">
        <v>0</v>
      </c>
      <c r="S689" s="5">
        <v>0</v>
      </c>
      <c r="T689" s="5">
        <v>0</v>
      </c>
      <c r="U689" s="5">
        <v>0</v>
      </c>
      <c r="V689" s="5">
        <v>0</v>
      </c>
    </row>
    <row r="690" spans="1:22" hidden="1" x14ac:dyDescent="0.35">
      <c r="A690" t="s">
        <v>53</v>
      </c>
      <c r="B690" t="s">
        <v>42</v>
      </c>
      <c r="C690" t="str">
        <f t="shared" si="30"/>
        <v>GREECE_TO_elec</v>
      </c>
      <c r="D690" t="str">
        <f t="shared" si="31"/>
        <v>PROTRA_CHP_PP_I</v>
      </c>
      <c r="E690" t="s">
        <v>19</v>
      </c>
      <c r="F690" s="1" t="str">
        <f t="shared" si="32"/>
        <v>GREECETO_elecPROTRA_PP_gas_fuels</v>
      </c>
      <c r="G690" s="5">
        <v>2.11917</v>
      </c>
      <c r="H690" s="5">
        <v>2.11917</v>
      </c>
      <c r="I690" s="5">
        <v>2.11917</v>
      </c>
      <c r="J690" s="5">
        <v>2.11917</v>
      </c>
      <c r="K690" s="5">
        <v>2.11917</v>
      </c>
      <c r="L690" s="5">
        <v>2.11917</v>
      </c>
      <c r="M690" s="5">
        <v>2.5641700000000003</v>
      </c>
      <c r="N690" s="5">
        <v>3.0011700000000001</v>
      </c>
      <c r="O690" s="5">
        <v>3.4186700000000001</v>
      </c>
      <c r="P690" s="5">
        <v>3.4186700000000001</v>
      </c>
      <c r="Q690" s="5">
        <v>4.2296700000000005</v>
      </c>
      <c r="R690" s="5">
        <v>4.3181713197201743</v>
      </c>
      <c r="S690" s="5">
        <v>4.3486936122140296</v>
      </c>
      <c r="T690" s="5">
        <v>4.1799546502174332</v>
      </c>
      <c r="U690" s="5">
        <v>4.2203400415957653</v>
      </c>
      <c r="V690" s="5">
        <v>4.2267377273586693</v>
      </c>
    </row>
    <row r="691" spans="1:22" hidden="1" x14ac:dyDescent="0.35">
      <c r="A691" t="s">
        <v>53</v>
      </c>
      <c r="B691" t="s">
        <v>42</v>
      </c>
      <c r="C691" t="str">
        <f t="shared" si="30"/>
        <v>GREECE_TO_elec</v>
      </c>
      <c r="D691" t="str">
        <f t="shared" si="31"/>
        <v>PROTRA_CHP_PP_I</v>
      </c>
      <c r="E691" t="s">
        <v>20</v>
      </c>
      <c r="F691" s="1" t="str">
        <f t="shared" si="32"/>
        <v>GREECETO_elecPROTRA_PP_gas_fuels_CCS</v>
      </c>
      <c r="G691" s="6">
        <v>0</v>
      </c>
      <c r="H691" s="6">
        <v>0</v>
      </c>
      <c r="I691" s="6">
        <v>0</v>
      </c>
      <c r="J691" s="6">
        <v>0</v>
      </c>
      <c r="K691" s="6">
        <v>0</v>
      </c>
      <c r="L691" s="6">
        <v>0</v>
      </c>
      <c r="M691" s="6">
        <v>0</v>
      </c>
      <c r="N691" s="6">
        <v>0</v>
      </c>
      <c r="O691" s="6">
        <v>0</v>
      </c>
      <c r="P691" s="6">
        <v>0</v>
      </c>
      <c r="Q691" s="6">
        <v>0</v>
      </c>
      <c r="R691" s="6">
        <v>0</v>
      </c>
      <c r="S691" s="6">
        <v>0</v>
      </c>
      <c r="T691" s="6">
        <v>0</v>
      </c>
      <c r="U691" s="6">
        <v>0</v>
      </c>
      <c r="V691" s="6">
        <v>0</v>
      </c>
    </row>
    <row r="692" spans="1:22" hidden="1" x14ac:dyDescent="0.35">
      <c r="A692" t="s">
        <v>53</v>
      </c>
      <c r="B692" t="s">
        <v>42</v>
      </c>
      <c r="C692" t="str">
        <f t="shared" si="30"/>
        <v>GREECE_TO_elec</v>
      </c>
      <c r="D692" t="str">
        <f t="shared" si="31"/>
        <v>PROTRA_CHP_PP_I</v>
      </c>
      <c r="E692" t="s">
        <v>21</v>
      </c>
      <c r="F692" s="1" t="str">
        <f t="shared" si="32"/>
        <v>GREECETO_elecPROTRA_PP_geothermal</v>
      </c>
      <c r="G692" s="5">
        <v>0</v>
      </c>
      <c r="H692" s="5">
        <v>0</v>
      </c>
      <c r="I692" s="5">
        <v>0</v>
      </c>
      <c r="J692" s="5">
        <v>0</v>
      </c>
      <c r="K692" s="5">
        <v>0</v>
      </c>
      <c r="L692" s="5">
        <v>0</v>
      </c>
      <c r="M692" s="5">
        <v>0</v>
      </c>
      <c r="N692" s="5">
        <v>0</v>
      </c>
      <c r="O692" s="5">
        <v>0</v>
      </c>
      <c r="P692" s="5">
        <v>0</v>
      </c>
      <c r="Q692" s="5">
        <v>0</v>
      </c>
      <c r="R692" s="5">
        <v>0</v>
      </c>
      <c r="S692" s="5">
        <v>0</v>
      </c>
      <c r="T692" s="5">
        <v>0</v>
      </c>
      <c r="U692" s="5">
        <v>0</v>
      </c>
      <c r="V692" s="5">
        <v>0</v>
      </c>
    </row>
    <row r="693" spans="1:22" hidden="1" x14ac:dyDescent="0.35">
      <c r="A693" t="s">
        <v>53</v>
      </c>
      <c r="B693" t="s">
        <v>42</v>
      </c>
      <c r="C693" t="str">
        <f t="shared" si="30"/>
        <v>GREECE_TO_elec</v>
      </c>
      <c r="D693" t="str">
        <f t="shared" si="31"/>
        <v>PROTRA_CHP_PP_I</v>
      </c>
      <c r="E693" t="s">
        <v>22</v>
      </c>
      <c r="F693" s="1" t="str">
        <f t="shared" si="32"/>
        <v>GREECETO_elecPROTRA_PP_hydropower_dammed</v>
      </c>
      <c r="G693" s="5">
        <v>3.0529000000000006</v>
      </c>
      <c r="H693" s="5">
        <v>3.0529000000000006</v>
      </c>
      <c r="I693" s="5">
        <v>3.0549100000000005</v>
      </c>
      <c r="J693" s="5">
        <v>3.0558100000000001</v>
      </c>
      <c r="K693" s="5">
        <v>3.0558100000000001</v>
      </c>
      <c r="L693" s="5">
        <v>3.0558100000000001</v>
      </c>
      <c r="M693" s="5">
        <v>3.0558100000000001</v>
      </c>
      <c r="N693" s="5">
        <v>3.0558100000000001</v>
      </c>
      <c r="O693" s="5">
        <v>3.0558100000000001</v>
      </c>
      <c r="P693" s="5">
        <v>3.2128100000000002</v>
      </c>
      <c r="Q693" s="5">
        <v>3.2128100000000002</v>
      </c>
      <c r="R693" s="5">
        <v>3.2128100000000002</v>
      </c>
      <c r="S693" s="5">
        <v>3.2492870441421164</v>
      </c>
      <c r="T693" s="5">
        <v>3.2571484760692968</v>
      </c>
      <c r="U693" s="5">
        <v>3.3709820103748651</v>
      </c>
      <c r="V693" s="5">
        <v>3.3709820103748651</v>
      </c>
    </row>
    <row r="694" spans="1:22" hidden="1" x14ac:dyDescent="0.35">
      <c r="A694" t="s">
        <v>53</v>
      </c>
      <c r="B694" t="s">
        <v>42</v>
      </c>
      <c r="C694" t="str">
        <f t="shared" si="30"/>
        <v>GREECE_TO_elec</v>
      </c>
      <c r="D694" t="str">
        <f t="shared" si="31"/>
        <v>PROTRA_CHP_PP_I</v>
      </c>
      <c r="E694" t="s">
        <v>23</v>
      </c>
      <c r="F694" s="1" t="str">
        <f t="shared" si="32"/>
        <v>GREECETO_elecPROTRA_PP_hydropower_run_of_river</v>
      </c>
      <c r="G694" s="5">
        <v>9.0786000000000006E-2</v>
      </c>
      <c r="H694" s="5">
        <v>0.10316299999999999</v>
      </c>
      <c r="I694" s="5">
        <v>0.120433</v>
      </c>
      <c r="J694" s="5">
        <v>0.13317300000000001</v>
      </c>
      <c r="K694" s="5">
        <v>0.14746899999999999</v>
      </c>
      <c r="L694" s="5">
        <v>0.16877899999999998</v>
      </c>
      <c r="M694" s="5">
        <v>0.16877899999999998</v>
      </c>
      <c r="N694" s="5">
        <v>0.17607900000000001</v>
      </c>
      <c r="O694" s="5">
        <v>0.17607900000000001</v>
      </c>
      <c r="P694" s="5">
        <v>0.17607900000000001</v>
      </c>
      <c r="Q694" s="5">
        <v>0.1791899999999996</v>
      </c>
      <c r="R694" s="5">
        <v>0.17950444722988179</v>
      </c>
      <c r="S694" s="5">
        <v>0.1799985785911252</v>
      </c>
      <c r="T694" s="5">
        <v>0.17339518676359952</v>
      </c>
      <c r="U694" s="5">
        <v>0.17892047380295772</v>
      </c>
      <c r="V694" s="5">
        <v>0.17833650037603369</v>
      </c>
    </row>
    <row r="695" spans="1:22" hidden="1" x14ac:dyDescent="0.35">
      <c r="A695" t="s">
        <v>53</v>
      </c>
      <c r="B695" t="s">
        <v>42</v>
      </c>
      <c r="C695" t="str">
        <f t="shared" si="30"/>
        <v>GREECE_TO_elec</v>
      </c>
      <c r="D695" t="str">
        <f t="shared" si="31"/>
        <v>PROTRA_CHP_PP_I</v>
      </c>
      <c r="E695" t="s">
        <v>24</v>
      </c>
      <c r="F695" s="1" t="str">
        <f t="shared" si="32"/>
        <v>GREECETO_elecPROTRA_PP_liquid_fuels</v>
      </c>
      <c r="G695" s="5">
        <v>2.42448</v>
      </c>
      <c r="H695" s="5">
        <v>2.4095900000000001</v>
      </c>
      <c r="I695" s="5">
        <v>2.4019200000000001</v>
      </c>
      <c r="J695" s="5">
        <v>2.4519199999999999</v>
      </c>
      <c r="K695" s="5">
        <v>2.5232899999999998</v>
      </c>
      <c r="L695" s="5">
        <v>2.4782899999999999</v>
      </c>
      <c r="M695" s="5">
        <v>2.44679</v>
      </c>
      <c r="N695" s="5">
        <v>2.21679</v>
      </c>
      <c r="O695" s="5">
        <v>2.1514700000000002</v>
      </c>
      <c r="P695" s="5">
        <v>2.11117</v>
      </c>
      <c r="Q695" s="5">
        <v>1.5139800000000001</v>
      </c>
      <c r="R695" s="5">
        <v>1.5383667034421891</v>
      </c>
      <c r="S695" s="5">
        <v>1.5413732833186231</v>
      </c>
      <c r="T695" s="5">
        <v>1.426789183583407</v>
      </c>
      <c r="U695" s="5">
        <v>1.4551846601941749</v>
      </c>
      <c r="V695" s="5">
        <v>1.4608637555163284</v>
      </c>
    </row>
    <row r="696" spans="1:22" hidden="1" x14ac:dyDescent="0.35">
      <c r="A696" t="s">
        <v>53</v>
      </c>
      <c r="B696" t="s">
        <v>42</v>
      </c>
      <c r="C696" t="str">
        <f t="shared" si="30"/>
        <v>GREECE_TO_elec</v>
      </c>
      <c r="D696" t="str">
        <f t="shared" si="31"/>
        <v>PROTRA_CHP_PP_I</v>
      </c>
      <c r="E696" t="s">
        <v>25</v>
      </c>
      <c r="F696" s="1" t="str">
        <f t="shared" si="32"/>
        <v>GREECETO_elecPROTRA_PP_liquid_fuels_CCS</v>
      </c>
      <c r="G696" s="5">
        <v>0</v>
      </c>
      <c r="H696" s="5">
        <v>0</v>
      </c>
      <c r="I696" s="5">
        <v>0</v>
      </c>
      <c r="J696" s="5">
        <v>0</v>
      </c>
      <c r="K696" s="5">
        <v>0</v>
      </c>
      <c r="L696" s="5">
        <v>0</v>
      </c>
      <c r="M696" s="5">
        <v>0</v>
      </c>
      <c r="N696" s="5">
        <v>0</v>
      </c>
      <c r="O696" s="5">
        <v>0</v>
      </c>
      <c r="P696" s="5">
        <v>0</v>
      </c>
      <c r="Q696" s="5">
        <v>0</v>
      </c>
      <c r="R696" s="5">
        <v>0</v>
      </c>
      <c r="S696" s="5">
        <v>0</v>
      </c>
      <c r="T696" s="5">
        <v>0</v>
      </c>
      <c r="U696" s="5">
        <v>0</v>
      </c>
      <c r="V696" s="5">
        <v>0</v>
      </c>
    </row>
    <row r="697" spans="1:22" hidden="1" x14ac:dyDescent="0.35">
      <c r="A697" t="s">
        <v>53</v>
      </c>
      <c r="B697" t="s">
        <v>42</v>
      </c>
      <c r="C697" t="str">
        <f t="shared" si="30"/>
        <v>GREECE_TO_elec</v>
      </c>
      <c r="D697" t="str">
        <f t="shared" si="31"/>
        <v>PROTRA_CHP_PP_I</v>
      </c>
      <c r="E697" t="s">
        <v>26</v>
      </c>
      <c r="F697" s="1" t="str">
        <f t="shared" si="32"/>
        <v>GREECETO_elecPROTRA_PP_nuclear</v>
      </c>
      <c r="G697" s="5">
        <v>0</v>
      </c>
      <c r="H697" s="5">
        <v>0</v>
      </c>
      <c r="I697" s="5">
        <v>0</v>
      </c>
      <c r="J697" s="5">
        <v>0</v>
      </c>
      <c r="K697" s="5">
        <v>0</v>
      </c>
      <c r="L697" s="5">
        <v>0</v>
      </c>
      <c r="M697" s="5">
        <v>0</v>
      </c>
      <c r="N697" s="5">
        <v>0</v>
      </c>
      <c r="O697" s="5">
        <v>0</v>
      </c>
      <c r="P697" s="5">
        <v>0</v>
      </c>
      <c r="Q697" s="5">
        <v>0</v>
      </c>
      <c r="R697" s="5">
        <v>0</v>
      </c>
      <c r="S697" s="5">
        <v>0</v>
      </c>
      <c r="T697" s="5">
        <v>0</v>
      </c>
      <c r="U697" s="5">
        <v>0</v>
      </c>
      <c r="V697" s="5">
        <v>0</v>
      </c>
    </row>
    <row r="698" spans="1:22" hidden="1" x14ac:dyDescent="0.35">
      <c r="A698" t="s">
        <v>53</v>
      </c>
      <c r="B698" t="s">
        <v>42</v>
      </c>
      <c r="C698" t="str">
        <f t="shared" si="30"/>
        <v>GREECE_TO_elec</v>
      </c>
      <c r="D698" t="str">
        <f t="shared" si="31"/>
        <v>PROTRA_CHP_PP_I</v>
      </c>
      <c r="E698" t="s">
        <v>27</v>
      </c>
      <c r="F698" s="1" t="str">
        <f t="shared" si="32"/>
        <v>GREECETO_elecPROTRA_PP_oceanic</v>
      </c>
      <c r="G698" s="5">
        <v>0</v>
      </c>
      <c r="H698" s="5">
        <v>0</v>
      </c>
      <c r="I698" s="5">
        <v>0</v>
      </c>
      <c r="J698" s="5">
        <v>0</v>
      </c>
      <c r="K698" s="5">
        <v>0</v>
      </c>
      <c r="L698" s="5">
        <v>0</v>
      </c>
      <c r="M698" s="5">
        <v>0</v>
      </c>
      <c r="N698" s="5">
        <v>0</v>
      </c>
      <c r="O698" s="5">
        <v>0</v>
      </c>
      <c r="P698" s="5">
        <v>0</v>
      </c>
      <c r="Q698" s="5">
        <v>0</v>
      </c>
      <c r="R698" s="5">
        <v>0</v>
      </c>
      <c r="S698" s="5">
        <v>0</v>
      </c>
      <c r="T698" s="5">
        <v>0</v>
      </c>
      <c r="U698" s="5">
        <v>0</v>
      </c>
      <c r="V698" s="5">
        <v>0</v>
      </c>
    </row>
    <row r="699" spans="1:22" hidden="1" x14ac:dyDescent="0.35">
      <c r="A699" t="s">
        <v>53</v>
      </c>
      <c r="B699" t="s">
        <v>42</v>
      </c>
      <c r="C699" t="str">
        <f t="shared" si="30"/>
        <v>GREECE_TO_elec</v>
      </c>
      <c r="D699" t="str">
        <f t="shared" si="31"/>
        <v>PROTRA_CHP_PP_I</v>
      </c>
      <c r="E699" t="s">
        <v>28</v>
      </c>
      <c r="F699" s="1" t="str">
        <f t="shared" si="32"/>
        <v>GREECETO_elecPROTRA_PP_solar_CSP</v>
      </c>
      <c r="G699" s="5">
        <v>0</v>
      </c>
      <c r="H699" s="5">
        <v>0</v>
      </c>
      <c r="I699" s="5">
        <v>0</v>
      </c>
      <c r="J699" s="5">
        <v>0</v>
      </c>
      <c r="K699" s="5">
        <v>0</v>
      </c>
      <c r="L699" s="5">
        <v>0</v>
      </c>
      <c r="M699" s="5">
        <v>0</v>
      </c>
      <c r="N699" s="5">
        <v>0</v>
      </c>
      <c r="O699" s="5">
        <v>0</v>
      </c>
      <c r="P699" s="5">
        <v>0</v>
      </c>
      <c r="Q699" s="5">
        <v>0</v>
      </c>
      <c r="R699" s="5">
        <v>0</v>
      </c>
      <c r="S699" s="5">
        <v>0</v>
      </c>
      <c r="T699" s="5">
        <v>0</v>
      </c>
      <c r="U699" s="5">
        <v>0</v>
      </c>
      <c r="V699" s="5">
        <v>0</v>
      </c>
    </row>
    <row r="700" spans="1:22" hidden="1" x14ac:dyDescent="0.35">
      <c r="A700" t="s">
        <v>53</v>
      </c>
      <c r="B700" t="s">
        <v>42</v>
      </c>
      <c r="C700" t="str">
        <f t="shared" si="30"/>
        <v>GREECE_TO_elec</v>
      </c>
      <c r="D700" t="str">
        <f t="shared" si="31"/>
        <v>PROTRA_CHP_PP_I</v>
      </c>
      <c r="E700" t="s">
        <v>29</v>
      </c>
      <c r="F700" s="1" t="str">
        <f t="shared" si="32"/>
        <v>GREECETO_elecPROTRA_PP_solar_PV</v>
      </c>
      <c r="G700" s="5">
        <v>2.7E-4</v>
      </c>
      <c r="H700" s="5">
        <v>1.3500000000000001E-3</v>
      </c>
      <c r="I700" s="5">
        <v>2.4300000000000003E-3</v>
      </c>
      <c r="J700" s="5">
        <v>3.2400000000000003E-3</v>
      </c>
      <c r="K700" s="5">
        <v>1.2420000000000002E-2</v>
      </c>
      <c r="L700" s="5">
        <v>5.4540000000000005E-2</v>
      </c>
      <c r="M700" s="5">
        <v>0.16524</v>
      </c>
      <c r="N700" s="5">
        <v>0.41472000000000003</v>
      </c>
      <c r="O700" s="5">
        <v>0.69633</v>
      </c>
      <c r="P700" s="5">
        <v>0.7009200000000001</v>
      </c>
      <c r="Q700" s="5">
        <v>0.70308000000000004</v>
      </c>
      <c r="R700" s="5">
        <v>0.72977255453301504</v>
      </c>
      <c r="S700" s="5">
        <v>0.77029241823401573</v>
      </c>
      <c r="T700" s="5">
        <v>0.80745449062273622</v>
      </c>
      <c r="U700" s="5">
        <v>0.85452016098306993</v>
      </c>
      <c r="V700" s="5">
        <v>0.90935779775160319</v>
      </c>
    </row>
    <row r="701" spans="1:22" hidden="1" x14ac:dyDescent="0.35">
      <c r="A701" t="s">
        <v>53</v>
      </c>
      <c r="B701" t="s">
        <v>42</v>
      </c>
      <c r="C701" t="str">
        <f t="shared" si="30"/>
        <v>GREECE_TO_elec</v>
      </c>
      <c r="D701" t="str">
        <f t="shared" si="31"/>
        <v>PROTRA_CHP_PP_I</v>
      </c>
      <c r="E701" t="s">
        <v>30</v>
      </c>
      <c r="F701" s="1" t="str">
        <f t="shared" si="32"/>
        <v>GREECETO_elecPROTRA_PP_solar_urban_PV</v>
      </c>
      <c r="G701" s="5">
        <v>7.2999999999999996E-4</v>
      </c>
      <c r="H701" s="5">
        <v>3.65E-3</v>
      </c>
      <c r="I701" s="5">
        <v>6.5700000000000003E-3</v>
      </c>
      <c r="J701" s="5">
        <v>8.7600000000000004E-3</v>
      </c>
      <c r="K701" s="5">
        <v>3.3579999999999999E-2</v>
      </c>
      <c r="L701" s="5">
        <v>0.14746000000000001</v>
      </c>
      <c r="M701" s="5">
        <v>0.44675999999999999</v>
      </c>
      <c r="N701" s="5">
        <v>1.1212800000000001</v>
      </c>
      <c r="O701" s="5">
        <v>1.8826699999999998</v>
      </c>
      <c r="P701" s="5">
        <v>1.8950799999999999</v>
      </c>
      <c r="Q701" s="5">
        <v>1.9009199999999999</v>
      </c>
      <c r="R701" s="5">
        <v>1.9730887585522257</v>
      </c>
      <c r="S701" s="5">
        <v>2.0826424641141905</v>
      </c>
      <c r="T701" s="5">
        <v>2.1831176968688792</v>
      </c>
      <c r="U701" s="5">
        <v>2.310369324139411</v>
      </c>
      <c r="V701" s="5">
        <v>2.458634045772853</v>
      </c>
    </row>
    <row r="702" spans="1:22" hidden="1" x14ac:dyDescent="0.35">
      <c r="A702" t="s">
        <v>53</v>
      </c>
      <c r="B702" t="s">
        <v>42</v>
      </c>
      <c r="C702" t="str">
        <f t="shared" si="30"/>
        <v>GREECE_TO_elec</v>
      </c>
      <c r="D702" t="str">
        <f t="shared" si="31"/>
        <v>PROTRA_CHP_PP_I</v>
      </c>
      <c r="E702" t="s">
        <v>31</v>
      </c>
      <c r="F702" s="1" t="str">
        <f t="shared" si="32"/>
        <v>GREECETO_elecPROTRA_PP_solid_fossil</v>
      </c>
      <c r="G702" s="5">
        <v>0</v>
      </c>
      <c r="H702" s="5">
        <v>0</v>
      </c>
      <c r="I702" s="5">
        <v>0</v>
      </c>
      <c r="J702" s="5">
        <v>0</v>
      </c>
      <c r="K702" s="5">
        <v>0</v>
      </c>
      <c r="L702" s="5">
        <v>0</v>
      </c>
      <c r="M702" s="5">
        <v>0</v>
      </c>
      <c r="N702" s="5">
        <v>0</v>
      </c>
      <c r="O702" s="5">
        <v>0</v>
      </c>
      <c r="P702" s="5">
        <v>0</v>
      </c>
      <c r="Q702" s="5">
        <v>0</v>
      </c>
      <c r="R702" s="5">
        <v>0</v>
      </c>
      <c r="S702" s="5">
        <v>0</v>
      </c>
      <c r="T702" s="5">
        <v>0</v>
      </c>
      <c r="U702" s="5">
        <v>0</v>
      </c>
      <c r="V702" s="5">
        <v>0</v>
      </c>
    </row>
    <row r="703" spans="1:22" hidden="1" x14ac:dyDescent="0.35">
      <c r="A703" t="s">
        <v>53</v>
      </c>
      <c r="B703" t="s">
        <v>42</v>
      </c>
      <c r="C703" t="str">
        <f t="shared" si="30"/>
        <v>GREECE_TO_elec</v>
      </c>
      <c r="D703" t="str">
        <f t="shared" si="31"/>
        <v>PROTRA_CHP_PP_I</v>
      </c>
      <c r="E703" t="s">
        <v>32</v>
      </c>
      <c r="F703" s="1" t="str">
        <f t="shared" si="32"/>
        <v>GREECETO_elecPROTRA_PP_solid_fossil_CCS</v>
      </c>
      <c r="G703" s="5">
        <v>0</v>
      </c>
      <c r="H703" s="5">
        <v>0</v>
      </c>
      <c r="I703" s="5">
        <v>0</v>
      </c>
      <c r="J703" s="5">
        <v>0</v>
      </c>
      <c r="K703" s="5">
        <v>0</v>
      </c>
      <c r="L703" s="5">
        <v>0</v>
      </c>
      <c r="M703" s="5">
        <v>0</v>
      </c>
      <c r="N703" s="5">
        <v>0</v>
      </c>
      <c r="O703" s="5">
        <v>0</v>
      </c>
      <c r="P703" s="5">
        <v>0</v>
      </c>
      <c r="Q703" s="5">
        <v>0</v>
      </c>
      <c r="R703" s="5">
        <v>0</v>
      </c>
      <c r="S703" s="5">
        <v>0</v>
      </c>
      <c r="T703" s="5">
        <v>0</v>
      </c>
      <c r="U703" s="5">
        <v>0</v>
      </c>
      <c r="V703" s="5">
        <v>0</v>
      </c>
    </row>
    <row r="704" spans="1:22" hidden="1" x14ac:dyDescent="0.35">
      <c r="A704" t="s">
        <v>53</v>
      </c>
      <c r="B704" t="s">
        <v>42</v>
      </c>
      <c r="C704" t="str">
        <f t="shared" si="30"/>
        <v>GREECE_TO_elec</v>
      </c>
      <c r="D704" t="str">
        <f t="shared" si="31"/>
        <v>PROTRA_CHP_PP_I</v>
      </c>
      <c r="E704" t="s">
        <v>33</v>
      </c>
      <c r="F704" s="1" t="str">
        <f t="shared" si="32"/>
        <v>GREECETO_elecPROTRA_PP_waste</v>
      </c>
      <c r="G704" s="5">
        <v>0</v>
      </c>
      <c r="H704" s="5">
        <v>0</v>
      </c>
      <c r="I704" s="5">
        <v>0</v>
      </c>
      <c r="J704" s="5">
        <v>0</v>
      </c>
      <c r="K704" s="5">
        <v>0</v>
      </c>
      <c r="L704" s="5">
        <v>0</v>
      </c>
      <c r="M704" s="5">
        <v>0</v>
      </c>
      <c r="N704" s="5">
        <v>0</v>
      </c>
      <c r="O704" s="5">
        <v>0</v>
      </c>
      <c r="P704" s="5">
        <v>0</v>
      </c>
      <c r="Q704" s="5">
        <v>0</v>
      </c>
      <c r="R704" s="5">
        <v>0</v>
      </c>
      <c r="S704" s="5">
        <v>0</v>
      </c>
      <c r="T704" s="5">
        <v>0</v>
      </c>
      <c r="U704" s="5">
        <v>0</v>
      </c>
      <c r="V704" s="5">
        <v>0</v>
      </c>
    </row>
    <row r="705" spans="1:22" hidden="1" x14ac:dyDescent="0.35">
      <c r="A705" t="s">
        <v>53</v>
      </c>
      <c r="B705" t="s">
        <v>42</v>
      </c>
      <c r="C705" t="str">
        <f t="shared" si="30"/>
        <v>GREECE_TO_elec</v>
      </c>
      <c r="D705" t="str">
        <f t="shared" si="31"/>
        <v>PROTRA_CHP_PP_I</v>
      </c>
      <c r="E705" t="s">
        <v>34</v>
      </c>
      <c r="F705" s="1" t="str">
        <f t="shared" si="32"/>
        <v>GREECETO_elecPROTRA_PP_waste_CCS</v>
      </c>
      <c r="G705" s="5">
        <v>0</v>
      </c>
      <c r="H705" s="5">
        <v>0</v>
      </c>
      <c r="I705" s="5">
        <v>0</v>
      </c>
      <c r="J705" s="5">
        <v>0</v>
      </c>
      <c r="K705" s="5">
        <v>0</v>
      </c>
      <c r="L705" s="5">
        <v>0</v>
      </c>
      <c r="M705" s="5">
        <v>0</v>
      </c>
      <c r="N705" s="5">
        <v>0</v>
      </c>
      <c r="O705" s="5">
        <v>0</v>
      </c>
      <c r="P705" s="5">
        <v>0</v>
      </c>
      <c r="Q705" s="5">
        <v>0</v>
      </c>
      <c r="R705" s="5">
        <v>0</v>
      </c>
      <c r="S705" s="5">
        <v>0</v>
      </c>
      <c r="T705" s="5">
        <v>0</v>
      </c>
      <c r="U705" s="5">
        <v>0</v>
      </c>
      <c r="V705" s="5">
        <v>0</v>
      </c>
    </row>
    <row r="706" spans="1:22" hidden="1" x14ac:dyDescent="0.35">
      <c r="A706" t="s">
        <v>53</v>
      </c>
      <c r="B706" t="s">
        <v>42</v>
      </c>
      <c r="C706" t="str">
        <f t="shared" si="30"/>
        <v>GREECE_TO_elec</v>
      </c>
      <c r="D706" t="str">
        <f t="shared" si="31"/>
        <v>PROTRA_CHP_PP_I</v>
      </c>
      <c r="E706" t="s">
        <v>35</v>
      </c>
      <c r="F706" s="1" t="str">
        <f t="shared" si="32"/>
        <v>GREECETO_elecPROTRA_PP_wind_offshore</v>
      </c>
      <c r="G706" s="5">
        <v>0</v>
      </c>
      <c r="H706" s="5">
        <v>0</v>
      </c>
      <c r="I706" s="5">
        <v>0</v>
      </c>
      <c r="J706" s="5">
        <v>0</v>
      </c>
      <c r="K706" s="5">
        <v>0</v>
      </c>
      <c r="L706" s="5">
        <v>0</v>
      </c>
      <c r="M706" s="5">
        <v>0</v>
      </c>
      <c r="N706" s="5">
        <v>0</v>
      </c>
      <c r="O706" s="5">
        <v>0</v>
      </c>
      <c r="P706" s="5">
        <v>0</v>
      </c>
      <c r="Q706" s="5">
        <v>0</v>
      </c>
      <c r="R706" s="5">
        <v>0</v>
      </c>
      <c r="S706" s="5">
        <v>0</v>
      </c>
      <c r="T706" s="5">
        <v>0</v>
      </c>
      <c r="U706" s="5">
        <v>0</v>
      </c>
      <c r="V706" s="5">
        <v>0</v>
      </c>
    </row>
    <row r="707" spans="1:22" hidden="1" x14ac:dyDescent="0.35">
      <c r="A707" t="s">
        <v>53</v>
      </c>
      <c r="B707" t="s">
        <v>42</v>
      </c>
      <c r="C707" t="str">
        <f t="shared" si="30"/>
        <v>GREECE_TO_elec</v>
      </c>
      <c r="D707" t="str">
        <f t="shared" si="31"/>
        <v>PROTRA_CHP_PP_I</v>
      </c>
      <c r="E707" t="s">
        <v>36</v>
      </c>
      <c r="F707" s="1" t="str">
        <f t="shared" si="32"/>
        <v>GREECETO_elecPROTRA_PP_wind_onshore</v>
      </c>
      <c r="G707" s="5">
        <v>0.49099999999999999</v>
      </c>
      <c r="H707" s="5">
        <v>0.749</v>
      </c>
      <c r="I707" s="5">
        <v>0.84599999999999997</v>
      </c>
      <c r="J707" s="5">
        <v>1.022</v>
      </c>
      <c r="K707" s="5">
        <v>1.171</v>
      </c>
      <c r="L707" s="5">
        <v>1.298</v>
      </c>
      <c r="M707" s="5">
        <v>1.64</v>
      </c>
      <c r="N707" s="5">
        <v>1.7529999999999999</v>
      </c>
      <c r="O707" s="5">
        <v>1.8089999999999999</v>
      </c>
      <c r="P707" s="5">
        <v>1.978</v>
      </c>
      <c r="Q707" s="5">
        <v>2.0910000000000002</v>
      </c>
      <c r="R707" s="5">
        <v>2.2832892496220265</v>
      </c>
      <c r="S707" s="5">
        <v>2.6090772658550172</v>
      </c>
      <c r="T707" s="5">
        <v>2.8637066125566961</v>
      </c>
      <c r="U707" s="5">
        <v>2.9279879048301112</v>
      </c>
      <c r="V707" s="5">
        <v>2.9497292910002391</v>
      </c>
    </row>
    <row r="708" spans="1:22" hidden="1" x14ac:dyDescent="0.35">
      <c r="A708" t="s">
        <v>54</v>
      </c>
      <c r="B708" t="s">
        <v>41</v>
      </c>
      <c r="C708" t="str">
        <f t="shared" ref="C708:C771" si="33">A708&amp;"_"&amp;B708</f>
        <v>HUNGARY_TO_heat</v>
      </c>
      <c r="D708" t="str">
        <f t="shared" ref="D708:D771" si="34">IF(B708="TO_heat","PROTRA_CHP_HP_I","PROTRA_CHP_PP_I")</f>
        <v>PROTRA_CHP_HP_I</v>
      </c>
      <c r="E708" t="s">
        <v>0</v>
      </c>
      <c r="F708" s="1" t="str">
        <f t="shared" ref="F708:F771" si="35">A708&amp;B708&amp;E708</f>
        <v>HUNGARYTO_heatPROTRA_CHP_gas_fuels</v>
      </c>
      <c r="G708" s="3">
        <v>10.792936006168077</v>
      </c>
      <c r="H708" s="3">
        <v>10.578931585710611</v>
      </c>
      <c r="I708" s="3">
        <v>9.9819078900025708</v>
      </c>
      <c r="J708" s="3">
        <v>10.107757080442047</v>
      </c>
      <c r="K708" s="3">
        <v>9.6575574402467232</v>
      </c>
      <c r="L708" s="3">
        <v>9.6751884862503221</v>
      </c>
      <c r="M708" s="3">
        <v>7.6865280904651767</v>
      </c>
      <c r="N708" s="3">
        <v>6.242302235929067</v>
      </c>
      <c r="O708" s="3">
        <v>5.4957186327422258</v>
      </c>
      <c r="P708" s="3">
        <v>5.1163471601130812</v>
      </c>
      <c r="Q708" s="3">
        <v>4.7403195065535844</v>
      </c>
      <c r="R708" s="3">
        <v>4.7822692367000768</v>
      </c>
      <c r="S708" s="3">
        <v>4.7850050886661517</v>
      </c>
      <c r="T708" s="3">
        <v>4.7360637368285792</v>
      </c>
      <c r="U708" s="3">
        <v>4.8841037265484459</v>
      </c>
      <c r="V708" s="3">
        <v>4.9082400205602683</v>
      </c>
    </row>
    <row r="709" spans="1:22" hidden="1" x14ac:dyDescent="0.35">
      <c r="A709" t="s">
        <v>54</v>
      </c>
      <c r="B709" t="s">
        <v>41</v>
      </c>
      <c r="C709" t="str">
        <f t="shared" si="33"/>
        <v>HUNGARY_TO_heat</v>
      </c>
      <c r="D709" t="str">
        <f t="shared" si="34"/>
        <v>PROTRA_CHP_HP_I</v>
      </c>
      <c r="E709" t="s">
        <v>1</v>
      </c>
      <c r="F709" s="1" t="str">
        <f t="shared" si="35"/>
        <v>HUNGARYTO_heatPROTRA_CHP_gas_fuels_CCS</v>
      </c>
      <c r="G709" s="3">
        <v>0</v>
      </c>
      <c r="H709" s="3">
        <v>0</v>
      </c>
      <c r="I709" s="3">
        <v>0</v>
      </c>
      <c r="J709" s="3">
        <v>0</v>
      </c>
      <c r="K709" s="3">
        <v>0</v>
      </c>
      <c r="L709" s="3">
        <v>0</v>
      </c>
      <c r="M709" s="3">
        <v>0</v>
      </c>
      <c r="N709" s="3">
        <v>0</v>
      </c>
      <c r="O709" s="3">
        <v>0</v>
      </c>
      <c r="P709" s="3">
        <v>0</v>
      </c>
      <c r="Q709" s="3">
        <v>0</v>
      </c>
      <c r="R709" s="3">
        <v>0</v>
      </c>
      <c r="S709" s="3">
        <v>0</v>
      </c>
      <c r="T709" s="3">
        <v>0</v>
      </c>
      <c r="U709" s="3">
        <v>0</v>
      </c>
      <c r="V709" s="3">
        <v>0</v>
      </c>
    </row>
    <row r="710" spans="1:22" hidden="1" x14ac:dyDescent="0.35">
      <c r="A710" t="s">
        <v>54</v>
      </c>
      <c r="B710" t="s">
        <v>41</v>
      </c>
      <c r="C710" t="str">
        <f t="shared" si="33"/>
        <v>HUNGARY_TO_heat</v>
      </c>
      <c r="D710" t="str">
        <f t="shared" si="34"/>
        <v>PROTRA_CHP_HP_I</v>
      </c>
      <c r="E710" t="s">
        <v>2</v>
      </c>
      <c r="F710" s="1" t="str">
        <f t="shared" si="35"/>
        <v>HUNGARYTO_heatPROTRA_CHP_geothermal</v>
      </c>
      <c r="G710" s="3">
        <v>0</v>
      </c>
      <c r="H710" s="3">
        <v>0</v>
      </c>
      <c r="I710" s="3">
        <v>0</v>
      </c>
      <c r="J710" s="3">
        <v>0</v>
      </c>
      <c r="K710" s="3">
        <v>0</v>
      </c>
      <c r="L710" s="3">
        <v>0</v>
      </c>
      <c r="M710" s="3">
        <v>0</v>
      </c>
      <c r="N710" s="3">
        <v>0</v>
      </c>
      <c r="O710" s="3">
        <v>0</v>
      </c>
      <c r="P710" s="3">
        <v>0</v>
      </c>
      <c r="Q710" s="3">
        <v>0</v>
      </c>
      <c r="R710" s="3">
        <v>0</v>
      </c>
      <c r="S710" s="3">
        <v>0</v>
      </c>
      <c r="T710" s="3">
        <v>0</v>
      </c>
      <c r="U710" s="3">
        <v>0</v>
      </c>
      <c r="V710" s="3">
        <v>0</v>
      </c>
    </row>
    <row r="711" spans="1:22" hidden="1" x14ac:dyDescent="0.35">
      <c r="A711" t="s">
        <v>54</v>
      </c>
      <c r="B711" t="s">
        <v>41</v>
      </c>
      <c r="C711" t="str">
        <f t="shared" si="33"/>
        <v>HUNGARY_TO_heat</v>
      </c>
      <c r="D711" t="str">
        <f t="shared" si="34"/>
        <v>PROTRA_CHP_HP_I</v>
      </c>
      <c r="E711" t="s">
        <v>3</v>
      </c>
      <c r="F711" s="1" t="str">
        <f t="shared" si="35"/>
        <v>HUNGARYTO_heatPROTRA_CHP_liquid_fuels</v>
      </c>
      <c r="G711" s="3">
        <v>0.19424548959136467</v>
      </c>
      <c r="H711" s="3">
        <v>0.16597501927525055</v>
      </c>
      <c r="I711" s="3">
        <v>0</v>
      </c>
      <c r="J711" s="3">
        <v>0.11855358519660754</v>
      </c>
      <c r="K711" s="3">
        <v>0.52619552814186576</v>
      </c>
      <c r="L711" s="3">
        <v>1.1247391416088411E-2</v>
      </c>
      <c r="M711" s="3">
        <v>2.4622667694680026E-2</v>
      </c>
      <c r="N711" s="3">
        <v>7.9035723464405024E-3</v>
      </c>
      <c r="O711" s="3">
        <v>1.0031457208943715E-2</v>
      </c>
      <c r="P711" s="3">
        <v>2.705453610896941E-2</v>
      </c>
      <c r="Q711" s="3">
        <v>1.4591210485736314E-2</v>
      </c>
      <c r="R711" s="3">
        <v>9.4234901053713693E-3</v>
      </c>
      <c r="S711" s="3">
        <v>2.7358519660755595E-3</v>
      </c>
      <c r="T711" s="3">
        <v>9.1195065535851964E-4</v>
      </c>
      <c r="U711" s="3">
        <v>0</v>
      </c>
      <c r="V711" s="3">
        <v>0</v>
      </c>
    </row>
    <row r="712" spans="1:22" hidden="1" x14ac:dyDescent="0.35">
      <c r="A712" t="s">
        <v>54</v>
      </c>
      <c r="B712" t="s">
        <v>41</v>
      </c>
      <c r="C712" t="str">
        <f t="shared" si="33"/>
        <v>HUNGARY_TO_heat</v>
      </c>
      <c r="D712" t="str">
        <f t="shared" si="34"/>
        <v>PROTRA_CHP_HP_I</v>
      </c>
      <c r="E712" t="s">
        <v>4</v>
      </c>
      <c r="F712" s="1" t="str">
        <f t="shared" si="35"/>
        <v>HUNGARYTO_heatPROTRA_CHP_liquid_fuels_CCS</v>
      </c>
      <c r="G712" s="3">
        <v>0</v>
      </c>
      <c r="H712" s="3">
        <v>0</v>
      </c>
      <c r="I712" s="3">
        <v>0</v>
      </c>
      <c r="J712" s="3">
        <v>0</v>
      </c>
      <c r="K712" s="3">
        <v>0</v>
      </c>
      <c r="L712" s="3">
        <v>0</v>
      </c>
      <c r="M712" s="3">
        <v>0</v>
      </c>
      <c r="N712" s="3">
        <v>0</v>
      </c>
      <c r="O712" s="3">
        <v>0</v>
      </c>
      <c r="P712" s="3">
        <v>0</v>
      </c>
      <c r="Q712" s="3">
        <v>0</v>
      </c>
      <c r="R712" s="3">
        <v>0</v>
      </c>
      <c r="S712" s="3">
        <v>0</v>
      </c>
      <c r="T712" s="3">
        <v>0</v>
      </c>
      <c r="U712" s="3">
        <v>0</v>
      </c>
      <c r="V712" s="3">
        <v>0</v>
      </c>
    </row>
    <row r="713" spans="1:22" hidden="1" x14ac:dyDescent="0.35">
      <c r="A713" t="s">
        <v>54</v>
      </c>
      <c r="B713" t="s">
        <v>41</v>
      </c>
      <c r="C713" t="str">
        <f t="shared" si="33"/>
        <v>HUNGARY_TO_heat</v>
      </c>
      <c r="D713" t="str">
        <f t="shared" si="34"/>
        <v>PROTRA_CHP_HP_I</v>
      </c>
      <c r="E713" t="s">
        <v>5</v>
      </c>
      <c r="F713" s="1" t="str">
        <f t="shared" si="35"/>
        <v>HUNGARYTO_heatPROTRA_CHP_solid_fossil</v>
      </c>
      <c r="G713" s="3">
        <v>1.174288460549987</v>
      </c>
      <c r="H713" s="3">
        <v>1.157873348753534</v>
      </c>
      <c r="I713" s="3">
        <v>1.1596972500642508</v>
      </c>
      <c r="J713" s="3">
        <v>1.065462349010537</v>
      </c>
      <c r="K713" s="3">
        <v>0.77211822153687981</v>
      </c>
      <c r="L713" s="3">
        <v>0.64110131071703924</v>
      </c>
      <c r="M713" s="3">
        <v>0.61009498843484966</v>
      </c>
      <c r="N713" s="3">
        <v>0.55659388332048321</v>
      </c>
      <c r="O713" s="3">
        <v>0.46053508095605233</v>
      </c>
      <c r="P713" s="3">
        <v>0.40885787715240285</v>
      </c>
      <c r="Q713" s="3">
        <v>0.19880524286815732</v>
      </c>
      <c r="R713" s="3">
        <v>0.67180364944744286</v>
      </c>
      <c r="S713" s="3">
        <v>0.12402528912875867</v>
      </c>
      <c r="T713" s="3">
        <v>0.11885756874839373</v>
      </c>
      <c r="U713" s="3">
        <v>0.14682405551272165</v>
      </c>
      <c r="V713" s="3">
        <v>8.1133209971729597E-2</v>
      </c>
    </row>
    <row r="714" spans="1:22" hidden="1" x14ac:dyDescent="0.35">
      <c r="A714" t="s">
        <v>54</v>
      </c>
      <c r="B714" t="s">
        <v>41</v>
      </c>
      <c r="C714" t="str">
        <f t="shared" si="33"/>
        <v>HUNGARY_TO_heat</v>
      </c>
      <c r="D714" t="str">
        <f t="shared" si="34"/>
        <v>PROTRA_CHP_HP_I</v>
      </c>
      <c r="E714" t="s">
        <v>6</v>
      </c>
      <c r="F714" s="1" t="str">
        <f t="shared" si="35"/>
        <v>HUNGARYTO_heatPROTRA_CHP_solid_fossil_CCS</v>
      </c>
      <c r="G714" s="3">
        <v>0</v>
      </c>
      <c r="H714" s="3">
        <v>0</v>
      </c>
      <c r="I714" s="3">
        <v>0</v>
      </c>
      <c r="J714" s="3">
        <v>0</v>
      </c>
      <c r="K714" s="3">
        <v>0</v>
      </c>
      <c r="L714" s="3">
        <v>0</v>
      </c>
      <c r="M714" s="3">
        <v>0</v>
      </c>
      <c r="N714" s="3">
        <v>0</v>
      </c>
      <c r="O714" s="3">
        <v>0</v>
      </c>
      <c r="P714" s="3">
        <v>0</v>
      </c>
      <c r="Q714" s="3">
        <v>0</v>
      </c>
      <c r="R714" s="3">
        <v>0</v>
      </c>
      <c r="S714" s="3">
        <v>0</v>
      </c>
      <c r="T714" s="3">
        <v>0</v>
      </c>
      <c r="U714" s="3">
        <v>0</v>
      </c>
      <c r="V714" s="3">
        <v>0</v>
      </c>
    </row>
    <row r="715" spans="1:22" hidden="1" x14ac:dyDescent="0.35">
      <c r="A715" t="s">
        <v>54</v>
      </c>
      <c r="B715" t="s">
        <v>41</v>
      </c>
      <c r="C715" t="str">
        <f t="shared" si="33"/>
        <v>HUNGARY_TO_heat</v>
      </c>
      <c r="D715" t="str">
        <f t="shared" si="34"/>
        <v>PROTRA_CHP_HP_I</v>
      </c>
      <c r="E715" t="s">
        <v>7</v>
      </c>
      <c r="F715" s="1" t="str">
        <f t="shared" si="35"/>
        <v>HUNGARYTO_heatPROTRA_CHP_waste</v>
      </c>
      <c r="G715" s="3">
        <v>0.23589123618607039</v>
      </c>
      <c r="H715" s="3">
        <v>0.30945525571832427</v>
      </c>
      <c r="I715" s="3">
        <v>0.30276761757902848</v>
      </c>
      <c r="J715" s="3">
        <v>0.32708630172192232</v>
      </c>
      <c r="K715" s="3">
        <v>0.32100663068619889</v>
      </c>
      <c r="L715" s="3">
        <v>0.32708630172192232</v>
      </c>
      <c r="M715" s="3">
        <v>0.25656211770753018</v>
      </c>
      <c r="N715" s="3">
        <v>0.24197090722179385</v>
      </c>
      <c r="O715" s="3">
        <v>0.23163546646106398</v>
      </c>
      <c r="P715" s="3">
        <v>0.26902544333076328</v>
      </c>
      <c r="Q715" s="3">
        <v>0.34015759444872778</v>
      </c>
      <c r="R715" s="3">
        <v>0.4736063736828578</v>
      </c>
      <c r="S715" s="3">
        <v>0.27844893343613469</v>
      </c>
      <c r="T715" s="3">
        <v>0.31553492675404771</v>
      </c>
      <c r="U715" s="3">
        <v>0.31918272937548187</v>
      </c>
      <c r="V715" s="3">
        <v>0.29918061166795168</v>
      </c>
    </row>
    <row r="716" spans="1:22" hidden="1" x14ac:dyDescent="0.35">
      <c r="A716" t="s">
        <v>54</v>
      </c>
      <c r="B716" t="s">
        <v>41</v>
      </c>
      <c r="C716" t="str">
        <f t="shared" si="33"/>
        <v>HUNGARY_TO_heat</v>
      </c>
      <c r="D716" t="str">
        <f t="shared" si="34"/>
        <v>PROTRA_CHP_HP_I</v>
      </c>
      <c r="E716" t="s">
        <v>8</v>
      </c>
      <c r="F716" s="1" t="str">
        <f t="shared" si="35"/>
        <v>HUNGARYTO_heatPROTRA_CHP_solid_bio</v>
      </c>
      <c r="G716" s="4">
        <v>6.9004266255461313E-2</v>
      </c>
      <c r="H716" s="4">
        <v>7.569190439475712E-2</v>
      </c>
      <c r="I716" s="4">
        <v>0.13648861475199178</v>
      </c>
      <c r="J716" s="4">
        <v>0.20275702904137752</v>
      </c>
      <c r="K716" s="4">
        <v>0.30975923927011045</v>
      </c>
      <c r="L716" s="4">
        <v>0.66906779748136724</v>
      </c>
      <c r="M716" s="4">
        <v>0.66055625803135432</v>
      </c>
      <c r="N716" s="4">
        <v>0.53896283731688499</v>
      </c>
      <c r="O716" s="4">
        <v>0.69277851452068862</v>
      </c>
      <c r="P716" s="4">
        <v>0.64201326137239789</v>
      </c>
      <c r="Q716" s="4">
        <v>0.70524184014392177</v>
      </c>
      <c r="R716" s="4">
        <v>0.86209735286558731</v>
      </c>
      <c r="S716" s="4">
        <v>0.81680380364944738</v>
      </c>
      <c r="T716" s="4">
        <v>0.74263181701362124</v>
      </c>
      <c r="U716" s="4">
        <v>0.65234870213312779</v>
      </c>
      <c r="V716" s="4">
        <v>0.62982352094577243</v>
      </c>
    </row>
    <row r="717" spans="1:22" hidden="1" x14ac:dyDescent="0.35">
      <c r="A717" t="s">
        <v>54</v>
      </c>
      <c r="B717" t="s">
        <v>41</v>
      </c>
      <c r="C717" t="str">
        <f t="shared" si="33"/>
        <v>HUNGARY_TO_heat</v>
      </c>
      <c r="D717" t="str">
        <f t="shared" si="34"/>
        <v>PROTRA_CHP_HP_I</v>
      </c>
      <c r="E717" t="s">
        <v>9</v>
      </c>
      <c r="F717" s="1" t="str">
        <f t="shared" si="35"/>
        <v>HUNGARYTO_heatPROTRA_CHP_solid_bio_CCS</v>
      </c>
      <c r="G717" s="3">
        <v>0</v>
      </c>
      <c r="H717" s="3">
        <v>0</v>
      </c>
      <c r="I717" s="3">
        <v>0</v>
      </c>
      <c r="J717" s="3">
        <v>0</v>
      </c>
      <c r="K717" s="3">
        <v>0</v>
      </c>
      <c r="L717" s="3">
        <v>0</v>
      </c>
      <c r="M717" s="3">
        <v>0</v>
      </c>
      <c r="N717" s="3">
        <v>0</v>
      </c>
      <c r="O717" s="3">
        <v>0</v>
      </c>
      <c r="P717" s="3">
        <v>0</v>
      </c>
      <c r="Q717" s="3">
        <v>0</v>
      </c>
      <c r="R717" s="3">
        <v>0</v>
      </c>
      <c r="S717" s="3">
        <v>0</v>
      </c>
      <c r="T717" s="3">
        <v>0</v>
      </c>
      <c r="U717" s="3">
        <v>0</v>
      </c>
      <c r="V717" s="3">
        <v>0</v>
      </c>
    </row>
    <row r="718" spans="1:22" hidden="1" x14ac:dyDescent="0.35">
      <c r="A718" t="s">
        <v>54</v>
      </c>
      <c r="B718" t="s">
        <v>41</v>
      </c>
      <c r="C718" t="str">
        <f t="shared" si="33"/>
        <v>HUNGARY_TO_heat</v>
      </c>
      <c r="D718" t="str">
        <f t="shared" si="34"/>
        <v>PROTRA_CHP_HP_I</v>
      </c>
      <c r="E718" t="s">
        <v>10</v>
      </c>
      <c r="F718" s="1" t="str">
        <f t="shared" si="35"/>
        <v>HUNGARYTO_heatPROTRA_HP_gas_fuels</v>
      </c>
      <c r="G718" s="4">
        <v>1.673732994717595</v>
      </c>
      <c r="H718" s="4">
        <v>1.5613295002031695</v>
      </c>
      <c r="I718" s="4">
        <v>1.3566652173913045</v>
      </c>
      <c r="J718" s="4">
        <v>1.2315826086956523</v>
      </c>
      <c r="K718" s="4">
        <v>1.1232256399837466</v>
      </c>
      <c r="L718" s="4">
        <v>1.2073034538805365</v>
      </c>
      <c r="M718" s="4">
        <v>1.4546810646078832</v>
      </c>
      <c r="N718" s="4">
        <v>1.9226392929703378</v>
      </c>
      <c r="O718" s="4">
        <v>1.9815387240958962</v>
      </c>
      <c r="P718" s="4">
        <v>1.9167043884599759</v>
      </c>
      <c r="Q718" s="4">
        <v>2.2332326290125968</v>
      </c>
      <c r="R718" s="4">
        <v>2.0511389678992287</v>
      </c>
      <c r="S718" s="4">
        <v>2.1339578626574571</v>
      </c>
      <c r="T718" s="4">
        <v>1.9870240146282001</v>
      </c>
      <c r="U718" s="4">
        <v>1.8110451036164164</v>
      </c>
      <c r="V718" s="4">
        <v>1.7201961032100774</v>
      </c>
    </row>
    <row r="719" spans="1:22" hidden="1" x14ac:dyDescent="0.35">
      <c r="A719" t="s">
        <v>54</v>
      </c>
      <c r="B719" t="s">
        <v>41</v>
      </c>
      <c r="C719" t="str">
        <f t="shared" si="33"/>
        <v>HUNGARY_TO_heat</v>
      </c>
      <c r="D719" t="str">
        <f t="shared" si="34"/>
        <v>PROTRA_CHP_HP_I</v>
      </c>
      <c r="E719" t="s">
        <v>11</v>
      </c>
      <c r="F719" s="1" t="str">
        <f t="shared" si="35"/>
        <v>HUNGARYTO_heatPROTRA_HP_solid_bio</v>
      </c>
      <c r="G719" s="4">
        <v>2.0142706216984965E-2</v>
      </c>
      <c r="H719" s="4">
        <v>2.0592320195042667E-2</v>
      </c>
      <c r="I719" s="4">
        <v>2.490861438439659E-2</v>
      </c>
      <c r="J719" s="4">
        <v>1.7714790735473385E-2</v>
      </c>
      <c r="K719" s="4">
        <v>1.1330272247054046E-2</v>
      </c>
      <c r="L719" s="4">
        <v>1.4567492889069488E-2</v>
      </c>
      <c r="M719" s="4">
        <v>3.8846647704185291E-2</v>
      </c>
      <c r="N719" s="4">
        <v>6.2406420154408788E-2</v>
      </c>
      <c r="O719" s="4">
        <v>0.13991986997155628</v>
      </c>
      <c r="P719" s="4">
        <v>0.12157561966680212</v>
      </c>
      <c r="Q719" s="4">
        <v>0.18955725314912641</v>
      </c>
      <c r="R719" s="4">
        <v>0.21005965054855749</v>
      </c>
      <c r="S719" s="4">
        <v>0.18137427874847625</v>
      </c>
      <c r="T719" s="4">
        <v>0.14873230394148723</v>
      </c>
      <c r="U719" s="4">
        <v>0.12328415278342138</v>
      </c>
      <c r="V719" s="4">
        <v>0.10389679804957334</v>
      </c>
    </row>
    <row r="720" spans="1:22" hidden="1" x14ac:dyDescent="0.35">
      <c r="A720" t="s">
        <v>54</v>
      </c>
      <c r="B720" t="s">
        <v>41</v>
      </c>
      <c r="C720" t="str">
        <f t="shared" si="33"/>
        <v>HUNGARY_TO_heat</v>
      </c>
      <c r="D720" t="str">
        <f t="shared" si="34"/>
        <v>PROTRA_CHP_HP_I</v>
      </c>
      <c r="E720" t="s">
        <v>12</v>
      </c>
      <c r="F720" s="1" t="str">
        <f t="shared" si="35"/>
        <v>HUNGARYTO_heatPROTRA_HP_geothermal</v>
      </c>
      <c r="G720" s="4">
        <v>2.1188976377952754E-2</v>
      </c>
      <c r="H720" s="4">
        <v>1.5212598425196847E-2</v>
      </c>
      <c r="I720" s="4">
        <v>1.7748031496062994E-2</v>
      </c>
      <c r="J720" s="4">
        <v>1.8200787401574804E-2</v>
      </c>
      <c r="K720" s="4">
        <v>1.8925196850393702E-2</v>
      </c>
      <c r="L720" s="4">
        <v>2.1098425196850398E-2</v>
      </c>
      <c r="M720" s="4">
        <v>2.4539370078740155E-2</v>
      </c>
      <c r="N720" s="4">
        <v>3.5767716535433071E-2</v>
      </c>
      <c r="O720" s="4">
        <v>5.1976377952755899E-2</v>
      </c>
      <c r="P720" s="4">
        <v>0.10558267716535433</v>
      </c>
      <c r="Q720" s="4">
        <v>0.16018503937007872</v>
      </c>
      <c r="R720" s="4">
        <v>0.24448818897637797</v>
      </c>
      <c r="S720" s="4">
        <v>0.24892519685039369</v>
      </c>
      <c r="T720" s="4">
        <v>0.23</v>
      </c>
      <c r="U720" s="4">
        <v>0.25933858267716531</v>
      </c>
      <c r="V720" s="4">
        <v>0.27772047244094483</v>
      </c>
    </row>
    <row r="721" spans="1:22" hidden="1" x14ac:dyDescent="0.35">
      <c r="A721" t="s">
        <v>54</v>
      </c>
      <c r="B721" t="s">
        <v>41</v>
      </c>
      <c r="C721" t="str">
        <f t="shared" si="33"/>
        <v>HUNGARY_TO_heat</v>
      </c>
      <c r="D721" t="str">
        <f t="shared" si="34"/>
        <v>PROTRA_CHP_HP_I</v>
      </c>
      <c r="E721" t="s">
        <v>13</v>
      </c>
      <c r="F721" s="1" t="str">
        <f t="shared" si="35"/>
        <v>HUNGARYTO_heatPROTRA_HP_liquid_fuels</v>
      </c>
      <c r="G721" s="4">
        <v>3.4080739536773673E-2</v>
      </c>
      <c r="H721" s="4">
        <v>2.5088459975619669E-2</v>
      </c>
      <c r="I721" s="4">
        <v>1.2319422998780983E-2</v>
      </c>
      <c r="J721" s="4">
        <v>8.7225111743193823E-3</v>
      </c>
      <c r="K721" s="4">
        <v>6.2676188541243405E-2</v>
      </c>
      <c r="L721" s="4">
        <v>1.5556643640796427E-2</v>
      </c>
      <c r="M721" s="4">
        <v>1.3668264932954087E-2</v>
      </c>
      <c r="N721" s="4">
        <v>1.9063632669646488E-2</v>
      </c>
      <c r="O721" s="4">
        <v>1.2948882568061766E-2</v>
      </c>
      <c r="P721" s="4">
        <v>2.3200081267777325E-2</v>
      </c>
      <c r="Q721" s="4">
        <v>2.248069890288501E-2</v>
      </c>
      <c r="R721" s="4">
        <v>7.9132060138155241E-3</v>
      </c>
      <c r="S721" s="4">
        <v>1.3848110524177164E-2</v>
      </c>
      <c r="T721" s="4">
        <v>4.765908167411622E-3</v>
      </c>
      <c r="U721" s="4">
        <v>6.4744412840308831E-3</v>
      </c>
      <c r="V721" s="4">
        <v>2.9584599756196672E-3</v>
      </c>
    </row>
    <row r="722" spans="1:22" hidden="1" x14ac:dyDescent="0.35">
      <c r="A722" t="s">
        <v>54</v>
      </c>
      <c r="B722" t="s">
        <v>41</v>
      </c>
      <c r="C722" t="str">
        <f t="shared" si="33"/>
        <v>HUNGARY_TO_heat</v>
      </c>
      <c r="D722" t="str">
        <f t="shared" si="34"/>
        <v>PROTRA_CHP_HP_I</v>
      </c>
      <c r="E722" t="s">
        <v>14</v>
      </c>
      <c r="F722" s="1" t="str">
        <f t="shared" si="35"/>
        <v>HUNGARYTO_heatPROTRA_HP_solar</v>
      </c>
      <c r="G722" s="4">
        <v>0</v>
      </c>
      <c r="H722" s="4">
        <v>0</v>
      </c>
      <c r="I722" s="4">
        <v>0</v>
      </c>
      <c r="J722" s="4">
        <v>0</v>
      </c>
      <c r="K722" s="4">
        <v>0</v>
      </c>
      <c r="L722" s="4">
        <v>0</v>
      </c>
      <c r="M722" s="4">
        <v>0</v>
      </c>
      <c r="N722" s="4">
        <v>0</v>
      </c>
      <c r="O722" s="4">
        <v>0</v>
      </c>
      <c r="P722" s="4">
        <v>0</v>
      </c>
      <c r="Q722" s="4">
        <v>0</v>
      </c>
      <c r="R722" s="4">
        <v>0</v>
      </c>
      <c r="S722" s="4">
        <v>0</v>
      </c>
      <c r="T722" s="4">
        <v>0</v>
      </c>
      <c r="U722" s="4">
        <v>0</v>
      </c>
      <c r="V722" s="4">
        <v>0</v>
      </c>
    </row>
    <row r="723" spans="1:22" hidden="1" x14ac:dyDescent="0.35">
      <c r="A723" t="s">
        <v>54</v>
      </c>
      <c r="B723" t="s">
        <v>41</v>
      </c>
      <c r="C723" t="str">
        <f t="shared" si="33"/>
        <v>HUNGARY_TO_heat</v>
      </c>
      <c r="D723" t="str">
        <f t="shared" si="34"/>
        <v>PROTRA_CHP_HP_I</v>
      </c>
      <c r="E723" t="s">
        <v>15</v>
      </c>
      <c r="F723" s="1" t="str">
        <f t="shared" si="35"/>
        <v>HUNGARYTO_heatPROTRA_HP_solid_fossil</v>
      </c>
      <c r="G723" s="4">
        <v>0.22183953677366927</v>
      </c>
      <c r="H723" s="4">
        <v>0.21365656237301911</v>
      </c>
      <c r="I723" s="4">
        <v>0.23712641202763107</v>
      </c>
      <c r="J723" s="4">
        <v>0.22130000000000005</v>
      </c>
      <c r="K723" s="4">
        <v>8.6235960991466895E-2</v>
      </c>
      <c r="L723" s="4">
        <v>0.11078488419341731</v>
      </c>
      <c r="M723" s="4">
        <v>0.11510117838277126</v>
      </c>
      <c r="N723" s="4">
        <v>0.11923762698090209</v>
      </c>
      <c r="O723" s="4">
        <v>6.3755262088581885E-2</v>
      </c>
      <c r="P723" s="4">
        <v>9.0822023567655417E-3</v>
      </c>
      <c r="Q723" s="4">
        <v>6.8611093051605038E-2</v>
      </c>
      <c r="R723" s="4">
        <v>3.1383055668427466E-2</v>
      </c>
      <c r="S723" s="4">
        <v>4.3522633075985376E-2</v>
      </c>
      <c r="T723" s="4">
        <v>4.0914872003250717E-2</v>
      </c>
      <c r="U723" s="4">
        <v>1.3848110524177164E-2</v>
      </c>
      <c r="V723" s="4">
        <v>3.8486956521739148E-3</v>
      </c>
    </row>
    <row r="724" spans="1:22" hidden="1" x14ac:dyDescent="0.35">
      <c r="A724" t="s">
        <v>54</v>
      </c>
      <c r="B724" t="s">
        <v>41</v>
      </c>
      <c r="C724" t="str">
        <f t="shared" si="33"/>
        <v>HUNGARY_TO_heat</v>
      </c>
      <c r="D724" t="str">
        <f t="shared" si="34"/>
        <v>PROTRA_CHP_HP_I</v>
      </c>
      <c r="E724" t="s">
        <v>16</v>
      </c>
      <c r="F724" s="1" t="str">
        <f t="shared" si="35"/>
        <v>HUNGARYTO_heatPROTRA_HP_waste</v>
      </c>
      <c r="G724" s="4">
        <v>0</v>
      </c>
      <c r="H724" s="4">
        <v>0</v>
      </c>
      <c r="I724" s="4">
        <v>0</v>
      </c>
      <c r="J724" s="4">
        <v>0</v>
      </c>
      <c r="K724" s="4">
        <v>0</v>
      </c>
      <c r="L724" s="4">
        <v>0</v>
      </c>
      <c r="M724" s="4">
        <v>0</v>
      </c>
      <c r="N724" s="4">
        <v>0</v>
      </c>
      <c r="O724" s="4">
        <v>0</v>
      </c>
      <c r="P724" s="4">
        <v>0</v>
      </c>
      <c r="Q724" s="4">
        <v>1.2948882568061766E-2</v>
      </c>
      <c r="R724" s="4">
        <v>1.3128728159284843E-2</v>
      </c>
      <c r="S724" s="4">
        <v>3.3001665989435186E-2</v>
      </c>
      <c r="T724" s="4">
        <v>3.1562901259650548E-2</v>
      </c>
      <c r="U724" s="4">
        <v>3.3361357171881351E-2</v>
      </c>
      <c r="V724" s="4">
        <v>3.9287269402681839E-2</v>
      </c>
    </row>
    <row r="725" spans="1:22" hidden="1" x14ac:dyDescent="0.35">
      <c r="A725" t="s">
        <v>54</v>
      </c>
      <c r="B725" t="s">
        <v>42</v>
      </c>
      <c r="C725" t="str">
        <f t="shared" si="33"/>
        <v>HUNGARY_TO_elec</v>
      </c>
      <c r="D725" t="str">
        <f t="shared" si="34"/>
        <v>PROTRA_CHP_PP_I</v>
      </c>
      <c r="E725" t="s">
        <v>0</v>
      </c>
      <c r="F725" s="1" t="str">
        <f t="shared" si="35"/>
        <v>HUNGARYTO_elecPROTRA_CHP_gas_fuels</v>
      </c>
      <c r="G725" s="5">
        <v>2.6570050000000003</v>
      </c>
      <c r="H725" s="5">
        <v>2.6504050000000001</v>
      </c>
      <c r="I725" s="5">
        <v>2.6237170000000001</v>
      </c>
      <c r="J725" s="5">
        <v>2.5119890000000007</v>
      </c>
      <c r="K725" s="5">
        <v>2.3530260000000003</v>
      </c>
      <c r="L725" s="5">
        <v>2.3746260000000001</v>
      </c>
      <c r="M725" s="5">
        <v>2.4258260000000003</v>
      </c>
      <c r="N725" s="5">
        <v>2.4266260000000002</v>
      </c>
      <c r="O725" s="5">
        <v>2.4163360000000003</v>
      </c>
      <c r="P725" s="5">
        <v>2.4163360000000003</v>
      </c>
      <c r="Q725" s="5">
        <v>2.6399359999999996</v>
      </c>
      <c r="R725" s="5">
        <v>2.577437515151515</v>
      </c>
      <c r="S725" s="5">
        <v>2.5711876666666664</v>
      </c>
      <c r="T725" s="5">
        <v>2.5668127727272725</v>
      </c>
      <c r="U725" s="5">
        <v>2.5174389696969692</v>
      </c>
      <c r="V725" s="5">
        <v>2.5186889393939391</v>
      </c>
    </row>
    <row r="726" spans="1:22" hidden="1" x14ac:dyDescent="0.35">
      <c r="A726" t="s">
        <v>54</v>
      </c>
      <c r="B726" t="s">
        <v>42</v>
      </c>
      <c r="C726" t="str">
        <f t="shared" si="33"/>
        <v>HUNGARY_TO_elec</v>
      </c>
      <c r="D726" t="str">
        <f t="shared" si="34"/>
        <v>PROTRA_CHP_PP_I</v>
      </c>
      <c r="E726" t="s">
        <v>1</v>
      </c>
      <c r="F726" s="1" t="str">
        <f t="shared" si="35"/>
        <v>HUNGARYTO_elecPROTRA_CHP_gas_fuels_CCS</v>
      </c>
      <c r="G726" s="5">
        <v>0</v>
      </c>
      <c r="H726" s="5">
        <v>0</v>
      </c>
      <c r="I726" s="5">
        <v>0</v>
      </c>
      <c r="J726" s="5">
        <v>0</v>
      </c>
      <c r="K726" s="5">
        <v>0</v>
      </c>
      <c r="L726" s="5">
        <v>0</v>
      </c>
      <c r="M726" s="5">
        <v>0</v>
      </c>
      <c r="N726" s="5">
        <v>0</v>
      </c>
      <c r="O726" s="5">
        <v>0</v>
      </c>
      <c r="P726" s="5">
        <v>0</v>
      </c>
      <c r="Q726" s="5">
        <v>0</v>
      </c>
      <c r="R726" s="5">
        <v>0</v>
      </c>
      <c r="S726" s="5">
        <v>0</v>
      </c>
      <c r="T726" s="5">
        <v>0</v>
      </c>
      <c r="U726" s="5">
        <v>0</v>
      </c>
      <c r="V726" s="5">
        <v>0</v>
      </c>
    </row>
    <row r="727" spans="1:22" hidden="1" x14ac:dyDescent="0.35">
      <c r="A727" t="s">
        <v>54</v>
      </c>
      <c r="B727" t="s">
        <v>42</v>
      </c>
      <c r="C727" t="str">
        <f t="shared" si="33"/>
        <v>HUNGARY_TO_elec</v>
      </c>
      <c r="D727" t="str">
        <f t="shared" si="34"/>
        <v>PROTRA_CHP_PP_I</v>
      </c>
      <c r="E727" t="s">
        <v>2</v>
      </c>
      <c r="F727" s="1" t="str">
        <f t="shared" si="35"/>
        <v>HUNGARYTO_elecPROTRA_CHP_geothermal</v>
      </c>
      <c r="G727" s="5">
        <v>2.4497026094612165E-4</v>
      </c>
      <c r="H727" s="5">
        <v>1.3630514179728199E-3</v>
      </c>
      <c r="I727" s="5">
        <v>1.5438714035469355E-4</v>
      </c>
      <c r="J727" s="5">
        <v>1.3140505821874679E-4</v>
      </c>
      <c r="K727" s="5">
        <v>1.3837559964736729E-4</v>
      </c>
      <c r="L727" s="5">
        <v>1.2850641722862736E-3</v>
      </c>
      <c r="M727" s="5">
        <v>2.2510500000000005E-3</v>
      </c>
      <c r="N727" s="5">
        <v>2.0627100000000002E-3</v>
      </c>
      <c r="O727" s="5">
        <v>2.1568881198467159E-3</v>
      </c>
      <c r="P727" s="5">
        <v>2.9859396759444718E-3</v>
      </c>
      <c r="Q727" s="5">
        <v>2.0253000000000003E-3</v>
      </c>
      <c r="R727" s="5">
        <v>2.1967293224642507E-3</v>
      </c>
      <c r="S727" s="5">
        <v>2.3681586449285012E-3</v>
      </c>
      <c r="T727" s="5">
        <v>2.5395879673927517E-3</v>
      </c>
      <c r="U727" s="5">
        <v>2.7110172898570021E-3</v>
      </c>
      <c r="V727" s="5">
        <v>2.8824466123212526E-3</v>
      </c>
    </row>
    <row r="728" spans="1:22" hidden="1" x14ac:dyDescent="0.35">
      <c r="A728" t="s">
        <v>54</v>
      </c>
      <c r="B728" t="s">
        <v>42</v>
      </c>
      <c r="C728" t="str">
        <f t="shared" si="33"/>
        <v>HUNGARY_TO_elec</v>
      </c>
      <c r="D728" t="str">
        <f t="shared" si="34"/>
        <v>PROTRA_CHP_PP_I</v>
      </c>
      <c r="E728" t="s">
        <v>3</v>
      </c>
      <c r="F728" s="1" t="str">
        <f t="shared" si="35"/>
        <v>HUNGARYTO_elecPROTRA_CHP_liquid_fuels</v>
      </c>
      <c r="G728" s="5">
        <v>7.9299999999999995E-2</v>
      </c>
      <c r="H728" s="5">
        <v>7.9299999999999995E-2</v>
      </c>
      <c r="I728" s="5">
        <v>7.0899999999999991E-2</v>
      </c>
      <c r="J728" s="5">
        <v>7.0899999999999991E-2</v>
      </c>
      <c r="K728" s="5">
        <v>3.04E-2</v>
      </c>
      <c r="L728" s="5">
        <v>2.8899999999999999E-2</v>
      </c>
      <c r="M728" s="5">
        <v>2.8899999999999999E-2</v>
      </c>
      <c r="N728" s="5">
        <v>2.8899999999999999E-2</v>
      </c>
      <c r="O728" s="5">
        <v>2.1899999999999999E-2</v>
      </c>
      <c r="P728" s="5">
        <v>2.1899999999999999E-2</v>
      </c>
      <c r="Q728" s="5">
        <v>1.7899999999999999E-2</v>
      </c>
      <c r="R728" s="5">
        <v>1.7899999999999999E-2</v>
      </c>
      <c r="S728" s="5">
        <v>1.7899999999999999E-2</v>
      </c>
      <c r="T728" s="5">
        <v>1.7987317073170733E-2</v>
      </c>
      <c r="U728" s="5">
        <v>1.8380243902439024E-2</v>
      </c>
      <c r="V728" s="5">
        <v>1.8336585365853659E-2</v>
      </c>
    </row>
    <row r="729" spans="1:22" hidden="1" x14ac:dyDescent="0.35">
      <c r="A729" t="s">
        <v>54</v>
      </c>
      <c r="B729" t="s">
        <v>42</v>
      </c>
      <c r="C729" t="str">
        <f t="shared" si="33"/>
        <v>HUNGARY_TO_elec</v>
      </c>
      <c r="D729" t="str">
        <f t="shared" si="34"/>
        <v>PROTRA_CHP_PP_I</v>
      </c>
      <c r="E729" t="s">
        <v>4</v>
      </c>
      <c r="F729" s="1" t="str">
        <f t="shared" si="35"/>
        <v>HUNGARYTO_elecPROTRA_CHP_liquid_fuels_CCS</v>
      </c>
      <c r="G729" s="5">
        <v>0</v>
      </c>
      <c r="H729" s="5">
        <v>0</v>
      </c>
      <c r="I729" s="5">
        <v>0</v>
      </c>
      <c r="J729" s="5">
        <v>0</v>
      </c>
      <c r="K729" s="5">
        <v>0</v>
      </c>
      <c r="L729" s="5">
        <v>0</v>
      </c>
      <c r="M729" s="5">
        <v>0</v>
      </c>
      <c r="N729" s="5">
        <v>0</v>
      </c>
      <c r="O729" s="5">
        <v>0</v>
      </c>
      <c r="P729" s="5">
        <v>0</v>
      </c>
      <c r="Q729" s="5">
        <v>0</v>
      </c>
      <c r="R729" s="5">
        <v>0</v>
      </c>
      <c r="S729" s="5">
        <v>0</v>
      </c>
      <c r="T729" s="5">
        <v>0</v>
      </c>
      <c r="U729" s="5">
        <v>0</v>
      </c>
      <c r="V729" s="5">
        <v>0</v>
      </c>
    </row>
    <row r="730" spans="1:22" hidden="1" x14ac:dyDescent="0.35">
      <c r="A730" t="s">
        <v>54</v>
      </c>
      <c r="B730" t="s">
        <v>42</v>
      </c>
      <c r="C730" t="str">
        <f t="shared" si="33"/>
        <v>HUNGARY_TO_elec</v>
      </c>
      <c r="D730" t="str">
        <f t="shared" si="34"/>
        <v>PROTRA_CHP_PP_I</v>
      </c>
      <c r="E730" t="s">
        <v>5</v>
      </c>
      <c r="F730" s="1" t="str">
        <f t="shared" si="35"/>
        <v>HUNGARYTO_elecPROTRA_CHP_solid_fossil</v>
      </c>
      <c r="G730" s="5">
        <v>0.34300000000000003</v>
      </c>
      <c r="H730" s="5">
        <v>0.34300000000000003</v>
      </c>
      <c r="I730" s="5">
        <v>0.34300000000000003</v>
      </c>
      <c r="J730" s="5">
        <v>0.34300000000000003</v>
      </c>
      <c r="K730" s="5">
        <v>0.32940000000000003</v>
      </c>
      <c r="L730" s="5">
        <v>0.27360000000000001</v>
      </c>
      <c r="M730" s="5">
        <v>0.27360000000000001</v>
      </c>
      <c r="N730" s="5">
        <v>0.21859999999999999</v>
      </c>
      <c r="O730" s="5">
        <v>0.153</v>
      </c>
      <c r="P730" s="5">
        <v>0.153</v>
      </c>
      <c r="Q730" s="5">
        <v>9.8000000000000004E-2</v>
      </c>
      <c r="R730" s="5">
        <v>8.979617834394904E-2</v>
      </c>
      <c r="S730" s="5">
        <v>9.3541401273885355E-2</v>
      </c>
      <c r="T730" s="5">
        <v>9.3541401273885355E-2</v>
      </c>
      <c r="U730" s="5">
        <v>9.3541401273885355E-2</v>
      </c>
      <c r="V730" s="5">
        <v>9.3541401273885355E-2</v>
      </c>
    </row>
    <row r="731" spans="1:22" hidden="1" x14ac:dyDescent="0.35">
      <c r="A731" t="s">
        <v>54</v>
      </c>
      <c r="B731" t="s">
        <v>42</v>
      </c>
      <c r="C731" t="str">
        <f t="shared" si="33"/>
        <v>HUNGARY_TO_elec</v>
      </c>
      <c r="D731" t="str">
        <f t="shared" si="34"/>
        <v>PROTRA_CHP_PP_I</v>
      </c>
      <c r="E731" t="s">
        <v>6</v>
      </c>
      <c r="F731" s="1" t="str">
        <f t="shared" si="35"/>
        <v>HUNGARYTO_elecPROTRA_CHP_solid_fossil_CCS</v>
      </c>
      <c r="G731" s="5">
        <v>0</v>
      </c>
      <c r="H731" s="5">
        <v>0</v>
      </c>
      <c r="I731" s="5">
        <v>0</v>
      </c>
      <c r="J731" s="5">
        <v>0</v>
      </c>
      <c r="K731" s="5">
        <v>0</v>
      </c>
      <c r="L731" s="5">
        <v>0</v>
      </c>
      <c r="M731" s="5">
        <v>0</v>
      </c>
      <c r="N731" s="5">
        <v>0</v>
      </c>
      <c r="O731" s="5">
        <v>0</v>
      </c>
      <c r="P731" s="5">
        <v>0</v>
      </c>
      <c r="Q731" s="5">
        <v>0</v>
      </c>
      <c r="R731" s="5">
        <v>0</v>
      </c>
      <c r="S731" s="5">
        <v>0</v>
      </c>
      <c r="T731" s="5">
        <v>0</v>
      </c>
      <c r="U731" s="5">
        <v>0</v>
      </c>
      <c r="V731" s="5">
        <v>0</v>
      </c>
    </row>
    <row r="732" spans="1:22" hidden="1" x14ac:dyDescent="0.35">
      <c r="A732" t="s">
        <v>54</v>
      </c>
      <c r="B732" t="s">
        <v>42</v>
      </c>
      <c r="C732" t="str">
        <f t="shared" si="33"/>
        <v>HUNGARY_TO_elec</v>
      </c>
      <c r="D732" t="str">
        <f t="shared" si="34"/>
        <v>PROTRA_CHP_PP_I</v>
      </c>
      <c r="E732" t="s">
        <v>7</v>
      </c>
      <c r="F732" s="1" t="str">
        <f t="shared" si="35"/>
        <v>HUNGARYTO_elecPROTRA_CHP_waste</v>
      </c>
      <c r="G732" s="5">
        <v>5.1257417982308812E-3</v>
      </c>
      <c r="H732" s="5">
        <v>5.1257417982308812E-3</v>
      </c>
      <c r="I732" s="5">
        <v>5.1257417982308812E-3</v>
      </c>
      <c r="J732" s="5">
        <v>5.1257417982308812E-3</v>
      </c>
      <c r="K732" s="5">
        <v>5.1257417982308812E-3</v>
      </c>
      <c r="L732" s="5">
        <v>5.1257417982308812E-3</v>
      </c>
      <c r="M732" s="5">
        <v>7.143321016683463E-3</v>
      </c>
      <c r="N732" s="5">
        <v>7.143321016683463E-3</v>
      </c>
      <c r="O732" s="5">
        <v>7.143321016683463E-3</v>
      </c>
      <c r="P732" s="5">
        <v>7.8249356175120362E-3</v>
      </c>
      <c r="Q732" s="5">
        <v>6.1890605755234585E-3</v>
      </c>
      <c r="R732" s="5">
        <v>6.9317478445862744E-3</v>
      </c>
      <c r="S732" s="5">
        <v>6.9317478445862744E-3</v>
      </c>
      <c r="T732" s="5">
        <v>8.9122472287537797E-3</v>
      </c>
      <c r="U732" s="5">
        <v>1.4606182958235361E-2</v>
      </c>
      <c r="V732" s="5">
        <v>1.4606182958235361E-2</v>
      </c>
    </row>
    <row r="733" spans="1:22" hidden="1" x14ac:dyDescent="0.35">
      <c r="A733" t="s">
        <v>54</v>
      </c>
      <c r="B733" t="s">
        <v>42</v>
      </c>
      <c r="C733" t="str">
        <f t="shared" si="33"/>
        <v>HUNGARY_TO_elec</v>
      </c>
      <c r="D733" t="str">
        <f t="shared" si="34"/>
        <v>PROTRA_CHP_PP_I</v>
      </c>
      <c r="E733" t="s">
        <v>8</v>
      </c>
      <c r="F733" s="1" t="str">
        <f t="shared" si="35"/>
        <v>HUNGARYTO_elecPROTRA_CHP_solid_bio</v>
      </c>
      <c r="G733" s="5">
        <v>8.8874258201769127E-2</v>
      </c>
      <c r="H733" s="5">
        <v>8.8874258201769127E-2</v>
      </c>
      <c r="I733" s="5">
        <v>8.8874258201769127E-2</v>
      </c>
      <c r="J733" s="5">
        <v>8.8874258201769127E-2</v>
      </c>
      <c r="K733" s="5">
        <v>8.8874258201769127E-2</v>
      </c>
      <c r="L733" s="5">
        <v>8.8874258201769127E-2</v>
      </c>
      <c r="M733" s="5">
        <v>0.12385667898331655</v>
      </c>
      <c r="N733" s="5">
        <v>0.12385667898331655</v>
      </c>
      <c r="O733" s="5">
        <v>0.12385667898331655</v>
      </c>
      <c r="P733" s="5">
        <v>0.13567506438248797</v>
      </c>
      <c r="Q733" s="5">
        <v>0.10731093942447655</v>
      </c>
      <c r="R733" s="5">
        <v>0.19700366491359125</v>
      </c>
      <c r="S733" s="5">
        <v>0.19700366491359125</v>
      </c>
      <c r="T733" s="5">
        <v>0.20100780444435531</v>
      </c>
      <c r="U733" s="5">
        <v>0.19700366491359125</v>
      </c>
      <c r="V733" s="5">
        <v>0.19299952538282722</v>
      </c>
    </row>
    <row r="734" spans="1:22" hidden="1" x14ac:dyDescent="0.35">
      <c r="A734" t="s">
        <v>54</v>
      </c>
      <c r="B734" t="s">
        <v>42</v>
      </c>
      <c r="C734" t="str">
        <f t="shared" si="33"/>
        <v>HUNGARY_TO_elec</v>
      </c>
      <c r="D734" t="str">
        <f t="shared" si="34"/>
        <v>PROTRA_CHP_PP_I</v>
      </c>
      <c r="E734" t="s">
        <v>9</v>
      </c>
      <c r="F734" s="1" t="str">
        <f t="shared" si="35"/>
        <v>HUNGARYTO_elecPROTRA_CHP_solid_bio_CCS</v>
      </c>
      <c r="G734" s="5">
        <v>0</v>
      </c>
      <c r="H734" s="5">
        <v>0</v>
      </c>
      <c r="I734" s="5">
        <v>0</v>
      </c>
      <c r="J734" s="5">
        <v>0</v>
      </c>
      <c r="K734" s="5">
        <v>0</v>
      </c>
      <c r="L734" s="5">
        <v>0</v>
      </c>
      <c r="M734" s="5">
        <v>0</v>
      </c>
      <c r="N734" s="5">
        <v>0</v>
      </c>
      <c r="O734" s="5">
        <v>0</v>
      </c>
      <c r="P734" s="5">
        <v>0</v>
      </c>
      <c r="Q734" s="5">
        <v>0</v>
      </c>
      <c r="R734" s="5">
        <v>0</v>
      </c>
      <c r="S734" s="5">
        <v>0</v>
      </c>
      <c r="T734" s="5">
        <v>0</v>
      </c>
      <c r="U734" s="5">
        <v>0</v>
      </c>
      <c r="V734" s="5">
        <v>0</v>
      </c>
    </row>
    <row r="735" spans="1:22" hidden="1" x14ac:dyDescent="0.35">
      <c r="A735" t="s">
        <v>54</v>
      </c>
      <c r="B735" t="s">
        <v>42</v>
      </c>
      <c r="C735" t="str">
        <f t="shared" si="33"/>
        <v>HUNGARY_TO_elec</v>
      </c>
      <c r="D735" t="str">
        <f t="shared" si="34"/>
        <v>PROTRA_CHP_PP_I</v>
      </c>
      <c r="E735" t="s">
        <v>17</v>
      </c>
      <c r="F735" s="1" t="str">
        <f t="shared" si="35"/>
        <v>HUNGARYTO_elecPROTRA_PP_solid_bio</v>
      </c>
      <c r="G735" s="5">
        <v>0.18143585264807974</v>
      </c>
      <c r="H735" s="5">
        <v>0.18143585264807974</v>
      </c>
      <c r="I735" s="5">
        <v>0.18673048930690853</v>
      </c>
      <c r="J735" s="5">
        <v>0.18673048930690853</v>
      </c>
      <c r="K735" s="5">
        <v>0.20545081177919608</v>
      </c>
      <c r="L735" s="5">
        <v>0.20545081177919608</v>
      </c>
      <c r="M735" s="5">
        <v>0.27153922293136273</v>
      </c>
      <c r="N735" s="5">
        <v>0.25168433546075475</v>
      </c>
      <c r="O735" s="5">
        <v>0.25168433546075475</v>
      </c>
      <c r="P735" s="5">
        <v>0.25168433546075475</v>
      </c>
      <c r="Q735" s="5">
        <v>0.18361043556152726</v>
      </c>
      <c r="R735" s="5">
        <v>0.33707587423981872</v>
      </c>
      <c r="S735" s="5">
        <v>0.33707587423981872</v>
      </c>
      <c r="T735" s="5">
        <v>0.34392700989509956</v>
      </c>
      <c r="U735" s="5">
        <v>0.33707587423981872</v>
      </c>
      <c r="V735" s="5">
        <v>0.33022473858453782</v>
      </c>
    </row>
    <row r="736" spans="1:22" hidden="1" x14ac:dyDescent="0.35">
      <c r="A736" t="s">
        <v>54</v>
      </c>
      <c r="B736" t="s">
        <v>42</v>
      </c>
      <c r="C736" t="str">
        <f t="shared" si="33"/>
        <v>HUNGARY_TO_elec</v>
      </c>
      <c r="D736" t="str">
        <f t="shared" si="34"/>
        <v>PROTRA_CHP_PP_I</v>
      </c>
      <c r="E736" t="s">
        <v>18</v>
      </c>
      <c r="F736" s="1" t="str">
        <f t="shared" si="35"/>
        <v>HUNGARYTO_elecPROTRA_PP_solid_bio_CCS</v>
      </c>
      <c r="G736" s="5">
        <v>0</v>
      </c>
      <c r="H736" s="5">
        <v>0</v>
      </c>
      <c r="I736" s="5">
        <v>0</v>
      </c>
      <c r="J736" s="5">
        <v>0</v>
      </c>
      <c r="K736" s="5">
        <v>0</v>
      </c>
      <c r="L736" s="5">
        <v>0</v>
      </c>
      <c r="M736" s="5">
        <v>0</v>
      </c>
      <c r="N736" s="5">
        <v>0</v>
      </c>
      <c r="O736" s="5">
        <v>0</v>
      </c>
      <c r="P736" s="5">
        <v>0</v>
      </c>
      <c r="Q736" s="5">
        <v>0</v>
      </c>
      <c r="R736" s="5">
        <v>0</v>
      </c>
      <c r="S736" s="5">
        <v>0</v>
      </c>
      <c r="T736" s="5">
        <v>0</v>
      </c>
      <c r="U736" s="5">
        <v>0</v>
      </c>
      <c r="V736" s="5">
        <v>0</v>
      </c>
    </row>
    <row r="737" spans="1:22" hidden="1" x14ac:dyDescent="0.35">
      <c r="A737" t="s">
        <v>54</v>
      </c>
      <c r="B737" t="s">
        <v>42</v>
      </c>
      <c r="C737" t="str">
        <f t="shared" si="33"/>
        <v>HUNGARY_TO_elec</v>
      </c>
      <c r="D737" t="str">
        <f t="shared" si="34"/>
        <v>PROTRA_CHP_PP_I</v>
      </c>
      <c r="E737" t="s">
        <v>19</v>
      </c>
      <c r="F737" s="1" t="str">
        <f t="shared" si="35"/>
        <v>HUNGARYTO_elecPROTRA_PP_gas_fuels</v>
      </c>
      <c r="G737" s="5">
        <v>1.97265</v>
      </c>
      <c r="H737" s="5">
        <v>2.0029500000000002</v>
      </c>
      <c r="I737" s="5">
        <v>2.0691359999999999</v>
      </c>
      <c r="J737" s="5">
        <v>2.1101359999999998</v>
      </c>
      <c r="K737" s="5">
        <v>2.529636</v>
      </c>
      <c r="L737" s="5">
        <v>2.5246360000000001</v>
      </c>
      <c r="M737" s="5">
        <v>3.069636</v>
      </c>
      <c r="N737" s="5">
        <v>2.8546360000000002</v>
      </c>
      <c r="O737" s="5">
        <v>1.779636</v>
      </c>
      <c r="P737" s="5">
        <v>2.1796359999999999</v>
      </c>
      <c r="Q737" s="5">
        <v>1.9986359999999999</v>
      </c>
      <c r="R737" s="5">
        <v>1.9513198068181816</v>
      </c>
      <c r="S737" s="5">
        <v>1.9465881875</v>
      </c>
      <c r="T737" s="5">
        <v>1.9432760539772727</v>
      </c>
      <c r="U737" s="5">
        <v>1.9058962613636363</v>
      </c>
      <c r="V737" s="5">
        <v>1.9068425852272726</v>
      </c>
    </row>
    <row r="738" spans="1:22" hidden="1" x14ac:dyDescent="0.35">
      <c r="A738" t="s">
        <v>54</v>
      </c>
      <c r="B738" t="s">
        <v>42</v>
      </c>
      <c r="C738" t="str">
        <f t="shared" si="33"/>
        <v>HUNGARY_TO_elec</v>
      </c>
      <c r="D738" t="str">
        <f t="shared" si="34"/>
        <v>PROTRA_CHP_PP_I</v>
      </c>
      <c r="E738" t="s">
        <v>20</v>
      </c>
      <c r="F738" s="1" t="str">
        <f t="shared" si="35"/>
        <v>HUNGARYTO_elecPROTRA_PP_gas_fuels_CCS</v>
      </c>
      <c r="G738" s="6">
        <v>0</v>
      </c>
      <c r="H738" s="6">
        <v>0</v>
      </c>
      <c r="I738" s="6">
        <v>0</v>
      </c>
      <c r="J738" s="6">
        <v>0</v>
      </c>
      <c r="K738" s="6">
        <v>0</v>
      </c>
      <c r="L738" s="6">
        <v>0</v>
      </c>
      <c r="M738" s="6">
        <v>0</v>
      </c>
      <c r="N738" s="6">
        <v>0</v>
      </c>
      <c r="O738" s="6">
        <v>0</v>
      </c>
      <c r="P738" s="6">
        <v>0</v>
      </c>
      <c r="Q738" s="6">
        <v>0</v>
      </c>
      <c r="R738" s="6">
        <v>0</v>
      </c>
      <c r="S738" s="6">
        <v>0</v>
      </c>
      <c r="T738" s="6">
        <v>0</v>
      </c>
      <c r="U738" s="6">
        <v>0</v>
      </c>
      <c r="V738" s="6">
        <v>0</v>
      </c>
    </row>
    <row r="739" spans="1:22" hidden="1" x14ac:dyDescent="0.35">
      <c r="A739" t="s">
        <v>54</v>
      </c>
      <c r="B739" t="s">
        <v>42</v>
      </c>
      <c r="C739" t="str">
        <f t="shared" si="33"/>
        <v>HUNGARY_TO_elec</v>
      </c>
      <c r="D739" t="str">
        <f t="shared" si="34"/>
        <v>PROTRA_CHP_PP_I</v>
      </c>
      <c r="E739" t="s">
        <v>21</v>
      </c>
      <c r="F739" s="1" t="str">
        <f t="shared" si="35"/>
        <v>HUNGARYTO_elecPROTRA_PP_geothermal</v>
      </c>
      <c r="G739" s="5">
        <v>0</v>
      </c>
      <c r="H739" s="5">
        <v>0</v>
      </c>
      <c r="I739" s="5">
        <v>0</v>
      </c>
      <c r="J739" s="5">
        <v>0</v>
      </c>
      <c r="K739" s="5">
        <v>0</v>
      </c>
      <c r="L739" s="5">
        <v>0</v>
      </c>
      <c r="M739" s="5">
        <v>0</v>
      </c>
      <c r="N739" s="5">
        <v>0</v>
      </c>
      <c r="O739" s="5">
        <v>0</v>
      </c>
      <c r="P739" s="5">
        <v>0</v>
      </c>
      <c r="Q739" s="5">
        <v>0</v>
      </c>
      <c r="R739" s="5">
        <v>0</v>
      </c>
      <c r="S739" s="5">
        <v>0</v>
      </c>
      <c r="T739" s="5">
        <v>0</v>
      </c>
      <c r="U739" s="5">
        <v>0</v>
      </c>
      <c r="V739" s="5">
        <v>0</v>
      </c>
    </row>
    <row r="740" spans="1:22" hidden="1" x14ac:dyDescent="0.35">
      <c r="A740" t="s">
        <v>54</v>
      </c>
      <c r="B740" t="s">
        <v>42</v>
      </c>
      <c r="C740" t="str">
        <f t="shared" si="33"/>
        <v>HUNGARY_TO_elec</v>
      </c>
      <c r="D740" t="str">
        <f t="shared" si="34"/>
        <v>PROTRA_CHP_PP_I</v>
      </c>
      <c r="E740" t="s">
        <v>22</v>
      </c>
      <c r="F740" s="1" t="str">
        <f t="shared" si="35"/>
        <v>HUNGARYTO_elecPROTRA_PP_hydropower_dammed</v>
      </c>
      <c r="G740" s="5">
        <v>2.8000000000000001E-2</v>
      </c>
      <c r="H740" s="5">
        <v>2.8000000000000001E-2</v>
      </c>
      <c r="I740" s="5">
        <v>2.8000000000000001E-2</v>
      </c>
      <c r="J740" s="5">
        <v>2.8000000000000001E-2</v>
      </c>
      <c r="K740" s="5">
        <v>2.8000000000000001E-2</v>
      </c>
      <c r="L740" s="5">
        <v>2.8000000000000001E-2</v>
      </c>
      <c r="M740" s="5">
        <v>2.8000000000000001E-2</v>
      </c>
      <c r="N740" s="5">
        <v>2.8000000000000001E-2</v>
      </c>
      <c r="O740" s="5">
        <v>2.8000000000000001E-2</v>
      </c>
      <c r="P740" s="5">
        <v>2.8000000000000001E-2</v>
      </c>
      <c r="Q740" s="5">
        <v>2.8000000000000001E-2</v>
      </c>
      <c r="R740" s="5">
        <v>2.8000000000000001E-2</v>
      </c>
      <c r="S740" s="5">
        <v>2.8000000000000001E-2</v>
      </c>
      <c r="T740" s="5">
        <v>2.8000000000000001E-2</v>
      </c>
      <c r="U740" s="5">
        <v>2.8000000000000001E-2</v>
      </c>
      <c r="V740" s="5">
        <v>2.8000000000000001E-2</v>
      </c>
    </row>
    <row r="741" spans="1:22" hidden="1" x14ac:dyDescent="0.35">
      <c r="A741" t="s">
        <v>54</v>
      </c>
      <c r="B741" t="s">
        <v>42</v>
      </c>
      <c r="C741" t="str">
        <f t="shared" si="33"/>
        <v>HUNGARY_TO_elec</v>
      </c>
      <c r="D741" t="str">
        <f t="shared" si="34"/>
        <v>PROTRA_CHP_PP_I</v>
      </c>
      <c r="E741" t="s">
        <v>23</v>
      </c>
      <c r="F741" s="1" t="str">
        <f t="shared" si="35"/>
        <v>HUNGARYTO_elecPROTRA_PP_hydropower_run_of_river</v>
      </c>
      <c r="G741" s="5">
        <v>2.1604999999999999E-2</v>
      </c>
      <c r="H741" s="5">
        <v>2.1604999999999999E-2</v>
      </c>
      <c r="I741" s="5">
        <v>2.1604999999999999E-2</v>
      </c>
      <c r="J741" s="5">
        <v>2.3E-2</v>
      </c>
      <c r="K741" s="5">
        <v>2.5000000000000001E-2</v>
      </c>
      <c r="L741" s="5">
        <v>2.5000000000000001E-2</v>
      </c>
      <c r="M741" s="5">
        <v>2.7E-2</v>
      </c>
      <c r="N741" s="5">
        <v>2.8000000000000001E-2</v>
      </c>
      <c r="O741" s="5">
        <v>2.9000000000000001E-2</v>
      </c>
      <c r="P741" s="5">
        <v>2.9000000000000001E-2</v>
      </c>
      <c r="Q741" s="5">
        <v>2.9000000000000001E-2</v>
      </c>
      <c r="R741" s="5">
        <v>2.9000000000000001E-2</v>
      </c>
      <c r="S741" s="5">
        <v>2.8000000000000004E-2</v>
      </c>
      <c r="T741" s="5">
        <v>2.8000000000000004E-2</v>
      </c>
      <c r="U741" s="5">
        <v>3.0000000000000002E-2</v>
      </c>
      <c r="V741" s="5">
        <v>3.0000000000000002E-2</v>
      </c>
    </row>
    <row r="742" spans="1:22" hidden="1" x14ac:dyDescent="0.35">
      <c r="A742" t="s">
        <v>54</v>
      </c>
      <c r="B742" t="s">
        <v>42</v>
      </c>
      <c r="C742" t="str">
        <f t="shared" si="33"/>
        <v>HUNGARY_TO_elec</v>
      </c>
      <c r="D742" t="str">
        <f t="shared" si="34"/>
        <v>PROTRA_CHP_PP_I</v>
      </c>
      <c r="E742" t="s">
        <v>24</v>
      </c>
      <c r="F742" s="1" t="str">
        <f t="shared" si="35"/>
        <v>HUNGARYTO_elecPROTRA_PP_liquid_fuels</v>
      </c>
      <c r="G742" s="5">
        <v>0.65368399999999993</v>
      </c>
      <c r="H742" s="5">
        <v>0.64868399999999993</v>
      </c>
      <c r="I742" s="5">
        <v>0.55368399999999995</v>
      </c>
      <c r="J742" s="5">
        <v>0.55368399999999995</v>
      </c>
      <c r="K742" s="5">
        <v>0.481184</v>
      </c>
      <c r="L742" s="5">
        <v>0.49438399999999999</v>
      </c>
      <c r="M742" s="5">
        <v>0.49408400000000002</v>
      </c>
      <c r="N742" s="5">
        <v>0.49408400000000002</v>
      </c>
      <c r="O742" s="5">
        <v>0.49408400000000002</v>
      </c>
      <c r="P742" s="5">
        <v>0.49408400000000002</v>
      </c>
      <c r="Q742" s="5">
        <v>0.45408399999999999</v>
      </c>
      <c r="R742" s="5">
        <v>0.45408399999999999</v>
      </c>
      <c r="S742" s="5">
        <v>0.45408399999999999</v>
      </c>
      <c r="T742" s="5">
        <v>0.45629904390243903</v>
      </c>
      <c r="U742" s="5">
        <v>0.46626674146341462</v>
      </c>
      <c r="V742" s="5">
        <v>0.46515921951219513</v>
      </c>
    </row>
    <row r="743" spans="1:22" hidden="1" x14ac:dyDescent="0.35">
      <c r="A743" t="s">
        <v>54</v>
      </c>
      <c r="B743" t="s">
        <v>42</v>
      </c>
      <c r="C743" t="str">
        <f t="shared" si="33"/>
        <v>HUNGARY_TO_elec</v>
      </c>
      <c r="D743" t="str">
        <f t="shared" si="34"/>
        <v>PROTRA_CHP_PP_I</v>
      </c>
      <c r="E743" t="s">
        <v>25</v>
      </c>
      <c r="F743" s="1" t="str">
        <f t="shared" si="35"/>
        <v>HUNGARYTO_elecPROTRA_PP_liquid_fuels_CCS</v>
      </c>
      <c r="G743" s="5">
        <v>0</v>
      </c>
      <c r="H743" s="5">
        <v>0</v>
      </c>
      <c r="I743" s="5">
        <v>0</v>
      </c>
      <c r="J743" s="5">
        <v>0</v>
      </c>
      <c r="K743" s="5">
        <v>0</v>
      </c>
      <c r="L743" s="5">
        <v>0</v>
      </c>
      <c r="M743" s="5">
        <v>0</v>
      </c>
      <c r="N743" s="5">
        <v>0</v>
      </c>
      <c r="O743" s="5">
        <v>0</v>
      </c>
      <c r="P743" s="5">
        <v>0</v>
      </c>
      <c r="Q743" s="5">
        <v>0</v>
      </c>
      <c r="R743" s="5">
        <v>0</v>
      </c>
      <c r="S743" s="5">
        <v>0</v>
      </c>
      <c r="T743" s="5">
        <v>0</v>
      </c>
      <c r="U743" s="5">
        <v>0</v>
      </c>
      <c r="V743" s="5">
        <v>0</v>
      </c>
    </row>
    <row r="744" spans="1:22" hidden="1" x14ac:dyDescent="0.35">
      <c r="A744" t="s">
        <v>54</v>
      </c>
      <c r="B744" t="s">
        <v>42</v>
      </c>
      <c r="C744" t="str">
        <f t="shared" si="33"/>
        <v>HUNGARY_TO_elec</v>
      </c>
      <c r="D744" t="str">
        <f t="shared" si="34"/>
        <v>PROTRA_CHP_PP_I</v>
      </c>
      <c r="E744" t="s">
        <v>26</v>
      </c>
      <c r="F744" s="1" t="str">
        <f t="shared" si="35"/>
        <v>HUNGARYTO_elecPROTRA_PP_nuclear</v>
      </c>
      <c r="G744" s="5">
        <v>1.976</v>
      </c>
      <c r="H744" s="5">
        <v>1.976</v>
      </c>
      <c r="I744" s="5">
        <v>1.976</v>
      </c>
      <c r="J744" s="5">
        <v>2.0539999999999998</v>
      </c>
      <c r="K744" s="5">
        <v>2.0539999999999998</v>
      </c>
      <c r="L744" s="5">
        <v>2.117</v>
      </c>
      <c r="M744" s="5">
        <v>2.117</v>
      </c>
      <c r="N744" s="5">
        <v>2.117</v>
      </c>
      <c r="O744" s="5">
        <v>2.117</v>
      </c>
      <c r="P744" s="5">
        <v>2.117</v>
      </c>
      <c r="Q744" s="5">
        <v>2.117</v>
      </c>
      <c r="R744" s="5">
        <v>2.117</v>
      </c>
      <c r="S744" s="5">
        <v>2.117</v>
      </c>
      <c r="T744" s="5">
        <v>2.1304626391096981</v>
      </c>
      <c r="U744" s="5">
        <v>2.1304626391096981</v>
      </c>
      <c r="V744" s="5">
        <v>2.1304626391096981</v>
      </c>
    </row>
    <row r="745" spans="1:22" hidden="1" x14ac:dyDescent="0.35">
      <c r="A745" t="s">
        <v>54</v>
      </c>
      <c r="B745" t="s">
        <v>42</v>
      </c>
      <c r="C745" t="str">
        <f t="shared" si="33"/>
        <v>HUNGARY_TO_elec</v>
      </c>
      <c r="D745" t="str">
        <f t="shared" si="34"/>
        <v>PROTRA_CHP_PP_I</v>
      </c>
      <c r="E745" t="s">
        <v>27</v>
      </c>
      <c r="F745" s="1" t="str">
        <f t="shared" si="35"/>
        <v>HUNGARYTO_elecPROTRA_PP_oceanic</v>
      </c>
      <c r="G745" s="5">
        <v>0</v>
      </c>
      <c r="H745" s="5">
        <v>0</v>
      </c>
      <c r="I745" s="5">
        <v>0</v>
      </c>
      <c r="J745" s="5">
        <v>0</v>
      </c>
      <c r="K745" s="5">
        <v>0</v>
      </c>
      <c r="L745" s="5">
        <v>0</v>
      </c>
      <c r="M745" s="5">
        <v>0</v>
      </c>
      <c r="N745" s="5">
        <v>0</v>
      </c>
      <c r="O745" s="5">
        <v>0</v>
      </c>
      <c r="P745" s="5">
        <v>0</v>
      </c>
      <c r="Q745" s="5">
        <v>0</v>
      </c>
      <c r="R745" s="5">
        <v>0</v>
      </c>
      <c r="S745" s="5">
        <v>0</v>
      </c>
      <c r="T745" s="5">
        <v>0</v>
      </c>
      <c r="U745" s="5">
        <v>0</v>
      </c>
      <c r="V745" s="5">
        <v>0</v>
      </c>
    </row>
    <row r="746" spans="1:22" hidden="1" x14ac:dyDescent="0.35">
      <c r="A746" t="s">
        <v>54</v>
      </c>
      <c r="B746" t="s">
        <v>42</v>
      </c>
      <c r="C746" t="str">
        <f t="shared" si="33"/>
        <v>HUNGARY_TO_elec</v>
      </c>
      <c r="D746" t="str">
        <f t="shared" si="34"/>
        <v>PROTRA_CHP_PP_I</v>
      </c>
      <c r="E746" t="s">
        <v>28</v>
      </c>
      <c r="F746" s="1" t="str">
        <f t="shared" si="35"/>
        <v>HUNGARYTO_elecPROTRA_PP_solar_CSP</v>
      </c>
      <c r="G746" s="5">
        <v>0</v>
      </c>
      <c r="H746" s="5">
        <v>0</v>
      </c>
      <c r="I746" s="5">
        <v>0</v>
      </c>
      <c r="J746" s="5">
        <v>0</v>
      </c>
      <c r="K746" s="5">
        <v>0</v>
      </c>
      <c r="L746" s="5">
        <v>0</v>
      </c>
      <c r="M746" s="5">
        <v>0</v>
      </c>
      <c r="N746" s="5">
        <v>0</v>
      </c>
      <c r="O746" s="5">
        <v>0</v>
      </c>
      <c r="P746" s="5">
        <v>0</v>
      </c>
      <c r="Q746" s="5">
        <v>0</v>
      </c>
      <c r="R746" s="5">
        <v>0</v>
      </c>
      <c r="S746" s="5">
        <v>0</v>
      </c>
      <c r="T746" s="5">
        <v>0</v>
      </c>
      <c r="U746" s="5">
        <v>0</v>
      </c>
      <c r="V746" s="5">
        <v>0</v>
      </c>
    </row>
    <row r="747" spans="1:22" hidden="1" x14ac:dyDescent="0.35">
      <c r="A747" t="s">
        <v>54</v>
      </c>
      <c r="B747" t="s">
        <v>42</v>
      </c>
      <c r="C747" t="str">
        <f t="shared" si="33"/>
        <v>HUNGARY_TO_elec</v>
      </c>
      <c r="D747" t="str">
        <f t="shared" si="34"/>
        <v>PROTRA_CHP_PP_I</v>
      </c>
      <c r="E747" t="s">
        <v>29</v>
      </c>
      <c r="F747" s="1" t="str">
        <f t="shared" si="35"/>
        <v>HUNGARYTO_elecPROTRA_PP_solar_PV</v>
      </c>
      <c r="G747" s="5">
        <v>0</v>
      </c>
      <c r="H747" s="5">
        <v>0</v>
      </c>
      <c r="I747" s="5">
        <v>2.3999999999999998E-4</v>
      </c>
      <c r="J747" s="5">
        <v>5.9999999999999995E-4</v>
      </c>
      <c r="K747" s="5">
        <v>5.9999999999999995E-4</v>
      </c>
      <c r="L747" s="5">
        <v>1.1999999999999999E-3</v>
      </c>
      <c r="M747" s="5">
        <v>2.3999999999999998E-3</v>
      </c>
      <c r="N747" s="5">
        <v>7.1999999999999989E-3</v>
      </c>
      <c r="O747" s="5">
        <v>2.1000000000000001E-2</v>
      </c>
      <c r="P747" s="5">
        <v>5.3399999999999996E-2</v>
      </c>
      <c r="Q747" s="5">
        <v>0.1032</v>
      </c>
      <c r="R747" s="5">
        <v>0.49879999999999997</v>
      </c>
      <c r="S747" s="5">
        <v>1.032</v>
      </c>
      <c r="T747" s="5">
        <v>1.032</v>
      </c>
      <c r="U747" s="5">
        <v>1.032</v>
      </c>
      <c r="V747" s="5">
        <v>1.032</v>
      </c>
    </row>
    <row r="748" spans="1:22" hidden="1" x14ac:dyDescent="0.35">
      <c r="A748" t="s">
        <v>54</v>
      </c>
      <c r="B748" t="s">
        <v>42</v>
      </c>
      <c r="C748" t="str">
        <f t="shared" si="33"/>
        <v>HUNGARY_TO_elec</v>
      </c>
      <c r="D748" t="str">
        <f t="shared" si="34"/>
        <v>PROTRA_CHP_PP_I</v>
      </c>
      <c r="E748" t="s">
        <v>30</v>
      </c>
      <c r="F748" s="1" t="str">
        <f t="shared" si="35"/>
        <v>HUNGARYTO_elecPROTRA_PP_solar_urban_PV</v>
      </c>
      <c r="G748" s="5">
        <v>0</v>
      </c>
      <c r="H748" s="5">
        <v>0</v>
      </c>
      <c r="I748" s="5">
        <v>1.6000000000000004E-4</v>
      </c>
      <c r="J748" s="5">
        <v>4.0000000000000002E-4</v>
      </c>
      <c r="K748" s="5">
        <v>4.0000000000000002E-4</v>
      </c>
      <c r="L748" s="5">
        <v>8.0000000000000004E-4</v>
      </c>
      <c r="M748" s="5">
        <v>1.6000000000000001E-3</v>
      </c>
      <c r="N748" s="5">
        <v>4.8000000000000004E-3</v>
      </c>
      <c r="O748" s="5">
        <v>1.4E-2</v>
      </c>
      <c r="P748" s="5">
        <v>3.56E-2</v>
      </c>
      <c r="Q748" s="5">
        <v>6.88E-2</v>
      </c>
      <c r="R748" s="5">
        <v>0.33253333333333329</v>
      </c>
      <c r="S748" s="5">
        <v>0.68799999999999994</v>
      </c>
      <c r="T748" s="5">
        <v>0.68799999999999994</v>
      </c>
      <c r="U748" s="5">
        <v>0.68799999999999994</v>
      </c>
      <c r="V748" s="5">
        <v>0.68799999999999994</v>
      </c>
    </row>
    <row r="749" spans="1:22" hidden="1" x14ac:dyDescent="0.35">
      <c r="A749" t="s">
        <v>54</v>
      </c>
      <c r="B749" t="s">
        <v>42</v>
      </c>
      <c r="C749" t="str">
        <f t="shared" si="33"/>
        <v>HUNGARY_TO_elec</v>
      </c>
      <c r="D749" t="str">
        <f t="shared" si="34"/>
        <v>PROTRA_CHP_PP_I</v>
      </c>
      <c r="E749" t="s">
        <v>31</v>
      </c>
      <c r="F749" s="1" t="str">
        <f t="shared" si="35"/>
        <v>HUNGARYTO_elecPROTRA_PP_solid_fossil</v>
      </c>
      <c r="G749" s="5">
        <v>6.6000000000000003E-2</v>
      </c>
      <c r="H749" s="5">
        <v>6.6000000000000003E-2</v>
      </c>
      <c r="I749" s="5">
        <v>6.6000000000000003E-2</v>
      </c>
      <c r="J749" s="5">
        <v>6.6000000000000003E-2</v>
      </c>
      <c r="K749" s="5">
        <v>6.6000000000000003E-2</v>
      </c>
      <c r="L749" s="5">
        <v>6.6000000000000003E-2</v>
      </c>
      <c r="M749" s="5">
        <v>0.06</v>
      </c>
      <c r="N749" s="5">
        <v>0.06</v>
      </c>
      <c r="O749" s="5">
        <v>0</v>
      </c>
      <c r="P749" s="5">
        <v>0</v>
      </c>
      <c r="Q749" s="5">
        <v>0</v>
      </c>
      <c r="R749" s="5">
        <v>0</v>
      </c>
      <c r="S749" s="5">
        <v>0</v>
      </c>
      <c r="T749" s="5">
        <v>0</v>
      </c>
      <c r="U749" s="5">
        <v>0</v>
      </c>
      <c r="V749" s="5">
        <v>0</v>
      </c>
    </row>
    <row r="750" spans="1:22" hidden="1" x14ac:dyDescent="0.35">
      <c r="A750" t="s">
        <v>54</v>
      </c>
      <c r="B750" t="s">
        <v>42</v>
      </c>
      <c r="C750" t="str">
        <f t="shared" si="33"/>
        <v>HUNGARY_TO_elec</v>
      </c>
      <c r="D750" t="str">
        <f t="shared" si="34"/>
        <v>PROTRA_CHP_PP_I</v>
      </c>
      <c r="E750" t="s">
        <v>32</v>
      </c>
      <c r="F750" s="1" t="str">
        <f t="shared" si="35"/>
        <v>HUNGARYTO_elecPROTRA_PP_solid_fossil_CCS</v>
      </c>
      <c r="G750" s="5">
        <v>0</v>
      </c>
      <c r="H750" s="5">
        <v>0</v>
      </c>
      <c r="I750" s="5">
        <v>0</v>
      </c>
      <c r="J750" s="5">
        <v>0</v>
      </c>
      <c r="K750" s="5">
        <v>0</v>
      </c>
      <c r="L750" s="5">
        <v>0</v>
      </c>
      <c r="M750" s="5">
        <v>0</v>
      </c>
      <c r="N750" s="5">
        <v>0</v>
      </c>
      <c r="O750" s="5">
        <v>0</v>
      </c>
      <c r="P750" s="5">
        <v>0</v>
      </c>
      <c r="Q750" s="5">
        <v>0</v>
      </c>
      <c r="R750" s="5">
        <v>0</v>
      </c>
      <c r="S750" s="5">
        <v>0</v>
      </c>
      <c r="T750" s="5">
        <v>0</v>
      </c>
      <c r="U750" s="5">
        <v>0</v>
      </c>
      <c r="V750" s="5">
        <v>0</v>
      </c>
    </row>
    <row r="751" spans="1:22" hidden="1" x14ac:dyDescent="0.35">
      <c r="A751" t="s">
        <v>54</v>
      </c>
      <c r="B751" t="s">
        <v>42</v>
      </c>
      <c r="C751" t="str">
        <f t="shared" si="33"/>
        <v>HUNGARY_TO_elec</v>
      </c>
      <c r="D751" t="str">
        <f t="shared" si="34"/>
        <v>PROTRA_CHP_PP_I</v>
      </c>
      <c r="E751" t="s">
        <v>33</v>
      </c>
      <c r="F751" s="1" t="str">
        <f t="shared" si="35"/>
        <v>HUNGARYTO_elecPROTRA_PP_waste</v>
      </c>
      <c r="G751" s="5">
        <v>1.0464147351920279E-2</v>
      </c>
      <c r="H751" s="5">
        <v>1.0464147351920279E-2</v>
      </c>
      <c r="I751" s="5">
        <v>1.076951069309148E-2</v>
      </c>
      <c r="J751" s="5">
        <v>1.076951069309148E-2</v>
      </c>
      <c r="K751" s="5">
        <v>1.1849188220803943E-2</v>
      </c>
      <c r="L751" s="5">
        <v>1.1849188220803943E-2</v>
      </c>
      <c r="M751" s="5">
        <v>1.5660777068637336E-2</v>
      </c>
      <c r="N751" s="5">
        <v>1.4515664539245328E-2</v>
      </c>
      <c r="O751" s="5">
        <v>1.4515664539245328E-2</v>
      </c>
      <c r="P751" s="5">
        <v>1.4515664539245328E-2</v>
      </c>
      <c r="Q751" s="5">
        <v>1.0589564438472735E-2</v>
      </c>
      <c r="R751" s="5">
        <v>1.1860312171089463E-2</v>
      </c>
      <c r="S751" s="5">
        <v>1.1860312171089463E-2</v>
      </c>
      <c r="T751" s="5">
        <v>1.5248972791400738E-2</v>
      </c>
      <c r="U751" s="5">
        <v>2.4991372074795654E-2</v>
      </c>
      <c r="V751" s="5">
        <v>2.4991372074795654E-2</v>
      </c>
    </row>
    <row r="752" spans="1:22" hidden="1" x14ac:dyDescent="0.35">
      <c r="A752" t="s">
        <v>54</v>
      </c>
      <c r="B752" t="s">
        <v>42</v>
      </c>
      <c r="C752" t="str">
        <f t="shared" si="33"/>
        <v>HUNGARY_TO_elec</v>
      </c>
      <c r="D752" t="str">
        <f t="shared" si="34"/>
        <v>PROTRA_CHP_PP_I</v>
      </c>
      <c r="E752" t="s">
        <v>34</v>
      </c>
      <c r="F752" s="1" t="str">
        <f t="shared" si="35"/>
        <v>HUNGARYTO_elecPROTRA_PP_waste_CCS</v>
      </c>
      <c r="G752" s="5">
        <v>0</v>
      </c>
      <c r="H752" s="5">
        <v>0</v>
      </c>
      <c r="I752" s="5">
        <v>0</v>
      </c>
      <c r="J752" s="5">
        <v>0</v>
      </c>
      <c r="K752" s="5">
        <v>0</v>
      </c>
      <c r="L752" s="5">
        <v>0</v>
      </c>
      <c r="M752" s="5">
        <v>0</v>
      </c>
      <c r="N752" s="5">
        <v>0</v>
      </c>
      <c r="O752" s="5">
        <v>0</v>
      </c>
      <c r="P752" s="5">
        <v>0</v>
      </c>
      <c r="Q752" s="5">
        <v>0</v>
      </c>
      <c r="R752" s="5">
        <v>0</v>
      </c>
      <c r="S752" s="5">
        <v>0</v>
      </c>
      <c r="T752" s="5">
        <v>0</v>
      </c>
      <c r="U752" s="5">
        <v>0</v>
      </c>
      <c r="V752" s="5">
        <v>0</v>
      </c>
    </row>
    <row r="753" spans="1:22" hidden="1" x14ac:dyDescent="0.35">
      <c r="A753" t="s">
        <v>54</v>
      </c>
      <c r="B753" t="s">
        <v>42</v>
      </c>
      <c r="C753" t="str">
        <f t="shared" si="33"/>
        <v>HUNGARY_TO_elec</v>
      </c>
      <c r="D753" t="str">
        <f t="shared" si="34"/>
        <v>PROTRA_CHP_PP_I</v>
      </c>
      <c r="E753" t="s">
        <v>35</v>
      </c>
      <c r="F753" s="1" t="str">
        <f t="shared" si="35"/>
        <v>HUNGARYTO_elecPROTRA_PP_wind_offshore</v>
      </c>
      <c r="G753" s="5">
        <v>0</v>
      </c>
      <c r="H753" s="5">
        <v>0</v>
      </c>
      <c r="I753" s="5">
        <v>0</v>
      </c>
      <c r="J753" s="5">
        <v>0</v>
      </c>
      <c r="K753" s="5">
        <v>0</v>
      </c>
      <c r="L753" s="5">
        <v>0</v>
      </c>
      <c r="M753" s="5">
        <v>0</v>
      </c>
      <c r="N753" s="5">
        <v>0</v>
      </c>
      <c r="O753" s="5">
        <v>0</v>
      </c>
      <c r="P753" s="5">
        <v>0</v>
      </c>
      <c r="Q753" s="5">
        <v>0</v>
      </c>
      <c r="R753" s="5">
        <v>0</v>
      </c>
      <c r="S753" s="5">
        <v>0</v>
      </c>
      <c r="T753" s="5">
        <v>0</v>
      </c>
      <c r="U753" s="5">
        <v>0</v>
      </c>
      <c r="V753" s="5">
        <v>0</v>
      </c>
    </row>
    <row r="754" spans="1:22" hidden="1" x14ac:dyDescent="0.35">
      <c r="A754" t="s">
        <v>54</v>
      </c>
      <c r="B754" t="s">
        <v>42</v>
      </c>
      <c r="C754" t="str">
        <f t="shared" si="33"/>
        <v>HUNGARY_TO_elec</v>
      </c>
      <c r="D754" t="str">
        <f t="shared" si="34"/>
        <v>PROTRA_CHP_PP_I</v>
      </c>
      <c r="E754" t="s">
        <v>36</v>
      </c>
      <c r="F754" s="1" t="str">
        <f t="shared" si="35"/>
        <v>HUNGARYTO_elecPROTRA_PP_wind_onshore</v>
      </c>
      <c r="G754" s="5">
        <v>1.7000000000000001E-2</v>
      </c>
      <c r="H754" s="5">
        <v>3.3000000000000002E-2</v>
      </c>
      <c r="I754" s="5">
        <v>6.0999999999999999E-2</v>
      </c>
      <c r="J754" s="5">
        <v>0.13400000000000001</v>
      </c>
      <c r="K754" s="5">
        <v>0.20300000000000001</v>
      </c>
      <c r="L754" s="5">
        <v>0.29299999999999998</v>
      </c>
      <c r="M754" s="5">
        <v>0.33100000000000002</v>
      </c>
      <c r="N754" s="5">
        <v>0.32500000000000001</v>
      </c>
      <c r="O754" s="5">
        <v>0.32900000000000001</v>
      </c>
      <c r="P754" s="5">
        <v>0.32900000000000001</v>
      </c>
      <c r="Q754" s="5">
        <v>0.32900000000000001</v>
      </c>
      <c r="R754" s="5">
        <v>0.32800000000000001</v>
      </c>
      <c r="S754" s="5">
        <v>0.32400000000000001</v>
      </c>
      <c r="T754" s="5">
        <v>0.32500000000000001</v>
      </c>
      <c r="U754" s="5">
        <v>0.32700000000000001</v>
      </c>
      <c r="V754" s="5">
        <v>0.32300000000000001</v>
      </c>
    </row>
    <row r="755" spans="1:22" hidden="1" x14ac:dyDescent="0.35">
      <c r="A755" t="s">
        <v>73</v>
      </c>
      <c r="B755" t="s">
        <v>41</v>
      </c>
      <c r="C755" t="str">
        <f t="shared" si="33"/>
        <v>INDIA_TO_heat</v>
      </c>
      <c r="D755" t="str">
        <f t="shared" si="34"/>
        <v>PROTRA_CHP_HP_I</v>
      </c>
      <c r="E755" t="s">
        <v>0</v>
      </c>
      <c r="F755" s="1" t="str">
        <f t="shared" si="35"/>
        <v>INDIATO_heatPROTRA_CHP_gas_fuels</v>
      </c>
      <c r="G755" s="4">
        <v>0</v>
      </c>
      <c r="H755" s="4">
        <v>0</v>
      </c>
      <c r="I755" s="4">
        <v>0</v>
      </c>
      <c r="J755" s="4">
        <v>0</v>
      </c>
      <c r="K755" s="4">
        <v>0</v>
      </c>
      <c r="L755" s="4">
        <v>0</v>
      </c>
      <c r="M755" s="4">
        <v>0</v>
      </c>
      <c r="N755" s="4">
        <v>0</v>
      </c>
      <c r="O755" s="4">
        <v>0</v>
      </c>
      <c r="P755" s="4">
        <v>0</v>
      </c>
      <c r="Q755" s="4">
        <v>0</v>
      </c>
      <c r="R755" s="4">
        <v>0</v>
      </c>
      <c r="S755" s="4">
        <v>0</v>
      </c>
      <c r="T755" s="4">
        <v>0</v>
      </c>
      <c r="U755" s="4">
        <v>0</v>
      </c>
      <c r="V755" s="4">
        <v>0</v>
      </c>
    </row>
    <row r="756" spans="1:22" hidden="1" x14ac:dyDescent="0.35">
      <c r="A756" t="s">
        <v>73</v>
      </c>
      <c r="B756" t="s">
        <v>41</v>
      </c>
      <c r="C756" t="str">
        <f t="shared" si="33"/>
        <v>INDIA_TO_heat</v>
      </c>
      <c r="D756" t="str">
        <f t="shared" si="34"/>
        <v>PROTRA_CHP_HP_I</v>
      </c>
      <c r="E756" t="s">
        <v>1</v>
      </c>
      <c r="F756" s="1" t="str">
        <f t="shared" si="35"/>
        <v>INDIATO_heatPROTRA_CHP_gas_fuels_CCS</v>
      </c>
      <c r="G756" s="4">
        <v>0</v>
      </c>
      <c r="H756" s="4">
        <v>0</v>
      </c>
      <c r="I756" s="4">
        <v>0</v>
      </c>
      <c r="J756" s="4">
        <v>0</v>
      </c>
      <c r="K756" s="4">
        <v>0</v>
      </c>
      <c r="L756" s="4">
        <v>0</v>
      </c>
      <c r="M756" s="4">
        <v>0</v>
      </c>
      <c r="N756" s="4">
        <v>0</v>
      </c>
      <c r="O756" s="4">
        <v>0</v>
      </c>
      <c r="P756" s="4">
        <v>0</v>
      </c>
      <c r="Q756" s="4">
        <v>0</v>
      </c>
      <c r="R756" s="4">
        <v>0</v>
      </c>
      <c r="S756" s="4">
        <v>0</v>
      </c>
      <c r="T756" s="4">
        <v>0</v>
      </c>
      <c r="U756" s="4">
        <v>0</v>
      </c>
      <c r="V756" s="4">
        <v>0</v>
      </c>
    </row>
    <row r="757" spans="1:22" hidden="1" x14ac:dyDescent="0.35">
      <c r="A757" t="s">
        <v>73</v>
      </c>
      <c r="B757" t="s">
        <v>41</v>
      </c>
      <c r="C757" t="str">
        <f t="shared" si="33"/>
        <v>INDIA_TO_heat</v>
      </c>
      <c r="D757" t="str">
        <f t="shared" si="34"/>
        <v>PROTRA_CHP_HP_I</v>
      </c>
      <c r="E757" t="s">
        <v>2</v>
      </c>
      <c r="F757" s="1" t="str">
        <f t="shared" si="35"/>
        <v>INDIATO_heatPROTRA_CHP_geothermal</v>
      </c>
      <c r="G757" s="4">
        <v>0</v>
      </c>
      <c r="H757" s="4">
        <v>0</v>
      </c>
      <c r="I757" s="4">
        <v>0</v>
      </c>
      <c r="J757" s="4">
        <v>0</v>
      </c>
      <c r="K757" s="4">
        <v>0</v>
      </c>
      <c r="L757" s="4">
        <v>0</v>
      </c>
      <c r="M757" s="4">
        <v>0</v>
      </c>
      <c r="N757" s="4">
        <v>0</v>
      </c>
      <c r="O757" s="4">
        <v>0</v>
      </c>
      <c r="P757" s="4">
        <v>0</v>
      </c>
      <c r="Q757" s="4">
        <v>0</v>
      </c>
      <c r="R757" s="4">
        <v>0</v>
      </c>
      <c r="S757" s="4">
        <v>0</v>
      </c>
      <c r="T757" s="4">
        <v>0</v>
      </c>
      <c r="U757" s="4">
        <v>0</v>
      </c>
      <c r="V757" s="4">
        <v>0</v>
      </c>
    </row>
    <row r="758" spans="1:22" hidden="1" x14ac:dyDescent="0.35">
      <c r="A758" t="s">
        <v>73</v>
      </c>
      <c r="B758" t="s">
        <v>41</v>
      </c>
      <c r="C758" t="str">
        <f t="shared" si="33"/>
        <v>INDIA_TO_heat</v>
      </c>
      <c r="D758" t="str">
        <f t="shared" si="34"/>
        <v>PROTRA_CHP_HP_I</v>
      </c>
      <c r="E758" t="s">
        <v>3</v>
      </c>
      <c r="F758" s="1" t="str">
        <f t="shared" si="35"/>
        <v>INDIATO_heatPROTRA_CHP_liquid_fuels</v>
      </c>
      <c r="G758" s="4">
        <v>0</v>
      </c>
      <c r="H758" s="4">
        <v>0</v>
      </c>
      <c r="I758" s="4">
        <v>0</v>
      </c>
      <c r="J758" s="4">
        <v>0</v>
      </c>
      <c r="K758" s="4">
        <v>0</v>
      </c>
      <c r="L758" s="4">
        <v>0</v>
      </c>
      <c r="M758" s="4">
        <v>0</v>
      </c>
      <c r="N758" s="4">
        <v>0</v>
      </c>
      <c r="O758" s="4">
        <v>0</v>
      </c>
      <c r="P758" s="4">
        <v>0</v>
      </c>
      <c r="Q758" s="4">
        <v>0</v>
      </c>
      <c r="R758" s="4">
        <v>0</v>
      </c>
      <c r="S758" s="4">
        <v>0</v>
      </c>
      <c r="T758" s="4">
        <v>0</v>
      </c>
      <c r="U758" s="4">
        <v>0</v>
      </c>
      <c r="V758" s="4">
        <v>0</v>
      </c>
    </row>
    <row r="759" spans="1:22" hidden="1" x14ac:dyDescent="0.35">
      <c r="A759" t="s">
        <v>73</v>
      </c>
      <c r="B759" t="s">
        <v>41</v>
      </c>
      <c r="C759" t="str">
        <f t="shared" si="33"/>
        <v>INDIA_TO_heat</v>
      </c>
      <c r="D759" t="str">
        <f t="shared" si="34"/>
        <v>PROTRA_CHP_HP_I</v>
      </c>
      <c r="E759" t="s">
        <v>4</v>
      </c>
      <c r="F759" s="1" t="str">
        <f t="shared" si="35"/>
        <v>INDIATO_heatPROTRA_CHP_liquid_fuels_CCS</v>
      </c>
      <c r="G759" s="4">
        <v>0</v>
      </c>
      <c r="H759" s="4">
        <v>0</v>
      </c>
      <c r="I759" s="4">
        <v>0</v>
      </c>
      <c r="J759" s="4">
        <v>0</v>
      </c>
      <c r="K759" s="4">
        <v>0</v>
      </c>
      <c r="L759" s="4">
        <v>0</v>
      </c>
      <c r="M759" s="4">
        <v>0</v>
      </c>
      <c r="N759" s="4">
        <v>0</v>
      </c>
      <c r="O759" s="4">
        <v>0</v>
      </c>
      <c r="P759" s="4">
        <v>0</v>
      </c>
      <c r="Q759" s="4">
        <v>0</v>
      </c>
      <c r="R759" s="4">
        <v>0</v>
      </c>
      <c r="S759" s="4">
        <v>0</v>
      </c>
      <c r="T759" s="4">
        <v>0</v>
      </c>
      <c r="U759" s="4">
        <v>0</v>
      </c>
      <c r="V759" s="4">
        <v>0</v>
      </c>
    </row>
    <row r="760" spans="1:22" hidden="1" x14ac:dyDescent="0.35">
      <c r="A760" t="s">
        <v>73</v>
      </c>
      <c r="B760" t="s">
        <v>41</v>
      </c>
      <c r="C760" t="str">
        <f t="shared" si="33"/>
        <v>INDIA_TO_heat</v>
      </c>
      <c r="D760" t="str">
        <f t="shared" si="34"/>
        <v>PROTRA_CHP_HP_I</v>
      </c>
      <c r="E760" t="s">
        <v>5</v>
      </c>
      <c r="F760" s="1" t="str">
        <f t="shared" si="35"/>
        <v>INDIATO_heatPROTRA_CHP_solid_fossil</v>
      </c>
      <c r="G760" s="4">
        <v>0</v>
      </c>
      <c r="H760" s="4">
        <v>0</v>
      </c>
      <c r="I760" s="4">
        <v>0</v>
      </c>
      <c r="J760" s="4">
        <v>0</v>
      </c>
      <c r="K760" s="4">
        <v>0</v>
      </c>
      <c r="L760" s="4">
        <v>0</v>
      </c>
      <c r="M760" s="4">
        <v>0</v>
      </c>
      <c r="N760" s="4">
        <v>0</v>
      </c>
      <c r="O760" s="4">
        <v>0</v>
      </c>
      <c r="P760" s="4">
        <v>0</v>
      </c>
      <c r="Q760" s="4">
        <v>0</v>
      </c>
      <c r="R760" s="4">
        <v>0</v>
      </c>
      <c r="S760" s="4">
        <v>0</v>
      </c>
      <c r="T760" s="4">
        <v>0</v>
      </c>
      <c r="U760" s="4">
        <v>0</v>
      </c>
      <c r="V760" s="4">
        <v>0</v>
      </c>
    </row>
    <row r="761" spans="1:22" hidden="1" x14ac:dyDescent="0.35">
      <c r="A761" t="s">
        <v>73</v>
      </c>
      <c r="B761" t="s">
        <v>41</v>
      </c>
      <c r="C761" t="str">
        <f t="shared" si="33"/>
        <v>INDIA_TO_heat</v>
      </c>
      <c r="D761" t="str">
        <f t="shared" si="34"/>
        <v>PROTRA_CHP_HP_I</v>
      </c>
      <c r="E761" t="s">
        <v>6</v>
      </c>
      <c r="F761" s="1" t="str">
        <f t="shared" si="35"/>
        <v>INDIATO_heatPROTRA_CHP_solid_fossil_CCS</v>
      </c>
      <c r="G761" s="4">
        <v>0</v>
      </c>
      <c r="H761" s="4">
        <v>0</v>
      </c>
      <c r="I761" s="4">
        <v>0</v>
      </c>
      <c r="J761" s="4">
        <v>0</v>
      </c>
      <c r="K761" s="4">
        <v>0</v>
      </c>
      <c r="L761" s="4">
        <v>0</v>
      </c>
      <c r="M761" s="4">
        <v>0</v>
      </c>
      <c r="N761" s="4">
        <v>0</v>
      </c>
      <c r="O761" s="4">
        <v>0</v>
      </c>
      <c r="P761" s="4">
        <v>0</v>
      </c>
      <c r="Q761" s="4">
        <v>0</v>
      </c>
      <c r="R761" s="4">
        <v>0</v>
      </c>
      <c r="S761" s="4">
        <v>0</v>
      </c>
      <c r="T761" s="4">
        <v>0</v>
      </c>
      <c r="U761" s="4">
        <v>0</v>
      </c>
      <c r="V761" s="4">
        <v>0</v>
      </c>
    </row>
    <row r="762" spans="1:22" hidden="1" x14ac:dyDescent="0.35">
      <c r="A762" t="s">
        <v>73</v>
      </c>
      <c r="B762" t="s">
        <v>41</v>
      </c>
      <c r="C762" t="str">
        <f t="shared" si="33"/>
        <v>INDIA_TO_heat</v>
      </c>
      <c r="D762" t="str">
        <f t="shared" si="34"/>
        <v>PROTRA_CHP_HP_I</v>
      </c>
      <c r="E762" t="s">
        <v>7</v>
      </c>
      <c r="F762" s="1" t="str">
        <f t="shared" si="35"/>
        <v>INDIATO_heatPROTRA_CHP_waste</v>
      </c>
      <c r="G762" s="4">
        <v>0</v>
      </c>
      <c r="H762" s="4">
        <v>0</v>
      </c>
      <c r="I762" s="4">
        <v>0</v>
      </c>
      <c r="J762" s="4">
        <v>0</v>
      </c>
      <c r="K762" s="4">
        <v>0</v>
      </c>
      <c r="L762" s="4">
        <v>0</v>
      </c>
      <c r="M762" s="4">
        <v>0</v>
      </c>
      <c r="N762" s="4">
        <v>0</v>
      </c>
      <c r="O762" s="4">
        <v>0</v>
      </c>
      <c r="P762" s="4">
        <v>0</v>
      </c>
      <c r="Q762" s="4">
        <v>0</v>
      </c>
      <c r="R762" s="4">
        <v>0</v>
      </c>
      <c r="S762" s="4">
        <v>0</v>
      </c>
      <c r="T762" s="4">
        <v>0</v>
      </c>
      <c r="U762" s="4">
        <v>0</v>
      </c>
      <c r="V762" s="4">
        <v>0</v>
      </c>
    </row>
    <row r="763" spans="1:22" hidden="1" x14ac:dyDescent="0.35">
      <c r="A763" t="s">
        <v>73</v>
      </c>
      <c r="B763" t="s">
        <v>41</v>
      </c>
      <c r="C763" t="str">
        <f t="shared" si="33"/>
        <v>INDIA_TO_heat</v>
      </c>
      <c r="D763" t="str">
        <f t="shared" si="34"/>
        <v>PROTRA_CHP_HP_I</v>
      </c>
      <c r="E763" t="s">
        <v>8</v>
      </c>
      <c r="F763" s="1" t="str">
        <f t="shared" si="35"/>
        <v>INDIATO_heatPROTRA_CHP_solid_bio</v>
      </c>
      <c r="G763" s="4">
        <v>0</v>
      </c>
      <c r="H763" s="4">
        <v>0</v>
      </c>
      <c r="I763" s="4">
        <v>0</v>
      </c>
      <c r="J763" s="4">
        <v>0</v>
      </c>
      <c r="K763" s="4">
        <v>0</v>
      </c>
      <c r="L763" s="4">
        <v>0</v>
      </c>
      <c r="M763" s="4">
        <v>0</v>
      </c>
      <c r="N763" s="4">
        <v>0</v>
      </c>
      <c r="O763" s="4">
        <v>0</v>
      </c>
      <c r="P763" s="4">
        <v>0</v>
      </c>
      <c r="Q763" s="4">
        <v>0</v>
      </c>
      <c r="R763" s="4">
        <v>0</v>
      </c>
      <c r="S763" s="4">
        <v>0</v>
      </c>
      <c r="T763" s="4">
        <v>0</v>
      </c>
      <c r="U763" s="4">
        <v>0</v>
      </c>
      <c r="V763" s="4">
        <v>0</v>
      </c>
    </row>
    <row r="764" spans="1:22" hidden="1" x14ac:dyDescent="0.35">
      <c r="A764" t="s">
        <v>73</v>
      </c>
      <c r="B764" t="s">
        <v>41</v>
      </c>
      <c r="C764" t="str">
        <f t="shared" si="33"/>
        <v>INDIA_TO_heat</v>
      </c>
      <c r="D764" t="str">
        <f t="shared" si="34"/>
        <v>PROTRA_CHP_HP_I</v>
      </c>
      <c r="E764" t="s">
        <v>9</v>
      </c>
      <c r="F764" s="1" t="str">
        <f t="shared" si="35"/>
        <v>INDIATO_heatPROTRA_CHP_solid_bio_CCS</v>
      </c>
      <c r="G764" s="4">
        <v>0</v>
      </c>
      <c r="H764" s="4">
        <v>0</v>
      </c>
      <c r="I764" s="4">
        <v>0</v>
      </c>
      <c r="J764" s="4">
        <v>0</v>
      </c>
      <c r="K764" s="4">
        <v>0</v>
      </c>
      <c r="L764" s="4">
        <v>0</v>
      </c>
      <c r="M764" s="4">
        <v>0</v>
      </c>
      <c r="N764" s="4">
        <v>0</v>
      </c>
      <c r="O764" s="4">
        <v>0</v>
      </c>
      <c r="P764" s="4">
        <v>0</v>
      </c>
      <c r="Q764" s="4">
        <v>0</v>
      </c>
      <c r="R764" s="4">
        <v>0</v>
      </c>
      <c r="S764" s="4">
        <v>0</v>
      </c>
      <c r="T764" s="4">
        <v>0</v>
      </c>
      <c r="U764" s="4">
        <v>0</v>
      </c>
      <c r="V764" s="4">
        <v>0</v>
      </c>
    </row>
    <row r="765" spans="1:22" hidden="1" x14ac:dyDescent="0.35">
      <c r="A765" t="s">
        <v>73</v>
      </c>
      <c r="B765" t="s">
        <v>41</v>
      </c>
      <c r="C765" t="str">
        <f t="shared" si="33"/>
        <v>INDIA_TO_heat</v>
      </c>
      <c r="D765" t="str">
        <f t="shared" si="34"/>
        <v>PROTRA_CHP_HP_I</v>
      </c>
      <c r="E765" t="s">
        <v>10</v>
      </c>
      <c r="F765" s="1" t="str">
        <f t="shared" si="35"/>
        <v>INDIATO_heatPROTRA_HP_gas_fuels</v>
      </c>
      <c r="G765" s="4">
        <v>0</v>
      </c>
      <c r="H765" s="4">
        <v>0</v>
      </c>
      <c r="I765" s="4">
        <v>0</v>
      </c>
      <c r="J765" s="4">
        <v>0</v>
      </c>
      <c r="K765" s="4">
        <v>0</v>
      </c>
      <c r="L765" s="4">
        <v>0</v>
      </c>
      <c r="M765" s="4">
        <v>0</v>
      </c>
      <c r="N765" s="4">
        <v>0</v>
      </c>
      <c r="O765" s="4">
        <v>0</v>
      </c>
      <c r="P765" s="4">
        <v>0</v>
      </c>
      <c r="Q765" s="4">
        <v>0</v>
      </c>
      <c r="R765" s="4">
        <v>0</v>
      </c>
      <c r="S765" s="4">
        <v>0</v>
      </c>
      <c r="T765" s="4">
        <v>0</v>
      </c>
      <c r="U765" s="4">
        <v>0</v>
      </c>
      <c r="V765" s="4">
        <v>0</v>
      </c>
    </row>
    <row r="766" spans="1:22" hidden="1" x14ac:dyDescent="0.35">
      <c r="A766" t="s">
        <v>73</v>
      </c>
      <c r="B766" t="s">
        <v>41</v>
      </c>
      <c r="C766" t="str">
        <f t="shared" si="33"/>
        <v>INDIA_TO_heat</v>
      </c>
      <c r="D766" t="str">
        <f t="shared" si="34"/>
        <v>PROTRA_CHP_HP_I</v>
      </c>
      <c r="E766" t="s">
        <v>11</v>
      </c>
      <c r="F766" s="1" t="str">
        <f t="shared" si="35"/>
        <v>INDIATO_heatPROTRA_HP_solid_bio</v>
      </c>
      <c r="G766" s="4">
        <v>0</v>
      </c>
      <c r="H766" s="4">
        <v>0</v>
      </c>
      <c r="I766" s="4">
        <v>0</v>
      </c>
      <c r="J766" s="4">
        <v>0</v>
      </c>
      <c r="K766" s="4">
        <v>0</v>
      </c>
      <c r="L766" s="4">
        <v>0</v>
      </c>
      <c r="M766" s="4">
        <v>0</v>
      </c>
      <c r="N766" s="4">
        <v>0</v>
      </c>
      <c r="O766" s="4">
        <v>0</v>
      </c>
      <c r="P766" s="4">
        <v>0</v>
      </c>
      <c r="Q766" s="4">
        <v>0</v>
      </c>
      <c r="R766" s="4">
        <v>0</v>
      </c>
      <c r="S766" s="4">
        <v>0</v>
      </c>
      <c r="T766" s="4">
        <v>0</v>
      </c>
      <c r="U766" s="4">
        <v>0</v>
      </c>
      <c r="V766" s="4">
        <v>0</v>
      </c>
    </row>
    <row r="767" spans="1:22" hidden="1" x14ac:dyDescent="0.35">
      <c r="A767" t="s">
        <v>73</v>
      </c>
      <c r="B767" t="s">
        <v>41</v>
      </c>
      <c r="C767" t="str">
        <f t="shared" si="33"/>
        <v>INDIA_TO_heat</v>
      </c>
      <c r="D767" t="str">
        <f t="shared" si="34"/>
        <v>PROTRA_CHP_HP_I</v>
      </c>
      <c r="E767" t="s">
        <v>12</v>
      </c>
      <c r="F767" s="1" t="str">
        <f t="shared" si="35"/>
        <v>INDIATO_heatPROTRA_HP_geothermal</v>
      </c>
      <c r="G767" s="4">
        <v>0</v>
      </c>
      <c r="H767" s="4">
        <v>0</v>
      </c>
      <c r="I767" s="4">
        <v>0</v>
      </c>
      <c r="J767" s="4">
        <v>0</v>
      </c>
      <c r="K767" s="4">
        <v>0</v>
      </c>
      <c r="L767" s="4">
        <v>0</v>
      </c>
      <c r="M767" s="4">
        <v>0</v>
      </c>
      <c r="N767" s="4">
        <v>0</v>
      </c>
      <c r="O767" s="4">
        <v>0</v>
      </c>
      <c r="P767" s="4">
        <v>0</v>
      </c>
      <c r="Q767" s="4">
        <v>0</v>
      </c>
      <c r="R767" s="4">
        <v>0</v>
      </c>
      <c r="S767" s="4">
        <v>0</v>
      </c>
      <c r="T767" s="4">
        <v>0</v>
      </c>
      <c r="U767" s="4">
        <v>0</v>
      </c>
      <c r="V767" s="4">
        <v>0</v>
      </c>
    </row>
    <row r="768" spans="1:22" hidden="1" x14ac:dyDescent="0.35">
      <c r="A768" t="s">
        <v>73</v>
      </c>
      <c r="B768" t="s">
        <v>41</v>
      </c>
      <c r="C768" t="str">
        <f t="shared" si="33"/>
        <v>INDIA_TO_heat</v>
      </c>
      <c r="D768" t="str">
        <f t="shared" si="34"/>
        <v>PROTRA_CHP_HP_I</v>
      </c>
      <c r="E768" t="s">
        <v>13</v>
      </c>
      <c r="F768" s="1" t="str">
        <f t="shared" si="35"/>
        <v>INDIATO_heatPROTRA_HP_liquid_fuels</v>
      </c>
      <c r="G768" s="4">
        <v>0</v>
      </c>
      <c r="H768" s="4">
        <v>0</v>
      </c>
      <c r="I768" s="4">
        <v>0</v>
      </c>
      <c r="J768" s="4">
        <v>0</v>
      </c>
      <c r="K768" s="4">
        <v>0</v>
      </c>
      <c r="L768" s="4">
        <v>0</v>
      </c>
      <c r="M768" s="4">
        <v>0</v>
      </c>
      <c r="N768" s="4">
        <v>0</v>
      </c>
      <c r="O768" s="4">
        <v>0</v>
      </c>
      <c r="P768" s="4">
        <v>0</v>
      </c>
      <c r="Q768" s="4">
        <v>0</v>
      </c>
      <c r="R768" s="4">
        <v>0</v>
      </c>
      <c r="S768" s="4">
        <v>0</v>
      </c>
      <c r="T768" s="4">
        <v>0</v>
      </c>
      <c r="U768" s="4">
        <v>0</v>
      </c>
      <c r="V768" s="4">
        <v>0</v>
      </c>
    </row>
    <row r="769" spans="1:22" hidden="1" x14ac:dyDescent="0.35">
      <c r="A769" t="s">
        <v>73</v>
      </c>
      <c r="B769" t="s">
        <v>41</v>
      </c>
      <c r="C769" t="str">
        <f t="shared" si="33"/>
        <v>INDIA_TO_heat</v>
      </c>
      <c r="D769" t="str">
        <f t="shared" si="34"/>
        <v>PROTRA_CHP_HP_I</v>
      </c>
      <c r="E769" t="s">
        <v>14</v>
      </c>
      <c r="F769" s="1" t="str">
        <f t="shared" si="35"/>
        <v>INDIATO_heatPROTRA_HP_solar</v>
      </c>
      <c r="G769" s="4">
        <v>0</v>
      </c>
      <c r="H769" s="4">
        <v>0</v>
      </c>
      <c r="I769" s="4">
        <v>0</v>
      </c>
      <c r="J769" s="4">
        <v>0</v>
      </c>
      <c r="K769" s="4">
        <v>0</v>
      </c>
      <c r="L769" s="4">
        <v>0</v>
      </c>
      <c r="M769" s="4">
        <v>0</v>
      </c>
      <c r="N769" s="4">
        <v>0</v>
      </c>
      <c r="O769" s="4">
        <v>0</v>
      </c>
      <c r="P769" s="4">
        <v>0</v>
      </c>
      <c r="Q769" s="4">
        <v>0</v>
      </c>
      <c r="R769" s="4">
        <v>0</v>
      </c>
      <c r="S769" s="4">
        <v>0</v>
      </c>
      <c r="T769" s="4">
        <v>0</v>
      </c>
      <c r="U769" s="4">
        <v>0</v>
      </c>
      <c r="V769" s="4">
        <v>0</v>
      </c>
    </row>
    <row r="770" spans="1:22" hidden="1" x14ac:dyDescent="0.35">
      <c r="A770" t="s">
        <v>73</v>
      </c>
      <c r="B770" t="s">
        <v>41</v>
      </c>
      <c r="C770" t="str">
        <f t="shared" si="33"/>
        <v>INDIA_TO_heat</v>
      </c>
      <c r="D770" t="str">
        <f t="shared" si="34"/>
        <v>PROTRA_CHP_HP_I</v>
      </c>
      <c r="E770" t="s">
        <v>15</v>
      </c>
      <c r="F770" s="1" t="str">
        <f t="shared" si="35"/>
        <v>INDIATO_heatPROTRA_HP_solid_fossil</v>
      </c>
      <c r="G770" s="4">
        <v>0</v>
      </c>
      <c r="H770" s="4">
        <v>0</v>
      </c>
      <c r="I770" s="4">
        <v>0</v>
      </c>
      <c r="J770" s="4">
        <v>0</v>
      </c>
      <c r="K770" s="4">
        <v>0</v>
      </c>
      <c r="L770" s="4">
        <v>0</v>
      </c>
      <c r="M770" s="4">
        <v>0</v>
      </c>
      <c r="N770" s="4">
        <v>0</v>
      </c>
      <c r="O770" s="4">
        <v>0</v>
      </c>
      <c r="P770" s="4">
        <v>0</v>
      </c>
      <c r="Q770" s="4">
        <v>0</v>
      </c>
      <c r="R770" s="4">
        <v>0</v>
      </c>
      <c r="S770" s="4">
        <v>0</v>
      </c>
      <c r="T770" s="4">
        <v>0</v>
      </c>
      <c r="U770" s="4">
        <v>0</v>
      </c>
      <c r="V770" s="4">
        <v>0</v>
      </c>
    </row>
    <row r="771" spans="1:22" hidden="1" x14ac:dyDescent="0.35">
      <c r="A771" t="s">
        <v>73</v>
      </c>
      <c r="B771" t="s">
        <v>41</v>
      </c>
      <c r="C771" t="str">
        <f t="shared" si="33"/>
        <v>INDIA_TO_heat</v>
      </c>
      <c r="D771" t="str">
        <f t="shared" si="34"/>
        <v>PROTRA_CHP_HP_I</v>
      </c>
      <c r="E771" t="s">
        <v>16</v>
      </c>
      <c r="F771" s="1" t="str">
        <f t="shared" si="35"/>
        <v>INDIATO_heatPROTRA_HP_waste</v>
      </c>
      <c r="G771" s="4">
        <v>0</v>
      </c>
      <c r="H771" s="4">
        <v>0</v>
      </c>
      <c r="I771" s="4">
        <v>0</v>
      </c>
      <c r="J771" s="4">
        <v>0</v>
      </c>
      <c r="K771" s="4">
        <v>0</v>
      </c>
      <c r="L771" s="4">
        <v>0</v>
      </c>
      <c r="M771" s="4">
        <v>0</v>
      </c>
      <c r="N771" s="4">
        <v>0</v>
      </c>
      <c r="O771" s="4">
        <v>0</v>
      </c>
      <c r="P771" s="4">
        <v>0</v>
      </c>
      <c r="Q771" s="4">
        <v>0</v>
      </c>
      <c r="R771" s="4">
        <v>0</v>
      </c>
      <c r="S771" s="4">
        <v>0</v>
      </c>
      <c r="T771" s="4">
        <v>0</v>
      </c>
      <c r="U771" s="4">
        <v>0</v>
      </c>
      <c r="V771" s="4">
        <v>0</v>
      </c>
    </row>
    <row r="772" spans="1:22" hidden="1" x14ac:dyDescent="0.35">
      <c r="A772" t="s">
        <v>73</v>
      </c>
      <c r="B772" t="s">
        <v>42</v>
      </c>
      <c r="C772" t="str">
        <f t="shared" ref="C772:C835" si="36">A772&amp;"_"&amp;B772</f>
        <v>INDIA_TO_elec</v>
      </c>
      <c r="D772" t="str">
        <f t="shared" ref="D772:D835" si="37">IF(B772="TO_heat","PROTRA_CHP_HP_I","PROTRA_CHP_PP_I")</f>
        <v>PROTRA_CHP_PP_I</v>
      </c>
      <c r="E772" t="s">
        <v>0</v>
      </c>
      <c r="F772" s="1" t="str">
        <f t="shared" ref="F772:F835" si="38">A772&amp;B772&amp;E772</f>
        <v>INDIATO_elecPROTRA_CHP_gas_fuels</v>
      </c>
      <c r="G772" s="5">
        <v>0</v>
      </c>
      <c r="H772" s="5">
        <v>0</v>
      </c>
      <c r="I772" s="5">
        <v>0</v>
      </c>
      <c r="J772" s="5">
        <v>0</v>
      </c>
      <c r="K772" s="5">
        <v>0</v>
      </c>
      <c r="L772" s="5">
        <v>0</v>
      </c>
      <c r="M772" s="5">
        <v>0</v>
      </c>
      <c r="N772" s="5">
        <v>0</v>
      </c>
      <c r="O772" s="5">
        <v>0</v>
      </c>
      <c r="P772" s="5">
        <v>0</v>
      </c>
      <c r="Q772" s="5">
        <v>0</v>
      </c>
      <c r="R772" s="5">
        <v>0</v>
      </c>
      <c r="S772" s="5">
        <v>0</v>
      </c>
      <c r="T772" s="5">
        <v>0</v>
      </c>
      <c r="U772" s="5">
        <v>0</v>
      </c>
      <c r="V772" s="5">
        <v>0</v>
      </c>
    </row>
    <row r="773" spans="1:22" hidden="1" x14ac:dyDescent="0.35">
      <c r="A773" t="s">
        <v>73</v>
      </c>
      <c r="B773" t="s">
        <v>42</v>
      </c>
      <c r="C773" t="str">
        <f t="shared" si="36"/>
        <v>INDIA_TO_elec</v>
      </c>
      <c r="D773" t="str">
        <f t="shared" si="37"/>
        <v>PROTRA_CHP_PP_I</v>
      </c>
      <c r="E773" t="s">
        <v>1</v>
      </c>
      <c r="F773" s="1" t="str">
        <f t="shared" si="38"/>
        <v>INDIATO_elecPROTRA_CHP_gas_fuels_CCS</v>
      </c>
      <c r="G773" s="5">
        <v>0</v>
      </c>
      <c r="H773" s="5">
        <v>0</v>
      </c>
      <c r="I773" s="5">
        <v>0</v>
      </c>
      <c r="J773" s="5">
        <v>0</v>
      </c>
      <c r="K773" s="5">
        <v>0</v>
      </c>
      <c r="L773" s="5">
        <v>0</v>
      </c>
      <c r="M773" s="5">
        <v>0</v>
      </c>
      <c r="N773" s="5">
        <v>0</v>
      </c>
      <c r="O773" s="5">
        <v>0</v>
      </c>
      <c r="P773" s="5">
        <v>0</v>
      </c>
      <c r="Q773" s="5">
        <v>0</v>
      </c>
      <c r="R773" s="5">
        <v>0</v>
      </c>
      <c r="S773" s="5">
        <v>0</v>
      </c>
      <c r="T773" s="5">
        <v>0</v>
      </c>
      <c r="U773" s="5">
        <v>0</v>
      </c>
      <c r="V773" s="5">
        <v>0</v>
      </c>
    </row>
    <row r="774" spans="1:22" hidden="1" x14ac:dyDescent="0.35">
      <c r="A774" t="s">
        <v>73</v>
      </c>
      <c r="B774" t="s">
        <v>42</v>
      </c>
      <c r="C774" t="str">
        <f t="shared" si="36"/>
        <v>INDIA_TO_elec</v>
      </c>
      <c r="D774" t="str">
        <f t="shared" si="37"/>
        <v>PROTRA_CHP_PP_I</v>
      </c>
      <c r="E774" t="s">
        <v>2</v>
      </c>
      <c r="F774" s="1" t="str">
        <f t="shared" si="38"/>
        <v>INDIATO_elecPROTRA_CHP_geothermal</v>
      </c>
      <c r="G774" s="5">
        <v>0</v>
      </c>
      <c r="H774" s="5">
        <v>0</v>
      </c>
      <c r="I774" s="5">
        <v>0</v>
      </c>
      <c r="J774" s="5">
        <v>0</v>
      </c>
      <c r="K774" s="5">
        <v>0</v>
      </c>
      <c r="L774" s="5">
        <v>0</v>
      </c>
      <c r="M774" s="5">
        <v>0</v>
      </c>
      <c r="N774" s="5">
        <v>0</v>
      </c>
      <c r="O774" s="5">
        <v>0</v>
      </c>
      <c r="P774" s="5">
        <v>0</v>
      </c>
      <c r="Q774" s="5">
        <v>0</v>
      </c>
      <c r="R774" s="5">
        <v>0</v>
      </c>
      <c r="S774" s="5">
        <v>0</v>
      </c>
      <c r="T774" s="5">
        <v>0</v>
      </c>
      <c r="U774" s="5">
        <v>0</v>
      </c>
      <c r="V774" s="5">
        <v>0</v>
      </c>
    </row>
    <row r="775" spans="1:22" hidden="1" x14ac:dyDescent="0.35">
      <c r="A775" t="s">
        <v>73</v>
      </c>
      <c r="B775" t="s">
        <v>42</v>
      </c>
      <c r="C775" t="str">
        <f t="shared" si="36"/>
        <v>INDIA_TO_elec</v>
      </c>
      <c r="D775" t="str">
        <f t="shared" si="37"/>
        <v>PROTRA_CHP_PP_I</v>
      </c>
      <c r="E775" t="s">
        <v>3</v>
      </c>
      <c r="F775" s="1" t="str">
        <f t="shared" si="38"/>
        <v>INDIATO_elecPROTRA_CHP_liquid_fuels</v>
      </c>
      <c r="G775" s="5">
        <v>0</v>
      </c>
      <c r="H775" s="5">
        <v>0</v>
      </c>
      <c r="I775" s="5">
        <v>0</v>
      </c>
      <c r="J775" s="5">
        <v>0</v>
      </c>
      <c r="K775" s="5">
        <v>0</v>
      </c>
      <c r="L775" s="5">
        <v>0</v>
      </c>
      <c r="M775" s="5">
        <v>0</v>
      </c>
      <c r="N775" s="5">
        <v>0</v>
      </c>
      <c r="O775" s="5">
        <v>0</v>
      </c>
      <c r="P775" s="5">
        <v>0</v>
      </c>
      <c r="Q775" s="5">
        <v>0</v>
      </c>
      <c r="R775" s="5">
        <v>0</v>
      </c>
      <c r="S775" s="5">
        <v>0</v>
      </c>
      <c r="T775" s="5">
        <v>0</v>
      </c>
      <c r="U775" s="5">
        <v>0</v>
      </c>
      <c r="V775" s="5">
        <v>0</v>
      </c>
    </row>
    <row r="776" spans="1:22" hidden="1" x14ac:dyDescent="0.35">
      <c r="A776" t="s">
        <v>73</v>
      </c>
      <c r="B776" t="s">
        <v>42</v>
      </c>
      <c r="C776" t="str">
        <f t="shared" si="36"/>
        <v>INDIA_TO_elec</v>
      </c>
      <c r="D776" t="str">
        <f t="shared" si="37"/>
        <v>PROTRA_CHP_PP_I</v>
      </c>
      <c r="E776" t="s">
        <v>4</v>
      </c>
      <c r="F776" s="1" t="str">
        <f t="shared" si="38"/>
        <v>INDIATO_elecPROTRA_CHP_liquid_fuels_CCS</v>
      </c>
      <c r="G776" s="5">
        <v>0</v>
      </c>
      <c r="H776" s="5">
        <v>0</v>
      </c>
      <c r="I776" s="5">
        <v>0</v>
      </c>
      <c r="J776" s="5">
        <v>0</v>
      </c>
      <c r="K776" s="5">
        <v>0</v>
      </c>
      <c r="L776" s="5">
        <v>0</v>
      </c>
      <c r="M776" s="5">
        <v>0</v>
      </c>
      <c r="N776" s="5">
        <v>0</v>
      </c>
      <c r="O776" s="5">
        <v>0</v>
      </c>
      <c r="P776" s="5">
        <v>0</v>
      </c>
      <c r="Q776" s="5">
        <v>0</v>
      </c>
      <c r="R776" s="5">
        <v>0</v>
      </c>
      <c r="S776" s="5">
        <v>0</v>
      </c>
      <c r="T776" s="5">
        <v>0</v>
      </c>
      <c r="U776" s="5">
        <v>0</v>
      </c>
      <c r="V776" s="5">
        <v>0</v>
      </c>
    </row>
    <row r="777" spans="1:22" hidden="1" x14ac:dyDescent="0.35">
      <c r="A777" t="s">
        <v>73</v>
      </c>
      <c r="B777" t="s">
        <v>42</v>
      </c>
      <c r="C777" t="str">
        <f t="shared" si="36"/>
        <v>INDIA_TO_elec</v>
      </c>
      <c r="D777" t="str">
        <f t="shared" si="37"/>
        <v>PROTRA_CHP_PP_I</v>
      </c>
      <c r="E777" t="s">
        <v>5</v>
      </c>
      <c r="F777" s="1" t="str">
        <f t="shared" si="38"/>
        <v>INDIATO_elecPROTRA_CHP_solid_fossil</v>
      </c>
      <c r="G777" s="5">
        <v>0</v>
      </c>
      <c r="H777" s="5">
        <v>0</v>
      </c>
      <c r="I777" s="5">
        <v>0</v>
      </c>
      <c r="J777" s="5">
        <v>0</v>
      </c>
      <c r="K777" s="5">
        <v>0</v>
      </c>
      <c r="L777" s="5">
        <v>0</v>
      </c>
      <c r="M777" s="5">
        <v>0</v>
      </c>
      <c r="N777" s="5">
        <v>0</v>
      </c>
      <c r="O777" s="5">
        <v>0</v>
      </c>
      <c r="P777" s="5">
        <v>0</v>
      </c>
      <c r="Q777" s="5">
        <v>0</v>
      </c>
      <c r="R777" s="5">
        <v>0</v>
      </c>
      <c r="S777" s="5">
        <v>0</v>
      </c>
      <c r="T777" s="5">
        <v>0</v>
      </c>
      <c r="U777" s="5">
        <v>0</v>
      </c>
      <c r="V777" s="5">
        <v>0</v>
      </c>
    </row>
    <row r="778" spans="1:22" hidden="1" x14ac:dyDescent="0.35">
      <c r="A778" t="s">
        <v>73</v>
      </c>
      <c r="B778" t="s">
        <v>42</v>
      </c>
      <c r="C778" t="str">
        <f t="shared" si="36"/>
        <v>INDIA_TO_elec</v>
      </c>
      <c r="D778" t="str">
        <f t="shared" si="37"/>
        <v>PROTRA_CHP_PP_I</v>
      </c>
      <c r="E778" t="s">
        <v>6</v>
      </c>
      <c r="F778" s="1" t="str">
        <f t="shared" si="38"/>
        <v>INDIATO_elecPROTRA_CHP_solid_fossil_CCS</v>
      </c>
      <c r="G778" s="5">
        <v>0</v>
      </c>
      <c r="H778" s="5">
        <v>0</v>
      </c>
      <c r="I778" s="5">
        <v>0</v>
      </c>
      <c r="J778" s="5">
        <v>0</v>
      </c>
      <c r="K778" s="5">
        <v>0</v>
      </c>
      <c r="L778" s="5">
        <v>0</v>
      </c>
      <c r="M778" s="5">
        <v>0</v>
      </c>
      <c r="N778" s="5">
        <v>0</v>
      </c>
      <c r="O778" s="5">
        <v>0</v>
      </c>
      <c r="P778" s="5">
        <v>0</v>
      </c>
      <c r="Q778" s="5">
        <v>0</v>
      </c>
      <c r="R778" s="5">
        <v>0</v>
      </c>
      <c r="S778" s="5">
        <v>0</v>
      </c>
      <c r="T778" s="5">
        <v>0</v>
      </c>
      <c r="U778" s="5">
        <v>0</v>
      </c>
      <c r="V778" s="5">
        <v>0</v>
      </c>
    </row>
    <row r="779" spans="1:22" hidden="1" x14ac:dyDescent="0.35">
      <c r="A779" t="s">
        <v>73</v>
      </c>
      <c r="B779" t="s">
        <v>42</v>
      </c>
      <c r="C779" t="str">
        <f t="shared" si="36"/>
        <v>INDIA_TO_elec</v>
      </c>
      <c r="D779" t="str">
        <f t="shared" si="37"/>
        <v>PROTRA_CHP_PP_I</v>
      </c>
      <c r="E779" t="s">
        <v>7</v>
      </c>
      <c r="F779" s="1" t="str">
        <f t="shared" si="38"/>
        <v>INDIATO_elecPROTRA_CHP_waste</v>
      </c>
      <c r="G779" s="5">
        <v>0</v>
      </c>
      <c r="H779" s="5">
        <v>0</v>
      </c>
      <c r="I779" s="5">
        <v>0</v>
      </c>
      <c r="J779" s="5">
        <v>0</v>
      </c>
      <c r="K779" s="5">
        <v>0</v>
      </c>
      <c r="L779" s="5">
        <v>0</v>
      </c>
      <c r="M779" s="5">
        <v>0</v>
      </c>
      <c r="N779" s="5">
        <v>0</v>
      </c>
      <c r="O779" s="5">
        <v>0</v>
      </c>
      <c r="P779" s="5">
        <v>0</v>
      </c>
      <c r="Q779" s="5">
        <v>0</v>
      </c>
      <c r="R779" s="5">
        <v>0</v>
      </c>
      <c r="S779" s="5">
        <v>0</v>
      </c>
      <c r="T779" s="5">
        <v>0</v>
      </c>
      <c r="U779" s="5">
        <v>0</v>
      </c>
      <c r="V779" s="5">
        <v>0</v>
      </c>
    </row>
    <row r="780" spans="1:22" hidden="1" x14ac:dyDescent="0.35">
      <c r="A780" t="s">
        <v>73</v>
      </c>
      <c r="B780" t="s">
        <v>42</v>
      </c>
      <c r="C780" t="str">
        <f t="shared" si="36"/>
        <v>INDIA_TO_elec</v>
      </c>
      <c r="D780" t="str">
        <f t="shared" si="37"/>
        <v>PROTRA_CHP_PP_I</v>
      </c>
      <c r="E780" t="s">
        <v>8</v>
      </c>
      <c r="F780" s="1" t="str">
        <f t="shared" si="38"/>
        <v>INDIATO_elecPROTRA_CHP_solid_bio</v>
      </c>
      <c r="G780" s="5">
        <v>0</v>
      </c>
      <c r="H780" s="5">
        <v>0</v>
      </c>
      <c r="I780" s="5">
        <v>0</v>
      </c>
      <c r="J780" s="5">
        <v>0</v>
      </c>
      <c r="K780" s="5">
        <v>0</v>
      </c>
      <c r="L780" s="5">
        <v>0</v>
      </c>
      <c r="M780" s="5">
        <v>0</v>
      </c>
      <c r="N780" s="5">
        <v>0</v>
      </c>
      <c r="O780" s="5">
        <v>0</v>
      </c>
      <c r="P780" s="5">
        <v>0</v>
      </c>
      <c r="Q780" s="5">
        <v>0</v>
      </c>
      <c r="R780" s="5">
        <v>0</v>
      </c>
      <c r="S780" s="5">
        <v>0</v>
      </c>
      <c r="T780" s="5">
        <v>0</v>
      </c>
      <c r="U780" s="5">
        <v>0</v>
      </c>
      <c r="V780" s="5">
        <v>0</v>
      </c>
    </row>
    <row r="781" spans="1:22" hidden="1" x14ac:dyDescent="0.35">
      <c r="A781" t="s">
        <v>73</v>
      </c>
      <c r="B781" t="s">
        <v>42</v>
      </c>
      <c r="C781" t="str">
        <f t="shared" si="36"/>
        <v>INDIA_TO_elec</v>
      </c>
      <c r="D781" t="str">
        <f t="shared" si="37"/>
        <v>PROTRA_CHP_PP_I</v>
      </c>
      <c r="E781" t="s">
        <v>9</v>
      </c>
      <c r="F781" s="1" t="str">
        <f t="shared" si="38"/>
        <v>INDIATO_elecPROTRA_CHP_solid_bio_CCS</v>
      </c>
      <c r="G781" s="6">
        <v>0</v>
      </c>
      <c r="H781" s="6">
        <v>0</v>
      </c>
      <c r="I781" s="6">
        <v>0</v>
      </c>
      <c r="J781" s="6">
        <v>0</v>
      </c>
      <c r="K781" s="6">
        <v>0</v>
      </c>
      <c r="L781" s="6">
        <v>0</v>
      </c>
      <c r="M781" s="6">
        <v>0</v>
      </c>
      <c r="N781" s="6">
        <v>0</v>
      </c>
      <c r="O781" s="6">
        <v>0</v>
      </c>
      <c r="P781" s="6">
        <v>0</v>
      </c>
      <c r="Q781" s="6">
        <v>0</v>
      </c>
      <c r="R781" s="6">
        <v>0</v>
      </c>
      <c r="S781" s="6">
        <v>0</v>
      </c>
      <c r="T781" s="6">
        <v>0</v>
      </c>
      <c r="U781" s="6">
        <v>0</v>
      </c>
      <c r="V781" s="6">
        <v>0</v>
      </c>
    </row>
    <row r="782" spans="1:22" hidden="1" x14ac:dyDescent="0.35">
      <c r="A782" t="s">
        <v>73</v>
      </c>
      <c r="B782" t="s">
        <v>42</v>
      </c>
      <c r="C782" t="str">
        <f t="shared" si="36"/>
        <v>INDIA_TO_elec</v>
      </c>
      <c r="D782" t="str">
        <f t="shared" si="37"/>
        <v>PROTRA_CHP_PP_I</v>
      </c>
      <c r="E782" t="s">
        <v>17</v>
      </c>
      <c r="F782" s="1" t="str">
        <f t="shared" si="38"/>
        <v>INDIATO_elecPROTRA_PP_solid_bio</v>
      </c>
      <c r="G782" s="5">
        <v>0.98109958587984103</v>
      </c>
      <c r="H782" s="5">
        <v>1.2754294616437933</v>
      </c>
      <c r="I782" s="5">
        <v>1.5697593374077456</v>
      </c>
      <c r="J782" s="5">
        <v>2.0603091303476662</v>
      </c>
      <c r="K782" s="5">
        <v>2.5508589232875867</v>
      </c>
      <c r="L782" s="5">
        <v>3.1395186748154913</v>
      </c>
      <c r="M782" s="5">
        <v>3.7281784263433959</v>
      </c>
      <c r="N782" s="5">
        <v>3.9243983435193641</v>
      </c>
      <c r="O782" s="5">
        <v>4.1013376916336224</v>
      </c>
      <c r="P782" s="5">
        <v>4.9350094049424706</v>
      </c>
      <c r="Q782" s="5">
        <v>5.3746754489603186</v>
      </c>
      <c r="R782" s="5">
        <v>8.7270485844303707</v>
      </c>
      <c r="S782" s="5">
        <v>9.2391874737575765</v>
      </c>
      <c r="T782" s="5">
        <v>9.9479966049706707</v>
      </c>
      <c r="U782" s="5">
        <v>11.337045247456036</v>
      </c>
      <c r="V782" s="5">
        <v>12.726093889941401</v>
      </c>
    </row>
    <row r="783" spans="1:22" hidden="1" x14ac:dyDescent="0.35">
      <c r="A783" t="s">
        <v>73</v>
      </c>
      <c r="B783" t="s">
        <v>42</v>
      </c>
      <c r="C783" t="str">
        <f t="shared" si="36"/>
        <v>INDIA_TO_elec</v>
      </c>
      <c r="D783" t="str">
        <f t="shared" si="37"/>
        <v>PROTRA_CHP_PP_I</v>
      </c>
      <c r="E783" t="s">
        <v>18</v>
      </c>
      <c r="F783" s="1" t="str">
        <f t="shared" si="38"/>
        <v>INDIATO_elecPROTRA_PP_solid_bio_CCS</v>
      </c>
      <c r="G783" s="6">
        <v>0</v>
      </c>
      <c r="H783" s="6">
        <v>0</v>
      </c>
      <c r="I783" s="6">
        <v>0</v>
      </c>
      <c r="J783" s="6">
        <v>0</v>
      </c>
      <c r="K783" s="6">
        <v>0</v>
      </c>
      <c r="L783" s="6">
        <v>0</v>
      </c>
      <c r="M783" s="6">
        <v>0</v>
      </c>
      <c r="N783" s="6">
        <v>0</v>
      </c>
      <c r="O783" s="6">
        <v>0</v>
      </c>
      <c r="P783" s="6">
        <v>0</v>
      </c>
      <c r="Q783" s="6">
        <v>0</v>
      </c>
      <c r="R783" s="6">
        <v>0</v>
      </c>
      <c r="S783" s="6">
        <v>0</v>
      </c>
      <c r="T783" s="6">
        <v>0</v>
      </c>
      <c r="U783" s="6">
        <v>0</v>
      </c>
      <c r="V783" s="6">
        <v>0</v>
      </c>
    </row>
    <row r="784" spans="1:22" hidden="1" x14ac:dyDescent="0.35">
      <c r="A784" t="s">
        <v>73</v>
      </c>
      <c r="B784" t="s">
        <v>42</v>
      </c>
      <c r="C784" t="str">
        <f t="shared" si="36"/>
        <v>INDIA_TO_elec</v>
      </c>
      <c r="D784" t="str">
        <f t="shared" si="37"/>
        <v>PROTRA_CHP_PP_I</v>
      </c>
      <c r="E784" t="s">
        <v>19</v>
      </c>
      <c r="F784" s="1" t="str">
        <f t="shared" si="38"/>
        <v>INDIATO_elecPROTRA_PP_gas_fuels</v>
      </c>
      <c r="G784" s="5">
        <v>11.103345453141888</v>
      </c>
      <c r="H784" s="5">
        <v>11.541215724872625</v>
      </c>
      <c r="I784" s="5">
        <v>12.608223483094026</v>
      </c>
      <c r="J784" s="5">
        <v>13.046414852555195</v>
      </c>
      <c r="K784" s="5">
        <v>14.16758109464258</v>
      </c>
      <c r="L784" s="5">
        <v>15.695792226339355</v>
      </c>
      <c r="M784" s="5">
        <v>18.2019600123514</v>
      </c>
      <c r="N784" s="5">
        <v>20.450179288250734</v>
      </c>
      <c r="O784" s="5">
        <v>22.390144742936545</v>
      </c>
      <c r="P784" s="5">
        <v>24.851786976995523</v>
      </c>
      <c r="Q784" s="5">
        <v>27.563885440790493</v>
      </c>
      <c r="R784" s="5">
        <v>28.723369345375946</v>
      </c>
      <c r="S784" s="5">
        <v>29.547627219391696</v>
      </c>
      <c r="T784" s="5">
        <v>30.220648062374558</v>
      </c>
      <c r="U784" s="5">
        <v>31.492794457310485</v>
      </c>
      <c r="V784" s="5">
        <v>32.764940852246411</v>
      </c>
    </row>
    <row r="785" spans="1:22" hidden="1" x14ac:dyDescent="0.35">
      <c r="A785" t="s">
        <v>73</v>
      </c>
      <c r="B785" t="s">
        <v>42</v>
      </c>
      <c r="C785" t="str">
        <f t="shared" si="36"/>
        <v>INDIA_TO_elec</v>
      </c>
      <c r="D785" t="str">
        <f t="shared" si="37"/>
        <v>PROTRA_CHP_PP_I</v>
      </c>
      <c r="E785" t="s">
        <v>20</v>
      </c>
      <c r="F785" s="1" t="str">
        <f t="shared" si="38"/>
        <v>INDIATO_elecPROTRA_PP_gas_fuels_CCS</v>
      </c>
      <c r="G785" s="6">
        <v>0</v>
      </c>
      <c r="H785" s="6">
        <v>0</v>
      </c>
      <c r="I785" s="6">
        <v>0</v>
      </c>
      <c r="J785" s="6">
        <v>0</v>
      </c>
      <c r="K785" s="6">
        <v>0</v>
      </c>
      <c r="L785" s="6">
        <v>0</v>
      </c>
      <c r="M785" s="6">
        <v>0</v>
      </c>
      <c r="N785" s="6">
        <v>0</v>
      </c>
      <c r="O785" s="6">
        <v>0</v>
      </c>
      <c r="P785" s="6">
        <v>0</v>
      </c>
      <c r="Q785" s="6">
        <v>0</v>
      </c>
      <c r="R785" s="6">
        <v>0</v>
      </c>
      <c r="S785" s="6">
        <v>0</v>
      </c>
      <c r="T785" s="6">
        <v>0</v>
      </c>
      <c r="U785" s="6">
        <v>0</v>
      </c>
      <c r="V785" s="6">
        <v>0</v>
      </c>
    </row>
    <row r="786" spans="1:22" hidden="1" x14ac:dyDescent="0.35">
      <c r="A786" t="s">
        <v>73</v>
      </c>
      <c r="B786" t="s">
        <v>42</v>
      </c>
      <c r="C786" t="str">
        <f t="shared" si="36"/>
        <v>INDIA_TO_elec</v>
      </c>
      <c r="D786" t="str">
        <f t="shared" si="37"/>
        <v>PROTRA_CHP_PP_I</v>
      </c>
      <c r="E786" t="s">
        <v>21</v>
      </c>
      <c r="F786" s="1" t="str">
        <f t="shared" si="38"/>
        <v>INDIATO_elecPROTRA_PP_geothermal</v>
      </c>
      <c r="G786" s="5">
        <v>0</v>
      </c>
      <c r="H786" s="5">
        <v>0</v>
      </c>
      <c r="I786" s="5">
        <v>0</v>
      </c>
      <c r="J786" s="5">
        <v>0</v>
      </c>
      <c r="K786" s="5">
        <v>0</v>
      </c>
      <c r="L786" s="5">
        <v>0</v>
      </c>
      <c r="M786" s="5">
        <v>0</v>
      </c>
      <c r="N786" s="5">
        <v>0</v>
      </c>
      <c r="O786" s="5">
        <v>0</v>
      </c>
      <c r="P786" s="5">
        <v>0</v>
      </c>
      <c r="Q786" s="5">
        <v>0</v>
      </c>
      <c r="R786" s="5">
        <v>0</v>
      </c>
      <c r="S786" s="5">
        <v>0</v>
      </c>
      <c r="T786" s="5">
        <v>0</v>
      </c>
      <c r="U786" s="5">
        <v>0</v>
      </c>
      <c r="V786" s="5">
        <v>0</v>
      </c>
    </row>
    <row r="787" spans="1:22" hidden="1" x14ac:dyDescent="0.35">
      <c r="A787" t="s">
        <v>73</v>
      </c>
      <c r="B787" t="s">
        <v>42</v>
      </c>
      <c r="C787" t="str">
        <f t="shared" si="36"/>
        <v>INDIA_TO_elec</v>
      </c>
      <c r="D787" t="str">
        <f t="shared" si="37"/>
        <v>PROTRA_CHP_PP_I</v>
      </c>
      <c r="E787" t="s">
        <v>22</v>
      </c>
      <c r="F787" s="1" t="str">
        <f t="shared" si="38"/>
        <v>INDIATO_elecPROTRA_PP_hydropower_dammed</v>
      </c>
      <c r="G787" s="5">
        <v>20.022600000000001</v>
      </c>
      <c r="H787" s="5">
        <v>21.986999999999998</v>
      </c>
      <c r="I787" s="5">
        <v>22.850999999999999</v>
      </c>
      <c r="J787" s="5">
        <v>22.1934</v>
      </c>
      <c r="K787" s="5">
        <v>22.150800000000004</v>
      </c>
      <c r="L787" s="5">
        <v>22.574399999999997</v>
      </c>
      <c r="M787" s="5">
        <v>23.422799999999999</v>
      </c>
      <c r="N787" s="5">
        <v>23.734800000000003</v>
      </c>
      <c r="O787" s="5">
        <v>24.356999999999999</v>
      </c>
      <c r="P787" s="5">
        <v>24.799799999999998</v>
      </c>
      <c r="Q787" s="5">
        <v>25.7058</v>
      </c>
      <c r="R787" s="5">
        <v>28.533599999999996</v>
      </c>
      <c r="S787" s="5">
        <v>29.627999999999997</v>
      </c>
      <c r="T787" s="5">
        <v>29.949000000000002</v>
      </c>
      <c r="U787" s="5">
        <v>31.371060000000003</v>
      </c>
      <c r="V787" s="5">
        <v>32.793120000000002</v>
      </c>
    </row>
    <row r="788" spans="1:22" hidden="1" x14ac:dyDescent="0.35">
      <c r="A788" t="s">
        <v>73</v>
      </c>
      <c r="B788" t="s">
        <v>42</v>
      </c>
      <c r="C788" t="str">
        <f t="shared" si="36"/>
        <v>INDIA_TO_elec</v>
      </c>
      <c r="D788" t="str">
        <f t="shared" si="37"/>
        <v>PROTRA_CHP_PP_I</v>
      </c>
      <c r="E788" t="s">
        <v>23</v>
      </c>
      <c r="F788" s="1" t="str">
        <f t="shared" si="38"/>
        <v>INDIATO_elecPROTRA_PP_hydropower_run_of_river</v>
      </c>
      <c r="G788" s="5">
        <v>13.348400000000002</v>
      </c>
      <c r="H788" s="5">
        <v>14.657999999999999</v>
      </c>
      <c r="I788" s="5">
        <v>15.234000000000002</v>
      </c>
      <c r="J788" s="5">
        <v>14.795600000000002</v>
      </c>
      <c r="K788" s="5">
        <v>14.767200000000003</v>
      </c>
      <c r="L788" s="5">
        <v>15.049599999999998</v>
      </c>
      <c r="M788" s="5">
        <v>15.6152</v>
      </c>
      <c r="N788" s="5">
        <v>15.823200000000003</v>
      </c>
      <c r="O788" s="5">
        <v>16.238</v>
      </c>
      <c r="P788" s="5">
        <v>16.533200000000001</v>
      </c>
      <c r="Q788" s="5">
        <v>17.137200000000004</v>
      </c>
      <c r="R788" s="5">
        <v>19.022400000000001</v>
      </c>
      <c r="S788" s="5">
        <v>19.751999999999999</v>
      </c>
      <c r="T788" s="5">
        <v>19.966000000000005</v>
      </c>
      <c r="U788" s="5">
        <v>20.914040000000004</v>
      </c>
      <c r="V788" s="5">
        <v>21.862080000000002</v>
      </c>
    </row>
    <row r="789" spans="1:22" hidden="1" x14ac:dyDescent="0.35">
      <c r="A789" t="s">
        <v>73</v>
      </c>
      <c r="B789" t="s">
        <v>42</v>
      </c>
      <c r="C789" t="str">
        <f t="shared" si="36"/>
        <v>INDIA_TO_elec</v>
      </c>
      <c r="D789" t="str">
        <f t="shared" si="37"/>
        <v>PROTRA_CHP_PP_I</v>
      </c>
      <c r="E789" t="s">
        <v>24</v>
      </c>
      <c r="F789" s="1" t="str">
        <f t="shared" si="38"/>
        <v>INDIATO_elecPROTRA_PP_liquid_fuels</v>
      </c>
      <c r="G789" s="5">
        <v>0.22689851268591427</v>
      </c>
      <c r="H789" s="5">
        <v>0.23584645669291338</v>
      </c>
      <c r="I789" s="5">
        <v>0.25765091863517064</v>
      </c>
      <c r="J789" s="5">
        <v>0.26660542432195977</v>
      </c>
      <c r="K789" s="5">
        <v>0.2895166229221347</v>
      </c>
      <c r="L789" s="5">
        <v>0.32074584426946634</v>
      </c>
      <c r="M789" s="5">
        <v>0.37195975503062118</v>
      </c>
      <c r="N789" s="5">
        <v>0.41790244969378831</v>
      </c>
      <c r="O789" s="5">
        <v>0.4575459317585302</v>
      </c>
      <c r="P789" s="5">
        <v>0.50784995625546803</v>
      </c>
      <c r="Q789" s="5">
        <v>0.56327209098862652</v>
      </c>
      <c r="R789" s="5">
        <v>0.58696631671041122</v>
      </c>
      <c r="S789" s="5">
        <v>0.60381014873140859</v>
      </c>
      <c r="T789" s="5">
        <v>0.61756342957130372</v>
      </c>
      <c r="U789" s="5">
        <v>0.64355993000874911</v>
      </c>
      <c r="V789" s="5">
        <v>0.66955643044619451</v>
      </c>
    </row>
    <row r="790" spans="1:22" hidden="1" x14ac:dyDescent="0.35">
      <c r="A790" t="s">
        <v>73</v>
      </c>
      <c r="B790" t="s">
        <v>42</v>
      </c>
      <c r="C790" t="str">
        <f t="shared" si="36"/>
        <v>INDIA_TO_elec</v>
      </c>
      <c r="D790" t="str">
        <f t="shared" si="37"/>
        <v>PROTRA_CHP_PP_I</v>
      </c>
      <c r="E790" t="s">
        <v>25</v>
      </c>
      <c r="F790" s="1" t="str">
        <f t="shared" si="38"/>
        <v>INDIATO_elecPROTRA_PP_liquid_fuels_CCS</v>
      </c>
      <c r="G790" s="5">
        <v>0</v>
      </c>
      <c r="H790" s="5">
        <v>0</v>
      </c>
      <c r="I790" s="5">
        <v>0</v>
      </c>
      <c r="J790" s="5">
        <v>0</v>
      </c>
      <c r="K790" s="5">
        <v>0</v>
      </c>
      <c r="L790" s="5">
        <v>0</v>
      </c>
      <c r="M790" s="5">
        <v>0</v>
      </c>
      <c r="N790" s="5">
        <v>0</v>
      </c>
      <c r="O790" s="5">
        <v>0</v>
      </c>
      <c r="P790" s="5">
        <v>0</v>
      </c>
      <c r="Q790" s="5">
        <v>0</v>
      </c>
      <c r="R790" s="5">
        <v>0</v>
      </c>
      <c r="S790" s="5">
        <v>0</v>
      </c>
      <c r="T790" s="5">
        <v>0</v>
      </c>
      <c r="U790" s="5">
        <v>0</v>
      </c>
      <c r="V790" s="5">
        <v>0</v>
      </c>
    </row>
    <row r="791" spans="1:22" hidden="1" x14ac:dyDescent="0.35">
      <c r="A791" t="s">
        <v>73</v>
      </c>
      <c r="B791" t="s">
        <v>42</v>
      </c>
      <c r="C791" t="str">
        <f t="shared" si="36"/>
        <v>INDIA_TO_elec</v>
      </c>
      <c r="D791" t="str">
        <f t="shared" si="37"/>
        <v>PROTRA_CHP_PP_I</v>
      </c>
      <c r="E791" t="s">
        <v>26</v>
      </c>
      <c r="F791" s="1" t="str">
        <f t="shared" si="38"/>
        <v>INDIATO_elecPROTRA_PP_nuclear</v>
      </c>
      <c r="G791" s="5">
        <v>2.9929999999999999</v>
      </c>
      <c r="H791" s="5">
        <v>3.577</v>
      </c>
      <c r="I791" s="5">
        <v>3.782</v>
      </c>
      <c r="J791" s="5">
        <v>3.782</v>
      </c>
      <c r="K791" s="5">
        <v>3.9870000000000001</v>
      </c>
      <c r="L791" s="5">
        <v>4.1890000000000001</v>
      </c>
      <c r="M791" s="5">
        <v>4.391</v>
      </c>
      <c r="N791" s="5">
        <v>4.391</v>
      </c>
      <c r="O791" s="5">
        <v>5.3079999999999998</v>
      </c>
      <c r="P791" s="5">
        <v>5.3079999999999998</v>
      </c>
      <c r="Q791" s="5">
        <v>5.3079999999999998</v>
      </c>
      <c r="R791" s="5">
        <v>6.24</v>
      </c>
      <c r="S791" s="5">
        <v>6.2549999999999999</v>
      </c>
      <c r="T791" s="5">
        <v>6.2549999999999999</v>
      </c>
      <c r="U791" s="5">
        <v>6.5390999999999995</v>
      </c>
      <c r="V791" s="5">
        <v>6.8231999999999999</v>
      </c>
    </row>
    <row r="792" spans="1:22" hidden="1" x14ac:dyDescent="0.35">
      <c r="A792" t="s">
        <v>73</v>
      </c>
      <c r="B792" t="s">
        <v>42</v>
      </c>
      <c r="C792" t="str">
        <f t="shared" si="36"/>
        <v>INDIA_TO_elec</v>
      </c>
      <c r="D792" t="str">
        <f t="shared" si="37"/>
        <v>PROTRA_CHP_PP_I</v>
      </c>
      <c r="E792" t="s">
        <v>27</v>
      </c>
      <c r="F792" s="1" t="str">
        <f t="shared" si="38"/>
        <v>INDIATO_elecPROTRA_PP_oceanic</v>
      </c>
      <c r="G792" s="5">
        <v>0</v>
      </c>
      <c r="H792" s="5">
        <v>0</v>
      </c>
      <c r="I792" s="5">
        <v>0</v>
      </c>
      <c r="J792" s="5">
        <v>0</v>
      </c>
      <c r="K792" s="5">
        <v>0</v>
      </c>
      <c r="L792" s="5">
        <v>0</v>
      </c>
      <c r="M792" s="5">
        <v>0</v>
      </c>
      <c r="N792" s="5">
        <v>0</v>
      </c>
      <c r="O792" s="5">
        <v>0</v>
      </c>
      <c r="P792" s="5">
        <v>0</v>
      </c>
      <c r="Q792" s="5">
        <v>0</v>
      </c>
      <c r="R792" s="5">
        <v>0</v>
      </c>
      <c r="S792" s="5">
        <v>0</v>
      </c>
      <c r="T792" s="5">
        <v>0</v>
      </c>
      <c r="U792" s="5">
        <v>0</v>
      </c>
      <c r="V792" s="5">
        <v>0</v>
      </c>
    </row>
    <row r="793" spans="1:22" hidden="1" x14ac:dyDescent="0.35">
      <c r="A793" t="s">
        <v>73</v>
      </c>
      <c r="B793" t="s">
        <v>42</v>
      </c>
      <c r="C793" t="str">
        <f t="shared" si="36"/>
        <v>INDIA_TO_elec</v>
      </c>
      <c r="D793" t="str">
        <f t="shared" si="37"/>
        <v>PROTRA_CHP_PP_I</v>
      </c>
      <c r="E793" t="s">
        <v>28</v>
      </c>
      <c r="F793" s="1" t="str">
        <f t="shared" si="38"/>
        <v>INDIATO_elecPROTRA_PP_solar_CSP</v>
      </c>
      <c r="G793" s="5">
        <v>0</v>
      </c>
      <c r="H793" s="5">
        <v>0</v>
      </c>
      <c r="I793" s="5">
        <v>0</v>
      </c>
      <c r="J793" s="5">
        <v>0</v>
      </c>
      <c r="K793" s="5">
        <v>0</v>
      </c>
      <c r="L793" s="5">
        <v>0</v>
      </c>
      <c r="M793" s="5">
        <v>2.5000000000000001E-3</v>
      </c>
      <c r="N793" s="5">
        <v>3.5000000000000001E-3</v>
      </c>
      <c r="O793" s="5">
        <v>5.3499999999999999E-2</v>
      </c>
      <c r="P793" s="5">
        <v>0.22850000000000001</v>
      </c>
      <c r="Q793" s="5">
        <v>0.22850000000000001</v>
      </c>
      <c r="R793" s="5">
        <v>0.22850000000000001</v>
      </c>
      <c r="S793" s="5">
        <v>0.22850000000000001</v>
      </c>
      <c r="T793" s="5">
        <v>0.22850000000000001</v>
      </c>
      <c r="U793" s="5">
        <v>0.22850000000000001</v>
      </c>
      <c r="V793" s="5">
        <v>0.22850000000000001</v>
      </c>
    </row>
    <row r="794" spans="1:22" hidden="1" x14ac:dyDescent="0.35">
      <c r="A794" t="s">
        <v>73</v>
      </c>
      <c r="B794" t="s">
        <v>42</v>
      </c>
      <c r="C794" t="str">
        <f t="shared" si="36"/>
        <v>INDIA_TO_elec</v>
      </c>
      <c r="D794" t="str">
        <f t="shared" si="37"/>
        <v>PROTRA_CHP_PP_I</v>
      </c>
      <c r="E794" t="s">
        <v>29</v>
      </c>
      <c r="F794" s="1" t="str">
        <f t="shared" si="38"/>
        <v>INDIATO_elecPROTRA_PP_solar_PV</v>
      </c>
      <c r="G794" s="5">
        <v>1.0410300000000001E-2</v>
      </c>
      <c r="H794" s="5">
        <v>8.6427000000000014E-3</v>
      </c>
      <c r="I794" s="5">
        <v>2.2589100000000001E-2</v>
      </c>
      <c r="J794" s="5">
        <v>2.4950700000000003E-2</v>
      </c>
      <c r="K794" s="5">
        <v>3.54258E-2</v>
      </c>
      <c r="L794" s="5">
        <v>5.8825799999999991E-2</v>
      </c>
      <c r="M794" s="5">
        <v>0.50698350000000003</v>
      </c>
      <c r="N794" s="5">
        <v>0.88072379999999995</v>
      </c>
      <c r="O794" s="5">
        <v>1.3012443</v>
      </c>
      <c r="P794" s="5">
        <v>3.0996071999999999</v>
      </c>
      <c r="Q794" s="5">
        <v>4.8284855999999996</v>
      </c>
      <c r="R794" s="5">
        <v>8.6854689000000018</v>
      </c>
      <c r="S794" s="5">
        <v>16.130930399999997</v>
      </c>
      <c r="T794" s="5">
        <v>24.414141600000004</v>
      </c>
      <c r="U794" s="5">
        <v>29.807292960000005</v>
      </c>
      <c r="V794" s="5">
        <v>35.200444320000003</v>
      </c>
    </row>
    <row r="795" spans="1:22" hidden="1" x14ac:dyDescent="0.35">
      <c r="A795" t="s">
        <v>73</v>
      </c>
      <c r="B795" t="s">
        <v>42</v>
      </c>
      <c r="C795" t="str">
        <f t="shared" si="36"/>
        <v>INDIA_TO_elec</v>
      </c>
      <c r="D795" t="str">
        <f t="shared" si="37"/>
        <v>PROTRA_CHP_PP_I</v>
      </c>
      <c r="E795" t="s">
        <v>30</v>
      </c>
      <c r="F795" s="1" t="str">
        <f t="shared" si="38"/>
        <v>INDIATO_elecPROTRA_PP_solar_urban_PV</v>
      </c>
      <c r="G795" s="5">
        <v>1.1567000000000001E-3</v>
      </c>
      <c r="H795" s="5">
        <v>9.6030000000000019E-4</v>
      </c>
      <c r="I795" s="5">
        <v>2.5098999999999998E-3</v>
      </c>
      <c r="J795" s="5">
        <v>2.7723000000000005E-3</v>
      </c>
      <c r="K795" s="5">
        <v>3.9361999999999999E-3</v>
      </c>
      <c r="L795" s="5">
        <v>6.5361999999999998E-3</v>
      </c>
      <c r="M795" s="5">
        <v>5.6331500000000007E-2</v>
      </c>
      <c r="N795" s="5">
        <v>9.7858200000000006E-2</v>
      </c>
      <c r="O795" s="5">
        <v>0.14458270000000001</v>
      </c>
      <c r="P795" s="5">
        <v>0.34440080000000001</v>
      </c>
      <c r="Q795" s="5">
        <v>0.53649839999999993</v>
      </c>
      <c r="R795" s="5">
        <v>0.96505210000000008</v>
      </c>
      <c r="S795" s="5">
        <v>1.7923255999999999</v>
      </c>
      <c r="T795" s="5">
        <v>2.7126824000000003</v>
      </c>
      <c r="U795" s="5">
        <v>3.3119214400000003</v>
      </c>
      <c r="V795" s="5">
        <v>3.9111604800000004</v>
      </c>
    </row>
    <row r="796" spans="1:22" hidden="1" x14ac:dyDescent="0.35">
      <c r="A796" t="s">
        <v>73</v>
      </c>
      <c r="B796" t="s">
        <v>42</v>
      </c>
      <c r="C796" t="str">
        <f t="shared" si="36"/>
        <v>INDIA_TO_elec</v>
      </c>
      <c r="D796" t="str">
        <f t="shared" si="37"/>
        <v>PROTRA_CHP_PP_I</v>
      </c>
      <c r="E796" t="s">
        <v>31</v>
      </c>
      <c r="F796" s="1" t="str">
        <f t="shared" si="38"/>
        <v>INDIATO_elecPROTRA_PP_solid_fossil</v>
      </c>
      <c r="G796" s="5">
        <v>92.407756034172195</v>
      </c>
      <c r="H796" s="5">
        <v>96.051937818434453</v>
      </c>
      <c r="I796" s="5">
        <v>104.93212559827082</v>
      </c>
      <c r="J796" s="5">
        <v>108.57897972312284</v>
      </c>
      <c r="K796" s="5">
        <v>117.90990228243528</v>
      </c>
      <c r="L796" s="5">
        <v>130.62846192939119</v>
      </c>
      <c r="M796" s="5">
        <v>151.48608023261798</v>
      </c>
      <c r="N796" s="5">
        <v>170.19691826205548</v>
      </c>
      <c r="O796" s="5">
        <v>186.34230932530494</v>
      </c>
      <c r="P796" s="5">
        <v>206.82936306674901</v>
      </c>
      <c r="Q796" s="5">
        <v>229.4008424682209</v>
      </c>
      <c r="R796" s="5">
        <v>239.05066433791364</v>
      </c>
      <c r="S796" s="5">
        <v>245.91056263187693</v>
      </c>
      <c r="T796" s="5">
        <v>251.51178850805417</v>
      </c>
      <c r="U796" s="5">
        <v>262.09924561268082</v>
      </c>
      <c r="V796" s="5">
        <v>272.68670271730747</v>
      </c>
    </row>
    <row r="797" spans="1:22" hidden="1" x14ac:dyDescent="0.35">
      <c r="A797" t="s">
        <v>73</v>
      </c>
      <c r="B797" t="s">
        <v>42</v>
      </c>
      <c r="C797" t="str">
        <f t="shared" si="36"/>
        <v>INDIA_TO_elec</v>
      </c>
      <c r="D797" t="str">
        <f t="shared" si="37"/>
        <v>PROTRA_CHP_PP_I</v>
      </c>
      <c r="E797" t="s">
        <v>32</v>
      </c>
      <c r="F797" s="1" t="str">
        <f t="shared" si="38"/>
        <v>INDIATO_elecPROTRA_PP_solid_fossil_CCS</v>
      </c>
      <c r="G797" s="5">
        <v>0</v>
      </c>
      <c r="H797" s="5">
        <v>0</v>
      </c>
      <c r="I797" s="5">
        <v>0</v>
      </c>
      <c r="J797" s="5">
        <v>0</v>
      </c>
      <c r="K797" s="5">
        <v>0</v>
      </c>
      <c r="L797" s="5">
        <v>0</v>
      </c>
      <c r="M797" s="5">
        <v>0</v>
      </c>
      <c r="N797" s="5">
        <v>0</v>
      </c>
      <c r="O797" s="5">
        <v>0</v>
      </c>
      <c r="P797" s="5">
        <v>0</v>
      </c>
      <c r="Q797" s="5">
        <v>0</v>
      </c>
      <c r="R797" s="5">
        <v>0</v>
      </c>
      <c r="S797" s="5">
        <v>0</v>
      </c>
      <c r="T797" s="5">
        <v>0</v>
      </c>
      <c r="U797" s="5">
        <v>0</v>
      </c>
      <c r="V797" s="5">
        <v>0</v>
      </c>
    </row>
    <row r="798" spans="1:22" hidden="1" x14ac:dyDescent="0.35">
      <c r="A798" t="s">
        <v>73</v>
      </c>
      <c r="B798" t="s">
        <v>42</v>
      </c>
      <c r="C798" t="str">
        <f t="shared" si="36"/>
        <v>INDIA_TO_elec</v>
      </c>
      <c r="D798" t="str">
        <f t="shared" si="37"/>
        <v>PROTRA_CHP_PP_I</v>
      </c>
      <c r="E798" t="s">
        <v>33</v>
      </c>
      <c r="F798" s="1" t="str">
        <f t="shared" si="38"/>
        <v>INDIATO_elecPROTRA_PP_waste</v>
      </c>
      <c r="G798" s="5">
        <v>1.8900414120159047E-2</v>
      </c>
      <c r="H798" s="5">
        <v>2.4570538356206761E-2</v>
      </c>
      <c r="I798" s="5">
        <v>3.0240662592254476E-2</v>
      </c>
      <c r="J798" s="5">
        <v>3.9690869652334003E-2</v>
      </c>
      <c r="K798" s="5">
        <v>4.9141076712413523E-2</v>
      </c>
      <c r="L798" s="5">
        <v>6.0481325184508952E-2</v>
      </c>
      <c r="M798" s="5">
        <v>7.1821573656604368E-2</v>
      </c>
      <c r="N798" s="5">
        <v>7.5601656480636187E-2</v>
      </c>
      <c r="O798" s="5">
        <v>7.9010308366378637E-2</v>
      </c>
      <c r="P798" s="5">
        <v>9.5070595057529614E-2</v>
      </c>
      <c r="Q798" s="5">
        <v>0.10354055103968121</v>
      </c>
      <c r="R798" s="5">
        <v>0.16812241556962926</v>
      </c>
      <c r="S798" s="5">
        <v>0.1779885262424229</v>
      </c>
      <c r="T798" s="5">
        <v>0.19164339502932948</v>
      </c>
      <c r="U798" s="5">
        <v>0.21840275254396363</v>
      </c>
      <c r="V798" s="5">
        <v>0.24516211005859778</v>
      </c>
    </row>
    <row r="799" spans="1:22" hidden="1" x14ac:dyDescent="0.35">
      <c r="A799" t="s">
        <v>73</v>
      </c>
      <c r="B799" t="s">
        <v>42</v>
      </c>
      <c r="C799" t="str">
        <f t="shared" si="36"/>
        <v>INDIA_TO_elec</v>
      </c>
      <c r="D799" t="str">
        <f t="shared" si="37"/>
        <v>PROTRA_CHP_PP_I</v>
      </c>
      <c r="E799" t="s">
        <v>34</v>
      </c>
      <c r="F799" s="1" t="str">
        <f t="shared" si="38"/>
        <v>INDIATO_elecPROTRA_PP_waste_CCS</v>
      </c>
      <c r="G799" s="5">
        <v>0</v>
      </c>
      <c r="H799" s="5">
        <v>0</v>
      </c>
      <c r="I799" s="5">
        <v>0</v>
      </c>
      <c r="J799" s="5">
        <v>0</v>
      </c>
      <c r="K799" s="5">
        <v>0</v>
      </c>
      <c r="L799" s="5">
        <v>0</v>
      </c>
      <c r="M799" s="5">
        <v>0</v>
      </c>
      <c r="N799" s="5">
        <v>0</v>
      </c>
      <c r="O799" s="5">
        <v>0</v>
      </c>
      <c r="P799" s="5">
        <v>0</v>
      </c>
      <c r="Q799" s="5">
        <v>0</v>
      </c>
      <c r="R799" s="5">
        <v>0</v>
      </c>
      <c r="S799" s="5">
        <v>0</v>
      </c>
      <c r="T799" s="5">
        <v>0</v>
      </c>
      <c r="U799" s="5">
        <v>0</v>
      </c>
      <c r="V799" s="5">
        <v>0</v>
      </c>
    </row>
    <row r="800" spans="1:22" hidden="1" x14ac:dyDescent="0.35">
      <c r="A800" t="s">
        <v>73</v>
      </c>
      <c r="B800" t="s">
        <v>42</v>
      </c>
      <c r="C800" t="str">
        <f t="shared" si="36"/>
        <v>INDIA_TO_elec</v>
      </c>
      <c r="D800" t="str">
        <f t="shared" si="37"/>
        <v>PROTRA_CHP_PP_I</v>
      </c>
      <c r="E800" t="s">
        <v>35</v>
      </c>
      <c r="F800" s="1" t="str">
        <f t="shared" si="38"/>
        <v>INDIATO_elecPROTRA_PP_wind_offshore</v>
      </c>
      <c r="G800" s="5">
        <v>0</v>
      </c>
      <c r="H800" s="5">
        <v>0</v>
      </c>
      <c r="I800" s="5">
        <v>0</v>
      </c>
      <c r="J800" s="5">
        <v>0</v>
      </c>
      <c r="K800" s="5">
        <v>0</v>
      </c>
      <c r="L800" s="5">
        <v>0</v>
      </c>
      <c r="M800" s="5">
        <v>0</v>
      </c>
      <c r="N800" s="5">
        <v>0</v>
      </c>
      <c r="O800" s="5">
        <v>0</v>
      </c>
      <c r="P800" s="5">
        <v>0</v>
      </c>
      <c r="Q800" s="5">
        <v>0</v>
      </c>
      <c r="R800" s="5">
        <v>0</v>
      </c>
      <c r="S800" s="5">
        <v>0</v>
      </c>
      <c r="T800" s="5">
        <v>0</v>
      </c>
      <c r="U800" s="5">
        <v>0</v>
      </c>
      <c r="V800" s="5">
        <v>0</v>
      </c>
    </row>
    <row r="801" spans="1:22" hidden="1" x14ac:dyDescent="0.35">
      <c r="A801" t="s">
        <v>73</v>
      </c>
      <c r="B801" t="s">
        <v>42</v>
      </c>
      <c r="C801" t="str">
        <f t="shared" si="36"/>
        <v>INDIA_TO_elec</v>
      </c>
      <c r="D801" t="str">
        <f t="shared" si="37"/>
        <v>PROTRA_CHP_PP_I</v>
      </c>
      <c r="E801" t="s">
        <v>36</v>
      </c>
      <c r="F801" s="1" t="str">
        <f t="shared" si="38"/>
        <v>INDIATO_elecPROTRA_PP_wind_onshore</v>
      </c>
      <c r="G801" s="5">
        <v>4.4338999999999995</v>
      </c>
      <c r="H801" s="5">
        <v>6.3150000000000004</v>
      </c>
      <c r="I801" s="5">
        <v>7.8445200000000002</v>
      </c>
      <c r="J801" s="5">
        <v>10.2425</v>
      </c>
      <c r="K801" s="5">
        <v>10.925000000000001</v>
      </c>
      <c r="L801" s="5">
        <v>13.183999999999999</v>
      </c>
      <c r="M801" s="5">
        <v>16.178999999999998</v>
      </c>
      <c r="N801" s="5">
        <v>17.299700000000001</v>
      </c>
      <c r="O801" s="5">
        <v>18.420400000000001</v>
      </c>
      <c r="P801" s="5">
        <v>22.465299999999999</v>
      </c>
      <c r="Q801" s="5">
        <v>25.088189999999997</v>
      </c>
      <c r="R801" s="5">
        <v>28.70044</v>
      </c>
      <c r="S801" s="5">
        <v>32.848459999999996</v>
      </c>
      <c r="T801" s="5">
        <v>35.2881</v>
      </c>
      <c r="U801" s="5">
        <v>38.628686999999999</v>
      </c>
      <c r="V801" s="5">
        <v>41.969273999999999</v>
      </c>
    </row>
    <row r="802" spans="1:22" hidden="1" x14ac:dyDescent="0.35">
      <c r="A802" t="s">
        <v>55</v>
      </c>
      <c r="B802" t="s">
        <v>41</v>
      </c>
      <c r="C802" t="str">
        <f t="shared" si="36"/>
        <v>IRELAND_TO_heat</v>
      </c>
      <c r="D802" t="str">
        <f t="shared" si="37"/>
        <v>PROTRA_CHP_HP_I</v>
      </c>
      <c r="E802" t="s">
        <v>0</v>
      </c>
      <c r="F802" s="1" t="str">
        <f t="shared" si="38"/>
        <v>IRELANDTO_heatPROTRA_CHP_gas_fuels</v>
      </c>
      <c r="G802" s="3">
        <v>0</v>
      </c>
      <c r="H802" s="3">
        <v>0</v>
      </c>
      <c r="I802" s="3">
        <v>0</v>
      </c>
      <c r="J802" s="3">
        <v>0</v>
      </c>
      <c r="K802" s="3">
        <v>0</v>
      </c>
      <c r="L802" s="3">
        <v>0</v>
      </c>
      <c r="M802" s="3">
        <v>0</v>
      </c>
      <c r="N802" s="3">
        <v>0</v>
      </c>
      <c r="O802" s="3">
        <v>0</v>
      </c>
      <c r="P802" s="3">
        <v>0</v>
      </c>
      <c r="Q802" s="3">
        <v>0</v>
      </c>
      <c r="R802" s="3">
        <v>0</v>
      </c>
      <c r="S802" s="3">
        <v>0</v>
      </c>
      <c r="T802" s="3">
        <v>0</v>
      </c>
      <c r="U802" s="3">
        <v>0</v>
      </c>
      <c r="V802" s="3">
        <v>0</v>
      </c>
    </row>
    <row r="803" spans="1:22" hidden="1" x14ac:dyDescent="0.35">
      <c r="A803" t="s">
        <v>55</v>
      </c>
      <c r="B803" t="s">
        <v>41</v>
      </c>
      <c r="C803" t="str">
        <f t="shared" si="36"/>
        <v>IRELAND_TO_heat</v>
      </c>
      <c r="D803" t="str">
        <f t="shared" si="37"/>
        <v>PROTRA_CHP_HP_I</v>
      </c>
      <c r="E803" t="s">
        <v>1</v>
      </c>
      <c r="F803" s="1" t="str">
        <f t="shared" si="38"/>
        <v>IRELANDTO_heatPROTRA_CHP_gas_fuels_CCS</v>
      </c>
      <c r="G803" s="3">
        <v>0</v>
      </c>
      <c r="H803" s="3">
        <v>0</v>
      </c>
      <c r="I803" s="3">
        <v>0</v>
      </c>
      <c r="J803" s="3">
        <v>0</v>
      </c>
      <c r="K803" s="3">
        <v>0</v>
      </c>
      <c r="L803" s="3">
        <v>0</v>
      </c>
      <c r="M803" s="3">
        <v>0</v>
      </c>
      <c r="N803" s="3">
        <v>0</v>
      </c>
      <c r="O803" s="3">
        <v>0</v>
      </c>
      <c r="P803" s="3">
        <v>0</v>
      </c>
      <c r="Q803" s="3">
        <v>0</v>
      </c>
      <c r="R803" s="3">
        <v>0</v>
      </c>
      <c r="S803" s="3">
        <v>0</v>
      </c>
      <c r="T803" s="3">
        <v>0</v>
      </c>
      <c r="U803" s="3">
        <v>0</v>
      </c>
      <c r="V803" s="3">
        <v>0</v>
      </c>
    </row>
    <row r="804" spans="1:22" hidden="1" x14ac:dyDescent="0.35">
      <c r="A804" t="s">
        <v>55</v>
      </c>
      <c r="B804" t="s">
        <v>41</v>
      </c>
      <c r="C804" t="str">
        <f t="shared" si="36"/>
        <v>IRELAND_TO_heat</v>
      </c>
      <c r="D804" t="str">
        <f t="shared" si="37"/>
        <v>PROTRA_CHP_HP_I</v>
      </c>
      <c r="E804" t="s">
        <v>2</v>
      </c>
      <c r="F804" s="1" t="str">
        <f t="shared" si="38"/>
        <v>IRELANDTO_heatPROTRA_CHP_geothermal</v>
      </c>
      <c r="G804" s="3">
        <v>0</v>
      </c>
      <c r="H804" s="3">
        <v>0</v>
      </c>
      <c r="I804" s="3">
        <v>0</v>
      </c>
      <c r="J804" s="3">
        <v>0</v>
      </c>
      <c r="K804" s="3">
        <v>0</v>
      </c>
      <c r="L804" s="3">
        <v>0</v>
      </c>
      <c r="M804" s="3">
        <v>0</v>
      </c>
      <c r="N804" s="3">
        <v>0</v>
      </c>
      <c r="O804" s="3">
        <v>0</v>
      </c>
      <c r="P804" s="3">
        <v>0</v>
      </c>
      <c r="Q804" s="3">
        <v>0</v>
      </c>
      <c r="R804" s="3">
        <v>0</v>
      </c>
      <c r="S804" s="3">
        <v>0</v>
      </c>
      <c r="T804" s="3">
        <v>0</v>
      </c>
      <c r="U804" s="3">
        <v>0</v>
      </c>
      <c r="V804" s="3">
        <v>0</v>
      </c>
    </row>
    <row r="805" spans="1:22" hidden="1" x14ac:dyDescent="0.35">
      <c r="A805" t="s">
        <v>55</v>
      </c>
      <c r="B805" t="s">
        <v>41</v>
      </c>
      <c r="C805" t="str">
        <f t="shared" si="36"/>
        <v>IRELAND_TO_heat</v>
      </c>
      <c r="D805" t="str">
        <f t="shared" si="37"/>
        <v>PROTRA_CHP_HP_I</v>
      </c>
      <c r="E805" t="s">
        <v>3</v>
      </c>
      <c r="F805" s="1" t="str">
        <f t="shared" si="38"/>
        <v>IRELANDTO_heatPROTRA_CHP_liquid_fuels</v>
      </c>
      <c r="G805" s="3">
        <v>0</v>
      </c>
      <c r="H805" s="3">
        <v>0</v>
      </c>
      <c r="I805" s="3">
        <v>0</v>
      </c>
      <c r="J805" s="3">
        <v>0</v>
      </c>
      <c r="K805" s="3">
        <v>0</v>
      </c>
      <c r="L805" s="3">
        <v>0</v>
      </c>
      <c r="M805" s="3">
        <v>0</v>
      </c>
      <c r="N805" s="3">
        <v>0</v>
      </c>
      <c r="O805" s="3">
        <v>0</v>
      </c>
      <c r="P805" s="3">
        <v>0</v>
      </c>
      <c r="Q805" s="3">
        <v>0</v>
      </c>
      <c r="R805" s="3">
        <v>0</v>
      </c>
      <c r="S805" s="3">
        <v>0</v>
      </c>
      <c r="T805" s="3">
        <v>0</v>
      </c>
      <c r="U805" s="3">
        <v>0</v>
      </c>
      <c r="V805" s="3">
        <v>0</v>
      </c>
    </row>
    <row r="806" spans="1:22" hidden="1" x14ac:dyDescent="0.35">
      <c r="A806" t="s">
        <v>55</v>
      </c>
      <c r="B806" t="s">
        <v>41</v>
      </c>
      <c r="C806" t="str">
        <f t="shared" si="36"/>
        <v>IRELAND_TO_heat</v>
      </c>
      <c r="D806" t="str">
        <f t="shared" si="37"/>
        <v>PROTRA_CHP_HP_I</v>
      </c>
      <c r="E806" t="s">
        <v>4</v>
      </c>
      <c r="F806" s="1" t="str">
        <f t="shared" si="38"/>
        <v>IRELANDTO_heatPROTRA_CHP_liquid_fuels_CCS</v>
      </c>
      <c r="G806" s="3">
        <v>0</v>
      </c>
      <c r="H806" s="3">
        <v>0</v>
      </c>
      <c r="I806" s="3">
        <v>0</v>
      </c>
      <c r="J806" s="3">
        <v>0</v>
      </c>
      <c r="K806" s="3">
        <v>0</v>
      </c>
      <c r="L806" s="3">
        <v>0</v>
      </c>
      <c r="M806" s="3">
        <v>0</v>
      </c>
      <c r="N806" s="3">
        <v>0</v>
      </c>
      <c r="O806" s="3">
        <v>0</v>
      </c>
      <c r="P806" s="3">
        <v>0</v>
      </c>
      <c r="Q806" s="3">
        <v>0</v>
      </c>
      <c r="R806" s="3">
        <v>0</v>
      </c>
      <c r="S806" s="3">
        <v>0</v>
      </c>
      <c r="T806" s="3">
        <v>0</v>
      </c>
      <c r="U806" s="3">
        <v>0</v>
      </c>
      <c r="V806" s="3">
        <v>0</v>
      </c>
    </row>
    <row r="807" spans="1:22" hidden="1" x14ac:dyDescent="0.35">
      <c r="A807" t="s">
        <v>55</v>
      </c>
      <c r="B807" t="s">
        <v>41</v>
      </c>
      <c r="C807" t="str">
        <f t="shared" si="36"/>
        <v>IRELAND_TO_heat</v>
      </c>
      <c r="D807" t="str">
        <f t="shared" si="37"/>
        <v>PROTRA_CHP_HP_I</v>
      </c>
      <c r="E807" t="s">
        <v>5</v>
      </c>
      <c r="F807" s="1" t="str">
        <f t="shared" si="38"/>
        <v>IRELANDTO_heatPROTRA_CHP_solid_fossil</v>
      </c>
      <c r="G807" s="3">
        <v>0</v>
      </c>
      <c r="H807" s="3">
        <v>0</v>
      </c>
      <c r="I807" s="3">
        <v>0</v>
      </c>
      <c r="J807" s="3">
        <v>0</v>
      </c>
      <c r="K807" s="3">
        <v>0</v>
      </c>
      <c r="L807" s="3">
        <v>0</v>
      </c>
      <c r="M807" s="3">
        <v>0</v>
      </c>
      <c r="N807" s="3">
        <v>0</v>
      </c>
      <c r="O807" s="3">
        <v>0</v>
      </c>
      <c r="P807" s="3">
        <v>0</v>
      </c>
      <c r="Q807" s="3">
        <v>0</v>
      </c>
      <c r="R807" s="3">
        <v>0</v>
      </c>
      <c r="S807" s="3">
        <v>0</v>
      </c>
      <c r="T807" s="3">
        <v>0</v>
      </c>
      <c r="U807" s="3">
        <v>0</v>
      </c>
      <c r="V807" s="3">
        <v>0</v>
      </c>
    </row>
    <row r="808" spans="1:22" hidden="1" x14ac:dyDescent="0.35">
      <c r="A808" t="s">
        <v>55</v>
      </c>
      <c r="B808" t="s">
        <v>41</v>
      </c>
      <c r="C808" t="str">
        <f t="shared" si="36"/>
        <v>IRELAND_TO_heat</v>
      </c>
      <c r="D808" t="str">
        <f t="shared" si="37"/>
        <v>PROTRA_CHP_HP_I</v>
      </c>
      <c r="E808" t="s">
        <v>6</v>
      </c>
      <c r="F808" s="1" t="str">
        <f t="shared" si="38"/>
        <v>IRELANDTO_heatPROTRA_CHP_solid_fossil_CCS</v>
      </c>
      <c r="G808" s="3">
        <v>0</v>
      </c>
      <c r="H808" s="3">
        <v>0</v>
      </c>
      <c r="I808" s="3">
        <v>0</v>
      </c>
      <c r="J808" s="3">
        <v>0</v>
      </c>
      <c r="K808" s="3">
        <v>0</v>
      </c>
      <c r="L808" s="3">
        <v>0</v>
      </c>
      <c r="M808" s="3">
        <v>0</v>
      </c>
      <c r="N808" s="3">
        <v>0</v>
      </c>
      <c r="O808" s="3">
        <v>0</v>
      </c>
      <c r="P808" s="3">
        <v>0</v>
      </c>
      <c r="Q808" s="3">
        <v>0</v>
      </c>
      <c r="R808" s="3">
        <v>0</v>
      </c>
      <c r="S808" s="3">
        <v>0</v>
      </c>
      <c r="T808" s="3">
        <v>0</v>
      </c>
      <c r="U808" s="3">
        <v>0</v>
      </c>
      <c r="V808" s="3">
        <v>0</v>
      </c>
    </row>
    <row r="809" spans="1:22" hidden="1" x14ac:dyDescent="0.35">
      <c r="A809" t="s">
        <v>55</v>
      </c>
      <c r="B809" t="s">
        <v>41</v>
      </c>
      <c r="C809" t="str">
        <f t="shared" si="36"/>
        <v>IRELAND_TO_heat</v>
      </c>
      <c r="D809" t="str">
        <f t="shared" si="37"/>
        <v>PROTRA_CHP_HP_I</v>
      </c>
      <c r="E809" t="s">
        <v>7</v>
      </c>
      <c r="F809" s="1" t="str">
        <f t="shared" si="38"/>
        <v>IRELANDTO_heatPROTRA_CHP_waste</v>
      </c>
      <c r="G809" s="3">
        <v>0</v>
      </c>
      <c r="H809" s="3">
        <v>0</v>
      </c>
      <c r="I809" s="3">
        <v>0</v>
      </c>
      <c r="J809" s="3">
        <v>0</v>
      </c>
      <c r="K809" s="3">
        <v>0</v>
      </c>
      <c r="L809" s="3">
        <v>0</v>
      </c>
      <c r="M809" s="3">
        <v>0</v>
      </c>
      <c r="N809" s="3">
        <v>0</v>
      </c>
      <c r="O809" s="3">
        <v>0</v>
      </c>
      <c r="P809" s="3">
        <v>0</v>
      </c>
      <c r="Q809" s="3">
        <v>0</v>
      </c>
      <c r="R809" s="3">
        <v>0</v>
      </c>
      <c r="S809" s="3">
        <v>0</v>
      </c>
      <c r="T809" s="3">
        <v>0</v>
      </c>
      <c r="U809" s="3">
        <v>0</v>
      </c>
      <c r="V809" s="3">
        <v>0</v>
      </c>
    </row>
    <row r="810" spans="1:22" hidden="1" x14ac:dyDescent="0.35">
      <c r="A810" t="s">
        <v>55</v>
      </c>
      <c r="B810" t="s">
        <v>41</v>
      </c>
      <c r="C810" t="str">
        <f t="shared" si="36"/>
        <v>IRELAND_TO_heat</v>
      </c>
      <c r="D810" t="str">
        <f t="shared" si="37"/>
        <v>PROTRA_CHP_HP_I</v>
      </c>
      <c r="E810" t="s">
        <v>8</v>
      </c>
      <c r="F810" s="1" t="str">
        <f t="shared" si="38"/>
        <v>IRELANDTO_heatPROTRA_CHP_solid_bio</v>
      </c>
      <c r="G810" s="4">
        <v>0</v>
      </c>
      <c r="H810" s="4">
        <v>0</v>
      </c>
      <c r="I810" s="4">
        <v>0</v>
      </c>
      <c r="J810" s="4">
        <v>0</v>
      </c>
      <c r="K810" s="4">
        <v>0</v>
      </c>
      <c r="L810" s="4">
        <v>0</v>
      </c>
      <c r="M810" s="4">
        <v>0</v>
      </c>
      <c r="N810" s="4">
        <v>0</v>
      </c>
      <c r="O810" s="4">
        <v>0</v>
      </c>
      <c r="P810" s="4">
        <v>0</v>
      </c>
      <c r="Q810" s="4">
        <v>0</v>
      </c>
      <c r="R810" s="4">
        <v>0</v>
      </c>
      <c r="S810" s="4">
        <v>0</v>
      </c>
      <c r="T810" s="4">
        <v>0</v>
      </c>
      <c r="U810" s="4">
        <v>0</v>
      </c>
      <c r="V810" s="4">
        <v>0</v>
      </c>
    </row>
    <row r="811" spans="1:22" hidden="1" x14ac:dyDescent="0.35">
      <c r="A811" t="s">
        <v>55</v>
      </c>
      <c r="B811" t="s">
        <v>41</v>
      </c>
      <c r="C811" t="str">
        <f t="shared" si="36"/>
        <v>IRELAND_TO_heat</v>
      </c>
      <c r="D811" t="str">
        <f t="shared" si="37"/>
        <v>PROTRA_CHP_HP_I</v>
      </c>
      <c r="E811" t="s">
        <v>9</v>
      </c>
      <c r="F811" s="1" t="str">
        <f t="shared" si="38"/>
        <v>IRELANDTO_heatPROTRA_CHP_solid_bio_CCS</v>
      </c>
      <c r="G811" s="3">
        <v>0</v>
      </c>
      <c r="H811" s="3">
        <v>0</v>
      </c>
      <c r="I811" s="3">
        <v>0</v>
      </c>
      <c r="J811" s="3">
        <v>0</v>
      </c>
      <c r="K811" s="3">
        <v>0</v>
      </c>
      <c r="L811" s="3">
        <v>0</v>
      </c>
      <c r="M811" s="3">
        <v>0</v>
      </c>
      <c r="N811" s="3">
        <v>0</v>
      </c>
      <c r="O811" s="3">
        <v>0</v>
      </c>
      <c r="P811" s="3">
        <v>0</v>
      </c>
      <c r="Q811" s="3">
        <v>0</v>
      </c>
      <c r="R811" s="3">
        <v>0</v>
      </c>
      <c r="S811" s="3">
        <v>0</v>
      </c>
      <c r="T811" s="3">
        <v>0</v>
      </c>
      <c r="U811" s="3">
        <v>0</v>
      </c>
      <c r="V811" s="3">
        <v>0</v>
      </c>
    </row>
    <row r="812" spans="1:22" hidden="1" x14ac:dyDescent="0.35">
      <c r="A812" t="s">
        <v>55</v>
      </c>
      <c r="B812" t="s">
        <v>41</v>
      </c>
      <c r="C812" t="str">
        <f t="shared" si="36"/>
        <v>IRELAND_TO_heat</v>
      </c>
      <c r="D812" t="str">
        <f t="shared" si="37"/>
        <v>PROTRA_CHP_HP_I</v>
      </c>
      <c r="E812" t="s">
        <v>10</v>
      </c>
      <c r="F812" s="1" t="str">
        <f t="shared" si="38"/>
        <v>IRELANDTO_heatPROTRA_HP_gas_fuels</v>
      </c>
      <c r="G812" s="4">
        <v>0</v>
      </c>
      <c r="H812" s="4">
        <v>0</v>
      </c>
      <c r="I812" s="4">
        <v>0</v>
      </c>
      <c r="J812" s="4">
        <v>0</v>
      </c>
      <c r="K812" s="4">
        <v>0</v>
      </c>
      <c r="L812" s="4">
        <v>0</v>
      </c>
      <c r="M812" s="4">
        <v>0</v>
      </c>
      <c r="N812" s="4">
        <v>0</v>
      </c>
      <c r="O812" s="4">
        <v>0</v>
      </c>
      <c r="P812" s="4">
        <v>0</v>
      </c>
      <c r="Q812" s="4">
        <v>0</v>
      </c>
      <c r="R812" s="4">
        <v>0</v>
      </c>
      <c r="S812" s="4">
        <v>0</v>
      </c>
      <c r="T812" s="4">
        <v>0</v>
      </c>
      <c r="U812" s="4">
        <v>0</v>
      </c>
      <c r="V812" s="4">
        <v>0</v>
      </c>
    </row>
    <row r="813" spans="1:22" hidden="1" x14ac:dyDescent="0.35">
      <c r="A813" t="s">
        <v>55</v>
      </c>
      <c r="B813" t="s">
        <v>41</v>
      </c>
      <c r="C813" t="str">
        <f t="shared" si="36"/>
        <v>IRELAND_TO_heat</v>
      </c>
      <c r="D813" t="str">
        <f t="shared" si="37"/>
        <v>PROTRA_CHP_HP_I</v>
      </c>
      <c r="E813" t="s">
        <v>11</v>
      </c>
      <c r="F813" s="1" t="str">
        <f t="shared" si="38"/>
        <v>IRELANDTO_heatPROTRA_HP_solid_bio</v>
      </c>
      <c r="G813" s="4">
        <v>0</v>
      </c>
      <c r="H813" s="4">
        <v>0</v>
      </c>
      <c r="I813" s="4">
        <v>0</v>
      </c>
      <c r="J813" s="4">
        <v>0</v>
      </c>
      <c r="K813" s="4">
        <v>0</v>
      </c>
      <c r="L813" s="4">
        <v>0</v>
      </c>
      <c r="M813" s="4">
        <v>0</v>
      </c>
      <c r="N813" s="4">
        <v>0</v>
      </c>
      <c r="O813" s="4">
        <v>0</v>
      </c>
      <c r="P813" s="4">
        <v>0</v>
      </c>
      <c r="Q813" s="4">
        <v>0</v>
      </c>
      <c r="R813" s="4">
        <v>0</v>
      </c>
      <c r="S813" s="4">
        <v>0</v>
      </c>
      <c r="T813" s="4">
        <v>0</v>
      </c>
      <c r="U813" s="4">
        <v>0</v>
      </c>
      <c r="V813" s="4">
        <v>0</v>
      </c>
    </row>
    <row r="814" spans="1:22" hidden="1" x14ac:dyDescent="0.35">
      <c r="A814" t="s">
        <v>55</v>
      </c>
      <c r="B814" t="s">
        <v>41</v>
      </c>
      <c r="C814" t="str">
        <f t="shared" si="36"/>
        <v>IRELAND_TO_heat</v>
      </c>
      <c r="D814" t="str">
        <f t="shared" si="37"/>
        <v>PROTRA_CHP_HP_I</v>
      </c>
      <c r="E814" t="s">
        <v>12</v>
      </c>
      <c r="F814" s="1" t="str">
        <f t="shared" si="38"/>
        <v>IRELANDTO_heatPROTRA_HP_geothermal</v>
      </c>
      <c r="G814" s="4">
        <v>0</v>
      </c>
      <c r="H814" s="4">
        <v>0</v>
      </c>
      <c r="I814" s="4">
        <v>0</v>
      </c>
      <c r="J814" s="4">
        <v>0</v>
      </c>
      <c r="K814" s="4">
        <v>0</v>
      </c>
      <c r="L814" s="4">
        <v>0</v>
      </c>
      <c r="M814" s="4">
        <v>0</v>
      </c>
      <c r="N814" s="4">
        <v>0</v>
      </c>
      <c r="O814" s="4">
        <v>0</v>
      </c>
      <c r="P814" s="4">
        <v>0</v>
      </c>
      <c r="Q814" s="4">
        <v>0</v>
      </c>
      <c r="R814" s="4">
        <v>0</v>
      </c>
      <c r="S814" s="4">
        <v>0</v>
      </c>
      <c r="T814" s="4">
        <v>0</v>
      </c>
      <c r="U814" s="4">
        <v>0</v>
      </c>
      <c r="V814" s="4">
        <v>0</v>
      </c>
    </row>
    <row r="815" spans="1:22" hidden="1" x14ac:dyDescent="0.35">
      <c r="A815" t="s">
        <v>55</v>
      </c>
      <c r="B815" t="s">
        <v>41</v>
      </c>
      <c r="C815" t="str">
        <f t="shared" si="36"/>
        <v>IRELAND_TO_heat</v>
      </c>
      <c r="D815" t="str">
        <f t="shared" si="37"/>
        <v>PROTRA_CHP_HP_I</v>
      </c>
      <c r="E815" t="s">
        <v>13</v>
      </c>
      <c r="F815" s="1" t="str">
        <f t="shared" si="38"/>
        <v>IRELANDTO_heatPROTRA_HP_liquid_fuels</v>
      </c>
      <c r="G815" s="4">
        <v>0</v>
      </c>
      <c r="H815" s="4">
        <v>0</v>
      </c>
      <c r="I815" s="4">
        <v>0</v>
      </c>
      <c r="J815" s="4">
        <v>0</v>
      </c>
      <c r="K815" s="4">
        <v>0</v>
      </c>
      <c r="L815" s="4">
        <v>0</v>
      </c>
      <c r="M815" s="4">
        <v>0</v>
      </c>
      <c r="N815" s="4">
        <v>0</v>
      </c>
      <c r="O815" s="4">
        <v>0</v>
      </c>
      <c r="P815" s="4">
        <v>0</v>
      </c>
      <c r="Q815" s="4">
        <v>0</v>
      </c>
      <c r="R815" s="4">
        <v>0</v>
      </c>
      <c r="S815" s="4">
        <v>0</v>
      </c>
      <c r="T815" s="4">
        <v>0</v>
      </c>
      <c r="U815" s="4">
        <v>0</v>
      </c>
      <c r="V815" s="4">
        <v>0</v>
      </c>
    </row>
    <row r="816" spans="1:22" hidden="1" x14ac:dyDescent="0.35">
      <c r="A816" t="s">
        <v>55</v>
      </c>
      <c r="B816" t="s">
        <v>41</v>
      </c>
      <c r="C816" t="str">
        <f t="shared" si="36"/>
        <v>IRELAND_TO_heat</v>
      </c>
      <c r="D816" t="str">
        <f t="shared" si="37"/>
        <v>PROTRA_CHP_HP_I</v>
      </c>
      <c r="E816" t="s">
        <v>14</v>
      </c>
      <c r="F816" s="1" t="str">
        <f t="shared" si="38"/>
        <v>IRELANDTO_heatPROTRA_HP_solar</v>
      </c>
      <c r="G816" s="4">
        <v>0</v>
      </c>
      <c r="H816" s="4">
        <v>0</v>
      </c>
      <c r="I816" s="4">
        <v>0</v>
      </c>
      <c r="J816" s="4">
        <v>0</v>
      </c>
      <c r="K816" s="4">
        <v>0</v>
      </c>
      <c r="L816" s="4">
        <v>0</v>
      </c>
      <c r="M816" s="4">
        <v>0</v>
      </c>
      <c r="N816" s="4">
        <v>0</v>
      </c>
      <c r="O816" s="4">
        <v>0</v>
      </c>
      <c r="P816" s="4">
        <v>0</v>
      </c>
      <c r="Q816" s="4">
        <v>0</v>
      </c>
      <c r="R816" s="4">
        <v>0</v>
      </c>
      <c r="S816" s="4">
        <v>0</v>
      </c>
      <c r="T816" s="4">
        <v>0</v>
      </c>
      <c r="U816" s="4">
        <v>0</v>
      </c>
      <c r="V816" s="4">
        <v>0</v>
      </c>
    </row>
    <row r="817" spans="1:22" hidden="1" x14ac:dyDescent="0.35">
      <c r="A817" t="s">
        <v>55</v>
      </c>
      <c r="B817" t="s">
        <v>41</v>
      </c>
      <c r="C817" t="str">
        <f t="shared" si="36"/>
        <v>IRELAND_TO_heat</v>
      </c>
      <c r="D817" t="str">
        <f t="shared" si="37"/>
        <v>PROTRA_CHP_HP_I</v>
      </c>
      <c r="E817" t="s">
        <v>15</v>
      </c>
      <c r="F817" s="1" t="str">
        <f t="shared" si="38"/>
        <v>IRELANDTO_heatPROTRA_HP_solid_fossil</v>
      </c>
      <c r="G817" s="4">
        <v>0</v>
      </c>
      <c r="H817" s="4">
        <v>0</v>
      </c>
      <c r="I817" s="4">
        <v>0</v>
      </c>
      <c r="J817" s="4">
        <v>0</v>
      </c>
      <c r="K817" s="4">
        <v>0</v>
      </c>
      <c r="L817" s="4">
        <v>0</v>
      </c>
      <c r="M817" s="4">
        <v>0</v>
      </c>
      <c r="N817" s="4">
        <v>0</v>
      </c>
      <c r="O817" s="4">
        <v>0</v>
      </c>
      <c r="P817" s="4">
        <v>0</v>
      </c>
      <c r="Q817" s="4">
        <v>0</v>
      </c>
      <c r="R817" s="4">
        <v>0</v>
      </c>
      <c r="S817" s="4">
        <v>0</v>
      </c>
      <c r="T817" s="4">
        <v>0</v>
      </c>
      <c r="U817" s="4">
        <v>0</v>
      </c>
      <c r="V817" s="4">
        <v>0</v>
      </c>
    </row>
    <row r="818" spans="1:22" hidden="1" x14ac:dyDescent="0.35">
      <c r="A818" t="s">
        <v>55</v>
      </c>
      <c r="B818" t="s">
        <v>41</v>
      </c>
      <c r="C818" t="str">
        <f t="shared" si="36"/>
        <v>IRELAND_TO_heat</v>
      </c>
      <c r="D818" t="str">
        <f t="shared" si="37"/>
        <v>PROTRA_CHP_HP_I</v>
      </c>
      <c r="E818" t="s">
        <v>16</v>
      </c>
      <c r="F818" s="1" t="str">
        <f t="shared" si="38"/>
        <v>IRELANDTO_heatPROTRA_HP_waste</v>
      </c>
      <c r="G818" s="4">
        <v>0</v>
      </c>
      <c r="H818" s="4">
        <v>0</v>
      </c>
      <c r="I818" s="4">
        <v>0</v>
      </c>
      <c r="J818" s="4">
        <v>0</v>
      </c>
      <c r="K818" s="4">
        <v>0</v>
      </c>
      <c r="L818" s="4">
        <v>0</v>
      </c>
      <c r="M818" s="4">
        <v>0</v>
      </c>
      <c r="N818" s="4">
        <v>0</v>
      </c>
      <c r="O818" s="4">
        <v>0</v>
      </c>
      <c r="P818" s="4">
        <v>0</v>
      </c>
      <c r="Q818" s="4">
        <v>0</v>
      </c>
      <c r="R818" s="4">
        <v>0</v>
      </c>
      <c r="S818" s="4">
        <v>0</v>
      </c>
      <c r="T818" s="4">
        <v>0</v>
      </c>
      <c r="U818" s="4">
        <v>0</v>
      </c>
      <c r="V818" s="4">
        <v>0</v>
      </c>
    </row>
    <row r="819" spans="1:22" hidden="1" x14ac:dyDescent="0.35">
      <c r="A819" t="s">
        <v>55</v>
      </c>
      <c r="B819" t="s">
        <v>42</v>
      </c>
      <c r="C819" t="str">
        <f t="shared" si="36"/>
        <v>IRELAND_TO_elec</v>
      </c>
      <c r="D819" t="str">
        <f t="shared" si="37"/>
        <v>PROTRA_CHP_PP_I</v>
      </c>
      <c r="E819" t="s">
        <v>0</v>
      </c>
      <c r="F819" s="1" t="str">
        <f t="shared" si="38"/>
        <v>IRELANDTO_elecPROTRA_CHP_gas_fuels</v>
      </c>
      <c r="G819" s="5">
        <v>0.71726000000000012</v>
      </c>
      <c r="H819" s="5">
        <v>0.76926000000000005</v>
      </c>
      <c r="I819" s="5">
        <v>1.56026</v>
      </c>
      <c r="J819" s="5">
        <v>1.5592600000000001</v>
      </c>
      <c r="K819" s="5">
        <v>1.55576</v>
      </c>
      <c r="L819" s="5">
        <v>2.0069599999999999</v>
      </c>
      <c r="M819" s="5">
        <v>2.0119600000000002</v>
      </c>
      <c r="N819" s="5">
        <v>2.0119600000000002</v>
      </c>
      <c r="O819" s="5">
        <v>2.0119600000000002</v>
      </c>
      <c r="P819" s="5">
        <v>2.0119600000000002</v>
      </c>
      <c r="Q819" s="5">
        <v>2.1819600000000001</v>
      </c>
      <c r="R819" s="5">
        <v>2.1819600000000001</v>
      </c>
      <c r="S819" s="5">
        <v>2.4483187056037887</v>
      </c>
      <c r="T819" s="5">
        <v>2.4483187056037887</v>
      </c>
      <c r="U819" s="5">
        <v>2.4483187056037887</v>
      </c>
      <c r="V819" s="5">
        <v>2.4483187056037887</v>
      </c>
    </row>
    <row r="820" spans="1:22" hidden="1" x14ac:dyDescent="0.35">
      <c r="A820" t="s">
        <v>55</v>
      </c>
      <c r="B820" t="s">
        <v>42</v>
      </c>
      <c r="C820" t="str">
        <f t="shared" si="36"/>
        <v>IRELAND_TO_elec</v>
      </c>
      <c r="D820" t="str">
        <f t="shared" si="37"/>
        <v>PROTRA_CHP_PP_I</v>
      </c>
      <c r="E820" t="s">
        <v>1</v>
      </c>
      <c r="F820" s="1" t="str">
        <f t="shared" si="38"/>
        <v>IRELANDTO_elecPROTRA_CHP_gas_fuels_CCS</v>
      </c>
      <c r="G820" s="5">
        <v>0</v>
      </c>
      <c r="H820" s="5">
        <v>0</v>
      </c>
      <c r="I820" s="5">
        <v>0</v>
      </c>
      <c r="J820" s="5">
        <v>0</v>
      </c>
      <c r="K820" s="5">
        <v>0</v>
      </c>
      <c r="L820" s="5">
        <v>0</v>
      </c>
      <c r="M820" s="5">
        <v>0</v>
      </c>
      <c r="N820" s="5">
        <v>0</v>
      </c>
      <c r="O820" s="5">
        <v>0</v>
      </c>
      <c r="P820" s="5">
        <v>0</v>
      </c>
      <c r="Q820" s="5">
        <v>0</v>
      </c>
      <c r="R820" s="5">
        <v>0</v>
      </c>
      <c r="S820" s="5">
        <v>0</v>
      </c>
      <c r="T820" s="5">
        <v>0</v>
      </c>
      <c r="U820" s="5">
        <v>0</v>
      </c>
      <c r="V820" s="5">
        <v>0</v>
      </c>
    </row>
    <row r="821" spans="1:22" hidden="1" x14ac:dyDescent="0.35">
      <c r="A821" t="s">
        <v>55</v>
      </c>
      <c r="B821" t="s">
        <v>42</v>
      </c>
      <c r="C821" t="str">
        <f t="shared" si="36"/>
        <v>IRELAND_TO_elec</v>
      </c>
      <c r="D821" t="str">
        <f t="shared" si="37"/>
        <v>PROTRA_CHP_PP_I</v>
      </c>
      <c r="E821" t="s">
        <v>2</v>
      </c>
      <c r="F821" s="1" t="str">
        <f t="shared" si="38"/>
        <v>IRELANDTO_elecPROTRA_CHP_geothermal</v>
      </c>
      <c r="G821" s="5">
        <v>8.5578558442320093E-6</v>
      </c>
      <c r="H821" s="5">
        <v>3.6176813413431365E-5</v>
      </c>
      <c r="I821" s="5">
        <v>3.7005290056487044E-5</v>
      </c>
      <c r="J821" s="5">
        <v>3.8248005021070565E-5</v>
      </c>
      <c r="K821" s="5">
        <v>3.949071998565408E-5</v>
      </c>
      <c r="L821" s="5">
        <v>3.9352640545144797E-5</v>
      </c>
      <c r="M821" s="5">
        <v>6.9689999999999992E-5</v>
      </c>
      <c r="N821" s="5">
        <v>7.0149999999999998E-5</v>
      </c>
      <c r="O821" s="5">
        <v>7.038E-5</v>
      </c>
      <c r="P821" s="5">
        <v>7.1069999999999995E-5</v>
      </c>
      <c r="Q821" s="5">
        <v>7.1299999999999998E-5</v>
      </c>
      <c r="R821" s="5">
        <v>7.5988765636407889E-5</v>
      </c>
      <c r="S821" s="5">
        <v>8.067753127281578E-5</v>
      </c>
      <c r="T821" s="5">
        <v>8.536629690922367E-5</v>
      </c>
      <c r="U821" s="5">
        <v>9.0055062545631561E-5</v>
      </c>
      <c r="V821" s="5">
        <v>9.4743828182039451E-5</v>
      </c>
    </row>
    <row r="822" spans="1:22" hidden="1" x14ac:dyDescent="0.35">
      <c r="A822" t="s">
        <v>55</v>
      </c>
      <c r="B822" t="s">
        <v>42</v>
      </c>
      <c r="C822" t="str">
        <f t="shared" si="36"/>
        <v>IRELAND_TO_elec</v>
      </c>
      <c r="D822" t="str">
        <f t="shared" si="37"/>
        <v>PROTRA_CHP_PP_I</v>
      </c>
      <c r="E822" t="s">
        <v>3</v>
      </c>
      <c r="F822" s="1" t="str">
        <f t="shared" si="38"/>
        <v>IRELANDTO_elecPROTRA_CHP_liquid_fuels</v>
      </c>
      <c r="G822" s="5">
        <v>2.9000000000000002E-3</v>
      </c>
      <c r="H822" s="5">
        <v>2.9000000000000002E-3</v>
      </c>
      <c r="I822" s="5">
        <v>2.9000000000000002E-3</v>
      </c>
      <c r="J822" s="5">
        <v>2.9000000000000002E-3</v>
      </c>
      <c r="K822" s="5">
        <v>2.9000000000000002E-3</v>
      </c>
      <c r="L822" s="5">
        <v>2.9000000000000002E-3</v>
      </c>
      <c r="M822" s="5">
        <v>2.9000000000000002E-3</v>
      </c>
      <c r="N822" s="5">
        <v>2.9000000000000002E-3</v>
      </c>
      <c r="O822" s="5">
        <v>2.9000000000000002E-3</v>
      </c>
      <c r="P822" s="5">
        <v>2.9000000000000002E-3</v>
      </c>
      <c r="Q822" s="5">
        <v>2.9000000000000002E-3</v>
      </c>
      <c r="R822" s="5">
        <v>2.9000000000000002E-3</v>
      </c>
      <c r="S822" s="5">
        <v>4.548458692971641E-3</v>
      </c>
      <c r="T822" s="5">
        <v>4.548458692971641E-3</v>
      </c>
      <c r="U822" s="5">
        <v>4.548458692971641E-3</v>
      </c>
      <c r="V822" s="5">
        <v>4.548458692971641E-3</v>
      </c>
    </row>
    <row r="823" spans="1:22" hidden="1" x14ac:dyDescent="0.35">
      <c r="A823" t="s">
        <v>55</v>
      </c>
      <c r="B823" t="s">
        <v>42</v>
      </c>
      <c r="C823" t="str">
        <f t="shared" si="36"/>
        <v>IRELAND_TO_elec</v>
      </c>
      <c r="D823" t="str">
        <f t="shared" si="37"/>
        <v>PROTRA_CHP_PP_I</v>
      </c>
      <c r="E823" t="s">
        <v>4</v>
      </c>
      <c r="F823" s="1" t="str">
        <f t="shared" si="38"/>
        <v>IRELANDTO_elecPROTRA_CHP_liquid_fuels_CCS</v>
      </c>
      <c r="G823" s="5">
        <v>0</v>
      </c>
      <c r="H823" s="5">
        <v>0</v>
      </c>
      <c r="I823" s="5">
        <v>0</v>
      </c>
      <c r="J823" s="5">
        <v>0</v>
      </c>
      <c r="K823" s="5">
        <v>0</v>
      </c>
      <c r="L823" s="5">
        <v>0</v>
      </c>
      <c r="M823" s="5">
        <v>0</v>
      </c>
      <c r="N823" s="5">
        <v>0</v>
      </c>
      <c r="O823" s="5">
        <v>0</v>
      </c>
      <c r="P823" s="5">
        <v>0</v>
      </c>
      <c r="Q823" s="5">
        <v>0</v>
      </c>
      <c r="R823" s="5">
        <v>0</v>
      </c>
      <c r="S823" s="5">
        <v>0</v>
      </c>
      <c r="T823" s="5">
        <v>0</v>
      </c>
      <c r="U823" s="5">
        <v>0</v>
      </c>
      <c r="V823" s="5">
        <v>0</v>
      </c>
    </row>
    <row r="824" spans="1:22" hidden="1" x14ac:dyDescent="0.35">
      <c r="A824" t="s">
        <v>55</v>
      </c>
      <c r="B824" t="s">
        <v>42</v>
      </c>
      <c r="C824" t="str">
        <f t="shared" si="36"/>
        <v>IRELAND_TO_elec</v>
      </c>
      <c r="D824" t="str">
        <f t="shared" si="37"/>
        <v>PROTRA_CHP_PP_I</v>
      </c>
      <c r="E824" t="s">
        <v>5</v>
      </c>
      <c r="F824" s="1" t="str">
        <f t="shared" si="38"/>
        <v>IRELANDTO_elecPROTRA_CHP_solid_fossil</v>
      </c>
      <c r="G824" s="5">
        <v>9.2000000000000016E-3</v>
      </c>
      <c r="H824" s="5">
        <v>9.2000000000000016E-3</v>
      </c>
      <c r="I824" s="5">
        <v>9.2000000000000016E-3</v>
      </c>
      <c r="J824" s="5">
        <v>9.2000000000000016E-3</v>
      </c>
      <c r="K824" s="5">
        <v>9.2000000000000016E-3</v>
      </c>
      <c r="L824" s="5">
        <v>9.2000000000000016E-3</v>
      </c>
      <c r="M824" s="5">
        <v>9.2000000000000016E-3</v>
      </c>
      <c r="N824" s="5">
        <v>9.2000000000000016E-3</v>
      </c>
      <c r="O824" s="5">
        <v>9.2000000000000016E-3</v>
      </c>
      <c r="P824" s="5">
        <v>9.2000000000000016E-3</v>
      </c>
      <c r="Q824" s="5">
        <v>9.2000000000000016E-3</v>
      </c>
      <c r="R824" s="5">
        <v>9.2000000000000016E-3</v>
      </c>
      <c r="S824" s="5">
        <v>9.2000000000000016E-3</v>
      </c>
      <c r="T824" s="5">
        <v>9.2000000000000016E-3</v>
      </c>
      <c r="U824" s="5">
        <v>9.2000000000000016E-3</v>
      </c>
      <c r="V824" s="5">
        <v>9.2000000000000016E-3</v>
      </c>
    </row>
    <row r="825" spans="1:22" hidden="1" x14ac:dyDescent="0.35">
      <c r="A825" t="s">
        <v>55</v>
      </c>
      <c r="B825" t="s">
        <v>42</v>
      </c>
      <c r="C825" t="str">
        <f t="shared" si="36"/>
        <v>IRELAND_TO_elec</v>
      </c>
      <c r="D825" t="str">
        <f t="shared" si="37"/>
        <v>PROTRA_CHP_PP_I</v>
      </c>
      <c r="E825" t="s">
        <v>6</v>
      </c>
      <c r="F825" s="1" t="str">
        <f t="shared" si="38"/>
        <v>IRELANDTO_elecPROTRA_CHP_solid_fossil_CCS</v>
      </c>
      <c r="G825" s="5">
        <v>0</v>
      </c>
      <c r="H825" s="5">
        <v>0</v>
      </c>
      <c r="I825" s="5">
        <v>0</v>
      </c>
      <c r="J825" s="5">
        <v>0</v>
      </c>
      <c r="K825" s="5">
        <v>0</v>
      </c>
      <c r="L825" s="5">
        <v>0</v>
      </c>
      <c r="M825" s="5">
        <v>0</v>
      </c>
      <c r="N825" s="5">
        <v>0</v>
      </c>
      <c r="O825" s="5">
        <v>0</v>
      </c>
      <c r="P825" s="5">
        <v>0</v>
      </c>
      <c r="Q825" s="5">
        <v>0</v>
      </c>
      <c r="R825" s="5">
        <v>0</v>
      </c>
      <c r="S825" s="5">
        <v>0</v>
      </c>
      <c r="T825" s="5">
        <v>0</v>
      </c>
      <c r="U825" s="5">
        <v>0</v>
      </c>
      <c r="V825" s="5">
        <v>0</v>
      </c>
    </row>
    <row r="826" spans="1:22" hidden="1" x14ac:dyDescent="0.35">
      <c r="A826" t="s">
        <v>55</v>
      </c>
      <c r="B826" t="s">
        <v>42</v>
      </c>
      <c r="C826" t="str">
        <f t="shared" si="36"/>
        <v>IRELAND_TO_elec</v>
      </c>
      <c r="D826" t="str">
        <f t="shared" si="37"/>
        <v>PROTRA_CHP_PP_I</v>
      </c>
      <c r="E826" t="s">
        <v>7</v>
      </c>
      <c r="F826" s="1" t="str">
        <f t="shared" si="38"/>
        <v>IRELANDTO_elecPROTRA_CHP_waste</v>
      </c>
      <c r="G826" s="5">
        <v>3.3269375347301667E-3</v>
      </c>
      <c r="H826" s="5">
        <v>3.3269375347301667E-3</v>
      </c>
      <c r="I826" s="5">
        <v>3.3269375347301667E-3</v>
      </c>
      <c r="J826" s="5">
        <v>3.3269375347301667E-3</v>
      </c>
      <c r="K826" s="5">
        <v>3.3269375347301667E-3</v>
      </c>
      <c r="L826" s="5">
        <v>3.3269375347301667E-3</v>
      </c>
      <c r="M826" s="5">
        <v>3.3269375347301667E-3</v>
      </c>
      <c r="N826" s="5">
        <v>3.3269375347301667E-3</v>
      </c>
      <c r="O826" s="5">
        <v>3.3269375347301667E-3</v>
      </c>
      <c r="P826" s="5">
        <v>3.3269375347301667E-3</v>
      </c>
      <c r="Q826" s="5">
        <v>5.3617853757395473E-2</v>
      </c>
      <c r="R826" s="5">
        <v>6.0802270360633376E-2</v>
      </c>
      <c r="S826" s="5">
        <v>6.7986686963871279E-2</v>
      </c>
      <c r="T826" s="5">
        <v>7.5171103567109182E-2</v>
      </c>
      <c r="U826" s="5">
        <v>8.2355520170347085E-2</v>
      </c>
      <c r="V826" s="5">
        <v>8.9539936773584988E-2</v>
      </c>
    </row>
    <row r="827" spans="1:22" hidden="1" x14ac:dyDescent="0.35">
      <c r="A827" t="s">
        <v>55</v>
      </c>
      <c r="B827" t="s">
        <v>42</v>
      </c>
      <c r="C827" t="str">
        <f t="shared" si="36"/>
        <v>IRELAND_TO_elec</v>
      </c>
      <c r="D827" t="str">
        <f t="shared" si="37"/>
        <v>PROTRA_CHP_PP_I</v>
      </c>
      <c r="E827" t="s">
        <v>8</v>
      </c>
      <c r="F827" s="1" t="str">
        <f t="shared" si="38"/>
        <v>IRELANDTO_elecPROTRA_CHP_solid_bio</v>
      </c>
      <c r="G827" s="5">
        <v>9.730624652698332E-4</v>
      </c>
      <c r="H827" s="5">
        <v>9.730624652698332E-4</v>
      </c>
      <c r="I827" s="5">
        <v>9.730624652698332E-4</v>
      </c>
      <c r="J827" s="5">
        <v>9.730624652698332E-4</v>
      </c>
      <c r="K827" s="5">
        <v>9.730624652698332E-4</v>
      </c>
      <c r="L827" s="5">
        <v>9.730624652698332E-4</v>
      </c>
      <c r="M827" s="5">
        <v>9.730624652698332E-4</v>
      </c>
      <c r="N827" s="5">
        <v>9.730624652698332E-4</v>
      </c>
      <c r="O827" s="5">
        <v>9.730624652698332E-4</v>
      </c>
      <c r="P827" s="5">
        <v>9.730624652698332E-4</v>
      </c>
      <c r="Q827" s="5">
        <v>1.5682146242604521E-2</v>
      </c>
      <c r="R827" s="5">
        <v>1.7783443925080904E-2</v>
      </c>
      <c r="S827" s="5">
        <v>1.9884741607557287E-2</v>
      </c>
      <c r="T827" s="5">
        <v>2.198603929003367E-2</v>
      </c>
      <c r="U827" s="5">
        <v>2.4087336972510053E-2</v>
      </c>
      <c r="V827" s="5">
        <v>2.6188634654986435E-2</v>
      </c>
    </row>
    <row r="828" spans="1:22" hidden="1" x14ac:dyDescent="0.35">
      <c r="A828" t="s">
        <v>55</v>
      </c>
      <c r="B828" t="s">
        <v>42</v>
      </c>
      <c r="C828" t="str">
        <f t="shared" si="36"/>
        <v>IRELAND_TO_elec</v>
      </c>
      <c r="D828" t="str">
        <f t="shared" si="37"/>
        <v>PROTRA_CHP_PP_I</v>
      </c>
      <c r="E828" t="s">
        <v>9</v>
      </c>
      <c r="F828" s="1" t="str">
        <f t="shared" si="38"/>
        <v>IRELANDTO_elecPROTRA_CHP_solid_bio_CCS</v>
      </c>
      <c r="G828" s="5">
        <v>0</v>
      </c>
      <c r="H828" s="5">
        <v>0</v>
      </c>
      <c r="I828" s="5">
        <v>0</v>
      </c>
      <c r="J828" s="5">
        <v>0</v>
      </c>
      <c r="K828" s="5">
        <v>0</v>
      </c>
      <c r="L828" s="5">
        <v>0</v>
      </c>
      <c r="M828" s="5">
        <v>0</v>
      </c>
      <c r="N828" s="5">
        <v>0</v>
      </c>
      <c r="O828" s="5">
        <v>0</v>
      </c>
      <c r="P828" s="5">
        <v>0</v>
      </c>
      <c r="Q828" s="5">
        <v>0</v>
      </c>
      <c r="R828" s="5">
        <v>0</v>
      </c>
      <c r="S828" s="5">
        <v>0</v>
      </c>
      <c r="T828" s="5">
        <v>0</v>
      </c>
      <c r="U828" s="5">
        <v>0</v>
      </c>
      <c r="V828" s="5">
        <v>0</v>
      </c>
    </row>
    <row r="829" spans="1:22" hidden="1" x14ac:dyDescent="0.35">
      <c r="A829" t="s">
        <v>55</v>
      </c>
      <c r="B829" t="s">
        <v>42</v>
      </c>
      <c r="C829" t="str">
        <f t="shared" si="36"/>
        <v>IRELAND_TO_elec</v>
      </c>
      <c r="D829" t="str">
        <f t="shared" si="37"/>
        <v>PROTRA_CHP_PP_I</v>
      </c>
      <c r="E829" t="s">
        <v>17</v>
      </c>
      <c r="F829" s="1" t="str">
        <f t="shared" si="38"/>
        <v>IRELANDTO_elecPROTRA_PP_solid_bio</v>
      </c>
      <c r="G829" s="5">
        <v>1.131467982871899E-3</v>
      </c>
      <c r="H829" s="5">
        <v>1.131467982871899E-3</v>
      </c>
      <c r="I829" s="5">
        <v>1.131467982871899E-3</v>
      </c>
      <c r="J829" s="5">
        <v>1.131467982871899E-3</v>
      </c>
      <c r="K829" s="5">
        <v>1.131467982871899E-3</v>
      </c>
      <c r="L829" s="5">
        <v>4.7521655280619761E-3</v>
      </c>
      <c r="M829" s="5">
        <v>4.7521655280619761E-3</v>
      </c>
      <c r="N829" s="5">
        <v>8.1465694766776724E-3</v>
      </c>
      <c r="O829" s="5">
        <v>8.1465694766776724E-3</v>
      </c>
      <c r="P829" s="5">
        <v>8.1465694766776724E-3</v>
      </c>
      <c r="Q829" s="5">
        <v>8.1465694766776724E-3</v>
      </c>
      <c r="R829" s="5">
        <v>8.9224332363612609E-3</v>
      </c>
      <c r="S829" s="5">
        <v>9.6982969960448494E-3</v>
      </c>
      <c r="T829" s="5">
        <v>1.0474160755728438E-2</v>
      </c>
      <c r="U829" s="5">
        <v>1.1250024515412026E-2</v>
      </c>
      <c r="V829" s="5">
        <v>1.2025888275095615E-2</v>
      </c>
    </row>
    <row r="830" spans="1:22" hidden="1" x14ac:dyDescent="0.35">
      <c r="A830" t="s">
        <v>55</v>
      </c>
      <c r="B830" t="s">
        <v>42</v>
      </c>
      <c r="C830" t="str">
        <f t="shared" si="36"/>
        <v>IRELAND_TO_elec</v>
      </c>
      <c r="D830" t="str">
        <f t="shared" si="37"/>
        <v>PROTRA_CHP_PP_I</v>
      </c>
      <c r="E830" t="s">
        <v>18</v>
      </c>
      <c r="F830" s="1" t="str">
        <f t="shared" si="38"/>
        <v>IRELANDTO_elecPROTRA_PP_solid_bio_CCS</v>
      </c>
      <c r="G830" s="5">
        <v>0</v>
      </c>
      <c r="H830" s="5">
        <v>0</v>
      </c>
      <c r="I830" s="5">
        <v>0</v>
      </c>
      <c r="J830" s="5">
        <v>0</v>
      </c>
      <c r="K830" s="5">
        <v>0</v>
      </c>
      <c r="L830" s="5">
        <v>0</v>
      </c>
      <c r="M830" s="5">
        <v>0</v>
      </c>
      <c r="N830" s="5">
        <v>0</v>
      </c>
      <c r="O830" s="5">
        <v>0</v>
      </c>
      <c r="P830" s="5">
        <v>0</v>
      </c>
      <c r="Q830" s="5">
        <v>0</v>
      </c>
      <c r="R830" s="5">
        <v>0</v>
      </c>
      <c r="S830" s="5">
        <v>0</v>
      </c>
      <c r="T830" s="5">
        <v>0</v>
      </c>
      <c r="U830" s="5">
        <v>0</v>
      </c>
      <c r="V830" s="5">
        <v>0</v>
      </c>
    </row>
    <row r="831" spans="1:22" hidden="1" x14ac:dyDescent="0.35">
      <c r="A831" t="s">
        <v>55</v>
      </c>
      <c r="B831" t="s">
        <v>42</v>
      </c>
      <c r="C831" t="str">
        <f t="shared" si="36"/>
        <v>IRELAND_TO_elec</v>
      </c>
      <c r="D831" t="str">
        <f t="shared" si="37"/>
        <v>PROTRA_CHP_PP_I</v>
      </c>
      <c r="E831" t="s">
        <v>19</v>
      </c>
      <c r="F831" s="1" t="str">
        <f t="shared" si="38"/>
        <v>IRELANDTO_elecPROTRA_PP_gas_fuels</v>
      </c>
      <c r="G831" s="5">
        <v>2.3981400000000002</v>
      </c>
      <c r="H831" s="5">
        <v>2.3981400000000002</v>
      </c>
      <c r="I831" s="5">
        <v>2.3981400000000002</v>
      </c>
      <c r="J831" s="5">
        <v>2.2301400000000005</v>
      </c>
      <c r="K831" s="5">
        <v>2.2301400000000005</v>
      </c>
      <c r="L831" s="5">
        <v>2.3961399999999999</v>
      </c>
      <c r="M831" s="5">
        <v>2.4001399999999999</v>
      </c>
      <c r="N831" s="5">
        <v>2.2801399999999998</v>
      </c>
      <c r="O831" s="5">
        <v>2.2801399999999998</v>
      </c>
      <c r="P831" s="5">
        <v>2.53714</v>
      </c>
      <c r="Q831" s="5">
        <v>2.63714</v>
      </c>
      <c r="R831" s="5">
        <v>2.63714</v>
      </c>
      <c r="S831" s="5">
        <v>2.9590639568534596</v>
      </c>
      <c r="T831" s="5">
        <v>2.9590639568534596</v>
      </c>
      <c r="U831" s="5">
        <v>2.9590639568534596</v>
      </c>
      <c r="V831" s="5">
        <v>2.9590639568534596</v>
      </c>
    </row>
    <row r="832" spans="1:22" hidden="1" x14ac:dyDescent="0.35">
      <c r="A832" t="s">
        <v>55</v>
      </c>
      <c r="B832" t="s">
        <v>42</v>
      </c>
      <c r="C832" t="str">
        <f t="shared" si="36"/>
        <v>IRELAND_TO_elec</v>
      </c>
      <c r="D832" t="str">
        <f t="shared" si="37"/>
        <v>PROTRA_CHP_PP_I</v>
      </c>
      <c r="E832" t="s">
        <v>20</v>
      </c>
      <c r="F832" s="1" t="str">
        <f t="shared" si="38"/>
        <v>IRELANDTO_elecPROTRA_PP_gas_fuels_CCS</v>
      </c>
      <c r="G832" s="6">
        <v>0</v>
      </c>
      <c r="H832" s="6">
        <v>0</v>
      </c>
      <c r="I832" s="6">
        <v>0</v>
      </c>
      <c r="J832" s="6">
        <v>0</v>
      </c>
      <c r="K832" s="6">
        <v>0</v>
      </c>
      <c r="L832" s="6">
        <v>0</v>
      </c>
      <c r="M832" s="6">
        <v>0</v>
      </c>
      <c r="N832" s="6">
        <v>0</v>
      </c>
      <c r="O832" s="6">
        <v>0</v>
      </c>
      <c r="P832" s="6">
        <v>0</v>
      </c>
      <c r="Q832" s="6">
        <v>0</v>
      </c>
      <c r="R832" s="6">
        <v>0</v>
      </c>
      <c r="S832" s="6">
        <v>0</v>
      </c>
      <c r="T832" s="6">
        <v>0</v>
      </c>
      <c r="U832" s="6">
        <v>0</v>
      </c>
      <c r="V832" s="6">
        <v>0</v>
      </c>
    </row>
    <row r="833" spans="1:22" hidden="1" x14ac:dyDescent="0.35">
      <c r="A833" t="s">
        <v>55</v>
      </c>
      <c r="B833" t="s">
        <v>42</v>
      </c>
      <c r="C833" t="str">
        <f t="shared" si="36"/>
        <v>IRELAND_TO_elec</v>
      </c>
      <c r="D833" t="str">
        <f t="shared" si="37"/>
        <v>PROTRA_CHP_PP_I</v>
      </c>
      <c r="E833" t="s">
        <v>21</v>
      </c>
      <c r="F833" s="1" t="str">
        <f t="shared" si="38"/>
        <v>IRELANDTO_elecPROTRA_PP_geothermal</v>
      </c>
      <c r="G833" s="5">
        <v>0</v>
      </c>
      <c r="H833" s="5">
        <v>0</v>
      </c>
      <c r="I833" s="5">
        <v>0</v>
      </c>
      <c r="J833" s="5">
        <v>0</v>
      </c>
      <c r="K833" s="5">
        <v>0</v>
      </c>
      <c r="L833" s="5">
        <v>0</v>
      </c>
      <c r="M833" s="5">
        <v>0</v>
      </c>
      <c r="N833" s="5">
        <v>0</v>
      </c>
      <c r="O833" s="5">
        <v>0</v>
      </c>
      <c r="P833" s="5">
        <v>0</v>
      </c>
      <c r="Q833" s="5">
        <v>0</v>
      </c>
      <c r="R833" s="5">
        <v>0</v>
      </c>
      <c r="S833" s="5">
        <v>0</v>
      </c>
      <c r="T833" s="5">
        <v>0</v>
      </c>
      <c r="U833" s="5">
        <v>0</v>
      </c>
      <c r="V833" s="5">
        <v>0</v>
      </c>
    </row>
    <row r="834" spans="1:22" hidden="1" x14ac:dyDescent="0.35">
      <c r="A834" t="s">
        <v>55</v>
      </c>
      <c r="B834" t="s">
        <v>42</v>
      </c>
      <c r="C834" t="str">
        <f t="shared" si="36"/>
        <v>IRELAND_TO_elec</v>
      </c>
      <c r="D834" t="str">
        <f t="shared" si="37"/>
        <v>PROTRA_CHP_PP_I</v>
      </c>
      <c r="E834" t="s">
        <v>22</v>
      </c>
      <c r="F834" s="1" t="str">
        <f t="shared" si="38"/>
        <v>IRELANDTO_elecPROTRA_PP_hydropower_dammed</v>
      </c>
      <c r="G834" s="5">
        <v>0.45400000000000001</v>
      </c>
      <c r="H834" s="5">
        <v>0.45400000000000001</v>
      </c>
      <c r="I834" s="5">
        <v>0.45400000000000001</v>
      </c>
      <c r="J834" s="5">
        <v>0.45400000000000001</v>
      </c>
      <c r="K834" s="5">
        <v>0.45400000000000001</v>
      </c>
      <c r="L834" s="5">
        <v>0.45400000000000001</v>
      </c>
      <c r="M834" s="5">
        <v>0.45400000000000001</v>
      </c>
      <c r="N834" s="5">
        <v>0.45400000000000001</v>
      </c>
      <c r="O834" s="5">
        <v>0.45400000000000001</v>
      </c>
      <c r="P834" s="5">
        <v>0.45400000000000001</v>
      </c>
      <c r="Q834" s="5">
        <v>0.45400000000000001</v>
      </c>
      <c r="R834" s="5">
        <v>0.45400000000000001</v>
      </c>
      <c r="S834" s="5">
        <v>0.45400000000000001</v>
      </c>
      <c r="T834" s="5">
        <v>0.45400000000000001</v>
      </c>
      <c r="U834" s="5">
        <v>0.45400000000000001</v>
      </c>
      <c r="V834" s="5">
        <v>0.45400000000000001</v>
      </c>
    </row>
    <row r="835" spans="1:22" hidden="1" x14ac:dyDescent="0.35">
      <c r="A835" t="s">
        <v>55</v>
      </c>
      <c r="B835" t="s">
        <v>42</v>
      </c>
      <c r="C835" t="str">
        <f t="shared" si="36"/>
        <v>IRELAND_TO_elec</v>
      </c>
      <c r="D835" t="str">
        <f t="shared" si="37"/>
        <v>PROTRA_CHP_PP_I</v>
      </c>
      <c r="E835" t="s">
        <v>23</v>
      </c>
      <c r="F835" s="1" t="str">
        <f t="shared" si="38"/>
        <v>IRELANDTO_elecPROTRA_PP_hydropower_run_of_river</v>
      </c>
      <c r="G835" s="5">
        <v>7.1585999999999997E-2</v>
      </c>
      <c r="H835" s="5">
        <v>7.1819000000000008E-2</v>
      </c>
      <c r="I835" s="5">
        <v>7.2219000000000005E-2</v>
      </c>
      <c r="J835" s="5">
        <v>7.2219000000000005E-2</v>
      </c>
      <c r="K835" s="5">
        <v>7.2219000000000005E-2</v>
      </c>
      <c r="L835" s="5">
        <v>7.5602000000000003E-2</v>
      </c>
      <c r="M835" s="5">
        <v>7.5602000000000003E-2</v>
      </c>
      <c r="N835" s="5">
        <v>7.5602000000000003E-2</v>
      </c>
      <c r="O835" s="5">
        <v>7.5602000000000003E-2</v>
      </c>
      <c r="P835" s="5">
        <v>7.5731000000000007E-2</v>
      </c>
      <c r="Q835" s="5">
        <v>7.5731000000000007E-2</v>
      </c>
      <c r="R835" s="5">
        <v>7.5731000000000007E-2</v>
      </c>
      <c r="S835" s="5">
        <v>7.5731000000000007E-2</v>
      </c>
      <c r="T835" s="5">
        <v>7.5731000000000007E-2</v>
      </c>
      <c r="U835" s="5">
        <v>7.5731000000000007E-2</v>
      </c>
      <c r="V835" s="5">
        <v>7.5731000000000007E-2</v>
      </c>
    </row>
    <row r="836" spans="1:22" hidden="1" x14ac:dyDescent="0.35">
      <c r="A836" t="s">
        <v>55</v>
      </c>
      <c r="B836" t="s">
        <v>42</v>
      </c>
      <c r="C836" t="str">
        <f t="shared" ref="C836:C899" si="39">A836&amp;"_"&amp;B836</f>
        <v>IRELAND_TO_elec</v>
      </c>
      <c r="D836" t="str">
        <f t="shared" ref="D836:D899" si="40">IF(B836="TO_heat","PROTRA_CHP_HP_I","PROTRA_CHP_PP_I")</f>
        <v>PROTRA_CHP_PP_I</v>
      </c>
      <c r="E836" t="s">
        <v>24</v>
      </c>
      <c r="F836" s="1" t="str">
        <f t="shared" ref="F836:F899" si="41">A836&amp;B836&amp;E836</f>
        <v>IRELANDTO_elecPROTRA_PP_liquid_fuels</v>
      </c>
      <c r="G836" s="5">
        <v>0.91930000000000001</v>
      </c>
      <c r="H836" s="5">
        <v>0.91930000000000001</v>
      </c>
      <c r="I836" s="5">
        <v>0.91930000000000001</v>
      </c>
      <c r="J836" s="5">
        <v>0.90629999999999999</v>
      </c>
      <c r="K836" s="5">
        <v>0.89079999999999993</v>
      </c>
      <c r="L836" s="5">
        <v>1.0568</v>
      </c>
      <c r="M836" s="5">
        <v>1.0568</v>
      </c>
      <c r="N836" s="5">
        <v>0.99679999999999991</v>
      </c>
      <c r="O836" s="5">
        <v>0.99679999999999991</v>
      </c>
      <c r="P836" s="5">
        <v>0.87679999999999991</v>
      </c>
      <c r="Q836" s="5">
        <v>0.81679999999999997</v>
      </c>
      <c r="R836" s="5">
        <v>0.81679999999999997</v>
      </c>
      <c r="S836" s="5">
        <v>1.2810969173859432</v>
      </c>
      <c r="T836" s="5">
        <v>1.2810969173859432</v>
      </c>
      <c r="U836" s="5">
        <v>1.2810969173859432</v>
      </c>
      <c r="V836" s="5">
        <v>1.2810969173859432</v>
      </c>
    </row>
    <row r="837" spans="1:22" hidden="1" x14ac:dyDescent="0.35">
      <c r="A837" t="s">
        <v>55</v>
      </c>
      <c r="B837" t="s">
        <v>42</v>
      </c>
      <c r="C837" t="str">
        <f t="shared" si="39"/>
        <v>IRELAND_TO_elec</v>
      </c>
      <c r="D837" t="str">
        <f t="shared" si="40"/>
        <v>PROTRA_CHP_PP_I</v>
      </c>
      <c r="E837" t="s">
        <v>25</v>
      </c>
      <c r="F837" s="1" t="str">
        <f t="shared" si="41"/>
        <v>IRELANDTO_elecPROTRA_PP_liquid_fuels_CCS</v>
      </c>
      <c r="G837" s="5">
        <v>0</v>
      </c>
      <c r="H837" s="5">
        <v>0</v>
      </c>
      <c r="I837" s="5">
        <v>0</v>
      </c>
      <c r="J837" s="5">
        <v>0</v>
      </c>
      <c r="K837" s="5">
        <v>0</v>
      </c>
      <c r="L837" s="5">
        <v>0</v>
      </c>
      <c r="M837" s="5">
        <v>0</v>
      </c>
      <c r="N837" s="5">
        <v>0</v>
      </c>
      <c r="O837" s="5">
        <v>0</v>
      </c>
      <c r="P837" s="5">
        <v>0</v>
      </c>
      <c r="Q837" s="5">
        <v>0</v>
      </c>
      <c r="R837" s="5">
        <v>0</v>
      </c>
      <c r="S837" s="5">
        <v>0</v>
      </c>
      <c r="T837" s="5">
        <v>0</v>
      </c>
      <c r="U837" s="5">
        <v>0</v>
      </c>
      <c r="V837" s="5">
        <v>0</v>
      </c>
    </row>
    <row r="838" spans="1:22" hidden="1" x14ac:dyDescent="0.35">
      <c r="A838" t="s">
        <v>55</v>
      </c>
      <c r="B838" t="s">
        <v>42</v>
      </c>
      <c r="C838" t="str">
        <f t="shared" si="39"/>
        <v>IRELAND_TO_elec</v>
      </c>
      <c r="D838" t="str">
        <f t="shared" si="40"/>
        <v>PROTRA_CHP_PP_I</v>
      </c>
      <c r="E838" t="s">
        <v>26</v>
      </c>
      <c r="F838" s="1" t="str">
        <f t="shared" si="41"/>
        <v>IRELANDTO_elecPROTRA_PP_nuclear</v>
      </c>
      <c r="G838" s="5">
        <v>0</v>
      </c>
      <c r="H838" s="5">
        <v>0</v>
      </c>
      <c r="I838" s="5">
        <v>0</v>
      </c>
      <c r="J838" s="5">
        <v>0</v>
      </c>
      <c r="K838" s="5">
        <v>0</v>
      </c>
      <c r="L838" s="5">
        <v>0</v>
      </c>
      <c r="M838" s="5">
        <v>0</v>
      </c>
      <c r="N838" s="5">
        <v>0</v>
      </c>
      <c r="O838" s="5">
        <v>0</v>
      </c>
      <c r="P838" s="5">
        <v>0</v>
      </c>
      <c r="Q838" s="5">
        <v>0</v>
      </c>
      <c r="R838" s="5">
        <v>0</v>
      </c>
      <c r="S838" s="5">
        <v>0</v>
      </c>
      <c r="T838" s="5">
        <v>0</v>
      </c>
      <c r="U838" s="5">
        <v>0</v>
      </c>
      <c r="V838" s="5">
        <v>0</v>
      </c>
    </row>
    <row r="839" spans="1:22" hidden="1" x14ac:dyDescent="0.35">
      <c r="A839" t="s">
        <v>55</v>
      </c>
      <c r="B839" t="s">
        <v>42</v>
      </c>
      <c r="C839" t="str">
        <f t="shared" si="39"/>
        <v>IRELAND_TO_elec</v>
      </c>
      <c r="D839" t="str">
        <f t="shared" si="40"/>
        <v>PROTRA_CHP_PP_I</v>
      </c>
      <c r="E839" t="s">
        <v>27</v>
      </c>
      <c r="F839" s="1" t="str">
        <f t="shared" si="41"/>
        <v>IRELANDTO_elecPROTRA_PP_oceanic</v>
      </c>
      <c r="G839" s="5">
        <v>0</v>
      </c>
      <c r="H839" s="5">
        <v>0</v>
      </c>
      <c r="I839" s="5">
        <v>0</v>
      </c>
      <c r="J839" s="5">
        <v>0</v>
      </c>
      <c r="K839" s="5">
        <v>0</v>
      </c>
      <c r="L839" s="5">
        <v>0</v>
      </c>
      <c r="M839" s="5">
        <v>0</v>
      </c>
      <c r="N839" s="5">
        <v>0</v>
      </c>
      <c r="O839" s="5">
        <v>0</v>
      </c>
      <c r="P839" s="5">
        <v>0</v>
      </c>
      <c r="Q839" s="5">
        <v>0</v>
      </c>
      <c r="R839" s="5">
        <v>0</v>
      </c>
      <c r="S839" s="5">
        <v>0</v>
      </c>
      <c r="T839" s="5">
        <v>0</v>
      </c>
      <c r="U839" s="5">
        <v>0</v>
      </c>
      <c r="V839" s="5">
        <v>0</v>
      </c>
    </row>
    <row r="840" spans="1:22" hidden="1" x14ac:dyDescent="0.35">
      <c r="A840" t="s">
        <v>55</v>
      </c>
      <c r="B840" t="s">
        <v>42</v>
      </c>
      <c r="C840" t="str">
        <f t="shared" si="39"/>
        <v>IRELAND_TO_elec</v>
      </c>
      <c r="D840" t="str">
        <f t="shared" si="40"/>
        <v>PROTRA_CHP_PP_I</v>
      </c>
      <c r="E840" t="s">
        <v>28</v>
      </c>
      <c r="F840" s="1" t="str">
        <f t="shared" si="41"/>
        <v>IRELANDTO_elecPROTRA_PP_solar_CSP</v>
      </c>
      <c r="G840" s="5">
        <v>0</v>
      </c>
      <c r="H840" s="5">
        <v>0</v>
      </c>
      <c r="I840" s="5">
        <v>0</v>
      </c>
      <c r="J840" s="5">
        <v>0</v>
      </c>
      <c r="K840" s="5">
        <v>0</v>
      </c>
      <c r="L840" s="5">
        <v>0</v>
      </c>
      <c r="M840" s="5">
        <v>0</v>
      </c>
      <c r="N840" s="5">
        <v>0</v>
      </c>
      <c r="O840" s="5">
        <v>0</v>
      </c>
      <c r="P840" s="5">
        <v>0</v>
      </c>
      <c r="Q840" s="5">
        <v>0</v>
      </c>
      <c r="R840" s="5">
        <v>0</v>
      </c>
      <c r="S840" s="5">
        <v>0</v>
      </c>
      <c r="T840" s="5">
        <v>0</v>
      </c>
      <c r="U840" s="5">
        <v>0</v>
      </c>
      <c r="V840" s="5">
        <v>0</v>
      </c>
    </row>
    <row r="841" spans="1:22" hidden="1" x14ac:dyDescent="0.35">
      <c r="A841" t="s">
        <v>55</v>
      </c>
      <c r="B841" t="s">
        <v>42</v>
      </c>
      <c r="C841" t="str">
        <f t="shared" si="39"/>
        <v>IRELAND_TO_elec</v>
      </c>
      <c r="D841" t="str">
        <f t="shared" si="40"/>
        <v>PROTRA_CHP_PP_I</v>
      </c>
      <c r="E841" t="s">
        <v>29</v>
      </c>
      <c r="F841" s="1" t="str">
        <f t="shared" si="41"/>
        <v>IRELANDTO_elecPROTRA_PP_solar_PV</v>
      </c>
      <c r="G841" s="5">
        <v>0</v>
      </c>
      <c r="H841" s="5">
        <v>0</v>
      </c>
      <c r="I841" s="5">
        <v>0</v>
      </c>
      <c r="J841" s="5">
        <v>0</v>
      </c>
      <c r="K841" s="5">
        <v>3.702E-4</v>
      </c>
      <c r="L841" s="5">
        <v>4.1579999999999997E-4</v>
      </c>
      <c r="M841" s="5">
        <v>4.7340000000000001E-4</v>
      </c>
      <c r="N841" s="5">
        <v>5.6399999999999994E-4</v>
      </c>
      <c r="O841" s="5">
        <v>6.1019999999999998E-4</v>
      </c>
      <c r="P841" s="5">
        <v>9.7740000000000001E-4</v>
      </c>
      <c r="Q841" s="5">
        <v>1.4111999999999998E-3</v>
      </c>
      <c r="R841" s="5">
        <v>1.5979199999999999E-3</v>
      </c>
      <c r="S841" s="5">
        <v>1.7846399999999999E-3</v>
      </c>
      <c r="T841" s="5">
        <v>1.9713599999999997E-3</v>
      </c>
      <c r="U841" s="5">
        <v>2.1580799999999997E-3</v>
      </c>
      <c r="V841" s="5">
        <v>2.3447999999999997E-3</v>
      </c>
    </row>
    <row r="842" spans="1:22" hidden="1" x14ac:dyDescent="0.35">
      <c r="A842" t="s">
        <v>55</v>
      </c>
      <c r="B842" t="s">
        <v>42</v>
      </c>
      <c r="C842" t="str">
        <f t="shared" si="39"/>
        <v>IRELAND_TO_elec</v>
      </c>
      <c r="D842" t="str">
        <f t="shared" si="40"/>
        <v>PROTRA_CHP_PP_I</v>
      </c>
      <c r="E842" t="s">
        <v>30</v>
      </c>
      <c r="F842" s="1" t="str">
        <f t="shared" si="41"/>
        <v>IRELANDTO_elecPROTRA_PP_solar_urban_PV</v>
      </c>
      <c r="G842" s="5">
        <v>0</v>
      </c>
      <c r="H842" s="5">
        <v>0</v>
      </c>
      <c r="I842" s="5">
        <v>0</v>
      </c>
      <c r="J842" s="5">
        <v>0</v>
      </c>
      <c r="K842" s="5">
        <v>2.4680000000000004E-4</v>
      </c>
      <c r="L842" s="5">
        <v>2.7720000000000002E-4</v>
      </c>
      <c r="M842" s="5">
        <v>3.1560000000000003E-4</v>
      </c>
      <c r="N842" s="5">
        <v>3.7599999999999998E-4</v>
      </c>
      <c r="O842" s="5">
        <v>4.0680000000000002E-4</v>
      </c>
      <c r="P842" s="5">
        <v>6.5160000000000012E-4</v>
      </c>
      <c r="Q842" s="5">
        <v>9.4079999999999999E-4</v>
      </c>
      <c r="R842" s="5">
        <v>1.06528E-3</v>
      </c>
      <c r="S842" s="5">
        <v>1.18976E-3</v>
      </c>
      <c r="T842" s="5">
        <v>1.3142399999999999E-3</v>
      </c>
      <c r="U842" s="5">
        <v>1.4387199999999999E-3</v>
      </c>
      <c r="V842" s="5">
        <v>1.5631999999999998E-3</v>
      </c>
    </row>
    <row r="843" spans="1:22" hidden="1" x14ac:dyDescent="0.35">
      <c r="A843" t="s">
        <v>55</v>
      </c>
      <c r="B843" t="s">
        <v>42</v>
      </c>
      <c r="C843" t="str">
        <f t="shared" si="39"/>
        <v>IRELAND_TO_elec</v>
      </c>
      <c r="D843" t="str">
        <f t="shared" si="40"/>
        <v>PROTRA_CHP_PP_I</v>
      </c>
      <c r="E843" t="s">
        <v>31</v>
      </c>
      <c r="F843" s="1" t="str">
        <f t="shared" si="41"/>
        <v>IRELANDTO_elecPROTRA_PP_solid_fossil</v>
      </c>
      <c r="G843" s="5">
        <v>0.85499999999999998</v>
      </c>
      <c r="H843" s="5">
        <v>0.85499999999999998</v>
      </c>
      <c r="I843" s="5">
        <v>0.85499999999999998</v>
      </c>
      <c r="J843" s="5">
        <v>0.85499999999999998</v>
      </c>
      <c r="K843" s="5">
        <v>0.85499999999999998</v>
      </c>
      <c r="L843" s="5">
        <v>0.85499999999999998</v>
      </c>
      <c r="M843" s="5">
        <v>0.85499999999999998</v>
      </c>
      <c r="N843" s="5">
        <v>0.85499999999999998</v>
      </c>
      <c r="O843" s="5">
        <v>0.85499999999999998</v>
      </c>
      <c r="P843" s="5">
        <v>0.85499999999999998</v>
      </c>
      <c r="Q843" s="5">
        <v>0.85499999999999998</v>
      </c>
      <c r="R843" s="5">
        <v>0.85499999999999998</v>
      </c>
      <c r="S843" s="5">
        <v>0.85499999999999998</v>
      </c>
      <c r="T843" s="5">
        <v>0.85499999999999998</v>
      </c>
      <c r="U843" s="5">
        <v>0.85499999999999998</v>
      </c>
      <c r="V843" s="5">
        <v>0.85499999999999998</v>
      </c>
    </row>
    <row r="844" spans="1:22" hidden="1" x14ac:dyDescent="0.35">
      <c r="A844" t="s">
        <v>55</v>
      </c>
      <c r="B844" t="s">
        <v>42</v>
      </c>
      <c r="C844" t="str">
        <f t="shared" si="39"/>
        <v>IRELAND_TO_elec</v>
      </c>
      <c r="D844" t="str">
        <f t="shared" si="40"/>
        <v>PROTRA_CHP_PP_I</v>
      </c>
      <c r="E844" t="s">
        <v>32</v>
      </c>
      <c r="F844" s="1" t="str">
        <f t="shared" si="41"/>
        <v>IRELANDTO_elecPROTRA_PP_solid_fossil_CCS</v>
      </c>
      <c r="G844" s="5">
        <v>0</v>
      </c>
      <c r="H844" s="5">
        <v>0</v>
      </c>
      <c r="I844" s="5">
        <v>0</v>
      </c>
      <c r="J844" s="5">
        <v>0</v>
      </c>
      <c r="K844" s="5">
        <v>0</v>
      </c>
      <c r="L844" s="5">
        <v>0</v>
      </c>
      <c r="M844" s="5">
        <v>0</v>
      </c>
      <c r="N844" s="5">
        <v>0</v>
      </c>
      <c r="O844" s="5">
        <v>0</v>
      </c>
      <c r="P844" s="5">
        <v>0</v>
      </c>
      <c r="Q844" s="5">
        <v>0</v>
      </c>
      <c r="R844" s="5">
        <v>0</v>
      </c>
      <c r="S844" s="5">
        <v>0</v>
      </c>
      <c r="T844" s="5">
        <v>0</v>
      </c>
      <c r="U844" s="5">
        <v>0</v>
      </c>
      <c r="V844" s="5">
        <v>0</v>
      </c>
    </row>
    <row r="845" spans="1:22" hidden="1" x14ac:dyDescent="0.35">
      <c r="A845" t="s">
        <v>55</v>
      </c>
      <c r="B845" t="s">
        <v>42</v>
      </c>
      <c r="C845" t="str">
        <f t="shared" si="39"/>
        <v>IRELAND_TO_elec</v>
      </c>
      <c r="D845" t="str">
        <f t="shared" si="40"/>
        <v>PROTRA_CHP_PP_I</v>
      </c>
      <c r="E845" t="s">
        <v>33</v>
      </c>
      <c r="F845" s="1" t="str">
        <f t="shared" si="41"/>
        <v>IRELANDTO_elecPROTRA_PP_waste</v>
      </c>
      <c r="G845" s="5">
        <v>3.8685320171281006E-3</v>
      </c>
      <c r="H845" s="5">
        <v>3.8685320171281006E-3</v>
      </c>
      <c r="I845" s="5">
        <v>3.8685320171281006E-3</v>
      </c>
      <c r="J845" s="5">
        <v>3.8685320171281006E-3</v>
      </c>
      <c r="K845" s="5">
        <v>3.8685320171281006E-3</v>
      </c>
      <c r="L845" s="5">
        <v>1.6247834471938023E-2</v>
      </c>
      <c r="M845" s="5">
        <v>1.6247834471938023E-2</v>
      </c>
      <c r="N845" s="5">
        <v>2.7853430523322321E-2</v>
      </c>
      <c r="O845" s="5">
        <v>2.7853430523322321E-2</v>
      </c>
      <c r="P845" s="5">
        <v>2.7853430523322321E-2</v>
      </c>
      <c r="Q845" s="5">
        <v>2.7853430523322321E-2</v>
      </c>
      <c r="R845" s="5">
        <v>3.050613819221016E-2</v>
      </c>
      <c r="S845" s="5">
        <v>3.3158845861097998E-2</v>
      </c>
      <c r="T845" s="5">
        <v>3.5811553529985836E-2</v>
      </c>
      <c r="U845" s="5">
        <v>3.8464261198873674E-2</v>
      </c>
      <c r="V845" s="5">
        <v>4.1116968867761512E-2</v>
      </c>
    </row>
    <row r="846" spans="1:22" hidden="1" x14ac:dyDescent="0.35">
      <c r="A846" t="s">
        <v>55</v>
      </c>
      <c r="B846" t="s">
        <v>42</v>
      </c>
      <c r="C846" t="str">
        <f t="shared" si="39"/>
        <v>IRELAND_TO_elec</v>
      </c>
      <c r="D846" t="str">
        <f t="shared" si="40"/>
        <v>PROTRA_CHP_PP_I</v>
      </c>
      <c r="E846" t="s">
        <v>34</v>
      </c>
      <c r="F846" s="1" t="str">
        <f t="shared" si="41"/>
        <v>IRELANDTO_elecPROTRA_PP_waste_CCS</v>
      </c>
      <c r="G846" s="5">
        <v>0</v>
      </c>
      <c r="H846" s="5">
        <v>0</v>
      </c>
      <c r="I846" s="5">
        <v>0</v>
      </c>
      <c r="J846" s="5">
        <v>0</v>
      </c>
      <c r="K846" s="5">
        <v>0</v>
      </c>
      <c r="L846" s="5">
        <v>0</v>
      </c>
      <c r="M846" s="5">
        <v>0</v>
      </c>
      <c r="N846" s="5">
        <v>0</v>
      </c>
      <c r="O846" s="5">
        <v>0</v>
      </c>
      <c r="P846" s="5">
        <v>0</v>
      </c>
      <c r="Q846" s="5">
        <v>0</v>
      </c>
      <c r="R846" s="5">
        <v>0</v>
      </c>
      <c r="S846" s="5">
        <v>0</v>
      </c>
      <c r="T846" s="5">
        <v>0</v>
      </c>
      <c r="U846" s="5">
        <v>0</v>
      </c>
      <c r="V846" s="5">
        <v>0</v>
      </c>
    </row>
    <row r="847" spans="1:22" hidden="1" x14ac:dyDescent="0.35">
      <c r="A847" t="s">
        <v>55</v>
      </c>
      <c r="B847" t="s">
        <v>42</v>
      </c>
      <c r="C847" t="str">
        <f t="shared" si="39"/>
        <v>IRELAND_TO_elec</v>
      </c>
      <c r="D847" t="str">
        <f t="shared" si="40"/>
        <v>PROTRA_CHP_PP_I</v>
      </c>
      <c r="E847" t="s">
        <v>35</v>
      </c>
      <c r="F847" s="1" t="str">
        <f t="shared" si="41"/>
        <v>IRELANDTO_elecPROTRA_PP_wind_offshore</v>
      </c>
      <c r="G847" s="5">
        <v>2.52E-2</v>
      </c>
      <c r="H847" s="5">
        <v>2.52E-2</v>
      </c>
      <c r="I847" s="5">
        <v>2.52E-2</v>
      </c>
      <c r="J847" s="5">
        <v>2.52E-2</v>
      </c>
      <c r="K847" s="5">
        <v>2.52E-2</v>
      </c>
      <c r="L847" s="5">
        <v>2.52E-2</v>
      </c>
      <c r="M847" s="5">
        <v>2.52E-2</v>
      </c>
      <c r="N847" s="5">
        <v>2.52E-2</v>
      </c>
      <c r="O847" s="5">
        <v>2.52E-2</v>
      </c>
      <c r="P847" s="5">
        <v>2.52E-2</v>
      </c>
      <c r="Q847" s="5">
        <v>2.52E-2</v>
      </c>
      <c r="R847" s="5">
        <v>2.52E-2</v>
      </c>
      <c r="S847" s="5">
        <v>2.52E-2</v>
      </c>
      <c r="T847" s="5">
        <v>2.52E-2</v>
      </c>
      <c r="U847" s="5">
        <v>2.52E-2</v>
      </c>
      <c r="V847" s="5">
        <v>2.52E-2</v>
      </c>
    </row>
    <row r="848" spans="1:22" hidden="1" x14ac:dyDescent="0.35">
      <c r="A848" t="s">
        <v>55</v>
      </c>
      <c r="B848" t="s">
        <v>42</v>
      </c>
      <c r="C848" t="str">
        <f t="shared" si="39"/>
        <v>IRELAND_TO_elec</v>
      </c>
      <c r="D848" t="str">
        <f t="shared" si="40"/>
        <v>PROTRA_CHP_PP_I</v>
      </c>
      <c r="E848" t="s">
        <v>36</v>
      </c>
      <c r="F848" s="1" t="str">
        <f t="shared" si="41"/>
        <v>IRELANDTO_elecPROTRA_PP_wind_onshore</v>
      </c>
      <c r="G848" s="5">
        <v>0.46810000000000002</v>
      </c>
      <c r="H848" s="5">
        <v>0.65129999999999999</v>
      </c>
      <c r="I848" s="5">
        <v>0.71529999999999994</v>
      </c>
      <c r="J848" s="5">
        <v>0.91710000000000003</v>
      </c>
      <c r="K848" s="5">
        <v>1.2261</v>
      </c>
      <c r="L848" s="5">
        <v>1.3652</v>
      </c>
      <c r="M848" s="5">
        <v>1.5594000000000001</v>
      </c>
      <c r="N848" s="5">
        <v>1.6791510000000001</v>
      </c>
      <c r="O848" s="5">
        <v>1.9829510000000001</v>
      </c>
      <c r="P848" s="5">
        <v>2.2580500000000003</v>
      </c>
      <c r="Q848" s="5">
        <v>2.425951</v>
      </c>
      <c r="R848" s="5">
        <v>2.4424886837965389</v>
      </c>
      <c r="S848" s="5">
        <v>2.4424886837965389</v>
      </c>
      <c r="T848" s="5">
        <v>2.4424886837965389</v>
      </c>
      <c r="U848" s="5">
        <v>2.4412165542737281</v>
      </c>
      <c r="V848" s="5">
        <v>2.4412165542737281</v>
      </c>
    </row>
    <row r="849" spans="1:22" hidden="1" x14ac:dyDescent="0.35">
      <c r="A849" t="s">
        <v>56</v>
      </c>
      <c r="B849" t="s">
        <v>41</v>
      </c>
      <c r="C849" t="str">
        <f t="shared" si="39"/>
        <v>ITALY_TO_heat</v>
      </c>
      <c r="D849" t="str">
        <f t="shared" si="40"/>
        <v>PROTRA_CHP_HP_I</v>
      </c>
      <c r="E849" t="s">
        <v>0</v>
      </c>
      <c r="F849" s="1" t="str">
        <f t="shared" si="41"/>
        <v>ITALYTO_heatPROTRA_CHP_gas_fuels</v>
      </c>
      <c r="G849" s="3">
        <v>1.8596315104862606</v>
      </c>
      <c r="H849" s="3">
        <v>1.8521275488285771</v>
      </c>
      <c r="I849" s="3">
        <v>1.8861963373172053</v>
      </c>
      <c r="J849" s="3">
        <v>1.8602601846358355</v>
      </c>
      <c r="K849" s="3">
        <v>1.656021342298629</v>
      </c>
      <c r="L849" s="3">
        <v>1.9814471590005667</v>
      </c>
      <c r="M849" s="3">
        <v>2.1407826158032908</v>
      </c>
      <c r="N849" s="3">
        <v>2.0950231633417289</v>
      </c>
      <c r="O849" s="3">
        <v>2.1088406185866262</v>
      </c>
      <c r="P849" s="3">
        <v>1.9979264473468525</v>
      </c>
      <c r="Q849" s="3">
        <v>2.1883879625763676</v>
      </c>
      <c r="R849" s="3">
        <v>2.2617154452990453</v>
      </c>
      <c r="S849" s="3">
        <v>2.267013041588684</v>
      </c>
      <c r="T849" s="3">
        <v>2.1956304626680572</v>
      </c>
      <c r="U849" s="3">
        <v>2.2771347489010121</v>
      </c>
      <c r="V849" s="3">
        <v>2.2882756079028423</v>
      </c>
    </row>
    <row r="850" spans="1:22" hidden="1" x14ac:dyDescent="0.35">
      <c r="A850" t="s">
        <v>56</v>
      </c>
      <c r="B850" t="s">
        <v>41</v>
      </c>
      <c r="C850" t="str">
        <f t="shared" si="39"/>
        <v>ITALY_TO_heat</v>
      </c>
      <c r="D850" t="str">
        <f t="shared" si="40"/>
        <v>PROTRA_CHP_HP_I</v>
      </c>
      <c r="E850" t="s">
        <v>1</v>
      </c>
      <c r="F850" s="1" t="str">
        <f t="shared" si="41"/>
        <v>ITALYTO_heatPROTRA_CHP_gas_fuels_CCS</v>
      </c>
      <c r="G850" s="3">
        <v>0</v>
      </c>
      <c r="H850" s="3">
        <v>0</v>
      </c>
      <c r="I850" s="3">
        <v>0</v>
      </c>
      <c r="J850" s="3">
        <v>0</v>
      </c>
      <c r="K850" s="3">
        <v>0</v>
      </c>
      <c r="L850" s="3">
        <v>0</v>
      </c>
      <c r="M850" s="3">
        <v>0</v>
      </c>
      <c r="N850" s="3">
        <v>0</v>
      </c>
      <c r="O850" s="3">
        <v>0</v>
      </c>
      <c r="P850" s="3">
        <v>0</v>
      </c>
      <c r="Q850" s="3">
        <v>0</v>
      </c>
      <c r="R850" s="3">
        <v>0</v>
      </c>
      <c r="S850" s="3">
        <v>0</v>
      </c>
      <c r="T850" s="3">
        <v>0</v>
      </c>
      <c r="U850" s="3">
        <v>0</v>
      </c>
      <c r="V850" s="3">
        <v>0</v>
      </c>
    </row>
    <row r="851" spans="1:22" hidden="1" x14ac:dyDescent="0.35">
      <c r="A851" t="s">
        <v>56</v>
      </c>
      <c r="B851" t="s">
        <v>41</v>
      </c>
      <c r="C851" t="str">
        <f t="shared" si="39"/>
        <v>ITALY_TO_heat</v>
      </c>
      <c r="D851" t="str">
        <f t="shared" si="40"/>
        <v>PROTRA_CHP_HP_I</v>
      </c>
      <c r="E851" t="s">
        <v>2</v>
      </c>
      <c r="F851" s="1" t="str">
        <f t="shared" si="41"/>
        <v>ITALYTO_heatPROTRA_CHP_geothermal</v>
      </c>
      <c r="G851" s="3">
        <v>0</v>
      </c>
      <c r="H851" s="3">
        <v>0</v>
      </c>
      <c r="I851" s="3">
        <v>0</v>
      </c>
      <c r="J851" s="3">
        <v>0</v>
      </c>
      <c r="K851" s="3">
        <v>0</v>
      </c>
      <c r="L851" s="3">
        <v>0</v>
      </c>
      <c r="M851" s="3">
        <v>0</v>
      </c>
      <c r="N851" s="3">
        <v>0</v>
      </c>
      <c r="O851" s="3">
        <v>0</v>
      </c>
      <c r="P851" s="3">
        <v>0</v>
      </c>
      <c r="Q851" s="3">
        <v>0</v>
      </c>
      <c r="R851" s="3">
        <v>0</v>
      </c>
      <c r="S851" s="3">
        <v>0</v>
      </c>
      <c r="T851" s="3">
        <v>0</v>
      </c>
      <c r="U851" s="3">
        <v>0</v>
      </c>
      <c r="V851" s="3">
        <v>0</v>
      </c>
    </row>
    <row r="852" spans="1:22" hidden="1" x14ac:dyDescent="0.35">
      <c r="A852" t="s">
        <v>56</v>
      </c>
      <c r="B852" t="s">
        <v>41</v>
      </c>
      <c r="C852" t="str">
        <f t="shared" si="39"/>
        <v>ITALY_TO_heat</v>
      </c>
      <c r="D852" t="str">
        <f t="shared" si="40"/>
        <v>PROTRA_CHP_HP_I</v>
      </c>
      <c r="E852" t="s">
        <v>3</v>
      </c>
      <c r="F852" s="1" t="str">
        <f t="shared" si="41"/>
        <v>ITALYTO_heatPROTRA_CHP_liquid_fuels</v>
      </c>
      <c r="G852" s="3">
        <v>0.54658535689470444</v>
      </c>
      <c r="H852" s="3">
        <v>0.63914759338520577</v>
      </c>
      <c r="I852" s="3">
        <v>0.58339623475913505</v>
      </c>
      <c r="J852" s="3">
        <v>0.55724606534599475</v>
      </c>
      <c r="K852" s="3">
        <v>0.57573176055262387</v>
      </c>
      <c r="L852" s="3">
        <v>0.50905217256055035</v>
      </c>
      <c r="M852" s="3">
        <v>0.43140422706526699</v>
      </c>
      <c r="N852" s="3">
        <v>0.33260875326196609</v>
      </c>
      <c r="O852" s="3">
        <v>0.32975965552027875</v>
      </c>
      <c r="P852" s="3">
        <v>0.2784491440784343</v>
      </c>
      <c r="Q852" s="3">
        <v>0.24890145904844641</v>
      </c>
      <c r="R852" s="3">
        <v>0.25774302527969212</v>
      </c>
      <c r="S852" s="3">
        <v>0.24385404831824664</v>
      </c>
      <c r="T852" s="3">
        <v>0.24626189706320742</v>
      </c>
      <c r="U852" s="3">
        <v>0.2041990887292795</v>
      </c>
      <c r="V852" s="3">
        <v>0.19411050184379763</v>
      </c>
    </row>
    <row r="853" spans="1:22" hidden="1" x14ac:dyDescent="0.35">
      <c r="A853" t="s">
        <v>56</v>
      </c>
      <c r="B853" t="s">
        <v>41</v>
      </c>
      <c r="C853" t="str">
        <f t="shared" si="39"/>
        <v>ITALY_TO_heat</v>
      </c>
      <c r="D853" t="str">
        <f t="shared" si="40"/>
        <v>PROTRA_CHP_HP_I</v>
      </c>
      <c r="E853" t="s">
        <v>4</v>
      </c>
      <c r="F853" s="1" t="str">
        <f t="shared" si="41"/>
        <v>ITALYTO_heatPROTRA_CHP_liquid_fuels_CCS</v>
      </c>
      <c r="G853" s="3">
        <v>0</v>
      </c>
      <c r="H853" s="3">
        <v>0</v>
      </c>
      <c r="I853" s="3">
        <v>0</v>
      </c>
      <c r="J853" s="3">
        <v>0</v>
      </c>
      <c r="K853" s="3">
        <v>0</v>
      </c>
      <c r="L853" s="3">
        <v>0</v>
      </c>
      <c r="M853" s="3">
        <v>0</v>
      </c>
      <c r="N853" s="3">
        <v>0</v>
      </c>
      <c r="O853" s="3">
        <v>0</v>
      </c>
      <c r="P853" s="3">
        <v>0</v>
      </c>
      <c r="Q853" s="3">
        <v>0</v>
      </c>
      <c r="R853" s="3">
        <v>0</v>
      </c>
      <c r="S853" s="3">
        <v>0</v>
      </c>
      <c r="T853" s="3">
        <v>0</v>
      </c>
      <c r="U853" s="3">
        <v>0</v>
      </c>
      <c r="V853" s="3">
        <v>0</v>
      </c>
    </row>
    <row r="854" spans="1:22" hidden="1" x14ac:dyDescent="0.35">
      <c r="A854" t="s">
        <v>56</v>
      </c>
      <c r="B854" t="s">
        <v>41</v>
      </c>
      <c r="C854" t="str">
        <f t="shared" si="39"/>
        <v>ITALY_TO_heat</v>
      </c>
      <c r="D854" t="str">
        <f t="shared" si="40"/>
        <v>PROTRA_CHP_HP_I</v>
      </c>
      <c r="E854" t="s">
        <v>5</v>
      </c>
      <c r="F854" s="1" t="str">
        <f t="shared" si="41"/>
        <v>ITALYTO_heatPROTRA_CHP_solid_fossil</v>
      </c>
      <c r="G854" s="3">
        <v>4.2535825439276607E-2</v>
      </c>
      <c r="H854" s="3">
        <v>0.13936502051944119</v>
      </c>
      <c r="I854" s="3">
        <v>0.143083561233944</v>
      </c>
      <c r="J854" s="3">
        <v>0.103035680301493</v>
      </c>
      <c r="K854" s="3">
        <v>8.8709935318642297E-2</v>
      </c>
      <c r="L854" s="3">
        <v>9.6695434622808371E-2</v>
      </c>
      <c r="M854" s="3">
        <v>0.11705377623242441</v>
      </c>
      <c r="N854" s="3">
        <v>5.8854601236734944E-2</v>
      </c>
      <c r="O854" s="3">
        <v>6.2733654500065197E-2</v>
      </c>
      <c r="P854" s="3">
        <v>3.9713479789060466E-2</v>
      </c>
      <c r="Q854" s="3">
        <v>3.2811440189479728E-2</v>
      </c>
      <c r="R854" s="3">
        <v>2.5240598303117912E-2</v>
      </c>
      <c r="S854" s="3">
        <v>2.575577670462538E-2</v>
      </c>
      <c r="T854" s="3">
        <v>2.5980975810630306E-2</v>
      </c>
      <c r="U854" s="3">
        <v>2.5441466381929744E-2</v>
      </c>
      <c r="V854" s="3">
        <v>2.4041509371170985E-2</v>
      </c>
    </row>
    <row r="855" spans="1:22" hidden="1" x14ac:dyDescent="0.35">
      <c r="A855" t="s">
        <v>56</v>
      </c>
      <c r="B855" t="s">
        <v>41</v>
      </c>
      <c r="C855" t="str">
        <f t="shared" si="39"/>
        <v>ITALY_TO_heat</v>
      </c>
      <c r="D855" t="str">
        <f t="shared" si="40"/>
        <v>PROTRA_CHP_HP_I</v>
      </c>
      <c r="E855" t="s">
        <v>6</v>
      </c>
      <c r="F855" s="1" t="str">
        <f t="shared" si="41"/>
        <v>ITALYTO_heatPROTRA_CHP_solid_fossil_CCS</v>
      </c>
      <c r="G855" s="3">
        <v>0</v>
      </c>
      <c r="H855" s="3">
        <v>0</v>
      </c>
      <c r="I855" s="3">
        <v>0</v>
      </c>
      <c r="J855" s="3">
        <v>0</v>
      </c>
      <c r="K855" s="3">
        <v>0</v>
      </c>
      <c r="L855" s="3">
        <v>0</v>
      </c>
      <c r="M855" s="3">
        <v>0</v>
      </c>
      <c r="N855" s="3">
        <v>0</v>
      </c>
      <c r="O855" s="3">
        <v>0</v>
      </c>
      <c r="P855" s="3">
        <v>0</v>
      </c>
      <c r="Q855" s="3">
        <v>0</v>
      </c>
      <c r="R855" s="3">
        <v>0</v>
      </c>
      <c r="S855" s="3">
        <v>0</v>
      </c>
      <c r="T855" s="3">
        <v>0</v>
      </c>
      <c r="U855" s="3">
        <v>0</v>
      </c>
      <c r="V855" s="3">
        <v>0</v>
      </c>
    </row>
    <row r="856" spans="1:22" hidden="1" x14ac:dyDescent="0.35">
      <c r="A856" t="s">
        <v>56</v>
      </c>
      <c r="B856" t="s">
        <v>41</v>
      </c>
      <c r="C856" t="str">
        <f t="shared" si="39"/>
        <v>ITALY_TO_heat</v>
      </c>
      <c r="D856" t="str">
        <f t="shared" si="40"/>
        <v>PROTRA_CHP_HP_I</v>
      </c>
      <c r="E856" t="s">
        <v>7</v>
      </c>
      <c r="F856" s="1" t="str">
        <f t="shared" si="41"/>
        <v>ITALYTO_heatPROTRA_CHP_waste</v>
      </c>
      <c r="G856" s="3">
        <v>8.1674135261705361E-2</v>
      </c>
      <c r="H856" s="3">
        <v>0.11833787662304408</v>
      </c>
      <c r="I856" s="3">
        <v>7.6189956510100507E-2</v>
      </c>
      <c r="J856" s="3">
        <v>8.4469728820450257E-2</v>
      </c>
      <c r="K856" s="3">
        <v>6.4285275805397293E-2</v>
      </c>
      <c r="L856" s="3">
        <v>6.9100652270221066E-2</v>
      </c>
      <c r="M856" s="3">
        <v>9.5799239558521737E-2</v>
      </c>
      <c r="N856" s="3">
        <v>7.9988753499017032E-2</v>
      </c>
      <c r="O856" s="3">
        <v>9.4729155899672013E-2</v>
      </c>
      <c r="P856" s="3">
        <v>9.6200520930590394E-2</v>
      </c>
      <c r="Q856" s="3">
        <v>0.12382205537464894</v>
      </c>
      <c r="R856" s="3">
        <v>0.13509806192977794</v>
      </c>
      <c r="S856" s="3">
        <v>0.14384246456480027</v>
      </c>
      <c r="T856" s="3">
        <v>0.1466701472572649</v>
      </c>
      <c r="U856" s="3">
        <v>0.15246164065964568</v>
      </c>
      <c r="V856" s="3">
        <v>0.15934676624939373</v>
      </c>
    </row>
    <row r="857" spans="1:22" hidden="1" x14ac:dyDescent="0.35">
      <c r="A857" t="s">
        <v>56</v>
      </c>
      <c r="B857" t="s">
        <v>41</v>
      </c>
      <c r="C857" t="str">
        <f t="shared" si="39"/>
        <v>ITALY_TO_heat</v>
      </c>
      <c r="D857" t="str">
        <f t="shared" si="40"/>
        <v>PROTRA_CHP_HP_I</v>
      </c>
      <c r="E857" t="s">
        <v>8</v>
      </c>
      <c r="F857" s="1" t="str">
        <f t="shared" si="41"/>
        <v>ITALYTO_heatPROTRA_CHP_solid_bio</v>
      </c>
      <c r="G857" s="4">
        <v>5.2006065820096696E-2</v>
      </c>
      <c r="H857" s="4">
        <v>4.5264538769343422E-2</v>
      </c>
      <c r="I857" s="4">
        <v>4.5344795043757144E-2</v>
      </c>
      <c r="J857" s="4">
        <v>4.8434661608685731E-2</v>
      </c>
      <c r="K857" s="4">
        <v>3.3908275939800697E-2</v>
      </c>
      <c r="L857" s="4">
        <v>5.2420723237900951E-2</v>
      </c>
      <c r="M857" s="4">
        <v>0.10205922896279263</v>
      </c>
      <c r="N857" s="4">
        <v>0.15213914419695984</v>
      </c>
      <c r="O857" s="4">
        <v>0.24840654535622833</v>
      </c>
      <c r="P857" s="4">
        <v>0.2956641149401793</v>
      </c>
      <c r="Q857" s="4">
        <v>0.25790353782851966</v>
      </c>
      <c r="R857" s="4">
        <v>0.25980293632297791</v>
      </c>
      <c r="S857" s="4">
        <v>0.26076557020643337</v>
      </c>
      <c r="T857" s="4">
        <v>0.25645651720084012</v>
      </c>
      <c r="U857" s="4">
        <v>0.24184374902859446</v>
      </c>
      <c r="V857" s="4">
        <v>0.23829714935639565</v>
      </c>
    </row>
    <row r="858" spans="1:22" hidden="1" x14ac:dyDescent="0.35">
      <c r="A858" t="s">
        <v>56</v>
      </c>
      <c r="B858" t="s">
        <v>41</v>
      </c>
      <c r="C858" t="str">
        <f t="shared" si="39"/>
        <v>ITALY_TO_heat</v>
      </c>
      <c r="D858" t="str">
        <f t="shared" si="40"/>
        <v>PROTRA_CHP_HP_I</v>
      </c>
      <c r="E858" t="s">
        <v>9</v>
      </c>
      <c r="F858" s="1" t="str">
        <f t="shared" si="41"/>
        <v>ITALYTO_heatPROTRA_CHP_solid_bio_CCS</v>
      </c>
      <c r="G858" s="3">
        <v>0</v>
      </c>
      <c r="H858" s="3">
        <v>0</v>
      </c>
      <c r="I858" s="3">
        <v>0</v>
      </c>
      <c r="J858" s="3">
        <v>0</v>
      </c>
      <c r="K858" s="3">
        <v>0</v>
      </c>
      <c r="L858" s="3">
        <v>0</v>
      </c>
      <c r="M858" s="3">
        <v>0</v>
      </c>
      <c r="N858" s="3">
        <v>0</v>
      </c>
      <c r="O858" s="3">
        <v>0</v>
      </c>
      <c r="P858" s="3">
        <v>0</v>
      </c>
      <c r="Q858" s="3">
        <v>0</v>
      </c>
      <c r="R858" s="3">
        <v>0</v>
      </c>
      <c r="S858" s="3">
        <v>0</v>
      </c>
      <c r="T858" s="3">
        <v>0</v>
      </c>
      <c r="U858" s="3">
        <v>0</v>
      </c>
      <c r="V858" s="3">
        <v>0</v>
      </c>
    </row>
    <row r="859" spans="1:22" hidden="1" x14ac:dyDescent="0.35">
      <c r="A859" t="s">
        <v>56</v>
      </c>
      <c r="B859" t="s">
        <v>41</v>
      </c>
      <c r="C859" t="str">
        <f t="shared" si="39"/>
        <v>ITALY_TO_heat</v>
      </c>
      <c r="D859" t="str">
        <f t="shared" si="40"/>
        <v>PROTRA_CHP_HP_I</v>
      </c>
      <c r="E859" t="s">
        <v>10</v>
      </c>
      <c r="F859" s="1" t="str">
        <f t="shared" si="41"/>
        <v>ITALYTO_heatPROTRA_HP_gas_fuels</v>
      </c>
      <c r="G859" s="4">
        <v>0</v>
      </c>
      <c r="H859" s="4">
        <v>0</v>
      </c>
      <c r="I859" s="4">
        <v>0</v>
      </c>
      <c r="J859" s="4">
        <v>0</v>
      </c>
      <c r="K859" s="4">
        <v>0</v>
      </c>
      <c r="L859" s="4">
        <v>4.1407722939301415E-3</v>
      </c>
      <c r="M859" s="4">
        <v>4.5548495233231553E-3</v>
      </c>
      <c r="N859" s="4">
        <v>4.96892675271617E-3</v>
      </c>
      <c r="O859" s="4">
        <v>4.5548495233231553E-3</v>
      </c>
      <c r="P859" s="4">
        <v>5.3830039821091838E-3</v>
      </c>
      <c r="Q859" s="4">
        <v>4.5548495233231553E-3</v>
      </c>
      <c r="R859" s="4">
        <v>3.7266950645371282E-3</v>
      </c>
      <c r="S859" s="4">
        <v>3.87051816493112</v>
      </c>
      <c r="T859" s="4">
        <v>4.3368320649665231</v>
      </c>
      <c r="U859" s="4">
        <v>4.0851020949016279</v>
      </c>
      <c r="V859" s="4">
        <v>5.3345220809674876</v>
      </c>
    </row>
    <row r="860" spans="1:22" hidden="1" x14ac:dyDescent="0.35">
      <c r="A860" t="s">
        <v>56</v>
      </c>
      <c r="B860" t="s">
        <v>41</v>
      </c>
      <c r="C860" t="str">
        <f t="shared" si="39"/>
        <v>ITALY_TO_heat</v>
      </c>
      <c r="D860" t="str">
        <f t="shared" si="40"/>
        <v>PROTRA_CHP_HP_I</v>
      </c>
      <c r="E860" t="s">
        <v>11</v>
      </c>
      <c r="F860" s="1" t="str">
        <f t="shared" si="41"/>
        <v>ITALYTO_heatPROTRA_HP_solid_bio</v>
      </c>
      <c r="G860" s="4">
        <v>0</v>
      </c>
      <c r="H860" s="4">
        <v>0</v>
      </c>
      <c r="I860" s="4">
        <v>0</v>
      </c>
      <c r="J860" s="4">
        <v>0</v>
      </c>
      <c r="K860" s="4">
        <v>0</v>
      </c>
      <c r="L860" s="4">
        <v>0.92629076215217276</v>
      </c>
      <c r="M860" s="4">
        <v>1.1043439707911691</v>
      </c>
      <c r="N860" s="4">
        <v>1.2745297120716979</v>
      </c>
      <c r="O860" s="4">
        <v>1.2803267932832001</v>
      </c>
      <c r="P860" s="4">
        <v>1.1246337550314267</v>
      </c>
      <c r="Q860" s="4">
        <v>1.2173870544154617</v>
      </c>
      <c r="R860" s="4">
        <v>1.3461650727566892</v>
      </c>
      <c r="S860" s="4">
        <v>1.3567058227081177</v>
      </c>
      <c r="T860" s="4">
        <v>1.3910228871712931</v>
      </c>
      <c r="U860" s="4">
        <v>1.4799654338132242</v>
      </c>
      <c r="V860" s="4">
        <v>1.5369668911342371</v>
      </c>
    </row>
    <row r="861" spans="1:22" hidden="1" x14ac:dyDescent="0.35">
      <c r="A861" t="s">
        <v>56</v>
      </c>
      <c r="B861" t="s">
        <v>41</v>
      </c>
      <c r="C861" t="str">
        <f t="shared" si="39"/>
        <v>ITALY_TO_heat</v>
      </c>
      <c r="D861" t="str">
        <f t="shared" si="40"/>
        <v>PROTRA_CHP_HP_I</v>
      </c>
      <c r="E861" t="s">
        <v>12</v>
      </c>
      <c r="F861" s="1" t="str">
        <f t="shared" si="41"/>
        <v>ITALYTO_heatPROTRA_HP_geothermal</v>
      </c>
      <c r="G861" s="4">
        <v>0</v>
      </c>
      <c r="H861" s="4">
        <v>0</v>
      </c>
      <c r="I861" s="4">
        <v>0</v>
      </c>
      <c r="J861" s="4">
        <v>0</v>
      </c>
      <c r="K861" s="4">
        <v>0</v>
      </c>
      <c r="L861" s="4">
        <v>8.993186116998246E-2</v>
      </c>
      <c r="M861" s="4">
        <v>8.993186116998246E-2</v>
      </c>
      <c r="N861" s="4">
        <v>9.9245687199471286E-2</v>
      </c>
      <c r="O861" s="4">
        <v>9.9245687199471286E-2</v>
      </c>
      <c r="P861" s="4">
        <v>0.11665185387753244</v>
      </c>
      <c r="Q861" s="4">
        <v>0.11909482463936555</v>
      </c>
      <c r="R861" s="4">
        <v>0.12367539481780268</v>
      </c>
      <c r="S861" s="4">
        <v>0.12113485791116886</v>
      </c>
      <c r="T861" s="4">
        <v>0.13400000000000001</v>
      </c>
      <c r="U861" s="4">
        <v>0.13286829379458082</v>
      </c>
      <c r="V861" s="4">
        <v>0.13665544814384362</v>
      </c>
    </row>
    <row r="862" spans="1:22" hidden="1" x14ac:dyDescent="0.35">
      <c r="A862" t="s">
        <v>56</v>
      </c>
      <c r="B862" t="s">
        <v>41</v>
      </c>
      <c r="C862" t="str">
        <f t="shared" si="39"/>
        <v>ITALY_TO_heat</v>
      </c>
      <c r="D862" t="str">
        <f t="shared" si="40"/>
        <v>PROTRA_CHP_HP_I</v>
      </c>
      <c r="E862" t="s">
        <v>13</v>
      </c>
      <c r="F862" s="1" t="str">
        <f t="shared" si="41"/>
        <v>ITALYTO_heatPROTRA_HP_liquid_fuels</v>
      </c>
      <c r="G862" s="4">
        <v>0</v>
      </c>
      <c r="H862" s="4">
        <v>0</v>
      </c>
      <c r="I862" s="4">
        <v>0</v>
      </c>
      <c r="J862" s="4">
        <v>0</v>
      </c>
      <c r="K862" s="4">
        <v>0</v>
      </c>
      <c r="L862" s="4">
        <v>0</v>
      </c>
      <c r="M862" s="4">
        <v>0</v>
      </c>
      <c r="N862" s="4">
        <v>0</v>
      </c>
      <c r="O862" s="4">
        <v>0</v>
      </c>
      <c r="P862" s="4">
        <v>4.5548495233231562E-3</v>
      </c>
      <c r="Q862" s="4">
        <v>3.7266950645371286E-3</v>
      </c>
      <c r="R862" s="4">
        <v>4.5548495233231562E-3</v>
      </c>
      <c r="S862" s="4">
        <v>4.5907500191115308E-2</v>
      </c>
      <c r="T862" s="4">
        <v>8.4145047862183797E-2</v>
      </c>
      <c r="U862" s="4">
        <v>8.2729731892118463E-2</v>
      </c>
      <c r="V862" s="4">
        <v>0.1064893590915208</v>
      </c>
    </row>
    <row r="863" spans="1:22" hidden="1" x14ac:dyDescent="0.35">
      <c r="A863" t="s">
        <v>56</v>
      </c>
      <c r="B863" t="s">
        <v>41</v>
      </c>
      <c r="C863" t="str">
        <f t="shared" si="39"/>
        <v>ITALY_TO_heat</v>
      </c>
      <c r="D863" t="str">
        <f t="shared" si="40"/>
        <v>PROTRA_CHP_HP_I</v>
      </c>
      <c r="E863" t="s">
        <v>14</v>
      </c>
      <c r="F863" s="1" t="str">
        <f t="shared" si="41"/>
        <v>ITALYTO_heatPROTRA_HP_solar</v>
      </c>
      <c r="G863" s="4">
        <v>0</v>
      </c>
      <c r="H863" s="4">
        <v>0</v>
      </c>
      <c r="I863" s="4">
        <v>0</v>
      </c>
      <c r="J863" s="4">
        <v>0</v>
      </c>
      <c r="K863" s="4">
        <v>0</v>
      </c>
      <c r="L863" s="4">
        <v>0</v>
      </c>
      <c r="M863" s="4">
        <v>3.4042553191489364E-4</v>
      </c>
      <c r="N863" s="4">
        <v>3.4042553191489364E-4</v>
      </c>
      <c r="O863" s="4">
        <v>6.8085106382978727E-4</v>
      </c>
      <c r="P863" s="4">
        <v>6.8085106382978727E-4</v>
      </c>
      <c r="Q863" s="4">
        <v>6.8085106382978727E-4</v>
      </c>
      <c r="R863" s="4">
        <v>1.021276595744681E-3</v>
      </c>
      <c r="S863" s="4">
        <v>1.5254468085106384E-3</v>
      </c>
      <c r="T863" s="4">
        <v>2E-3</v>
      </c>
      <c r="U863" s="4">
        <v>2.0299574468085105E-3</v>
      </c>
      <c r="V863" s="4">
        <v>2.3976510638297872E-3</v>
      </c>
    </row>
    <row r="864" spans="1:22" hidden="1" x14ac:dyDescent="0.35">
      <c r="A864" t="s">
        <v>56</v>
      </c>
      <c r="B864" t="s">
        <v>41</v>
      </c>
      <c r="C864" t="str">
        <f t="shared" si="39"/>
        <v>ITALY_TO_heat</v>
      </c>
      <c r="D864" t="str">
        <f t="shared" si="40"/>
        <v>PROTRA_CHP_HP_I</v>
      </c>
      <c r="E864" t="s">
        <v>15</v>
      </c>
      <c r="F864" s="1" t="str">
        <f t="shared" si="41"/>
        <v>ITALYTO_heatPROTRA_HP_solid_fossil</v>
      </c>
      <c r="G864" s="4">
        <v>0</v>
      </c>
      <c r="H864" s="4">
        <v>0</v>
      </c>
      <c r="I864" s="4">
        <v>0</v>
      </c>
      <c r="J864" s="4">
        <v>0</v>
      </c>
      <c r="K864" s="4">
        <v>0</v>
      </c>
      <c r="L864" s="4">
        <v>0</v>
      </c>
      <c r="M864" s="4">
        <v>0</v>
      </c>
      <c r="N864" s="4">
        <v>0</v>
      </c>
      <c r="O864" s="4">
        <v>0</v>
      </c>
      <c r="P864" s="4">
        <v>0</v>
      </c>
      <c r="Q864" s="4">
        <v>0</v>
      </c>
      <c r="R864" s="4">
        <v>0</v>
      </c>
      <c r="S864" s="4">
        <v>0</v>
      </c>
      <c r="T864" s="4">
        <v>0</v>
      </c>
      <c r="U864" s="4">
        <v>0</v>
      </c>
      <c r="V864" s="4">
        <v>0</v>
      </c>
    </row>
    <row r="865" spans="1:22" hidden="1" x14ac:dyDescent="0.35">
      <c r="A865" t="s">
        <v>56</v>
      </c>
      <c r="B865" t="s">
        <v>41</v>
      </c>
      <c r="C865" t="str">
        <f t="shared" si="39"/>
        <v>ITALY_TO_heat</v>
      </c>
      <c r="D865" t="str">
        <f t="shared" si="40"/>
        <v>PROTRA_CHP_HP_I</v>
      </c>
      <c r="E865" t="s">
        <v>16</v>
      </c>
      <c r="F865" s="1" t="str">
        <f t="shared" si="41"/>
        <v>ITALYTO_heatPROTRA_HP_waste</v>
      </c>
      <c r="G865" s="4">
        <v>0</v>
      </c>
      <c r="H865" s="4">
        <v>0</v>
      </c>
      <c r="I865" s="4">
        <v>0</v>
      </c>
      <c r="J865" s="4">
        <v>0</v>
      </c>
      <c r="K865" s="4">
        <v>0</v>
      </c>
      <c r="L865" s="4">
        <v>0</v>
      </c>
      <c r="M865" s="4">
        <v>0</v>
      </c>
      <c r="N865" s="4">
        <v>0</v>
      </c>
      <c r="O865" s="4">
        <v>0</v>
      </c>
      <c r="P865" s="4">
        <v>0</v>
      </c>
      <c r="Q865" s="4">
        <v>0</v>
      </c>
      <c r="R865" s="4">
        <v>0</v>
      </c>
      <c r="S865" s="4">
        <v>0</v>
      </c>
      <c r="T865" s="4">
        <v>0</v>
      </c>
      <c r="U865" s="4">
        <v>0</v>
      </c>
      <c r="V865" s="4">
        <v>0</v>
      </c>
    </row>
    <row r="866" spans="1:22" hidden="1" x14ac:dyDescent="0.35">
      <c r="A866" t="s">
        <v>56</v>
      </c>
      <c r="B866" t="s">
        <v>42</v>
      </c>
      <c r="C866" t="str">
        <f t="shared" si="39"/>
        <v>ITALY_TO_elec</v>
      </c>
      <c r="D866" t="str">
        <f t="shared" si="40"/>
        <v>PROTRA_CHP_PP_I</v>
      </c>
      <c r="E866" t="s">
        <v>0</v>
      </c>
      <c r="F866" s="1" t="str">
        <f t="shared" si="41"/>
        <v>ITALYTO_elecPROTRA_CHP_gas_fuels</v>
      </c>
      <c r="G866" s="5">
        <v>12.856036666666666</v>
      </c>
      <c r="H866" s="5">
        <v>14.320936666666666</v>
      </c>
      <c r="I866" s="5">
        <v>15.302936666666666</v>
      </c>
      <c r="J866" s="5">
        <v>16.287036666666665</v>
      </c>
      <c r="K866" s="5">
        <v>16.220132666666668</v>
      </c>
      <c r="L866" s="5">
        <v>16.265717666666667</v>
      </c>
      <c r="M866" s="5">
        <v>16.141965666666664</v>
      </c>
      <c r="N866" s="5">
        <v>16.290162666666664</v>
      </c>
      <c r="O866" s="5">
        <v>16.199832666666666</v>
      </c>
      <c r="P866" s="5">
        <v>16.140832666666665</v>
      </c>
      <c r="Q866" s="5">
        <v>15.835632666666667</v>
      </c>
      <c r="R866" s="5">
        <v>22.920328769859612</v>
      </c>
      <c r="S866" s="5">
        <v>30.482267210174662</v>
      </c>
      <c r="T866" s="5">
        <v>30.716780659089125</v>
      </c>
      <c r="U866" s="5">
        <v>35.949268630728362</v>
      </c>
      <c r="V866" s="5">
        <v>33.076105452467424</v>
      </c>
    </row>
    <row r="867" spans="1:22" hidden="1" x14ac:dyDescent="0.35">
      <c r="A867" t="s">
        <v>56</v>
      </c>
      <c r="B867" t="s">
        <v>42</v>
      </c>
      <c r="C867" t="str">
        <f t="shared" si="39"/>
        <v>ITALY_TO_elec</v>
      </c>
      <c r="D867" t="str">
        <f t="shared" si="40"/>
        <v>PROTRA_CHP_PP_I</v>
      </c>
      <c r="E867" t="s">
        <v>1</v>
      </c>
      <c r="F867" s="1" t="str">
        <f t="shared" si="41"/>
        <v>ITALYTO_elecPROTRA_CHP_gas_fuels_CCS</v>
      </c>
      <c r="G867" s="5">
        <v>0</v>
      </c>
      <c r="H867" s="5">
        <v>0</v>
      </c>
      <c r="I867" s="5">
        <v>0</v>
      </c>
      <c r="J867" s="5">
        <v>0</v>
      </c>
      <c r="K867" s="5">
        <v>0</v>
      </c>
      <c r="L867" s="5">
        <v>0</v>
      </c>
      <c r="M867" s="5">
        <v>0</v>
      </c>
      <c r="N867" s="5">
        <v>0</v>
      </c>
      <c r="O867" s="5">
        <v>0</v>
      </c>
      <c r="P867" s="5">
        <v>0</v>
      </c>
      <c r="Q867" s="5">
        <v>0</v>
      </c>
      <c r="R867" s="5">
        <v>0</v>
      </c>
      <c r="S867" s="5">
        <v>0</v>
      </c>
      <c r="T867" s="5">
        <v>0</v>
      </c>
      <c r="U867" s="5">
        <v>0</v>
      </c>
      <c r="V867" s="5">
        <v>0</v>
      </c>
    </row>
    <row r="868" spans="1:22" hidden="1" x14ac:dyDescent="0.35">
      <c r="A868" t="s">
        <v>56</v>
      </c>
      <c r="B868" t="s">
        <v>42</v>
      </c>
      <c r="C868" t="str">
        <f t="shared" si="39"/>
        <v>ITALY_TO_elec</v>
      </c>
      <c r="D868" t="str">
        <f t="shared" si="40"/>
        <v>PROTRA_CHP_PP_I</v>
      </c>
      <c r="E868" t="s">
        <v>2</v>
      </c>
      <c r="F868" s="1" t="str">
        <f t="shared" si="41"/>
        <v>ITALYTO_elecPROTRA_CHP_geothermal</v>
      </c>
      <c r="G868" s="5">
        <v>2.0755764703762193E-3</v>
      </c>
      <c r="H868" s="5">
        <v>2.6651459418143603E-3</v>
      </c>
      <c r="I868" s="5">
        <v>2.6160286688482305E-3</v>
      </c>
      <c r="J868" s="5">
        <v>2.8740011286007739E-3</v>
      </c>
      <c r="K868" s="5">
        <v>3.2776169803659296E-3</v>
      </c>
      <c r="L868" s="5">
        <v>3.1396615093393209E-3</v>
      </c>
      <c r="M868" s="5">
        <v>1.0070870000000001E-2</v>
      </c>
      <c r="N868" s="5">
        <v>1.0424330000000002E-2</v>
      </c>
      <c r="O868" s="5">
        <v>1.136004E-2</v>
      </c>
      <c r="P868" s="5">
        <v>1.1745010000000002E-2</v>
      </c>
      <c r="Q868" s="5">
        <v>1.2357400000000001E-2</v>
      </c>
      <c r="R868" s="5">
        <v>1.2357400000000001E-2</v>
      </c>
      <c r="S868" s="5">
        <v>1.2357400000000001E-2</v>
      </c>
      <c r="T868" s="5">
        <v>1.2357400000000001E-2</v>
      </c>
      <c r="U868" s="5">
        <v>1.2357400000000001E-2</v>
      </c>
      <c r="V868" s="5">
        <v>1.2357400000000001E-2</v>
      </c>
    </row>
    <row r="869" spans="1:22" hidden="1" x14ac:dyDescent="0.35">
      <c r="A869" t="s">
        <v>56</v>
      </c>
      <c r="B869" t="s">
        <v>42</v>
      </c>
      <c r="C869" t="str">
        <f t="shared" si="39"/>
        <v>ITALY_TO_elec</v>
      </c>
      <c r="D869" t="str">
        <f t="shared" si="40"/>
        <v>PROTRA_CHP_PP_I</v>
      </c>
      <c r="E869" t="s">
        <v>3</v>
      </c>
      <c r="F869" s="1" t="str">
        <f t="shared" si="41"/>
        <v>ITALYTO_elecPROTRA_CHP_liquid_fuels</v>
      </c>
      <c r="G869" s="5">
        <v>4.5877400000000002</v>
      </c>
      <c r="H869" s="5">
        <v>4.5897399999999999</v>
      </c>
      <c r="I869" s="5">
        <v>4.4297399999999998</v>
      </c>
      <c r="J869" s="5">
        <v>4.3993400000000005</v>
      </c>
      <c r="K869" s="5">
        <v>4.3993400000000005</v>
      </c>
      <c r="L869" s="5">
        <v>4.3936299999999999</v>
      </c>
      <c r="M869" s="5">
        <v>4.3450500000000005</v>
      </c>
      <c r="N869" s="5">
        <v>4.3408500000000005</v>
      </c>
      <c r="O869" s="5">
        <v>4.3392499999999998</v>
      </c>
      <c r="P869" s="5">
        <v>3.7912499999999998</v>
      </c>
      <c r="Q869" s="5">
        <v>3.4098600000000001</v>
      </c>
      <c r="R869" s="5">
        <v>5.9823774606338453</v>
      </c>
      <c r="S869" s="5">
        <v>3.3493701574646204</v>
      </c>
      <c r="T869" s="5">
        <v>1.6821613514052223</v>
      </c>
      <c r="U869" s="5">
        <v>0.98075104245565092</v>
      </c>
      <c r="V869" s="5">
        <v>1.0147341000597967</v>
      </c>
    </row>
    <row r="870" spans="1:22" hidden="1" x14ac:dyDescent="0.35">
      <c r="A870" t="s">
        <v>56</v>
      </c>
      <c r="B870" t="s">
        <v>42</v>
      </c>
      <c r="C870" t="str">
        <f t="shared" si="39"/>
        <v>ITALY_TO_elec</v>
      </c>
      <c r="D870" t="str">
        <f t="shared" si="40"/>
        <v>PROTRA_CHP_PP_I</v>
      </c>
      <c r="E870" t="s">
        <v>4</v>
      </c>
      <c r="F870" s="1" t="str">
        <f t="shared" si="41"/>
        <v>ITALYTO_elecPROTRA_CHP_liquid_fuels_CCS</v>
      </c>
      <c r="G870" s="5">
        <v>0</v>
      </c>
      <c r="H870" s="5">
        <v>0</v>
      </c>
      <c r="I870" s="5">
        <v>0</v>
      </c>
      <c r="J870" s="5">
        <v>0</v>
      </c>
      <c r="K870" s="5">
        <v>0</v>
      </c>
      <c r="L870" s="5">
        <v>0</v>
      </c>
      <c r="M870" s="5">
        <v>0</v>
      </c>
      <c r="N870" s="5">
        <v>0</v>
      </c>
      <c r="O870" s="5">
        <v>0</v>
      </c>
      <c r="P870" s="5">
        <v>0</v>
      </c>
      <c r="Q870" s="5">
        <v>0</v>
      </c>
      <c r="R870" s="5">
        <v>0</v>
      </c>
      <c r="S870" s="5">
        <v>0</v>
      </c>
      <c r="T870" s="5">
        <v>0</v>
      </c>
      <c r="U870" s="5">
        <v>0</v>
      </c>
      <c r="V870" s="5">
        <v>0</v>
      </c>
    </row>
    <row r="871" spans="1:22" hidden="1" x14ac:dyDescent="0.35">
      <c r="A871" t="s">
        <v>56</v>
      </c>
      <c r="B871" t="s">
        <v>42</v>
      </c>
      <c r="C871" t="str">
        <f t="shared" si="39"/>
        <v>ITALY_TO_elec</v>
      </c>
      <c r="D871" t="str">
        <f t="shared" si="40"/>
        <v>PROTRA_CHP_PP_I</v>
      </c>
      <c r="E871" t="s">
        <v>5</v>
      </c>
      <c r="F871" s="1" t="str">
        <f t="shared" si="41"/>
        <v>ITALYTO_elecPROTRA_CHP_solid_fossil</v>
      </c>
      <c r="G871" s="5">
        <v>0.11270000000000001</v>
      </c>
      <c r="H871" s="5">
        <v>0.11270000000000001</v>
      </c>
      <c r="I871" s="5">
        <v>0.11270000000000001</v>
      </c>
      <c r="J871" s="5">
        <v>0.11270000000000001</v>
      </c>
      <c r="K871" s="5">
        <v>4.2699999999999995E-2</v>
      </c>
      <c r="L871" s="5">
        <v>4.2699999999999995E-2</v>
      </c>
      <c r="M871" s="5">
        <v>4.2699999999999995E-2</v>
      </c>
      <c r="N871" s="5">
        <v>4.2699999999999995E-2</v>
      </c>
      <c r="O871" s="5">
        <v>4.2699999999999995E-2</v>
      </c>
      <c r="P871" s="5">
        <v>4.2699999999999995E-2</v>
      </c>
      <c r="Q871" s="5">
        <v>4.2699999999999995E-2</v>
      </c>
      <c r="R871" s="5">
        <v>0.20050161764705879</v>
      </c>
      <c r="S871" s="5">
        <v>0.24809955882352938</v>
      </c>
      <c r="T871" s="5">
        <v>0.18932426470588232</v>
      </c>
      <c r="U871" s="5">
        <v>0.15230713235294116</v>
      </c>
      <c r="V871" s="5">
        <v>0.23915139705882349</v>
      </c>
    </row>
    <row r="872" spans="1:22" hidden="1" x14ac:dyDescent="0.35">
      <c r="A872" t="s">
        <v>56</v>
      </c>
      <c r="B872" t="s">
        <v>42</v>
      </c>
      <c r="C872" t="str">
        <f t="shared" si="39"/>
        <v>ITALY_TO_elec</v>
      </c>
      <c r="D872" t="str">
        <f t="shared" si="40"/>
        <v>PROTRA_CHP_PP_I</v>
      </c>
      <c r="E872" t="s">
        <v>6</v>
      </c>
      <c r="F872" s="1" t="str">
        <f t="shared" si="41"/>
        <v>ITALYTO_elecPROTRA_CHP_solid_fossil_CCS</v>
      </c>
      <c r="G872" s="5">
        <v>0</v>
      </c>
      <c r="H872" s="5">
        <v>0</v>
      </c>
      <c r="I872" s="5">
        <v>0</v>
      </c>
      <c r="J872" s="5">
        <v>0</v>
      </c>
      <c r="K872" s="5">
        <v>0</v>
      </c>
      <c r="L872" s="5">
        <v>0</v>
      </c>
      <c r="M872" s="5">
        <v>0</v>
      </c>
      <c r="N872" s="5">
        <v>0</v>
      </c>
      <c r="O872" s="5">
        <v>0</v>
      </c>
      <c r="P872" s="5">
        <v>0</v>
      </c>
      <c r="Q872" s="5">
        <v>0</v>
      </c>
      <c r="R872" s="5">
        <v>0</v>
      </c>
      <c r="S872" s="5">
        <v>0</v>
      </c>
      <c r="T872" s="5">
        <v>0</v>
      </c>
      <c r="U872" s="5">
        <v>0</v>
      </c>
      <c r="V872" s="5">
        <v>0</v>
      </c>
    </row>
    <row r="873" spans="1:22" hidden="1" x14ac:dyDescent="0.35">
      <c r="A873" t="s">
        <v>56</v>
      </c>
      <c r="B873" t="s">
        <v>42</v>
      </c>
      <c r="C873" t="str">
        <f t="shared" si="39"/>
        <v>ITALY_TO_elec</v>
      </c>
      <c r="D873" t="str">
        <f t="shared" si="40"/>
        <v>PROTRA_CHP_PP_I</v>
      </c>
      <c r="E873" t="s">
        <v>7</v>
      </c>
      <c r="F873" s="1" t="str">
        <f t="shared" si="41"/>
        <v>ITALYTO_elecPROTRA_CHP_waste</v>
      </c>
      <c r="G873" s="5">
        <v>0.13987148378434414</v>
      </c>
      <c r="H873" s="5">
        <v>0.13122604045769121</v>
      </c>
      <c r="I873" s="5">
        <v>0.13967499643601111</v>
      </c>
      <c r="J873" s="5">
        <v>0.17582866852928691</v>
      </c>
      <c r="K873" s="5">
        <v>0.17582866852928691</v>
      </c>
      <c r="L873" s="5">
        <v>0.17582866852928691</v>
      </c>
      <c r="M873" s="5">
        <v>0.17582866852928691</v>
      </c>
      <c r="N873" s="5">
        <v>0.18317729535694188</v>
      </c>
      <c r="O873" s="5">
        <v>0.18317729535694188</v>
      </c>
      <c r="P873" s="5">
        <v>0.18317729535694188</v>
      </c>
      <c r="Q873" s="5">
        <v>0.18317729535694188</v>
      </c>
      <c r="R873" s="5">
        <v>0.39162042455622054</v>
      </c>
      <c r="S873" s="5">
        <v>0.38056662225019822</v>
      </c>
      <c r="T873" s="5">
        <v>0.22423427535073917</v>
      </c>
      <c r="U873" s="5">
        <v>0.20844312919927871</v>
      </c>
      <c r="V873" s="5">
        <v>0.19738932689325636</v>
      </c>
    </row>
    <row r="874" spans="1:22" hidden="1" x14ac:dyDescent="0.35">
      <c r="A874" t="s">
        <v>56</v>
      </c>
      <c r="B874" t="s">
        <v>42</v>
      </c>
      <c r="C874" t="str">
        <f t="shared" si="39"/>
        <v>ITALY_TO_elec</v>
      </c>
      <c r="D874" t="str">
        <f t="shared" si="40"/>
        <v>PROTRA_CHP_PP_I</v>
      </c>
      <c r="E874" t="s">
        <v>8</v>
      </c>
      <c r="F874" s="1" t="str">
        <f t="shared" si="41"/>
        <v>ITALYTO_elecPROTRA_CHP_solid_bio</v>
      </c>
      <c r="G874" s="5">
        <v>0.21605851621565589</v>
      </c>
      <c r="H874" s="5">
        <v>0.20270395954230877</v>
      </c>
      <c r="I874" s="5">
        <v>0.21575500356398891</v>
      </c>
      <c r="J874" s="5">
        <v>0.27160133147071308</v>
      </c>
      <c r="K874" s="5">
        <v>0.27160133147071308</v>
      </c>
      <c r="L874" s="5">
        <v>0.27160133147071308</v>
      </c>
      <c r="M874" s="5">
        <v>0.27160133147071308</v>
      </c>
      <c r="N874" s="5">
        <v>0.28295270464305811</v>
      </c>
      <c r="O874" s="5">
        <v>0.28295270464305811</v>
      </c>
      <c r="P874" s="5">
        <v>0.28295270464305811</v>
      </c>
      <c r="Q874" s="5">
        <v>0.28295270464305811</v>
      </c>
      <c r="R874" s="5">
        <v>0.48774502620484317</v>
      </c>
      <c r="S874" s="5">
        <v>0.49228923452352186</v>
      </c>
      <c r="T874" s="5">
        <v>0.41019053756606072</v>
      </c>
      <c r="U874" s="5">
        <v>0.46593282627518562</v>
      </c>
      <c r="V874" s="5">
        <v>0.46926524570888334</v>
      </c>
    </row>
    <row r="875" spans="1:22" hidden="1" x14ac:dyDescent="0.35">
      <c r="A875" t="s">
        <v>56</v>
      </c>
      <c r="B875" t="s">
        <v>42</v>
      </c>
      <c r="C875" t="str">
        <f t="shared" si="39"/>
        <v>ITALY_TO_elec</v>
      </c>
      <c r="D875" t="str">
        <f t="shared" si="40"/>
        <v>PROTRA_CHP_PP_I</v>
      </c>
      <c r="E875" t="s">
        <v>9</v>
      </c>
      <c r="F875" s="1" t="str">
        <f t="shared" si="41"/>
        <v>ITALYTO_elecPROTRA_CHP_solid_bio_CCS</v>
      </c>
      <c r="G875" s="5">
        <v>0</v>
      </c>
      <c r="H875" s="5">
        <v>0</v>
      </c>
      <c r="I875" s="5">
        <v>0</v>
      </c>
      <c r="J875" s="5">
        <v>0</v>
      </c>
      <c r="K875" s="5">
        <v>0</v>
      </c>
      <c r="L875" s="5">
        <v>0</v>
      </c>
      <c r="M875" s="5">
        <v>0</v>
      </c>
      <c r="N875" s="5">
        <v>0</v>
      </c>
      <c r="O875" s="5">
        <v>0</v>
      </c>
      <c r="P875" s="5">
        <v>0</v>
      </c>
      <c r="Q875" s="5">
        <v>0</v>
      </c>
      <c r="R875" s="5">
        <v>0</v>
      </c>
      <c r="S875" s="5">
        <v>0</v>
      </c>
      <c r="T875" s="5">
        <v>0</v>
      </c>
      <c r="U875" s="5">
        <v>0</v>
      </c>
      <c r="V875" s="5">
        <v>0</v>
      </c>
    </row>
    <row r="876" spans="1:22" hidden="1" x14ac:dyDescent="0.35">
      <c r="A876" t="s">
        <v>56</v>
      </c>
      <c r="B876" t="s">
        <v>42</v>
      </c>
      <c r="C876" t="str">
        <f t="shared" si="39"/>
        <v>ITALY_TO_elec</v>
      </c>
      <c r="D876" t="str">
        <f t="shared" si="40"/>
        <v>PROTRA_CHP_PP_I</v>
      </c>
      <c r="E876" t="s">
        <v>17</v>
      </c>
      <c r="F876" s="1" t="str">
        <f t="shared" si="41"/>
        <v>ITALYTO_elecPROTRA_PP_solid_bio</v>
      </c>
      <c r="G876" s="5">
        <v>0.22600766093729943</v>
      </c>
      <c r="H876" s="5">
        <v>0.22600766093729943</v>
      </c>
      <c r="I876" s="5">
        <v>0.27153455868734633</v>
      </c>
      <c r="J876" s="5">
        <v>0.27153455868734633</v>
      </c>
      <c r="K876" s="5">
        <v>0.27153455868734633</v>
      </c>
      <c r="L876" s="5">
        <v>0.27153455868734633</v>
      </c>
      <c r="M876" s="5">
        <v>0.27153455868734633</v>
      </c>
      <c r="N876" s="5">
        <v>0.27153455868734633</v>
      </c>
      <c r="O876" s="5">
        <v>0.27153455868734633</v>
      </c>
      <c r="P876" s="5">
        <v>0.27153455868734633</v>
      </c>
      <c r="Q876" s="5">
        <v>0.27153455868734633</v>
      </c>
      <c r="R876" s="5">
        <v>0.46806278317626077</v>
      </c>
      <c r="S876" s="5">
        <v>0.47242361655989057</v>
      </c>
      <c r="T876" s="5">
        <v>0.39363789342897959</v>
      </c>
      <c r="U876" s="5">
        <v>0.44713078293483793</v>
      </c>
      <c r="V876" s="5">
        <v>0.45032872741616647</v>
      </c>
    </row>
    <row r="877" spans="1:22" hidden="1" x14ac:dyDescent="0.35">
      <c r="A877" t="s">
        <v>56</v>
      </c>
      <c r="B877" t="s">
        <v>42</v>
      </c>
      <c r="C877" t="str">
        <f t="shared" si="39"/>
        <v>ITALY_TO_elec</v>
      </c>
      <c r="D877" t="str">
        <f t="shared" si="40"/>
        <v>PROTRA_CHP_PP_I</v>
      </c>
      <c r="E877" t="s">
        <v>18</v>
      </c>
      <c r="F877" s="1" t="str">
        <f t="shared" si="41"/>
        <v>ITALYTO_elecPROTRA_PP_solid_bio_CCS</v>
      </c>
      <c r="G877" s="5">
        <v>0</v>
      </c>
      <c r="H877" s="5">
        <v>0</v>
      </c>
      <c r="I877" s="5">
        <v>0</v>
      </c>
      <c r="J877" s="5">
        <v>0</v>
      </c>
      <c r="K877" s="5">
        <v>0</v>
      </c>
      <c r="L877" s="5">
        <v>0</v>
      </c>
      <c r="M877" s="5">
        <v>0</v>
      </c>
      <c r="N877" s="5">
        <v>0</v>
      </c>
      <c r="O877" s="5">
        <v>0</v>
      </c>
      <c r="P877" s="5">
        <v>0</v>
      </c>
      <c r="Q877" s="5">
        <v>0</v>
      </c>
      <c r="R877" s="5">
        <v>0</v>
      </c>
      <c r="S877" s="5">
        <v>0</v>
      </c>
      <c r="T877" s="5">
        <v>0</v>
      </c>
      <c r="U877" s="5">
        <v>0</v>
      </c>
      <c r="V877" s="5">
        <v>0</v>
      </c>
    </row>
    <row r="878" spans="1:22" hidden="1" x14ac:dyDescent="0.35">
      <c r="A878" t="s">
        <v>56</v>
      </c>
      <c r="B878" t="s">
        <v>42</v>
      </c>
      <c r="C878" t="str">
        <f t="shared" si="39"/>
        <v>ITALY_TO_elec</v>
      </c>
      <c r="D878" t="str">
        <f t="shared" si="40"/>
        <v>PROTRA_CHP_PP_I</v>
      </c>
      <c r="E878" t="s">
        <v>19</v>
      </c>
      <c r="F878" s="1" t="str">
        <f t="shared" si="41"/>
        <v>ITALYTO_elecPROTRA_PP_gas_fuels</v>
      </c>
      <c r="G878" s="5">
        <v>28.028612105263157</v>
      </c>
      <c r="H878" s="5">
        <v>30.357812105263154</v>
      </c>
      <c r="I878" s="5">
        <v>34.058812105263151</v>
      </c>
      <c r="J878" s="5">
        <v>36.602812105263155</v>
      </c>
      <c r="K878" s="5">
        <v>37.44895210526316</v>
      </c>
      <c r="L878" s="5">
        <v>39.110432105263158</v>
      </c>
      <c r="M878" s="5">
        <v>40.743132105263165</v>
      </c>
      <c r="N878" s="5">
        <v>40.789632105263159</v>
      </c>
      <c r="O878" s="5">
        <v>40.783112105263157</v>
      </c>
      <c r="P878" s="5">
        <v>40.39076210526315</v>
      </c>
      <c r="Q878" s="5">
        <v>37.965562105263153</v>
      </c>
      <c r="R878" s="5">
        <v>54.950956725388906</v>
      </c>
      <c r="S878" s="5">
        <v>73.080528781974735</v>
      </c>
      <c r="T878" s="5">
        <v>73.64276933760614</v>
      </c>
      <c r="U878" s="5">
        <v>86.187537913254573</v>
      </c>
      <c r="V878" s="5">
        <v>79.29919581926093</v>
      </c>
    </row>
    <row r="879" spans="1:22" hidden="1" x14ac:dyDescent="0.35">
      <c r="A879" t="s">
        <v>56</v>
      </c>
      <c r="B879" t="s">
        <v>42</v>
      </c>
      <c r="C879" t="str">
        <f t="shared" si="39"/>
        <v>ITALY_TO_elec</v>
      </c>
      <c r="D879" t="str">
        <f t="shared" si="40"/>
        <v>PROTRA_CHP_PP_I</v>
      </c>
      <c r="E879" t="s">
        <v>20</v>
      </c>
      <c r="F879" s="1" t="str">
        <f t="shared" si="41"/>
        <v>ITALYTO_elecPROTRA_PP_gas_fuels_CCS</v>
      </c>
      <c r="G879" s="6">
        <v>0</v>
      </c>
      <c r="H879" s="6">
        <v>0</v>
      </c>
      <c r="I879" s="6">
        <v>0</v>
      </c>
      <c r="J879" s="6">
        <v>0</v>
      </c>
      <c r="K879" s="6">
        <v>0</v>
      </c>
      <c r="L879" s="6">
        <v>0</v>
      </c>
      <c r="M879" s="6">
        <v>0</v>
      </c>
      <c r="N879" s="6">
        <v>0</v>
      </c>
      <c r="O879" s="6">
        <v>0</v>
      </c>
      <c r="P879" s="6">
        <v>0</v>
      </c>
      <c r="Q879" s="6">
        <v>0</v>
      </c>
      <c r="R879" s="6">
        <v>0</v>
      </c>
      <c r="S879" s="6">
        <v>0</v>
      </c>
      <c r="T879" s="6">
        <v>0</v>
      </c>
      <c r="U879" s="6">
        <v>0</v>
      </c>
      <c r="V879" s="6">
        <v>0</v>
      </c>
    </row>
    <row r="880" spans="1:22" hidden="1" x14ac:dyDescent="0.35">
      <c r="A880" t="s">
        <v>56</v>
      </c>
      <c r="B880" t="s">
        <v>42</v>
      </c>
      <c r="C880" t="str">
        <f t="shared" si="39"/>
        <v>ITALY_TO_elec</v>
      </c>
      <c r="D880" t="str">
        <f t="shared" si="40"/>
        <v>PROTRA_CHP_PP_I</v>
      </c>
      <c r="E880" t="s">
        <v>21</v>
      </c>
      <c r="F880" s="1" t="str">
        <f t="shared" si="41"/>
        <v>ITALYTO_elecPROTRA_PP_geothermal</v>
      </c>
      <c r="G880" s="5">
        <v>0.67100000000000004</v>
      </c>
      <c r="H880" s="5">
        <v>0.67100000000000004</v>
      </c>
      <c r="I880" s="5">
        <v>0.67100000000000004</v>
      </c>
      <c r="J880" s="5">
        <v>0.67100000000000004</v>
      </c>
      <c r="K880" s="5">
        <v>0.69499999999999995</v>
      </c>
      <c r="L880" s="5">
        <v>0.72799999999999998</v>
      </c>
      <c r="M880" s="5">
        <v>0.72799999999999998</v>
      </c>
      <c r="N880" s="5">
        <v>0.72799999999999998</v>
      </c>
      <c r="O880" s="5">
        <v>0.72899999999999998</v>
      </c>
      <c r="P880" s="5">
        <v>0.76800000000000002</v>
      </c>
      <c r="Q880" s="5">
        <v>0.76800000000000002</v>
      </c>
      <c r="R880" s="5">
        <v>0.76800000000000002</v>
      </c>
      <c r="S880" s="5">
        <v>0.76800000000000002</v>
      </c>
      <c r="T880" s="5">
        <v>0.76800000000000002</v>
      </c>
      <c r="U880" s="5">
        <v>0.76800000000000002</v>
      </c>
      <c r="V880" s="5">
        <v>0.76800000000000002</v>
      </c>
    </row>
    <row r="881" spans="1:22" hidden="1" x14ac:dyDescent="0.35">
      <c r="A881" t="s">
        <v>56</v>
      </c>
      <c r="B881" t="s">
        <v>42</v>
      </c>
      <c r="C881" t="str">
        <f t="shared" si="39"/>
        <v>ITALY_TO_elec</v>
      </c>
      <c r="D881" t="str">
        <f t="shared" si="40"/>
        <v>PROTRA_CHP_PP_I</v>
      </c>
      <c r="E881" t="s">
        <v>22</v>
      </c>
      <c r="F881" s="1" t="str">
        <f t="shared" si="41"/>
        <v>ITALYTO_elecPROTRA_PP_hydropower_dammed</v>
      </c>
      <c r="G881" s="5">
        <v>16.560859999999995</v>
      </c>
      <c r="H881" s="5">
        <v>16.983459999999994</v>
      </c>
      <c r="I881" s="5">
        <v>16.983459999999994</v>
      </c>
      <c r="J881" s="5">
        <v>16.972759999999994</v>
      </c>
      <c r="K881" s="5">
        <v>16.972759999999994</v>
      </c>
      <c r="L881" s="5">
        <v>17.017959999999995</v>
      </c>
      <c r="M881" s="5">
        <v>17.067959999999996</v>
      </c>
      <c r="N881" s="5">
        <v>17.091459999999991</v>
      </c>
      <c r="O881" s="5">
        <v>17.215459999999993</v>
      </c>
      <c r="P881" s="5">
        <v>17.215459999999993</v>
      </c>
      <c r="Q881" s="5">
        <v>17.215459999999993</v>
      </c>
      <c r="R881" s="5">
        <v>17.548080841459004</v>
      </c>
      <c r="S881" s="5">
        <v>17.92422216684723</v>
      </c>
      <c r="T881" s="5">
        <v>17.386433329721914</v>
      </c>
      <c r="U881" s="5">
        <v>17.767237564102558</v>
      </c>
      <c r="V881" s="5">
        <v>18.239745675334049</v>
      </c>
    </row>
    <row r="882" spans="1:22" hidden="1" x14ac:dyDescent="0.35">
      <c r="A882" t="s">
        <v>56</v>
      </c>
      <c r="B882" t="s">
        <v>42</v>
      </c>
      <c r="C882" t="str">
        <f t="shared" si="39"/>
        <v>ITALY_TO_elec</v>
      </c>
      <c r="D882" t="str">
        <f t="shared" si="40"/>
        <v>PROTRA_CHP_PP_I</v>
      </c>
      <c r="E882" t="s">
        <v>23</v>
      </c>
      <c r="F882" s="1" t="str">
        <f t="shared" si="41"/>
        <v>ITALYTO_elecPROTRA_PP_hydropower_run_of_river</v>
      </c>
      <c r="G882" s="5">
        <v>4.5472799999999971</v>
      </c>
      <c r="H882" s="5">
        <v>4.4998939999999976</v>
      </c>
      <c r="I882" s="5">
        <v>4.5026969999999977</v>
      </c>
      <c r="J882" s="5">
        <v>4.5041459999999969</v>
      </c>
      <c r="K882" s="5">
        <v>4.5482539999999965</v>
      </c>
      <c r="L882" s="5">
        <v>4.6404219999999965</v>
      </c>
      <c r="M882" s="5">
        <v>4.8165638999999976</v>
      </c>
      <c r="N882" s="5">
        <v>4.9617498999999974</v>
      </c>
      <c r="O882" s="5">
        <v>4.975859899999997</v>
      </c>
      <c r="P882" s="5">
        <v>4.9763978999999976</v>
      </c>
      <c r="Q882" s="5">
        <v>4.9996400000000119</v>
      </c>
      <c r="R882" s="5">
        <v>4.8890966022950018</v>
      </c>
      <c r="S882" s="5">
        <v>4.8457188133221498</v>
      </c>
      <c r="T882" s="5">
        <v>5.0495477787107133</v>
      </c>
      <c r="U882" s="5">
        <v>4.9674564791491855</v>
      </c>
      <c r="V882" s="5">
        <v>4.8699730609198735</v>
      </c>
    </row>
    <row r="883" spans="1:22" hidden="1" x14ac:dyDescent="0.35">
      <c r="A883" t="s">
        <v>56</v>
      </c>
      <c r="B883" t="s">
        <v>42</v>
      </c>
      <c r="C883" t="str">
        <f t="shared" si="39"/>
        <v>ITALY_TO_elec</v>
      </c>
      <c r="D883" t="str">
        <f t="shared" si="40"/>
        <v>PROTRA_CHP_PP_I</v>
      </c>
      <c r="E883" t="s">
        <v>24</v>
      </c>
      <c r="F883" s="1" t="str">
        <f t="shared" si="41"/>
        <v>ITALYTO_elecPROTRA_PP_liquid_fuels</v>
      </c>
      <c r="G883" s="5">
        <v>11.819240000000001</v>
      </c>
      <c r="H883" s="5">
        <v>11.761239999999999</v>
      </c>
      <c r="I883" s="5">
        <v>10.51864</v>
      </c>
      <c r="J883" s="5">
        <v>8.8207400000000025</v>
      </c>
      <c r="K883" s="5">
        <v>8.7746399999999998</v>
      </c>
      <c r="L883" s="5">
        <v>8.7648399999999995</v>
      </c>
      <c r="M883" s="5">
        <v>8.6855400000000014</v>
      </c>
      <c r="N883" s="5">
        <v>8.6714400000000005</v>
      </c>
      <c r="O883" s="5">
        <v>7.8804799999999995</v>
      </c>
      <c r="P883" s="5">
        <v>5.8826999999999989</v>
      </c>
      <c r="Q883" s="5">
        <v>4.27224</v>
      </c>
      <c r="R883" s="5">
        <v>7.4953670480366759</v>
      </c>
      <c r="S883" s="5">
        <v>4.1964518078532986</v>
      </c>
      <c r="T883" s="5">
        <v>2.1075929838548935</v>
      </c>
      <c r="U883" s="5">
        <v>1.228790576041459</v>
      </c>
      <c r="V883" s="5">
        <v>1.2713682120789316</v>
      </c>
    </row>
    <row r="884" spans="1:22" hidden="1" x14ac:dyDescent="0.35">
      <c r="A884" t="s">
        <v>56</v>
      </c>
      <c r="B884" t="s">
        <v>42</v>
      </c>
      <c r="C884" t="str">
        <f t="shared" si="39"/>
        <v>ITALY_TO_elec</v>
      </c>
      <c r="D884" t="str">
        <f t="shared" si="40"/>
        <v>PROTRA_CHP_PP_I</v>
      </c>
      <c r="E884" t="s">
        <v>25</v>
      </c>
      <c r="F884" s="1" t="str">
        <f t="shared" si="41"/>
        <v>ITALYTO_elecPROTRA_PP_liquid_fuels_CCS</v>
      </c>
      <c r="G884" s="5">
        <v>0</v>
      </c>
      <c r="H884" s="5">
        <v>0</v>
      </c>
      <c r="I884" s="5">
        <v>0</v>
      </c>
      <c r="J884" s="5">
        <v>0</v>
      </c>
      <c r="K884" s="5">
        <v>0</v>
      </c>
      <c r="L884" s="5">
        <v>0</v>
      </c>
      <c r="M884" s="5">
        <v>0</v>
      </c>
      <c r="N884" s="5">
        <v>0</v>
      </c>
      <c r="O884" s="5">
        <v>0</v>
      </c>
      <c r="P884" s="5">
        <v>0</v>
      </c>
      <c r="Q884" s="5">
        <v>0</v>
      </c>
      <c r="R884" s="5">
        <v>0</v>
      </c>
      <c r="S884" s="5">
        <v>0</v>
      </c>
      <c r="T884" s="5">
        <v>0</v>
      </c>
      <c r="U884" s="5">
        <v>0</v>
      </c>
      <c r="V884" s="5">
        <v>0</v>
      </c>
    </row>
    <row r="885" spans="1:22" hidden="1" x14ac:dyDescent="0.35">
      <c r="A885" t="s">
        <v>56</v>
      </c>
      <c r="B885" t="s">
        <v>42</v>
      </c>
      <c r="C885" t="str">
        <f t="shared" si="39"/>
        <v>ITALY_TO_elec</v>
      </c>
      <c r="D885" t="str">
        <f t="shared" si="40"/>
        <v>PROTRA_CHP_PP_I</v>
      </c>
      <c r="E885" t="s">
        <v>26</v>
      </c>
      <c r="F885" s="1" t="str">
        <f t="shared" si="41"/>
        <v>ITALYTO_elecPROTRA_PP_nuclear</v>
      </c>
      <c r="G885" s="5">
        <v>0</v>
      </c>
      <c r="H885" s="5">
        <v>0</v>
      </c>
      <c r="I885" s="5">
        <v>0</v>
      </c>
      <c r="J885" s="5">
        <v>0</v>
      </c>
      <c r="K885" s="5">
        <v>0</v>
      </c>
      <c r="L885" s="5">
        <v>0</v>
      </c>
      <c r="M885" s="5">
        <v>0</v>
      </c>
      <c r="N885" s="5">
        <v>0</v>
      </c>
      <c r="O885" s="5">
        <v>0</v>
      </c>
      <c r="P885" s="5">
        <v>0</v>
      </c>
      <c r="Q885" s="5">
        <v>0</v>
      </c>
      <c r="R885" s="5">
        <v>0</v>
      </c>
      <c r="S885" s="5">
        <v>0</v>
      </c>
      <c r="T885" s="5">
        <v>0</v>
      </c>
      <c r="U885" s="5">
        <v>0</v>
      </c>
      <c r="V885" s="5">
        <v>0</v>
      </c>
    </row>
    <row r="886" spans="1:22" hidden="1" x14ac:dyDescent="0.35">
      <c r="A886" t="s">
        <v>56</v>
      </c>
      <c r="B886" t="s">
        <v>42</v>
      </c>
      <c r="C886" t="str">
        <f t="shared" si="39"/>
        <v>ITALY_TO_elec</v>
      </c>
      <c r="D886" t="str">
        <f t="shared" si="40"/>
        <v>PROTRA_CHP_PP_I</v>
      </c>
      <c r="E886" t="s">
        <v>27</v>
      </c>
      <c r="F886" s="1" t="str">
        <f t="shared" si="41"/>
        <v>ITALYTO_elecPROTRA_PP_oceanic</v>
      </c>
      <c r="G886" s="5">
        <v>0</v>
      </c>
      <c r="H886" s="5">
        <v>0</v>
      </c>
      <c r="I886" s="5">
        <v>0</v>
      </c>
      <c r="J886" s="5">
        <v>0</v>
      </c>
      <c r="K886" s="5">
        <v>0</v>
      </c>
      <c r="L886" s="5">
        <v>0</v>
      </c>
      <c r="M886" s="5">
        <v>4.0000000000000003E-5</v>
      </c>
      <c r="N886" s="5">
        <v>4.0000000000000003E-5</v>
      </c>
      <c r="O886" s="5">
        <v>4.0000000000000003E-5</v>
      </c>
      <c r="P886" s="5">
        <v>4.0000000000000003E-5</v>
      </c>
      <c r="Q886" s="5">
        <v>4.0000000000000003E-5</v>
      </c>
      <c r="R886" s="5">
        <v>4.5714285714285716E-5</v>
      </c>
      <c r="S886" s="5">
        <v>5.1428571428571429E-5</v>
      </c>
      <c r="T886" s="5">
        <v>5.7142857142857142E-5</v>
      </c>
      <c r="U886" s="5">
        <v>6.2857142857142861E-5</v>
      </c>
      <c r="V886" s="5">
        <v>6.8571428571428581E-5</v>
      </c>
    </row>
    <row r="887" spans="1:22" hidden="1" x14ac:dyDescent="0.35">
      <c r="A887" t="s">
        <v>56</v>
      </c>
      <c r="B887" t="s">
        <v>42</v>
      </c>
      <c r="C887" t="str">
        <f t="shared" si="39"/>
        <v>ITALY_TO_elec</v>
      </c>
      <c r="D887" t="str">
        <f t="shared" si="40"/>
        <v>PROTRA_CHP_PP_I</v>
      </c>
      <c r="E887" t="s">
        <v>28</v>
      </c>
      <c r="F887" s="1" t="str">
        <f t="shared" si="41"/>
        <v>ITALYTO_elecPROTRA_PP_solar_CSP</v>
      </c>
      <c r="G887" s="5">
        <v>0</v>
      </c>
      <c r="H887" s="5">
        <v>0</v>
      </c>
      <c r="I887" s="5">
        <v>0</v>
      </c>
      <c r="J887" s="5">
        <v>0</v>
      </c>
      <c r="K887" s="5">
        <v>0</v>
      </c>
      <c r="L887" s="5">
        <v>4.7199999999999994E-3</v>
      </c>
      <c r="M887" s="5">
        <v>4.7199999999999994E-3</v>
      </c>
      <c r="N887" s="5">
        <v>4.7199999999999994E-3</v>
      </c>
      <c r="O887" s="5">
        <v>5.0699999999999999E-3</v>
      </c>
      <c r="P887" s="5">
        <v>6.0699999999999999E-3</v>
      </c>
      <c r="Q887" s="5">
        <v>6.0699999999999999E-3</v>
      </c>
      <c r="R887" s="5">
        <v>6.3885714285714284E-3</v>
      </c>
      <c r="S887" s="5">
        <v>6.7071428571428568E-3</v>
      </c>
      <c r="T887" s="5">
        <v>7.0257142857142853E-3</v>
      </c>
      <c r="U887" s="5">
        <v>7.3442857142857138E-3</v>
      </c>
      <c r="V887" s="5">
        <v>7.6628571428571423E-3</v>
      </c>
    </row>
    <row r="888" spans="1:22" hidden="1" x14ac:dyDescent="0.35">
      <c r="A888" t="s">
        <v>56</v>
      </c>
      <c r="B888" t="s">
        <v>42</v>
      </c>
      <c r="C888" t="str">
        <f t="shared" si="39"/>
        <v>ITALY_TO_elec</v>
      </c>
      <c r="D888" t="str">
        <f t="shared" si="40"/>
        <v>PROTRA_CHP_PP_I</v>
      </c>
      <c r="E888" t="s">
        <v>29</v>
      </c>
      <c r="F888" s="1" t="str">
        <f t="shared" si="41"/>
        <v>ITALYTO_elecPROTRA_PP_solar_PV</v>
      </c>
      <c r="G888" s="5">
        <v>6.7999999999999988E-3</v>
      </c>
      <c r="H888" s="5">
        <v>8.9999999999999976E-3</v>
      </c>
      <c r="I888" s="5">
        <v>2.1999999999999995E-2</v>
      </c>
      <c r="J888" s="5">
        <v>9.6599999999999978E-2</v>
      </c>
      <c r="K888" s="5">
        <v>0.25279999999999997</v>
      </c>
      <c r="L888" s="5">
        <v>0.71839999999999982</v>
      </c>
      <c r="M888" s="5">
        <v>2.6261999999999994</v>
      </c>
      <c r="N888" s="5">
        <v>3.3569999999999989</v>
      </c>
      <c r="O888" s="5">
        <v>3.6369999999999991</v>
      </c>
      <c r="P888" s="5">
        <v>3.7187999999999994</v>
      </c>
      <c r="Q888" s="5">
        <v>3.7801999999999993</v>
      </c>
      <c r="R888" s="5">
        <v>3.6192758232931719</v>
      </c>
      <c r="S888" s="5">
        <v>3.5365365060240954</v>
      </c>
      <c r="T888" s="5">
        <v>3.5820810843373487</v>
      </c>
      <c r="U888" s="5">
        <v>3.5805629317269072</v>
      </c>
      <c r="V888" s="5">
        <v>3.6997379116465861</v>
      </c>
    </row>
    <row r="889" spans="1:22" hidden="1" x14ac:dyDescent="0.35">
      <c r="A889" t="s">
        <v>56</v>
      </c>
      <c r="B889" t="s">
        <v>42</v>
      </c>
      <c r="C889" t="str">
        <f t="shared" si="39"/>
        <v>ITALY_TO_elec</v>
      </c>
      <c r="D889" t="str">
        <f t="shared" si="40"/>
        <v>PROTRA_CHP_PP_I</v>
      </c>
      <c r="E889" t="s">
        <v>30</v>
      </c>
      <c r="F889" s="1" t="str">
        <f t="shared" si="41"/>
        <v>ITALYTO_elecPROTRA_PP_solar_urban_PV</v>
      </c>
      <c r="G889" s="5">
        <v>2.7200000000000002E-2</v>
      </c>
      <c r="H889" s="5">
        <v>3.5999999999999997E-2</v>
      </c>
      <c r="I889" s="5">
        <v>8.7999999999999995E-2</v>
      </c>
      <c r="J889" s="5">
        <v>0.38640000000000002</v>
      </c>
      <c r="K889" s="5">
        <v>1.0112000000000001</v>
      </c>
      <c r="L889" s="5">
        <v>2.8736000000000002</v>
      </c>
      <c r="M889" s="5">
        <v>10.504800000000001</v>
      </c>
      <c r="N889" s="5">
        <v>13.428000000000001</v>
      </c>
      <c r="O889" s="5">
        <v>14.548</v>
      </c>
      <c r="P889" s="5">
        <v>14.875200000000001</v>
      </c>
      <c r="Q889" s="5">
        <v>15.120800000000001</v>
      </c>
      <c r="R889" s="5">
        <v>14.477103293172691</v>
      </c>
      <c r="S889" s="5">
        <v>14.146146024096385</v>
      </c>
      <c r="T889" s="5">
        <v>14.328324337349398</v>
      </c>
      <c r="U889" s="5">
        <v>14.322251726907632</v>
      </c>
      <c r="V889" s="5">
        <v>14.798951646586348</v>
      </c>
    </row>
    <row r="890" spans="1:22" hidden="1" x14ac:dyDescent="0.35">
      <c r="A890" t="s">
        <v>56</v>
      </c>
      <c r="B890" t="s">
        <v>42</v>
      </c>
      <c r="C890" t="str">
        <f t="shared" si="39"/>
        <v>ITALY_TO_elec</v>
      </c>
      <c r="D890" t="str">
        <f t="shared" si="40"/>
        <v>PROTRA_CHP_PP_I</v>
      </c>
      <c r="E890" t="s">
        <v>31</v>
      </c>
      <c r="F890" s="1" t="str">
        <f t="shared" si="41"/>
        <v>ITALYTO_elecPROTRA_PP_solid_fossil</v>
      </c>
      <c r="G890" s="5">
        <v>7.5895000000000001</v>
      </c>
      <c r="H890" s="5">
        <v>7.0395000000000003</v>
      </c>
      <c r="I890" s="5">
        <v>6.7394999999999996</v>
      </c>
      <c r="J890" s="5">
        <v>6.7394999999999996</v>
      </c>
      <c r="K890" s="5">
        <v>6.7394999999999996</v>
      </c>
      <c r="L890" s="5">
        <v>8.7195</v>
      </c>
      <c r="M890" s="5">
        <v>8.7195</v>
      </c>
      <c r="N890" s="5">
        <v>8.7195</v>
      </c>
      <c r="O890" s="5">
        <v>8.7195</v>
      </c>
      <c r="P890" s="5">
        <v>9.3795000000000002</v>
      </c>
      <c r="Q890" s="5">
        <v>8.2545000000000002</v>
      </c>
      <c r="R890" s="5">
        <v>38.759733088235294</v>
      </c>
      <c r="S890" s="5">
        <v>47.961072794117648</v>
      </c>
      <c r="T890" s="5">
        <v>36.598996323529413</v>
      </c>
      <c r="U890" s="5">
        <v>29.443073161764705</v>
      </c>
      <c r="V890" s="5">
        <v>46.231269485294121</v>
      </c>
    </row>
    <row r="891" spans="1:22" hidden="1" x14ac:dyDescent="0.35">
      <c r="A891" t="s">
        <v>56</v>
      </c>
      <c r="B891" t="s">
        <v>42</v>
      </c>
      <c r="C891" t="str">
        <f t="shared" si="39"/>
        <v>ITALY_TO_elec</v>
      </c>
      <c r="D891" t="str">
        <f t="shared" si="40"/>
        <v>PROTRA_CHP_PP_I</v>
      </c>
      <c r="E891" t="s">
        <v>32</v>
      </c>
      <c r="F891" s="1" t="str">
        <f t="shared" si="41"/>
        <v>ITALYTO_elecPROTRA_PP_solid_fossil_CCS</v>
      </c>
      <c r="G891" s="5">
        <v>0</v>
      </c>
      <c r="H891" s="5">
        <v>0</v>
      </c>
      <c r="I891" s="5">
        <v>0</v>
      </c>
      <c r="J891" s="5">
        <v>0</v>
      </c>
      <c r="K891" s="5">
        <v>0</v>
      </c>
      <c r="L891" s="5">
        <v>0</v>
      </c>
      <c r="M891" s="5">
        <v>0</v>
      </c>
      <c r="N891" s="5">
        <v>0</v>
      </c>
      <c r="O891" s="5">
        <v>0</v>
      </c>
      <c r="P891" s="5">
        <v>0</v>
      </c>
      <c r="Q891" s="5">
        <v>0</v>
      </c>
      <c r="R891" s="5">
        <v>0</v>
      </c>
      <c r="S891" s="5">
        <v>0</v>
      </c>
      <c r="T891" s="5">
        <v>0</v>
      </c>
      <c r="U891" s="5">
        <v>0</v>
      </c>
      <c r="V891" s="5">
        <v>0</v>
      </c>
    </row>
    <row r="892" spans="1:22" hidden="1" x14ac:dyDescent="0.35">
      <c r="A892" t="s">
        <v>56</v>
      </c>
      <c r="B892" t="s">
        <v>42</v>
      </c>
      <c r="C892" t="str">
        <f t="shared" si="39"/>
        <v>ITALY_TO_elec</v>
      </c>
      <c r="D892" t="str">
        <f t="shared" si="40"/>
        <v>PROTRA_CHP_PP_I</v>
      </c>
      <c r="E892" t="s">
        <v>33</v>
      </c>
      <c r="F892" s="1" t="str">
        <f t="shared" si="41"/>
        <v>ITALYTO_elecPROTRA_PP_waste</v>
      </c>
      <c r="G892" s="5">
        <v>0.14631233906270052</v>
      </c>
      <c r="H892" s="5">
        <v>0.14631233906270052</v>
      </c>
      <c r="I892" s="5">
        <v>0.17578544131265364</v>
      </c>
      <c r="J892" s="5">
        <v>0.17578544131265364</v>
      </c>
      <c r="K892" s="5">
        <v>0.17578544131265364</v>
      </c>
      <c r="L892" s="5">
        <v>0.17578544131265364</v>
      </c>
      <c r="M892" s="5">
        <v>0.17578544131265364</v>
      </c>
      <c r="N892" s="5">
        <v>0.17578544131265364</v>
      </c>
      <c r="O892" s="5">
        <v>0.17578544131265364</v>
      </c>
      <c r="P892" s="5">
        <v>0.17578544131265364</v>
      </c>
      <c r="Q892" s="5">
        <v>0.17578544131265364</v>
      </c>
      <c r="R892" s="5">
        <v>0.3758171503925698</v>
      </c>
      <c r="S892" s="5">
        <v>0.36520940824439246</v>
      </c>
      <c r="T892" s="5">
        <v>0.2151856264344553</v>
      </c>
      <c r="U892" s="5">
        <v>0.20003170907991621</v>
      </c>
      <c r="V892" s="5">
        <v>0.18942396693173885</v>
      </c>
    </row>
    <row r="893" spans="1:22" hidden="1" x14ac:dyDescent="0.35">
      <c r="A893" t="s">
        <v>56</v>
      </c>
      <c r="B893" t="s">
        <v>42</v>
      </c>
      <c r="C893" t="str">
        <f t="shared" si="39"/>
        <v>ITALY_TO_elec</v>
      </c>
      <c r="D893" t="str">
        <f t="shared" si="40"/>
        <v>PROTRA_CHP_PP_I</v>
      </c>
      <c r="E893" t="s">
        <v>34</v>
      </c>
      <c r="F893" s="1" t="str">
        <f t="shared" si="41"/>
        <v>ITALYTO_elecPROTRA_PP_waste_CCS</v>
      </c>
      <c r="G893" s="5">
        <v>0</v>
      </c>
      <c r="H893" s="5">
        <v>0</v>
      </c>
      <c r="I893" s="5">
        <v>0</v>
      </c>
      <c r="J893" s="5">
        <v>0</v>
      </c>
      <c r="K893" s="5">
        <v>0</v>
      </c>
      <c r="L893" s="5">
        <v>0</v>
      </c>
      <c r="M893" s="5">
        <v>0</v>
      </c>
      <c r="N893" s="5">
        <v>0</v>
      </c>
      <c r="O893" s="5">
        <v>0</v>
      </c>
      <c r="P893" s="5">
        <v>0</v>
      </c>
      <c r="Q893" s="5">
        <v>0</v>
      </c>
      <c r="R893" s="5">
        <v>0</v>
      </c>
      <c r="S893" s="5">
        <v>0</v>
      </c>
      <c r="T893" s="5">
        <v>0</v>
      </c>
      <c r="U893" s="5">
        <v>0</v>
      </c>
      <c r="V893" s="5">
        <v>0</v>
      </c>
    </row>
    <row r="894" spans="1:22" hidden="1" x14ac:dyDescent="0.35">
      <c r="A894" t="s">
        <v>56</v>
      </c>
      <c r="B894" t="s">
        <v>42</v>
      </c>
      <c r="C894" t="str">
        <f t="shared" si="39"/>
        <v>ITALY_TO_elec</v>
      </c>
      <c r="D894" t="str">
        <f t="shared" si="40"/>
        <v>PROTRA_CHP_PP_I</v>
      </c>
      <c r="E894" t="s">
        <v>35</v>
      </c>
      <c r="F894" s="1" t="str">
        <f t="shared" si="41"/>
        <v>ITALYTO_elecPROTRA_PP_wind_offshore</v>
      </c>
      <c r="G894" s="5">
        <v>0</v>
      </c>
      <c r="H894" s="5">
        <v>0</v>
      </c>
      <c r="I894" s="5">
        <v>0</v>
      </c>
      <c r="J894" s="5">
        <v>0</v>
      </c>
      <c r="K894" s="5">
        <v>0</v>
      </c>
      <c r="L894" s="5">
        <v>0</v>
      </c>
      <c r="M894" s="5">
        <v>0</v>
      </c>
      <c r="N894" s="5">
        <v>0</v>
      </c>
      <c r="O894" s="5">
        <v>0</v>
      </c>
      <c r="P894" s="5">
        <v>0</v>
      </c>
      <c r="Q894" s="5">
        <v>0</v>
      </c>
      <c r="R894" s="5">
        <v>0</v>
      </c>
      <c r="S894" s="5">
        <v>0</v>
      </c>
      <c r="T894" s="5">
        <v>0</v>
      </c>
      <c r="U894" s="5">
        <v>0</v>
      </c>
      <c r="V894" s="5">
        <v>0</v>
      </c>
    </row>
    <row r="895" spans="1:22" hidden="1" x14ac:dyDescent="0.35">
      <c r="A895" t="s">
        <v>56</v>
      </c>
      <c r="B895" t="s">
        <v>42</v>
      </c>
      <c r="C895" t="str">
        <f t="shared" si="39"/>
        <v>ITALY_TO_elec</v>
      </c>
      <c r="D895" t="str">
        <f t="shared" si="40"/>
        <v>PROTRA_CHP_PP_I</v>
      </c>
      <c r="E895" t="s">
        <v>36</v>
      </c>
      <c r="F895" s="1" t="str">
        <f t="shared" si="41"/>
        <v>ITALYTO_elecPROTRA_PP_wind_onshore</v>
      </c>
      <c r="G895" s="5">
        <v>1.635</v>
      </c>
      <c r="H895" s="5">
        <v>1.9019999999999999</v>
      </c>
      <c r="I895" s="5">
        <v>2.702</v>
      </c>
      <c r="J895" s="5">
        <v>3.5249999999999999</v>
      </c>
      <c r="K895" s="5">
        <v>4.8789999999999996</v>
      </c>
      <c r="L895" s="5">
        <v>5.7939999999999996</v>
      </c>
      <c r="M895" s="5">
        <v>6.9180000000000001</v>
      </c>
      <c r="N895" s="5">
        <v>8.1020000000000003</v>
      </c>
      <c r="O895" s="5">
        <v>8.5419999999999998</v>
      </c>
      <c r="P895" s="5">
        <v>8.6829999999999998</v>
      </c>
      <c r="Q895" s="5">
        <v>9.1370000000000005</v>
      </c>
      <c r="R895" s="5">
        <v>9.4416747073430294</v>
      </c>
      <c r="S895" s="5">
        <v>9.7495906349769417</v>
      </c>
      <c r="T895" s="5">
        <v>10.005647037956724</v>
      </c>
      <c r="U895" s="5">
        <v>10.390271845808208</v>
      </c>
      <c r="V895" s="5">
        <v>11.04607875133026</v>
      </c>
    </row>
    <row r="896" spans="1:22" hidden="1" x14ac:dyDescent="0.35">
      <c r="A896" t="s">
        <v>74</v>
      </c>
      <c r="B896" t="s">
        <v>41</v>
      </c>
      <c r="C896" t="str">
        <f t="shared" si="39"/>
        <v>LATAM_TO_heat</v>
      </c>
      <c r="D896" t="str">
        <f t="shared" si="40"/>
        <v>PROTRA_CHP_HP_I</v>
      </c>
      <c r="E896" t="s">
        <v>0</v>
      </c>
      <c r="F896" s="1" t="str">
        <f t="shared" si="41"/>
        <v>LATAMTO_heatPROTRA_CHP_gas_fuels</v>
      </c>
      <c r="G896" s="4">
        <v>0</v>
      </c>
      <c r="H896" s="4">
        <v>0</v>
      </c>
      <c r="I896" s="4">
        <v>0</v>
      </c>
      <c r="J896" s="4">
        <v>0</v>
      </c>
      <c r="K896" s="4">
        <v>0</v>
      </c>
      <c r="L896" s="4">
        <v>0</v>
      </c>
      <c r="M896" s="4">
        <v>0</v>
      </c>
      <c r="N896" s="4">
        <v>0</v>
      </c>
      <c r="O896" s="4">
        <v>0</v>
      </c>
      <c r="P896" s="4">
        <v>0</v>
      </c>
      <c r="Q896" s="4">
        <v>0</v>
      </c>
      <c r="R896" s="4">
        <v>0</v>
      </c>
      <c r="S896" s="4">
        <v>0</v>
      </c>
      <c r="T896" s="4">
        <v>0</v>
      </c>
      <c r="U896" s="4">
        <v>0</v>
      </c>
      <c r="V896" s="4">
        <v>0</v>
      </c>
    </row>
    <row r="897" spans="1:22" hidden="1" x14ac:dyDescent="0.35">
      <c r="A897" t="s">
        <v>74</v>
      </c>
      <c r="B897" t="s">
        <v>41</v>
      </c>
      <c r="C897" t="str">
        <f t="shared" si="39"/>
        <v>LATAM_TO_heat</v>
      </c>
      <c r="D897" t="str">
        <f t="shared" si="40"/>
        <v>PROTRA_CHP_HP_I</v>
      </c>
      <c r="E897" t="s">
        <v>1</v>
      </c>
      <c r="F897" s="1" t="str">
        <f t="shared" si="41"/>
        <v>LATAMTO_heatPROTRA_CHP_gas_fuels_CCS</v>
      </c>
      <c r="G897" s="4">
        <v>0</v>
      </c>
      <c r="H897" s="4">
        <v>0</v>
      </c>
      <c r="I897" s="4">
        <v>0</v>
      </c>
      <c r="J897" s="4">
        <v>0</v>
      </c>
      <c r="K897" s="4">
        <v>0</v>
      </c>
      <c r="L897" s="4">
        <v>0</v>
      </c>
      <c r="M897" s="4">
        <v>0</v>
      </c>
      <c r="N897" s="4">
        <v>0</v>
      </c>
      <c r="O897" s="4">
        <v>0</v>
      </c>
      <c r="P897" s="4">
        <v>0</v>
      </c>
      <c r="Q897" s="4">
        <v>0</v>
      </c>
      <c r="R897" s="4">
        <v>0</v>
      </c>
      <c r="S897" s="4">
        <v>0</v>
      </c>
      <c r="T897" s="4">
        <v>0</v>
      </c>
      <c r="U897" s="4">
        <v>0</v>
      </c>
      <c r="V897" s="4">
        <v>0</v>
      </c>
    </row>
    <row r="898" spans="1:22" hidden="1" x14ac:dyDescent="0.35">
      <c r="A898" t="s">
        <v>74</v>
      </c>
      <c r="B898" t="s">
        <v>41</v>
      </c>
      <c r="C898" t="str">
        <f t="shared" si="39"/>
        <v>LATAM_TO_heat</v>
      </c>
      <c r="D898" t="str">
        <f t="shared" si="40"/>
        <v>PROTRA_CHP_HP_I</v>
      </c>
      <c r="E898" t="s">
        <v>2</v>
      </c>
      <c r="F898" s="1" t="str">
        <f t="shared" si="41"/>
        <v>LATAMTO_heatPROTRA_CHP_geothermal</v>
      </c>
      <c r="G898" s="4">
        <v>0</v>
      </c>
      <c r="H898" s="4">
        <v>0</v>
      </c>
      <c r="I898" s="4">
        <v>0</v>
      </c>
      <c r="J898" s="4">
        <v>0</v>
      </c>
      <c r="K898" s="4">
        <v>0</v>
      </c>
      <c r="L898" s="4">
        <v>0</v>
      </c>
      <c r="M898" s="4">
        <v>0</v>
      </c>
      <c r="N898" s="4">
        <v>0</v>
      </c>
      <c r="O898" s="4">
        <v>0</v>
      </c>
      <c r="P898" s="4">
        <v>0</v>
      </c>
      <c r="Q898" s="4">
        <v>0</v>
      </c>
      <c r="R898" s="4">
        <v>0</v>
      </c>
      <c r="S898" s="4">
        <v>0</v>
      </c>
      <c r="T898" s="4">
        <v>0</v>
      </c>
      <c r="U898" s="4">
        <v>0</v>
      </c>
      <c r="V898" s="4">
        <v>0</v>
      </c>
    </row>
    <row r="899" spans="1:22" hidden="1" x14ac:dyDescent="0.35">
      <c r="A899" t="s">
        <v>74</v>
      </c>
      <c r="B899" t="s">
        <v>41</v>
      </c>
      <c r="C899" t="str">
        <f t="shared" si="39"/>
        <v>LATAM_TO_heat</v>
      </c>
      <c r="D899" t="str">
        <f t="shared" si="40"/>
        <v>PROTRA_CHP_HP_I</v>
      </c>
      <c r="E899" t="s">
        <v>3</v>
      </c>
      <c r="F899" s="1" t="str">
        <f t="shared" si="41"/>
        <v>LATAMTO_heatPROTRA_CHP_liquid_fuels</v>
      </c>
      <c r="G899" s="4">
        <v>0</v>
      </c>
      <c r="H899" s="4">
        <v>0</v>
      </c>
      <c r="I899" s="4">
        <v>0</v>
      </c>
      <c r="J899" s="4">
        <v>0</v>
      </c>
      <c r="K899" s="4">
        <v>0</v>
      </c>
      <c r="L899" s="4">
        <v>0</v>
      </c>
      <c r="M899" s="4">
        <v>0</v>
      </c>
      <c r="N899" s="4">
        <v>0</v>
      </c>
      <c r="O899" s="4">
        <v>0</v>
      </c>
      <c r="P899" s="4">
        <v>0</v>
      </c>
      <c r="Q899" s="4">
        <v>0</v>
      </c>
      <c r="R899" s="4">
        <v>0</v>
      </c>
      <c r="S899" s="4">
        <v>0</v>
      </c>
      <c r="T899" s="4">
        <v>0</v>
      </c>
      <c r="U899" s="4">
        <v>0</v>
      </c>
      <c r="V899" s="4">
        <v>0</v>
      </c>
    </row>
    <row r="900" spans="1:22" hidden="1" x14ac:dyDescent="0.35">
      <c r="A900" t="s">
        <v>74</v>
      </c>
      <c r="B900" t="s">
        <v>41</v>
      </c>
      <c r="C900" t="str">
        <f t="shared" ref="C900:C963" si="42">A900&amp;"_"&amp;B900</f>
        <v>LATAM_TO_heat</v>
      </c>
      <c r="D900" t="str">
        <f t="shared" ref="D900:D963" si="43">IF(B900="TO_heat","PROTRA_CHP_HP_I","PROTRA_CHP_PP_I")</f>
        <v>PROTRA_CHP_HP_I</v>
      </c>
      <c r="E900" t="s">
        <v>4</v>
      </c>
      <c r="F900" s="1" t="str">
        <f t="shared" ref="F900:F963" si="44">A900&amp;B900&amp;E900</f>
        <v>LATAMTO_heatPROTRA_CHP_liquid_fuels_CCS</v>
      </c>
      <c r="G900" s="4">
        <v>0</v>
      </c>
      <c r="H900" s="4">
        <v>0</v>
      </c>
      <c r="I900" s="4">
        <v>0</v>
      </c>
      <c r="J900" s="4">
        <v>0</v>
      </c>
      <c r="K900" s="4">
        <v>0</v>
      </c>
      <c r="L900" s="4">
        <v>0</v>
      </c>
      <c r="M900" s="4">
        <v>0</v>
      </c>
      <c r="N900" s="4">
        <v>0</v>
      </c>
      <c r="O900" s="4">
        <v>0</v>
      </c>
      <c r="P900" s="4">
        <v>0</v>
      </c>
      <c r="Q900" s="4">
        <v>0</v>
      </c>
      <c r="R900" s="4">
        <v>0</v>
      </c>
      <c r="S900" s="4">
        <v>0</v>
      </c>
      <c r="T900" s="4">
        <v>0</v>
      </c>
      <c r="U900" s="4">
        <v>0</v>
      </c>
      <c r="V900" s="4">
        <v>0</v>
      </c>
    </row>
    <row r="901" spans="1:22" hidden="1" x14ac:dyDescent="0.35">
      <c r="A901" t="s">
        <v>74</v>
      </c>
      <c r="B901" t="s">
        <v>41</v>
      </c>
      <c r="C901" t="str">
        <f t="shared" si="42"/>
        <v>LATAM_TO_heat</v>
      </c>
      <c r="D901" t="str">
        <f t="shared" si="43"/>
        <v>PROTRA_CHP_HP_I</v>
      </c>
      <c r="E901" t="s">
        <v>5</v>
      </c>
      <c r="F901" s="1" t="str">
        <f t="shared" si="44"/>
        <v>LATAMTO_heatPROTRA_CHP_solid_fossil</v>
      </c>
      <c r="G901" s="4">
        <v>0</v>
      </c>
      <c r="H901" s="4">
        <v>0</v>
      </c>
      <c r="I901" s="4">
        <v>0</v>
      </c>
      <c r="J901" s="4">
        <v>0</v>
      </c>
      <c r="K901" s="4">
        <v>0</v>
      </c>
      <c r="L901" s="4">
        <v>0</v>
      </c>
      <c r="M901" s="4">
        <v>0</v>
      </c>
      <c r="N901" s="4">
        <v>0</v>
      </c>
      <c r="O901" s="4">
        <v>0</v>
      </c>
      <c r="P901" s="4">
        <v>0</v>
      </c>
      <c r="Q901" s="4">
        <v>0</v>
      </c>
      <c r="R901" s="4">
        <v>0</v>
      </c>
      <c r="S901" s="4">
        <v>0</v>
      </c>
      <c r="T901" s="4">
        <v>0</v>
      </c>
      <c r="U901" s="4">
        <v>0</v>
      </c>
      <c r="V901" s="4">
        <v>0</v>
      </c>
    </row>
    <row r="902" spans="1:22" hidden="1" x14ac:dyDescent="0.35">
      <c r="A902" t="s">
        <v>74</v>
      </c>
      <c r="B902" t="s">
        <v>41</v>
      </c>
      <c r="C902" t="str">
        <f t="shared" si="42"/>
        <v>LATAM_TO_heat</v>
      </c>
      <c r="D902" t="str">
        <f t="shared" si="43"/>
        <v>PROTRA_CHP_HP_I</v>
      </c>
      <c r="E902" t="s">
        <v>6</v>
      </c>
      <c r="F902" s="1" t="str">
        <f t="shared" si="44"/>
        <v>LATAMTO_heatPROTRA_CHP_solid_fossil_CCS</v>
      </c>
      <c r="G902" s="4">
        <v>0</v>
      </c>
      <c r="H902" s="4">
        <v>0</v>
      </c>
      <c r="I902" s="4">
        <v>0</v>
      </c>
      <c r="J902" s="4">
        <v>0</v>
      </c>
      <c r="K902" s="4">
        <v>0</v>
      </c>
      <c r="L902" s="4">
        <v>0</v>
      </c>
      <c r="M902" s="4">
        <v>0</v>
      </c>
      <c r="N902" s="4">
        <v>0</v>
      </c>
      <c r="O902" s="4">
        <v>0</v>
      </c>
      <c r="P902" s="4">
        <v>0</v>
      </c>
      <c r="Q902" s="4">
        <v>0</v>
      </c>
      <c r="R902" s="4">
        <v>0</v>
      </c>
      <c r="S902" s="4">
        <v>0</v>
      </c>
      <c r="T902" s="4">
        <v>0</v>
      </c>
      <c r="U902" s="4">
        <v>0</v>
      </c>
      <c r="V902" s="4">
        <v>0</v>
      </c>
    </row>
    <row r="903" spans="1:22" hidden="1" x14ac:dyDescent="0.35">
      <c r="A903" t="s">
        <v>74</v>
      </c>
      <c r="B903" t="s">
        <v>41</v>
      </c>
      <c r="C903" t="str">
        <f t="shared" si="42"/>
        <v>LATAM_TO_heat</v>
      </c>
      <c r="D903" t="str">
        <f t="shared" si="43"/>
        <v>PROTRA_CHP_HP_I</v>
      </c>
      <c r="E903" t="s">
        <v>7</v>
      </c>
      <c r="F903" s="1" t="str">
        <f t="shared" si="44"/>
        <v>LATAMTO_heatPROTRA_CHP_waste</v>
      </c>
      <c r="G903" s="4">
        <v>0</v>
      </c>
      <c r="H903" s="4">
        <v>0</v>
      </c>
      <c r="I903" s="4">
        <v>0</v>
      </c>
      <c r="J903" s="4">
        <v>0</v>
      </c>
      <c r="K903" s="4">
        <v>0</v>
      </c>
      <c r="L903" s="4">
        <v>0</v>
      </c>
      <c r="M903" s="4">
        <v>0</v>
      </c>
      <c r="N903" s="4">
        <v>0</v>
      </c>
      <c r="O903" s="4">
        <v>0</v>
      </c>
      <c r="P903" s="4">
        <v>0</v>
      </c>
      <c r="Q903" s="4">
        <v>0</v>
      </c>
      <c r="R903" s="4">
        <v>0</v>
      </c>
      <c r="S903" s="4">
        <v>0</v>
      </c>
      <c r="T903" s="4">
        <v>0</v>
      </c>
      <c r="U903" s="4">
        <v>0</v>
      </c>
      <c r="V903" s="4">
        <v>0</v>
      </c>
    </row>
    <row r="904" spans="1:22" hidden="1" x14ac:dyDescent="0.35">
      <c r="A904" t="s">
        <v>74</v>
      </c>
      <c r="B904" t="s">
        <v>41</v>
      </c>
      <c r="C904" t="str">
        <f t="shared" si="42"/>
        <v>LATAM_TO_heat</v>
      </c>
      <c r="D904" t="str">
        <f t="shared" si="43"/>
        <v>PROTRA_CHP_HP_I</v>
      </c>
      <c r="E904" t="s">
        <v>8</v>
      </c>
      <c r="F904" s="1" t="str">
        <f t="shared" si="44"/>
        <v>LATAMTO_heatPROTRA_CHP_solid_bio</v>
      </c>
      <c r="G904" s="4">
        <v>0</v>
      </c>
      <c r="H904" s="4">
        <v>0</v>
      </c>
      <c r="I904" s="4">
        <v>0</v>
      </c>
      <c r="J904" s="4">
        <v>0</v>
      </c>
      <c r="K904" s="4">
        <v>0</v>
      </c>
      <c r="L904" s="4">
        <v>0</v>
      </c>
      <c r="M904" s="4">
        <v>0</v>
      </c>
      <c r="N904" s="4">
        <v>0</v>
      </c>
      <c r="O904" s="4">
        <v>0</v>
      </c>
      <c r="P904" s="4">
        <v>0</v>
      </c>
      <c r="Q904" s="4">
        <v>0</v>
      </c>
      <c r="R904" s="4">
        <v>0</v>
      </c>
      <c r="S904" s="4">
        <v>0</v>
      </c>
      <c r="T904" s="4">
        <v>0</v>
      </c>
      <c r="U904" s="4">
        <v>0</v>
      </c>
      <c r="V904" s="4">
        <v>0</v>
      </c>
    </row>
    <row r="905" spans="1:22" hidden="1" x14ac:dyDescent="0.35">
      <c r="A905" t="s">
        <v>74</v>
      </c>
      <c r="B905" t="s">
        <v>41</v>
      </c>
      <c r="C905" t="str">
        <f t="shared" si="42"/>
        <v>LATAM_TO_heat</v>
      </c>
      <c r="D905" t="str">
        <f t="shared" si="43"/>
        <v>PROTRA_CHP_HP_I</v>
      </c>
      <c r="E905" t="s">
        <v>9</v>
      </c>
      <c r="F905" s="1" t="str">
        <f t="shared" si="44"/>
        <v>LATAMTO_heatPROTRA_CHP_solid_bio_CCS</v>
      </c>
      <c r="G905" s="4">
        <v>0</v>
      </c>
      <c r="H905" s="4">
        <v>0</v>
      </c>
      <c r="I905" s="4">
        <v>0</v>
      </c>
      <c r="J905" s="4">
        <v>0</v>
      </c>
      <c r="K905" s="4">
        <v>0</v>
      </c>
      <c r="L905" s="4">
        <v>0</v>
      </c>
      <c r="M905" s="4">
        <v>0</v>
      </c>
      <c r="N905" s="4">
        <v>0</v>
      </c>
      <c r="O905" s="4">
        <v>0</v>
      </c>
      <c r="P905" s="4">
        <v>0</v>
      </c>
      <c r="Q905" s="4">
        <v>0</v>
      </c>
      <c r="R905" s="4">
        <v>0</v>
      </c>
      <c r="S905" s="4">
        <v>0</v>
      </c>
      <c r="T905" s="4">
        <v>0</v>
      </c>
      <c r="U905" s="4">
        <v>0</v>
      </c>
      <c r="V905" s="4">
        <v>0</v>
      </c>
    </row>
    <row r="906" spans="1:22" hidden="1" x14ac:dyDescent="0.35">
      <c r="A906" t="s">
        <v>74</v>
      </c>
      <c r="B906" t="s">
        <v>41</v>
      </c>
      <c r="C906" t="str">
        <f t="shared" si="42"/>
        <v>LATAM_TO_heat</v>
      </c>
      <c r="D906" t="str">
        <f t="shared" si="43"/>
        <v>PROTRA_CHP_HP_I</v>
      </c>
      <c r="E906" t="s">
        <v>10</v>
      </c>
      <c r="F906" s="1" t="str">
        <f t="shared" si="44"/>
        <v>LATAMTO_heatPROTRA_HP_gas_fuels</v>
      </c>
      <c r="G906" s="4">
        <v>0</v>
      </c>
      <c r="H906" s="4">
        <v>0</v>
      </c>
      <c r="I906" s="4">
        <v>0</v>
      </c>
      <c r="J906" s="4">
        <v>0</v>
      </c>
      <c r="K906" s="4">
        <v>0</v>
      </c>
      <c r="L906" s="4">
        <v>0</v>
      </c>
      <c r="M906" s="4">
        <v>0</v>
      </c>
      <c r="N906" s="4">
        <v>0</v>
      </c>
      <c r="O906" s="4">
        <v>0</v>
      </c>
      <c r="P906" s="4">
        <v>0</v>
      </c>
      <c r="Q906" s="4">
        <v>0</v>
      </c>
      <c r="R906" s="4">
        <v>0</v>
      </c>
      <c r="S906" s="4">
        <v>0</v>
      </c>
      <c r="T906" s="4">
        <v>0</v>
      </c>
      <c r="U906" s="4">
        <v>0</v>
      </c>
      <c r="V906" s="4">
        <v>0</v>
      </c>
    </row>
    <row r="907" spans="1:22" hidden="1" x14ac:dyDescent="0.35">
      <c r="A907" t="s">
        <v>74</v>
      </c>
      <c r="B907" t="s">
        <v>41</v>
      </c>
      <c r="C907" t="str">
        <f t="shared" si="42"/>
        <v>LATAM_TO_heat</v>
      </c>
      <c r="D907" t="str">
        <f t="shared" si="43"/>
        <v>PROTRA_CHP_HP_I</v>
      </c>
      <c r="E907" t="s">
        <v>11</v>
      </c>
      <c r="F907" s="1" t="str">
        <f t="shared" si="44"/>
        <v>LATAMTO_heatPROTRA_HP_solid_bio</v>
      </c>
      <c r="G907" s="4">
        <v>0</v>
      </c>
      <c r="H907" s="4">
        <v>0</v>
      </c>
      <c r="I907" s="4">
        <v>0</v>
      </c>
      <c r="J907" s="4">
        <v>0</v>
      </c>
      <c r="K907" s="4">
        <v>0</v>
      </c>
      <c r="L907" s="4">
        <v>0</v>
      </c>
      <c r="M907" s="4">
        <v>0</v>
      </c>
      <c r="N907" s="4">
        <v>0</v>
      </c>
      <c r="O907" s="4">
        <v>0</v>
      </c>
      <c r="P907" s="4">
        <v>0</v>
      </c>
      <c r="Q907" s="4">
        <v>0</v>
      </c>
      <c r="R907" s="4">
        <v>0</v>
      </c>
      <c r="S907" s="4">
        <v>0</v>
      </c>
      <c r="T907" s="4">
        <v>0</v>
      </c>
      <c r="U907" s="4">
        <v>0</v>
      </c>
      <c r="V907" s="4">
        <v>0</v>
      </c>
    </row>
    <row r="908" spans="1:22" hidden="1" x14ac:dyDescent="0.35">
      <c r="A908" t="s">
        <v>74</v>
      </c>
      <c r="B908" t="s">
        <v>41</v>
      </c>
      <c r="C908" t="str">
        <f t="shared" si="42"/>
        <v>LATAM_TO_heat</v>
      </c>
      <c r="D908" t="str">
        <f t="shared" si="43"/>
        <v>PROTRA_CHP_HP_I</v>
      </c>
      <c r="E908" t="s">
        <v>12</v>
      </c>
      <c r="F908" s="1" t="str">
        <f t="shared" si="44"/>
        <v>LATAMTO_heatPROTRA_HP_geothermal</v>
      </c>
      <c r="G908" s="4">
        <v>0</v>
      </c>
      <c r="H908" s="4">
        <v>0</v>
      </c>
      <c r="I908" s="4">
        <v>0</v>
      </c>
      <c r="J908" s="4">
        <v>0</v>
      </c>
      <c r="K908" s="4">
        <v>0</v>
      </c>
      <c r="L908" s="4">
        <v>0</v>
      </c>
      <c r="M908" s="4">
        <v>0</v>
      </c>
      <c r="N908" s="4">
        <v>0</v>
      </c>
      <c r="O908" s="4">
        <v>0</v>
      </c>
      <c r="P908" s="4">
        <v>0</v>
      </c>
      <c r="Q908" s="4">
        <v>0</v>
      </c>
      <c r="R908" s="4">
        <v>0</v>
      </c>
      <c r="S908" s="4">
        <v>0</v>
      </c>
      <c r="T908" s="4">
        <v>0</v>
      </c>
      <c r="U908" s="4">
        <v>0</v>
      </c>
      <c r="V908" s="4">
        <v>0</v>
      </c>
    </row>
    <row r="909" spans="1:22" hidden="1" x14ac:dyDescent="0.35">
      <c r="A909" t="s">
        <v>74</v>
      </c>
      <c r="B909" t="s">
        <v>41</v>
      </c>
      <c r="C909" t="str">
        <f t="shared" si="42"/>
        <v>LATAM_TO_heat</v>
      </c>
      <c r="D909" t="str">
        <f t="shared" si="43"/>
        <v>PROTRA_CHP_HP_I</v>
      </c>
      <c r="E909" t="s">
        <v>13</v>
      </c>
      <c r="F909" s="1" t="str">
        <f t="shared" si="44"/>
        <v>LATAMTO_heatPROTRA_HP_liquid_fuels</v>
      </c>
      <c r="G909" s="4">
        <v>0</v>
      </c>
      <c r="H909" s="4">
        <v>0</v>
      </c>
      <c r="I909" s="4">
        <v>0</v>
      </c>
      <c r="J909" s="4">
        <v>0</v>
      </c>
      <c r="K909" s="4">
        <v>0</v>
      </c>
      <c r="L909" s="4">
        <v>0</v>
      </c>
      <c r="M909" s="4">
        <v>0</v>
      </c>
      <c r="N909" s="4">
        <v>0</v>
      </c>
      <c r="O909" s="4">
        <v>0</v>
      </c>
      <c r="P909" s="4">
        <v>0</v>
      </c>
      <c r="Q909" s="4">
        <v>0</v>
      </c>
      <c r="R909" s="4">
        <v>0</v>
      </c>
      <c r="S909" s="4">
        <v>0</v>
      </c>
      <c r="T909" s="4">
        <v>0</v>
      </c>
      <c r="U909" s="4">
        <v>0</v>
      </c>
      <c r="V909" s="4">
        <v>0</v>
      </c>
    </row>
    <row r="910" spans="1:22" hidden="1" x14ac:dyDescent="0.35">
      <c r="A910" t="s">
        <v>74</v>
      </c>
      <c r="B910" t="s">
        <v>41</v>
      </c>
      <c r="C910" t="str">
        <f t="shared" si="42"/>
        <v>LATAM_TO_heat</v>
      </c>
      <c r="D910" t="str">
        <f t="shared" si="43"/>
        <v>PROTRA_CHP_HP_I</v>
      </c>
      <c r="E910" t="s">
        <v>14</v>
      </c>
      <c r="F910" s="1" t="str">
        <f t="shared" si="44"/>
        <v>LATAMTO_heatPROTRA_HP_solar</v>
      </c>
      <c r="G910" s="4">
        <v>0</v>
      </c>
      <c r="H910" s="4">
        <v>0</v>
      </c>
      <c r="I910" s="4">
        <v>0</v>
      </c>
      <c r="J910" s="4">
        <v>0</v>
      </c>
      <c r="K910" s="4">
        <v>0</v>
      </c>
      <c r="L910" s="4">
        <v>0</v>
      </c>
      <c r="M910" s="4">
        <v>0</v>
      </c>
      <c r="N910" s="4">
        <v>0</v>
      </c>
      <c r="O910" s="4">
        <v>0</v>
      </c>
      <c r="P910" s="4">
        <v>0</v>
      </c>
      <c r="Q910" s="4">
        <v>0</v>
      </c>
      <c r="R910" s="4">
        <v>0</v>
      </c>
      <c r="S910" s="4">
        <v>0</v>
      </c>
      <c r="T910" s="4">
        <v>0</v>
      </c>
      <c r="U910" s="4">
        <v>0</v>
      </c>
      <c r="V910" s="4">
        <v>0</v>
      </c>
    </row>
    <row r="911" spans="1:22" hidden="1" x14ac:dyDescent="0.35">
      <c r="A911" t="s">
        <v>74</v>
      </c>
      <c r="B911" t="s">
        <v>41</v>
      </c>
      <c r="C911" t="str">
        <f t="shared" si="42"/>
        <v>LATAM_TO_heat</v>
      </c>
      <c r="D911" t="str">
        <f t="shared" si="43"/>
        <v>PROTRA_CHP_HP_I</v>
      </c>
      <c r="E911" t="s">
        <v>15</v>
      </c>
      <c r="F911" s="1" t="str">
        <f t="shared" si="44"/>
        <v>LATAMTO_heatPROTRA_HP_solid_fossil</v>
      </c>
      <c r="G911" s="4">
        <v>0</v>
      </c>
      <c r="H911" s="4">
        <v>0</v>
      </c>
      <c r="I911" s="4">
        <v>0</v>
      </c>
      <c r="J911" s="4">
        <v>0</v>
      </c>
      <c r="K911" s="4">
        <v>0</v>
      </c>
      <c r="L911" s="4">
        <v>0</v>
      </c>
      <c r="M911" s="4">
        <v>0</v>
      </c>
      <c r="N911" s="4">
        <v>0</v>
      </c>
      <c r="O911" s="4">
        <v>0</v>
      </c>
      <c r="P911" s="4">
        <v>0</v>
      </c>
      <c r="Q911" s="4">
        <v>0</v>
      </c>
      <c r="R911" s="4">
        <v>0</v>
      </c>
      <c r="S911" s="4">
        <v>0</v>
      </c>
      <c r="T911" s="4">
        <v>0</v>
      </c>
      <c r="U911" s="4">
        <v>0</v>
      </c>
      <c r="V911" s="4">
        <v>0</v>
      </c>
    </row>
    <row r="912" spans="1:22" hidden="1" x14ac:dyDescent="0.35">
      <c r="A912" t="s">
        <v>74</v>
      </c>
      <c r="B912" t="s">
        <v>41</v>
      </c>
      <c r="C912" t="str">
        <f t="shared" si="42"/>
        <v>LATAM_TO_heat</v>
      </c>
      <c r="D912" t="str">
        <f t="shared" si="43"/>
        <v>PROTRA_CHP_HP_I</v>
      </c>
      <c r="E912" t="s">
        <v>16</v>
      </c>
      <c r="F912" s="1" t="str">
        <f t="shared" si="44"/>
        <v>LATAMTO_heatPROTRA_HP_waste</v>
      </c>
      <c r="G912" s="4">
        <v>0</v>
      </c>
      <c r="H912" s="4">
        <v>0</v>
      </c>
      <c r="I912" s="4">
        <v>0</v>
      </c>
      <c r="J912" s="4">
        <v>0</v>
      </c>
      <c r="K912" s="4">
        <v>0</v>
      </c>
      <c r="L912" s="4">
        <v>0</v>
      </c>
      <c r="M912" s="4">
        <v>0</v>
      </c>
      <c r="N912" s="4">
        <v>0</v>
      </c>
      <c r="O912" s="4">
        <v>0</v>
      </c>
      <c r="P912" s="4">
        <v>0</v>
      </c>
      <c r="Q912" s="4">
        <v>0</v>
      </c>
      <c r="R912" s="4">
        <v>0</v>
      </c>
      <c r="S912" s="4">
        <v>0</v>
      </c>
      <c r="T912" s="4">
        <v>0</v>
      </c>
      <c r="U912" s="4">
        <v>0</v>
      </c>
      <c r="V912" s="4">
        <v>0</v>
      </c>
    </row>
    <row r="913" spans="1:22" hidden="1" x14ac:dyDescent="0.35">
      <c r="A913" t="s">
        <v>74</v>
      </c>
      <c r="B913" t="s">
        <v>42</v>
      </c>
      <c r="C913" t="str">
        <f t="shared" si="42"/>
        <v>LATAM_TO_elec</v>
      </c>
      <c r="D913" t="str">
        <f t="shared" si="43"/>
        <v>PROTRA_CHP_PP_I</v>
      </c>
      <c r="E913" t="s">
        <v>0</v>
      </c>
      <c r="F913" s="1" t="str">
        <f t="shared" si="44"/>
        <v>LATAMTO_elecPROTRA_CHP_gas_fuels</v>
      </c>
      <c r="G913" s="5">
        <v>0</v>
      </c>
      <c r="H913" s="5">
        <v>0</v>
      </c>
      <c r="I913" s="5">
        <v>0</v>
      </c>
      <c r="J913" s="5">
        <v>0</v>
      </c>
      <c r="K913" s="5">
        <v>0</v>
      </c>
      <c r="L913" s="5">
        <v>0</v>
      </c>
      <c r="M913" s="5">
        <v>0</v>
      </c>
      <c r="N913" s="5">
        <v>0</v>
      </c>
      <c r="O913" s="5">
        <v>0</v>
      </c>
      <c r="P913" s="5">
        <v>0</v>
      </c>
      <c r="Q913" s="5">
        <v>0</v>
      </c>
      <c r="R913" s="5">
        <v>0</v>
      </c>
      <c r="S913" s="5">
        <v>0</v>
      </c>
      <c r="T913" s="5">
        <v>0</v>
      </c>
      <c r="U913" s="5">
        <v>0</v>
      </c>
      <c r="V913" s="5">
        <v>0</v>
      </c>
    </row>
    <row r="914" spans="1:22" hidden="1" x14ac:dyDescent="0.35">
      <c r="A914" t="s">
        <v>74</v>
      </c>
      <c r="B914" t="s">
        <v>42</v>
      </c>
      <c r="C914" t="str">
        <f t="shared" si="42"/>
        <v>LATAM_TO_elec</v>
      </c>
      <c r="D914" t="str">
        <f t="shared" si="43"/>
        <v>PROTRA_CHP_PP_I</v>
      </c>
      <c r="E914" t="s">
        <v>1</v>
      </c>
      <c r="F914" s="1" t="str">
        <f t="shared" si="44"/>
        <v>LATAMTO_elecPROTRA_CHP_gas_fuels_CCS</v>
      </c>
      <c r="G914" s="5">
        <v>0</v>
      </c>
      <c r="H914" s="5">
        <v>0</v>
      </c>
      <c r="I914" s="5">
        <v>0</v>
      </c>
      <c r="J914" s="5">
        <v>0</v>
      </c>
      <c r="K914" s="5">
        <v>0</v>
      </c>
      <c r="L914" s="5">
        <v>0</v>
      </c>
      <c r="M914" s="5">
        <v>0</v>
      </c>
      <c r="N914" s="5">
        <v>0</v>
      </c>
      <c r="O914" s="5">
        <v>0</v>
      </c>
      <c r="P914" s="5">
        <v>0</v>
      </c>
      <c r="Q914" s="5">
        <v>0</v>
      </c>
      <c r="R914" s="5">
        <v>0</v>
      </c>
      <c r="S914" s="5">
        <v>0</v>
      </c>
      <c r="T914" s="5">
        <v>0</v>
      </c>
      <c r="U914" s="5">
        <v>0</v>
      </c>
      <c r="V914" s="5">
        <v>0</v>
      </c>
    </row>
    <row r="915" spans="1:22" hidden="1" x14ac:dyDescent="0.35">
      <c r="A915" t="s">
        <v>74</v>
      </c>
      <c r="B915" t="s">
        <v>42</v>
      </c>
      <c r="C915" t="str">
        <f t="shared" si="42"/>
        <v>LATAM_TO_elec</v>
      </c>
      <c r="D915" t="str">
        <f t="shared" si="43"/>
        <v>PROTRA_CHP_PP_I</v>
      </c>
      <c r="E915" t="s">
        <v>2</v>
      </c>
      <c r="F915" s="1" t="str">
        <f t="shared" si="44"/>
        <v>LATAMTO_elecPROTRA_CHP_geothermal</v>
      </c>
      <c r="G915" s="5">
        <v>0</v>
      </c>
      <c r="H915" s="5">
        <v>0</v>
      </c>
      <c r="I915" s="5">
        <v>0</v>
      </c>
      <c r="J915" s="5">
        <v>0</v>
      </c>
      <c r="K915" s="5">
        <v>0</v>
      </c>
      <c r="L915" s="5">
        <v>0</v>
      </c>
      <c r="M915" s="5">
        <v>0</v>
      </c>
      <c r="N915" s="5">
        <v>0</v>
      </c>
      <c r="O915" s="5">
        <v>0</v>
      </c>
      <c r="P915" s="5">
        <v>0</v>
      </c>
      <c r="Q915" s="5">
        <v>0</v>
      </c>
      <c r="R915" s="5">
        <v>0</v>
      </c>
      <c r="S915" s="5">
        <v>0</v>
      </c>
      <c r="T915" s="5">
        <v>0</v>
      </c>
      <c r="U915" s="5">
        <v>0</v>
      </c>
      <c r="V915" s="5">
        <v>0</v>
      </c>
    </row>
    <row r="916" spans="1:22" hidden="1" x14ac:dyDescent="0.35">
      <c r="A916" t="s">
        <v>74</v>
      </c>
      <c r="B916" t="s">
        <v>42</v>
      </c>
      <c r="C916" t="str">
        <f t="shared" si="42"/>
        <v>LATAM_TO_elec</v>
      </c>
      <c r="D916" t="str">
        <f t="shared" si="43"/>
        <v>PROTRA_CHP_PP_I</v>
      </c>
      <c r="E916" t="s">
        <v>3</v>
      </c>
      <c r="F916" s="1" t="str">
        <f t="shared" si="44"/>
        <v>LATAMTO_elecPROTRA_CHP_liquid_fuels</v>
      </c>
      <c r="G916" s="5">
        <v>0</v>
      </c>
      <c r="H916" s="5">
        <v>0</v>
      </c>
      <c r="I916" s="5">
        <v>0</v>
      </c>
      <c r="J916" s="5">
        <v>0</v>
      </c>
      <c r="K916" s="5">
        <v>0</v>
      </c>
      <c r="L916" s="5">
        <v>0</v>
      </c>
      <c r="M916" s="5">
        <v>0</v>
      </c>
      <c r="N916" s="5">
        <v>0</v>
      </c>
      <c r="O916" s="5">
        <v>0</v>
      </c>
      <c r="P916" s="5">
        <v>0</v>
      </c>
      <c r="Q916" s="5">
        <v>0</v>
      </c>
      <c r="R916" s="5">
        <v>0</v>
      </c>
      <c r="S916" s="5">
        <v>0</v>
      </c>
      <c r="T916" s="5">
        <v>0</v>
      </c>
      <c r="U916" s="5">
        <v>0</v>
      </c>
      <c r="V916" s="5">
        <v>0</v>
      </c>
    </row>
    <row r="917" spans="1:22" hidden="1" x14ac:dyDescent="0.35">
      <c r="A917" t="s">
        <v>74</v>
      </c>
      <c r="B917" t="s">
        <v>42</v>
      </c>
      <c r="C917" t="str">
        <f t="shared" si="42"/>
        <v>LATAM_TO_elec</v>
      </c>
      <c r="D917" t="str">
        <f t="shared" si="43"/>
        <v>PROTRA_CHP_PP_I</v>
      </c>
      <c r="E917" t="s">
        <v>4</v>
      </c>
      <c r="F917" s="1" t="str">
        <f t="shared" si="44"/>
        <v>LATAMTO_elecPROTRA_CHP_liquid_fuels_CCS</v>
      </c>
      <c r="G917" s="5">
        <v>0</v>
      </c>
      <c r="H917" s="5">
        <v>0</v>
      </c>
      <c r="I917" s="5">
        <v>0</v>
      </c>
      <c r="J917" s="5">
        <v>0</v>
      </c>
      <c r="K917" s="5">
        <v>0</v>
      </c>
      <c r="L917" s="5">
        <v>0</v>
      </c>
      <c r="M917" s="5">
        <v>0</v>
      </c>
      <c r="N917" s="5">
        <v>0</v>
      </c>
      <c r="O917" s="5">
        <v>0</v>
      </c>
      <c r="P917" s="5">
        <v>0</v>
      </c>
      <c r="Q917" s="5">
        <v>0</v>
      </c>
      <c r="R917" s="5">
        <v>0</v>
      </c>
      <c r="S917" s="5">
        <v>0</v>
      </c>
      <c r="T917" s="5">
        <v>0</v>
      </c>
      <c r="U917" s="5">
        <v>0</v>
      </c>
      <c r="V917" s="5">
        <v>0</v>
      </c>
    </row>
    <row r="918" spans="1:22" hidden="1" x14ac:dyDescent="0.35">
      <c r="A918" t="s">
        <v>74</v>
      </c>
      <c r="B918" t="s">
        <v>42</v>
      </c>
      <c r="C918" t="str">
        <f t="shared" si="42"/>
        <v>LATAM_TO_elec</v>
      </c>
      <c r="D918" t="str">
        <f t="shared" si="43"/>
        <v>PROTRA_CHP_PP_I</v>
      </c>
      <c r="E918" t="s">
        <v>5</v>
      </c>
      <c r="F918" s="1" t="str">
        <f t="shared" si="44"/>
        <v>LATAMTO_elecPROTRA_CHP_solid_fossil</v>
      </c>
      <c r="G918" s="5">
        <v>0</v>
      </c>
      <c r="H918" s="5">
        <v>0</v>
      </c>
      <c r="I918" s="5">
        <v>0</v>
      </c>
      <c r="J918" s="5">
        <v>0</v>
      </c>
      <c r="K918" s="5">
        <v>0</v>
      </c>
      <c r="L918" s="5">
        <v>0</v>
      </c>
      <c r="M918" s="5">
        <v>0</v>
      </c>
      <c r="N918" s="5">
        <v>0</v>
      </c>
      <c r="O918" s="5">
        <v>0</v>
      </c>
      <c r="P918" s="5">
        <v>0</v>
      </c>
      <c r="Q918" s="5">
        <v>0</v>
      </c>
      <c r="R918" s="5">
        <v>0</v>
      </c>
      <c r="S918" s="5">
        <v>0</v>
      </c>
      <c r="T918" s="5">
        <v>0</v>
      </c>
      <c r="U918" s="5">
        <v>0</v>
      </c>
      <c r="V918" s="5">
        <v>0</v>
      </c>
    </row>
    <row r="919" spans="1:22" hidden="1" x14ac:dyDescent="0.35">
      <c r="A919" t="s">
        <v>74</v>
      </c>
      <c r="B919" t="s">
        <v>42</v>
      </c>
      <c r="C919" t="str">
        <f t="shared" si="42"/>
        <v>LATAM_TO_elec</v>
      </c>
      <c r="D919" t="str">
        <f t="shared" si="43"/>
        <v>PROTRA_CHP_PP_I</v>
      </c>
      <c r="E919" t="s">
        <v>6</v>
      </c>
      <c r="F919" s="1" t="str">
        <f t="shared" si="44"/>
        <v>LATAMTO_elecPROTRA_CHP_solid_fossil_CCS</v>
      </c>
      <c r="G919" s="5">
        <v>0</v>
      </c>
      <c r="H919" s="5">
        <v>0</v>
      </c>
      <c r="I919" s="5">
        <v>0</v>
      </c>
      <c r="J919" s="5">
        <v>0</v>
      </c>
      <c r="K919" s="5">
        <v>0</v>
      </c>
      <c r="L919" s="5">
        <v>0</v>
      </c>
      <c r="M919" s="5">
        <v>0</v>
      </c>
      <c r="N919" s="5">
        <v>0</v>
      </c>
      <c r="O919" s="5">
        <v>0</v>
      </c>
      <c r="P919" s="5">
        <v>0</v>
      </c>
      <c r="Q919" s="5">
        <v>0</v>
      </c>
      <c r="R919" s="5">
        <v>0</v>
      </c>
      <c r="S919" s="5">
        <v>0</v>
      </c>
      <c r="T919" s="5">
        <v>0</v>
      </c>
      <c r="U919" s="5">
        <v>0</v>
      </c>
      <c r="V919" s="5">
        <v>0</v>
      </c>
    </row>
    <row r="920" spans="1:22" hidden="1" x14ac:dyDescent="0.35">
      <c r="A920" t="s">
        <v>74</v>
      </c>
      <c r="B920" t="s">
        <v>42</v>
      </c>
      <c r="C920" t="str">
        <f t="shared" si="42"/>
        <v>LATAM_TO_elec</v>
      </c>
      <c r="D920" t="str">
        <f t="shared" si="43"/>
        <v>PROTRA_CHP_PP_I</v>
      </c>
      <c r="E920" t="s">
        <v>7</v>
      </c>
      <c r="F920" s="1" t="str">
        <f t="shared" si="44"/>
        <v>LATAMTO_elecPROTRA_CHP_waste</v>
      </c>
      <c r="G920" s="5">
        <v>0</v>
      </c>
      <c r="H920" s="5">
        <v>0</v>
      </c>
      <c r="I920" s="5">
        <v>0</v>
      </c>
      <c r="J920" s="5">
        <v>0</v>
      </c>
      <c r="K920" s="5">
        <v>0</v>
      </c>
      <c r="L920" s="5">
        <v>0</v>
      </c>
      <c r="M920" s="5">
        <v>0</v>
      </c>
      <c r="N920" s="5">
        <v>0</v>
      </c>
      <c r="O920" s="5">
        <v>0</v>
      </c>
      <c r="P920" s="5">
        <v>0</v>
      </c>
      <c r="Q920" s="5">
        <v>0</v>
      </c>
      <c r="R920" s="5">
        <v>0</v>
      </c>
      <c r="S920" s="5">
        <v>0</v>
      </c>
      <c r="T920" s="5">
        <v>0</v>
      </c>
      <c r="U920" s="5">
        <v>0</v>
      </c>
      <c r="V920" s="5">
        <v>0</v>
      </c>
    </row>
    <row r="921" spans="1:22" hidden="1" x14ac:dyDescent="0.35">
      <c r="A921" t="s">
        <v>74</v>
      </c>
      <c r="B921" t="s">
        <v>42</v>
      </c>
      <c r="C921" t="str">
        <f t="shared" si="42"/>
        <v>LATAM_TO_elec</v>
      </c>
      <c r="D921" t="str">
        <f t="shared" si="43"/>
        <v>PROTRA_CHP_PP_I</v>
      </c>
      <c r="E921" t="s">
        <v>8</v>
      </c>
      <c r="F921" s="1" t="str">
        <f t="shared" si="44"/>
        <v>LATAMTO_elecPROTRA_CHP_solid_bio</v>
      </c>
      <c r="G921" s="5">
        <v>0</v>
      </c>
      <c r="H921" s="5">
        <v>0</v>
      </c>
      <c r="I921" s="5">
        <v>0</v>
      </c>
      <c r="J921" s="5">
        <v>0</v>
      </c>
      <c r="K921" s="5">
        <v>0</v>
      </c>
      <c r="L921" s="5">
        <v>0</v>
      </c>
      <c r="M921" s="5">
        <v>0</v>
      </c>
      <c r="N921" s="5">
        <v>0</v>
      </c>
      <c r="O921" s="5">
        <v>0</v>
      </c>
      <c r="P921" s="5">
        <v>0</v>
      </c>
      <c r="Q921" s="5">
        <v>0</v>
      </c>
      <c r="R921" s="5">
        <v>0</v>
      </c>
      <c r="S921" s="5">
        <v>0</v>
      </c>
      <c r="T921" s="5">
        <v>0</v>
      </c>
      <c r="U921" s="5">
        <v>0</v>
      </c>
      <c r="V921" s="5">
        <v>0</v>
      </c>
    </row>
    <row r="922" spans="1:22" hidden="1" x14ac:dyDescent="0.35">
      <c r="A922" t="s">
        <v>74</v>
      </c>
      <c r="B922" t="s">
        <v>42</v>
      </c>
      <c r="C922" t="str">
        <f t="shared" si="42"/>
        <v>LATAM_TO_elec</v>
      </c>
      <c r="D922" t="str">
        <f t="shared" si="43"/>
        <v>PROTRA_CHP_PP_I</v>
      </c>
      <c r="E922" t="s">
        <v>9</v>
      </c>
      <c r="F922" s="1" t="str">
        <f t="shared" si="44"/>
        <v>LATAMTO_elecPROTRA_CHP_solid_bio_CCS</v>
      </c>
      <c r="G922" s="6">
        <v>0</v>
      </c>
      <c r="H922" s="6">
        <v>0</v>
      </c>
      <c r="I922" s="6">
        <v>0</v>
      </c>
      <c r="J922" s="6">
        <v>0</v>
      </c>
      <c r="K922" s="6">
        <v>0</v>
      </c>
      <c r="L922" s="6">
        <v>0</v>
      </c>
      <c r="M922" s="6">
        <v>0</v>
      </c>
      <c r="N922" s="6">
        <v>0</v>
      </c>
      <c r="O922" s="6">
        <v>0</v>
      </c>
      <c r="P922" s="6">
        <v>0</v>
      </c>
      <c r="Q922" s="6">
        <v>0</v>
      </c>
      <c r="R922" s="6">
        <v>0</v>
      </c>
      <c r="S922" s="6">
        <v>0</v>
      </c>
      <c r="T922" s="6">
        <v>0</v>
      </c>
      <c r="U922" s="6">
        <v>0</v>
      </c>
      <c r="V922" s="6">
        <v>0</v>
      </c>
    </row>
    <row r="923" spans="1:22" hidden="1" x14ac:dyDescent="0.35">
      <c r="A923" t="s">
        <v>74</v>
      </c>
      <c r="B923" t="s">
        <v>42</v>
      </c>
      <c r="C923" t="str">
        <f t="shared" si="42"/>
        <v>LATAM_TO_elec</v>
      </c>
      <c r="D923" t="str">
        <f t="shared" si="43"/>
        <v>PROTRA_CHP_PP_I</v>
      </c>
      <c r="E923" t="s">
        <v>17</v>
      </c>
      <c r="F923" s="1" t="str">
        <f t="shared" si="44"/>
        <v>LATAMTO_elecPROTRA_PP_solid_bio</v>
      </c>
      <c r="G923" s="5">
        <v>4.0689768615014845</v>
      </c>
      <c r="H923" s="5">
        <v>4.4348848544522319</v>
      </c>
      <c r="I923" s="5">
        <v>4.8437820378316188</v>
      </c>
      <c r="J923" s="5">
        <v>5.8625258761289203</v>
      </c>
      <c r="K923" s="5">
        <v>7.020234771858334</v>
      </c>
      <c r="L923" s="5">
        <v>8.9674181553401944</v>
      </c>
      <c r="M923" s="5">
        <v>10.080113369696369</v>
      </c>
      <c r="N923" s="5">
        <v>11.332445472553678</v>
      </c>
      <c r="O923" s="5">
        <v>13.521354074569937</v>
      </c>
      <c r="P923" s="5">
        <v>13.876510770919067</v>
      </c>
      <c r="Q923" s="5">
        <v>14.461937566176282</v>
      </c>
      <c r="R923" s="5">
        <v>15.316181767675468</v>
      </c>
      <c r="S923" s="5">
        <v>15.885124707774841</v>
      </c>
      <c r="T923" s="5">
        <v>16.117807200090002</v>
      </c>
      <c r="U923" s="5">
        <v>16.708385200084045</v>
      </c>
      <c r="V923" s="5">
        <v>17.298963200078088</v>
      </c>
    </row>
    <row r="924" spans="1:22" hidden="1" x14ac:dyDescent="0.35">
      <c r="A924" t="s">
        <v>74</v>
      </c>
      <c r="B924" t="s">
        <v>42</v>
      </c>
      <c r="C924" t="str">
        <f t="shared" si="42"/>
        <v>LATAM_TO_elec</v>
      </c>
      <c r="D924" t="str">
        <f t="shared" si="43"/>
        <v>PROTRA_CHP_PP_I</v>
      </c>
      <c r="E924" t="s">
        <v>18</v>
      </c>
      <c r="F924" s="1" t="str">
        <f t="shared" si="44"/>
        <v>LATAMTO_elecPROTRA_PP_solid_bio_CCS</v>
      </c>
      <c r="G924" s="6">
        <v>0</v>
      </c>
      <c r="H924" s="6">
        <v>0</v>
      </c>
      <c r="I924" s="6">
        <v>0</v>
      </c>
      <c r="J924" s="6">
        <v>0</v>
      </c>
      <c r="K924" s="6">
        <v>0</v>
      </c>
      <c r="L924" s="6">
        <v>0</v>
      </c>
      <c r="M924" s="6">
        <v>0</v>
      </c>
      <c r="N924" s="6">
        <v>0</v>
      </c>
      <c r="O924" s="6">
        <v>0</v>
      </c>
      <c r="P924" s="6">
        <v>0</v>
      </c>
      <c r="Q924" s="6">
        <v>0</v>
      </c>
      <c r="R924" s="6">
        <v>0</v>
      </c>
      <c r="S924" s="6">
        <v>0</v>
      </c>
      <c r="T924" s="6">
        <v>0</v>
      </c>
      <c r="U924" s="6">
        <v>0</v>
      </c>
      <c r="V924" s="6">
        <v>0</v>
      </c>
    </row>
    <row r="925" spans="1:22" hidden="1" x14ac:dyDescent="0.35">
      <c r="A925" t="s">
        <v>74</v>
      </c>
      <c r="B925" t="s">
        <v>42</v>
      </c>
      <c r="C925" t="str">
        <f t="shared" si="42"/>
        <v>LATAM_TO_elec</v>
      </c>
      <c r="D925" t="str">
        <f t="shared" si="43"/>
        <v>PROTRA_CHP_PP_I</v>
      </c>
      <c r="E925" t="s">
        <v>19</v>
      </c>
      <c r="F925" s="1" t="str">
        <f t="shared" si="44"/>
        <v>LATAMTO_elecPROTRA_PP_gas_fuels</v>
      </c>
      <c r="G925" s="5">
        <v>16.478971618730686</v>
      </c>
      <c r="H925" s="5">
        <v>16.928654147848821</v>
      </c>
      <c r="I925" s="5">
        <v>17.309208462086996</v>
      </c>
      <c r="J925" s="5">
        <v>19.18715284050392</v>
      </c>
      <c r="K925" s="5">
        <v>20.660103636795817</v>
      </c>
      <c r="L925" s="5">
        <v>23.347647254575708</v>
      </c>
      <c r="M925" s="5">
        <v>23.930698359876398</v>
      </c>
      <c r="N925" s="5">
        <v>24.943182315188967</v>
      </c>
      <c r="O925" s="5">
        <v>26.297428096030426</v>
      </c>
      <c r="P925" s="5">
        <v>26.876987877347275</v>
      </c>
      <c r="Q925" s="5">
        <v>27.939902067981929</v>
      </c>
      <c r="R925" s="5">
        <v>30.035860232945094</v>
      </c>
      <c r="S925" s="5">
        <v>31.132911813643929</v>
      </c>
      <c r="T925" s="5">
        <v>31.5512185899691</v>
      </c>
      <c r="U925" s="5">
        <v>32.805365707059664</v>
      </c>
      <c r="V925" s="5">
        <v>34.059512824150232</v>
      </c>
    </row>
    <row r="926" spans="1:22" hidden="1" x14ac:dyDescent="0.35">
      <c r="A926" t="s">
        <v>74</v>
      </c>
      <c r="B926" t="s">
        <v>42</v>
      </c>
      <c r="C926" t="str">
        <f t="shared" si="42"/>
        <v>LATAM_TO_elec</v>
      </c>
      <c r="D926" t="str">
        <f t="shared" si="43"/>
        <v>PROTRA_CHP_PP_I</v>
      </c>
      <c r="E926" t="s">
        <v>20</v>
      </c>
      <c r="F926" s="1" t="str">
        <f t="shared" si="44"/>
        <v>LATAMTO_elecPROTRA_PP_gas_fuels_CCS</v>
      </c>
      <c r="G926" s="6">
        <v>0</v>
      </c>
      <c r="H926" s="6">
        <v>0</v>
      </c>
      <c r="I926" s="6">
        <v>0</v>
      </c>
      <c r="J926" s="6">
        <v>0</v>
      </c>
      <c r="K926" s="6">
        <v>0</v>
      </c>
      <c r="L926" s="6">
        <v>0</v>
      </c>
      <c r="M926" s="6">
        <v>0</v>
      </c>
      <c r="N926" s="6">
        <v>0</v>
      </c>
      <c r="O926" s="6">
        <v>0</v>
      </c>
      <c r="P926" s="6">
        <v>0</v>
      </c>
      <c r="Q926" s="6">
        <v>0</v>
      </c>
      <c r="R926" s="6">
        <v>0</v>
      </c>
      <c r="S926" s="6">
        <v>0</v>
      </c>
      <c r="T926" s="6">
        <v>0</v>
      </c>
      <c r="U926" s="6">
        <v>0</v>
      </c>
      <c r="V926" s="6">
        <v>0</v>
      </c>
    </row>
    <row r="927" spans="1:22" hidden="1" x14ac:dyDescent="0.35">
      <c r="A927" t="s">
        <v>74</v>
      </c>
      <c r="B927" t="s">
        <v>42</v>
      </c>
      <c r="C927" t="str">
        <f t="shared" si="42"/>
        <v>LATAM_TO_elec</v>
      </c>
      <c r="D927" t="str">
        <f t="shared" si="43"/>
        <v>PROTRA_CHP_PP_I</v>
      </c>
      <c r="E927" t="s">
        <v>21</v>
      </c>
      <c r="F927" s="1" t="str">
        <f t="shared" si="44"/>
        <v>LATAMTO_elecPROTRA_PP_geothermal</v>
      </c>
      <c r="G927" s="5">
        <v>0.16600000000000001</v>
      </c>
      <c r="H927" s="5">
        <v>0.16600000000000001</v>
      </c>
      <c r="I927" s="5">
        <v>0.16600000000000001</v>
      </c>
      <c r="J927" s="5">
        <v>0.16600000000000001</v>
      </c>
      <c r="K927" s="5">
        <v>0.16600000000000001</v>
      </c>
      <c r="L927" s="5">
        <v>0.16600000000000001</v>
      </c>
      <c r="M927" s="5">
        <v>0.21099999999999999</v>
      </c>
      <c r="N927" s="5">
        <v>0.218</v>
      </c>
      <c r="O927" s="5">
        <v>0.218</v>
      </c>
      <c r="P927" s="5">
        <v>0.218</v>
      </c>
      <c r="Q927" s="5">
        <v>0.217</v>
      </c>
      <c r="R927" s="5">
        <v>0.20699999999999999</v>
      </c>
      <c r="S927" s="5">
        <v>0.23099999999999998</v>
      </c>
      <c r="T927" s="5">
        <v>0.24669999999999997</v>
      </c>
      <c r="U927" s="5">
        <v>0.25383999999999995</v>
      </c>
      <c r="V927" s="5">
        <v>0.26097999999999993</v>
      </c>
    </row>
    <row r="928" spans="1:22" hidden="1" x14ac:dyDescent="0.35">
      <c r="A928" t="s">
        <v>74</v>
      </c>
      <c r="B928" t="s">
        <v>42</v>
      </c>
      <c r="C928" t="str">
        <f t="shared" si="42"/>
        <v>LATAM_TO_elec</v>
      </c>
      <c r="D928" t="str">
        <f t="shared" si="43"/>
        <v>PROTRA_CHP_PP_I</v>
      </c>
      <c r="E928" t="s">
        <v>22</v>
      </c>
      <c r="F928" s="1" t="str">
        <f t="shared" si="44"/>
        <v>LATAMTO_elecPROTRA_PP_hydropower_dammed</v>
      </c>
      <c r="G928" s="5">
        <v>69.75923499999999</v>
      </c>
      <c r="H928" s="5">
        <v>71.6828</v>
      </c>
      <c r="I928" s="5">
        <v>74.061399999999992</v>
      </c>
      <c r="J928" s="5">
        <v>74.722899999999996</v>
      </c>
      <c r="K928" s="5">
        <v>75.536299999999983</v>
      </c>
      <c r="L928" s="5">
        <v>77.388500000000008</v>
      </c>
      <c r="M928" s="5">
        <v>79.562700000000007</v>
      </c>
      <c r="N928" s="5">
        <v>80.542699999999996</v>
      </c>
      <c r="O928" s="5">
        <v>81.954740000000015</v>
      </c>
      <c r="P928" s="5">
        <v>86.051419999999979</v>
      </c>
      <c r="Q928" s="5">
        <v>88.726399999999998</v>
      </c>
      <c r="R928" s="5">
        <v>93.585099999999997</v>
      </c>
      <c r="S928" s="5">
        <v>96.100422599999987</v>
      </c>
      <c r="T928" s="5">
        <v>98.905322599999991</v>
      </c>
      <c r="U928" s="5">
        <v>102.21350537999999</v>
      </c>
      <c r="V928" s="5">
        <v>105.52168815999998</v>
      </c>
    </row>
    <row r="929" spans="1:22" hidden="1" x14ac:dyDescent="0.35">
      <c r="A929" t="s">
        <v>74</v>
      </c>
      <c r="B929" t="s">
        <v>42</v>
      </c>
      <c r="C929" t="str">
        <f t="shared" si="42"/>
        <v>LATAM_TO_elec</v>
      </c>
      <c r="D929" t="str">
        <f t="shared" si="43"/>
        <v>PROTRA_CHP_PP_I</v>
      </c>
      <c r="E929" t="s">
        <v>23</v>
      </c>
      <c r="F929" s="1" t="str">
        <f t="shared" si="44"/>
        <v>LATAMTO_elecPROTRA_PP_hydropower_run_of_river</v>
      </c>
      <c r="G929" s="5">
        <v>29.896814999999997</v>
      </c>
      <c r="H929" s="5">
        <v>30.721200000000003</v>
      </c>
      <c r="I929" s="5">
        <v>31.740599999999997</v>
      </c>
      <c r="J929" s="5">
        <v>32.024099999999997</v>
      </c>
      <c r="K929" s="5">
        <v>32.372699999999995</v>
      </c>
      <c r="L929" s="5">
        <v>33.166500000000006</v>
      </c>
      <c r="M929" s="5">
        <v>34.098300000000002</v>
      </c>
      <c r="N929" s="5">
        <v>34.518300000000004</v>
      </c>
      <c r="O929" s="5">
        <v>35.123460000000009</v>
      </c>
      <c r="P929" s="5">
        <v>36.879179999999991</v>
      </c>
      <c r="Q929" s="5">
        <v>38.025600000000004</v>
      </c>
      <c r="R929" s="5">
        <v>40.107900000000001</v>
      </c>
      <c r="S929" s="5">
        <v>41.1858954</v>
      </c>
      <c r="T929" s="5">
        <v>42.387995400000001</v>
      </c>
      <c r="U929" s="5">
        <v>43.805788020000001</v>
      </c>
      <c r="V929" s="5">
        <v>45.223580640000002</v>
      </c>
    </row>
    <row r="930" spans="1:22" hidden="1" x14ac:dyDescent="0.35">
      <c r="A930" t="s">
        <v>74</v>
      </c>
      <c r="B930" t="s">
        <v>42</v>
      </c>
      <c r="C930" t="str">
        <f t="shared" si="42"/>
        <v>LATAM_TO_elec</v>
      </c>
      <c r="D930" t="str">
        <f t="shared" si="43"/>
        <v>PROTRA_CHP_PP_I</v>
      </c>
      <c r="E930" t="s">
        <v>24</v>
      </c>
      <c r="F930" s="1" t="str">
        <f t="shared" si="44"/>
        <v>LATAMTO_elecPROTRA_PP_liquid_fuels</v>
      </c>
      <c r="G930" s="5">
        <v>11.036468124554313</v>
      </c>
      <c r="H930" s="5">
        <v>11.337634181126692</v>
      </c>
      <c r="I930" s="5">
        <v>11.59250297123841</v>
      </c>
      <c r="J930" s="5">
        <v>12.850219396244354</v>
      </c>
      <c r="K930" s="5">
        <v>13.836699310672689</v>
      </c>
      <c r="L930" s="5">
        <v>15.636628951747088</v>
      </c>
      <c r="M930" s="5">
        <v>16.027115997147611</v>
      </c>
      <c r="N930" s="5">
        <v>16.705207273591629</v>
      </c>
      <c r="O930" s="5">
        <v>17.612186831471359</v>
      </c>
      <c r="P930" s="5">
        <v>18.000335631091037</v>
      </c>
      <c r="Q930" s="5">
        <v>18.712201568813878</v>
      </c>
      <c r="R930" s="5">
        <v>20.115928452579034</v>
      </c>
      <c r="S930" s="5">
        <v>20.850657237936773</v>
      </c>
      <c r="T930" s="5">
        <v>21.130809999286903</v>
      </c>
      <c r="U930" s="5">
        <v>21.970750439838366</v>
      </c>
      <c r="V930" s="5">
        <v>22.810690880389828</v>
      </c>
    </row>
    <row r="931" spans="1:22" hidden="1" x14ac:dyDescent="0.35">
      <c r="A931" t="s">
        <v>74</v>
      </c>
      <c r="B931" t="s">
        <v>42</v>
      </c>
      <c r="C931" t="str">
        <f t="shared" si="42"/>
        <v>LATAM_TO_elec</v>
      </c>
      <c r="D931" t="str">
        <f t="shared" si="43"/>
        <v>PROTRA_CHP_PP_I</v>
      </c>
      <c r="E931" t="s">
        <v>25</v>
      </c>
      <c r="F931" s="1" t="str">
        <f t="shared" si="44"/>
        <v>LATAMTO_elecPROTRA_PP_liquid_fuels_CCS</v>
      </c>
      <c r="G931" s="5">
        <v>0</v>
      </c>
      <c r="H931" s="5">
        <v>0</v>
      </c>
      <c r="I931" s="5">
        <v>0</v>
      </c>
      <c r="J931" s="5">
        <v>0</v>
      </c>
      <c r="K931" s="5">
        <v>0</v>
      </c>
      <c r="L931" s="5">
        <v>0</v>
      </c>
      <c r="M931" s="5">
        <v>0</v>
      </c>
      <c r="N931" s="5">
        <v>0</v>
      </c>
      <c r="O931" s="5">
        <v>0</v>
      </c>
      <c r="P931" s="5">
        <v>0</v>
      </c>
      <c r="Q931" s="5">
        <v>0</v>
      </c>
      <c r="R931" s="5">
        <v>0</v>
      </c>
      <c r="S931" s="5">
        <v>0</v>
      </c>
      <c r="T931" s="5">
        <v>0</v>
      </c>
      <c r="U931" s="5">
        <v>0</v>
      </c>
      <c r="V931" s="5">
        <v>0</v>
      </c>
    </row>
    <row r="932" spans="1:22" hidden="1" x14ac:dyDescent="0.35">
      <c r="A932" t="s">
        <v>74</v>
      </c>
      <c r="B932" t="s">
        <v>42</v>
      </c>
      <c r="C932" t="str">
        <f t="shared" si="42"/>
        <v>LATAM_TO_elec</v>
      </c>
      <c r="D932" t="str">
        <f t="shared" si="43"/>
        <v>PROTRA_CHP_PP_I</v>
      </c>
      <c r="E932" t="s">
        <v>26</v>
      </c>
      <c r="F932" s="1" t="str">
        <f t="shared" si="44"/>
        <v>LATAMTO_elecPROTRA_PP_nuclear</v>
      </c>
      <c r="G932" s="5">
        <v>2.8360000000000003</v>
      </c>
      <c r="H932" s="5">
        <v>2.8360000000000003</v>
      </c>
      <c r="I932" s="5">
        <v>2.73</v>
      </c>
      <c r="J932" s="5">
        <v>2.7010000000000001</v>
      </c>
      <c r="K932" s="5">
        <v>2.819</v>
      </c>
      <c r="L932" s="5">
        <v>2.819</v>
      </c>
      <c r="M932" s="5">
        <v>2.819</v>
      </c>
      <c r="N932" s="5">
        <v>2.819</v>
      </c>
      <c r="O932" s="5">
        <v>2.819</v>
      </c>
      <c r="P932" s="5">
        <v>3.5110000000000001</v>
      </c>
      <c r="Q932" s="5">
        <v>3.516</v>
      </c>
      <c r="R932" s="5">
        <v>3.516</v>
      </c>
      <c r="S932" s="5">
        <v>3.5169999999999999</v>
      </c>
      <c r="T932" s="5">
        <v>3.5169999999999999</v>
      </c>
      <c r="U932" s="5">
        <v>3.5183</v>
      </c>
      <c r="V932" s="5">
        <v>3.5196000000000001</v>
      </c>
    </row>
    <row r="933" spans="1:22" hidden="1" x14ac:dyDescent="0.35">
      <c r="A933" t="s">
        <v>74</v>
      </c>
      <c r="B933" t="s">
        <v>42</v>
      </c>
      <c r="C933" t="str">
        <f t="shared" si="42"/>
        <v>LATAM_TO_elec</v>
      </c>
      <c r="D933" t="str">
        <f t="shared" si="43"/>
        <v>PROTRA_CHP_PP_I</v>
      </c>
      <c r="E933" t="s">
        <v>27</v>
      </c>
      <c r="F933" s="1" t="str">
        <f t="shared" si="44"/>
        <v>LATAMTO_elecPROTRA_PP_oceanic</v>
      </c>
      <c r="G933" s="5">
        <v>0</v>
      </c>
      <c r="H933" s="5">
        <v>0</v>
      </c>
      <c r="I933" s="5">
        <v>0</v>
      </c>
      <c r="J933" s="5">
        <v>0</v>
      </c>
      <c r="K933" s="5">
        <v>0</v>
      </c>
      <c r="L933" s="5">
        <v>0</v>
      </c>
      <c r="M933" s="5">
        <v>0</v>
      </c>
      <c r="N933" s="5">
        <v>1E-4</v>
      </c>
      <c r="O933" s="5">
        <v>1E-4</v>
      </c>
      <c r="P933" s="5">
        <v>1E-4</v>
      </c>
      <c r="Q933" s="5">
        <v>1E-4</v>
      </c>
      <c r="R933" s="5">
        <v>1E-4</v>
      </c>
      <c r="S933" s="5">
        <v>1E-4</v>
      </c>
      <c r="T933" s="5">
        <v>1E-4</v>
      </c>
      <c r="U933" s="5">
        <v>1E-4</v>
      </c>
      <c r="V933" s="5">
        <v>1E-4</v>
      </c>
    </row>
    <row r="934" spans="1:22" hidden="1" x14ac:dyDescent="0.35">
      <c r="A934" t="s">
        <v>74</v>
      </c>
      <c r="B934" t="s">
        <v>42</v>
      </c>
      <c r="C934" t="str">
        <f t="shared" si="42"/>
        <v>LATAM_TO_elec</v>
      </c>
      <c r="D934" t="str">
        <f t="shared" si="43"/>
        <v>PROTRA_CHP_PP_I</v>
      </c>
      <c r="E934" t="s">
        <v>28</v>
      </c>
      <c r="F934" s="1" t="str">
        <f t="shared" si="44"/>
        <v>LATAMTO_elecPROTRA_PP_solar_CSP</v>
      </c>
      <c r="G934" s="5">
        <v>0</v>
      </c>
      <c r="H934" s="5">
        <v>0</v>
      </c>
      <c r="I934" s="5">
        <v>0</v>
      </c>
      <c r="J934" s="5">
        <v>0</v>
      </c>
      <c r="K934" s="5">
        <v>0</v>
      </c>
      <c r="L934" s="5">
        <v>0</v>
      </c>
      <c r="M934" s="5">
        <v>0</v>
      </c>
      <c r="N934" s="5">
        <v>0</v>
      </c>
      <c r="O934" s="5">
        <v>0</v>
      </c>
      <c r="P934" s="5">
        <v>0</v>
      </c>
      <c r="Q934" s="5">
        <v>0</v>
      </c>
      <c r="R934" s="5">
        <v>0</v>
      </c>
      <c r="S934" s="5">
        <v>0</v>
      </c>
      <c r="T934" s="5">
        <v>0</v>
      </c>
      <c r="U934" s="5">
        <v>0</v>
      </c>
      <c r="V934" s="5">
        <v>0</v>
      </c>
    </row>
    <row r="935" spans="1:22" hidden="1" x14ac:dyDescent="0.35">
      <c r="A935" t="s">
        <v>74</v>
      </c>
      <c r="B935" t="s">
        <v>42</v>
      </c>
      <c r="C935" t="str">
        <f t="shared" si="42"/>
        <v>LATAM_TO_elec</v>
      </c>
      <c r="D935" t="str">
        <f t="shared" si="43"/>
        <v>PROTRA_CHP_PP_I</v>
      </c>
      <c r="E935" t="s">
        <v>29</v>
      </c>
      <c r="F935" s="1" t="str">
        <f t="shared" si="44"/>
        <v>LATAMTO_elecPROTRA_PP_solar_PV</v>
      </c>
      <c r="G935" s="5">
        <v>8.4550000000000007E-3</v>
      </c>
      <c r="H935" s="5">
        <v>9.9969776119402977E-3</v>
      </c>
      <c r="I935" s="5">
        <v>1.1501380597014924E-2</v>
      </c>
      <c r="J935" s="5">
        <v>1.351268656716418E-2</v>
      </c>
      <c r="K935" s="5">
        <v>1.54665671641791E-2</v>
      </c>
      <c r="L935" s="5">
        <v>1.9770634328358207E-2</v>
      </c>
      <c r="M935" s="5">
        <v>2.5123955223880598E-2</v>
      </c>
      <c r="N935" s="5">
        <v>8.8404589552238802E-2</v>
      </c>
      <c r="O935" s="5">
        <v>0.10747761194029852</v>
      </c>
      <c r="P935" s="5">
        <v>0.28184231343283583</v>
      </c>
      <c r="Q935" s="5">
        <v>0.54896175373134315</v>
      </c>
      <c r="R935" s="5">
        <v>0.9848323880597013</v>
      </c>
      <c r="S935" s="5">
        <v>2.2081722014925371</v>
      </c>
      <c r="T935" s="5">
        <v>3.4346966417910445</v>
      </c>
      <c r="U935" s="5">
        <v>4.2311885522388053</v>
      </c>
      <c r="V935" s="5">
        <v>5.0276804626865665</v>
      </c>
    </row>
    <row r="936" spans="1:22" hidden="1" x14ac:dyDescent="0.35">
      <c r="A936" t="s">
        <v>74</v>
      </c>
      <c r="B936" t="s">
        <v>42</v>
      </c>
      <c r="C936" t="str">
        <f t="shared" si="42"/>
        <v>LATAM_TO_elec</v>
      </c>
      <c r="D936" t="str">
        <f t="shared" si="43"/>
        <v>PROTRA_CHP_PP_I</v>
      </c>
      <c r="E936" t="s">
        <v>30</v>
      </c>
      <c r="F936" s="1" t="str">
        <f t="shared" si="44"/>
        <v>LATAMTO_elecPROTRA_PP_solar_urban_PV</v>
      </c>
      <c r="G936" s="5">
        <v>3.4710000000000014E-3</v>
      </c>
      <c r="H936" s="5">
        <v>4.1040223880597021E-3</v>
      </c>
      <c r="I936" s="5">
        <v>4.7216194029850748E-3</v>
      </c>
      <c r="J936" s="5">
        <v>5.5473134328358235E-3</v>
      </c>
      <c r="K936" s="5">
        <v>6.3494328358208955E-3</v>
      </c>
      <c r="L936" s="5">
        <v>8.1163656716417929E-3</v>
      </c>
      <c r="M936" s="5">
        <v>1.0314044776119406E-2</v>
      </c>
      <c r="N936" s="5">
        <v>3.6292410447761207E-2</v>
      </c>
      <c r="O936" s="5">
        <v>4.4122388059701506E-2</v>
      </c>
      <c r="P936" s="5">
        <v>0.11570368656716422</v>
      </c>
      <c r="Q936" s="5">
        <v>0.22536324626865675</v>
      </c>
      <c r="R936" s="5">
        <v>0.40429961194029851</v>
      </c>
      <c r="S936" s="5">
        <v>0.90651279850746291</v>
      </c>
      <c r="T936" s="5">
        <v>1.4100333582089555</v>
      </c>
      <c r="U936" s="5">
        <v>1.7370142477611943</v>
      </c>
      <c r="V936" s="5">
        <v>2.0639951373134333</v>
      </c>
    </row>
    <row r="937" spans="1:22" hidden="1" x14ac:dyDescent="0.35">
      <c r="A937" t="s">
        <v>74</v>
      </c>
      <c r="B937" t="s">
        <v>42</v>
      </c>
      <c r="C937" t="str">
        <f t="shared" si="42"/>
        <v>LATAM_TO_elec</v>
      </c>
      <c r="D937" t="str">
        <f t="shared" si="43"/>
        <v>PROTRA_CHP_PP_I</v>
      </c>
      <c r="E937" t="s">
        <v>31</v>
      </c>
      <c r="F937" s="1" t="str">
        <f t="shared" si="44"/>
        <v>LATAMTO_elecPROTRA_PP_solid_fossil</v>
      </c>
      <c r="G937" s="5">
        <v>14.964360256714997</v>
      </c>
      <c r="H937" s="5">
        <v>15.372711671024481</v>
      </c>
      <c r="I937" s="5">
        <v>15.718288566674588</v>
      </c>
      <c r="J937" s="5">
        <v>17.423627763251723</v>
      </c>
      <c r="K937" s="5">
        <v>18.761197052531497</v>
      </c>
      <c r="L937" s="5">
        <v>21.201723793677207</v>
      </c>
      <c r="M937" s="5">
        <v>21.731185642975994</v>
      </c>
      <c r="N937" s="5">
        <v>22.650610411219393</v>
      </c>
      <c r="O937" s="5">
        <v>23.880385072498218</v>
      </c>
      <c r="P937" s="5">
        <v>24.406676491561679</v>
      </c>
      <c r="Q937" s="5">
        <v>25.371896363204179</v>
      </c>
      <c r="R937" s="5">
        <v>27.275211314475875</v>
      </c>
      <c r="S937" s="5">
        <v>28.271430948419304</v>
      </c>
      <c r="T937" s="5">
        <v>28.651290410743997</v>
      </c>
      <c r="U937" s="5">
        <v>29.790166653101974</v>
      </c>
      <c r="V937" s="5">
        <v>30.929042895459951</v>
      </c>
    </row>
    <row r="938" spans="1:22" hidden="1" x14ac:dyDescent="0.35">
      <c r="A938" t="s">
        <v>74</v>
      </c>
      <c r="B938" t="s">
        <v>42</v>
      </c>
      <c r="C938" t="str">
        <f t="shared" si="42"/>
        <v>LATAM_TO_elec</v>
      </c>
      <c r="D938" t="str">
        <f t="shared" si="43"/>
        <v>PROTRA_CHP_PP_I</v>
      </c>
      <c r="E938" t="s">
        <v>32</v>
      </c>
      <c r="F938" s="1" t="str">
        <f t="shared" si="44"/>
        <v>LATAMTO_elecPROTRA_PP_solid_fossil_CCS</v>
      </c>
      <c r="G938" s="5">
        <v>0</v>
      </c>
      <c r="H938" s="5">
        <v>0</v>
      </c>
      <c r="I938" s="5">
        <v>0</v>
      </c>
      <c r="J938" s="5">
        <v>0</v>
      </c>
      <c r="K938" s="5">
        <v>0</v>
      </c>
      <c r="L938" s="5">
        <v>0</v>
      </c>
      <c r="M938" s="5">
        <v>0</v>
      </c>
      <c r="N938" s="5">
        <v>0</v>
      </c>
      <c r="O938" s="5">
        <v>0</v>
      </c>
      <c r="P938" s="5">
        <v>0</v>
      </c>
      <c r="Q938" s="5">
        <v>0</v>
      </c>
      <c r="R938" s="5">
        <v>0</v>
      </c>
      <c r="S938" s="5">
        <v>0</v>
      </c>
      <c r="T938" s="5">
        <v>0</v>
      </c>
      <c r="U938" s="5">
        <v>0</v>
      </c>
      <c r="V938" s="5">
        <v>0</v>
      </c>
    </row>
    <row r="939" spans="1:22" hidden="1" x14ac:dyDescent="0.35">
      <c r="A939" t="s">
        <v>74</v>
      </c>
      <c r="B939" t="s">
        <v>42</v>
      </c>
      <c r="C939" t="str">
        <f t="shared" si="42"/>
        <v>LATAM_TO_elec</v>
      </c>
      <c r="D939" t="str">
        <f t="shared" si="43"/>
        <v>PROTRA_CHP_PP_I</v>
      </c>
      <c r="E939" t="s">
        <v>33</v>
      </c>
      <c r="F939" s="1" t="str">
        <f t="shared" si="44"/>
        <v>LATAMTO_elecPROTRA_PP_waste</v>
      </c>
      <c r="G939" s="5">
        <v>1.0231384985151626E-3</v>
      </c>
      <c r="H939" s="5">
        <v>1.115145547767386E-3</v>
      </c>
      <c r="I939" s="5">
        <v>1.2179621683798432E-3</v>
      </c>
      <c r="J939" s="5">
        <v>1.4741238710793401E-3</v>
      </c>
      <c r="K939" s="5">
        <v>1.7652281416642435E-3</v>
      </c>
      <c r="L939" s="5">
        <v>2.2548446598014723E-3</v>
      </c>
      <c r="M939" s="5">
        <v>2.5346303036306896E-3</v>
      </c>
      <c r="N939" s="5">
        <v>2.8495274463209903E-3</v>
      </c>
      <c r="O939" s="5">
        <v>3.3999254300606727E-3</v>
      </c>
      <c r="P939" s="5">
        <v>3.4892290809313163E-3</v>
      </c>
      <c r="Q939" s="5">
        <v>3.6364338237149813E-3</v>
      </c>
      <c r="R939" s="5">
        <v>3.8512323245264717E-3</v>
      </c>
      <c r="S939" s="5">
        <v>3.9942922251569391E-3</v>
      </c>
      <c r="T939" s="5">
        <v>4.0527999099930359E-3</v>
      </c>
      <c r="U939" s="5">
        <v>4.2012999159495752E-3</v>
      </c>
      <c r="V939" s="5">
        <v>4.3497999219061154E-3</v>
      </c>
    </row>
    <row r="940" spans="1:22" hidden="1" x14ac:dyDescent="0.35">
      <c r="A940" t="s">
        <v>74</v>
      </c>
      <c r="B940" t="s">
        <v>42</v>
      </c>
      <c r="C940" t="str">
        <f t="shared" si="42"/>
        <v>LATAM_TO_elec</v>
      </c>
      <c r="D940" t="str">
        <f t="shared" si="43"/>
        <v>PROTRA_CHP_PP_I</v>
      </c>
      <c r="E940" t="s">
        <v>34</v>
      </c>
      <c r="F940" s="1" t="str">
        <f t="shared" si="44"/>
        <v>LATAMTO_elecPROTRA_PP_waste_CCS</v>
      </c>
      <c r="G940" s="5">
        <v>0</v>
      </c>
      <c r="H940" s="5">
        <v>0</v>
      </c>
      <c r="I940" s="5">
        <v>0</v>
      </c>
      <c r="J940" s="5">
        <v>0</v>
      </c>
      <c r="K940" s="5">
        <v>0</v>
      </c>
      <c r="L940" s="5">
        <v>0</v>
      </c>
      <c r="M940" s="5">
        <v>0</v>
      </c>
      <c r="N940" s="5">
        <v>0</v>
      </c>
      <c r="O940" s="5">
        <v>0</v>
      </c>
      <c r="P940" s="5">
        <v>0</v>
      </c>
      <c r="Q940" s="5">
        <v>0</v>
      </c>
      <c r="R940" s="5">
        <v>0</v>
      </c>
      <c r="S940" s="5">
        <v>0</v>
      </c>
      <c r="T940" s="5">
        <v>0</v>
      </c>
      <c r="U940" s="5">
        <v>0</v>
      </c>
      <c r="V940" s="5">
        <v>0</v>
      </c>
    </row>
    <row r="941" spans="1:22" hidden="1" x14ac:dyDescent="0.35">
      <c r="A941" t="s">
        <v>74</v>
      </c>
      <c r="B941" t="s">
        <v>42</v>
      </c>
      <c r="C941" t="str">
        <f t="shared" si="42"/>
        <v>LATAM_TO_elec</v>
      </c>
      <c r="D941" t="str">
        <f t="shared" si="43"/>
        <v>PROTRA_CHP_PP_I</v>
      </c>
      <c r="E941" t="s">
        <v>35</v>
      </c>
      <c r="F941" s="1" t="str">
        <f t="shared" si="44"/>
        <v>LATAMTO_elecPROTRA_PP_wind_offshore</v>
      </c>
      <c r="G941" s="5">
        <v>0</v>
      </c>
      <c r="H941" s="5">
        <v>0</v>
      </c>
      <c r="I941" s="5">
        <v>0</v>
      </c>
      <c r="J941" s="5">
        <v>0</v>
      </c>
      <c r="K941" s="5">
        <v>0</v>
      </c>
      <c r="L941" s="5">
        <v>0</v>
      </c>
      <c r="M941" s="5">
        <v>0</v>
      </c>
      <c r="N941" s="5">
        <v>0</v>
      </c>
      <c r="O941" s="5">
        <v>0</v>
      </c>
      <c r="P941" s="5">
        <v>0</v>
      </c>
      <c r="Q941" s="5">
        <v>0</v>
      </c>
      <c r="R941" s="5">
        <v>0</v>
      </c>
      <c r="S941" s="5">
        <v>0</v>
      </c>
      <c r="T941" s="5">
        <v>0</v>
      </c>
      <c r="U941" s="5">
        <v>0</v>
      </c>
      <c r="V941" s="5">
        <v>0</v>
      </c>
    </row>
    <row r="942" spans="1:22" hidden="1" x14ac:dyDescent="0.35">
      <c r="A942" t="s">
        <v>74</v>
      </c>
      <c r="B942" t="s">
        <v>42</v>
      </c>
      <c r="C942" t="str">
        <f t="shared" si="42"/>
        <v>LATAM_TO_elec</v>
      </c>
      <c r="D942" t="str">
        <f t="shared" si="43"/>
        <v>PROTRA_CHP_PP_I</v>
      </c>
      <c r="E942" t="s">
        <v>36</v>
      </c>
      <c r="F942" s="1" t="str">
        <f t="shared" si="44"/>
        <v>LATAMTO_elecPROTRA_PP_wind_onshore</v>
      </c>
      <c r="G942" s="5">
        <v>0.138129</v>
      </c>
      <c r="H942" s="5">
        <v>0.35412899999999997</v>
      </c>
      <c r="I942" s="5">
        <v>0.37952900000000001</v>
      </c>
      <c r="J942" s="5">
        <v>0.53052900000000003</v>
      </c>
      <c r="K942" s="5">
        <v>0.92702899999999999</v>
      </c>
      <c r="L942" s="5">
        <v>1.2520290000000001</v>
      </c>
      <c r="M942" s="5">
        <v>1.816999</v>
      </c>
      <c r="N942" s="5">
        <v>2.3956989999999996</v>
      </c>
      <c r="O942" s="5">
        <v>2.8556989999999995</v>
      </c>
      <c r="P942" s="5">
        <v>6.1934070000000006</v>
      </c>
      <c r="Q942" s="5">
        <v>9.2603240000000007</v>
      </c>
      <c r="R942" s="5">
        <v>11.973662000000001</v>
      </c>
      <c r="S942" s="5">
        <v>14.461682000000001</v>
      </c>
      <c r="T942" s="5">
        <v>17.905324999999998</v>
      </c>
      <c r="U942" s="5">
        <v>20.767844399999998</v>
      </c>
      <c r="V942" s="5">
        <v>23.630363799999998</v>
      </c>
    </row>
    <row r="943" spans="1:22" hidden="1" x14ac:dyDescent="0.35">
      <c r="A943" t="s">
        <v>57</v>
      </c>
      <c r="B943" t="s">
        <v>41</v>
      </c>
      <c r="C943" t="str">
        <f t="shared" si="42"/>
        <v>LATVIA_TO_heat</v>
      </c>
      <c r="D943" t="str">
        <f t="shared" si="43"/>
        <v>PROTRA_CHP_HP_I</v>
      </c>
      <c r="E943" t="s">
        <v>0</v>
      </c>
      <c r="F943" s="1" t="str">
        <f t="shared" si="44"/>
        <v>LATVIATO_heatPROTRA_CHP_gas_fuels</v>
      </c>
      <c r="G943" s="3">
        <v>3.0485039660313871</v>
      </c>
      <c r="H943" s="3">
        <v>3.4858616107677491</v>
      </c>
      <c r="I943" s="3">
        <v>3.3516798447000182</v>
      </c>
      <c r="J943" s="3">
        <v>2.8841368108810967</v>
      </c>
      <c r="K943" s="3">
        <v>2.9868112000232343</v>
      </c>
      <c r="L943" s="3">
        <v>3.5178096503076839</v>
      </c>
      <c r="M943" s="3">
        <v>3.0800113429569786</v>
      </c>
      <c r="N943" s="3">
        <v>3.4514899268489208</v>
      </c>
      <c r="O943" s="3">
        <v>3.353662826464566</v>
      </c>
      <c r="P943" s="3">
        <v>3.2617846713738539</v>
      </c>
      <c r="Q943" s="3">
        <v>3.1829060634062891</v>
      </c>
      <c r="R943" s="3">
        <v>3.4904885682183591</v>
      </c>
      <c r="S943" s="3">
        <v>1.6910000382712835</v>
      </c>
      <c r="T943" s="3">
        <v>1.7146966703576292</v>
      </c>
      <c r="U943" s="3">
        <v>1.4163588265318796</v>
      </c>
      <c r="V943" s="3">
        <v>0.8854701893709247</v>
      </c>
    </row>
    <row r="944" spans="1:22" hidden="1" x14ac:dyDescent="0.35">
      <c r="A944" t="s">
        <v>57</v>
      </c>
      <c r="B944" t="s">
        <v>41</v>
      </c>
      <c r="C944" t="str">
        <f t="shared" si="42"/>
        <v>LATVIA_TO_heat</v>
      </c>
      <c r="D944" t="str">
        <f t="shared" si="43"/>
        <v>PROTRA_CHP_HP_I</v>
      </c>
      <c r="E944" t="s">
        <v>1</v>
      </c>
      <c r="F944" s="1" t="str">
        <f t="shared" si="44"/>
        <v>LATVIATO_heatPROTRA_CHP_gas_fuels_CCS</v>
      </c>
      <c r="G944" s="3">
        <v>0</v>
      </c>
      <c r="H944" s="3">
        <v>0</v>
      </c>
      <c r="I944" s="3">
        <v>0</v>
      </c>
      <c r="J944" s="3">
        <v>0</v>
      </c>
      <c r="K944" s="3">
        <v>0</v>
      </c>
      <c r="L944" s="3">
        <v>0</v>
      </c>
      <c r="M944" s="3">
        <v>0</v>
      </c>
      <c r="N944" s="3">
        <v>0</v>
      </c>
      <c r="O944" s="3">
        <v>0</v>
      </c>
      <c r="P944" s="3">
        <v>0</v>
      </c>
      <c r="Q944" s="3">
        <v>0</v>
      </c>
      <c r="R944" s="3">
        <v>0</v>
      </c>
      <c r="S944" s="3">
        <v>0</v>
      </c>
      <c r="T944" s="3">
        <v>0</v>
      </c>
      <c r="U944" s="3">
        <v>0</v>
      </c>
      <c r="V944" s="3">
        <v>0</v>
      </c>
    </row>
    <row r="945" spans="1:22" hidden="1" x14ac:dyDescent="0.35">
      <c r="A945" t="s">
        <v>57</v>
      </c>
      <c r="B945" t="s">
        <v>41</v>
      </c>
      <c r="C945" t="str">
        <f t="shared" si="42"/>
        <v>LATVIA_TO_heat</v>
      </c>
      <c r="D945" t="str">
        <f t="shared" si="43"/>
        <v>PROTRA_CHP_HP_I</v>
      </c>
      <c r="E945" t="s">
        <v>2</v>
      </c>
      <c r="F945" s="1" t="str">
        <f t="shared" si="44"/>
        <v>LATVIATO_heatPROTRA_CHP_geothermal</v>
      </c>
      <c r="G945" s="3">
        <v>0</v>
      </c>
      <c r="H945" s="3">
        <v>0</v>
      </c>
      <c r="I945" s="3">
        <v>0</v>
      </c>
      <c r="J945" s="3">
        <v>0</v>
      </c>
      <c r="K945" s="3">
        <v>0</v>
      </c>
      <c r="L945" s="3">
        <v>0</v>
      </c>
      <c r="M945" s="3">
        <v>0</v>
      </c>
      <c r="N945" s="3">
        <v>0</v>
      </c>
      <c r="O945" s="3">
        <v>0</v>
      </c>
      <c r="P945" s="3">
        <v>0</v>
      </c>
      <c r="Q945" s="3">
        <v>0</v>
      </c>
      <c r="R945" s="3">
        <v>0</v>
      </c>
      <c r="S945" s="3">
        <v>0</v>
      </c>
      <c r="T945" s="3">
        <v>0</v>
      </c>
      <c r="U945" s="3">
        <v>0</v>
      </c>
      <c r="V945" s="3">
        <v>0</v>
      </c>
    </row>
    <row r="946" spans="1:22" hidden="1" x14ac:dyDescent="0.35">
      <c r="A946" t="s">
        <v>57</v>
      </c>
      <c r="B946" t="s">
        <v>41</v>
      </c>
      <c r="C946" t="str">
        <f t="shared" si="42"/>
        <v>LATVIA_TO_heat</v>
      </c>
      <c r="D946" t="str">
        <f t="shared" si="43"/>
        <v>PROTRA_CHP_HP_I</v>
      </c>
      <c r="E946" t="s">
        <v>3</v>
      </c>
      <c r="F946" s="1" t="str">
        <f t="shared" si="44"/>
        <v>LATVIATO_heatPROTRA_CHP_liquid_fuels</v>
      </c>
      <c r="G946" s="3">
        <v>0.10642002136406183</v>
      </c>
      <c r="H946" s="3">
        <v>0.10113206999193454</v>
      </c>
      <c r="I946" s="3">
        <v>8.4386890646864776E-2</v>
      </c>
      <c r="J946" s="3">
        <v>3.811731614075093E-2</v>
      </c>
      <c r="K946" s="3">
        <v>5.7726802479056316E-2</v>
      </c>
      <c r="L946" s="3">
        <v>3.6134334376203191E-2</v>
      </c>
      <c r="M946" s="3">
        <v>4.0540960519642601E-2</v>
      </c>
      <c r="N946" s="3">
        <v>3.0846383004075894E-2</v>
      </c>
      <c r="O946" s="3">
        <v>1.9168823723961448E-2</v>
      </c>
      <c r="P946" s="3">
        <v>1.7626504573757652E-3</v>
      </c>
      <c r="Q946" s="3">
        <v>1.1016565358598536E-3</v>
      </c>
      <c r="R946" s="3">
        <v>1.1016565358598534E-3</v>
      </c>
      <c r="S946" s="3">
        <v>4.3867963257939368E-4</v>
      </c>
      <c r="T946" s="3">
        <v>3.7434289088517818E-4</v>
      </c>
      <c r="U946" s="3">
        <v>2.5514365370514204E-4</v>
      </c>
      <c r="V946" s="3">
        <v>1.3109712776732249E-5</v>
      </c>
    </row>
    <row r="947" spans="1:22" hidden="1" x14ac:dyDescent="0.35">
      <c r="A947" t="s">
        <v>57</v>
      </c>
      <c r="B947" t="s">
        <v>41</v>
      </c>
      <c r="C947" t="str">
        <f t="shared" si="42"/>
        <v>LATVIA_TO_heat</v>
      </c>
      <c r="D947" t="str">
        <f t="shared" si="43"/>
        <v>PROTRA_CHP_HP_I</v>
      </c>
      <c r="E947" t="s">
        <v>4</v>
      </c>
      <c r="F947" s="1" t="str">
        <f t="shared" si="44"/>
        <v>LATVIATO_heatPROTRA_CHP_liquid_fuels_CCS</v>
      </c>
      <c r="G947" s="3">
        <v>0</v>
      </c>
      <c r="H947" s="3">
        <v>0</v>
      </c>
      <c r="I947" s="3">
        <v>0</v>
      </c>
      <c r="J947" s="3">
        <v>0</v>
      </c>
      <c r="K947" s="3">
        <v>0</v>
      </c>
      <c r="L947" s="3">
        <v>0</v>
      </c>
      <c r="M947" s="3">
        <v>0</v>
      </c>
      <c r="N947" s="3">
        <v>0</v>
      </c>
      <c r="O947" s="3">
        <v>0</v>
      </c>
      <c r="P947" s="3">
        <v>0</v>
      </c>
      <c r="Q947" s="3">
        <v>0</v>
      </c>
      <c r="R947" s="3">
        <v>0</v>
      </c>
      <c r="S947" s="3">
        <v>0</v>
      </c>
      <c r="T947" s="3">
        <v>0</v>
      </c>
      <c r="U947" s="3">
        <v>0</v>
      </c>
      <c r="V947" s="3">
        <v>0</v>
      </c>
    </row>
    <row r="948" spans="1:22" hidden="1" x14ac:dyDescent="0.35">
      <c r="A948" t="s">
        <v>57</v>
      </c>
      <c r="B948" t="s">
        <v>41</v>
      </c>
      <c r="C948" t="str">
        <f t="shared" si="42"/>
        <v>LATVIA_TO_heat</v>
      </c>
      <c r="D948" t="str">
        <f t="shared" si="43"/>
        <v>PROTRA_CHP_HP_I</v>
      </c>
      <c r="E948" t="s">
        <v>5</v>
      </c>
      <c r="F948" s="1" t="str">
        <f t="shared" si="44"/>
        <v>LATVIATO_heatPROTRA_CHP_solid_fossil</v>
      </c>
      <c r="G948" s="3">
        <v>0</v>
      </c>
      <c r="H948" s="3">
        <v>0</v>
      </c>
      <c r="I948" s="3">
        <v>3.4151352611655451E-2</v>
      </c>
      <c r="J948" s="3">
        <v>5.243885110692903E-2</v>
      </c>
      <c r="K948" s="3">
        <v>5.7726802479056323E-2</v>
      </c>
      <c r="L948" s="3">
        <v>6.3455416465527562E-2</v>
      </c>
      <c r="M948" s="3">
        <v>4.9133881499349462E-2</v>
      </c>
      <c r="N948" s="3">
        <v>6.1031772086635877E-2</v>
      </c>
      <c r="O948" s="3">
        <v>5.9930115550776021E-2</v>
      </c>
      <c r="P948" s="3">
        <v>2.2473793331541009E-2</v>
      </c>
      <c r="Q948" s="3">
        <v>1.4321534966178094E-2</v>
      </c>
      <c r="R948" s="3">
        <v>2.2473793331541009E-2</v>
      </c>
      <c r="S948" s="3">
        <v>7.4972133891406468E-3</v>
      </c>
      <c r="T948" s="3">
        <v>2.46017530962079E-2</v>
      </c>
      <c r="U948" s="3">
        <v>6.0692461873591052E-3</v>
      </c>
      <c r="V948" s="3">
        <v>4.6315844080619967E-3</v>
      </c>
    </row>
    <row r="949" spans="1:22" hidden="1" x14ac:dyDescent="0.35">
      <c r="A949" t="s">
        <v>57</v>
      </c>
      <c r="B949" t="s">
        <v>41</v>
      </c>
      <c r="C949" t="str">
        <f t="shared" si="42"/>
        <v>LATVIA_TO_heat</v>
      </c>
      <c r="D949" t="str">
        <f t="shared" si="43"/>
        <v>PROTRA_CHP_HP_I</v>
      </c>
      <c r="E949" t="s">
        <v>6</v>
      </c>
      <c r="F949" s="1" t="str">
        <f t="shared" si="44"/>
        <v>LATVIATO_heatPROTRA_CHP_solid_fossil_CCS</v>
      </c>
      <c r="G949" s="3">
        <v>0</v>
      </c>
      <c r="H949" s="3">
        <v>0</v>
      </c>
      <c r="I949" s="3">
        <v>0</v>
      </c>
      <c r="J949" s="3">
        <v>0</v>
      </c>
      <c r="K949" s="3">
        <v>0</v>
      </c>
      <c r="L949" s="3">
        <v>0</v>
      </c>
      <c r="M949" s="3">
        <v>0</v>
      </c>
      <c r="N949" s="3">
        <v>0</v>
      </c>
      <c r="O949" s="3">
        <v>0</v>
      </c>
      <c r="P949" s="3">
        <v>0</v>
      </c>
      <c r="Q949" s="3">
        <v>0</v>
      </c>
      <c r="R949" s="3">
        <v>0</v>
      </c>
      <c r="S949" s="3">
        <v>0</v>
      </c>
      <c r="T949" s="3">
        <v>0</v>
      </c>
      <c r="U949" s="3">
        <v>0</v>
      </c>
      <c r="V949" s="3">
        <v>0</v>
      </c>
    </row>
    <row r="950" spans="1:22" hidden="1" x14ac:dyDescent="0.35">
      <c r="A950" t="s">
        <v>57</v>
      </c>
      <c r="B950" t="s">
        <v>41</v>
      </c>
      <c r="C950" t="str">
        <f t="shared" si="42"/>
        <v>LATVIA_TO_heat</v>
      </c>
      <c r="D950" t="str">
        <f t="shared" si="43"/>
        <v>PROTRA_CHP_HP_I</v>
      </c>
      <c r="E950" t="s">
        <v>7</v>
      </c>
      <c r="F950" s="1" t="str">
        <f t="shared" si="44"/>
        <v>LATVIATO_heatPROTRA_CHP_waste</v>
      </c>
      <c r="G950" s="3">
        <v>0</v>
      </c>
      <c r="H950" s="3">
        <v>0</v>
      </c>
      <c r="I950" s="3">
        <v>0</v>
      </c>
      <c r="J950" s="3">
        <v>0</v>
      </c>
      <c r="K950" s="3">
        <v>0</v>
      </c>
      <c r="L950" s="3">
        <v>0</v>
      </c>
      <c r="M950" s="3">
        <v>0</v>
      </c>
      <c r="N950" s="3">
        <v>0</v>
      </c>
      <c r="O950" s="3">
        <v>0</v>
      </c>
      <c r="P950" s="3">
        <v>0</v>
      </c>
      <c r="Q950" s="3">
        <v>0</v>
      </c>
      <c r="R950" s="3">
        <v>0</v>
      </c>
      <c r="S950" s="3">
        <v>0</v>
      </c>
      <c r="T950" s="3">
        <v>0</v>
      </c>
      <c r="U950" s="3">
        <v>0</v>
      </c>
      <c r="V950" s="3">
        <v>0</v>
      </c>
    </row>
    <row r="951" spans="1:22" hidden="1" x14ac:dyDescent="0.35">
      <c r="A951" t="s">
        <v>57</v>
      </c>
      <c r="B951" t="s">
        <v>41</v>
      </c>
      <c r="C951" t="str">
        <f t="shared" si="42"/>
        <v>LATVIA_TO_heat</v>
      </c>
      <c r="D951" t="str">
        <f t="shared" si="43"/>
        <v>PROTRA_CHP_HP_I</v>
      </c>
      <c r="E951" t="s">
        <v>8</v>
      </c>
      <c r="F951" s="1" t="str">
        <f t="shared" si="44"/>
        <v>LATVIATO_heatPROTRA_CHP_solid_bio</v>
      </c>
      <c r="G951" s="4">
        <v>7.8878607967565517E-2</v>
      </c>
      <c r="H951" s="4">
        <v>8.3064902803832955E-2</v>
      </c>
      <c r="I951" s="4">
        <v>7.2268668752406381E-2</v>
      </c>
      <c r="J951" s="4">
        <v>8.3946228032520817E-2</v>
      </c>
      <c r="K951" s="4">
        <v>8.3064902803832955E-2</v>
      </c>
      <c r="L951" s="4">
        <v>8.8793516790304186E-2</v>
      </c>
      <c r="M951" s="4">
        <v>9.2098486397883747E-2</v>
      </c>
      <c r="N951" s="4">
        <v>0.17868869011646826</v>
      </c>
      <c r="O951" s="4">
        <v>0.56272615851721308</v>
      </c>
      <c r="P951" s="4">
        <v>0.83042869673115738</v>
      </c>
      <c r="Q951" s="4">
        <v>0.97959299168658165</v>
      </c>
      <c r="R951" s="4">
        <v>1.26337971532408</v>
      </c>
      <c r="S951" s="4">
        <v>1.3519139021658424</v>
      </c>
      <c r="T951" s="4">
        <v>1.5073272336552781</v>
      </c>
      <c r="U951" s="4">
        <v>1.5189876070934336</v>
      </c>
      <c r="V951" s="4">
        <v>1.6512612820079238</v>
      </c>
    </row>
    <row r="952" spans="1:22" hidden="1" x14ac:dyDescent="0.35">
      <c r="A952" t="s">
        <v>57</v>
      </c>
      <c r="B952" t="s">
        <v>41</v>
      </c>
      <c r="C952" t="str">
        <f t="shared" si="42"/>
        <v>LATVIA_TO_heat</v>
      </c>
      <c r="D952" t="str">
        <f t="shared" si="43"/>
        <v>PROTRA_CHP_HP_I</v>
      </c>
      <c r="E952" t="s">
        <v>9</v>
      </c>
      <c r="F952" s="1" t="str">
        <f t="shared" si="44"/>
        <v>LATVIATO_heatPROTRA_CHP_solid_bio_CCS</v>
      </c>
      <c r="G952" s="3">
        <v>0</v>
      </c>
      <c r="H952" s="3">
        <v>0</v>
      </c>
      <c r="I952" s="3">
        <v>0</v>
      </c>
      <c r="J952" s="3">
        <v>0</v>
      </c>
      <c r="K952" s="3">
        <v>0</v>
      </c>
      <c r="L952" s="3">
        <v>0</v>
      </c>
      <c r="M952" s="3">
        <v>0</v>
      </c>
      <c r="N952" s="3">
        <v>0</v>
      </c>
      <c r="O952" s="3">
        <v>0</v>
      </c>
      <c r="P952" s="3">
        <v>0</v>
      </c>
      <c r="Q952" s="3">
        <v>0</v>
      </c>
      <c r="R952" s="3">
        <v>0</v>
      </c>
      <c r="S952" s="3">
        <v>0</v>
      </c>
      <c r="T952" s="3">
        <v>0</v>
      </c>
      <c r="U952" s="3">
        <v>0</v>
      </c>
      <c r="V952" s="3">
        <v>0</v>
      </c>
    </row>
    <row r="953" spans="1:22" hidden="1" x14ac:dyDescent="0.35">
      <c r="A953" t="s">
        <v>57</v>
      </c>
      <c r="B953" t="s">
        <v>41</v>
      </c>
      <c r="C953" t="str">
        <f t="shared" si="42"/>
        <v>LATVIA_TO_heat</v>
      </c>
      <c r="D953" t="str">
        <f t="shared" si="43"/>
        <v>PROTRA_CHP_HP_I</v>
      </c>
      <c r="E953" t="s">
        <v>10</v>
      </c>
      <c r="F953" s="1" t="str">
        <f t="shared" si="44"/>
        <v>LATVIATO_heatPROTRA_HP_gas_fuels</v>
      </c>
      <c r="G953" s="4">
        <v>1.7194504618648987</v>
      </c>
      <c r="H953" s="4">
        <v>1.3351045692963286</v>
      </c>
      <c r="I953" s="4">
        <v>1.258045902257108</v>
      </c>
      <c r="J953" s="4">
        <v>1.2882061592335241</v>
      </c>
      <c r="K953" s="4">
        <v>1.1836716559958933</v>
      </c>
      <c r="L953" s="4">
        <v>1.1705653663150424</v>
      </c>
      <c r="M953" s="4">
        <v>1.0112370977851788</v>
      </c>
      <c r="N953" s="4">
        <v>0.92201958369263892</v>
      </c>
      <c r="O953" s="4">
        <v>0.63983958779287098</v>
      </c>
      <c r="P953" s="4">
        <v>0.47261596403357908</v>
      </c>
      <c r="Q953" s="4">
        <v>0.38892519860163893</v>
      </c>
      <c r="R953" s="4">
        <v>0.38024030784926777</v>
      </c>
      <c r="S953" s="4">
        <v>1.570007020175175</v>
      </c>
      <c r="T953" s="4">
        <v>1.3766164522074076</v>
      </c>
      <c r="U953" s="4">
        <v>1.18287659372429</v>
      </c>
      <c r="V953" s="4">
        <v>1.4413044871846341</v>
      </c>
    </row>
    <row r="954" spans="1:22" hidden="1" x14ac:dyDescent="0.35">
      <c r="A954" t="s">
        <v>57</v>
      </c>
      <c r="B954" t="s">
        <v>41</v>
      </c>
      <c r="C954" t="str">
        <f t="shared" si="42"/>
        <v>LATVIA_TO_heat</v>
      </c>
      <c r="D954" t="str">
        <f t="shared" si="43"/>
        <v>PROTRA_CHP_HP_I</v>
      </c>
      <c r="E954" t="s">
        <v>11</v>
      </c>
      <c r="F954" s="1" t="str">
        <f t="shared" si="44"/>
        <v>LATVIATO_heatPROTRA_HP_solid_bio</v>
      </c>
      <c r="G954" s="4">
        <v>0.62389097022942552</v>
      </c>
      <c r="H954" s="4">
        <v>0.65120889932324766</v>
      </c>
      <c r="I954" s="4">
        <v>0.62389097022942552</v>
      </c>
      <c r="J954" s="4">
        <v>0.60478421057420917</v>
      </c>
      <c r="K954" s="4">
        <v>0.57225534702896441</v>
      </c>
      <c r="L954" s="4">
        <v>0.60541583899256357</v>
      </c>
      <c r="M954" s="4">
        <v>0.53325229219558845</v>
      </c>
      <c r="N954" s="4">
        <v>0.59515187719430651</v>
      </c>
      <c r="O954" s="4">
        <v>0.61410072974493446</v>
      </c>
      <c r="P954" s="4">
        <v>0.629259811785437</v>
      </c>
      <c r="Q954" s="4">
        <v>0.62499631996154548</v>
      </c>
      <c r="R954" s="4">
        <v>0.75637503097923298</v>
      </c>
      <c r="S954" s="4">
        <v>0.96211361871161716</v>
      </c>
      <c r="T954" s="4">
        <v>0.96602197745728891</v>
      </c>
      <c r="U954" s="4">
        <v>1.2081829442127581</v>
      </c>
      <c r="V954" s="4">
        <v>1.3457849637108061</v>
      </c>
    </row>
    <row r="955" spans="1:22" hidden="1" x14ac:dyDescent="0.35">
      <c r="A955" t="s">
        <v>57</v>
      </c>
      <c r="B955" t="s">
        <v>41</v>
      </c>
      <c r="C955" t="str">
        <f t="shared" si="42"/>
        <v>LATVIA_TO_heat</v>
      </c>
      <c r="D955" t="str">
        <f t="shared" si="43"/>
        <v>PROTRA_CHP_HP_I</v>
      </c>
      <c r="E955" t="s">
        <v>12</v>
      </c>
      <c r="F955" s="1" t="str">
        <f t="shared" si="44"/>
        <v>LATVIATO_heatPROTRA_HP_geothermal</v>
      </c>
      <c r="G955" s="4">
        <v>0</v>
      </c>
      <c r="H955" s="4">
        <v>0</v>
      </c>
      <c r="I955" s="4">
        <v>0</v>
      </c>
      <c r="J955" s="4">
        <v>0</v>
      </c>
      <c r="K955" s="4">
        <v>0</v>
      </c>
      <c r="L955" s="4">
        <v>0</v>
      </c>
      <c r="M955" s="4">
        <v>0</v>
      </c>
      <c r="N955" s="4">
        <v>0</v>
      </c>
      <c r="O955" s="4">
        <v>0</v>
      </c>
      <c r="P955" s="4">
        <v>0</v>
      </c>
      <c r="Q955" s="4">
        <v>0</v>
      </c>
      <c r="R955" s="4">
        <v>0</v>
      </c>
      <c r="S955" s="4">
        <v>0</v>
      </c>
      <c r="T955" s="4">
        <v>0</v>
      </c>
      <c r="U955" s="4">
        <v>0</v>
      </c>
      <c r="V955" s="4">
        <v>0</v>
      </c>
    </row>
    <row r="956" spans="1:22" hidden="1" x14ac:dyDescent="0.35">
      <c r="A956" t="s">
        <v>57</v>
      </c>
      <c r="B956" t="s">
        <v>41</v>
      </c>
      <c r="C956" t="str">
        <f t="shared" si="42"/>
        <v>LATVIA_TO_heat</v>
      </c>
      <c r="D956" t="str">
        <f t="shared" si="43"/>
        <v>PROTRA_CHP_HP_I</v>
      </c>
      <c r="E956" t="s">
        <v>13</v>
      </c>
      <c r="F956" s="1" t="str">
        <f t="shared" si="44"/>
        <v>LATVIATO_heatPROTRA_HP_liquid_fuels</v>
      </c>
      <c r="G956" s="4">
        <v>0.21901715406434155</v>
      </c>
      <c r="H956" s="4">
        <v>9.6323333799025468E-2</v>
      </c>
      <c r="I956" s="4">
        <v>7.4690060470391867E-2</v>
      </c>
      <c r="J956" s="4">
        <v>6.0004699743655208E-2</v>
      </c>
      <c r="K956" s="4">
        <v>9.9007754577031093E-2</v>
      </c>
      <c r="L956" s="4">
        <v>7.5953317307100421E-2</v>
      </c>
      <c r="M956" s="4">
        <v>5.1793530305049761E-2</v>
      </c>
      <c r="N956" s="4">
        <v>4.6740502958215628E-2</v>
      </c>
      <c r="O956" s="4">
        <v>1.7369781504742301E-2</v>
      </c>
      <c r="P956" s="4">
        <v>5.526748660599822E-3</v>
      </c>
      <c r="Q956" s="4">
        <v>4.8951202422455554E-3</v>
      </c>
      <c r="R956" s="4">
        <v>5.5267486605998202E-3</v>
      </c>
      <c r="S956" s="4">
        <v>5.4732181521442982E-3</v>
      </c>
      <c r="T956" s="4">
        <v>1.1327624054765397E-2</v>
      </c>
      <c r="U956" s="4">
        <v>7.0418673291271165E-3</v>
      </c>
      <c r="V956" s="4">
        <v>8.0513042859199861E-3</v>
      </c>
    </row>
    <row r="957" spans="1:22" hidden="1" x14ac:dyDescent="0.35">
      <c r="A957" t="s">
        <v>57</v>
      </c>
      <c r="B957" t="s">
        <v>41</v>
      </c>
      <c r="C957" t="str">
        <f t="shared" si="42"/>
        <v>LATVIA_TO_heat</v>
      </c>
      <c r="D957" t="str">
        <f t="shared" si="43"/>
        <v>PROTRA_CHP_HP_I</v>
      </c>
      <c r="E957" t="s">
        <v>14</v>
      </c>
      <c r="F957" s="1" t="str">
        <f t="shared" si="44"/>
        <v>LATVIATO_heatPROTRA_HP_solar</v>
      </c>
      <c r="G957" s="4">
        <v>0</v>
      </c>
      <c r="H957" s="4">
        <v>0</v>
      </c>
      <c r="I957" s="4">
        <v>0</v>
      </c>
      <c r="J957" s="4">
        <v>0</v>
      </c>
      <c r="K957" s="4">
        <v>0</v>
      </c>
      <c r="L957" s="4">
        <v>0</v>
      </c>
      <c r="M957" s="4">
        <v>0</v>
      </c>
      <c r="N957" s="4">
        <v>0</v>
      </c>
      <c r="O957" s="4">
        <v>0</v>
      </c>
      <c r="P957" s="4">
        <v>0</v>
      </c>
      <c r="Q957" s="4">
        <v>0</v>
      </c>
      <c r="R957" s="4">
        <v>0</v>
      </c>
      <c r="S957" s="4">
        <v>0</v>
      </c>
      <c r="T957" s="4">
        <v>0</v>
      </c>
      <c r="U957" s="4">
        <v>0</v>
      </c>
      <c r="V957" s="4">
        <v>0</v>
      </c>
    </row>
    <row r="958" spans="1:22" hidden="1" x14ac:dyDescent="0.35">
      <c r="A958" t="s">
        <v>57</v>
      </c>
      <c r="B958" t="s">
        <v>41</v>
      </c>
      <c r="C958" t="str">
        <f t="shared" si="42"/>
        <v>LATVIA_TO_heat</v>
      </c>
      <c r="D958" t="str">
        <f t="shared" si="43"/>
        <v>PROTRA_CHP_HP_I</v>
      </c>
      <c r="E958" t="s">
        <v>15</v>
      </c>
      <c r="F958" s="1" t="str">
        <f t="shared" si="44"/>
        <v>LATVIATO_heatPROTRA_HP_solid_fossil</v>
      </c>
      <c r="G958" s="4">
        <v>3.7897705101255924E-2</v>
      </c>
      <c r="H958" s="4">
        <v>3.3160491963598937E-2</v>
      </c>
      <c r="I958" s="4">
        <v>3.4107934591130339E-2</v>
      </c>
      <c r="J958" s="4">
        <v>2.4001879897462088E-2</v>
      </c>
      <c r="K958" s="4">
        <v>1.5790710458856636E-2</v>
      </c>
      <c r="L958" s="4">
        <v>1.5948617563445205E-2</v>
      </c>
      <c r="M958" s="4">
        <v>1.1369311530376777E-2</v>
      </c>
      <c r="N958" s="4">
        <v>6.7900054973083534E-3</v>
      </c>
      <c r="O958" s="4">
        <v>6.6320983927197876E-3</v>
      </c>
      <c r="P958" s="4">
        <v>6.94791260189692E-3</v>
      </c>
      <c r="Q958" s="4">
        <v>6.0004699743655219E-3</v>
      </c>
      <c r="R958" s="4">
        <v>6.7900054973083534E-3</v>
      </c>
      <c r="S958" s="4">
        <v>1.0465767077921E-2</v>
      </c>
      <c r="T958" s="4">
        <v>6.0339462805382976E-3</v>
      </c>
      <c r="U958" s="4">
        <v>1.0493558728328588E-2</v>
      </c>
      <c r="V958" s="4">
        <v>1.1316570557444196E-2</v>
      </c>
    </row>
    <row r="959" spans="1:22" hidden="1" x14ac:dyDescent="0.35">
      <c r="A959" t="s">
        <v>57</v>
      </c>
      <c r="B959" t="s">
        <v>41</v>
      </c>
      <c r="C959" t="str">
        <f t="shared" si="42"/>
        <v>LATVIA_TO_heat</v>
      </c>
      <c r="D959" t="str">
        <f t="shared" si="43"/>
        <v>PROTRA_CHP_HP_I</v>
      </c>
      <c r="E959" t="s">
        <v>16</v>
      </c>
      <c r="F959" s="1" t="str">
        <f t="shared" si="44"/>
        <v>LATVIATO_heatPROTRA_HP_waste</v>
      </c>
      <c r="G959" s="4">
        <v>0</v>
      </c>
      <c r="H959" s="4">
        <v>0</v>
      </c>
      <c r="I959" s="4">
        <v>0</v>
      </c>
      <c r="J959" s="4">
        <v>0</v>
      </c>
      <c r="K959" s="4">
        <v>0</v>
      </c>
      <c r="L959" s="4">
        <v>0</v>
      </c>
      <c r="M959" s="4">
        <v>0</v>
      </c>
      <c r="N959" s="4">
        <v>0</v>
      </c>
      <c r="O959" s="4">
        <v>0</v>
      </c>
      <c r="P959" s="4">
        <v>0</v>
      </c>
      <c r="Q959" s="4">
        <v>0</v>
      </c>
      <c r="R959" s="4">
        <v>0</v>
      </c>
      <c r="S959" s="4">
        <v>0</v>
      </c>
      <c r="T959" s="4">
        <v>0</v>
      </c>
      <c r="U959" s="4">
        <v>0</v>
      </c>
      <c r="V959" s="4">
        <v>0</v>
      </c>
    </row>
    <row r="960" spans="1:22" hidden="1" x14ac:dyDescent="0.35">
      <c r="A960" t="s">
        <v>57</v>
      </c>
      <c r="B960" t="s">
        <v>42</v>
      </c>
      <c r="C960" t="str">
        <f t="shared" si="42"/>
        <v>LATVIA_TO_elec</v>
      </c>
      <c r="D960" t="str">
        <f t="shared" si="43"/>
        <v>PROTRA_CHP_PP_I</v>
      </c>
      <c r="E960" t="s">
        <v>0</v>
      </c>
      <c r="F960" s="1" t="str">
        <f t="shared" si="44"/>
        <v>LATVIATO_elecPROTRA_CHP_gas_fuels</v>
      </c>
      <c r="G960" s="5">
        <v>0.58573699999999995</v>
      </c>
      <c r="H960" s="5">
        <v>0.58752700000000002</v>
      </c>
      <c r="I960" s="5">
        <v>0.52752700000000008</v>
      </c>
      <c r="J960" s="5">
        <v>0.55052699999999999</v>
      </c>
      <c r="K960" s="5">
        <v>0.90052700000000008</v>
      </c>
      <c r="L960" s="5">
        <v>0.91652700000000009</v>
      </c>
      <c r="M960" s="5">
        <v>0.92205700000000002</v>
      </c>
      <c r="N960" s="5">
        <v>0.96445599999999998</v>
      </c>
      <c r="O960" s="5">
        <v>1.2036560000000001</v>
      </c>
      <c r="P960" s="5">
        <v>1.2036560000000001</v>
      </c>
      <c r="Q960" s="5">
        <v>1.2070920000000001</v>
      </c>
      <c r="R960" s="5">
        <v>1.1720268274647887</v>
      </c>
      <c r="S960" s="5">
        <v>1.1943410281690141</v>
      </c>
      <c r="T960" s="5">
        <v>1.1943410281690141</v>
      </c>
      <c r="U960" s="5">
        <v>1.1794648943661972</v>
      </c>
      <c r="V960" s="5">
        <v>1.0902080915492958</v>
      </c>
    </row>
    <row r="961" spans="1:22" hidden="1" x14ac:dyDescent="0.35">
      <c r="A961" t="s">
        <v>57</v>
      </c>
      <c r="B961" t="s">
        <v>42</v>
      </c>
      <c r="C961" t="str">
        <f t="shared" si="42"/>
        <v>LATVIA_TO_elec</v>
      </c>
      <c r="D961" t="str">
        <f t="shared" si="43"/>
        <v>PROTRA_CHP_PP_I</v>
      </c>
      <c r="E961" t="s">
        <v>1</v>
      </c>
      <c r="F961" s="1" t="str">
        <f t="shared" si="44"/>
        <v>LATVIATO_elecPROTRA_CHP_gas_fuels_CCS</v>
      </c>
      <c r="G961" s="5">
        <v>0</v>
      </c>
      <c r="H961" s="5">
        <v>0</v>
      </c>
      <c r="I961" s="5">
        <v>0</v>
      </c>
      <c r="J961" s="5">
        <v>0</v>
      </c>
      <c r="K961" s="5">
        <v>0</v>
      </c>
      <c r="L961" s="5">
        <v>0</v>
      </c>
      <c r="M961" s="5">
        <v>0</v>
      </c>
      <c r="N961" s="5">
        <v>0</v>
      </c>
      <c r="O961" s="5">
        <v>0</v>
      </c>
      <c r="P961" s="5">
        <v>0</v>
      </c>
      <c r="Q961" s="5">
        <v>0</v>
      </c>
      <c r="R961" s="5">
        <v>0</v>
      </c>
      <c r="S961" s="5">
        <v>0</v>
      </c>
      <c r="T961" s="5">
        <v>0</v>
      </c>
      <c r="U961" s="5">
        <v>0</v>
      </c>
      <c r="V961" s="5">
        <v>0</v>
      </c>
    </row>
    <row r="962" spans="1:22" hidden="1" x14ac:dyDescent="0.35">
      <c r="A962" t="s">
        <v>57</v>
      </c>
      <c r="B962" t="s">
        <v>42</v>
      </c>
      <c r="C962" t="str">
        <f t="shared" si="42"/>
        <v>LATVIA_TO_elec</v>
      </c>
      <c r="D962" t="str">
        <f t="shared" si="43"/>
        <v>PROTRA_CHP_PP_I</v>
      </c>
      <c r="E962" t="s">
        <v>2</v>
      </c>
      <c r="F962" s="1" t="str">
        <f t="shared" si="44"/>
        <v>LATVIATO_elecPROTRA_CHP_geothermal</v>
      </c>
      <c r="G962" s="5">
        <v>3.3174867386134989E-4</v>
      </c>
      <c r="H962" s="5">
        <v>1.6075418336082957E-4</v>
      </c>
      <c r="I962" s="5">
        <v>1.5446617958991279E-4</v>
      </c>
      <c r="J962" s="5">
        <v>1.454442611359887E-4</v>
      </c>
      <c r="K962" s="5">
        <v>6.9988215884987033E-5</v>
      </c>
      <c r="L962" s="5">
        <v>2.3785057742163563E-4</v>
      </c>
      <c r="M962" s="5">
        <v>2.89624E-3</v>
      </c>
      <c r="N962" s="5">
        <v>3.2668800000000002E-3</v>
      </c>
      <c r="O962" s="5">
        <v>4.0615256000000001E-3</v>
      </c>
      <c r="P962" s="5">
        <v>3.5752000000000006E-3</v>
      </c>
      <c r="Q962" s="5">
        <v>3.6145600000000006E-3</v>
      </c>
      <c r="R962" s="5">
        <v>4.1778477917969094E-3</v>
      </c>
      <c r="S962" s="5">
        <v>4.7411355835938187E-3</v>
      </c>
      <c r="T962" s="5">
        <v>5.304423375390728E-3</v>
      </c>
      <c r="U962" s="5">
        <v>5.8677111671876373E-3</v>
      </c>
      <c r="V962" s="5">
        <v>6.4309989589845466E-3</v>
      </c>
    </row>
    <row r="963" spans="1:22" hidden="1" x14ac:dyDescent="0.35">
      <c r="A963" t="s">
        <v>57</v>
      </c>
      <c r="B963" t="s">
        <v>42</v>
      </c>
      <c r="C963" t="str">
        <f t="shared" si="42"/>
        <v>LATVIA_TO_elec</v>
      </c>
      <c r="D963" t="str">
        <f t="shared" si="43"/>
        <v>PROTRA_CHP_PP_I</v>
      </c>
      <c r="E963" t="s">
        <v>3</v>
      </c>
      <c r="F963" s="1" t="str">
        <f t="shared" si="44"/>
        <v>LATVIATO_elecPROTRA_CHP_liquid_fuels</v>
      </c>
      <c r="G963" s="5">
        <v>5.5349999999999996E-2</v>
      </c>
      <c r="H963" s="5">
        <v>4.3349999999999993E-2</v>
      </c>
      <c r="I963" s="5">
        <v>1.9350000000000003E-2</v>
      </c>
      <c r="J963" s="5">
        <v>1.9350000000000003E-2</v>
      </c>
      <c r="K963" s="5">
        <v>1.9350000000000003E-2</v>
      </c>
      <c r="L963" s="5">
        <v>1.9350000000000003E-2</v>
      </c>
      <c r="M963" s="5">
        <v>1.9350000000000003E-2</v>
      </c>
      <c r="N963" s="5">
        <v>1.9350000000000003E-2</v>
      </c>
      <c r="O963" s="5">
        <v>1.9350000000000003E-2</v>
      </c>
      <c r="P963" s="5">
        <v>1.9350000000000003E-2</v>
      </c>
      <c r="Q963" s="5">
        <v>1.9350000000000003E-2</v>
      </c>
      <c r="R963" s="5">
        <v>1.9350000000000003E-2</v>
      </c>
      <c r="S963" s="5">
        <v>1.9350000000000003E-2</v>
      </c>
      <c r="T963" s="5">
        <v>1.9350000000000003E-2</v>
      </c>
      <c r="U963" s="5">
        <v>1.9350000000000003E-2</v>
      </c>
      <c r="V963" s="5">
        <v>1.9350000000000003E-2</v>
      </c>
    </row>
    <row r="964" spans="1:22" hidden="1" x14ac:dyDescent="0.35">
      <c r="A964" t="s">
        <v>57</v>
      </c>
      <c r="B964" t="s">
        <v>42</v>
      </c>
      <c r="C964" t="str">
        <f t="shared" ref="C964:C1027" si="45">A964&amp;"_"&amp;B964</f>
        <v>LATVIA_TO_elec</v>
      </c>
      <c r="D964" t="str">
        <f t="shared" ref="D964:D1027" si="46">IF(B964="TO_heat","PROTRA_CHP_HP_I","PROTRA_CHP_PP_I")</f>
        <v>PROTRA_CHP_PP_I</v>
      </c>
      <c r="E964" t="s">
        <v>4</v>
      </c>
      <c r="F964" s="1" t="str">
        <f t="shared" ref="F964:F1027" si="47">A964&amp;B964&amp;E964</f>
        <v>LATVIATO_elecPROTRA_CHP_liquid_fuels_CCS</v>
      </c>
      <c r="G964" s="5">
        <v>0</v>
      </c>
      <c r="H964" s="5">
        <v>0</v>
      </c>
      <c r="I964" s="5">
        <v>0</v>
      </c>
      <c r="J964" s="5">
        <v>0</v>
      </c>
      <c r="K964" s="5">
        <v>0</v>
      </c>
      <c r="L964" s="5">
        <v>0</v>
      </c>
      <c r="M964" s="5">
        <v>0</v>
      </c>
      <c r="N964" s="5">
        <v>0</v>
      </c>
      <c r="O964" s="5">
        <v>0</v>
      </c>
      <c r="P964" s="5">
        <v>0</v>
      </c>
      <c r="Q964" s="5">
        <v>0</v>
      </c>
      <c r="R964" s="5">
        <v>0</v>
      </c>
      <c r="S964" s="5">
        <v>0</v>
      </c>
      <c r="T964" s="5">
        <v>0</v>
      </c>
      <c r="U964" s="5">
        <v>0</v>
      </c>
      <c r="V964" s="5">
        <v>0</v>
      </c>
    </row>
    <row r="965" spans="1:22" hidden="1" x14ac:dyDescent="0.35">
      <c r="A965" t="s">
        <v>57</v>
      </c>
      <c r="B965" t="s">
        <v>42</v>
      </c>
      <c r="C965" t="str">
        <f t="shared" si="45"/>
        <v>LATVIA_TO_elec</v>
      </c>
      <c r="D965" t="str">
        <f t="shared" si="46"/>
        <v>PROTRA_CHP_PP_I</v>
      </c>
      <c r="E965" t="s">
        <v>5</v>
      </c>
      <c r="F965" s="1" t="str">
        <f t="shared" si="47"/>
        <v>LATVIATO_elecPROTRA_CHP_solid_fossil</v>
      </c>
      <c r="G965" s="5">
        <v>0</v>
      </c>
      <c r="H965" s="5">
        <v>0</v>
      </c>
      <c r="I965" s="5">
        <v>5.0000000000000001E-3</v>
      </c>
      <c r="J965" s="5">
        <v>5.0000000000000001E-3</v>
      </c>
      <c r="K965" s="5">
        <v>2.8000000000000001E-2</v>
      </c>
      <c r="L965" s="5">
        <v>2.8000000000000001E-2</v>
      </c>
      <c r="M965" s="5">
        <v>2.8000000000000001E-2</v>
      </c>
      <c r="N965" s="5">
        <v>2.8000000000000001E-2</v>
      </c>
      <c r="O965" s="5">
        <v>2.8000000000000001E-2</v>
      </c>
      <c r="P965" s="5">
        <v>2.8000000000000001E-2</v>
      </c>
      <c r="Q965" s="5">
        <v>2.8000000000000001E-2</v>
      </c>
      <c r="R965" s="5">
        <v>2.8000000000000001E-2</v>
      </c>
      <c r="S965" s="5">
        <v>2.8000000000000001E-2</v>
      </c>
      <c r="T965" s="5">
        <v>2.8000000000000001E-2</v>
      </c>
      <c r="U965" s="5">
        <v>2.8000000000000001E-2</v>
      </c>
      <c r="V965" s="5">
        <v>2.8000000000000001E-2</v>
      </c>
    </row>
    <row r="966" spans="1:22" hidden="1" x14ac:dyDescent="0.35">
      <c r="A966" t="s">
        <v>57</v>
      </c>
      <c r="B966" t="s">
        <v>42</v>
      </c>
      <c r="C966" t="str">
        <f t="shared" si="45"/>
        <v>LATVIA_TO_elec</v>
      </c>
      <c r="D966" t="str">
        <f t="shared" si="46"/>
        <v>PROTRA_CHP_PP_I</v>
      </c>
      <c r="E966" t="s">
        <v>6</v>
      </c>
      <c r="F966" s="1" t="str">
        <f t="shared" si="47"/>
        <v>LATVIATO_elecPROTRA_CHP_solid_fossil_CCS</v>
      </c>
      <c r="G966" s="5">
        <v>0</v>
      </c>
      <c r="H966" s="5">
        <v>0</v>
      </c>
      <c r="I966" s="5">
        <v>0</v>
      </c>
      <c r="J966" s="5">
        <v>0</v>
      </c>
      <c r="K966" s="5">
        <v>0</v>
      </c>
      <c r="L966" s="5">
        <v>0</v>
      </c>
      <c r="M966" s="5">
        <v>0</v>
      </c>
      <c r="N966" s="5">
        <v>0</v>
      </c>
      <c r="O966" s="5">
        <v>0</v>
      </c>
      <c r="P966" s="5">
        <v>0</v>
      </c>
      <c r="Q966" s="5">
        <v>0</v>
      </c>
      <c r="R966" s="5">
        <v>0</v>
      </c>
      <c r="S966" s="5">
        <v>0</v>
      </c>
      <c r="T966" s="5">
        <v>0</v>
      </c>
      <c r="U966" s="5">
        <v>0</v>
      </c>
      <c r="V966" s="5">
        <v>0</v>
      </c>
    </row>
    <row r="967" spans="1:22" hidden="1" x14ac:dyDescent="0.35">
      <c r="A967" t="s">
        <v>57</v>
      </c>
      <c r="B967" t="s">
        <v>42</v>
      </c>
      <c r="C967" t="str">
        <f t="shared" si="45"/>
        <v>LATVIA_TO_elec</v>
      </c>
      <c r="D967" t="str">
        <f t="shared" si="46"/>
        <v>PROTRA_CHP_PP_I</v>
      </c>
      <c r="E967" t="s">
        <v>7</v>
      </c>
      <c r="F967" s="1" t="str">
        <f t="shared" si="47"/>
        <v>LATVIATO_elecPROTRA_CHP_waste</v>
      </c>
      <c r="G967" s="5">
        <v>0</v>
      </c>
      <c r="H967" s="5">
        <v>0</v>
      </c>
      <c r="I967" s="5">
        <v>0</v>
      </c>
      <c r="J967" s="5">
        <v>0</v>
      </c>
      <c r="K967" s="5">
        <v>0</v>
      </c>
      <c r="L967" s="5">
        <v>0</v>
      </c>
      <c r="M967" s="5">
        <v>0</v>
      </c>
      <c r="N967" s="5">
        <v>0</v>
      </c>
      <c r="O967" s="5">
        <v>0</v>
      </c>
      <c r="P967" s="5">
        <v>0</v>
      </c>
      <c r="Q967" s="5">
        <v>0</v>
      </c>
      <c r="R967" s="5">
        <v>0</v>
      </c>
      <c r="S967" s="5">
        <v>0</v>
      </c>
      <c r="T967" s="5">
        <v>0</v>
      </c>
      <c r="U967" s="5">
        <v>0</v>
      </c>
      <c r="V967" s="5">
        <v>0</v>
      </c>
    </row>
    <row r="968" spans="1:22" hidden="1" x14ac:dyDescent="0.35">
      <c r="A968" t="s">
        <v>57</v>
      </c>
      <c r="B968" t="s">
        <v>42</v>
      </c>
      <c r="C968" t="str">
        <f t="shared" si="45"/>
        <v>LATVIA_TO_elec</v>
      </c>
      <c r="D968" t="str">
        <f t="shared" si="46"/>
        <v>PROTRA_CHP_PP_I</v>
      </c>
      <c r="E968" t="s">
        <v>8</v>
      </c>
      <c r="F968" s="1" t="str">
        <f t="shared" si="47"/>
        <v>LATVIATO_elecPROTRA_CHP_solid_bio</v>
      </c>
      <c r="G968" s="5">
        <v>3.3E-3</v>
      </c>
      <c r="H968" s="5">
        <v>3.3E-3</v>
      </c>
      <c r="I968" s="5">
        <v>3.3E-3</v>
      </c>
      <c r="J968" s="5">
        <v>3.3E-3</v>
      </c>
      <c r="K968" s="5">
        <v>3.3E-3</v>
      </c>
      <c r="L968" s="5">
        <v>5.7999999999999996E-3</v>
      </c>
      <c r="M968" s="5">
        <v>5.7999999999999996E-3</v>
      </c>
      <c r="N968" s="5">
        <v>2.3200000000000002E-2</v>
      </c>
      <c r="O968" s="5">
        <v>5.5500000000000001E-2</v>
      </c>
      <c r="P968" s="5">
        <v>6.4000000000000001E-2</v>
      </c>
      <c r="Q968" s="5">
        <v>6.8000000000000005E-2</v>
      </c>
      <c r="R968" s="5">
        <v>8.4585365853658542E-2</v>
      </c>
      <c r="S968" s="5">
        <v>8.7073170731707325E-2</v>
      </c>
      <c r="T968" s="5">
        <v>8.7073170731707325E-2</v>
      </c>
      <c r="U968" s="5">
        <v>0.10448780487804879</v>
      </c>
      <c r="V968" s="5">
        <v>0.1202439024390244</v>
      </c>
    </row>
    <row r="969" spans="1:22" hidden="1" x14ac:dyDescent="0.35">
      <c r="A969" t="s">
        <v>57</v>
      </c>
      <c r="B969" t="s">
        <v>42</v>
      </c>
      <c r="C969" t="str">
        <f t="shared" si="45"/>
        <v>LATVIA_TO_elec</v>
      </c>
      <c r="D969" t="str">
        <f t="shared" si="46"/>
        <v>PROTRA_CHP_PP_I</v>
      </c>
      <c r="E969" t="s">
        <v>9</v>
      </c>
      <c r="F969" s="1" t="str">
        <f t="shared" si="47"/>
        <v>LATVIATO_elecPROTRA_CHP_solid_bio_CCS</v>
      </c>
      <c r="G969" s="5">
        <v>0</v>
      </c>
      <c r="H969" s="5">
        <v>0</v>
      </c>
      <c r="I969" s="5">
        <v>0</v>
      </c>
      <c r="J969" s="5">
        <v>0</v>
      </c>
      <c r="K969" s="5">
        <v>0</v>
      </c>
      <c r="L969" s="5">
        <v>0</v>
      </c>
      <c r="M969" s="5">
        <v>0</v>
      </c>
      <c r="N969" s="5">
        <v>0</v>
      </c>
      <c r="O969" s="5">
        <v>0</v>
      </c>
      <c r="P969" s="5">
        <v>0</v>
      </c>
      <c r="Q969" s="5">
        <v>0</v>
      </c>
      <c r="R969" s="5">
        <v>0</v>
      </c>
      <c r="S969" s="5">
        <v>0</v>
      </c>
      <c r="T969" s="5">
        <v>0</v>
      </c>
      <c r="U969" s="5">
        <v>0</v>
      </c>
      <c r="V969" s="5">
        <v>0</v>
      </c>
    </row>
    <row r="970" spans="1:22" hidden="1" x14ac:dyDescent="0.35">
      <c r="A970" t="s">
        <v>57</v>
      </c>
      <c r="B970" t="s">
        <v>42</v>
      </c>
      <c r="C970" t="str">
        <f t="shared" si="45"/>
        <v>LATVIA_TO_elec</v>
      </c>
      <c r="D970" t="str">
        <f t="shared" si="46"/>
        <v>PROTRA_CHP_PP_I</v>
      </c>
      <c r="E970" t="s">
        <v>17</v>
      </c>
      <c r="F970" s="1" t="str">
        <f t="shared" si="47"/>
        <v>LATVIATO_elecPROTRA_PP_solid_bio</v>
      </c>
      <c r="G970" s="5">
        <v>0</v>
      </c>
      <c r="H970" s="5">
        <v>0</v>
      </c>
      <c r="I970" s="5">
        <v>0</v>
      </c>
      <c r="J970" s="5">
        <v>0</v>
      </c>
      <c r="K970" s="5">
        <v>0</v>
      </c>
      <c r="L970" s="5">
        <v>0</v>
      </c>
      <c r="M970" s="5">
        <v>0</v>
      </c>
      <c r="N970" s="5">
        <v>0</v>
      </c>
      <c r="O970" s="5">
        <v>0</v>
      </c>
      <c r="P970" s="5">
        <v>0</v>
      </c>
      <c r="Q970" s="5">
        <v>0</v>
      </c>
      <c r="R970" s="5">
        <v>0</v>
      </c>
      <c r="S970" s="5">
        <v>0</v>
      </c>
      <c r="T970" s="5">
        <v>0</v>
      </c>
      <c r="U970" s="5">
        <v>0</v>
      </c>
      <c r="V970" s="5">
        <v>0</v>
      </c>
    </row>
    <row r="971" spans="1:22" hidden="1" x14ac:dyDescent="0.35">
      <c r="A971" t="s">
        <v>57</v>
      </c>
      <c r="B971" t="s">
        <v>42</v>
      </c>
      <c r="C971" t="str">
        <f t="shared" si="45"/>
        <v>LATVIA_TO_elec</v>
      </c>
      <c r="D971" t="str">
        <f t="shared" si="46"/>
        <v>PROTRA_CHP_PP_I</v>
      </c>
      <c r="E971" t="s">
        <v>18</v>
      </c>
      <c r="F971" s="1" t="str">
        <f t="shared" si="47"/>
        <v>LATVIATO_elecPROTRA_PP_solid_bio_CCS</v>
      </c>
      <c r="G971" s="5">
        <v>0</v>
      </c>
      <c r="H971" s="5">
        <v>0</v>
      </c>
      <c r="I971" s="5">
        <v>0</v>
      </c>
      <c r="J971" s="5">
        <v>0</v>
      </c>
      <c r="K971" s="5">
        <v>0</v>
      </c>
      <c r="L971" s="5">
        <v>0</v>
      </c>
      <c r="M971" s="5">
        <v>0</v>
      </c>
      <c r="N971" s="5">
        <v>0</v>
      </c>
      <c r="O971" s="5">
        <v>0</v>
      </c>
      <c r="P971" s="5">
        <v>0</v>
      </c>
      <c r="Q971" s="5">
        <v>0</v>
      </c>
      <c r="R971" s="5">
        <v>0</v>
      </c>
      <c r="S971" s="5">
        <v>0</v>
      </c>
      <c r="T971" s="5">
        <v>0</v>
      </c>
      <c r="U971" s="5">
        <v>0</v>
      </c>
      <c r="V971" s="5">
        <v>0</v>
      </c>
    </row>
    <row r="972" spans="1:22" hidden="1" x14ac:dyDescent="0.35">
      <c r="A972" t="s">
        <v>57</v>
      </c>
      <c r="B972" t="s">
        <v>42</v>
      </c>
      <c r="C972" t="str">
        <f t="shared" si="45"/>
        <v>LATVIA_TO_elec</v>
      </c>
      <c r="D972" t="str">
        <f t="shared" si="46"/>
        <v>PROTRA_CHP_PP_I</v>
      </c>
      <c r="E972" t="s">
        <v>19</v>
      </c>
      <c r="F972" s="1" t="str">
        <f t="shared" si="47"/>
        <v>LATVIATO_elecPROTRA_PP_gas_fuels</v>
      </c>
      <c r="G972" s="5">
        <v>0</v>
      </c>
      <c r="H972" s="5">
        <v>0</v>
      </c>
      <c r="I972" s="5">
        <v>0.05</v>
      </c>
      <c r="J972" s="5">
        <v>0.05</v>
      </c>
      <c r="K972" s="5">
        <v>0.05</v>
      </c>
      <c r="L972" s="5">
        <v>0.05</v>
      </c>
      <c r="M972" s="5">
        <v>0.05</v>
      </c>
      <c r="N972" s="5">
        <v>0.05</v>
      </c>
      <c r="O972" s="5">
        <v>0.05</v>
      </c>
      <c r="P972" s="5">
        <v>0.05</v>
      </c>
      <c r="Q972" s="5">
        <v>0.05</v>
      </c>
      <c r="R972" s="5">
        <v>4.854753521126761E-2</v>
      </c>
      <c r="S972" s="5">
        <v>4.9471830985915496E-2</v>
      </c>
      <c r="T972" s="5">
        <v>4.9471830985915496E-2</v>
      </c>
      <c r="U972" s="5">
        <v>4.8855633802816906E-2</v>
      </c>
      <c r="V972" s="5">
        <v>4.5158450704225354E-2</v>
      </c>
    </row>
    <row r="973" spans="1:22" hidden="1" x14ac:dyDescent="0.35">
      <c r="A973" t="s">
        <v>57</v>
      </c>
      <c r="B973" t="s">
        <v>42</v>
      </c>
      <c r="C973" t="str">
        <f t="shared" si="45"/>
        <v>LATVIA_TO_elec</v>
      </c>
      <c r="D973" t="str">
        <f t="shared" si="46"/>
        <v>PROTRA_CHP_PP_I</v>
      </c>
      <c r="E973" t="s">
        <v>20</v>
      </c>
      <c r="F973" s="1" t="str">
        <f t="shared" si="47"/>
        <v>LATVIATO_elecPROTRA_PP_gas_fuels_CCS</v>
      </c>
      <c r="G973" s="6">
        <v>0</v>
      </c>
      <c r="H973" s="6">
        <v>0</v>
      </c>
      <c r="I973" s="6">
        <v>0</v>
      </c>
      <c r="J973" s="6">
        <v>0</v>
      </c>
      <c r="K973" s="6">
        <v>0</v>
      </c>
      <c r="L973" s="6">
        <v>0</v>
      </c>
      <c r="M973" s="6">
        <v>0</v>
      </c>
      <c r="N973" s="6">
        <v>0</v>
      </c>
      <c r="O973" s="6">
        <v>0</v>
      </c>
      <c r="P973" s="6">
        <v>0</v>
      </c>
      <c r="Q973" s="6">
        <v>0</v>
      </c>
      <c r="R973" s="6">
        <v>0</v>
      </c>
      <c r="S973" s="6">
        <v>0</v>
      </c>
      <c r="T973" s="6">
        <v>0</v>
      </c>
      <c r="U973" s="6">
        <v>0</v>
      </c>
      <c r="V973" s="6">
        <v>0</v>
      </c>
    </row>
    <row r="974" spans="1:22" hidden="1" x14ac:dyDescent="0.35">
      <c r="A974" t="s">
        <v>57</v>
      </c>
      <c r="B974" t="s">
        <v>42</v>
      </c>
      <c r="C974" t="str">
        <f t="shared" si="45"/>
        <v>LATVIA_TO_elec</v>
      </c>
      <c r="D974" t="str">
        <f t="shared" si="46"/>
        <v>PROTRA_CHP_PP_I</v>
      </c>
      <c r="E974" t="s">
        <v>21</v>
      </c>
      <c r="F974" s="1" t="str">
        <f t="shared" si="47"/>
        <v>LATVIATO_elecPROTRA_PP_geothermal</v>
      </c>
      <c r="G974" s="5">
        <v>0</v>
      </c>
      <c r="H974" s="5">
        <v>0</v>
      </c>
      <c r="I974" s="5">
        <v>0</v>
      </c>
      <c r="J974" s="5">
        <v>0</v>
      </c>
      <c r="K974" s="5">
        <v>0</v>
      </c>
      <c r="L974" s="5">
        <v>0</v>
      </c>
      <c r="M974" s="5">
        <v>0</v>
      </c>
      <c r="N974" s="5">
        <v>0</v>
      </c>
      <c r="O974" s="5">
        <v>0</v>
      </c>
      <c r="P974" s="5">
        <v>0</v>
      </c>
      <c r="Q974" s="5">
        <v>0</v>
      </c>
      <c r="R974" s="5">
        <v>0</v>
      </c>
      <c r="S974" s="5">
        <v>0</v>
      </c>
      <c r="T974" s="5">
        <v>0</v>
      </c>
      <c r="U974" s="5">
        <v>0</v>
      </c>
      <c r="V974" s="5">
        <v>0</v>
      </c>
    </row>
    <row r="975" spans="1:22" hidden="1" x14ac:dyDescent="0.35">
      <c r="A975" t="s">
        <v>57</v>
      </c>
      <c r="B975" t="s">
        <v>42</v>
      </c>
      <c r="C975" t="str">
        <f t="shared" si="45"/>
        <v>LATVIA_TO_elec</v>
      </c>
      <c r="D975" t="str">
        <f t="shared" si="46"/>
        <v>PROTRA_CHP_PP_I</v>
      </c>
      <c r="E975" t="s">
        <v>22</v>
      </c>
      <c r="F975" s="1" t="str">
        <f t="shared" si="47"/>
        <v>LATVIATO_elecPROTRA_PP_hydropower_dammed</v>
      </c>
      <c r="G975" s="5">
        <v>1.5246999999999999</v>
      </c>
      <c r="H975" s="5">
        <v>1.5246999999999999</v>
      </c>
      <c r="I975" s="5">
        <v>1.5321</v>
      </c>
      <c r="J975" s="5">
        <v>1.5321</v>
      </c>
      <c r="K975" s="5">
        <v>1.5321</v>
      </c>
      <c r="L975" s="5">
        <v>1.5395000000000001</v>
      </c>
      <c r="M975" s="5">
        <v>1.5395000000000001</v>
      </c>
      <c r="N975" s="5">
        <v>1.5395000000000001</v>
      </c>
      <c r="O975" s="5">
        <v>1.5395000000000001</v>
      </c>
      <c r="P975" s="5">
        <v>1.5395000000000001</v>
      </c>
      <c r="Q975" s="5">
        <v>1.5395000000000001</v>
      </c>
      <c r="R975" s="5">
        <v>1.5395000000000001</v>
      </c>
      <c r="S975" s="5">
        <v>1.5395000000000001</v>
      </c>
      <c r="T975" s="5">
        <v>1.5395000000000001</v>
      </c>
      <c r="U975" s="5">
        <v>1.5395000000000001</v>
      </c>
      <c r="V975" s="5">
        <v>1.5395000000000001</v>
      </c>
    </row>
    <row r="976" spans="1:22" hidden="1" x14ac:dyDescent="0.35">
      <c r="A976" t="s">
        <v>57</v>
      </c>
      <c r="B976" t="s">
        <v>42</v>
      </c>
      <c r="C976" t="str">
        <f t="shared" si="45"/>
        <v>LATVIA_TO_elec</v>
      </c>
      <c r="D976" t="str">
        <f t="shared" si="46"/>
        <v>PROTRA_CHP_PP_I</v>
      </c>
      <c r="E976" t="s">
        <v>23</v>
      </c>
      <c r="F976" s="1" t="str">
        <f t="shared" si="47"/>
        <v>LATVIATO_elecPROTRA_PP_hydropower_run_of_river</v>
      </c>
      <c r="G976" s="5">
        <v>1.1300000000000181E-2</v>
      </c>
      <c r="H976" s="5">
        <v>1.1357000000000183E-2</v>
      </c>
      <c r="I976" s="5">
        <v>1.1504000000000182E-2</v>
      </c>
      <c r="J976" s="5">
        <v>1.1504000000000182E-2</v>
      </c>
      <c r="K976" s="5">
        <v>1.1504000000000182E-2</v>
      </c>
      <c r="L976" s="5">
        <v>3.6500000000000227E-2</v>
      </c>
      <c r="M976" s="5">
        <v>3.7124000000000226E-2</v>
      </c>
      <c r="N976" s="5">
        <v>3.732900000000023E-2</v>
      </c>
      <c r="O976" s="5">
        <v>4.9500000000000224E-2</v>
      </c>
      <c r="P976" s="5">
        <v>5.0542000000000226E-2</v>
      </c>
      <c r="Q976" s="5">
        <v>5.0542000000000226E-2</v>
      </c>
      <c r="R976" s="5">
        <v>5.0542000000000226E-2</v>
      </c>
      <c r="S976" s="5">
        <v>5.0607767078725011E-2</v>
      </c>
      <c r="T976" s="5">
        <v>5.0607767078725011E-2</v>
      </c>
      <c r="U976" s="5">
        <v>5.0607767078725011E-2</v>
      </c>
      <c r="V976" s="5">
        <v>5.18902251138584E-2</v>
      </c>
    </row>
    <row r="977" spans="1:22" hidden="1" x14ac:dyDescent="0.35">
      <c r="A977" t="s">
        <v>57</v>
      </c>
      <c r="B977" t="s">
        <v>42</v>
      </c>
      <c r="C977" t="str">
        <f t="shared" si="45"/>
        <v>LATVIA_TO_elec</v>
      </c>
      <c r="D977" t="str">
        <f t="shared" si="46"/>
        <v>PROTRA_CHP_PP_I</v>
      </c>
      <c r="E977" t="s">
        <v>24</v>
      </c>
      <c r="F977" s="1" t="str">
        <f t="shared" si="47"/>
        <v>LATVIATO_elecPROTRA_PP_liquid_fuels</v>
      </c>
      <c r="G977" s="5">
        <v>1.1999999999999999E-3</v>
      </c>
      <c r="H977" s="5">
        <v>1.1999999999999999E-3</v>
      </c>
      <c r="I977" s="5">
        <v>1.1999999999999999E-3</v>
      </c>
      <c r="J977" s="5">
        <v>1.1999999999999999E-3</v>
      </c>
      <c r="K977" s="5">
        <v>1.1999999999999999E-3</v>
      </c>
      <c r="L977" s="5">
        <v>1.1999999999999999E-3</v>
      </c>
      <c r="M977" s="5">
        <v>1.1999999999999999E-3</v>
      </c>
      <c r="N977" s="5">
        <v>1.1999999999999999E-3</v>
      </c>
      <c r="O977" s="5">
        <v>1.1999999999999999E-3</v>
      </c>
      <c r="P977" s="5">
        <v>1.1999999999999999E-3</v>
      </c>
      <c r="Q977" s="5">
        <v>1.1999999999999999E-3</v>
      </c>
      <c r="R977" s="5">
        <v>1.1999999999999999E-3</v>
      </c>
      <c r="S977" s="5">
        <v>1.1999999999999999E-3</v>
      </c>
      <c r="T977" s="5">
        <v>1.1999999999999999E-3</v>
      </c>
      <c r="U977" s="5">
        <v>1.1999999999999999E-3</v>
      </c>
      <c r="V977" s="5">
        <v>1.1999999999999999E-3</v>
      </c>
    </row>
    <row r="978" spans="1:22" hidden="1" x14ac:dyDescent="0.35">
      <c r="A978" t="s">
        <v>57</v>
      </c>
      <c r="B978" t="s">
        <v>42</v>
      </c>
      <c r="C978" t="str">
        <f t="shared" si="45"/>
        <v>LATVIA_TO_elec</v>
      </c>
      <c r="D978" t="str">
        <f t="shared" si="46"/>
        <v>PROTRA_CHP_PP_I</v>
      </c>
      <c r="E978" t="s">
        <v>25</v>
      </c>
      <c r="F978" s="1" t="str">
        <f t="shared" si="47"/>
        <v>LATVIATO_elecPROTRA_PP_liquid_fuels_CCS</v>
      </c>
      <c r="G978" s="5">
        <v>0</v>
      </c>
      <c r="H978" s="5">
        <v>0</v>
      </c>
      <c r="I978" s="5">
        <v>0</v>
      </c>
      <c r="J978" s="5">
        <v>0</v>
      </c>
      <c r="K978" s="5">
        <v>0</v>
      </c>
      <c r="L978" s="5">
        <v>0</v>
      </c>
      <c r="M978" s="5">
        <v>0</v>
      </c>
      <c r="N978" s="5">
        <v>0</v>
      </c>
      <c r="O978" s="5">
        <v>0</v>
      </c>
      <c r="P978" s="5">
        <v>0</v>
      </c>
      <c r="Q978" s="5">
        <v>0</v>
      </c>
      <c r="R978" s="5">
        <v>0</v>
      </c>
      <c r="S978" s="5">
        <v>0</v>
      </c>
      <c r="T978" s="5">
        <v>0</v>
      </c>
      <c r="U978" s="5">
        <v>0</v>
      </c>
      <c r="V978" s="5">
        <v>0</v>
      </c>
    </row>
    <row r="979" spans="1:22" hidden="1" x14ac:dyDescent="0.35">
      <c r="A979" t="s">
        <v>57</v>
      </c>
      <c r="B979" t="s">
        <v>42</v>
      </c>
      <c r="C979" t="str">
        <f t="shared" si="45"/>
        <v>LATVIA_TO_elec</v>
      </c>
      <c r="D979" t="str">
        <f t="shared" si="46"/>
        <v>PROTRA_CHP_PP_I</v>
      </c>
      <c r="E979" t="s">
        <v>26</v>
      </c>
      <c r="F979" s="1" t="str">
        <f t="shared" si="47"/>
        <v>LATVIATO_elecPROTRA_PP_nuclear</v>
      </c>
      <c r="G979" s="5">
        <v>0</v>
      </c>
      <c r="H979" s="5">
        <v>0</v>
      </c>
      <c r="I979" s="5">
        <v>0</v>
      </c>
      <c r="J979" s="5">
        <v>0</v>
      </c>
      <c r="K979" s="5">
        <v>0</v>
      </c>
      <c r="L979" s="5">
        <v>0</v>
      </c>
      <c r="M979" s="5">
        <v>0</v>
      </c>
      <c r="N979" s="5">
        <v>0</v>
      </c>
      <c r="O979" s="5">
        <v>0</v>
      </c>
      <c r="P979" s="5">
        <v>0</v>
      </c>
      <c r="Q979" s="5">
        <v>0</v>
      </c>
      <c r="R979" s="5">
        <v>0</v>
      </c>
      <c r="S979" s="5">
        <v>0</v>
      </c>
      <c r="T979" s="5">
        <v>0</v>
      </c>
      <c r="U979" s="5">
        <v>0</v>
      </c>
      <c r="V979" s="5">
        <v>0</v>
      </c>
    </row>
    <row r="980" spans="1:22" hidden="1" x14ac:dyDescent="0.35">
      <c r="A980" t="s">
        <v>57</v>
      </c>
      <c r="B980" t="s">
        <v>42</v>
      </c>
      <c r="C980" t="str">
        <f t="shared" si="45"/>
        <v>LATVIA_TO_elec</v>
      </c>
      <c r="D980" t="str">
        <f t="shared" si="46"/>
        <v>PROTRA_CHP_PP_I</v>
      </c>
      <c r="E980" t="s">
        <v>27</v>
      </c>
      <c r="F980" s="1" t="str">
        <f t="shared" si="47"/>
        <v>LATVIATO_elecPROTRA_PP_oceanic</v>
      </c>
      <c r="G980" s="5">
        <v>0</v>
      </c>
      <c r="H980" s="5">
        <v>0</v>
      </c>
      <c r="I980" s="5">
        <v>0</v>
      </c>
      <c r="J980" s="5">
        <v>0</v>
      </c>
      <c r="K980" s="5">
        <v>0</v>
      </c>
      <c r="L980" s="5">
        <v>0</v>
      </c>
      <c r="M980" s="5">
        <v>0</v>
      </c>
      <c r="N980" s="5">
        <v>0</v>
      </c>
      <c r="O980" s="5">
        <v>0</v>
      </c>
      <c r="P980" s="5">
        <v>0</v>
      </c>
      <c r="Q980" s="5">
        <v>0</v>
      </c>
      <c r="R980" s="5">
        <v>0</v>
      </c>
      <c r="S980" s="5">
        <v>0</v>
      </c>
      <c r="T980" s="5">
        <v>0</v>
      </c>
      <c r="U980" s="5">
        <v>0</v>
      </c>
      <c r="V980" s="5">
        <v>0</v>
      </c>
    </row>
    <row r="981" spans="1:22" hidden="1" x14ac:dyDescent="0.35">
      <c r="A981" t="s">
        <v>57</v>
      </c>
      <c r="B981" t="s">
        <v>42</v>
      </c>
      <c r="C981" t="str">
        <f t="shared" si="45"/>
        <v>LATVIA_TO_elec</v>
      </c>
      <c r="D981" t="str">
        <f t="shared" si="46"/>
        <v>PROTRA_CHP_PP_I</v>
      </c>
      <c r="E981" t="s">
        <v>28</v>
      </c>
      <c r="F981" s="1" t="str">
        <f t="shared" si="47"/>
        <v>LATVIATO_elecPROTRA_PP_solar_CSP</v>
      </c>
      <c r="G981" s="5">
        <v>0</v>
      </c>
      <c r="H981" s="5">
        <v>0</v>
      </c>
      <c r="I981" s="5">
        <v>0</v>
      </c>
      <c r="J981" s="5">
        <v>0</v>
      </c>
      <c r="K981" s="5">
        <v>0</v>
      </c>
      <c r="L981" s="5">
        <v>0</v>
      </c>
      <c r="M981" s="5">
        <v>0</v>
      </c>
      <c r="N981" s="5">
        <v>0</v>
      </c>
      <c r="O981" s="5">
        <v>0</v>
      </c>
      <c r="P981" s="5">
        <v>0</v>
      </c>
      <c r="Q981" s="5">
        <v>0</v>
      </c>
      <c r="R981" s="5">
        <v>0</v>
      </c>
      <c r="S981" s="5">
        <v>0</v>
      </c>
      <c r="T981" s="5">
        <v>0</v>
      </c>
      <c r="U981" s="5">
        <v>0</v>
      </c>
      <c r="V981" s="5">
        <v>0</v>
      </c>
    </row>
    <row r="982" spans="1:22" hidden="1" x14ac:dyDescent="0.35">
      <c r="A982" t="s">
        <v>57</v>
      </c>
      <c r="B982" t="s">
        <v>42</v>
      </c>
      <c r="C982" t="str">
        <f t="shared" si="45"/>
        <v>LATVIA_TO_elec</v>
      </c>
      <c r="D982" t="str">
        <f t="shared" si="46"/>
        <v>PROTRA_CHP_PP_I</v>
      </c>
      <c r="E982" t="s">
        <v>29</v>
      </c>
      <c r="F982" s="1" t="str">
        <f t="shared" si="47"/>
        <v>LATVIATO_elecPROTRA_PP_solar_PV</v>
      </c>
      <c r="G982" s="5">
        <v>0</v>
      </c>
      <c r="H982" s="5">
        <v>0</v>
      </c>
      <c r="I982" s="5">
        <v>0</v>
      </c>
      <c r="J982" s="5">
        <v>0</v>
      </c>
      <c r="K982" s="5">
        <v>0</v>
      </c>
      <c r="L982" s="5">
        <v>0</v>
      </c>
      <c r="M982" s="5">
        <v>0</v>
      </c>
      <c r="N982" s="5">
        <v>1.1999999999999999E-4</v>
      </c>
      <c r="O982" s="5">
        <v>1.1999999999999999E-4</v>
      </c>
      <c r="P982" s="5">
        <v>1.1999999999999999E-4</v>
      </c>
      <c r="Q982" s="5">
        <v>1.1999999999999999E-4</v>
      </c>
      <c r="R982" s="5">
        <v>1.4742857142857141E-4</v>
      </c>
      <c r="S982" s="5">
        <v>1.7485714285714283E-4</v>
      </c>
      <c r="T982" s="5">
        <v>2.0228571428571425E-4</v>
      </c>
      <c r="U982" s="5">
        <v>2.2971428571428568E-4</v>
      </c>
      <c r="V982" s="5">
        <v>2.571428571428571E-4</v>
      </c>
    </row>
    <row r="983" spans="1:22" hidden="1" x14ac:dyDescent="0.35">
      <c r="A983" t="s">
        <v>57</v>
      </c>
      <c r="B983" t="s">
        <v>42</v>
      </c>
      <c r="C983" t="str">
        <f t="shared" si="45"/>
        <v>LATVIA_TO_elec</v>
      </c>
      <c r="D983" t="str">
        <f t="shared" si="46"/>
        <v>PROTRA_CHP_PP_I</v>
      </c>
      <c r="E983" t="s">
        <v>30</v>
      </c>
      <c r="F983" s="1" t="str">
        <f t="shared" si="47"/>
        <v>LATVIATO_elecPROTRA_PP_solar_urban_PV</v>
      </c>
      <c r="G983" s="5">
        <v>0</v>
      </c>
      <c r="H983" s="5">
        <v>0</v>
      </c>
      <c r="I983" s="5">
        <v>0</v>
      </c>
      <c r="J983" s="5">
        <v>0</v>
      </c>
      <c r="K983" s="5">
        <v>0</v>
      </c>
      <c r="L983" s="5">
        <v>0</v>
      </c>
      <c r="M983" s="5">
        <v>0</v>
      </c>
      <c r="N983" s="5">
        <v>8.000000000000002E-5</v>
      </c>
      <c r="O983" s="5">
        <v>8.000000000000002E-5</v>
      </c>
      <c r="P983" s="5">
        <v>8.000000000000002E-5</v>
      </c>
      <c r="Q983" s="5">
        <v>8.000000000000002E-5</v>
      </c>
      <c r="R983" s="5">
        <v>9.8285714285714315E-5</v>
      </c>
      <c r="S983" s="5">
        <v>1.1657142857142861E-4</v>
      </c>
      <c r="T983" s="5">
        <v>1.3485714285714289E-4</v>
      </c>
      <c r="U983" s="5">
        <v>1.5314285714285717E-4</v>
      </c>
      <c r="V983" s="5">
        <v>1.7142857142857145E-4</v>
      </c>
    </row>
    <row r="984" spans="1:22" hidden="1" x14ac:dyDescent="0.35">
      <c r="A984" t="s">
        <v>57</v>
      </c>
      <c r="B984" t="s">
        <v>42</v>
      </c>
      <c r="C984" t="str">
        <f t="shared" si="45"/>
        <v>LATVIA_TO_elec</v>
      </c>
      <c r="D984" t="str">
        <f t="shared" si="46"/>
        <v>PROTRA_CHP_PP_I</v>
      </c>
      <c r="E984" t="s">
        <v>31</v>
      </c>
      <c r="F984" s="1" t="str">
        <f t="shared" si="47"/>
        <v>LATVIATO_elecPROTRA_PP_solid_fossil</v>
      </c>
      <c r="G984" s="5">
        <v>0</v>
      </c>
      <c r="H984" s="5">
        <v>0</v>
      </c>
      <c r="I984" s="5">
        <v>0</v>
      </c>
      <c r="J984" s="5">
        <v>0</v>
      </c>
      <c r="K984" s="5">
        <v>0</v>
      </c>
      <c r="L984" s="5">
        <v>0</v>
      </c>
      <c r="M984" s="5">
        <v>0</v>
      </c>
      <c r="N984" s="5">
        <v>0</v>
      </c>
      <c r="O984" s="5">
        <v>0</v>
      </c>
      <c r="P984" s="5">
        <v>0</v>
      </c>
      <c r="Q984" s="5">
        <v>0</v>
      </c>
      <c r="R984" s="5">
        <v>0</v>
      </c>
      <c r="S984" s="5">
        <v>0</v>
      </c>
      <c r="T984" s="5">
        <v>0</v>
      </c>
      <c r="U984" s="5">
        <v>0</v>
      </c>
      <c r="V984" s="5">
        <v>0</v>
      </c>
    </row>
    <row r="985" spans="1:22" hidden="1" x14ac:dyDescent="0.35">
      <c r="A985" t="s">
        <v>57</v>
      </c>
      <c r="B985" t="s">
        <v>42</v>
      </c>
      <c r="C985" t="str">
        <f t="shared" si="45"/>
        <v>LATVIA_TO_elec</v>
      </c>
      <c r="D985" t="str">
        <f t="shared" si="46"/>
        <v>PROTRA_CHP_PP_I</v>
      </c>
      <c r="E985" t="s">
        <v>32</v>
      </c>
      <c r="F985" s="1" t="str">
        <f t="shared" si="47"/>
        <v>LATVIATO_elecPROTRA_PP_solid_fossil_CCS</v>
      </c>
      <c r="G985" s="5">
        <v>0</v>
      </c>
      <c r="H985" s="5">
        <v>0</v>
      </c>
      <c r="I985" s="5">
        <v>0</v>
      </c>
      <c r="J985" s="5">
        <v>0</v>
      </c>
      <c r="K985" s="5">
        <v>0</v>
      </c>
      <c r="L985" s="5">
        <v>0</v>
      </c>
      <c r="M985" s="5">
        <v>0</v>
      </c>
      <c r="N985" s="5">
        <v>0</v>
      </c>
      <c r="O985" s="5">
        <v>0</v>
      </c>
      <c r="P985" s="5">
        <v>0</v>
      </c>
      <c r="Q985" s="5">
        <v>0</v>
      </c>
      <c r="R985" s="5">
        <v>0</v>
      </c>
      <c r="S985" s="5">
        <v>0</v>
      </c>
      <c r="T985" s="5">
        <v>0</v>
      </c>
      <c r="U985" s="5">
        <v>0</v>
      </c>
      <c r="V985" s="5">
        <v>0</v>
      </c>
    </row>
    <row r="986" spans="1:22" hidden="1" x14ac:dyDescent="0.35">
      <c r="A986" t="s">
        <v>57</v>
      </c>
      <c r="B986" t="s">
        <v>42</v>
      </c>
      <c r="C986" t="str">
        <f t="shared" si="45"/>
        <v>LATVIA_TO_elec</v>
      </c>
      <c r="D986" t="str">
        <f t="shared" si="46"/>
        <v>PROTRA_CHP_PP_I</v>
      </c>
      <c r="E986" t="s">
        <v>33</v>
      </c>
      <c r="F986" s="1" t="str">
        <f t="shared" si="47"/>
        <v>LATVIATO_elecPROTRA_PP_waste</v>
      </c>
      <c r="G986" s="5">
        <v>0</v>
      </c>
      <c r="H986" s="5">
        <v>0</v>
      </c>
      <c r="I986" s="5">
        <v>0</v>
      </c>
      <c r="J986" s="5">
        <v>0</v>
      </c>
      <c r="K986" s="5">
        <v>0</v>
      </c>
      <c r="L986" s="5">
        <v>0</v>
      </c>
      <c r="M986" s="5">
        <v>0</v>
      </c>
      <c r="N986" s="5">
        <v>0</v>
      </c>
      <c r="O986" s="5">
        <v>0</v>
      </c>
      <c r="P986" s="5">
        <v>0</v>
      </c>
      <c r="Q986" s="5">
        <v>0</v>
      </c>
      <c r="R986" s="5">
        <v>0</v>
      </c>
      <c r="S986" s="5">
        <v>0</v>
      </c>
      <c r="T986" s="5">
        <v>0</v>
      </c>
      <c r="U986" s="5">
        <v>0</v>
      </c>
      <c r="V986" s="5">
        <v>0</v>
      </c>
    </row>
    <row r="987" spans="1:22" hidden="1" x14ac:dyDescent="0.35">
      <c r="A987" t="s">
        <v>57</v>
      </c>
      <c r="B987" t="s">
        <v>42</v>
      </c>
      <c r="C987" t="str">
        <f t="shared" si="45"/>
        <v>LATVIA_TO_elec</v>
      </c>
      <c r="D987" t="str">
        <f t="shared" si="46"/>
        <v>PROTRA_CHP_PP_I</v>
      </c>
      <c r="E987" t="s">
        <v>34</v>
      </c>
      <c r="F987" s="1" t="str">
        <f t="shared" si="47"/>
        <v>LATVIATO_elecPROTRA_PP_waste_CCS</v>
      </c>
      <c r="G987" s="5">
        <v>0</v>
      </c>
      <c r="H987" s="5">
        <v>0</v>
      </c>
      <c r="I987" s="5">
        <v>0</v>
      </c>
      <c r="J987" s="5">
        <v>0</v>
      </c>
      <c r="K987" s="5">
        <v>0</v>
      </c>
      <c r="L987" s="5">
        <v>0</v>
      </c>
      <c r="M987" s="5">
        <v>0</v>
      </c>
      <c r="N987" s="5">
        <v>0</v>
      </c>
      <c r="O987" s="5">
        <v>0</v>
      </c>
      <c r="P987" s="5">
        <v>0</v>
      </c>
      <c r="Q987" s="5">
        <v>0</v>
      </c>
      <c r="R987" s="5">
        <v>0</v>
      </c>
      <c r="S987" s="5">
        <v>0</v>
      </c>
      <c r="T987" s="5">
        <v>0</v>
      </c>
      <c r="U987" s="5">
        <v>0</v>
      </c>
      <c r="V987" s="5">
        <v>0</v>
      </c>
    </row>
    <row r="988" spans="1:22" hidden="1" x14ac:dyDescent="0.35">
      <c r="A988" t="s">
        <v>57</v>
      </c>
      <c r="B988" t="s">
        <v>42</v>
      </c>
      <c r="C988" t="str">
        <f t="shared" si="45"/>
        <v>LATVIA_TO_elec</v>
      </c>
      <c r="D988" t="str">
        <f t="shared" si="46"/>
        <v>PROTRA_CHP_PP_I</v>
      </c>
      <c r="E988" t="s">
        <v>35</v>
      </c>
      <c r="F988" s="1" t="str">
        <f t="shared" si="47"/>
        <v>LATVIATO_elecPROTRA_PP_wind_offshore</v>
      </c>
      <c r="G988" s="5">
        <v>0</v>
      </c>
      <c r="H988" s="5">
        <v>0</v>
      </c>
      <c r="I988" s="5">
        <v>0</v>
      </c>
      <c r="J988" s="5">
        <v>0</v>
      </c>
      <c r="K988" s="5">
        <v>0</v>
      </c>
      <c r="L988" s="5">
        <v>0</v>
      </c>
      <c r="M988" s="5">
        <v>0</v>
      </c>
      <c r="N988" s="5">
        <v>0</v>
      </c>
      <c r="O988" s="5">
        <v>0</v>
      </c>
      <c r="P988" s="5">
        <v>0</v>
      </c>
      <c r="Q988" s="5">
        <v>0</v>
      </c>
      <c r="R988" s="5">
        <v>0</v>
      </c>
      <c r="S988" s="5">
        <v>0</v>
      </c>
      <c r="T988" s="5">
        <v>0</v>
      </c>
      <c r="U988" s="5">
        <v>0</v>
      </c>
      <c r="V988" s="5">
        <v>0</v>
      </c>
    </row>
    <row r="989" spans="1:22" hidden="1" x14ac:dyDescent="0.35">
      <c r="A989" t="s">
        <v>57</v>
      </c>
      <c r="B989" t="s">
        <v>42</v>
      </c>
      <c r="C989" t="str">
        <f t="shared" si="45"/>
        <v>LATVIA_TO_elec</v>
      </c>
      <c r="D989" t="str">
        <f t="shared" si="46"/>
        <v>PROTRA_CHP_PP_I</v>
      </c>
      <c r="E989" t="s">
        <v>36</v>
      </c>
      <c r="F989" s="1" t="str">
        <f t="shared" si="47"/>
        <v>LATVIATO_elecPROTRA_PP_wind_onshore</v>
      </c>
      <c r="G989" s="5">
        <v>2.5999999999999999E-2</v>
      </c>
      <c r="H989" s="5">
        <v>2.5999999999999999E-2</v>
      </c>
      <c r="I989" s="5">
        <v>2.5999999999999999E-2</v>
      </c>
      <c r="J989" s="5">
        <v>2.8000000000000001E-2</v>
      </c>
      <c r="K989" s="5">
        <v>2.9000000000000001E-2</v>
      </c>
      <c r="L989" s="5">
        <v>0.03</v>
      </c>
      <c r="M989" s="5">
        <v>3.5999999999999997E-2</v>
      </c>
      <c r="N989" s="5">
        <v>5.8999999999999997E-2</v>
      </c>
      <c r="O989" s="5">
        <v>6.5891999999999992E-2</v>
      </c>
      <c r="P989" s="5">
        <v>6.8915000000000004E-2</v>
      </c>
      <c r="Q989" s="5">
        <v>6.8165000000000003E-2</v>
      </c>
      <c r="R989" s="5">
        <v>7.3511274509803923E-2</v>
      </c>
      <c r="S989" s="5">
        <v>7.083813725490197E-2</v>
      </c>
      <c r="T989" s="5">
        <v>7.083813725490197E-2</v>
      </c>
      <c r="U989" s="5">
        <v>7.8857549019607856E-2</v>
      </c>
      <c r="V989" s="5">
        <v>9.8906078431372557E-2</v>
      </c>
    </row>
    <row r="990" spans="1:22" hidden="1" x14ac:dyDescent="0.35">
      <c r="A990" t="s">
        <v>58</v>
      </c>
      <c r="B990" t="s">
        <v>41</v>
      </c>
      <c r="C990" t="str">
        <f t="shared" si="45"/>
        <v>LITHUANIA_TO_heat</v>
      </c>
      <c r="D990" t="str">
        <f t="shared" si="46"/>
        <v>PROTRA_CHP_HP_I</v>
      </c>
      <c r="E990" t="s">
        <v>0</v>
      </c>
      <c r="F990" s="1" t="str">
        <f t="shared" si="47"/>
        <v>LITHUANIATO_heatPROTRA_CHP_gas_fuels</v>
      </c>
      <c r="G990" s="3">
        <v>2.8757361556234629</v>
      </c>
      <c r="H990" s="3">
        <v>2.9730914511440711</v>
      </c>
      <c r="I990" s="3">
        <v>2.5578636058731457</v>
      </c>
      <c r="J990" s="3">
        <v>2.4854957143921892</v>
      </c>
      <c r="K990" s="3">
        <v>2.4934152194976522</v>
      </c>
      <c r="L990" s="3">
        <v>2.7749672803160168</v>
      </c>
      <c r="M990" s="3">
        <v>2.4241878214205861</v>
      </c>
      <c r="N990" s="3">
        <v>1.9122873965864202</v>
      </c>
      <c r="O990" s="3">
        <v>1.8360962957442053</v>
      </c>
      <c r="P990" s="3">
        <v>1.4177279570693897</v>
      </c>
      <c r="Q990" s="3">
        <v>1.0377282551986284</v>
      </c>
      <c r="R990" s="3">
        <v>1.0064598643511962</v>
      </c>
      <c r="S990" s="3">
        <v>0.8740129686218977</v>
      </c>
      <c r="T990" s="3">
        <v>0.88971543564135047</v>
      </c>
      <c r="U990" s="3">
        <v>0.66018633077439071</v>
      </c>
      <c r="V990" s="3">
        <v>0.57300350301855862</v>
      </c>
    </row>
    <row r="991" spans="1:22" hidden="1" x14ac:dyDescent="0.35">
      <c r="A991" t="s">
        <v>58</v>
      </c>
      <c r="B991" t="s">
        <v>41</v>
      </c>
      <c r="C991" t="str">
        <f t="shared" si="45"/>
        <v>LITHUANIA_TO_heat</v>
      </c>
      <c r="D991" t="str">
        <f t="shared" si="46"/>
        <v>PROTRA_CHP_HP_I</v>
      </c>
      <c r="E991" t="s">
        <v>1</v>
      </c>
      <c r="F991" s="1" t="str">
        <f t="shared" si="47"/>
        <v>LITHUANIATO_heatPROTRA_CHP_gas_fuels_CCS</v>
      </c>
      <c r="G991" s="3">
        <v>0</v>
      </c>
      <c r="H991" s="3">
        <v>0</v>
      </c>
      <c r="I991" s="3">
        <v>0</v>
      </c>
      <c r="J991" s="3">
        <v>0</v>
      </c>
      <c r="K991" s="3">
        <v>0</v>
      </c>
      <c r="L991" s="3">
        <v>0</v>
      </c>
      <c r="M991" s="3">
        <v>0</v>
      </c>
      <c r="N991" s="3">
        <v>0</v>
      </c>
      <c r="O991" s="3">
        <v>0</v>
      </c>
      <c r="P991" s="3">
        <v>0</v>
      </c>
      <c r="Q991" s="3">
        <v>0</v>
      </c>
      <c r="R991" s="3">
        <v>0</v>
      </c>
      <c r="S991" s="3">
        <v>0</v>
      </c>
      <c r="T991" s="3">
        <v>0</v>
      </c>
      <c r="U991" s="3">
        <v>0</v>
      </c>
      <c r="V991" s="3">
        <v>0</v>
      </c>
    </row>
    <row r="992" spans="1:22" hidden="1" x14ac:dyDescent="0.35">
      <c r="A992" t="s">
        <v>58</v>
      </c>
      <c r="B992" t="s">
        <v>41</v>
      </c>
      <c r="C992" t="str">
        <f t="shared" si="45"/>
        <v>LITHUANIA_TO_heat</v>
      </c>
      <c r="D992" t="str">
        <f t="shared" si="46"/>
        <v>PROTRA_CHP_HP_I</v>
      </c>
      <c r="E992" t="s">
        <v>2</v>
      </c>
      <c r="F992" s="1" t="str">
        <f t="shared" si="47"/>
        <v>LITHUANIATO_heatPROTRA_CHP_geothermal</v>
      </c>
      <c r="G992" s="3">
        <v>0</v>
      </c>
      <c r="H992" s="3">
        <v>0</v>
      </c>
      <c r="I992" s="3">
        <v>0</v>
      </c>
      <c r="J992" s="3">
        <v>0</v>
      </c>
      <c r="K992" s="3">
        <v>0</v>
      </c>
      <c r="L992" s="3">
        <v>0</v>
      </c>
      <c r="M992" s="3">
        <v>0</v>
      </c>
      <c r="N992" s="3">
        <v>0</v>
      </c>
      <c r="O992" s="3">
        <v>0</v>
      </c>
      <c r="P992" s="3">
        <v>0</v>
      </c>
      <c r="Q992" s="3">
        <v>0</v>
      </c>
      <c r="R992" s="3">
        <v>0</v>
      </c>
      <c r="S992" s="3">
        <v>0</v>
      </c>
      <c r="T992" s="3">
        <v>0</v>
      </c>
      <c r="U992" s="3">
        <v>0</v>
      </c>
      <c r="V992" s="3">
        <v>0</v>
      </c>
    </row>
    <row r="993" spans="1:22" hidden="1" x14ac:dyDescent="0.35">
      <c r="A993" t="s">
        <v>58</v>
      </c>
      <c r="B993" t="s">
        <v>41</v>
      </c>
      <c r="C993" t="str">
        <f t="shared" si="45"/>
        <v>LITHUANIA_TO_heat</v>
      </c>
      <c r="D993" t="str">
        <f t="shared" si="46"/>
        <v>PROTRA_CHP_HP_I</v>
      </c>
      <c r="E993" t="s">
        <v>3</v>
      </c>
      <c r="F993" s="1" t="str">
        <f t="shared" si="47"/>
        <v>LITHUANIATO_heatPROTRA_CHP_liquid_fuels</v>
      </c>
      <c r="G993" s="3">
        <v>0.26653230975627934</v>
      </c>
      <c r="H993" s="3">
        <v>0.35760661846910635</v>
      </c>
      <c r="I993" s="3">
        <v>5.0930610419616912E-2</v>
      </c>
      <c r="J993" s="3">
        <v>8.1243198926734747E-2</v>
      </c>
      <c r="K993" s="3">
        <v>0.11879257658194828</v>
      </c>
      <c r="L993" s="3">
        <v>0.10240739360512784</v>
      </c>
      <c r="M993" s="3">
        <v>5.3524931057613481E-2</v>
      </c>
      <c r="N993" s="3">
        <v>0.41331624059029587</v>
      </c>
      <c r="O993" s="3">
        <v>0.15770738615189686</v>
      </c>
      <c r="P993" s="3">
        <v>6.1444436163076696E-2</v>
      </c>
      <c r="Q993" s="3">
        <v>4.9565178504881874E-2</v>
      </c>
      <c r="R993" s="3">
        <v>2.5943206379965716E-3</v>
      </c>
      <c r="S993" s="3">
        <v>8.0560482969367232E-3</v>
      </c>
      <c r="T993" s="3">
        <v>1.4883207870611911E-2</v>
      </c>
      <c r="U993" s="3">
        <v>3.5501229783110981E-3</v>
      </c>
      <c r="V993" s="3">
        <v>0</v>
      </c>
    </row>
    <row r="994" spans="1:22" hidden="1" x14ac:dyDescent="0.35">
      <c r="A994" t="s">
        <v>58</v>
      </c>
      <c r="B994" t="s">
        <v>41</v>
      </c>
      <c r="C994" t="str">
        <f t="shared" si="45"/>
        <v>LITHUANIA_TO_heat</v>
      </c>
      <c r="D994" t="str">
        <f t="shared" si="46"/>
        <v>PROTRA_CHP_HP_I</v>
      </c>
      <c r="E994" t="s">
        <v>4</v>
      </c>
      <c r="F994" s="1" t="str">
        <f t="shared" si="47"/>
        <v>LITHUANIATO_heatPROTRA_CHP_liquid_fuels_CCS</v>
      </c>
      <c r="G994" s="3">
        <v>0</v>
      </c>
      <c r="H994" s="3">
        <v>0</v>
      </c>
      <c r="I994" s="3">
        <v>0</v>
      </c>
      <c r="J994" s="3">
        <v>0</v>
      </c>
      <c r="K994" s="3">
        <v>0</v>
      </c>
      <c r="L994" s="3">
        <v>0</v>
      </c>
      <c r="M994" s="3">
        <v>0</v>
      </c>
      <c r="N994" s="3">
        <v>0</v>
      </c>
      <c r="O994" s="3">
        <v>0</v>
      </c>
      <c r="P994" s="3">
        <v>0</v>
      </c>
      <c r="Q994" s="3">
        <v>0</v>
      </c>
      <c r="R994" s="3">
        <v>0</v>
      </c>
      <c r="S994" s="3">
        <v>0</v>
      </c>
      <c r="T994" s="3">
        <v>0</v>
      </c>
      <c r="U994" s="3">
        <v>0</v>
      </c>
      <c r="V994" s="3">
        <v>0</v>
      </c>
    </row>
    <row r="995" spans="1:22" hidden="1" x14ac:dyDescent="0.35">
      <c r="A995" t="s">
        <v>58</v>
      </c>
      <c r="B995" t="s">
        <v>41</v>
      </c>
      <c r="C995" t="str">
        <f t="shared" si="45"/>
        <v>LITHUANIA_TO_heat</v>
      </c>
      <c r="D995" t="str">
        <f t="shared" si="46"/>
        <v>PROTRA_CHP_HP_I</v>
      </c>
      <c r="E995" t="s">
        <v>5</v>
      </c>
      <c r="F995" s="1" t="str">
        <f t="shared" si="47"/>
        <v>LITHUANIATO_heatPROTRA_CHP_solid_fossil</v>
      </c>
      <c r="G995" s="3">
        <v>0</v>
      </c>
      <c r="H995" s="3">
        <v>0</v>
      </c>
      <c r="I995" s="3">
        <v>0</v>
      </c>
      <c r="J995" s="3">
        <v>0</v>
      </c>
      <c r="K995" s="3">
        <v>0</v>
      </c>
      <c r="L995" s="3">
        <v>0</v>
      </c>
      <c r="M995" s="3">
        <v>0</v>
      </c>
      <c r="N995" s="3">
        <v>0</v>
      </c>
      <c r="O995" s="3">
        <v>0</v>
      </c>
      <c r="P995" s="3">
        <v>0</v>
      </c>
      <c r="Q995" s="3">
        <v>0</v>
      </c>
      <c r="R995" s="3">
        <v>0</v>
      </c>
      <c r="S995" s="3">
        <v>0</v>
      </c>
      <c r="T995" s="3">
        <v>0</v>
      </c>
      <c r="U995" s="3">
        <v>0</v>
      </c>
      <c r="V995" s="3">
        <v>0</v>
      </c>
    </row>
    <row r="996" spans="1:22" hidden="1" x14ac:dyDescent="0.35">
      <c r="A996" t="s">
        <v>58</v>
      </c>
      <c r="B996" t="s">
        <v>41</v>
      </c>
      <c r="C996" t="str">
        <f t="shared" si="45"/>
        <v>LITHUANIA_TO_heat</v>
      </c>
      <c r="D996" t="str">
        <f t="shared" si="46"/>
        <v>PROTRA_CHP_HP_I</v>
      </c>
      <c r="E996" t="s">
        <v>6</v>
      </c>
      <c r="F996" s="1" t="str">
        <f t="shared" si="47"/>
        <v>LITHUANIATO_heatPROTRA_CHP_solid_fossil_CCS</v>
      </c>
      <c r="G996" s="3">
        <v>0</v>
      </c>
      <c r="H996" s="3">
        <v>0</v>
      </c>
      <c r="I996" s="3">
        <v>0</v>
      </c>
      <c r="J996" s="3">
        <v>0</v>
      </c>
      <c r="K996" s="3">
        <v>0</v>
      </c>
      <c r="L996" s="3">
        <v>0</v>
      </c>
      <c r="M996" s="3">
        <v>0</v>
      </c>
      <c r="N996" s="3">
        <v>0</v>
      </c>
      <c r="O996" s="3">
        <v>0</v>
      </c>
      <c r="P996" s="3">
        <v>0</v>
      </c>
      <c r="Q996" s="3">
        <v>0</v>
      </c>
      <c r="R996" s="3">
        <v>0</v>
      </c>
      <c r="S996" s="3">
        <v>0</v>
      </c>
      <c r="T996" s="3">
        <v>0</v>
      </c>
      <c r="U996" s="3">
        <v>0</v>
      </c>
      <c r="V996" s="3">
        <v>0</v>
      </c>
    </row>
    <row r="997" spans="1:22" hidden="1" x14ac:dyDescent="0.35">
      <c r="A997" t="s">
        <v>58</v>
      </c>
      <c r="B997" t="s">
        <v>41</v>
      </c>
      <c r="C997" t="str">
        <f t="shared" si="45"/>
        <v>LITHUANIA_TO_heat</v>
      </c>
      <c r="D997" t="str">
        <f t="shared" si="46"/>
        <v>PROTRA_CHP_HP_I</v>
      </c>
      <c r="E997" t="s">
        <v>7</v>
      </c>
      <c r="F997" s="1" t="str">
        <f t="shared" si="47"/>
        <v>LITHUANIATO_heatPROTRA_CHP_waste</v>
      </c>
      <c r="G997" s="3">
        <v>0</v>
      </c>
      <c r="H997" s="3">
        <v>0</v>
      </c>
      <c r="I997" s="3">
        <v>0</v>
      </c>
      <c r="J997" s="3">
        <v>0</v>
      </c>
      <c r="K997" s="3">
        <v>0</v>
      </c>
      <c r="L997" s="3">
        <v>0</v>
      </c>
      <c r="M997" s="3">
        <v>0</v>
      </c>
      <c r="N997" s="3">
        <v>0</v>
      </c>
      <c r="O997" s="3">
        <v>7.5098755310427076E-2</v>
      </c>
      <c r="P997" s="3">
        <v>0.1056844302004919</v>
      </c>
      <c r="Q997" s="3">
        <v>0.12602936573004397</v>
      </c>
      <c r="R997" s="3">
        <v>0.17668688976671384</v>
      </c>
      <c r="S997" s="3">
        <v>0.20099157784899757</v>
      </c>
      <c r="T997" s="3">
        <v>0.15279183125885068</v>
      </c>
      <c r="U997" s="3">
        <v>0.17245405083103524</v>
      </c>
      <c r="V997" s="3">
        <v>0.17934948200044717</v>
      </c>
    </row>
    <row r="998" spans="1:22" hidden="1" x14ac:dyDescent="0.35">
      <c r="A998" t="s">
        <v>58</v>
      </c>
      <c r="B998" t="s">
        <v>41</v>
      </c>
      <c r="C998" t="str">
        <f t="shared" si="45"/>
        <v>LITHUANIA_TO_heat</v>
      </c>
      <c r="D998" t="str">
        <f t="shared" si="46"/>
        <v>PROTRA_CHP_HP_I</v>
      </c>
      <c r="E998" t="s">
        <v>8</v>
      </c>
      <c r="F998" s="1" t="str">
        <f t="shared" si="47"/>
        <v>LITHUANIATO_heatPROTRA_CHP_solid_bio</v>
      </c>
      <c r="G998" s="4">
        <v>1.7887158083028994E-2</v>
      </c>
      <c r="H998" s="4">
        <v>7.004665722590743E-2</v>
      </c>
      <c r="I998" s="4">
        <v>0.13285652530371916</v>
      </c>
      <c r="J998" s="4">
        <v>0.17409256912871732</v>
      </c>
      <c r="K998" s="4">
        <v>0.20495133040172916</v>
      </c>
      <c r="L998" s="4">
        <v>0.2064533055079377</v>
      </c>
      <c r="M998" s="4">
        <v>0.20317626891257357</v>
      </c>
      <c r="N998" s="4">
        <v>0.34531773123649101</v>
      </c>
      <c r="O998" s="4">
        <v>0.49715376015502721</v>
      </c>
      <c r="P998" s="4">
        <v>0.54193992695833637</v>
      </c>
      <c r="Q998" s="4">
        <v>0.5700678244018782</v>
      </c>
      <c r="R998" s="4">
        <v>0.54931325929790542</v>
      </c>
      <c r="S998" s="4">
        <v>0.7063379294924349</v>
      </c>
      <c r="T998" s="4">
        <v>0.7746095252291868</v>
      </c>
      <c r="U998" s="4">
        <v>0.80000655884325844</v>
      </c>
      <c r="V998" s="4">
        <v>0.86852393232466263</v>
      </c>
    </row>
    <row r="999" spans="1:22" hidden="1" x14ac:dyDescent="0.35">
      <c r="A999" t="s">
        <v>58</v>
      </c>
      <c r="B999" t="s">
        <v>41</v>
      </c>
      <c r="C999" t="str">
        <f t="shared" si="45"/>
        <v>LITHUANIA_TO_heat</v>
      </c>
      <c r="D999" t="str">
        <f t="shared" si="46"/>
        <v>PROTRA_CHP_HP_I</v>
      </c>
      <c r="E999" t="s">
        <v>9</v>
      </c>
      <c r="F999" s="1" t="str">
        <f t="shared" si="47"/>
        <v>LITHUANIATO_heatPROTRA_CHP_solid_bio_CCS</v>
      </c>
      <c r="G999" s="3">
        <v>0</v>
      </c>
      <c r="H999" s="3">
        <v>0</v>
      </c>
      <c r="I999" s="3">
        <v>0</v>
      </c>
      <c r="J999" s="3">
        <v>0</v>
      </c>
      <c r="K999" s="3">
        <v>0</v>
      </c>
      <c r="L999" s="3">
        <v>0</v>
      </c>
      <c r="M999" s="3">
        <v>0</v>
      </c>
      <c r="N999" s="3">
        <v>0</v>
      </c>
      <c r="O999" s="3">
        <v>0</v>
      </c>
      <c r="P999" s="3">
        <v>0</v>
      </c>
      <c r="Q999" s="3">
        <v>0</v>
      </c>
      <c r="R999" s="3">
        <v>0</v>
      </c>
      <c r="S999" s="3">
        <v>0</v>
      </c>
      <c r="T999" s="3">
        <v>0</v>
      </c>
      <c r="U999" s="3">
        <v>0</v>
      </c>
      <c r="V999" s="3">
        <v>0</v>
      </c>
    </row>
    <row r="1000" spans="1:22" hidden="1" x14ac:dyDescent="0.35">
      <c r="A1000" t="s">
        <v>58</v>
      </c>
      <c r="B1000" t="s">
        <v>41</v>
      </c>
      <c r="C1000" t="str">
        <f t="shared" si="45"/>
        <v>LITHUANIA_TO_heat</v>
      </c>
      <c r="D1000" t="str">
        <f t="shared" si="46"/>
        <v>PROTRA_CHP_HP_I</v>
      </c>
      <c r="E1000" t="s">
        <v>10</v>
      </c>
      <c r="F1000" s="1" t="str">
        <f t="shared" si="47"/>
        <v>LITHUANIATO_heatPROTRA_HP_gas_fuels</v>
      </c>
      <c r="G1000" s="4">
        <v>3.5884490238611702</v>
      </c>
      <c r="H1000" s="4">
        <v>3.566160520607375</v>
      </c>
      <c r="I1000" s="4">
        <v>3.7670800716778268</v>
      </c>
      <c r="J1000" s="4">
        <v>3.028652268225974</v>
      </c>
      <c r="K1000" s="4">
        <v>2.788647081014807</v>
      </c>
      <c r="L1000" s="4">
        <v>3.3196948976704697</v>
      </c>
      <c r="M1000" s="4">
        <v>2.8787701593888513</v>
      </c>
      <c r="N1000" s="4">
        <v>2.8148118457040461</v>
      </c>
      <c r="O1000" s="4">
        <v>2.268582005092898</v>
      </c>
      <c r="P1000" s="4">
        <v>1.7181528812600206</v>
      </c>
      <c r="Q1000" s="4">
        <v>1.2914411015750256</v>
      </c>
      <c r="R1000" s="4">
        <v>1.3127605394699611</v>
      </c>
      <c r="S1000" s="4">
        <v>1.1722460624351598</v>
      </c>
      <c r="T1000" s="4">
        <v>1.2907950580024521</v>
      </c>
      <c r="U1000" s="4">
        <v>0.88507969442610579</v>
      </c>
      <c r="V1000" s="4">
        <v>0.80161086484957089</v>
      </c>
    </row>
    <row r="1001" spans="1:22" hidden="1" x14ac:dyDescent="0.35">
      <c r="A1001" t="s">
        <v>58</v>
      </c>
      <c r="B1001" t="s">
        <v>41</v>
      </c>
      <c r="C1001" t="str">
        <f t="shared" si="45"/>
        <v>LITHUANIA_TO_heat</v>
      </c>
      <c r="D1001" t="str">
        <f t="shared" si="46"/>
        <v>PROTRA_CHP_HP_I</v>
      </c>
      <c r="E1001" t="s">
        <v>11</v>
      </c>
      <c r="F1001" s="1" t="str">
        <f t="shared" si="47"/>
        <v>LITHUANIATO_heatPROTRA_HP_solid_bio</v>
      </c>
      <c r="G1001" s="4">
        <v>1.5056045458832408</v>
      </c>
      <c r="H1001" s="4">
        <v>1.6354593039705743</v>
      </c>
      <c r="I1001" s="4">
        <v>1.5120649816089784</v>
      </c>
      <c r="J1001" s="4">
        <v>1.8073068942752051</v>
      </c>
      <c r="K1001" s="4">
        <v>1.9610652645477693</v>
      </c>
      <c r="L1001" s="4">
        <v>2.0205012732245593</v>
      </c>
      <c r="M1001" s="4">
        <v>2.0599099311515605</v>
      </c>
      <c r="N1001" s="4">
        <v>2.4307389418089222</v>
      </c>
      <c r="O1001" s="4">
        <v>2.4520583797038573</v>
      </c>
      <c r="P1001" s="4">
        <v>3.5251367537489382</v>
      </c>
      <c r="Q1001" s="4">
        <v>4.6757403565028763</v>
      </c>
      <c r="R1001" s="4">
        <v>5.3062788833349046</v>
      </c>
      <c r="S1001" s="4">
        <v>5.7035956804677905</v>
      </c>
      <c r="T1001" s="4">
        <v>5.3602235216448184</v>
      </c>
      <c r="U1001" s="4">
        <v>5.3754055456003016</v>
      </c>
      <c r="V1001" s="4">
        <v>5.5207330472507783</v>
      </c>
    </row>
    <row r="1002" spans="1:22" hidden="1" x14ac:dyDescent="0.35">
      <c r="A1002" t="s">
        <v>58</v>
      </c>
      <c r="B1002" t="s">
        <v>41</v>
      </c>
      <c r="C1002" t="str">
        <f t="shared" si="45"/>
        <v>LITHUANIA_TO_heat</v>
      </c>
      <c r="D1002" t="str">
        <f t="shared" si="46"/>
        <v>PROTRA_CHP_HP_I</v>
      </c>
      <c r="E1002" t="s">
        <v>12</v>
      </c>
      <c r="F1002" s="1" t="str">
        <f t="shared" si="47"/>
        <v>LITHUANIATO_heatPROTRA_HP_geothermal</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row>
    <row r="1003" spans="1:22" hidden="1" x14ac:dyDescent="0.35">
      <c r="A1003" t="s">
        <v>58</v>
      </c>
      <c r="B1003" t="s">
        <v>41</v>
      </c>
      <c r="C1003" t="str">
        <f t="shared" si="45"/>
        <v>LITHUANIA_TO_heat</v>
      </c>
      <c r="D1003" t="str">
        <f t="shared" si="46"/>
        <v>PROTRA_CHP_HP_I</v>
      </c>
      <c r="E1003" t="s">
        <v>13</v>
      </c>
      <c r="F1003" s="1" t="str">
        <f t="shared" si="47"/>
        <v>LITHUANIATO_heatPROTRA_HP_liquid_fuels</v>
      </c>
      <c r="G1003" s="4">
        <v>0.53007875129680271</v>
      </c>
      <c r="H1003" s="4">
        <v>0.52200320663963018</v>
      </c>
      <c r="I1003" s="4">
        <v>0.46224417617655378</v>
      </c>
      <c r="J1003" s="4">
        <v>0.24226633971517494</v>
      </c>
      <c r="K1003" s="4">
        <v>0.2377440347071583</v>
      </c>
      <c r="L1003" s="4">
        <v>0.19962746392530412</v>
      </c>
      <c r="M1003" s="4">
        <v>0.14665189097425252</v>
      </c>
      <c r="N1003" s="4">
        <v>0.16958643780062244</v>
      </c>
      <c r="O1003" s="4">
        <v>0.12823964915589925</v>
      </c>
      <c r="P1003" s="4">
        <v>0.14342167311138357</v>
      </c>
      <c r="Q1003" s="4">
        <v>5.7174856172781292E-2</v>
      </c>
      <c r="R1003" s="4">
        <v>0.10336697161180795</v>
      </c>
      <c r="S1003" s="4">
        <v>8.2370555503159484E-2</v>
      </c>
      <c r="T1003" s="4">
        <v>9.4645383382061687E-2</v>
      </c>
      <c r="U1003" s="4">
        <v>5.1037442233330184E-2</v>
      </c>
      <c r="V1003" s="4">
        <v>4.8937800622465333E-2</v>
      </c>
    </row>
    <row r="1004" spans="1:22" hidden="1" x14ac:dyDescent="0.35">
      <c r="A1004" t="s">
        <v>58</v>
      </c>
      <c r="B1004" t="s">
        <v>41</v>
      </c>
      <c r="C1004" t="str">
        <f t="shared" si="45"/>
        <v>LITHUANIA_TO_heat</v>
      </c>
      <c r="D1004" t="str">
        <f t="shared" si="46"/>
        <v>PROTRA_CHP_HP_I</v>
      </c>
      <c r="E1004" t="s">
        <v>14</v>
      </c>
      <c r="F1004" s="1" t="str">
        <f t="shared" si="47"/>
        <v>LITHUANIATO_heatPROTRA_HP_solar</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row>
    <row r="1005" spans="1:22" hidden="1" x14ac:dyDescent="0.35">
      <c r="A1005" t="s">
        <v>58</v>
      </c>
      <c r="B1005" t="s">
        <v>41</v>
      </c>
      <c r="C1005" t="str">
        <f t="shared" si="45"/>
        <v>LITHUANIA_TO_heat</v>
      </c>
      <c r="D1005" t="str">
        <f t="shared" si="46"/>
        <v>PROTRA_CHP_HP_I</v>
      </c>
      <c r="E1005" t="s">
        <v>15</v>
      </c>
      <c r="F1005" s="1" t="str">
        <f t="shared" si="47"/>
        <v>LITHUANIATO_heatPROTRA_HP_solid_fossil</v>
      </c>
      <c r="G1005" s="4">
        <v>0.1020748844666604</v>
      </c>
      <c r="H1005" s="4">
        <v>9.8844666603791376E-2</v>
      </c>
      <c r="I1005" s="4">
        <v>0.10336697161180795</v>
      </c>
      <c r="J1005" s="4">
        <v>7.3971989059700066E-2</v>
      </c>
      <c r="K1005" s="4">
        <v>6.6865509761388275E-2</v>
      </c>
      <c r="L1005" s="4">
        <v>6.3635291898519283E-2</v>
      </c>
      <c r="M1005" s="4">
        <v>6.6542487975101386E-2</v>
      </c>
      <c r="N1005" s="4">
        <v>5.2975572951051576E-2</v>
      </c>
      <c r="O1005" s="4">
        <v>0.13340799773648965</v>
      </c>
      <c r="P1005" s="4">
        <v>4.7807224370461192E-2</v>
      </c>
      <c r="Q1005" s="4">
        <v>3.5209374705272092E-2</v>
      </c>
      <c r="R1005" s="4">
        <v>4.3284919362444593E-2</v>
      </c>
      <c r="S1005" s="4">
        <v>0.10045977553522589</v>
      </c>
      <c r="T1005" s="4">
        <v>0.10433603697066866</v>
      </c>
      <c r="U1005" s="4">
        <v>6.8803640479109668E-2</v>
      </c>
      <c r="V1005" s="4">
        <v>8.1627605394699584E-2</v>
      </c>
    </row>
    <row r="1006" spans="1:22" hidden="1" x14ac:dyDescent="0.35">
      <c r="A1006" t="s">
        <v>58</v>
      </c>
      <c r="B1006" t="s">
        <v>41</v>
      </c>
      <c r="C1006" t="str">
        <f t="shared" si="45"/>
        <v>LITHUANIA_TO_heat</v>
      </c>
      <c r="D1006" t="str">
        <f t="shared" si="46"/>
        <v>PROTRA_CHP_HP_I</v>
      </c>
      <c r="E1006" t="s">
        <v>16</v>
      </c>
      <c r="F1006" s="1" t="str">
        <f t="shared" si="47"/>
        <v>LITHUANIATO_heatPROTRA_HP_waste</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row>
    <row r="1007" spans="1:22" hidden="1" x14ac:dyDescent="0.35">
      <c r="A1007" t="s">
        <v>58</v>
      </c>
      <c r="B1007" t="s">
        <v>42</v>
      </c>
      <c r="C1007" t="str">
        <f t="shared" si="45"/>
        <v>LITHUANIA_TO_elec</v>
      </c>
      <c r="D1007" t="str">
        <f t="shared" si="46"/>
        <v>PROTRA_CHP_PP_I</v>
      </c>
      <c r="E1007" t="s">
        <v>0</v>
      </c>
      <c r="F1007" s="1" t="str">
        <f t="shared" si="47"/>
        <v>LITHUANIATO_elecPROTRA_CHP_gas_fuels</v>
      </c>
      <c r="G1007" s="5">
        <v>0.86879999999999991</v>
      </c>
      <c r="H1007" s="5">
        <v>0.87379999999999991</v>
      </c>
      <c r="I1007" s="5">
        <v>0.87379999999999991</v>
      </c>
      <c r="J1007" s="5">
        <v>0.90879999999999994</v>
      </c>
      <c r="K1007" s="5">
        <v>0.90879999999999994</v>
      </c>
      <c r="L1007" s="5">
        <v>0.90879999999999994</v>
      </c>
      <c r="M1007" s="5">
        <v>0.95879999999999999</v>
      </c>
      <c r="N1007" s="5">
        <v>1.4188000000000001</v>
      </c>
      <c r="O1007" s="5">
        <v>1.4188000000000001</v>
      </c>
      <c r="P1007" s="5">
        <v>1.4188000000000001</v>
      </c>
      <c r="Q1007" s="5">
        <v>0.8538</v>
      </c>
      <c r="R1007" s="5">
        <v>0.55363342135043381</v>
      </c>
      <c r="S1007" s="5">
        <v>0.53334319124858542</v>
      </c>
      <c r="T1007" s="5">
        <v>0.6032317615993964</v>
      </c>
      <c r="U1007" s="5">
        <v>0.5507348170501698</v>
      </c>
      <c r="V1007" s="5">
        <v>0.57005884571859677</v>
      </c>
    </row>
    <row r="1008" spans="1:22" hidden="1" x14ac:dyDescent="0.35">
      <c r="A1008" t="s">
        <v>58</v>
      </c>
      <c r="B1008" t="s">
        <v>42</v>
      </c>
      <c r="C1008" t="str">
        <f t="shared" si="45"/>
        <v>LITHUANIA_TO_elec</v>
      </c>
      <c r="D1008" t="str">
        <f t="shared" si="46"/>
        <v>PROTRA_CHP_PP_I</v>
      </c>
      <c r="E1008" t="s">
        <v>1</v>
      </c>
      <c r="F1008" s="1" t="str">
        <f t="shared" si="47"/>
        <v>LITHUANIATO_elecPROTRA_CHP_gas_fuels_CCS</v>
      </c>
      <c r="G1008" s="5">
        <v>0</v>
      </c>
      <c r="H1008" s="5">
        <v>0</v>
      </c>
      <c r="I1008" s="5">
        <v>0</v>
      </c>
      <c r="J1008" s="5">
        <v>0</v>
      </c>
      <c r="K1008" s="5">
        <v>0</v>
      </c>
      <c r="L1008" s="5">
        <v>0</v>
      </c>
      <c r="M1008" s="5">
        <v>0</v>
      </c>
      <c r="N1008" s="5">
        <v>0</v>
      </c>
      <c r="O1008" s="5">
        <v>0</v>
      </c>
      <c r="P1008" s="5">
        <v>0</v>
      </c>
      <c r="Q1008" s="5">
        <v>0</v>
      </c>
      <c r="R1008" s="5">
        <v>0</v>
      </c>
      <c r="S1008" s="5">
        <v>0</v>
      </c>
      <c r="T1008" s="5">
        <v>0</v>
      </c>
      <c r="U1008" s="5">
        <v>0</v>
      </c>
      <c r="V1008" s="5">
        <v>0</v>
      </c>
    </row>
    <row r="1009" spans="1:22" hidden="1" x14ac:dyDescent="0.35">
      <c r="A1009" t="s">
        <v>58</v>
      </c>
      <c r="B1009" t="s">
        <v>42</v>
      </c>
      <c r="C1009" t="str">
        <f t="shared" si="45"/>
        <v>LITHUANIA_TO_elec</v>
      </c>
      <c r="D1009" t="str">
        <f t="shared" si="46"/>
        <v>PROTRA_CHP_PP_I</v>
      </c>
      <c r="E1009" t="s">
        <v>2</v>
      </c>
      <c r="F1009" s="1" t="str">
        <f t="shared" si="47"/>
        <v>LITHUANIATO_elecPROTRA_CHP_geothermal</v>
      </c>
      <c r="G1009" s="5">
        <v>5.3284000000000007E-5</v>
      </c>
      <c r="H1009" s="5">
        <v>8.733854422604422E-4</v>
      </c>
      <c r="I1009" s="5">
        <v>8.834726658476658E-4</v>
      </c>
      <c r="J1009" s="5">
        <v>9.0953132678132681E-4</v>
      </c>
      <c r="K1009" s="5">
        <v>9.170967444717444E-4</v>
      </c>
      <c r="L1009" s="5">
        <v>9.2466216216216231E-4</v>
      </c>
      <c r="M1009" s="5">
        <v>4.0898000000000002E-3</v>
      </c>
      <c r="N1009" s="5">
        <v>3.9579800000000007E-3</v>
      </c>
      <c r="O1009" s="5">
        <v>3.9951600000000002E-3</v>
      </c>
      <c r="P1009" s="5">
        <v>3.7991200000000009E-3</v>
      </c>
      <c r="Q1009" s="5">
        <v>3.2481799999999998E-3</v>
      </c>
      <c r="R1009" s="5">
        <v>3.5562579768339767E-3</v>
      </c>
      <c r="S1009" s="5">
        <v>3.8643359536679536E-3</v>
      </c>
      <c r="T1009" s="5">
        <v>4.1724139305019305E-3</v>
      </c>
      <c r="U1009" s="5">
        <v>4.4804919073359074E-3</v>
      </c>
      <c r="V1009" s="5">
        <v>4.7885698841698843E-3</v>
      </c>
    </row>
    <row r="1010" spans="1:22" hidden="1" x14ac:dyDescent="0.35">
      <c r="A1010" t="s">
        <v>58</v>
      </c>
      <c r="B1010" t="s">
        <v>42</v>
      </c>
      <c r="C1010" t="str">
        <f t="shared" si="45"/>
        <v>LITHUANIA_TO_elec</v>
      </c>
      <c r="D1010" t="str">
        <f t="shared" si="46"/>
        <v>PROTRA_CHP_PP_I</v>
      </c>
      <c r="E1010" t="s">
        <v>3</v>
      </c>
      <c r="F1010" s="1" t="str">
        <f t="shared" si="47"/>
        <v>LITHUANIATO_elecPROTRA_CHP_liquid_fuels</v>
      </c>
      <c r="G1010" s="5">
        <v>0.21</v>
      </c>
      <c r="H1010" s="5">
        <v>0.21</v>
      </c>
      <c r="I1010" s="5">
        <v>0.21</v>
      </c>
      <c r="J1010" s="5">
        <v>0.21</v>
      </c>
      <c r="K1010" s="5">
        <v>0.21</v>
      </c>
      <c r="L1010" s="5">
        <v>0.21</v>
      </c>
      <c r="M1010" s="5">
        <v>0.21</v>
      </c>
      <c r="N1010" s="5">
        <v>0.21</v>
      </c>
      <c r="O1010" s="5">
        <v>0.21</v>
      </c>
      <c r="P1010" s="5">
        <v>0.21</v>
      </c>
      <c r="Q1010" s="5">
        <v>0.13</v>
      </c>
      <c r="R1010" s="5">
        <v>0.13</v>
      </c>
      <c r="S1010" s="5">
        <v>0.13</v>
      </c>
      <c r="T1010" s="5">
        <v>0</v>
      </c>
      <c r="U1010" s="5">
        <v>0</v>
      </c>
      <c r="V1010" s="5">
        <v>0</v>
      </c>
    </row>
    <row r="1011" spans="1:22" hidden="1" x14ac:dyDescent="0.35">
      <c r="A1011" t="s">
        <v>58</v>
      </c>
      <c r="B1011" t="s">
        <v>42</v>
      </c>
      <c r="C1011" t="str">
        <f t="shared" si="45"/>
        <v>LITHUANIA_TO_elec</v>
      </c>
      <c r="D1011" t="str">
        <f t="shared" si="46"/>
        <v>PROTRA_CHP_PP_I</v>
      </c>
      <c r="E1011" t="s">
        <v>4</v>
      </c>
      <c r="F1011" s="1" t="str">
        <f t="shared" si="47"/>
        <v>LITHUANIATO_elecPROTRA_CHP_liquid_fuels_CCS</v>
      </c>
      <c r="G1011" s="5">
        <v>0</v>
      </c>
      <c r="H1011" s="5">
        <v>0</v>
      </c>
      <c r="I1011" s="5">
        <v>0</v>
      </c>
      <c r="J1011" s="5">
        <v>0</v>
      </c>
      <c r="K1011" s="5">
        <v>0</v>
      </c>
      <c r="L1011" s="5">
        <v>0</v>
      </c>
      <c r="M1011" s="5">
        <v>0</v>
      </c>
      <c r="N1011" s="5">
        <v>0</v>
      </c>
      <c r="O1011" s="5">
        <v>0</v>
      </c>
      <c r="P1011" s="5">
        <v>0</v>
      </c>
      <c r="Q1011" s="5">
        <v>0</v>
      </c>
      <c r="R1011" s="5">
        <v>0</v>
      </c>
      <c r="S1011" s="5">
        <v>0</v>
      </c>
      <c r="T1011" s="5">
        <v>0</v>
      </c>
      <c r="U1011" s="5">
        <v>0</v>
      </c>
      <c r="V1011" s="5">
        <v>0</v>
      </c>
    </row>
    <row r="1012" spans="1:22" hidden="1" x14ac:dyDescent="0.35">
      <c r="A1012" t="s">
        <v>58</v>
      </c>
      <c r="B1012" t="s">
        <v>42</v>
      </c>
      <c r="C1012" t="str">
        <f t="shared" si="45"/>
        <v>LITHUANIA_TO_elec</v>
      </c>
      <c r="D1012" t="str">
        <f t="shared" si="46"/>
        <v>PROTRA_CHP_PP_I</v>
      </c>
      <c r="E1012" t="s">
        <v>5</v>
      </c>
      <c r="F1012" s="1" t="str">
        <f t="shared" si="47"/>
        <v>LITHUANIATO_elecPROTRA_CHP_solid_fossil</v>
      </c>
      <c r="G1012" s="5">
        <v>0</v>
      </c>
      <c r="H1012" s="5">
        <v>0</v>
      </c>
      <c r="I1012" s="5">
        <v>0</v>
      </c>
      <c r="J1012" s="5">
        <v>0</v>
      </c>
      <c r="K1012" s="5">
        <v>0</v>
      </c>
      <c r="L1012" s="5">
        <v>0</v>
      </c>
      <c r="M1012" s="5">
        <v>0</v>
      </c>
      <c r="N1012" s="5">
        <v>0</v>
      </c>
      <c r="O1012" s="5">
        <v>0</v>
      </c>
      <c r="P1012" s="5">
        <v>0</v>
      </c>
      <c r="Q1012" s="5">
        <v>0</v>
      </c>
      <c r="R1012" s="5">
        <v>0</v>
      </c>
      <c r="S1012" s="5">
        <v>0</v>
      </c>
      <c r="T1012" s="5">
        <v>0</v>
      </c>
      <c r="U1012" s="5">
        <v>0</v>
      </c>
      <c r="V1012" s="5">
        <v>0</v>
      </c>
    </row>
    <row r="1013" spans="1:22" hidden="1" x14ac:dyDescent="0.35">
      <c r="A1013" t="s">
        <v>58</v>
      </c>
      <c r="B1013" t="s">
        <v>42</v>
      </c>
      <c r="C1013" t="str">
        <f t="shared" si="45"/>
        <v>LITHUANIA_TO_elec</v>
      </c>
      <c r="D1013" t="str">
        <f t="shared" si="46"/>
        <v>PROTRA_CHP_PP_I</v>
      </c>
      <c r="E1013" t="s">
        <v>6</v>
      </c>
      <c r="F1013" s="1" t="str">
        <f t="shared" si="47"/>
        <v>LITHUANIATO_elecPROTRA_CHP_solid_fossil_CCS</v>
      </c>
      <c r="G1013" s="5">
        <v>0</v>
      </c>
      <c r="H1013" s="5">
        <v>0</v>
      </c>
      <c r="I1013" s="5">
        <v>0</v>
      </c>
      <c r="J1013" s="5">
        <v>0</v>
      </c>
      <c r="K1013" s="5">
        <v>0</v>
      </c>
      <c r="L1013" s="5">
        <v>0</v>
      </c>
      <c r="M1013" s="5">
        <v>0</v>
      </c>
      <c r="N1013" s="5">
        <v>0</v>
      </c>
      <c r="O1013" s="5">
        <v>0</v>
      </c>
      <c r="P1013" s="5">
        <v>0</v>
      </c>
      <c r="Q1013" s="5">
        <v>0</v>
      </c>
      <c r="R1013" s="5">
        <v>0</v>
      </c>
      <c r="S1013" s="5">
        <v>0</v>
      </c>
      <c r="T1013" s="5">
        <v>0</v>
      </c>
      <c r="U1013" s="5">
        <v>0</v>
      </c>
      <c r="V1013" s="5">
        <v>0</v>
      </c>
    </row>
    <row r="1014" spans="1:22" hidden="1" x14ac:dyDescent="0.35">
      <c r="A1014" t="s">
        <v>58</v>
      </c>
      <c r="B1014" t="s">
        <v>42</v>
      </c>
      <c r="C1014" t="str">
        <f t="shared" si="45"/>
        <v>LITHUANIA_TO_elec</v>
      </c>
      <c r="D1014" t="str">
        <f t="shared" si="46"/>
        <v>PROTRA_CHP_PP_I</v>
      </c>
      <c r="E1014" t="s">
        <v>7</v>
      </c>
      <c r="F1014" s="1" t="str">
        <f t="shared" si="47"/>
        <v>LITHUANIATO_elecPROTRA_CHP_waste</v>
      </c>
      <c r="G1014" s="5">
        <v>5.9322259136212621E-3</v>
      </c>
      <c r="H1014" s="5">
        <v>5.9322259136212621E-3</v>
      </c>
      <c r="I1014" s="5">
        <v>5.9322259136212621E-3</v>
      </c>
      <c r="J1014" s="5">
        <v>5.9322259136212621E-3</v>
      </c>
      <c r="K1014" s="5">
        <v>5.9322259136212621E-3</v>
      </c>
      <c r="L1014" s="5">
        <v>5.9322259136212621E-3</v>
      </c>
      <c r="M1014" s="5">
        <v>5.9322259136212621E-3</v>
      </c>
      <c r="N1014" s="5">
        <v>8.3009966777408632E-3</v>
      </c>
      <c r="O1014" s="5">
        <v>1.2420598006644518E-2</v>
      </c>
      <c r="P1014" s="5">
        <v>1.2420598006644518E-2</v>
      </c>
      <c r="Q1014" s="5">
        <v>1.2420598006644518E-2</v>
      </c>
      <c r="R1014" s="5">
        <v>8.4139534883720928E-3</v>
      </c>
      <c r="S1014" s="5">
        <v>8.4139534883720928E-3</v>
      </c>
      <c r="T1014" s="5">
        <v>8.8146179401993353E-3</v>
      </c>
      <c r="U1014" s="5">
        <v>8.4139534883720928E-3</v>
      </c>
      <c r="V1014" s="5">
        <v>8.8146179401993353E-3</v>
      </c>
    </row>
    <row r="1015" spans="1:22" hidden="1" x14ac:dyDescent="0.35">
      <c r="A1015" t="s">
        <v>58</v>
      </c>
      <c r="B1015" t="s">
        <v>42</v>
      </c>
      <c r="C1015" t="str">
        <f t="shared" si="45"/>
        <v>LITHUANIA_TO_elec</v>
      </c>
      <c r="D1015" t="str">
        <f t="shared" si="46"/>
        <v>PROTRA_CHP_PP_I</v>
      </c>
      <c r="E1015" t="s">
        <v>8</v>
      </c>
      <c r="F1015" s="1" t="str">
        <f t="shared" si="47"/>
        <v>LITHUANIATO_elecPROTRA_CHP_solid_bio</v>
      </c>
      <c r="G1015" s="5">
        <v>2.2867774086378738E-2</v>
      </c>
      <c r="H1015" s="5">
        <v>2.2867774086378738E-2</v>
      </c>
      <c r="I1015" s="5">
        <v>2.2867774086378738E-2</v>
      </c>
      <c r="J1015" s="5">
        <v>2.2867774086378738E-2</v>
      </c>
      <c r="K1015" s="5">
        <v>2.2867774086378738E-2</v>
      </c>
      <c r="L1015" s="5">
        <v>2.2867774086378738E-2</v>
      </c>
      <c r="M1015" s="5">
        <v>2.2867774086378738E-2</v>
      </c>
      <c r="N1015" s="5">
        <v>3.1999003322259134E-2</v>
      </c>
      <c r="O1015" s="5">
        <v>4.7879401993355483E-2</v>
      </c>
      <c r="P1015" s="5">
        <v>4.7879401993355483E-2</v>
      </c>
      <c r="Q1015" s="5">
        <v>4.7879401993355483E-2</v>
      </c>
      <c r="R1015" s="5">
        <v>0.10731590101958986</v>
      </c>
      <c r="S1015" s="5">
        <v>0.16675240004582428</v>
      </c>
      <c r="T1015" s="5">
        <v>0.16840341390766411</v>
      </c>
      <c r="U1015" s="5">
        <v>0.15849733073662506</v>
      </c>
      <c r="V1015" s="5">
        <v>0.16179935846030474</v>
      </c>
    </row>
    <row r="1016" spans="1:22" hidden="1" x14ac:dyDescent="0.35">
      <c r="A1016" t="s">
        <v>58</v>
      </c>
      <c r="B1016" t="s">
        <v>42</v>
      </c>
      <c r="C1016" t="str">
        <f t="shared" si="45"/>
        <v>LITHUANIA_TO_elec</v>
      </c>
      <c r="D1016" t="str">
        <f t="shared" si="46"/>
        <v>PROTRA_CHP_PP_I</v>
      </c>
      <c r="E1016" t="s">
        <v>9</v>
      </c>
      <c r="F1016" s="1" t="str">
        <f t="shared" si="47"/>
        <v>LITHUANIATO_elecPROTRA_CHP_solid_bio_CCS</v>
      </c>
      <c r="G1016" s="5">
        <v>0</v>
      </c>
      <c r="H1016" s="5">
        <v>0</v>
      </c>
      <c r="I1016" s="5">
        <v>0</v>
      </c>
      <c r="J1016" s="5">
        <v>0</v>
      </c>
      <c r="K1016" s="5">
        <v>0</v>
      </c>
      <c r="L1016" s="5">
        <v>0</v>
      </c>
      <c r="M1016" s="5">
        <v>0</v>
      </c>
      <c r="N1016" s="5">
        <v>0</v>
      </c>
      <c r="O1016" s="5">
        <v>0</v>
      </c>
      <c r="P1016" s="5">
        <v>0</v>
      </c>
      <c r="Q1016" s="5">
        <v>0</v>
      </c>
      <c r="R1016" s="5">
        <v>0</v>
      </c>
      <c r="S1016" s="5">
        <v>0</v>
      </c>
      <c r="T1016" s="5">
        <v>0</v>
      </c>
      <c r="U1016" s="5">
        <v>0</v>
      </c>
      <c r="V1016" s="5">
        <v>0</v>
      </c>
    </row>
    <row r="1017" spans="1:22" hidden="1" x14ac:dyDescent="0.35">
      <c r="A1017" t="s">
        <v>58</v>
      </c>
      <c r="B1017" t="s">
        <v>42</v>
      </c>
      <c r="C1017" t="str">
        <f t="shared" si="45"/>
        <v>LITHUANIA_TO_elec</v>
      </c>
      <c r="D1017" t="str">
        <f t="shared" si="46"/>
        <v>PROTRA_CHP_PP_I</v>
      </c>
      <c r="E1017" t="s">
        <v>17</v>
      </c>
      <c r="F1017" s="1" t="str">
        <f t="shared" si="47"/>
        <v>LITHUANIATO_elecPROTRA_PP_solid_bio</v>
      </c>
      <c r="G1017" s="5">
        <v>0</v>
      </c>
      <c r="H1017" s="5">
        <v>0</v>
      </c>
      <c r="I1017" s="5">
        <v>0</v>
      </c>
      <c r="J1017" s="5">
        <v>0</v>
      </c>
      <c r="K1017" s="5">
        <v>0</v>
      </c>
      <c r="L1017" s="5">
        <v>0</v>
      </c>
      <c r="M1017" s="5">
        <v>0</v>
      </c>
      <c r="N1017" s="5">
        <v>0</v>
      </c>
      <c r="O1017" s="5">
        <v>0</v>
      </c>
      <c r="P1017" s="5">
        <v>0</v>
      </c>
      <c r="Q1017" s="5">
        <v>0</v>
      </c>
      <c r="R1017" s="5">
        <v>0</v>
      </c>
      <c r="S1017" s="5">
        <v>0</v>
      </c>
      <c r="T1017" s="5">
        <v>0</v>
      </c>
      <c r="U1017" s="5">
        <v>0</v>
      </c>
      <c r="V1017" s="5">
        <v>0</v>
      </c>
    </row>
    <row r="1018" spans="1:22" hidden="1" x14ac:dyDescent="0.35">
      <c r="A1018" t="s">
        <v>58</v>
      </c>
      <c r="B1018" t="s">
        <v>42</v>
      </c>
      <c r="C1018" t="str">
        <f t="shared" si="45"/>
        <v>LITHUANIA_TO_elec</v>
      </c>
      <c r="D1018" t="str">
        <f t="shared" si="46"/>
        <v>PROTRA_CHP_PP_I</v>
      </c>
      <c r="E1018" t="s">
        <v>18</v>
      </c>
      <c r="F1018" s="1" t="str">
        <f t="shared" si="47"/>
        <v>LITHUANIATO_elecPROTRA_PP_solid_bio_CCS</v>
      </c>
      <c r="G1018" s="5">
        <v>0</v>
      </c>
      <c r="H1018" s="5">
        <v>0</v>
      </c>
      <c r="I1018" s="5">
        <v>0</v>
      </c>
      <c r="J1018" s="5">
        <v>0</v>
      </c>
      <c r="K1018" s="5">
        <v>0</v>
      </c>
      <c r="L1018" s="5">
        <v>0</v>
      </c>
      <c r="M1018" s="5">
        <v>0</v>
      </c>
      <c r="N1018" s="5">
        <v>0</v>
      </c>
      <c r="O1018" s="5">
        <v>0</v>
      </c>
      <c r="P1018" s="5">
        <v>0</v>
      </c>
      <c r="Q1018" s="5">
        <v>0</v>
      </c>
      <c r="R1018" s="5">
        <v>0</v>
      </c>
      <c r="S1018" s="5">
        <v>0</v>
      </c>
      <c r="T1018" s="5">
        <v>0</v>
      </c>
      <c r="U1018" s="5">
        <v>0</v>
      </c>
      <c r="V1018" s="5">
        <v>0</v>
      </c>
    </row>
    <row r="1019" spans="1:22" hidden="1" x14ac:dyDescent="0.35">
      <c r="A1019" t="s">
        <v>58</v>
      </c>
      <c r="B1019" t="s">
        <v>42</v>
      </c>
      <c r="C1019" t="str">
        <f t="shared" si="45"/>
        <v>LITHUANIA_TO_elec</v>
      </c>
      <c r="D1019" t="str">
        <f t="shared" si="46"/>
        <v>PROTRA_CHP_PP_I</v>
      </c>
      <c r="E1019" t="s">
        <v>19</v>
      </c>
      <c r="F1019" s="1" t="str">
        <f t="shared" si="47"/>
        <v>LITHUANIATO_elecPROTRA_PP_gas_fuels</v>
      </c>
      <c r="G1019" s="5">
        <v>0.92559999999999998</v>
      </c>
      <c r="H1019" s="5">
        <v>0.92559999999999998</v>
      </c>
      <c r="I1019" s="5">
        <v>0.93559999999999999</v>
      </c>
      <c r="J1019" s="5">
        <v>0.9456</v>
      </c>
      <c r="K1019" s="5">
        <v>0.9486</v>
      </c>
      <c r="L1019" s="5">
        <v>0.9486</v>
      </c>
      <c r="M1019" s="5">
        <v>0.95410000000000006</v>
      </c>
      <c r="N1019" s="5">
        <v>0.96350000000000002</v>
      </c>
      <c r="O1019" s="5">
        <v>0.96350000000000002</v>
      </c>
      <c r="P1019" s="5">
        <v>0.66349999999999998</v>
      </c>
      <c r="Q1019" s="5">
        <v>0.66349999999999998</v>
      </c>
      <c r="R1019" s="5">
        <v>0.43023632591474914</v>
      </c>
      <c r="S1019" s="5">
        <v>0.41446850245190492</v>
      </c>
      <c r="T1019" s="5">
        <v>0.46877989437947942</v>
      </c>
      <c r="U1019" s="5">
        <v>0.42798377970577145</v>
      </c>
      <c r="V1019" s="5">
        <v>0.4430007544322897</v>
      </c>
    </row>
    <row r="1020" spans="1:22" hidden="1" x14ac:dyDescent="0.35">
      <c r="A1020" t="s">
        <v>58</v>
      </c>
      <c r="B1020" t="s">
        <v>42</v>
      </c>
      <c r="C1020" t="str">
        <f t="shared" si="45"/>
        <v>LITHUANIA_TO_elec</v>
      </c>
      <c r="D1020" t="str">
        <f t="shared" si="46"/>
        <v>PROTRA_CHP_PP_I</v>
      </c>
      <c r="E1020" t="s">
        <v>20</v>
      </c>
      <c r="F1020" s="1" t="str">
        <f t="shared" si="47"/>
        <v>LITHUANIATO_elecPROTRA_PP_gas_fuels_CCS</v>
      </c>
      <c r="G1020" s="6">
        <v>0</v>
      </c>
      <c r="H1020" s="6">
        <v>0</v>
      </c>
      <c r="I1020" s="6">
        <v>0</v>
      </c>
      <c r="J1020" s="6">
        <v>0</v>
      </c>
      <c r="K1020" s="6">
        <v>0</v>
      </c>
      <c r="L1020" s="6">
        <v>0</v>
      </c>
      <c r="M1020" s="6">
        <v>0</v>
      </c>
      <c r="N1020" s="6">
        <v>0</v>
      </c>
      <c r="O1020" s="6">
        <v>0</v>
      </c>
      <c r="P1020" s="6">
        <v>0</v>
      </c>
      <c r="Q1020" s="6">
        <v>0</v>
      </c>
      <c r="R1020" s="6">
        <v>0</v>
      </c>
      <c r="S1020" s="6">
        <v>0</v>
      </c>
      <c r="T1020" s="6">
        <v>0</v>
      </c>
      <c r="U1020" s="6">
        <v>0</v>
      </c>
      <c r="V1020" s="6">
        <v>0</v>
      </c>
    </row>
    <row r="1021" spans="1:22" hidden="1" x14ac:dyDescent="0.35">
      <c r="A1021" t="s">
        <v>58</v>
      </c>
      <c r="B1021" t="s">
        <v>42</v>
      </c>
      <c r="C1021" t="str">
        <f t="shared" si="45"/>
        <v>LITHUANIA_TO_elec</v>
      </c>
      <c r="D1021" t="str">
        <f t="shared" si="46"/>
        <v>PROTRA_CHP_PP_I</v>
      </c>
      <c r="E1021" t="s">
        <v>21</v>
      </c>
      <c r="F1021" s="1" t="str">
        <f t="shared" si="47"/>
        <v>LITHUANIATO_elecPROTRA_PP_geothermal</v>
      </c>
      <c r="G1021" s="5">
        <v>0</v>
      </c>
      <c r="H1021" s="5">
        <v>0</v>
      </c>
      <c r="I1021" s="5">
        <v>0</v>
      </c>
      <c r="J1021" s="5">
        <v>0</v>
      </c>
      <c r="K1021" s="5">
        <v>0</v>
      </c>
      <c r="L1021" s="5">
        <v>0</v>
      </c>
      <c r="M1021" s="5">
        <v>0</v>
      </c>
      <c r="N1021" s="5">
        <v>0</v>
      </c>
      <c r="O1021" s="5">
        <v>0</v>
      </c>
      <c r="P1021" s="5">
        <v>0</v>
      </c>
      <c r="Q1021" s="5">
        <v>0</v>
      </c>
      <c r="R1021" s="5">
        <v>0</v>
      </c>
      <c r="S1021" s="5">
        <v>0</v>
      </c>
      <c r="T1021" s="5">
        <v>0</v>
      </c>
      <c r="U1021" s="5">
        <v>0</v>
      </c>
      <c r="V1021" s="5">
        <v>0</v>
      </c>
    </row>
    <row r="1022" spans="1:22" hidden="1" x14ac:dyDescent="0.35">
      <c r="A1022" t="s">
        <v>58</v>
      </c>
      <c r="B1022" t="s">
        <v>42</v>
      </c>
      <c r="C1022" t="str">
        <f t="shared" si="45"/>
        <v>LITHUANIA_TO_elec</v>
      </c>
      <c r="D1022" t="str">
        <f t="shared" si="46"/>
        <v>PROTRA_CHP_PP_I</v>
      </c>
      <c r="E1022" t="s">
        <v>22</v>
      </c>
      <c r="F1022" s="1" t="str">
        <f t="shared" si="47"/>
        <v>LITHUANIATO_elecPROTRA_PP_hydropower_dammed</v>
      </c>
      <c r="G1022" s="5">
        <v>0.76</v>
      </c>
      <c r="H1022" s="5">
        <v>0.76</v>
      </c>
      <c r="I1022" s="5">
        <v>0.76</v>
      </c>
      <c r="J1022" s="5">
        <v>0.76</v>
      </c>
      <c r="K1022" s="5">
        <v>0.76</v>
      </c>
      <c r="L1022" s="5">
        <v>0.76</v>
      </c>
      <c r="M1022" s="5">
        <v>0.76</v>
      </c>
      <c r="N1022" s="5">
        <v>0.76</v>
      </c>
      <c r="O1022" s="5">
        <v>0.76</v>
      </c>
      <c r="P1022" s="5">
        <v>0.76</v>
      </c>
      <c r="Q1022" s="5">
        <v>0.76</v>
      </c>
      <c r="R1022" s="5">
        <v>0.76</v>
      </c>
      <c r="S1022" s="5">
        <v>0.76</v>
      </c>
      <c r="T1022" s="5">
        <v>0.76</v>
      </c>
      <c r="U1022" s="5">
        <v>0.76</v>
      </c>
      <c r="V1022" s="5">
        <v>0.76</v>
      </c>
    </row>
    <row r="1023" spans="1:22" hidden="1" x14ac:dyDescent="0.35">
      <c r="A1023" t="s">
        <v>58</v>
      </c>
      <c r="B1023" t="s">
        <v>42</v>
      </c>
      <c r="C1023" t="str">
        <f t="shared" si="45"/>
        <v>LITHUANIA_TO_elec</v>
      </c>
      <c r="D1023" t="str">
        <f t="shared" si="46"/>
        <v>PROTRA_CHP_PP_I</v>
      </c>
      <c r="E1023" t="s">
        <v>23</v>
      </c>
      <c r="F1023" s="1" t="str">
        <f t="shared" si="47"/>
        <v>LITHUANIATO_elecPROTRA_PP_hydropower_run_of_river</v>
      </c>
      <c r="G1023" s="5">
        <v>0.11500000000000002</v>
      </c>
      <c r="H1023" s="5">
        <v>0.11500000000000002</v>
      </c>
      <c r="I1023" s="5">
        <v>0.11500000000000002</v>
      </c>
      <c r="J1023" s="5">
        <v>0.11500000000000002</v>
      </c>
      <c r="K1023" s="5">
        <v>0.11600000000000001</v>
      </c>
      <c r="L1023" s="5">
        <v>0.11600000000000001</v>
      </c>
      <c r="M1023" s="5">
        <v>0.11631100000000001</v>
      </c>
      <c r="N1023" s="5">
        <v>0.116398</v>
      </c>
      <c r="O1023" s="5">
        <v>0.116398</v>
      </c>
      <c r="P1023" s="5">
        <v>0.11700000000000001</v>
      </c>
      <c r="Q1023" s="5">
        <v>0.11700000000000001</v>
      </c>
      <c r="R1023" s="5">
        <v>0.11700000000000001</v>
      </c>
      <c r="S1023" s="5">
        <v>0.11700000000000001</v>
      </c>
      <c r="T1023" s="5">
        <v>0.11700000000000001</v>
      </c>
      <c r="U1023" s="5">
        <v>0.11700000000000001</v>
      </c>
      <c r="V1023" s="5">
        <v>0.11700000000000001</v>
      </c>
    </row>
    <row r="1024" spans="1:22" hidden="1" x14ac:dyDescent="0.35">
      <c r="A1024" t="s">
        <v>58</v>
      </c>
      <c r="B1024" t="s">
        <v>42</v>
      </c>
      <c r="C1024" t="str">
        <f t="shared" si="45"/>
        <v>LITHUANIA_TO_elec</v>
      </c>
      <c r="D1024" t="str">
        <f t="shared" si="46"/>
        <v>PROTRA_CHP_PP_I</v>
      </c>
      <c r="E1024" t="s">
        <v>24</v>
      </c>
      <c r="F1024" s="1" t="str">
        <f t="shared" si="47"/>
        <v>LITHUANIATO_elecPROTRA_PP_liquid_fuels</v>
      </c>
      <c r="G1024" s="5">
        <v>0.6</v>
      </c>
      <c r="H1024" s="5">
        <v>0.6</v>
      </c>
      <c r="I1024" s="5">
        <v>0.6</v>
      </c>
      <c r="J1024" s="5">
        <v>0.6</v>
      </c>
      <c r="K1024" s="5">
        <v>0.61</v>
      </c>
      <c r="L1024" s="5">
        <v>0.62</v>
      </c>
      <c r="M1024" s="5">
        <v>0.62</v>
      </c>
      <c r="N1024" s="5">
        <v>0.62</v>
      </c>
      <c r="O1024" s="5">
        <v>0.62</v>
      </c>
      <c r="P1024" s="5">
        <v>0.62</v>
      </c>
      <c r="Q1024" s="5">
        <v>0.62</v>
      </c>
      <c r="R1024" s="5">
        <v>0.62</v>
      </c>
      <c r="S1024" s="5">
        <v>0.62</v>
      </c>
      <c r="T1024" s="5">
        <v>0</v>
      </c>
      <c r="U1024" s="5">
        <v>0</v>
      </c>
      <c r="V1024" s="5">
        <v>0</v>
      </c>
    </row>
    <row r="1025" spans="1:22" hidden="1" x14ac:dyDescent="0.35">
      <c r="A1025" t="s">
        <v>58</v>
      </c>
      <c r="B1025" t="s">
        <v>42</v>
      </c>
      <c r="C1025" t="str">
        <f t="shared" si="45"/>
        <v>LITHUANIA_TO_elec</v>
      </c>
      <c r="D1025" t="str">
        <f t="shared" si="46"/>
        <v>PROTRA_CHP_PP_I</v>
      </c>
      <c r="E1025" t="s">
        <v>25</v>
      </c>
      <c r="F1025" s="1" t="str">
        <f t="shared" si="47"/>
        <v>LITHUANIATO_elecPROTRA_PP_liquid_fuels_CCS</v>
      </c>
      <c r="G1025" s="5">
        <v>0</v>
      </c>
      <c r="H1025" s="5">
        <v>0</v>
      </c>
      <c r="I1025" s="5">
        <v>0</v>
      </c>
      <c r="J1025" s="5">
        <v>0</v>
      </c>
      <c r="K1025" s="5">
        <v>0</v>
      </c>
      <c r="L1025" s="5">
        <v>0</v>
      </c>
      <c r="M1025" s="5">
        <v>0</v>
      </c>
      <c r="N1025" s="5">
        <v>0</v>
      </c>
      <c r="O1025" s="5">
        <v>0</v>
      </c>
      <c r="P1025" s="5">
        <v>0</v>
      </c>
      <c r="Q1025" s="5">
        <v>0</v>
      </c>
      <c r="R1025" s="5">
        <v>0</v>
      </c>
      <c r="S1025" s="5">
        <v>0</v>
      </c>
      <c r="T1025" s="5">
        <v>0</v>
      </c>
      <c r="U1025" s="5">
        <v>0</v>
      </c>
      <c r="V1025" s="5">
        <v>0</v>
      </c>
    </row>
    <row r="1026" spans="1:22" hidden="1" x14ac:dyDescent="0.35">
      <c r="A1026" t="s">
        <v>58</v>
      </c>
      <c r="B1026" t="s">
        <v>42</v>
      </c>
      <c r="C1026" t="str">
        <f t="shared" si="45"/>
        <v>LITHUANIA_TO_elec</v>
      </c>
      <c r="D1026" t="str">
        <f t="shared" si="46"/>
        <v>PROTRA_CHP_PP_I</v>
      </c>
      <c r="E1026" t="s">
        <v>26</v>
      </c>
      <c r="F1026" s="1" t="str">
        <f t="shared" si="47"/>
        <v>LITHUANIATO_elecPROTRA_PP_nuclear</v>
      </c>
      <c r="G1026" s="5">
        <v>1.2749999999999999</v>
      </c>
      <c r="H1026" s="5">
        <v>1.2749999999999999</v>
      </c>
      <c r="I1026" s="5">
        <v>1.2749999999999999</v>
      </c>
      <c r="J1026" s="5">
        <v>1.2749999999999999</v>
      </c>
      <c r="K1026" s="5">
        <v>1.2749999999999999</v>
      </c>
      <c r="L1026" s="5">
        <v>0</v>
      </c>
      <c r="M1026" s="5">
        <v>0</v>
      </c>
      <c r="N1026" s="5">
        <v>0</v>
      </c>
      <c r="O1026" s="5">
        <v>0</v>
      </c>
      <c r="P1026" s="5">
        <v>0</v>
      </c>
      <c r="Q1026" s="5">
        <v>0</v>
      </c>
      <c r="R1026" s="5">
        <v>0</v>
      </c>
      <c r="S1026" s="5">
        <v>0</v>
      </c>
      <c r="T1026" s="5">
        <v>0</v>
      </c>
      <c r="U1026" s="5">
        <v>0</v>
      </c>
      <c r="V1026" s="5">
        <v>0</v>
      </c>
    </row>
    <row r="1027" spans="1:22" hidden="1" x14ac:dyDescent="0.35">
      <c r="A1027" t="s">
        <v>58</v>
      </c>
      <c r="B1027" t="s">
        <v>42</v>
      </c>
      <c r="C1027" t="str">
        <f t="shared" si="45"/>
        <v>LITHUANIA_TO_elec</v>
      </c>
      <c r="D1027" t="str">
        <f t="shared" si="46"/>
        <v>PROTRA_CHP_PP_I</v>
      </c>
      <c r="E1027" t="s">
        <v>27</v>
      </c>
      <c r="F1027" s="1" t="str">
        <f t="shared" si="47"/>
        <v>LITHUANIATO_elecPROTRA_PP_oceanic</v>
      </c>
      <c r="G1027" s="5">
        <v>0</v>
      </c>
      <c r="H1027" s="5">
        <v>0</v>
      </c>
      <c r="I1027" s="5">
        <v>0</v>
      </c>
      <c r="J1027" s="5">
        <v>0</v>
      </c>
      <c r="K1027" s="5">
        <v>0</v>
      </c>
      <c r="L1027" s="5">
        <v>0</v>
      </c>
      <c r="M1027" s="5">
        <v>0</v>
      </c>
      <c r="N1027" s="5">
        <v>0</v>
      </c>
      <c r="O1027" s="5">
        <v>0</v>
      </c>
      <c r="P1027" s="5">
        <v>0</v>
      </c>
      <c r="Q1027" s="5">
        <v>0</v>
      </c>
      <c r="R1027" s="5">
        <v>0</v>
      </c>
      <c r="S1027" s="5">
        <v>0</v>
      </c>
      <c r="T1027" s="5">
        <v>0</v>
      </c>
      <c r="U1027" s="5">
        <v>0</v>
      </c>
      <c r="V1027" s="5">
        <v>0</v>
      </c>
    </row>
    <row r="1028" spans="1:22" hidden="1" x14ac:dyDescent="0.35">
      <c r="A1028" t="s">
        <v>58</v>
      </c>
      <c r="B1028" t="s">
        <v>42</v>
      </c>
      <c r="C1028" t="str">
        <f t="shared" ref="C1028:C1091" si="48">A1028&amp;"_"&amp;B1028</f>
        <v>LITHUANIA_TO_elec</v>
      </c>
      <c r="D1028" t="str">
        <f t="shared" ref="D1028:D1091" si="49">IF(B1028="TO_heat","PROTRA_CHP_HP_I","PROTRA_CHP_PP_I")</f>
        <v>PROTRA_CHP_PP_I</v>
      </c>
      <c r="E1028" t="s">
        <v>28</v>
      </c>
      <c r="F1028" s="1" t="str">
        <f t="shared" ref="F1028:F1091" si="50">A1028&amp;B1028&amp;E1028</f>
        <v>LITHUANIATO_elecPROTRA_PP_solar_CSP</v>
      </c>
      <c r="G1028" s="5">
        <v>0</v>
      </c>
      <c r="H1028" s="5">
        <v>0</v>
      </c>
      <c r="I1028" s="5">
        <v>0</v>
      </c>
      <c r="J1028" s="5">
        <v>0</v>
      </c>
      <c r="K1028" s="5">
        <v>0</v>
      </c>
      <c r="L1028" s="5">
        <v>0</v>
      </c>
      <c r="M1028" s="5">
        <v>0</v>
      </c>
      <c r="N1028" s="5">
        <v>0</v>
      </c>
      <c r="O1028" s="5">
        <v>0</v>
      </c>
      <c r="P1028" s="5">
        <v>0</v>
      </c>
      <c r="Q1028" s="5">
        <v>0</v>
      </c>
      <c r="R1028" s="5">
        <v>0</v>
      </c>
      <c r="S1028" s="5">
        <v>0</v>
      </c>
      <c r="T1028" s="5">
        <v>0</v>
      </c>
      <c r="U1028" s="5">
        <v>0</v>
      </c>
      <c r="V1028" s="5">
        <v>0</v>
      </c>
    </row>
    <row r="1029" spans="1:22" hidden="1" x14ac:dyDescent="0.35">
      <c r="A1029" t="s">
        <v>58</v>
      </c>
      <c r="B1029" t="s">
        <v>42</v>
      </c>
      <c r="C1029" t="str">
        <f t="shared" si="48"/>
        <v>LITHUANIA_TO_elec</v>
      </c>
      <c r="D1029" t="str">
        <f t="shared" si="49"/>
        <v>PROTRA_CHP_PP_I</v>
      </c>
      <c r="E1029" t="s">
        <v>29</v>
      </c>
      <c r="F1029" s="1" t="str">
        <f t="shared" si="50"/>
        <v>LITHUANIATO_elecPROTRA_PP_solar_PV</v>
      </c>
      <c r="G1029" s="5">
        <v>0</v>
      </c>
      <c r="H1029" s="5">
        <v>0</v>
      </c>
      <c r="I1029" s="5">
        <v>0</v>
      </c>
      <c r="J1029" s="5">
        <v>5.9999999999999995E-5</v>
      </c>
      <c r="K1029" s="5">
        <v>5.9999999999999995E-5</v>
      </c>
      <c r="L1029" s="5">
        <v>5.9999999999999995E-5</v>
      </c>
      <c r="M1029" s="5">
        <v>1.7999999999999998E-4</v>
      </c>
      <c r="N1029" s="5">
        <v>4.2000000000000006E-3</v>
      </c>
      <c r="O1029" s="5">
        <v>4.0799999999999996E-2</v>
      </c>
      <c r="P1029" s="5">
        <v>4.1399999999999999E-2</v>
      </c>
      <c r="Q1029" s="5">
        <v>4.1399999999999999E-2</v>
      </c>
      <c r="R1029" s="5">
        <v>4.2008823529411765E-2</v>
      </c>
      <c r="S1029" s="5">
        <v>4.8705882352941175E-2</v>
      </c>
      <c r="T1029" s="5">
        <v>4.99235294117647E-2</v>
      </c>
      <c r="U1029" s="5">
        <v>4.99235294117647E-2</v>
      </c>
      <c r="V1029" s="5">
        <v>6.2708823529411761E-2</v>
      </c>
    </row>
    <row r="1030" spans="1:22" hidden="1" x14ac:dyDescent="0.35">
      <c r="A1030" t="s">
        <v>58</v>
      </c>
      <c r="B1030" t="s">
        <v>42</v>
      </c>
      <c r="C1030" t="str">
        <f t="shared" si="48"/>
        <v>LITHUANIA_TO_elec</v>
      </c>
      <c r="D1030" t="str">
        <f t="shared" si="49"/>
        <v>PROTRA_CHP_PP_I</v>
      </c>
      <c r="E1030" t="s">
        <v>30</v>
      </c>
      <c r="F1030" s="1" t="str">
        <f t="shared" si="50"/>
        <v>LITHUANIATO_elecPROTRA_PP_solar_urban_PV</v>
      </c>
      <c r="G1030" s="5">
        <v>0</v>
      </c>
      <c r="H1030" s="5">
        <v>0</v>
      </c>
      <c r="I1030" s="5">
        <v>0</v>
      </c>
      <c r="J1030" s="5">
        <v>4.000000000000001E-5</v>
      </c>
      <c r="K1030" s="5">
        <v>4.000000000000001E-5</v>
      </c>
      <c r="L1030" s="5">
        <v>4.000000000000001E-5</v>
      </c>
      <c r="M1030" s="5">
        <v>1.1999999999999999E-4</v>
      </c>
      <c r="N1030" s="5">
        <v>2.8000000000000004E-3</v>
      </c>
      <c r="O1030" s="5">
        <v>2.7200000000000002E-2</v>
      </c>
      <c r="P1030" s="5">
        <v>2.7600000000000003E-2</v>
      </c>
      <c r="Q1030" s="5">
        <v>2.7600000000000003E-2</v>
      </c>
      <c r="R1030" s="5">
        <v>2.8005882352941179E-2</v>
      </c>
      <c r="S1030" s="5">
        <v>3.2470588235294119E-2</v>
      </c>
      <c r="T1030" s="5">
        <v>3.3282352941176471E-2</v>
      </c>
      <c r="U1030" s="5">
        <v>3.3282352941176471E-2</v>
      </c>
      <c r="V1030" s="5">
        <v>4.1805882352941179E-2</v>
      </c>
    </row>
    <row r="1031" spans="1:22" hidden="1" x14ac:dyDescent="0.35">
      <c r="A1031" t="s">
        <v>58</v>
      </c>
      <c r="B1031" t="s">
        <v>42</v>
      </c>
      <c r="C1031" t="str">
        <f t="shared" si="48"/>
        <v>LITHUANIA_TO_elec</v>
      </c>
      <c r="D1031" t="str">
        <f t="shared" si="49"/>
        <v>PROTRA_CHP_PP_I</v>
      </c>
      <c r="E1031" t="s">
        <v>31</v>
      </c>
      <c r="F1031" s="1" t="str">
        <f t="shared" si="50"/>
        <v>LITHUANIATO_elecPROTRA_PP_solid_fossil</v>
      </c>
      <c r="G1031" s="5">
        <v>0</v>
      </c>
      <c r="H1031" s="5">
        <v>0</v>
      </c>
      <c r="I1031" s="5">
        <v>0</v>
      </c>
      <c r="J1031" s="5">
        <v>0</v>
      </c>
      <c r="K1031" s="5">
        <v>0</v>
      </c>
      <c r="L1031" s="5">
        <v>0</v>
      </c>
      <c r="M1031" s="5">
        <v>0</v>
      </c>
      <c r="N1031" s="5">
        <v>0</v>
      </c>
      <c r="O1031" s="5">
        <v>0</v>
      </c>
      <c r="P1031" s="5">
        <v>0</v>
      </c>
      <c r="Q1031" s="5">
        <v>0</v>
      </c>
      <c r="R1031" s="5">
        <v>0</v>
      </c>
      <c r="S1031" s="5">
        <v>0</v>
      </c>
      <c r="T1031" s="5">
        <v>0</v>
      </c>
      <c r="U1031" s="5">
        <v>0</v>
      </c>
      <c r="V1031" s="5">
        <v>0</v>
      </c>
    </row>
    <row r="1032" spans="1:22" hidden="1" x14ac:dyDescent="0.35">
      <c r="A1032" t="s">
        <v>58</v>
      </c>
      <c r="B1032" t="s">
        <v>42</v>
      </c>
      <c r="C1032" t="str">
        <f t="shared" si="48"/>
        <v>LITHUANIA_TO_elec</v>
      </c>
      <c r="D1032" t="str">
        <f t="shared" si="49"/>
        <v>PROTRA_CHP_PP_I</v>
      </c>
      <c r="E1032" t="s">
        <v>32</v>
      </c>
      <c r="F1032" s="1" t="str">
        <f t="shared" si="50"/>
        <v>LITHUANIATO_elecPROTRA_PP_solid_fossil_CCS</v>
      </c>
      <c r="G1032" s="5">
        <v>0</v>
      </c>
      <c r="H1032" s="5">
        <v>0</v>
      </c>
      <c r="I1032" s="5">
        <v>0</v>
      </c>
      <c r="J1032" s="5">
        <v>0</v>
      </c>
      <c r="K1032" s="5">
        <v>0</v>
      </c>
      <c r="L1032" s="5">
        <v>0</v>
      </c>
      <c r="M1032" s="5">
        <v>0</v>
      </c>
      <c r="N1032" s="5">
        <v>0</v>
      </c>
      <c r="O1032" s="5">
        <v>0</v>
      </c>
      <c r="P1032" s="5">
        <v>0</v>
      </c>
      <c r="Q1032" s="5">
        <v>0</v>
      </c>
      <c r="R1032" s="5">
        <v>0</v>
      </c>
      <c r="S1032" s="5">
        <v>0</v>
      </c>
      <c r="T1032" s="5">
        <v>0</v>
      </c>
      <c r="U1032" s="5">
        <v>0</v>
      </c>
      <c r="V1032" s="5">
        <v>0</v>
      </c>
    </row>
    <row r="1033" spans="1:22" hidden="1" x14ac:dyDescent="0.35">
      <c r="A1033" t="s">
        <v>58</v>
      </c>
      <c r="B1033" t="s">
        <v>42</v>
      </c>
      <c r="C1033" t="str">
        <f t="shared" si="48"/>
        <v>LITHUANIA_TO_elec</v>
      </c>
      <c r="D1033" t="str">
        <f t="shared" si="49"/>
        <v>PROTRA_CHP_PP_I</v>
      </c>
      <c r="E1033" t="s">
        <v>33</v>
      </c>
      <c r="F1033" s="1" t="str">
        <f t="shared" si="50"/>
        <v>LITHUANIATO_elecPROTRA_PP_waste</v>
      </c>
      <c r="G1033" s="5">
        <v>0</v>
      </c>
      <c r="H1033" s="5">
        <v>0</v>
      </c>
      <c r="I1033" s="5">
        <v>0</v>
      </c>
      <c r="J1033" s="5">
        <v>0</v>
      </c>
      <c r="K1033" s="5">
        <v>0</v>
      </c>
      <c r="L1033" s="5">
        <v>0</v>
      </c>
      <c r="M1033" s="5">
        <v>0</v>
      </c>
      <c r="N1033" s="5">
        <v>0</v>
      </c>
      <c r="O1033" s="5">
        <v>0</v>
      </c>
      <c r="P1033" s="5">
        <v>0</v>
      </c>
      <c r="Q1033" s="5">
        <v>0</v>
      </c>
      <c r="R1033" s="5">
        <v>0</v>
      </c>
      <c r="S1033" s="5">
        <v>0</v>
      </c>
      <c r="T1033" s="5">
        <v>0</v>
      </c>
      <c r="U1033" s="5">
        <v>0</v>
      </c>
      <c r="V1033" s="5">
        <v>0</v>
      </c>
    </row>
    <row r="1034" spans="1:22" hidden="1" x14ac:dyDescent="0.35">
      <c r="A1034" t="s">
        <v>58</v>
      </c>
      <c r="B1034" t="s">
        <v>42</v>
      </c>
      <c r="C1034" t="str">
        <f t="shared" si="48"/>
        <v>LITHUANIA_TO_elec</v>
      </c>
      <c r="D1034" t="str">
        <f t="shared" si="49"/>
        <v>PROTRA_CHP_PP_I</v>
      </c>
      <c r="E1034" t="s">
        <v>34</v>
      </c>
      <c r="F1034" s="1" t="str">
        <f t="shared" si="50"/>
        <v>LITHUANIATO_elecPROTRA_PP_waste_CCS</v>
      </c>
      <c r="G1034" s="5">
        <v>0</v>
      </c>
      <c r="H1034" s="5">
        <v>0</v>
      </c>
      <c r="I1034" s="5">
        <v>0</v>
      </c>
      <c r="J1034" s="5">
        <v>0</v>
      </c>
      <c r="K1034" s="5">
        <v>0</v>
      </c>
      <c r="L1034" s="5">
        <v>0</v>
      </c>
      <c r="M1034" s="5">
        <v>0</v>
      </c>
      <c r="N1034" s="5">
        <v>0</v>
      </c>
      <c r="O1034" s="5">
        <v>0</v>
      </c>
      <c r="P1034" s="5">
        <v>0</v>
      </c>
      <c r="Q1034" s="5">
        <v>0</v>
      </c>
      <c r="R1034" s="5">
        <v>0</v>
      </c>
      <c r="S1034" s="5">
        <v>0</v>
      </c>
      <c r="T1034" s="5">
        <v>0</v>
      </c>
      <c r="U1034" s="5">
        <v>0</v>
      </c>
      <c r="V1034" s="5">
        <v>0</v>
      </c>
    </row>
    <row r="1035" spans="1:22" hidden="1" x14ac:dyDescent="0.35">
      <c r="A1035" t="s">
        <v>58</v>
      </c>
      <c r="B1035" t="s">
        <v>42</v>
      </c>
      <c r="C1035" t="str">
        <f t="shared" si="48"/>
        <v>LITHUANIA_TO_elec</v>
      </c>
      <c r="D1035" t="str">
        <f t="shared" si="49"/>
        <v>PROTRA_CHP_PP_I</v>
      </c>
      <c r="E1035" t="s">
        <v>35</v>
      </c>
      <c r="F1035" s="1" t="str">
        <f t="shared" si="50"/>
        <v>LITHUANIATO_elecPROTRA_PP_wind_offshore</v>
      </c>
      <c r="G1035" s="5">
        <v>0</v>
      </c>
      <c r="H1035" s="5">
        <v>0</v>
      </c>
      <c r="I1035" s="5">
        <v>0</v>
      </c>
      <c r="J1035" s="5">
        <v>0</v>
      </c>
      <c r="K1035" s="5">
        <v>0</v>
      </c>
      <c r="L1035" s="5">
        <v>0</v>
      </c>
      <c r="M1035" s="5">
        <v>0</v>
      </c>
      <c r="N1035" s="5">
        <v>0</v>
      </c>
      <c r="O1035" s="5">
        <v>0</v>
      </c>
      <c r="P1035" s="5">
        <v>0</v>
      </c>
      <c r="Q1035" s="5">
        <v>0</v>
      </c>
      <c r="R1035" s="5">
        <v>0</v>
      </c>
      <c r="S1035" s="5">
        <v>0</v>
      </c>
      <c r="T1035" s="5">
        <v>0</v>
      </c>
      <c r="U1035" s="5">
        <v>0</v>
      </c>
      <c r="V1035" s="5">
        <v>0</v>
      </c>
    </row>
    <row r="1036" spans="1:22" hidden="1" x14ac:dyDescent="0.35">
      <c r="A1036" t="s">
        <v>58</v>
      </c>
      <c r="B1036" t="s">
        <v>42</v>
      </c>
      <c r="C1036" t="str">
        <f t="shared" si="48"/>
        <v>LITHUANIA_TO_elec</v>
      </c>
      <c r="D1036" t="str">
        <f t="shared" si="49"/>
        <v>PROTRA_CHP_PP_I</v>
      </c>
      <c r="E1036" t="s">
        <v>36</v>
      </c>
      <c r="F1036" s="1" t="str">
        <f t="shared" si="50"/>
        <v>LITHUANIATO_elecPROTRA_PP_wind_onshore</v>
      </c>
      <c r="G1036" s="5">
        <v>1E-3</v>
      </c>
      <c r="H1036" s="5">
        <v>3.1E-2</v>
      </c>
      <c r="I1036" s="5">
        <v>4.7E-2</v>
      </c>
      <c r="J1036" s="5">
        <v>5.3999999999999999E-2</v>
      </c>
      <c r="K1036" s="5">
        <v>9.8000000000000004E-2</v>
      </c>
      <c r="L1036" s="5">
        <v>0.13300000000000001</v>
      </c>
      <c r="M1036" s="5">
        <v>0.20200000000000001</v>
      </c>
      <c r="N1036" s="5">
        <v>0.27500000000000002</v>
      </c>
      <c r="O1036" s="5">
        <v>0.27900000000000003</v>
      </c>
      <c r="P1036" s="5">
        <v>0.28799999999999998</v>
      </c>
      <c r="Q1036" s="5">
        <v>0.436</v>
      </c>
      <c r="R1036" s="5">
        <v>0.56587234042553192</v>
      </c>
      <c r="S1036" s="5">
        <v>0.65863829787234041</v>
      </c>
      <c r="T1036" s="5">
        <v>0.78696453900709229</v>
      </c>
      <c r="U1036" s="5">
        <v>0.8117021276595745</v>
      </c>
      <c r="V1036" s="5">
        <v>0.82561702127659575</v>
      </c>
    </row>
    <row r="1037" spans="1:22" hidden="1" x14ac:dyDescent="0.35">
      <c r="A1037" t="s">
        <v>77</v>
      </c>
      <c r="B1037" t="s">
        <v>41</v>
      </c>
      <c r="C1037" t="str">
        <f t="shared" si="48"/>
        <v>LROW_TO_heat</v>
      </c>
      <c r="D1037" t="str">
        <f t="shared" si="49"/>
        <v>PROTRA_CHP_HP_I</v>
      </c>
      <c r="E1037" t="s">
        <v>0</v>
      </c>
      <c r="F1037" s="1" t="str">
        <f t="shared" si="50"/>
        <v>LROWTO_heatPROTRA_CHP_gas_fuels</v>
      </c>
      <c r="G1037" s="4">
        <v>29.764036134922335</v>
      </c>
      <c r="H1037" s="4">
        <v>28.682355578501443</v>
      </c>
      <c r="I1037" s="4">
        <v>2.7727083355514996</v>
      </c>
      <c r="J1037" s="4">
        <v>2.6356250021084997</v>
      </c>
      <c r="K1037" s="4">
        <v>2.3310416685315003</v>
      </c>
      <c r="L1037" s="4">
        <v>2.5152083353455001</v>
      </c>
      <c r="M1037" s="4">
        <v>2.2957638907255</v>
      </c>
      <c r="N1037" s="4">
        <v>2.1865972239715004</v>
      </c>
      <c r="O1037" s="4">
        <v>22.251938906690437</v>
      </c>
      <c r="P1037" s="4">
        <v>21.167536128045139</v>
      </c>
      <c r="Q1037" s="4">
        <v>18.854293765083437</v>
      </c>
      <c r="R1037" s="4">
        <v>17.969422236597758</v>
      </c>
      <c r="S1037" s="4">
        <v>18.503093695358029</v>
      </c>
      <c r="T1037" s="4">
        <v>21.386092725442211</v>
      </c>
      <c r="U1037" s="4">
        <v>19.534410640627527</v>
      </c>
      <c r="V1037" s="4">
        <v>20.01210106462079</v>
      </c>
    </row>
    <row r="1038" spans="1:22" hidden="1" x14ac:dyDescent="0.35">
      <c r="A1038" t="s">
        <v>77</v>
      </c>
      <c r="B1038" t="s">
        <v>41</v>
      </c>
      <c r="C1038" t="str">
        <f t="shared" si="48"/>
        <v>LROW_TO_heat</v>
      </c>
      <c r="D1038" t="str">
        <f t="shared" si="49"/>
        <v>PROTRA_CHP_HP_I</v>
      </c>
      <c r="E1038" t="s">
        <v>1</v>
      </c>
      <c r="F1038" s="1" t="str">
        <f t="shared" si="50"/>
        <v>LROWTO_heatPROTRA_CHP_gas_fuels_CCS</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row>
    <row r="1039" spans="1:22" hidden="1" x14ac:dyDescent="0.35">
      <c r="A1039" t="s">
        <v>77</v>
      </c>
      <c r="B1039" t="s">
        <v>41</v>
      </c>
      <c r="C1039" t="str">
        <f t="shared" si="48"/>
        <v>LROW_TO_heat</v>
      </c>
      <c r="D1039" t="str">
        <f t="shared" si="49"/>
        <v>PROTRA_CHP_HP_I</v>
      </c>
      <c r="E1039" t="s">
        <v>2</v>
      </c>
      <c r="F1039" s="1" t="str">
        <f t="shared" si="50"/>
        <v>LROWTO_heatPROTRA_CHP_geothermal</v>
      </c>
      <c r="G1039" s="4">
        <v>0.250833333534</v>
      </c>
      <c r="H1039" s="4">
        <v>0.25337962983233331</v>
      </c>
      <c r="I1039" s="4">
        <v>0.30975152802557898</v>
      </c>
      <c r="J1039" s="4">
        <v>0.31805120395814468</v>
      </c>
      <c r="K1039" s="4">
        <v>0.31188518543469329</v>
      </c>
      <c r="L1039" s="4">
        <v>0.30904462987686532</v>
      </c>
      <c r="M1039" s="4">
        <v>0.31030722247046805</v>
      </c>
      <c r="N1039" s="4">
        <v>0.33215601878424333</v>
      </c>
      <c r="O1039" s="4">
        <v>0.32779527804001402</v>
      </c>
      <c r="P1039" s="4">
        <v>0.35636837991472431</v>
      </c>
      <c r="Q1039" s="4">
        <v>0.38777171327318039</v>
      </c>
      <c r="R1039" s="4">
        <v>0.41542578736937769</v>
      </c>
      <c r="S1039" s="4">
        <v>0.41285328736731958</v>
      </c>
      <c r="T1039" s="4">
        <v>0.46850138926368995</v>
      </c>
      <c r="U1039" s="4">
        <v>0.44762958369143702</v>
      </c>
      <c r="V1039" s="4">
        <v>0.46490871796451955</v>
      </c>
    </row>
    <row r="1040" spans="1:22" hidden="1" x14ac:dyDescent="0.35">
      <c r="A1040" t="s">
        <v>77</v>
      </c>
      <c r="B1040" t="s">
        <v>41</v>
      </c>
      <c r="C1040" t="str">
        <f t="shared" si="48"/>
        <v>LROW_TO_heat</v>
      </c>
      <c r="D1040" t="str">
        <f t="shared" si="49"/>
        <v>PROTRA_CHP_HP_I</v>
      </c>
      <c r="E1040" t="s">
        <v>3</v>
      </c>
      <c r="F1040" s="1" t="str">
        <f t="shared" si="50"/>
        <v>LROWTO_heatPROTRA_CHP_liquid_fuels</v>
      </c>
      <c r="G1040" s="4">
        <v>2.8314319467095901</v>
      </c>
      <c r="H1040" s="4">
        <v>2.7084013910556095</v>
      </c>
      <c r="I1040" s="4">
        <v>1.85764861259723</v>
      </c>
      <c r="J1040" s="4">
        <v>2.2218611128885999</v>
      </c>
      <c r="K1040" s="4">
        <v>4.62027917036289</v>
      </c>
      <c r="L1040" s="4">
        <v>1.23017916765081</v>
      </c>
      <c r="M1040" s="4">
        <v>0.95609305632043007</v>
      </c>
      <c r="N1040" s="4">
        <v>1.0474340286157251</v>
      </c>
      <c r="O1040" s="4">
        <v>0.7174847227962099</v>
      </c>
      <c r="P1040" s="4">
        <v>0.92156041740391492</v>
      </c>
      <c r="Q1040" s="4">
        <v>1.2664013899020099</v>
      </c>
      <c r="R1040" s="4">
        <v>1.992903473816545</v>
      </c>
      <c r="S1040" s="4">
        <v>1.5909059040505027</v>
      </c>
      <c r="T1040" s="4">
        <v>1.1405964592458104</v>
      </c>
      <c r="U1040" s="4">
        <v>0.84220625067376509</v>
      </c>
      <c r="V1040" s="4">
        <v>0.67213652137104263</v>
      </c>
    </row>
    <row r="1041" spans="1:22" hidden="1" x14ac:dyDescent="0.35">
      <c r="A1041" t="s">
        <v>77</v>
      </c>
      <c r="B1041" t="s">
        <v>41</v>
      </c>
      <c r="C1041" t="str">
        <f t="shared" si="48"/>
        <v>LROW_TO_heat</v>
      </c>
      <c r="D1041" t="str">
        <f t="shared" si="49"/>
        <v>PROTRA_CHP_HP_I</v>
      </c>
      <c r="E1041" t="s">
        <v>4</v>
      </c>
      <c r="F1041" s="1" t="str">
        <f t="shared" si="50"/>
        <v>LROWTO_heatPROTRA_CHP_liquid_fuels_CCS</v>
      </c>
      <c r="G1041" s="4">
        <v>0</v>
      </c>
      <c r="H1041" s="4">
        <v>0</v>
      </c>
      <c r="I1041" s="4">
        <v>0</v>
      </c>
      <c r="J1041" s="4">
        <v>0</v>
      </c>
      <c r="K1041" s="4">
        <v>0</v>
      </c>
      <c r="L1041" s="4">
        <v>0</v>
      </c>
      <c r="M1041" s="4">
        <v>0</v>
      </c>
      <c r="N1041" s="4">
        <v>0</v>
      </c>
      <c r="O1041" s="4">
        <v>0</v>
      </c>
      <c r="P1041" s="4">
        <v>0</v>
      </c>
      <c r="Q1041" s="4">
        <v>0</v>
      </c>
      <c r="R1041" s="4">
        <v>0</v>
      </c>
      <c r="S1041" s="4">
        <v>0</v>
      </c>
      <c r="T1041" s="4">
        <v>0</v>
      </c>
      <c r="U1041" s="4">
        <v>0</v>
      </c>
      <c r="V1041" s="4">
        <v>0</v>
      </c>
    </row>
    <row r="1042" spans="1:22" hidden="1" x14ac:dyDescent="0.35">
      <c r="A1042" t="s">
        <v>77</v>
      </c>
      <c r="B1042" t="s">
        <v>41</v>
      </c>
      <c r="C1042" t="str">
        <f t="shared" si="48"/>
        <v>LROW_TO_heat</v>
      </c>
      <c r="D1042" t="str">
        <f t="shared" si="49"/>
        <v>PROTRA_CHP_HP_I</v>
      </c>
      <c r="E1042" t="s">
        <v>5</v>
      </c>
      <c r="F1042" s="1" t="str">
        <f t="shared" si="50"/>
        <v>LROWTO_heatPROTRA_CHP_solid_fossil</v>
      </c>
      <c r="G1042" s="4">
        <v>29.280833356757999</v>
      </c>
      <c r="H1042" s="4">
        <v>26.836666688135995</v>
      </c>
      <c r="I1042" s="4">
        <v>29.998333357331997</v>
      </c>
      <c r="J1042" s="4">
        <v>30.581875024465496</v>
      </c>
      <c r="K1042" s="4">
        <v>31.58013891415299</v>
      </c>
      <c r="L1042" s="4">
        <v>32.643958359448497</v>
      </c>
      <c r="M1042" s="4">
        <v>32.947222248580005</v>
      </c>
      <c r="N1042" s="4">
        <v>34.660694472172999</v>
      </c>
      <c r="O1042" s="4">
        <v>32.899583359653001</v>
      </c>
      <c r="P1042" s="4">
        <v>33.422361137848995</v>
      </c>
      <c r="Q1042" s="4">
        <v>34.192070930131436</v>
      </c>
      <c r="R1042" s="4">
        <v>30.303472246464995</v>
      </c>
      <c r="S1042" s="4">
        <v>31.664315164220341</v>
      </c>
      <c r="T1042" s="4">
        <v>33.0911546792507</v>
      </c>
      <c r="U1042" s="4">
        <v>30.633791413395919</v>
      </c>
      <c r="V1042" s="4">
        <v>30.200903753327385</v>
      </c>
    </row>
    <row r="1043" spans="1:22" hidden="1" x14ac:dyDescent="0.35">
      <c r="A1043" t="s">
        <v>77</v>
      </c>
      <c r="B1043" t="s">
        <v>41</v>
      </c>
      <c r="C1043" t="str">
        <f t="shared" si="48"/>
        <v>LROW_TO_heat</v>
      </c>
      <c r="D1043" t="str">
        <f t="shared" si="49"/>
        <v>PROTRA_CHP_HP_I</v>
      </c>
      <c r="E1043" t="s">
        <v>6</v>
      </c>
      <c r="F1043" s="1" t="str">
        <f t="shared" si="50"/>
        <v>LROWTO_heatPROTRA_CHP_solid_fossil_CCS</v>
      </c>
      <c r="G1043" s="4">
        <v>0</v>
      </c>
      <c r="H1043" s="4">
        <v>0</v>
      </c>
      <c r="I1043" s="4">
        <v>0</v>
      </c>
      <c r="J1043" s="4">
        <v>0</v>
      </c>
      <c r="K1043" s="4">
        <v>0</v>
      </c>
      <c r="L1043" s="4">
        <v>0</v>
      </c>
      <c r="M1043" s="4">
        <v>0</v>
      </c>
      <c r="N1043" s="4">
        <v>0</v>
      </c>
      <c r="O1043" s="4">
        <v>0</v>
      </c>
      <c r="P1043" s="4">
        <v>0</v>
      </c>
      <c r="Q1043" s="4">
        <v>0</v>
      </c>
      <c r="R1043" s="4">
        <v>0</v>
      </c>
      <c r="S1043" s="4">
        <v>0</v>
      </c>
      <c r="T1043" s="4">
        <v>0</v>
      </c>
      <c r="U1043" s="4">
        <v>0</v>
      </c>
      <c r="V1043" s="4">
        <v>0</v>
      </c>
    </row>
    <row r="1044" spans="1:22" hidden="1" x14ac:dyDescent="0.35">
      <c r="A1044" t="s">
        <v>77</v>
      </c>
      <c r="B1044" t="s">
        <v>41</v>
      </c>
      <c r="C1044" t="str">
        <f t="shared" si="48"/>
        <v>LROW_TO_heat</v>
      </c>
      <c r="D1044" t="str">
        <f t="shared" si="49"/>
        <v>PROTRA_CHP_HP_I</v>
      </c>
      <c r="E1044" t="s">
        <v>7</v>
      </c>
      <c r="F1044" s="1" t="str">
        <f t="shared" si="50"/>
        <v>LROWTO_heatPROTRA_CHP_waste</v>
      </c>
      <c r="G1044" s="4">
        <v>0.48188020871883741</v>
      </c>
      <c r="H1044" s="4">
        <v>0.49027187539221756</v>
      </c>
      <c r="I1044" s="4">
        <v>0.48630659761126743</v>
      </c>
      <c r="J1044" s="4">
        <v>0.51319548652166747</v>
      </c>
      <c r="K1044" s="4">
        <v>0.47875451427189258</v>
      </c>
      <c r="L1044" s="4">
        <v>0.55719340322353239</v>
      </c>
      <c r="M1044" s="4">
        <v>0.55016319488457499</v>
      </c>
      <c r="N1044" s="4">
        <v>0.56371215322874757</v>
      </c>
      <c r="O1044" s="4">
        <v>0.60033715325804748</v>
      </c>
      <c r="P1044" s="4">
        <v>0.64350833384813999</v>
      </c>
      <c r="Q1044" s="4">
        <v>0.68726493110536746</v>
      </c>
      <c r="R1044" s="4">
        <v>0.72799687558239734</v>
      </c>
      <c r="S1044" s="4">
        <v>0.75330798671375765</v>
      </c>
      <c r="T1044" s="4">
        <v>0.76082569505310493</v>
      </c>
      <c r="U1044" s="4">
        <v>0.75935798671859744</v>
      </c>
      <c r="V1044" s="4">
        <v>0.77705947978831424</v>
      </c>
    </row>
    <row r="1045" spans="1:22" hidden="1" x14ac:dyDescent="0.35">
      <c r="A1045" t="s">
        <v>77</v>
      </c>
      <c r="B1045" t="s">
        <v>41</v>
      </c>
      <c r="C1045" t="str">
        <f t="shared" si="48"/>
        <v>LROW_TO_heat</v>
      </c>
      <c r="D1045" t="str">
        <f t="shared" si="49"/>
        <v>PROTRA_CHP_HP_I</v>
      </c>
      <c r="E1045" t="s">
        <v>8</v>
      </c>
      <c r="F1045" s="1" t="str">
        <f t="shared" si="50"/>
        <v>LROWTO_heatPROTRA_CHP_solid_bio</v>
      </c>
      <c r="G1045" s="4">
        <v>8.928472229364999E-3</v>
      </c>
      <c r="H1045" s="4">
        <v>4.0997222255020005E-2</v>
      </c>
      <c r="I1045" s="4">
        <v>0.38859027808864999</v>
      </c>
      <c r="J1045" s="4">
        <v>0.54286597265651504</v>
      </c>
      <c r="K1045" s="4">
        <v>0.63592291717540506</v>
      </c>
      <c r="L1045" s="4">
        <v>0.68721319499421507</v>
      </c>
      <c r="M1045" s="4">
        <v>0.78129027840280996</v>
      </c>
      <c r="N1045" s="4">
        <v>0.85422013957226484</v>
      </c>
      <c r="O1045" s="4">
        <v>0.96437777854927997</v>
      </c>
      <c r="P1045" s="4">
        <v>0.95410277854106007</v>
      </c>
      <c r="Q1045" s="4">
        <v>1.12851111201392</v>
      </c>
      <c r="R1045" s="4">
        <v>0.77727152839959512</v>
      </c>
      <c r="S1045" s="4">
        <v>0.95218888965063986</v>
      </c>
      <c r="T1045" s="4">
        <v>0.79430138952433005</v>
      </c>
      <c r="U1045" s="4">
        <v>1.0699034730781449</v>
      </c>
      <c r="V1045" s="4">
        <v>1.0598849314034635</v>
      </c>
    </row>
    <row r="1046" spans="1:22" hidden="1" x14ac:dyDescent="0.35">
      <c r="A1046" t="s">
        <v>77</v>
      </c>
      <c r="B1046" t="s">
        <v>41</v>
      </c>
      <c r="C1046" t="str">
        <f t="shared" si="48"/>
        <v>LROW_TO_heat</v>
      </c>
      <c r="D1046" t="str">
        <f t="shared" si="49"/>
        <v>PROTRA_CHP_HP_I</v>
      </c>
      <c r="E1046" t="s">
        <v>9</v>
      </c>
      <c r="F1046" s="1" t="str">
        <f t="shared" si="50"/>
        <v>LROWTO_heatPROTRA_CHP_solid_bio_CCS</v>
      </c>
      <c r="G1046" s="4">
        <v>0</v>
      </c>
      <c r="H1046" s="4">
        <v>0</v>
      </c>
      <c r="I1046" s="4">
        <v>0</v>
      </c>
      <c r="J1046" s="4">
        <v>0</v>
      </c>
      <c r="K1046" s="4">
        <v>0</v>
      </c>
      <c r="L1046" s="4">
        <v>0</v>
      </c>
      <c r="M1046" s="4">
        <v>0</v>
      </c>
      <c r="N1046" s="4">
        <v>0</v>
      </c>
      <c r="O1046" s="4">
        <v>0</v>
      </c>
      <c r="P1046" s="4">
        <v>0</v>
      </c>
      <c r="Q1046" s="4">
        <v>0</v>
      </c>
      <c r="R1046" s="4">
        <v>0</v>
      </c>
      <c r="S1046" s="4">
        <v>0</v>
      </c>
      <c r="T1046" s="4">
        <v>0</v>
      </c>
      <c r="U1046" s="4">
        <v>0</v>
      </c>
      <c r="V1046" s="4">
        <v>0</v>
      </c>
    </row>
    <row r="1047" spans="1:22" hidden="1" x14ac:dyDescent="0.35">
      <c r="A1047" t="s">
        <v>77</v>
      </c>
      <c r="B1047" t="s">
        <v>41</v>
      </c>
      <c r="C1047" t="str">
        <f t="shared" si="48"/>
        <v>LROW_TO_heat</v>
      </c>
      <c r="D1047" t="str">
        <f t="shared" si="49"/>
        <v>PROTRA_CHP_HP_I</v>
      </c>
      <c r="E1047" t="s">
        <v>10</v>
      </c>
      <c r="F1047" s="1" t="str">
        <f t="shared" si="50"/>
        <v>LROWTO_heatPROTRA_HP_gas_fuels</v>
      </c>
      <c r="G1047" s="4">
        <v>51.068339624188006</v>
      </c>
      <c r="H1047" s="4">
        <v>47.980752121717934</v>
      </c>
      <c r="I1047" s="4">
        <v>41.423876422027995</v>
      </c>
      <c r="J1047" s="4">
        <v>40.035533365361758</v>
      </c>
      <c r="K1047" s="4">
        <v>37.02943197406799</v>
      </c>
      <c r="L1047" s="4">
        <v>39.996859059775261</v>
      </c>
      <c r="M1047" s="4">
        <v>39.750728504022803</v>
      </c>
      <c r="N1047" s="4">
        <v>37.985525030388423</v>
      </c>
      <c r="O1047" s="4">
        <v>35.671078500759087</v>
      </c>
      <c r="P1047" s="4">
        <v>27.991993077949147</v>
      </c>
      <c r="Q1047" s="4">
        <v>25.52050696486085</v>
      </c>
      <c r="R1047" s="4">
        <v>27.936003494571025</v>
      </c>
      <c r="S1047" s="4">
        <v>25.531190575980503</v>
      </c>
      <c r="T1047" s="4">
        <v>25.768126340058942</v>
      </c>
      <c r="U1047" s="4">
        <v>25.063468145050777</v>
      </c>
      <c r="V1047" s="4">
        <v>24.755272665637555</v>
      </c>
    </row>
    <row r="1048" spans="1:22" hidden="1" x14ac:dyDescent="0.35">
      <c r="A1048" t="s">
        <v>77</v>
      </c>
      <c r="B1048" t="s">
        <v>41</v>
      </c>
      <c r="C1048" t="str">
        <f t="shared" si="48"/>
        <v>LROW_TO_heat</v>
      </c>
      <c r="D1048" t="str">
        <f t="shared" si="49"/>
        <v>PROTRA_CHP_HP_I</v>
      </c>
      <c r="E1048" t="s">
        <v>11</v>
      </c>
      <c r="F1048" s="1" t="str">
        <f t="shared" si="50"/>
        <v>LROWTO_heatPROTRA_HP_solid_bio</v>
      </c>
      <c r="G1048" s="4">
        <v>0.83486111177900002</v>
      </c>
      <c r="H1048" s="4">
        <v>0.87159722291949993</v>
      </c>
      <c r="I1048" s="4">
        <v>0.94555555631199995</v>
      </c>
      <c r="J1048" s="4">
        <v>1.0923611119850001</v>
      </c>
      <c r="K1048" s="4">
        <v>1.2030555565180001</v>
      </c>
      <c r="L1048" s="4">
        <v>1.362361112201</v>
      </c>
      <c r="M1048" s="4">
        <v>1.3692361122065</v>
      </c>
      <c r="N1048" s="4">
        <v>1.4974305567534998</v>
      </c>
      <c r="O1048" s="4">
        <v>1.5878472234925001</v>
      </c>
      <c r="P1048" s="4">
        <v>1.5061805567605</v>
      </c>
      <c r="Q1048" s="4">
        <v>1.5815972234875</v>
      </c>
      <c r="R1048" s="4">
        <v>2.6235416687654998</v>
      </c>
      <c r="S1048" s="4">
        <v>2.9923659746161153</v>
      </c>
      <c r="T1048" s="4">
        <v>3.7231680585340894</v>
      </c>
      <c r="U1048" s="4">
        <v>3.8141652808291098</v>
      </c>
      <c r="V1048" s="4">
        <v>4.3706415312742903</v>
      </c>
    </row>
    <row r="1049" spans="1:22" hidden="1" x14ac:dyDescent="0.35">
      <c r="A1049" t="s">
        <v>77</v>
      </c>
      <c r="B1049" t="s">
        <v>41</v>
      </c>
      <c r="C1049" t="str">
        <f t="shared" si="48"/>
        <v>LROW_TO_heat</v>
      </c>
      <c r="D1049" t="str">
        <f t="shared" si="49"/>
        <v>PROTRA_CHP_HP_I</v>
      </c>
      <c r="E1049" t="s">
        <v>12</v>
      </c>
      <c r="F1049" s="1" t="str">
        <f t="shared" si="50"/>
        <v>LROWTO_heatPROTRA_HP_geothermal</v>
      </c>
      <c r="G1049" s="4">
        <v>0.63439814865566657</v>
      </c>
      <c r="H1049" s="4">
        <v>0.64212963014333335</v>
      </c>
      <c r="I1049" s="4">
        <v>0.7917216673000439</v>
      </c>
      <c r="J1049" s="4">
        <v>0.81430731546626067</v>
      </c>
      <c r="K1049" s="4">
        <v>0.8170925932462666</v>
      </c>
      <c r="L1049" s="4">
        <v>0.81666541731999909</v>
      </c>
      <c r="M1049" s="4">
        <v>0.85847115809418417</v>
      </c>
      <c r="N1049" s="4">
        <v>0.89295481552917877</v>
      </c>
      <c r="O1049" s="4">
        <v>0.87799574144313741</v>
      </c>
      <c r="P1049" s="4">
        <v>0.91706958406698902</v>
      </c>
      <c r="Q1049" s="4">
        <v>0.96941564892368071</v>
      </c>
      <c r="R1049" s="4">
        <v>1.0172742600730786</v>
      </c>
      <c r="S1049" s="4">
        <v>0.94798051001764361</v>
      </c>
      <c r="T1049" s="4">
        <v>1.0695981490038267</v>
      </c>
      <c r="U1049" s="4">
        <v>1.0819480564211141</v>
      </c>
      <c r="V1049" s="4">
        <v>1.1096869268136755</v>
      </c>
    </row>
    <row r="1050" spans="1:22" hidden="1" x14ac:dyDescent="0.35">
      <c r="A1050" t="s">
        <v>77</v>
      </c>
      <c r="B1050" t="s">
        <v>41</v>
      </c>
      <c r="C1050" t="str">
        <f t="shared" si="48"/>
        <v>LROW_TO_heat</v>
      </c>
      <c r="D1050" t="str">
        <f t="shared" si="49"/>
        <v>PROTRA_CHP_HP_I</v>
      </c>
      <c r="E1050" t="s">
        <v>13</v>
      </c>
      <c r="F1050" s="1" t="str">
        <f t="shared" si="50"/>
        <v>LROWTO_heatPROTRA_HP_liquid_fuels</v>
      </c>
      <c r="G1050" s="4">
        <v>2.1774763906308698</v>
      </c>
      <c r="H1050" s="4">
        <v>2.2612416684756598</v>
      </c>
      <c r="I1050" s="4">
        <v>2.1512666683876795</v>
      </c>
      <c r="J1050" s="4">
        <v>1.88263611261722</v>
      </c>
      <c r="K1050" s="4">
        <v>2.490215974214395</v>
      </c>
      <c r="L1050" s="4">
        <v>1.4793569456279296</v>
      </c>
      <c r="M1050" s="4">
        <v>1.2503000010002399</v>
      </c>
      <c r="N1050" s="4">
        <v>1.0771972230839799</v>
      </c>
      <c r="O1050" s="4">
        <v>0.98745902856774515</v>
      </c>
      <c r="P1050" s="4">
        <v>0.75329097282485502</v>
      </c>
      <c r="Q1050" s="4">
        <v>0.89270486182527498</v>
      </c>
      <c r="R1050" s="4">
        <v>0.81466875065173483</v>
      </c>
      <c r="S1050" s="4">
        <v>0.69466632000017736</v>
      </c>
      <c r="T1050" s="4">
        <v>0.61957145882899045</v>
      </c>
      <c r="U1050" s="4">
        <v>0.51747625041398093</v>
      </c>
      <c r="V1050" s="4">
        <v>0.42292079894944767</v>
      </c>
    </row>
    <row r="1051" spans="1:22" hidden="1" x14ac:dyDescent="0.35">
      <c r="A1051" t="s">
        <v>77</v>
      </c>
      <c r="B1051" t="s">
        <v>41</v>
      </c>
      <c r="C1051" t="str">
        <f t="shared" si="48"/>
        <v>LROW_TO_heat</v>
      </c>
      <c r="D1051" t="str">
        <f t="shared" si="49"/>
        <v>PROTRA_CHP_HP_I</v>
      </c>
      <c r="E1051" t="s">
        <v>14</v>
      </c>
      <c r="F1051" s="1" t="str">
        <f t="shared" si="50"/>
        <v>LROWTO_heatPROTRA_HP_solar</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row>
    <row r="1052" spans="1:22" hidden="1" x14ac:dyDescent="0.35">
      <c r="A1052" t="s">
        <v>77</v>
      </c>
      <c r="B1052" t="s">
        <v>41</v>
      </c>
      <c r="C1052" t="str">
        <f t="shared" si="48"/>
        <v>LROW_TO_heat</v>
      </c>
      <c r="D1052" t="str">
        <f t="shared" si="49"/>
        <v>PROTRA_CHP_HP_I</v>
      </c>
      <c r="E1052" t="s">
        <v>15</v>
      </c>
      <c r="F1052" s="1" t="str">
        <f t="shared" si="50"/>
        <v>LROWTO_heatPROTRA_HP_solid_fossil</v>
      </c>
      <c r="G1052" s="4">
        <v>0.66444444497599997</v>
      </c>
      <c r="H1052" s="4">
        <v>0.5570833337790001</v>
      </c>
      <c r="I1052" s="4">
        <v>1.9636111126820004</v>
      </c>
      <c r="J1052" s="4">
        <v>2.1963194462014992</v>
      </c>
      <c r="K1052" s="4">
        <v>2.9514583356944994</v>
      </c>
      <c r="L1052" s="4">
        <v>2.6695138910244989</v>
      </c>
      <c r="M1052" s="4">
        <v>2.2679166684809999</v>
      </c>
      <c r="N1052" s="4">
        <v>2.4727083353114998</v>
      </c>
      <c r="O1052" s="4">
        <v>2.3470833352109994</v>
      </c>
      <c r="P1052" s="4">
        <v>2.0781944461070001</v>
      </c>
      <c r="Q1052" s="4">
        <v>1.7779166680889995</v>
      </c>
      <c r="R1052" s="4">
        <v>3.2525000026020003</v>
      </c>
      <c r="S1052" s="4">
        <v>1.6110195846221491</v>
      </c>
      <c r="T1052" s="4">
        <v>1.8575318764860251</v>
      </c>
      <c r="U1052" s="4">
        <v>1.6004359040581266</v>
      </c>
      <c r="V1052" s="4">
        <v>1.4254429386403547</v>
      </c>
    </row>
    <row r="1053" spans="1:22" hidden="1" x14ac:dyDescent="0.35">
      <c r="A1053" t="s">
        <v>77</v>
      </c>
      <c r="B1053" t="s">
        <v>41</v>
      </c>
      <c r="C1053" t="str">
        <f t="shared" si="48"/>
        <v>LROW_TO_heat</v>
      </c>
      <c r="D1053" t="str">
        <f t="shared" si="49"/>
        <v>PROTRA_CHP_HP_I</v>
      </c>
      <c r="E1053" t="s">
        <v>16</v>
      </c>
      <c r="F1053" s="1" t="str">
        <f t="shared" si="50"/>
        <v>LROWTO_heatPROTRA_HP_waste</v>
      </c>
      <c r="G1053" s="4">
        <v>0.11537222231452</v>
      </c>
      <c r="H1053" s="4">
        <v>0.11017361119924998</v>
      </c>
      <c r="I1053" s="4">
        <v>0.141111111224</v>
      </c>
      <c r="J1053" s="4">
        <v>0.13916666677800002</v>
      </c>
      <c r="K1053" s="4">
        <v>0.15138888900999994</v>
      </c>
      <c r="L1053" s="4">
        <v>9.0625000072500003E-2</v>
      </c>
      <c r="M1053" s="4">
        <v>0.112777777868</v>
      </c>
      <c r="N1053" s="4">
        <v>0.112777777868</v>
      </c>
      <c r="O1053" s="4">
        <v>0.125138888989</v>
      </c>
      <c r="P1053" s="4">
        <v>0.10534722230649998</v>
      </c>
      <c r="Q1053" s="4">
        <v>0.14166666678000001</v>
      </c>
      <c r="R1053" s="4">
        <v>0.14329861122575002</v>
      </c>
      <c r="S1053" s="4">
        <v>0.16670138902225001</v>
      </c>
      <c r="T1053" s="4">
        <v>0.15893263901603499</v>
      </c>
      <c r="U1053" s="4">
        <v>0.15001805567557</v>
      </c>
      <c r="V1053" s="4">
        <v>0.15325173623371249</v>
      </c>
    </row>
    <row r="1054" spans="1:22" hidden="1" x14ac:dyDescent="0.35">
      <c r="A1054" t="s">
        <v>77</v>
      </c>
      <c r="B1054" t="s">
        <v>42</v>
      </c>
      <c r="C1054" t="str">
        <f t="shared" si="48"/>
        <v>LROW_TO_elec</v>
      </c>
      <c r="D1054" t="str">
        <f t="shared" si="49"/>
        <v>PROTRA_CHP_PP_I</v>
      </c>
      <c r="E1054" t="s">
        <v>0</v>
      </c>
      <c r="F1054" s="1" t="str">
        <f t="shared" si="50"/>
        <v>LROWTO_elecPROTRA_CHP_gas_fuels</v>
      </c>
      <c r="G1054" s="5">
        <v>35.796551795361211</v>
      </c>
      <c r="H1054" s="5">
        <v>37.376464510014969</v>
      </c>
      <c r="I1054" s="5">
        <v>38.232243783724797</v>
      </c>
      <c r="J1054" s="5">
        <v>39.447041365413746</v>
      </c>
      <c r="K1054" s="5">
        <v>41.089407767787741</v>
      </c>
      <c r="L1054" s="5">
        <v>43.164021533434962</v>
      </c>
      <c r="M1054" s="5">
        <v>45.131533974187889</v>
      </c>
      <c r="N1054" s="5">
        <v>46.745288361988059</v>
      </c>
      <c r="O1054" s="5">
        <v>48.985906346630927</v>
      </c>
      <c r="P1054" s="5">
        <v>51.040684305160646</v>
      </c>
      <c r="Q1054" s="5">
        <v>53.131852704620655</v>
      </c>
      <c r="R1054" s="5">
        <v>55.794717626866927</v>
      </c>
      <c r="S1054" s="5">
        <v>57.899005234473037</v>
      </c>
      <c r="T1054" s="5">
        <v>60.082710526829224</v>
      </c>
      <c r="U1054" s="5">
        <v>62.367831024148181</v>
      </c>
      <c r="V1054" s="5">
        <v>64.652951521467131</v>
      </c>
    </row>
    <row r="1055" spans="1:22" hidden="1" x14ac:dyDescent="0.35">
      <c r="A1055" t="s">
        <v>77</v>
      </c>
      <c r="B1055" t="s">
        <v>42</v>
      </c>
      <c r="C1055" t="str">
        <f t="shared" si="48"/>
        <v>LROW_TO_elec</v>
      </c>
      <c r="D1055" t="str">
        <f t="shared" si="49"/>
        <v>PROTRA_CHP_PP_I</v>
      </c>
      <c r="E1055" t="s">
        <v>1</v>
      </c>
      <c r="F1055" s="1" t="str">
        <f t="shared" si="50"/>
        <v>LROWTO_elecPROTRA_CHP_gas_fuels_CCS</v>
      </c>
      <c r="G1055" s="5">
        <v>0</v>
      </c>
      <c r="H1055" s="5">
        <v>0</v>
      </c>
      <c r="I1055" s="5">
        <v>0</v>
      </c>
      <c r="J1055" s="5">
        <v>0</v>
      </c>
      <c r="K1055" s="5">
        <v>0</v>
      </c>
      <c r="L1055" s="5">
        <v>0</v>
      </c>
      <c r="M1055" s="5">
        <v>0</v>
      </c>
      <c r="N1055" s="5">
        <v>0</v>
      </c>
      <c r="O1055" s="5">
        <v>0</v>
      </c>
      <c r="P1055" s="5">
        <v>0</v>
      </c>
      <c r="Q1055" s="5">
        <v>0</v>
      </c>
      <c r="R1055" s="5">
        <v>0</v>
      </c>
      <c r="S1055" s="5">
        <v>0</v>
      </c>
      <c r="T1055" s="5">
        <v>0</v>
      </c>
      <c r="U1055" s="5">
        <v>0</v>
      </c>
      <c r="V1055" s="5">
        <v>0</v>
      </c>
    </row>
    <row r="1056" spans="1:22" hidden="1" x14ac:dyDescent="0.35">
      <c r="A1056" t="s">
        <v>77</v>
      </c>
      <c r="B1056" t="s">
        <v>42</v>
      </c>
      <c r="C1056" t="str">
        <f t="shared" si="48"/>
        <v>LROW_TO_elec</v>
      </c>
      <c r="D1056" t="str">
        <f t="shared" si="49"/>
        <v>PROTRA_CHP_PP_I</v>
      </c>
      <c r="E1056" t="s">
        <v>2</v>
      </c>
      <c r="F1056" s="1" t="str">
        <f t="shared" si="50"/>
        <v>LROWTO_elecPROTRA_CHP_geothermal</v>
      </c>
      <c r="G1056" s="5">
        <v>9.0723029195274526E-4</v>
      </c>
      <c r="H1056" s="5">
        <v>1.154000737382876E-3</v>
      </c>
      <c r="I1056" s="5">
        <v>1.3392215789833559E-3</v>
      </c>
      <c r="J1056" s="5">
        <v>1.451553545797531E-3</v>
      </c>
      <c r="K1056" s="5">
        <v>1.5554591068049357E-3</v>
      </c>
      <c r="L1056" s="5">
        <v>1.6042749186307953E-3</v>
      </c>
      <c r="M1056" s="5">
        <v>1.7316713282422764E-3</v>
      </c>
      <c r="N1056" s="5">
        <v>1.9159096559585806E-3</v>
      </c>
      <c r="O1056" s="5">
        <v>2.1246480629698145E-3</v>
      </c>
      <c r="P1056" s="5">
        <v>2.6481617058900691E-3</v>
      </c>
      <c r="Q1056" s="5">
        <v>2.9933704353628343E-3</v>
      </c>
      <c r="R1056" s="5">
        <v>3.2807514279662733E-3</v>
      </c>
      <c r="S1056" s="5">
        <v>3.7150156644049515E-3</v>
      </c>
      <c r="T1056" s="5">
        <v>4.0819752809053301E-3</v>
      </c>
      <c r="U1056" s="5">
        <v>4.4409025188125936E-3</v>
      </c>
      <c r="V1056" s="5">
        <v>4.7998297567198572E-3</v>
      </c>
    </row>
    <row r="1057" spans="1:22" hidden="1" x14ac:dyDescent="0.35">
      <c r="A1057" t="s">
        <v>77</v>
      </c>
      <c r="B1057" t="s">
        <v>42</v>
      </c>
      <c r="C1057" t="str">
        <f t="shared" si="48"/>
        <v>LROW_TO_elec</v>
      </c>
      <c r="D1057" t="str">
        <f t="shared" si="49"/>
        <v>PROTRA_CHP_PP_I</v>
      </c>
      <c r="E1057" t="s">
        <v>3</v>
      </c>
      <c r="F1057" s="1" t="str">
        <f t="shared" si="50"/>
        <v>LROWTO_elecPROTRA_CHP_liquid_fuels</v>
      </c>
      <c r="G1057" s="5">
        <v>0.70725411959434858</v>
      </c>
      <c r="H1057" s="5">
        <v>0.73846941045326198</v>
      </c>
      <c r="I1057" s="5">
        <v>0.75537755904407611</v>
      </c>
      <c r="J1057" s="5">
        <v>0.77937904943997793</v>
      </c>
      <c r="K1057" s="5">
        <v>0.81182827557222459</v>
      </c>
      <c r="L1057" s="5">
        <v>0.85281767423579291</v>
      </c>
      <c r="M1057" s="5">
        <v>0.89169100726045503</v>
      </c>
      <c r="N1057" s="5">
        <v>0.92357492851940226</v>
      </c>
      <c r="O1057" s="5">
        <v>0.96784417291855729</v>
      </c>
      <c r="P1057" s="5">
        <v>1.0084416635464153</v>
      </c>
      <c r="Q1057" s="5">
        <v>1.0497581421206243</v>
      </c>
      <c r="R1057" s="5">
        <v>1.1023699745939974</v>
      </c>
      <c r="S1057" s="5">
        <v>1.1439456572965874</v>
      </c>
      <c r="T1057" s="5">
        <v>1.1870904432197678</v>
      </c>
      <c r="U1057" s="5">
        <v>1.2322389506720346</v>
      </c>
      <c r="V1057" s="5">
        <v>1.2773874581243014</v>
      </c>
    </row>
    <row r="1058" spans="1:22" hidden="1" x14ac:dyDescent="0.35">
      <c r="A1058" t="s">
        <v>77</v>
      </c>
      <c r="B1058" t="s">
        <v>42</v>
      </c>
      <c r="C1058" t="str">
        <f t="shared" si="48"/>
        <v>LROW_TO_elec</v>
      </c>
      <c r="D1058" t="str">
        <f t="shared" si="49"/>
        <v>PROTRA_CHP_PP_I</v>
      </c>
      <c r="E1058" t="s">
        <v>4</v>
      </c>
      <c r="F1058" s="1" t="str">
        <f t="shared" si="50"/>
        <v>LROWTO_elecPROTRA_CHP_liquid_fuels_CCS</v>
      </c>
      <c r="G1058" s="5">
        <v>0</v>
      </c>
      <c r="H1058" s="5">
        <v>0</v>
      </c>
      <c r="I1058" s="5">
        <v>0</v>
      </c>
      <c r="J1058" s="5">
        <v>0</v>
      </c>
      <c r="K1058" s="5">
        <v>0</v>
      </c>
      <c r="L1058" s="5">
        <v>0</v>
      </c>
      <c r="M1058" s="5">
        <v>0</v>
      </c>
      <c r="N1058" s="5">
        <v>0</v>
      </c>
      <c r="O1058" s="5">
        <v>0</v>
      </c>
      <c r="P1058" s="5">
        <v>0</v>
      </c>
      <c r="Q1058" s="5">
        <v>0</v>
      </c>
      <c r="R1058" s="5">
        <v>0</v>
      </c>
      <c r="S1058" s="5">
        <v>0</v>
      </c>
      <c r="T1058" s="5">
        <v>0</v>
      </c>
      <c r="U1058" s="5">
        <v>0</v>
      </c>
      <c r="V1058" s="5">
        <v>0</v>
      </c>
    </row>
    <row r="1059" spans="1:22" hidden="1" x14ac:dyDescent="0.35">
      <c r="A1059" t="s">
        <v>77</v>
      </c>
      <c r="B1059" t="s">
        <v>42</v>
      </c>
      <c r="C1059" t="str">
        <f t="shared" si="48"/>
        <v>LROW_TO_elec</v>
      </c>
      <c r="D1059" t="str">
        <f t="shared" si="49"/>
        <v>PROTRA_CHP_PP_I</v>
      </c>
      <c r="E1059" t="s">
        <v>5</v>
      </c>
      <c r="F1059" s="1" t="str">
        <f t="shared" si="50"/>
        <v>LROWTO_elecPROTRA_CHP_solid_fossil</v>
      </c>
      <c r="G1059" s="5">
        <v>19.721101623187263</v>
      </c>
      <c r="H1059" s="5">
        <v>20.611976192145875</v>
      </c>
      <c r="I1059" s="5">
        <v>21.099633330242103</v>
      </c>
      <c r="J1059" s="5">
        <v>21.776964691462549</v>
      </c>
      <c r="K1059" s="5">
        <v>22.68794603621534</v>
      </c>
      <c r="L1059" s="5">
        <v>23.830523465967218</v>
      </c>
      <c r="M1059" s="5">
        <v>24.922144641548265</v>
      </c>
      <c r="N1059" s="5">
        <v>25.825387736279119</v>
      </c>
      <c r="O1059" s="5">
        <v>27.074836335123734</v>
      </c>
      <c r="P1059" s="5">
        <v>28.253530640394956</v>
      </c>
      <c r="Q1059" s="5">
        <v>29.434529741439704</v>
      </c>
      <c r="R1059" s="5">
        <v>30.923329565367681</v>
      </c>
      <c r="S1059" s="5">
        <v>32.120339902770894</v>
      </c>
      <c r="T1059" s="5">
        <v>33.354240754610402</v>
      </c>
      <c r="U1059" s="5">
        <v>34.64296379358661</v>
      </c>
      <c r="V1059" s="5">
        <v>35.931686832562818</v>
      </c>
    </row>
    <row r="1060" spans="1:22" hidden="1" x14ac:dyDescent="0.35">
      <c r="A1060" t="s">
        <v>77</v>
      </c>
      <c r="B1060" t="s">
        <v>42</v>
      </c>
      <c r="C1060" t="str">
        <f t="shared" si="48"/>
        <v>LROW_TO_elec</v>
      </c>
      <c r="D1060" t="str">
        <f t="shared" si="49"/>
        <v>PROTRA_CHP_PP_I</v>
      </c>
      <c r="E1060" t="s">
        <v>6</v>
      </c>
      <c r="F1060" s="1" t="str">
        <f t="shared" si="50"/>
        <v>LROWTO_elecPROTRA_CHP_solid_fossil_CCS</v>
      </c>
      <c r="G1060" s="5">
        <v>0</v>
      </c>
      <c r="H1060" s="5">
        <v>0</v>
      </c>
      <c r="I1060" s="5">
        <v>0</v>
      </c>
      <c r="J1060" s="5">
        <v>0</v>
      </c>
      <c r="K1060" s="5">
        <v>0</v>
      </c>
      <c r="L1060" s="5">
        <v>0</v>
      </c>
      <c r="M1060" s="5">
        <v>0</v>
      </c>
      <c r="N1060" s="5">
        <v>0</v>
      </c>
      <c r="O1060" s="5">
        <v>0</v>
      </c>
      <c r="P1060" s="5">
        <v>0</v>
      </c>
      <c r="Q1060" s="5">
        <v>0</v>
      </c>
      <c r="R1060" s="5">
        <v>0</v>
      </c>
      <c r="S1060" s="5">
        <v>0</v>
      </c>
      <c r="T1060" s="5">
        <v>0</v>
      </c>
      <c r="U1060" s="5">
        <v>0</v>
      </c>
      <c r="V1060" s="5">
        <v>0</v>
      </c>
    </row>
    <row r="1061" spans="1:22" hidden="1" x14ac:dyDescent="0.35">
      <c r="A1061" t="s">
        <v>77</v>
      </c>
      <c r="B1061" t="s">
        <v>42</v>
      </c>
      <c r="C1061" t="str">
        <f t="shared" si="48"/>
        <v>LROW_TO_elec</v>
      </c>
      <c r="D1061" t="str">
        <f t="shared" si="49"/>
        <v>PROTRA_CHP_PP_I</v>
      </c>
      <c r="E1061" t="s">
        <v>7</v>
      </c>
      <c r="F1061" s="1" t="str">
        <f t="shared" si="50"/>
        <v>LROWTO_elecPROTRA_CHP_waste</v>
      </c>
      <c r="G1061" s="5">
        <v>2.7722876592870031E-2</v>
      </c>
      <c r="H1061" s="5">
        <v>2.6418491525298685E-2</v>
      </c>
      <c r="I1061" s="5">
        <v>2.9643918830342578E-2</v>
      </c>
      <c r="J1061" s="5">
        <v>3.1243380293886201E-2</v>
      </c>
      <c r="K1061" s="5">
        <v>3.223511553503098E-2</v>
      </c>
      <c r="L1061" s="5">
        <v>3.3370206738112029E-2</v>
      </c>
      <c r="M1061" s="5">
        <v>3.4868417046763821E-2</v>
      </c>
      <c r="N1061" s="5">
        <v>3.9177419080277005E-2</v>
      </c>
      <c r="O1061" s="5">
        <v>4.1588832704037772E-2</v>
      </c>
      <c r="P1061" s="5">
        <v>4.5870130481150018E-2</v>
      </c>
      <c r="Q1061" s="5">
        <v>4.8654148690213332E-2</v>
      </c>
      <c r="R1061" s="5">
        <v>5.2374372568735846E-2</v>
      </c>
      <c r="S1061" s="5">
        <v>5.5337956667940495E-2</v>
      </c>
      <c r="T1061" s="5">
        <v>5.8783258056394234E-2</v>
      </c>
      <c r="U1061" s="5">
        <v>6.2034264369215796E-2</v>
      </c>
      <c r="V1061" s="5">
        <v>6.528527068203735E-2</v>
      </c>
    </row>
    <row r="1062" spans="1:22" hidden="1" x14ac:dyDescent="0.35">
      <c r="A1062" t="s">
        <v>77</v>
      </c>
      <c r="B1062" t="s">
        <v>42</v>
      </c>
      <c r="C1062" t="str">
        <f t="shared" si="48"/>
        <v>LROW_TO_elec</v>
      </c>
      <c r="D1062" t="str">
        <f t="shared" si="49"/>
        <v>PROTRA_CHP_PP_I</v>
      </c>
      <c r="E1062" t="s">
        <v>8</v>
      </c>
      <c r="F1062" s="1" t="str">
        <f t="shared" si="50"/>
        <v>LROWTO_elecPROTRA_CHP_solid_bio</v>
      </c>
      <c r="G1062" s="5">
        <v>0.4236662549724361</v>
      </c>
      <c r="H1062" s="5">
        <v>0.40373239512320069</v>
      </c>
      <c r="I1062" s="5">
        <v>0.45302398657966703</v>
      </c>
      <c r="J1062" s="5">
        <v>0.47746725984397681</v>
      </c>
      <c r="K1062" s="5">
        <v>0.49262314578288602</v>
      </c>
      <c r="L1062" s="5">
        <v>0.50996982470527408</v>
      </c>
      <c r="M1062" s="5">
        <v>0.53286575862833774</v>
      </c>
      <c r="N1062" s="5">
        <v>0.59871674447721102</v>
      </c>
      <c r="O1062" s="5">
        <v>0.63556842455975293</v>
      </c>
      <c r="P1062" s="5">
        <v>0.70099602871095612</v>
      </c>
      <c r="Q1062" s="5">
        <v>0.74354192269341091</v>
      </c>
      <c r="R1062" s="5">
        <v>0.80039508917462754</v>
      </c>
      <c r="S1062" s="5">
        <v>0.8456851431269945</v>
      </c>
      <c r="T1062" s="5">
        <v>0.89833689200333355</v>
      </c>
      <c r="U1062" s="5">
        <v>0.94801938670516739</v>
      </c>
      <c r="V1062" s="5">
        <v>0.99770188140700122</v>
      </c>
    </row>
    <row r="1063" spans="1:22" hidden="1" x14ac:dyDescent="0.35">
      <c r="A1063" t="s">
        <v>77</v>
      </c>
      <c r="B1063" t="s">
        <v>42</v>
      </c>
      <c r="C1063" t="str">
        <f t="shared" si="48"/>
        <v>LROW_TO_elec</v>
      </c>
      <c r="D1063" t="str">
        <f t="shared" si="49"/>
        <v>PROTRA_CHP_PP_I</v>
      </c>
      <c r="E1063" t="s">
        <v>9</v>
      </c>
      <c r="F1063" s="1" t="str">
        <f t="shared" si="50"/>
        <v>LROWTO_elecPROTRA_CHP_solid_bio_CCS</v>
      </c>
      <c r="G1063" s="6">
        <v>0</v>
      </c>
      <c r="H1063" s="6">
        <v>0</v>
      </c>
      <c r="I1063" s="6">
        <v>0</v>
      </c>
      <c r="J1063" s="6">
        <v>0</v>
      </c>
      <c r="K1063" s="6">
        <v>0</v>
      </c>
      <c r="L1063" s="6">
        <v>0</v>
      </c>
      <c r="M1063" s="6">
        <v>0</v>
      </c>
      <c r="N1063" s="6">
        <v>0</v>
      </c>
      <c r="O1063" s="6">
        <v>0</v>
      </c>
      <c r="P1063" s="6">
        <v>0</v>
      </c>
      <c r="Q1063" s="6">
        <v>0</v>
      </c>
      <c r="R1063" s="6">
        <v>0</v>
      </c>
      <c r="S1063" s="6">
        <v>0</v>
      </c>
      <c r="T1063" s="6">
        <v>0</v>
      </c>
      <c r="U1063" s="6">
        <v>0</v>
      </c>
      <c r="V1063" s="6">
        <v>0</v>
      </c>
    </row>
    <row r="1064" spans="1:22" hidden="1" x14ac:dyDescent="0.35">
      <c r="A1064" t="s">
        <v>77</v>
      </c>
      <c r="B1064" t="s">
        <v>42</v>
      </c>
      <c r="C1064" t="str">
        <f t="shared" si="48"/>
        <v>LROW_TO_elec</v>
      </c>
      <c r="D1064" t="str">
        <f t="shared" si="49"/>
        <v>PROTRA_CHP_PP_I</v>
      </c>
      <c r="E1064" t="s">
        <v>17</v>
      </c>
      <c r="F1064" s="1" t="str">
        <f t="shared" si="50"/>
        <v>LROWTO_elecPROTRA_PP_solid_bio</v>
      </c>
      <c r="G1064" s="5">
        <v>2.8499242255264976</v>
      </c>
      <c r="H1064" s="5">
        <v>2.7414599037906915</v>
      </c>
      <c r="I1064" s="5">
        <v>3.0843083727598435</v>
      </c>
      <c r="J1064" s="5">
        <v>3.2812768760737967</v>
      </c>
      <c r="K1064" s="5">
        <v>3.3987427961141563</v>
      </c>
      <c r="L1064" s="5">
        <v>3.5484273218193438</v>
      </c>
      <c r="M1064" s="5">
        <v>3.7444089898380213</v>
      </c>
      <c r="N1064" s="5">
        <v>4.1909305721708945</v>
      </c>
      <c r="O1064" s="5">
        <v>4.4617868237066336</v>
      </c>
      <c r="P1064" s="5">
        <v>4.9362773274532747</v>
      </c>
      <c r="Q1064" s="5">
        <v>5.2234322466015044</v>
      </c>
      <c r="R1064" s="5">
        <v>5.6017869692024256</v>
      </c>
      <c r="S1064" s="5">
        <v>5.8626299042608796</v>
      </c>
      <c r="T1064" s="5">
        <v>6.1931096942688155</v>
      </c>
      <c r="U1064" s="5">
        <v>6.5083959333978614</v>
      </c>
      <c r="V1064" s="5">
        <v>6.8236821725269072</v>
      </c>
    </row>
    <row r="1065" spans="1:22" hidden="1" x14ac:dyDescent="0.35">
      <c r="A1065" t="s">
        <v>77</v>
      </c>
      <c r="B1065" t="s">
        <v>42</v>
      </c>
      <c r="C1065" t="str">
        <f t="shared" si="48"/>
        <v>LROW_TO_elec</v>
      </c>
      <c r="D1065" t="str">
        <f t="shared" si="49"/>
        <v>PROTRA_CHP_PP_I</v>
      </c>
      <c r="E1065" t="s">
        <v>18</v>
      </c>
      <c r="F1065" s="1" t="str">
        <f t="shared" si="50"/>
        <v>LROWTO_elecPROTRA_PP_solid_bio_CCS</v>
      </c>
      <c r="G1065" s="6">
        <v>0</v>
      </c>
      <c r="H1065" s="6">
        <v>0</v>
      </c>
      <c r="I1065" s="6">
        <v>0</v>
      </c>
      <c r="J1065" s="6">
        <v>0</v>
      </c>
      <c r="K1065" s="6">
        <v>0</v>
      </c>
      <c r="L1065" s="6">
        <v>0</v>
      </c>
      <c r="M1065" s="6">
        <v>0</v>
      </c>
      <c r="N1065" s="6">
        <v>0</v>
      </c>
      <c r="O1065" s="6">
        <v>0</v>
      </c>
      <c r="P1065" s="6">
        <v>0</v>
      </c>
      <c r="Q1065" s="6">
        <v>0</v>
      </c>
      <c r="R1065" s="6">
        <v>0</v>
      </c>
      <c r="S1065" s="6">
        <v>0</v>
      </c>
      <c r="T1065" s="6">
        <v>0</v>
      </c>
      <c r="U1065" s="6">
        <v>0</v>
      </c>
      <c r="V1065" s="6">
        <v>0</v>
      </c>
    </row>
    <row r="1066" spans="1:22" hidden="1" x14ac:dyDescent="0.35">
      <c r="A1066" t="s">
        <v>77</v>
      </c>
      <c r="B1066" t="s">
        <v>42</v>
      </c>
      <c r="C1066" t="str">
        <f t="shared" si="48"/>
        <v>LROW_TO_elec</v>
      </c>
      <c r="D1066" t="str">
        <f t="shared" si="49"/>
        <v>PROTRA_CHP_PP_I</v>
      </c>
      <c r="E1066" t="s">
        <v>19</v>
      </c>
      <c r="F1066" s="1" t="str">
        <f t="shared" si="50"/>
        <v>LROWTO_elecPROTRA_PP_gas_fuels</v>
      </c>
      <c r="G1066" s="5">
        <v>240.79675677391691</v>
      </c>
      <c r="H1066" s="5">
        <v>253.79702009890451</v>
      </c>
      <c r="I1066" s="5">
        <v>260.29533337039078</v>
      </c>
      <c r="J1066" s="5">
        <v>271.09013653450302</v>
      </c>
      <c r="K1066" s="5">
        <v>283.48714396159261</v>
      </c>
      <c r="L1066" s="5">
        <v>300.34011015721796</v>
      </c>
      <c r="M1066" s="5">
        <v>317.136011841205</v>
      </c>
      <c r="N1066" s="5">
        <v>327.21025411150305</v>
      </c>
      <c r="O1066" s="5">
        <v>343.88849892302454</v>
      </c>
      <c r="P1066" s="5">
        <v>359.41854503308815</v>
      </c>
      <c r="Q1066" s="5">
        <v>373.2548552658177</v>
      </c>
      <c r="R1066" s="5">
        <v>390.4948023541919</v>
      </c>
      <c r="S1066" s="5">
        <v>401.37921574389759</v>
      </c>
      <c r="T1066" s="5">
        <v>414.2085450725009</v>
      </c>
      <c r="U1066" s="5">
        <v>427.97898112819144</v>
      </c>
      <c r="V1066" s="5">
        <v>441.74941718388197</v>
      </c>
    </row>
    <row r="1067" spans="1:22" hidden="1" x14ac:dyDescent="0.35">
      <c r="A1067" t="s">
        <v>77</v>
      </c>
      <c r="B1067" t="s">
        <v>42</v>
      </c>
      <c r="C1067" t="str">
        <f t="shared" si="48"/>
        <v>LROW_TO_elec</v>
      </c>
      <c r="D1067" t="str">
        <f t="shared" si="49"/>
        <v>PROTRA_CHP_PP_I</v>
      </c>
      <c r="E1067" t="s">
        <v>20</v>
      </c>
      <c r="F1067" s="1" t="str">
        <f t="shared" si="50"/>
        <v>LROWTO_elecPROTRA_PP_gas_fuels_CCS</v>
      </c>
      <c r="G1067" s="6">
        <v>0</v>
      </c>
      <c r="H1067" s="6">
        <v>0</v>
      </c>
      <c r="I1067" s="6">
        <v>0</v>
      </c>
      <c r="J1067" s="6">
        <v>0</v>
      </c>
      <c r="K1067" s="6">
        <v>0</v>
      </c>
      <c r="L1067" s="6">
        <v>0</v>
      </c>
      <c r="M1067" s="6">
        <v>0</v>
      </c>
      <c r="N1067" s="6">
        <v>0</v>
      </c>
      <c r="O1067" s="6">
        <v>0</v>
      </c>
      <c r="P1067" s="6">
        <v>0</v>
      </c>
      <c r="Q1067" s="6">
        <v>0</v>
      </c>
      <c r="R1067" s="6">
        <v>0</v>
      </c>
      <c r="S1067" s="6">
        <v>0</v>
      </c>
      <c r="T1067" s="6">
        <v>0</v>
      </c>
      <c r="U1067" s="6">
        <v>0</v>
      </c>
      <c r="V1067" s="6">
        <v>0</v>
      </c>
    </row>
    <row r="1068" spans="1:22" hidden="1" x14ac:dyDescent="0.35">
      <c r="A1068" t="s">
        <v>77</v>
      </c>
      <c r="B1068" t="s">
        <v>42</v>
      </c>
      <c r="C1068" t="str">
        <f t="shared" si="48"/>
        <v>LROW_TO_elec</v>
      </c>
      <c r="D1068" t="str">
        <f t="shared" si="49"/>
        <v>PROTRA_CHP_PP_I</v>
      </c>
      <c r="E1068" t="s">
        <v>21</v>
      </c>
      <c r="F1068" s="1" t="str">
        <f t="shared" si="50"/>
        <v>LROWTO_elecPROTRA_PP_geothermal</v>
      </c>
      <c r="G1068" s="5">
        <v>0.7000927697080469</v>
      </c>
      <c r="H1068" s="5">
        <v>0.8978459992626171</v>
      </c>
      <c r="I1068" s="5">
        <v>1.0443607784210167</v>
      </c>
      <c r="J1068" s="5">
        <v>1.1412484464542021</v>
      </c>
      <c r="K1068" s="5">
        <v>1.2271445408931949</v>
      </c>
      <c r="L1068" s="5">
        <v>1.2750957250813693</v>
      </c>
      <c r="M1068" s="5">
        <v>1.3882683286717565</v>
      </c>
      <c r="N1068" s="5">
        <v>1.5307840903440408</v>
      </c>
      <c r="O1068" s="5">
        <v>1.7018753519370311</v>
      </c>
      <c r="P1068" s="5">
        <v>2.1269518382941079</v>
      </c>
      <c r="Q1068" s="5">
        <v>2.3992066295646359</v>
      </c>
      <c r="R1068" s="5">
        <v>2.620919248572033</v>
      </c>
      <c r="S1068" s="5">
        <v>2.9431849843355944</v>
      </c>
      <c r="T1068" s="5">
        <v>3.2182180247190928</v>
      </c>
      <c r="U1068" s="5">
        <v>3.4908690974811858</v>
      </c>
      <c r="V1068" s="5">
        <v>3.7635201702432788</v>
      </c>
    </row>
    <row r="1069" spans="1:22" hidden="1" x14ac:dyDescent="0.35">
      <c r="A1069" t="s">
        <v>77</v>
      </c>
      <c r="B1069" t="s">
        <v>42</v>
      </c>
      <c r="C1069" t="str">
        <f t="shared" si="48"/>
        <v>LROW_TO_elec</v>
      </c>
      <c r="D1069" t="str">
        <f t="shared" si="49"/>
        <v>PROTRA_CHP_PP_I</v>
      </c>
      <c r="E1069" t="s">
        <v>22</v>
      </c>
      <c r="F1069" s="1" t="str">
        <f t="shared" si="50"/>
        <v>LROWTO_elecPROTRA_PP_hydropower_dammed</v>
      </c>
      <c r="G1069" s="5">
        <v>116.95574100000002</v>
      </c>
      <c r="H1069" s="5">
        <v>119.9972409999999</v>
      </c>
      <c r="I1069" s="5">
        <v>122.19143999999993</v>
      </c>
      <c r="J1069" s="5">
        <v>123.47993000000001</v>
      </c>
      <c r="K1069" s="5">
        <v>127.40301000000009</v>
      </c>
      <c r="L1069" s="5">
        <v>131.1292500000001</v>
      </c>
      <c r="M1069" s="5">
        <v>132.57419000000002</v>
      </c>
      <c r="N1069" s="5">
        <v>138.07981599999999</v>
      </c>
      <c r="O1069" s="5">
        <v>142.2961043</v>
      </c>
      <c r="P1069" s="5">
        <v>144.96970180000011</v>
      </c>
      <c r="Q1069" s="5">
        <v>149.61723279999984</v>
      </c>
      <c r="R1069" s="5">
        <v>155.54324379999994</v>
      </c>
      <c r="S1069" s="5">
        <v>160.51823969999995</v>
      </c>
      <c r="T1069" s="5">
        <v>164.10415980000022</v>
      </c>
      <c r="U1069" s="5">
        <v>169.02115209000024</v>
      </c>
      <c r="V1069" s="5">
        <v>173.93814438000027</v>
      </c>
    </row>
    <row r="1070" spans="1:22" hidden="1" x14ac:dyDescent="0.35">
      <c r="A1070" t="s">
        <v>77</v>
      </c>
      <c r="B1070" t="s">
        <v>42</v>
      </c>
      <c r="C1070" t="str">
        <f t="shared" si="48"/>
        <v>LROW_TO_elec</v>
      </c>
      <c r="D1070" t="str">
        <f t="shared" si="49"/>
        <v>PROTRA_CHP_PP_I</v>
      </c>
      <c r="E1070" t="s">
        <v>23</v>
      </c>
      <c r="F1070" s="1" t="str">
        <f t="shared" si="50"/>
        <v>LROWTO_elecPROTRA_PP_hydropower_run_of_river</v>
      </c>
      <c r="G1070" s="5">
        <v>50.123889000000013</v>
      </c>
      <c r="H1070" s="5">
        <v>51.427388999999955</v>
      </c>
      <c r="I1070" s="5">
        <v>52.367759999999976</v>
      </c>
      <c r="J1070" s="5">
        <v>52.919970000000006</v>
      </c>
      <c r="K1070" s="5">
        <v>54.601290000000041</v>
      </c>
      <c r="L1070" s="5">
        <v>56.198250000000044</v>
      </c>
      <c r="M1070" s="5">
        <v>56.817510000000013</v>
      </c>
      <c r="N1070" s="5">
        <v>59.177064000000001</v>
      </c>
      <c r="O1070" s="5">
        <v>60.984044699999998</v>
      </c>
      <c r="P1070" s="5">
        <v>62.129872200000044</v>
      </c>
      <c r="Q1070" s="5">
        <v>64.121671199999938</v>
      </c>
      <c r="R1070" s="5">
        <v>66.661390199999985</v>
      </c>
      <c r="S1070" s="5">
        <v>68.793531299999984</v>
      </c>
      <c r="T1070" s="5">
        <v>70.330354200000087</v>
      </c>
      <c r="U1070" s="5">
        <v>72.437636610000098</v>
      </c>
      <c r="V1070" s="5">
        <v>74.544919020000108</v>
      </c>
    </row>
    <row r="1071" spans="1:22" hidden="1" x14ac:dyDescent="0.35">
      <c r="A1071" t="s">
        <v>77</v>
      </c>
      <c r="B1071" t="s">
        <v>42</v>
      </c>
      <c r="C1071" t="str">
        <f t="shared" si="48"/>
        <v>LROW_TO_elec</v>
      </c>
      <c r="D1071" t="str">
        <f t="shared" si="49"/>
        <v>PROTRA_CHP_PP_I</v>
      </c>
      <c r="E1071" t="s">
        <v>24</v>
      </c>
      <c r="F1071" s="1" t="str">
        <f t="shared" si="50"/>
        <v>LROWTO_elecPROTRA_PP_liquid_fuels</v>
      </c>
      <c r="G1071" s="5">
        <v>4.7575671306804601</v>
      </c>
      <c r="H1071" s="5">
        <v>5.0144211943056689</v>
      </c>
      <c r="I1071" s="5">
        <v>5.142812299067578</v>
      </c>
      <c r="J1071" s="5">
        <v>5.3560917526773473</v>
      </c>
      <c r="K1071" s="5">
        <v>5.6010269247457103</v>
      </c>
      <c r="L1071" s="5">
        <v>5.9340011686723244</v>
      </c>
      <c r="M1071" s="5">
        <v>6.2658479545362331</v>
      </c>
      <c r="N1071" s="5">
        <v>6.464890850851825</v>
      </c>
      <c r="O1071" s="5">
        <v>6.7944130187406397</v>
      </c>
      <c r="P1071" s="5">
        <v>7.1012495305818728</v>
      </c>
      <c r="Q1071" s="5">
        <v>7.374621878511527</v>
      </c>
      <c r="R1071" s="5">
        <v>7.7152419379391883</v>
      </c>
      <c r="S1071" s="5">
        <v>7.9302918749623075</v>
      </c>
      <c r="T1071" s="5">
        <v>8.1837686922590809</v>
      </c>
      <c r="U1071" s="5">
        <v>8.4558395242396003</v>
      </c>
      <c r="V1071" s="5">
        <v>8.7279103562201197</v>
      </c>
    </row>
    <row r="1072" spans="1:22" hidden="1" x14ac:dyDescent="0.35">
      <c r="A1072" t="s">
        <v>77</v>
      </c>
      <c r="B1072" t="s">
        <v>42</v>
      </c>
      <c r="C1072" t="str">
        <f t="shared" si="48"/>
        <v>LROW_TO_elec</v>
      </c>
      <c r="D1072" t="str">
        <f t="shared" si="49"/>
        <v>PROTRA_CHP_PP_I</v>
      </c>
      <c r="E1072" t="s">
        <v>25</v>
      </c>
      <c r="F1072" s="1" t="str">
        <f t="shared" si="50"/>
        <v>LROWTO_elecPROTRA_PP_liquid_fuels_CCS</v>
      </c>
      <c r="G1072" s="5">
        <v>0</v>
      </c>
      <c r="H1072" s="5">
        <v>0</v>
      </c>
      <c r="I1072" s="5">
        <v>0</v>
      </c>
      <c r="J1072" s="5">
        <v>0</v>
      </c>
      <c r="K1072" s="5">
        <v>0</v>
      </c>
      <c r="L1072" s="5">
        <v>0</v>
      </c>
      <c r="M1072" s="5">
        <v>0</v>
      </c>
      <c r="N1072" s="5">
        <v>0</v>
      </c>
      <c r="O1072" s="5">
        <v>0</v>
      </c>
      <c r="P1072" s="5">
        <v>0</v>
      </c>
      <c r="Q1072" s="5">
        <v>0</v>
      </c>
      <c r="R1072" s="5">
        <v>0</v>
      </c>
      <c r="S1072" s="5">
        <v>0</v>
      </c>
      <c r="T1072" s="5">
        <v>0</v>
      </c>
      <c r="U1072" s="5">
        <v>0</v>
      </c>
      <c r="V1072" s="5">
        <v>0</v>
      </c>
    </row>
    <row r="1073" spans="1:22" hidden="1" x14ac:dyDescent="0.35">
      <c r="A1073" t="s">
        <v>77</v>
      </c>
      <c r="B1073" t="s">
        <v>42</v>
      </c>
      <c r="C1073" t="str">
        <f t="shared" si="48"/>
        <v>LROW_TO_elec</v>
      </c>
      <c r="D1073" t="str">
        <f t="shared" si="49"/>
        <v>PROTRA_CHP_PP_I</v>
      </c>
      <c r="E1073" t="s">
        <v>26</v>
      </c>
      <c r="F1073" s="1" t="str">
        <f t="shared" si="50"/>
        <v>LROWTO_elecPROTRA_PP_nuclear</v>
      </c>
      <c r="G1073" s="5">
        <v>23.811999999999973</v>
      </c>
      <c r="H1073" s="5">
        <v>23.84900000000005</v>
      </c>
      <c r="I1073" s="5">
        <v>23.849000000000018</v>
      </c>
      <c r="J1073" s="5">
        <v>23.876999999999995</v>
      </c>
      <c r="K1073" s="5">
        <v>23.92500000000004</v>
      </c>
      <c r="L1073" s="5">
        <v>23.927000000000007</v>
      </c>
      <c r="M1073" s="5">
        <v>25.232999999999976</v>
      </c>
      <c r="N1073" s="5">
        <v>25.288000000000039</v>
      </c>
      <c r="O1073" s="5">
        <v>25.287000000000031</v>
      </c>
      <c r="P1073" s="5">
        <v>25.312000000000058</v>
      </c>
      <c r="Q1073" s="5">
        <v>25.331999999999979</v>
      </c>
      <c r="R1073" s="5">
        <v>25.64700000000002</v>
      </c>
      <c r="S1073" s="5">
        <v>25.960000000000043</v>
      </c>
      <c r="T1073" s="5">
        <v>25.356000000000002</v>
      </c>
      <c r="U1073" s="5">
        <v>25.427599999999998</v>
      </c>
      <c r="V1073" s="5">
        <v>25.499199999999995</v>
      </c>
    </row>
    <row r="1074" spans="1:22" hidden="1" x14ac:dyDescent="0.35">
      <c r="A1074" t="s">
        <v>77</v>
      </c>
      <c r="B1074" t="s">
        <v>42</v>
      </c>
      <c r="C1074" t="str">
        <f t="shared" si="48"/>
        <v>LROW_TO_elec</v>
      </c>
      <c r="D1074" t="str">
        <f t="shared" si="49"/>
        <v>PROTRA_CHP_PP_I</v>
      </c>
      <c r="E1074" t="s">
        <v>27</v>
      </c>
      <c r="F1074" s="1" t="str">
        <f t="shared" si="50"/>
        <v>LROWTO_elecPROTRA_PP_oceanic</v>
      </c>
      <c r="G1074" s="5">
        <v>5.0000000000000058E-2</v>
      </c>
      <c r="H1074" s="5">
        <v>5.6999999999999953E-2</v>
      </c>
      <c r="I1074" s="5">
        <v>5.7000000000000065E-2</v>
      </c>
      <c r="J1074" s="5">
        <v>5.7000000000000065E-2</v>
      </c>
      <c r="K1074" s="5">
        <v>5.6999999999999981E-2</v>
      </c>
      <c r="L1074" s="5">
        <v>5.7000000000000106E-2</v>
      </c>
      <c r="M1074" s="5">
        <v>5.7000000000000009E-2</v>
      </c>
      <c r="N1074" s="5">
        <v>5.7000000000000037E-2</v>
      </c>
      <c r="O1074" s="5">
        <v>9.2999999999999972E-2</v>
      </c>
      <c r="P1074" s="5">
        <v>0.10700000000000004</v>
      </c>
      <c r="Q1074" s="5">
        <v>0.12869999999999998</v>
      </c>
      <c r="R1074" s="5">
        <v>0.16869999999999996</v>
      </c>
      <c r="S1074" s="5">
        <v>0.20069999999999999</v>
      </c>
      <c r="T1074" s="5">
        <v>0.20069999999999988</v>
      </c>
      <c r="U1074" s="5">
        <v>0.22663999999999984</v>
      </c>
      <c r="V1074" s="5">
        <v>0.2525799999999998</v>
      </c>
    </row>
    <row r="1075" spans="1:22" hidden="1" x14ac:dyDescent="0.35">
      <c r="A1075" t="s">
        <v>77</v>
      </c>
      <c r="B1075" t="s">
        <v>42</v>
      </c>
      <c r="C1075" t="str">
        <f t="shared" si="48"/>
        <v>LROW_TO_elec</v>
      </c>
      <c r="D1075" t="str">
        <f t="shared" si="49"/>
        <v>PROTRA_CHP_PP_I</v>
      </c>
      <c r="E1075" t="s">
        <v>28</v>
      </c>
      <c r="F1075" s="1" t="str">
        <f t="shared" si="50"/>
        <v>LROWTO_elecPROTRA_PP_solar_CSP</v>
      </c>
      <c r="G1075" s="5">
        <v>7.6799263527854069E-3</v>
      </c>
      <c r="H1075" s="5">
        <v>7.9324741025108714E-3</v>
      </c>
      <c r="I1075" s="5">
        <v>8.490926354384051E-3</v>
      </c>
      <c r="J1075" s="5">
        <v>7.4689664922575321E-3</v>
      </c>
      <c r="K1075" s="5">
        <v>1.2497303922483296E-2</v>
      </c>
      <c r="L1075" s="5">
        <v>2.0381219361414692E-2</v>
      </c>
      <c r="M1075" s="5">
        <v>3.179332039621751E-2</v>
      </c>
      <c r="N1075" s="5">
        <v>5.3186110987301742E-2</v>
      </c>
      <c r="O1075" s="5">
        <v>0.10736820884379825</v>
      </c>
      <c r="P1075" s="5">
        <v>0.15439943770322301</v>
      </c>
      <c r="Q1075" s="5">
        <v>0.17916774859197182</v>
      </c>
      <c r="R1075" s="5">
        <v>0.20043829000741387</v>
      </c>
      <c r="S1075" s="5">
        <v>0.23908199518010617</v>
      </c>
      <c r="T1075" s="5">
        <v>0.30887978918294873</v>
      </c>
      <c r="U1075" s="5">
        <v>0.3457672841377073</v>
      </c>
      <c r="V1075" s="5">
        <v>0.38265477909246587</v>
      </c>
    </row>
    <row r="1076" spans="1:22" hidden="1" x14ac:dyDescent="0.35">
      <c r="A1076" t="s">
        <v>77</v>
      </c>
      <c r="B1076" t="s">
        <v>42</v>
      </c>
      <c r="C1076" t="str">
        <f t="shared" si="48"/>
        <v>LROW_TO_elec</v>
      </c>
      <c r="D1076" t="str">
        <f t="shared" si="49"/>
        <v>PROTRA_CHP_PP_I</v>
      </c>
      <c r="E1076" t="s">
        <v>29</v>
      </c>
      <c r="F1076" s="1" t="str">
        <f t="shared" si="50"/>
        <v>LROWTO_elecPROTRA_PP_solar_PV</v>
      </c>
      <c r="G1076" s="5">
        <v>5.3952044188328871E-2</v>
      </c>
      <c r="H1076" s="5">
        <v>7.0240515538492726E-2</v>
      </c>
      <c r="I1076" s="5">
        <v>9.0365444187368568E-2</v>
      </c>
      <c r="J1076" s="5">
        <v>0.1232586201046451</v>
      </c>
      <c r="K1076" s="5">
        <v>0.22362161764651087</v>
      </c>
      <c r="L1076" s="5">
        <v>0.38912386838315272</v>
      </c>
      <c r="M1076" s="5">
        <v>0.80615920776226124</v>
      </c>
      <c r="N1076" s="5">
        <v>1.2622577334076237</v>
      </c>
      <c r="O1076" s="5">
        <v>2.2762948746937077</v>
      </c>
      <c r="P1076" s="5">
        <v>3.5332773373780642</v>
      </c>
      <c r="Q1076" s="5">
        <v>4.9187587508448303</v>
      </c>
      <c r="R1076" s="5">
        <v>7.1895196259955307</v>
      </c>
      <c r="S1076" s="5">
        <v>11.064793202892009</v>
      </c>
      <c r="T1076" s="5">
        <v>15.535149126490229</v>
      </c>
      <c r="U1076" s="5">
        <v>18.550126929517379</v>
      </c>
      <c r="V1076" s="5">
        <v>21.56510473254453</v>
      </c>
    </row>
    <row r="1077" spans="1:22" hidden="1" x14ac:dyDescent="0.35">
      <c r="A1077" t="s">
        <v>77</v>
      </c>
      <c r="B1077" t="s">
        <v>42</v>
      </c>
      <c r="C1077" t="str">
        <f t="shared" si="48"/>
        <v>LROW_TO_elec</v>
      </c>
      <c r="D1077" t="str">
        <f t="shared" si="49"/>
        <v>PROTRA_CHP_PP_I</v>
      </c>
      <c r="E1077" t="s">
        <v>30</v>
      </c>
      <c r="F1077" s="1" t="str">
        <f t="shared" si="50"/>
        <v>LROWTO_elecPROTRA_PP_solar_urban_PV</v>
      </c>
      <c r="G1077" s="5">
        <v>3.5968029458885914E-2</v>
      </c>
      <c r="H1077" s="5">
        <v>4.6827010358995155E-2</v>
      </c>
      <c r="I1077" s="5">
        <v>6.0243629458245712E-2</v>
      </c>
      <c r="J1077" s="5">
        <v>8.2172413403096736E-2</v>
      </c>
      <c r="K1077" s="5">
        <v>0.14908107843100726</v>
      </c>
      <c r="L1077" s="5">
        <v>0.2594159122554352</v>
      </c>
      <c r="M1077" s="5">
        <v>0.53743947184150753</v>
      </c>
      <c r="N1077" s="5">
        <v>0.84150515560508254</v>
      </c>
      <c r="O1077" s="5">
        <v>1.517529916462472</v>
      </c>
      <c r="P1077" s="5">
        <v>2.3555182249187099</v>
      </c>
      <c r="Q1077" s="5">
        <v>3.2791725005632206</v>
      </c>
      <c r="R1077" s="5">
        <v>4.7930130839970211</v>
      </c>
      <c r="S1077" s="5">
        <v>7.376528801928008</v>
      </c>
      <c r="T1077" s="5">
        <v>10.356766084326821</v>
      </c>
      <c r="U1077" s="5">
        <v>12.366751286344922</v>
      </c>
      <c r="V1077" s="5">
        <v>14.376736488363022</v>
      </c>
    </row>
    <row r="1078" spans="1:22" hidden="1" x14ac:dyDescent="0.35">
      <c r="A1078" t="s">
        <v>77</v>
      </c>
      <c r="B1078" t="s">
        <v>42</v>
      </c>
      <c r="C1078" t="str">
        <f t="shared" si="48"/>
        <v>LROW_TO_elec</v>
      </c>
      <c r="D1078" t="str">
        <f t="shared" si="49"/>
        <v>PROTRA_CHP_PP_I</v>
      </c>
      <c r="E1078" t="s">
        <v>31</v>
      </c>
      <c r="F1078" s="1" t="str">
        <f t="shared" si="50"/>
        <v>LROWTO_elecPROTRA_PP_solid_fossil</v>
      </c>
      <c r="G1078" s="5">
        <v>131.96619855725942</v>
      </c>
      <c r="H1078" s="5">
        <v>139.07127859417616</v>
      </c>
      <c r="I1078" s="5">
        <v>142.61669965753089</v>
      </c>
      <c r="J1078" s="5">
        <v>148.52558660650277</v>
      </c>
      <c r="K1078" s="5">
        <v>155.31397703408609</v>
      </c>
      <c r="L1078" s="5">
        <v>164.55152600047165</v>
      </c>
      <c r="M1078" s="5">
        <v>173.7500005812621</v>
      </c>
      <c r="N1078" s="5">
        <v>179.25660401085861</v>
      </c>
      <c r="O1078" s="5">
        <v>188.38250120356153</v>
      </c>
      <c r="P1078" s="5">
        <v>196.84754882722768</v>
      </c>
      <c r="Q1078" s="5">
        <v>204.40138226748951</v>
      </c>
      <c r="R1078" s="5">
        <v>213.82753854104001</v>
      </c>
      <c r="S1078" s="5">
        <v>219.75369758660048</v>
      </c>
      <c r="T1078" s="5">
        <v>226.75313651058033</v>
      </c>
      <c r="U1078" s="5">
        <v>234.26948557916197</v>
      </c>
      <c r="V1078" s="5">
        <v>241.7858346477436</v>
      </c>
    </row>
    <row r="1079" spans="1:22" hidden="1" x14ac:dyDescent="0.35">
      <c r="A1079" t="s">
        <v>77</v>
      </c>
      <c r="B1079" t="s">
        <v>42</v>
      </c>
      <c r="C1079" t="str">
        <f t="shared" si="48"/>
        <v>LROW_TO_elec</v>
      </c>
      <c r="D1079" t="str">
        <f t="shared" si="49"/>
        <v>PROTRA_CHP_PP_I</v>
      </c>
      <c r="E1079" t="s">
        <v>32</v>
      </c>
      <c r="F1079" s="1" t="str">
        <f t="shared" si="50"/>
        <v>LROWTO_elecPROTRA_PP_solid_fossil_CCS</v>
      </c>
      <c r="G1079" s="5">
        <v>0</v>
      </c>
      <c r="H1079" s="5">
        <v>0</v>
      </c>
      <c r="I1079" s="5">
        <v>0</v>
      </c>
      <c r="J1079" s="5">
        <v>0</v>
      </c>
      <c r="K1079" s="5">
        <v>0</v>
      </c>
      <c r="L1079" s="5">
        <v>0</v>
      </c>
      <c r="M1079" s="5">
        <v>0</v>
      </c>
      <c r="N1079" s="5">
        <v>0</v>
      </c>
      <c r="O1079" s="5">
        <v>0</v>
      </c>
      <c r="P1079" s="5">
        <v>0</v>
      </c>
      <c r="Q1079" s="5">
        <v>0</v>
      </c>
      <c r="R1079" s="5">
        <v>0</v>
      </c>
      <c r="S1079" s="5">
        <v>0</v>
      </c>
      <c r="T1079" s="5">
        <v>0</v>
      </c>
      <c r="U1079" s="5">
        <v>0</v>
      </c>
      <c r="V1079" s="5">
        <v>0</v>
      </c>
    </row>
    <row r="1080" spans="1:22" hidden="1" x14ac:dyDescent="0.35">
      <c r="A1080" t="s">
        <v>77</v>
      </c>
      <c r="B1080" t="s">
        <v>42</v>
      </c>
      <c r="C1080" t="str">
        <f t="shared" si="48"/>
        <v>LROW_TO_elec</v>
      </c>
      <c r="D1080" t="str">
        <f t="shared" si="49"/>
        <v>PROTRA_CHP_PP_I</v>
      </c>
      <c r="E1080" t="s">
        <v>33</v>
      </c>
      <c r="F1080" s="1" t="str">
        <f t="shared" si="50"/>
        <v>LROWTO_elecPROTRA_PP_waste</v>
      </c>
      <c r="G1080" s="5">
        <v>0.18648664290820635</v>
      </c>
      <c r="H1080" s="5">
        <v>0.17938920956080243</v>
      </c>
      <c r="I1080" s="5">
        <v>0.20182372183014663</v>
      </c>
      <c r="J1080" s="5">
        <v>0.21471248378833069</v>
      </c>
      <c r="K1080" s="5">
        <v>0.22239894256791579</v>
      </c>
      <c r="L1080" s="5">
        <v>0.23219364673725582</v>
      </c>
      <c r="M1080" s="5">
        <v>0.24501783448687989</v>
      </c>
      <c r="N1080" s="5">
        <v>0.27423626427159964</v>
      </c>
      <c r="O1080" s="5">
        <v>0.29195991902956753</v>
      </c>
      <c r="P1080" s="5">
        <v>0.32300851335462821</v>
      </c>
      <c r="Q1080" s="5">
        <v>0.34179868201486258</v>
      </c>
      <c r="R1080" s="5">
        <v>0.36655656905421941</v>
      </c>
      <c r="S1080" s="5">
        <v>0.38362499594419669</v>
      </c>
      <c r="T1080" s="5">
        <v>0.40525015567145345</v>
      </c>
      <c r="U1080" s="5">
        <v>0.42588111552775193</v>
      </c>
      <c r="V1080" s="5">
        <v>0.44651207538405041</v>
      </c>
    </row>
    <row r="1081" spans="1:22" hidden="1" x14ac:dyDescent="0.35">
      <c r="A1081" t="s">
        <v>77</v>
      </c>
      <c r="B1081" t="s">
        <v>42</v>
      </c>
      <c r="C1081" t="str">
        <f t="shared" si="48"/>
        <v>LROW_TO_elec</v>
      </c>
      <c r="D1081" t="str">
        <f t="shared" si="49"/>
        <v>PROTRA_CHP_PP_I</v>
      </c>
      <c r="E1081" t="s">
        <v>34</v>
      </c>
      <c r="F1081" s="1" t="str">
        <f t="shared" si="50"/>
        <v>LROWTO_elecPROTRA_PP_waste_CCS</v>
      </c>
      <c r="G1081" s="5">
        <v>0</v>
      </c>
      <c r="H1081" s="5">
        <v>0</v>
      </c>
      <c r="I1081" s="5">
        <v>0</v>
      </c>
      <c r="J1081" s="5">
        <v>0</v>
      </c>
      <c r="K1081" s="5">
        <v>0</v>
      </c>
      <c r="L1081" s="5">
        <v>0</v>
      </c>
      <c r="M1081" s="5">
        <v>0</v>
      </c>
      <c r="N1081" s="5">
        <v>0</v>
      </c>
      <c r="O1081" s="5">
        <v>0</v>
      </c>
      <c r="P1081" s="5">
        <v>0</v>
      </c>
      <c r="Q1081" s="5">
        <v>0</v>
      </c>
      <c r="R1081" s="5">
        <v>0</v>
      </c>
      <c r="S1081" s="5">
        <v>0</v>
      </c>
      <c r="T1081" s="5">
        <v>0</v>
      </c>
      <c r="U1081" s="5">
        <v>0</v>
      </c>
      <c r="V1081" s="5">
        <v>0</v>
      </c>
    </row>
    <row r="1082" spans="1:22" hidden="1" x14ac:dyDescent="0.35">
      <c r="A1082" t="s">
        <v>77</v>
      </c>
      <c r="B1082" t="s">
        <v>42</v>
      </c>
      <c r="C1082" t="str">
        <f t="shared" si="48"/>
        <v>LROW_TO_elec</v>
      </c>
      <c r="D1082" t="str">
        <f t="shared" si="49"/>
        <v>PROTRA_CHP_PP_I</v>
      </c>
      <c r="E1082" t="s">
        <v>35</v>
      </c>
      <c r="F1082" s="1" t="str">
        <f t="shared" si="50"/>
        <v>LROWTO_elecPROTRA_PP_wind_offshore</v>
      </c>
      <c r="G1082" s="5">
        <v>9.0763747496021667E-3</v>
      </c>
      <c r="H1082" s="5">
        <v>1.205607440789278E-2</v>
      </c>
      <c r="I1082" s="5">
        <v>1.7126366198612412E-2</v>
      </c>
      <c r="J1082" s="5">
        <v>2.4034906478033732E-2</v>
      </c>
      <c r="K1082" s="5">
        <v>3.935937848715583E-2</v>
      </c>
      <c r="L1082" s="5">
        <v>6.1851512289388656E-2</v>
      </c>
      <c r="M1082" s="5">
        <v>7.7366060809021781E-2</v>
      </c>
      <c r="N1082" s="5">
        <v>0.11774253992616897</v>
      </c>
      <c r="O1082" s="5">
        <v>0.1824512531772072</v>
      </c>
      <c r="P1082" s="5">
        <v>0.24827691716252573</v>
      </c>
      <c r="Q1082" s="5">
        <v>0.36371648006867341</v>
      </c>
      <c r="R1082" s="5">
        <v>0.48500471663850475</v>
      </c>
      <c r="S1082" s="5">
        <v>0.67764722244062781</v>
      </c>
      <c r="T1082" s="5">
        <v>0.89444363590525744</v>
      </c>
      <c r="U1082" s="5">
        <v>1.0550700538909992</v>
      </c>
      <c r="V1082" s="5">
        <v>1.2156964718767409</v>
      </c>
    </row>
    <row r="1083" spans="1:22" hidden="1" x14ac:dyDescent="0.35">
      <c r="A1083" t="s">
        <v>77</v>
      </c>
      <c r="B1083" t="s">
        <v>42</v>
      </c>
      <c r="C1083" t="str">
        <f t="shared" si="48"/>
        <v>LROW_TO_elec</v>
      </c>
      <c r="D1083" t="str">
        <f t="shared" si="49"/>
        <v>PROTRA_CHP_PP_I</v>
      </c>
      <c r="E1083" t="s">
        <v>36</v>
      </c>
      <c r="F1083" s="1" t="str">
        <f t="shared" si="50"/>
        <v>LROWTO_elecPROTRA_PP_wind_onshore</v>
      </c>
      <c r="G1083" s="5">
        <v>0.76417362525040222</v>
      </c>
      <c r="H1083" s="5">
        <v>0.98618392559211698</v>
      </c>
      <c r="I1083" s="5">
        <v>1.4159936338013686</v>
      </c>
      <c r="J1083" s="5">
        <v>1.9015350935219686</v>
      </c>
      <c r="K1083" s="5">
        <v>2.7297306215128461</v>
      </c>
      <c r="L1083" s="5">
        <v>3.5985884877106451</v>
      </c>
      <c r="M1083" s="5">
        <v>4.4304339391909888</v>
      </c>
      <c r="N1083" s="5">
        <v>5.7734574600738995</v>
      </c>
      <c r="O1083" s="5">
        <v>7.4480667468228159</v>
      </c>
      <c r="P1083" s="5">
        <v>9.9638790828374386</v>
      </c>
      <c r="Q1083" s="5">
        <v>12.556620519931373</v>
      </c>
      <c r="R1083" s="5">
        <v>15.302459283361525</v>
      </c>
      <c r="S1083" s="5">
        <v>17.826902777559422</v>
      </c>
      <c r="T1083" s="5">
        <v>20.424540364094771</v>
      </c>
      <c r="U1083" s="5">
        <v>23.043700846109044</v>
      </c>
      <c r="V1083" s="5">
        <v>25.662861328123316</v>
      </c>
    </row>
    <row r="1084" spans="1:22" hidden="1" x14ac:dyDescent="0.35">
      <c r="A1084" t="s">
        <v>59</v>
      </c>
      <c r="B1084" t="s">
        <v>41</v>
      </c>
      <c r="C1084" t="str">
        <f t="shared" si="48"/>
        <v>LUXEMBOURG_TO_heat</v>
      </c>
      <c r="D1084" t="str">
        <f t="shared" si="49"/>
        <v>PROTRA_CHP_HP_I</v>
      </c>
      <c r="E1084" t="s">
        <v>0</v>
      </c>
      <c r="F1084" s="1" t="str">
        <f t="shared" si="50"/>
        <v>LUXEMBOURGTO_heatPROTRA_CHP_gas_fuels</v>
      </c>
      <c r="G1084" s="3">
        <v>0</v>
      </c>
      <c r="H1084" s="3">
        <v>0</v>
      </c>
      <c r="I1084" s="3">
        <v>0</v>
      </c>
      <c r="J1084" s="3">
        <v>0</v>
      </c>
      <c r="K1084" s="3">
        <v>0</v>
      </c>
      <c r="L1084" s="3">
        <v>0</v>
      </c>
      <c r="M1084" s="3">
        <v>0</v>
      </c>
      <c r="N1084" s="3">
        <v>0</v>
      </c>
      <c r="O1084" s="3">
        <v>0</v>
      </c>
      <c r="P1084" s="3">
        <v>0</v>
      </c>
      <c r="Q1084" s="3">
        <v>0</v>
      </c>
      <c r="R1084" s="3">
        <v>0</v>
      </c>
      <c r="S1084" s="3">
        <v>0</v>
      </c>
      <c r="T1084" s="3">
        <v>0</v>
      </c>
      <c r="U1084" s="3">
        <v>0</v>
      </c>
      <c r="V1084" s="3">
        <v>0</v>
      </c>
    </row>
    <row r="1085" spans="1:22" hidden="1" x14ac:dyDescent="0.35">
      <c r="A1085" t="s">
        <v>59</v>
      </c>
      <c r="B1085" t="s">
        <v>41</v>
      </c>
      <c r="C1085" t="str">
        <f t="shared" si="48"/>
        <v>LUXEMBOURG_TO_heat</v>
      </c>
      <c r="D1085" t="str">
        <f t="shared" si="49"/>
        <v>PROTRA_CHP_HP_I</v>
      </c>
      <c r="E1085" t="s">
        <v>1</v>
      </c>
      <c r="F1085" s="1" t="str">
        <f t="shared" si="50"/>
        <v>LUXEMBOURGTO_heatPROTRA_CHP_gas_fuels_CCS</v>
      </c>
      <c r="G1085" s="3">
        <v>0</v>
      </c>
      <c r="H1085" s="3">
        <v>0</v>
      </c>
      <c r="I1085" s="3">
        <v>0</v>
      </c>
      <c r="J1085" s="3">
        <v>0</v>
      </c>
      <c r="K1085" s="3">
        <v>0</v>
      </c>
      <c r="L1085" s="3">
        <v>0</v>
      </c>
      <c r="M1085" s="3">
        <v>0</v>
      </c>
      <c r="N1085" s="3">
        <v>0</v>
      </c>
      <c r="O1085" s="3">
        <v>0</v>
      </c>
      <c r="P1085" s="3">
        <v>0</v>
      </c>
      <c r="Q1085" s="3">
        <v>0</v>
      </c>
      <c r="R1085" s="3">
        <v>0</v>
      </c>
      <c r="S1085" s="3">
        <v>0</v>
      </c>
      <c r="T1085" s="3">
        <v>0</v>
      </c>
      <c r="U1085" s="3">
        <v>0</v>
      </c>
      <c r="V1085" s="3">
        <v>0</v>
      </c>
    </row>
    <row r="1086" spans="1:22" hidden="1" x14ac:dyDescent="0.35">
      <c r="A1086" t="s">
        <v>59</v>
      </c>
      <c r="B1086" t="s">
        <v>41</v>
      </c>
      <c r="C1086" t="str">
        <f t="shared" si="48"/>
        <v>LUXEMBOURG_TO_heat</v>
      </c>
      <c r="D1086" t="str">
        <f t="shared" si="49"/>
        <v>PROTRA_CHP_HP_I</v>
      </c>
      <c r="E1086" t="s">
        <v>2</v>
      </c>
      <c r="F1086" s="1" t="str">
        <f t="shared" si="50"/>
        <v>LUXEMBOURGTO_heatPROTRA_CHP_geothermal</v>
      </c>
      <c r="G1086" s="3">
        <v>0</v>
      </c>
      <c r="H1086" s="3">
        <v>0</v>
      </c>
      <c r="I1086" s="3">
        <v>0</v>
      </c>
      <c r="J1086" s="3">
        <v>0</v>
      </c>
      <c r="K1086" s="3">
        <v>0</v>
      </c>
      <c r="L1086" s="3">
        <v>0</v>
      </c>
      <c r="M1086" s="3">
        <v>0</v>
      </c>
      <c r="N1086" s="3">
        <v>0</v>
      </c>
      <c r="O1086" s="3">
        <v>0</v>
      </c>
      <c r="P1086" s="3">
        <v>0</v>
      </c>
      <c r="Q1086" s="3">
        <v>0</v>
      </c>
      <c r="R1086" s="3">
        <v>0</v>
      </c>
      <c r="S1086" s="3">
        <v>0</v>
      </c>
      <c r="T1086" s="3">
        <v>0</v>
      </c>
      <c r="U1086" s="3">
        <v>0</v>
      </c>
      <c r="V1086" s="3">
        <v>0</v>
      </c>
    </row>
    <row r="1087" spans="1:22" hidden="1" x14ac:dyDescent="0.35">
      <c r="A1087" t="s">
        <v>59</v>
      </c>
      <c r="B1087" t="s">
        <v>41</v>
      </c>
      <c r="C1087" t="str">
        <f t="shared" si="48"/>
        <v>LUXEMBOURG_TO_heat</v>
      </c>
      <c r="D1087" t="str">
        <f t="shared" si="49"/>
        <v>PROTRA_CHP_HP_I</v>
      </c>
      <c r="E1087" t="s">
        <v>3</v>
      </c>
      <c r="F1087" s="1" t="str">
        <f t="shared" si="50"/>
        <v>LUXEMBOURGTO_heatPROTRA_CHP_liquid_fuels</v>
      </c>
      <c r="G1087" s="3">
        <v>0</v>
      </c>
      <c r="H1087" s="3">
        <v>0</v>
      </c>
      <c r="I1087" s="3">
        <v>0</v>
      </c>
      <c r="J1087" s="3">
        <v>0</v>
      </c>
      <c r="K1087" s="3">
        <v>0</v>
      </c>
      <c r="L1087" s="3">
        <v>0</v>
      </c>
      <c r="M1087" s="3">
        <v>0</v>
      </c>
      <c r="N1087" s="3">
        <v>0</v>
      </c>
      <c r="O1087" s="3">
        <v>0</v>
      </c>
      <c r="P1087" s="3">
        <v>0</v>
      </c>
      <c r="Q1087" s="3">
        <v>0</v>
      </c>
      <c r="R1087" s="3">
        <v>0</v>
      </c>
      <c r="S1087" s="3">
        <v>0</v>
      </c>
      <c r="T1087" s="3">
        <v>0</v>
      </c>
      <c r="U1087" s="3">
        <v>0</v>
      </c>
      <c r="V1087" s="3">
        <v>0</v>
      </c>
    </row>
    <row r="1088" spans="1:22" hidden="1" x14ac:dyDescent="0.35">
      <c r="A1088" t="s">
        <v>59</v>
      </c>
      <c r="B1088" t="s">
        <v>41</v>
      </c>
      <c r="C1088" t="str">
        <f t="shared" si="48"/>
        <v>LUXEMBOURG_TO_heat</v>
      </c>
      <c r="D1088" t="str">
        <f t="shared" si="49"/>
        <v>PROTRA_CHP_HP_I</v>
      </c>
      <c r="E1088" t="s">
        <v>4</v>
      </c>
      <c r="F1088" s="1" t="str">
        <f t="shared" si="50"/>
        <v>LUXEMBOURGTO_heatPROTRA_CHP_liquid_fuels_CCS</v>
      </c>
      <c r="G1088" s="3">
        <v>0</v>
      </c>
      <c r="H1088" s="3">
        <v>0</v>
      </c>
      <c r="I1088" s="3">
        <v>0</v>
      </c>
      <c r="J1088" s="3">
        <v>0</v>
      </c>
      <c r="K1088" s="3">
        <v>0</v>
      </c>
      <c r="L1088" s="3">
        <v>0</v>
      </c>
      <c r="M1088" s="3">
        <v>0</v>
      </c>
      <c r="N1088" s="3">
        <v>0</v>
      </c>
      <c r="O1088" s="3">
        <v>0</v>
      </c>
      <c r="P1088" s="3">
        <v>0</v>
      </c>
      <c r="Q1088" s="3">
        <v>0</v>
      </c>
      <c r="R1088" s="3">
        <v>0</v>
      </c>
      <c r="S1088" s="3">
        <v>0</v>
      </c>
      <c r="T1088" s="3">
        <v>0</v>
      </c>
      <c r="U1088" s="3">
        <v>0</v>
      </c>
      <c r="V1088" s="3">
        <v>0</v>
      </c>
    </row>
    <row r="1089" spans="1:22" hidden="1" x14ac:dyDescent="0.35">
      <c r="A1089" t="s">
        <v>59</v>
      </c>
      <c r="B1089" t="s">
        <v>41</v>
      </c>
      <c r="C1089" t="str">
        <f t="shared" si="48"/>
        <v>LUXEMBOURG_TO_heat</v>
      </c>
      <c r="D1089" t="str">
        <f t="shared" si="49"/>
        <v>PROTRA_CHP_HP_I</v>
      </c>
      <c r="E1089" t="s">
        <v>5</v>
      </c>
      <c r="F1089" s="1" t="str">
        <f t="shared" si="50"/>
        <v>LUXEMBOURGTO_heatPROTRA_CHP_solid_fossil</v>
      </c>
      <c r="G1089" s="3">
        <v>0</v>
      </c>
      <c r="H1089" s="3">
        <v>0</v>
      </c>
      <c r="I1089" s="3">
        <v>0</v>
      </c>
      <c r="J1089" s="3">
        <v>0</v>
      </c>
      <c r="K1089" s="3">
        <v>0</v>
      </c>
      <c r="L1089" s="3">
        <v>0</v>
      </c>
      <c r="M1089" s="3">
        <v>0</v>
      </c>
      <c r="N1089" s="3">
        <v>0</v>
      </c>
      <c r="O1089" s="3">
        <v>0</v>
      </c>
      <c r="P1089" s="3">
        <v>0</v>
      </c>
      <c r="Q1089" s="3">
        <v>0</v>
      </c>
      <c r="R1089" s="3">
        <v>0</v>
      </c>
      <c r="S1089" s="3">
        <v>0</v>
      </c>
      <c r="T1089" s="3">
        <v>0</v>
      </c>
      <c r="U1089" s="3">
        <v>0</v>
      </c>
      <c r="V1089" s="3">
        <v>0</v>
      </c>
    </row>
    <row r="1090" spans="1:22" hidden="1" x14ac:dyDescent="0.35">
      <c r="A1090" t="s">
        <v>59</v>
      </c>
      <c r="B1090" t="s">
        <v>41</v>
      </c>
      <c r="C1090" t="str">
        <f t="shared" si="48"/>
        <v>LUXEMBOURG_TO_heat</v>
      </c>
      <c r="D1090" t="str">
        <f t="shared" si="49"/>
        <v>PROTRA_CHP_HP_I</v>
      </c>
      <c r="E1090" t="s">
        <v>6</v>
      </c>
      <c r="F1090" s="1" t="str">
        <f t="shared" si="50"/>
        <v>LUXEMBOURGTO_heatPROTRA_CHP_solid_fossil_CCS</v>
      </c>
      <c r="G1090" s="3">
        <v>0</v>
      </c>
      <c r="H1090" s="3">
        <v>0</v>
      </c>
      <c r="I1090" s="3">
        <v>0</v>
      </c>
      <c r="J1090" s="3">
        <v>0</v>
      </c>
      <c r="K1090" s="3">
        <v>0</v>
      </c>
      <c r="L1090" s="3">
        <v>0</v>
      </c>
      <c r="M1090" s="3">
        <v>0</v>
      </c>
      <c r="N1090" s="3">
        <v>0</v>
      </c>
      <c r="O1090" s="3">
        <v>0</v>
      </c>
      <c r="P1090" s="3">
        <v>0</v>
      </c>
      <c r="Q1090" s="3">
        <v>0</v>
      </c>
      <c r="R1090" s="3">
        <v>0</v>
      </c>
      <c r="S1090" s="3">
        <v>0</v>
      </c>
      <c r="T1090" s="3">
        <v>0</v>
      </c>
      <c r="U1090" s="3">
        <v>0</v>
      </c>
      <c r="V1090" s="3">
        <v>0</v>
      </c>
    </row>
    <row r="1091" spans="1:22" hidden="1" x14ac:dyDescent="0.35">
      <c r="A1091" t="s">
        <v>59</v>
      </c>
      <c r="B1091" t="s">
        <v>41</v>
      </c>
      <c r="C1091" t="str">
        <f t="shared" si="48"/>
        <v>LUXEMBOURG_TO_heat</v>
      </c>
      <c r="D1091" t="str">
        <f t="shared" si="49"/>
        <v>PROTRA_CHP_HP_I</v>
      </c>
      <c r="E1091" t="s">
        <v>7</v>
      </c>
      <c r="F1091" s="1" t="str">
        <f t="shared" si="50"/>
        <v>LUXEMBOURGTO_heatPROTRA_CHP_waste</v>
      </c>
      <c r="G1091" s="3">
        <v>0</v>
      </c>
      <c r="H1091" s="3">
        <v>0</v>
      </c>
      <c r="I1091" s="3">
        <v>0</v>
      </c>
      <c r="J1091" s="3">
        <v>0</v>
      </c>
      <c r="K1091" s="3">
        <v>0</v>
      </c>
      <c r="L1091" s="3">
        <v>0</v>
      </c>
      <c r="M1091" s="3">
        <v>0</v>
      </c>
      <c r="N1091" s="3">
        <v>0</v>
      </c>
      <c r="O1091" s="3">
        <v>0</v>
      </c>
      <c r="P1091" s="3">
        <v>0</v>
      </c>
      <c r="Q1091" s="3">
        <v>0</v>
      </c>
      <c r="R1091" s="3">
        <v>0</v>
      </c>
      <c r="S1091" s="3">
        <v>0</v>
      </c>
      <c r="T1091" s="3">
        <v>0</v>
      </c>
      <c r="U1091" s="3">
        <v>0</v>
      </c>
      <c r="V1091" s="3">
        <v>0</v>
      </c>
    </row>
    <row r="1092" spans="1:22" hidden="1" x14ac:dyDescent="0.35">
      <c r="A1092" t="s">
        <v>59</v>
      </c>
      <c r="B1092" t="s">
        <v>41</v>
      </c>
      <c r="C1092" t="str">
        <f t="shared" ref="C1092:C1155" si="51">A1092&amp;"_"&amp;B1092</f>
        <v>LUXEMBOURG_TO_heat</v>
      </c>
      <c r="D1092" t="str">
        <f t="shared" ref="D1092:D1155" si="52">IF(B1092="TO_heat","PROTRA_CHP_HP_I","PROTRA_CHP_PP_I")</f>
        <v>PROTRA_CHP_HP_I</v>
      </c>
      <c r="E1092" t="s">
        <v>8</v>
      </c>
      <c r="F1092" s="1" t="str">
        <f t="shared" ref="F1092:F1155" si="53">A1092&amp;B1092&amp;E1092</f>
        <v>LUXEMBOURGTO_heatPROTRA_CHP_solid_bio</v>
      </c>
      <c r="G1092" s="4">
        <v>0</v>
      </c>
      <c r="H1092" s="4">
        <v>0</v>
      </c>
      <c r="I1092" s="4">
        <v>0</v>
      </c>
      <c r="J1092" s="4">
        <v>0</v>
      </c>
      <c r="K1092" s="4">
        <v>0</v>
      </c>
      <c r="L1092" s="4">
        <v>0</v>
      </c>
      <c r="M1092" s="4">
        <v>0</v>
      </c>
      <c r="N1092" s="4">
        <v>0</v>
      </c>
      <c r="O1092" s="4">
        <v>0</v>
      </c>
      <c r="P1092" s="4">
        <v>0</v>
      </c>
      <c r="Q1092" s="4">
        <v>0</v>
      </c>
      <c r="R1092" s="4">
        <v>0</v>
      </c>
      <c r="S1092" s="4">
        <v>0</v>
      </c>
      <c r="T1092" s="4">
        <v>0</v>
      </c>
      <c r="U1092" s="4">
        <v>0</v>
      </c>
      <c r="V1092" s="4">
        <v>0</v>
      </c>
    </row>
    <row r="1093" spans="1:22" hidden="1" x14ac:dyDescent="0.35">
      <c r="A1093" t="s">
        <v>59</v>
      </c>
      <c r="B1093" t="s">
        <v>41</v>
      </c>
      <c r="C1093" t="str">
        <f t="shared" si="51"/>
        <v>LUXEMBOURG_TO_heat</v>
      </c>
      <c r="D1093" t="str">
        <f t="shared" si="52"/>
        <v>PROTRA_CHP_HP_I</v>
      </c>
      <c r="E1093" t="s">
        <v>9</v>
      </c>
      <c r="F1093" s="1" t="str">
        <f t="shared" si="53"/>
        <v>LUXEMBOURGTO_heatPROTRA_CHP_solid_bio_CCS</v>
      </c>
      <c r="G1093" s="3">
        <v>0</v>
      </c>
      <c r="H1093" s="3">
        <v>0</v>
      </c>
      <c r="I1093" s="3">
        <v>0</v>
      </c>
      <c r="J1093" s="3">
        <v>0</v>
      </c>
      <c r="K1093" s="3">
        <v>0</v>
      </c>
      <c r="L1093" s="3">
        <v>0</v>
      </c>
      <c r="M1093" s="3">
        <v>0</v>
      </c>
      <c r="N1093" s="3">
        <v>0</v>
      </c>
      <c r="O1093" s="3">
        <v>0</v>
      </c>
      <c r="P1093" s="3">
        <v>0</v>
      </c>
      <c r="Q1093" s="3">
        <v>0</v>
      </c>
      <c r="R1093" s="3">
        <v>0</v>
      </c>
      <c r="S1093" s="3">
        <v>0</v>
      </c>
      <c r="T1093" s="3">
        <v>0</v>
      </c>
      <c r="U1093" s="3">
        <v>0</v>
      </c>
      <c r="V1093" s="3">
        <v>0</v>
      </c>
    </row>
    <row r="1094" spans="1:22" hidden="1" x14ac:dyDescent="0.35">
      <c r="A1094" t="s">
        <v>59</v>
      </c>
      <c r="B1094" t="s">
        <v>41</v>
      </c>
      <c r="C1094" t="str">
        <f t="shared" si="51"/>
        <v>LUXEMBOURG_TO_heat</v>
      </c>
      <c r="D1094" t="str">
        <f t="shared" si="52"/>
        <v>PROTRA_CHP_HP_I</v>
      </c>
      <c r="E1094" t="s">
        <v>10</v>
      </c>
      <c r="F1094" s="1" t="str">
        <f t="shared" si="53"/>
        <v>LUXEMBOURGTO_heatPROTRA_HP_gas_fuels</v>
      </c>
      <c r="G1094" s="4">
        <v>0</v>
      </c>
      <c r="H1094" s="4">
        <v>0</v>
      </c>
      <c r="I1094" s="4">
        <v>0</v>
      </c>
      <c r="J1094" s="4">
        <v>0</v>
      </c>
      <c r="K1094" s="4">
        <v>0</v>
      </c>
      <c r="L1094" s="4">
        <v>0</v>
      </c>
      <c r="M1094" s="4">
        <v>0</v>
      </c>
      <c r="N1094" s="4">
        <v>0</v>
      </c>
      <c r="O1094" s="4">
        <v>0</v>
      </c>
      <c r="P1094" s="4">
        <v>0</v>
      </c>
      <c r="Q1094" s="4">
        <v>0</v>
      </c>
      <c r="R1094" s="4">
        <v>0</v>
      </c>
      <c r="S1094" s="4">
        <v>0</v>
      </c>
      <c r="T1094" s="4">
        <v>0</v>
      </c>
      <c r="U1094" s="4">
        <v>0</v>
      </c>
      <c r="V1094" s="4">
        <v>0</v>
      </c>
    </row>
    <row r="1095" spans="1:22" hidden="1" x14ac:dyDescent="0.35">
      <c r="A1095" t="s">
        <v>59</v>
      </c>
      <c r="B1095" t="s">
        <v>41</v>
      </c>
      <c r="C1095" t="str">
        <f t="shared" si="51"/>
        <v>LUXEMBOURG_TO_heat</v>
      </c>
      <c r="D1095" t="str">
        <f t="shared" si="52"/>
        <v>PROTRA_CHP_HP_I</v>
      </c>
      <c r="E1095" t="s">
        <v>11</v>
      </c>
      <c r="F1095" s="1" t="str">
        <f t="shared" si="53"/>
        <v>LUXEMBOURGTO_heatPROTRA_HP_solid_bio</v>
      </c>
      <c r="G1095" s="4">
        <v>0</v>
      </c>
      <c r="H1095" s="4">
        <v>0</v>
      </c>
      <c r="I1095" s="4">
        <v>0</v>
      </c>
      <c r="J1095" s="4">
        <v>0</v>
      </c>
      <c r="K1095" s="4">
        <v>0</v>
      </c>
      <c r="L1095" s="4">
        <v>0</v>
      </c>
      <c r="M1095" s="4">
        <v>0</v>
      </c>
      <c r="N1095" s="4">
        <v>0</v>
      </c>
      <c r="O1095" s="4">
        <v>0</v>
      </c>
      <c r="P1095" s="4">
        <v>0</v>
      </c>
      <c r="Q1095" s="4">
        <v>0</v>
      </c>
      <c r="R1095" s="4">
        <v>0</v>
      </c>
      <c r="S1095" s="4">
        <v>0</v>
      </c>
      <c r="T1095" s="4">
        <v>0</v>
      </c>
      <c r="U1095" s="4">
        <v>0</v>
      </c>
      <c r="V1095" s="4">
        <v>0</v>
      </c>
    </row>
    <row r="1096" spans="1:22" hidden="1" x14ac:dyDescent="0.35">
      <c r="A1096" t="s">
        <v>59</v>
      </c>
      <c r="B1096" t="s">
        <v>41</v>
      </c>
      <c r="C1096" t="str">
        <f t="shared" si="51"/>
        <v>LUXEMBOURG_TO_heat</v>
      </c>
      <c r="D1096" t="str">
        <f t="shared" si="52"/>
        <v>PROTRA_CHP_HP_I</v>
      </c>
      <c r="E1096" t="s">
        <v>12</v>
      </c>
      <c r="F1096" s="1" t="str">
        <f t="shared" si="53"/>
        <v>LUXEMBOURGTO_heatPROTRA_HP_geothermal</v>
      </c>
      <c r="G1096" s="4">
        <v>0</v>
      </c>
      <c r="H1096" s="4">
        <v>0</v>
      </c>
      <c r="I1096" s="4">
        <v>0</v>
      </c>
      <c r="J1096" s="4">
        <v>0</v>
      </c>
      <c r="K1096" s="4">
        <v>0</v>
      </c>
      <c r="L1096" s="4">
        <v>0</v>
      </c>
      <c r="M1096" s="4">
        <v>0</v>
      </c>
      <c r="N1096" s="4">
        <v>0</v>
      </c>
      <c r="O1096" s="4">
        <v>0</v>
      </c>
      <c r="P1096" s="4">
        <v>0</v>
      </c>
      <c r="Q1096" s="4">
        <v>0</v>
      </c>
      <c r="R1096" s="4">
        <v>0</v>
      </c>
      <c r="S1096" s="4">
        <v>0</v>
      </c>
      <c r="T1096" s="4">
        <v>0</v>
      </c>
      <c r="U1096" s="4">
        <v>0</v>
      </c>
      <c r="V1096" s="4">
        <v>0</v>
      </c>
    </row>
    <row r="1097" spans="1:22" hidden="1" x14ac:dyDescent="0.35">
      <c r="A1097" t="s">
        <v>59</v>
      </c>
      <c r="B1097" t="s">
        <v>41</v>
      </c>
      <c r="C1097" t="str">
        <f t="shared" si="51"/>
        <v>LUXEMBOURG_TO_heat</v>
      </c>
      <c r="D1097" t="str">
        <f t="shared" si="52"/>
        <v>PROTRA_CHP_HP_I</v>
      </c>
      <c r="E1097" t="s">
        <v>13</v>
      </c>
      <c r="F1097" s="1" t="str">
        <f t="shared" si="53"/>
        <v>LUXEMBOURGTO_heatPROTRA_HP_liquid_fuels</v>
      </c>
      <c r="G1097" s="4">
        <v>0</v>
      </c>
      <c r="H1097" s="4">
        <v>0</v>
      </c>
      <c r="I1097" s="4">
        <v>0</v>
      </c>
      <c r="J1097" s="4">
        <v>0</v>
      </c>
      <c r="K1097" s="4">
        <v>0</v>
      </c>
      <c r="L1097" s="4">
        <v>0</v>
      </c>
      <c r="M1097" s="4">
        <v>0</v>
      </c>
      <c r="N1097" s="4">
        <v>0</v>
      </c>
      <c r="O1097" s="4">
        <v>0</v>
      </c>
      <c r="P1097" s="4">
        <v>0</v>
      </c>
      <c r="Q1097" s="4">
        <v>0</v>
      </c>
      <c r="R1097" s="4">
        <v>0</v>
      </c>
      <c r="S1097" s="4">
        <v>0</v>
      </c>
      <c r="T1097" s="4">
        <v>0</v>
      </c>
      <c r="U1097" s="4">
        <v>0</v>
      </c>
      <c r="V1097" s="4">
        <v>0</v>
      </c>
    </row>
    <row r="1098" spans="1:22" hidden="1" x14ac:dyDescent="0.35">
      <c r="A1098" t="s">
        <v>59</v>
      </c>
      <c r="B1098" t="s">
        <v>41</v>
      </c>
      <c r="C1098" t="str">
        <f t="shared" si="51"/>
        <v>LUXEMBOURG_TO_heat</v>
      </c>
      <c r="D1098" t="str">
        <f t="shared" si="52"/>
        <v>PROTRA_CHP_HP_I</v>
      </c>
      <c r="E1098" t="s">
        <v>14</v>
      </c>
      <c r="F1098" s="1" t="str">
        <f t="shared" si="53"/>
        <v>LUXEMBOURGTO_heatPROTRA_HP_solar</v>
      </c>
      <c r="G1098" s="4">
        <v>0</v>
      </c>
      <c r="H1098" s="4">
        <v>0</v>
      </c>
      <c r="I1098" s="4">
        <v>0</v>
      </c>
      <c r="J1098" s="4">
        <v>0</v>
      </c>
      <c r="K1098" s="4">
        <v>0</v>
      </c>
      <c r="L1098" s="4">
        <v>0</v>
      </c>
      <c r="M1098" s="4">
        <v>0</v>
      </c>
      <c r="N1098" s="4">
        <v>0</v>
      </c>
      <c r="O1098" s="4">
        <v>0</v>
      </c>
      <c r="P1098" s="4">
        <v>0</v>
      </c>
      <c r="Q1098" s="4">
        <v>0</v>
      </c>
      <c r="R1098" s="4">
        <v>0</v>
      </c>
      <c r="S1098" s="4">
        <v>0</v>
      </c>
      <c r="T1098" s="4">
        <v>0</v>
      </c>
      <c r="U1098" s="4">
        <v>0</v>
      </c>
      <c r="V1098" s="4">
        <v>0</v>
      </c>
    </row>
    <row r="1099" spans="1:22" hidden="1" x14ac:dyDescent="0.35">
      <c r="A1099" t="s">
        <v>59</v>
      </c>
      <c r="B1099" t="s">
        <v>41</v>
      </c>
      <c r="C1099" t="str">
        <f t="shared" si="51"/>
        <v>LUXEMBOURG_TO_heat</v>
      </c>
      <c r="D1099" t="str">
        <f t="shared" si="52"/>
        <v>PROTRA_CHP_HP_I</v>
      </c>
      <c r="E1099" t="s">
        <v>15</v>
      </c>
      <c r="F1099" s="1" t="str">
        <f t="shared" si="53"/>
        <v>LUXEMBOURGTO_heatPROTRA_HP_solid_fossil</v>
      </c>
      <c r="G1099" s="4">
        <v>0</v>
      </c>
      <c r="H1099" s="4">
        <v>0</v>
      </c>
      <c r="I1099" s="4">
        <v>0</v>
      </c>
      <c r="J1099" s="4">
        <v>0</v>
      </c>
      <c r="K1099" s="4">
        <v>0</v>
      </c>
      <c r="L1099" s="4">
        <v>0</v>
      </c>
      <c r="M1099" s="4">
        <v>0</v>
      </c>
      <c r="N1099" s="4">
        <v>0</v>
      </c>
      <c r="O1099" s="4">
        <v>0</v>
      </c>
      <c r="P1099" s="4">
        <v>0</v>
      </c>
      <c r="Q1099" s="4">
        <v>0</v>
      </c>
      <c r="R1099" s="4">
        <v>0</v>
      </c>
      <c r="S1099" s="4">
        <v>0</v>
      </c>
      <c r="T1099" s="4">
        <v>0</v>
      </c>
      <c r="U1099" s="4">
        <v>0</v>
      </c>
      <c r="V1099" s="4">
        <v>0</v>
      </c>
    </row>
    <row r="1100" spans="1:22" hidden="1" x14ac:dyDescent="0.35">
      <c r="A1100" t="s">
        <v>59</v>
      </c>
      <c r="B1100" t="s">
        <v>41</v>
      </c>
      <c r="C1100" t="str">
        <f t="shared" si="51"/>
        <v>LUXEMBOURG_TO_heat</v>
      </c>
      <c r="D1100" t="str">
        <f t="shared" si="52"/>
        <v>PROTRA_CHP_HP_I</v>
      </c>
      <c r="E1100" t="s">
        <v>16</v>
      </c>
      <c r="F1100" s="1" t="str">
        <f t="shared" si="53"/>
        <v>LUXEMBOURGTO_heatPROTRA_HP_waste</v>
      </c>
      <c r="G1100" s="4">
        <v>0</v>
      </c>
      <c r="H1100" s="4">
        <v>0</v>
      </c>
      <c r="I1100" s="4">
        <v>0</v>
      </c>
      <c r="J1100" s="4">
        <v>0</v>
      </c>
      <c r="K1100" s="4">
        <v>0</v>
      </c>
      <c r="L1100" s="4">
        <v>0</v>
      </c>
      <c r="M1100" s="4">
        <v>0</v>
      </c>
      <c r="N1100" s="4">
        <v>0</v>
      </c>
      <c r="O1100" s="4">
        <v>0</v>
      </c>
      <c r="P1100" s="4">
        <v>0</v>
      </c>
      <c r="Q1100" s="4">
        <v>0</v>
      </c>
      <c r="R1100" s="4">
        <v>0</v>
      </c>
      <c r="S1100" s="4">
        <v>0</v>
      </c>
      <c r="T1100" s="4">
        <v>0</v>
      </c>
      <c r="U1100" s="4">
        <v>0</v>
      </c>
      <c r="V1100" s="4">
        <v>0</v>
      </c>
    </row>
    <row r="1101" spans="1:22" hidden="1" x14ac:dyDescent="0.35">
      <c r="A1101" t="s">
        <v>59</v>
      </c>
      <c r="B1101" t="s">
        <v>42</v>
      </c>
      <c r="C1101" t="str">
        <f t="shared" si="51"/>
        <v>LUXEMBOURG_TO_elec</v>
      </c>
      <c r="D1101" t="str">
        <f t="shared" si="52"/>
        <v>PROTRA_CHP_PP_I</v>
      </c>
      <c r="E1101" t="s">
        <v>0</v>
      </c>
      <c r="F1101" s="1" t="str">
        <f t="shared" si="53"/>
        <v>LUXEMBOURGTO_elecPROTRA_CHP_gas_fuels</v>
      </c>
      <c r="G1101" s="5">
        <v>8.8013999999999981E-2</v>
      </c>
      <c r="H1101" s="5">
        <v>8.9222999999999983E-2</v>
      </c>
      <c r="I1101" s="5">
        <v>9.0966999999999951E-2</v>
      </c>
      <c r="J1101" s="5">
        <v>9.3276999999999957E-2</v>
      </c>
      <c r="K1101" s="5">
        <v>9.3276999999999957E-2</v>
      </c>
      <c r="L1101" s="5">
        <v>9.3870999999999954E-2</v>
      </c>
      <c r="M1101" s="5">
        <v>9.4275999999999957E-2</v>
      </c>
      <c r="N1101" s="5">
        <v>9.4641999999999935E-2</v>
      </c>
      <c r="O1101" s="5">
        <v>9.4641999999999935E-2</v>
      </c>
      <c r="P1101" s="5">
        <v>9.4641999999999935E-2</v>
      </c>
      <c r="Q1101" s="5">
        <v>9.4441999999999957E-2</v>
      </c>
      <c r="R1101" s="5">
        <v>9.4441999999999957E-2</v>
      </c>
      <c r="S1101" s="5">
        <v>0.10479180821917804</v>
      </c>
      <c r="T1101" s="5">
        <v>0.10479180821917804</v>
      </c>
      <c r="U1101" s="5">
        <v>0.10479180821917804</v>
      </c>
      <c r="V1101" s="5">
        <v>0.10479180821917804</v>
      </c>
    </row>
    <row r="1102" spans="1:22" hidden="1" x14ac:dyDescent="0.35">
      <c r="A1102" t="s">
        <v>59</v>
      </c>
      <c r="B1102" t="s">
        <v>42</v>
      </c>
      <c r="C1102" t="str">
        <f t="shared" si="51"/>
        <v>LUXEMBOURG_TO_elec</v>
      </c>
      <c r="D1102" t="str">
        <f t="shared" si="52"/>
        <v>PROTRA_CHP_PP_I</v>
      </c>
      <c r="E1102" t="s">
        <v>1</v>
      </c>
      <c r="F1102" s="1" t="str">
        <f t="shared" si="53"/>
        <v>LUXEMBOURGTO_elecPROTRA_CHP_gas_fuels_CCS</v>
      </c>
      <c r="G1102" s="5">
        <v>0</v>
      </c>
      <c r="H1102" s="5">
        <v>0</v>
      </c>
      <c r="I1102" s="5">
        <v>0</v>
      </c>
      <c r="J1102" s="5">
        <v>0</v>
      </c>
      <c r="K1102" s="5">
        <v>0</v>
      </c>
      <c r="L1102" s="5">
        <v>0</v>
      </c>
      <c r="M1102" s="5">
        <v>0</v>
      </c>
      <c r="N1102" s="5">
        <v>0</v>
      </c>
      <c r="O1102" s="5">
        <v>0</v>
      </c>
      <c r="P1102" s="5">
        <v>0</v>
      </c>
      <c r="Q1102" s="5">
        <v>0</v>
      </c>
      <c r="R1102" s="5">
        <v>0</v>
      </c>
      <c r="S1102" s="5">
        <v>0</v>
      </c>
      <c r="T1102" s="5">
        <v>0</v>
      </c>
      <c r="U1102" s="5">
        <v>0</v>
      </c>
      <c r="V1102" s="5">
        <v>0</v>
      </c>
    </row>
    <row r="1103" spans="1:22" hidden="1" x14ac:dyDescent="0.35">
      <c r="A1103" t="s">
        <v>59</v>
      </c>
      <c r="B1103" t="s">
        <v>42</v>
      </c>
      <c r="C1103" t="str">
        <f t="shared" si="51"/>
        <v>LUXEMBOURG_TO_elec</v>
      </c>
      <c r="D1103" t="str">
        <f t="shared" si="52"/>
        <v>PROTRA_CHP_PP_I</v>
      </c>
      <c r="E1103" t="s">
        <v>2</v>
      </c>
      <c r="F1103" s="1" t="str">
        <f t="shared" si="53"/>
        <v>LUXEMBOURGTO_elecPROTRA_CHP_geothermal</v>
      </c>
      <c r="G1103" s="5">
        <v>0</v>
      </c>
      <c r="H1103" s="5">
        <v>1.0581348845664424E-4</v>
      </c>
      <c r="I1103" s="5">
        <v>1.0581348845664424E-4</v>
      </c>
      <c r="J1103" s="5">
        <v>1.0581348845664424E-4</v>
      </c>
      <c r="K1103" s="5">
        <v>1.0680239956371569E-4</v>
      </c>
      <c r="L1103" s="5">
        <v>1.1965824395564442E-4</v>
      </c>
      <c r="M1103" s="5">
        <v>3.3500000000000001E-4</v>
      </c>
      <c r="N1103" s="5">
        <v>1.34804E-3</v>
      </c>
      <c r="O1103" s="5">
        <v>1.3587600000000001E-3</v>
      </c>
      <c r="P1103" s="5">
        <v>3.2427999999999998E-4</v>
      </c>
      <c r="Q1103" s="5">
        <v>3.2160000000000001E-4</v>
      </c>
      <c r="R1103" s="5">
        <v>3.4983625086347937E-4</v>
      </c>
      <c r="S1103" s="5">
        <v>3.7807250172695872E-4</v>
      </c>
      <c r="T1103" s="5">
        <v>4.0630875259043808E-4</v>
      </c>
      <c r="U1103" s="5">
        <v>4.3454500345391743E-4</v>
      </c>
      <c r="V1103" s="5">
        <v>4.6278125431739679E-4</v>
      </c>
    </row>
    <row r="1104" spans="1:22" hidden="1" x14ac:dyDescent="0.35">
      <c r="A1104" t="s">
        <v>59</v>
      </c>
      <c r="B1104" t="s">
        <v>42</v>
      </c>
      <c r="C1104" t="str">
        <f t="shared" si="51"/>
        <v>LUXEMBOURG_TO_elec</v>
      </c>
      <c r="D1104" t="str">
        <f t="shared" si="52"/>
        <v>PROTRA_CHP_PP_I</v>
      </c>
      <c r="E1104" t="s">
        <v>3</v>
      </c>
      <c r="F1104" s="1" t="str">
        <f t="shared" si="53"/>
        <v>LUXEMBOURGTO_elecPROTRA_CHP_liquid_fuels</v>
      </c>
      <c r="G1104" s="5">
        <v>3.9900000000000005E-3</v>
      </c>
      <c r="H1104" s="5">
        <v>3.9900000000000005E-3</v>
      </c>
      <c r="I1104" s="5">
        <v>3.9900000000000005E-3</v>
      </c>
      <c r="J1104" s="5">
        <v>3.9900000000000005E-3</v>
      </c>
      <c r="K1104" s="5">
        <v>3.9900000000000005E-3</v>
      </c>
      <c r="L1104" s="5">
        <v>3.9900000000000005E-3</v>
      </c>
      <c r="M1104" s="5">
        <v>3.9900000000000005E-3</v>
      </c>
      <c r="N1104" s="5">
        <v>3.9900000000000005E-3</v>
      </c>
      <c r="O1104" s="5">
        <v>3.9900000000000005E-3</v>
      </c>
      <c r="P1104" s="5">
        <v>3.9900000000000005E-3</v>
      </c>
      <c r="Q1104" s="5">
        <v>3.9900000000000005E-3</v>
      </c>
      <c r="R1104" s="5">
        <v>3.9900000000000005E-3</v>
      </c>
      <c r="S1104" s="5">
        <v>3.9900000000000005E-3</v>
      </c>
      <c r="T1104" s="5">
        <v>3.9900000000000005E-3</v>
      </c>
      <c r="U1104" s="5">
        <v>3.9900000000000005E-3</v>
      </c>
      <c r="V1104" s="5">
        <v>3.9900000000000005E-3</v>
      </c>
    </row>
    <row r="1105" spans="1:22" hidden="1" x14ac:dyDescent="0.35">
      <c r="A1105" t="s">
        <v>59</v>
      </c>
      <c r="B1105" t="s">
        <v>42</v>
      </c>
      <c r="C1105" t="str">
        <f t="shared" si="51"/>
        <v>LUXEMBOURG_TO_elec</v>
      </c>
      <c r="D1105" t="str">
        <f t="shared" si="52"/>
        <v>PROTRA_CHP_PP_I</v>
      </c>
      <c r="E1105" t="s">
        <v>4</v>
      </c>
      <c r="F1105" s="1" t="str">
        <f t="shared" si="53"/>
        <v>LUXEMBOURGTO_elecPROTRA_CHP_liquid_fuels_CCS</v>
      </c>
      <c r="G1105" s="5">
        <v>0</v>
      </c>
      <c r="H1105" s="5">
        <v>0</v>
      </c>
      <c r="I1105" s="5">
        <v>0</v>
      </c>
      <c r="J1105" s="5">
        <v>0</v>
      </c>
      <c r="K1105" s="5">
        <v>0</v>
      </c>
      <c r="L1105" s="5">
        <v>0</v>
      </c>
      <c r="M1105" s="5">
        <v>0</v>
      </c>
      <c r="N1105" s="5">
        <v>0</v>
      </c>
      <c r="O1105" s="5">
        <v>0</v>
      </c>
      <c r="P1105" s="5">
        <v>0</v>
      </c>
      <c r="Q1105" s="5">
        <v>0</v>
      </c>
      <c r="R1105" s="5">
        <v>0</v>
      </c>
      <c r="S1105" s="5">
        <v>0</v>
      </c>
      <c r="T1105" s="5">
        <v>0</v>
      </c>
      <c r="U1105" s="5">
        <v>0</v>
      </c>
      <c r="V1105" s="5">
        <v>0</v>
      </c>
    </row>
    <row r="1106" spans="1:22" hidden="1" x14ac:dyDescent="0.35">
      <c r="A1106" t="s">
        <v>59</v>
      </c>
      <c r="B1106" t="s">
        <v>42</v>
      </c>
      <c r="C1106" t="str">
        <f t="shared" si="51"/>
        <v>LUXEMBOURG_TO_elec</v>
      </c>
      <c r="D1106" t="str">
        <f t="shared" si="52"/>
        <v>PROTRA_CHP_PP_I</v>
      </c>
      <c r="E1106" t="s">
        <v>5</v>
      </c>
      <c r="F1106" s="1" t="str">
        <f t="shared" si="53"/>
        <v>LUXEMBOURGTO_elecPROTRA_CHP_solid_fossil</v>
      </c>
      <c r="G1106" s="5">
        <v>0</v>
      </c>
      <c r="H1106" s="5">
        <v>0</v>
      </c>
      <c r="I1106" s="5">
        <v>0</v>
      </c>
      <c r="J1106" s="5">
        <v>0</v>
      </c>
      <c r="K1106" s="5">
        <v>0</v>
      </c>
      <c r="L1106" s="5">
        <v>0</v>
      </c>
      <c r="M1106" s="5">
        <v>0</v>
      </c>
      <c r="N1106" s="5">
        <v>0</v>
      </c>
      <c r="O1106" s="5">
        <v>0</v>
      </c>
      <c r="P1106" s="5">
        <v>0</v>
      </c>
      <c r="Q1106" s="5">
        <v>0</v>
      </c>
      <c r="R1106" s="5">
        <v>0</v>
      </c>
      <c r="S1106" s="5">
        <v>0</v>
      </c>
      <c r="T1106" s="5">
        <v>0</v>
      </c>
      <c r="U1106" s="5">
        <v>0</v>
      </c>
      <c r="V1106" s="5">
        <v>0</v>
      </c>
    </row>
    <row r="1107" spans="1:22" hidden="1" x14ac:dyDescent="0.35">
      <c r="A1107" t="s">
        <v>59</v>
      </c>
      <c r="B1107" t="s">
        <v>42</v>
      </c>
      <c r="C1107" t="str">
        <f t="shared" si="51"/>
        <v>LUXEMBOURG_TO_elec</v>
      </c>
      <c r="D1107" t="str">
        <f t="shared" si="52"/>
        <v>PROTRA_CHP_PP_I</v>
      </c>
      <c r="E1107" t="s">
        <v>6</v>
      </c>
      <c r="F1107" s="1" t="str">
        <f t="shared" si="53"/>
        <v>LUXEMBOURGTO_elecPROTRA_CHP_solid_fossil_CCS</v>
      </c>
      <c r="G1107" s="5">
        <v>0</v>
      </c>
      <c r="H1107" s="5">
        <v>0</v>
      </c>
      <c r="I1107" s="5">
        <v>0</v>
      </c>
      <c r="J1107" s="5">
        <v>0</v>
      </c>
      <c r="K1107" s="5">
        <v>0</v>
      </c>
      <c r="L1107" s="5">
        <v>0</v>
      </c>
      <c r="M1107" s="5">
        <v>0</v>
      </c>
      <c r="N1107" s="5">
        <v>0</v>
      </c>
      <c r="O1107" s="5">
        <v>0</v>
      </c>
      <c r="P1107" s="5">
        <v>0</v>
      </c>
      <c r="Q1107" s="5">
        <v>0</v>
      </c>
      <c r="R1107" s="5">
        <v>0</v>
      </c>
      <c r="S1107" s="5">
        <v>0</v>
      </c>
      <c r="T1107" s="5">
        <v>0</v>
      </c>
      <c r="U1107" s="5">
        <v>0</v>
      </c>
      <c r="V1107" s="5">
        <v>0</v>
      </c>
    </row>
    <row r="1108" spans="1:22" hidden="1" x14ac:dyDescent="0.35">
      <c r="A1108" t="s">
        <v>59</v>
      </c>
      <c r="B1108" t="s">
        <v>42</v>
      </c>
      <c r="C1108" t="str">
        <f t="shared" si="51"/>
        <v>LUXEMBOURG_TO_elec</v>
      </c>
      <c r="D1108" t="str">
        <f t="shared" si="52"/>
        <v>PROTRA_CHP_PP_I</v>
      </c>
      <c r="E1108" t="s">
        <v>7</v>
      </c>
      <c r="F1108" s="1" t="str">
        <f t="shared" si="53"/>
        <v>LUXEMBOURGTO_elecPROTRA_CHP_waste</v>
      </c>
      <c r="G1108" s="5">
        <v>0</v>
      </c>
      <c r="H1108" s="5">
        <v>0</v>
      </c>
      <c r="I1108" s="5">
        <v>0</v>
      </c>
      <c r="J1108" s="5">
        <v>0</v>
      </c>
      <c r="K1108" s="5">
        <v>0</v>
      </c>
      <c r="L1108" s="5">
        <v>0</v>
      </c>
      <c r="M1108" s="5">
        <v>0</v>
      </c>
      <c r="N1108" s="5">
        <v>1.1980826199528816E-3</v>
      </c>
      <c r="O1108" s="5">
        <v>2.3500851391383445E-3</v>
      </c>
      <c r="P1108" s="5">
        <v>2.3500851391383445E-3</v>
      </c>
      <c r="Q1108" s="5">
        <v>2.4261173054045855E-3</v>
      </c>
      <c r="R1108" s="5">
        <v>2.4261173054045855E-3</v>
      </c>
      <c r="S1108" s="5">
        <v>2.4261173054045855E-3</v>
      </c>
      <c r="T1108" s="5">
        <v>2.4261173054045855E-3</v>
      </c>
      <c r="U1108" s="5">
        <v>2.4261173054045855E-3</v>
      </c>
      <c r="V1108" s="5">
        <v>2.4261173054045855E-3</v>
      </c>
    </row>
    <row r="1109" spans="1:22" hidden="1" x14ac:dyDescent="0.35">
      <c r="A1109" t="s">
        <v>59</v>
      </c>
      <c r="B1109" t="s">
        <v>42</v>
      </c>
      <c r="C1109" t="str">
        <f t="shared" si="51"/>
        <v>LUXEMBOURG_TO_elec</v>
      </c>
      <c r="D1109" t="str">
        <f t="shared" si="52"/>
        <v>PROTRA_CHP_PP_I</v>
      </c>
      <c r="E1109" t="s">
        <v>8</v>
      </c>
      <c r="F1109" s="1" t="str">
        <f t="shared" si="53"/>
        <v>LUXEMBOURGTO_elecPROTRA_CHP_solid_bio</v>
      </c>
      <c r="G1109" s="5">
        <v>0</v>
      </c>
      <c r="H1109" s="5">
        <v>0</v>
      </c>
      <c r="I1109" s="5">
        <v>0</v>
      </c>
      <c r="J1109" s="5">
        <v>0</v>
      </c>
      <c r="K1109" s="5">
        <v>0</v>
      </c>
      <c r="L1109" s="5">
        <v>0</v>
      </c>
      <c r="M1109" s="5">
        <v>0</v>
      </c>
      <c r="N1109" s="5">
        <v>1.401917380047118E-3</v>
      </c>
      <c r="O1109" s="5">
        <v>2.7499148608616545E-3</v>
      </c>
      <c r="P1109" s="5">
        <v>2.7499148608616545E-3</v>
      </c>
      <c r="Q1109" s="5">
        <v>2.8388826945954146E-3</v>
      </c>
      <c r="R1109" s="5">
        <v>2.8388826945954146E-3</v>
      </c>
      <c r="S1109" s="5">
        <v>2.8388826945954146E-3</v>
      </c>
      <c r="T1109" s="5">
        <v>2.8388826945954146E-3</v>
      </c>
      <c r="U1109" s="5">
        <v>2.8388826945954147E-2</v>
      </c>
      <c r="V1109" s="5">
        <v>2.8388826945954147E-2</v>
      </c>
    </row>
    <row r="1110" spans="1:22" hidden="1" x14ac:dyDescent="0.35">
      <c r="A1110" t="s">
        <v>59</v>
      </c>
      <c r="B1110" t="s">
        <v>42</v>
      </c>
      <c r="C1110" t="str">
        <f t="shared" si="51"/>
        <v>LUXEMBOURG_TO_elec</v>
      </c>
      <c r="D1110" t="str">
        <f t="shared" si="52"/>
        <v>PROTRA_CHP_PP_I</v>
      </c>
      <c r="E1110" t="s">
        <v>9</v>
      </c>
      <c r="F1110" s="1" t="str">
        <f t="shared" si="53"/>
        <v>LUXEMBOURGTO_elecPROTRA_CHP_solid_bio_CCS</v>
      </c>
      <c r="G1110" s="5">
        <v>0</v>
      </c>
      <c r="H1110" s="5">
        <v>0</v>
      </c>
      <c r="I1110" s="5">
        <v>0</v>
      </c>
      <c r="J1110" s="5">
        <v>0</v>
      </c>
      <c r="K1110" s="5">
        <v>0</v>
      </c>
      <c r="L1110" s="5">
        <v>0</v>
      </c>
      <c r="M1110" s="5">
        <v>0</v>
      </c>
      <c r="N1110" s="5">
        <v>0</v>
      </c>
      <c r="O1110" s="5">
        <v>0</v>
      </c>
      <c r="P1110" s="5">
        <v>0</v>
      </c>
      <c r="Q1110" s="5">
        <v>0</v>
      </c>
      <c r="R1110" s="5">
        <v>0</v>
      </c>
      <c r="S1110" s="5">
        <v>0</v>
      </c>
      <c r="T1110" s="5">
        <v>0</v>
      </c>
      <c r="U1110" s="5">
        <v>0</v>
      </c>
      <c r="V1110" s="5">
        <v>0</v>
      </c>
    </row>
    <row r="1111" spans="1:22" hidden="1" x14ac:dyDescent="0.35">
      <c r="A1111" t="s">
        <v>59</v>
      </c>
      <c r="B1111" t="s">
        <v>42</v>
      </c>
      <c r="C1111" t="str">
        <f t="shared" si="51"/>
        <v>LUXEMBOURG_TO_elec</v>
      </c>
      <c r="D1111" t="str">
        <f t="shared" si="52"/>
        <v>PROTRA_CHP_PP_I</v>
      </c>
      <c r="E1111" t="s">
        <v>17</v>
      </c>
      <c r="F1111" s="1" t="str">
        <f t="shared" si="53"/>
        <v>LUXEMBOURGTO_elecPROTRA_PP_solid_bio</v>
      </c>
      <c r="G1111" s="5">
        <v>7.0095869002355909E-3</v>
      </c>
      <c r="H1111" s="5">
        <v>7.0095869002355909E-3</v>
      </c>
      <c r="I1111" s="5">
        <v>7.0095869002355909E-3</v>
      </c>
      <c r="J1111" s="5">
        <v>7.0095869002355909E-3</v>
      </c>
      <c r="K1111" s="5">
        <v>7.0095869002355909E-3</v>
      </c>
      <c r="L1111" s="5">
        <v>8.2497445825849662E-3</v>
      </c>
      <c r="M1111" s="5">
        <v>8.2497445825849662E-3</v>
      </c>
      <c r="N1111" s="5">
        <v>1.094573954421404E-2</v>
      </c>
      <c r="O1111" s="5">
        <v>1.094573954421404E-2</v>
      </c>
      <c r="P1111" s="5">
        <v>1.094573954421404E-2</v>
      </c>
      <c r="Q1111" s="5">
        <v>1.094573954421404E-2</v>
      </c>
      <c r="R1111" s="5">
        <v>1.094573954421404E-2</v>
      </c>
      <c r="S1111" s="5">
        <v>1.094573954421404E-2</v>
      </c>
      <c r="T1111" s="5">
        <v>1.094573954421404E-2</v>
      </c>
      <c r="U1111" s="5">
        <v>0.10945739544214039</v>
      </c>
      <c r="V1111" s="5">
        <v>0.10945739544214039</v>
      </c>
    </row>
    <row r="1112" spans="1:22" hidden="1" x14ac:dyDescent="0.35">
      <c r="A1112" t="s">
        <v>59</v>
      </c>
      <c r="B1112" t="s">
        <v>42</v>
      </c>
      <c r="C1112" t="str">
        <f t="shared" si="51"/>
        <v>LUXEMBOURG_TO_elec</v>
      </c>
      <c r="D1112" t="str">
        <f t="shared" si="52"/>
        <v>PROTRA_CHP_PP_I</v>
      </c>
      <c r="E1112" t="s">
        <v>18</v>
      </c>
      <c r="F1112" s="1" t="str">
        <f t="shared" si="53"/>
        <v>LUXEMBOURGTO_elecPROTRA_PP_solid_bio_CCS</v>
      </c>
      <c r="G1112" s="5">
        <v>0</v>
      </c>
      <c r="H1112" s="5">
        <v>0</v>
      </c>
      <c r="I1112" s="5">
        <v>0</v>
      </c>
      <c r="J1112" s="5">
        <v>0</v>
      </c>
      <c r="K1112" s="5">
        <v>0</v>
      </c>
      <c r="L1112" s="5">
        <v>0</v>
      </c>
      <c r="M1112" s="5">
        <v>0</v>
      </c>
      <c r="N1112" s="5">
        <v>0</v>
      </c>
      <c r="O1112" s="5">
        <v>0</v>
      </c>
      <c r="P1112" s="5">
        <v>0</v>
      </c>
      <c r="Q1112" s="5">
        <v>0</v>
      </c>
      <c r="R1112" s="5">
        <v>0</v>
      </c>
      <c r="S1112" s="5">
        <v>0</v>
      </c>
      <c r="T1112" s="5">
        <v>0</v>
      </c>
      <c r="U1112" s="5">
        <v>0</v>
      </c>
      <c r="V1112" s="5">
        <v>0</v>
      </c>
    </row>
    <row r="1113" spans="1:22" hidden="1" x14ac:dyDescent="0.35">
      <c r="A1113" t="s">
        <v>59</v>
      </c>
      <c r="B1113" t="s">
        <v>42</v>
      </c>
      <c r="C1113" t="str">
        <f t="shared" si="51"/>
        <v>LUXEMBOURG_TO_elec</v>
      </c>
      <c r="D1113" t="str">
        <f t="shared" si="52"/>
        <v>PROTRA_CHP_PP_I</v>
      </c>
      <c r="E1113" t="s">
        <v>19</v>
      </c>
      <c r="F1113" s="1" t="str">
        <f t="shared" si="53"/>
        <v>LUXEMBOURGTO_elecPROTRA_PP_gas_fuels</v>
      </c>
      <c r="G1113" s="5">
        <v>0.38979142857142857</v>
      </c>
      <c r="H1113" s="5">
        <v>0.38979142857142857</v>
      </c>
      <c r="I1113" s="5">
        <v>0.38979142857142857</v>
      </c>
      <c r="J1113" s="5">
        <v>0.38979142857142857</v>
      </c>
      <c r="K1113" s="5">
        <v>0.38979142857142857</v>
      </c>
      <c r="L1113" s="5">
        <v>0.38979142857142857</v>
      </c>
      <c r="M1113" s="5">
        <v>0.38979142857142857</v>
      </c>
      <c r="N1113" s="5">
        <v>0.38979142857142857</v>
      </c>
      <c r="O1113" s="5">
        <v>0.38979142857142857</v>
      </c>
      <c r="P1113" s="5">
        <v>0.38979142857142857</v>
      </c>
      <c r="Q1113" s="5">
        <v>0.38899142857142865</v>
      </c>
      <c r="R1113" s="5">
        <v>0.38899142857142865</v>
      </c>
      <c r="S1113" s="5">
        <v>0.43162062622309205</v>
      </c>
      <c r="T1113" s="5">
        <v>0.43162062622309205</v>
      </c>
      <c r="U1113" s="5">
        <v>0.43162062622309205</v>
      </c>
      <c r="V1113" s="5">
        <v>0.43162062622309205</v>
      </c>
    </row>
    <row r="1114" spans="1:22" hidden="1" x14ac:dyDescent="0.35">
      <c r="A1114" t="s">
        <v>59</v>
      </c>
      <c r="B1114" t="s">
        <v>42</v>
      </c>
      <c r="C1114" t="str">
        <f t="shared" si="51"/>
        <v>LUXEMBOURG_TO_elec</v>
      </c>
      <c r="D1114" t="str">
        <f t="shared" si="52"/>
        <v>PROTRA_CHP_PP_I</v>
      </c>
      <c r="E1114" t="s">
        <v>20</v>
      </c>
      <c r="F1114" s="1" t="str">
        <f t="shared" si="53"/>
        <v>LUXEMBOURGTO_elecPROTRA_PP_gas_fuels_CCS</v>
      </c>
      <c r="G1114" s="6">
        <v>0</v>
      </c>
      <c r="H1114" s="6">
        <v>0</v>
      </c>
      <c r="I1114" s="6">
        <v>0</v>
      </c>
      <c r="J1114" s="6">
        <v>0</v>
      </c>
      <c r="K1114" s="6">
        <v>0</v>
      </c>
      <c r="L1114" s="6">
        <v>0</v>
      </c>
      <c r="M1114" s="6">
        <v>0</v>
      </c>
      <c r="N1114" s="6">
        <v>0</v>
      </c>
      <c r="O1114" s="6">
        <v>0</v>
      </c>
      <c r="P1114" s="6">
        <v>0</v>
      </c>
      <c r="Q1114" s="6">
        <v>0</v>
      </c>
      <c r="R1114" s="6">
        <v>0</v>
      </c>
      <c r="S1114" s="6">
        <v>0</v>
      </c>
      <c r="T1114" s="6">
        <v>0</v>
      </c>
      <c r="U1114" s="6">
        <v>0</v>
      </c>
      <c r="V1114" s="6">
        <v>0</v>
      </c>
    </row>
    <row r="1115" spans="1:22" hidden="1" x14ac:dyDescent="0.35">
      <c r="A1115" t="s">
        <v>59</v>
      </c>
      <c r="B1115" t="s">
        <v>42</v>
      </c>
      <c r="C1115" t="str">
        <f t="shared" si="51"/>
        <v>LUXEMBOURG_TO_elec</v>
      </c>
      <c r="D1115" t="str">
        <f t="shared" si="52"/>
        <v>PROTRA_CHP_PP_I</v>
      </c>
      <c r="E1115" t="s">
        <v>21</v>
      </c>
      <c r="F1115" s="1" t="str">
        <f t="shared" si="53"/>
        <v>LUXEMBOURGTO_elecPROTRA_PP_geothermal</v>
      </c>
      <c r="G1115" s="5">
        <v>0</v>
      </c>
      <c r="H1115" s="5">
        <v>0</v>
      </c>
      <c r="I1115" s="5">
        <v>0</v>
      </c>
      <c r="J1115" s="5">
        <v>0</v>
      </c>
      <c r="K1115" s="5">
        <v>0</v>
      </c>
      <c r="L1115" s="5">
        <v>0</v>
      </c>
      <c r="M1115" s="5">
        <v>0</v>
      </c>
      <c r="N1115" s="5">
        <v>0</v>
      </c>
      <c r="O1115" s="5">
        <v>0</v>
      </c>
      <c r="P1115" s="5">
        <v>0</v>
      </c>
      <c r="Q1115" s="5">
        <v>0</v>
      </c>
      <c r="R1115" s="5">
        <v>0</v>
      </c>
      <c r="S1115" s="5">
        <v>0</v>
      </c>
      <c r="T1115" s="5">
        <v>0</v>
      </c>
      <c r="U1115" s="5">
        <v>0</v>
      </c>
      <c r="V1115" s="5">
        <v>0</v>
      </c>
    </row>
    <row r="1116" spans="1:22" hidden="1" x14ac:dyDescent="0.35">
      <c r="A1116" t="s">
        <v>59</v>
      </c>
      <c r="B1116" t="s">
        <v>42</v>
      </c>
      <c r="C1116" t="str">
        <f t="shared" si="51"/>
        <v>LUXEMBOURG_TO_elec</v>
      </c>
      <c r="D1116" t="str">
        <f t="shared" si="52"/>
        <v>PROTRA_CHP_PP_I</v>
      </c>
      <c r="E1116" t="s">
        <v>22</v>
      </c>
      <c r="F1116" s="1" t="str">
        <f t="shared" si="53"/>
        <v>LUXEMBOURGTO_elecPROTRA_PP_hydropower_dammed</v>
      </c>
      <c r="G1116" s="5">
        <v>1.1000000000000001</v>
      </c>
      <c r="H1116" s="5">
        <v>1.1000000000000001</v>
      </c>
      <c r="I1116" s="5">
        <v>1.1000000000000001</v>
      </c>
      <c r="J1116" s="5">
        <v>1.1000000000000001</v>
      </c>
      <c r="K1116" s="5">
        <v>1.1000000000000001</v>
      </c>
      <c r="L1116" s="5">
        <v>1.1000000000000001</v>
      </c>
      <c r="M1116" s="5">
        <v>1.1000000000000001</v>
      </c>
      <c r="N1116" s="5">
        <v>1.1000000000000001</v>
      </c>
      <c r="O1116" s="5">
        <v>1.1000000000000001</v>
      </c>
      <c r="P1116" s="5">
        <v>1.296</v>
      </c>
      <c r="Q1116" s="5">
        <v>1.296</v>
      </c>
      <c r="R1116" s="5">
        <v>1.296</v>
      </c>
      <c r="S1116" s="5">
        <v>1.296</v>
      </c>
      <c r="T1116" s="5">
        <v>1.296</v>
      </c>
      <c r="U1116" s="5">
        <v>1.296</v>
      </c>
      <c r="V1116" s="5">
        <v>1.296</v>
      </c>
    </row>
    <row r="1117" spans="1:22" hidden="1" x14ac:dyDescent="0.35">
      <c r="A1117" t="s">
        <v>59</v>
      </c>
      <c r="B1117" t="s">
        <v>42</v>
      </c>
      <c r="C1117" t="str">
        <f t="shared" si="51"/>
        <v>LUXEMBOURG_TO_elec</v>
      </c>
      <c r="D1117" t="str">
        <f t="shared" si="52"/>
        <v>PROTRA_CHP_PP_I</v>
      </c>
      <c r="E1117" t="s">
        <v>23</v>
      </c>
      <c r="F1117" s="1" t="str">
        <f t="shared" si="53"/>
        <v>LUXEMBOURGTO_elecPROTRA_PP_hydropower_run_of_river</v>
      </c>
      <c r="G1117" s="5">
        <v>3.4716000000000004E-2</v>
      </c>
      <c r="H1117" s="5">
        <v>3.4716000000000004E-2</v>
      </c>
      <c r="I1117" s="5">
        <v>3.4716000000000004E-2</v>
      </c>
      <c r="J1117" s="5">
        <v>3.4716000000000004E-2</v>
      </c>
      <c r="K1117" s="5">
        <v>3.4716000000000004E-2</v>
      </c>
      <c r="L1117" s="5">
        <v>3.4716000000000004E-2</v>
      </c>
      <c r="M1117" s="5">
        <v>3.4716000000000004E-2</v>
      </c>
      <c r="N1117" s="5">
        <v>3.4716000000000004E-2</v>
      </c>
      <c r="O1117" s="5">
        <v>3.4716000000000004E-2</v>
      </c>
      <c r="P1117" s="5">
        <v>3.4716000000000004E-2</v>
      </c>
      <c r="Q1117" s="5">
        <v>3.4716000000000004E-2</v>
      </c>
      <c r="R1117" s="5">
        <v>3.4716000000000004E-2</v>
      </c>
      <c r="S1117" s="5">
        <v>3.4716000000000004E-2</v>
      </c>
      <c r="T1117" s="5">
        <v>3.4716000000000004E-2</v>
      </c>
      <c r="U1117" s="5">
        <v>3.4716000000000004E-2</v>
      </c>
      <c r="V1117" s="5">
        <v>3.4716000000000004E-2</v>
      </c>
    </row>
    <row r="1118" spans="1:22" hidden="1" x14ac:dyDescent="0.35">
      <c r="A1118" t="s">
        <v>59</v>
      </c>
      <c r="B1118" t="s">
        <v>42</v>
      </c>
      <c r="C1118" t="str">
        <f t="shared" si="51"/>
        <v>LUXEMBOURG_TO_elec</v>
      </c>
      <c r="D1118" t="str">
        <f t="shared" si="52"/>
        <v>PROTRA_CHP_PP_I</v>
      </c>
      <c r="E1118" t="s">
        <v>24</v>
      </c>
      <c r="F1118" s="1" t="str">
        <f t="shared" si="53"/>
        <v>LUXEMBOURGTO_elecPROTRA_PP_liquid_fuels</v>
      </c>
      <c r="G1118" s="5">
        <v>2.9999999999999997E-4</v>
      </c>
      <c r="H1118" s="5">
        <v>2.9999999999999997E-4</v>
      </c>
      <c r="I1118" s="5">
        <v>2.9999999999999997E-4</v>
      </c>
      <c r="J1118" s="5">
        <v>2.9999999999999997E-4</v>
      </c>
      <c r="K1118" s="5">
        <v>2.9999999999999997E-4</v>
      </c>
      <c r="L1118" s="5">
        <v>2.9999999999999997E-4</v>
      </c>
      <c r="M1118" s="5">
        <v>2.9999999999999997E-4</v>
      </c>
      <c r="N1118" s="5">
        <v>2.9999999999999997E-4</v>
      </c>
      <c r="O1118" s="5">
        <v>2.9999999999999997E-4</v>
      </c>
      <c r="P1118" s="5">
        <v>2.9999999999999997E-4</v>
      </c>
      <c r="Q1118" s="5">
        <v>2.9999999999999997E-4</v>
      </c>
      <c r="R1118" s="5">
        <v>2.9999999999999997E-4</v>
      </c>
      <c r="S1118" s="5">
        <v>2.9999999999999997E-4</v>
      </c>
      <c r="T1118" s="5">
        <v>2.9999999999999997E-4</v>
      </c>
      <c r="U1118" s="5">
        <v>2.9999999999999997E-4</v>
      </c>
      <c r="V1118" s="5">
        <v>2.9999999999999997E-4</v>
      </c>
    </row>
    <row r="1119" spans="1:22" hidden="1" x14ac:dyDescent="0.35">
      <c r="A1119" t="s">
        <v>59</v>
      </c>
      <c r="B1119" t="s">
        <v>42</v>
      </c>
      <c r="C1119" t="str">
        <f t="shared" si="51"/>
        <v>LUXEMBOURG_TO_elec</v>
      </c>
      <c r="D1119" t="str">
        <f t="shared" si="52"/>
        <v>PROTRA_CHP_PP_I</v>
      </c>
      <c r="E1119" t="s">
        <v>25</v>
      </c>
      <c r="F1119" s="1" t="str">
        <f t="shared" si="53"/>
        <v>LUXEMBOURGTO_elecPROTRA_PP_liquid_fuels_CCS</v>
      </c>
      <c r="G1119" s="5">
        <v>0</v>
      </c>
      <c r="H1119" s="5">
        <v>0</v>
      </c>
      <c r="I1119" s="5">
        <v>0</v>
      </c>
      <c r="J1119" s="5">
        <v>0</v>
      </c>
      <c r="K1119" s="5">
        <v>0</v>
      </c>
      <c r="L1119" s="5">
        <v>0</v>
      </c>
      <c r="M1119" s="5">
        <v>0</v>
      </c>
      <c r="N1119" s="5">
        <v>0</v>
      </c>
      <c r="O1119" s="5">
        <v>0</v>
      </c>
      <c r="P1119" s="5">
        <v>0</v>
      </c>
      <c r="Q1119" s="5">
        <v>0</v>
      </c>
      <c r="R1119" s="5">
        <v>0</v>
      </c>
      <c r="S1119" s="5">
        <v>0</v>
      </c>
      <c r="T1119" s="5">
        <v>0</v>
      </c>
      <c r="U1119" s="5">
        <v>0</v>
      </c>
      <c r="V1119" s="5">
        <v>0</v>
      </c>
    </row>
    <row r="1120" spans="1:22" hidden="1" x14ac:dyDescent="0.35">
      <c r="A1120" t="s">
        <v>59</v>
      </c>
      <c r="B1120" t="s">
        <v>42</v>
      </c>
      <c r="C1120" t="str">
        <f t="shared" si="51"/>
        <v>LUXEMBOURG_TO_elec</v>
      </c>
      <c r="D1120" t="str">
        <f t="shared" si="52"/>
        <v>PROTRA_CHP_PP_I</v>
      </c>
      <c r="E1120" t="s">
        <v>26</v>
      </c>
      <c r="F1120" s="1" t="str">
        <f t="shared" si="53"/>
        <v>LUXEMBOURGTO_elecPROTRA_PP_nuclear</v>
      </c>
      <c r="G1120" s="5">
        <v>0</v>
      </c>
      <c r="H1120" s="5">
        <v>0</v>
      </c>
      <c r="I1120" s="5">
        <v>0</v>
      </c>
      <c r="J1120" s="5">
        <v>0</v>
      </c>
      <c r="K1120" s="5">
        <v>0</v>
      </c>
      <c r="L1120" s="5">
        <v>0</v>
      </c>
      <c r="M1120" s="5">
        <v>0</v>
      </c>
      <c r="N1120" s="5">
        <v>0</v>
      </c>
      <c r="O1120" s="5">
        <v>0</v>
      </c>
      <c r="P1120" s="5">
        <v>0</v>
      </c>
      <c r="Q1120" s="5">
        <v>0</v>
      </c>
      <c r="R1120" s="5">
        <v>0</v>
      </c>
      <c r="S1120" s="5">
        <v>0</v>
      </c>
      <c r="T1120" s="5">
        <v>0</v>
      </c>
      <c r="U1120" s="5">
        <v>0</v>
      </c>
      <c r="V1120" s="5">
        <v>0</v>
      </c>
    </row>
    <row r="1121" spans="1:22" hidden="1" x14ac:dyDescent="0.35">
      <c r="A1121" t="s">
        <v>59</v>
      </c>
      <c r="B1121" t="s">
        <v>42</v>
      </c>
      <c r="C1121" t="str">
        <f t="shared" si="51"/>
        <v>LUXEMBOURG_TO_elec</v>
      </c>
      <c r="D1121" t="str">
        <f t="shared" si="52"/>
        <v>PROTRA_CHP_PP_I</v>
      </c>
      <c r="E1121" t="s">
        <v>27</v>
      </c>
      <c r="F1121" s="1" t="str">
        <f t="shared" si="53"/>
        <v>LUXEMBOURGTO_elecPROTRA_PP_oceanic</v>
      </c>
      <c r="G1121" s="5">
        <v>0</v>
      </c>
      <c r="H1121" s="5">
        <v>0</v>
      </c>
      <c r="I1121" s="5">
        <v>0</v>
      </c>
      <c r="J1121" s="5">
        <v>0</v>
      </c>
      <c r="K1121" s="5">
        <v>0</v>
      </c>
      <c r="L1121" s="5">
        <v>0</v>
      </c>
      <c r="M1121" s="5">
        <v>0</v>
      </c>
      <c r="N1121" s="5">
        <v>0</v>
      </c>
      <c r="O1121" s="5">
        <v>0</v>
      </c>
      <c r="P1121" s="5">
        <v>0</v>
      </c>
      <c r="Q1121" s="5">
        <v>0</v>
      </c>
      <c r="R1121" s="5">
        <v>0</v>
      </c>
      <c r="S1121" s="5">
        <v>0</v>
      </c>
      <c r="T1121" s="5">
        <v>0</v>
      </c>
      <c r="U1121" s="5">
        <v>0</v>
      </c>
      <c r="V1121" s="5">
        <v>0</v>
      </c>
    </row>
    <row r="1122" spans="1:22" hidden="1" x14ac:dyDescent="0.35">
      <c r="A1122" t="s">
        <v>59</v>
      </c>
      <c r="B1122" t="s">
        <v>42</v>
      </c>
      <c r="C1122" t="str">
        <f t="shared" si="51"/>
        <v>LUXEMBOURG_TO_elec</v>
      </c>
      <c r="D1122" t="str">
        <f t="shared" si="52"/>
        <v>PROTRA_CHP_PP_I</v>
      </c>
      <c r="E1122" t="s">
        <v>28</v>
      </c>
      <c r="F1122" s="1" t="str">
        <f t="shared" si="53"/>
        <v>LUXEMBOURGTO_elecPROTRA_PP_solar_CSP</v>
      </c>
      <c r="G1122" s="5">
        <v>0</v>
      </c>
      <c r="H1122" s="5">
        <v>0</v>
      </c>
      <c r="I1122" s="5">
        <v>0</v>
      </c>
      <c r="J1122" s="5">
        <v>0</v>
      </c>
      <c r="K1122" s="5">
        <v>0</v>
      </c>
      <c r="L1122" s="5">
        <v>0</v>
      </c>
      <c r="M1122" s="5">
        <v>0</v>
      </c>
      <c r="N1122" s="5">
        <v>0</v>
      </c>
      <c r="O1122" s="5">
        <v>0</v>
      </c>
      <c r="P1122" s="5">
        <v>0</v>
      </c>
      <c r="Q1122" s="5">
        <v>0</v>
      </c>
      <c r="R1122" s="5">
        <v>0</v>
      </c>
      <c r="S1122" s="5">
        <v>0</v>
      </c>
      <c r="T1122" s="5">
        <v>0</v>
      </c>
      <c r="U1122" s="5">
        <v>0</v>
      </c>
      <c r="V1122" s="5">
        <v>0</v>
      </c>
    </row>
    <row r="1123" spans="1:22" hidden="1" x14ac:dyDescent="0.35">
      <c r="A1123" t="s">
        <v>59</v>
      </c>
      <c r="B1123" t="s">
        <v>42</v>
      </c>
      <c r="C1123" t="str">
        <f t="shared" si="51"/>
        <v>LUXEMBOURG_TO_elec</v>
      </c>
      <c r="D1123" t="str">
        <f t="shared" si="52"/>
        <v>PROTRA_CHP_PP_I</v>
      </c>
      <c r="E1123" t="s">
        <v>29</v>
      </c>
      <c r="F1123" s="1" t="str">
        <f t="shared" si="53"/>
        <v>LUXEMBOURGTO_elecPROTRA_PP_solar_PV</v>
      </c>
      <c r="G1123" s="5">
        <v>1.4149799999999999E-2</v>
      </c>
      <c r="H1123" s="5">
        <v>1.42176E-2</v>
      </c>
      <c r="I1123" s="5">
        <v>1.4360400000000001E-2</v>
      </c>
      <c r="J1123" s="5">
        <v>1.4737199999999999E-2</v>
      </c>
      <c r="K1123" s="5">
        <v>1.58142E-2</v>
      </c>
      <c r="L1123" s="5">
        <v>1.7670600000000002E-2</v>
      </c>
      <c r="M1123" s="5">
        <v>2.4399599999999997E-2</v>
      </c>
      <c r="N1123" s="5">
        <v>4.4792399999999996E-2</v>
      </c>
      <c r="O1123" s="5">
        <v>5.7012599999999997E-2</v>
      </c>
      <c r="P1123" s="5">
        <v>6.5959799999999999E-2</v>
      </c>
      <c r="Q1123" s="5">
        <v>6.9763199999999997E-2</v>
      </c>
      <c r="R1123" s="5">
        <v>6.9763199999999997E-2</v>
      </c>
      <c r="S1123" s="5">
        <v>6.9763199999999997E-2</v>
      </c>
      <c r="T1123" s="5">
        <v>6.9763199999999997E-2</v>
      </c>
      <c r="U1123" s="5">
        <v>0.69763200000000003</v>
      </c>
      <c r="V1123" s="5">
        <v>0.69763200000000003</v>
      </c>
    </row>
    <row r="1124" spans="1:22" hidden="1" x14ac:dyDescent="0.35">
      <c r="A1124" t="s">
        <v>59</v>
      </c>
      <c r="B1124" t="s">
        <v>42</v>
      </c>
      <c r="C1124" t="str">
        <f t="shared" si="51"/>
        <v>LUXEMBOURG_TO_elec</v>
      </c>
      <c r="D1124" t="str">
        <f t="shared" si="52"/>
        <v>PROTRA_CHP_PP_I</v>
      </c>
      <c r="E1124" t="s">
        <v>30</v>
      </c>
      <c r="F1124" s="1" t="str">
        <f t="shared" si="53"/>
        <v>LUXEMBOURGTO_elecPROTRA_PP_solar_urban_PV</v>
      </c>
      <c r="G1124" s="5">
        <v>9.4331999999999992E-3</v>
      </c>
      <c r="H1124" s="5">
        <v>9.4784000000000014E-3</v>
      </c>
      <c r="I1124" s="5">
        <v>9.5736000000000016E-3</v>
      </c>
      <c r="J1124" s="5">
        <v>9.8248000000000016E-3</v>
      </c>
      <c r="K1124" s="5">
        <v>1.05428E-2</v>
      </c>
      <c r="L1124" s="5">
        <v>1.17804E-2</v>
      </c>
      <c r="M1124" s="5">
        <v>1.62664E-2</v>
      </c>
      <c r="N1124" s="5">
        <v>2.9861599999999999E-2</v>
      </c>
      <c r="O1124" s="5">
        <v>3.8008400000000005E-2</v>
      </c>
      <c r="P1124" s="5">
        <v>4.3973200000000004E-2</v>
      </c>
      <c r="Q1124" s="5">
        <v>4.650880000000001E-2</v>
      </c>
      <c r="R1124" s="5">
        <v>4.650880000000001E-2</v>
      </c>
      <c r="S1124" s="5">
        <v>4.650880000000001E-2</v>
      </c>
      <c r="T1124" s="5">
        <v>4.650880000000001E-2</v>
      </c>
      <c r="U1124" s="5">
        <v>0.46508800000000011</v>
      </c>
      <c r="V1124" s="5">
        <v>0.46508800000000011</v>
      </c>
    </row>
    <row r="1125" spans="1:22" hidden="1" x14ac:dyDescent="0.35">
      <c r="A1125" t="s">
        <v>59</v>
      </c>
      <c r="B1125" t="s">
        <v>42</v>
      </c>
      <c r="C1125" t="str">
        <f t="shared" si="51"/>
        <v>LUXEMBOURG_TO_elec</v>
      </c>
      <c r="D1125" t="str">
        <f t="shared" si="52"/>
        <v>PROTRA_CHP_PP_I</v>
      </c>
      <c r="E1125" t="s">
        <v>31</v>
      </c>
      <c r="F1125" s="1" t="str">
        <f t="shared" si="53"/>
        <v>LUXEMBOURGTO_elecPROTRA_PP_solid_fossil</v>
      </c>
      <c r="G1125" s="5">
        <v>0</v>
      </c>
      <c r="H1125" s="5">
        <v>0</v>
      </c>
      <c r="I1125" s="5">
        <v>0</v>
      </c>
      <c r="J1125" s="5">
        <v>0</v>
      </c>
      <c r="K1125" s="5">
        <v>0</v>
      </c>
      <c r="L1125" s="5">
        <v>0</v>
      </c>
      <c r="M1125" s="5">
        <v>0</v>
      </c>
      <c r="N1125" s="5">
        <v>0</v>
      </c>
      <c r="O1125" s="5">
        <v>0</v>
      </c>
      <c r="P1125" s="5">
        <v>0</v>
      </c>
      <c r="Q1125" s="5">
        <v>0</v>
      </c>
      <c r="R1125" s="5">
        <v>0</v>
      </c>
      <c r="S1125" s="5">
        <v>0</v>
      </c>
      <c r="T1125" s="5">
        <v>0</v>
      </c>
      <c r="U1125" s="5">
        <v>0</v>
      </c>
      <c r="V1125" s="5">
        <v>0</v>
      </c>
    </row>
    <row r="1126" spans="1:22" hidden="1" x14ac:dyDescent="0.35">
      <c r="A1126" t="s">
        <v>59</v>
      </c>
      <c r="B1126" t="s">
        <v>42</v>
      </c>
      <c r="C1126" t="str">
        <f t="shared" si="51"/>
        <v>LUXEMBOURG_TO_elec</v>
      </c>
      <c r="D1126" t="str">
        <f t="shared" si="52"/>
        <v>PROTRA_CHP_PP_I</v>
      </c>
      <c r="E1126" t="s">
        <v>32</v>
      </c>
      <c r="F1126" s="1" t="str">
        <f t="shared" si="53"/>
        <v>LUXEMBOURGTO_elecPROTRA_PP_solid_fossil_CCS</v>
      </c>
      <c r="G1126" s="5">
        <v>0</v>
      </c>
      <c r="H1126" s="5">
        <v>0</v>
      </c>
      <c r="I1126" s="5">
        <v>0</v>
      </c>
      <c r="J1126" s="5">
        <v>0</v>
      </c>
      <c r="K1126" s="5">
        <v>0</v>
      </c>
      <c r="L1126" s="5">
        <v>0</v>
      </c>
      <c r="M1126" s="5">
        <v>0</v>
      </c>
      <c r="N1126" s="5">
        <v>0</v>
      </c>
      <c r="O1126" s="5">
        <v>0</v>
      </c>
      <c r="P1126" s="5">
        <v>0</v>
      </c>
      <c r="Q1126" s="5">
        <v>0</v>
      </c>
      <c r="R1126" s="5">
        <v>0</v>
      </c>
      <c r="S1126" s="5">
        <v>0</v>
      </c>
      <c r="T1126" s="5">
        <v>0</v>
      </c>
      <c r="U1126" s="5">
        <v>0</v>
      </c>
      <c r="V1126" s="5">
        <v>0</v>
      </c>
    </row>
    <row r="1127" spans="1:22" hidden="1" x14ac:dyDescent="0.35">
      <c r="A1127" t="s">
        <v>59</v>
      </c>
      <c r="B1127" t="s">
        <v>42</v>
      </c>
      <c r="C1127" t="str">
        <f t="shared" si="51"/>
        <v>LUXEMBOURG_TO_elec</v>
      </c>
      <c r="D1127" t="str">
        <f t="shared" si="52"/>
        <v>PROTRA_CHP_PP_I</v>
      </c>
      <c r="E1127" t="s">
        <v>33</v>
      </c>
      <c r="F1127" s="1" t="str">
        <f t="shared" si="53"/>
        <v>LUXEMBOURGTO_elecPROTRA_PP_waste</v>
      </c>
      <c r="G1127" s="5">
        <v>5.9904130997644077E-3</v>
      </c>
      <c r="H1127" s="5">
        <v>5.9904130997644077E-3</v>
      </c>
      <c r="I1127" s="5">
        <v>5.9904130997644077E-3</v>
      </c>
      <c r="J1127" s="5">
        <v>5.9904130997644077E-3</v>
      </c>
      <c r="K1127" s="5">
        <v>5.9904130997644077E-3</v>
      </c>
      <c r="L1127" s="5">
        <v>7.0502554174150349E-3</v>
      </c>
      <c r="M1127" s="5">
        <v>7.0502554174150349E-3</v>
      </c>
      <c r="N1127" s="5">
        <v>9.3542604557859607E-3</v>
      </c>
      <c r="O1127" s="5">
        <v>9.3542604557859607E-3</v>
      </c>
      <c r="P1127" s="5">
        <v>9.3542604557859607E-3</v>
      </c>
      <c r="Q1127" s="5">
        <v>9.3542604557859607E-3</v>
      </c>
      <c r="R1127" s="5">
        <v>9.3542604557859607E-3</v>
      </c>
      <c r="S1127" s="5">
        <v>9.3542604557859607E-3</v>
      </c>
      <c r="T1127" s="5">
        <v>9.3542604557859607E-3</v>
      </c>
      <c r="U1127" s="5">
        <v>9.3542604557859607E-3</v>
      </c>
      <c r="V1127" s="5">
        <v>9.3542604557859607E-3</v>
      </c>
    </row>
    <row r="1128" spans="1:22" hidden="1" x14ac:dyDescent="0.35">
      <c r="A1128" t="s">
        <v>59</v>
      </c>
      <c r="B1128" t="s">
        <v>42</v>
      </c>
      <c r="C1128" t="str">
        <f t="shared" si="51"/>
        <v>LUXEMBOURG_TO_elec</v>
      </c>
      <c r="D1128" t="str">
        <f t="shared" si="52"/>
        <v>PROTRA_CHP_PP_I</v>
      </c>
      <c r="E1128" t="s">
        <v>34</v>
      </c>
      <c r="F1128" s="1" t="str">
        <f t="shared" si="53"/>
        <v>LUXEMBOURGTO_elecPROTRA_PP_waste_CCS</v>
      </c>
      <c r="G1128" s="5">
        <v>0</v>
      </c>
      <c r="H1128" s="5">
        <v>0</v>
      </c>
      <c r="I1128" s="5">
        <v>0</v>
      </c>
      <c r="J1128" s="5">
        <v>0</v>
      </c>
      <c r="K1128" s="5">
        <v>0</v>
      </c>
      <c r="L1128" s="5">
        <v>0</v>
      </c>
      <c r="M1128" s="5">
        <v>0</v>
      </c>
      <c r="N1128" s="5">
        <v>0</v>
      </c>
      <c r="O1128" s="5">
        <v>0</v>
      </c>
      <c r="P1128" s="5">
        <v>0</v>
      </c>
      <c r="Q1128" s="5">
        <v>0</v>
      </c>
      <c r="R1128" s="5">
        <v>0</v>
      </c>
      <c r="S1128" s="5">
        <v>0</v>
      </c>
      <c r="T1128" s="5">
        <v>0</v>
      </c>
      <c r="U1128" s="5">
        <v>0</v>
      </c>
      <c r="V1128" s="5">
        <v>0</v>
      </c>
    </row>
    <row r="1129" spans="1:22" hidden="1" x14ac:dyDescent="0.35">
      <c r="A1129" t="s">
        <v>59</v>
      </c>
      <c r="B1129" t="s">
        <v>42</v>
      </c>
      <c r="C1129" t="str">
        <f t="shared" si="51"/>
        <v>LUXEMBOURG_TO_elec</v>
      </c>
      <c r="D1129" t="str">
        <f t="shared" si="52"/>
        <v>PROTRA_CHP_PP_I</v>
      </c>
      <c r="E1129" t="s">
        <v>35</v>
      </c>
      <c r="F1129" s="1" t="str">
        <f t="shared" si="53"/>
        <v>LUXEMBOURGTO_elecPROTRA_PP_wind_offshore</v>
      </c>
      <c r="G1129" s="5">
        <v>0</v>
      </c>
      <c r="H1129" s="5">
        <v>0</v>
      </c>
      <c r="I1129" s="5">
        <v>0</v>
      </c>
      <c r="J1129" s="5">
        <v>0</v>
      </c>
      <c r="K1129" s="5">
        <v>0</v>
      </c>
      <c r="L1129" s="5">
        <v>0</v>
      </c>
      <c r="M1129" s="5">
        <v>0</v>
      </c>
      <c r="N1129" s="5">
        <v>0</v>
      </c>
      <c r="O1129" s="5">
        <v>0</v>
      </c>
      <c r="P1129" s="5">
        <v>0</v>
      </c>
      <c r="Q1129" s="5">
        <v>0</v>
      </c>
      <c r="R1129" s="5">
        <v>0</v>
      </c>
      <c r="S1129" s="5">
        <v>0</v>
      </c>
      <c r="T1129" s="5">
        <v>0</v>
      </c>
      <c r="U1129" s="5">
        <v>0</v>
      </c>
      <c r="V1129" s="5">
        <v>0</v>
      </c>
    </row>
    <row r="1130" spans="1:22" hidden="1" x14ac:dyDescent="0.35">
      <c r="A1130" t="s">
        <v>59</v>
      </c>
      <c r="B1130" t="s">
        <v>42</v>
      </c>
      <c r="C1130" t="str">
        <f t="shared" si="51"/>
        <v>LUXEMBOURG_TO_elec</v>
      </c>
      <c r="D1130" t="str">
        <f t="shared" si="52"/>
        <v>PROTRA_CHP_PP_I</v>
      </c>
      <c r="E1130" t="s">
        <v>36</v>
      </c>
      <c r="F1130" s="1" t="str">
        <f t="shared" si="53"/>
        <v>LUXEMBOURGTO_elecPROTRA_PP_wind_onshore</v>
      </c>
      <c r="G1130" s="5">
        <v>3.49E-2</v>
      </c>
      <c r="H1130" s="5">
        <v>3.49E-2</v>
      </c>
      <c r="I1130" s="5">
        <v>3.49E-2</v>
      </c>
      <c r="J1130" s="5">
        <v>4.2915000000000002E-2</v>
      </c>
      <c r="K1130" s="5">
        <v>4.2930000000000003E-2</v>
      </c>
      <c r="L1130" s="5">
        <v>4.3726999999999995E-2</v>
      </c>
      <c r="M1130" s="5">
        <v>4.4527000000000004E-2</v>
      </c>
      <c r="N1130" s="5">
        <v>5.8326999999999997E-2</v>
      </c>
      <c r="O1130" s="5">
        <v>5.8326999999999997E-2</v>
      </c>
      <c r="P1130" s="5">
        <v>5.8341999999999998E-2</v>
      </c>
      <c r="Q1130" s="5">
        <v>6.3794000000000003E-2</v>
      </c>
      <c r="R1130" s="5">
        <v>6.5920466666666677E-2</v>
      </c>
      <c r="S1130" s="5">
        <v>6.5920466666666677E-2</v>
      </c>
      <c r="T1130" s="5">
        <v>8.1868966666666682E-2</v>
      </c>
      <c r="U1130" s="5">
        <v>8.1868966666666682E-2</v>
      </c>
      <c r="V1130" s="5">
        <v>8.1868966666666682E-2</v>
      </c>
    </row>
    <row r="1131" spans="1:22" hidden="1" x14ac:dyDescent="0.35">
      <c r="A1131" t="s">
        <v>60</v>
      </c>
      <c r="B1131" t="s">
        <v>41</v>
      </c>
      <c r="C1131" t="str">
        <f t="shared" si="51"/>
        <v>MALTA_TO_heat</v>
      </c>
      <c r="D1131" t="str">
        <f t="shared" si="52"/>
        <v>PROTRA_CHP_HP_I</v>
      </c>
      <c r="E1131" t="s">
        <v>0</v>
      </c>
      <c r="F1131" s="1" t="str">
        <f t="shared" si="53"/>
        <v>MALTATO_heatPROTRA_CHP_gas_fuels</v>
      </c>
      <c r="G1131" s="3">
        <v>0</v>
      </c>
      <c r="H1131" s="3">
        <v>0</v>
      </c>
      <c r="I1131" s="3">
        <v>0</v>
      </c>
      <c r="J1131" s="3">
        <v>0</v>
      </c>
      <c r="K1131" s="3">
        <v>0</v>
      </c>
      <c r="L1131" s="3">
        <v>0</v>
      </c>
      <c r="M1131" s="3">
        <v>0</v>
      </c>
      <c r="N1131" s="3">
        <v>0</v>
      </c>
      <c r="O1131" s="3">
        <v>0</v>
      </c>
      <c r="P1131" s="3">
        <v>0</v>
      </c>
      <c r="Q1131" s="3">
        <v>0</v>
      </c>
      <c r="R1131" s="3">
        <v>0</v>
      </c>
      <c r="S1131" s="3">
        <v>0</v>
      </c>
      <c r="T1131" s="3">
        <v>0</v>
      </c>
      <c r="U1131" s="3">
        <v>0</v>
      </c>
      <c r="V1131" s="3">
        <v>0</v>
      </c>
    </row>
    <row r="1132" spans="1:22" hidden="1" x14ac:dyDescent="0.35">
      <c r="A1132" t="s">
        <v>60</v>
      </c>
      <c r="B1132" t="s">
        <v>41</v>
      </c>
      <c r="C1132" t="str">
        <f t="shared" si="51"/>
        <v>MALTA_TO_heat</v>
      </c>
      <c r="D1132" t="str">
        <f t="shared" si="52"/>
        <v>PROTRA_CHP_HP_I</v>
      </c>
      <c r="E1132" t="s">
        <v>1</v>
      </c>
      <c r="F1132" s="1" t="str">
        <f t="shared" si="53"/>
        <v>MALTATO_heatPROTRA_CHP_gas_fuels_CCS</v>
      </c>
      <c r="G1132" s="3">
        <v>0</v>
      </c>
      <c r="H1132" s="3">
        <v>0</v>
      </c>
      <c r="I1132" s="3">
        <v>0</v>
      </c>
      <c r="J1132" s="3">
        <v>0</v>
      </c>
      <c r="K1132" s="3">
        <v>0</v>
      </c>
      <c r="L1132" s="3">
        <v>0</v>
      </c>
      <c r="M1132" s="3">
        <v>0</v>
      </c>
      <c r="N1132" s="3">
        <v>0</v>
      </c>
      <c r="O1132" s="3">
        <v>0</v>
      </c>
      <c r="P1132" s="3">
        <v>0</v>
      </c>
      <c r="Q1132" s="3">
        <v>0</v>
      </c>
      <c r="R1132" s="3">
        <v>0</v>
      </c>
      <c r="S1132" s="3">
        <v>0</v>
      </c>
      <c r="T1132" s="3">
        <v>0</v>
      </c>
      <c r="U1132" s="3">
        <v>0</v>
      </c>
      <c r="V1132" s="3">
        <v>0</v>
      </c>
    </row>
    <row r="1133" spans="1:22" hidden="1" x14ac:dyDescent="0.35">
      <c r="A1133" t="s">
        <v>60</v>
      </c>
      <c r="B1133" t="s">
        <v>41</v>
      </c>
      <c r="C1133" t="str">
        <f t="shared" si="51"/>
        <v>MALTA_TO_heat</v>
      </c>
      <c r="D1133" t="str">
        <f t="shared" si="52"/>
        <v>PROTRA_CHP_HP_I</v>
      </c>
      <c r="E1133" t="s">
        <v>2</v>
      </c>
      <c r="F1133" s="1" t="str">
        <f t="shared" si="53"/>
        <v>MALTATO_heatPROTRA_CHP_geothermal</v>
      </c>
      <c r="G1133" s="3">
        <v>0</v>
      </c>
      <c r="H1133" s="3">
        <v>0</v>
      </c>
      <c r="I1133" s="3">
        <v>0</v>
      </c>
      <c r="J1133" s="3">
        <v>0</v>
      </c>
      <c r="K1133" s="3">
        <v>0</v>
      </c>
      <c r="L1133" s="3">
        <v>0</v>
      </c>
      <c r="M1133" s="3">
        <v>0</v>
      </c>
      <c r="N1133" s="3">
        <v>0</v>
      </c>
      <c r="O1133" s="3">
        <v>0</v>
      </c>
      <c r="P1133" s="3">
        <v>0</v>
      </c>
      <c r="Q1133" s="3">
        <v>0</v>
      </c>
      <c r="R1133" s="3">
        <v>0</v>
      </c>
      <c r="S1133" s="3">
        <v>0</v>
      </c>
      <c r="T1133" s="3">
        <v>0</v>
      </c>
      <c r="U1133" s="3">
        <v>0</v>
      </c>
      <c r="V1133" s="3">
        <v>0</v>
      </c>
    </row>
    <row r="1134" spans="1:22" hidden="1" x14ac:dyDescent="0.35">
      <c r="A1134" t="s">
        <v>60</v>
      </c>
      <c r="B1134" t="s">
        <v>41</v>
      </c>
      <c r="C1134" t="str">
        <f t="shared" si="51"/>
        <v>MALTA_TO_heat</v>
      </c>
      <c r="D1134" t="str">
        <f t="shared" si="52"/>
        <v>PROTRA_CHP_HP_I</v>
      </c>
      <c r="E1134" t="s">
        <v>3</v>
      </c>
      <c r="F1134" s="1" t="str">
        <f t="shared" si="53"/>
        <v>MALTATO_heatPROTRA_CHP_liquid_fuels</v>
      </c>
      <c r="G1134" s="3">
        <v>0</v>
      </c>
      <c r="H1134" s="3">
        <v>0</v>
      </c>
      <c r="I1134" s="3">
        <v>0</v>
      </c>
      <c r="J1134" s="3">
        <v>0</v>
      </c>
      <c r="K1134" s="3">
        <v>0</v>
      </c>
      <c r="L1134" s="3">
        <v>0</v>
      </c>
      <c r="M1134" s="3">
        <v>0</v>
      </c>
      <c r="N1134" s="3">
        <v>0</v>
      </c>
      <c r="O1134" s="3">
        <v>0</v>
      </c>
      <c r="P1134" s="3">
        <v>0</v>
      </c>
      <c r="Q1134" s="3">
        <v>0</v>
      </c>
      <c r="R1134" s="3">
        <v>0</v>
      </c>
      <c r="S1134" s="3">
        <v>0</v>
      </c>
      <c r="T1134" s="3">
        <v>0</v>
      </c>
      <c r="U1134" s="3">
        <v>0</v>
      </c>
      <c r="V1134" s="3">
        <v>0</v>
      </c>
    </row>
    <row r="1135" spans="1:22" hidden="1" x14ac:dyDescent="0.35">
      <c r="A1135" t="s">
        <v>60</v>
      </c>
      <c r="B1135" t="s">
        <v>41</v>
      </c>
      <c r="C1135" t="str">
        <f t="shared" si="51"/>
        <v>MALTA_TO_heat</v>
      </c>
      <c r="D1135" t="str">
        <f t="shared" si="52"/>
        <v>PROTRA_CHP_HP_I</v>
      </c>
      <c r="E1135" t="s">
        <v>4</v>
      </c>
      <c r="F1135" s="1" t="str">
        <f t="shared" si="53"/>
        <v>MALTATO_heatPROTRA_CHP_liquid_fuels_CCS</v>
      </c>
      <c r="G1135" s="3">
        <v>0</v>
      </c>
      <c r="H1135" s="3">
        <v>0</v>
      </c>
      <c r="I1135" s="3">
        <v>0</v>
      </c>
      <c r="J1135" s="3">
        <v>0</v>
      </c>
      <c r="K1135" s="3">
        <v>0</v>
      </c>
      <c r="L1135" s="3">
        <v>0</v>
      </c>
      <c r="M1135" s="3">
        <v>0</v>
      </c>
      <c r="N1135" s="3">
        <v>0</v>
      </c>
      <c r="O1135" s="3">
        <v>0</v>
      </c>
      <c r="P1135" s="3">
        <v>0</v>
      </c>
      <c r="Q1135" s="3">
        <v>0</v>
      </c>
      <c r="R1135" s="3">
        <v>0</v>
      </c>
      <c r="S1135" s="3">
        <v>0</v>
      </c>
      <c r="T1135" s="3">
        <v>0</v>
      </c>
      <c r="U1135" s="3">
        <v>0</v>
      </c>
      <c r="V1135" s="3">
        <v>0</v>
      </c>
    </row>
    <row r="1136" spans="1:22" hidden="1" x14ac:dyDescent="0.35">
      <c r="A1136" t="s">
        <v>60</v>
      </c>
      <c r="B1136" t="s">
        <v>41</v>
      </c>
      <c r="C1136" t="str">
        <f t="shared" si="51"/>
        <v>MALTA_TO_heat</v>
      </c>
      <c r="D1136" t="str">
        <f t="shared" si="52"/>
        <v>PROTRA_CHP_HP_I</v>
      </c>
      <c r="E1136" t="s">
        <v>5</v>
      </c>
      <c r="F1136" s="1" t="str">
        <f t="shared" si="53"/>
        <v>MALTATO_heatPROTRA_CHP_solid_fossil</v>
      </c>
      <c r="G1136" s="3">
        <v>0</v>
      </c>
      <c r="H1136" s="3">
        <v>0</v>
      </c>
      <c r="I1136" s="3">
        <v>0</v>
      </c>
      <c r="J1136" s="3">
        <v>0</v>
      </c>
      <c r="K1136" s="3">
        <v>0</v>
      </c>
      <c r="L1136" s="3">
        <v>0</v>
      </c>
      <c r="M1136" s="3">
        <v>0</v>
      </c>
      <c r="N1136" s="3">
        <v>0</v>
      </c>
      <c r="O1136" s="3">
        <v>0</v>
      </c>
      <c r="P1136" s="3">
        <v>0</v>
      </c>
      <c r="Q1136" s="3">
        <v>0</v>
      </c>
      <c r="R1136" s="3">
        <v>0</v>
      </c>
      <c r="S1136" s="3">
        <v>0</v>
      </c>
      <c r="T1136" s="3">
        <v>0</v>
      </c>
      <c r="U1136" s="3">
        <v>0</v>
      </c>
      <c r="V1136" s="3">
        <v>0</v>
      </c>
    </row>
    <row r="1137" spans="1:22" hidden="1" x14ac:dyDescent="0.35">
      <c r="A1137" t="s">
        <v>60</v>
      </c>
      <c r="B1137" t="s">
        <v>41</v>
      </c>
      <c r="C1137" t="str">
        <f t="shared" si="51"/>
        <v>MALTA_TO_heat</v>
      </c>
      <c r="D1137" t="str">
        <f t="shared" si="52"/>
        <v>PROTRA_CHP_HP_I</v>
      </c>
      <c r="E1137" t="s">
        <v>6</v>
      </c>
      <c r="F1137" s="1" t="str">
        <f t="shared" si="53"/>
        <v>MALTATO_heatPROTRA_CHP_solid_fossil_CCS</v>
      </c>
      <c r="G1137" s="3">
        <v>0</v>
      </c>
      <c r="H1137" s="3">
        <v>0</v>
      </c>
      <c r="I1137" s="3">
        <v>0</v>
      </c>
      <c r="J1137" s="3">
        <v>0</v>
      </c>
      <c r="K1137" s="3">
        <v>0</v>
      </c>
      <c r="L1137" s="3">
        <v>0</v>
      </c>
      <c r="M1137" s="3">
        <v>0</v>
      </c>
      <c r="N1137" s="3">
        <v>0</v>
      </c>
      <c r="O1137" s="3">
        <v>0</v>
      </c>
      <c r="P1137" s="3">
        <v>0</v>
      </c>
      <c r="Q1137" s="3">
        <v>0</v>
      </c>
      <c r="R1137" s="3">
        <v>0</v>
      </c>
      <c r="S1137" s="3">
        <v>0</v>
      </c>
      <c r="T1137" s="3">
        <v>0</v>
      </c>
      <c r="U1137" s="3">
        <v>0</v>
      </c>
      <c r="V1137" s="3">
        <v>0</v>
      </c>
    </row>
    <row r="1138" spans="1:22" hidden="1" x14ac:dyDescent="0.35">
      <c r="A1138" t="s">
        <v>60</v>
      </c>
      <c r="B1138" t="s">
        <v>41</v>
      </c>
      <c r="C1138" t="str">
        <f t="shared" si="51"/>
        <v>MALTA_TO_heat</v>
      </c>
      <c r="D1138" t="str">
        <f t="shared" si="52"/>
        <v>PROTRA_CHP_HP_I</v>
      </c>
      <c r="E1138" t="s">
        <v>7</v>
      </c>
      <c r="F1138" s="1" t="str">
        <f t="shared" si="53"/>
        <v>MALTATO_heatPROTRA_CHP_waste</v>
      </c>
      <c r="G1138" s="3">
        <v>0</v>
      </c>
      <c r="H1138" s="3">
        <v>0</v>
      </c>
      <c r="I1138" s="3">
        <v>0</v>
      </c>
      <c r="J1138" s="3">
        <v>0</v>
      </c>
      <c r="K1138" s="3">
        <v>0</v>
      </c>
      <c r="L1138" s="3">
        <v>0</v>
      </c>
      <c r="M1138" s="3">
        <v>0</v>
      </c>
      <c r="N1138" s="3">
        <v>0</v>
      </c>
      <c r="O1138" s="3">
        <v>0</v>
      </c>
      <c r="P1138" s="3">
        <v>0</v>
      </c>
      <c r="Q1138" s="3">
        <v>0</v>
      </c>
      <c r="R1138" s="3">
        <v>0</v>
      </c>
      <c r="S1138" s="3">
        <v>0</v>
      </c>
      <c r="T1138" s="3">
        <v>0</v>
      </c>
      <c r="U1138" s="3">
        <v>0</v>
      </c>
      <c r="V1138" s="3">
        <v>0</v>
      </c>
    </row>
    <row r="1139" spans="1:22" hidden="1" x14ac:dyDescent="0.35">
      <c r="A1139" t="s">
        <v>60</v>
      </c>
      <c r="B1139" t="s">
        <v>41</v>
      </c>
      <c r="C1139" t="str">
        <f t="shared" si="51"/>
        <v>MALTA_TO_heat</v>
      </c>
      <c r="D1139" t="str">
        <f t="shared" si="52"/>
        <v>PROTRA_CHP_HP_I</v>
      </c>
      <c r="E1139" t="s">
        <v>8</v>
      </c>
      <c r="F1139" s="1" t="str">
        <f t="shared" si="53"/>
        <v>MALTATO_heatPROTRA_CHP_solid_bio</v>
      </c>
      <c r="G1139" s="4">
        <v>0</v>
      </c>
      <c r="H1139" s="4">
        <v>0</v>
      </c>
      <c r="I1139" s="4">
        <v>0</v>
      </c>
      <c r="J1139" s="4">
        <v>0</v>
      </c>
      <c r="K1139" s="4">
        <v>0</v>
      </c>
      <c r="L1139" s="4">
        <v>0</v>
      </c>
      <c r="M1139" s="4">
        <v>0</v>
      </c>
      <c r="N1139" s="4">
        <v>0</v>
      </c>
      <c r="O1139" s="4">
        <v>0</v>
      </c>
      <c r="P1139" s="4">
        <v>0</v>
      </c>
      <c r="Q1139" s="4">
        <v>0</v>
      </c>
      <c r="R1139" s="4">
        <v>0</v>
      </c>
      <c r="S1139" s="4">
        <v>0</v>
      </c>
      <c r="T1139" s="4">
        <v>0</v>
      </c>
      <c r="U1139" s="4">
        <v>0</v>
      </c>
      <c r="V1139" s="4">
        <v>0</v>
      </c>
    </row>
    <row r="1140" spans="1:22" hidden="1" x14ac:dyDescent="0.35">
      <c r="A1140" t="s">
        <v>60</v>
      </c>
      <c r="B1140" t="s">
        <v>41</v>
      </c>
      <c r="C1140" t="str">
        <f t="shared" si="51"/>
        <v>MALTA_TO_heat</v>
      </c>
      <c r="D1140" t="str">
        <f t="shared" si="52"/>
        <v>PROTRA_CHP_HP_I</v>
      </c>
      <c r="E1140" t="s">
        <v>9</v>
      </c>
      <c r="F1140" s="1" t="str">
        <f t="shared" si="53"/>
        <v>MALTATO_heatPROTRA_CHP_solid_bio_CCS</v>
      </c>
      <c r="G1140" s="3">
        <v>0</v>
      </c>
      <c r="H1140" s="3">
        <v>0</v>
      </c>
      <c r="I1140" s="3">
        <v>0</v>
      </c>
      <c r="J1140" s="3">
        <v>0</v>
      </c>
      <c r="K1140" s="3">
        <v>0</v>
      </c>
      <c r="L1140" s="3">
        <v>0</v>
      </c>
      <c r="M1140" s="3">
        <v>0</v>
      </c>
      <c r="N1140" s="3">
        <v>0</v>
      </c>
      <c r="O1140" s="3">
        <v>0</v>
      </c>
      <c r="P1140" s="3">
        <v>0</v>
      </c>
      <c r="Q1140" s="3">
        <v>0</v>
      </c>
      <c r="R1140" s="3">
        <v>0</v>
      </c>
      <c r="S1140" s="3">
        <v>0</v>
      </c>
      <c r="T1140" s="3">
        <v>0</v>
      </c>
      <c r="U1140" s="3">
        <v>0</v>
      </c>
      <c r="V1140" s="3">
        <v>0</v>
      </c>
    </row>
    <row r="1141" spans="1:22" hidden="1" x14ac:dyDescent="0.35">
      <c r="A1141" t="s">
        <v>60</v>
      </c>
      <c r="B1141" t="s">
        <v>41</v>
      </c>
      <c r="C1141" t="str">
        <f t="shared" si="51"/>
        <v>MALTA_TO_heat</v>
      </c>
      <c r="D1141" t="str">
        <f t="shared" si="52"/>
        <v>PROTRA_CHP_HP_I</v>
      </c>
      <c r="E1141" t="s">
        <v>10</v>
      </c>
      <c r="F1141" s="1" t="str">
        <f t="shared" si="53"/>
        <v>MALTATO_heatPROTRA_HP_gas_fuels</v>
      </c>
      <c r="G1141" s="4">
        <v>0</v>
      </c>
      <c r="H1141" s="4">
        <v>0</v>
      </c>
      <c r="I1141" s="4">
        <v>0</v>
      </c>
      <c r="J1141" s="4">
        <v>0</v>
      </c>
      <c r="K1141" s="4">
        <v>0</v>
      </c>
      <c r="L1141" s="4">
        <v>0</v>
      </c>
      <c r="M1141" s="4">
        <v>0</v>
      </c>
      <c r="N1141" s="4">
        <v>0</v>
      </c>
      <c r="O1141" s="4">
        <v>0</v>
      </c>
      <c r="P1141" s="4">
        <v>0</v>
      </c>
      <c r="Q1141" s="4">
        <v>0</v>
      </c>
      <c r="R1141" s="4">
        <v>0</v>
      </c>
      <c r="S1141" s="4">
        <v>0</v>
      </c>
      <c r="T1141" s="4">
        <v>0</v>
      </c>
      <c r="U1141" s="4">
        <v>0</v>
      </c>
      <c r="V1141" s="4">
        <v>0</v>
      </c>
    </row>
    <row r="1142" spans="1:22" hidden="1" x14ac:dyDescent="0.35">
      <c r="A1142" t="s">
        <v>60</v>
      </c>
      <c r="B1142" t="s">
        <v>41</v>
      </c>
      <c r="C1142" t="str">
        <f t="shared" si="51"/>
        <v>MALTA_TO_heat</v>
      </c>
      <c r="D1142" t="str">
        <f t="shared" si="52"/>
        <v>PROTRA_CHP_HP_I</v>
      </c>
      <c r="E1142" t="s">
        <v>11</v>
      </c>
      <c r="F1142" s="1" t="str">
        <f t="shared" si="53"/>
        <v>MALTATO_heatPROTRA_HP_solid_bio</v>
      </c>
      <c r="G1142" s="4">
        <v>0</v>
      </c>
      <c r="H1142" s="4">
        <v>0</v>
      </c>
      <c r="I1142" s="4">
        <v>0</v>
      </c>
      <c r="J1142" s="4">
        <v>0</v>
      </c>
      <c r="K1142" s="4">
        <v>0</v>
      </c>
      <c r="L1142" s="4">
        <v>0</v>
      </c>
      <c r="M1142" s="4">
        <v>0</v>
      </c>
      <c r="N1142" s="4">
        <v>0</v>
      </c>
      <c r="O1142" s="4">
        <v>0</v>
      </c>
      <c r="P1142" s="4">
        <v>0</v>
      </c>
      <c r="Q1142" s="4">
        <v>0</v>
      </c>
      <c r="R1142" s="4">
        <v>0</v>
      </c>
      <c r="S1142" s="4">
        <v>0</v>
      </c>
      <c r="T1142" s="4">
        <v>0</v>
      </c>
      <c r="U1142" s="4">
        <v>0</v>
      </c>
      <c r="V1142" s="4">
        <v>0</v>
      </c>
    </row>
    <row r="1143" spans="1:22" hidden="1" x14ac:dyDescent="0.35">
      <c r="A1143" t="s">
        <v>60</v>
      </c>
      <c r="B1143" t="s">
        <v>41</v>
      </c>
      <c r="C1143" t="str">
        <f t="shared" si="51"/>
        <v>MALTA_TO_heat</v>
      </c>
      <c r="D1143" t="str">
        <f t="shared" si="52"/>
        <v>PROTRA_CHP_HP_I</v>
      </c>
      <c r="E1143" t="s">
        <v>12</v>
      </c>
      <c r="F1143" s="1" t="str">
        <f t="shared" si="53"/>
        <v>MALTATO_heatPROTRA_HP_geothermal</v>
      </c>
      <c r="G1143" s="4">
        <v>0</v>
      </c>
      <c r="H1143" s="4">
        <v>0</v>
      </c>
      <c r="I1143" s="4">
        <v>0</v>
      </c>
      <c r="J1143" s="4">
        <v>0</v>
      </c>
      <c r="K1143" s="4">
        <v>0</v>
      </c>
      <c r="L1143" s="4">
        <v>0</v>
      </c>
      <c r="M1143" s="4">
        <v>0</v>
      </c>
      <c r="N1143" s="4">
        <v>0</v>
      </c>
      <c r="O1143" s="4">
        <v>0</v>
      </c>
      <c r="P1143" s="4">
        <v>0</v>
      </c>
      <c r="Q1143" s="4">
        <v>0</v>
      </c>
      <c r="R1143" s="4">
        <v>0</v>
      </c>
      <c r="S1143" s="4">
        <v>0</v>
      </c>
      <c r="T1143" s="4">
        <v>0</v>
      </c>
      <c r="U1143" s="4">
        <v>0</v>
      </c>
      <c r="V1143" s="4">
        <v>0</v>
      </c>
    </row>
    <row r="1144" spans="1:22" hidden="1" x14ac:dyDescent="0.35">
      <c r="A1144" t="s">
        <v>60</v>
      </c>
      <c r="B1144" t="s">
        <v>41</v>
      </c>
      <c r="C1144" t="str">
        <f t="shared" si="51"/>
        <v>MALTA_TO_heat</v>
      </c>
      <c r="D1144" t="str">
        <f t="shared" si="52"/>
        <v>PROTRA_CHP_HP_I</v>
      </c>
      <c r="E1144" t="s">
        <v>13</v>
      </c>
      <c r="F1144" s="1" t="str">
        <f t="shared" si="53"/>
        <v>MALTATO_heatPROTRA_HP_liquid_fuels</v>
      </c>
      <c r="G1144" s="4">
        <v>0</v>
      </c>
      <c r="H1144" s="4">
        <v>0</v>
      </c>
      <c r="I1144" s="4">
        <v>0</v>
      </c>
      <c r="J1144" s="4">
        <v>0</v>
      </c>
      <c r="K1144" s="4">
        <v>0</v>
      </c>
      <c r="L1144" s="4">
        <v>0</v>
      </c>
      <c r="M1144" s="4">
        <v>0</v>
      </c>
      <c r="N1144" s="4">
        <v>0</v>
      </c>
      <c r="O1144" s="4">
        <v>0</v>
      </c>
      <c r="P1144" s="4">
        <v>0</v>
      </c>
      <c r="Q1144" s="4">
        <v>0</v>
      </c>
      <c r="R1144" s="4">
        <v>0</v>
      </c>
      <c r="S1144" s="4">
        <v>0</v>
      </c>
      <c r="T1144" s="4">
        <v>0</v>
      </c>
      <c r="U1144" s="4">
        <v>0</v>
      </c>
      <c r="V1144" s="4">
        <v>0</v>
      </c>
    </row>
    <row r="1145" spans="1:22" hidden="1" x14ac:dyDescent="0.35">
      <c r="A1145" t="s">
        <v>60</v>
      </c>
      <c r="B1145" t="s">
        <v>41</v>
      </c>
      <c r="C1145" t="str">
        <f t="shared" si="51"/>
        <v>MALTA_TO_heat</v>
      </c>
      <c r="D1145" t="str">
        <f t="shared" si="52"/>
        <v>PROTRA_CHP_HP_I</v>
      </c>
      <c r="E1145" t="s">
        <v>14</v>
      </c>
      <c r="F1145" s="1" t="str">
        <f t="shared" si="53"/>
        <v>MALTATO_heatPROTRA_HP_solar</v>
      </c>
      <c r="G1145" s="4">
        <v>0</v>
      </c>
      <c r="H1145" s="4">
        <v>0</v>
      </c>
      <c r="I1145" s="4">
        <v>0</v>
      </c>
      <c r="J1145" s="4">
        <v>0</v>
      </c>
      <c r="K1145" s="4">
        <v>0</v>
      </c>
      <c r="L1145" s="4">
        <v>0</v>
      </c>
      <c r="M1145" s="4">
        <v>0</v>
      </c>
      <c r="N1145" s="4">
        <v>0</v>
      </c>
      <c r="O1145" s="4">
        <v>0</v>
      </c>
      <c r="P1145" s="4">
        <v>0</v>
      </c>
      <c r="Q1145" s="4">
        <v>0</v>
      </c>
      <c r="R1145" s="4">
        <v>0</v>
      </c>
      <c r="S1145" s="4">
        <v>0</v>
      </c>
      <c r="T1145" s="4">
        <v>0</v>
      </c>
      <c r="U1145" s="4">
        <v>0</v>
      </c>
      <c r="V1145" s="4">
        <v>0</v>
      </c>
    </row>
    <row r="1146" spans="1:22" hidden="1" x14ac:dyDescent="0.35">
      <c r="A1146" t="s">
        <v>60</v>
      </c>
      <c r="B1146" t="s">
        <v>41</v>
      </c>
      <c r="C1146" t="str">
        <f t="shared" si="51"/>
        <v>MALTA_TO_heat</v>
      </c>
      <c r="D1146" t="str">
        <f t="shared" si="52"/>
        <v>PROTRA_CHP_HP_I</v>
      </c>
      <c r="E1146" t="s">
        <v>15</v>
      </c>
      <c r="F1146" s="1" t="str">
        <f t="shared" si="53"/>
        <v>MALTATO_heatPROTRA_HP_solid_fossil</v>
      </c>
      <c r="G1146" s="4">
        <v>0</v>
      </c>
      <c r="H1146" s="4">
        <v>0</v>
      </c>
      <c r="I1146" s="4">
        <v>0</v>
      </c>
      <c r="J1146" s="4">
        <v>0</v>
      </c>
      <c r="K1146" s="4">
        <v>0</v>
      </c>
      <c r="L1146" s="4">
        <v>0</v>
      </c>
      <c r="M1146" s="4">
        <v>0</v>
      </c>
      <c r="N1146" s="4">
        <v>0</v>
      </c>
      <c r="O1146" s="4">
        <v>0</v>
      </c>
      <c r="P1146" s="4">
        <v>0</v>
      </c>
      <c r="Q1146" s="4">
        <v>0</v>
      </c>
      <c r="R1146" s="4">
        <v>0</v>
      </c>
      <c r="S1146" s="4">
        <v>0</v>
      </c>
      <c r="T1146" s="4">
        <v>0</v>
      </c>
      <c r="U1146" s="4">
        <v>0</v>
      </c>
      <c r="V1146" s="4">
        <v>0</v>
      </c>
    </row>
    <row r="1147" spans="1:22" hidden="1" x14ac:dyDescent="0.35">
      <c r="A1147" t="s">
        <v>60</v>
      </c>
      <c r="B1147" t="s">
        <v>41</v>
      </c>
      <c r="C1147" t="str">
        <f t="shared" si="51"/>
        <v>MALTA_TO_heat</v>
      </c>
      <c r="D1147" t="str">
        <f t="shared" si="52"/>
        <v>PROTRA_CHP_HP_I</v>
      </c>
      <c r="E1147" t="s">
        <v>16</v>
      </c>
      <c r="F1147" s="1" t="str">
        <f t="shared" si="53"/>
        <v>MALTATO_heatPROTRA_HP_waste</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row>
    <row r="1148" spans="1:22" hidden="1" x14ac:dyDescent="0.35">
      <c r="A1148" t="s">
        <v>60</v>
      </c>
      <c r="B1148" t="s">
        <v>42</v>
      </c>
      <c r="C1148" t="str">
        <f t="shared" si="51"/>
        <v>MALTA_TO_elec</v>
      </c>
      <c r="D1148" t="str">
        <f t="shared" si="52"/>
        <v>PROTRA_CHP_PP_I</v>
      </c>
      <c r="E1148" t="s">
        <v>0</v>
      </c>
      <c r="F1148" s="1" t="str">
        <f t="shared" si="53"/>
        <v>MALTATO_elecPROTRA_CHP_gas_fuels</v>
      </c>
      <c r="G1148" s="5">
        <v>0</v>
      </c>
      <c r="H1148" s="5">
        <v>0</v>
      </c>
      <c r="I1148" s="5">
        <v>0</v>
      </c>
      <c r="J1148" s="5">
        <v>0</v>
      </c>
      <c r="K1148" s="5">
        <v>0</v>
      </c>
      <c r="L1148" s="5">
        <v>0</v>
      </c>
      <c r="M1148" s="5">
        <v>1.8238500000000001E-3</v>
      </c>
      <c r="N1148" s="5">
        <v>2.0233500000000001E-3</v>
      </c>
      <c r="O1148" s="5">
        <v>2.0233500000000001E-3</v>
      </c>
      <c r="P1148" s="5">
        <v>2.0233500000000001E-3</v>
      </c>
      <c r="Q1148" s="5">
        <v>3.2403000000000002E-3</v>
      </c>
      <c r="R1148" s="5">
        <v>0</v>
      </c>
      <c r="S1148" s="5">
        <v>0</v>
      </c>
      <c r="T1148" s="5">
        <v>0</v>
      </c>
      <c r="U1148" s="5">
        <v>0</v>
      </c>
      <c r="V1148" s="5">
        <v>0</v>
      </c>
    </row>
    <row r="1149" spans="1:22" hidden="1" x14ac:dyDescent="0.35">
      <c r="A1149" t="s">
        <v>60</v>
      </c>
      <c r="B1149" t="s">
        <v>42</v>
      </c>
      <c r="C1149" t="str">
        <f t="shared" si="51"/>
        <v>MALTA_TO_elec</v>
      </c>
      <c r="D1149" t="str">
        <f t="shared" si="52"/>
        <v>PROTRA_CHP_PP_I</v>
      </c>
      <c r="E1149" t="s">
        <v>1</v>
      </c>
      <c r="F1149" s="1" t="str">
        <f t="shared" si="53"/>
        <v>MALTATO_elecPROTRA_CHP_gas_fuels_CCS</v>
      </c>
      <c r="G1149" s="5">
        <v>0</v>
      </c>
      <c r="H1149" s="5">
        <v>0</v>
      </c>
      <c r="I1149" s="5">
        <v>0</v>
      </c>
      <c r="J1149" s="5">
        <v>0</v>
      </c>
      <c r="K1149" s="5">
        <v>0</v>
      </c>
      <c r="L1149" s="5">
        <v>0</v>
      </c>
      <c r="M1149" s="5">
        <v>0</v>
      </c>
      <c r="N1149" s="5">
        <v>0</v>
      </c>
      <c r="O1149" s="5">
        <v>0</v>
      </c>
      <c r="P1149" s="5">
        <v>0</v>
      </c>
      <c r="Q1149" s="5">
        <v>0</v>
      </c>
      <c r="R1149" s="5">
        <v>0</v>
      </c>
      <c r="S1149" s="5">
        <v>0</v>
      </c>
      <c r="T1149" s="5">
        <v>0</v>
      </c>
      <c r="U1149" s="5">
        <v>0</v>
      </c>
      <c r="V1149" s="5">
        <v>0</v>
      </c>
    </row>
    <row r="1150" spans="1:22" hidden="1" x14ac:dyDescent="0.35">
      <c r="A1150" t="s">
        <v>60</v>
      </c>
      <c r="B1150" t="s">
        <v>42</v>
      </c>
      <c r="C1150" t="str">
        <f t="shared" si="51"/>
        <v>MALTA_TO_elec</v>
      </c>
      <c r="D1150" t="str">
        <f t="shared" si="52"/>
        <v>PROTRA_CHP_PP_I</v>
      </c>
      <c r="E1150" t="s">
        <v>2</v>
      </c>
      <c r="F1150" s="1" t="str">
        <f t="shared" si="53"/>
        <v>MALTATO_elecPROTRA_CHP_geothermal</v>
      </c>
      <c r="G1150" s="5">
        <v>0</v>
      </c>
      <c r="H1150" s="5">
        <v>0</v>
      </c>
      <c r="I1150" s="5">
        <v>0</v>
      </c>
      <c r="J1150" s="5">
        <v>0</v>
      </c>
      <c r="K1150" s="5">
        <v>0</v>
      </c>
      <c r="L1150" s="5">
        <v>0</v>
      </c>
      <c r="M1150" s="5">
        <v>0</v>
      </c>
      <c r="N1150" s="5">
        <v>0</v>
      </c>
      <c r="O1150" s="5">
        <v>0</v>
      </c>
      <c r="P1150" s="5">
        <v>0</v>
      </c>
      <c r="Q1150" s="5">
        <v>0</v>
      </c>
      <c r="R1150" s="5">
        <v>0</v>
      </c>
      <c r="S1150" s="5">
        <v>0</v>
      </c>
      <c r="T1150" s="5">
        <v>0</v>
      </c>
      <c r="U1150" s="5">
        <v>0</v>
      </c>
      <c r="V1150" s="5">
        <v>0</v>
      </c>
    </row>
    <row r="1151" spans="1:22" hidden="1" x14ac:dyDescent="0.35">
      <c r="A1151" t="s">
        <v>60</v>
      </c>
      <c r="B1151" t="s">
        <v>42</v>
      </c>
      <c r="C1151" t="str">
        <f t="shared" si="51"/>
        <v>MALTA_TO_elec</v>
      </c>
      <c r="D1151" t="str">
        <f t="shared" si="52"/>
        <v>PROTRA_CHP_PP_I</v>
      </c>
      <c r="E1151" t="s">
        <v>3</v>
      </c>
      <c r="F1151" s="1" t="str">
        <f t="shared" si="53"/>
        <v>MALTATO_elecPROTRA_CHP_liquid_fuels</v>
      </c>
      <c r="G1151" s="5">
        <v>0</v>
      </c>
      <c r="H1151" s="5">
        <v>0</v>
      </c>
      <c r="I1151" s="5">
        <v>0</v>
      </c>
      <c r="J1151" s="5">
        <v>0</v>
      </c>
      <c r="K1151" s="5">
        <v>0</v>
      </c>
      <c r="L1151" s="5">
        <v>0</v>
      </c>
      <c r="M1151" s="5">
        <v>0</v>
      </c>
      <c r="N1151" s="5">
        <v>0</v>
      </c>
      <c r="O1151" s="5">
        <v>0</v>
      </c>
      <c r="P1151" s="5">
        <v>0</v>
      </c>
      <c r="Q1151" s="5">
        <v>0</v>
      </c>
      <c r="R1151" s="5">
        <v>0</v>
      </c>
      <c r="S1151" s="5">
        <v>0</v>
      </c>
      <c r="T1151" s="5">
        <v>0</v>
      </c>
      <c r="U1151" s="5">
        <v>0</v>
      </c>
      <c r="V1151" s="5">
        <v>0</v>
      </c>
    </row>
    <row r="1152" spans="1:22" hidden="1" x14ac:dyDescent="0.35">
      <c r="A1152" t="s">
        <v>60</v>
      </c>
      <c r="B1152" t="s">
        <v>42</v>
      </c>
      <c r="C1152" t="str">
        <f t="shared" si="51"/>
        <v>MALTA_TO_elec</v>
      </c>
      <c r="D1152" t="str">
        <f t="shared" si="52"/>
        <v>PROTRA_CHP_PP_I</v>
      </c>
      <c r="E1152" t="s">
        <v>4</v>
      </c>
      <c r="F1152" s="1" t="str">
        <f t="shared" si="53"/>
        <v>MALTATO_elecPROTRA_CHP_liquid_fuels_CCS</v>
      </c>
      <c r="G1152" s="5">
        <v>0</v>
      </c>
      <c r="H1152" s="5">
        <v>0</v>
      </c>
      <c r="I1152" s="5">
        <v>0</v>
      </c>
      <c r="J1152" s="5">
        <v>0</v>
      </c>
      <c r="K1152" s="5">
        <v>0</v>
      </c>
      <c r="L1152" s="5">
        <v>0</v>
      </c>
      <c r="M1152" s="5">
        <v>0</v>
      </c>
      <c r="N1152" s="5">
        <v>0</v>
      </c>
      <c r="O1152" s="5">
        <v>0</v>
      </c>
      <c r="P1152" s="5">
        <v>0</v>
      </c>
      <c r="Q1152" s="5">
        <v>0</v>
      </c>
      <c r="R1152" s="5">
        <v>0</v>
      </c>
      <c r="S1152" s="5">
        <v>0</v>
      </c>
      <c r="T1152" s="5">
        <v>0</v>
      </c>
      <c r="U1152" s="5">
        <v>0</v>
      </c>
      <c r="V1152" s="5">
        <v>0</v>
      </c>
    </row>
    <row r="1153" spans="1:22" hidden="1" x14ac:dyDescent="0.35">
      <c r="A1153" t="s">
        <v>60</v>
      </c>
      <c r="B1153" t="s">
        <v>42</v>
      </c>
      <c r="C1153" t="str">
        <f t="shared" si="51"/>
        <v>MALTA_TO_elec</v>
      </c>
      <c r="D1153" t="str">
        <f t="shared" si="52"/>
        <v>PROTRA_CHP_PP_I</v>
      </c>
      <c r="E1153" t="s">
        <v>5</v>
      </c>
      <c r="F1153" s="1" t="str">
        <f t="shared" si="53"/>
        <v>MALTATO_elecPROTRA_CHP_solid_fossil</v>
      </c>
      <c r="G1153" s="5">
        <v>0</v>
      </c>
      <c r="H1153" s="5">
        <v>0</v>
      </c>
      <c r="I1153" s="5">
        <v>0</v>
      </c>
      <c r="J1153" s="5">
        <v>0</v>
      </c>
      <c r="K1153" s="5">
        <v>0</v>
      </c>
      <c r="L1153" s="5">
        <v>0</v>
      </c>
      <c r="M1153" s="5">
        <v>0</v>
      </c>
      <c r="N1153" s="5">
        <v>0</v>
      </c>
      <c r="O1153" s="5">
        <v>0</v>
      </c>
      <c r="P1153" s="5">
        <v>0</v>
      </c>
      <c r="Q1153" s="5">
        <v>0</v>
      </c>
      <c r="R1153" s="5">
        <v>0</v>
      </c>
      <c r="S1153" s="5">
        <v>0</v>
      </c>
      <c r="T1153" s="5">
        <v>0</v>
      </c>
      <c r="U1153" s="5">
        <v>0</v>
      </c>
      <c r="V1153" s="5">
        <v>0</v>
      </c>
    </row>
    <row r="1154" spans="1:22" hidden="1" x14ac:dyDescent="0.35">
      <c r="A1154" t="s">
        <v>60</v>
      </c>
      <c r="B1154" t="s">
        <v>42</v>
      </c>
      <c r="C1154" t="str">
        <f t="shared" si="51"/>
        <v>MALTA_TO_elec</v>
      </c>
      <c r="D1154" t="str">
        <f t="shared" si="52"/>
        <v>PROTRA_CHP_PP_I</v>
      </c>
      <c r="E1154" t="s">
        <v>6</v>
      </c>
      <c r="F1154" s="1" t="str">
        <f t="shared" si="53"/>
        <v>MALTATO_elecPROTRA_CHP_solid_fossil_CCS</v>
      </c>
      <c r="G1154" s="5">
        <v>0</v>
      </c>
      <c r="H1154" s="5">
        <v>0</v>
      </c>
      <c r="I1154" s="5">
        <v>0</v>
      </c>
      <c r="J1154" s="5">
        <v>0</v>
      </c>
      <c r="K1154" s="5">
        <v>0</v>
      </c>
      <c r="L1154" s="5">
        <v>0</v>
      </c>
      <c r="M1154" s="5">
        <v>0</v>
      </c>
      <c r="N1154" s="5">
        <v>0</v>
      </c>
      <c r="O1154" s="5">
        <v>0</v>
      </c>
      <c r="P1154" s="5">
        <v>0</v>
      </c>
      <c r="Q1154" s="5">
        <v>0</v>
      </c>
      <c r="R1154" s="5">
        <v>0</v>
      </c>
      <c r="S1154" s="5">
        <v>0</v>
      </c>
      <c r="T1154" s="5">
        <v>0</v>
      </c>
      <c r="U1154" s="5">
        <v>0</v>
      </c>
      <c r="V1154" s="5">
        <v>0</v>
      </c>
    </row>
    <row r="1155" spans="1:22" hidden="1" x14ac:dyDescent="0.35">
      <c r="A1155" t="s">
        <v>60</v>
      </c>
      <c r="B1155" t="s">
        <v>42</v>
      </c>
      <c r="C1155" t="str">
        <f t="shared" si="51"/>
        <v>MALTA_TO_elec</v>
      </c>
      <c r="D1155" t="str">
        <f t="shared" si="52"/>
        <v>PROTRA_CHP_PP_I</v>
      </c>
      <c r="E1155" t="s">
        <v>7</v>
      </c>
      <c r="F1155" s="1" t="str">
        <f t="shared" si="53"/>
        <v>MALTATO_elecPROTRA_CHP_waste</v>
      </c>
      <c r="G1155" s="5">
        <v>0</v>
      </c>
      <c r="H1155" s="5">
        <v>0</v>
      </c>
      <c r="I1155" s="5">
        <v>0</v>
      </c>
      <c r="J1155" s="5">
        <v>0</v>
      </c>
      <c r="K1155" s="5">
        <v>0</v>
      </c>
      <c r="L1155" s="5">
        <v>0</v>
      </c>
      <c r="M1155" s="5">
        <v>0</v>
      </c>
      <c r="N1155" s="5">
        <v>0</v>
      </c>
      <c r="O1155" s="5">
        <v>0</v>
      </c>
      <c r="P1155" s="5">
        <v>0</v>
      </c>
      <c r="Q1155" s="5">
        <v>0</v>
      </c>
      <c r="R1155" s="5">
        <v>0</v>
      </c>
      <c r="S1155" s="5">
        <v>0</v>
      </c>
      <c r="T1155" s="5">
        <v>0</v>
      </c>
      <c r="U1155" s="5">
        <v>0</v>
      </c>
      <c r="V1155" s="5">
        <v>0</v>
      </c>
    </row>
    <row r="1156" spans="1:22" hidden="1" x14ac:dyDescent="0.35">
      <c r="A1156" t="s">
        <v>60</v>
      </c>
      <c r="B1156" t="s">
        <v>42</v>
      </c>
      <c r="C1156" t="str">
        <f t="shared" ref="C1156:C1219" si="54">A1156&amp;"_"&amp;B1156</f>
        <v>MALTA_TO_elec</v>
      </c>
      <c r="D1156" t="str">
        <f t="shared" ref="D1156:D1219" si="55">IF(B1156="TO_heat","PROTRA_CHP_HP_I","PROTRA_CHP_PP_I")</f>
        <v>PROTRA_CHP_PP_I</v>
      </c>
      <c r="E1156" t="s">
        <v>8</v>
      </c>
      <c r="F1156" s="1" t="str">
        <f t="shared" ref="F1156:F1219" si="56">A1156&amp;B1156&amp;E1156</f>
        <v>MALTATO_elecPROTRA_CHP_solid_bio</v>
      </c>
      <c r="G1156" s="5">
        <v>0</v>
      </c>
      <c r="H1156" s="5">
        <v>0</v>
      </c>
      <c r="I1156" s="5">
        <v>0</v>
      </c>
      <c r="J1156" s="5">
        <v>0</v>
      </c>
      <c r="K1156" s="5">
        <v>0</v>
      </c>
      <c r="L1156" s="5">
        <v>0</v>
      </c>
      <c r="M1156" s="5">
        <v>0</v>
      </c>
      <c r="N1156" s="5">
        <v>0</v>
      </c>
      <c r="O1156" s="5">
        <v>0</v>
      </c>
      <c r="P1156" s="5">
        <v>0</v>
      </c>
      <c r="Q1156" s="5">
        <v>0</v>
      </c>
      <c r="R1156" s="5">
        <v>0</v>
      </c>
      <c r="S1156" s="5">
        <v>0</v>
      </c>
      <c r="T1156" s="5">
        <v>0</v>
      </c>
      <c r="U1156" s="5">
        <v>0</v>
      </c>
      <c r="V1156" s="5">
        <v>0</v>
      </c>
    </row>
    <row r="1157" spans="1:22" hidden="1" x14ac:dyDescent="0.35">
      <c r="A1157" t="s">
        <v>60</v>
      </c>
      <c r="B1157" t="s">
        <v>42</v>
      </c>
      <c r="C1157" t="str">
        <f t="shared" si="54"/>
        <v>MALTA_TO_elec</v>
      </c>
      <c r="D1157" t="str">
        <f t="shared" si="55"/>
        <v>PROTRA_CHP_PP_I</v>
      </c>
      <c r="E1157" t="s">
        <v>9</v>
      </c>
      <c r="F1157" s="1" t="str">
        <f t="shared" si="56"/>
        <v>MALTATO_elecPROTRA_CHP_solid_bio_CCS</v>
      </c>
      <c r="G1157" s="5">
        <v>0</v>
      </c>
      <c r="H1157" s="5">
        <v>0</v>
      </c>
      <c r="I1157" s="5">
        <v>0</v>
      </c>
      <c r="J1157" s="5">
        <v>0</v>
      </c>
      <c r="K1157" s="5">
        <v>0</v>
      </c>
      <c r="L1157" s="5">
        <v>0</v>
      </c>
      <c r="M1157" s="5">
        <v>0</v>
      </c>
      <c r="N1157" s="5">
        <v>0</v>
      </c>
      <c r="O1157" s="5">
        <v>0</v>
      </c>
      <c r="P1157" s="5">
        <v>0</v>
      </c>
      <c r="Q1157" s="5">
        <v>0</v>
      </c>
      <c r="R1157" s="5">
        <v>0</v>
      </c>
      <c r="S1157" s="5">
        <v>0</v>
      </c>
      <c r="T1157" s="5">
        <v>0</v>
      </c>
      <c r="U1157" s="5">
        <v>0</v>
      </c>
      <c r="V1157" s="5">
        <v>0</v>
      </c>
    </row>
    <row r="1158" spans="1:22" hidden="1" x14ac:dyDescent="0.35">
      <c r="A1158" t="s">
        <v>60</v>
      </c>
      <c r="B1158" t="s">
        <v>42</v>
      </c>
      <c r="C1158" t="str">
        <f t="shared" si="54"/>
        <v>MALTA_TO_elec</v>
      </c>
      <c r="D1158" t="str">
        <f t="shared" si="55"/>
        <v>PROTRA_CHP_PP_I</v>
      </c>
      <c r="E1158" t="s">
        <v>17</v>
      </c>
      <c r="F1158" s="1" t="str">
        <f t="shared" si="56"/>
        <v>MALTATO_elecPROTRA_PP_solid_bio</v>
      </c>
      <c r="G1158" s="5">
        <v>0</v>
      </c>
      <c r="H1158" s="5">
        <v>0</v>
      </c>
      <c r="I1158" s="5">
        <v>0</v>
      </c>
      <c r="J1158" s="5">
        <v>0</v>
      </c>
      <c r="K1158" s="5">
        <v>0</v>
      </c>
      <c r="L1158" s="5">
        <v>0</v>
      </c>
      <c r="M1158" s="5">
        <v>0</v>
      </c>
      <c r="N1158" s="5">
        <v>0</v>
      </c>
      <c r="O1158" s="5">
        <v>0</v>
      </c>
      <c r="P1158" s="5">
        <v>0</v>
      </c>
      <c r="Q1158" s="5">
        <v>0</v>
      </c>
      <c r="R1158" s="5">
        <v>0</v>
      </c>
      <c r="S1158" s="5">
        <v>0</v>
      </c>
      <c r="T1158" s="5">
        <v>0</v>
      </c>
      <c r="U1158" s="5">
        <v>0</v>
      </c>
      <c r="V1158" s="5">
        <v>0</v>
      </c>
    </row>
    <row r="1159" spans="1:22" hidden="1" x14ac:dyDescent="0.35">
      <c r="A1159" t="s">
        <v>60</v>
      </c>
      <c r="B1159" t="s">
        <v>42</v>
      </c>
      <c r="C1159" t="str">
        <f t="shared" si="54"/>
        <v>MALTA_TO_elec</v>
      </c>
      <c r="D1159" t="str">
        <f t="shared" si="55"/>
        <v>PROTRA_CHP_PP_I</v>
      </c>
      <c r="E1159" t="s">
        <v>18</v>
      </c>
      <c r="F1159" s="1" t="str">
        <f t="shared" si="56"/>
        <v>MALTATO_elecPROTRA_PP_solid_bio_CCS</v>
      </c>
      <c r="G1159" s="5">
        <v>0</v>
      </c>
      <c r="H1159" s="5">
        <v>0</v>
      </c>
      <c r="I1159" s="5">
        <v>0</v>
      </c>
      <c r="J1159" s="5">
        <v>0</v>
      </c>
      <c r="K1159" s="5">
        <v>0</v>
      </c>
      <c r="L1159" s="5">
        <v>0</v>
      </c>
      <c r="M1159" s="5">
        <v>0</v>
      </c>
      <c r="N1159" s="5">
        <v>0</v>
      </c>
      <c r="O1159" s="5">
        <v>0</v>
      </c>
      <c r="P1159" s="5">
        <v>0</v>
      </c>
      <c r="Q1159" s="5">
        <v>0</v>
      </c>
      <c r="R1159" s="5">
        <v>0</v>
      </c>
      <c r="S1159" s="5">
        <v>0</v>
      </c>
      <c r="T1159" s="5">
        <v>0</v>
      </c>
      <c r="U1159" s="5">
        <v>0</v>
      </c>
      <c r="V1159" s="5">
        <v>0</v>
      </c>
    </row>
    <row r="1160" spans="1:22" hidden="1" x14ac:dyDescent="0.35">
      <c r="A1160" t="s">
        <v>60</v>
      </c>
      <c r="B1160" t="s">
        <v>42</v>
      </c>
      <c r="C1160" t="str">
        <f t="shared" si="54"/>
        <v>MALTA_TO_elec</v>
      </c>
      <c r="D1160" t="str">
        <f t="shared" si="55"/>
        <v>PROTRA_CHP_PP_I</v>
      </c>
      <c r="E1160" t="s">
        <v>19</v>
      </c>
      <c r="F1160" s="1" t="str">
        <f t="shared" si="56"/>
        <v>MALTATO_elecPROTRA_PP_gas_fuels</v>
      </c>
      <c r="G1160" s="5">
        <v>0</v>
      </c>
      <c r="H1160" s="5">
        <v>0</v>
      </c>
      <c r="I1160" s="5">
        <v>0</v>
      </c>
      <c r="J1160" s="5">
        <v>0</v>
      </c>
      <c r="K1160" s="5">
        <v>0</v>
      </c>
      <c r="L1160" s="5">
        <v>0</v>
      </c>
      <c r="M1160" s="5">
        <v>0</v>
      </c>
      <c r="N1160" s="5">
        <v>0</v>
      </c>
      <c r="O1160" s="5">
        <v>0</v>
      </c>
      <c r="P1160" s="5">
        <v>0</v>
      </c>
      <c r="Q1160" s="5">
        <v>0</v>
      </c>
      <c r="R1160" s="5">
        <v>0</v>
      </c>
      <c r="S1160" s="5">
        <v>0</v>
      </c>
      <c r="T1160" s="5">
        <v>0</v>
      </c>
      <c r="U1160" s="5">
        <v>0</v>
      </c>
      <c r="V1160" s="5">
        <v>0</v>
      </c>
    </row>
    <row r="1161" spans="1:22" hidden="1" x14ac:dyDescent="0.35">
      <c r="A1161" t="s">
        <v>60</v>
      </c>
      <c r="B1161" t="s">
        <v>42</v>
      </c>
      <c r="C1161" t="str">
        <f t="shared" si="54"/>
        <v>MALTA_TO_elec</v>
      </c>
      <c r="D1161" t="str">
        <f t="shared" si="55"/>
        <v>PROTRA_CHP_PP_I</v>
      </c>
      <c r="E1161" t="s">
        <v>20</v>
      </c>
      <c r="F1161" s="1" t="str">
        <f t="shared" si="56"/>
        <v>MALTATO_elecPROTRA_PP_gas_fuels_CCS</v>
      </c>
      <c r="G1161" s="6">
        <v>0</v>
      </c>
      <c r="H1161" s="6">
        <v>0</v>
      </c>
      <c r="I1161" s="6">
        <v>0</v>
      </c>
      <c r="J1161" s="6">
        <v>0</v>
      </c>
      <c r="K1161" s="6">
        <v>0</v>
      </c>
      <c r="L1161" s="6">
        <v>0</v>
      </c>
      <c r="M1161" s="6">
        <v>0</v>
      </c>
      <c r="N1161" s="6">
        <v>0</v>
      </c>
      <c r="O1161" s="6">
        <v>0</v>
      </c>
      <c r="P1161" s="6">
        <v>0</v>
      </c>
      <c r="Q1161" s="6">
        <v>0</v>
      </c>
      <c r="R1161" s="6">
        <v>0</v>
      </c>
      <c r="S1161" s="6">
        <v>0</v>
      </c>
      <c r="T1161" s="6">
        <v>0</v>
      </c>
      <c r="U1161" s="6">
        <v>0</v>
      </c>
      <c r="V1161" s="6">
        <v>0</v>
      </c>
    </row>
    <row r="1162" spans="1:22" hidden="1" x14ac:dyDescent="0.35">
      <c r="A1162" t="s">
        <v>60</v>
      </c>
      <c r="B1162" t="s">
        <v>42</v>
      </c>
      <c r="C1162" t="str">
        <f t="shared" si="54"/>
        <v>MALTA_TO_elec</v>
      </c>
      <c r="D1162" t="str">
        <f t="shared" si="55"/>
        <v>PROTRA_CHP_PP_I</v>
      </c>
      <c r="E1162" t="s">
        <v>21</v>
      </c>
      <c r="F1162" s="1" t="str">
        <f t="shared" si="56"/>
        <v>MALTATO_elecPROTRA_PP_geothermal</v>
      </c>
      <c r="G1162" s="5">
        <v>0</v>
      </c>
      <c r="H1162" s="5">
        <v>0</v>
      </c>
      <c r="I1162" s="5">
        <v>0</v>
      </c>
      <c r="J1162" s="5">
        <v>0</v>
      </c>
      <c r="K1162" s="5">
        <v>0</v>
      </c>
      <c r="L1162" s="5">
        <v>0</v>
      </c>
      <c r="M1162" s="5">
        <v>0</v>
      </c>
      <c r="N1162" s="5">
        <v>0</v>
      </c>
      <c r="O1162" s="5">
        <v>0</v>
      </c>
      <c r="P1162" s="5">
        <v>0</v>
      </c>
      <c r="Q1162" s="5">
        <v>0</v>
      </c>
      <c r="R1162" s="5">
        <v>0</v>
      </c>
      <c r="S1162" s="5">
        <v>0</v>
      </c>
      <c r="T1162" s="5">
        <v>0</v>
      </c>
      <c r="U1162" s="5">
        <v>0</v>
      </c>
      <c r="V1162" s="5">
        <v>0</v>
      </c>
    </row>
    <row r="1163" spans="1:22" hidden="1" x14ac:dyDescent="0.35">
      <c r="A1163" t="s">
        <v>60</v>
      </c>
      <c r="B1163" t="s">
        <v>42</v>
      </c>
      <c r="C1163" t="str">
        <f t="shared" si="54"/>
        <v>MALTA_TO_elec</v>
      </c>
      <c r="D1163" t="str">
        <f t="shared" si="55"/>
        <v>PROTRA_CHP_PP_I</v>
      </c>
      <c r="E1163" t="s">
        <v>22</v>
      </c>
      <c r="F1163" s="1" t="str">
        <f t="shared" si="56"/>
        <v>MALTATO_elecPROTRA_PP_hydropower_dammed</v>
      </c>
      <c r="G1163" s="5">
        <v>0</v>
      </c>
      <c r="H1163" s="5">
        <v>0</v>
      </c>
      <c r="I1163" s="5">
        <v>0</v>
      </c>
      <c r="J1163" s="5">
        <v>0</v>
      </c>
      <c r="K1163" s="5">
        <v>0</v>
      </c>
      <c r="L1163" s="5">
        <v>0</v>
      </c>
      <c r="M1163" s="5">
        <v>0</v>
      </c>
      <c r="N1163" s="5">
        <v>0</v>
      </c>
      <c r="O1163" s="5">
        <v>0</v>
      </c>
      <c r="P1163" s="5">
        <v>0</v>
      </c>
      <c r="Q1163" s="5">
        <v>0</v>
      </c>
      <c r="R1163" s="5">
        <v>0</v>
      </c>
      <c r="S1163" s="5">
        <v>0</v>
      </c>
      <c r="T1163" s="5">
        <v>0</v>
      </c>
      <c r="U1163" s="5">
        <v>0</v>
      </c>
      <c r="V1163" s="5">
        <v>0</v>
      </c>
    </row>
    <row r="1164" spans="1:22" hidden="1" x14ac:dyDescent="0.35">
      <c r="A1164" t="s">
        <v>60</v>
      </c>
      <c r="B1164" t="s">
        <v>42</v>
      </c>
      <c r="C1164" t="str">
        <f t="shared" si="54"/>
        <v>MALTA_TO_elec</v>
      </c>
      <c r="D1164" t="str">
        <f t="shared" si="55"/>
        <v>PROTRA_CHP_PP_I</v>
      </c>
      <c r="E1164" t="s">
        <v>23</v>
      </c>
      <c r="F1164" s="1" t="str">
        <f t="shared" si="56"/>
        <v>MALTATO_elecPROTRA_PP_hydropower_run_of_river</v>
      </c>
      <c r="G1164" s="5">
        <v>0</v>
      </c>
      <c r="H1164" s="5">
        <v>0</v>
      </c>
      <c r="I1164" s="5">
        <v>0</v>
      </c>
      <c r="J1164" s="5">
        <v>0</v>
      </c>
      <c r="K1164" s="5">
        <v>0</v>
      </c>
      <c r="L1164" s="5">
        <v>0</v>
      </c>
      <c r="M1164" s="5">
        <v>0</v>
      </c>
      <c r="N1164" s="5">
        <v>0</v>
      </c>
      <c r="O1164" s="5">
        <v>0</v>
      </c>
      <c r="P1164" s="5">
        <v>0</v>
      </c>
      <c r="Q1164" s="5">
        <v>0</v>
      </c>
      <c r="R1164" s="5">
        <v>0</v>
      </c>
      <c r="S1164" s="5">
        <v>0</v>
      </c>
      <c r="T1164" s="5">
        <v>0</v>
      </c>
      <c r="U1164" s="5">
        <v>0</v>
      </c>
      <c r="V1164" s="5">
        <v>0</v>
      </c>
    </row>
    <row r="1165" spans="1:22" hidden="1" x14ac:dyDescent="0.35">
      <c r="A1165" t="s">
        <v>60</v>
      </c>
      <c r="B1165" t="s">
        <v>42</v>
      </c>
      <c r="C1165" t="str">
        <f t="shared" si="54"/>
        <v>MALTA_TO_elec</v>
      </c>
      <c r="D1165" t="str">
        <f t="shared" si="55"/>
        <v>PROTRA_CHP_PP_I</v>
      </c>
      <c r="E1165" t="s">
        <v>24</v>
      </c>
      <c r="F1165" s="1" t="str">
        <f t="shared" si="56"/>
        <v>MALTATO_elecPROTRA_PP_liquid_fuels</v>
      </c>
      <c r="G1165" s="5">
        <v>0.48706973684210531</v>
      </c>
      <c r="H1165" s="5">
        <v>0.60364473684210529</v>
      </c>
      <c r="I1165" s="5">
        <v>0.60364473684210529</v>
      </c>
      <c r="J1165" s="5">
        <v>0.60364473684210529</v>
      </c>
      <c r="K1165" s="5">
        <v>0.60364473684210529</v>
      </c>
      <c r="L1165" s="5">
        <v>0.60364473684210529</v>
      </c>
      <c r="M1165" s="5">
        <v>0.60364473684210529</v>
      </c>
      <c r="N1165" s="5">
        <v>0.74935902255639097</v>
      </c>
      <c r="O1165" s="5">
        <v>0.65670068922305769</v>
      </c>
      <c r="P1165" s="5">
        <v>0.65670068922305769</v>
      </c>
      <c r="Q1165" s="5">
        <v>0.62520068922305772</v>
      </c>
      <c r="R1165" s="5">
        <v>0</v>
      </c>
      <c r="S1165" s="5">
        <v>0</v>
      </c>
      <c r="T1165" s="5">
        <v>0</v>
      </c>
      <c r="U1165" s="5">
        <v>0</v>
      </c>
      <c r="V1165" s="5">
        <v>0</v>
      </c>
    </row>
    <row r="1166" spans="1:22" hidden="1" x14ac:dyDescent="0.35">
      <c r="A1166" t="s">
        <v>60</v>
      </c>
      <c r="B1166" t="s">
        <v>42</v>
      </c>
      <c r="C1166" t="str">
        <f t="shared" si="54"/>
        <v>MALTA_TO_elec</v>
      </c>
      <c r="D1166" t="str">
        <f t="shared" si="55"/>
        <v>PROTRA_CHP_PP_I</v>
      </c>
      <c r="E1166" t="s">
        <v>25</v>
      </c>
      <c r="F1166" s="1" t="str">
        <f t="shared" si="56"/>
        <v>MALTATO_elecPROTRA_PP_liquid_fuels_CCS</v>
      </c>
      <c r="G1166" s="5">
        <v>0</v>
      </c>
      <c r="H1166" s="5">
        <v>0</v>
      </c>
      <c r="I1166" s="5">
        <v>0</v>
      </c>
      <c r="J1166" s="5">
        <v>0</v>
      </c>
      <c r="K1166" s="5">
        <v>0</v>
      </c>
      <c r="L1166" s="5">
        <v>0</v>
      </c>
      <c r="M1166" s="5">
        <v>0</v>
      </c>
      <c r="N1166" s="5">
        <v>0</v>
      </c>
      <c r="O1166" s="5">
        <v>0</v>
      </c>
      <c r="P1166" s="5">
        <v>0</v>
      </c>
      <c r="Q1166" s="5">
        <v>0</v>
      </c>
      <c r="R1166" s="5">
        <v>0</v>
      </c>
      <c r="S1166" s="5">
        <v>0</v>
      </c>
      <c r="T1166" s="5">
        <v>0</v>
      </c>
      <c r="U1166" s="5">
        <v>0</v>
      </c>
      <c r="V1166" s="5">
        <v>0</v>
      </c>
    </row>
    <row r="1167" spans="1:22" hidden="1" x14ac:dyDescent="0.35">
      <c r="A1167" t="s">
        <v>60</v>
      </c>
      <c r="B1167" t="s">
        <v>42</v>
      </c>
      <c r="C1167" t="str">
        <f t="shared" si="54"/>
        <v>MALTA_TO_elec</v>
      </c>
      <c r="D1167" t="str">
        <f t="shared" si="55"/>
        <v>PROTRA_CHP_PP_I</v>
      </c>
      <c r="E1167" t="s">
        <v>26</v>
      </c>
      <c r="F1167" s="1" t="str">
        <f t="shared" si="56"/>
        <v>MALTATO_elecPROTRA_PP_nuclear</v>
      </c>
      <c r="G1167" s="5">
        <v>0</v>
      </c>
      <c r="H1167" s="5">
        <v>0</v>
      </c>
      <c r="I1167" s="5">
        <v>0</v>
      </c>
      <c r="J1167" s="5">
        <v>0</v>
      </c>
      <c r="K1167" s="5">
        <v>0</v>
      </c>
      <c r="L1167" s="5">
        <v>0</v>
      </c>
      <c r="M1167" s="5">
        <v>0</v>
      </c>
      <c r="N1167" s="5">
        <v>0</v>
      </c>
      <c r="O1167" s="5">
        <v>0</v>
      </c>
      <c r="P1167" s="5">
        <v>0</v>
      </c>
      <c r="Q1167" s="5">
        <v>0</v>
      </c>
      <c r="R1167" s="5">
        <v>0</v>
      </c>
      <c r="S1167" s="5">
        <v>0</v>
      </c>
      <c r="T1167" s="5">
        <v>0</v>
      </c>
      <c r="U1167" s="5">
        <v>0</v>
      </c>
      <c r="V1167" s="5">
        <v>0</v>
      </c>
    </row>
    <row r="1168" spans="1:22" hidden="1" x14ac:dyDescent="0.35">
      <c r="A1168" t="s">
        <v>60</v>
      </c>
      <c r="B1168" t="s">
        <v>42</v>
      </c>
      <c r="C1168" t="str">
        <f t="shared" si="54"/>
        <v>MALTA_TO_elec</v>
      </c>
      <c r="D1168" t="str">
        <f t="shared" si="55"/>
        <v>PROTRA_CHP_PP_I</v>
      </c>
      <c r="E1168" t="s">
        <v>27</v>
      </c>
      <c r="F1168" s="1" t="str">
        <f t="shared" si="56"/>
        <v>MALTATO_elecPROTRA_PP_oceanic</v>
      </c>
      <c r="G1168" s="5">
        <v>0</v>
      </c>
      <c r="H1168" s="5">
        <v>0</v>
      </c>
      <c r="I1168" s="5">
        <v>0</v>
      </c>
      <c r="J1168" s="5">
        <v>0</v>
      </c>
      <c r="K1168" s="5">
        <v>0</v>
      </c>
      <c r="L1168" s="5">
        <v>0</v>
      </c>
      <c r="M1168" s="5">
        <v>0</v>
      </c>
      <c r="N1168" s="5">
        <v>0</v>
      </c>
      <c r="O1168" s="5">
        <v>0</v>
      </c>
      <c r="P1168" s="5">
        <v>0</v>
      </c>
      <c r="Q1168" s="5">
        <v>0</v>
      </c>
      <c r="R1168" s="5">
        <v>0</v>
      </c>
      <c r="S1168" s="5">
        <v>0</v>
      </c>
      <c r="T1168" s="5">
        <v>0</v>
      </c>
      <c r="U1168" s="5">
        <v>0</v>
      </c>
      <c r="V1168" s="5">
        <v>0</v>
      </c>
    </row>
    <row r="1169" spans="1:22" hidden="1" x14ac:dyDescent="0.35">
      <c r="A1169" t="s">
        <v>60</v>
      </c>
      <c r="B1169" t="s">
        <v>42</v>
      </c>
      <c r="C1169" t="str">
        <f t="shared" si="54"/>
        <v>MALTA_TO_elec</v>
      </c>
      <c r="D1169" t="str">
        <f t="shared" si="55"/>
        <v>PROTRA_CHP_PP_I</v>
      </c>
      <c r="E1169" t="s">
        <v>28</v>
      </c>
      <c r="F1169" s="1" t="str">
        <f t="shared" si="56"/>
        <v>MALTATO_elecPROTRA_PP_solar_CSP</v>
      </c>
      <c r="G1169" s="5">
        <v>0</v>
      </c>
      <c r="H1169" s="5">
        <v>0</v>
      </c>
      <c r="I1169" s="5">
        <v>0</v>
      </c>
      <c r="J1169" s="5">
        <v>0</v>
      </c>
      <c r="K1169" s="5">
        <v>0</v>
      </c>
      <c r="L1169" s="5">
        <v>0</v>
      </c>
      <c r="M1169" s="5">
        <v>0</v>
      </c>
      <c r="N1169" s="5">
        <v>0</v>
      </c>
      <c r="O1169" s="5">
        <v>0</v>
      </c>
      <c r="P1169" s="5">
        <v>0</v>
      </c>
      <c r="Q1169" s="5">
        <v>0</v>
      </c>
      <c r="R1169" s="5">
        <v>0</v>
      </c>
      <c r="S1169" s="5">
        <v>0</v>
      </c>
      <c r="T1169" s="5">
        <v>0</v>
      </c>
      <c r="U1169" s="5">
        <v>0</v>
      </c>
      <c r="V1169" s="5">
        <v>0</v>
      </c>
    </row>
    <row r="1170" spans="1:22" hidden="1" x14ac:dyDescent="0.35">
      <c r="A1170" t="s">
        <v>60</v>
      </c>
      <c r="B1170" t="s">
        <v>42</v>
      </c>
      <c r="C1170" t="str">
        <f t="shared" si="54"/>
        <v>MALTA_TO_elec</v>
      </c>
      <c r="D1170" t="str">
        <f t="shared" si="55"/>
        <v>PROTRA_CHP_PP_I</v>
      </c>
      <c r="E1170" t="s">
        <v>29</v>
      </c>
      <c r="F1170" s="1" t="str">
        <f t="shared" si="56"/>
        <v>MALTATO_elecPROTRA_PP_solar_PV</v>
      </c>
      <c r="G1170" s="5">
        <v>5.9999999999999995E-5</v>
      </c>
      <c r="H1170" s="5">
        <v>5.9999999999999995E-5</v>
      </c>
      <c r="I1170" s="5">
        <v>5.9999999999999995E-5</v>
      </c>
      <c r="J1170" s="5">
        <v>1.1999999999999999E-4</v>
      </c>
      <c r="K1170" s="5">
        <v>5.4000000000000001E-4</v>
      </c>
      <c r="L1170" s="5">
        <v>4.7999999999999996E-4</v>
      </c>
      <c r="M1170" s="5">
        <v>3.1799999999999997E-3</v>
      </c>
      <c r="N1170" s="5">
        <v>9.4199999999999996E-3</v>
      </c>
      <c r="O1170" s="5">
        <v>1.7099999999999997E-2</v>
      </c>
      <c r="P1170" s="5">
        <v>3.2759999999999997E-2</v>
      </c>
      <c r="Q1170" s="5">
        <v>4.4879999999999996E-2</v>
      </c>
      <c r="R1170" s="5">
        <v>0</v>
      </c>
      <c r="S1170" s="5">
        <v>0</v>
      </c>
      <c r="T1170" s="5">
        <v>0</v>
      </c>
      <c r="U1170" s="5">
        <v>0</v>
      </c>
      <c r="V1170" s="5">
        <v>0</v>
      </c>
    </row>
    <row r="1171" spans="1:22" hidden="1" x14ac:dyDescent="0.35">
      <c r="A1171" t="s">
        <v>60</v>
      </c>
      <c r="B1171" t="s">
        <v>42</v>
      </c>
      <c r="C1171" t="str">
        <f t="shared" si="54"/>
        <v>MALTA_TO_elec</v>
      </c>
      <c r="D1171" t="str">
        <f t="shared" si="55"/>
        <v>PROTRA_CHP_PP_I</v>
      </c>
      <c r="E1171" t="s">
        <v>30</v>
      </c>
      <c r="F1171" s="1" t="str">
        <f t="shared" si="56"/>
        <v>MALTATO_elecPROTRA_PP_solar_urban_PV</v>
      </c>
      <c r="G1171" s="5">
        <v>4.000000000000001E-5</v>
      </c>
      <c r="H1171" s="5">
        <v>4.000000000000001E-5</v>
      </c>
      <c r="I1171" s="5">
        <v>4.000000000000001E-5</v>
      </c>
      <c r="J1171" s="5">
        <v>8.000000000000002E-5</v>
      </c>
      <c r="K1171" s="5">
        <v>3.6000000000000002E-4</v>
      </c>
      <c r="L1171" s="5">
        <v>3.2000000000000008E-4</v>
      </c>
      <c r="M1171" s="5">
        <v>2.1199999999999999E-3</v>
      </c>
      <c r="N1171" s="5">
        <v>6.28E-3</v>
      </c>
      <c r="O1171" s="5">
        <v>1.14E-2</v>
      </c>
      <c r="P1171" s="5">
        <v>2.1840000000000002E-2</v>
      </c>
      <c r="Q1171" s="5">
        <v>2.9920000000000002E-2</v>
      </c>
      <c r="R1171" s="5">
        <v>0</v>
      </c>
      <c r="S1171" s="5">
        <v>0</v>
      </c>
      <c r="T1171" s="5">
        <v>0</v>
      </c>
      <c r="U1171" s="5">
        <v>0</v>
      </c>
      <c r="V1171" s="5">
        <v>0</v>
      </c>
    </row>
    <row r="1172" spans="1:22" hidden="1" x14ac:dyDescent="0.35">
      <c r="A1172" t="s">
        <v>60</v>
      </c>
      <c r="B1172" t="s">
        <v>42</v>
      </c>
      <c r="C1172" t="str">
        <f t="shared" si="54"/>
        <v>MALTA_TO_elec</v>
      </c>
      <c r="D1172" t="str">
        <f t="shared" si="55"/>
        <v>PROTRA_CHP_PP_I</v>
      </c>
      <c r="E1172" t="s">
        <v>31</v>
      </c>
      <c r="F1172" s="1" t="str">
        <f t="shared" si="56"/>
        <v>MALTATO_elecPROTRA_PP_solid_fossil</v>
      </c>
      <c r="G1172" s="5">
        <v>0</v>
      </c>
      <c r="H1172" s="5">
        <v>0</v>
      </c>
      <c r="I1172" s="5">
        <v>0</v>
      </c>
      <c r="J1172" s="5">
        <v>0</v>
      </c>
      <c r="K1172" s="5">
        <v>0</v>
      </c>
      <c r="L1172" s="5">
        <v>0</v>
      </c>
      <c r="M1172" s="5">
        <v>0</v>
      </c>
      <c r="N1172" s="5">
        <v>0</v>
      </c>
      <c r="O1172" s="5">
        <v>0</v>
      </c>
      <c r="P1172" s="5">
        <v>0</v>
      </c>
      <c r="Q1172" s="5">
        <v>0</v>
      </c>
      <c r="R1172" s="5">
        <v>0</v>
      </c>
      <c r="S1172" s="5">
        <v>0</v>
      </c>
      <c r="T1172" s="5">
        <v>0</v>
      </c>
      <c r="U1172" s="5">
        <v>0</v>
      </c>
      <c r="V1172" s="5">
        <v>0</v>
      </c>
    </row>
    <row r="1173" spans="1:22" hidden="1" x14ac:dyDescent="0.35">
      <c r="A1173" t="s">
        <v>60</v>
      </c>
      <c r="B1173" t="s">
        <v>42</v>
      </c>
      <c r="C1173" t="str">
        <f t="shared" si="54"/>
        <v>MALTA_TO_elec</v>
      </c>
      <c r="D1173" t="str">
        <f t="shared" si="55"/>
        <v>PROTRA_CHP_PP_I</v>
      </c>
      <c r="E1173" t="s">
        <v>32</v>
      </c>
      <c r="F1173" s="1" t="str">
        <f t="shared" si="56"/>
        <v>MALTATO_elecPROTRA_PP_solid_fossil_CCS</v>
      </c>
      <c r="G1173" s="5">
        <v>0</v>
      </c>
      <c r="H1173" s="5">
        <v>0</v>
      </c>
      <c r="I1173" s="5">
        <v>0</v>
      </c>
      <c r="J1173" s="5">
        <v>0</v>
      </c>
      <c r="K1173" s="5">
        <v>0</v>
      </c>
      <c r="L1173" s="5">
        <v>0</v>
      </c>
      <c r="M1173" s="5">
        <v>0</v>
      </c>
      <c r="N1173" s="5">
        <v>0</v>
      </c>
      <c r="O1173" s="5">
        <v>0</v>
      </c>
      <c r="P1173" s="5">
        <v>0</v>
      </c>
      <c r="Q1173" s="5">
        <v>0</v>
      </c>
      <c r="R1173" s="5">
        <v>0</v>
      </c>
      <c r="S1173" s="5">
        <v>0</v>
      </c>
      <c r="T1173" s="5">
        <v>0</v>
      </c>
      <c r="U1173" s="5">
        <v>0</v>
      </c>
      <c r="V1173" s="5">
        <v>0</v>
      </c>
    </row>
    <row r="1174" spans="1:22" hidden="1" x14ac:dyDescent="0.35">
      <c r="A1174" t="s">
        <v>60</v>
      </c>
      <c r="B1174" t="s">
        <v>42</v>
      </c>
      <c r="C1174" t="str">
        <f t="shared" si="54"/>
        <v>MALTA_TO_elec</v>
      </c>
      <c r="D1174" t="str">
        <f t="shared" si="55"/>
        <v>PROTRA_CHP_PP_I</v>
      </c>
      <c r="E1174" t="s">
        <v>33</v>
      </c>
      <c r="F1174" s="1" t="str">
        <f t="shared" si="56"/>
        <v>MALTATO_elecPROTRA_PP_waste</v>
      </c>
      <c r="G1174" s="5">
        <v>0</v>
      </c>
      <c r="H1174" s="5">
        <v>0</v>
      </c>
      <c r="I1174" s="5">
        <v>0</v>
      </c>
      <c r="J1174" s="5">
        <v>0</v>
      </c>
      <c r="K1174" s="5">
        <v>0</v>
      </c>
      <c r="L1174" s="5">
        <v>0</v>
      </c>
      <c r="M1174" s="5">
        <v>0</v>
      </c>
      <c r="N1174" s="5">
        <v>0</v>
      </c>
      <c r="O1174" s="5">
        <v>0</v>
      </c>
      <c r="P1174" s="5">
        <v>0</v>
      </c>
      <c r="Q1174" s="5">
        <v>0</v>
      </c>
      <c r="R1174" s="5">
        <v>0</v>
      </c>
      <c r="S1174" s="5">
        <v>0</v>
      </c>
      <c r="T1174" s="5">
        <v>0</v>
      </c>
      <c r="U1174" s="5">
        <v>0</v>
      </c>
      <c r="V1174" s="5">
        <v>0</v>
      </c>
    </row>
    <row r="1175" spans="1:22" hidden="1" x14ac:dyDescent="0.35">
      <c r="A1175" t="s">
        <v>60</v>
      </c>
      <c r="B1175" t="s">
        <v>42</v>
      </c>
      <c r="C1175" t="str">
        <f t="shared" si="54"/>
        <v>MALTA_TO_elec</v>
      </c>
      <c r="D1175" t="str">
        <f t="shared" si="55"/>
        <v>PROTRA_CHP_PP_I</v>
      </c>
      <c r="E1175" t="s">
        <v>34</v>
      </c>
      <c r="F1175" s="1" t="str">
        <f t="shared" si="56"/>
        <v>MALTATO_elecPROTRA_PP_waste_CCS</v>
      </c>
      <c r="G1175" s="5">
        <v>0</v>
      </c>
      <c r="H1175" s="5">
        <v>0</v>
      </c>
      <c r="I1175" s="5">
        <v>0</v>
      </c>
      <c r="J1175" s="5">
        <v>0</v>
      </c>
      <c r="K1175" s="5">
        <v>0</v>
      </c>
      <c r="L1175" s="5">
        <v>0</v>
      </c>
      <c r="M1175" s="5">
        <v>0</v>
      </c>
      <c r="N1175" s="5">
        <v>0</v>
      </c>
      <c r="O1175" s="5">
        <v>0</v>
      </c>
      <c r="P1175" s="5">
        <v>0</v>
      </c>
      <c r="Q1175" s="5">
        <v>0</v>
      </c>
      <c r="R1175" s="5">
        <v>0</v>
      </c>
      <c r="S1175" s="5">
        <v>0</v>
      </c>
      <c r="T1175" s="5">
        <v>0</v>
      </c>
      <c r="U1175" s="5">
        <v>0</v>
      </c>
      <c r="V1175" s="5">
        <v>0</v>
      </c>
    </row>
    <row r="1176" spans="1:22" hidden="1" x14ac:dyDescent="0.35">
      <c r="A1176" t="s">
        <v>60</v>
      </c>
      <c r="B1176" t="s">
        <v>42</v>
      </c>
      <c r="C1176" t="str">
        <f t="shared" si="54"/>
        <v>MALTA_TO_elec</v>
      </c>
      <c r="D1176" t="str">
        <f t="shared" si="55"/>
        <v>PROTRA_CHP_PP_I</v>
      </c>
      <c r="E1176" t="s">
        <v>35</v>
      </c>
      <c r="F1176" s="1" t="str">
        <f t="shared" si="56"/>
        <v>MALTATO_elecPROTRA_PP_wind_offshore</v>
      </c>
      <c r="G1176" s="5">
        <v>0</v>
      </c>
      <c r="H1176" s="5">
        <v>0</v>
      </c>
      <c r="I1176" s="5">
        <v>0</v>
      </c>
      <c r="J1176" s="5">
        <v>0</v>
      </c>
      <c r="K1176" s="5">
        <v>0</v>
      </c>
      <c r="L1176" s="5">
        <v>0</v>
      </c>
      <c r="M1176" s="5">
        <v>0</v>
      </c>
      <c r="N1176" s="5">
        <v>0</v>
      </c>
      <c r="O1176" s="5">
        <v>0</v>
      </c>
      <c r="P1176" s="5">
        <v>0</v>
      </c>
      <c r="Q1176" s="5">
        <v>0</v>
      </c>
      <c r="R1176" s="5">
        <v>0</v>
      </c>
      <c r="S1176" s="5">
        <v>0</v>
      </c>
      <c r="T1176" s="5">
        <v>0</v>
      </c>
      <c r="U1176" s="5">
        <v>0</v>
      </c>
      <c r="V1176" s="5">
        <v>0</v>
      </c>
    </row>
    <row r="1177" spans="1:22" hidden="1" x14ac:dyDescent="0.35">
      <c r="A1177" t="s">
        <v>60</v>
      </c>
      <c r="B1177" t="s">
        <v>42</v>
      </c>
      <c r="C1177" t="str">
        <f t="shared" si="54"/>
        <v>MALTA_TO_elec</v>
      </c>
      <c r="D1177" t="str">
        <f t="shared" si="55"/>
        <v>PROTRA_CHP_PP_I</v>
      </c>
      <c r="E1177" t="s">
        <v>36</v>
      </c>
      <c r="F1177" s="1" t="str">
        <f t="shared" si="56"/>
        <v>MALTATO_elecPROTRA_PP_wind_onshore</v>
      </c>
      <c r="G1177" s="5">
        <v>0</v>
      </c>
      <c r="H1177" s="5">
        <v>0</v>
      </c>
      <c r="I1177" s="5">
        <v>0</v>
      </c>
      <c r="J1177" s="5">
        <v>0</v>
      </c>
      <c r="K1177" s="5">
        <v>0</v>
      </c>
      <c r="L1177" s="5">
        <v>0</v>
      </c>
      <c r="M1177" s="5">
        <v>0</v>
      </c>
      <c r="N1177" s="5">
        <v>1E-4</v>
      </c>
      <c r="O1177" s="5">
        <v>1E-4</v>
      </c>
      <c r="P1177" s="5">
        <v>1E-4</v>
      </c>
      <c r="Q1177" s="5">
        <v>7.0000000000000007E-5</v>
      </c>
      <c r="R1177" s="5">
        <v>0</v>
      </c>
      <c r="S1177" s="5">
        <v>0</v>
      </c>
      <c r="T1177" s="5">
        <v>0</v>
      </c>
      <c r="U1177" s="5">
        <v>0</v>
      </c>
      <c r="V1177" s="5">
        <v>0</v>
      </c>
    </row>
    <row r="1178" spans="1:22" hidden="1" x14ac:dyDescent="0.35">
      <c r="A1178" t="s">
        <v>61</v>
      </c>
      <c r="B1178" t="s">
        <v>41</v>
      </c>
      <c r="C1178" t="str">
        <f t="shared" si="54"/>
        <v>NETHERLANDS_TO_heat</v>
      </c>
      <c r="D1178" t="str">
        <f t="shared" si="55"/>
        <v>PROTRA_CHP_HP_I</v>
      </c>
      <c r="E1178" t="s">
        <v>0</v>
      </c>
      <c r="F1178" s="1" t="str">
        <f t="shared" si="56"/>
        <v>NETHERLANDSTO_heatPROTRA_CHP_gas_fuels</v>
      </c>
      <c r="G1178" s="3">
        <v>1.9226106103622591</v>
      </c>
      <c r="H1178" s="3">
        <v>1.9009177001953816</v>
      </c>
      <c r="I1178" s="3">
        <v>1.8378715558049119</v>
      </c>
      <c r="J1178" s="3">
        <v>1.8733248940627198</v>
      </c>
      <c r="K1178" s="3">
        <v>1.9480449179708537</v>
      </c>
      <c r="L1178" s="3">
        <v>2.0308233363688393</v>
      </c>
      <c r="M1178" s="3">
        <v>1.9239057094766996</v>
      </c>
      <c r="N1178" s="3">
        <v>1.9997949200853702</v>
      </c>
      <c r="O1178" s="3">
        <v>1.999615045208365</v>
      </c>
      <c r="P1178" s="3">
        <v>1.8610934024263373</v>
      </c>
      <c r="Q1178" s="3">
        <v>1.3803069229272804</v>
      </c>
      <c r="R1178" s="3">
        <v>1.3388765223814532</v>
      </c>
      <c r="S1178" s="3">
        <v>1.2321197036293563</v>
      </c>
      <c r="T1178" s="3">
        <v>1.2117267491985984</v>
      </c>
      <c r="U1178" s="3">
        <v>1.1396985528248533</v>
      </c>
      <c r="V1178" s="3">
        <v>1.0788619014860825</v>
      </c>
    </row>
    <row r="1179" spans="1:22" hidden="1" x14ac:dyDescent="0.35">
      <c r="A1179" t="s">
        <v>61</v>
      </c>
      <c r="B1179" t="s">
        <v>41</v>
      </c>
      <c r="C1179" t="str">
        <f t="shared" si="54"/>
        <v>NETHERLANDS_TO_heat</v>
      </c>
      <c r="D1179" t="str">
        <f t="shared" si="55"/>
        <v>PROTRA_CHP_HP_I</v>
      </c>
      <c r="E1179" t="s">
        <v>1</v>
      </c>
      <c r="F1179" s="1" t="str">
        <f t="shared" si="56"/>
        <v>NETHERLANDSTO_heatPROTRA_CHP_gas_fuels_CCS</v>
      </c>
      <c r="G1179" s="3">
        <v>0</v>
      </c>
      <c r="H1179" s="3">
        <v>0</v>
      </c>
      <c r="I1179" s="3">
        <v>0</v>
      </c>
      <c r="J1179" s="3">
        <v>0</v>
      </c>
      <c r="K1179" s="3">
        <v>0</v>
      </c>
      <c r="L1179" s="3">
        <v>0</v>
      </c>
      <c r="M1179" s="3">
        <v>0</v>
      </c>
      <c r="N1179" s="3">
        <v>0</v>
      </c>
      <c r="O1179" s="3">
        <v>0</v>
      </c>
      <c r="P1179" s="3">
        <v>0</v>
      </c>
      <c r="Q1179" s="3">
        <v>0</v>
      </c>
      <c r="R1179" s="3">
        <v>0</v>
      </c>
      <c r="S1179" s="3">
        <v>0</v>
      </c>
      <c r="T1179" s="3">
        <v>0</v>
      </c>
      <c r="U1179" s="3">
        <v>0</v>
      </c>
      <c r="V1179" s="3">
        <v>0</v>
      </c>
    </row>
    <row r="1180" spans="1:22" hidden="1" x14ac:dyDescent="0.35">
      <c r="A1180" t="s">
        <v>61</v>
      </c>
      <c r="B1180" t="s">
        <v>41</v>
      </c>
      <c r="C1180" t="str">
        <f t="shared" si="54"/>
        <v>NETHERLANDS_TO_heat</v>
      </c>
      <c r="D1180" t="str">
        <f t="shared" si="55"/>
        <v>PROTRA_CHP_HP_I</v>
      </c>
      <c r="E1180" t="s">
        <v>2</v>
      </c>
      <c r="F1180" s="1" t="str">
        <f t="shared" si="56"/>
        <v>NETHERLANDSTO_heatPROTRA_CHP_geothermal</v>
      </c>
      <c r="G1180" s="3">
        <v>0</v>
      </c>
      <c r="H1180" s="3">
        <v>0</v>
      </c>
      <c r="I1180" s="3">
        <v>0</v>
      </c>
      <c r="J1180" s="3">
        <v>0</v>
      </c>
      <c r="K1180" s="3">
        <v>0</v>
      </c>
      <c r="L1180" s="3">
        <v>0</v>
      </c>
      <c r="M1180" s="3">
        <v>0</v>
      </c>
      <c r="N1180" s="3">
        <v>0</v>
      </c>
      <c r="O1180" s="3">
        <v>0</v>
      </c>
      <c r="P1180" s="3">
        <v>0</v>
      </c>
      <c r="Q1180" s="3">
        <v>0</v>
      </c>
      <c r="R1180" s="3">
        <v>0</v>
      </c>
      <c r="S1180" s="3">
        <v>0</v>
      </c>
      <c r="T1180" s="3">
        <v>0</v>
      </c>
      <c r="U1180" s="3">
        <v>0</v>
      </c>
      <c r="V1180" s="3">
        <v>0</v>
      </c>
    </row>
    <row r="1181" spans="1:22" hidden="1" x14ac:dyDescent="0.35">
      <c r="A1181" t="s">
        <v>61</v>
      </c>
      <c r="B1181" t="s">
        <v>41</v>
      </c>
      <c r="C1181" t="str">
        <f t="shared" si="54"/>
        <v>NETHERLANDS_TO_heat</v>
      </c>
      <c r="D1181" t="str">
        <f t="shared" si="55"/>
        <v>PROTRA_CHP_HP_I</v>
      </c>
      <c r="E1181" t="s">
        <v>3</v>
      </c>
      <c r="F1181" s="1" t="str">
        <f t="shared" si="56"/>
        <v>NETHERLANDSTO_heatPROTRA_CHP_liquid_fuels</v>
      </c>
      <c r="G1181" s="3">
        <v>3.4266164069570421E-2</v>
      </c>
      <c r="H1181" s="3">
        <v>3.061470406635635E-2</v>
      </c>
      <c r="I1181" s="3">
        <v>3.1280241111277141E-2</v>
      </c>
      <c r="J1181" s="3">
        <v>3.4913713626790639E-2</v>
      </c>
      <c r="K1181" s="3">
        <v>2.9859229582932757E-3</v>
      </c>
      <c r="L1181" s="3">
        <v>5.576121187174189E-4</v>
      </c>
      <c r="M1181" s="3">
        <v>7.3748699572303775E-4</v>
      </c>
      <c r="N1181" s="3">
        <v>1.2051616759376472E-3</v>
      </c>
      <c r="O1181" s="3">
        <v>3.5974975401123797E-4</v>
      </c>
      <c r="P1181" s="3">
        <v>1.8473149868477069E-2</v>
      </c>
      <c r="Q1181" s="3">
        <v>5.0293015610771059E-4</v>
      </c>
      <c r="R1181" s="3">
        <v>9.6970546193729198E-4</v>
      </c>
      <c r="S1181" s="3">
        <v>1.1146846128038208E-3</v>
      </c>
      <c r="T1181" s="3">
        <v>1.5499818151574188E-3</v>
      </c>
      <c r="U1181" s="3">
        <v>1.1868144384830741E-3</v>
      </c>
      <c r="V1181" s="3">
        <v>1.3816189302801594E-3</v>
      </c>
    </row>
    <row r="1182" spans="1:22" hidden="1" x14ac:dyDescent="0.35">
      <c r="A1182" t="s">
        <v>61</v>
      </c>
      <c r="B1182" t="s">
        <v>41</v>
      </c>
      <c r="C1182" t="str">
        <f t="shared" si="54"/>
        <v>NETHERLANDS_TO_heat</v>
      </c>
      <c r="D1182" t="str">
        <f t="shared" si="55"/>
        <v>PROTRA_CHP_HP_I</v>
      </c>
      <c r="E1182" t="s">
        <v>4</v>
      </c>
      <c r="F1182" s="1" t="str">
        <f t="shared" si="56"/>
        <v>NETHERLANDSTO_heatPROTRA_CHP_liquid_fuels_CCS</v>
      </c>
      <c r="G1182" s="3">
        <v>0</v>
      </c>
      <c r="H1182" s="3">
        <v>0</v>
      </c>
      <c r="I1182" s="3">
        <v>0</v>
      </c>
      <c r="J1182" s="3">
        <v>0</v>
      </c>
      <c r="K1182" s="3">
        <v>0</v>
      </c>
      <c r="L1182" s="3">
        <v>0</v>
      </c>
      <c r="M1182" s="3">
        <v>0</v>
      </c>
      <c r="N1182" s="3">
        <v>0</v>
      </c>
      <c r="O1182" s="3">
        <v>0</v>
      </c>
      <c r="P1182" s="3">
        <v>0</v>
      </c>
      <c r="Q1182" s="3">
        <v>0</v>
      </c>
      <c r="R1182" s="3">
        <v>0</v>
      </c>
      <c r="S1182" s="3">
        <v>0</v>
      </c>
      <c r="T1182" s="3">
        <v>0</v>
      </c>
      <c r="U1182" s="3">
        <v>0</v>
      </c>
      <c r="V1182" s="3">
        <v>0</v>
      </c>
    </row>
    <row r="1183" spans="1:22" hidden="1" x14ac:dyDescent="0.35">
      <c r="A1183" t="s">
        <v>61</v>
      </c>
      <c r="B1183" t="s">
        <v>41</v>
      </c>
      <c r="C1183" t="str">
        <f t="shared" si="54"/>
        <v>NETHERLANDS_TO_heat</v>
      </c>
      <c r="D1183" t="str">
        <f t="shared" si="55"/>
        <v>PROTRA_CHP_HP_I</v>
      </c>
      <c r="E1183" t="s">
        <v>5</v>
      </c>
      <c r="F1183" s="1" t="str">
        <f t="shared" si="56"/>
        <v>NETHERLANDSTO_heatPROTRA_CHP_solid_fossil</v>
      </c>
      <c r="G1183" s="3">
        <v>0.30427634194270514</v>
      </c>
      <c r="H1183" s="3">
        <v>0.30078676932879611</v>
      </c>
      <c r="I1183" s="3">
        <v>0.30942076342506575</v>
      </c>
      <c r="J1183" s="3">
        <v>0.28369865601326227</v>
      </c>
      <c r="K1183" s="3">
        <v>0.25614182485600145</v>
      </c>
      <c r="L1183" s="3">
        <v>0.30880918884324665</v>
      </c>
      <c r="M1183" s="3">
        <v>0.28686445384856119</v>
      </c>
      <c r="N1183" s="3">
        <v>9.8409545209774157E-2</v>
      </c>
      <c r="O1183" s="3">
        <v>4.8314391963709263E-2</v>
      </c>
      <c r="P1183" s="3">
        <v>5.6138949113453691E-2</v>
      </c>
      <c r="Q1183" s="3">
        <v>6.2115651651719388E-2</v>
      </c>
      <c r="R1183" s="3">
        <v>6.3110179846683462E-2</v>
      </c>
      <c r="S1183" s="3">
        <v>6.060955930655134E-2</v>
      </c>
      <c r="T1183" s="3">
        <v>4.174841932837315E-2</v>
      </c>
      <c r="U1183" s="3">
        <v>4.8751308039955907E-2</v>
      </c>
      <c r="V1183" s="3">
        <v>4.3942263265772177E-2</v>
      </c>
    </row>
    <row r="1184" spans="1:22" hidden="1" x14ac:dyDescent="0.35">
      <c r="A1184" t="s">
        <v>61</v>
      </c>
      <c r="B1184" t="s">
        <v>41</v>
      </c>
      <c r="C1184" t="str">
        <f t="shared" si="54"/>
        <v>NETHERLANDS_TO_heat</v>
      </c>
      <c r="D1184" t="str">
        <f t="shared" si="55"/>
        <v>PROTRA_CHP_HP_I</v>
      </c>
      <c r="E1184" t="s">
        <v>6</v>
      </c>
      <c r="F1184" s="1" t="str">
        <f t="shared" si="56"/>
        <v>NETHERLANDSTO_heatPROTRA_CHP_solid_fossil_CCS</v>
      </c>
      <c r="G1184" s="3">
        <v>0</v>
      </c>
      <c r="H1184" s="3">
        <v>0</v>
      </c>
      <c r="I1184" s="3">
        <v>0</v>
      </c>
      <c r="J1184" s="3">
        <v>0</v>
      </c>
      <c r="K1184" s="3">
        <v>0</v>
      </c>
      <c r="L1184" s="3">
        <v>0</v>
      </c>
      <c r="M1184" s="3">
        <v>0</v>
      </c>
      <c r="N1184" s="3">
        <v>0</v>
      </c>
      <c r="O1184" s="3">
        <v>0</v>
      </c>
      <c r="P1184" s="3">
        <v>0</v>
      </c>
      <c r="Q1184" s="3">
        <v>0</v>
      </c>
      <c r="R1184" s="3">
        <v>0</v>
      </c>
      <c r="S1184" s="3">
        <v>0</v>
      </c>
      <c r="T1184" s="3">
        <v>0</v>
      </c>
      <c r="U1184" s="3">
        <v>0</v>
      </c>
      <c r="V1184" s="3">
        <v>0</v>
      </c>
    </row>
    <row r="1185" spans="1:22" hidden="1" x14ac:dyDescent="0.35">
      <c r="A1185" t="s">
        <v>61</v>
      </c>
      <c r="B1185" t="s">
        <v>41</v>
      </c>
      <c r="C1185" t="str">
        <f t="shared" si="54"/>
        <v>NETHERLANDS_TO_heat</v>
      </c>
      <c r="D1185" t="str">
        <f t="shared" si="55"/>
        <v>PROTRA_CHP_HP_I</v>
      </c>
      <c r="E1185" t="s">
        <v>7</v>
      </c>
      <c r="F1185" s="1" t="str">
        <f t="shared" si="56"/>
        <v>NETHERLANDSTO_heatPROTRA_CHP_waste</v>
      </c>
      <c r="G1185" s="3">
        <v>4.4626956985094071E-2</v>
      </c>
      <c r="H1185" s="3">
        <v>5.0221065659968825E-2</v>
      </c>
      <c r="I1185" s="3">
        <v>4.9609491078149714E-2</v>
      </c>
      <c r="J1185" s="3">
        <v>4.842231688991263E-2</v>
      </c>
      <c r="K1185" s="3">
        <v>5.6246874039657051E-2</v>
      </c>
      <c r="L1185" s="3">
        <v>4.3619657673862597E-2</v>
      </c>
      <c r="M1185" s="3">
        <v>9.3444998604419072E-2</v>
      </c>
      <c r="N1185" s="3">
        <v>0.24540329469876593</v>
      </c>
      <c r="O1185" s="3">
        <v>0.29316007454375781</v>
      </c>
      <c r="P1185" s="3">
        <v>0.32467415299514218</v>
      </c>
      <c r="Q1185" s="3">
        <v>0.38227008861234146</v>
      </c>
      <c r="R1185" s="3">
        <v>0.37027513243922178</v>
      </c>
      <c r="S1185" s="3">
        <v>0.39361659585385594</v>
      </c>
      <c r="T1185" s="3">
        <v>0.24165092488955175</v>
      </c>
      <c r="U1185" s="3">
        <v>0.24833561494371156</v>
      </c>
      <c r="V1185" s="3">
        <v>0.2086862994550186</v>
      </c>
    </row>
    <row r="1186" spans="1:22" hidden="1" x14ac:dyDescent="0.35">
      <c r="A1186" t="s">
        <v>61</v>
      </c>
      <c r="B1186" t="s">
        <v>41</v>
      </c>
      <c r="C1186" t="str">
        <f t="shared" si="54"/>
        <v>NETHERLANDS_TO_heat</v>
      </c>
      <c r="D1186" t="str">
        <f t="shared" si="55"/>
        <v>PROTRA_CHP_HP_I</v>
      </c>
      <c r="E1186" t="s">
        <v>8</v>
      </c>
      <c r="F1186" s="1" t="str">
        <f t="shared" si="56"/>
        <v>NETHERLANDSTO_heatPROTRA_CHP_solid_bio</v>
      </c>
      <c r="G1186" s="4">
        <v>2.0883473220352358E-2</v>
      </c>
      <c r="H1186" s="4">
        <v>2.0289886126233822E-2</v>
      </c>
      <c r="I1186" s="4">
        <v>2.6027894702713061E-2</v>
      </c>
      <c r="J1186" s="4">
        <v>2.6693431747633858E-2</v>
      </c>
      <c r="K1186" s="4">
        <v>2.9481492341220949E-2</v>
      </c>
      <c r="L1186" s="4">
        <v>3.6892337273852445E-2</v>
      </c>
      <c r="M1186" s="4">
        <v>3.4428051458875474E-2</v>
      </c>
      <c r="N1186" s="4">
        <v>2.5848019825707443E-2</v>
      </c>
      <c r="O1186" s="4">
        <v>2.2898071842815292E-2</v>
      </c>
      <c r="P1186" s="4">
        <v>1.242935400108827E-2</v>
      </c>
      <c r="Q1186" s="4">
        <v>1.612596259843075E-2</v>
      </c>
      <c r="R1186" s="4">
        <v>1.6569893794880615E-2</v>
      </c>
      <c r="S1186" s="4">
        <v>5.817980946795942E-2</v>
      </c>
      <c r="T1186" s="4">
        <v>9.8323924768319457E-2</v>
      </c>
      <c r="U1186" s="4">
        <v>0.14641041526286258</v>
      </c>
      <c r="V1186" s="4">
        <v>0.18064270889309283</v>
      </c>
    </row>
    <row r="1187" spans="1:22" hidden="1" x14ac:dyDescent="0.35">
      <c r="A1187" t="s">
        <v>61</v>
      </c>
      <c r="B1187" t="s">
        <v>41</v>
      </c>
      <c r="C1187" t="str">
        <f t="shared" si="54"/>
        <v>NETHERLANDS_TO_heat</v>
      </c>
      <c r="D1187" t="str">
        <f t="shared" si="55"/>
        <v>PROTRA_CHP_HP_I</v>
      </c>
      <c r="E1187" t="s">
        <v>9</v>
      </c>
      <c r="F1187" s="1" t="str">
        <f t="shared" si="56"/>
        <v>NETHERLANDSTO_heatPROTRA_CHP_solid_bio_CCS</v>
      </c>
      <c r="G1187" s="3">
        <v>0</v>
      </c>
      <c r="H1187" s="3">
        <v>0</v>
      </c>
      <c r="I1187" s="3">
        <v>0</v>
      </c>
      <c r="J1187" s="3">
        <v>0</v>
      </c>
      <c r="K1187" s="3">
        <v>0</v>
      </c>
      <c r="L1187" s="3">
        <v>0</v>
      </c>
      <c r="M1187" s="3">
        <v>0</v>
      </c>
      <c r="N1187" s="3">
        <v>0</v>
      </c>
      <c r="O1187" s="3">
        <v>0</v>
      </c>
      <c r="P1187" s="3">
        <v>0</v>
      </c>
      <c r="Q1187" s="3">
        <v>0</v>
      </c>
      <c r="R1187" s="3">
        <v>0</v>
      </c>
      <c r="S1187" s="3">
        <v>0</v>
      </c>
      <c r="T1187" s="3">
        <v>0</v>
      </c>
      <c r="U1187" s="3">
        <v>0</v>
      </c>
      <c r="V1187" s="3">
        <v>0</v>
      </c>
    </row>
    <row r="1188" spans="1:22" hidden="1" x14ac:dyDescent="0.35">
      <c r="A1188" t="s">
        <v>61</v>
      </c>
      <c r="B1188" t="s">
        <v>41</v>
      </c>
      <c r="C1188" t="str">
        <f t="shared" si="54"/>
        <v>NETHERLANDS_TO_heat</v>
      </c>
      <c r="D1188" t="str">
        <f t="shared" si="55"/>
        <v>PROTRA_CHP_HP_I</v>
      </c>
      <c r="E1188" t="s">
        <v>10</v>
      </c>
      <c r="F1188" s="1" t="str">
        <f t="shared" si="56"/>
        <v>NETHERLANDSTO_heatPROTRA_HP_gas_fuels</v>
      </c>
      <c r="G1188" s="4">
        <v>15.428730819740116</v>
      </c>
      <c r="H1188" s="4">
        <v>6.5067946502626475</v>
      </c>
      <c r="I1188" s="4">
        <v>7.0605049073818078</v>
      </c>
      <c r="J1188" s="4">
        <v>6.496657278131047</v>
      </c>
      <c r="K1188" s="4">
        <v>6.287967238042576</v>
      </c>
      <c r="L1188" s="4">
        <v>6.3994783314901849</v>
      </c>
      <c r="M1188" s="4">
        <v>5.8898132084600494</v>
      </c>
      <c r="N1188" s="4">
        <v>6.0485155170030405</v>
      </c>
      <c r="O1188" s="4">
        <v>6.4956085844622624</v>
      </c>
      <c r="P1188" s="4">
        <v>7.1461482236660219</v>
      </c>
      <c r="Q1188" s="4">
        <v>5.4758448783522242</v>
      </c>
      <c r="R1188" s="4">
        <v>5.4670952775089843</v>
      </c>
      <c r="S1188" s="4">
        <v>5.0403503628697806</v>
      </c>
      <c r="T1188" s="4">
        <v>3.6010462676251036</v>
      </c>
      <c r="U1188" s="4">
        <v>5.1225190074647493</v>
      </c>
      <c r="V1188" s="4">
        <v>4.8652489322988659</v>
      </c>
    </row>
    <row r="1189" spans="1:22" hidden="1" x14ac:dyDescent="0.35">
      <c r="A1189" t="s">
        <v>61</v>
      </c>
      <c r="B1189" t="s">
        <v>41</v>
      </c>
      <c r="C1189" t="str">
        <f t="shared" si="54"/>
        <v>NETHERLANDS_TO_heat</v>
      </c>
      <c r="D1189" t="str">
        <f t="shared" si="55"/>
        <v>PROTRA_CHP_HP_I</v>
      </c>
      <c r="E1189" t="s">
        <v>11</v>
      </c>
      <c r="F1189" s="1" t="str">
        <f t="shared" si="56"/>
        <v>NETHERLANDSTO_heatPROTRA_HP_solid_bio</v>
      </c>
      <c r="G1189" s="4">
        <v>0</v>
      </c>
      <c r="H1189" s="4">
        <v>0</v>
      </c>
      <c r="I1189" s="4">
        <v>0</v>
      </c>
      <c r="J1189" s="4">
        <v>0</v>
      </c>
      <c r="K1189" s="4">
        <v>0</v>
      </c>
      <c r="L1189" s="4">
        <v>0</v>
      </c>
      <c r="M1189" s="4">
        <v>0</v>
      </c>
      <c r="N1189" s="4">
        <v>6.6417265689798178E-3</v>
      </c>
      <c r="O1189" s="4">
        <v>2.2372131600774118E-2</v>
      </c>
      <c r="P1189" s="4">
        <v>0.12549367569809233</v>
      </c>
      <c r="Q1189" s="4">
        <v>0.27394675145147906</v>
      </c>
      <c r="R1189" s="4">
        <v>0.40255504734586672</v>
      </c>
      <c r="S1189" s="4">
        <v>0.35752414120818354</v>
      </c>
      <c r="T1189" s="4">
        <v>0.44495373237489627</v>
      </c>
      <c r="U1189" s="4">
        <v>0.81967295410561225</v>
      </c>
      <c r="V1189" s="4">
        <v>0.93305806313934181</v>
      </c>
    </row>
    <row r="1190" spans="1:22" hidden="1" x14ac:dyDescent="0.35">
      <c r="A1190" t="s">
        <v>61</v>
      </c>
      <c r="B1190" t="s">
        <v>41</v>
      </c>
      <c r="C1190" t="str">
        <f t="shared" si="54"/>
        <v>NETHERLANDS_TO_heat</v>
      </c>
      <c r="D1190" t="str">
        <f t="shared" si="55"/>
        <v>PROTRA_CHP_HP_I</v>
      </c>
      <c r="E1190" t="s">
        <v>12</v>
      </c>
      <c r="F1190" s="1" t="str">
        <f t="shared" si="56"/>
        <v>NETHERLANDSTO_heatPROTRA_HP_geothermal</v>
      </c>
      <c r="G1190" s="4">
        <v>0</v>
      </c>
      <c r="H1190" s="4">
        <v>0</v>
      </c>
      <c r="I1190" s="4">
        <v>0</v>
      </c>
      <c r="J1190" s="4">
        <v>0</v>
      </c>
      <c r="K1190" s="4">
        <v>0</v>
      </c>
      <c r="L1190" s="4">
        <v>0</v>
      </c>
      <c r="M1190" s="4">
        <v>0</v>
      </c>
      <c r="N1190" s="4">
        <v>0</v>
      </c>
      <c r="O1190" s="4">
        <v>0</v>
      </c>
      <c r="P1190" s="4">
        <v>0</v>
      </c>
      <c r="Q1190" s="4">
        <v>0</v>
      </c>
      <c r="R1190" s="4">
        <v>0</v>
      </c>
      <c r="S1190" s="4">
        <v>0</v>
      </c>
      <c r="T1190" s="4">
        <v>0</v>
      </c>
      <c r="U1190" s="4">
        <v>0</v>
      </c>
      <c r="V1190" s="4">
        <v>0</v>
      </c>
    </row>
    <row r="1191" spans="1:22" hidden="1" x14ac:dyDescent="0.35">
      <c r="A1191" t="s">
        <v>61</v>
      </c>
      <c r="B1191" t="s">
        <v>41</v>
      </c>
      <c r="C1191" t="str">
        <f t="shared" si="54"/>
        <v>NETHERLANDS_TO_heat</v>
      </c>
      <c r="D1191" t="str">
        <f t="shared" si="55"/>
        <v>PROTRA_CHP_HP_I</v>
      </c>
      <c r="E1191" t="s">
        <v>13</v>
      </c>
      <c r="F1191" s="1" t="str">
        <f t="shared" si="56"/>
        <v>NETHERLANDSTO_heatPROTRA_HP_liquid_fuels</v>
      </c>
      <c r="G1191" s="4">
        <v>0</v>
      </c>
      <c r="H1191" s="4">
        <v>0</v>
      </c>
      <c r="I1191" s="4">
        <v>0</v>
      </c>
      <c r="J1191" s="4">
        <v>0</v>
      </c>
      <c r="K1191" s="4">
        <v>0</v>
      </c>
      <c r="L1191" s="4">
        <v>0</v>
      </c>
      <c r="M1191" s="4">
        <v>0</v>
      </c>
      <c r="N1191" s="4">
        <v>0</v>
      </c>
      <c r="O1191" s="4">
        <v>0</v>
      </c>
      <c r="P1191" s="4">
        <v>0</v>
      </c>
      <c r="Q1191" s="4">
        <v>0</v>
      </c>
      <c r="R1191" s="4">
        <v>0</v>
      </c>
      <c r="S1191" s="4">
        <v>0</v>
      </c>
      <c r="T1191" s="4">
        <v>0</v>
      </c>
      <c r="U1191" s="4">
        <v>0</v>
      </c>
      <c r="V1191" s="4">
        <v>0</v>
      </c>
    </row>
    <row r="1192" spans="1:22" hidden="1" x14ac:dyDescent="0.35">
      <c r="A1192" t="s">
        <v>61</v>
      </c>
      <c r="B1192" t="s">
        <v>41</v>
      </c>
      <c r="C1192" t="str">
        <f t="shared" si="54"/>
        <v>NETHERLANDS_TO_heat</v>
      </c>
      <c r="D1192" t="str">
        <f t="shared" si="55"/>
        <v>PROTRA_CHP_HP_I</v>
      </c>
      <c r="E1192" t="s">
        <v>14</v>
      </c>
      <c r="F1192" s="1" t="str">
        <f t="shared" si="56"/>
        <v>NETHERLANDSTO_heatPROTRA_HP_solar</v>
      </c>
      <c r="G1192" s="4">
        <v>0</v>
      </c>
      <c r="H1192" s="4">
        <v>0</v>
      </c>
      <c r="I1192" s="4">
        <v>0</v>
      </c>
      <c r="J1192" s="4">
        <v>0</v>
      </c>
      <c r="K1192" s="4">
        <v>0</v>
      </c>
      <c r="L1192" s="4">
        <v>0</v>
      </c>
      <c r="M1192" s="4">
        <v>0</v>
      </c>
      <c r="N1192" s="4">
        <v>0</v>
      </c>
      <c r="O1192" s="4">
        <v>0</v>
      </c>
      <c r="P1192" s="4">
        <v>0</v>
      </c>
      <c r="Q1192" s="4">
        <v>0</v>
      </c>
      <c r="R1192" s="4">
        <v>0</v>
      </c>
      <c r="S1192" s="4">
        <v>0</v>
      </c>
      <c r="T1192" s="4">
        <v>0</v>
      </c>
      <c r="U1192" s="4">
        <v>0</v>
      </c>
      <c r="V1192" s="4">
        <v>0</v>
      </c>
    </row>
    <row r="1193" spans="1:22" hidden="1" x14ac:dyDescent="0.35">
      <c r="A1193" t="s">
        <v>61</v>
      </c>
      <c r="B1193" t="s">
        <v>41</v>
      </c>
      <c r="C1193" t="str">
        <f t="shared" si="54"/>
        <v>NETHERLANDS_TO_heat</v>
      </c>
      <c r="D1193" t="str">
        <f t="shared" si="55"/>
        <v>PROTRA_CHP_HP_I</v>
      </c>
      <c r="E1193" t="s">
        <v>15</v>
      </c>
      <c r="F1193" s="1" t="str">
        <f t="shared" si="56"/>
        <v>NETHERLANDSTO_heatPROTRA_HP_solid_fossil</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row>
    <row r="1194" spans="1:22" hidden="1" x14ac:dyDescent="0.35">
      <c r="A1194" t="s">
        <v>61</v>
      </c>
      <c r="B1194" t="s">
        <v>41</v>
      </c>
      <c r="C1194" t="str">
        <f t="shared" si="54"/>
        <v>NETHERLANDS_TO_heat</v>
      </c>
      <c r="D1194" t="str">
        <f t="shared" si="55"/>
        <v>PROTRA_CHP_HP_I</v>
      </c>
      <c r="E1194" t="s">
        <v>16</v>
      </c>
      <c r="F1194" s="1" t="str">
        <f t="shared" si="56"/>
        <v>NETHERLANDSTO_heatPROTRA_HP_waste</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row>
    <row r="1195" spans="1:22" hidden="1" x14ac:dyDescent="0.35">
      <c r="A1195" t="s">
        <v>61</v>
      </c>
      <c r="B1195" t="s">
        <v>42</v>
      </c>
      <c r="C1195" t="str">
        <f t="shared" si="54"/>
        <v>NETHERLANDS_TO_elec</v>
      </c>
      <c r="D1195" t="str">
        <f t="shared" si="55"/>
        <v>PROTRA_CHP_PP_I</v>
      </c>
      <c r="E1195" t="s">
        <v>0</v>
      </c>
      <c r="F1195" s="1" t="str">
        <f t="shared" si="56"/>
        <v>NETHERLANDSTO_elecPROTRA_CHP_gas_fuels</v>
      </c>
      <c r="G1195" s="5">
        <v>7.8344698678814844</v>
      </c>
      <c r="H1195" s="5">
        <v>8.3883578678814832</v>
      </c>
      <c r="I1195" s="5">
        <v>9.0784528678815128</v>
      </c>
      <c r="J1195" s="5">
        <v>9.4924018678815436</v>
      </c>
      <c r="K1195" s="5">
        <v>9.6793333678815152</v>
      </c>
      <c r="L1195" s="5">
        <v>9.8363353678815155</v>
      </c>
      <c r="M1195" s="5">
        <v>9.7494173678815148</v>
      </c>
      <c r="N1195" s="5">
        <v>9.8406643678814927</v>
      </c>
      <c r="O1195" s="5">
        <v>9.9039356693168976</v>
      </c>
      <c r="P1195" s="5">
        <v>9.9010186693168958</v>
      </c>
      <c r="Q1195" s="5">
        <v>9.8401429678243577</v>
      </c>
      <c r="R1195" s="5">
        <v>10.002889589650549</v>
      </c>
      <c r="S1195" s="5">
        <v>9.6929677820370923</v>
      </c>
      <c r="T1195" s="5">
        <v>9.2589767905005811</v>
      </c>
      <c r="U1195" s="5">
        <v>7.8208793266475372</v>
      </c>
      <c r="V1195" s="5">
        <v>7.7837088019094569</v>
      </c>
    </row>
    <row r="1196" spans="1:22" hidden="1" x14ac:dyDescent="0.35">
      <c r="A1196" t="s">
        <v>61</v>
      </c>
      <c r="B1196" t="s">
        <v>42</v>
      </c>
      <c r="C1196" t="str">
        <f t="shared" si="54"/>
        <v>NETHERLANDS_TO_elec</v>
      </c>
      <c r="D1196" t="str">
        <f t="shared" si="55"/>
        <v>PROTRA_CHP_PP_I</v>
      </c>
      <c r="E1196" t="s">
        <v>1</v>
      </c>
      <c r="F1196" s="1" t="str">
        <f t="shared" si="56"/>
        <v>NETHERLANDSTO_elecPROTRA_CHP_gas_fuels_CCS</v>
      </c>
      <c r="G1196" s="5">
        <v>0</v>
      </c>
      <c r="H1196" s="5">
        <v>0</v>
      </c>
      <c r="I1196" s="5">
        <v>0</v>
      </c>
      <c r="J1196" s="5">
        <v>0</v>
      </c>
      <c r="K1196" s="5">
        <v>0</v>
      </c>
      <c r="L1196" s="5">
        <v>0</v>
      </c>
      <c r="M1196" s="5">
        <v>0</v>
      </c>
      <c r="N1196" s="5">
        <v>0</v>
      </c>
      <c r="O1196" s="5">
        <v>0</v>
      </c>
      <c r="P1196" s="5">
        <v>0</v>
      </c>
      <c r="Q1196" s="5">
        <v>0</v>
      </c>
      <c r="R1196" s="5">
        <v>0</v>
      </c>
      <c r="S1196" s="5">
        <v>0</v>
      </c>
      <c r="T1196" s="5">
        <v>0</v>
      </c>
      <c r="U1196" s="5">
        <v>0</v>
      </c>
      <c r="V1196" s="5">
        <v>0</v>
      </c>
    </row>
    <row r="1197" spans="1:22" hidden="1" x14ac:dyDescent="0.35">
      <c r="A1197" t="s">
        <v>61</v>
      </c>
      <c r="B1197" t="s">
        <v>42</v>
      </c>
      <c r="C1197" t="str">
        <f t="shared" si="54"/>
        <v>NETHERLANDS_TO_elec</v>
      </c>
      <c r="D1197" t="str">
        <f t="shared" si="55"/>
        <v>PROTRA_CHP_PP_I</v>
      </c>
      <c r="E1197" t="s">
        <v>2</v>
      </c>
      <c r="F1197" s="1" t="str">
        <f t="shared" si="56"/>
        <v>NETHERLANDSTO_elecPROTRA_CHP_geothermal</v>
      </c>
      <c r="G1197" s="5">
        <v>1.5274589371010447E-3</v>
      </c>
      <c r="H1197" s="5">
        <v>2.3878443990721244E-3</v>
      </c>
      <c r="I1197" s="5">
        <v>2.5899357542198045E-3</v>
      </c>
      <c r="J1197" s="5">
        <v>2.7848871690166442E-3</v>
      </c>
      <c r="K1197" s="5">
        <v>2.871808181983388E-3</v>
      </c>
      <c r="L1197" s="5">
        <v>2.8870193592525684E-3</v>
      </c>
      <c r="M1197" s="5">
        <v>3.6684E-3</v>
      </c>
      <c r="N1197" s="5">
        <v>3.6866179055555556E-3</v>
      </c>
      <c r="O1197" s="5">
        <v>3.7568000000000002E-3</v>
      </c>
      <c r="P1197" s="5">
        <v>3.6735198499999993E-3</v>
      </c>
      <c r="Q1197" s="5">
        <v>3.6731999999999997E-3</v>
      </c>
      <c r="R1197" s="5">
        <v>3.7879555670909024E-3</v>
      </c>
      <c r="S1197" s="5">
        <v>3.9027111341818051E-3</v>
      </c>
      <c r="T1197" s="5">
        <v>4.0174667012727082E-3</v>
      </c>
      <c r="U1197" s="5">
        <v>4.1322222683636113E-3</v>
      </c>
      <c r="V1197" s="5">
        <v>4.2469778354545145E-3</v>
      </c>
    </row>
    <row r="1198" spans="1:22" hidden="1" x14ac:dyDescent="0.35">
      <c r="A1198" t="s">
        <v>61</v>
      </c>
      <c r="B1198" t="s">
        <v>42</v>
      </c>
      <c r="C1198" t="str">
        <f t="shared" si="54"/>
        <v>NETHERLANDS_TO_elec</v>
      </c>
      <c r="D1198" t="str">
        <f t="shared" si="55"/>
        <v>PROTRA_CHP_PP_I</v>
      </c>
      <c r="E1198" t="s">
        <v>3</v>
      </c>
      <c r="F1198" s="1" t="str">
        <f t="shared" si="56"/>
        <v>NETHERLANDSTO_elecPROTRA_CHP_liquid_fuels</v>
      </c>
      <c r="G1198" s="5">
        <v>0.36681673913043494</v>
      </c>
      <c r="H1198" s="5">
        <v>0.32633673913043493</v>
      </c>
      <c r="I1198" s="5">
        <v>0.2271967391304347</v>
      </c>
      <c r="J1198" s="5">
        <v>0.2271967391304347</v>
      </c>
      <c r="K1198" s="5">
        <v>0.15182473913043479</v>
      </c>
      <c r="L1198" s="5">
        <v>0.15182473913043479</v>
      </c>
      <c r="M1198" s="5">
        <v>0.15182473913043479</v>
      </c>
      <c r="N1198" s="5">
        <v>0.15182473913043479</v>
      </c>
      <c r="O1198" s="5">
        <v>4.1343000000000005E-2</v>
      </c>
      <c r="P1198" s="5">
        <v>4.1343000000000005E-2</v>
      </c>
      <c r="Q1198" s="5">
        <v>1.8051000000000005E-2</v>
      </c>
      <c r="R1198" s="5">
        <v>0</v>
      </c>
      <c r="S1198" s="5">
        <v>0</v>
      </c>
      <c r="T1198" s="5">
        <v>0</v>
      </c>
      <c r="U1198" s="5">
        <v>0</v>
      </c>
      <c r="V1198" s="5">
        <v>0</v>
      </c>
    </row>
    <row r="1199" spans="1:22" hidden="1" x14ac:dyDescent="0.35">
      <c r="A1199" t="s">
        <v>61</v>
      </c>
      <c r="B1199" t="s">
        <v>42</v>
      </c>
      <c r="C1199" t="str">
        <f t="shared" si="54"/>
        <v>NETHERLANDS_TO_elec</v>
      </c>
      <c r="D1199" t="str">
        <f t="shared" si="55"/>
        <v>PROTRA_CHP_PP_I</v>
      </c>
      <c r="E1199" t="s">
        <v>4</v>
      </c>
      <c r="F1199" s="1" t="str">
        <f t="shared" si="56"/>
        <v>NETHERLANDSTO_elecPROTRA_CHP_liquid_fuels_CCS</v>
      </c>
      <c r="G1199" s="5">
        <v>0</v>
      </c>
      <c r="H1199" s="5">
        <v>0</v>
      </c>
      <c r="I1199" s="5">
        <v>0</v>
      </c>
      <c r="J1199" s="5">
        <v>0</v>
      </c>
      <c r="K1199" s="5">
        <v>0</v>
      </c>
      <c r="L1199" s="5">
        <v>0</v>
      </c>
      <c r="M1199" s="5">
        <v>0</v>
      </c>
      <c r="N1199" s="5">
        <v>0</v>
      </c>
      <c r="O1199" s="5">
        <v>0</v>
      </c>
      <c r="P1199" s="5">
        <v>0</v>
      </c>
      <c r="Q1199" s="5">
        <v>0</v>
      </c>
      <c r="R1199" s="5">
        <v>0</v>
      </c>
      <c r="S1199" s="5">
        <v>0</v>
      </c>
      <c r="T1199" s="5">
        <v>0</v>
      </c>
      <c r="U1199" s="5">
        <v>0</v>
      </c>
      <c r="V1199" s="5">
        <v>0</v>
      </c>
    </row>
    <row r="1200" spans="1:22" hidden="1" x14ac:dyDescent="0.35">
      <c r="A1200" t="s">
        <v>61</v>
      </c>
      <c r="B1200" t="s">
        <v>42</v>
      </c>
      <c r="C1200" t="str">
        <f t="shared" si="54"/>
        <v>NETHERLANDS_TO_elec</v>
      </c>
      <c r="D1200" t="str">
        <f t="shared" si="55"/>
        <v>PROTRA_CHP_PP_I</v>
      </c>
      <c r="E1200" t="s">
        <v>5</v>
      </c>
      <c r="F1200" s="1" t="str">
        <f t="shared" si="56"/>
        <v>NETHERLANDSTO_elecPROTRA_CHP_solid_fossil</v>
      </c>
      <c r="G1200" s="5">
        <v>1.3279152542372881</v>
      </c>
      <c r="H1200" s="5">
        <v>1.3279152542372881</v>
      </c>
      <c r="I1200" s="5">
        <v>1.3279152542372881</v>
      </c>
      <c r="J1200" s="5">
        <v>1.3279152542372881</v>
      </c>
      <c r="K1200" s="5">
        <v>1.3279152542372881</v>
      </c>
      <c r="L1200" s="5">
        <v>1.3279152542372881</v>
      </c>
      <c r="M1200" s="5">
        <v>1.3279152542372881</v>
      </c>
      <c r="N1200" s="5">
        <v>1.3279152542372881</v>
      </c>
      <c r="O1200" s="5">
        <v>1.3279152542372881</v>
      </c>
      <c r="P1200" s="5">
        <v>1.3279152542372881</v>
      </c>
      <c r="Q1200" s="5">
        <v>1.3279152542372881</v>
      </c>
      <c r="R1200" s="5">
        <v>1.0334724220735318</v>
      </c>
      <c r="S1200" s="5">
        <v>0.84168273611078737</v>
      </c>
      <c r="T1200" s="5">
        <v>0.84588384351759027</v>
      </c>
      <c r="U1200" s="5">
        <v>0.84588384351759027</v>
      </c>
      <c r="V1200" s="5">
        <v>0.8515462056745855</v>
      </c>
    </row>
    <row r="1201" spans="1:22" hidden="1" x14ac:dyDescent="0.35">
      <c r="A1201" t="s">
        <v>61</v>
      </c>
      <c r="B1201" t="s">
        <v>42</v>
      </c>
      <c r="C1201" t="str">
        <f t="shared" si="54"/>
        <v>NETHERLANDS_TO_elec</v>
      </c>
      <c r="D1201" t="str">
        <f t="shared" si="55"/>
        <v>PROTRA_CHP_PP_I</v>
      </c>
      <c r="E1201" t="s">
        <v>6</v>
      </c>
      <c r="F1201" s="1" t="str">
        <f t="shared" si="56"/>
        <v>NETHERLANDSTO_elecPROTRA_CHP_solid_fossil_CCS</v>
      </c>
      <c r="G1201" s="5">
        <v>0</v>
      </c>
      <c r="H1201" s="5">
        <v>0</v>
      </c>
      <c r="I1201" s="5">
        <v>0</v>
      </c>
      <c r="J1201" s="5">
        <v>0</v>
      </c>
      <c r="K1201" s="5">
        <v>0</v>
      </c>
      <c r="L1201" s="5">
        <v>0</v>
      </c>
      <c r="M1201" s="5">
        <v>0</v>
      </c>
      <c r="N1201" s="5">
        <v>0</v>
      </c>
      <c r="O1201" s="5">
        <v>0</v>
      </c>
      <c r="P1201" s="5">
        <v>0</v>
      </c>
      <c r="Q1201" s="5">
        <v>0</v>
      </c>
      <c r="R1201" s="5">
        <v>0</v>
      </c>
      <c r="S1201" s="5">
        <v>0</v>
      </c>
      <c r="T1201" s="5">
        <v>0</v>
      </c>
      <c r="U1201" s="5">
        <v>0</v>
      </c>
      <c r="V1201" s="5">
        <v>0</v>
      </c>
    </row>
    <row r="1202" spans="1:22" hidden="1" x14ac:dyDescent="0.35">
      <c r="A1202" t="s">
        <v>61</v>
      </c>
      <c r="B1202" t="s">
        <v>42</v>
      </c>
      <c r="C1202" t="str">
        <f t="shared" si="54"/>
        <v>NETHERLANDS_TO_elec</v>
      </c>
      <c r="D1202" t="str">
        <f t="shared" si="55"/>
        <v>PROTRA_CHP_PP_I</v>
      </c>
      <c r="E1202" t="s">
        <v>7</v>
      </c>
      <c r="F1202" s="1" t="str">
        <f t="shared" si="56"/>
        <v>NETHERLANDSTO_elecPROTRA_CHP_waste</v>
      </c>
      <c r="G1202" s="5">
        <v>0.45680274841791191</v>
      </c>
      <c r="H1202" s="5">
        <v>0.45764366163856257</v>
      </c>
      <c r="I1202" s="5">
        <v>0.45835999512282055</v>
      </c>
      <c r="J1202" s="5">
        <v>0.49635681472259235</v>
      </c>
      <c r="K1202" s="5">
        <v>0.51006058572578872</v>
      </c>
      <c r="L1202" s="5">
        <v>0.53248493827647359</v>
      </c>
      <c r="M1202" s="5">
        <v>0.54383415226184806</v>
      </c>
      <c r="N1202" s="5">
        <v>0.54383415226184806</v>
      </c>
      <c r="O1202" s="5">
        <v>0.55784937260602629</v>
      </c>
      <c r="P1202" s="5">
        <v>0.58893201683600349</v>
      </c>
      <c r="Q1202" s="5">
        <v>0.58893201683600349</v>
      </c>
      <c r="R1202" s="5">
        <v>0.45677811202240082</v>
      </c>
      <c r="S1202" s="5">
        <v>0.45948896135191064</v>
      </c>
      <c r="T1202" s="5">
        <v>0.46287752301379792</v>
      </c>
      <c r="U1202" s="5">
        <v>0.51370594794210667</v>
      </c>
      <c r="V1202" s="5">
        <v>0.53539274257818492</v>
      </c>
    </row>
    <row r="1203" spans="1:22" hidden="1" x14ac:dyDescent="0.35">
      <c r="A1203" t="s">
        <v>61</v>
      </c>
      <c r="B1203" t="s">
        <v>42</v>
      </c>
      <c r="C1203" t="str">
        <f t="shared" si="54"/>
        <v>NETHERLANDS_TO_elec</v>
      </c>
      <c r="D1203" t="str">
        <f t="shared" si="55"/>
        <v>PROTRA_CHP_PP_I</v>
      </c>
      <c r="E1203" t="s">
        <v>8</v>
      </c>
      <c r="F1203" s="1" t="str">
        <f t="shared" si="56"/>
        <v>NETHERLANDSTO_elecPROTRA_CHP_solid_bio</v>
      </c>
      <c r="G1203" s="5">
        <v>0.27654725158208815</v>
      </c>
      <c r="H1203" s="5">
        <v>0.27705633836143745</v>
      </c>
      <c r="I1203" s="5">
        <v>0.27749000487717945</v>
      </c>
      <c r="J1203" s="5">
        <v>0.3004931852774077</v>
      </c>
      <c r="K1203" s="5">
        <v>0.3087894142742113</v>
      </c>
      <c r="L1203" s="5">
        <v>0.3223650617235263</v>
      </c>
      <c r="M1203" s="5">
        <v>0.32923584773815184</v>
      </c>
      <c r="N1203" s="5">
        <v>0.32923584773815184</v>
      </c>
      <c r="O1203" s="5">
        <v>0.33772062739397379</v>
      </c>
      <c r="P1203" s="5">
        <v>0.35653798316399654</v>
      </c>
      <c r="Q1203" s="5">
        <v>0.35653798316399654</v>
      </c>
      <c r="R1203" s="5">
        <v>0.35475529324817656</v>
      </c>
      <c r="S1203" s="5">
        <v>0.43319364954425582</v>
      </c>
      <c r="T1203" s="5">
        <v>0.43586768441798573</v>
      </c>
      <c r="U1203" s="5">
        <v>0.43230230458634578</v>
      </c>
      <c r="V1203" s="5">
        <v>0.43675902937589578</v>
      </c>
    </row>
    <row r="1204" spans="1:22" hidden="1" x14ac:dyDescent="0.35">
      <c r="A1204" t="s">
        <v>61</v>
      </c>
      <c r="B1204" t="s">
        <v>42</v>
      </c>
      <c r="C1204" t="str">
        <f t="shared" si="54"/>
        <v>NETHERLANDS_TO_elec</v>
      </c>
      <c r="D1204" t="str">
        <f t="shared" si="55"/>
        <v>PROTRA_CHP_PP_I</v>
      </c>
      <c r="E1204" t="s">
        <v>9</v>
      </c>
      <c r="F1204" s="1" t="str">
        <f t="shared" si="56"/>
        <v>NETHERLANDSTO_elecPROTRA_CHP_solid_bio_CCS</v>
      </c>
      <c r="G1204" s="5">
        <v>0</v>
      </c>
      <c r="H1204" s="5">
        <v>0</v>
      </c>
      <c r="I1204" s="5">
        <v>0</v>
      </c>
      <c r="J1204" s="5">
        <v>0</v>
      </c>
      <c r="K1204" s="5">
        <v>0</v>
      </c>
      <c r="L1204" s="5">
        <v>0</v>
      </c>
      <c r="M1204" s="5">
        <v>0</v>
      </c>
      <c r="N1204" s="5">
        <v>0</v>
      </c>
      <c r="O1204" s="5">
        <v>0</v>
      </c>
      <c r="P1204" s="5">
        <v>0</v>
      </c>
      <c r="Q1204" s="5">
        <v>0</v>
      </c>
      <c r="R1204" s="5">
        <v>0</v>
      </c>
      <c r="S1204" s="5">
        <v>0</v>
      </c>
      <c r="T1204" s="5">
        <v>0</v>
      </c>
      <c r="U1204" s="5">
        <v>0</v>
      </c>
      <c r="V1204" s="5">
        <v>0</v>
      </c>
    </row>
    <row r="1205" spans="1:22" hidden="1" x14ac:dyDescent="0.35">
      <c r="A1205" t="s">
        <v>61</v>
      </c>
      <c r="B1205" t="s">
        <v>42</v>
      </c>
      <c r="C1205" t="str">
        <f t="shared" si="54"/>
        <v>NETHERLANDS_TO_elec</v>
      </c>
      <c r="D1205" t="str">
        <f t="shared" si="55"/>
        <v>PROTRA_CHP_PP_I</v>
      </c>
      <c r="E1205" t="s">
        <v>17</v>
      </c>
      <c r="F1205" s="1" t="str">
        <f t="shared" si="56"/>
        <v>NETHERLANDSTO_elecPROTRA_PP_solid_bio</v>
      </c>
      <c r="G1205" s="5">
        <v>0.14303452993125523</v>
      </c>
      <c r="H1205" s="5">
        <v>0.14303452993125523</v>
      </c>
      <c r="I1205" s="5">
        <v>0.17094002746595835</v>
      </c>
      <c r="J1205" s="5">
        <v>0.16302089978719123</v>
      </c>
      <c r="K1205" s="5">
        <v>0.15019945497394926</v>
      </c>
      <c r="L1205" s="5">
        <v>0.15019945497394926</v>
      </c>
      <c r="M1205" s="5">
        <v>0.15019945497394926</v>
      </c>
      <c r="N1205" s="5">
        <v>0.15019945497394926</v>
      </c>
      <c r="O1205" s="5">
        <v>0.15019945497394926</v>
      </c>
      <c r="P1205" s="5">
        <v>0.88026760669266835</v>
      </c>
      <c r="Q1205" s="5">
        <v>0.88026760669266835</v>
      </c>
      <c r="R1205" s="5">
        <v>0.87586626865920503</v>
      </c>
      <c r="S1205" s="5">
        <v>1.0695251421315921</v>
      </c>
      <c r="T1205" s="5">
        <v>1.076127149181787</v>
      </c>
      <c r="U1205" s="5">
        <v>1.0673244731148603</v>
      </c>
      <c r="V1205" s="5">
        <v>1.0783278181985188</v>
      </c>
    </row>
    <row r="1206" spans="1:22" hidden="1" x14ac:dyDescent="0.35">
      <c r="A1206" t="s">
        <v>61</v>
      </c>
      <c r="B1206" t="s">
        <v>42</v>
      </c>
      <c r="C1206" t="str">
        <f t="shared" si="54"/>
        <v>NETHERLANDS_TO_elec</v>
      </c>
      <c r="D1206" t="str">
        <f t="shared" si="55"/>
        <v>PROTRA_CHP_PP_I</v>
      </c>
      <c r="E1206" t="s">
        <v>18</v>
      </c>
      <c r="F1206" s="1" t="str">
        <f t="shared" si="56"/>
        <v>NETHERLANDSTO_elecPROTRA_PP_solid_bio_CCS</v>
      </c>
      <c r="G1206" s="5">
        <v>0</v>
      </c>
      <c r="H1206" s="5">
        <v>0</v>
      </c>
      <c r="I1206" s="5">
        <v>0</v>
      </c>
      <c r="J1206" s="5">
        <v>0</v>
      </c>
      <c r="K1206" s="5">
        <v>0</v>
      </c>
      <c r="L1206" s="5">
        <v>0</v>
      </c>
      <c r="M1206" s="5">
        <v>0</v>
      </c>
      <c r="N1206" s="5">
        <v>0</v>
      </c>
      <c r="O1206" s="5">
        <v>0</v>
      </c>
      <c r="P1206" s="5">
        <v>0</v>
      </c>
      <c r="Q1206" s="5">
        <v>0</v>
      </c>
      <c r="R1206" s="5">
        <v>0</v>
      </c>
      <c r="S1206" s="5">
        <v>0</v>
      </c>
      <c r="T1206" s="5">
        <v>0</v>
      </c>
      <c r="U1206" s="5">
        <v>0</v>
      </c>
      <c r="V1206" s="5">
        <v>0</v>
      </c>
    </row>
    <row r="1207" spans="1:22" hidden="1" x14ac:dyDescent="0.35">
      <c r="A1207" t="s">
        <v>61</v>
      </c>
      <c r="B1207" t="s">
        <v>42</v>
      </c>
      <c r="C1207" t="str">
        <f t="shared" si="54"/>
        <v>NETHERLANDS_TO_elec</v>
      </c>
      <c r="D1207" t="str">
        <f t="shared" si="55"/>
        <v>PROTRA_CHP_PP_I</v>
      </c>
      <c r="E1207" t="s">
        <v>19</v>
      </c>
      <c r="F1207" s="1" t="str">
        <f t="shared" si="56"/>
        <v>NETHERLANDSTO_elecPROTRA_PP_gas_fuels</v>
      </c>
      <c r="G1207" s="5">
        <v>7.4462070278338066</v>
      </c>
      <c r="H1207" s="5">
        <v>7.4462070278338066</v>
      </c>
      <c r="I1207" s="5">
        <v>7.4322070278338073</v>
      </c>
      <c r="J1207" s="5">
        <v>7.1342070278338072</v>
      </c>
      <c r="K1207" s="5">
        <v>8.027716032573144</v>
      </c>
      <c r="L1207" s="5">
        <v>9.3383194418209001</v>
      </c>
      <c r="M1207" s="5">
        <v>10.495360852863845</v>
      </c>
      <c r="N1207" s="5">
        <v>10.172705328784527</v>
      </c>
      <c r="O1207" s="5">
        <v>10.062642288091704</v>
      </c>
      <c r="P1207" s="5">
        <v>9.507642288091704</v>
      </c>
      <c r="Q1207" s="5">
        <v>9.9424122880917025</v>
      </c>
      <c r="R1207" s="5">
        <v>10.106850347374076</v>
      </c>
      <c r="S1207" s="5">
        <v>9.7937074999135056</v>
      </c>
      <c r="T1207" s="5">
        <v>9.3552060084938411</v>
      </c>
      <c r="U1207" s="5">
        <v>7.9021622932918731</v>
      </c>
      <c r="V1207" s="5">
        <v>7.8646054525915794</v>
      </c>
    </row>
    <row r="1208" spans="1:22" hidden="1" x14ac:dyDescent="0.35">
      <c r="A1208" t="s">
        <v>61</v>
      </c>
      <c r="B1208" t="s">
        <v>42</v>
      </c>
      <c r="C1208" t="str">
        <f t="shared" si="54"/>
        <v>NETHERLANDS_TO_elec</v>
      </c>
      <c r="D1208" t="str">
        <f t="shared" si="55"/>
        <v>PROTRA_CHP_PP_I</v>
      </c>
      <c r="E1208" t="s">
        <v>20</v>
      </c>
      <c r="F1208" s="1" t="str">
        <f t="shared" si="56"/>
        <v>NETHERLANDSTO_elecPROTRA_PP_gas_fuels_CCS</v>
      </c>
      <c r="G1208" s="6">
        <v>0</v>
      </c>
      <c r="H1208" s="6">
        <v>0</v>
      </c>
      <c r="I1208" s="6">
        <v>0</v>
      </c>
      <c r="J1208" s="6">
        <v>0</v>
      </c>
      <c r="K1208" s="6">
        <v>0</v>
      </c>
      <c r="L1208" s="6">
        <v>0</v>
      </c>
      <c r="M1208" s="6">
        <v>0</v>
      </c>
      <c r="N1208" s="6">
        <v>0</v>
      </c>
      <c r="O1208" s="6">
        <v>0</v>
      </c>
      <c r="P1208" s="6">
        <v>0</v>
      </c>
      <c r="Q1208" s="6">
        <v>0</v>
      </c>
      <c r="R1208" s="6">
        <v>0</v>
      </c>
      <c r="S1208" s="6">
        <v>0</v>
      </c>
      <c r="T1208" s="6">
        <v>0</v>
      </c>
      <c r="U1208" s="6">
        <v>0</v>
      </c>
      <c r="V1208" s="6">
        <v>0</v>
      </c>
    </row>
    <row r="1209" spans="1:22" hidden="1" x14ac:dyDescent="0.35">
      <c r="A1209" t="s">
        <v>61</v>
      </c>
      <c r="B1209" t="s">
        <v>42</v>
      </c>
      <c r="C1209" t="str">
        <f t="shared" si="54"/>
        <v>NETHERLANDS_TO_elec</v>
      </c>
      <c r="D1209" t="str">
        <f t="shared" si="55"/>
        <v>PROTRA_CHP_PP_I</v>
      </c>
      <c r="E1209" t="s">
        <v>21</v>
      </c>
      <c r="F1209" s="1" t="str">
        <f t="shared" si="56"/>
        <v>NETHERLANDSTO_elecPROTRA_PP_geothermal</v>
      </c>
      <c r="G1209" s="5">
        <v>0</v>
      </c>
      <c r="H1209" s="5">
        <v>0</v>
      </c>
      <c r="I1209" s="5">
        <v>0</v>
      </c>
      <c r="J1209" s="5">
        <v>0</v>
      </c>
      <c r="K1209" s="5">
        <v>0</v>
      </c>
      <c r="L1209" s="5">
        <v>0</v>
      </c>
      <c r="M1209" s="5">
        <v>0</v>
      </c>
      <c r="N1209" s="5">
        <v>0</v>
      </c>
      <c r="O1209" s="5">
        <v>0</v>
      </c>
      <c r="P1209" s="5">
        <v>0</v>
      </c>
      <c r="Q1209" s="5">
        <v>0</v>
      </c>
      <c r="R1209" s="5">
        <v>0</v>
      </c>
      <c r="S1209" s="5">
        <v>0</v>
      </c>
      <c r="T1209" s="5">
        <v>0</v>
      </c>
      <c r="U1209" s="5">
        <v>0</v>
      </c>
      <c r="V1209" s="5">
        <v>0</v>
      </c>
    </row>
    <row r="1210" spans="1:22" hidden="1" x14ac:dyDescent="0.35">
      <c r="A1210" t="s">
        <v>61</v>
      </c>
      <c r="B1210" t="s">
        <v>42</v>
      </c>
      <c r="C1210" t="str">
        <f t="shared" si="54"/>
        <v>NETHERLANDS_TO_elec</v>
      </c>
      <c r="D1210" t="str">
        <f t="shared" si="55"/>
        <v>PROTRA_CHP_PP_I</v>
      </c>
      <c r="E1210" t="s">
        <v>22</v>
      </c>
      <c r="F1210" s="1" t="str">
        <f t="shared" si="56"/>
        <v>NETHERLANDSTO_elecPROTRA_PP_hydropower_dammed</v>
      </c>
      <c r="G1210" s="5">
        <v>0</v>
      </c>
      <c r="H1210" s="5">
        <v>0</v>
      </c>
      <c r="I1210" s="5">
        <v>0</v>
      </c>
      <c r="J1210" s="5">
        <v>0</v>
      </c>
      <c r="K1210" s="5">
        <v>0</v>
      </c>
      <c r="L1210" s="5">
        <v>0</v>
      </c>
      <c r="M1210" s="5">
        <v>0</v>
      </c>
      <c r="N1210" s="5">
        <v>0</v>
      </c>
      <c r="O1210" s="5">
        <v>0</v>
      </c>
      <c r="P1210" s="5">
        <v>0</v>
      </c>
      <c r="Q1210" s="5">
        <v>0</v>
      </c>
      <c r="R1210" s="5">
        <v>0</v>
      </c>
      <c r="S1210" s="5">
        <v>0</v>
      </c>
      <c r="T1210" s="5">
        <v>0</v>
      </c>
      <c r="U1210" s="5">
        <v>0</v>
      </c>
      <c r="V1210" s="5">
        <v>0</v>
      </c>
    </row>
    <row r="1211" spans="1:22" hidden="1" x14ac:dyDescent="0.35">
      <c r="A1211" t="s">
        <v>61</v>
      </c>
      <c r="B1211" t="s">
        <v>42</v>
      </c>
      <c r="C1211" t="str">
        <f t="shared" si="54"/>
        <v>NETHERLANDS_TO_elec</v>
      </c>
      <c r="D1211" t="str">
        <f t="shared" si="55"/>
        <v>PROTRA_CHP_PP_I</v>
      </c>
      <c r="E1211" t="s">
        <v>23</v>
      </c>
      <c r="F1211" s="1" t="str">
        <f t="shared" si="56"/>
        <v>NETHERLANDSTO_elecPROTRA_PP_hydropower_run_of_river</v>
      </c>
      <c r="G1211" s="5">
        <v>3.7154E-2</v>
      </c>
      <c r="H1211" s="5">
        <v>3.7154E-2</v>
      </c>
      <c r="I1211" s="5">
        <v>3.7154E-2</v>
      </c>
      <c r="J1211" s="5">
        <v>3.7154E-2</v>
      </c>
      <c r="K1211" s="5">
        <v>3.7154E-2</v>
      </c>
      <c r="L1211" s="5">
        <v>3.7154E-2</v>
      </c>
      <c r="M1211" s="5">
        <v>3.7154E-2</v>
      </c>
      <c r="N1211" s="5">
        <v>3.7154E-2</v>
      </c>
      <c r="O1211" s="5">
        <v>3.7154E-2</v>
      </c>
      <c r="P1211" s="5">
        <v>3.7154E-2</v>
      </c>
      <c r="Q1211" s="5">
        <v>3.7154E-2</v>
      </c>
      <c r="R1211" s="5">
        <v>3.7154E-2</v>
      </c>
      <c r="S1211" s="5">
        <v>3.7154E-2</v>
      </c>
      <c r="T1211" s="5">
        <v>3.7154E-2</v>
      </c>
      <c r="U1211" s="5">
        <v>3.7154E-2</v>
      </c>
      <c r="V1211" s="5">
        <v>3.7154E-2</v>
      </c>
    </row>
    <row r="1212" spans="1:22" hidden="1" x14ac:dyDescent="0.35">
      <c r="A1212" t="s">
        <v>61</v>
      </c>
      <c r="B1212" t="s">
        <v>42</v>
      </c>
      <c r="C1212" t="str">
        <f t="shared" si="54"/>
        <v>NETHERLANDS_TO_elec</v>
      </c>
      <c r="D1212" t="str">
        <f t="shared" si="55"/>
        <v>PROTRA_CHP_PP_I</v>
      </c>
      <c r="E1212" t="s">
        <v>24</v>
      </c>
      <c r="F1212" s="1" t="str">
        <f t="shared" si="56"/>
        <v>NETHERLANDSTO_elecPROTRA_PP_liquid_fuels</v>
      </c>
      <c r="G1212" s="5">
        <v>0</v>
      </c>
      <c r="H1212" s="5">
        <v>0</v>
      </c>
      <c r="I1212" s="5">
        <v>0</v>
      </c>
      <c r="J1212" s="5">
        <v>0</v>
      </c>
      <c r="K1212" s="5">
        <v>0</v>
      </c>
      <c r="L1212" s="5">
        <v>0</v>
      </c>
      <c r="M1212" s="5">
        <v>0</v>
      </c>
      <c r="N1212" s="5">
        <v>0</v>
      </c>
      <c r="O1212" s="5">
        <v>0</v>
      </c>
      <c r="P1212" s="5">
        <v>0</v>
      </c>
      <c r="Q1212" s="5">
        <v>0</v>
      </c>
      <c r="R1212" s="5">
        <v>0</v>
      </c>
      <c r="S1212" s="5">
        <v>0</v>
      </c>
      <c r="T1212" s="5">
        <v>0</v>
      </c>
      <c r="U1212" s="5">
        <v>0</v>
      </c>
      <c r="V1212" s="5">
        <v>0</v>
      </c>
    </row>
    <row r="1213" spans="1:22" hidden="1" x14ac:dyDescent="0.35">
      <c r="A1213" t="s">
        <v>61</v>
      </c>
      <c r="B1213" t="s">
        <v>42</v>
      </c>
      <c r="C1213" t="str">
        <f t="shared" si="54"/>
        <v>NETHERLANDS_TO_elec</v>
      </c>
      <c r="D1213" t="str">
        <f t="shared" si="55"/>
        <v>PROTRA_CHP_PP_I</v>
      </c>
      <c r="E1213" t="s">
        <v>25</v>
      </c>
      <c r="F1213" s="1" t="str">
        <f t="shared" si="56"/>
        <v>NETHERLANDSTO_elecPROTRA_PP_liquid_fuels_CCS</v>
      </c>
      <c r="G1213" s="5">
        <v>0</v>
      </c>
      <c r="H1213" s="5">
        <v>0</v>
      </c>
      <c r="I1213" s="5">
        <v>0</v>
      </c>
      <c r="J1213" s="5">
        <v>0</v>
      </c>
      <c r="K1213" s="5">
        <v>0</v>
      </c>
      <c r="L1213" s="5">
        <v>0</v>
      </c>
      <c r="M1213" s="5">
        <v>0</v>
      </c>
      <c r="N1213" s="5">
        <v>0</v>
      </c>
      <c r="O1213" s="5">
        <v>0</v>
      </c>
      <c r="P1213" s="5">
        <v>0</v>
      </c>
      <c r="Q1213" s="5">
        <v>0</v>
      </c>
      <c r="R1213" s="5">
        <v>0</v>
      </c>
      <c r="S1213" s="5">
        <v>0</v>
      </c>
      <c r="T1213" s="5">
        <v>0</v>
      </c>
      <c r="U1213" s="5">
        <v>0</v>
      </c>
      <c r="V1213" s="5">
        <v>0</v>
      </c>
    </row>
    <row r="1214" spans="1:22" hidden="1" x14ac:dyDescent="0.35">
      <c r="A1214" t="s">
        <v>61</v>
      </c>
      <c r="B1214" t="s">
        <v>42</v>
      </c>
      <c r="C1214" t="str">
        <f t="shared" si="54"/>
        <v>NETHERLANDS_TO_elec</v>
      </c>
      <c r="D1214" t="str">
        <f t="shared" si="55"/>
        <v>PROTRA_CHP_PP_I</v>
      </c>
      <c r="E1214" t="s">
        <v>26</v>
      </c>
      <c r="F1214" s="1" t="str">
        <f t="shared" si="56"/>
        <v>NETHERLANDSTO_elecPROTRA_PP_nuclear</v>
      </c>
      <c r="G1214" s="5">
        <v>0.47499999999999998</v>
      </c>
      <c r="H1214" s="5">
        <v>0.54</v>
      </c>
      <c r="I1214" s="5">
        <v>0.54</v>
      </c>
      <c r="J1214" s="5">
        <v>0.54</v>
      </c>
      <c r="K1214" s="5">
        <v>0.54</v>
      </c>
      <c r="L1214" s="5">
        <v>0.54</v>
      </c>
      <c r="M1214" s="5">
        <v>0.54</v>
      </c>
      <c r="N1214" s="5">
        <v>0.54</v>
      </c>
      <c r="O1214" s="5">
        <v>0.51300000000000001</v>
      </c>
      <c r="P1214" s="5">
        <v>0.51300000000000001</v>
      </c>
      <c r="Q1214" s="5">
        <v>0.51300000000000001</v>
      </c>
      <c r="R1214" s="5">
        <v>0.50674390243902434</v>
      </c>
      <c r="S1214" s="5">
        <v>0.50674390243902434</v>
      </c>
      <c r="T1214" s="5">
        <v>0.50674390243902434</v>
      </c>
      <c r="U1214" s="5">
        <v>0.50674390243902434</v>
      </c>
      <c r="V1214" s="5">
        <v>0.50570121951219515</v>
      </c>
    </row>
    <row r="1215" spans="1:22" hidden="1" x14ac:dyDescent="0.35">
      <c r="A1215" t="s">
        <v>61</v>
      </c>
      <c r="B1215" t="s">
        <v>42</v>
      </c>
      <c r="C1215" t="str">
        <f t="shared" si="54"/>
        <v>NETHERLANDS_TO_elec</v>
      </c>
      <c r="D1215" t="str">
        <f t="shared" si="55"/>
        <v>PROTRA_CHP_PP_I</v>
      </c>
      <c r="E1215" t="s">
        <v>27</v>
      </c>
      <c r="F1215" s="1" t="str">
        <f t="shared" si="56"/>
        <v>NETHERLANDSTO_elecPROTRA_PP_oceanic</v>
      </c>
      <c r="G1215" s="5">
        <v>0</v>
      </c>
      <c r="H1215" s="5">
        <v>0</v>
      </c>
      <c r="I1215" s="5">
        <v>0</v>
      </c>
      <c r="J1215" s="5">
        <v>0</v>
      </c>
      <c r="K1215" s="5">
        <v>0</v>
      </c>
      <c r="L1215" s="5">
        <v>0</v>
      </c>
      <c r="M1215" s="5">
        <v>0</v>
      </c>
      <c r="N1215" s="5">
        <v>0</v>
      </c>
      <c r="O1215" s="5">
        <v>0</v>
      </c>
      <c r="P1215" s="5">
        <v>0</v>
      </c>
      <c r="Q1215" s="5">
        <v>1.1999999999999999E-3</v>
      </c>
      <c r="R1215" s="5">
        <v>1.3714285714285714E-3</v>
      </c>
      <c r="S1215" s="5">
        <v>1.5428571428571429E-3</v>
      </c>
      <c r="T1215" s="5">
        <v>1.7142857142857144E-3</v>
      </c>
      <c r="U1215" s="5">
        <v>1.8857142857142859E-3</v>
      </c>
      <c r="V1215" s="5">
        <v>2.0571428571428572E-3</v>
      </c>
    </row>
    <row r="1216" spans="1:22" hidden="1" x14ac:dyDescent="0.35">
      <c r="A1216" t="s">
        <v>61</v>
      </c>
      <c r="B1216" t="s">
        <v>42</v>
      </c>
      <c r="C1216" t="str">
        <f t="shared" si="54"/>
        <v>NETHERLANDS_TO_elec</v>
      </c>
      <c r="D1216" t="str">
        <f t="shared" si="55"/>
        <v>PROTRA_CHP_PP_I</v>
      </c>
      <c r="E1216" t="s">
        <v>28</v>
      </c>
      <c r="F1216" s="1" t="str">
        <f t="shared" si="56"/>
        <v>NETHERLANDSTO_elecPROTRA_PP_solar_CSP</v>
      </c>
      <c r="G1216" s="5">
        <v>0</v>
      </c>
      <c r="H1216" s="5">
        <v>0</v>
      </c>
      <c r="I1216" s="5">
        <v>0</v>
      </c>
      <c r="J1216" s="5">
        <v>0</v>
      </c>
      <c r="K1216" s="5">
        <v>0</v>
      </c>
      <c r="L1216" s="5">
        <v>0</v>
      </c>
      <c r="M1216" s="5">
        <v>0</v>
      </c>
      <c r="N1216" s="5">
        <v>0</v>
      </c>
      <c r="O1216" s="5">
        <v>0</v>
      </c>
      <c r="P1216" s="5">
        <v>0</v>
      </c>
      <c r="Q1216" s="5">
        <v>0</v>
      </c>
      <c r="R1216" s="5">
        <v>0</v>
      </c>
      <c r="S1216" s="5">
        <v>0</v>
      </c>
      <c r="T1216" s="5">
        <v>0</v>
      </c>
      <c r="U1216" s="5">
        <v>0</v>
      </c>
      <c r="V1216" s="5">
        <v>0</v>
      </c>
    </row>
    <row r="1217" spans="1:22" hidden="1" x14ac:dyDescent="0.35">
      <c r="A1217" t="s">
        <v>61</v>
      </c>
      <c r="B1217" t="s">
        <v>42</v>
      </c>
      <c r="C1217" t="str">
        <f t="shared" si="54"/>
        <v>NETHERLANDS_TO_elec</v>
      </c>
      <c r="D1217" t="str">
        <f t="shared" si="55"/>
        <v>PROTRA_CHP_PP_I</v>
      </c>
      <c r="E1217" t="s">
        <v>29</v>
      </c>
      <c r="F1217" s="1" t="str">
        <f t="shared" si="56"/>
        <v>NETHERLANDSTO_elecPROTRA_PP_solar_PV</v>
      </c>
      <c r="G1217" s="5">
        <v>2.5500000000000024E-3</v>
      </c>
      <c r="H1217" s="5">
        <v>2.6500000000000022E-3</v>
      </c>
      <c r="I1217" s="5">
        <v>2.7000000000000023E-3</v>
      </c>
      <c r="J1217" s="5">
        <v>2.950000000000003E-3</v>
      </c>
      <c r="K1217" s="5">
        <v>3.450000000000003E-3</v>
      </c>
      <c r="L1217" s="5">
        <v>4.5000000000000031E-3</v>
      </c>
      <c r="M1217" s="5">
        <v>7.4500000000000061E-3</v>
      </c>
      <c r="N1217" s="5">
        <v>1.8450000000000018E-2</v>
      </c>
      <c r="O1217" s="5">
        <v>3.7300000000000035E-2</v>
      </c>
      <c r="P1217" s="5">
        <v>5.2400000000000051E-2</v>
      </c>
      <c r="Q1217" s="5">
        <v>7.5750000000000067E-2</v>
      </c>
      <c r="R1217" s="5">
        <v>0.1082467500000001</v>
      </c>
      <c r="S1217" s="5">
        <v>0.15445425000000015</v>
      </c>
      <c r="T1217" s="5">
        <v>0.19573800000000019</v>
      </c>
      <c r="U1217" s="5">
        <v>0.29822775000000024</v>
      </c>
      <c r="V1217" s="5">
        <v>0.43253250000000038</v>
      </c>
    </row>
    <row r="1218" spans="1:22" hidden="1" x14ac:dyDescent="0.35">
      <c r="A1218" t="s">
        <v>61</v>
      </c>
      <c r="B1218" t="s">
        <v>42</v>
      </c>
      <c r="C1218" t="str">
        <f t="shared" si="54"/>
        <v>NETHERLANDS_TO_elec</v>
      </c>
      <c r="D1218" t="str">
        <f t="shared" si="55"/>
        <v>PROTRA_CHP_PP_I</v>
      </c>
      <c r="E1218" t="s">
        <v>30</v>
      </c>
      <c r="F1218" s="1" t="str">
        <f t="shared" si="56"/>
        <v>NETHERLANDSTO_elecPROTRA_PP_solar_urban_PV</v>
      </c>
      <c r="G1218" s="5">
        <v>4.8449999999999993E-2</v>
      </c>
      <c r="H1218" s="5">
        <v>5.0349999999999992E-2</v>
      </c>
      <c r="I1218" s="5">
        <v>5.1299999999999998E-2</v>
      </c>
      <c r="J1218" s="5">
        <v>5.6049999999999996E-2</v>
      </c>
      <c r="K1218" s="5">
        <v>6.5549999999999997E-2</v>
      </c>
      <c r="L1218" s="5">
        <v>8.5500000000000007E-2</v>
      </c>
      <c r="M1218" s="5">
        <v>0.14154999999999998</v>
      </c>
      <c r="N1218" s="5">
        <v>0.35055000000000003</v>
      </c>
      <c r="O1218" s="5">
        <v>0.70869999999999989</v>
      </c>
      <c r="P1218" s="5">
        <v>0.99559999999999993</v>
      </c>
      <c r="Q1218" s="5">
        <v>1.4392499999999999</v>
      </c>
      <c r="R1218" s="5">
        <v>2.0566882500000001</v>
      </c>
      <c r="S1218" s="5">
        <v>2.9346307500000002</v>
      </c>
      <c r="T1218" s="5">
        <v>3.7190219999999998</v>
      </c>
      <c r="U1218" s="5">
        <v>5.6663272499999993</v>
      </c>
      <c r="V1218" s="5">
        <v>8.2181175</v>
      </c>
    </row>
    <row r="1219" spans="1:22" hidden="1" x14ac:dyDescent="0.35">
      <c r="A1219" t="s">
        <v>61</v>
      </c>
      <c r="B1219" t="s">
        <v>42</v>
      </c>
      <c r="C1219" t="str">
        <f t="shared" si="54"/>
        <v>NETHERLANDS_TO_elec</v>
      </c>
      <c r="D1219" t="str">
        <f t="shared" si="55"/>
        <v>PROTRA_CHP_PP_I</v>
      </c>
      <c r="E1219" t="s">
        <v>31</v>
      </c>
      <c r="F1219" s="1" t="str">
        <f t="shared" si="56"/>
        <v>NETHERLANDSTO_elecPROTRA_PP_solid_fossil</v>
      </c>
      <c r="G1219" s="5">
        <v>2.5140629057056505</v>
      </c>
      <c r="H1219" s="5">
        <v>2.5140629057056505</v>
      </c>
      <c r="I1219" s="5">
        <v>2.5140629057056505</v>
      </c>
      <c r="J1219" s="5">
        <v>2.5140629057056505</v>
      </c>
      <c r="K1219" s="5">
        <v>2.5140629057056505</v>
      </c>
      <c r="L1219" s="5">
        <v>2.5140629057056505</v>
      </c>
      <c r="M1219" s="5">
        <v>2.5140629057056505</v>
      </c>
      <c r="N1219" s="5">
        <v>2.5140629057056505</v>
      </c>
      <c r="O1219" s="5">
        <v>2.5140629057056505</v>
      </c>
      <c r="P1219" s="5">
        <v>2.5140629057056505</v>
      </c>
      <c r="Q1219" s="5">
        <v>2.5140629057056505</v>
      </c>
      <c r="R1219" s="5">
        <v>1.9566118184982904</v>
      </c>
      <c r="S1219" s="5">
        <v>1.5935078224885335</v>
      </c>
      <c r="T1219" s="5">
        <v>1.6014615290677947</v>
      </c>
      <c r="U1219" s="5">
        <v>1.6014615290677947</v>
      </c>
      <c r="V1219" s="5">
        <v>1.6121817422833209</v>
      </c>
    </row>
    <row r="1220" spans="1:22" hidden="1" x14ac:dyDescent="0.35">
      <c r="A1220" t="s">
        <v>61</v>
      </c>
      <c r="B1220" t="s">
        <v>42</v>
      </c>
      <c r="C1220" t="str">
        <f t="shared" ref="C1220:C1283" si="57">A1220&amp;"_"&amp;B1220</f>
        <v>NETHERLANDS_TO_elec</v>
      </c>
      <c r="D1220" t="str">
        <f t="shared" ref="D1220:D1283" si="58">IF(B1220="TO_heat","PROTRA_CHP_HP_I","PROTRA_CHP_PP_I")</f>
        <v>PROTRA_CHP_PP_I</v>
      </c>
      <c r="E1220" t="s">
        <v>32</v>
      </c>
      <c r="F1220" s="1" t="str">
        <f t="shared" ref="F1220:F1283" si="59">A1220&amp;B1220&amp;E1220</f>
        <v>NETHERLANDSTO_elecPROTRA_PP_solid_fossil_CCS</v>
      </c>
      <c r="G1220" s="5">
        <v>0</v>
      </c>
      <c r="H1220" s="5">
        <v>0</v>
      </c>
      <c r="I1220" s="5">
        <v>0</v>
      </c>
      <c r="J1220" s="5">
        <v>0</v>
      </c>
      <c r="K1220" s="5">
        <v>0</v>
      </c>
      <c r="L1220" s="5">
        <v>0</v>
      </c>
      <c r="M1220" s="5">
        <v>0</v>
      </c>
      <c r="N1220" s="5">
        <v>0</v>
      </c>
      <c r="O1220" s="5">
        <v>0</v>
      </c>
      <c r="P1220" s="5">
        <v>0</v>
      </c>
      <c r="Q1220" s="5">
        <v>0</v>
      </c>
      <c r="R1220" s="5">
        <v>0</v>
      </c>
      <c r="S1220" s="5">
        <v>0</v>
      </c>
      <c r="T1220" s="5">
        <v>0</v>
      </c>
      <c r="U1220" s="5">
        <v>0</v>
      </c>
      <c r="V1220" s="5">
        <v>0</v>
      </c>
    </row>
    <row r="1221" spans="1:22" hidden="1" x14ac:dyDescent="0.35">
      <c r="A1221" t="s">
        <v>61</v>
      </c>
      <c r="B1221" t="s">
        <v>42</v>
      </c>
      <c r="C1221" t="str">
        <f t="shared" si="57"/>
        <v>NETHERLANDS_TO_elec</v>
      </c>
      <c r="D1221" t="str">
        <f t="shared" si="58"/>
        <v>PROTRA_CHP_PP_I</v>
      </c>
      <c r="E1221" t="s">
        <v>33</v>
      </c>
      <c r="F1221" s="1" t="str">
        <f t="shared" si="59"/>
        <v>NETHERLANDSTO_elecPROTRA_PP_waste</v>
      </c>
      <c r="G1221" s="5">
        <v>0.23626547006874477</v>
      </c>
      <c r="H1221" s="5">
        <v>0.23626547006874477</v>
      </c>
      <c r="I1221" s="5">
        <v>0.28235997253404166</v>
      </c>
      <c r="J1221" s="5">
        <v>0.26927910021280876</v>
      </c>
      <c r="K1221" s="5">
        <v>0.2481005450260507</v>
      </c>
      <c r="L1221" s="5">
        <v>0.2481005450260507</v>
      </c>
      <c r="M1221" s="5">
        <v>0.2481005450260507</v>
      </c>
      <c r="N1221" s="5">
        <v>0.2481005450260507</v>
      </c>
      <c r="O1221" s="5">
        <v>0.2481005450260507</v>
      </c>
      <c r="P1221" s="5">
        <v>1.4540323933073318</v>
      </c>
      <c r="Q1221" s="5">
        <v>1.4540323933073318</v>
      </c>
      <c r="R1221" s="5">
        <v>1.1277535478586209</v>
      </c>
      <c r="S1221" s="5">
        <v>1.1344464472524407</v>
      </c>
      <c r="T1221" s="5">
        <v>1.1428125714947153</v>
      </c>
      <c r="U1221" s="5">
        <v>1.2683044351288348</v>
      </c>
      <c r="V1221" s="5">
        <v>1.3218476302793924</v>
      </c>
    </row>
    <row r="1222" spans="1:22" hidden="1" x14ac:dyDescent="0.35">
      <c r="A1222" t="s">
        <v>61</v>
      </c>
      <c r="B1222" t="s">
        <v>42</v>
      </c>
      <c r="C1222" t="str">
        <f t="shared" si="57"/>
        <v>NETHERLANDS_TO_elec</v>
      </c>
      <c r="D1222" t="str">
        <f t="shared" si="58"/>
        <v>PROTRA_CHP_PP_I</v>
      </c>
      <c r="E1222" t="s">
        <v>34</v>
      </c>
      <c r="F1222" s="1" t="str">
        <f t="shared" si="59"/>
        <v>NETHERLANDSTO_elecPROTRA_PP_waste_CCS</v>
      </c>
      <c r="G1222" s="5">
        <v>0</v>
      </c>
      <c r="H1222" s="5">
        <v>0</v>
      </c>
      <c r="I1222" s="5">
        <v>0</v>
      </c>
      <c r="J1222" s="5">
        <v>0</v>
      </c>
      <c r="K1222" s="5">
        <v>0</v>
      </c>
      <c r="L1222" s="5">
        <v>0</v>
      </c>
      <c r="M1222" s="5">
        <v>0</v>
      </c>
      <c r="N1222" s="5">
        <v>0</v>
      </c>
      <c r="O1222" s="5">
        <v>0</v>
      </c>
      <c r="P1222" s="5">
        <v>0</v>
      </c>
      <c r="Q1222" s="5">
        <v>0</v>
      </c>
      <c r="R1222" s="5">
        <v>0</v>
      </c>
      <c r="S1222" s="5">
        <v>0</v>
      </c>
      <c r="T1222" s="5">
        <v>0</v>
      </c>
      <c r="U1222" s="5">
        <v>0</v>
      </c>
      <c r="V1222" s="5">
        <v>0</v>
      </c>
    </row>
    <row r="1223" spans="1:22" hidden="1" x14ac:dyDescent="0.35">
      <c r="A1223" t="s">
        <v>61</v>
      </c>
      <c r="B1223" t="s">
        <v>42</v>
      </c>
      <c r="C1223" t="str">
        <f t="shared" si="57"/>
        <v>NETHERLANDS_TO_elec</v>
      </c>
      <c r="D1223" t="str">
        <f t="shared" si="58"/>
        <v>PROTRA_CHP_PP_I</v>
      </c>
      <c r="E1223" t="s">
        <v>35</v>
      </c>
      <c r="F1223" s="1" t="str">
        <f t="shared" si="59"/>
        <v>NETHERLANDSTO_elecPROTRA_PP_wind_offshore</v>
      </c>
      <c r="G1223" s="5">
        <v>0</v>
      </c>
      <c r="H1223" s="5">
        <v>0.108</v>
      </c>
      <c r="I1223" s="5">
        <v>0.108</v>
      </c>
      <c r="J1223" s="5">
        <v>0.22800000000000001</v>
      </c>
      <c r="K1223" s="5">
        <v>0.22800000000000001</v>
      </c>
      <c r="L1223" s="5">
        <v>0.22800000000000001</v>
      </c>
      <c r="M1223" s="5">
        <v>0.22800000000000001</v>
      </c>
      <c r="N1223" s="5">
        <v>0.22800000000000001</v>
      </c>
      <c r="O1223" s="5">
        <v>0.22800000000000001</v>
      </c>
      <c r="P1223" s="5">
        <v>0.22800000000000001</v>
      </c>
      <c r="Q1223" s="5">
        <v>0.35699999999999998</v>
      </c>
      <c r="R1223" s="5">
        <v>0.55898684210526317</v>
      </c>
      <c r="S1223" s="5">
        <v>0.99897368421052624</v>
      </c>
      <c r="T1223" s="5">
        <v>1.4984605263157895</v>
      </c>
      <c r="U1223" s="5">
        <v>1.4984605263157895</v>
      </c>
      <c r="V1223" s="5">
        <v>2.6759342105263157</v>
      </c>
    </row>
    <row r="1224" spans="1:22" hidden="1" x14ac:dyDescent="0.35">
      <c r="A1224" t="s">
        <v>61</v>
      </c>
      <c r="B1224" t="s">
        <v>42</v>
      </c>
      <c r="C1224" t="str">
        <f t="shared" si="57"/>
        <v>NETHERLANDS_TO_elec</v>
      </c>
      <c r="D1224" t="str">
        <f t="shared" si="58"/>
        <v>PROTRA_CHP_PP_I</v>
      </c>
      <c r="E1224" t="s">
        <v>36</v>
      </c>
      <c r="F1224" s="1" t="str">
        <f t="shared" si="59"/>
        <v>NETHERLANDSTO_elecPROTRA_PP_wind_onshore</v>
      </c>
      <c r="G1224" s="5">
        <v>1.224</v>
      </c>
      <c r="H1224" s="5">
        <v>1.4530000000000001</v>
      </c>
      <c r="I1224" s="5">
        <v>1.641</v>
      </c>
      <c r="J1224" s="5">
        <v>1.921</v>
      </c>
      <c r="K1224" s="5">
        <v>1.994</v>
      </c>
      <c r="L1224" s="5">
        <v>2.0089999999999999</v>
      </c>
      <c r="M1224" s="5">
        <v>2.0880000000000001</v>
      </c>
      <c r="N1224" s="5">
        <v>2.2050000000000001</v>
      </c>
      <c r="O1224" s="5">
        <v>2.4849999999999999</v>
      </c>
      <c r="P1224" s="5">
        <v>2.637</v>
      </c>
      <c r="Q1224" s="5">
        <v>3.0339999999999998</v>
      </c>
      <c r="R1224" s="5">
        <v>3.7655540438397579</v>
      </c>
      <c r="S1224" s="5">
        <v>3.9891481481481481</v>
      </c>
      <c r="T1224" s="5">
        <v>4.2138888888888886</v>
      </c>
      <c r="U1224" s="5">
        <v>4.2070090702947844</v>
      </c>
      <c r="V1224" s="5">
        <v>4.555586545729402</v>
      </c>
    </row>
    <row r="1225" spans="1:22" hidden="1" x14ac:dyDescent="0.35">
      <c r="A1225" t="s">
        <v>62</v>
      </c>
      <c r="B1225" t="s">
        <v>41</v>
      </c>
      <c r="C1225" t="str">
        <f t="shared" si="57"/>
        <v>POLAND_TO_heat</v>
      </c>
      <c r="D1225" t="str">
        <f t="shared" si="58"/>
        <v>PROTRA_CHP_HP_I</v>
      </c>
      <c r="E1225" t="s">
        <v>0</v>
      </c>
      <c r="F1225" s="1" t="str">
        <f t="shared" si="59"/>
        <v>POLANDTO_heatPROTRA_CHP_gas_fuels</v>
      </c>
      <c r="G1225" s="3">
        <v>1.5790202230363446</v>
      </c>
      <c r="H1225" s="3">
        <v>1.7062926407053673</v>
      </c>
      <c r="I1225" s="3">
        <v>1.5238064536064007</v>
      </c>
      <c r="J1225" s="3">
        <v>1.8614526910695153</v>
      </c>
      <c r="K1225" s="3">
        <v>1.675691110868772</v>
      </c>
      <c r="L1225" s="3">
        <v>2.0642463153994943</v>
      </c>
      <c r="M1225" s="3">
        <v>2.0360779347242191</v>
      </c>
      <c r="N1225" s="3">
        <v>2.122548312611114</v>
      </c>
      <c r="O1225" s="3">
        <v>1.728097400497193</v>
      </c>
      <c r="P1225" s="3">
        <v>1.6807445745115117</v>
      </c>
      <c r="Q1225" s="3">
        <v>2.5522798875641688</v>
      </c>
      <c r="R1225" s="3">
        <v>2.3812107849913935</v>
      </c>
      <c r="S1225" s="3">
        <v>3.0371615957383331</v>
      </c>
      <c r="T1225" s="3">
        <v>3.0662723538003203</v>
      </c>
      <c r="U1225" s="3">
        <v>3.0587155540012221</v>
      </c>
      <c r="V1225" s="3">
        <v>3.2285088441695255</v>
      </c>
    </row>
    <row r="1226" spans="1:22" hidden="1" x14ac:dyDescent="0.35">
      <c r="A1226" t="s">
        <v>62</v>
      </c>
      <c r="B1226" t="s">
        <v>41</v>
      </c>
      <c r="C1226" t="str">
        <f t="shared" si="57"/>
        <v>POLAND_TO_heat</v>
      </c>
      <c r="D1226" t="str">
        <f t="shared" si="58"/>
        <v>PROTRA_CHP_HP_I</v>
      </c>
      <c r="E1226" t="s">
        <v>1</v>
      </c>
      <c r="F1226" s="1" t="str">
        <f t="shared" si="59"/>
        <v>POLANDTO_heatPROTRA_CHP_gas_fuels_CCS</v>
      </c>
      <c r="G1226" s="3">
        <v>0</v>
      </c>
      <c r="H1226" s="3">
        <v>0</v>
      </c>
      <c r="I1226" s="3">
        <v>0</v>
      </c>
      <c r="J1226" s="3">
        <v>0</v>
      </c>
      <c r="K1226" s="3">
        <v>0</v>
      </c>
      <c r="L1226" s="3">
        <v>0</v>
      </c>
      <c r="M1226" s="3">
        <v>0</v>
      </c>
      <c r="N1226" s="3">
        <v>0</v>
      </c>
      <c r="O1226" s="3">
        <v>0</v>
      </c>
      <c r="P1226" s="3">
        <v>0</v>
      </c>
      <c r="Q1226" s="3">
        <v>0</v>
      </c>
      <c r="R1226" s="3">
        <v>0</v>
      </c>
      <c r="S1226" s="3">
        <v>0</v>
      </c>
      <c r="T1226" s="3">
        <v>0</v>
      </c>
      <c r="U1226" s="3">
        <v>0</v>
      </c>
      <c r="V1226" s="3">
        <v>0</v>
      </c>
    </row>
    <row r="1227" spans="1:22" hidden="1" x14ac:dyDescent="0.35">
      <c r="A1227" t="s">
        <v>62</v>
      </c>
      <c r="B1227" t="s">
        <v>41</v>
      </c>
      <c r="C1227" t="str">
        <f t="shared" si="57"/>
        <v>POLAND_TO_heat</v>
      </c>
      <c r="D1227" t="str">
        <f t="shared" si="58"/>
        <v>PROTRA_CHP_HP_I</v>
      </c>
      <c r="E1227" t="s">
        <v>2</v>
      </c>
      <c r="F1227" s="1" t="str">
        <f t="shared" si="59"/>
        <v>POLANDTO_heatPROTRA_CHP_geothermal</v>
      </c>
      <c r="G1227" s="3">
        <v>0</v>
      </c>
      <c r="H1227" s="3">
        <v>0</v>
      </c>
      <c r="I1227" s="3">
        <v>0</v>
      </c>
      <c r="J1227" s="3">
        <v>0</v>
      </c>
      <c r="K1227" s="3">
        <v>0</v>
      </c>
      <c r="L1227" s="3">
        <v>0</v>
      </c>
      <c r="M1227" s="3">
        <v>0</v>
      </c>
      <c r="N1227" s="3">
        <v>0</v>
      </c>
      <c r="O1227" s="3">
        <v>0</v>
      </c>
      <c r="P1227" s="3">
        <v>0</v>
      </c>
      <c r="Q1227" s="3">
        <v>0</v>
      </c>
      <c r="R1227" s="3">
        <v>0</v>
      </c>
      <c r="S1227" s="3">
        <v>0</v>
      </c>
      <c r="T1227" s="3">
        <v>0</v>
      </c>
      <c r="U1227" s="3">
        <v>0</v>
      </c>
      <c r="V1227" s="3">
        <v>0</v>
      </c>
    </row>
    <row r="1228" spans="1:22" hidden="1" x14ac:dyDescent="0.35">
      <c r="A1228" t="s">
        <v>62</v>
      </c>
      <c r="B1228" t="s">
        <v>41</v>
      </c>
      <c r="C1228" t="str">
        <f t="shared" si="57"/>
        <v>POLAND_TO_heat</v>
      </c>
      <c r="D1228" t="str">
        <f t="shared" si="58"/>
        <v>PROTRA_CHP_HP_I</v>
      </c>
      <c r="E1228" t="s">
        <v>3</v>
      </c>
      <c r="F1228" s="1" t="str">
        <f t="shared" si="59"/>
        <v>POLANDTO_heatPROTRA_CHP_liquid_fuels</v>
      </c>
      <c r="G1228" s="3">
        <v>0.45593471976726546</v>
      </c>
      <c r="H1228" s="3">
        <v>0.46033310478965089</v>
      </c>
      <c r="I1228" s="3">
        <v>0.43122889751386689</v>
      </c>
      <c r="J1228" s="3">
        <v>0.42842141771234432</v>
      </c>
      <c r="K1228" s="3">
        <v>0.39304717221315988</v>
      </c>
      <c r="L1228" s="3">
        <v>0.43506578657594774</v>
      </c>
      <c r="M1228" s="3">
        <v>0.24556089997317415</v>
      </c>
      <c r="N1228" s="3">
        <v>0.25941113366068541</v>
      </c>
      <c r="O1228" s="3">
        <v>0.21832834589840525</v>
      </c>
      <c r="P1228" s="3">
        <v>0.22141657368008005</v>
      </c>
      <c r="Q1228" s="3">
        <v>0.26006621228104082</v>
      </c>
      <c r="R1228" s="3">
        <v>0.25145660755637156</v>
      </c>
      <c r="S1228" s="3">
        <v>0.28151722961787423</v>
      </c>
      <c r="T1228" s="3">
        <v>0.26527315148626468</v>
      </c>
      <c r="U1228" s="3">
        <v>0.23740985028275369</v>
      </c>
      <c r="V1228" s="3">
        <v>0.23426023227608558</v>
      </c>
    </row>
    <row r="1229" spans="1:22" hidden="1" x14ac:dyDescent="0.35">
      <c r="A1229" t="s">
        <v>62</v>
      </c>
      <c r="B1229" t="s">
        <v>41</v>
      </c>
      <c r="C1229" t="str">
        <f t="shared" si="57"/>
        <v>POLAND_TO_heat</v>
      </c>
      <c r="D1229" t="str">
        <f t="shared" si="58"/>
        <v>PROTRA_CHP_HP_I</v>
      </c>
      <c r="E1229" t="s">
        <v>4</v>
      </c>
      <c r="F1229" s="1" t="str">
        <f t="shared" si="59"/>
        <v>POLANDTO_heatPROTRA_CHP_liquid_fuels_CCS</v>
      </c>
      <c r="G1229" s="3">
        <v>0</v>
      </c>
      <c r="H1229" s="3">
        <v>0</v>
      </c>
      <c r="I1229" s="3">
        <v>0</v>
      </c>
      <c r="J1229" s="3">
        <v>0</v>
      </c>
      <c r="K1229" s="3">
        <v>0</v>
      </c>
      <c r="L1229" s="3">
        <v>0</v>
      </c>
      <c r="M1229" s="3">
        <v>0</v>
      </c>
      <c r="N1229" s="3">
        <v>0</v>
      </c>
      <c r="O1229" s="3">
        <v>0</v>
      </c>
      <c r="P1229" s="3">
        <v>0</v>
      </c>
      <c r="Q1229" s="3">
        <v>0</v>
      </c>
      <c r="R1229" s="3">
        <v>0</v>
      </c>
      <c r="S1229" s="3">
        <v>0</v>
      </c>
      <c r="T1229" s="3">
        <v>0</v>
      </c>
      <c r="U1229" s="3">
        <v>0</v>
      </c>
      <c r="V1229" s="3">
        <v>0</v>
      </c>
    </row>
    <row r="1230" spans="1:22" hidden="1" x14ac:dyDescent="0.35">
      <c r="A1230" t="s">
        <v>62</v>
      </c>
      <c r="B1230" t="s">
        <v>41</v>
      </c>
      <c r="C1230" t="str">
        <f t="shared" si="57"/>
        <v>POLAND_TO_heat</v>
      </c>
      <c r="D1230" t="str">
        <f t="shared" si="58"/>
        <v>PROTRA_CHP_HP_I</v>
      </c>
      <c r="E1230" t="s">
        <v>5</v>
      </c>
      <c r="F1230" s="1" t="str">
        <f t="shared" si="59"/>
        <v>POLANDTO_heatPROTRA_CHP_solid_fossil</v>
      </c>
      <c r="G1230" s="3">
        <v>18.331907277341873</v>
      </c>
      <c r="H1230" s="3">
        <v>18.261252369003557</v>
      </c>
      <c r="I1230" s="3">
        <v>17.254490112177571</v>
      </c>
      <c r="J1230" s="3">
        <v>16.044091987081138</v>
      </c>
      <c r="K1230" s="3">
        <v>15.389387697366073</v>
      </c>
      <c r="L1230" s="3">
        <v>15.82576364118273</v>
      </c>
      <c r="M1230" s="3">
        <v>14.516542227072705</v>
      </c>
      <c r="N1230" s="3">
        <v>14.131449580963857</v>
      </c>
      <c r="O1230" s="3">
        <v>14.533106357901687</v>
      </c>
      <c r="P1230" s="3">
        <v>13.280783201102521</v>
      </c>
      <c r="Q1230" s="3">
        <v>13.431357701124178</v>
      </c>
      <c r="R1230" s="3">
        <v>13.881958209268554</v>
      </c>
      <c r="S1230" s="3">
        <v>13.979885912225459</v>
      </c>
      <c r="T1230" s="3">
        <v>13.47542764739528</v>
      </c>
      <c r="U1230" s="3">
        <v>12.884945393966648</v>
      </c>
      <c r="V1230" s="3">
        <v>12.735009876347814</v>
      </c>
    </row>
    <row r="1231" spans="1:22" hidden="1" x14ac:dyDescent="0.35">
      <c r="A1231" t="s">
        <v>62</v>
      </c>
      <c r="B1231" t="s">
        <v>41</v>
      </c>
      <c r="C1231" t="str">
        <f t="shared" si="57"/>
        <v>POLAND_TO_heat</v>
      </c>
      <c r="D1231" t="str">
        <f t="shared" si="58"/>
        <v>PROTRA_CHP_HP_I</v>
      </c>
      <c r="E1231" t="s">
        <v>6</v>
      </c>
      <c r="F1231" s="1" t="str">
        <f t="shared" si="59"/>
        <v>POLANDTO_heatPROTRA_CHP_solid_fossil_CCS</v>
      </c>
      <c r="G1231" s="3">
        <v>0</v>
      </c>
      <c r="H1231" s="3">
        <v>0</v>
      </c>
      <c r="I1231" s="3">
        <v>0</v>
      </c>
      <c r="J1231" s="3">
        <v>0</v>
      </c>
      <c r="K1231" s="3">
        <v>0</v>
      </c>
      <c r="L1231" s="3">
        <v>0</v>
      </c>
      <c r="M1231" s="3">
        <v>0</v>
      </c>
      <c r="N1231" s="3">
        <v>0</v>
      </c>
      <c r="O1231" s="3">
        <v>0</v>
      </c>
      <c r="P1231" s="3">
        <v>0</v>
      </c>
      <c r="Q1231" s="3">
        <v>0</v>
      </c>
      <c r="R1231" s="3">
        <v>0</v>
      </c>
      <c r="S1231" s="3">
        <v>0</v>
      </c>
      <c r="T1231" s="3">
        <v>0</v>
      </c>
      <c r="U1231" s="3">
        <v>0</v>
      </c>
      <c r="V1231" s="3">
        <v>0</v>
      </c>
    </row>
    <row r="1232" spans="1:22" hidden="1" x14ac:dyDescent="0.35">
      <c r="A1232" t="s">
        <v>62</v>
      </c>
      <c r="B1232" t="s">
        <v>41</v>
      </c>
      <c r="C1232" t="str">
        <f t="shared" si="57"/>
        <v>POLAND_TO_heat</v>
      </c>
      <c r="D1232" t="str">
        <f t="shared" si="58"/>
        <v>PROTRA_CHP_HP_I</v>
      </c>
      <c r="E1232" t="s">
        <v>7</v>
      </c>
      <c r="F1232" s="1" t="str">
        <f t="shared" si="59"/>
        <v>POLANDTO_heatPROTRA_CHP_waste</v>
      </c>
      <c r="G1232" s="3">
        <v>1.9371610630505739E-2</v>
      </c>
      <c r="H1232" s="3">
        <v>5.3342116228928841E-3</v>
      </c>
      <c r="I1232" s="3">
        <v>1.2540076446800814E-2</v>
      </c>
      <c r="J1232" s="3">
        <v>2.8449128655428719E-2</v>
      </c>
      <c r="K1232" s="3">
        <v>3.0320781856443765E-2</v>
      </c>
      <c r="L1232" s="3">
        <v>2.5080152893601625E-2</v>
      </c>
      <c r="M1232" s="3">
        <v>2.8823459295631723E-2</v>
      </c>
      <c r="N1232" s="3">
        <v>3.2941096337864829E-2</v>
      </c>
      <c r="O1232" s="3">
        <v>3.0601529836596017E-2</v>
      </c>
      <c r="P1232" s="3">
        <v>1.7406374769439934E-2</v>
      </c>
      <c r="Q1232" s="3">
        <v>4.9973140467101745E-2</v>
      </c>
      <c r="R1232" s="3">
        <v>0.10696498043800994</v>
      </c>
      <c r="S1232" s="3">
        <v>0.22050975770418826</v>
      </c>
      <c r="T1232" s="3">
        <v>0.28665304600145952</v>
      </c>
      <c r="U1232" s="3">
        <v>0.38213449822464168</v>
      </c>
      <c r="V1232" s="3">
        <v>0.46653557633249465</v>
      </c>
    </row>
    <row r="1233" spans="1:22" hidden="1" x14ac:dyDescent="0.35">
      <c r="A1233" t="s">
        <v>62</v>
      </c>
      <c r="B1233" t="s">
        <v>41</v>
      </c>
      <c r="C1233" t="str">
        <f t="shared" si="57"/>
        <v>POLAND_TO_heat</v>
      </c>
      <c r="D1233" t="str">
        <f t="shared" si="58"/>
        <v>PROTRA_CHP_HP_I</v>
      </c>
      <c r="E1233" t="s">
        <v>8</v>
      </c>
      <c r="F1233" s="1" t="str">
        <f t="shared" si="59"/>
        <v>POLANDTO_heatPROTRA_CHP_solid_bio</v>
      </c>
      <c r="G1233" s="4">
        <v>0.11473234122222241</v>
      </c>
      <c r="H1233" s="4">
        <v>0.1154810025026284</v>
      </c>
      <c r="I1233" s="4">
        <v>0.22403688816150111</v>
      </c>
      <c r="J1233" s="4">
        <v>0.30713829028656919</v>
      </c>
      <c r="K1233" s="4">
        <v>0.77018529221769172</v>
      </c>
      <c r="L1233" s="4">
        <v>0.84711023877941038</v>
      </c>
      <c r="M1233" s="4">
        <v>1.113914402584105</v>
      </c>
      <c r="N1233" s="4">
        <v>1.637041472267811</v>
      </c>
      <c r="O1233" s="4">
        <v>1.3109059019909388</v>
      </c>
      <c r="P1233" s="4">
        <v>1.1771762807784136</v>
      </c>
      <c r="Q1233" s="4">
        <v>1.0508396897098982</v>
      </c>
      <c r="R1233" s="4">
        <v>1.0631926008365975</v>
      </c>
      <c r="S1233" s="4">
        <v>0.88100962155619456</v>
      </c>
      <c r="T1233" s="4">
        <v>0.98737380131667885</v>
      </c>
      <c r="U1233" s="4">
        <v>1.1836362918017171</v>
      </c>
      <c r="V1233" s="4">
        <v>1.202613732268089</v>
      </c>
    </row>
    <row r="1234" spans="1:22" hidden="1" x14ac:dyDescent="0.35">
      <c r="A1234" t="s">
        <v>62</v>
      </c>
      <c r="B1234" t="s">
        <v>41</v>
      </c>
      <c r="C1234" t="str">
        <f t="shared" si="57"/>
        <v>POLAND_TO_heat</v>
      </c>
      <c r="D1234" t="str">
        <f t="shared" si="58"/>
        <v>PROTRA_CHP_HP_I</v>
      </c>
      <c r="E1234" t="s">
        <v>9</v>
      </c>
      <c r="F1234" s="1" t="str">
        <f t="shared" si="59"/>
        <v>POLANDTO_heatPROTRA_CHP_solid_bio_CCS</v>
      </c>
      <c r="G1234" s="3">
        <v>0</v>
      </c>
      <c r="H1234" s="3">
        <v>0</v>
      </c>
      <c r="I1234" s="3">
        <v>0</v>
      </c>
      <c r="J1234" s="3">
        <v>0</v>
      </c>
      <c r="K1234" s="3">
        <v>0</v>
      </c>
      <c r="L1234" s="3">
        <v>0</v>
      </c>
      <c r="M1234" s="3">
        <v>0</v>
      </c>
      <c r="N1234" s="3">
        <v>0</v>
      </c>
      <c r="O1234" s="3">
        <v>0</v>
      </c>
      <c r="P1234" s="3">
        <v>0</v>
      </c>
      <c r="Q1234" s="3">
        <v>0</v>
      </c>
      <c r="R1234" s="3">
        <v>0</v>
      </c>
      <c r="S1234" s="3">
        <v>0</v>
      </c>
      <c r="T1234" s="3">
        <v>0</v>
      </c>
      <c r="U1234" s="3">
        <v>0</v>
      </c>
      <c r="V1234" s="3">
        <v>0</v>
      </c>
    </row>
    <row r="1235" spans="1:22" hidden="1" x14ac:dyDescent="0.35">
      <c r="A1235" t="s">
        <v>62</v>
      </c>
      <c r="B1235" t="s">
        <v>41</v>
      </c>
      <c r="C1235" t="str">
        <f t="shared" si="57"/>
        <v>POLAND_TO_heat</v>
      </c>
      <c r="D1235" t="str">
        <f t="shared" si="58"/>
        <v>PROTRA_CHP_HP_I</v>
      </c>
      <c r="E1235" t="s">
        <v>10</v>
      </c>
      <c r="F1235" s="1" t="str">
        <f t="shared" si="59"/>
        <v>POLANDTO_heatPROTRA_HP_gas_fuels</v>
      </c>
      <c r="G1235" s="4">
        <v>3.5556012450955827</v>
      </c>
      <c r="H1235" s="4">
        <v>3.6217109676570121</v>
      </c>
      <c r="I1235" s="4">
        <v>2.9455554163481632</v>
      </c>
      <c r="J1235" s="4">
        <v>3.0987096069488107</v>
      </c>
      <c r="K1235" s="4">
        <v>3.2250526322884325</v>
      </c>
      <c r="L1235" s="4">
        <v>3.5365028808000583</v>
      </c>
      <c r="M1235" s="4">
        <v>3.1501282800521455</v>
      </c>
      <c r="N1235" s="4">
        <v>3.0825494525449053</v>
      </c>
      <c r="O1235" s="4">
        <v>3.3381737131157685</v>
      </c>
      <c r="P1235" s="4">
        <v>2.8250888107917804</v>
      </c>
      <c r="Q1235" s="4">
        <v>2.7369425140432071</v>
      </c>
      <c r="R1235" s="4">
        <v>2.7193132546934926</v>
      </c>
      <c r="S1235" s="4">
        <v>2.6291322475949719</v>
      </c>
      <c r="T1235" s="4">
        <v>2.8244350590908947</v>
      </c>
      <c r="U1235" s="4">
        <v>2.7022789828468303</v>
      </c>
      <c r="V1235" s="4">
        <v>2.7058584570472952</v>
      </c>
    </row>
    <row r="1236" spans="1:22" hidden="1" x14ac:dyDescent="0.35">
      <c r="A1236" t="s">
        <v>62</v>
      </c>
      <c r="B1236" t="s">
        <v>41</v>
      </c>
      <c r="C1236" t="str">
        <f t="shared" si="57"/>
        <v>POLAND_TO_heat</v>
      </c>
      <c r="D1236" t="str">
        <f t="shared" si="58"/>
        <v>PROTRA_CHP_HP_I</v>
      </c>
      <c r="E1236" t="s">
        <v>11</v>
      </c>
      <c r="F1236" s="1" t="str">
        <f t="shared" si="59"/>
        <v>POLANDTO_heatPROTRA_HP_solid_bio</v>
      </c>
      <c r="G1236" s="4">
        <v>0.46901175394970152</v>
      </c>
      <c r="H1236" s="4">
        <v>0.50977941619591671</v>
      </c>
      <c r="I1236" s="4">
        <v>0.48260097469843988</v>
      </c>
      <c r="J1236" s="4">
        <v>0.61188220992968101</v>
      </c>
      <c r="K1236" s="4">
        <v>0.56450357542732277</v>
      </c>
      <c r="L1236" s="4">
        <v>0.54944524973277475</v>
      </c>
      <c r="M1236" s="4">
        <v>0.51896132210722645</v>
      </c>
      <c r="N1236" s="4">
        <v>0.49472109050136875</v>
      </c>
      <c r="O1236" s="4">
        <v>0.58874380703318063</v>
      </c>
      <c r="P1236" s="4">
        <v>0.50720848254074991</v>
      </c>
      <c r="Q1236" s="4">
        <v>0.44403696987093899</v>
      </c>
      <c r="R1236" s="4">
        <v>0.7371234065599459</v>
      </c>
      <c r="S1236" s="4">
        <v>0.83631737250100735</v>
      </c>
      <c r="T1236" s="4">
        <v>1.0469245847699009</v>
      </c>
      <c r="U1236" s="4">
        <v>1.1950654547429722</v>
      </c>
      <c r="V1236" s="4">
        <v>1.3762512695383744</v>
      </c>
    </row>
    <row r="1237" spans="1:22" hidden="1" x14ac:dyDescent="0.35">
      <c r="A1237" t="s">
        <v>62</v>
      </c>
      <c r="B1237" t="s">
        <v>41</v>
      </c>
      <c r="C1237" t="str">
        <f t="shared" si="57"/>
        <v>POLAND_TO_heat</v>
      </c>
      <c r="D1237" t="str">
        <f t="shared" si="58"/>
        <v>PROTRA_CHP_HP_I</v>
      </c>
      <c r="E1237" t="s">
        <v>12</v>
      </c>
      <c r="F1237" s="1" t="str">
        <f t="shared" si="59"/>
        <v>POLANDTO_heatPROTRA_HP_geothermal</v>
      </c>
      <c r="G1237" s="4">
        <v>0</v>
      </c>
      <c r="H1237" s="4">
        <v>0</v>
      </c>
      <c r="I1237" s="4">
        <v>0</v>
      </c>
      <c r="J1237" s="4">
        <v>0</v>
      </c>
      <c r="K1237" s="4">
        <v>0</v>
      </c>
      <c r="L1237" s="4">
        <v>0</v>
      </c>
      <c r="M1237" s="4">
        <v>0</v>
      </c>
      <c r="N1237" s="4">
        <v>0</v>
      </c>
      <c r="O1237" s="4">
        <v>0</v>
      </c>
      <c r="P1237" s="4">
        <v>0</v>
      </c>
      <c r="Q1237" s="4">
        <v>0</v>
      </c>
      <c r="R1237" s="4">
        <v>0</v>
      </c>
      <c r="S1237" s="4">
        <v>0</v>
      </c>
      <c r="T1237" s="4">
        <v>0</v>
      </c>
      <c r="U1237" s="4">
        <v>0</v>
      </c>
      <c r="V1237" s="4">
        <v>0</v>
      </c>
    </row>
    <row r="1238" spans="1:22" hidden="1" x14ac:dyDescent="0.35">
      <c r="A1238" t="s">
        <v>62</v>
      </c>
      <c r="B1238" t="s">
        <v>41</v>
      </c>
      <c r="C1238" t="str">
        <f t="shared" si="57"/>
        <v>POLAND_TO_heat</v>
      </c>
      <c r="D1238" t="str">
        <f t="shared" si="58"/>
        <v>PROTRA_CHP_HP_I</v>
      </c>
      <c r="E1238" t="s">
        <v>13</v>
      </c>
      <c r="F1238" s="1" t="str">
        <f t="shared" si="59"/>
        <v>POLANDTO_heatPROTRA_HP_liquid_fuels</v>
      </c>
      <c r="G1238" s="4">
        <v>0.61482041982130009</v>
      </c>
      <c r="H1238" s="4">
        <v>0.596823884235133</v>
      </c>
      <c r="I1238" s="4">
        <v>0.36911261763465153</v>
      </c>
      <c r="J1238" s="4">
        <v>0.40951300364441429</v>
      </c>
      <c r="K1238" s="4">
        <v>0.36617440774303239</v>
      </c>
      <c r="L1238" s="4">
        <v>0.4642371628758204</v>
      </c>
      <c r="M1238" s="4">
        <v>0.30190106636386421</v>
      </c>
      <c r="N1238" s="4">
        <v>0.38894553440308061</v>
      </c>
      <c r="O1238" s="4">
        <v>0.22440578047241</v>
      </c>
      <c r="P1238" s="4">
        <v>0.21852936068917173</v>
      </c>
      <c r="Q1238" s="4">
        <v>0.20163465381236187</v>
      </c>
      <c r="R1238" s="4">
        <v>0.26994803379250637</v>
      </c>
      <c r="S1238" s="4">
        <v>0.35082593382168697</v>
      </c>
      <c r="T1238" s="4">
        <v>0.29035390148980111</v>
      </c>
      <c r="U1238" s="4">
        <v>0.23147952078648304</v>
      </c>
      <c r="V1238" s="4">
        <v>0.23948908095103674</v>
      </c>
    </row>
    <row r="1239" spans="1:22" hidden="1" x14ac:dyDescent="0.35">
      <c r="A1239" t="s">
        <v>62</v>
      </c>
      <c r="B1239" t="s">
        <v>41</v>
      </c>
      <c r="C1239" t="str">
        <f t="shared" si="57"/>
        <v>POLAND_TO_heat</v>
      </c>
      <c r="D1239" t="str">
        <f t="shared" si="58"/>
        <v>PROTRA_CHP_HP_I</v>
      </c>
      <c r="E1239" t="s">
        <v>14</v>
      </c>
      <c r="F1239" s="1" t="str">
        <f t="shared" si="59"/>
        <v>POLANDTO_heatPROTRA_HP_solar</v>
      </c>
      <c r="G1239" s="4">
        <v>0</v>
      </c>
      <c r="H1239" s="4">
        <v>0</v>
      </c>
      <c r="I1239" s="4">
        <v>0</v>
      </c>
      <c r="J1239" s="4">
        <v>0</v>
      </c>
      <c r="K1239" s="4">
        <v>0</v>
      </c>
      <c r="L1239" s="4">
        <v>0</v>
      </c>
      <c r="M1239" s="4">
        <v>0</v>
      </c>
      <c r="N1239" s="4">
        <v>0</v>
      </c>
      <c r="O1239" s="4">
        <v>0</v>
      </c>
      <c r="P1239" s="4">
        <v>0</v>
      </c>
      <c r="Q1239" s="4">
        <v>0</v>
      </c>
      <c r="R1239" s="4">
        <v>0</v>
      </c>
      <c r="S1239" s="4">
        <v>0</v>
      </c>
      <c r="T1239" s="4">
        <v>0</v>
      </c>
      <c r="U1239" s="4">
        <v>0</v>
      </c>
      <c r="V1239" s="4">
        <v>0</v>
      </c>
    </row>
    <row r="1240" spans="1:22" hidden="1" x14ac:dyDescent="0.35">
      <c r="A1240" t="s">
        <v>62</v>
      </c>
      <c r="B1240" t="s">
        <v>41</v>
      </c>
      <c r="C1240" t="str">
        <f t="shared" si="57"/>
        <v>POLAND_TO_heat</v>
      </c>
      <c r="D1240" t="str">
        <f t="shared" si="58"/>
        <v>PROTRA_CHP_HP_I</v>
      </c>
      <c r="E1240" t="s">
        <v>15</v>
      </c>
      <c r="F1240" s="1" t="str">
        <f t="shared" si="59"/>
        <v>POLANDTO_heatPROTRA_HP_solid_fossil</v>
      </c>
      <c r="G1240" s="4">
        <v>38.11188778042802</v>
      </c>
      <c r="H1240" s="4">
        <v>38.016763235186851</v>
      </c>
      <c r="I1240" s="4">
        <v>35.882521025162021</v>
      </c>
      <c r="J1240" s="4">
        <v>35.602289256748847</v>
      </c>
      <c r="K1240" s="4">
        <v>37.003815375051154</v>
      </c>
      <c r="L1240" s="4">
        <v>43.164506965303538</v>
      </c>
      <c r="M1240" s="4">
        <v>35.01832004078954</v>
      </c>
      <c r="N1240" s="4">
        <v>37.820270448684816</v>
      </c>
      <c r="O1240" s="4">
        <v>36.549861946796</v>
      </c>
      <c r="P1240" s="4">
        <v>33.33509304912824</v>
      </c>
      <c r="Q1240" s="4">
        <v>31.358045068305021</v>
      </c>
      <c r="R1240" s="4">
        <v>34.094620306111786</v>
      </c>
      <c r="S1240" s="4">
        <v>33.626361468446802</v>
      </c>
      <c r="T1240" s="4">
        <v>32.802700435053943</v>
      </c>
      <c r="U1240" s="4">
        <v>31.233321731168154</v>
      </c>
      <c r="V1240" s="4">
        <v>31.079185076634996</v>
      </c>
    </row>
    <row r="1241" spans="1:22" hidden="1" x14ac:dyDescent="0.35">
      <c r="A1241" t="s">
        <v>62</v>
      </c>
      <c r="B1241" t="s">
        <v>41</v>
      </c>
      <c r="C1241" t="str">
        <f t="shared" si="57"/>
        <v>POLAND_TO_heat</v>
      </c>
      <c r="D1241" t="str">
        <f t="shared" si="58"/>
        <v>PROTRA_CHP_HP_I</v>
      </c>
      <c r="E1241" t="s">
        <v>16</v>
      </c>
      <c r="F1241" s="1" t="str">
        <f t="shared" si="59"/>
        <v>POLANDTO_heatPROTRA_HP_waste</v>
      </c>
      <c r="G1241" s="4">
        <v>2.5709336551667274E-3</v>
      </c>
      <c r="H1241" s="4">
        <v>6.6109722561430127E-3</v>
      </c>
      <c r="I1241" s="4">
        <v>5.1418673103334547E-3</v>
      </c>
      <c r="J1241" s="4">
        <v>4.0400386009762854E-3</v>
      </c>
      <c r="K1241" s="4">
        <v>0</v>
      </c>
      <c r="L1241" s="4">
        <v>2.387295536940532E-2</v>
      </c>
      <c r="M1241" s="4">
        <v>3.1953032571357898E-2</v>
      </c>
      <c r="N1241" s="4">
        <v>3.3422137517167452E-2</v>
      </c>
      <c r="O1241" s="4">
        <v>2.4974784078762489E-2</v>
      </c>
      <c r="P1241" s="4">
        <v>6.060057901464428E-2</v>
      </c>
      <c r="Q1241" s="4">
        <v>6.5007893852072951E-2</v>
      </c>
      <c r="R1241" s="4">
        <v>0.10834648975345493</v>
      </c>
      <c r="S1241" s="4">
        <v>0.1654248896605208</v>
      </c>
      <c r="T1241" s="4">
        <v>8.9586019595466859E-2</v>
      </c>
      <c r="U1241" s="4">
        <v>0.11513375460309508</v>
      </c>
      <c r="V1241" s="4">
        <v>0.1232828797375007</v>
      </c>
    </row>
    <row r="1242" spans="1:22" hidden="1" x14ac:dyDescent="0.35">
      <c r="A1242" t="s">
        <v>62</v>
      </c>
      <c r="B1242" t="s">
        <v>42</v>
      </c>
      <c r="C1242" t="str">
        <f t="shared" si="57"/>
        <v>POLAND_TO_elec</v>
      </c>
      <c r="D1242" t="str">
        <f t="shared" si="58"/>
        <v>PROTRA_CHP_PP_I</v>
      </c>
      <c r="E1242" t="s">
        <v>0</v>
      </c>
      <c r="F1242" s="1" t="str">
        <f t="shared" si="59"/>
        <v>POLANDTO_elecPROTRA_CHP_gas_fuels</v>
      </c>
      <c r="G1242" s="5">
        <v>1.4794902631578948</v>
      </c>
      <c r="H1242" s="5">
        <v>1.4805902631578947</v>
      </c>
      <c r="I1242" s="5">
        <v>1.4805902631578947</v>
      </c>
      <c r="J1242" s="5">
        <v>1.4157702631578948</v>
      </c>
      <c r="K1242" s="5">
        <v>1.5107702631578948</v>
      </c>
      <c r="L1242" s="5">
        <v>1.5243702631578948</v>
      </c>
      <c r="M1242" s="5">
        <v>1.5267702631578948</v>
      </c>
      <c r="N1242" s="5">
        <v>1.5335702631578949</v>
      </c>
      <c r="O1242" s="5">
        <v>1.534406263157895</v>
      </c>
      <c r="P1242" s="5">
        <v>1.491906263157895</v>
      </c>
      <c r="Q1242" s="5">
        <v>1.9589062631578948</v>
      </c>
      <c r="R1242" s="5">
        <v>2.9065072603765509</v>
      </c>
      <c r="S1242" s="5">
        <v>3.1772504024390247</v>
      </c>
      <c r="T1242" s="5">
        <v>4.574762797496791</v>
      </c>
      <c r="U1242" s="5">
        <v>4.7340234692982452</v>
      </c>
      <c r="V1242" s="5">
        <v>5.5980126138211386</v>
      </c>
    </row>
    <row r="1243" spans="1:22" hidden="1" x14ac:dyDescent="0.35">
      <c r="A1243" t="s">
        <v>62</v>
      </c>
      <c r="B1243" t="s">
        <v>42</v>
      </c>
      <c r="C1243" t="str">
        <f t="shared" si="57"/>
        <v>POLAND_TO_elec</v>
      </c>
      <c r="D1243" t="str">
        <f t="shared" si="58"/>
        <v>PROTRA_CHP_PP_I</v>
      </c>
      <c r="E1243" t="s">
        <v>1</v>
      </c>
      <c r="F1243" s="1" t="str">
        <f t="shared" si="59"/>
        <v>POLANDTO_elecPROTRA_CHP_gas_fuels_CCS</v>
      </c>
      <c r="G1243" s="5">
        <v>0</v>
      </c>
      <c r="H1243" s="5">
        <v>0</v>
      </c>
      <c r="I1243" s="5">
        <v>0</v>
      </c>
      <c r="J1243" s="5">
        <v>0</v>
      </c>
      <c r="K1243" s="5">
        <v>0</v>
      </c>
      <c r="L1243" s="5">
        <v>0</v>
      </c>
      <c r="M1243" s="5">
        <v>0</v>
      </c>
      <c r="N1243" s="5">
        <v>0</v>
      </c>
      <c r="O1243" s="5">
        <v>0</v>
      </c>
      <c r="P1243" s="5">
        <v>0</v>
      </c>
      <c r="Q1243" s="5">
        <v>0</v>
      </c>
      <c r="R1243" s="5">
        <v>0</v>
      </c>
      <c r="S1243" s="5">
        <v>0</v>
      </c>
      <c r="T1243" s="5">
        <v>0</v>
      </c>
      <c r="U1243" s="5">
        <v>0</v>
      </c>
      <c r="V1243" s="5">
        <v>0</v>
      </c>
    </row>
    <row r="1244" spans="1:22" hidden="1" x14ac:dyDescent="0.35">
      <c r="A1244" t="s">
        <v>62</v>
      </c>
      <c r="B1244" t="s">
        <v>42</v>
      </c>
      <c r="C1244" t="str">
        <f t="shared" si="57"/>
        <v>POLAND_TO_elec</v>
      </c>
      <c r="D1244" t="str">
        <f t="shared" si="58"/>
        <v>PROTRA_CHP_PP_I</v>
      </c>
      <c r="E1244" t="s">
        <v>2</v>
      </c>
      <c r="F1244" s="1" t="str">
        <f t="shared" si="59"/>
        <v>POLANDTO_elecPROTRA_CHP_geothermal</v>
      </c>
      <c r="G1244" s="5">
        <v>8.0630888845183927E-4</v>
      </c>
      <c r="H1244" s="5">
        <v>6.467771549191567E-3</v>
      </c>
      <c r="I1244" s="5">
        <v>6.8869436163036162E-3</v>
      </c>
      <c r="J1244" s="5">
        <v>6.7029354775531534E-3</v>
      </c>
      <c r="K1244" s="5">
        <v>6.5899346288599238E-3</v>
      </c>
      <c r="L1244" s="5">
        <v>6.6372728222314119E-3</v>
      </c>
      <c r="M1244" s="5">
        <v>9.6345100000000006E-3</v>
      </c>
      <c r="N1244" s="5">
        <v>9.0818800000000005E-3</v>
      </c>
      <c r="O1244" s="5">
        <v>9.0306499999999994E-3</v>
      </c>
      <c r="P1244" s="5">
        <v>9.3227700000000011E-3</v>
      </c>
      <c r="Q1244" s="5">
        <v>9.3227700000000011E-3</v>
      </c>
      <c r="R1244" s="5">
        <v>9.6782281682526571E-3</v>
      </c>
      <c r="S1244" s="5">
        <v>1.0033686336505313E-2</v>
      </c>
      <c r="T1244" s="5">
        <v>1.0389144504757969E-2</v>
      </c>
      <c r="U1244" s="5">
        <v>1.0744602673010625E-2</v>
      </c>
      <c r="V1244" s="5">
        <v>1.1100060841263281E-2</v>
      </c>
    </row>
    <row r="1245" spans="1:22" hidden="1" x14ac:dyDescent="0.35">
      <c r="A1245" t="s">
        <v>62</v>
      </c>
      <c r="B1245" t="s">
        <v>42</v>
      </c>
      <c r="C1245" t="str">
        <f t="shared" si="57"/>
        <v>POLAND_TO_elec</v>
      </c>
      <c r="D1245" t="str">
        <f t="shared" si="58"/>
        <v>PROTRA_CHP_PP_I</v>
      </c>
      <c r="E1245" t="s">
        <v>3</v>
      </c>
      <c r="F1245" s="1" t="str">
        <f t="shared" si="59"/>
        <v>POLANDTO_elecPROTRA_CHP_liquid_fuels</v>
      </c>
      <c r="G1245" s="5">
        <v>0.32600000000000001</v>
      </c>
      <c r="H1245" s="5">
        <v>0.32600000000000001</v>
      </c>
      <c r="I1245" s="5">
        <v>0.32600000000000001</v>
      </c>
      <c r="J1245" s="5">
        <v>0.32600000000000001</v>
      </c>
      <c r="K1245" s="5">
        <v>0.32600000000000001</v>
      </c>
      <c r="L1245" s="5">
        <v>0.32600000000000001</v>
      </c>
      <c r="M1245" s="5">
        <v>0.27100000000000002</v>
      </c>
      <c r="N1245" s="5">
        <v>0.27100000000000002</v>
      </c>
      <c r="O1245" s="5">
        <v>0.27100000000000002</v>
      </c>
      <c r="P1245" s="5">
        <v>0.216</v>
      </c>
      <c r="Q1245" s="5">
        <v>0.20100000000000001</v>
      </c>
      <c r="R1245" s="5">
        <v>0.20100000000000001</v>
      </c>
      <c r="S1245" s="5">
        <v>0.20100000000000001</v>
      </c>
      <c r="T1245" s="5">
        <v>0.24178260869565218</v>
      </c>
      <c r="U1245" s="5">
        <v>0.24178260869565218</v>
      </c>
      <c r="V1245" s="5">
        <v>0.20915652173913044</v>
      </c>
    </row>
    <row r="1246" spans="1:22" hidden="1" x14ac:dyDescent="0.35">
      <c r="A1246" t="s">
        <v>62</v>
      </c>
      <c r="B1246" t="s">
        <v>42</v>
      </c>
      <c r="C1246" t="str">
        <f t="shared" si="57"/>
        <v>POLAND_TO_elec</v>
      </c>
      <c r="D1246" t="str">
        <f t="shared" si="58"/>
        <v>PROTRA_CHP_PP_I</v>
      </c>
      <c r="E1246" t="s">
        <v>4</v>
      </c>
      <c r="F1246" s="1" t="str">
        <f t="shared" si="59"/>
        <v>POLANDTO_elecPROTRA_CHP_liquid_fuels_CCS</v>
      </c>
      <c r="G1246" s="5">
        <v>0</v>
      </c>
      <c r="H1246" s="5">
        <v>0</v>
      </c>
      <c r="I1246" s="5">
        <v>0</v>
      </c>
      <c r="J1246" s="5">
        <v>0</v>
      </c>
      <c r="K1246" s="5">
        <v>0</v>
      </c>
      <c r="L1246" s="5">
        <v>0</v>
      </c>
      <c r="M1246" s="5">
        <v>0</v>
      </c>
      <c r="N1246" s="5">
        <v>0</v>
      </c>
      <c r="O1246" s="5">
        <v>0</v>
      </c>
      <c r="P1246" s="5">
        <v>0</v>
      </c>
      <c r="Q1246" s="5">
        <v>0</v>
      </c>
      <c r="R1246" s="5">
        <v>0</v>
      </c>
      <c r="S1246" s="5">
        <v>0</v>
      </c>
      <c r="T1246" s="5">
        <v>0</v>
      </c>
      <c r="U1246" s="5">
        <v>0</v>
      </c>
      <c r="V1246" s="5">
        <v>0</v>
      </c>
    </row>
    <row r="1247" spans="1:22" hidden="1" x14ac:dyDescent="0.35">
      <c r="A1247" t="s">
        <v>62</v>
      </c>
      <c r="B1247" t="s">
        <v>42</v>
      </c>
      <c r="C1247" t="str">
        <f t="shared" si="57"/>
        <v>POLAND_TO_elec</v>
      </c>
      <c r="D1247" t="str">
        <f t="shared" si="58"/>
        <v>PROTRA_CHP_PP_I</v>
      </c>
      <c r="E1247" t="s">
        <v>5</v>
      </c>
      <c r="F1247" s="1" t="str">
        <f t="shared" si="59"/>
        <v>POLANDTO_elecPROTRA_CHP_solid_fossil</v>
      </c>
      <c r="G1247" s="5">
        <v>14.686339999999998</v>
      </c>
      <c r="H1247" s="5">
        <v>14.667739999999998</v>
      </c>
      <c r="I1247" s="5">
        <v>14.287739999999999</v>
      </c>
      <c r="J1247" s="5">
        <v>13.988539999999999</v>
      </c>
      <c r="K1247" s="5">
        <v>14.071639999999999</v>
      </c>
      <c r="L1247" s="5">
        <v>13.980540000000001</v>
      </c>
      <c r="M1247" s="5">
        <v>13.696039999999998</v>
      </c>
      <c r="N1247" s="5">
        <v>13.625500000000001</v>
      </c>
      <c r="O1247" s="5">
        <v>13.293899999999999</v>
      </c>
      <c r="P1247" s="5">
        <v>13.161</v>
      </c>
      <c r="Q1247" s="5">
        <v>12.502300000000002</v>
      </c>
      <c r="R1247" s="5">
        <v>12.128486043248301</v>
      </c>
      <c r="S1247" s="5">
        <v>11.834293109775844</v>
      </c>
      <c r="T1247" s="5">
        <v>12.881062155938547</v>
      </c>
      <c r="U1247" s="5">
        <v>13.618343834778544</v>
      </c>
      <c r="V1247" s="5">
        <v>13.478444748677727</v>
      </c>
    </row>
    <row r="1248" spans="1:22" hidden="1" x14ac:dyDescent="0.35">
      <c r="A1248" t="s">
        <v>62</v>
      </c>
      <c r="B1248" t="s">
        <v>42</v>
      </c>
      <c r="C1248" t="str">
        <f t="shared" si="57"/>
        <v>POLAND_TO_elec</v>
      </c>
      <c r="D1248" t="str">
        <f t="shared" si="58"/>
        <v>PROTRA_CHP_PP_I</v>
      </c>
      <c r="E1248" t="s">
        <v>6</v>
      </c>
      <c r="F1248" s="1" t="str">
        <f t="shared" si="59"/>
        <v>POLANDTO_elecPROTRA_CHP_solid_fossil_CCS</v>
      </c>
      <c r="G1248" s="5">
        <v>0</v>
      </c>
      <c r="H1248" s="5">
        <v>0</v>
      </c>
      <c r="I1248" s="5">
        <v>0</v>
      </c>
      <c r="J1248" s="5">
        <v>0</v>
      </c>
      <c r="K1248" s="5">
        <v>0</v>
      </c>
      <c r="L1248" s="5">
        <v>0</v>
      </c>
      <c r="M1248" s="5">
        <v>0</v>
      </c>
      <c r="N1248" s="5">
        <v>0</v>
      </c>
      <c r="O1248" s="5">
        <v>0</v>
      </c>
      <c r="P1248" s="5">
        <v>0</v>
      </c>
      <c r="Q1248" s="5">
        <v>0</v>
      </c>
      <c r="R1248" s="5">
        <v>0</v>
      </c>
      <c r="S1248" s="5">
        <v>0</v>
      </c>
      <c r="T1248" s="5">
        <v>0</v>
      </c>
      <c r="U1248" s="5">
        <v>0</v>
      </c>
      <c r="V1248" s="5">
        <v>0</v>
      </c>
    </row>
    <row r="1249" spans="1:22" hidden="1" x14ac:dyDescent="0.35">
      <c r="A1249" t="s">
        <v>62</v>
      </c>
      <c r="B1249" t="s">
        <v>42</v>
      </c>
      <c r="C1249" t="str">
        <f t="shared" si="57"/>
        <v>POLAND_TO_elec</v>
      </c>
      <c r="D1249" t="str">
        <f t="shared" si="58"/>
        <v>PROTRA_CHP_PP_I</v>
      </c>
      <c r="E1249" t="s">
        <v>7</v>
      </c>
      <c r="F1249" s="1" t="str">
        <f t="shared" si="59"/>
        <v>POLANDTO_elecPROTRA_CHP_waste</v>
      </c>
      <c r="G1249" s="5">
        <v>3.7868460432567124E-3</v>
      </c>
      <c r="H1249" s="5">
        <v>5.7413472268730802E-3</v>
      </c>
      <c r="I1249" s="5">
        <v>5.7871558483640886E-3</v>
      </c>
      <c r="J1249" s="5">
        <v>5.7871558483640886E-3</v>
      </c>
      <c r="K1249" s="5">
        <v>5.497034578921034E-3</v>
      </c>
      <c r="L1249" s="5">
        <v>7.0239886286213218E-3</v>
      </c>
      <c r="M1249" s="5">
        <v>7.0239886286213218E-3</v>
      </c>
      <c r="N1249" s="5">
        <v>7.0239886286213218E-3</v>
      </c>
      <c r="O1249" s="5">
        <v>7.1186597797027393E-3</v>
      </c>
      <c r="P1249" s="5">
        <v>7.1186597797027393E-3</v>
      </c>
      <c r="Q1249" s="5">
        <v>5.0166548348853238E-3</v>
      </c>
      <c r="R1249" s="5">
        <v>4.7407124244752E-3</v>
      </c>
      <c r="S1249" s="5">
        <v>4.4647700140650762E-3</v>
      </c>
      <c r="T1249" s="5">
        <v>4.1888276036549524E-3</v>
      </c>
      <c r="U1249" s="5">
        <v>3.9128851932448286E-3</v>
      </c>
      <c r="V1249" s="5">
        <v>3.6369427828347053E-3</v>
      </c>
    </row>
    <row r="1250" spans="1:22" hidden="1" x14ac:dyDescent="0.35">
      <c r="A1250" t="s">
        <v>62</v>
      </c>
      <c r="B1250" t="s">
        <v>42</v>
      </c>
      <c r="C1250" t="str">
        <f t="shared" si="57"/>
        <v>POLAND_TO_elec</v>
      </c>
      <c r="D1250" t="str">
        <f t="shared" si="58"/>
        <v>PROTRA_CHP_PP_I</v>
      </c>
      <c r="E1250" t="s">
        <v>8</v>
      </c>
      <c r="F1250" s="1" t="str">
        <f t="shared" si="59"/>
        <v>POLANDTO_elecPROTRA_CHP_solid_bio</v>
      </c>
      <c r="G1250" s="5">
        <v>0.12021315395674328</v>
      </c>
      <c r="H1250" s="5">
        <v>0.18225865277312692</v>
      </c>
      <c r="I1250" s="5">
        <v>0.18371284415163591</v>
      </c>
      <c r="J1250" s="5">
        <v>0.18371284415163591</v>
      </c>
      <c r="K1250" s="5">
        <v>0.17450296542107896</v>
      </c>
      <c r="L1250" s="5">
        <v>0.22297601137137871</v>
      </c>
      <c r="M1250" s="5">
        <v>0.22297601137137871</v>
      </c>
      <c r="N1250" s="5">
        <v>0.22297601137137871</v>
      </c>
      <c r="O1250" s="5">
        <v>0.22598134022029728</v>
      </c>
      <c r="P1250" s="5">
        <v>0.22598134022029728</v>
      </c>
      <c r="Q1250" s="5">
        <v>0.15925334516511469</v>
      </c>
      <c r="R1250" s="5">
        <v>0.18473388039153302</v>
      </c>
      <c r="S1250" s="5">
        <v>0.21276246914059324</v>
      </c>
      <c r="T1250" s="5">
        <v>0.25607937902550443</v>
      </c>
      <c r="U1250" s="5">
        <v>0.36054957345381961</v>
      </c>
      <c r="V1250" s="5">
        <v>0.3737145166541358</v>
      </c>
    </row>
    <row r="1251" spans="1:22" hidden="1" x14ac:dyDescent="0.35">
      <c r="A1251" t="s">
        <v>62</v>
      </c>
      <c r="B1251" t="s">
        <v>42</v>
      </c>
      <c r="C1251" t="str">
        <f t="shared" si="57"/>
        <v>POLAND_TO_elec</v>
      </c>
      <c r="D1251" t="str">
        <f t="shared" si="58"/>
        <v>PROTRA_CHP_PP_I</v>
      </c>
      <c r="E1251" t="s">
        <v>9</v>
      </c>
      <c r="F1251" s="1" t="str">
        <f t="shared" si="59"/>
        <v>POLANDTO_elecPROTRA_CHP_solid_bio_CCS</v>
      </c>
      <c r="G1251" s="5">
        <v>0</v>
      </c>
      <c r="H1251" s="5">
        <v>0</v>
      </c>
      <c r="I1251" s="5">
        <v>0</v>
      </c>
      <c r="J1251" s="5">
        <v>0</v>
      </c>
      <c r="K1251" s="5">
        <v>0</v>
      </c>
      <c r="L1251" s="5">
        <v>0</v>
      </c>
      <c r="M1251" s="5">
        <v>0</v>
      </c>
      <c r="N1251" s="5">
        <v>0</v>
      </c>
      <c r="O1251" s="5">
        <v>0</v>
      </c>
      <c r="P1251" s="5">
        <v>0</v>
      </c>
      <c r="Q1251" s="5">
        <v>0</v>
      </c>
      <c r="R1251" s="5">
        <v>0</v>
      </c>
      <c r="S1251" s="5">
        <v>0</v>
      </c>
      <c r="T1251" s="5">
        <v>0</v>
      </c>
      <c r="U1251" s="5">
        <v>0</v>
      </c>
      <c r="V1251" s="5">
        <v>0</v>
      </c>
    </row>
    <row r="1252" spans="1:22" hidden="1" x14ac:dyDescent="0.35">
      <c r="A1252" t="s">
        <v>62</v>
      </c>
      <c r="B1252" t="s">
        <v>42</v>
      </c>
      <c r="C1252" t="str">
        <f t="shared" si="57"/>
        <v>POLAND_TO_elec</v>
      </c>
      <c r="D1252" t="str">
        <f t="shared" si="58"/>
        <v>PROTRA_CHP_PP_I</v>
      </c>
      <c r="E1252" t="s">
        <v>17</v>
      </c>
      <c r="F1252" s="1" t="str">
        <f t="shared" si="59"/>
        <v>POLANDTO_elecPROTRA_PP_solid_bio</v>
      </c>
      <c r="G1252" s="5">
        <v>0</v>
      </c>
      <c r="H1252" s="5">
        <v>0</v>
      </c>
      <c r="I1252" s="5">
        <v>0</v>
      </c>
      <c r="J1252" s="5">
        <v>0</v>
      </c>
      <c r="K1252" s="5">
        <v>0</v>
      </c>
      <c r="L1252" s="5">
        <v>0</v>
      </c>
      <c r="M1252" s="5">
        <v>0.19873948839622882</v>
      </c>
      <c r="N1252" s="5">
        <v>0.19873948839622882</v>
      </c>
      <c r="O1252" s="5">
        <v>0.19873948839622882</v>
      </c>
      <c r="P1252" s="5">
        <v>0.19873948839622882</v>
      </c>
      <c r="Q1252" s="5">
        <v>0.19873948839622882</v>
      </c>
      <c r="R1252" s="5">
        <v>0.23053780653962541</v>
      </c>
      <c r="S1252" s="5">
        <v>0.2655159564973617</v>
      </c>
      <c r="T1252" s="5">
        <v>0.31957309734113598</v>
      </c>
      <c r="U1252" s="5">
        <v>0.44994620172906202</v>
      </c>
      <c r="V1252" s="5">
        <v>0.46637533276981696</v>
      </c>
    </row>
    <row r="1253" spans="1:22" hidden="1" x14ac:dyDescent="0.35">
      <c r="A1253" t="s">
        <v>62</v>
      </c>
      <c r="B1253" t="s">
        <v>42</v>
      </c>
      <c r="C1253" t="str">
        <f t="shared" si="57"/>
        <v>POLAND_TO_elec</v>
      </c>
      <c r="D1253" t="str">
        <f t="shared" si="58"/>
        <v>PROTRA_CHP_PP_I</v>
      </c>
      <c r="E1253" t="s">
        <v>18</v>
      </c>
      <c r="F1253" s="1" t="str">
        <f t="shared" si="59"/>
        <v>POLANDTO_elecPROTRA_PP_solid_bio_CCS</v>
      </c>
      <c r="G1253" s="5">
        <v>0</v>
      </c>
      <c r="H1253" s="5">
        <v>0</v>
      </c>
      <c r="I1253" s="5">
        <v>0</v>
      </c>
      <c r="J1253" s="5">
        <v>0</v>
      </c>
      <c r="K1253" s="5">
        <v>0</v>
      </c>
      <c r="L1253" s="5">
        <v>0</v>
      </c>
      <c r="M1253" s="5">
        <v>0</v>
      </c>
      <c r="N1253" s="5">
        <v>0</v>
      </c>
      <c r="O1253" s="5">
        <v>0</v>
      </c>
      <c r="P1253" s="5">
        <v>0</v>
      </c>
      <c r="Q1253" s="5">
        <v>0</v>
      </c>
      <c r="R1253" s="5">
        <v>0</v>
      </c>
      <c r="S1253" s="5">
        <v>0</v>
      </c>
      <c r="T1253" s="5">
        <v>0</v>
      </c>
      <c r="U1253" s="5">
        <v>0</v>
      </c>
      <c r="V1253" s="5">
        <v>0</v>
      </c>
    </row>
    <row r="1254" spans="1:22" hidden="1" x14ac:dyDescent="0.35">
      <c r="A1254" t="s">
        <v>62</v>
      </c>
      <c r="B1254" t="s">
        <v>42</v>
      </c>
      <c r="C1254" t="str">
        <f t="shared" si="57"/>
        <v>POLAND_TO_elec</v>
      </c>
      <c r="D1254" t="str">
        <f t="shared" si="58"/>
        <v>PROTRA_CHP_PP_I</v>
      </c>
      <c r="E1254" t="s">
        <v>19</v>
      </c>
      <c r="F1254" s="1" t="str">
        <f t="shared" si="59"/>
        <v>POLANDTO_elecPROTRA_PP_gas_fuels</v>
      </c>
      <c r="G1254" s="5">
        <v>0.1201</v>
      </c>
      <c r="H1254" s="5">
        <v>0.1201</v>
      </c>
      <c r="I1254" s="5">
        <v>0.11600000000000001</v>
      </c>
      <c r="J1254" s="5">
        <v>0.11600000000000001</v>
      </c>
      <c r="K1254" s="5">
        <v>0.11600000000000001</v>
      </c>
      <c r="L1254" s="5">
        <v>0.11600000000000001</v>
      </c>
      <c r="M1254" s="5">
        <v>0.11600000000000001</v>
      </c>
      <c r="N1254" s="5">
        <v>0.11600000000000001</v>
      </c>
      <c r="O1254" s="5">
        <v>0.11840000000000001</v>
      </c>
      <c r="P1254" s="5">
        <v>0.11840000000000001</v>
      </c>
      <c r="Q1254" s="5">
        <v>0.60069166666666673</v>
      </c>
      <c r="R1254" s="5">
        <v>0.89127015582655833</v>
      </c>
      <c r="S1254" s="5">
        <v>0.9742925813008132</v>
      </c>
      <c r="T1254" s="5">
        <v>1.4028348069105694</v>
      </c>
      <c r="U1254" s="5">
        <v>1.4516715277777779</v>
      </c>
      <c r="V1254" s="5">
        <v>1.7166107384823852</v>
      </c>
    </row>
    <row r="1255" spans="1:22" hidden="1" x14ac:dyDescent="0.35">
      <c r="A1255" t="s">
        <v>62</v>
      </c>
      <c r="B1255" t="s">
        <v>42</v>
      </c>
      <c r="C1255" t="str">
        <f t="shared" si="57"/>
        <v>POLAND_TO_elec</v>
      </c>
      <c r="D1255" t="str">
        <f t="shared" si="58"/>
        <v>PROTRA_CHP_PP_I</v>
      </c>
      <c r="E1255" t="s">
        <v>20</v>
      </c>
      <c r="F1255" s="1" t="str">
        <f t="shared" si="59"/>
        <v>POLANDTO_elecPROTRA_PP_gas_fuels_CCS</v>
      </c>
      <c r="G1255" s="6">
        <v>0</v>
      </c>
      <c r="H1255" s="6">
        <v>0</v>
      </c>
      <c r="I1255" s="6">
        <v>0</v>
      </c>
      <c r="J1255" s="6">
        <v>0</v>
      </c>
      <c r="K1255" s="6">
        <v>0</v>
      </c>
      <c r="L1255" s="6">
        <v>0</v>
      </c>
      <c r="M1255" s="6">
        <v>0</v>
      </c>
      <c r="N1255" s="6">
        <v>0</v>
      </c>
      <c r="O1255" s="6">
        <v>0</v>
      </c>
      <c r="P1255" s="6">
        <v>0</v>
      </c>
      <c r="Q1255" s="6">
        <v>0</v>
      </c>
      <c r="R1255" s="6">
        <v>0</v>
      </c>
      <c r="S1255" s="6">
        <v>0</v>
      </c>
      <c r="T1255" s="6">
        <v>0</v>
      </c>
      <c r="U1255" s="6">
        <v>0</v>
      </c>
      <c r="V1255" s="6">
        <v>0</v>
      </c>
    </row>
    <row r="1256" spans="1:22" hidden="1" x14ac:dyDescent="0.35">
      <c r="A1256" t="s">
        <v>62</v>
      </c>
      <c r="B1256" t="s">
        <v>42</v>
      </c>
      <c r="C1256" t="str">
        <f t="shared" si="57"/>
        <v>POLAND_TO_elec</v>
      </c>
      <c r="D1256" t="str">
        <f t="shared" si="58"/>
        <v>PROTRA_CHP_PP_I</v>
      </c>
      <c r="E1256" t="s">
        <v>21</v>
      </c>
      <c r="F1256" s="1" t="str">
        <f t="shared" si="59"/>
        <v>POLANDTO_elecPROTRA_PP_geothermal</v>
      </c>
      <c r="G1256" s="5">
        <v>0</v>
      </c>
      <c r="H1256" s="5">
        <v>0</v>
      </c>
      <c r="I1256" s="5">
        <v>0</v>
      </c>
      <c r="J1256" s="5">
        <v>0</v>
      </c>
      <c r="K1256" s="5">
        <v>0</v>
      </c>
      <c r="L1256" s="5">
        <v>0</v>
      </c>
      <c r="M1256" s="5">
        <v>0</v>
      </c>
      <c r="N1256" s="5">
        <v>0</v>
      </c>
      <c r="O1256" s="5">
        <v>0</v>
      </c>
      <c r="P1256" s="5">
        <v>0</v>
      </c>
      <c r="Q1256" s="5">
        <v>0</v>
      </c>
      <c r="R1256" s="5">
        <v>0</v>
      </c>
      <c r="S1256" s="5">
        <v>0</v>
      </c>
      <c r="T1256" s="5">
        <v>0</v>
      </c>
      <c r="U1256" s="5">
        <v>0</v>
      </c>
      <c r="V1256" s="5">
        <v>0</v>
      </c>
    </row>
    <row r="1257" spans="1:22" hidden="1" x14ac:dyDescent="0.35">
      <c r="A1257" t="s">
        <v>62</v>
      </c>
      <c r="B1257" t="s">
        <v>42</v>
      </c>
      <c r="C1257" t="str">
        <f t="shared" si="57"/>
        <v>POLAND_TO_elec</v>
      </c>
      <c r="D1257" t="str">
        <f t="shared" si="58"/>
        <v>PROTRA_CHP_PP_I</v>
      </c>
      <c r="E1257" t="s">
        <v>22</v>
      </c>
      <c r="F1257" s="1" t="str">
        <f t="shared" si="59"/>
        <v>POLANDTO_elecPROTRA_PP_hydropower_dammed</v>
      </c>
      <c r="G1257" s="5">
        <v>1.8323</v>
      </c>
      <c r="H1257" s="5">
        <v>1.8323</v>
      </c>
      <c r="I1257" s="5">
        <v>1.8323</v>
      </c>
      <c r="J1257" s="5">
        <v>1.8323</v>
      </c>
      <c r="K1257" s="5">
        <v>1.8323</v>
      </c>
      <c r="L1257" s="5">
        <v>1.8323</v>
      </c>
      <c r="M1257" s="5">
        <v>1.8323</v>
      </c>
      <c r="N1257" s="5">
        <v>1.8323</v>
      </c>
      <c r="O1257" s="5">
        <v>1.8323</v>
      </c>
      <c r="P1257" s="5">
        <v>1.8323</v>
      </c>
      <c r="Q1257" s="5">
        <v>1.8323</v>
      </c>
      <c r="R1257" s="5">
        <v>1.8323</v>
      </c>
      <c r="S1257" s="5">
        <v>1.8323</v>
      </c>
      <c r="T1257" s="5">
        <v>1.8427648494288682</v>
      </c>
      <c r="U1257" s="5">
        <v>1.8427648494288682</v>
      </c>
      <c r="V1257" s="5">
        <v>1.8427648494288682</v>
      </c>
    </row>
    <row r="1258" spans="1:22" hidden="1" x14ac:dyDescent="0.35">
      <c r="A1258" t="s">
        <v>62</v>
      </c>
      <c r="B1258" t="s">
        <v>42</v>
      </c>
      <c r="C1258" t="str">
        <f t="shared" si="57"/>
        <v>POLAND_TO_elec</v>
      </c>
      <c r="D1258" t="str">
        <f t="shared" si="58"/>
        <v>PROTRA_CHP_PP_I</v>
      </c>
      <c r="E1258" t="s">
        <v>23</v>
      </c>
      <c r="F1258" s="1" t="str">
        <f t="shared" si="59"/>
        <v>POLANDTO_elecPROTRA_PP_hydropower_run_of_river</v>
      </c>
      <c r="G1258" s="5">
        <v>0.48869999999999997</v>
      </c>
      <c r="H1258" s="5">
        <v>0.49870000000000003</v>
      </c>
      <c r="I1258" s="5">
        <v>0.49570000000000003</v>
      </c>
      <c r="J1258" s="5">
        <v>0.50270000000000004</v>
      </c>
      <c r="K1258" s="5">
        <v>0.50570000000000015</v>
      </c>
      <c r="L1258" s="5">
        <v>0.50970000000000004</v>
      </c>
      <c r="M1258" s="5">
        <v>0.51370000000000005</v>
      </c>
      <c r="N1258" s="5">
        <v>0.51870000000000005</v>
      </c>
      <c r="O1258" s="5">
        <v>0.52270000000000005</v>
      </c>
      <c r="P1258" s="5">
        <v>0.53170000000000006</v>
      </c>
      <c r="Q1258" s="5">
        <v>0.53770000000000007</v>
      </c>
      <c r="R1258" s="5">
        <v>0.56188227513227518</v>
      </c>
      <c r="S1258" s="5">
        <v>0.56330476190476197</v>
      </c>
      <c r="T1258" s="5">
        <v>0.64723148148148157</v>
      </c>
      <c r="U1258" s="5">
        <v>0.61878174603174607</v>
      </c>
      <c r="V1258" s="5">
        <v>0.6372740740740741</v>
      </c>
    </row>
    <row r="1259" spans="1:22" hidden="1" x14ac:dyDescent="0.35">
      <c r="A1259" t="s">
        <v>62</v>
      </c>
      <c r="B1259" t="s">
        <v>42</v>
      </c>
      <c r="C1259" t="str">
        <f t="shared" si="57"/>
        <v>POLAND_TO_elec</v>
      </c>
      <c r="D1259" t="str">
        <f t="shared" si="58"/>
        <v>PROTRA_CHP_PP_I</v>
      </c>
      <c r="E1259" t="s">
        <v>24</v>
      </c>
      <c r="F1259" s="1" t="str">
        <f t="shared" si="59"/>
        <v>POLANDTO_elecPROTRA_PP_liquid_fuels</v>
      </c>
      <c r="G1259" s="5">
        <v>2.7E-2</v>
      </c>
      <c r="H1259" s="5">
        <v>2.7E-2</v>
      </c>
      <c r="I1259" s="5">
        <v>2.7E-2</v>
      </c>
      <c r="J1259" s="5">
        <v>2.7E-2</v>
      </c>
      <c r="K1259" s="5">
        <v>2.7E-2</v>
      </c>
      <c r="L1259" s="5">
        <v>2.7E-2</v>
      </c>
      <c r="M1259" s="5">
        <v>2.7E-2</v>
      </c>
      <c r="N1259" s="5">
        <v>2.7E-2</v>
      </c>
      <c r="O1259" s="5">
        <v>2.7E-2</v>
      </c>
      <c r="P1259" s="5">
        <v>2.7E-2</v>
      </c>
      <c r="Q1259" s="5">
        <v>1.2E-2</v>
      </c>
      <c r="R1259" s="5">
        <v>1.2E-2</v>
      </c>
      <c r="S1259" s="5">
        <v>1.2E-2</v>
      </c>
      <c r="T1259" s="5">
        <v>1.4434782608695653E-2</v>
      </c>
      <c r="U1259" s="5">
        <v>1.4434782608695653E-2</v>
      </c>
      <c r="V1259" s="5">
        <v>1.248695652173913E-2</v>
      </c>
    </row>
    <row r="1260" spans="1:22" hidden="1" x14ac:dyDescent="0.35">
      <c r="A1260" t="s">
        <v>62</v>
      </c>
      <c r="B1260" t="s">
        <v>42</v>
      </c>
      <c r="C1260" t="str">
        <f t="shared" si="57"/>
        <v>POLAND_TO_elec</v>
      </c>
      <c r="D1260" t="str">
        <f t="shared" si="58"/>
        <v>PROTRA_CHP_PP_I</v>
      </c>
      <c r="E1260" t="s">
        <v>25</v>
      </c>
      <c r="F1260" s="1" t="str">
        <f t="shared" si="59"/>
        <v>POLANDTO_elecPROTRA_PP_liquid_fuels_CCS</v>
      </c>
      <c r="G1260" s="5">
        <v>0</v>
      </c>
      <c r="H1260" s="5">
        <v>0</v>
      </c>
      <c r="I1260" s="5">
        <v>0</v>
      </c>
      <c r="J1260" s="5">
        <v>0</v>
      </c>
      <c r="K1260" s="5">
        <v>0</v>
      </c>
      <c r="L1260" s="5">
        <v>0</v>
      </c>
      <c r="M1260" s="5">
        <v>0</v>
      </c>
      <c r="N1260" s="5">
        <v>0</v>
      </c>
      <c r="O1260" s="5">
        <v>0</v>
      </c>
      <c r="P1260" s="5">
        <v>0</v>
      </c>
      <c r="Q1260" s="5">
        <v>0</v>
      </c>
      <c r="R1260" s="5">
        <v>0</v>
      </c>
      <c r="S1260" s="5">
        <v>0</v>
      </c>
      <c r="T1260" s="5">
        <v>0</v>
      </c>
      <c r="U1260" s="5">
        <v>0</v>
      </c>
      <c r="V1260" s="5">
        <v>0</v>
      </c>
    </row>
    <row r="1261" spans="1:22" hidden="1" x14ac:dyDescent="0.35">
      <c r="A1261" t="s">
        <v>62</v>
      </c>
      <c r="B1261" t="s">
        <v>42</v>
      </c>
      <c r="C1261" t="str">
        <f t="shared" si="57"/>
        <v>POLAND_TO_elec</v>
      </c>
      <c r="D1261" t="str">
        <f t="shared" si="58"/>
        <v>PROTRA_CHP_PP_I</v>
      </c>
      <c r="E1261" t="s">
        <v>26</v>
      </c>
      <c r="F1261" s="1" t="str">
        <f t="shared" si="59"/>
        <v>POLANDTO_elecPROTRA_PP_nuclear</v>
      </c>
      <c r="G1261" s="5">
        <v>0</v>
      </c>
      <c r="H1261" s="5">
        <v>0</v>
      </c>
      <c r="I1261" s="5">
        <v>0</v>
      </c>
      <c r="J1261" s="5">
        <v>0</v>
      </c>
      <c r="K1261" s="5">
        <v>0</v>
      </c>
      <c r="L1261" s="5">
        <v>0</v>
      </c>
      <c r="M1261" s="5">
        <v>0</v>
      </c>
      <c r="N1261" s="5">
        <v>0</v>
      </c>
      <c r="O1261" s="5">
        <v>0</v>
      </c>
      <c r="P1261" s="5">
        <v>0</v>
      </c>
      <c r="Q1261" s="5">
        <v>0</v>
      </c>
      <c r="R1261" s="5">
        <v>0</v>
      </c>
      <c r="S1261" s="5">
        <v>0</v>
      </c>
      <c r="T1261" s="5">
        <v>0</v>
      </c>
      <c r="U1261" s="5">
        <v>0</v>
      </c>
      <c r="V1261" s="5">
        <v>0</v>
      </c>
    </row>
    <row r="1262" spans="1:22" hidden="1" x14ac:dyDescent="0.35">
      <c r="A1262" t="s">
        <v>62</v>
      </c>
      <c r="B1262" t="s">
        <v>42</v>
      </c>
      <c r="C1262" t="str">
        <f t="shared" si="57"/>
        <v>POLAND_TO_elec</v>
      </c>
      <c r="D1262" t="str">
        <f t="shared" si="58"/>
        <v>PROTRA_CHP_PP_I</v>
      </c>
      <c r="E1262" t="s">
        <v>27</v>
      </c>
      <c r="F1262" s="1" t="str">
        <f t="shared" si="59"/>
        <v>POLANDTO_elecPROTRA_PP_oceanic</v>
      </c>
      <c r="G1262" s="5">
        <v>0</v>
      </c>
      <c r="H1262" s="5">
        <v>0</v>
      </c>
      <c r="I1262" s="5">
        <v>0</v>
      </c>
      <c r="J1262" s="5">
        <v>0</v>
      </c>
      <c r="K1262" s="5">
        <v>0</v>
      </c>
      <c r="L1262" s="5">
        <v>0</v>
      </c>
      <c r="M1262" s="5">
        <v>0</v>
      </c>
      <c r="N1262" s="5">
        <v>0</v>
      </c>
      <c r="O1262" s="5">
        <v>0</v>
      </c>
      <c r="P1262" s="5">
        <v>0</v>
      </c>
      <c r="Q1262" s="5">
        <v>0</v>
      </c>
      <c r="R1262" s="5">
        <v>0</v>
      </c>
      <c r="S1262" s="5">
        <v>0</v>
      </c>
      <c r="T1262" s="5">
        <v>0</v>
      </c>
      <c r="U1262" s="5">
        <v>0</v>
      </c>
      <c r="V1262" s="5">
        <v>0</v>
      </c>
    </row>
    <row r="1263" spans="1:22" hidden="1" x14ac:dyDescent="0.35">
      <c r="A1263" t="s">
        <v>62</v>
      </c>
      <c r="B1263" t="s">
        <v>42</v>
      </c>
      <c r="C1263" t="str">
        <f t="shared" si="57"/>
        <v>POLAND_TO_elec</v>
      </c>
      <c r="D1263" t="str">
        <f t="shared" si="58"/>
        <v>PROTRA_CHP_PP_I</v>
      </c>
      <c r="E1263" t="s">
        <v>28</v>
      </c>
      <c r="F1263" s="1" t="str">
        <f t="shared" si="59"/>
        <v>POLANDTO_elecPROTRA_PP_solar_CSP</v>
      </c>
      <c r="G1263" s="5">
        <v>0</v>
      </c>
      <c r="H1263" s="5">
        <v>0</v>
      </c>
      <c r="I1263" s="5">
        <v>0</v>
      </c>
      <c r="J1263" s="5">
        <v>0</v>
      </c>
      <c r="K1263" s="5">
        <v>0</v>
      </c>
      <c r="L1263" s="5">
        <v>0</v>
      </c>
      <c r="M1263" s="5">
        <v>0</v>
      </c>
      <c r="N1263" s="5">
        <v>0</v>
      </c>
      <c r="O1263" s="5">
        <v>0</v>
      </c>
      <c r="P1263" s="5">
        <v>0</v>
      </c>
      <c r="Q1263" s="5">
        <v>0</v>
      </c>
      <c r="R1263" s="5">
        <v>0</v>
      </c>
      <c r="S1263" s="5">
        <v>0</v>
      </c>
      <c r="T1263" s="5">
        <v>0</v>
      </c>
      <c r="U1263" s="5">
        <v>0</v>
      </c>
      <c r="V1263" s="5">
        <v>0</v>
      </c>
    </row>
    <row r="1264" spans="1:22" hidden="1" x14ac:dyDescent="0.35">
      <c r="A1264" t="s">
        <v>62</v>
      </c>
      <c r="B1264" t="s">
        <v>42</v>
      </c>
      <c r="C1264" t="str">
        <f t="shared" si="57"/>
        <v>POLAND_TO_elec</v>
      </c>
      <c r="D1264" t="str">
        <f t="shared" si="58"/>
        <v>PROTRA_CHP_PP_I</v>
      </c>
      <c r="E1264" t="s">
        <v>29</v>
      </c>
      <c r="F1264" s="1" t="str">
        <f t="shared" si="59"/>
        <v>POLANDTO_elecPROTRA_PP_solar_PV</v>
      </c>
      <c r="G1264" s="5">
        <v>0</v>
      </c>
      <c r="H1264" s="5">
        <v>0</v>
      </c>
      <c r="I1264" s="5">
        <v>0</v>
      </c>
      <c r="J1264" s="5">
        <v>0</v>
      </c>
      <c r="K1264" s="5">
        <v>0</v>
      </c>
      <c r="L1264" s="5">
        <v>0</v>
      </c>
      <c r="M1264" s="5">
        <v>1.5540000000000004E-4</v>
      </c>
      <c r="N1264" s="5">
        <v>1.8200000000000003E-4</v>
      </c>
      <c r="O1264" s="5">
        <v>3.3502E-4</v>
      </c>
      <c r="P1264" s="5">
        <v>3.8010000000000001E-3</v>
      </c>
      <c r="Q1264" s="5">
        <v>1.5088780000000001E-2</v>
      </c>
      <c r="R1264" s="5">
        <v>8.2988290000000006E-2</v>
      </c>
      <c r="S1264" s="5">
        <v>0.15088780000000002</v>
      </c>
      <c r="T1264" s="5">
        <v>0.15088780000000002</v>
      </c>
      <c r="U1264" s="5">
        <v>0.15088780000000002</v>
      </c>
      <c r="V1264" s="5">
        <v>0.15088780000000002</v>
      </c>
    </row>
    <row r="1265" spans="1:22" hidden="1" x14ac:dyDescent="0.35">
      <c r="A1265" t="s">
        <v>62</v>
      </c>
      <c r="B1265" t="s">
        <v>42</v>
      </c>
      <c r="C1265" t="str">
        <f t="shared" si="57"/>
        <v>POLAND_TO_elec</v>
      </c>
      <c r="D1265" t="str">
        <f t="shared" si="58"/>
        <v>PROTRA_CHP_PP_I</v>
      </c>
      <c r="E1265" t="s">
        <v>30</v>
      </c>
      <c r="F1265" s="1" t="str">
        <f t="shared" si="59"/>
        <v>POLANDTO_elecPROTRA_PP_solar_urban_PV</v>
      </c>
      <c r="G1265" s="5">
        <v>0</v>
      </c>
      <c r="H1265" s="5">
        <v>0</v>
      </c>
      <c r="I1265" s="5">
        <v>0</v>
      </c>
      <c r="J1265" s="5">
        <v>0</v>
      </c>
      <c r="K1265" s="5">
        <v>0</v>
      </c>
      <c r="L1265" s="5">
        <v>0</v>
      </c>
      <c r="M1265" s="5">
        <v>9.5460000000000011E-4</v>
      </c>
      <c r="N1265" s="5">
        <v>1.1180000000000001E-3</v>
      </c>
      <c r="O1265" s="5">
        <v>2.0579799999999996E-3</v>
      </c>
      <c r="P1265" s="5">
        <v>2.3348999999999998E-2</v>
      </c>
      <c r="Q1265" s="5">
        <v>9.2688220000000002E-2</v>
      </c>
      <c r="R1265" s="5">
        <v>0.50978520999999999</v>
      </c>
      <c r="S1265" s="5">
        <v>0.92688219999999999</v>
      </c>
      <c r="T1265" s="5">
        <v>0.92688219999999999</v>
      </c>
      <c r="U1265" s="5">
        <v>0.92688219999999999</v>
      </c>
      <c r="V1265" s="5">
        <v>0.92688219999999999</v>
      </c>
    </row>
    <row r="1266" spans="1:22" hidden="1" x14ac:dyDescent="0.35">
      <c r="A1266" t="s">
        <v>62</v>
      </c>
      <c r="B1266" t="s">
        <v>42</v>
      </c>
      <c r="C1266" t="str">
        <f t="shared" si="57"/>
        <v>POLAND_TO_elec</v>
      </c>
      <c r="D1266" t="str">
        <f t="shared" si="58"/>
        <v>PROTRA_CHP_PP_I</v>
      </c>
      <c r="E1266" t="s">
        <v>31</v>
      </c>
      <c r="F1266" s="1" t="str">
        <f t="shared" si="59"/>
        <v>POLANDTO_elecPROTRA_PP_solid_fossil</v>
      </c>
      <c r="G1266" s="5">
        <v>7.2050000000000001</v>
      </c>
      <c r="H1266" s="5">
        <v>7.5270000000000001</v>
      </c>
      <c r="I1266" s="5">
        <v>7.5270000000000001</v>
      </c>
      <c r="J1266" s="5">
        <v>7.5270000000000001</v>
      </c>
      <c r="K1266" s="5">
        <v>7.415</v>
      </c>
      <c r="L1266" s="5">
        <v>7.7004999999999999</v>
      </c>
      <c r="M1266" s="5">
        <v>7.6965000000000003</v>
      </c>
      <c r="N1266" s="5">
        <v>7.6459999999999999</v>
      </c>
      <c r="O1266" s="5">
        <v>7.6375000000000002</v>
      </c>
      <c r="P1266" s="5">
        <v>7.6375000000000002</v>
      </c>
      <c r="Q1266" s="5">
        <v>7.6375000000000002</v>
      </c>
      <c r="R1266" s="5">
        <v>7.4091416903536871</v>
      </c>
      <c r="S1266" s="5">
        <v>7.2294228762638078</v>
      </c>
      <c r="T1266" s="5">
        <v>7.8688811031554708</v>
      </c>
      <c r="U1266" s="5">
        <v>8.3192773360198622</v>
      </c>
      <c r="V1266" s="5">
        <v>8.2338147195336973</v>
      </c>
    </row>
    <row r="1267" spans="1:22" hidden="1" x14ac:dyDescent="0.35">
      <c r="A1267" t="s">
        <v>62</v>
      </c>
      <c r="B1267" t="s">
        <v>42</v>
      </c>
      <c r="C1267" t="str">
        <f t="shared" si="57"/>
        <v>POLAND_TO_elec</v>
      </c>
      <c r="D1267" t="str">
        <f t="shared" si="58"/>
        <v>PROTRA_CHP_PP_I</v>
      </c>
      <c r="E1267" t="s">
        <v>32</v>
      </c>
      <c r="F1267" s="1" t="str">
        <f t="shared" si="59"/>
        <v>POLANDTO_elecPROTRA_PP_solid_fossil_CCS</v>
      </c>
      <c r="G1267" s="5">
        <v>0</v>
      </c>
      <c r="H1267" s="5">
        <v>0</v>
      </c>
      <c r="I1267" s="5">
        <v>0</v>
      </c>
      <c r="J1267" s="5">
        <v>0</v>
      </c>
      <c r="K1267" s="5">
        <v>0</v>
      </c>
      <c r="L1267" s="5">
        <v>0</v>
      </c>
      <c r="M1267" s="5">
        <v>0</v>
      </c>
      <c r="N1267" s="5">
        <v>0</v>
      </c>
      <c r="O1267" s="5">
        <v>0</v>
      </c>
      <c r="P1267" s="5">
        <v>0</v>
      </c>
      <c r="Q1267" s="5">
        <v>0</v>
      </c>
      <c r="R1267" s="5">
        <v>0</v>
      </c>
      <c r="S1267" s="5">
        <v>0</v>
      </c>
      <c r="T1267" s="5">
        <v>0</v>
      </c>
      <c r="U1267" s="5">
        <v>0</v>
      </c>
      <c r="V1267" s="5">
        <v>0</v>
      </c>
    </row>
    <row r="1268" spans="1:22" hidden="1" x14ac:dyDescent="0.35">
      <c r="A1268" t="s">
        <v>62</v>
      </c>
      <c r="B1268" t="s">
        <v>42</v>
      </c>
      <c r="C1268" t="str">
        <f t="shared" si="57"/>
        <v>POLAND_TO_elec</v>
      </c>
      <c r="D1268" t="str">
        <f t="shared" si="58"/>
        <v>PROTRA_CHP_PP_I</v>
      </c>
      <c r="E1268" t="s">
        <v>33</v>
      </c>
      <c r="F1268" s="1" t="str">
        <f t="shared" si="59"/>
        <v>POLANDTO_elecPROTRA_PP_waste</v>
      </c>
      <c r="G1268" s="5">
        <v>0</v>
      </c>
      <c r="H1268" s="5">
        <v>0</v>
      </c>
      <c r="I1268" s="5">
        <v>0</v>
      </c>
      <c r="J1268" s="5">
        <v>0</v>
      </c>
      <c r="K1268" s="5">
        <v>0</v>
      </c>
      <c r="L1268" s="5">
        <v>0</v>
      </c>
      <c r="M1268" s="5">
        <v>6.2605116037711779E-3</v>
      </c>
      <c r="N1268" s="5">
        <v>6.2605116037711779E-3</v>
      </c>
      <c r="O1268" s="5">
        <v>6.2605116037711779E-3</v>
      </c>
      <c r="P1268" s="5">
        <v>6.2605116037711779E-3</v>
      </c>
      <c r="Q1268" s="5">
        <v>6.2605116037711779E-3</v>
      </c>
      <c r="R1268" s="5">
        <v>7.1548704043099178E-3</v>
      </c>
      <c r="S1268" s="5">
        <v>8.0492292048486569E-3</v>
      </c>
      <c r="T1268" s="5">
        <v>8.943588005387396E-3</v>
      </c>
      <c r="U1268" s="5">
        <v>9.837946805926135E-3</v>
      </c>
      <c r="V1268" s="5">
        <v>1.0732305606464874E-2</v>
      </c>
    </row>
    <row r="1269" spans="1:22" hidden="1" x14ac:dyDescent="0.35">
      <c r="A1269" t="s">
        <v>62</v>
      </c>
      <c r="B1269" t="s">
        <v>42</v>
      </c>
      <c r="C1269" t="str">
        <f t="shared" si="57"/>
        <v>POLAND_TO_elec</v>
      </c>
      <c r="D1269" t="str">
        <f t="shared" si="58"/>
        <v>PROTRA_CHP_PP_I</v>
      </c>
      <c r="E1269" t="s">
        <v>34</v>
      </c>
      <c r="F1269" s="1" t="str">
        <f t="shared" si="59"/>
        <v>POLANDTO_elecPROTRA_PP_waste_CCS</v>
      </c>
      <c r="G1269" s="5">
        <v>0</v>
      </c>
      <c r="H1269" s="5">
        <v>0</v>
      </c>
      <c r="I1269" s="5">
        <v>0</v>
      </c>
      <c r="J1269" s="5">
        <v>0</v>
      </c>
      <c r="K1269" s="5">
        <v>0</v>
      </c>
      <c r="L1269" s="5">
        <v>0</v>
      </c>
      <c r="M1269" s="5">
        <v>0</v>
      </c>
      <c r="N1269" s="5">
        <v>0</v>
      </c>
      <c r="O1269" s="5">
        <v>0</v>
      </c>
      <c r="P1269" s="5">
        <v>0</v>
      </c>
      <c r="Q1269" s="5">
        <v>0</v>
      </c>
      <c r="R1269" s="5">
        <v>0</v>
      </c>
      <c r="S1269" s="5">
        <v>0</v>
      </c>
      <c r="T1269" s="5">
        <v>0</v>
      </c>
      <c r="U1269" s="5">
        <v>0</v>
      </c>
      <c r="V1269" s="5">
        <v>0</v>
      </c>
    </row>
    <row r="1270" spans="1:22" hidden="1" x14ac:dyDescent="0.35">
      <c r="A1270" t="s">
        <v>62</v>
      </c>
      <c r="B1270" t="s">
        <v>42</v>
      </c>
      <c r="C1270" t="str">
        <f t="shared" si="57"/>
        <v>POLAND_TO_elec</v>
      </c>
      <c r="D1270" t="str">
        <f t="shared" si="58"/>
        <v>PROTRA_CHP_PP_I</v>
      </c>
      <c r="E1270" t="s">
        <v>35</v>
      </c>
      <c r="F1270" s="1" t="str">
        <f t="shared" si="59"/>
        <v>POLANDTO_elecPROTRA_PP_wind_offshore</v>
      </c>
      <c r="G1270" s="5">
        <v>0</v>
      </c>
      <c r="H1270" s="5">
        <v>0</v>
      </c>
      <c r="I1270" s="5">
        <v>0</v>
      </c>
      <c r="J1270" s="5">
        <v>0</v>
      </c>
      <c r="K1270" s="5">
        <v>0</v>
      </c>
      <c r="L1270" s="5">
        <v>0</v>
      </c>
      <c r="M1270" s="5">
        <v>0</v>
      </c>
      <c r="N1270" s="5">
        <v>0</v>
      </c>
      <c r="O1270" s="5">
        <v>0</v>
      </c>
      <c r="P1270" s="5">
        <v>0</v>
      </c>
      <c r="Q1270" s="5">
        <v>0</v>
      </c>
      <c r="R1270" s="5">
        <v>0</v>
      </c>
      <c r="S1270" s="5">
        <v>0</v>
      </c>
      <c r="T1270" s="5">
        <v>0</v>
      </c>
      <c r="U1270" s="5">
        <v>0</v>
      </c>
      <c r="V1270" s="5">
        <v>0</v>
      </c>
    </row>
    <row r="1271" spans="1:22" hidden="1" x14ac:dyDescent="0.35">
      <c r="A1271" t="s">
        <v>62</v>
      </c>
      <c r="B1271" t="s">
        <v>42</v>
      </c>
      <c r="C1271" t="str">
        <f t="shared" si="57"/>
        <v>POLAND_TO_elec</v>
      </c>
      <c r="D1271" t="str">
        <f t="shared" si="58"/>
        <v>PROTRA_CHP_PP_I</v>
      </c>
      <c r="E1271" t="s">
        <v>36</v>
      </c>
      <c r="F1271" s="1" t="str">
        <f t="shared" si="59"/>
        <v>POLANDTO_elecPROTRA_PP_wind_onshore</v>
      </c>
      <c r="G1271" s="5">
        <v>0.121</v>
      </c>
      <c r="H1271" s="5">
        <v>0.17199999999999999</v>
      </c>
      <c r="I1271" s="5">
        <v>0.30599999999999999</v>
      </c>
      <c r="J1271" s="5">
        <v>0.52600000000000002</v>
      </c>
      <c r="K1271" s="5">
        <v>0.70899999999999996</v>
      </c>
      <c r="L1271" s="5">
        <v>1.1080000000000001</v>
      </c>
      <c r="M1271" s="5">
        <v>1.8</v>
      </c>
      <c r="N1271" s="5">
        <v>2.5640000000000001</v>
      </c>
      <c r="O1271" s="5">
        <v>3.4289999999999998</v>
      </c>
      <c r="P1271" s="5">
        <v>3.8359999999999999</v>
      </c>
      <c r="Q1271" s="5">
        <v>4.8860000000000001</v>
      </c>
      <c r="R1271" s="5">
        <v>7.1430771687067596</v>
      </c>
      <c r="S1271" s="5">
        <v>7.8347621075039919</v>
      </c>
      <c r="T1271" s="5">
        <v>7.5292245875465671</v>
      </c>
      <c r="U1271" s="5">
        <v>7.5513273017562543</v>
      </c>
      <c r="V1271" s="5">
        <v>7.7398504523682812</v>
      </c>
    </row>
    <row r="1272" spans="1:22" hidden="1" x14ac:dyDescent="0.35">
      <c r="A1272" t="s">
        <v>63</v>
      </c>
      <c r="B1272" t="s">
        <v>41</v>
      </c>
      <c r="C1272" t="str">
        <f t="shared" si="57"/>
        <v>PORTUGAL_TO_heat</v>
      </c>
      <c r="D1272" t="str">
        <f t="shared" si="58"/>
        <v>PROTRA_CHP_HP_I</v>
      </c>
      <c r="E1272" t="s">
        <v>0</v>
      </c>
      <c r="F1272" s="1" t="str">
        <f t="shared" si="59"/>
        <v>PORTUGALTO_heatPROTRA_CHP_gas_fuels</v>
      </c>
      <c r="G1272" s="3">
        <v>1.465313897434271E-2</v>
      </c>
      <c r="H1272" s="3">
        <v>1.6059988582664681E-2</v>
      </c>
      <c r="I1272" s="3">
        <v>1.6958013542228284E-2</v>
      </c>
      <c r="J1272" s="3">
        <v>1.5598339729155435E-2</v>
      </c>
      <c r="K1272" s="3">
        <v>1.9700949065998539E-2</v>
      </c>
      <c r="L1272" s="3">
        <v>3.1176461260346965E-2</v>
      </c>
      <c r="M1272" s="3">
        <v>3.1043358123751228E-2</v>
      </c>
      <c r="N1272" s="3">
        <v>3.2921965684564396E-2</v>
      </c>
      <c r="O1272" s="3">
        <v>4.2336906536424475E-2</v>
      </c>
      <c r="P1272" s="3">
        <v>3.5496416225302085E-2</v>
      </c>
      <c r="Q1272" s="3">
        <v>3.2160413561257178E-2</v>
      </c>
      <c r="R1272" s="3">
        <v>3.1422449335574518E-2</v>
      </c>
      <c r="S1272" s="3">
        <v>3.2122588682566365E-2</v>
      </c>
      <c r="T1272" s="3">
        <v>3.3705168128191305E-2</v>
      </c>
      <c r="U1272" s="3">
        <v>3.4902860478576637E-2</v>
      </c>
      <c r="V1272" s="3">
        <v>3.5679621741302209E-2</v>
      </c>
    </row>
    <row r="1273" spans="1:22" hidden="1" x14ac:dyDescent="0.35">
      <c r="A1273" t="s">
        <v>63</v>
      </c>
      <c r="B1273" t="s">
        <v>41</v>
      </c>
      <c r="C1273" t="str">
        <f t="shared" si="57"/>
        <v>PORTUGAL_TO_heat</v>
      </c>
      <c r="D1273" t="str">
        <f t="shared" si="58"/>
        <v>PROTRA_CHP_HP_I</v>
      </c>
      <c r="E1273" t="s">
        <v>1</v>
      </c>
      <c r="F1273" s="1" t="str">
        <f t="shared" si="59"/>
        <v>PORTUGALTO_heatPROTRA_CHP_gas_fuels_CCS</v>
      </c>
      <c r="G1273" s="3">
        <v>0</v>
      </c>
      <c r="H1273" s="3">
        <v>0</v>
      </c>
      <c r="I1273" s="3">
        <v>0</v>
      </c>
      <c r="J1273" s="3">
        <v>0</v>
      </c>
      <c r="K1273" s="3">
        <v>0</v>
      </c>
      <c r="L1273" s="3">
        <v>0</v>
      </c>
      <c r="M1273" s="3">
        <v>0</v>
      </c>
      <c r="N1273" s="3">
        <v>0</v>
      </c>
      <c r="O1273" s="3">
        <v>0</v>
      </c>
      <c r="P1273" s="3">
        <v>0</v>
      </c>
      <c r="Q1273" s="3">
        <v>0</v>
      </c>
      <c r="R1273" s="3">
        <v>0</v>
      </c>
      <c r="S1273" s="3">
        <v>0</v>
      </c>
      <c r="T1273" s="3">
        <v>0</v>
      </c>
      <c r="U1273" s="3">
        <v>0</v>
      </c>
      <c r="V1273" s="3">
        <v>0</v>
      </c>
    </row>
    <row r="1274" spans="1:22" hidden="1" x14ac:dyDescent="0.35">
      <c r="A1274" t="s">
        <v>63</v>
      </c>
      <c r="B1274" t="s">
        <v>41</v>
      </c>
      <c r="C1274" t="str">
        <f t="shared" si="57"/>
        <v>PORTUGAL_TO_heat</v>
      </c>
      <c r="D1274" t="str">
        <f t="shared" si="58"/>
        <v>PROTRA_CHP_HP_I</v>
      </c>
      <c r="E1274" t="s">
        <v>2</v>
      </c>
      <c r="F1274" s="1" t="str">
        <f t="shared" si="59"/>
        <v>PORTUGALTO_heatPROTRA_CHP_geothermal</v>
      </c>
      <c r="G1274" s="3">
        <v>0</v>
      </c>
      <c r="H1274" s="3">
        <v>0</v>
      </c>
      <c r="I1274" s="3">
        <v>0</v>
      </c>
      <c r="J1274" s="3">
        <v>0</v>
      </c>
      <c r="K1274" s="3">
        <v>0</v>
      </c>
      <c r="L1274" s="3">
        <v>0</v>
      </c>
      <c r="M1274" s="3">
        <v>0</v>
      </c>
      <c r="N1274" s="3">
        <v>0</v>
      </c>
      <c r="O1274" s="3">
        <v>0</v>
      </c>
      <c r="P1274" s="3">
        <v>0</v>
      </c>
      <c r="Q1274" s="3">
        <v>0</v>
      </c>
      <c r="R1274" s="3">
        <v>0</v>
      </c>
      <c r="S1274" s="3">
        <v>0</v>
      </c>
      <c r="T1274" s="3">
        <v>0</v>
      </c>
      <c r="U1274" s="3">
        <v>0</v>
      </c>
      <c r="V1274" s="3">
        <v>0</v>
      </c>
    </row>
    <row r="1275" spans="1:22" hidden="1" x14ac:dyDescent="0.35">
      <c r="A1275" t="s">
        <v>63</v>
      </c>
      <c r="B1275" t="s">
        <v>41</v>
      </c>
      <c r="C1275" t="str">
        <f t="shared" si="57"/>
        <v>PORTUGAL_TO_heat</v>
      </c>
      <c r="D1275" t="str">
        <f t="shared" si="58"/>
        <v>PROTRA_CHP_HP_I</v>
      </c>
      <c r="E1275" t="s">
        <v>3</v>
      </c>
      <c r="F1275" s="1" t="str">
        <f t="shared" si="59"/>
        <v>PORTUGALTO_heatPROTRA_CHP_liquid_fuels</v>
      </c>
      <c r="G1275" s="3">
        <v>8.4495218990834446E-3</v>
      </c>
      <c r="H1275" s="3">
        <v>7.2583330690431649E-3</v>
      </c>
      <c r="I1275" s="3">
        <v>6.8522842599346694E-3</v>
      </c>
      <c r="J1275" s="3">
        <v>6.7276053724905673E-3</v>
      </c>
      <c r="K1275" s="3">
        <v>7.349314959880753E-3</v>
      </c>
      <c r="L1275" s="3">
        <v>4.3351186134280564E-3</v>
      </c>
      <c r="M1275" s="3">
        <v>3.6645483809584233E-3</v>
      </c>
      <c r="N1275" s="3">
        <v>3.165832831182012E-3</v>
      </c>
      <c r="O1275" s="3">
        <v>6.6551568297865615E-4</v>
      </c>
      <c r="P1275" s="3">
        <v>5.0377009926738778E-4</v>
      </c>
      <c r="Q1275" s="3">
        <v>7.3964907551298757E-4</v>
      </c>
      <c r="R1275" s="3">
        <v>3.3023056674383945E-4</v>
      </c>
      <c r="S1275" s="3">
        <v>5.89697440613999E-5</v>
      </c>
      <c r="T1275" s="3">
        <v>2.9483187180869632E-4</v>
      </c>
      <c r="U1275" s="3">
        <v>3.5530113221908603E-4</v>
      </c>
      <c r="V1275" s="3">
        <v>2.7489167406679141E-4</v>
      </c>
    </row>
    <row r="1276" spans="1:22" hidden="1" x14ac:dyDescent="0.35">
      <c r="A1276" t="s">
        <v>63</v>
      </c>
      <c r="B1276" t="s">
        <v>41</v>
      </c>
      <c r="C1276" t="str">
        <f t="shared" si="57"/>
        <v>PORTUGAL_TO_heat</v>
      </c>
      <c r="D1276" t="str">
        <f t="shared" si="58"/>
        <v>PROTRA_CHP_HP_I</v>
      </c>
      <c r="E1276" t="s">
        <v>4</v>
      </c>
      <c r="F1276" s="1" t="str">
        <f t="shared" si="59"/>
        <v>PORTUGALTO_heatPROTRA_CHP_liquid_fuels_CCS</v>
      </c>
      <c r="G1276" s="3">
        <v>0</v>
      </c>
      <c r="H1276" s="3">
        <v>0</v>
      </c>
      <c r="I1276" s="3">
        <v>0</v>
      </c>
      <c r="J1276" s="3">
        <v>0</v>
      </c>
      <c r="K1276" s="3">
        <v>0</v>
      </c>
      <c r="L1276" s="3">
        <v>0</v>
      </c>
      <c r="M1276" s="3">
        <v>0</v>
      </c>
      <c r="N1276" s="3">
        <v>0</v>
      </c>
      <c r="O1276" s="3">
        <v>0</v>
      </c>
      <c r="P1276" s="3">
        <v>0</v>
      </c>
      <c r="Q1276" s="3">
        <v>0</v>
      </c>
      <c r="R1276" s="3">
        <v>0</v>
      </c>
      <c r="S1276" s="3">
        <v>0</v>
      </c>
      <c r="T1276" s="3">
        <v>0</v>
      </c>
      <c r="U1276" s="3">
        <v>0</v>
      </c>
      <c r="V1276" s="3">
        <v>0</v>
      </c>
    </row>
    <row r="1277" spans="1:22" hidden="1" x14ac:dyDescent="0.35">
      <c r="A1277" t="s">
        <v>63</v>
      </c>
      <c r="B1277" t="s">
        <v>41</v>
      </c>
      <c r="C1277" t="str">
        <f t="shared" si="57"/>
        <v>PORTUGAL_TO_heat</v>
      </c>
      <c r="D1277" t="str">
        <f t="shared" si="58"/>
        <v>PROTRA_CHP_HP_I</v>
      </c>
      <c r="E1277" t="s">
        <v>5</v>
      </c>
      <c r="F1277" s="1" t="str">
        <f t="shared" si="59"/>
        <v>PORTUGALTO_heatPROTRA_CHP_solid_fossil</v>
      </c>
      <c r="G1277" s="3">
        <v>0</v>
      </c>
      <c r="H1277" s="3">
        <v>0</v>
      </c>
      <c r="I1277" s="3">
        <v>0</v>
      </c>
      <c r="J1277" s="3">
        <v>0</v>
      </c>
      <c r="K1277" s="3">
        <v>0</v>
      </c>
      <c r="L1277" s="3">
        <v>0</v>
      </c>
      <c r="M1277" s="3">
        <v>0</v>
      </c>
      <c r="N1277" s="3">
        <v>0</v>
      </c>
      <c r="O1277" s="3">
        <v>0</v>
      </c>
      <c r="P1277" s="3">
        <v>0</v>
      </c>
      <c r="Q1277" s="3">
        <v>0</v>
      </c>
      <c r="R1277" s="3">
        <v>0</v>
      </c>
      <c r="S1277" s="3">
        <v>0</v>
      </c>
      <c r="T1277" s="3">
        <v>0</v>
      </c>
      <c r="U1277" s="3">
        <v>0</v>
      </c>
      <c r="V1277" s="3">
        <v>0</v>
      </c>
    </row>
    <row r="1278" spans="1:22" hidden="1" x14ac:dyDescent="0.35">
      <c r="A1278" t="s">
        <v>63</v>
      </c>
      <c r="B1278" t="s">
        <v>41</v>
      </c>
      <c r="C1278" t="str">
        <f t="shared" si="57"/>
        <v>PORTUGAL_TO_heat</v>
      </c>
      <c r="D1278" t="str">
        <f t="shared" si="58"/>
        <v>PROTRA_CHP_HP_I</v>
      </c>
      <c r="E1278" t="s">
        <v>6</v>
      </c>
      <c r="F1278" s="1" t="str">
        <f t="shared" si="59"/>
        <v>PORTUGALTO_heatPROTRA_CHP_solid_fossil_CCS</v>
      </c>
      <c r="G1278" s="3">
        <v>0</v>
      </c>
      <c r="H1278" s="3">
        <v>0</v>
      </c>
      <c r="I1278" s="3">
        <v>0</v>
      </c>
      <c r="J1278" s="3">
        <v>0</v>
      </c>
      <c r="K1278" s="3">
        <v>0</v>
      </c>
      <c r="L1278" s="3">
        <v>0</v>
      </c>
      <c r="M1278" s="3">
        <v>0</v>
      </c>
      <c r="N1278" s="3">
        <v>0</v>
      </c>
      <c r="O1278" s="3">
        <v>0</v>
      </c>
      <c r="P1278" s="3">
        <v>0</v>
      </c>
      <c r="Q1278" s="3">
        <v>0</v>
      </c>
      <c r="R1278" s="3">
        <v>0</v>
      </c>
      <c r="S1278" s="3">
        <v>0</v>
      </c>
      <c r="T1278" s="3">
        <v>0</v>
      </c>
      <c r="U1278" s="3">
        <v>0</v>
      </c>
      <c r="V1278" s="3">
        <v>0</v>
      </c>
    </row>
    <row r="1279" spans="1:22" hidden="1" x14ac:dyDescent="0.35">
      <c r="A1279" t="s">
        <v>63</v>
      </c>
      <c r="B1279" t="s">
        <v>41</v>
      </c>
      <c r="C1279" t="str">
        <f t="shared" si="57"/>
        <v>PORTUGAL_TO_heat</v>
      </c>
      <c r="D1279" t="str">
        <f t="shared" si="58"/>
        <v>PROTRA_CHP_HP_I</v>
      </c>
      <c r="E1279" t="s">
        <v>7</v>
      </c>
      <c r="F1279" s="1" t="str">
        <f t="shared" si="59"/>
        <v>PORTUGALTO_heatPROTRA_CHP_waste</v>
      </c>
      <c r="G1279" s="3">
        <v>0</v>
      </c>
      <c r="H1279" s="3">
        <v>0</v>
      </c>
      <c r="I1279" s="3">
        <v>0</v>
      </c>
      <c r="J1279" s="3">
        <v>0</v>
      </c>
      <c r="K1279" s="3">
        <v>0</v>
      </c>
      <c r="L1279" s="3">
        <v>0</v>
      </c>
      <c r="M1279" s="3">
        <v>0</v>
      </c>
      <c r="N1279" s="3">
        <v>0</v>
      </c>
      <c r="O1279" s="3">
        <v>0</v>
      </c>
      <c r="P1279" s="3">
        <v>0</v>
      </c>
      <c r="Q1279" s="3">
        <v>0</v>
      </c>
      <c r="R1279" s="3">
        <v>0</v>
      </c>
      <c r="S1279" s="3">
        <v>0</v>
      </c>
      <c r="T1279" s="3">
        <v>0</v>
      </c>
      <c r="U1279" s="3">
        <v>0</v>
      </c>
      <c r="V1279" s="3">
        <v>0</v>
      </c>
    </row>
    <row r="1280" spans="1:22" hidden="1" x14ac:dyDescent="0.35">
      <c r="A1280" t="s">
        <v>63</v>
      </c>
      <c r="B1280" t="s">
        <v>41</v>
      </c>
      <c r="C1280" t="str">
        <f t="shared" si="57"/>
        <v>PORTUGAL_TO_heat</v>
      </c>
      <c r="D1280" t="str">
        <f t="shared" si="58"/>
        <v>PROTRA_CHP_HP_I</v>
      </c>
      <c r="E1280" t="s">
        <v>8</v>
      </c>
      <c r="F1280" s="1" t="str">
        <f t="shared" si="59"/>
        <v>PORTUGALTO_heatPROTRA_CHP_solid_bio</v>
      </c>
      <c r="G1280" s="4">
        <v>0</v>
      </c>
      <c r="H1280" s="4">
        <v>0</v>
      </c>
      <c r="I1280" s="4">
        <v>0</v>
      </c>
      <c r="J1280" s="4">
        <v>0</v>
      </c>
      <c r="K1280" s="4">
        <v>0</v>
      </c>
      <c r="L1280" s="4">
        <v>0</v>
      </c>
      <c r="M1280" s="4">
        <v>0</v>
      </c>
      <c r="N1280" s="4">
        <v>0</v>
      </c>
      <c r="O1280" s="4">
        <v>0</v>
      </c>
      <c r="P1280" s="4">
        <v>0</v>
      </c>
      <c r="Q1280" s="4">
        <v>0</v>
      </c>
      <c r="R1280" s="4">
        <v>0</v>
      </c>
      <c r="S1280" s="4">
        <v>0</v>
      </c>
      <c r="T1280" s="4">
        <v>0</v>
      </c>
      <c r="U1280" s="4">
        <v>0</v>
      </c>
      <c r="V1280" s="4">
        <v>0</v>
      </c>
    </row>
    <row r="1281" spans="1:22" hidden="1" x14ac:dyDescent="0.35">
      <c r="A1281" t="s">
        <v>63</v>
      </c>
      <c r="B1281" t="s">
        <v>41</v>
      </c>
      <c r="C1281" t="str">
        <f t="shared" si="57"/>
        <v>PORTUGAL_TO_heat</v>
      </c>
      <c r="D1281" t="str">
        <f t="shared" si="58"/>
        <v>PROTRA_CHP_HP_I</v>
      </c>
      <c r="E1281" t="s">
        <v>9</v>
      </c>
      <c r="F1281" s="1" t="str">
        <f t="shared" si="59"/>
        <v>PORTUGALTO_heatPROTRA_CHP_solid_bio_CCS</v>
      </c>
      <c r="G1281" s="3">
        <v>0</v>
      </c>
      <c r="H1281" s="3">
        <v>0</v>
      </c>
      <c r="I1281" s="3">
        <v>0</v>
      </c>
      <c r="J1281" s="3">
        <v>0</v>
      </c>
      <c r="K1281" s="3">
        <v>0</v>
      </c>
      <c r="L1281" s="3">
        <v>0</v>
      </c>
      <c r="M1281" s="3">
        <v>0</v>
      </c>
      <c r="N1281" s="3">
        <v>0</v>
      </c>
      <c r="O1281" s="3">
        <v>0</v>
      </c>
      <c r="P1281" s="3">
        <v>0</v>
      </c>
      <c r="Q1281" s="3">
        <v>0</v>
      </c>
      <c r="R1281" s="3">
        <v>0</v>
      </c>
      <c r="S1281" s="3">
        <v>0</v>
      </c>
      <c r="T1281" s="3">
        <v>0</v>
      </c>
      <c r="U1281" s="3">
        <v>0</v>
      </c>
      <c r="V1281" s="3">
        <v>0</v>
      </c>
    </row>
    <row r="1282" spans="1:22" hidden="1" x14ac:dyDescent="0.35">
      <c r="A1282" t="s">
        <v>63</v>
      </c>
      <c r="B1282" t="s">
        <v>41</v>
      </c>
      <c r="C1282" t="str">
        <f t="shared" si="57"/>
        <v>PORTUGAL_TO_heat</v>
      </c>
      <c r="D1282" t="str">
        <f t="shared" si="58"/>
        <v>PROTRA_CHP_HP_I</v>
      </c>
      <c r="E1282" t="s">
        <v>10</v>
      </c>
      <c r="F1282" s="1" t="str">
        <f t="shared" si="59"/>
        <v>PORTUGALTO_heatPROTRA_HP_gas_fuels</v>
      </c>
      <c r="G1282" s="4">
        <v>0</v>
      </c>
      <c r="H1282" s="4">
        <v>0</v>
      </c>
      <c r="I1282" s="4">
        <v>0</v>
      </c>
      <c r="J1282" s="4">
        <v>0</v>
      </c>
      <c r="K1282" s="4">
        <v>0</v>
      </c>
      <c r="L1282" s="4">
        <v>0</v>
      </c>
      <c r="M1282" s="4">
        <v>0</v>
      </c>
      <c r="N1282" s="4">
        <v>0</v>
      </c>
      <c r="O1282" s="4">
        <v>0</v>
      </c>
      <c r="P1282" s="4">
        <v>0</v>
      </c>
      <c r="Q1282" s="4">
        <v>0</v>
      </c>
      <c r="R1282" s="4">
        <v>0</v>
      </c>
      <c r="S1282" s="4">
        <v>0</v>
      </c>
      <c r="T1282" s="4">
        <v>0</v>
      </c>
      <c r="U1282" s="4">
        <v>0</v>
      </c>
      <c r="V1282" s="4">
        <v>0</v>
      </c>
    </row>
    <row r="1283" spans="1:22" hidden="1" x14ac:dyDescent="0.35">
      <c r="A1283" t="s">
        <v>63</v>
      </c>
      <c r="B1283" t="s">
        <v>41</v>
      </c>
      <c r="C1283" t="str">
        <f t="shared" si="57"/>
        <v>PORTUGAL_TO_heat</v>
      </c>
      <c r="D1283" t="str">
        <f t="shared" si="58"/>
        <v>PROTRA_CHP_HP_I</v>
      </c>
      <c r="E1283" t="s">
        <v>11</v>
      </c>
      <c r="F1283" s="1" t="str">
        <f t="shared" si="59"/>
        <v>PORTUGALTO_heatPROTRA_HP_solid_bio</v>
      </c>
      <c r="G1283" s="4">
        <v>0</v>
      </c>
      <c r="H1283" s="4">
        <v>0</v>
      </c>
      <c r="I1283" s="4">
        <v>0</v>
      </c>
      <c r="J1283" s="4">
        <v>0</v>
      </c>
      <c r="K1283" s="4">
        <v>0</v>
      </c>
      <c r="L1283" s="4">
        <v>0</v>
      </c>
      <c r="M1283" s="4">
        <v>0</v>
      </c>
      <c r="N1283" s="4">
        <v>0</v>
      </c>
      <c r="O1283" s="4">
        <v>0</v>
      </c>
      <c r="P1283" s="4">
        <v>0</v>
      </c>
      <c r="Q1283" s="4">
        <v>0</v>
      </c>
      <c r="R1283" s="4">
        <v>0</v>
      </c>
      <c r="S1283" s="4">
        <v>0</v>
      </c>
      <c r="T1283" s="4">
        <v>0</v>
      </c>
      <c r="U1283" s="4">
        <v>0</v>
      </c>
      <c r="V1283" s="4">
        <v>0</v>
      </c>
    </row>
    <row r="1284" spans="1:22" hidden="1" x14ac:dyDescent="0.35">
      <c r="A1284" t="s">
        <v>63</v>
      </c>
      <c r="B1284" t="s">
        <v>41</v>
      </c>
      <c r="C1284" t="str">
        <f t="shared" ref="C1284:C1347" si="60">A1284&amp;"_"&amp;B1284</f>
        <v>PORTUGAL_TO_heat</v>
      </c>
      <c r="D1284" t="str">
        <f t="shared" ref="D1284:D1347" si="61">IF(B1284="TO_heat","PROTRA_CHP_HP_I","PROTRA_CHP_PP_I")</f>
        <v>PROTRA_CHP_HP_I</v>
      </c>
      <c r="E1284" t="s">
        <v>12</v>
      </c>
      <c r="F1284" s="1" t="str">
        <f t="shared" ref="F1284:F1347" si="62">A1284&amp;B1284&amp;E1284</f>
        <v>PORTUGALTO_heatPROTRA_HP_geothermal</v>
      </c>
      <c r="G1284" s="4">
        <v>0</v>
      </c>
      <c r="H1284" s="4">
        <v>0</v>
      </c>
      <c r="I1284" s="4">
        <v>0</v>
      </c>
      <c r="J1284" s="4">
        <v>0</v>
      </c>
      <c r="K1284" s="4">
        <v>0</v>
      </c>
      <c r="L1284" s="4">
        <v>0</v>
      </c>
      <c r="M1284" s="4">
        <v>0</v>
      </c>
      <c r="N1284" s="4">
        <v>0</v>
      </c>
      <c r="O1284" s="4">
        <v>0</v>
      </c>
      <c r="P1284" s="4">
        <v>0</v>
      </c>
      <c r="Q1284" s="4">
        <v>0</v>
      </c>
      <c r="R1284" s="4">
        <v>0</v>
      </c>
      <c r="S1284" s="4">
        <v>0</v>
      </c>
      <c r="T1284" s="4">
        <v>0</v>
      </c>
      <c r="U1284" s="4">
        <v>0</v>
      </c>
      <c r="V1284" s="4">
        <v>0</v>
      </c>
    </row>
    <row r="1285" spans="1:22" hidden="1" x14ac:dyDescent="0.35">
      <c r="A1285" t="s">
        <v>63</v>
      </c>
      <c r="B1285" t="s">
        <v>41</v>
      </c>
      <c r="C1285" t="str">
        <f t="shared" si="60"/>
        <v>PORTUGAL_TO_heat</v>
      </c>
      <c r="D1285" t="str">
        <f t="shared" si="61"/>
        <v>PROTRA_CHP_HP_I</v>
      </c>
      <c r="E1285" t="s">
        <v>13</v>
      </c>
      <c r="F1285" s="1" t="str">
        <f t="shared" si="62"/>
        <v>PORTUGALTO_heatPROTRA_HP_liquid_fuels</v>
      </c>
      <c r="G1285" s="4">
        <v>0</v>
      </c>
      <c r="H1285" s="4">
        <v>0</v>
      </c>
      <c r="I1285" s="4">
        <v>0</v>
      </c>
      <c r="J1285" s="4">
        <v>0</v>
      </c>
      <c r="K1285" s="4">
        <v>0</v>
      </c>
      <c r="L1285" s="4">
        <v>0</v>
      </c>
      <c r="M1285" s="4">
        <v>0</v>
      </c>
      <c r="N1285" s="4">
        <v>0</v>
      </c>
      <c r="O1285" s="4">
        <v>0</v>
      </c>
      <c r="P1285" s="4">
        <v>0</v>
      </c>
      <c r="Q1285" s="4">
        <v>0</v>
      </c>
      <c r="R1285" s="4">
        <v>0</v>
      </c>
      <c r="S1285" s="4">
        <v>0</v>
      </c>
      <c r="T1285" s="4">
        <v>0</v>
      </c>
      <c r="U1285" s="4">
        <v>0</v>
      </c>
      <c r="V1285" s="4">
        <v>0</v>
      </c>
    </row>
    <row r="1286" spans="1:22" hidden="1" x14ac:dyDescent="0.35">
      <c r="A1286" t="s">
        <v>63</v>
      </c>
      <c r="B1286" t="s">
        <v>41</v>
      </c>
      <c r="C1286" t="str">
        <f t="shared" si="60"/>
        <v>PORTUGAL_TO_heat</v>
      </c>
      <c r="D1286" t="str">
        <f t="shared" si="61"/>
        <v>PROTRA_CHP_HP_I</v>
      </c>
      <c r="E1286" t="s">
        <v>14</v>
      </c>
      <c r="F1286" s="1" t="str">
        <f t="shared" si="62"/>
        <v>PORTUGALTO_heatPROTRA_HP_solar</v>
      </c>
      <c r="G1286" s="4">
        <v>0</v>
      </c>
      <c r="H1286" s="4">
        <v>0</v>
      </c>
      <c r="I1286" s="4">
        <v>0</v>
      </c>
      <c r="J1286" s="4">
        <v>0</v>
      </c>
      <c r="K1286" s="4">
        <v>0</v>
      </c>
      <c r="L1286" s="4">
        <v>0</v>
      </c>
      <c r="M1286" s="4">
        <v>0</v>
      </c>
      <c r="N1286" s="4">
        <v>0</v>
      </c>
      <c r="O1286" s="4">
        <v>0</v>
      </c>
      <c r="P1286" s="4">
        <v>0</v>
      </c>
      <c r="Q1286" s="4">
        <v>0</v>
      </c>
      <c r="R1286" s="4">
        <v>0</v>
      </c>
      <c r="S1286" s="4">
        <v>0</v>
      </c>
      <c r="T1286" s="4">
        <v>0</v>
      </c>
      <c r="U1286" s="4">
        <v>0</v>
      </c>
      <c r="V1286" s="4">
        <v>0</v>
      </c>
    </row>
    <row r="1287" spans="1:22" hidden="1" x14ac:dyDescent="0.35">
      <c r="A1287" t="s">
        <v>63</v>
      </c>
      <c r="B1287" t="s">
        <v>41</v>
      </c>
      <c r="C1287" t="str">
        <f t="shared" si="60"/>
        <v>PORTUGAL_TO_heat</v>
      </c>
      <c r="D1287" t="str">
        <f t="shared" si="61"/>
        <v>PROTRA_CHP_HP_I</v>
      </c>
      <c r="E1287" t="s">
        <v>15</v>
      </c>
      <c r="F1287" s="1" t="str">
        <f t="shared" si="62"/>
        <v>PORTUGALTO_heatPROTRA_HP_solid_fossil</v>
      </c>
      <c r="G1287" s="4">
        <v>0</v>
      </c>
      <c r="H1287" s="4">
        <v>0</v>
      </c>
      <c r="I1287" s="4">
        <v>0</v>
      </c>
      <c r="J1287" s="4">
        <v>0</v>
      </c>
      <c r="K1287" s="4">
        <v>0</v>
      </c>
      <c r="L1287" s="4">
        <v>0</v>
      </c>
      <c r="M1287" s="4">
        <v>0</v>
      </c>
      <c r="N1287" s="4">
        <v>0</v>
      </c>
      <c r="O1287" s="4">
        <v>0</v>
      </c>
      <c r="P1287" s="4">
        <v>0</v>
      </c>
      <c r="Q1287" s="4">
        <v>0</v>
      </c>
      <c r="R1287" s="4">
        <v>0</v>
      </c>
      <c r="S1287" s="4">
        <v>0</v>
      </c>
      <c r="T1287" s="4">
        <v>0</v>
      </c>
      <c r="U1287" s="4">
        <v>0</v>
      </c>
      <c r="V1287" s="4">
        <v>0</v>
      </c>
    </row>
    <row r="1288" spans="1:22" hidden="1" x14ac:dyDescent="0.35">
      <c r="A1288" t="s">
        <v>63</v>
      </c>
      <c r="B1288" t="s">
        <v>41</v>
      </c>
      <c r="C1288" t="str">
        <f t="shared" si="60"/>
        <v>PORTUGAL_TO_heat</v>
      </c>
      <c r="D1288" t="str">
        <f t="shared" si="61"/>
        <v>PROTRA_CHP_HP_I</v>
      </c>
      <c r="E1288" t="s">
        <v>16</v>
      </c>
      <c r="F1288" s="1" t="str">
        <f t="shared" si="62"/>
        <v>PORTUGALTO_heatPROTRA_HP_waste</v>
      </c>
      <c r="G1288" s="4">
        <v>0</v>
      </c>
      <c r="H1288" s="4">
        <v>0</v>
      </c>
      <c r="I1288" s="4">
        <v>0</v>
      </c>
      <c r="J1288" s="4">
        <v>0</v>
      </c>
      <c r="K1288" s="4">
        <v>0</v>
      </c>
      <c r="L1288" s="4">
        <v>0</v>
      </c>
      <c r="M1288" s="4">
        <v>0</v>
      </c>
      <c r="N1288" s="4">
        <v>0</v>
      </c>
      <c r="O1288" s="4">
        <v>0</v>
      </c>
      <c r="P1288" s="4">
        <v>0</v>
      </c>
      <c r="Q1288" s="4">
        <v>0</v>
      </c>
      <c r="R1288" s="4">
        <v>0</v>
      </c>
      <c r="S1288" s="4">
        <v>0</v>
      </c>
      <c r="T1288" s="4">
        <v>0</v>
      </c>
      <c r="U1288" s="4">
        <v>0</v>
      </c>
      <c r="V1288" s="4">
        <v>0</v>
      </c>
    </row>
    <row r="1289" spans="1:22" hidden="1" x14ac:dyDescent="0.35">
      <c r="A1289" t="s">
        <v>63</v>
      </c>
      <c r="B1289" t="s">
        <v>42</v>
      </c>
      <c r="C1289" t="str">
        <f t="shared" si="60"/>
        <v>PORTUGAL_TO_elec</v>
      </c>
      <c r="D1289" t="str">
        <f t="shared" si="61"/>
        <v>PROTRA_CHP_PP_I</v>
      </c>
      <c r="E1289" t="s">
        <v>0</v>
      </c>
      <c r="F1289" s="1" t="str">
        <f t="shared" si="62"/>
        <v>PORTUGALTO_elecPROTRA_CHP_gas_fuels</v>
      </c>
      <c r="G1289" s="5">
        <v>0.49453799999999992</v>
      </c>
      <c r="H1289" s="5">
        <v>0.51999799999999996</v>
      </c>
      <c r="I1289" s="5">
        <v>0.53067799999999998</v>
      </c>
      <c r="J1289" s="5">
        <v>0.54507799999999995</v>
      </c>
      <c r="K1289" s="5">
        <v>1.6522779999999999</v>
      </c>
      <c r="L1289" s="5">
        <v>2.227678</v>
      </c>
      <c r="M1289" s="5">
        <v>2.6440779999999999</v>
      </c>
      <c r="N1289" s="5">
        <v>2.647678</v>
      </c>
      <c r="O1289" s="5">
        <v>2.647678</v>
      </c>
      <c r="P1289" s="5">
        <v>2.6474980000000001</v>
      </c>
      <c r="Q1289" s="5">
        <v>2.656698</v>
      </c>
      <c r="R1289" s="5">
        <v>2.6431865034965036</v>
      </c>
      <c r="S1289" s="5">
        <v>2.6217933006993008</v>
      </c>
      <c r="T1289" s="5">
        <v>2.6015260559440558</v>
      </c>
      <c r="U1289" s="5">
        <v>2.5930813706293705</v>
      </c>
      <c r="V1289" s="5">
        <v>2.5930813706293705</v>
      </c>
    </row>
    <row r="1290" spans="1:22" hidden="1" x14ac:dyDescent="0.35">
      <c r="A1290" t="s">
        <v>63</v>
      </c>
      <c r="B1290" t="s">
        <v>42</v>
      </c>
      <c r="C1290" t="str">
        <f t="shared" si="60"/>
        <v>PORTUGAL_TO_elec</v>
      </c>
      <c r="D1290" t="str">
        <f t="shared" si="61"/>
        <v>PROTRA_CHP_PP_I</v>
      </c>
      <c r="E1290" t="s">
        <v>1</v>
      </c>
      <c r="F1290" s="1" t="str">
        <f t="shared" si="62"/>
        <v>PORTUGALTO_elecPROTRA_CHP_gas_fuels_CCS</v>
      </c>
      <c r="G1290" s="5">
        <v>0</v>
      </c>
      <c r="H1290" s="5">
        <v>0</v>
      </c>
      <c r="I1290" s="5">
        <v>0</v>
      </c>
      <c r="J1290" s="5">
        <v>0</v>
      </c>
      <c r="K1290" s="5">
        <v>0</v>
      </c>
      <c r="L1290" s="5">
        <v>0</v>
      </c>
      <c r="M1290" s="5">
        <v>0</v>
      </c>
      <c r="N1290" s="5">
        <v>0</v>
      </c>
      <c r="O1290" s="5">
        <v>0</v>
      </c>
      <c r="P1290" s="5">
        <v>0</v>
      </c>
      <c r="Q1290" s="5">
        <v>0</v>
      </c>
      <c r="R1290" s="5">
        <v>0</v>
      </c>
      <c r="S1290" s="5">
        <v>0</v>
      </c>
      <c r="T1290" s="5">
        <v>0</v>
      </c>
      <c r="U1290" s="5">
        <v>0</v>
      </c>
      <c r="V1290" s="5">
        <v>0</v>
      </c>
    </row>
    <row r="1291" spans="1:22" hidden="1" x14ac:dyDescent="0.35">
      <c r="A1291" t="s">
        <v>63</v>
      </c>
      <c r="B1291" t="s">
        <v>42</v>
      </c>
      <c r="C1291" t="str">
        <f t="shared" si="60"/>
        <v>PORTUGAL_TO_elec</v>
      </c>
      <c r="D1291" t="str">
        <f t="shared" si="61"/>
        <v>PROTRA_CHP_PP_I</v>
      </c>
      <c r="E1291" t="s">
        <v>2</v>
      </c>
      <c r="F1291" s="1" t="str">
        <f t="shared" si="62"/>
        <v>PORTUGALTO_elecPROTRA_CHP_geothermal</v>
      </c>
      <c r="G1291" s="5">
        <v>3.9746334596434387E-3</v>
      </c>
      <c r="H1291" s="5">
        <v>4.2213556330297783E-3</v>
      </c>
      <c r="I1291" s="5">
        <v>4.0950594082881809E-3</v>
      </c>
      <c r="J1291" s="5">
        <v>4.1830840497747487E-3</v>
      </c>
      <c r="K1291" s="5">
        <v>4.9599971898518528E-3</v>
      </c>
      <c r="L1291" s="5">
        <v>5.0135774064088935E-3</v>
      </c>
      <c r="M1291" s="5">
        <v>6.2061999999999994E-3</v>
      </c>
      <c r="N1291" s="5">
        <v>6.3057053505261645E-3</v>
      </c>
      <c r="O1291" s="5">
        <v>6.0759999999999989E-3</v>
      </c>
      <c r="P1291" s="5">
        <v>6.00574677762693E-3</v>
      </c>
      <c r="Q1291" s="5">
        <v>5.7808800000000004E-3</v>
      </c>
      <c r="R1291" s="5">
        <v>5.8667499414374333E-3</v>
      </c>
      <c r="S1291" s="5">
        <v>5.9526198828748662E-3</v>
      </c>
      <c r="T1291" s="5">
        <v>6.0384898243122992E-3</v>
      </c>
      <c r="U1291" s="5">
        <v>6.1243597657497321E-3</v>
      </c>
      <c r="V1291" s="5">
        <v>6.210229707187165E-3</v>
      </c>
    </row>
    <row r="1292" spans="1:22" hidden="1" x14ac:dyDescent="0.35">
      <c r="A1292" t="s">
        <v>63</v>
      </c>
      <c r="B1292" t="s">
        <v>42</v>
      </c>
      <c r="C1292" t="str">
        <f t="shared" si="60"/>
        <v>PORTUGAL_TO_elec</v>
      </c>
      <c r="D1292" t="str">
        <f t="shared" si="61"/>
        <v>PROTRA_CHP_PP_I</v>
      </c>
      <c r="E1292" t="s">
        <v>3</v>
      </c>
      <c r="F1292" s="1" t="str">
        <f t="shared" si="62"/>
        <v>PORTUGALTO_elecPROTRA_CHP_liquid_fuels</v>
      </c>
      <c r="G1292" s="5">
        <v>0.82780599999999993</v>
      </c>
      <c r="H1292" s="5">
        <v>0.84150599999999987</v>
      </c>
      <c r="I1292" s="5">
        <v>0.84150599999999987</v>
      </c>
      <c r="J1292" s="5">
        <v>0.84150599999999987</v>
      </c>
      <c r="K1292" s="5">
        <v>0.77693599999999996</v>
      </c>
      <c r="L1292" s="5">
        <v>0.74613600000000002</v>
      </c>
      <c r="M1292" s="5">
        <v>0.74383600000000005</v>
      </c>
      <c r="N1292" s="5">
        <v>0.70803600000000011</v>
      </c>
      <c r="O1292" s="5">
        <v>0.6200460000000001</v>
      </c>
      <c r="P1292" s="5">
        <v>0.54092599999999991</v>
      </c>
      <c r="Q1292" s="5">
        <v>0.46188599999999996</v>
      </c>
      <c r="R1292" s="5">
        <v>0.40137257142857136</v>
      </c>
      <c r="S1292" s="5">
        <v>0.34085914285714275</v>
      </c>
      <c r="T1292" s="5">
        <v>0.28034571428571414</v>
      </c>
      <c r="U1292" s="5">
        <v>0.21983228571428556</v>
      </c>
      <c r="V1292" s="5">
        <v>0.15931885714285698</v>
      </c>
    </row>
    <row r="1293" spans="1:22" hidden="1" x14ac:dyDescent="0.35">
      <c r="A1293" t="s">
        <v>63</v>
      </c>
      <c r="B1293" t="s">
        <v>42</v>
      </c>
      <c r="C1293" t="str">
        <f t="shared" si="60"/>
        <v>PORTUGAL_TO_elec</v>
      </c>
      <c r="D1293" t="str">
        <f t="shared" si="61"/>
        <v>PROTRA_CHP_PP_I</v>
      </c>
      <c r="E1293" t="s">
        <v>4</v>
      </c>
      <c r="F1293" s="1" t="str">
        <f t="shared" si="62"/>
        <v>PORTUGALTO_elecPROTRA_CHP_liquid_fuels_CCS</v>
      </c>
      <c r="G1293" s="5">
        <v>0</v>
      </c>
      <c r="H1293" s="5">
        <v>0</v>
      </c>
      <c r="I1293" s="5">
        <v>0</v>
      </c>
      <c r="J1293" s="5">
        <v>0</v>
      </c>
      <c r="K1293" s="5">
        <v>0</v>
      </c>
      <c r="L1293" s="5">
        <v>0</v>
      </c>
      <c r="M1293" s="5">
        <v>0</v>
      </c>
      <c r="N1293" s="5">
        <v>0</v>
      </c>
      <c r="O1293" s="5">
        <v>0</v>
      </c>
      <c r="P1293" s="5">
        <v>0</v>
      </c>
      <c r="Q1293" s="5">
        <v>0</v>
      </c>
      <c r="R1293" s="5">
        <v>0</v>
      </c>
      <c r="S1293" s="5">
        <v>0</v>
      </c>
      <c r="T1293" s="5">
        <v>0</v>
      </c>
      <c r="U1293" s="5">
        <v>0</v>
      </c>
      <c r="V1293" s="5">
        <v>0</v>
      </c>
    </row>
    <row r="1294" spans="1:22" hidden="1" x14ac:dyDescent="0.35">
      <c r="A1294" t="s">
        <v>63</v>
      </c>
      <c r="B1294" t="s">
        <v>42</v>
      </c>
      <c r="C1294" t="str">
        <f t="shared" si="60"/>
        <v>PORTUGAL_TO_elec</v>
      </c>
      <c r="D1294" t="str">
        <f t="shared" si="61"/>
        <v>PROTRA_CHP_PP_I</v>
      </c>
      <c r="E1294" t="s">
        <v>5</v>
      </c>
      <c r="F1294" s="1" t="str">
        <f t="shared" si="62"/>
        <v>PORTUGALTO_elecPROTRA_CHP_solid_fossil</v>
      </c>
      <c r="G1294" s="5">
        <v>0</v>
      </c>
      <c r="H1294" s="5">
        <v>0</v>
      </c>
      <c r="I1294" s="5">
        <v>0</v>
      </c>
      <c r="J1294" s="5">
        <v>0</v>
      </c>
      <c r="K1294" s="5">
        <v>0</v>
      </c>
      <c r="L1294" s="5">
        <v>0</v>
      </c>
      <c r="M1294" s="5">
        <v>0</v>
      </c>
      <c r="N1294" s="5">
        <v>0</v>
      </c>
      <c r="O1294" s="5">
        <v>0</v>
      </c>
      <c r="P1294" s="5">
        <v>0</v>
      </c>
      <c r="Q1294" s="5">
        <v>0</v>
      </c>
      <c r="R1294" s="5">
        <v>0</v>
      </c>
      <c r="S1294" s="5">
        <v>0</v>
      </c>
      <c r="T1294" s="5">
        <v>0</v>
      </c>
      <c r="U1294" s="5">
        <v>0</v>
      </c>
      <c r="V1294" s="5">
        <v>0</v>
      </c>
    </row>
    <row r="1295" spans="1:22" hidden="1" x14ac:dyDescent="0.35">
      <c r="A1295" t="s">
        <v>63</v>
      </c>
      <c r="B1295" t="s">
        <v>42</v>
      </c>
      <c r="C1295" t="str">
        <f t="shared" si="60"/>
        <v>PORTUGAL_TO_elec</v>
      </c>
      <c r="D1295" t="str">
        <f t="shared" si="61"/>
        <v>PROTRA_CHP_PP_I</v>
      </c>
      <c r="E1295" t="s">
        <v>6</v>
      </c>
      <c r="F1295" s="1" t="str">
        <f t="shared" si="62"/>
        <v>PORTUGALTO_elecPROTRA_CHP_solid_fossil_CCS</v>
      </c>
      <c r="G1295" s="5">
        <v>0</v>
      </c>
      <c r="H1295" s="5">
        <v>0</v>
      </c>
      <c r="I1295" s="5">
        <v>0</v>
      </c>
      <c r="J1295" s="5">
        <v>0</v>
      </c>
      <c r="K1295" s="5">
        <v>0</v>
      </c>
      <c r="L1295" s="5">
        <v>0</v>
      </c>
      <c r="M1295" s="5">
        <v>0</v>
      </c>
      <c r="N1295" s="5">
        <v>0</v>
      </c>
      <c r="O1295" s="5">
        <v>0</v>
      </c>
      <c r="P1295" s="5">
        <v>0</v>
      </c>
      <c r="Q1295" s="5">
        <v>0</v>
      </c>
      <c r="R1295" s="5">
        <v>0</v>
      </c>
      <c r="S1295" s="5">
        <v>0</v>
      </c>
      <c r="T1295" s="5">
        <v>0</v>
      </c>
      <c r="U1295" s="5">
        <v>0</v>
      </c>
      <c r="V1295" s="5">
        <v>0</v>
      </c>
    </row>
    <row r="1296" spans="1:22" hidden="1" x14ac:dyDescent="0.35">
      <c r="A1296" t="s">
        <v>63</v>
      </c>
      <c r="B1296" t="s">
        <v>42</v>
      </c>
      <c r="C1296" t="str">
        <f t="shared" si="60"/>
        <v>PORTUGAL_TO_elec</v>
      </c>
      <c r="D1296" t="str">
        <f t="shared" si="61"/>
        <v>PROTRA_CHP_PP_I</v>
      </c>
      <c r="E1296" t="s">
        <v>7</v>
      </c>
      <c r="F1296" s="1" t="str">
        <f t="shared" si="62"/>
        <v>PORTUGALTO_elecPROTRA_CHP_waste</v>
      </c>
      <c r="G1296" s="5">
        <v>1.719378543236455E-2</v>
      </c>
      <c r="H1296" s="5">
        <v>1.719378543236455E-2</v>
      </c>
      <c r="I1296" s="5">
        <v>1.8001005405715E-2</v>
      </c>
      <c r="J1296" s="5">
        <v>1.8001005405715E-2</v>
      </c>
      <c r="K1296" s="5">
        <v>1.8918300829976874E-2</v>
      </c>
      <c r="L1296" s="5">
        <v>2.2198549267137328E-2</v>
      </c>
      <c r="M1296" s="5">
        <v>2.2198549267137328E-2</v>
      </c>
      <c r="N1296" s="5">
        <v>2.2198549267137328E-2</v>
      </c>
      <c r="O1296" s="5">
        <v>1.8881609013006399E-2</v>
      </c>
      <c r="P1296" s="5">
        <v>1.8881609013006399E-2</v>
      </c>
      <c r="Q1296" s="5">
        <v>1.8881609013006399E-2</v>
      </c>
      <c r="R1296" s="5">
        <v>1.8028681519087018E-2</v>
      </c>
      <c r="S1296" s="5">
        <v>1.7175754025167637E-2</v>
      </c>
      <c r="T1296" s="5">
        <v>1.6322826531248256E-2</v>
      </c>
      <c r="U1296" s="5">
        <v>1.5469899037328875E-2</v>
      </c>
      <c r="V1296" s="5">
        <v>1.4616971543409494E-2</v>
      </c>
    </row>
    <row r="1297" spans="1:22" hidden="1" x14ac:dyDescent="0.35">
      <c r="A1297" t="s">
        <v>63</v>
      </c>
      <c r="B1297" t="s">
        <v>42</v>
      </c>
      <c r="C1297" t="str">
        <f t="shared" si="60"/>
        <v>PORTUGAL_TO_elec</v>
      </c>
      <c r="D1297" t="str">
        <f t="shared" si="61"/>
        <v>PROTRA_CHP_PP_I</v>
      </c>
      <c r="E1297" t="s">
        <v>8</v>
      </c>
      <c r="F1297" s="1" t="str">
        <f t="shared" si="62"/>
        <v>PORTUGALTO_elecPROTRA_CHP_solid_bio</v>
      </c>
      <c r="G1297" s="5">
        <v>0.21710621456763546</v>
      </c>
      <c r="H1297" s="5">
        <v>0.21710621456763546</v>
      </c>
      <c r="I1297" s="5">
        <v>0.22729899459428501</v>
      </c>
      <c r="J1297" s="5">
        <v>0.22729899459428501</v>
      </c>
      <c r="K1297" s="5">
        <v>0.23888169917002317</v>
      </c>
      <c r="L1297" s="5">
        <v>0.28030145073286267</v>
      </c>
      <c r="M1297" s="5">
        <v>0.28030145073286267</v>
      </c>
      <c r="N1297" s="5">
        <v>0.28030145073286267</v>
      </c>
      <c r="O1297" s="5">
        <v>0.23841839098699363</v>
      </c>
      <c r="P1297" s="5">
        <v>0.23841839098699363</v>
      </c>
      <c r="Q1297" s="5">
        <v>0.23841839098699363</v>
      </c>
      <c r="R1297" s="5">
        <v>0.23841839098699363</v>
      </c>
      <c r="S1297" s="5">
        <v>0.24497284847117212</v>
      </c>
      <c r="T1297" s="5">
        <v>0.2433342341001275</v>
      </c>
      <c r="U1297" s="5">
        <v>0.24784042362050027</v>
      </c>
      <c r="V1297" s="5">
        <v>0.27815478948482592</v>
      </c>
    </row>
    <row r="1298" spans="1:22" hidden="1" x14ac:dyDescent="0.35">
      <c r="A1298" t="s">
        <v>63</v>
      </c>
      <c r="B1298" t="s">
        <v>42</v>
      </c>
      <c r="C1298" t="str">
        <f t="shared" si="60"/>
        <v>PORTUGAL_TO_elec</v>
      </c>
      <c r="D1298" t="str">
        <f t="shared" si="61"/>
        <v>PROTRA_CHP_PP_I</v>
      </c>
      <c r="E1298" t="s">
        <v>9</v>
      </c>
      <c r="F1298" s="1" t="str">
        <f t="shared" si="62"/>
        <v>PORTUGALTO_elecPROTRA_CHP_solid_bio_CCS</v>
      </c>
      <c r="G1298" s="5">
        <v>0</v>
      </c>
      <c r="H1298" s="5">
        <v>0</v>
      </c>
      <c r="I1298" s="5">
        <v>0</v>
      </c>
      <c r="J1298" s="5">
        <v>0</v>
      </c>
      <c r="K1298" s="5">
        <v>0</v>
      </c>
      <c r="L1298" s="5">
        <v>0</v>
      </c>
      <c r="M1298" s="5">
        <v>0</v>
      </c>
      <c r="N1298" s="5">
        <v>0</v>
      </c>
      <c r="O1298" s="5">
        <v>0</v>
      </c>
      <c r="P1298" s="5">
        <v>0</v>
      </c>
      <c r="Q1298" s="5">
        <v>0</v>
      </c>
      <c r="R1298" s="5">
        <v>0</v>
      </c>
      <c r="S1298" s="5">
        <v>0</v>
      </c>
      <c r="T1298" s="5">
        <v>0</v>
      </c>
      <c r="U1298" s="5">
        <v>0</v>
      </c>
      <c r="V1298" s="5">
        <v>0</v>
      </c>
    </row>
    <row r="1299" spans="1:22" hidden="1" x14ac:dyDescent="0.35">
      <c r="A1299" t="s">
        <v>63</v>
      </c>
      <c r="B1299" t="s">
        <v>42</v>
      </c>
      <c r="C1299" t="str">
        <f t="shared" si="60"/>
        <v>PORTUGAL_TO_elec</v>
      </c>
      <c r="D1299" t="str">
        <f t="shared" si="61"/>
        <v>PROTRA_CHP_PP_I</v>
      </c>
      <c r="E1299" t="s">
        <v>17</v>
      </c>
      <c r="F1299" s="1" t="str">
        <f t="shared" si="62"/>
        <v>PORTUGALTO_elecPROTRA_PP_solid_bio</v>
      </c>
      <c r="G1299" s="5">
        <v>0.15113112930423109</v>
      </c>
      <c r="H1299" s="5">
        <v>0.16132390933088064</v>
      </c>
      <c r="I1299" s="5">
        <v>0.17128503526601541</v>
      </c>
      <c r="J1299" s="5">
        <v>0.17128503526601541</v>
      </c>
      <c r="K1299" s="5">
        <v>0.21502132774400259</v>
      </c>
      <c r="L1299" s="5">
        <v>0.3113894298141438</v>
      </c>
      <c r="M1299" s="5">
        <v>0.3113894298141438</v>
      </c>
      <c r="N1299" s="5">
        <v>0.30999950526505526</v>
      </c>
      <c r="O1299" s="5">
        <v>0.30999950526505526</v>
      </c>
      <c r="P1299" s="5">
        <v>0.30406916052227734</v>
      </c>
      <c r="Q1299" s="5">
        <v>0.30406916052227734</v>
      </c>
      <c r="R1299" s="5">
        <v>0.30406916052227734</v>
      </c>
      <c r="S1299" s="5">
        <v>0.31242845015862858</v>
      </c>
      <c r="T1299" s="5">
        <v>0.31033862774954074</v>
      </c>
      <c r="U1299" s="5">
        <v>0.31608563937453232</v>
      </c>
      <c r="V1299" s="5">
        <v>0.35474735394265694</v>
      </c>
    </row>
    <row r="1300" spans="1:22" hidden="1" x14ac:dyDescent="0.35">
      <c r="A1300" t="s">
        <v>63</v>
      </c>
      <c r="B1300" t="s">
        <v>42</v>
      </c>
      <c r="C1300" t="str">
        <f t="shared" si="60"/>
        <v>PORTUGAL_TO_elec</v>
      </c>
      <c r="D1300" t="str">
        <f t="shared" si="61"/>
        <v>PROTRA_CHP_PP_I</v>
      </c>
      <c r="E1300" t="s">
        <v>18</v>
      </c>
      <c r="F1300" s="1" t="str">
        <f t="shared" si="62"/>
        <v>PORTUGALTO_elecPROTRA_PP_solid_bio_CCS</v>
      </c>
      <c r="G1300" s="5">
        <v>0</v>
      </c>
      <c r="H1300" s="5">
        <v>0</v>
      </c>
      <c r="I1300" s="5">
        <v>0</v>
      </c>
      <c r="J1300" s="5">
        <v>0</v>
      </c>
      <c r="K1300" s="5">
        <v>0</v>
      </c>
      <c r="L1300" s="5">
        <v>0</v>
      </c>
      <c r="M1300" s="5">
        <v>0</v>
      </c>
      <c r="N1300" s="5">
        <v>0</v>
      </c>
      <c r="O1300" s="5">
        <v>0</v>
      </c>
      <c r="P1300" s="5">
        <v>0</v>
      </c>
      <c r="Q1300" s="5">
        <v>0</v>
      </c>
      <c r="R1300" s="5">
        <v>0</v>
      </c>
      <c r="S1300" s="5">
        <v>0</v>
      </c>
      <c r="T1300" s="5">
        <v>0</v>
      </c>
      <c r="U1300" s="5">
        <v>0</v>
      </c>
      <c r="V1300" s="5">
        <v>0</v>
      </c>
    </row>
    <row r="1301" spans="1:22" hidden="1" x14ac:dyDescent="0.35">
      <c r="A1301" t="s">
        <v>63</v>
      </c>
      <c r="B1301" t="s">
        <v>42</v>
      </c>
      <c r="C1301" t="str">
        <f t="shared" si="60"/>
        <v>PORTUGAL_TO_elec</v>
      </c>
      <c r="D1301" t="str">
        <f t="shared" si="61"/>
        <v>PROTRA_CHP_PP_I</v>
      </c>
      <c r="E1301" t="s">
        <v>19</v>
      </c>
      <c r="F1301" s="1" t="str">
        <f t="shared" si="62"/>
        <v>PORTUGALTO_elecPROTRA_PP_gas_fuels</v>
      </c>
      <c r="G1301" s="5">
        <v>1.7949900000000001</v>
      </c>
      <c r="H1301" s="5">
        <v>2.1875909999999998</v>
      </c>
      <c r="I1301" s="5">
        <v>2.1931069999999999</v>
      </c>
      <c r="J1301" s="5">
        <v>2.1936439999999999</v>
      </c>
      <c r="K1301" s="5">
        <v>2.1964350000000001</v>
      </c>
      <c r="L1301" s="5">
        <v>2.4295650000000002</v>
      </c>
      <c r="M1301" s="5">
        <v>2.4387650000000001</v>
      </c>
      <c r="N1301" s="5">
        <v>2.4387650000000001</v>
      </c>
      <c r="O1301" s="5">
        <v>2.4387750000000001</v>
      </c>
      <c r="P1301" s="5">
        <v>2.4387750000000001</v>
      </c>
      <c r="Q1301" s="5">
        <v>2.4384749999999999</v>
      </c>
      <c r="R1301" s="5">
        <v>2.426073347107438</v>
      </c>
      <c r="S1301" s="5">
        <v>2.4064373966942147</v>
      </c>
      <c r="T1301" s="5">
        <v>2.3878349173553719</v>
      </c>
      <c r="U1301" s="5">
        <v>2.3800838842975205</v>
      </c>
      <c r="V1301" s="5">
        <v>2.3800838842975205</v>
      </c>
    </row>
    <row r="1302" spans="1:22" hidden="1" x14ac:dyDescent="0.35">
      <c r="A1302" t="s">
        <v>63</v>
      </c>
      <c r="B1302" t="s">
        <v>42</v>
      </c>
      <c r="C1302" t="str">
        <f t="shared" si="60"/>
        <v>PORTUGAL_TO_elec</v>
      </c>
      <c r="D1302" t="str">
        <f t="shared" si="61"/>
        <v>PROTRA_CHP_PP_I</v>
      </c>
      <c r="E1302" t="s">
        <v>20</v>
      </c>
      <c r="F1302" s="1" t="str">
        <f t="shared" si="62"/>
        <v>PORTUGALTO_elecPROTRA_PP_gas_fuels_CCS</v>
      </c>
      <c r="G1302" s="6">
        <v>0</v>
      </c>
      <c r="H1302" s="6">
        <v>0</v>
      </c>
      <c r="I1302" s="6">
        <v>0</v>
      </c>
      <c r="J1302" s="6">
        <v>0</v>
      </c>
      <c r="K1302" s="6">
        <v>0</v>
      </c>
      <c r="L1302" s="6">
        <v>0</v>
      </c>
      <c r="M1302" s="6">
        <v>0</v>
      </c>
      <c r="N1302" s="6">
        <v>0</v>
      </c>
      <c r="O1302" s="6">
        <v>0</v>
      </c>
      <c r="P1302" s="6">
        <v>0</v>
      </c>
      <c r="Q1302" s="6">
        <v>0</v>
      </c>
      <c r="R1302" s="6">
        <v>0</v>
      </c>
      <c r="S1302" s="6">
        <v>0</v>
      </c>
      <c r="T1302" s="6">
        <v>0</v>
      </c>
      <c r="U1302" s="6">
        <v>0</v>
      </c>
      <c r="V1302" s="6">
        <v>0</v>
      </c>
    </row>
    <row r="1303" spans="1:22" hidden="1" x14ac:dyDescent="0.35">
      <c r="A1303" t="s">
        <v>63</v>
      </c>
      <c r="B1303" t="s">
        <v>42</v>
      </c>
      <c r="C1303" t="str">
        <f t="shared" si="60"/>
        <v>PORTUGAL_TO_elec</v>
      </c>
      <c r="D1303" t="str">
        <f t="shared" si="61"/>
        <v>PROTRA_CHP_PP_I</v>
      </c>
      <c r="E1303" t="s">
        <v>21</v>
      </c>
      <c r="F1303" s="1" t="str">
        <f t="shared" si="62"/>
        <v>PORTUGALTO_elecPROTRA_PP_geothermal</v>
      </c>
      <c r="G1303" s="5">
        <v>1.4E-2</v>
      </c>
      <c r="H1303" s="5">
        <v>2.5000000000000001E-2</v>
      </c>
      <c r="I1303" s="5">
        <v>2.5000000000000001E-2</v>
      </c>
      <c r="J1303" s="5">
        <v>2.5000000000000001E-2</v>
      </c>
      <c r="K1303" s="5">
        <v>2.5000000000000001E-2</v>
      </c>
      <c r="L1303" s="5">
        <v>2.5000000000000001E-2</v>
      </c>
      <c r="M1303" s="5">
        <v>2.5000000000000001E-2</v>
      </c>
      <c r="N1303" s="5">
        <v>2.5000000000000001E-2</v>
      </c>
      <c r="O1303" s="5">
        <v>2.5000000000000001E-2</v>
      </c>
      <c r="P1303" s="5">
        <v>2.5000000000000001E-2</v>
      </c>
      <c r="Q1303" s="5">
        <v>2.5000000000000001E-2</v>
      </c>
      <c r="R1303" s="5">
        <v>2.5000000000000001E-2</v>
      </c>
      <c r="S1303" s="5">
        <v>2.5000000000000001E-2</v>
      </c>
      <c r="T1303" s="5">
        <v>2.5000000000000001E-2</v>
      </c>
      <c r="U1303" s="5">
        <v>2.5000000000000001E-2</v>
      </c>
      <c r="V1303" s="5">
        <v>2.5000000000000001E-2</v>
      </c>
    </row>
    <row r="1304" spans="1:22" hidden="1" x14ac:dyDescent="0.35">
      <c r="A1304" t="s">
        <v>63</v>
      </c>
      <c r="B1304" t="s">
        <v>42</v>
      </c>
      <c r="C1304" t="str">
        <f t="shared" si="60"/>
        <v>PORTUGAL_TO_elec</v>
      </c>
      <c r="D1304" t="str">
        <f t="shared" si="61"/>
        <v>PROTRA_CHP_PP_I</v>
      </c>
      <c r="E1304" t="s">
        <v>22</v>
      </c>
      <c r="F1304" s="1" t="str">
        <f t="shared" si="62"/>
        <v>PORTUGALTO_elecPROTRA_PP_hydropower_dammed</v>
      </c>
      <c r="G1304" s="5">
        <v>2.5813699999999997</v>
      </c>
      <c r="H1304" s="5">
        <v>2.5813699999999997</v>
      </c>
      <c r="I1304" s="5">
        <v>2.5813699999999997</v>
      </c>
      <c r="J1304" s="5">
        <v>2.5813699999999997</v>
      </c>
      <c r="K1304" s="5">
        <v>2.61937</v>
      </c>
      <c r="L1304" s="5">
        <v>2.61937</v>
      </c>
      <c r="M1304" s="5">
        <v>3.05837</v>
      </c>
      <c r="N1304" s="5">
        <v>3.2515699999999996</v>
      </c>
      <c r="O1304" s="5">
        <v>3.2515699999999996</v>
      </c>
      <c r="P1304" s="5">
        <v>3.2515699999999996</v>
      </c>
      <c r="Q1304" s="5">
        <v>3.6915699999999996</v>
      </c>
      <c r="R1304" s="5">
        <v>4.3153227825438263</v>
      </c>
      <c r="S1304" s="5">
        <v>5.6096442297650126</v>
      </c>
      <c r="T1304" s="5">
        <v>5.9690249720253625</v>
      </c>
      <c r="U1304" s="5">
        <v>5.9690249720253625</v>
      </c>
      <c r="V1304" s="5">
        <v>5.9690249720253625</v>
      </c>
    </row>
    <row r="1305" spans="1:22" hidden="1" x14ac:dyDescent="0.35">
      <c r="A1305" t="s">
        <v>63</v>
      </c>
      <c r="B1305" t="s">
        <v>42</v>
      </c>
      <c r="C1305" t="str">
        <f t="shared" si="60"/>
        <v>PORTUGAL_TO_elec</v>
      </c>
      <c r="D1305" t="str">
        <f t="shared" si="61"/>
        <v>PROTRA_CHP_PP_I</v>
      </c>
      <c r="E1305" t="s">
        <v>23</v>
      </c>
      <c r="F1305" s="1" t="str">
        <f t="shared" si="62"/>
        <v>PORTUGALTO_elecPROTRA_PP_hydropower_run_of_river</v>
      </c>
      <c r="G1305" s="5">
        <v>2.5011239999999999</v>
      </c>
      <c r="H1305" s="5">
        <v>2.5353189999999999</v>
      </c>
      <c r="I1305" s="5">
        <v>2.5442239999999998</v>
      </c>
      <c r="J1305" s="5">
        <v>2.5462239999999996</v>
      </c>
      <c r="K1305" s="5">
        <v>2.5474239999999999</v>
      </c>
      <c r="L1305" s="5">
        <v>2.5625840000000002</v>
      </c>
      <c r="M1305" s="5">
        <v>2.5582940000000005</v>
      </c>
      <c r="N1305" s="5">
        <v>2.5487940000000004</v>
      </c>
      <c r="O1305" s="5">
        <v>2.5563940000000001</v>
      </c>
      <c r="P1305" s="5">
        <v>2.5563940000000001</v>
      </c>
      <c r="Q1305" s="5">
        <v>2.5563940000000001</v>
      </c>
      <c r="R1305" s="5">
        <v>2.5632591064115475</v>
      </c>
      <c r="S1305" s="5">
        <v>2.4405453293051362</v>
      </c>
      <c r="T1305" s="5">
        <v>2.4319639462907015</v>
      </c>
      <c r="U1305" s="5">
        <v>2.4525592655253439</v>
      </c>
      <c r="V1305" s="5">
        <v>2.4525592655253439</v>
      </c>
    </row>
    <row r="1306" spans="1:22" hidden="1" x14ac:dyDescent="0.35">
      <c r="A1306" t="s">
        <v>63</v>
      </c>
      <c r="B1306" t="s">
        <v>42</v>
      </c>
      <c r="C1306" t="str">
        <f t="shared" si="60"/>
        <v>PORTUGAL_TO_elec</v>
      </c>
      <c r="D1306" t="str">
        <f t="shared" si="61"/>
        <v>PROTRA_CHP_PP_I</v>
      </c>
      <c r="E1306" t="s">
        <v>24</v>
      </c>
      <c r="F1306" s="1" t="str">
        <f t="shared" si="62"/>
        <v>PORTUGALTO_elecPROTRA_PP_liquid_fuels</v>
      </c>
      <c r="G1306" s="5">
        <v>2.0859830000000001</v>
      </c>
      <c r="H1306" s="5">
        <v>2.0792980000000001</v>
      </c>
      <c r="I1306" s="5">
        <v>1.9799880000000001</v>
      </c>
      <c r="J1306" s="5">
        <v>1.973808</v>
      </c>
      <c r="K1306" s="5">
        <v>1.948008</v>
      </c>
      <c r="L1306" s="5">
        <v>1.9461280000000001</v>
      </c>
      <c r="M1306" s="5">
        <v>1.8216480000000002</v>
      </c>
      <c r="N1306" s="5">
        <v>1.5742480000000001</v>
      </c>
      <c r="O1306" s="5">
        <v>1.4399380000000002</v>
      </c>
      <c r="P1306" s="5">
        <v>1.4386780000000001</v>
      </c>
      <c r="Q1306" s="5">
        <v>1.4037580000000001</v>
      </c>
      <c r="R1306" s="5">
        <v>1.2896131428571429</v>
      </c>
      <c r="S1306" s="5">
        <v>1.1754682857142857</v>
      </c>
      <c r="T1306" s="5">
        <v>1.0613234285714286</v>
      </c>
      <c r="U1306" s="5">
        <v>0.94717857142857143</v>
      </c>
      <c r="V1306" s="5">
        <v>0.83303371428571427</v>
      </c>
    </row>
    <row r="1307" spans="1:22" hidden="1" x14ac:dyDescent="0.35">
      <c r="A1307" t="s">
        <v>63</v>
      </c>
      <c r="B1307" t="s">
        <v>42</v>
      </c>
      <c r="C1307" t="str">
        <f t="shared" si="60"/>
        <v>PORTUGAL_TO_elec</v>
      </c>
      <c r="D1307" t="str">
        <f t="shared" si="61"/>
        <v>PROTRA_CHP_PP_I</v>
      </c>
      <c r="E1307" t="s">
        <v>25</v>
      </c>
      <c r="F1307" s="1" t="str">
        <f t="shared" si="62"/>
        <v>PORTUGALTO_elecPROTRA_PP_liquid_fuels_CCS</v>
      </c>
      <c r="G1307" s="5">
        <v>0</v>
      </c>
      <c r="H1307" s="5">
        <v>0</v>
      </c>
      <c r="I1307" s="5">
        <v>0</v>
      </c>
      <c r="J1307" s="5">
        <v>0</v>
      </c>
      <c r="K1307" s="5">
        <v>0</v>
      </c>
      <c r="L1307" s="5">
        <v>0</v>
      </c>
      <c r="M1307" s="5">
        <v>0</v>
      </c>
      <c r="N1307" s="5">
        <v>0</v>
      </c>
      <c r="O1307" s="5">
        <v>0</v>
      </c>
      <c r="P1307" s="5">
        <v>0</v>
      </c>
      <c r="Q1307" s="5">
        <v>0</v>
      </c>
      <c r="R1307" s="5">
        <v>0</v>
      </c>
      <c r="S1307" s="5">
        <v>0</v>
      </c>
      <c r="T1307" s="5">
        <v>0</v>
      </c>
      <c r="U1307" s="5">
        <v>0</v>
      </c>
      <c r="V1307" s="5">
        <v>0</v>
      </c>
    </row>
    <row r="1308" spans="1:22" hidden="1" x14ac:dyDescent="0.35">
      <c r="A1308" t="s">
        <v>63</v>
      </c>
      <c r="B1308" t="s">
        <v>42</v>
      </c>
      <c r="C1308" t="str">
        <f t="shared" si="60"/>
        <v>PORTUGAL_TO_elec</v>
      </c>
      <c r="D1308" t="str">
        <f t="shared" si="61"/>
        <v>PROTRA_CHP_PP_I</v>
      </c>
      <c r="E1308" t="s">
        <v>26</v>
      </c>
      <c r="F1308" s="1" t="str">
        <f t="shared" si="62"/>
        <v>PORTUGALTO_elecPROTRA_PP_nuclear</v>
      </c>
      <c r="G1308" s="5">
        <v>0</v>
      </c>
      <c r="H1308" s="5">
        <v>0</v>
      </c>
      <c r="I1308" s="5">
        <v>0</v>
      </c>
      <c r="J1308" s="5">
        <v>0</v>
      </c>
      <c r="K1308" s="5">
        <v>0</v>
      </c>
      <c r="L1308" s="5">
        <v>0</v>
      </c>
      <c r="M1308" s="5">
        <v>0</v>
      </c>
      <c r="N1308" s="5">
        <v>0</v>
      </c>
      <c r="O1308" s="5">
        <v>0</v>
      </c>
      <c r="P1308" s="5">
        <v>0</v>
      </c>
      <c r="Q1308" s="5">
        <v>0</v>
      </c>
      <c r="R1308" s="5">
        <v>0</v>
      </c>
      <c r="S1308" s="5">
        <v>0</v>
      </c>
      <c r="T1308" s="5">
        <v>0</v>
      </c>
      <c r="U1308" s="5">
        <v>0</v>
      </c>
      <c r="V1308" s="5">
        <v>0</v>
      </c>
    </row>
    <row r="1309" spans="1:22" hidden="1" x14ac:dyDescent="0.35">
      <c r="A1309" t="s">
        <v>63</v>
      </c>
      <c r="B1309" t="s">
        <v>42</v>
      </c>
      <c r="C1309" t="str">
        <f t="shared" si="60"/>
        <v>PORTUGAL_TO_elec</v>
      </c>
      <c r="D1309" t="str">
        <f t="shared" si="61"/>
        <v>PROTRA_CHP_PP_I</v>
      </c>
      <c r="E1309" t="s">
        <v>27</v>
      </c>
      <c r="F1309" s="1" t="str">
        <f t="shared" si="62"/>
        <v>PORTUGALTO_elecPROTRA_PP_oceanic</v>
      </c>
      <c r="G1309" s="5">
        <v>4.0000000000000002E-4</v>
      </c>
      <c r="H1309" s="5">
        <v>4.0000000000000002E-4</v>
      </c>
      <c r="I1309" s="5">
        <v>4.0000000000000002E-4</v>
      </c>
      <c r="J1309" s="5">
        <v>4.0000000000000002E-4</v>
      </c>
      <c r="K1309" s="5">
        <v>4.0000000000000002E-4</v>
      </c>
      <c r="L1309" s="5">
        <v>4.0000000000000002E-4</v>
      </c>
      <c r="M1309" s="5">
        <v>4.0000000000000002E-4</v>
      </c>
      <c r="N1309" s="5">
        <v>6.9999999999999999E-4</v>
      </c>
      <c r="O1309" s="5">
        <v>6.9999999999999999E-4</v>
      </c>
      <c r="P1309" s="5">
        <v>6.9999999999999999E-4</v>
      </c>
      <c r="Q1309" s="5">
        <v>6.9999999999999999E-4</v>
      </c>
      <c r="R1309" s="5">
        <v>7.6857142857142857E-4</v>
      </c>
      <c r="S1309" s="5">
        <v>8.3714285714285715E-4</v>
      </c>
      <c r="T1309" s="5">
        <v>9.0571428571428574E-4</v>
      </c>
      <c r="U1309" s="5">
        <v>9.7428571428571432E-4</v>
      </c>
      <c r="V1309" s="5">
        <v>1.0428571428571429E-3</v>
      </c>
    </row>
    <row r="1310" spans="1:22" hidden="1" x14ac:dyDescent="0.35">
      <c r="A1310" t="s">
        <v>63</v>
      </c>
      <c r="B1310" t="s">
        <v>42</v>
      </c>
      <c r="C1310" t="str">
        <f t="shared" si="60"/>
        <v>PORTUGAL_TO_elec</v>
      </c>
      <c r="D1310" t="str">
        <f t="shared" si="61"/>
        <v>PROTRA_CHP_PP_I</v>
      </c>
      <c r="E1310" t="s">
        <v>28</v>
      </c>
      <c r="F1310" s="1" t="str">
        <f t="shared" si="62"/>
        <v>PORTUGALTO_elecPROTRA_PP_solar_CSP</v>
      </c>
      <c r="G1310" s="5">
        <v>0</v>
      </c>
      <c r="H1310" s="5">
        <v>0</v>
      </c>
      <c r="I1310" s="5">
        <v>0</v>
      </c>
      <c r="J1310" s="5">
        <v>0</v>
      </c>
      <c r="K1310" s="5">
        <v>0</v>
      </c>
      <c r="L1310" s="5">
        <v>0</v>
      </c>
      <c r="M1310" s="5">
        <v>0</v>
      </c>
      <c r="N1310" s="5">
        <v>0</v>
      </c>
      <c r="O1310" s="5">
        <v>0</v>
      </c>
      <c r="P1310" s="5">
        <v>0</v>
      </c>
      <c r="Q1310" s="5">
        <v>0</v>
      </c>
      <c r="R1310" s="5">
        <v>0</v>
      </c>
      <c r="S1310" s="5">
        <v>0</v>
      </c>
      <c r="T1310" s="5">
        <v>0</v>
      </c>
      <c r="U1310" s="5">
        <v>0</v>
      </c>
      <c r="V1310" s="5">
        <v>0</v>
      </c>
    </row>
    <row r="1311" spans="1:22" hidden="1" x14ac:dyDescent="0.35">
      <c r="A1311" t="s">
        <v>63</v>
      </c>
      <c r="B1311" t="s">
        <v>42</v>
      </c>
      <c r="C1311" t="str">
        <f t="shared" si="60"/>
        <v>PORTUGAL_TO_elec</v>
      </c>
      <c r="D1311" t="str">
        <f t="shared" si="61"/>
        <v>PROTRA_CHP_PP_I</v>
      </c>
      <c r="E1311" t="s">
        <v>29</v>
      </c>
      <c r="F1311" s="1" t="str">
        <f t="shared" si="62"/>
        <v>PORTUGALTO_elecPROTRA_PP_solar_PV</v>
      </c>
      <c r="G1311" s="5">
        <v>1.1600000000000002E-3</v>
      </c>
      <c r="H1311" s="5">
        <v>1.7400000000000002E-3</v>
      </c>
      <c r="I1311" s="5">
        <v>1.3920000000000002E-2</v>
      </c>
      <c r="J1311" s="5">
        <v>3.4220000000000007E-2</v>
      </c>
      <c r="K1311" s="5">
        <v>6.6700000000000009E-2</v>
      </c>
      <c r="L1311" s="5">
        <v>7.7720000000000011E-2</v>
      </c>
      <c r="M1311" s="5">
        <v>9.9760000000000015E-2</v>
      </c>
      <c r="N1311" s="5">
        <v>0.13804000000000002</v>
      </c>
      <c r="O1311" s="5">
        <v>0.17168</v>
      </c>
      <c r="P1311" s="5">
        <v>0.24070000000000003</v>
      </c>
      <c r="Q1311" s="5">
        <v>0.25926000000000005</v>
      </c>
      <c r="R1311" s="5">
        <v>0.29445366515837107</v>
      </c>
      <c r="S1311" s="5">
        <v>0.30618488687782813</v>
      </c>
      <c r="T1311" s="5">
        <v>0.31908923076923085</v>
      </c>
      <c r="U1311" s="5">
        <v>0.3800915837104073</v>
      </c>
      <c r="V1311" s="5">
        <v>0.48449945701357477</v>
      </c>
    </row>
    <row r="1312" spans="1:22" hidden="1" x14ac:dyDescent="0.35">
      <c r="A1312" t="s">
        <v>63</v>
      </c>
      <c r="B1312" t="s">
        <v>42</v>
      </c>
      <c r="C1312" t="str">
        <f t="shared" si="60"/>
        <v>PORTUGAL_TO_elec</v>
      </c>
      <c r="D1312" t="str">
        <f t="shared" si="61"/>
        <v>PROTRA_CHP_PP_I</v>
      </c>
      <c r="E1312" t="s">
        <v>30</v>
      </c>
      <c r="F1312" s="1" t="str">
        <f t="shared" si="62"/>
        <v>PORTUGALTO_elecPROTRA_PP_solar_urban_PV</v>
      </c>
      <c r="G1312" s="5">
        <v>8.3999999999999993E-4</v>
      </c>
      <c r="H1312" s="5">
        <v>1.2600000000000001E-3</v>
      </c>
      <c r="I1312" s="5">
        <v>1.008E-2</v>
      </c>
      <c r="J1312" s="5">
        <v>2.4779999999999996E-2</v>
      </c>
      <c r="K1312" s="5">
        <v>4.8299999999999996E-2</v>
      </c>
      <c r="L1312" s="5">
        <v>5.6280000000000004E-2</v>
      </c>
      <c r="M1312" s="5">
        <v>7.2239999999999999E-2</v>
      </c>
      <c r="N1312" s="5">
        <v>9.9959999999999993E-2</v>
      </c>
      <c r="O1312" s="5">
        <v>0.12432</v>
      </c>
      <c r="P1312" s="5">
        <v>0.17429999999999998</v>
      </c>
      <c r="Q1312" s="5">
        <v>0.18773999999999999</v>
      </c>
      <c r="R1312" s="5">
        <v>0.21322506787330314</v>
      </c>
      <c r="S1312" s="5">
        <v>0.22172009049773755</v>
      </c>
      <c r="T1312" s="5">
        <v>0.2310646153846154</v>
      </c>
      <c r="U1312" s="5">
        <v>0.27523873303167418</v>
      </c>
      <c r="V1312" s="5">
        <v>0.35084443438914026</v>
      </c>
    </row>
    <row r="1313" spans="1:22" hidden="1" x14ac:dyDescent="0.35">
      <c r="A1313" t="s">
        <v>63</v>
      </c>
      <c r="B1313" t="s">
        <v>42</v>
      </c>
      <c r="C1313" t="str">
        <f t="shared" si="60"/>
        <v>PORTUGAL_TO_elec</v>
      </c>
      <c r="D1313" t="str">
        <f t="shared" si="61"/>
        <v>PROTRA_CHP_PP_I</v>
      </c>
      <c r="E1313" t="s">
        <v>31</v>
      </c>
      <c r="F1313" s="1" t="str">
        <f t="shared" si="62"/>
        <v>PORTUGALTO_elecPROTRA_PP_solid_fossil</v>
      </c>
      <c r="G1313" s="5">
        <v>2.11</v>
      </c>
      <c r="H1313" s="5">
        <v>2.11</v>
      </c>
      <c r="I1313" s="5">
        <v>2.11</v>
      </c>
      <c r="J1313" s="5">
        <v>2.11</v>
      </c>
      <c r="K1313" s="5">
        <v>2.11</v>
      </c>
      <c r="L1313" s="5">
        <v>2.11</v>
      </c>
      <c r="M1313" s="5">
        <v>2.11</v>
      </c>
      <c r="N1313" s="5">
        <v>2.11</v>
      </c>
      <c r="O1313" s="5">
        <v>1.88</v>
      </c>
      <c r="P1313" s="5">
        <v>1.88</v>
      </c>
      <c r="Q1313" s="5">
        <v>1.88</v>
      </c>
      <c r="R1313" s="5">
        <v>1.88</v>
      </c>
      <c r="S1313" s="5">
        <v>1.88</v>
      </c>
      <c r="T1313" s="5">
        <v>1.88</v>
      </c>
      <c r="U1313" s="5">
        <v>1.88</v>
      </c>
      <c r="V1313" s="5">
        <v>1.88</v>
      </c>
    </row>
    <row r="1314" spans="1:22" hidden="1" x14ac:dyDescent="0.35">
      <c r="A1314" t="s">
        <v>63</v>
      </c>
      <c r="B1314" t="s">
        <v>42</v>
      </c>
      <c r="C1314" t="str">
        <f t="shared" si="60"/>
        <v>PORTUGAL_TO_elec</v>
      </c>
      <c r="D1314" t="str">
        <f t="shared" si="61"/>
        <v>PROTRA_CHP_PP_I</v>
      </c>
      <c r="E1314" t="s">
        <v>32</v>
      </c>
      <c r="F1314" s="1" t="str">
        <f t="shared" si="62"/>
        <v>PORTUGALTO_elecPROTRA_PP_solid_fossil_CCS</v>
      </c>
      <c r="G1314" s="5">
        <v>0</v>
      </c>
      <c r="H1314" s="5">
        <v>0</v>
      </c>
      <c r="I1314" s="5">
        <v>0</v>
      </c>
      <c r="J1314" s="5">
        <v>0</v>
      </c>
      <c r="K1314" s="5">
        <v>0</v>
      </c>
      <c r="L1314" s="5">
        <v>0</v>
      </c>
      <c r="M1314" s="5">
        <v>0</v>
      </c>
      <c r="N1314" s="5">
        <v>0</v>
      </c>
      <c r="O1314" s="5">
        <v>0</v>
      </c>
      <c r="P1314" s="5">
        <v>0</v>
      </c>
      <c r="Q1314" s="5">
        <v>0</v>
      </c>
      <c r="R1314" s="5">
        <v>0</v>
      </c>
      <c r="S1314" s="5">
        <v>0</v>
      </c>
      <c r="T1314" s="5">
        <v>0</v>
      </c>
      <c r="U1314" s="5">
        <v>0</v>
      </c>
      <c r="V1314" s="5">
        <v>0</v>
      </c>
    </row>
    <row r="1315" spans="1:22" hidden="1" x14ac:dyDescent="0.35">
      <c r="A1315" t="s">
        <v>63</v>
      </c>
      <c r="B1315" t="s">
        <v>42</v>
      </c>
      <c r="C1315" t="str">
        <f t="shared" si="60"/>
        <v>PORTUGAL_TO_elec</v>
      </c>
      <c r="D1315" t="str">
        <f t="shared" si="61"/>
        <v>PROTRA_CHP_PP_I</v>
      </c>
      <c r="E1315" t="s">
        <v>33</v>
      </c>
      <c r="F1315" s="1" t="str">
        <f t="shared" si="62"/>
        <v>PORTUGALTO_elecPROTRA_PP_waste</v>
      </c>
      <c r="G1315" s="5">
        <v>1.1968870695768919E-2</v>
      </c>
      <c r="H1315" s="5">
        <v>1.277609066911937E-2</v>
      </c>
      <c r="I1315" s="5">
        <v>1.3564964733984579E-2</v>
      </c>
      <c r="J1315" s="5">
        <v>1.3564964733984579E-2</v>
      </c>
      <c r="K1315" s="5">
        <v>1.7028672255997412E-2</v>
      </c>
      <c r="L1315" s="5">
        <v>2.4660570185856198E-2</v>
      </c>
      <c r="M1315" s="5">
        <v>2.4660570185856198E-2</v>
      </c>
      <c r="N1315" s="5">
        <v>2.4550494734944774E-2</v>
      </c>
      <c r="O1315" s="5">
        <v>2.4550494734944774E-2</v>
      </c>
      <c r="P1315" s="5">
        <v>2.4080839477722698E-2</v>
      </c>
      <c r="Q1315" s="5">
        <v>2.4080839477722698E-2</v>
      </c>
      <c r="R1315" s="5">
        <v>2.3948329601577899E-2</v>
      </c>
      <c r="S1315" s="5">
        <v>2.3815819725433101E-2</v>
      </c>
      <c r="T1315" s="5">
        <v>2.3683309849288302E-2</v>
      </c>
      <c r="U1315" s="5">
        <v>2.3550799973143504E-2</v>
      </c>
      <c r="V1315" s="5">
        <v>2.3418290096998706E-2</v>
      </c>
    </row>
    <row r="1316" spans="1:22" hidden="1" x14ac:dyDescent="0.35">
      <c r="A1316" t="s">
        <v>63</v>
      </c>
      <c r="B1316" t="s">
        <v>42</v>
      </c>
      <c r="C1316" t="str">
        <f t="shared" si="60"/>
        <v>PORTUGAL_TO_elec</v>
      </c>
      <c r="D1316" t="str">
        <f t="shared" si="61"/>
        <v>PROTRA_CHP_PP_I</v>
      </c>
      <c r="E1316" t="s">
        <v>34</v>
      </c>
      <c r="F1316" s="1" t="str">
        <f t="shared" si="62"/>
        <v>PORTUGALTO_elecPROTRA_PP_waste_CCS</v>
      </c>
      <c r="G1316" s="5">
        <v>0</v>
      </c>
      <c r="H1316" s="5">
        <v>0</v>
      </c>
      <c r="I1316" s="5">
        <v>0</v>
      </c>
      <c r="J1316" s="5">
        <v>0</v>
      </c>
      <c r="K1316" s="5">
        <v>0</v>
      </c>
      <c r="L1316" s="5">
        <v>0</v>
      </c>
      <c r="M1316" s="5">
        <v>0</v>
      </c>
      <c r="N1316" s="5">
        <v>0</v>
      </c>
      <c r="O1316" s="5">
        <v>0</v>
      </c>
      <c r="P1316" s="5">
        <v>0</v>
      </c>
      <c r="Q1316" s="5">
        <v>0</v>
      </c>
      <c r="R1316" s="5">
        <v>0</v>
      </c>
      <c r="S1316" s="5">
        <v>0</v>
      </c>
      <c r="T1316" s="5">
        <v>0</v>
      </c>
      <c r="U1316" s="5">
        <v>0</v>
      </c>
      <c r="V1316" s="5">
        <v>0</v>
      </c>
    </row>
    <row r="1317" spans="1:22" hidden="1" x14ac:dyDescent="0.35">
      <c r="A1317" t="s">
        <v>63</v>
      </c>
      <c r="B1317" t="s">
        <v>42</v>
      </c>
      <c r="C1317" t="str">
        <f t="shared" si="60"/>
        <v>PORTUGAL_TO_elec</v>
      </c>
      <c r="D1317" t="str">
        <f t="shared" si="61"/>
        <v>PROTRA_CHP_PP_I</v>
      </c>
      <c r="E1317" t="s">
        <v>35</v>
      </c>
      <c r="F1317" s="1" t="str">
        <f t="shared" si="62"/>
        <v>PORTUGALTO_elecPROTRA_PP_wind_offshore</v>
      </c>
      <c r="G1317" s="5">
        <v>0</v>
      </c>
      <c r="H1317" s="5">
        <v>0</v>
      </c>
      <c r="I1317" s="5">
        <v>0</v>
      </c>
      <c r="J1317" s="5">
        <v>0</v>
      </c>
      <c r="K1317" s="5">
        <v>0</v>
      </c>
      <c r="L1317" s="5">
        <v>0</v>
      </c>
      <c r="M1317" s="5">
        <v>1.8600000000000001E-3</v>
      </c>
      <c r="N1317" s="5">
        <v>2E-3</v>
      </c>
      <c r="O1317" s="5">
        <v>2E-3</v>
      </c>
      <c r="P1317" s="5">
        <v>2E-3</v>
      </c>
      <c r="Q1317" s="5">
        <v>2E-3</v>
      </c>
      <c r="R1317" s="5">
        <v>2.2977142857142857E-3</v>
      </c>
      <c r="S1317" s="5">
        <v>2.5954285714285714E-3</v>
      </c>
      <c r="T1317" s="5">
        <v>2.8931428571428571E-3</v>
      </c>
      <c r="U1317" s="5">
        <v>3.1908571428571429E-3</v>
      </c>
      <c r="V1317" s="5">
        <v>3.4885714285714286E-3</v>
      </c>
    </row>
    <row r="1318" spans="1:22" hidden="1" x14ac:dyDescent="0.35">
      <c r="A1318" t="s">
        <v>63</v>
      </c>
      <c r="B1318" t="s">
        <v>42</v>
      </c>
      <c r="C1318" t="str">
        <f t="shared" si="60"/>
        <v>PORTUGAL_TO_elec</v>
      </c>
      <c r="D1318" t="str">
        <f t="shared" si="61"/>
        <v>PROTRA_CHP_PP_I</v>
      </c>
      <c r="E1318" t="s">
        <v>36</v>
      </c>
      <c r="F1318" s="1" t="str">
        <f t="shared" si="62"/>
        <v>PORTUGALTO_elecPROTRA_PP_wind_onshore</v>
      </c>
      <c r="G1318" s="5">
        <v>1.0640000000000001</v>
      </c>
      <c r="H1318" s="5">
        <v>1.681</v>
      </c>
      <c r="I1318" s="5">
        <v>2.2010000000000001</v>
      </c>
      <c r="J1318" s="5">
        <v>2.8570000000000002</v>
      </c>
      <c r="K1318" s="5">
        <v>3.3260000000000001</v>
      </c>
      <c r="L1318" s="5">
        <v>3.7959999999999998</v>
      </c>
      <c r="M1318" s="5">
        <v>4.2543549999999994</v>
      </c>
      <c r="N1318" s="5">
        <v>4.4095519999999997</v>
      </c>
      <c r="O1318" s="5">
        <v>4.6079489999999996</v>
      </c>
      <c r="P1318" s="5">
        <v>4.8545559999999996</v>
      </c>
      <c r="Q1318" s="5">
        <v>4.9348380000000001</v>
      </c>
      <c r="R1318" s="5">
        <v>5.0789449500668749</v>
      </c>
      <c r="S1318" s="5">
        <v>5.5310667552385206</v>
      </c>
      <c r="T1318" s="5">
        <v>5.5805691426660715</v>
      </c>
      <c r="U1318" s="5">
        <v>5.6399720075791349</v>
      </c>
      <c r="V1318" s="5">
        <v>5.6993748724921982</v>
      </c>
    </row>
    <row r="1319" spans="1:22" hidden="1" x14ac:dyDescent="0.35">
      <c r="A1319" t="s">
        <v>64</v>
      </c>
      <c r="B1319" t="s">
        <v>41</v>
      </c>
      <c r="C1319" t="str">
        <f t="shared" si="60"/>
        <v>ROMANIA_TO_heat</v>
      </c>
      <c r="D1319" t="str">
        <f t="shared" si="61"/>
        <v>PROTRA_CHP_HP_I</v>
      </c>
      <c r="E1319" t="s">
        <v>0</v>
      </c>
      <c r="F1319" s="1" t="str">
        <f t="shared" si="62"/>
        <v>ROMANIATO_heatPROTRA_CHP_gas_fuels</v>
      </c>
      <c r="G1319" s="3">
        <v>4.1319816136475236</v>
      </c>
      <c r="H1319" s="3">
        <v>4.5453611856239071</v>
      </c>
      <c r="I1319" s="3">
        <v>4.4181371349469556</v>
      </c>
      <c r="J1319" s="3">
        <v>3.8522937750235515</v>
      </c>
      <c r="K1319" s="3">
        <v>3.4423057927428364</v>
      </c>
      <c r="L1319" s="3">
        <v>3.9281707351917028</v>
      </c>
      <c r="M1319" s="3">
        <v>4.0604427333226685</v>
      </c>
      <c r="N1319" s="3">
        <v>3.3563329376666569</v>
      </c>
      <c r="O1319" s="3">
        <v>3.03468403583119</v>
      </c>
      <c r="P1319" s="3">
        <v>2.8602932261307927</v>
      </c>
      <c r="Q1319" s="3">
        <v>2.8254308390265077</v>
      </c>
      <c r="R1319" s="3">
        <v>3.1382458328174492</v>
      </c>
      <c r="S1319" s="3">
        <v>2.9606188155539557</v>
      </c>
      <c r="T1319" s="3">
        <v>2.6680161188656029</v>
      </c>
      <c r="U1319" s="3">
        <v>2.5098292204925916</v>
      </c>
      <c r="V1319" s="3">
        <v>2.3996859253906235</v>
      </c>
    </row>
    <row r="1320" spans="1:22" hidden="1" x14ac:dyDescent="0.35">
      <c r="A1320" t="s">
        <v>64</v>
      </c>
      <c r="B1320" t="s">
        <v>41</v>
      </c>
      <c r="C1320" t="str">
        <f t="shared" si="60"/>
        <v>ROMANIA_TO_heat</v>
      </c>
      <c r="D1320" t="str">
        <f t="shared" si="61"/>
        <v>PROTRA_CHP_HP_I</v>
      </c>
      <c r="E1320" t="s">
        <v>1</v>
      </c>
      <c r="F1320" s="1" t="str">
        <f t="shared" si="62"/>
        <v>ROMANIATO_heatPROTRA_CHP_gas_fuels_CCS</v>
      </c>
      <c r="G1320" s="3">
        <v>0</v>
      </c>
      <c r="H1320" s="3">
        <v>0</v>
      </c>
      <c r="I1320" s="3">
        <v>0</v>
      </c>
      <c r="J1320" s="3">
        <v>0</v>
      </c>
      <c r="K1320" s="3">
        <v>0</v>
      </c>
      <c r="L1320" s="3">
        <v>0</v>
      </c>
      <c r="M1320" s="3">
        <v>0</v>
      </c>
      <c r="N1320" s="3">
        <v>0</v>
      </c>
      <c r="O1320" s="3">
        <v>0</v>
      </c>
      <c r="P1320" s="3">
        <v>0</v>
      </c>
      <c r="Q1320" s="3">
        <v>0</v>
      </c>
      <c r="R1320" s="3">
        <v>0</v>
      </c>
      <c r="S1320" s="3">
        <v>0</v>
      </c>
      <c r="T1320" s="3">
        <v>0</v>
      </c>
      <c r="U1320" s="3">
        <v>0</v>
      </c>
      <c r="V1320" s="3">
        <v>0</v>
      </c>
    </row>
    <row r="1321" spans="1:22" hidden="1" x14ac:dyDescent="0.35">
      <c r="A1321" t="s">
        <v>64</v>
      </c>
      <c r="B1321" t="s">
        <v>41</v>
      </c>
      <c r="C1321" t="str">
        <f t="shared" si="60"/>
        <v>ROMANIA_TO_heat</v>
      </c>
      <c r="D1321" t="str">
        <f t="shared" si="61"/>
        <v>PROTRA_CHP_HP_I</v>
      </c>
      <c r="E1321" t="s">
        <v>2</v>
      </c>
      <c r="F1321" s="1" t="str">
        <f t="shared" si="62"/>
        <v>ROMANIATO_heatPROTRA_CHP_geothermal</v>
      </c>
      <c r="G1321" s="3">
        <v>0</v>
      </c>
      <c r="H1321" s="3">
        <v>0</v>
      </c>
      <c r="I1321" s="3">
        <v>0</v>
      </c>
      <c r="J1321" s="3">
        <v>0</v>
      </c>
      <c r="K1321" s="3">
        <v>0</v>
      </c>
      <c r="L1321" s="3">
        <v>0</v>
      </c>
      <c r="M1321" s="3">
        <v>0</v>
      </c>
      <c r="N1321" s="3">
        <v>0</v>
      </c>
      <c r="O1321" s="3">
        <v>0</v>
      </c>
      <c r="P1321" s="3">
        <v>0</v>
      </c>
      <c r="Q1321" s="3">
        <v>0</v>
      </c>
      <c r="R1321" s="3">
        <v>0</v>
      </c>
      <c r="S1321" s="3">
        <v>0</v>
      </c>
      <c r="T1321" s="3">
        <v>0</v>
      </c>
      <c r="U1321" s="3">
        <v>0</v>
      </c>
      <c r="V1321" s="3">
        <v>0</v>
      </c>
    </row>
    <row r="1322" spans="1:22" hidden="1" x14ac:dyDescent="0.35">
      <c r="A1322" t="s">
        <v>64</v>
      </c>
      <c r="B1322" t="s">
        <v>41</v>
      </c>
      <c r="C1322" t="str">
        <f t="shared" si="60"/>
        <v>ROMANIA_TO_heat</v>
      </c>
      <c r="D1322" t="str">
        <f t="shared" si="61"/>
        <v>PROTRA_CHP_HP_I</v>
      </c>
      <c r="E1322" t="s">
        <v>3</v>
      </c>
      <c r="F1322" s="1" t="str">
        <f t="shared" si="62"/>
        <v>ROMANIATO_heatPROTRA_CHP_liquid_fuels</v>
      </c>
      <c r="G1322" s="3">
        <v>1.2646685855884938</v>
      </c>
      <c r="H1322" s="3">
        <v>0.87077093581744869</v>
      </c>
      <c r="I1322" s="3">
        <v>0.47450706067733439</v>
      </c>
      <c r="J1322" s="3">
        <v>0.32717009436329497</v>
      </c>
      <c r="K1322" s="3">
        <v>0.46709288785425102</v>
      </c>
      <c r="L1322" s="3">
        <v>0.31131638439053166</v>
      </c>
      <c r="M1322" s="3">
        <v>0.30650505947342438</v>
      </c>
      <c r="N1322" s="3">
        <v>0.27574412967552542</v>
      </c>
      <c r="O1322" s="3">
        <v>0.17833451864884522</v>
      </c>
      <c r="P1322" s="3">
        <v>0.17368094208967591</v>
      </c>
      <c r="Q1322" s="3">
        <v>0.17368094208967591</v>
      </c>
      <c r="R1322" s="3">
        <v>7.0355767640322836E-2</v>
      </c>
      <c r="S1322" s="3">
        <v>2.4639504768117097E-2</v>
      </c>
      <c r="T1322" s="3">
        <v>5.3555567519931853E-2</v>
      </c>
      <c r="U1322" s="3">
        <v>1.3679937600378467E-2</v>
      </c>
      <c r="V1322" s="3">
        <v>0</v>
      </c>
    </row>
    <row r="1323" spans="1:22" hidden="1" x14ac:dyDescent="0.35">
      <c r="A1323" t="s">
        <v>64</v>
      </c>
      <c r="B1323" t="s">
        <v>41</v>
      </c>
      <c r="C1323" t="str">
        <f t="shared" si="60"/>
        <v>ROMANIA_TO_heat</v>
      </c>
      <c r="D1323" t="str">
        <f t="shared" si="61"/>
        <v>PROTRA_CHP_HP_I</v>
      </c>
      <c r="E1323" t="s">
        <v>4</v>
      </c>
      <c r="F1323" s="1" t="str">
        <f t="shared" si="62"/>
        <v>ROMANIATO_heatPROTRA_CHP_liquid_fuels_CCS</v>
      </c>
      <c r="G1323" s="3">
        <v>0</v>
      </c>
      <c r="H1323" s="3">
        <v>0</v>
      </c>
      <c r="I1323" s="3">
        <v>0</v>
      </c>
      <c r="J1323" s="3">
        <v>0</v>
      </c>
      <c r="K1323" s="3">
        <v>0</v>
      </c>
      <c r="L1323" s="3">
        <v>0</v>
      </c>
      <c r="M1323" s="3">
        <v>0</v>
      </c>
      <c r="N1323" s="3">
        <v>0</v>
      </c>
      <c r="O1323" s="3">
        <v>0</v>
      </c>
      <c r="P1323" s="3">
        <v>0</v>
      </c>
      <c r="Q1323" s="3">
        <v>0</v>
      </c>
      <c r="R1323" s="3">
        <v>0</v>
      </c>
      <c r="S1323" s="3">
        <v>0</v>
      </c>
      <c r="T1323" s="3">
        <v>0</v>
      </c>
      <c r="U1323" s="3">
        <v>0</v>
      </c>
      <c r="V1323" s="3">
        <v>0</v>
      </c>
    </row>
    <row r="1324" spans="1:22" hidden="1" x14ac:dyDescent="0.35">
      <c r="A1324" t="s">
        <v>64</v>
      </c>
      <c r="B1324" t="s">
        <v>41</v>
      </c>
      <c r="C1324" t="str">
        <f t="shared" si="60"/>
        <v>ROMANIA_TO_heat</v>
      </c>
      <c r="D1324" t="str">
        <f t="shared" si="61"/>
        <v>PROTRA_CHP_HP_I</v>
      </c>
      <c r="E1324" t="s">
        <v>5</v>
      </c>
      <c r="F1324" s="1" t="str">
        <f t="shared" si="62"/>
        <v>ROMANIATO_heatPROTRA_CHP_solid_fossil</v>
      </c>
      <c r="G1324" s="3">
        <v>2.4941592873568261</v>
      </c>
      <c r="H1324" s="3">
        <v>2.4311388183606173</v>
      </c>
      <c r="I1324" s="3">
        <v>2.1956993941382366</v>
      </c>
      <c r="J1324" s="3">
        <v>2.0198099750374299</v>
      </c>
      <c r="K1324" s="3">
        <v>2.0654781246604643</v>
      </c>
      <c r="L1324" s="3">
        <v>1.9537134130614315</v>
      </c>
      <c r="M1324" s="3">
        <v>1.9885758001657168</v>
      </c>
      <c r="N1324" s="3">
        <v>2.0285650089029854</v>
      </c>
      <c r="O1324" s="3">
        <v>2.1771639620805283</v>
      </c>
      <c r="P1324" s="3">
        <v>1.925870827885384</v>
      </c>
      <c r="Q1324" s="3">
        <v>1.8899830764545023</v>
      </c>
      <c r="R1324" s="3">
        <v>1.6178671590115492</v>
      </c>
      <c r="S1324" s="3">
        <v>1.3932902867167754</v>
      </c>
      <c r="T1324" s="3">
        <v>1.1956276505115839</v>
      </c>
      <c r="U1324" s="3">
        <v>0.83013022636189637</v>
      </c>
      <c r="V1324" s="3">
        <v>0.57593570549337869</v>
      </c>
    </row>
    <row r="1325" spans="1:22" hidden="1" x14ac:dyDescent="0.35">
      <c r="A1325" t="s">
        <v>64</v>
      </c>
      <c r="B1325" t="s">
        <v>41</v>
      </c>
      <c r="C1325" t="str">
        <f t="shared" si="60"/>
        <v>ROMANIA_TO_heat</v>
      </c>
      <c r="D1325" t="str">
        <f t="shared" si="61"/>
        <v>PROTRA_CHP_HP_I</v>
      </c>
      <c r="E1325" t="s">
        <v>6</v>
      </c>
      <c r="F1325" s="1" t="str">
        <f t="shared" si="62"/>
        <v>ROMANIATO_heatPROTRA_CHP_solid_fossil_CCS</v>
      </c>
      <c r="G1325" s="3">
        <v>0</v>
      </c>
      <c r="H1325" s="3">
        <v>0</v>
      </c>
      <c r="I1325" s="3">
        <v>0</v>
      </c>
      <c r="J1325" s="3">
        <v>0</v>
      </c>
      <c r="K1325" s="3">
        <v>0</v>
      </c>
      <c r="L1325" s="3">
        <v>0</v>
      </c>
      <c r="M1325" s="3">
        <v>0</v>
      </c>
      <c r="N1325" s="3">
        <v>0</v>
      </c>
      <c r="O1325" s="3">
        <v>0</v>
      </c>
      <c r="P1325" s="3">
        <v>0</v>
      </c>
      <c r="Q1325" s="3">
        <v>0</v>
      </c>
      <c r="R1325" s="3">
        <v>0</v>
      </c>
      <c r="S1325" s="3">
        <v>0</v>
      </c>
      <c r="T1325" s="3">
        <v>0</v>
      </c>
      <c r="U1325" s="3">
        <v>0</v>
      </c>
      <c r="V1325" s="3">
        <v>0</v>
      </c>
    </row>
    <row r="1326" spans="1:22" hidden="1" x14ac:dyDescent="0.35">
      <c r="A1326" t="s">
        <v>64</v>
      </c>
      <c r="B1326" t="s">
        <v>41</v>
      </c>
      <c r="C1326" t="str">
        <f t="shared" si="60"/>
        <v>ROMANIA_TO_heat</v>
      </c>
      <c r="D1326" t="str">
        <f t="shared" si="61"/>
        <v>PROTRA_CHP_HP_I</v>
      </c>
      <c r="E1326" t="s">
        <v>7</v>
      </c>
      <c r="F1326" s="1" t="str">
        <f t="shared" si="62"/>
        <v>ROMANIATO_heatPROTRA_CHP_waste</v>
      </c>
      <c r="G1326" s="3">
        <v>0</v>
      </c>
      <c r="H1326" s="3">
        <v>0</v>
      </c>
      <c r="I1326" s="3">
        <v>0</v>
      </c>
      <c r="J1326" s="3">
        <v>0</v>
      </c>
      <c r="K1326" s="3">
        <v>0</v>
      </c>
      <c r="L1326" s="3">
        <v>0</v>
      </c>
      <c r="M1326" s="3">
        <v>0</v>
      </c>
      <c r="N1326" s="3">
        <v>0</v>
      </c>
      <c r="O1326" s="3">
        <v>0</v>
      </c>
      <c r="P1326" s="3">
        <v>0</v>
      </c>
      <c r="Q1326" s="3">
        <v>0</v>
      </c>
      <c r="R1326" s="3">
        <v>0</v>
      </c>
      <c r="S1326" s="3">
        <v>0</v>
      </c>
      <c r="T1326" s="3">
        <v>0</v>
      </c>
      <c r="U1326" s="3">
        <v>0</v>
      </c>
      <c r="V1326" s="3">
        <v>0</v>
      </c>
    </row>
    <row r="1327" spans="1:22" hidden="1" x14ac:dyDescent="0.35">
      <c r="A1327" t="s">
        <v>64</v>
      </c>
      <c r="B1327" t="s">
        <v>41</v>
      </c>
      <c r="C1327" t="str">
        <f t="shared" si="60"/>
        <v>ROMANIA_TO_heat</v>
      </c>
      <c r="D1327" t="str">
        <f t="shared" si="61"/>
        <v>PROTRA_CHP_HP_I</v>
      </c>
      <c r="E1327" t="s">
        <v>8</v>
      </c>
      <c r="F1327" s="1" t="str">
        <f t="shared" si="62"/>
        <v>ROMANIATO_heatPROTRA_CHP_solid_bio</v>
      </c>
      <c r="G1327" s="4">
        <v>2.3662253690691537E-3</v>
      </c>
      <c r="H1327" s="4">
        <v>1.2225497740190629E-2</v>
      </c>
      <c r="I1327" s="4">
        <v>2.6817220849450416E-3</v>
      </c>
      <c r="J1327" s="4">
        <v>3.785960590510647E-3</v>
      </c>
      <c r="K1327" s="4">
        <v>7.8874178968971808E-5</v>
      </c>
      <c r="L1327" s="4">
        <v>1.5459339077918473E-2</v>
      </c>
      <c r="M1327" s="4">
        <v>1.3250862066787262E-2</v>
      </c>
      <c r="N1327" s="4">
        <v>5.0637222898079891E-2</v>
      </c>
      <c r="O1327" s="4">
        <v>5.2530203193335227E-2</v>
      </c>
      <c r="P1327" s="4">
        <v>0.11602391726335753</v>
      </c>
      <c r="Q1327" s="4">
        <v>0.11420981114707118</v>
      </c>
      <c r="R1327" s="4">
        <v>0.1351114685738487</v>
      </c>
      <c r="S1327" s="4">
        <v>0.15625526973006096</v>
      </c>
      <c r="T1327" s="4">
        <v>0.14080066310288064</v>
      </c>
      <c r="U1327" s="4">
        <v>0.14311009906309213</v>
      </c>
      <c r="V1327" s="4">
        <v>0.14945907609919951</v>
      </c>
    </row>
    <row r="1328" spans="1:22" hidden="1" x14ac:dyDescent="0.35">
      <c r="A1328" t="s">
        <v>64</v>
      </c>
      <c r="B1328" t="s">
        <v>41</v>
      </c>
      <c r="C1328" t="str">
        <f t="shared" si="60"/>
        <v>ROMANIA_TO_heat</v>
      </c>
      <c r="D1328" t="str">
        <f t="shared" si="61"/>
        <v>PROTRA_CHP_HP_I</v>
      </c>
      <c r="E1328" t="s">
        <v>9</v>
      </c>
      <c r="F1328" s="1" t="str">
        <f t="shared" si="62"/>
        <v>ROMANIATO_heatPROTRA_CHP_solid_bio_CCS</v>
      </c>
      <c r="G1328" s="3">
        <v>0</v>
      </c>
      <c r="H1328" s="3">
        <v>0</v>
      </c>
      <c r="I1328" s="3">
        <v>0</v>
      </c>
      <c r="J1328" s="3">
        <v>0</v>
      </c>
      <c r="K1328" s="3">
        <v>0</v>
      </c>
      <c r="L1328" s="3">
        <v>0</v>
      </c>
      <c r="M1328" s="3">
        <v>0</v>
      </c>
      <c r="N1328" s="3">
        <v>0</v>
      </c>
      <c r="O1328" s="3">
        <v>0</v>
      </c>
      <c r="P1328" s="3">
        <v>0</v>
      </c>
      <c r="Q1328" s="3">
        <v>0</v>
      </c>
      <c r="R1328" s="3">
        <v>0</v>
      </c>
      <c r="S1328" s="3">
        <v>0</v>
      </c>
      <c r="T1328" s="3">
        <v>0</v>
      </c>
      <c r="U1328" s="3">
        <v>0</v>
      </c>
      <c r="V1328" s="3">
        <v>0</v>
      </c>
    </row>
    <row r="1329" spans="1:22" hidden="1" x14ac:dyDescent="0.35">
      <c r="A1329" t="s">
        <v>64</v>
      </c>
      <c r="B1329" t="s">
        <v>41</v>
      </c>
      <c r="C1329" t="str">
        <f t="shared" si="60"/>
        <v>ROMANIA_TO_heat</v>
      </c>
      <c r="D1329" t="str">
        <f t="shared" si="61"/>
        <v>PROTRA_CHP_HP_I</v>
      </c>
      <c r="E1329" t="s">
        <v>10</v>
      </c>
      <c r="F1329" s="1" t="str">
        <f t="shared" si="62"/>
        <v>ROMANIATO_heatPROTRA_HP_gas_fuels</v>
      </c>
      <c r="G1329" s="4">
        <v>4.4598415533375739</v>
      </c>
      <c r="H1329" s="4">
        <v>2.6716633107029115</v>
      </c>
      <c r="I1329" s="4">
        <v>3.2842799308647863</v>
      </c>
      <c r="J1329" s="4">
        <v>3.5010118963942691</v>
      </c>
      <c r="K1329" s="4">
        <v>3.1672632730810575</v>
      </c>
      <c r="L1329" s="4">
        <v>3.1992614688502172</v>
      </c>
      <c r="M1329" s="4">
        <v>2.7297065495399915</v>
      </c>
      <c r="N1329" s="4">
        <v>2.6253403412463956</v>
      </c>
      <c r="O1329" s="4">
        <v>2.4880457570740715</v>
      </c>
      <c r="P1329" s="4">
        <v>2.1076020922605165</v>
      </c>
      <c r="Q1329" s="4">
        <v>1.994120118893149</v>
      </c>
      <c r="R1329" s="4">
        <v>2.08323137338982</v>
      </c>
      <c r="S1329" s="4">
        <v>2.8295018527751679</v>
      </c>
      <c r="T1329" s="4">
        <v>3.32150945957016</v>
      </c>
      <c r="U1329" s="4">
        <v>2.7173686405666739</v>
      </c>
      <c r="V1329" s="4">
        <v>2.9858461535194127</v>
      </c>
    </row>
    <row r="1330" spans="1:22" hidden="1" x14ac:dyDescent="0.35">
      <c r="A1330" t="s">
        <v>64</v>
      </c>
      <c r="B1330" t="s">
        <v>41</v>
      </c>
      <c r="C1330" t="str">
        <f t="shared" si="60"/>
        <v>ROMANIA_TO_heat</v>
      </c>
      <c r="D1330" t="str">
        <f t="shared" si="61"/>
        <v>PROTRA_CHP_HP_I</v>
      </c>
      <c r="E1330" t="s">
        <v>11</v>
      </c>
      <c r="F1330" s="1" t="str">
        <f t="shared" si="62"/>
        <v>ROMANIATO_heatPROTRA_HP_solid_bio</v>
      </c>
      <c r="G1330" s="4">
        <v>0.12948107125194808</v>
      </c>
      <c r="H1330" s="4">
        <v>0.42974321062068976</v>
      </c>
      <c r="I1330" s="4">
        <v>0.13152746749299898</v>
      </c>
      <c r="J1330" s="4">
        <v>0.13208557555874015</v>
      </c>
      <c r="K1330" s="4">
        <v>0.157944582604747</v>
      </c>
      <c r="L1330" s="4">
        <v>0.23514953169894018</v>
      </c>
      <c r="M1330" s="4">
        <v>0.3398878120363637</v>
      </c>
      <c r="N1330" s="4">
        <v>0.24928826936438281</v>
      </c>
      <c r="O1330" s="4">
        <v>0.21040674078441565</v>
      </c>
      <c r="P1330" s="4">
        <v>0.22845223491004632</v>
      </c>
      <c r="Q1330" s="4">
        <v>0.26770583553384097</v>
      </c>
      <c r="R1330" s="4">
        <v>0.24352115268505753</v>
      </c>
      <c r="S1330" s="4">
        <v>0.13747317875336143</v>
      </c>
      <c r="T1330" s="4">
        <v>0.10914547369655951</v>
      </c>
      <c r="U1330" s="4">
        <v>0.17754533787357638</v>
      </c>
      <c r="V1330" s="4">
        <v>0.14607567044267367</v>
      </c>
    </row>
    <row r="1331" spans="1:22" hidden="1" x14ac:dyDescent="0.35">
      <c r="A1331" t="s">
        <v>64</v>
      </c>
      <c r="B1331" t="s">
        <v>41</v>
      </c>
      <c r="C1331" t="str">
        <f t="shared" si="60"/>
        <v>ROMANIA_TO_heat</v>
      </c>
      <c r="D1331" t="str">
        <f t="shared" si="61"/>
        <v>PROTRA_CHP_HP_I</v>
      </c>
      <c r="E1331" t="s">
        <v>12</v>
      </c>
      <c r="F1331" s="1" t="str">
        <f t="shared" si="62"/>
        <v>ROMANIATO_heatPROTRA_HP_geothermal</v>
      </c>
      <c r="G1331" s="4">
        <v>2.0593027044639951E-2</v>
      </c>
      <c r="H1331" s="4">
        <v>0.10811339198435974</v>
      </c>
      <c r="I1331" s="4">
        <v>0.11840990550667971</v>
      </c>
      <c r="J1331" s="4">
        <v>3.0246008471814925E-2</v>
      </c>
      <c r="K1331" s="4">
        <v>6.4353209514499848E-4</v>
      </c>
      <c r="L1331" s="4">
        <v>7.0788530465949843E-3</v>
      </c>
      <c r="M1331" s="4">
        <v>4.5047246660149887E-3</v>
      </c>
      <c r="N1331" s="4">
        <v>2.5741283805799939E-3</v>
      </c>
      <c r="O1331" s="4">
        <v>5.7917888563049861E-3</v>
      </c>
      <c r="P1331" s="4">
        <v>0.13964646464646466</v>
      </c>
      <c r="Q1331" s="4">
        <v>0.16152655588139458</v>
      </c>
      <c r="R1331" s="4">
        <v>0.16474421635711961</v>
      </c>
      <c r="S1331" s="4">
        <v>0.1684187846203975</v>
      </c>
      <c r="T1331" s="4">
        <v>0.158</v>
      </c>
      <c r="U1331" s="4">
        <v>0.15639760508308898</v>
      </c>
      <c r="V1331" s="4">
        <v>0.1546973932877159</v>
      </c>
    </row>
    <row r="1332" spans="1:22" hidden="1" x14ac:dyDescent="0.35">
      <c r="A1332" t="s">
        <v>64</v>
      </c>
      <c r="B1332" t="s">
        <v>41</v>
      </c>
      <c r="C1332" t="str">
        <f t="shared" si="60"/>
        <v>ROMANIA_TO_heat</v>
      </c>
      <c r="D1332" t="str">
        <f t="shared" si="61"/>
        <v>PROTRA_CHP_HP_I</v>
      </c>
      <c r="E1332" t="s">
        <v>13</v>
      </c>
      <c r="F1332" s="1" t="str">
        <f t="shared" si="62"/>
        <v>ROMANIATO_heatPROTRA_HP_liquid_fuels</v>
      </c>
      <c r="G1332" s="4">
        <v>0.44518420043952833</v>
      </c>
      <c r="H1332" s="4">
        <v>1.211094502658308</v>
      </c>
      <c r="I1332" s="4">
        <v>0.27179862801594279</v>
      </c>
      <c r="J1332" s="4">
        <v>0.43606843536575618</v>
      </c>
      <c r="K1332" s="4">
        <v>0.54917833668929716</v>
      </c>
      <c r="L1332" s="4">
        <v>0.33970177601445001</v>
      </c>
      <c r="M1332" s="4">
        <v>0.2833328613745934</v>
      </c>
      <c r="N1332" s="4">
        <v>0.26082250272303331</v>
      </c>
      <c r="O1332" s="4">
        <v>0.21133692089398423</v>
      </c>
      <c r="P1332" s="4">
        <v>0.11236575723588597</v>
      </c>
      <c r="Q1332" s="4">
        <v>0.12185359435348563</v>
      </c>
      <c r="R1332" s="4">
        <v>0.18157115738778928</v>
      </c>
      <c r="S1332" s="4">
        <v>0.14819257433602989</v>
      </c>
      <c r="T1332" s="4">
        <v>0.23446491913829773</v>
      </c>
      <c r="U1332" s="4">
        <v>0.22936009069698529</v>
      </c>
      <c r="V1332" s="4">
        <v>0.25615076614073606</v>
      </c>
    </row>
    <row r="1333" spans="1:22" hidden="1" x14ac:dyDescent="0.35">
      <c r="A1333" t="s">
        <v>64</v>
      </c>
      <c r="B1333" t="s">
        <v>41</v>
      </c>
      <c r="C1333" t="str">
        <f t="shared" si="60"/>
        <v>ROMANIA_TO_heat</v>
      </c>
      <c r="D1333" t="str">
        <f t="shared" si="61"/>
        <v>PROTRA_CHP_HP_I</v>
      </c>
      <c r="E1333" t="s">
        <v>14</v>
      </c>
      <c r="F1333" s="1" t="str">
        <f t="shared" si="62"/>
        <v>ROMANIATO_heatPROTRA_HP_solar</v>
      </c>
      <c r="G1333" s="4">
        <v>0</v>
      </c>
      <c r="H1333" s="4">
        <v>0</v>
      </c>
      <c r="I1333" s="4">
        <v>0</v>
      </c>
      <c r="J1333" s="4">
        <v>0</v>
      </c>
      <c r="K1333" s="4">
        <v>0</v>
      </c>
      <c r="L1333" s="4">
        <v>0</v>
      </c>
      <c r="M1333" s="4">
        <v>0</v>
      </c>
      <c r="N1333" s="4">
        <v>0</v>
      </c>
      <c r="O1333" s="4">
        <v>0</v>
      </c>
      <c r="P1333" s="4">
        <v>0</v>
      </c>
      <c r="Q1333" s="4">
        <v>0</v>
      </c>
      <c r="R1333" s="4">
        <v>0</v>
      </c>
      <c r="S1333" s="4">
        <v>0</v>
      </c>
      <c r="T1333" s="4">
        <v>0</v>
      </c>
      <c r="U1333" s="4">
        <v>0</v>
      </c>
      <c r="V1333" s="4">
        <v>0</v>
      </c>
    </row>
    <row r="1334" spans="1:22" hidden="1" x14ac:dyDescent="0.35">
      <c r="A1334" t="s">
        <v>64</v>
      </c>
      <c r="B1334" t="s">
        <v>41</v>
      </c>
      <c r="C1334" t="str">
        <f t="shared" si="60"/>
        <v>ROMANIA_TO_heat</v>
      </c>
      <c r="D1334" t="str">
        <f t="shared" si="61"/>
        <v>PROTRA_CHP_HP_I</v>
      </c>
      <c r="E1334" t="s">
        <v>15</v>
      </c>
      <c r="F1334" s="1" t="str">
        <f t="shared" si="62"/>
        <v>ROMANIATO_heatPROTRA_HP_solid_fossil</v>
      </c>
      <c r="G1334" s="4">
        <v>8.315810179543219E-2</v>
      </c>
      <c r="H1334" s="4">
        <v>7.3484228655918818E-2</v>
      </c>
      <c r="I1334" s="4">
        <v>6.0647743143872238E-2</v>
      </c>
      <c r="J1334" s="4">
        <v>2.1766214563905064E-2</v>
      </c>
      <c r="K1334" s="4">
        <v>1.3022521533960297E-2</v>
      </c>
      <c r="L1334" s="4">
        <v>1.5068917775011202E-2</v>
      </c>
      <c r="M1334" s="4">
        <v>1.3208557555874016E-2</v>
      </c>
      <c r="N1334" s="4">
        <v>1.2092341424391704E-2</v>
      </c>
      <c r="O1334" s="4">
        <v>2.5672971024093154E-2</v>
      </c>
      <c r="P1334" s="4">
        <v>3.4230628032124205E-2</v>
      </c>
      <c r="Q1334" s="4">
        <v>2.0649998432422757E-2</v>
      </c>
      <c r="R1334" s="4">
        <v>1.4882881753097484E-2</v>
      </c>
      <c r="S1334" s="4">
        <v>1.479172410235976E-2</v>
      </c>
      <c r="T1334" s="4">
        <v>1.2096062144829979E-2</v>
      </c>
      <c r="U1334" s="4">
        <v>1.0857062238884612E-2</v>
      </c>
      <c r="V1334" s="4">
        <v>8.619793039350232E-3</v>
      </c>
    </row>
    <row r="1335" spans="1:22" hidden="1" x14ac:dyDescent="0.35">
      <c r="A1335" t="s">
        <v>64</v>
      </c>
      <c r="B1335" t="s">
        <v>41</v>
      </c>
      <c r="C1335" t="str">
        <f t="shared" si="60"/>
        <v>ROMANIA_TO_heat</v>
      </c>
      <c r="D1335" t="str">
        <f t="shared" si="61"/>
        <v>PROTRA_CHP_HP_I</v>
      </c>
      <c r="E1335" t="s">
        <v>16</v>
      </c>
      <c r="F1335" s="1" t="str">
        <f t="shared" si="62"/>
        <v>ROMANIATO_heatPROTRA_HP_waste</v>
      </c>
      <c r="G1335" s="4">
        <v>6.5112607669801457E-3</v>
      </c>
      <c r="H1335" s="4">
        <v>5.5810806574115544E-3</v>
      </c>
      <c r="I1335" s="4">
        <v>2.0836034454336474E-2</v>
      </c>
      <c r="J1335" s="4">
        <v>2.2324322629646222E-3</v>
      </c>
      <c r="K1335" s="4">
        <v>2.2324322629646222E-3</v>
      </c>
      <c r="L1335" s="4">
        <v>2.0463962410509034E-3</v>
      </c>
      <c r="M1335" s="4">
        <v>2.4184682848783401E-3</v>
      </c>
      <c r="N1335" s="4">
        <v>1.6743241972234665E-3</v>
      </c>
      <c r="O1335" s="4">
        <v>3.5346844163606519E-3</v>
      </c>
      <c r="P1335" s="4">
        <v>1.0604053249081953E-2</v>
      </c>
      <c r="Q1335" s="4">
        <v>1.4882881753097484E-3</v>
      </c>
      <c r="R1335" s="4">
        <v>6.8833328108075841E-3</v>
      </c>
      <c r="S1335" s="4">
        <v>1.8231530147544415E-3</v>
      </c>
      <c r="T1335" s="4">
        <v>1.7840854501525606E-3</v>
      </c>
      <c r="U1335" s="4">
        <v>3.2556303834900728E-3</v>
      </c>
      <c r="V1335" s="4">
        <v>3.0991740890606353E-3</v>
      </c>
    </row>
    <row r="1336" spans="1:22" hidden="1" x14ac:dyDescent="0.35">
      <c r="A1336" t="s">
        <v>64</v>
      </c>
      <c r="B1336" t="s">
        <v>42</v>
      </c>
      <c r="C1336" t="str">
        <f t="shared" si="60"/>
        <v>ROMANIA_TO_elec</v>
      </c>
      <c r="D1336" t="str">
        <f t="shared" si="61"/>
        <v>PROTRA_CHP_PP_I</v>
      </c>
      <c r="E1336" t="s">
        <v>0</v>
      </c>
      <c r="F1336" s="1" t="str">
        <f t="shared" si="62"/>
        <v>ROMANIATO_elecPROTRA_CHP_gas_fuels</v>
      </c>
      <c r="G1336" s="5">
        <v>2.4193999999999996</v>
      </c>
      <c r="H1336" s="5">
        <v>2.4379759999999995</v>
      </c>
      <c r="I1336" s="5">
        <v>2.4654910000000001</v>
      </c>
      <c r="J1336" s="5">
        <v>2.4682059999999995</v>
      </c>
      <c r="K1336" s="5">
        <v>2.4701479999999996</v>
      </c>
      <c r="L1336" s="5">
        <v>2.497058</v>
      </c>
      <c r="M1336" s="5">
        <v>2.251258</v>
      </c>
      <c r="N1336" s="5">
        <v>3.108968</v>
      </c>
      <c r="O1336" s="5">
        <v>3.1170879999999999</v>
      </c>
      <c r="P1336" s="5">
        <v>3.0990879999999996</v>
      </c>
      <c r="Q1336" s="5">
        <v>2.9390879999999999</v>
      </c>
      <c r="R1336" s="5">
        <v>2.9499712717547828</v>
      </c>
      <c r="S1336" s="5">
        <v>3.0352235671672494</v>
      </c>
      <c r="T1336" s="5">
        <v>3.1089879646163343</v>
      </c>
      <c r="U1336" s="5">
        <v>1.8338312906809298</v>
      </c>
      <c r="V1336" s="5">
        <v>1.6119334721250771</v>
      </c>
    </row>
    <row r="1337" spans="1:22" hidden="1" x14ac:dyDescent="0.35">
      <c r="A1337" t="s">
        <v>64</v>
      </c>
      <c r="B1337" t="s">
        <v>42</v>
      </c>
      <c r="C1337" t="str">
        <f t="shared" si="60"/>
        <v>ROMANIA_TO_elec</v>
      </c>
      <c r="D1337" t="str">
        <f t="shared" si="61"/>
        <v>PROTRA_CHP_PP_I</v>
      </c>
      <c r="E1337" t="s">
        <v>1</v>
      </c>
      <c r="F1337" s="1" t="str">
        <f t="shared" si="62"/>
        <v>ROMANIATO_elecPROTRA_CHP_gas_fuels_CCS</v>
      </c>
      <c r="G1337" s="5">
        <v>0</v>
      </c>
      <c r="H1337" s="5">
        <v>0</v>
      </c>
      <c r="I1337" s="5">
        <v>0</v>
      </c>
      <c r="J1337" s="5">
        <v>0</v>
      </c>
      <c r="K1337" s="5">
        <v>0</v>
      </c>
      <c r="L1337" s="5">
        <v>0</v>
      </c>
      <c r="M1337" s="5">
        <v>0</v>
      </c>
      <c r="N1337" s="5">
        <v>0</v>
      </c>
      <c r="O1337" s="5">
        <v>0</v>
      </c>
      <c r="P1337" s="5">
        <v>0</v>
      </c>
      <c r="Q1337" s="5">
        <v>0</v>
      </c>
      <c r="R1337" s="5">
        <v>0</v>
      </c>
      <c r="S1337" s="5">
        <v>0</v>
      </c>
      <c r="T1337" s="5">
        <v>0</v>
      </c>
      <c r="U1337" s="5">
        <v>0</v>
      </c>
      <c r="V1337" s="5">
        <v>0</v>
      </c>
    </row>
    <row r="1338" spans="1:22" hidden="1" x14ac:dyDescent="0.35">
      <c r="A1338" t="s">
        <v>64</v>
      </c>
      <c r="B1338" t="s">
        <v>42</v>
      </c>
      <c r="C1338" t="str">
        <f t="shared" si="60"/>
        <v>ROMANIA_TO_elec</v>
      </c>
      <c r="D1338" t="str">
        <f t="shared" si="61"/>
        <v>PROTRA_CHP_PP_I</v>
      </c>
      <c r="E1338" t="s">
        <v>2</v>
      </c>
      <c r="F1338" s="1" t="str">
        <f t="shared" si="62"/>
        <v>ROMANIATO_elecPROTRA_CHP_geothermal</v>
      </c>
      <c r="G1338" s="5">
        <v>0</v>
      </c>
      <c r="H1338" s="5">
        <v>7.8637363386813532E-4</v>
      </c>
      <c r="I1338" s="5">
        <v>8.5626502531926138E-4</v>
      </c>
      <c r="J1338" s="5">
        <v>8.9617568327905739E-4</v>
      </c>
      <c r="K1338" s="5">
        <v>8.5149102317096039E-4</v>
      </c>
      <c r="L1338" s="5">
        <v>8.7497911374060115E-4</v>
      </c>
      <c r="M1338" s="5">
        <v>1.3830400000000001E-3</v>
      </c>
      <c r="N1338" s="5">
        <v>1.3977766399999999E-3</v>
      </c>
      <c r="O1338" s="5">
        <v>1.3247999999999999E-3</v>
      </c>
      <c r="P1338" s="5">
        <v>1.1622400000000001E-3</v>
      </c>
      <c r="Q1338" s="5">
        <v>1.1718399999999999E-3</v>
      </c>
      <c r="R1338" s="5">
        <v>1.1932379368941998E-3</v>
      </c>
      <c r="S1338" s="5">
        <v>1.2146358737883996E-3</v>
      </c>
      <c r="T1338" s="5">
        <v>1.2360338106825995E-3</v>
      </c>
      <c r="U1338" s="5">
        <v>1.2574317475767993E-3</v>
      </c>
      <c r="V1338" s="5">
        <v>1.2788296844709992E-3</v>
      </c>
    </row>
    <row r="1339" spans="1:22" hidden="1" x14ac:dyDescent="0.35">
      <c r="A1339" t="s">
        <v>64</v>
      </c>
      <c r="B1339" t="s">
        <v>42</v>
      </c>
      <c r="C1339" t="str">
        <f t="shared" si="60"/>
        <v>ROMANIA_TO_elec</v>
      </c>
      <c r="D1339" t="str">
        <f t="shared" si="61"/>
        <v>PROTRA_CHP_PP_I</v>
      </c>
      <c r="E1339" t="s">
        <v>3</v>
      </c>
      <c r="F1339" s="1" t="str">
        <f t="shared" si="62"/>
        <v>ROMANIATO_elecPROTRA_CHP_liquid_fuels</v>
      </c>
      <c r="G1339" s="5">
        <v>0.7128000000000001</v>
      </c>
      <c r="H1339" s="5">
        <v>0.71786300000000003</v>
      </c>
      <c r="I1339" s="5">
        <v>0.71892600000000006</v>
      </c>
      <c r="J1339" s="5">
        <v>0.71892600000000006</v>
      </c>
      <c r="K1339" s="5">
        <v>0.71892600000000006</v>
      </c>
      <c r="L1339" s="5">
        <v>0.71998899999999999</v>
      </c>
      <c r="M1339" s="5">
        <v>0.419989</v>
      </c>
      <c r="N1339" s="5">
        <v>0.42598899999999995</v>
      </c>
      <c r="O1339" s="5">
        <v>0.21598899999999999</v>
      </c>
      <c r="P1339" s="5">
        <v>0.21598899999999999</v>
      </c>
      <c r="Q1339" s="5">
        <v>0.21598899999999999</v>
      </c>
      <c r="R1339" s="5">
        <v>0.1205032857142857</v>
      </c>
      <c r="S1339" s="5">
        <v>2.5017571428571417E-2</v>
      </c>
      <c r="T1339" s="5">
        <v>0</v>
      </c>
      <c r="U1339" s="5">
        <v>0</v>
      </c>
      <c r="V1339" s="5">
        <v>0</v>
      </c>
    </row>
    <row r="1340" spans="1:22" hidden="1" x14ac:dyDescent="0.35">
      <c r="A1340" t="s">
        <v>64</v>
      </c>
      <c r="B1340" t="s">
        <v>42</v>
      </c>
      <c r="C1340" t="str">
        <f t="shared" si="60"/>
        <v>ROMANIA_TO_elec</v>
      </c>
      <c r="D1340" t="str">
        <f t="shared" si="61"/>
        <v>PROTRA_CHP_PP_I</v>
      </c>
      <c r="E1340" t="s">
        <v>4</v>
      </c>
      <c r="F1340" s="1" t="str">
        <f t="shared" si="62"/>
        <v>ROMANIATO_elecPROTRA_CHP_liquid_fuels_CCS</v>
      </c>
      <c r="G1340" s="5">
        <v>0</v>
      </c>
      <c r="H1340" s="5">
        <v>0</v>
      </c>
      <c r="I1340" s="5">
        <v>0</v>
      </c>
      <c r="J1340" s="5">
        <v>0</v>
      </c>
      <c r="K1340" s="5">
        <v>0</v>
      </c>
      <c r="L1340" s="5">
        <v>0</v>
      </c>
      <c r="M1340" s="5">
        <v>0</v>
      </c>
      <c r="N1340" s="5">
        <v>0</v>
      </c>
      <c r="O1340" s="5">
        <v>0</v>
      </c>
      <c r="P1340" s="5">
        <v>0</v>
      </c>
      <c r="Q1340" s="5">
        <v>0</v>
      </c>
      <c r="R1340" s="5">
        <v>0</v>
      </c>
      <c r="S1340" s="5">
        <v>0</v>
      </c>
      <c r="T1340" s="5">
        <v>0</v>
      </c>
      <c r="U1340" s="5">
        <v>0</v>
      </c>
      <c r="V1340" s="5">
        <v>0</v>
      </c>
    </row>
    <row r="1341" spans="1:22" hidden="1" x14ac:dyDescent="0.35">
      <c r="A1341" t="s">
        <v>64</v>
      </c>
      <c r="B1341" t="s">
        <v>42</v>
      </c>
      <c r="C1341" t="str">
        <f t="shared" si="60"/>
        <v>ROMANIA_TO_elec</v>
      </c>
      <c r="D1341" t="str">
        <f t="shared" si="61"/>
        <v>PROTRA_CHP_PP_I</v>
      </c>
      <c r="E1341" t="s">
        <v>5</v>
      </c>
      <c r="F1341" s="1" t="str">
        <f t="shared" si="62"/>
        <v>ROMANIATO_elecPROTRA_CHP_solid_fossil</v>
      </c>
      <c r="G1341" s="5">
        <v>3.7124999999999999</v>
      </c>
      <c r="H1341" s="5">
        <v>3.7345000000000002</v>
      </c>
      <c r="I1341" s="5">
        <v>3.7345000000000002</v>
      </c>
      <c r="J1341" s="5">
        <v>3.6844999999999999</v>
      </c>
      <c r="K1341" s="5">
        <v>3.6345000000000001</v>
      </c>
      <c r="L1341" s="5">
        <v>3.6345000000000001</v>
      </c>
      <c r="M1341" s="5">
        <v>3.4295</v>
      </c>
      <c r="N1341" s="5">
        <v>3.4295</v>
      </c>
      <c r="O1341" s="5">
        <v>3.2294999999999998</v>
      </c>
      <c r="P1341" s="5">
        <v>3.2294999999999998</v>
      </c>
      <c r="Q1341" s="5">
        <v>3.2294999999999998</v>
      </c>
      <c r="R1341" s="5">
        <v>3.2415996253405992</v>
      </c>
      <c r="S1341" s="5">
        <v>3.2196003065395091</v>
      </c>
      <c r="T1341" s="5">
        <v>3.1926511410081742</v>
      </c>
      <c r="U1341" s="5">
        <v>2.2703297002724798</v>
      </c>
      <c r="V1341" s="5">
        <v>2.2565801260217984</v>
      </c>
    </row>
    <row r="1342" spans="1:22" hidden="1" x14ac:dyDescent="0.35">
      <c r="A1342" t="s">
        <v>64</v>
      </c>
      <c r="B1342" t="s">
        <v>42</v>
      </c>
      <c r="C1342" t="str">
        <f t="shared" si="60"/>
        <v>ROMANIA_TO_elec</v>
      </c>
      <c r="D1342" t="str">
        <f t="shared" si="61"/>
        <v>PROTRA_CHP_PP_I</v>
      </c>
      <c r="E1342" t="s">
        <v>6</v>
      </c>
      <c r="F1342" s="1" t="str">
        <f t="shared" si="62"/>
        <v>ROMANIATO_elecPROTRA_CHP_solid_fossil_CCS</v>
      </c>
      <c r="G1342" s="5">
        <v>0</v>
      </c>
      <c r="H1342" s="5">
        <v>0</v>
      </c>
      <c r="I1342" s="5">
        <v>0</v>
      </c>
      <c r="J1342" s="5">
        <v>0</v>
      </c>
      <c r="K1342" s="5">
        <v>0</v>
      </c>
      <c r="L1342" s="5">
        <v>0</v>
      </c>
      <c r="M1342" s="5">
        <v>0</v>
      </c>
      <c r="N1342" s="5">
        <v>0</v>
      </c>
      <c r="O1342" s="5">
        <v>0</v>
      </c>
      <c r="P1342" s="5">
        <v>0</v>
      </c>
      <c r="Q1342" s="5">
        <v>0</v>
      </c>
      <c r="R1342" s="5">
        <v>0</v>
      </c>
      <c r="S1342" s="5">
        <v>0</v>
      </c>
      <c r="T1342" s="5">
        <v>0</v>
      </c>
      <c r="U1342" s="5">
        <v>0</v>
      </c>
      <c r="V1342" s="5">
        <v>0</v>
      </c>
    </row>
    <row r="1343" spans="1:22" hidden="1" x14ac:dyDescent="0.35">
      <c r="A1343" t="s">
        <v>64</v>
      </c>
      <c r="B1343" t="s">
        <v>42</v>
      </c>
      <c r="C1343" t="str">
        <f t="shared" si="60"/>
        <v>ROMANIA_TO_elec</v>
      </c>
      <c r="D1343" t="str">
        <f t="shared" si="61"/>
        <v>PROTRA_CHP_PP_I</v>
      </c>
      <c r="E1343" t="s">
        <v>7</v>
      </c>
      <c r="F1343" s="1" t="str">
        <f t="shared" si="62"/>
        <v>ROMANIATO_elecPROTRA_CHP_waste</v>
      </c>
      <c r="G1343" s="5">
        <v>0</v>
      </c>
      <c r="H1343" s="5">
        <v>0</v>
      </c>
      <c r="I1343" s="5">
        <v>0</v>
      </c>
      <c r="J1343" s="5">
        <v>0</v>
      </c>
      <c r="K1343" s="5">
        <v>0</v>
      </c>
      <c r="L1343" s="5">
        <v>0</v>
      </c>
      <c r="M1343" s="5">
        <v>0</v>
      </c>
      <c r="N1343" s="5">
        <v>0</v>
      </c>
      <c r="O1343" s="5">
        <v>0</v>
      </c>
      <c r="P1343" s="5">
        <v>0</v>
      </c>
      <c r="Q1343" s="5">
        <v>0</v>
      </c>
      <c r="R1343" s="5">
        <v>0</v>
      </c>
      <c r="S1343" s="5">
        <v>0</v>
      </c>
      <c r="T1343" s="5">
        <v>0</v>
      </c>
      <c r="U1343" s="5">
        <v>0</v>
      </c>
      <c r="V1343" s="5">
        <v>0</v>
      </c>
    </row>
    <row r="1344" spans="1:22" hidden="1" x14ac:dyDescent="0.35">
      <c r="A1344" t="s">
        <v>64</v>
      </c>
      <c r="B1344" t="s">
        <v>42</v>
      </c>
      <c r="C1344" t="str">
        <f t="shared" si="60"/>
        <v>ROMANIA_TO_elec</v>
      </c>
      <c r="D1344" t="str">
        <f t="shared" si="61"/>
        <v>PROTRA_CHP_PP_I</v>
      </c>
      <c r="E1344" t="s">
        <v>8</v>
      </c>
      <c r="F1344" s="1" t="str">
        <f t="shared" si="62"/>
        <v>ROMANIATO_elecPROTRA_CHP_solid_bio</v>
      </c>
      <c r="G1344" s="5">
        <v>6.0000000000000001E-3</v>
      </c>
      <c r="H1344" s="5">
        <v>6.0000000000000001E-3</v>
      </c>
      <c r="I1344" s="5">
        <v>6.0000000000000001E-3</v>
      </c>
      <c r="J1344" s="5">
        <v>6.0000000000000001E-3</v>
      </c>
      <c r="K1344" s="5">
        <v>6.0000000000000001E-3</v>
      </c>
      <c r="L1344" s="5">
        <v>6.0000000000000001E-3</v>
      </c>
      <c r="M1344" s="5">
        <v>1.0999999999999999E-2</v>
      </c>
      <c r="N1344" s="5">
        <v>1.0999999999999999E-2</v>
      </c>
      <c r="O1344" s="5">
        <v>1.0999999999999999E-2</v>
      </c>
      <c r="P1344" s="5">
        <v>1.0999999999999999E-2</v>
      </c>
      <c r="Q1344" s="5">
        <v>1.6122000000000001E-2</v>
      </c>
      <c r="R1344" s="5">
        <v>1.6647717391304346E-2</v>
      </c>
      <c r="S1344" s="5">
        <v>2.01525E-2</v>
      </c>
      <c r="T1344" s="5">
        <v>2.0327739130434785E-2</v>
      </c>
      <c r="U1344" s="5">
        <v>2.01525E-2</v>
      </c>
      <c r="V1344" s="5">
        <v>2.0502978260869567E-2</v>
      </c>
    </row>
    <row r="1345" spans="1:22" hidden="1" x14ac:dyDescent="0.35">
      <c r="A1345" t="s">
        <v>64</v>
      </c>
      <c r="B1345" t="s">
        <v>42</v>
      </c>
      <c r="C1345" t="str">
        <f t="shared" si="60"/>
        <v>ROMANIA_TO_elec</v>
      </c>
      <c r="D1345" t="str">
        <f t="shared" si="61"/>
        <v>PROTRA_CHP_PP_I</v>
      </c>
      <c r="E1345" t="s">
        <v>9</v>
      </c>
      <c r="F1345" s="1" t="str">
        <f t="shared" si="62"/>
        <v>ROMANIATO_elecPROTRA_CHP_solid_bio_CCS</v>
      </c>
      <c r="G1345" s="5">
        <v>0</v>
      </c>
      <c r="H1345" s="5">
        <v>0</v>
      </c>
      <c r="I1345" s="5">
        <v>0</v>
      </c>
      <c r="J1345" s="5">
        <v>0</v>
      </c>
      <c r="K1345" s="5">
        <v>0</v>
      </c>
      <c r="L1345" s="5">
        <v>0</v>
      </c>
      <c r="M1345" s="5">
        <v>0</v>
      </c>
      <c r="N1345" s="5">
        <v>0</v>
      </c>
      <c r="O1345" s="5">
        <v>0</v>
      </c>
      <c r="P1345" s="5">
        <v>0</v>
      </c>
      <c r="Q1345" s="5">
        <v>0</v>
      </c>
      <c r="R1345" s="5">
        <v>0</v>
      </c>
      <c r="S1345" s="5">
        <v>0</v>
      </c>
      <c r="T1345" s="5">
        <v>0</v>
      </c>
      <c r="U1345" s="5">
        <v>0</v>
      </c>
      <c r="V1345" s="5">
        <v>0</v>
      </c>
    </row>
    <row r="1346" spans="1:22" hidden="1" x14ac:dyDescent="0.35">
      <c r="A1346" t="s">
        <v>64</v>
      </c>
      <c r="B1346" t="s">
        <v>42</v>
      </c>
      <c r="C1346" t="str">
        <f t="shared" si="60"/>
        <v>ROMANIA_TO_elec</v>
      </c>
      <c r="D1346" t="str">
        <f t="shared" si="61"/>
        <v>PROTRA_CHP_PP_I</v>
      </c>
      <c r="E1346" t="s">
        <v>17</v>
      </c>
      <c r="F1346" s="1" t="str">
        <f t="shared" si="62"/>
        <v>ROMANIATO_elecPROTRA_PP_solid_bio</v>
      </c>
      <c r="G1346" s="5">
        <v>0</v>
      </c>
      <c r="H1346" s="5">
        <v>0</v>
      </c>
      <c r="I1346" s="5">
        <v>0</v>
      </c>
      <c r="J1346" s="5">
        <v>0</v>
      </c>
      <c r="K1346" s="5">
        <v>0</v>
      </c>
      <c r="L1346" s="5">
        <v>0</v>
      </c>
      <c r="M1346" s="5">
        <v>0</v>
      </c>
      <c r="N1346" s="5">
        <v>0</v>
      </c>
      <c r="O1346" s="5">
        <v>1.2999999999999999E-3</v>
      </c>
      <c r="P1346" s="5">
        <v>1.2999999999999999E-3</v>
      </c>
      <c r="Q1346" s="5">
        <v>1.2999999999999999E-3</v>
      </c>
      <c r="R1346" s="5">
        <v>1.3423913043478259E-3</v>
      </c>
      <c r="S1346" s="5">
        <v>1.6249999999999999E-3</v>
      </c>
      <c r="T1346" s="5">
        <v>1.6391304347826087E-3</v>
      </c>
      <c r="U1346" s="5">
        <v>1.6249999999999999E-3</v>
      </c>
      <c r="V1346" s="5">
        <v>1.6532608695652175E-3</v>
      </c>
    </row>
    <row r="1347" spans="1:22" hidden="1" x14ac:dyDescent="0.35">
      <c r="A1347" t="s">
        <v>64</v>
      </c>
      <c r="B1347" t="s">
        <v>42</v>
      </c>
      <c r="C1347" t="str">
        <f t="shared" si="60"/>
        <v>ROMANIA_TO_elec</v>
      </c>
      <c r="D1347" t="str">
        <f t="shared" si="61"/>
        <v>PROTRA_CHP_PP_I</v>
      </c>
      <c r="E1347" t="s">
        <v>18</v>
      </c>
      <c r="F1347" s="1" t="str">
        <f t="shared" si="62"/>
        <v>ROMANIATO_elecPROTRA_PP_solid_bio_CCS</v>
      </c>
      <c r="G1347" s="5">
        <v>0</v>
      </c>
      <c r="H1347" s="5">
        <v>0</v>
      </c>
      <c r="I1347" s="5">
        <v>0</v>
      </c>
      <c r="J1347" s="5">
        <v>0</v>
      </c>
      <c r="K1347" s="5">
        <v>0</v>
      </c>
      <c r="L1347" s="5">
        <v>0</v>
      </c>
      <c r="M1347" s="5">
        <v>0</v>
      </c>
      <c r="N1347" s="5">
        <v>0</v>
      </c>
      <c r="O1347" s="5">
        <v>0</v>
      </c>
      <c r="P1347" s="5">
        <v>0</v>
      </c>
      <c r="Q1347" s="5">
        <v>0</v>
      </c>
      <c r="R1347" s="5">
        <v>0</v>
      </c>
      <c r="S1347" s="5">
        <v>0</v>
      </c>
      <c r="T1347" s="5">
        <v>0</v>
      </c>
      <c r="U1347" s="5">
        <v>0</v>
      </c>
      <c r="V1347" s="5">
        <v>0</v>
      </c>
    </row>
    <row r="1348" spans="1:22" hidden="1" x14ac:dyDescent="0.35">
      <c r="A1348" t="s">
        <v>64</v>
      </c>
      <c r="B1348" t="s">
        <v>42</v>
      </c>
      <c r="C1348" t="str">
        <f t="shared" ref="C1348:C1411" si="63">A1348&amp;"_"&amp;B1348</f>
        <v>ROMANIA_TO_elec</v>
      </c>
      <c r="D1348" t="str">
        <f t="shared" ref="D1348:D1411" si="64">IF(B1348="TO_heat","PROTRA_CHP_HP_I","PROTRA_CHP_PP_I")</f>
        <v>PROTRA_CHP_PP_I</v>
      </c>
      <c r="E1348" t="s">
        <v>19</v>
      </c>
      <c r="F1348" s="1" t="str">
        <f t="shared" ref="F1348:F1411" si="65">A1348&amp;B1348&amp;E1348</f>
        <v>ROMANIATO_elecPROTRA_PP_gas_fuels</v>
      </c>
      <c r="G1348" s="5">
        <v>1.26</v>
      </c>
      <c r="H1348" s="5">
        <v>1.26</v>
      </c>
      <c r="I1348" s="5">
        <v>1.26</v>
      </c>
      <c r="J1348" s="5">
        <v>1.1599999999999999</v>
      </c>
      <c r="K1348" s="5">
        <v>0.96</v>
      </c>
      <c r="L1348" s="5">
        <v>0.91</v>
      </c>
      <c r="M1348" s="5">
        <v>1.66198</v>
      </c>
      <c r="N1348" s="5">
        <v>1.2686099999999998</v>
      </c>
      <c r="O1348" s="5">
        <v>1.2686099999999998</v>
      </c>
      <c r="P1348" s="5">
        <v>1.2686099999999998</v>
      </c>
      <c r="Q1348" s="5">
        <v>1.2686099999999998</v>
      </c>
      <c r="R1348" s="5">
        <v>1.273307588973462</v>
      </c>
      <c r="S1348" s="5">
        <v>1.3101053692655831</v>
      </c>
      <c r="T1348" s="5">
        <v>1.3419445834190493</v>
      </c>
      <c r="U1348" s="5">
        <v>0.79154374202838906</v>
      </c>
      <c r="V1348" s="5">
        <v>0.69576512240279764</v>
      </c>
    </row>
    <row r="1349" spans="1:22" hidden="1" x14ac:dyDescent="0.35">
      <c r="A1349" t="s">
        <v>64</v>
      </c>
      <c r="B1349" t="s">
        <v>42</v>
      </c>
      <c r="C1349" t="str">
        <f t="shared" si="63"/>
        <v>ROMANIA_TO_elec</v>
      </c>
      <c r="D1349" t="str">
        <f t="shared" si="64"/>
        <v>PROTRA_CHP_PP_I</v>
      </c>
      <c r="E1349" t="s">
        <v>20</v>
      </c>
      <c r="F1349" s="1" t="str">
        <f t="shared" si="65"/>
        <v>ROMANIATO_elecPROTRA_PP_gas_fuels_CCS</v>
      </c>
      <c r="G1349" s="6">
        <v>0</v>
      </c>
      <c r="H1349" s="6">
        <v>0</v>
      </c>
      <c r="I1349" s="6">
        <v>0</v>
      </c>
      <c r="J1349" s="6">
        <v>0</v>
      </c>
      <c r="K1349" s="6">
        <v>0</v>
      </c>
      <c r="L1349" s="6">
        <v>0</v>
      </c>
      <c r="M1349" s="6">
        <v>0</v>
      </c>
      <c r="N1349" s="6">
        <v>0</v>
      </c>
      <c r="O1349" s="6">
        <v>0</v>
      </c>
      <c r="P1349" s="6">
        <v>0</v>
      </c>
      <c r="Q1349" s="6">
        <v>0</v>
      </c>
      <c r="R1349" s="6">
        <v>0</v>
      </c>
      <c r="S1349" s="6">
        <v>0</v>
      </c>
      <c r="T1349" s="6">
        <v>0</v>
      </c>
      <c r="U1349" s="6">
        <v>0</v>
      </c>
      <c r="V1349" s="6">
        <v>0</v>
      </c>
    </row>
    <row r="1350" spans="1:22" hidden="1" x14ac:dyDescent="0.35">
      <c r="A1350" t="s">
        <v>64</v>
      </c>
      <c r="B1350" t="s">
        <v>42</v>
      </c>
      <c r="C1350" t="str">
        <f t="shared" si="63"/>
        <v>ROMANIA_TO_elec</v>
      </c>
      <c r="D1350" t="str">
        <f t="shared" si="64"/>
        <v>PROTRA_CHP_PP_I</v>
      </c>
      <c r="E1350" t="s">
        <v>21</v>
      </c>
      <c r="F1350" s="1" t="str">
        <f t="shared" si="65"/>
        <v>ROMANIATO_elecPROTRA_PP_geothermal</v>
      </c>
      <c r="G1350" s="5">
        <v>0</v>
      </c>
      <c r="H1350" s="5">
        <v>0</v>
      </c>
      <c r="I1350" s="5">
        <v>0</v>
      </c>
      <c r="J1350" s="5">
        <v>0</v>
      </c>
      <c r="K1350" s="5">
        <v>0</v>
      </c>
      <c r="L1350" s="5">
        <v>0</v>
      </c>
      <c r="M1350" s="5">
        <v>0</v>
      </c>
      <c r="N1350" s="5">
        <v>0</v>
      </c>
      <c r="O1350" s="5">
        <v>0</v>
      </c>
      <c r="P1350" s="5">
        <v>0</v>
      </c>
      <c r="Q1350" s="5">
        <v>0</v>
      </c>
      <c r="R1350" s="5">
        <v>0</v>
      </c>
      <c r="S1350" s="5">
        <v>0</v>
      </c>
      <c r="T1350" s="5">
        <v>0</v>
      </c>
      <c r="U1350" s="5">
        <v>0</v>
      </c>
      <c r="V1350" s="5">
        <v>0</v>
      </c>
    </row>
    <row r="1351" spans="1:22" hidden="1" x14ac:dyDescent="0.35">
      <c r="A1351" t="s">
        <v>64</v>
      </c>
      <c r="B1351" t="s">
        <v>42</v>
      </c>
      <c r="C1351" t="str">
        <f t="shared" si="63"/>
        <v>ROMANIA_TO_elec</v>
      </c>
      <c r="D1351" t="str">
        <f t="shared" si="64"/>
        <v>PROTRA_CHP_PP_I</v>
      </c>
      <c r="E1351" t="s">
        <v>22</v>
      </c>
      <c r="F1351" s="1" t="str">
        <f t="shared" si="65"/>
        <v>ROMANIATO_elecPROTRA_PP_hydropower_dammed</v>
      </c>
      <c r="G1351" s="5">
        <v>4.7655000000000003</v>
      </c>
      <c r="H1351" s="5">
        <v>4.7385000000000002</v>
      </c>
      <c r="I1351" s="5">
        <v>4.7824999999999998</v>
      </c>
      <c r="J1351" s="5">
        <v>4.8205</v>
      </c>
      <c r="K1351" s="5">
        <v>4.9779999999999998</v>
      </c>
      <c r="L1351" s="5">
        <v>5.0105000000000004</v>
      </c>
      <c r="M1351" s="5">
        <v>5.0185000000000004</v>
      </c>
      <c r="N1351" s="5">
        <v>5.0780000000000003</v>
      </c>
      <c r="O1351" s="5">
        <v>5.42</v>
      </c>
      <c r="P1351" s="5">
        <v>5.4794999999999998</v>
      </c>
      <c r="Q1351" s="5">
        <v>5.4794999999999998</v>
      </c>
      <c r="R1351" s="5">
        <v>5.776546578947368</v>
      </c>
      <c r="S1351" s="5">
        <v>5.4794999999999998</v>
      </c>
      <c r="T1351" s="5">
        <v>5.483825921052631</v>
      </c>
      <c r="U1351" s="5">
        <v>4.8637772368421048</v>
      </c>
      <c r="V1351" s="5">
        <v>4.8882907894736842</v>
      </c>
    </row>
    <row r="1352" spans="1:22" hidden="1" x14ac:dyDescent="0.35">
      <c r="A1352" t="s">
        <v>64</v>
      </c>
      <c r="B1352" t="s">
        <v>42</v>
      </c>
      <c r="C1352" t="str">
        <f t="shared" si="63"/>
        <v>ROMANIA_TO_elec</v>
      </c>
      <c r="D1352" t="str">
        <f t="shared" si="64"/>
        <v>PROTRA_CHP_PP_I</v>
      </c>
      <c r="E1352" t="s">
        <v>23</v>
      </c>
      <c r="F1352" s="1" t="str">
        <f t="shared" si="65"/>
        <v>ROMANIATO_elecPROTRA_PP_hydropower_run_of_river</v>
      </c>
      <c r="G1352" s="5">
        <v>1.5233600000000005</v>
      </c>
      <c r="H1352" s="5">
        <v>1.5401000000000005</v>
      </c>
      <c r="I1352" s="5">
        <v>1.5445700000000004</v>
      </c>
      <c r="J1352" s="5">
        <v>1.5445700000000004</v>
      </c>
      <c r="K1352" s="5">
        <v>1.4653900000000006</v>
      </c>
      <c r="L1352" s="5">
        <v>1.4631000000000005</v>
      </c>
      <c r="M1352" s="5">
        <v>1.4631000000000005</v>
      </c>
      <c r="N1352" s="5">
        <v>1.4682200000000007</v>
      </c>
      <c r="O1352" s="5">
        <v>1.5268500000000005</v>
      </c>
      <c r="P1352" s="5">
        <v>1.5268500000000005</v>
      </c>
      <c r="Q1352" s="5">
        <v>1.5268500000000005</v>
      </c>
      <c r="R1352" s="5">
        <v>1.5422900561797759</v>
      </c>
      <c r="S1352" s="5">
        <v>1.5331403932584273</v>
      </c>
      <c r="T1352" s="5">
        <v>1.5365715168539331</v>
      </c>
      <c r="U1352" s="5">
        <v>1.5840353932584277</v>
      </c>
      <c r="V1352" s="5">
        <v>1.5725983146067422</v>
      </c>
    </row>
    <row r="1353" spans="1:22" hidden="1" x14ac:dyDescent="0.35">
      <c r="A1353" t="s">
        <v>64</v>
      </c>
      <c r="B1353" t="s">
        <v>42</v>
      </c>
      <c r="C1353" t="str">
        <f t="shared" si="63"/>
        <v>ROMANIA_TO_elec</v>
      </c>
      <c r="D1353" t="str">
        <f t="shared" si="64"/>
        <v>PROTRA_CHP_PP_I</v>
      </c>
      <c r="E1353" t="s">
        <v>24</v>
      </c>
      <c r="F1353" s="1" t="str">
        <f t="shared" si="65"/>
        <v>ROMANIATO_elecPROTRA_PP_liquid_fuels</v>
      </c>
      <c r="G1353" s="5">
        <v>1.18</v>
      </c>
      <c r="H1353" s="5">
        <v>1.18</v>
      </c>
      <c r="I1353" s="5">
        <v>1.18</v>
      </c>
      <c r="J1353" s="5">
        <v>1.18</v>
      </c>
      <c r="K1353" s="5">
        <v>1.18</v>
      </c>
      <c r="L1353" s="5">
        <v>1.18</v>
      </c>
      <c r="M1353" s="5">
        <v>1.18</v>
      </c>
      <c r="N1353" s="5">
        <v>0.98</v>
      </c>
      <c r="O1353" s="5">
        <v>0.78</v>
      </c>
      <c r="P1353" s="5">
        <v>0.78</v>
      </c>
      <c r="Q1353" s="5">
        <v>0.78</v>
      </c>
      <c r="R1353" s="5">
        <v>0.68285714285714294</v>
      </c>
      <c r="S1353" s="5">
        <v>0.58571428571428585</v>
      </c>
      <c r="T1353" s="5">
        <v>0.48857142857142871</v>
      </c>
      <c r="U1353" s="5">
        <v>0.39142857142857157</v>
      </c>
      <c r="V1353" s="5">
        <v>0.29428571428571443</v>
      </c>
    </row>
    <row r="1354" spans="1:22" hidden="1" x14ac:dyDescent="0.35">
      <c r="A1354" t="s">
        <v>64</v>
      </c>
      <c r="B1354" t="s">
        <v>42</v>
      </c>
      <c r="C1354" t="str">
        <f t="shared" si="63"/>
        <v>ROMANIA_TO_elec</v>
      </c>
      <c r="D1354" t="str">
        <f t="shared" si="64"/>
        <v>PROTRA_CHP_PP_I</v>
      </c>
      <c r="E1354" t="s">
        <v>25</v>
      </c>
      <c r="F1354" s="1" t="str">
        <f t="shared" si="65"/>
        <v>ROMANIATO_elecPROTRA_PP_liquid_fuels_CCS</v>
      </c>
      <c r="G1354" s="5">
        <v>0</v>
      </c>
      <c r="H1354" s="5">
        <v>0</v>
      </c>
      <c r="I1354" s="5">
        <v>0</v>
      </c>
      <c r="J1354" s="5">
        <v>0</v>
      </c>
      <c r="K1354" s="5">
        <v>0</v>
      </c>
      <c r="L1354" s="5">
        <v>0</v>
      </c>
      <c r="M1354" s="5">
        <v>0</v>
      </c>
      <c r="N1354" s="5">
        <v>0</v>
      </c>
      <c r="O1354" s="5">
        <v>0</v>
      </c>
      <c r="P1354" s="5">
        <v>0</v>
      </c>
      <c r="Q1354" s="5">
        <v>0</v>
      </c>
      <c r="R1354" s="5">
        <v>0</v>
      </c>
      <c r="S1354" s="5">
        <v>0</v>
      </c>
      <c r="T1354" s="5">
        <v>0</v>
      </c>
      <c r="U1354" s="5">
        <v>0</v>
      </c>
      <c r="V1354" s="5">
        <v>0</v>
      </c>
    </row>
    <row r="1355" spans="1:22" hidden="1" x14ac:dyDescent="0.35">
      <c r="A1355" t="s">
        <v>64</v>
      </c>
      <c r="B1355" t="s">
        <v>42</v>
      </c>
      <c r="C1355" t="str">
        <f t="shared" si="63"/>
        <v>ROMANIA_TO_elec</v>
      </c>
      <c r="D1355" t="str">
        <f t="shared" si="64"/>
        <v>PROTRA_CHP_PP_I</v>
      </c>
      <c r="E1355" t="s">
        <v>26</v>
      </c>
      <c r="F1355" s="1" t="str">
        <f t="shared" si="65"/>
        <v>ROMANIATO_elecPROTRA_PP_nuclear</v>
      </c>
      <c r="G1355" s="5">
        <v>0.75</v>
      </c>
      <c r="H1355" s="5">
        <v>0.75</v>
      </c>
      <c r="I1355" s="5">
        <v>1.5</v>
      </c>
      <c r="J1355" s="5">
        <v>1.5</v>
      </c>
      <c r="K1355" s="5">
        <v>1.5</v>
      </c>
      <c r="L1355" s="5">
        <v>1.5</v>
      </c>
      <c r="M1355" s="5">
        <v>1.5</v>
      </c>
      <c r="N1355" s="5">
        <v>1.5</v>
      </c>
      <c r="O1355" s="5">
        <v>1.5</v>
      </c>
      <c r="P1355" s="5">
        <v>1.5</v>
      </c>
      <c r="Q1355" s="5">
        <v>1.5</v>
      </c>
      <c r="R1355" s="5">
        <v>1.5</v>
      </c>
      <c r="S1355" s="5">
        <v>1.50231124807396</v>
      </c>
      <c r="T1355" s="5">
        <v>1.50231124807396</v>
      </c>
      <c r="U1355" s="5">
        <v>1.50231124807396</v>
      </c>
      <c r="V1355" s="5">
        <v>1.50231124807396</v>
      </c>
    </row>
    <row r="1356" spans="1:22" hidden="1" x14ac:dyDescent="0.35">
      <c r="A1356" t="s">
        <v>64</v>
      </c>
      <c r="B1356" t="s">
        <v>42</v>
      </c>
      <c r="C1356" t="str">
        <f t="shared" si="63"/>
        <v>ROMANIA_TO_elec</v>
      </c>
      <c r="D1356" t="str">
        <f t="shared" si="64"/>
        <v>PROTRA_CHP_PP_I</v>
      </c>
      <c r="E1356" t="s">
        <v>27</v>
      </c>
      <c r="F1356" s="1" t="str">
        <f t="shared" si="65"/>
        <v>ROMANIATO_elecPROTRA_PP_oceanic</v>
      </c>
      <c r="G1356" s="5">
        <v>0</v>
      </c>
      <c r="H1356" s="5">
        <v>0</v>
      </c>
      <c r="I1356" s="5">
        <v>0</v>
      </c>
      <c r="J1356" s="5">
        <v>0</v>
      </c>
      <c r="K1356" s="5">
        <v>0</v>
      </c>
      <c r="L1356" s="5">
        <v>0</v>
      </c>
      <c r="M1356" s="5">
        <v>0</v>
      </c>
      <c r="N1356" s="5">
        <v>0</v>
      </c>
      <c r="O1356" s="5">
        <v>0</v>
      </c>
      <c r="P1356" s="5">
        <v>0</v>
      </c>
      <c r="Q1356" s="5">
        <v>0</v>
      </c>
      <c r="R1356" s="5">
        <v>0</v>
      </c>
      <c r="S1356" s="5">
        <v>0</v>
      </c>
      <c r="T1356" s="5">
        <v>0</v>
      </c>
      <c r="U1356" s="5">
        <v>0</v>
      </c>
      <c r="V1356" s="5">
        <v>0</v>
      </c>
    </row>
    <row r="1357" spans="1:22" hidden="1" x14ac:dyDescent="0.35">
      <c r="A1357" t="s">
        <v>64</v>
      </c>
      <c r="B1357" t="s">
        <v>42</v>
      </c>
      <c r="C1357" t="str">
        <f t="shared" si="63"/>
        <v>ROMANIA_TO_elec</v>
      </c>
      <c r="D1357" t="str">
        <f t="shared" si="64"/>
        <v>PROTRA_CHP_PP_I</v>
      </c>
      <c r="E1357" t="s">
        <v>28</v>
      </c>
      <c r="F1357" s="1" t="str">
        <f t="shared" si="65"/>
        <v>ROMANIATO_elecPROTRA_PP_solar_CSP</v>
      </c>
      <c r="G1357" s="5">
        <v>0</v>
      </c>
      <c r="H1357" s="5">
        <v>0</v>
      </c>
      <c r="I1357" s="5">
        <v>0</v>
      </c>
      <c r="J1357" s="5">
        <v>0</v>
      </c>
      <c r="K1357" s="5">
        <v>0</v>
      </c>
      <c r="L1357" s="5">
        <v>0</v>
      </c>
      <c r="M1357" s="5">
        <v>0</v>
      </c>
      <c r="N1357" s="5">
        <v>0</v>
      </c>
      <c r="O1357" s="5">
        <v>0</v>
      </c>
      <c r="P1357" s="5">
        <v>0</v>
      </c>
      <c r="Q1357" s="5">
        <v>0</v>
      </c>
      <c r="R1357" s="5">
        <v>0</v>
      </c>
      <c r="S1357" s="5">
        <v>0</v>
      </c>
      <c r="T1357" s="5">
        <v>0</v>
      </c>
      <c r="U1357" s="5">
        <v>0</v>
      </c>
      <c r="V1357" s="5">
        <v>0</v>
      </c>
    </row>
    <row r="1358" spans="1:22" hidden="1" x14ac:dyDescent="0.35">
      <c r="A1358" t="s">
        <v>64</v>
      </c>
      <c r="B1358" t="s">
        <v>42</v>
      </c>
      <c r="C1358" t="str">
        <f t="shared" si="63"/>
        <v>ROMANIA_TO_elec</v>
      </c>
      <c r="D1358" t="str">
        <f t="shared" si="64"/>
        <v>PROTRA_CHP_PP_I</v>
      </c>
      <c r="E1358" t="s">
        <v>29</v>
      </c>
      <c r="F1358" s="1" t="str">
        <f t="shared" si="65"/>
        <v>ROMANIATO_elecPROTRA_PP_solar_PV</v>
      </c>
      <c r="G1358" s="5">
        <v>0</v>
      </c>
      <c r="H1358" s="5">
        <v>0</v>
      </c>
      <c r="I1358" s="5">
        <v>0</v>
      </c>
      <c r="J1358" s="5">
        <v>9.9000000000000008E-5</v>
      </c>
      <c r="K1358" s="5">
        <v>9.9000000000000008E-5</v>
      </c>
      <c r="L1358" s="5">
        <v>9.9000000000000008E-5</v>
      </c>
      <c r="M1358" s="5">
        <v>9.8999999999999999E-4</v>
      </c>
      <c r="N1358" s="5">
        <v>4.0589999999999994E-2</v>
      </c>
      <c r="O1358" s="5">
        <v>0.75339</v>
      </c>
      <c r="P1358" s="5">
        <v>1.28007</v>
      </c>
      <c r="Q1358" s="5">
        <v>1.31274</v>
      </c>
      <c r="R1358" s="5">
        <v>1.373548119891008</v>
      </c>
      <c r="S1358" s="5">
        <v>1.4427024523160763</v>
      </c>
      <c r="T1358" s="5">
        <v>1.4438947683923704</v>
      </c>
      <c r="U1358" s="5">
        <v>1.3711634877384198</v>
      </c>
      <c r="V1358" s="5">
        <v>1.3866635967302452</v>
      </c>
    </row>
    <row r="1359" spans="1:22" hidden="1" x14ac:dyDescent="0.35">
      <c r="A1359" t="s">
        <v>64</v>
      </c>
      <c r="B1359" t="s">
        <v>42</v>
      </c>
      <c r="C1359" t="str">
        <f t="shared" si="63"/>
        <v>ROMANIA_TO_elec</v>
      </c>
      <c r="D1359" t="str">
        <f t="shared" si="64"/>
        <v>PROTRA_CHP_PP_I</v>
      </c>
      <c r="E1359" t="s">
        <v>30</v>
      </c>
      <c r="F1359" s="1" t="str">
        <f t="shared" si="65"/>
        <v>ROMANIATO_elecPROTRA_PP_solar_urban_PV</v>
      </c>
      <c r="G1359" s="5">
        <v>0</v>
      </c>
      <c r="H1359" s="5">
        <v>0</v>
      </c>
      <c r="I1359" s="5">
        <v>0</v>
      </c>
      <c r="J1359" s="5">
        <v>9.9999999999999995E-7</v>
      </c>
      <c r="K1359" s="5">
        <v>9.9999999999999995E-7</v>
      </c>
      <c r="L1359" s="5">
        <v>9.9999999999999995E-7</v>
      </c>
      <c r="M1359" s="5">
        <v>1.0000000000000001E-5</v>
      </c>
      <c r="N1359" s="5">
        <v>4.1000000000000005E-4</v>
      </c>
      <c r="O1359" s="5">
        <v>7.6100000000000004E-3</v>
      </c>
      <c r="P1359" s="5">
        <v>1.2930000000000001E-2</v>
      </c>
      <c r="Q1359" s="5">
        <v>1.3259999999999999E-2</v>
      </c>
      <c r="R1359" s="5">
        <v>1.3874223433242504E-2</v>
      </c>
      <c r="S1359" s="5">
        <v>1.457275204359673E-2</v>
      </c>
      <c r="T1359" s="5">
        <v>1.4584795640326973E-2</v>
      </c>
      <c r="U1359" s="5">
        <v>1.3850136239782016E-2</v>
      </c>
      <c r="V1359" s="5">
        <v>1.4006702997275203E-2</v>
      </c>
    </row>
    <row r="1360" spans="1:22" hidden="1" x14ac:dyDescent="0.35">
      <c r="A1360" t="s">
        <v>64</v>
      </c>
      <c r="B1360" t="s">
        <v>42</v>
      </c>
      <c r="C1360" t="str">
        <f t="shared" si="63"/>
        <v>ROMANIA_TO_elec</v>
      </c>
      <c r="D1360" t="str">
        <f t="shared" si="64"/>
        <v>PROTRA_CHP_PP_I</v>
      </c>
      <c r="E1360" t="s">
        <v>31</v>
      </c>
      <c r="F1360" s="1" t="str">
        <f t="shared" si="65"/>
        <v>ROMANIATO_elecPROTRA_PP_solid_fossil</v>
      </c>
      <c r="G1360" s="5">
        <v>0.1</v>
      </c>
      <c r="H1360" s="5">
        <v>0.1</v>
      </c>
      <c r="I1360" s="5">
        <v>0.05</v>
      </c>
      <c r="J1360" s="5">
        <v>0.05</v>
      </c>
      <c r="K1360" s="5">
        <v>0.05</v>
      </c>
      <c r="L1360" s="5">
        <v>0.05</v>
      </c>
      <c r="M1360" s="5">
        <v>0.05</v>
      </c>
      <c r="N1360" s="5">
        <v>0.05</v>
      </c>
      <c r="O1360" s="5">
        <v>0</v>
      </c>
      <c r="P1360" s="5">
        <v>0</v>
      </c>
      <c r="Q1360" s="5">
        <v>0</v>
      </c>
      <c r="R1360" s="5">
        <v>0</v>
      </c>
      <c r="S1360" s="5">
        <v>0</v>
      </c>
      <c r="T1360" s="5">
        <v>0</v>
      </c>
      <c r="U1360" s="5">
        <v>0</v>
      </c>
      <c r="V1360" s="5">
        <v>0</v>
      </c>
    </row>
    <row r="1361" spans="1:22" hidden="1" x14ac:dyDescent="0.35">
      <c r="A1361" t="s">
        <v>64</v>
      </c>
      <c r="B1361" t="s">
        <v>42</v>
      </c>
      <c r="C1361" t="str">
        <f t="shared" si="63"/>
        <v>ROMANIA_TO_elec</v>
      </c>
      <c r="D1361" t="str">
        <f t="shared" si="64"/>
        <v>PROTRA_CHP_PP_I</v>
      </c>
      <c r="E1361" t="s">
        <v>32</v>
      </c>
      <c r="F1361" s="1" t="str">
        <f t="shared" si="65"/>
        <v>ROMANIATO_elecPROTRA_PP_solid_fossil_CCS</v>
      </c>
      <c r="G1361" s="5">
        <v>0</v>
      </c>
      <c r="H1361" s="5">
        <v>0</v>
      </c>
      <c r="I1361" s="5">
        <v>0</v>
      </c>
      <c r="J1361" s="5">
        <v>0</v>
      </c>
      <c r="K1361" s="5">
        <v>0</v>
      </c>
      <c r="L1361" s="5">
        <v>0</v>
      </c>
      <c r="M1361" s="5">
        <v>0</v>
      </c>
      <c r="N1361" s="5">
        <v>0</v>
      </c>
      <c r="O1361" s="5">
        <v>0</v>
      </c>
      <c r="P1361" s="5">
        <v>0</v>
      </c>
      <c r="Q1361" s="5">
        <v>0</v>
      </c>
      <c r="R1361" s="5">
        <v>0</v>
      </c>
      <c r="S1361" s="5">
        <v>0</v>
      </c>
      <c r="T1361" s="5">
        <v>0</v>
      </c>
      <c r="U1361" s="5">
        <v>0</v>
      </c>
      <c r="V1361" s="5">
        <v>0</v>
      </c>
    </row>
    <row r="1362" spans="1:22" hidden="1" x14ac:dyDescent="0.35">
      <c r="A1362" t="s">
        <v>64</v>
      </c>
      <c r="B1362" t="s">
        <v>42</v>
      </c>
      <c r="C1362" t="str">
        <f t="shared" si="63"/>
        <v>ROMANIA_TO_elec</v>
      </c>
      <c r="D1362" t="str">
        <f t="shared" si="64"/>
        <v>PROTRA_CHP_PP_I</v>
      </c>
      <c r="E1362" t="s">
        <v>33</v>
      </c>
      <c r="F1362" s="1" t="str">
        <f t="shared" si="65"/>
        <v>ROMANIATO_elecPROTRA_PP_waste</v>
      </c>
      <c r="G1362" s="5">
        <v>0</v>
      </c>
      <c r="H1362" s="5">
        <v>0</v>
      </c>
      <c r="I1362" s="5">
        <v>0</v>
      </c>
      <c r="J1362" s="5">
        <v>0</v>
      </c>
      <c r="K1362" s="5">
        <v>0</v>
      </c>
      <c r="L1362" s="5">
        <v>0</v>
      </c>
      <c r="M1362" s="5">
        <v>0</v>
      </c>
      <c r="N1362" s="5">
        <v>0</v>
      </c>
      <c r="O1362" s="5">
        <v>0</v>
      </c>
      <c r="P1362" s="5">
        <v>0</v>
      </c>
      <c r="Q1362" s="5">
        <v>0</v>
      </c>
      <c r="R1362" s="5">
        <v>0</v>
      </c>
      <c r="S1362" s="5">
        <v>0</v>
      </c>
      <c r="T1362" s="5">
        <v>0</v>
      </c>
      <c r="U1362" s="5">
        <v>0</v>
      </c>
      <c r="V1362" s="5">
        <v>0</v>
      </c>
    </row>
    <row r="1363" spans="1:22" hidden="1" x14ac:dyDescent="0.35">
      <c r="A1363" t="s">
        <v>64</v>
      </c>
      <c r="B1363" t="s">
        <v>42</v>
      </c>
      <c r="C1363" t="str">
        <f t="shared" si="63"/>
        <v>ROMANIA_TO_elec</v>
      </c>
      <c r="D1363" t="str">
        <f t="shared" si="64"/>
        <v>PROTRA_CHP_PP_I</v>
      </c>
      <c r="E1363" t="s">
        <v>34</v>
      </c>
      <c r="F1363" s="1" t="str">
        <f t="shared" si="65"/>
        <v>ROMANIATO_elecPROTRA_PP_waste_CCS</v>
      </c>
      <c r="G1363" s="5">
        <v>0</v>
      </c>
      <c r="H1363" s="5">
        <v>0</v>
      </c>
      <c r="I1363" s="5">
        <v>0</v>
      </c>
      <c r="J1363" s="5">
        <v>0</v>
      </c>
      <c r="K1363" s="5">
        <v>0</v>
      </c>
      <c r="L1363" s="5">
        <v>0</v>
      </c>
      <c r="M1363" s="5">
        <v>0</v>
      </c>
      <c r="N1363" s="5">
        <v>0</v>
      </c>
      <c r="O1363" s="5">
        <v>0</v>
      </c>
      <c r="P1363" s="5">
        <v>0</v>
      </c>
      <c r="Q1363" s="5">
        <v>0</v>
      </c>
      <c r="R1363" s="5">
        <v>0</v>
      </c>
      <c r="S1363" s="5">
        <v>0</v>
      </c>
      <c r="T1363" s="5">
        <v>0</v>
      </c>
      <c r="U1363" s="5">
        <v>0</v>
      </c>
      <c r="V1363" s="5">
        <v>0</v>
      </c>
    </row>
    <row r="1364" spans="1:22" hidden="1" x14ac:dyDescent="0.35">
      <c r="A1364" t="s">
        <v>64</v>
      </c>
      <c r="B1364" t="s">
        <v>42</v>
      </c>
      <c r="C1364" t="str">
        <f t="shared" si="63"/>
        <v>ROMANIA_TO_elec</v>
      </c>
      <c r="D1364" t="str">
        <f t="shared" si="64"/>
        <v>PROTRA_CHP_PP_I</v>
      </c>
      <c r="E1364" t="s">
        <v>35</v>
      </c>
      <c r="F1364" s="1" t="str">
        <f t="shared" si="65"/>
        <v>ROMANIATO_elecPROTRA_PP_wind_offshore</v>
      </c>
      <c r="G1364" s="5">
        <v>0</v>
      </c>
      <c r="H1364" s="5">
        <v>0</v>
      </c>
      <c r="I1364" s="5">
        <v>0</v>
      </c>
      <c r="J1364" s="5">
        <v>0</v>
      </c>
      <c r="K1364" s="5">
        <v>0</v>
      </c>
      <c r="L1364" s="5">
        <v>0</v>
      </c>
      <c r="M1364" s="5">
        <v>0</v>
      </c>
      <c r="N1364" s="5">
        <v>0</v>
      </c>
      <c r="O1364" s="5">
        <v>0</v>
      </c>
      <c r="P1364" s="5">
        <v>0</v>
      </c>
      <c r="Q1364" s="5">
        <v>0</v>
      </c>
      <c r="R1364" s="5">
        <v>0</v>
      </c>
      <c r="S1364" s="5">
        <v>0</v>
      </c>
      <c r="T1364" s="5">
        <v>0</v>
      </c>
      <c r="U1364" s="5">
        <v>0</v>
      </c>
      <c r="V1364" s="5">
        <v>0</v>
      </c>
    </row>
    <row r="1365" spans="1:22" hidden="1" x14ac:dyDescent="0.35">
      <c r="A1365" t="s">
        <v>64</v>
      </c>
      <c r="B1365" t="s">
        <v>42</v>
      </c>
      <c r="C1365" t="str">
        <f t="shared" si="63"/>
        <v>ROMANIA_TO_elec</v>
      </c>
      <c r="D1365" t="str">
        <f t="shared" si="64"/>
        <v>PROTRA_CHP_PP_I</v>
      </c>
      <c r="E1365" t="s">
        <v>36</v>
      </c>
      <c r="F1365" s="1" t="str">
        <f t="shared" si="65"/>
        <v>ROMANIATO_elecPROTRA_PP_wind_onshore</v>
      </c>
      <c r="G1365" s="5">
        <v>1E-3</v>
      </c>
      <c r="H1365" s="5">
        <v>1E-3</v>
      </c>
      <c r="I1365" s="5">
        <v>3.0000000000000001E-3</v>
      </c>
      <c r="J1365" s="5">
        <v>5.0000000000000001E-3</v>
      </c>
      <c r="K1365" s="5">
        <v>1.4999999999999999E-2</v>
      </c>
      <c r="L1365" s="5">
        <v>0.38900000000000001</v>
      </c>
      <c r="M1365" s="5">
        <v>0.98799999999999999</v>
      </c>
      <c r="N1365" s="5">
        <v>1.8220000000000001</v>
      </c>
      <c r="O1365" s="5">
        <v>2.7730000000000001</v>
      </c>
      <c r="P1365" s="5">
        <v>3.2440000000000002</v>
      </c>
      <c r="Q1365" s="5">
        <v>3.13</v>
      </c>
      <c r="R1365" s="5">
        <v>3.1753936464088399</v>
      </c>
      <c r="S1365" s="5">
        <v>3.2261912983425409</v>
      </c>
      <c r="T1365" s="5">
        <v>3.2283529005524865</v>
      </c>
      <c r="U1365" s="5">
        <v>3.2078176795580111</v>
      </c>
      <c r="V1365" s="5">
        <v>3.2121408839779004</v>
      </c>
    </row>
    <row r="1366" spans="1:22" hidden="1" x14ac:dyDescent="0.35">
      <c r="A1366" t="s">
        <v>75</v>
      </c>
      <c r="B1366" t="s">
        <v>41</v>
      </c>
      <c r="C1366" t="str">
        <f t="shared" si="63"/>
        <v>RUSSIA_TO_heat</v>
      </c>
      <c r="D1366" t="str">
        <f t="shared" si="64"/>
        <v>PROTRA_CHP_HP_I</v>
      </c>
      <c r="E1366" t="s">
        <v>0</v>
      </c>
      <c r="F1366" s="1" t="str">
        <f t="shared" si="65"/>
        <v>RUSSIATO_heatPROTRA_CHP_gas_fuels</v>
      </c>
      <c r="G1366" s="4">
        <v>360.64335177593455</v>
      </c>
      <c r="H1366" s="4">
        <v>369.4808317320016</v>
      </c>
      <c r="I1366" s="4">
        <v>366.71313179318594</v>
      </c>
      <c r="J1366" s="4">
        <v>350.50865280446664</v>
      </c>
      <c r="K1366" s="4">
        <v>344.59754027965153</v>
      </c>
      <c r="L1366" s="4">
        <v>366.96872117369043</v>
      </c>
      <c r="M1366" s="4">
        <v>393.79437965313946</v>
      </c>
      <c r="N1366" s="4">
        <v>405.46392466287847</v>
      </c>
      <c r="O1366" s="4">
        <v>427.25563241531967</v>
      </c>
      <c r="P1366" s="4">
        <v>437.64816606199633</v>
      </c>
      <c r="Q1366" s="4">
        <v>403.41209951894564</v>
      </c>
      <c r="R1366" s="4">
        <v>421.71574194827963</v>
      </c>
      <c r="S1366" s="4">
        <v>400.93877642665097</v>
      </c>
      <c r="T1366" s="4">
        <v>415.33264415259777</v>
      </c>
      <c r="U1366" s="4">
        <v>421.41510260061256</v>
      </c>
      <c r="V1366" s="4">
        <v>424.37739343737775</v>
      </c>
    </row>
    <row r="1367" spans="1:22" hidden="1" x14ac:dyDescent="0.35">
      <c r="A1367" t="s">
        <v>75</v>
      </c>
      <c r="B1367" t="s">
        <v>41</v>
      </c>
      <c r="C1367" t="str">
        <f t="shared" si="63"/>
        <v>RUSSIA_TO_heat</v>
      </c>
      <c r="D1367" t="str">
        <f t="shared" si="64"/>
        <v>PROTRA_CHP_HP_I</v>
      </c>
      <c r="E1367" t="s">
        <v>1</v>
      </c>
      <c r="F1367" s="1" t="str">
        <f t="shared" si="65"/>
        <v>RUSSIATO_heatPROTRA_CHP_gas_fuels_CCS</v>
      </c>
      <c r="G1367" s="4">
        <v>0</v>
      </c>
      <c r="H1367" s="4">
        <v>0</v>
      </c>
      <c r="I1367" s="4">
        <v>0</v>
      </c>
      <c r="J1367" s="4">
        <v>0</v>
      </c>
      <c r="K1367" s="4">
        <v>0</v>
      </c>
      <c r="L1367" s="4">
        <v>0</v>
      </c>
      <c r="M1367" s="4">
        <v>0</v>
      </c>
      <c r="N1367" s="4">
        <v>0</v>
      </c>
      <c r="O1367" s="4">
        <v>0</v>
      </c>
      <c r="P1367" s="4">
        <v>0</v>
      </c>
      <c r="Q1367" s="4">
        <v>0</v>
      </c>
      <c r="R1367" s="4">
        <v>0</v>
      </c>
      <c r="S1367" s="4">
        <v>0</v>
      </c>
      <c r="T1367" s="4">
        <v>0</v>
      </c>
      <c r="U1367" s="4">
        <v>0</v>
      </c>
      <c r="V1367" s="4">
        <v>0</v>
      </c>
    </row>
    <row r="1368" spans="1:22" hidden="1" x14ac:dyDescent="0.35">
      <c r="A1368" t="s">
        <v>75</v>
      </c>
      <c r="B1368" t="s">
        <v>41</v>
      </c>
      <c r="C1368" t="str">
        <f t="shared" si="63"/>
        <v>RUSSIA_TO_heat</v>
      </c>
      <c r="D1368" t="str">
        <f t="shared" si="64"/>
        <v>PROTRA_CHP_HP_I</v>
      </c>
      <c r="E1368" t="s">
        <v>2</v>
      </c>
      <c r="F1368" s="1" t="str">
        <f t="shared" si="65"/>
        <v>RUSSIATO_heatPROTRA_CHP_geothermal</v>
      </c>
      <c r="G1368" s="4">
        <v>0</v>
      </c>
      <c r="H1368" s="4">
        <v>0</v>
      </c>
      <c r="I1368" s="4">
        <v>0</v>
      </c>
      <c r="J1368" s="4">
        <v>0</v>
      </c>
      <c r="K1368" s="4">
        <v>0</v>
      </c>
      <c r="L1368" s="4">
        <v>0</v>
      </c>
      <c r="M1368" s="4">
        <v>0</v>
      </c>
      <c r="N1368" s="4">
        <v>0</v>
      </c>
      <c r="O1368" s="4">
        <v>0</v>
      </c>
      <c r="P1368" s="4">
        <v>0</v>
      </c>
      <c r="Q1368" s="4">
        <v>0</v>
      </c>
      <c r="R1368" s="4">
        <v>0</v>
      </c>
      <c r="S1368" s="4">
        <v>0</v>
      </c>
      <c r="T1368" s="4">
        <v>0</v>
      </c>
      <c r="U1368" s="4">
        <v>0</v>
      </c>
      <c r="V1368" s="4">
        <v>0</v>
      </c>
    </row>
    <row r="1369" spans="1:22" hidden="1" x14ac:dyDescent="0.35">
      <c r="A1369" t="s">
        <v>75</v>
      </c>
      <c r="B1369" t="s">
        <v>41</v>
      </c>
      <c r="C1369" t="str">
        <f t="shared" si="63"/>
        <v>RUSSIA_TO_heat</v>
      </c>
      <c r="D1369" t="str">
        <f t="shared" si="64"/>
        <v>PROTRA_CHP_HP_I</v>
      </c>
      <c r="E1369" t="s">
        <v>3</v>
      </c>
      <c r="F1369" s="1" t="str">
        <f t="shared" si="65"/>
        <v>RUSSIATO_heatPROTRA_CHP_liquid_fuels</v>
      </c>
      <c r="G1369" s="4">
        <v>19.361550450836464</v>
      </c>
      <c r="H1369" s="4">
        <v>21.718361458767969</v>
      </c>
      <c r="I1369" s="4">
        <v>15.824462860018972</v>
      </c>
      <c r="J1369" s="4">
        <v>13.230773260785368</v>
      </c>
      <c r="K1369" s="4">
        <v>12.447165408989786</v>
      </c>
      <c r="L1369" s="4">
        <v>8.6406424536580531</v>
      </c>
      <c r="M1369" s="4">
        <v>16.404497325292684</v>
      </c>
      <c r="N1369" s="4">
        <v>16.513019902666475</v>
      </c>
      <c r="O1369" s="4">
        <v>6.7240963156584979</v>
      </c>
      <c r="P1369" s="4">
        <v>6.9710787331298842</v>
      </c>
      <c r="Q1369" s="4">
        <v>6.4279045225848597</v>
      </c>
      <c r="R1369" s="4">
        <v>4.3840501748523257</v>
      </c>
      <c r="S1369" s="4">
        <v>7.6313300938720294</v>
      </c>
      <c r="T1369" s="4">
        <v>8.1005985581465865</v>
      </c>
      <c r="U1369" s="4">
        <v>8.6370555953679577</v>
      </c>
      <c r="V1369" s="4">
        <v>9.4505406482540035</v>
      </c>
    </row>
    <row r="1370" spans="1:22" hidden="1" x14ac:dyDescent="0.35">
      <c r="A1370" t="s">
        <v>75</v>
      </c>
      <c r="B1370" t="s">
        <v>41</v>
      </c>
      <c r="C1370" t="str">
        <f t="shared" si="63"/>
        <v>RUSSIA_TO_heat</v>
      </c>
      <c r="D1370" t="str">
        <f t="shared" si="64"/>
        <v>PROTRA_CHP_HP_I</v>
      </c>
      <c r="E1370" t="s">
        <v>4</v>
      </c>
      <c r="F1370" s="1" t="str">
        <f t="shared" si="65"/>
        <v>RUSSIATO_heatPROTRA_CHP_liquid_fuels_CCS</v>
      </c>
      <c r="G1370" s="4">
        <v>0</v>
      </c>
      <c r="H1370" s="4">
        <v>0</v>
      </c>
      <c r="I1370" s="4">
        <v>0</v>
      </c>
      <c r="J1370" s="4">
        <v>0</v>
      </c>
      <c r="K1370" s="4">
        <v>0</v>
      </c>
      <c r="L1370" s="4">
        <v>0</v>
      </c>
      <c r="M1370" s="4">
        <v>0</v>
      </c>
      <c r="N1370" s="4">
        <v>0</v>
      </c>
      <c r="O1370" s="4">
        <v>0</v>
      </c>
      <c r="P1370" s="4">
        <v>0</v>
      </c>
      <c r="Q1370" s="4">
        <v>0</v>
      </c>
      <c r="R1370" s="4">
        <v>0</v>
      </c>
      <c r="S1370" s="4">
        <v>0</v>
      </c>
      <c r="T1370" s="4">
        <v>0</v>
      </c>
      <c r="U1370" s="4">
        <v>0</v>
      </c>
      <c r="V1370" s="4">
        <v>0</v>
      </c>
    </row>
    <row r="1371" spans="1:22" hidden="1" x14ac:dyDescent="0.35">
      <c r="A1371" t="s">
        <v>75</v>
      </c>
      <c r="B1371" t="s">
        <v>41</v>
      </c>
      <c r="C1371" t="str">
        <f t="shared" si="63"/>
        <v>RUSSIA_TO_heat</v>
      </c>
      <c r="D1371" t="str">
        <f t="shared" si="64"/>
        <v>PROTRA_CHP_HP_I</v>
      </c>
      <c r="E1371" t="s">
        <v>5</v>
      </c>
      <c r="F1371" s="1" t="str">
        <f t="shared" si="65"/>
        <v>RUSSIATO_heatPROTRA_CHP_solid_fossil</v>
      </c>
      <c r="G1371" s="4">
        <v>122.63631277703661</v>
      </c>
      <c r="H1371" s="4">
        <v>125.3398347088882</v>
      </c>
      <c r="I1371" s="4">
        <v>113.01241835079362</v>
      </c>
      <c r="J1371" s="4">
        <v>121.2896972781415</v>
      </c>
      <c r="K1371" s="4">
        <v>106.00709887342342</v>
      </c>
      <c r="L1371" s="4">
        <v>123.17686747709332</v>
      </c>
      <c r="M1371" s="4">
        <v>126.46173362946274</v>
      </c>
      <c r="N1371" s="4">
        <v>128.80376311392439</v>
      </c>
      <c r="O1371" s="4">
        <v>108.34931546577705</v>
      </c>
      <c r="P1371" s="4">
        <v>104.80755017765892</v>
      </c>
      <c r="Q1371" s="4">
        <v>112.94880166750551</v>
      </c>
      <c r="R1371" s="4">
        <v>113.8991226510943</v>
      </c>
      <c r="S1371" s="4">
        <v>115.90620281372851</v>
      </c>
      <c r="T1371" s="4">
        <v>128.07926077414021</v>
      </c>
      <c r="U1371" s="4">
        <v>98.127383052889797</v>
      </c>
      <c r="V1371" s="4">
        <v>96.581113142271249</v>
      </c>
    </row>
    <row r="1372" spans="1:22" hidden="1" x14ac:dyDescent="0.35">
      <c r="A1372" t="s">
        <v>75</v>
      </c>
      <c r="B1372" t="s">
        <v>41</v>
      </c>
      <c r="C1372" t="str">
        <f t="shared" si="63"/>
        <v>RUSSIA_TO_heat</v>
      </c>
      <c r="D1372" t="str">
        <f t="shared" si="64"/>
        <v>PROTRA_CHP_HP_I</v>
      </c>
      <c r="E1372" t="s">
        <v>6</v>
      </c>
      <c r="F1372" s="1" t="str">
        <f t="shared" si="65"/>
        <v>RUSSIATO_heatPROTRA_CHP_solid_fossil_CCS</v>
      </c>
      <c r="G1372" s="4">
        <v>0</v>
      </c>
      <c r="H1372" s="4">
        <v>0</v>
      </c>
      <c r="I1372" s="4">
        <v>0</v>
      </c>
      <c r="J1372" s="4">
        <v>0</v>
      </c>
      <c r="K1372" s="4">
        <v>0</v>
      </c>
      <c r="L1372" s="4">
        <v>0</v>
      </c>
      <c r="M1372" s="4">
        <v>0</v>
      </c>
      <c r="N1372" s="4">
        <v>0</v>
      </c>
      <c r="O1372" s="4">
        <v>0</v>
      </c>
      <c r="P1372" s="4">
        <v>0</v>
      </c>
      <c r="Q1372" s="4">
        <v>0</v>
      </c>
      <c r="R1372" s="4">
        <v>0</v>
      </c>
      <c r="S1372" s="4">
        <v>0</v>
      </c>
      <c r="T1372" s="4">
        <v>0</v>
      </c>
      <c r="U1372" s="4">
        <v>0</v>
      </c>
      <c r="V1372" s="4">
        <v>0</v>
      </c>
    </row>
    <row r="1373" spans="1:22" hidden="1" x14ac:dyDescent="0.35">
      <c r="A1373" t="s">
        <v>75</v>
      </c>
      <c r="B1373" t="s">
        <v>41</v>
      </c>
      <c r="C1373" t="str">
        <f t="shared" si="63"/>
        <v>RUSSIA_TO_heat</v>
      </c>
      <c r="D1373" t="str">
        <f t="shared" si="64"/>
        <v>PROTRA_CHP_HP_I</v>
      </c>
      <c r="E1373" t="s">
        <v>7</v>
      </c>
      <c r="F1373" s="1" t="str">
        <f t="shared" si="65"/>
        <v>RUSSIATO_heatPROTRA_CHP_waste</v>
      </c>
      <c r="G1373" s="4">
        <v>6.1775541630570423</v>
      </c>
      <c r="H1373" s="4">
        <v>6.7233478840904022</v>
      </c>
      <c r="I1373" s="4">
        <v>4.6080931647615966</v>
      </c>
      <c r="J1373" s="4">
        <v>6.2437903568334603</v>
      </c>
      <c r="K1373" s="4">
        <v>6.4658874246656843</v>
      </c>
      <c r="L1373" s="4">
        <v>6.5672999021425724</v>
      </c>
      <c r="M1373" s="4">
        <v>6.5719775994431675</v>
      </c>
      <c r="N1373" s="4">
        <v>6.154914108122167</v>
      </c>
      <c r="O1373" s="4">
        <v>6.0808193828807502</v>
      </c>
      <c r="P1373" s="4">
        <v>5.7631101822243762</v>
      </c>
      <c r="Q1373" s="4">
        <v>6.0207577495411178</v>
      </c>
      <c r="R1373" s="4">
        <v>7.2365848319116255</v>
      </c>
      <c r="S1373" s="4">
        <v>8.5166329560614535</v>
      </c>
      <c r="T1373" s="4">
        <v>12.014850753389926</v>
      </c>
      <c r="U1373" s="4">
        <v>12.697818883302677</v>
      </c>
      <c r="V1373" s="4">
        <v>14.51105770220282</v>
      </c>
    </row>
    <row r="1374" spans="1:22" hidden="1" x14ac:dyDescent="0.35">
      <c r="A1374" t="s">
        <v>75</v>
      </c>
      <c r="B1374" t="s">
        <v>41</v>
      </c>
      <c r="C1374" t="str">
        <f t="shared" si="63"/>
        <v>RUSSIA_TO_heat</v>
      </c>
      <c r="D1374" t="str">
        <f t="shared" si="64"/>
        <v>PROTRA_CHP_HP_I</v>
      </c>
      <c r="E1374" t="s">
        <v>8</v>
      </c>
      <c r="F1374" s="1" t="str">
        <f t="shared" si="65"/>
        <v>RUSSIATO_heatPROTRA_CHP_solid_bio</v>
      </c>
      <c r="G1374" s="4">
        <v>9.8044535420459503E-2</v>
      </c>
      <c r="H1374" s="4">
        <v>0.10908390104986239</v>
      </c>
      <c r="I1374" s="4">
        <v>3.1621233752018425E-2</v>
      </c>
      <c r="J1374" s="4">
        <v>5.1080454522491318E-2</v>
      </c>
      <c r="K1374" s="4">
        <v>7.334629367332085E-2</v>
      </c>
      <c r="L1374" s="4">
        <v>8.1391933030343297E-2</v>
      </c>
      <c r="M1374" s="4">
        <v>7.914663832605795E-2</v>
      </c>
      <c r="N1374" s="4">
        <v>9.1869974983674843E-2</v>
      </c>
      <c r="O1374" s="4">
        <v>8.1579040922367077E-2</v>
      </c>
      <c r="P1374" s="4">
        <v>8.4572767194747517E-2</v>
      </c>
      <c r="Q1374" s="4">
        <v>8.5134090870818857E-2</v>
      </c>
      <c r="R1374" s="4">
        <v>9.3553946011888836E-2</v>
      </c>
      <c r="S1374" s="4">
        <v>7.6936894121257135E-2</v>
      </c>
      <c r="T1374" s="4">
        <v>0.13090442341767533</v>
      </c>
      <c r="U1374" s="4">
        <v>0.50757880516642317</v>
      </c>
      <c r="V1374" s="4">
        <v>0.59580279576612272</v>
      </c>
    </row>
    <row r="1375" spans="1:22" hidden="1" x14ac:dyDescent="0.35">
      <c r="A1375" t="s">
        <v>75</v>
      </c>
      <c r="B1375" t="s">
        <v>41</v>
      </c>
      <c r="C1375" t="str">
        <f t="shared" si="63"/>
        <v>RUSSIA_TO_heat</v>
      </c>
      <c r="D1375" t="str">
        <f t="shared" si="64"/>
        <v>PROTRA_CHP_HP_I</v>
      </c>
      <c r="E1375" t="s">
        <v>9</v>
      </c>
      <c r="F1375" s="1" t="str">
        <f t="shared" si="65"/>
        <v>RUSSIATO_heatPROTRA_CHP_solid_bio_CCS</v>
      </c>
      <c r="G1375" s="4">
        <v>0</v>
      </c>
      <c r="H1375" s="4">
        <v>0</v>
      </c>
      <c r="I1375" s="4">
        <v>0</v>
      </c>
      <c r="J1375" s="4">
        <v>0</v>
      </c>
      <c r="K1375" s="4">
        <v>0</v>
      </c>
      <c r="L1375" s="4">
        <v>0</v>
      </c>
      <c r="M1375" s="4">
        <v>0</v>
      </c>
      <c r="N1375" s="4">
        <v>0</v>
      </c>
      <c r="O1375" s="4">
        <v>0</v>
      </c>
      <c r="P1375" s="4">
        <v>0</v>
      </c>
      <c r="Q1375" s="4">
        <v>0</v>
      </c>
      <c r="R1375" s="4">
        <v>0</v>
      </c>
      <c r="S1375" s="4">
        <v>0</v>
      </c>
      <c r="T1375" s="4">
        <v>0</v>
      </c>
      <c r="U1375" s="4">
        <v>0</v>
      </c>
      <c r="V1375" s="4">
        <v>0</v>
      </c>
    </row>
    <row r="1376" spans="1:22" hidden="1" x14ac:dyDescent="0.35">
      <c r="A1376" t="s">
        <v>75</v>
      </c>
      <c r="B1376" t="s">
        <v>41</v>
      </c>
      <c r="C1376" t="str">
        <f t="shared" si="63"/>
        <v>RUSSIA_TO_heat</v>
      </c>
      <c r="D1376" t="str">
        <f t="shared" si="64"/>
        <v>PROTRA_CHP_HP_I</v>
      </c>
      <c r="E1376" t="s">
        <v>10</v>
      </c>
      <c r="F1376" s="1" t="str">
        <f t="shared" si="65"/>
        <v>RUSSIATO_heatPROTRA_HP_gas_fuels</v>
      </c>
      <c r="G1376" s="4">
        <v>421.34096484055596</v>
      </c>
      <c r="H1376" s="4">
        <v>441.92227163949542</v>
      </c>
      <c r="I1376" s="4">
        <v>422.4652961637268</v>
      </c>
      <c r="J1376" s="4">
        <v>404.94413893883626</v>
      </c>
      <c r="K1376" s="4">
        <v>394.78605148086541</v>
      </c>
      <c r="L1376" s="4">
        <v>410.88668558951156</v>
      </c>
      <c r="M1376" s="4">
        <v>436.97364211125063</v>
      </c>
      <c r="N1376" s="4">
        <v>420.63575519551836</v>
      </c>
      <c r="O1376" s="4">
        <v>311.17801257739245</v>
      </c>
      <c r="P1376" s="4">
        <v>299.40144185341592</v>
      </c>
      <c r="Q1376" s="4">
        <v>270.25171624713948</v>
      </c>
      <c r="R1376" s="4">
        <v>287.0409953391424</v>
      </c>
      <c r="S1376" s="4">
        <v>292.35646860048917</v>
      </c>
      <c r="T1376" s="4">
        <v>268.72108574967575</v>
      </c>
      <c r="U1376" s="4">
        <v>270.81326071052354</v>
      </c>
      <c r="V1376" s="4">
        <v>269.09357864425368</v>
      </c>
    </row>
    <row r="1377" spans="1:22" hidden="1" x14ac:dyDescent="0.35">
      <c r="A1377" t="s">
        <v>75</v>
      </c>
      <c r="B1377" t="s">
        <v>41</v>
      </c>
      <c r="C1377" t="str">
        <f t="shared" si="63"/>
        <v>RUSSIA_TO_heat</v>
      </c>
      <c r="D1377" t="str">
        <f t="shared" si="64"/>
        <v>PROTRA_CHP_HP_I</v>
      </c>
      <c r="E1377" t="s">
        <v>11</v>
      </c>
      <c r="F1377" s="1" t="str">
        <f t="shared" si="65"/>
        <v>RUSSIATO_heatPROTRA_HP_solid_bio</v>
      </c>
      <c r="G1377" s="4">
        <v>8.0911065747842184</v>
      </c>
      <c r="H1377" s="4">
        <v>8.0591111252481529</v>
      </c>
      <c r="I1377" s="4">
        <v>8.7274605155570839</v>
      </c>
      <c r="J1377" s="4">
        <v>6.5027476793943686</v>
      </c>
      <c r="K1377" s="4">
        <v>6.5809587782603094</v>
      </c>
      <c r="L1377" s="4">
        <v>6.604721480547326</v>
      </c>
      <c r="M1377" s="4">
        <v>6.613515551472446</v>
      </c>
      <c r="N1377" s="4">
        <v>6.5772166204198328</v>
      </c>
      <c r="O1377" s="4">
        <v>5.9240229693648256</v>
      </c>
      <c r="P1377" s="4">
        <v>5.2764425550705303</v>
      </c>
      <c r="Q1377" s="4">
        <v>4.8307515562698908</v>
      </c>
      <c r="R1377" s="4">
        <v>3.604446431946053</v>
      </c>
      <c r="S1377" s="4">
        <v>3.4785901794551792</v>
      </c>
      <c r="T1377" s="4">
        <v>3.2175896387133713</v>
      </c>
      <c r="U1377" s="4">
        <v>3.2915552595092907</v>
      </c>
      <c r="V1377" s="4">
        <v>2.9450303208339026</v>
      </c>
    </row>
    <row r="1378" spans="1:22" hidden="1" x14ac:dyDescent="0.35">
      <c r="A1378" t="s">
        <v>75</v>
      </c>
      <c r="B1378" t="s">
        <v>41</v>
      </c>
      <c r="C1378" t="str">
        <f t="shared" si="63"/>
        <v>RUSSIA_TO_heat</v>
      </c>
      <c r="D1378" t="str">
        <f t="shared" si="64"/>
        <v>PROTRA_CHP_HP_I</v>
      </c>
      <c r="E1378" t="s">
        <v>12</v>
      </c>
      <c r="F1378" s="1" t="str">
        <f t="shared" si="65"/>
        <v>RUSSIATO_heatPROTRA_HP_geothermal</v>
      </c>
      <c r="G1378" s="4">
        <v>0</v>
      </c>
      <c r="H1378" s="4">
        <v>0</v>
      </c>
      <c r="I1378" s="4">
        <v>0</v>
      </c>
      <c r="J1378" s="4">
        <v>0</v>
      </c>
      <c r="K1378" s="4">
        <v>0</v>
      </c>
      <c r="L1378" s="4">
        <v>0</v>
      </c>
      <c r="M1378" s="4">
        <v>0</v>
      </c>
      <c r="N1378" s="4">
        <v>0</v>
      </c>
      <c r="O1378" s="4">
        <v>3.9479765217017092E-2</v>
      </c>
      <c r="P1378" s="4">
        <v>3.5737607376541539E-2</v>
      </c>
      <c r="Q1378" s="4">
        <v>4.1725059921302418E-2</v>
      </c>
      <c r="R1378" s="4">
        <v>3.8731333648921978E-2</v>
      </c>
      <c r="S1378" s="4">
        <v>0</v>
      </c>
      <c r="T1378" s="4">
        <v>0</v>
      </c>
      <c r="U1378" s="4">
        <v>0</v>
      </c>
      <c r="V1378" s="4">
        <v>0</v>
      </c>
    </row>
    <row r="1379" spans="1:22" hidden="1" x14ac:dyDescent="0.35">
      <c r="A1379" t="s">
        <v>75</v>
      </c>
      <c r="B1379" t="s">
        <v>41</v>
      </c>
      <c r="C1379" t="str">
        <f t="shared" si="63"/>
        <v>RUSSIA_TO_heat</v>
      </c>
      <c r="D1379" t="str">
        <f t="shared" si="64"/>
        <v>PROTRA_CHP_HP_I</v>
      </c>
      <c r="E1379" t="s">
        <v>13</v>
      </c>
      <c r="F1379" s="1" t="str">
        <f t="shared" si="65"/>
        <v>RUSSIATO_heatPROTRA_HP_liquid_fuels</v>
      </c>
      <c r="G1379" s="4">
        <v>54.351100475066943</v>
      </c>
      <c r="H1379" s="4">
        <v>52.839081599622787</v>
      </c>
      <c r="I1379" s="4">
        <v>50.328467904447741</v>
      </c>
      <c r="J1379" s="4">
        <v>44.088981029130821</v>
      </c>
      <c r="K1379" s="4">
        <v>44.006653556640359</v>
      </c>
      <c r="L1379" s="4">
        <v>44.489953241737787</v>
      </c>
      <c r="M1379" s="4">
        <v>44.591365719214672</v>
      </c>
      <c r="N1379" s="4">
        <v>44.732632177692622</v>
      </c>
      <c r="O1379" s="4">
        <v>43.036686244389102</v>
      </c>
      <c r="P1379" s="4">
        <v>40.015642219773191</v>
      </c>
      <c r="Q1379" s="4">
        <v>33.228303436610652</v>
      </c>
      <c r="R1379" s="4">
        <v>22.997842646004965</v>
      </c>
      <c r="S1379" s="4">
        <v>24.41308557753657</v>
      </c>
      <c r="T1379" s="4">
        <v>29.694434101535972</v>
      </c>
      <c r="U1379" s="4">
        <v>22.740320440975875</v>
      </c>
      <c r="V1379" s="4">
        <v>21.312382987402021</v>
      </c>
    </row>
    <row r="1380" spans="1:22" hidden="1" x14ac:dyDescent="0.35">
      <c r="A1380" t="s">
        <v>75</v>
      </c>
      <c r="B1380" t="s">
        <v>41</v>
      </c>
      <c r="C1380" t="str">
        <f t="shared" si="63"/>
        <v>RUSSIA_TO_heat</v>
      </c>
      <c r="D1380" t="str">
        <f t="shared" si="64"/>
        <v>PROTRA_CHP_HP_I</v>
      </c>
      <c r="E1380" t="s">
        <v>14</v>
      </c>
      <c r="F1380" s="1" t="str">
        <f t="shared" si="65"/>
        <v>RUSSIATO_heatPROTRA_HP_solar</v>
      </c>
      <c r="G1380" s="4">
        <v>0</v>
      </c>
      <c r="H1380" s="4">
        <v>0</v>
      </c>
      <c r="I1380" s="4">
        <v>0</v>
      </c>
      <c r="J1380" s="4">
        <v>0</v>
      </c>
      <c r="K1380" s="4">
        <v>0</v>
      </c>
      <c r="L1380" s="4">
        <v>0</v>
      </c>
      <c r="M1380" s="4">
        <v>0</v>
      </c>
      <c r="N1380" s="4">
        <v>0</v>
      </c>
      <c r="O1380" s="4">
        <v>0</v>
      </c>
      <c r="P1380" s="4">
        <v>0</v>
      </c>
      <c r="Q1380" s="4">
        <v>0</v>
      </c>
      <c r="R1380" s="4">
        <v>0</v>
      </c>
      <c r="S1380" s="4">
        <v>0</v>
      </c>
      <c r="T1380" s="4">
        <v>0</v>
      </c>
      <c r="U1380" s="4">
        <v>0</v>
      </c>
      <c r="V1380" s="4">
        <v>0</v>
      </c>
    </row>
    <row r="1381" spans="1:22" hidden="1" x14ac:dyDescent="0.35">
      <c r="A1381" t="s">
        <v>75</v>
      </c>
      <c r="B1381" t="s">
        <v>41</v>
      </c>
      <c r="C1381" t="str">
        <f t="shared" si="63"/>
        <v>RUSSIA_TO_heat</v>
      </c>
      <c r="D1381" t="str">
        <f t="shared" si="64"/>
        <v>PROTRA_CHP_HP_I</v>
      </c>
      <c r="E1381" t="s">
        <v>15</v>
      </c>
      <c r="F1381" s="1" t="str">
        <f t="shared" si="65"/>
        <v>RUSSIATO_heatPROTRA_HP_solid_fossil</v>
      </c>
      <c r="G1381" s="4">
        <v>94.789045207137775</v>
      </c>
      <c r="H1381" s="4">
        <v>94.104604538114828</v>
      </c>
      <c r="I1381" s="4">
        <v>91.812532860823524</v>
      </c>
      <c r="J1381" s="4">
        <v>89.651810923732967</v>
      </c>
      <c r="K1381" s="4">
        <v>75.266769077052899</v>
      </c>
      <c r="L1381" s="4">
        <v>85.058125066657183</v>
      </c>
      <c r="M1381" s="4">
        <v>89.395473111660394</v>
      </c>
      <c r="N1381" s="4">
        <v>97.059412368954341</v>
      </c>
      <c r="O1381" s="4">
        <v>88.624588596522415</v>
      </c>
      <c r="P1381" s="4">
        <v>61.093159148359724</v>
      </c>
      <c r="Q1381" s="4">
        <v>61.808472619566608</v>
      </c>
      <c r="R1381" s="4">
        <v>61.969291852761067</v>
      </c>
      <c r="S1381" s="4">
        <v>58.637124825288026</v>
      </c>
      <c r="T1381" s="4">
        <v>73.027819201386095</v>
      </c>
      <c r="U1381" s="4">
        <v>69.176111561209552</v>
      </c>
      <c r="V1381" s="4">
        <v>71.755492084400643</v>
      </c>
    </row>
    <row r="1382" spans="1:22" hidden="1" x14ac:dyDescent="0.35">
      <c r="A1382" t="s">
        <v>75</v>
      </c>
      <c r="B1382" t="s">
        <v>41</v>
      </c>
      <c r="C1382" t="str">
        <f t="shared" si="63"/>
        <v>RUSSIA_TO_heat</v>
      </c>
      <c r="D1382" t="str">
        <f t="shared" si="64"/>
        <v>PROTRA_CHP_HP_I</v>
      </c>
      <c r="E1382" t="s">
        <v>16</v>
      </c>
      <c r="F1382" s="1" t="str">
        <f t="shared" si="65"/>
        <v>RUSSIATO_heatPROTRA_HP_waste</v>
      </c>
      <c r="G1382" s="4">
        <v>7.7393437377795165</v>
      </c>
      <c r="H1382" s="4">
        <v>9.028704221715369</v>
      </c>
      <c r="I1382" s="4">
        <v>8.4946982978795074</v>
      </c>
      <c r="J1382" s="4">
        <v>8.6960263896970922</v>
      </c>
      <c r="K1382" s="4">
        <v>8.960035625342643</v>
      </c>
      <c r="L1382" s="4">
        <v>9.1147738520463086</v>
      </c>
      <c r="M1382" s="4">
        <v>8.9808046013572831</v>
      </c>
      <c r="N1382" s="4">
        <v>8.493762758419388</v>
      </c>
      <c r="O1382" s="4">
        <v>8.4181711700417843</v>
      </c>
      <c r="P1382" s="4">
        <v>9.5084488568643355</v>
      </c>
      <c r="Q1382" s="4">
        <v>9.0913853655433332</v>
      </c>
      <c r="R1382" s="4">
        <v>10.532490349910471</v>
      </c>
      <c r="S1382" s="4">
        <v>9.4021098285904614</v>
      </c>
      <c r="T1382" s="4">
        <v>9.3596251106275439</v>
      </c>
      <c r="U1382" s="4">
        <v>12.084885237374429</v>
      </c>
      <c r="V1382" s="4">
        <v>12.566298687812356</v>
      </c>
    </row>
    <row r="1383" spans="1:22" hidden="1" x14ac:dyDescent="0.35">
      <c r="A1383" t="s">
        <v>75</v>
      </c>
      <c r="B1383" t="s">
        <v>42</v>
      </c>
      <c r="C1383" t="str">
        <f t="shared" si="63"/>
        <v>RUSSIA_TO_elec</v>
      </c>
      <c r="D1383" t="str">
        <f t="shared" si="64"/>
        <v>PROTRA_CHP_PP_I</v>
      </c>
      <c r="E1383" t="s">
        <v>0</v>
      </c>
      <c r="F1383" s="1" t="str">
        <f t="shared" si="65"/>
        <v>RUSSIATO_elecPROTRA_CHP_gas_fuels</v>
      </c>
      <c r="G1383" s="5">
        <v>37.411145719494826</v>
      </c>
      <c r="H1383" s="5">
        <v>37.949836703110904</v>
      </c>
      <c r="I1383" s="5">
        <v>38.554363267420356</v>
      </c>
      <c r="J1383" s="5">
        <v>39.241573511756812</v>
      </c>
      <c r="K1383" s="5">
        <v>40.03549527405734</v>
      </c>
      <c r="L1383" s="5">
        <v>40.972005649001055</v>
      </c>
      <c r="M1383" s="5">
        <v>42.107980275731698</v>
      </c>
      <c r="N1383" s="5">
        <v>43.541252004551531</v>
      </c>
      <c r="O1383" s="5">
        <v>45.461286677522864</v>
      </c>
      <c r="P1383" s="5">
        <v>48.312043999863235</v>
      </c>
      <c r="Q1383" s="5">
        <v>53.605569155446759</v>
      </c>
      <c r="R1383" s="5">
        <v>53.605569155446759</v>
      </c>
      <c r="S1383" s="5">
        <v>54.677680538555698</v>
      </c>
      <c r="T1383" s="5">
        <v>55.771234149326808</v>
      </c>
      <c r="U1383" s="5">
        <v>57.370283317530415</v>
      </c>
      <c r="V1383" s="5">
        <v>58.969332485734022</v>
      </c>
    </row>
    <row r="1384" spans="1:22" hidden="1" x14ac:dyDescent="0.35">
      <c r="A1384" t="s">
        <v>75</v>
      </c>
      <c r="B1384" t="s">
        <v>42</v>
      </c>
      <c r="C1384" t="str">
        <f t="shared" si="63"/>
        <v>RUSSIA_TO_elec</v>
      </c>
      <c r="D1384" t="str">
        <f t="shared" si="64"/>
        <v>PROTRA_CHP_PP_I</v>
      </c>
      <c r="E1384" t="s">
        <v>1</v>
      </c>
      <c r="F1384" s="1" t="str">
        <f t="shared" si="65"/>
        <v>RUSSIATO_elecPROTRA_CHP_gas_fuels_CCS</v>
      </c>
      <c r="G1384" s="5">
        <v>0</v>
      </c>
      <c r="H1384" s="5">
        <v>0</v>
      </c>
      <c r="I1384" s="5">
        <v>0</v>
      </c>
      <c r="J1384" s="5">
        <v>0</v>
      </c>
      <c r="K1384" s="5">
        <v>0</v>
      </c>
      <c r="L1384" s="5">
        <v>0</v>
      </c>
      <c r="M1384" s="5">
        <v>0</v>
      </c>
      <c r="N1384" s="5">
        <v>0</v>
      </c>
      <c r="O1384" s="5">
        <v>0</v>
      </c>
      <c r="P1384" s="5">
        <v>0</v>
      </c>
      <c r="Q1384" s="5">
        <v>0</v>
      </c>
      <c r="R1384" s="5">
        <v>0</v>
      </c>
      <c r="S1384" s="5">
        <v>0</v>
      </c>
      <c r="T1384" s="5">
        <v>0</v>
      </c>
      <c r="U1384" s="5">
        <v>0</v>
      </c>
      <c r="V1384" s="5">
        <v>0</v>
      </c>
    </row>
    <row r="1385" spans="1:22" hidden="1" x14ac:dyDescent="0.35">
      <c r="A1385" t="s">
        <v>75</v>
      </c>
      <c r="B1385" t="s">
        <v>42</v>
      </c>
      <c r="C1385" t="str">
        <f t="shared" si="63"/>
        <v>RUSSIA_TO_elec</v>
      </c>
      <c r="D1385" t="str">
        <f t="shared" si="64"/>
        <v>PROTRA_CHP_PP_I</v>
      </c>
      <c r="E1385" t="s">
        <v>2</v>
      </c>
      <c r="F1385" s="1" t="str">
        <f t="shared" si="65"/>
        <v>RUSSIATO_elecPROTRA_CHP_geothermal</v>
      </c>
      <c r="G1385" s="5">
        <v>0</v>
      </c>
      <c r="H1385" s="5">
        <v>0</v>
      </c>
      <c r="I1385" s="5">
        <v>0</v>
      </c>
      <c r="J1385" s="5">
        <v>0</v>
      </c>
      <c r="K1385" s="5">
        <v>0</v>
      </c>
      <c r="L1385" s="5">
        <v>0</v>
      </c>
      <c r="M1385" s="5">
        <v>0</v>
      </c>
      <c r="N1385" s="5">
        <v>0</v>
      </c>
      <c r="O1385" s="5">
        <v>0</v>
      </c>
      <c r="P1385" s="5">
        <v>0</v>
      </c>
      <c r="Q1385" s="5">
        <v>0</v>
      </c>
      <c r="R1385" s="5">
        <v>0</v>
      </c>
      <c r="S1385" s="5">
        <v>0</v>
      </c>
      <c r="T1385" s="5">
        <v>0</v>
      </c>
      <c r="U1385" s="5">
        <v>0</v>
      </c>
      <c r="V1385" s="5">
        <v>0</v>
      </c>
    </row>
    <row r="1386" spans="1:22" hidden="1" x14ac:dyDescent="0.35">
      <c r="A1386" t="s">
        <v>75</v>
      </c>
      <c r="B1386" t="s">
        <v>42</v>
      </c>
      <c r="C1386" t="str">
        <f t="shared" si="63"/>
        <v>RUSSIA_TO_elec</v>
      </c>
      <c r="D1386" t="str">
        <f t="shared" si="64"/>
        <v>PROTRA_CHP_PP_I</v>
      </c>
      <c r="E1386" t="s">
        <v>3</v>
      </c>
      <c r="F1386" s="1" t="str">
        <f t="shared" si="65"/>
        <v>RUSSIATO_elecPROTRA_CHP_liquid_fuels</v>
      </c>
      <c r="G1386" s="5">
        <v>0</v>
      </c>
      <c r="H1386" s="5">
        <v>0</v>
      </c>
      <c r="I1386" s="5">
        <v>0</v>
      </c>
      <c r="J1386" s="5">
        <v>0</v>
      </c>
      <c r="K1386" s="5">
        <v>0</v>
      </c>
      <c r="L1386" s="5">
        <v>0</v>
      </c>
      <c r="M1386" s="5">
        <v>0</v>
      </c>
      <c r="N1386" s="5">
        <v>0</v>
      </c>
      <c r="O1386" s="5">
        <v>0</v>
      </c>
      <c r="P1386" s="5">
        <v>0</v>
      </c>
      <c r="Q1386" s="5">
        <v>0</v>
      </c>
      <c r="R1386" s="5">
        <v>0</v>
      </c>
      <c r="S1386" s="5">
        <v>0</v>
      </c>
      <c r="T1386" s="5">
        <v>0</v>
      </c>
      <c r="U1386" s="5">
        <v>0</v>
      </c>
      <c r="V1386" s="5">
        <v>0</v>
      </c>
    </row>
    <row r="1387" spans="1:22" hidden="1" x14ac:dyDescent="0.35">
      <c r="A1387" t="s">
        <v>75</v>
      </c>
      <c r="B1387" t="s">
        <v>42</v>
      </c>
      <c r="C1387" t="str">
        <f t="shared" si="63"/>
        <v>RUSSIA_TO_elec</v>
      </c>
      <c r="D1387" t="str">
        <f t="shared" si="64"/>
        <v>PROTRA_CHP_PP_I</v>
      </c>
      <c r="E1387" t="s">
        <v>4</v>
      </c>
      <c r="F1387" s="1" t="str">
        <f t="shared" si="65"/>
        <v>RUSSIATO_elecPROTRA_CHP_liquid_fuels_CCS</v>
      </c>
      <c r="G1387" s="5">
        <v>0</v>
      </c>
      <c r="H1387" s="5">
        <v>0</v>
      </c>
      <c r="I1387" s="5">
        <v>0</v>
      </c>
      <c r="J1387" s="5">
        <v>0</v>
      </c>
      <c r="K1387" s="5">
        <v>0</v>
      </c>
      <c r="L1387" s="5">
        <v>0</v>
      </c>
      <c r="M1387" s="5">
        <v>0</v>
      </c>
      <c r="N1387" s="5">
        <v>0</v>
      </c>
      <c r="O1387" s="5">
        <v>0</v>
      </c>
      <c r="P1387" s="5">
        <v>0</v>
      </c>
      <c r="Q1387" s="5">
        <v>0</v>
      </c>
      <c r="R1387" s="5">
        <v>0</v>
      </c>
      <c r="S1387" s="5">
        <v>0</v>
      </c>
      <c r="T1387" s="5">
        <v>0</v>
      </c>
      <c r="U1387" s="5">
        <v>0</v>
      </c>
      <c r="V1387" s="5">
        <v>0</v>
      </c>
    </row>
    <row r="1388" spans="1:22" hidden="1" x14ac:dyDescent="0.35">
      <c r="A1388" t="s">
        <v>75</v>
      </c>
      <c r="B1388" t="s">
        <v>42</v>
      </c>
      <c r="C1388" t="str">
        <f t="shared" si="63"/>
        <v>RUSSIA_TO_elec</v>
      </c>
      <c r="D1388" t="str">
        <f t="shared" si="64"/>
        <v>PROTRA_CHP_PP_I</v>
      </c>
      <c r="E1388" t="s">
        <v>5</v>
      </c>
      <c r="F1388" s="1" t="str">
        <f t="shared" si="65"/>
        <v>RUSSIATO_elecPROTRA_CHP_solid_fossil</v>
      </c>
      <c r="G1388" s="5">
        <v>20.86322235071923</v>
      </c>
      <c r="H1388" s="5">
        <v>21.163636292964615</v>
      </c>
      <c r="I1388" s="5">
        <v>21.500765025205823</v>
      </c>
      <c r="J1388" s="5">
        <v>21.884004293973053</v>
      </c>
      <c r="K1388" s="5">
        <v>22.326753799164486</v>
      </c>
      <c r="L1388" s="5">
        <v>22.849021262788959</v>
      </c>
      <c r="M1388" s="5">
        <v>23.48252474862063</v>
      </c>
      <c r="N1388" s="5">
        <v>24.281823091194134</v>
      </c>
      <c r="O1388" s="5">
        <v>25.352576459819709</v>
      </c>
      <c r="P1388" s="5">
        <v>26.94236962814108</v>
      </c>
      <c r="Q1388" s="5">
        <v>29.894430844553245</v>
      </c>
      <c r="R1388" s="5">
        <v>29.894430844553245</v>
      </c>
      <c r="S1388" s="5">
        <v>30.49231946144431</v>
      </c>
      <c r="T1388" s="5">
        <v>31.102165850673199</v>
      </c>
      <c r="U1388" s="5">
        <v>31.993913956868731</v>
      </c>
      <c r="V1388" s="5">
        <v>32.88566206306426</v>
      </c>
    </row>
    <row r="1389" spans="1:22" hidden="1" x14ac:dyDescent="0.35">
      <c r="A1389" t="s">
        <v>75</v>
      </c>
      <c r="B1389" t="s">
        <v>42</v>
      </c>
      <c r="C1389" t="str">
        <f t="shared" si="63"/>
        <v>RUSSIA_TO_elec</v>
      </c>
      <c r="D1389" t="str">
        <f t="shared" si="64"/>
        <v>PROTRA_CHP_PP_I</v>
      </c>
      <c r="E1389" t="s">
        <v>6</v>
      </c>
      <c r="F1389" s="1" t="str">
        <f t="shared" si="65"/>
        <v>RUSSIATO_elecPROTRA_CHP_solid_fossil_CCS</v>
      </c>
      <c r="G1389" s="5">
        <v>0</v>
      </c>
      <c r="H1389" s="5">
        <v>0</v>
      </c>
      <c r="I1389" s="5">
        <v>0</v>
      </c>
      <c r="J1389" s="5">
        <v>0</v>
      </c>
      <c r="K1389" s="5">
        <v>0</v>
      </c>
      <c r="L1389" s="5">
        <v>0</v>
      </c>
      <c r="M1389" s="5">
        <v>0</v>
      </c>
      <c r="N1389" s="5">
        <v>0</v>
      </c>
      <c r="O1389" s="5">
        <v>0</v>
      </c>
      <c r="P1389" s="5">
        <v>0</v>
      </c>
      <c r="Q1389" s="5">
        <v>0</v>
      </c>
      <c r="R1389" s="5">
        <v>0</v>
      </c>
      <c r="S1389" s="5">
        <v>0</v>
      </c>
      <c r="T1389" s="5">
        <v>0</v>
      </c>
      <c r="U1389" s="5">
        <v>0</v>
      </c>
      <c r="V1389" s="5">
        <v>0</v>
      </c>
    </row>
    <row r="1390" spans="1:22" hidden="1" x14ac:dyDescent="0.35">
      <c r="A1390" t="s">
        <v>75</v>
      </c>
      <c r="B1390" t="s">
        <v>42</v>
      </c>
      <c r="C1390" t="str">
        <f t="shared" si="63"/>
        <v>RUSSIA_TO_elec</v>
      </c>
      <c r="D1390" t="str">
        <f t="shared" si="64"/>
        <v>PROTRA_CHP_PP_I</v>
      </c>
      <c r="E1390" t="s">
        <v>7</v>
      </c>
      <c r="F1390" s="1" t="str">
        <f t="shared" si="65"/>
        <v>RUSSIATO_elecPROTRA_CHP_waste</v>
      </c>
      <c r="G1390" s="5">
        <v>0</v>
      </c>
      <c r="H1390" s="5">
        <v>0</v>
      </c>
      <c r="I1390" s="5">
        <v>0</v>
      </c>
      <c r="J1390" s="5">
        <v>0</v>
      </c>
      <c r="K1390" s="5">
        <v>0</v>
      </c>
      <c r="L1390" s="5">
        <v>0</v>
      </c>
      <c r="M1390" s="5">
        <v>0</v>
      </c>
      <c r="N1390" s="5">
        <v>0</v>
      </c>
      <c r="O1390" s="5">
        <v>0</v>
      </c>
      <c r="P1390" s="5">
        <v>0</v>
      </c>
      <c r="Q1390" s="5">
        <v>0</v>
      </c>
      <c r="R1390" s="5">
        <v>0</v>
      </c>
      <c r="S1390" s="5">
        <v>0</v>
      </c>
      <c r="T1390" s="5">
        <v>0</v>
      </c>
      <c r="U1390" s="5">
        <v>0</v>
      </c>
      <c r="V1390" s="5">
        <v>0</v>
      </c>
    </row>
    <row r="1391" spans="1:22" hidden="1" x14ac:dyDescent="0.35">
      <c r="A1391" t="s">
        <v>75</v>
      </c>
      <c r="B1391" t="s">
        <v>42</v>
      </c>
      <c r="C1391" t="str">
        <f t="shared" si="63"/>
        <v>RUSSIA_TO_elec</v>
      </c>
      <c r="D1391" t="str">
        <f t="shared" si="64"/>
        <v>PROTRA_CHP_PP_I</v>
      </c>
      <c r="E1391" t="s">
        <v>8</v>
      </c>
      <c r="F1391" s="1" t="str">
        <f t="shared" si="65"/>
        <v>RUSSIATO_elecPROTRA_CHP_solid_bio</v>
      </c>
      <c r="G1391" s="5">
        <v>0</v>
      </c>
      <c r="H1391" s="5">
        <v>0</v>
      </c>
      <c r="I1391" s="5">
        <v>0</v>
      </c>
      <c r="J1391" s="5">
        <v>0</v>
      </c>
      <c r="K1391" s="5">
        <v>0</v>
      </c>
      <c r="L1391" s="5">
        <v>0</v>
      </c>
      <c r="M1391" s="5">
        <v>0</v>
      </c>
      <c r="N1391" s="5">
        <v>0</v>
      </c>
      <c r="O1391" s="5">
        <v>0</v>
      </c>
      <c r="P1391" s="5">
        <v>0</v>
      </c>
      <c r="Q1391" s="5">
        <v>0</v>
      </c>
      <c r="R1391" s="5">
        <v>0</v>
      </c>
      <c r="S1391" s="5">
        <v>0</v>
      </c>
      <c r="T1391" s="5">
        <v>0</v>
      </c>
      <c r="U1391" s="5">
        <v>0</v>
      </c>
      <c r="V1391" s="5">
        <v>0</v>
      </c>
    </row>
    <row r="1392" spans="1:22" hidden="1" x14ac:dyDescent="0.35">
      <c r="A1392" t="s">
        <v>75</v>
      </c>
      <c r="B1392" t="s">
        <v>42</v>
      </c>
      <c r="C1392" t="str">
        <f t="shared" si="63"/>
        <v>RUSSIA_TO_elec</v>
      </c>
      <c r="D1392" t="str">
        <f t="shared" si="64"/>
        <v>PROTRA_CHP_PP_I</v>
      </c>
      <c r="E1392" t="s">
        <v>9</v>
      </c>
      <c r="F1392" s="1" t="str">
        <f t="shared" si="65"/>
        <v>RUSSIATO_elecPROTRA_CHP_solid_bio_CCS</v>
      </c>
      <c r="G1392" s="6">
        <v>0</v>
      </c>
      <c r="H1392" s="6">
        <v>0</v>
      </c>
      <c r="I1392" s="6">
        <v>0</v>
      </c>
      <c r="J1392" s="6">
        <v>0</v>
      </c>
      <c r="K1392" s="6">
        <v>0</v>
      </c>
      <c r="L1392" s="6">
        <v>0</v>
      </c>
      <c r="M1392" s="6">
        <v>0</v>
      </c>
      <c r="N1392" s="6">
        <v>0</v>
      </c>
      <c r="O1392" s="6">
        <v>0</v>
      </c>
      <c r="P1392" s="6">
        <v>0</v>
      </c>
      <c r="Q1392" s="6">
        <v>0</v>
      </c>
      <c r="R1392" s="6">
        <v>0</v>
      </c>
      <c r="S1392" s="6">
        <v>0</v>
      </c>
      <c r="T1392" s="6">
        <v>0</v>
      </c>
      <c r="U1392" s="6">
        <v>0</v>
      </c>
      <c r="V1392" s="6">
        <v>0</v>
      </c>
    </row>
    <row r="1393" spans="1:22" hidden="1" x14ac:dyDescent="0.35">
      <c r="A1393" t="s">
        <v>75</v>
      </c>
      <c r="B1393" t="s">
        <v>42</v>
      </c>
      <c r="C1393" t="str">
        <f t="shared" si="63"/>
        <v>RUSSIA_TO_elec</v>
      </c>
      <c r="D1393" t="str">
        <f t="shared" si="64"/>
        <v>PROTRA_CHP_PP_I</v>
      </c>
      <c r="E1393" t="s">
        <v>17</v>
      </c>
      <c r="F1393" s="1" t="str">
        <f t="shared" si="65"/>
        <v>RUSSIATO_elecPROTRA_PP_solid_bio</v>
      </c>
      <c r="G1393" s="5">
        <v>0</v>
      </c>
      <c r="H1393" s="5">
        <v>0</v>
      </c>
      <c r="I1393" s="5">
        <v>0</v>
      </c>
      <c r="J1393" s="5">
        <v>0</v>
      </c>
      <c r="K1393" s="5">
        <v>0</v>
      </c>
      <c r="L1393" s="5">
        <v>1.2</v>
      </c>
      <c r="M1393" s="5">
        <v>1.2</v>
      </c>
      <c r="N1393" s="5">
        <v>1.2</v>
      </c>
      <c r="O1393" s="5">
        <v>1.1971499999999999</v>
      </c>
      <c r="P1393" s="5">
        <v>1.37</v>
      </c>
      <c r="Q1393" s="5">
        <v>1.37</v>
      </c>
      <c r="R1393" s="5">
        <v>1.37</v>
      </c>
      <c r="S1393" s="5">
        <v>1.3725000000000001</v>
      </c>
      <c r="T1393" s="5">
        <v>1.37</v>
      </c>
      <c r="U1393" s="5">
        <v>1.3702500000000002</v>
      </c>
      <c r="V1393" s="5">
        <v>1.3705000000000003</v>
      </c>
    </row>
    <row r="1394" spans="1:22" hidden="1" x14ac:dyDescent="0.35">
      <c r="A1394" t="s">
        <v>75</v>
      </c>
      <c r="B1394" t="s">
        <v>42</v>
      </c>
      <c r="C1394" t="str">
        <f t="shared" si="63"/>
        <v>RUSSIA_TO_elec</v>
      </c>
      <c r="D1394" t="str">
        <f t="shared" si="64"/>
        <v>PROTRA_CHP_PP_I</v>
      </c>
      <c r="E1394" t="s">
        <v>18</v>
      </c>
      <c r="F1394" s="1" t="str">
        <f t="shared" si="65"/>
        <v>RUSSIATO_elecPROTRA_PP_solid_bio_CCS</v>
      </c>
      <c r="G1394" s="6">
        <v>0</v>
      </c>
      <c r="H1394" s="6">
        <v>0</v>
      </c>
      <c r="I1394" s="6">
        <v>0</v>
      </c>
      <c r="J1394" s="6">
        <v>0</v>
      </c>
      <c r="K1394" s="6">
        <v>0</v>
      </c>
      <c r="L1394" s="6">
        <v>0</v>
      </c>
      <c r="M1394" s="6">
        <v>0</v>
      </c>
      <c r="N1394" s="6">
        <v>0</v>
      </c>
      <c r="O1394" s="6">
        <v>0</v>
      </c>
      <c r="P1394" s="6">
        <v>0</v>
      </c>
      <c r="Q1394" s="6">
        <v>0</v>
      </c>
      <c r="R1394" s="6">
        <v>0</v>
      </c>
      <c r="S1394" s="6">
        <v>0</v>
      </c>
      <c r="T1394" s="6">
        <v>0</v>
      </c>
      <c r="U1394" s="6">
        <v>0</v>
      </c>
      <c r="V1394" s="6">
        <v>0</v>
      </c>
    </row>
    <row r="1395" spans="1:22" hidden="1" x14ac:dyDescent="0.35">
      <c r="A1395" t="s">
        <v>75</v>
      </c>
      <c r="B1395" t="s">
        <v>42</v>
      </c>
      <c r="C1395" t="str">
        <f t="shared" si="63"/>
        <v>RUSSIA_TO_elec</v>
      </c>
      <c r="D1395" t="str">
        <f t="shared" si="64"/>
        <v>PROTRA_CHP_PP_I</v>
      </c>
      <c r="E1395" t="s">
        <v>19</v>
      </c>
      <c r="F1395" s="1" t="str">
        <f t="shared" si="65"/>
        <v>RUSSIATO_elecPROTRA_PP_gas_fuels</v>
      </c>
      <c r="G1395" s="5">
        <v>58.372697609758532</v>
      </c>
      <c r="H1395" s="5">
        <v>59.318912990891548</v>
      </c>
      <c r="I1395" s="5">
        <v>59.884079205039868</v>
      </c>
      <c r="J1395" s="5">
        <v>58.789209841976358</v>
      </c>
      <c r="K1395" s="5">
        <v>58.701469230226635</v>
      </c>
      <c r="L1395" s="5">
        <v>59.626709161280466</v>
      </c>
      <c r="M1395" s="5">
        <v>60.224088267719956</v>
      </c>
      <c r="N1395" s="5">
        <v>57.763643956280795</v>
      </c>
      <c r="O1395" s="5">
        <v>59.759704754545695</v>
      </c>
      <c r="P1395" s="5">
        <v>68.849828705155133</v>
      </c>
      <c r="Q1395" s="5">
        <v>61.405660954712374</v>
      </c>
      <c r="R1395" s="5">
        <v>65.674847001224009</v>
      </c>
      <c r="S1395" s="5">
        <v>65.822503059975503</v>
      </c>
      <c r="T1395" s="5">
        <v>66.333906609547114</v>
      </c>
      <c r="U1395" s="5">
        <v>66.272406400951823</v>
      </c>
      <c r="V1395" s="5">
        <v>66.210906192356532</v>
      </c>
    </row>
    <row r="1396" spans="1:22" hidden="1" x14ac:dyDescent="0.35">
      <c r="A1396" t="s">
        <v>75</v>
      </c>
      <c r="B1396" t="s">
        <v>42</v>
      </c>
      <c r="C1396" t="str">
        <f t="shared" si="63"/>
        <v>RUSSIA_TO_elec</v>
      </c>
      <c r="D1396" t="str">
        <f t="shared" si="64"/>
        <v>PROTRA_CHP_PP_I</v>
      </c>
      <c r="E1396" t="s">
        <v>20</v>
      </c>
      <c r="F1396" s="1" t="str">
        <f t="shared" si="65"/>
        <v>RUSSIATO_elecPROTRA_PP_gas_fuels_CCS</v>
      </c>
      <c r="G1396" s="6">
        <v>0</v>
      </c>
      <c r="H1396" s="6">
        <v>0</v>
      </c>
      <c r="I1396" s="6">
        <v>0</v>
      </c>
      <c r="J1396" s="6">
        <v>0</v>
      </c>
      <c r="K1396" s="6">
        <v>0</v>
      </c>
      <c r="L1396" s="6">
        <v>0</v>
      </c>
      <c r="M1396" s="6">
        <v>0</v>
      </c>
      <c r="N1396" s="6">
        <v>0</v>
      </c>
      <c r="O1396" s="6">
        <v>0</v>
      </c>
      <c r="P1396" s="6">
        <v>0</v>
      </c>
      <c r="Q1396" s="6">
        <v>0</v>
      </c>
      <c r="R1396" s="6">
        <v>0</v>
      </c>
      <c r="S1396" s="6">
        <v>0</v>
      </c>
      <c r="T1396" s="6">
        <v>0</v>
      </c>
      <c r="U1396" s="6">
        <v>0</v>
      </c>
      <c r="V1396" s="6">
        <v>0</v>
      </c>
    </row>
    <row r="1397" spans="1:22" hidden="1" x14ac:dyDescent="0.35">
      <c r="A1397" t="s">
        <v>75</v>
      </c>
      <c r="B1397" t="s">
        <v>42</v>
      </c>
      <c r="C1397" t="str">
        <f t="shared" si="63"/>
        <v>RUSSIA_TO_elec</v>
      </c>
      <c r="D1397" t="str">
        <f t="shared" si="64"/>
        <v>PROTRA_CHP_PP_I</v>
      </c>
      <c r="E1397" t="s">
        <v>21</v>
      </c>
      <c r="F1397" s="1" t="str">
        <f t="shared" si="65"/>
        <v>RUSSIATO_elecPROTRA_PP_geothermal</v>
      </c>
      <c r="G1397" s="5">
        <v>7.9000000000000001E-2</v>
      </c>
      <c r="H1397" s="5">
        <v>7.9000000000000001E-2</v>
      </c>
      <c r="I1397" s="5">
        <v>8.1900000000000001E-2</v>
      </c>
      <c r="J1397" s="5">
        <v>8.1900000000000001E-2</v>
      </c>
      <c r="K1397" s="5">
        <v>8.1900000000000001E-2</v>
      </c>
      <c r="L1397" s="5">
        <v>8.1900000000000001E-2</v>
      </c>
      <c r="M1397" s="5">
        <v>8.1900000000000001E-2</v>
      </c>
      <c r="N1397" s="5">
        <v>8.2000000000000003E-2</v>
      </c>
      <c r="O1397" s="5">
        <v>8.2000000000000003E-2</v>
      </c>
      <c r="P1397" s="5">
        <v>8.2000000000000003E-2</v>
      </c>
      <c r="Q1397" s="5">
        <v>8.2000000000000003E-2</v>
      </c>
      <c r="R1397" s="5">
        <v>8.2000000000000003E-2</v>
      </c>
      <c r="S1397" s="5">
        <v>8.2000000000000003E-2</v>
      </c>
      <c r="T1397" s="5">
        <v>8.2000000000000003E-2</v>
      </c>
      <c r="U1397" s="5">
        <v>8.2000000000000003E-2</v>
      </c>
      <c r="V1397" s="5">
        <v>8.2000000000000003E-2</v>
      </c>
    </row>
    <row r="1398" spans="1:22" hidden="1" x14ac:dyDescent="0.35">
      <c r="A1398" t="s">
        <v>75</v>
      </c>
      <c r="B1398" t="s">
        <v>42</v>
      </c>
      <c r="C1398" t="str">
        <f t="shared" si="63"/>
        <v>RUSSIA_TO_elec</v>
      </c>
      <c r="D1398" t="str">
        <f t="shared" si="64"/>
        <v>PROTRA_CHP_PP_I</v>
      </c>
      <c r="E1398" t="s">
        <v>22</v>
      </c>
      <c r="F1398" s="1" t="str">
        <f t="shared" si="65"/>
        <v>RUSSIATO_elecPROTRA_PP_hydropower_dammed</v>
      </c>
      <c r="G1398" s="5">
        <v>32.924500000000002</v>
      </c>
      <c r="H1398" s="5">
        <v>33.083399999999997</v>
      </c>
      <c r="I1398" s="5">
        <v>33.602800000000002</v>
      </c>
      <c r="J1398" s="5">
        <v>33.786200000000001</v>
      </c>
      <c r="K1398" s="5">
        <v>33.955599999999997</v>
      </c>
      <c r="L1398" s="5">
        <v>34.040999999999997</v>
      </c>
      <c r="M1398" s="5">
        <v>33.953499999999998</v>
      </c>
      <c r="N1398" s="5">
        <v>33.984999999999999</v>
      </c>
      <c r="O1398" s="5">
        <v>35.063000000000002</v>
      </c>
      <c r="P1398" s="5">
        <v>35.616</v>
      </c>
      <c r="Q1398" s="5">
        <v>35.994</v>
      </c>
      <c r="R1398" s="5">
        <v>36.053499999999993</v>
      </c>
      <c r="S1398" s="5">
        <v>36.158499999999997</v>
      </c>
      <c r="T1398" s="5">
        <v>37.103499999999997</v>
      </c>
      <c r="U1398" s="5">
        <v>37.417449999999995</v>
      </c>
      <c r="V1398" s="5">
        <v>37.731399999999994</v>
      </c>
    </row>
    <row r="1399" spans="1:22" hidden="1" x14ac:dyDescent="0.35">
      <c r="A1399" t="s">
        <v>75</v>
      </c>
      <c r="B1399" t="s">
        <v>42</v>
      </c>
      <c r="C1399" t="str">
        <f t="shared" si="63"/>
        <v>RUSSIA_TO_elec</v>
      </c>
      <c r="D1399" t="str">
        <f t="shared" si="64"/>
        <v>PROTRA_CHP_PP_I</v>
      </c>
      <c r="E1399" t="s">
        <v>23</v>
      </c>
      <c r="F1399" s="1" t="str">
        <f t="shared" si="65"/>
        <v>RUSSIATO_elecPROTRA_PP_hydropower_run_of_river</v>
      </c>
      <c r="G1399" s="5">
        <v>14.1105</v>
      </c>
      <c r="H1399" s="5">
        <v>14.178599999999999</v>
      </c>
      <c r="I1399" s="5">
        <v>14.401200000000001</v>
      </c>
      <c r="J1399" s="5">
        <v>14.479800000000001</v>
      </c>
      <c r="K1399" s="5">
        <v>14.5524</v>
      </c>
      <c r="L1399" s="5">
        <v>14.589</v>
      </c>
      <c r="M1399" s="5">
        <v>14.551500000000001</v>
      </c>
      <c r="N1399" s="5">
        <v>14.565000000000001</v>
      </c>
      <c r="O1399" s="5">
        <v>15.027000000000001</v>
      </c>
      <c r="P1399" s="5">
        <v>15.263999999999999</v>
      </c>
      <c r="Q1399" s="5">
        <v>15.426</v>
      </c>
      <c r="R1399" s="5">
        <v>15.451499999999998</v>
      </c>
      <c r="S1399" s="5">
        <v>15.496499999999999</v>
      </c>
      <c r="T1399" s="5">
        <v>15.901499999999999</v>
      </c>
      <c r="U1399" s="5">
        <v>16.036049999999999</v>
      </c>
      <c r="V1399" s="5">
        <v>16.1706</v>
      </c>
    </row>
    <row r="1400" spans="1:22" hidden="1" x14ac:dyDescent="0.35">
      <c r="A1400" t="s">
        <v>75</v>
      </c>
      <c r="B1400" t="s">
        <v>42</v>
      </c>
      <c r="C1400" t="str">
        <f t="shared" si="63"/>
        <v>RUSSIA_TO_elec</v>
      </c>
      <c r="D1400" t="str">
        <f t="shared" si="64"/>
        <v>PROTRA_CHP_PP_I</v>
      </c>
      <c r="E1400" t="s">
        <v>24</v>
      </c>
      <c r="F1400" s="1" t="str">
        <f t="shared" si="65"/>
        <v>RUSSIATO_elecPROTRA_PP_liquid_fuels</v>
      </c>
      <c r="G1400" s="5">
        <v>0</v>
      </c>
      <c r="H1400" s="5">
        <v>0</v>
      </c>
      <c r="I1400" s="5">
        <v>0</v>
      </c>
      <c r="J1400" s="5">
        <v>0</v>
      </c>
      <c r="K1400" s="5">
        <v>0</v>
      </c>
      <c r="L1400" s="5">
        <v>0</v>
      </c>
      <c r="M1400" s="5">
        <v>0</v>
      </c>
      <c r="N1400" s="5">
        <v>0</v>
      </c>
      <c r="O1400" s="5">
        <v>0</v>
      </c>
      <c r="P1400" s="5">
        <v>0</v>
      </c>
      <c r="Q1400" s="5">
        <v>0</v>
      </c>
      <c r="R1400" s="5">
        <v>0</v>
      </c>
      <c r="S1400" s="5">
        <v>0</v>
      </c>
      <c r="T1400" s="5">
        <v>0</v>
      </c>
      <c r="U1400" s="5">
        <v>0</v>
      </c>
      <c r="V1400" s="5">
        <v>0</v>
      </c>
    </row>
    <row r="1401" spans="1:22" hidden="1" x14ac:dyDescent="0.35">
      <c r="A1401" t="s">
        <v>75</v>
      </c>
      <c r="B1401" t="s">
        <v>42</v>
      </c>
      <c r="C1401" t="str">
        <f t="shared" si="63"/>
        <v>RUSSIA_TO_elec</v>
      </c>
      <c r="D1401" t="str">
        <f t="shared" si="64"/>
        <v>PROTRA_CHP_PP_I</v>
      </c>
      <c r="E1401" t="s">
        <v>25</v>
      </c>
      <c r="F1401" s="1" t="str">
        <f t="shared" si="65"/>
        <v>RUSSIATO_elecPROTRA_PP_liquid_fuels_CCS</v>
      </c>
      <c r="G1401" s="5">
        <v>0</v>
      </c>
      <c r="H1401" s="5">
        <v>0</v>
      </c>
      <c r="I1401" s="5">
        <v>0</v>
      </c>
      <c r="J1401" s="5">
        <v>0</v>
      </c>
      <c r="K1401" s="5">
        <v>0</v>
      </c>
      <c r="L1401" s="5">
        <v>0</v>
      </c>
      <c r="M1401" s="5">
        <v>0</v>
      </c>
      <c r="N1401" s="5">
        <v>0</v>
      </c>
      <c r="O1401" s="5">
        <v>0</v>
      </c>
      <c r="P1401" s="5">
        <v>0</v>
      </c>
      <c r="Q1401" s="5">
        <v>0</v>
      </c>
      <c r="R1401" s="5">
        <v>0</v>
      </c>
      <c r="S1401" s="5">
        <v>0</v>
      </c>
      <c r="T1401" s="5">
        <v>0</v>
      </c>
      <c r="U1401" s="5">
        <v>0</v>
      </c>
      <c r="V1401" s="5">
        <v>0</v>
      </c>
    </row>
    <row r="1402" spans="1:22" hidden="1" x14ac:dyDescent="0.35">
      <c r="A1402" t="s">
        <v>75</v>
      </c>
      <c r="B1402" t="s">
        <v>42</v>
      </c>
      <c r="C1402" t="str">
        <f t="shared" si="63"/>
        <v>RUSSIA_TO_elec</v>
      </c>
      <c r="D1402" t="str">
        <f t="shared" si="64"/>
        <v>PROTRA_CHP_PP_I</v>
      </c>
      <c r="E1402" t="s">
        <v>26</v>
      </c>
      <c r="F1402" s="1" t="str">
        <f t="shared" si="65"/>
        <v>RUSSIATO_elecPROTRA_PP_nuclear</v>
      </c>
      <c r="G1402" s="5">
        <v>21.742999999999999</v>
      </c>
      <c r="H1402" s="5">
        <v>21.742999999999999</v>
      </c>
      <c r="I1402" s="5">
        <v>21.742999999999999</v>
      </c>
      <c r="J1402" s="5">
        <v>21.742999999999999</v>
      </c>
      <c r="K1402" s="5">
        <v>21.742999999999999</v>
      </c>
      <c r="L1402" s="5">
        <v>22.693000000000001</v>
      </c>
      <c r="M1402" s="5">
        <v>23.643000000000001</v>
      </c>
      <c r="N1402" s="5">
        <v>23.643000000000001</v>
      </c>
      <c r="O1402" s="5">
        <v>23.643000000000001</v>
      </c>
      <c r="P1402" s="5">
        <v>24.654</v>
      </c>
      <c r="Q1402" s="5">
        <v>25.443000000000001</v>
      </c>
      <c r="R1402" s="5">
        <v>26.111000000000001</v>
      </c>
      <c r="S1402" s="5">
        <v>26.141999999999999</v>
      </c>
      <c r="T1402" s="5">
        <v>27.251999999999999</v>
      </c>
      <c r="U1402" s="5">
        <v>27.8415</v>
      </c>
      <c r="V1402" s="5">
        <v>28.431000000000001</v>
      </c>
    </row>
    <row r="1403" spans="1:22" hidden="1" x14ac:dyDescent="0.35">
      <c r="A1403" t="s">
        <v>75</v>
      </c>
      <c r="B1403" t="s">
        <v>42</v>
      </c>
      <c r="C1403" t="str">
        <f t="shared" si="63"/>
        <v>RUSSIA_TO_elec</v>
      </c>
      <c r="D1403" t="str">
        <f t="shared" si="64"/>
        <v>PROTRA_CHP_PP_I</v>
      </c>
      <c r="E1403" t="s">
        <v>27</v>
      </c>
      <c r="F1403" s="1" t="str">
        <f t="shared" si="65"/>
        <v>RUSSIATO_elecPROTRA_PP_oceanic</v>
      </c>
      <c r="G1403" s="5">
        <v>4.0000000000000002E-4</v>
      </c>
      <c r="H1403" s="5">
        <v>4.0000000000000002E-4</v>
      </c>
      <c r="I1403" s="5">
        <v>2E-3</v>
      </c>
      <c r="J1403" s="5">
        <v>2E-3</v>
      </c>
      <c r="K1403" s="5">
        <v>2E-3</v>
      </c>
      <c r="L1403" s="5">
        <v>2E-3</v>
      </c>
      <c r="M1403" s="5">
        <v>2E-3</v>
      </c>
      <c r="N1403" s="5">
        <v>2E-3</v>
      </c>
      <c r="O1403" s="5">
        <v>2E-3</v>
      </c>
      <c r="P1403" s="5">
        <v>2E-3</v>
      </c>
      <c r="Q1403" s="5">
        <v>2E-3</v>
      </c>
      <c r="R1403" s="5">
        <v>2E-3</v>
      </c>
      <c r="S1403" s="5">
        <v>2E-3</v>
      </c>
      <c r="T1403" s="5">
        <v>2E-3</v>
      </c>
      <c r="U1403" s="5">
        <v>2E-3</v>
      </c>
      <c r="V1403" s="5">
        <v>2E-3</v>
      </c>
    </row>
    <row r="1404" spans="1:22" hidden="1" x14ac:dyDescent="0.35">
      <c r="A1404" t="s">
        <v>75</v>
      </c>
      <c r="B1404" t="s">
        <v>42</v>
      </c>
      <c r="C1404" t="str">
        <f t="shared" si="63"/>
        <v>RUSSIA_TO_elec</v>
      </c>
      <c r="D1404" t="str">
        <f t="shared" si="64"/>
        <v>PROTRA_CHP_PP_I</v>
      </c>
      <c r="E1404" t="s">
        <v>28</v>
      </c>
      <c r="F1404" s="1" t="str">
        <f t="shared" si="65"/>
        <v>RUSSIATO_elecPROTRA_PP_solar_CSP</v>
      </c>
      <c r="G1404" s="5">
        <v>0</v>
      </c>
      <c r="H1404" s="5">
        <v>0</v>
      </c>
      <c r="I1404" s="5">
        <v>0</v>
      </c>
      <c r="J1404" s="5">
        <v>0</v>
      </c>
      <c r="K1404" s="5">
        <v>0</v>
      </c>
      <c r="L1404" s="5">
        <v>0</v>
      </c>
      <c r="M1404" s="5">
        <v>0</v>
      </c>
      <c r="N1404" s="5">
        <v>0</v>
      </c>
      <c r="O1404" s="5">
        <v>0</v>
      </c>
      <c r="P1404" s="5">
        <v>0</v>
      </c>
      <c r="Q1404" s="5">
        <v>0</v>
      </c>
      <c r="R1404" s="5">
        <v>0</v>
      </c>
      <c r="S1404" s="5">
        <v>0</v>
      </c>
      <c r="T1404" s="5">
        <v>0</v>
      </c>
      <c r="U1404" s="5">
        <v>0</v>
      </c>
      <c r="V1404" s="5">
        <v>0</v>
      </c>
    </row>
    <row r="1405" spans="1:22" hidden="1" x14ac:dyDescent="0.35">
      <c r="A1405" t="s">
        <v>75</v>
      </c>
      <c r="B1405" t="s">
        <v>42</v>
      </c>
      <c r="C1405" t="str">
        <f t="shared" si="63"/>
        <v>RUSSIA_TO_elec</v>
      </c>
      <c r="D1405" t="str">
        <f t="shared" si="64"/>
        <v>PROTRA_CHP_PP_I</v>
      </c>
      <c r="E1405" t="s">
        <v>29</v>
      </c>
      <c r="F1405" s="1" t="str">
        <f t="shared" si="65"/>
        <v>RUSSIATO_elecPROTRA_PP_solar_PV</v>
      </c>
      <c r="G1405" s="5">
        <v>0</v>
      </c>
      <c r="H1405" s="5">
        <v>0</v>
      </c>
      <c r="I1405" s="5">
        <v>0</v>
      </c>
      <c r="J1405" s="5">
        <v>0</v>
      </c>
      <c r="K1405" s="5">
        <v>0</v>
      </c>
      <c r="L1405" s="5">
        <v>6.0000000000000002E-6</v>
      </c>
      <c r="M1405" s="5">
        <v>1.38E-5</v>
      </c>
      <c r="N1405" s="5">
        <v>5.5799999999999994E-5</v>
      </c>
      <c r="O1405" s="5">
        <v>7.5539999999999993E-4</v>
      </c>
      <c r="P1405" s="5">
        <v>3.0000000000000001E-3</v>
      </c>
      <c r="Q1405" s="5">
        <v>3.6791999999999998E-2</v>
      </c>
      <c r="R1405" s="5">
        <v>4.5791999999999999E-2</v>
      </c>
      <c r="S1405" s="5">
        <v>0.13519199999999998</v>
      </c>
      <c r="T1405" s="5">
        <v>0.32119200000000003</v>
      </c>
      <c r="U1405" s="5">
        <v>0.39467040000000003</v>
      </c>
      <c r="V1405" s="5">
        <v>0.46814880000000003</v>
      </c>
    </row>
    <row r="1406" spans="1:22" hidden="1" x14ac:dyDescent="0.35">
      <c r="A1406" t="s">
        <v>75</v>
      </c>
      <c r="B1406" t="s">
        <v>42</v>
      </c>
      <c r="C1406" t="str">
        <f t="shared" si="63"/>
        <v>RUSSIA_TO_elec</v>
      </c>
      <c r="D1406" t="str">
        <f t="shared" si="64"/>
        <v>PROTRA_CHP_PP_I</v>
      </c>
      <c r="E1406" t="s">
        <v>30</v>
      </c>
      <c r="F1406" s="1" t="str">
        <f t="shared" si="65"/>
        <v>RUSSIATO_elecPROTRA_PP_solar_urban_PV</v>
      </c>
      <c r="G1406" s="5">
        <v>0</v>
      </c>
      <c r="H1406" s="5">
        <v>0</v>
      </c>
      <c r="I1406" s="5">
        <v>0</v>
      </c>
      <c r="J1406" s="5">
        <v>0</v>
      </c>
      <c r="K1406" s="5">
        <v>0</v>
      </c>
      <c r="L1406" s="5">
        <v>3.9999999999999998E-6</v>
      </c>
      <c r="M1406" s="5">
        <v>9.2E-6</v>
      </c>
      <c r="N1406" s="5">
        <v>3.7200000000000003E-5</v>
      </c>
      <c r="O1406" s="5">
        <v>5.0359999999999999E-4</v>
      </c>
      <c r="P1406" s="5">
        <v>2E-3</v>
      </c>
      <c r="Q1406" s="5">
        <v>2.4528000000000001E-2</v>
      </c>
      <c r="R1406" s="5">
        <v>3.0528000000000007E-2</v>
      </c>
      <c r="S1406" s="5">
        <v>9.0128E-2</v>
      </c>
      <c r="T1406" s="5">
        <v>0.21412800000000004</v>
      </c>
      <c r="U1406" s="5">
        <v>0.26311360000000006</v>
      </c>
      <c r="V1406" s="5">
        <v>0.31209920000000008</v>
      </c>
    </row>
    <row r="1407" spans="1:22" hidden="1" x14ac:dyDescent="0.35">
      <c r="A1407" t="s">
        <v>75</v>
      </c>
      <c r="B1407" t="s">
        <v>42</v>
      </c>
      <c r="C1407" t="str">
        <f t="shared" si="63"/>
        <v>RUSSIA_TO_elec</v>
      </c>
      <c r="D1407" t="str">
        <f t="shared" si="64"/>
        <v>PROTRA_CHP_PP_I</v>
      </c>
      <c r="E1407" t="s">
        <v>31</v>
      </c>
      <c r="F1407" s="1" t="str">
        <f t="shared" si="65"/>
        <v>RUSSIATO_elecPROTRA_PP_solid_fossil</v>
      </c>
      <c r="G1407" s="5">
        <v>32.552934320027404</v>
      </c>
      <c r="H1407" s="5">
        <v>33.080614013032942</v>
      </c>
      <c r="I1407" s="5">
        <v>33.395792502333961</v>
      </c>
      <c r="J1407" s="5">
        <v>32.785212352293769</v>
      </c>
      <c r="K1407" s="5">
        <v>32.736281696551558</v>
      </c>
      <c r="L1407" s="5">
        <v>33.252263926929523</v>
      </c>
      <c r="M1407" s="5">
        <v>33.585406707927717</v>
      </c>
      <c r="N1407" s="5">
        <v>32.213280947973558</v>
      </c>
      <c r="O1407" s="5">
        <v>33.326432108111753</v>
      </c>
      <c r="P1407" s="5">
        <v>38.395757666840566</v>
      </c>
      <c r="Q1407" s="5">
        <v>34.244339045287646</v>
      </c>
      <c r="R1407" s="5">
        <v>36.625152998776016</v>
      </c>
      <c r="S1407" s="5">
        <v>36.707496940024484</v>
      </c>
      <c r="T1407" s="5">
        <v>36.992693390452871</v>
      </c>
      <c r="U1407" s="5">
        <v>36.958396324649016</v>
      </c>
      <c r="V1407" s="5">
        <v>36.92409925884516</v>
      </c>
    </row>
    <row r="1408" spans="1:22" hidden="1" x14ac:dyDescent="0.35">
      <c r="A1408" t="s">
        <v>75</v>
      </c>
      <c r="B1408" t="s">
        <v>42</v>
      </c>
      <c r="C1408" t="str">
        <f t="shared" si="63"/>
        <v>RUSSIA_TO_elec</v>
      </c>
      <c r="D1408" t="str">
        <f t="shared" si="64"/>
        <v>PROTRA_CHP_PP_I</v>
      </c>
      <c r="E1408" t="s">
        <v>32</v>
      </c>
      <c r="F1408" s="1" t="str">
        <f t="shared" si="65"/>
        <v>RUSSIATO_elecPROTRA_PP_solid_fossil_CCS</v>
      </c>
      <c r="G1408" s="5">
        <v>0</v>
      </c>
      <c r="H1408" s="5">
        <v>0</v>
      </c>
      <c r="I1408" s="5">
        <v>0</v>
      </c>
      <c r="J1408" s="5">
        <v>0</v>
      </c>
      <c r="K1408" s="5">
        <v>0</v>
      </c>
      <c r="L1408" s="5">
        <v>0</v>
      </c>
      <c r="M1408" s="5">
        <v>0</v>
      </c>
      <c r="N1408" s="5">
        <v>0</v>
      </c>
      <c r="O1408" s="5">
        <v>0</v>
      </c>
      <c r="P1408" s="5">
        <v>0</v>
      </c>
      <c r="Q1408" s="5">
        <v>0</v>
      </c>
      <c r="R1408" s="5">
        <v>0</v>
      </c>
      <c r="S1408" s="5">
        <v>0</v>
      </c>
      <c r="T1408" s="5">
        <v>0</v>
      </c>
      <c r="U1408" s="5">
        <v>0</v>
      </c>
      <c r="V1408" s="5">
        <v>0</v>
      </c>
    </row>
    <row r="1409" spans="1:22" hidden="1" x14ac:dyDescent="0.35">
      <c r="A1409" t="s">
        <v>75</v>
      </c>
      <c r="B1409" t="s">
        <v>42</v>
      </c>
      <c r="C1409" t="str">
        <f t="shared" si="63"/>
        <v>RUSSIA_TO_elec</v>
      </c>
      <c r="D1409" t="str">
        <f t="shared" si="64"/>
        <v>PROTRA_CHP_PP_I</v>
      </c>
      <c r="E1409" t="s">
        <v>33</v>
      </c>
      <c r="F1409" s="1" t="str">
        <f t="shared" si="65"/>
        <v>RUSSIATO_elecPROTRA_PP_waste</v>
      </c>
      <c r="G1409" s="5">
        <v>0</v>
      </c>
      <c r="H1409" s="5">
        <v>0</v>
      </c>
      <c r="I1409" s="5">
        <v>0</v>
      </c>
      <c r="J1409" s="5">
        <v>0</v>
      </c>
      <c r="K1409" s="5">
        <v>0</v>
      </c>
      <c r="L1409" s="5">
        <v>0</v>
      </c>
      <c r="M1409" s="5">
        <v>0</v>
      </c>
      <c r="N1409" s="5">
        <v>0</v>
      </c>
      <c r="O1409" s="5">
        <v>0</v>
      </c>
      <c r="P1409" s="5">
        <v>0</v>
      </c>
      <c r="Q1409" s="5">
        <v>0</v>
      </c>
      <c r="R1409" s="5">
        <v>0</v>
      </c>
      <c r="S1409" s="5">
        <v>0</v>
      </c>
      <c r="T1409" s="5">
        <v>0</v>
      </c>
      <c r="U1409" s="5">
        <v>0</v>
      </c>
      <c r="V1409" s="5">
        <v>0</v>
      </c>
    </row>
    <row r="1410" spans="1:22" hidden="1" x14ac:dyDescent="0.35">
      <c r="A1410" t="s">
        <v>75</v>
      </c>
      <c r="B1410" t="s">
        <v>42</v>
      </c>
      <c r="C1410" t="str">
        <f t="shared" si="63"/>
        <v>RUSSIA_TO_elec</v>
      </c>
      <c r="D1410" t="str">
        <f t="shared" si="64"/>
        <v>PROTRA_CHP_PP_I</v>
      </c>
      <c r="E1410" t="s">
        <v>34</v>
      </c>
      <c r="F1410" s="1" t="str">
        <f t="shared" si="65"/>
        <v>RUSSIATO_elecPROTRA_PP_waste_CCS</v>
      </c>
      <c r="G1410" s="5">
        <v>0</v>
      </c>
      <c r="H1410" s="5">
        <v>0</v>
      </c>
      <c r="I1410" s="5">
        <v>0</v>
      </c>
      <c r="J1410" s="5">
        <v>0</v>
      </c>
      <c r="K1410" s="5">
        <v>0</v>
      </c>
      <c r="L1410" s="5">
        <v>0</v>
      </c>
      <c r="M1410" s="5">
        <v>0</v>
      </c>
      <c r="N1410" s="5">
        <v>0</v>
      </c>
      <c r="O1410" s="5">
        <v>0</v>
      </c>
      <c r="P1410" s="5">
        <v>0</v>
      </c>
      <c r="Q1410" s="5">
        <v>0</v>
      </c>
      <c r="R1410" s="5">
        <v>0</v>
      </c>
      <c r="S1410" s="5">
        <v>0</v>
      </c>
      <c r="T1410" s="5">
        <v>0</v>
      </c>
      <c r="U1410" s="5">
        <v>0</v>
      </c>
      <c r="V1410" s="5">
        <v>0</v>
      </c>
    </row>
    <row r="1411" spans="1:22" hidden="1" x14ac:dyDescent="0.35">
      <c r="A1411" t="s">
        <v>75</v>
      </c>
      <c r="B1411" t="s">
        <v>42</v>
      </c>
      <c r="C1411" t="str">
        <f t="shared" si="63"/>
        <v>RUSSIA_TO_elec</v>
      </c>
      <c r="D1411" t="str">
        <f t="shared" si="64"/>
        <v>PROTRA_CHP_PP_I</v>
      </c>
      <c r="E1411" t="s">
        <v>35</v>
      </c>
      <c r="F1411" s="1" t="str">
        <f t="shared" si="65"/>
        <v>RUSSIATO_elecPROTRA_PP_wind_offshore</v>
      </c>
      <c r="G1411" s="5">
        <v>0</v>
      </c>
      <c r="H1411" s="5">
        <v>0</v>
      </c>
      <c r="I1411" s="5">
        <v>0</v>
      </c>
      <c r="J1411" s="5">
        <v>0</v>
      </c>
      <c r="K1411" s="5">
        <v>0</v>
      </c>
      <c r="L1411" s="5">
        <v>0</v>
      </c>
      <c r="M1411" s="5">
        <v>0</v>
      </c>
      <c r="N1411" s="5">
        <v>0</v>
      </c>
      <c r="O1411" s="5">
        <v>0</v>
      </c>
      <c r="P1411" s="5">
        <v>0</v>
      </c>
      <c r="Q1411" s="5">
        <v>0</v>
      </c>
      <c r="R1411" s="5">
        <v>0</v>
      </c>
      <c r="S1411" s="5">
        <v>0</v>
      </c>
      <c r="T1411" s="5">
        <v>0</v>
      </c>
      <c r="U1411" s="5">
        <v>0</v>
      </c>
      <c r="V1411" s="5">
        <v>0</v>
      </c>
    </row>
    <row r="1412" spans="1:22" hidden="1" x14ac:dyDescent="0.35">
      <c r="A1412" t="s">
        <v>75</v>
      </c>
      <c r="B1412" t="s">
        <v>42</v>
      </c>
      <c r="C1412" t="str">
        <f t="shared" ref="C1412:C1475" si="66">A1412&amp;"_"&amp;B1412</f>
        <v>RUSSIA_TO_elec</v>
      </c>
      <c r="D1412" t="str">
        <f t="shared" ref="D1412:D1475" si="67">IF(B1412="TO_heat","PROTRA_CHP_HP_I","PROTRA_CHP_PP_I")</f>
        <v>PROTRA_CHP_PP_I</v>
      </c>
      <c r="E1412" t="s">
        <v>36</v>
      </c>
      <c r="F1412" s="1" t="str">
        <f t="shared" ref="F1412:F1475" si="68">A1412&amp;B1412&amp;E1412</f>
        <v>RUSSIATO_elecPROTRA_PP_wind_onshore</v>
      </c>
      <c r="G1412" s="5">
        <v>0.01</v>
      </c>
      <c r="H1412" s="5">
        <v>0.01</v>
      </c>
      <c r="I1412" s="5">
        <v>0.01</v>
      </c>
      <c r="J1412" s="5">
        <v>0.01</v>
      </c>
      <c r="K1412" s="5">
        <v>0.01</v>
      </c>
      <c r="L1412" s="5">
        <v>0.01</v>
      </c>
      <c r="M1412" s="5">
        <v>0.01</v>
      </c>
      <c r="N1412" s="5">
        <v>0.01</v>
      </c>
      <c r="O1412" s="5">
        <v>0.01</v>
      </c>
      <c r="P1412" s="5">
        <v>0.01</v>
      </c>
      <c r="Q1412" s="5">
        <v>1.09E-2</v>
      </c>
      <c r="R1412" s="5">
        <v>1.09E-2</v>
      </c>
      <c r="S1412" s="5">
        <v>1.09E-2</v>
      </c>
      <c r="T1412" s="5">
        <v>5.1900000000000002E-2</v>
      </c>
      <c r="U1412" s="5">
        <v>6.028E-2</v>
      </c>
      <c r="V1412" s="5">
        <v>6.8659999999999999E-2</v>
      </c>
    </row>
    <row r="1413" spans="1:22" hidden="1" x14ac:dyDescent="0.35">
      <c r="A1413" t="s">
        <v>65</v>
      </c>
      <c r="B1413" t="s">
        <v>41</v>
      </c>
      <c r="C1413" t="str">
        <f t="shared" si="66"/>
        <v>SLOVAKIA_TO_heat</v>
      </c>
      <c r="D1413" t="str">
        <f t="shared" si="67"/>
        <v>PROTRA_CHP_HP_I</v>
      </c>
      <c r="E1413" t="s">
        <v>0</v>
      </c>
      <c r="F1413" s="1" t="str">
        <f t="shared" si="68"/>
        <v>SLOVAKIATO_heatPROTRA_CHP_gas_fuels</v>
      </c>
      <c r="G1413" s="3">
        <v>1.6115869954265265</v>
      </c>
      <c r="H1413" s="3">
        <v>1.2391598727381192</v>
      </c>
      <c r="I1413" s="3">
        <v>1.0607257904155898</v>
      </c>
      <c r="J1413" s="3">
        <v>0.98638854643070217</v>
      </c>
      <c r="K1413" s="3">
        <v>0.91637323523563352</v>
      </c>
      <c r="L1413" s="3">
        <v>0.9530479220520981</v>
      </c>
      <c r="M1413" s="3">
        <v>0.91773155696957665</v>
      </c>
      <c r="N1413" s="3">
        <v>0.94810857029230478</v>
      </c>
      <c r="O1413" s="3">
        <v>1.1537090872936968</v>
      </c>
      <c r="P1413" s="3">
        <v>1.0175064625173995</v>
      </c>
      <c r="Q1413" s="3">
        <v>1.063442433883476</v>
      </c>
      <c r="R1413" s="3">
        <v>1.0340532909127065</v>
      </c>
      <c r="S1413" s="3">
        <v>1.1102427918075166</v>
      </c>
      <c r="T1413" s="3">
        <v>1.0280025850069596</v>
      </c>
      <c r="U1413" s="3">
        <v>1.0617136607675486</v>
      </c>
      <c r="V1413" s="3">
        <v>1.0607628355537884</v>
      </c>
    </row>
    <row r="1414" spans="1:22" hidden="1" x14ac:dyDescent="0.35">
      <c r="A1414" t="s">
        <v>65</v>
      </c>
      <c r="B1414" t="s">
        <v>41</v>
      </c>
      <c r="C1414" t="str">
        <f t="shared" si="66"/>
        <v>SLOVAKIA_TO_heat</v>
      </c>
      <c r="D1414" t="str">
        <f t="shared" si="67"/>
        <v>PROTRA_CHP_HP_I</v>
      </c>
      <c r="E1414" t="s">
        <v>1</v>
      </c>
      <c r="F1414" s="1" t="str">
        <f t="shared" si="68"/>
        <v>SLOVAKIATO_heatPROTRA_CHP_gas_fuels_CCS</v>
      </c>
      <c r="G1414" s="3">
        <v>0</v>
      </c>
      <c r="H1414" s="3">
        <v>0</v>
      </c>
      <c r="I1414" s="3">
        <v>0</v>
      </c>
      <c r="J1414" s="3">
        <v>0</v>
      </c>
      <c r="K1414" s="3">
        <v>0</v>
      </c>
      <c r="L1414" s="3">
        <v>0</v>
      </c>
      <c r="M1414" s="3">
        <v>0</v>
      </c>
      <c r="N1414" s="3">
        <v>0</v>
      </c>
      <c r="O1414" s="3">
        <v>0</v>
      </c>
      <c r="P1414" s="3">
        <v>0</v>
      </c>
      <c r="Q1414" s="3">
        <v>0</v>
      </c>
      <c r="R1414" s="3">
        <v>0</v>
      </c>
      <c r="S1414" s="3">
        <v>0</v>
      </c>
      <c r="T1414" s="3">
        <v>0</v>
      </c>
      <c r="U1414" s="3">
        <v>0</v>
      </c>
      <c r="V1414" s="3">
        <v>0</v>
      </c>
    </row>
    <row r="1415" spans="1:22" hidden="1" x14ac:dyDescent="0.35">
      <c r="A1415" t="s">
        <v>65</v>
      </c>
      <c r="B1415" t="s">
        <v>41</v>
      </c>
      <c r="C1415" t="str">
        <f t="shared" si="66"/>
        <v>SLOVAKIA_TO_heat</v>
      </c>
      <c r="D1415" t="str">
        <f t="shared" si="67"/>
        <v>PROTRA_CHP_HP_I</v>
      </c>
      <c r="E1415" t="s">
        <v>2</v>
      </c>
      <c r="F1415" s="1" t="str">
        <f t="shared" si="68"/>
        <v>SLOVAKIATO_heatPROTRA_CHP_geothermal</v>
      </c>
      <c r="G1415" s="3">
        <v>0</v>
      </c>
      <c r="H1415" s="3">
        <v>0</v>
      </c>
      <c r="I1415" s="3">
        <v>0</v>
      </c>
      <c r="J1415" s="3">
        <v>0</v>
      </c>
      <c r="K1415" s="3">
        <v>0</v>
      </c>
      <c r="L1415" s="3">
        <v>0</v>
      </c>
      <c r="M1415" s="3">
        <v>0</v>
      </c>
      <c r="N1415" s="3">
        <v>0</v>
      </c>
      <c r="O1415" s="3">
        <v>0</v>
      </c>
      <c r="P1415" s="3">
        <v>0</v>
      </c>
      <c r="Q1415" s="3">
        <v>0</v>
      </c>
      <c r="R1415" s="3">
        <v>0</v>
      </c>
      <c r="S1415" s="3">
        <v>0</v>
      </c>
      <c r="T1415" s="3">
        <v>0</v>
      </c>
      <c r="U1415" s="3">
        <v>0</v>
      </c>
      <c r="V1415" s="3">
        <v>0</v>
      </c>
    </row>
    <row r="1416" spans="1:22" hidden="1" x14ac:dyDescent="0.35">
      <c r="A1416" t="s">
        <v>65</v>
      </c>
      <c r="B1416" t="s">
        <v>41</v>
      </c>
      <c r="C1416" t="str">
        <f t="shared" si="66"/>
        <v>SLOVAKIA_TO_heat</v>
      </c>
      <c r="D1416" t="str">
        <f t="shared" si="67"/>
        <v>PROTRA_CHP_HP_I</v>
      </c>
      <c r="E1416" t="s">
        <v>3</v>
      </c>
      <c r="F1416" s="1" t="str">
        <f t="shared" si="68"/>
        <v>SLOVAKIATO_heatPROTRA_CHP_liquid_fuels</v>
      </c>
      <c r="G1416" s="3">
        <v>2.3832372241002195E-2</v>
      </c>
      <c r="H1416" s="3">
        <v>5.1492742095844105E-2</v>
      </c>
      <c r="I1416" s="3">
        <v>7.6559952276794588E-2</v>
      </c>
      <c r="J1416" s="3">
        <v>6.9027440843109966E-2</v>
      </c>
      <c r="K1416" s="3">
        <v>0.62346967587989677</v>
      </c>
      <c r="L1416" s="3">
        <v>0.77337900178962027</v>
      </c>
      <c r="M1416" s="3">
        <v>0.64409146947703333</v>
      </c>
      <c r="N1416" s="3">
        <v>0.57864505865977345</v>
      </c>
      <c r="O1416" s="3">
        <v>0.52048419168820848</v>
      </c>
      <c r="P1416" s="3">
        <v>0.4388614038576259</v>
      </c>
      <c r="Q1416" s="3">
        <v>0.52937502485583621</v>
      </c>
      <c r="R1416" s="3">
        <v>0.55246649433286954</v>
      </c>
      <c r="S1416" s="3">
        <v>0.56382700338039382</v>
      </c>
      <c r="T1416" s="3">
        <v>5.3344999005766558E-2</v>
      </c>
      <c r="U1416" s="3">
        <v>4.5935971366076758E-2</v>
      </c>
      <c r="V1416" s="3">
        <v>0</v>
      </c>
    </row>
    <row r="1417" spans="1:22" hidden="1" x14ac:dyDescent="0.35">
      <c r="A1417" t="s">
        <v>65</v>
      </c>
      <c r="B1417" t="s">
        <v>41</v>
      </c>
      <c r="C1417" t="str">
        <f t="shared" si="66"/>
        <v>SLOVAKIA_TO_heat</v>
      </c>
      <c r="D1417" t="str">
        <f t="shared" si="67"/>
        <v>PROTRA_CHP_HP_I</v>
      </c>
      <c r="E1417" t="s">
        <v>4</v>
      </c>
      <c r="F1417" s="1" t="str">
        <f t="shared" si="68"/>
        <v>SLOVAKIATO_heatPROTRA_CHP_liquid_fuels_CCS</v>
      </c>
      <c r="G1417" s="3">
        <v>0</v>
      </c>
      <c r="H1417" s="3">
        <v>0</v>
      </c>
      <c r="I1417" s="3">
        <v>0</v>
      </c>
      <c r="J1417" s="3">
        <v>0</v>
      </c>
      <c r="K1417" s="3">
        <v>0</v>
      </c>
      <c r="L1417" s="3">
        <v>0</v>
      </c>
      <c r="M1417" s="3">
        <v>0</v>
      </c>
      <c r="N1417" s="3">
        <v>0</v>
      </c>
      <c r="O1417" s="3">
        <v>0</v>
      </c>
      <c r="P1417" s="3">
        <v>0</v>
      </c>
      <c r="Q1417" s="3">
        <v>0</v>
      </c>
      <c r="R1417" s="3">
        <v>0</v>
      </c>
      <c r="S1417" s="3">
        <v>0</v>
      </c>
      <c r="T1417" s="3">
        <v>0</v>
      </c>
      <c r="U1417" s="3">
        <v>0</v>
      </c>
      <c r="V1417" s="3">
        <v>0</v>
      </c>
    </row>
    <row r="1418" spans="1:22" hidden="1" x14ac:dyDescent="0.35">
      <c r="A1418" t="s">
        <v>65</v>
      </c>
      <c r="B1418" t="s">
        <v>41</v>
      </c>
      <c r="C1418" t="str">
        <f t="shared" si="66"/>
        <v>SLOVAKIA_TO_heat</v>
      </c>
      <c r="D1418" t="str">
        <f t="shared" si="67"/>
        <v>PROTRA_CHP_HP_I</v>
      </c>
      <c r="E1418" t="s">
        <v>5</v>
      </c>
      <c r="F1418" s="1" t="str">
        <f t="shared" si="68"/>
        <v>SLOVAKIATO_heatPROTRA_CHP_solid_fossil</v>
      </c>
      <c r="G1418" s="3">
        <v>1.2918874527739113</v>
      </c>
      <c r="H1418" s="3">
        <v>1.3205356929807119</v>
      </c>
      <c r="I1418" s="3">
        <v>1.3275742692384171</v>
      </c>
      <c r="J1418" s="3">
        <v>1.1679097236031022</v>
      </c>
      <c r="K1418" s="3">
        <v>1.1367918075164047</v>
      </c>
      <c r="L1418" s="3">
        <v>1.4115432491549011</v>
      </c>
      <c r="M1418" s="3">
        <v>1.3621497315569695</v>
      </c>
      <c r="N1418" s="3">
        <v>1.069246172201233</v>
      </c>
      <c r="O1418" s="3">
        <v>1.1024633127858419</v>
      </c>
      <c r="P1418" s="3">
        <v>0.89612189302048129</v>
      </c>
      <c r="Q1418" s="3">
        <v>0.81684529727580024</v>
      </c>
      <c r="R1418" s="3">
        <v>0.9725583615032809</v>
      </c>
      <c r="S1418" s="3">
        <v>1.0555394710678068</v>
      </c>
      <c r="T1418" s="3">
        <v>0.98996957645655193</v>
      </c>
      <c r="U1418" s="3">
        <v>0.90624756412805729</v>
      </c>
      <c r="V1418" s="3">
        <v>0.92586913899383583</v>
      </c>
    </row>
    <row r="1419" spans="1:22" hidden="1" x14ac:dyDescent="0.35">
      <c r="A1419" t="s">
        <v>65</v>
      </c>
      <c r="B1419" t="s">
        <v>41</v>
      </c>
      <c r="C1419" t="str">
        <f t="shared" si="66"/>
        <v>SLOVAKIA_TO_heat</v>
      </c>
      <c r="D1419" t="str">
        <f t="shared" si="67"/>
        <v>PROTRA_CHP_HP_I</v>
      </c>
      <c r="E1419" t="s">
        <v>6</v>
      </c>
      <c r="F1419" s="1" t="str">
        <f t="shared" si="68"/>
        <v>SLOVAKIATO_heatPROTRA_CHP_solid_fossil_CCS</v>
      </c>
      <c r="G1419" s="3">
        <v>0</v>
      </c>
      <c r="H1419" s="3">
        <v>0</v>
      </c>
      <c r="I1419" s="3">
        <v>0</v>
      </c>
      <c r="J1419" s="3">
        <v>0</v>
      </c>
      <c r="K1419" s="3">
        <v>0</v>
      </c>
      <c r="L1419" s="3">
        <v>0</v>
      </c>
      <c r="M1419" s="3">
        <v>0</v>
      </c>
      <c r="N1419" s="3">
        <v>0</v>
      </c>
      <c r="O1419" s="3">
        <v>0</v>
      </c>
      <c r="P1419" s="3">
        <v>0</v>
      </c>
      <c r="Q1419" s="3">
        <v>0</v>
      </c>
      <c r="R1419" s="3">
        <v>0</v>
      </c>
      <c r="S1419" s="3">
        <v>0</v>
      </c>
      <c r="T1419" s="3">
        <v>0</v>
      </c>
      <c r="U1419" s="3">
        <v>0</v>
      </c>
      <c r="V1419" s="3">
        <v>0</v>
      </c>
    </row>
    <row r="1420" spans="1:22" hidden="1" x14ac:dyDescent="0.35">
      <c r="A1420" t="s">
        <v>65</v>
      </c>
      <c r="B1420" t="s">
        <v>41</v>
      </c>
      <c r="C1420" t="str">
        <f t="shared" si="66"/>
        <v>SLOVAKIA_TO_heat</v>
      </c>
      <c r="D1420" t="str">
        <f t="shared" si="67"/>
        <v>PROTRA_CHP_HP_I</v>
      </c>
      <c r="E1420" t="s">
        <v>7</v>
      </c>
      <c r="F1420" s="1" t="str">
        <f t="shared" si="68"/>
        <v>SLOVAKIATO_heatPROTRA_CHP_waste</v>
      </c>
      <c r="G1420" s="3">
        <v>0</v>
      </c>
      <c r="H1420" s="3">
        <v>0</v>
      </c>
      <c r="I1420" s="3">
        <v>0</v>
      </c>
      <c r="J1420" s="3">
        <v>0</v>
      </c>
      <c r="K1420" s="3">
        <v>0</v>
      </c>
      <c r="L1420" s="3">
        <v>0</v>
      </c>
      <c r="M1420" s="3">
        <v>0</v>
      </c>
      <c r="N1420" s="3">
        <v>0</v>
      </c>
      <c r="O1420" s="3">
        <v>0</v>
      </c>
      <c r="P1420" s="3">
        <v>0</v>
      </c>
      <c r="Q1420" s="3">
        <v>0</v>
      </c>
      <c r="R1420" s="3">
        <v>0</v>
      </c>
      <c r="S1420" s="3">
        <v>0</v>
      </c>
      <c r="T1420" s="3">
        <v>0</v>
      </c>
      <c r="U1420" s="3">
        <v>0</v>
      </c>
      <c r="V1420" s="3">
        <v>0</v>
      </c>
    </row>
    <row r="1421" spans="1:22" hidden="1" x14ac:dyDescent="0.35">
      <c r="A1421" t="s">
        <v>65</v>
      </c>
      <c r="B1421" t="s">
        <v>41</v>
      </c>
      <c r="C1421" t="str">
        <f t="shared" si="66"/>
        <v>SLOVAKIA_TO_heat</v>
      </c>
      <c r="D1421" t="str">
        <f t="shared" si="67"/>
        <v>PROTRA_CHP_HP_I</v>
      </c>
      <c r="E1421" t="s">
        <v>8</v>
      </c>
      <c r="F1421" s="1" t="str">
        <f t="shared" si="68"/>
        <v>SLOVAKIATO_heatPROTRA_CHP_solid_bio</v>
      </c>
      <c r="G1421" s="4">
        <v>2.1980115331079738E-2</v>
      </c>
      <c r="H1421" s="4">
        <v>6.5693378405249567E-2</v>
      </c>
      <c r="I1421" s="4">
        <v>9.4588586200039779E-2</v>
      </c>
      <c r="J1421" s="4">
        <v>0.12027321535096443</v>
      </c>
      <c r="K1421" s="4">
        <v>0.14410558759196662</v>
      </c>
      <c r="L1421" s="4">
        <v>0.30302923046331282</v>
      </c>
      <c r="M1421" s="4">
        <v>0.29623762179359714</v>
      </c>
      <c r="N1421" s="4">
        <v>0.63137263869556581</v>
      </c>
      <c r="O1421" s="4">
        <v>0.61297355339033599</v>
      </c>
      <c r="P1421" s="4">
        <v>0.37625512030224695</v>
      </c>
      <c r="Q1421" s="4">
        <v>0.39057924040564729</v>
      </c>
      <c r="R1421" s="4">
        <v>0.4003344601312388</v>
      </c>
      <c r="S1421" s="4">
        <v>0.43145237621793597</v>
      </c>
      <c r="T1421" s="4">
        <v>0.41268283953072188</v>
      </c>
      <c r="U1421" s="4">
        <v>0.44096062835553801</v>
      </c>
      <c r="V1421" s="4">
        <v>0.45227174388546448</v>
      </c>
    </row>
    <row r="1422" spans="1:22" hidden="1" x14ac:dyDescent="0.35">
      <c r="A1422" t="s">
        <v>65</v>
      </c>
      <c r="B1422" t="s">
        <v>41</v>
      </c>
      <c r="C1422" t="str">
        <f t="shared" si="66"/>
        <v>SLOVAKIA_TO_heat</v>
      </c>
      <c r="D1422" t="str">
        <f t="shared" si="67"/>
        <v>PROTRA_CHP_HP_I</v>
      </c>
      <c r="E1422" t="s">
        <v>9</v>
      </c>
      <c r="F1422" s="1" t="str">
        <f t="shared" si="68"/>
        <v>SLOVAKIATO_heatPROTRA_CHP_solid_bio_CCS</v>
      </c>
      <c r="G1422" s="3">
        <v>0</v>
      </c>
      <c r="H1422" s="3">
        <v>0</v>
      </c>
      <c r="I1422" s="3">
        <v>0</v>
      </c>
      <c r="J1422" s="3">
        <v>0</v>
      </c>
      <c r="K1422" s="3">
        <v>0</v>
      </c>
      <c r="L1422" s="3">
        <v>0</v>
      </c>
      <c r="M1422" s="3">
        <v>0</v>
      </c>
      <c r="N1422" s="3">
        <v>0</v>
      </c>
      <c r="O1422" s="3">
        <v>0</v>
      </c>
      <c r="P1422" s="3">
        <v>0</v>
      </c>
      <c r="Q1422" s="3">
        <v>0</v>
      </c>
      <c r="R1422" s="3">
        <v>0</v>
      </c>
      <c r="S1422" s="3">
        <v>0</v>
      </c>
      <c r="T1422" s="3">
        <v>0</v>
      </c>
      <c r="U1422" s="3">
        <v>0</v>
      </c>
      <c r="V1422" s="3">
        <v>0</v>
      </c>
    </row>
    <row r="1423" spans="1:22" hidden="1" x14ac:dyDescent="0.35">
      <c r="A1423" t="s">
        <v>65</v>
      </c>
      <c r="B1423" t="s">
        <v>41</v>
      </c>
      <c r="C1423" t="str">
        <f t="shared" si="66"/>
        <v>SLOVAKIA_TO_heat</v>
      </c>
      <c r="D1423" t="str">
        <f t="shared" si="67"/>
        <v>PROTRA_CHP_HP_I</v>
      </c>
      <c r="E1423" t="s">
        <v>10</v>
      </c>
      <c r="F1423" s="1" t="str">
        <f t="shared" si="68"/>
        <v>SLOVAKIATO_heatPROTRA_HP_gas_fuels</v>
      </c>
      <c r="G1423" s="4">
        <v>33.037084361453807</v>
      </c>
      <c r="H1423" s="4">
        <v>29.243803934644873</v>
      </c>
      <c r="I1423" s="4">
        <v>24.889584528176059</v>
      </c>
      <c r="J1423" s="4">
        <v>23.277579193064351</v>
      </c>
      <c r="K1423" s="4">
        <v>21.042154051350447</v>
      </c>
      <c r="L1423" s="4">
        <v>22.275109036345448</v>
      </c>
      <c r="M1423" s="4">
        <v>18.058347449149718</v>
      </c>
      <c r="N1423" s="4">
        <v>17.012834944981659</v>
      </c>
      <c r="O1423" s="4">
        <v>14.245628542847616</v>
      </c>
      <c r="P1423" s="4">
        <v>12.330938312770924</v>
      </c>
      <c r="Q1423" s="4">
        <v>13.765220406802264</v>
      </c>
      <c r="R1423" s="4">
        <v>12.661392464154716</v>
      </c>
      <c r="S1423" s="4">
        <v>10.588417472490827</v>
      </c>
      <c r="T1423" s="4">
        <v>9.8192090696898955</v>
      </c>
      <c r="U1423" s="4">
        <v>10.064966988996332</v>
      </c>
      <c r="V1423" s="4">
        <v>9.040697965988663</v>
      </c>
    </row>
    <row r="1424" spans="1:22" hidden="1" x14ac:dyDescent="0.35">
      <c r="A1424" t="s">
        <v>65</v>
      </c>
      <c r="B1424" t="s">
        <v>41</v>
      </c>
      <c r="C1424" t="str">
        <f t="shared" si="66"/>
        <v>SLOVAKIA_TO_heat</v>
      </c>
      <c r="D1424" t="str">
        <f t="shared" si="67"/>
        <v>PROTRA_CHP_HP_I</v>
      </c>
      <c r="E1424" t="s">
        <v>11</v>
      </c>
      <c r="F1424" s="1" t="str">
        <f t="shared" si="68"/>
        <v>SLOVAKIATO_heatPROTRA_HP_solid_bio</v>
      </c>
      <c r="G1424" s="4">
        <v>2.0757519173057681</v>
      </c>
      <c r="H1424" s="4">
        <v>1.2996012004001329</v>
      </c>
      <c r="I1424" s="4">
        <v>1.1440933644548181</v>
      </c>
      <c r="J1424" s="4">
        <v>1.2996012004001329</v>
      </c>
      <c r="K1424" s="4">
        <v>1.7203054351450482</v>
      </c>
      <c r="L1424" s="4">
        <v>2.2243174391463816</v>
      </c>
      <c r="M1424" s="4">
        <v>2.567267755918639</v>
      </c>
      <c r="N1424" s="4">
        <v>2.9324334778259415</v>
      </c>
      <c r="O1424" s="4">
        <v>2.9199373124374786</v>
      </c>
      <c r="P1424" s="4">
        <v>2.3673291097032338</v>
      </c>
      <c r="Q1424" s="4">
        <v>2.5117292430810267</v>
      </c>
      <c r="R1424" s="4">
        <v>2.7908102700900295</v>
      </c>
      <c r="S1424" s="4">
        <v>2.8588449483161047</v>
      </c>
      <c r="T1424" s="4">
        <v>2.4311983994664885</v>
      </c>
      <c r="U1424" s="4">
        <v>2.3673291097032343</v>
      </c>
      <c r="V1424" s="4">
        <v>2.3024878959653217</v>
      </c>
    </row>
    <row r="1425" spans="1:22" hidden="1" x14ac:dyDescent="0.35">
      <c r="A1425" t="s">
        <v>65</v>
      </c>
      <c r="B1425" t="s">
        <v>41</v>
      </c>
      <c r="C1425" t="str">
        <f t="shared" si="66"/>
        <v>SLOVAKIA_TO_heat</v>
      </c>
      <c r="D1425" t="str">
        <f t="shared" si="67"/>
        <v>PROTRA_CHP_HP_I</v>
      </c>
      <c r="E1425" t="s">
        <v>12</v>
      </c>
      <c r="F1425" s="1" t="str">
        <f t="shared" si="68"/>
        <v>SLOVAKIATO_heatPROTRA_HP_geothermal</v>
      </c>
      <c r="G1425" s="4">
        <v>1.9371069182389938E-2</v>
      </c>
      <c r="H1425" s="4">
        <v>2.2830188679245283E-2</v>
      </c>
      <c r="I1425" s="4">
        <v>2.559748427672956E-2</v>
      </c>
      <c r="J1425" s="4">
        <v>2.0201257861635215E-2</v>
      </c>
      <c r="K1425" s="4">
        <v>1.992452830188679E-2</v>
      </c>
      <c r="L1425" s="4">
        <v>1.9232704402515725E-2</v>
      </c>
      <c r="M1425" s="4">
        <v>1.4389937106918242E-2</v>
      </c>
      <c r="N1425" s="4">
        <v>1.3144654088050316E-2</v>
      </c>
      <c r="O1425" s="4">
        <v>1.411320754716981E-2</v>
      </c>
      <c r="P1425" s="4">
        <v>1.6603773584905661E-2</v>
      </c>
      <c r="Q1425" s="4">
        <v>1.6742138364779877E-2</v>
      </c>
      <c r="R1425" s="4">
        <v>1.9371069182389931E-2</v>
      </c>
      <c r="S1425" s="4">
        <v>2.047798742138365E-2</v>
      </c>
      <c r="T1425" s="4">
        <v>2.1999999999999999E-2</v>
      </c>
      <c r="U1425" s="4">
        <v>2.3383647798742132E-2</v>
      </c>
      <c r="V1425" s="4">
        <v>2.4974842767295589E-2</v>
      </c>
    </row>
    <row r="1426" spans="1:22" hidden="1" x14ac:dyDescent="0.35">
      <c r="A1426" t="s">
        <v>65</v>
      </c>
      <c r="B1426" t="s">
        <v>41</v>
      </c>
      <c r="C1426" t="str">
        <f t="shared" si="66"/>
        <v>SLOVAKIA_TO_heat</v>
      </c>
      <c r="D1426" t="str">
        <f t="shared" si="67"/>
        <v>PROTRA_CHP_HP_I</v>
      </c>
      <c r="E1426" t="s">
        <v>13</v>
      </c>
      <c r="F1426" s="1" t="str">
        <f t="shared" si="68"/>
        <v>SLOVAKIATO_heatPROTRA_HP_liquid_fuels</v>
      </c>
      <c r="G1426" s="4">
        <v>8.6084694898299438E-2</v>
      </c>
      <c r="H1426" s="4">
        <v>6.9423141047015663E-2</v>
      </c>
      <c r="I1426" s="4">
        <v>4.1653884628209395E-3</v>
      </c>
      <c r="J1426" s="4">
        <v>9.7192397465821929E-3</v>
      </c>
      <c r="K1426" s="4">
        <v>1.2496165388462823E-2</v>
      </c>
      <c r="L1426" s="4">
        <v>1.8050016672224074E-2</v>
      </c>
      <c r="M1426" s="4">
        <v>0</v>
      </c>
      <c r="N1426" s="4">
        <v>3.3323107702567516E-2</v>
      </c>
      <c r="O1426" s="4">
        <v>1.8050016672224074E-2</v>
      </c>
      <c r="P1426" s="4">
        <v>1.2496165388462823E-2</v>
      </c>
      <c r="Q1426" s="4">
        <v>2.7769256418806267E-3</v>
      </c>
      <c r="R1426" s="4">
        <v>3.6100033344448147E-2</v>
      </c>
      <c r="S1426" s="4">
        <v>5.5538512837612535E-3</v>
      </c>
      <c r="T1426" s="4">
        <v>2.7769256418806267E-3</v>
      </c>
      <c r="U1426" s="4">
        <v>2.7769256418806267E-3</v>
      </c>
      <c r="V1426" s="4">
        <v>0</v>
      </c>
    </row>
    <row r="1427" spans="1:22" hidden="1" x14ac:dyDescent="0.35">
      <c r="A1427" t="s">
        <v>65</v>
      </c>
      <c r="B1427" t="s">
        <v>41</v>
      </c>
      <c r="C1427" t="str">
        <f t="shared" si="66"/>
        <v>SLOVAKIA_TO_heat</v>
      </c>
      <c r="D1427" t="str">
        <f t="shared" si="67"/>
        <v>PROTRA_CHP_HP_I</v>
      </c>
      <c r="E1427" t="s">
        <v>14</v>
      </c>
      <c r="F1427" s="1" t="str">
        <f t="shared" si="68"/>
        <v>SLOVAKIATO_heatPROTRA_HP_solar</v>
      </c>
      <c r="G1427" s="4">
        <v>0</v>
      </c>
      <c r="H1427" s="4">
        <v>0</v>
      </c>
      <c r="I1427" s="4">
        <v>0</v>
      </c>
      <c r="J1427" s="4">
        <v>0</v>
      </c>
      <c r="K1427" s="4">
        <v>0</v>
      </c>
      <c r="L1427" s="4">
        <v>0</v>
      </c>
      <c r="M1427" s="4">
        <v>0</v>
      </c>
      <c r="N1427" s="4">
        <v>0</v>
      </c>
      <c r="O1427" s="4">
        <v>0</v>
      </c>
      <c r="P1427" s="4">
        <v>0</v>
      </c>
      <c r="Q1427" s="4">
        <v>0</v>
      </c>
      <c r="R1427" s="4">
        <v>0</v>
      </c>
      <c r="S1427" s="4">
        <v>0</v>
      </c>
      <c r="T1427" s="4">
        <v>0</v>
      </c>
      <c r="U1427" s="4">
        <v>0</v>
      </c>
      <c r="V1427" s="4">
        <v>0</v>
      </c>
    </row>
    <row r="1428" spans="1:22" hidden="1" x14ac:dyDescent="0.35">
      <c r="A1428" t="s">
        <v>65</v>
      </c>
      <c r="B1428" t="s">
        <v>41</v>
      </c>
      <c r="C1428" t="str">
        <f t="shared" si="66"/>
        <v>SLOVAKIA_TO_heat</v>
      </c>
      <c r="D1428" t="str">
        <f t="shared" si="67"/>
        <v>PROTRA_CHP_HP_I</v>
      </c>
      <c r="E1428" t="s">
        <v>15</v>
      </c>
      <c r="F1428" s="1" t="str">
        <f t="shared" si="68"/>
        <v>SLOVAKIATO_heatPROTRA_HP_solid_fossil</v>
      </c>
      <c r="G1428" s="4">
        <v>0.48873891297099042</v>
      </c>
      <c r="H1428" s="4">
        <v>0.39293497832610874</v>
      </c>
      <c r="I1428" s="4">
        <v>0.40820806935645215</v>
      </c>
      <c r="J1428" s="4">
        <v>0.37349649883294439</v>
      </c>
      <c r="K1428" s="4">
        <v>0.20549249749916637</v>
      </c>
      <c r="L1428" s="4">
        <v>0.24020406802267422</v>
      </c>
      <c r="M1428" s="4">
        <v>0.17772324108036017</v>
      </c>
      <c r="N1428" s="4">
        <v>0.18883094364788264</v>
      </c>
      <c r="O1428" s="4">
        <v>0.17911170390130041</v>
      </c>
      <c r="P1428" s="4">
        <v>0.11246548849616539</v>
      </c>
      <c r="Q1428" s="4">
        <v>0.11246548849616538</v>
      </c>
      <c r="R1428" s="4">
        <v>0.12079626542180728</v>
      </c>
      <c r="S1428" s="4">
        <v>0.11246548849616538</v>
      </c>
      <c r="T1428" s="4">
        <v>9.1638546182060687E-2</v>
      </c>
      <c r="U1428" s="4">
        <v>9.302700900300101E-2</v>
      </c>
      <c r="V1428" s="4">
        <v>8.6223541180393479E-2</v>
      </c>
    </row>
    <row r="1429" spans="1:22" hidden="1" x14ac:dyDescent="0.35">
      <c r="A1429" t="s">
        <v>65</v>
      </c>
      <c r="B1429" t="s">
        <v>41</v>
      </c>
      <c r="C1429" t="str">
        <f t="shared" si="66"/>
        <v>SLOVAKIA_TO_heat</v>
      </c>
      <c r="D1429" t="str">
        <f t="shared" si="67"/>
        <v>PROTRA_CHP_HP_I</v>
      </c>
      <c r="E1429" t="s">
        <v>16</v>
      </c>
      <c r="F1429" s="1" t="str">
        <f t="shared" si="68"/>
        <v>SLOVAKIATO_heatPROTRA_HP_waste</v>
      </c>
      <c r="G1429" s="4">
        <v>0.6859006335445148</v>
      </c>
      <c r="H1429" s="4">
        <v>0.25825408469489824</v>
      </c>
      <c r="I1429" s="4">
        <v>0.43458886295431803</v>
      </c>
      <c r="J1429" s="4">
        <v>0.55121973991330431</v>
      </c>
      <c r="K1429" s="4">
        <v>0.33461953984661547</v>
      </c>
      <c r="L1429" s="4">
        <v>0.2221540513504501</v>
      </c>
      <c r="M1429" s="4">
        <v>0.31518106035345106</v>
      </c>
      <c r="N1429" s="4">
        <v>0.29851950650216735</v>
      </c>
      <c r="O1429" s="4">
        <v>0.28324641547182394</v>
      </c>
      <c r="P1429" s="4">
        <v>4.1653884628209396E-2</v>
      </c>
      <c r="Q1429" s="4">
        <v>3.4711570523507831E-2</v>
      </c>
      <c r="R1429" s="4">
        <v>0.15967322440813603</v>
      </c>
      <c r="S1429" s="4">
        <v>8.8861620540180042E-2</v>
      </c>
      <c r="T1429" s="4">
        <v>0.14717705901967321</v>
      </c>
      <c r="U1429" s="4">
        <v>0.24436945648549516</v>
      </c>
      <c r="V1429" s="4">
        <v>0.28505141713904636</v>
      </c>
    </row>
    <row r="1430" spans="1:22" hidden="1" x14ac:dyDescent="0.35">
      <c r="A1430" t="s">
        <v>65</v>
      </c>
      <c r="B1430" t="s">
        <v>42</v>
      </c>
      <c r="C1430" t="str">
        <f t="shared" si="66"/>
        <v>SLOVAKIA_TO_elec</v>
      </c>
      <c r="D1430" t="str">
        <f t="shared" si="67"/>
        <v>PROTRA_CHP_PP_I</v>
      </c>
      <c r="E1430" t="s">
        <v>0</v>
      </c>
      <c r="F1430" s="1" t="str">
        <f t="shared" si="68"/>
        <v>SLOVAKIATO_elecPROTRA_CHP_gas_fuels</v>
      </c>
      <c r="G1430" s="5">
        <v>0.93868999999999991</v>
      </c>
      <c r="H1430" s="5">
        <v>0.93367</v>
      </c>
      <c r="I1430" s="5">
        <v>0.93376999999999999</v>
      </c>
      <c r="J1430" s="5">
        <v>0.93376999999999999</v>
      </c>
      <c r="K1430" s="5">
        <v>0.93376999999999999</v>
      </c>
      <c r="L1430" s="5">
        <v>0.99456999999999995</v>
      </c>
      <c r="M1430" s="5">
        <v>1.00027</v>
      </c>
      <c r="N1430" s="5">
        <v>1.00027</v>
      </c>
      <c r="O1430" s="5">
        <v>1.00027</v>
      </c>
      <c r="P1430" s="5">
        <v>0.76927000000000001</v>
      </c>
      <c r="Q1430" s="5">
        <v>0.77075000000000005</v>
      </c>
      <c r="R1430" s="5">
        <v>0.79049473924977132</v>
      </c>
      <c r="S1430" s="5">
        <v>0.77991720036596524</v>
      </c>
      <c r="T1430" s="5">
        <v>0.78344304666056719</v>
      </c>
      <c r="U1430" s="5">
        <v>0.81306015553522415</v>
      </c>
      <c r="V1430" s="5">
        <v>0</v>
      </c>
    </row>
    <row r="1431" spans="1:22" hidden="1" x14ac:dyDescent="0.35">
      <c r="A1431" t="s">
        <v>65</v>
      </c>
      <c r="B1431" t="s">
        <v>42</v>
      </c>
      <c r="C1431" t="str">
        <f t="shared" si="66"/>
        <v>SLOVAKIA_TO_elec</v>
      </c>
      <c r="D1431" t="str">
        <f t="shared" si="67"/>
        <v>PROTRA_CHP_PP_I</v>
      </c>
      <c r="E1431" t="s">
        <v>1</v>
      </c>
      <c r="F1431" s="1" t="str">
        <f t="shared" si="68"/>
        <v>SLOVAKIATO_elecPROTRA_CHP_gas_fuels_CCS</v>
      </c>
      <c r="G1431" s="5">
        <v>0</v>
      </c>
      <c r="H1431" s="5">
        <v>0</v>
      </c>
      <c r="I1431" s="5">
        <v>0</v>
      </c>
      <c r="J1431" s="5">
        <v>0</v>
      </c>
      <c r="K1431" s="5">
        <v>0</v>
      </c>
      <c r="L1431" s="5">
        <v>0</v>
      </c>
      <c r="M1431" s="5">
        <v>0</v>
      </c>
      <c r="N1431" s="5">
        <v>0</v>
      </c>
      <c r="O1431" s="5">
        <v>0</v>
      </c>
      <c r="P1431" s="5">
        <v>0</v>
      </c>
      <c r="Q1431" s="5">
        <v>0</v>
      </c>
      <c r="R1431" s="5">
        <v>0</v>
      </c>
      <c r="S1431" s="5">
        <v>0</v>
      </c>
      <c r="T1431" s="5">
        <v>0</v>
      </c>
      <c r="U1431" s="5">
        <v>0</v>
      </c>
      <c r="V1431" s="5">
        <v>0</v>
      </c>
    </row>
    <row r="1432" spans="1:22" hidden="1" x14ac:dyDescent="0.35">
      <c r="A1432" t="s">
        <v>65</v>
      </c>
      <c r="B1432" t="s">
        <v>42</v>
      </c>
      <c r="C1432" t="str">
        <f t="shared" si="66"/>
        <v>SLOVAKIA_TO_elec</v>
      </c>
      <c r="D1432" t="str">
        <f t="shared" si="67"/>
        <v>PROTRA_CHP_PP_I</v>
      </c>
      <c r="E1432" t="s">
        <v>2</v>
      </c>
      <c r="F1432" s="1" t="str">
        <f t="shared" si="68"/>
        <v>SLOVAKIATO_elecPROTRA_CHP_geothermal</v>
      </c>
      <c r="G1432" s="5">
        <v>8.5529567210133314E-5</v>
      </c>
      <c r="H1432" s="5">
        <v>9.4179721389919943E-4</v>
      </c>
      <c r="I1432" s="5">
        <v>7.3610952104109827E-4</v>
      </c>
      <c r="J1432" s="5">
        <v>7.3372177004606218E-4</v>
      </c>
      <c r="K1432" s="5">
        <v>5.4065504673315144E-4</v>
      </c>
      <c r="L1432" s="5">
        <v>9.6226365099950798E-4</v>
      </c>
      <c r="M1432" s="5">
        <v>1.08372E-3</v>
      </c>
      <c r="N1432" s="5">
        <v>1.9315999999999997E-3</v>
      </c>
      <c r="O1432" s="5">
        <v>1.9280799999999998E-3</v>
      </c>
      <c r="P1432" s="5">
        <v>1.7877199999999998E-3</v>
      </c>
      <c r="Q1432" s="5">
        <v>1.6473600000000001E-3</v>
      </c>
      <c r="R1432" s="5">
        <v>1.8054731927143561E-3</v>
      </c>
      <c r="S1432" s="5">
        <v>1.9635863854287122E-3</v>
      </c>
      <c r="T1432" s="5">
        <v>2.121699578143068E-3</v>
      </c>
      <c r="U1432" s="5">
        <v>2.2798127708574239E-3</v>
      </c>
      <c r="V1432" s="5">
        <v>2.4379259635717797E-3</v>
      </c>
    </row>
    <row r="1433" spans="1:22" hidden="1" x14ac:dyDescent="0.35">
      <c r="A1433" t="s">
        <v>65</v>
      </c>
      <c r="B1433" t="s">
        <v>42</v>
      </c>
      <c r="C1433" t="str">
        <f t="shared" si="66"/>
        <v>SLOVAKIA_TO_elec</v>
      </c>
      <c r="D1433" t="str">
        <f t="shared" si="67"/>
        <v>PROTRA_CHP_PP_I</v>
      </c>
      <c r="E1433" t="s">
        <v>3</v>
      </c>
      <c r="F1433" s="1" t="str">
        <f t="shared" si="68"/>
        <v>SLOVAKIATO_elecPROTRA_CHP_liquid_fuels</v>
      </c>
      <c r="G1433" s="5">
        <v>0.18084999999999998</v>
      </c>
      <c r="H1433" s="5">
        <v>0.17485000000000001</v>
      </c>
      <c r="I1433" s="5">
        <v>0.16244999999999998</v>
      </c>
      <c r="J1433" s="5">
        <v>0.16244999999999998</v>
      </c>
      <c r="K1433" s="5">
        <v>0.16244999999999998</v>
      </c>
      <c r="L1433" s="5">
        <v>0.16244999999999998</v>
      </c>
      <c r="M1433" s="5">
        <v>0.15604999999999999</v>
      </c>
      <c r="N1433" s="5">
        <v>0.15604999999999999</v>
      </c>
      <c r="O1433" s="5">
        <v>0.15604999999999999</v>
      </c>
      <c r="P1433" s="5">
        <v>0.15604999999999999</v>
      </c>
      <c r="Q1433" s="5">
        <v>0.15604999999999999</v>
      </c>
      <c r="R1433" s="5">
        <v>0.20406538461538462</v>
      </c>
      <c r="S1433" s="5">
        <v>0.20566589743589742</v>
      </c>
      <c r="T1433" s="5">
        <v>0.20566589743589742</v>
      </c>
      <c r="U1433" s="5">
        <v>0.20566589743589742</v>
      </c>
      <c r="V1433" s="5">
        <v>0</v>
      </c>
    </row>
    <row r="1434" spans="1:22" hidden="1" x14ac:dyDescent="0.35">
      <c r="A1434" t="s">
        <v>65</v>
      </c>
      <c r="B1434" t="s">
        <v>42</v>
      </c>
      <c r="C1434" t="str">
        <f t="shared" si="66"/>
        <v>SLOVAKIA_TO_elec</v>
      </c>
      <c r="D1434" t="str">
        <f t="shared" si="67"/>
        <v>PROTRA_CHP_PP_I</v>
      </c>
      <c r="E1434" t="s">
        <v>4</v>
      </c>
      <c r="F1434" s="1" t="str">
        <f t="shared" si="68"/>
        <v>SLOVAKIATO_elecPROTRA_CHP_liquid_fuels_CCS</v>
      </c>
      <c r="G1434" s="5">
        <v>0</v>
      </c>
      <c r="H1434" s="5">
        <v>0</v>
      </c>
      <c r="I1434" s="5">
        <v>0</v>
      </c>
      <c r="J1434" s="5">
        <v>0</v>
      </c>
      <c r="K1434" s="5">
        <v>0</v>
      </c>
      <c r="L1434" s="5">
        <v>0</v>
      </c>
      <c r="M1434" s="5">
        <v>0</v>
      </c>
      <c r="N1434" s="5">
        <v>0</v>
      </c>
      <c r="O1434" s="5">
        <v>0</v>
      </c>
      <c r="P1434" s="5">
        <v>0</v>
      </c>
      <c r="Q1434" s="5">
        <v>0</v>
      </c>
      <c r="R1434" s="5">
        <v>0</v>
      </c>
      <c r="S1434" s="5">
        <v>0</v>
      </c>
      <c r="T1434" s="5">
        <v>0</v>
      </c>
      <c r="U1434" s="5">
        <v>0</v>
      </c>
      <c r="V1434" s="5">
        <v>0</v>
      </c>
    </row>
    <row r="1435" spans="1:22" hidden="1" x14ac:dyDescent="0.35">
      <c r="A1435" t="s">
        <v>65</v>
      </c>
      <c r="B1435" t="s">
        <v>42</v>
      </c>
      <c r="C1435" t="str">
        <f t="shared" si="66"/>
        <v>SLOVAKIA_TO_elec</v>
      </c>
      <c r="D1435" t="str">
        <f t="shared" si="67"/>
        <v>PROTRA_CHP_PP_I</v>
      </c>
      <c r="E1435" t="s">
        <v>5</v>
      </c>
      <c r="F1435" s="1" t="str">
        <f t="shared" si="68"/>
        <v>SLOVAKIATO_elecPROTRA_CHP_solid_fossil</v>
      </c>
      <c r="G1435" s="5">
        <v>1.464</v>
      </c>
      <c r="H1435" s="5">
        <v>1.4464999999999999</v>
      </c>
      <c r="I1435" s="5">
        <v>1.3835999999999999</v>
      </c>
      <c r="J1435" s="5">
        <v>1.3835999999999999</v>
      </c>
      <c r="K1435" s="5">
        <v>1.3835999999999999</v>
      </c>
      <c r="L1435" s="5">
        <v>1.3835999999999999</v>
      </c>
      <c r="M1435" s="5">
        <v>1.3835999999999999</v>
      </c>
      <c r="N1435" s="5">
        <v>1.3835999999999999</v>
      </c>
      <c r="O1435" s="5">
        <v>1.3835999999999999</v>
      </c>
      <c r="P1435" s="5">
        <v>1.3291999999999999</v>
      </c>
      <c r="Q1435" s="5">
        <v>1.1092</v>
      </c>
      <c r="R1435" s="5">
        <v>0.74606904761904769</v>
      </c>
      <c r="S1435" s="5">
        <v>0.60961984126984126</v>
      </c>
      <c r="T1435" s="5">
        <v>0.6228246031746032</v>
      </c>
      <c r="U1435" s="5">
        <v>0.59531468253968245</v>
      </c>
      <c r="V1435" s="5">
        <v>0</v>
      </c>
    </row>
    <row r="1436" spans="1:22" hidden="1" x14ac:dyDescent="0.35">
      <c r="A1436" t="s">
        <v>65</v>
      </c>
      <c r="B1436" t="s">
        <v>42</v>
      </c>
      <c r="C1436" t="str">
        <f t="shared" si="66"/>
        <v>SLOVAKIA_TO_elec</v>
      </c>
      <c r="D1436" t="str">
        <f t="shared" si="67"/>
        <v>PROTRA_CHP_PP_I</v>
      </c>
      <c r="E1436" t="s">
        <v>6</v>
      </c>
      <c r="F1436" s="1" t="str">
        <f t="shared" si="68"/>
        <v>SLOVAKIATO_elecPROTRA_CHP_solid_fossil_CCS</v>
      </c>
      <c r="G1436" s="5">
        <v>0</v>
      </c>
      <c r="H1436" s="5">
        <v>0</v>
      </c>
      <c r="I1436" s="5">
        <v>0</v>
      </c>
      <c r="J1436" s="5">
        <v>0</v>
      </c>
      <c r="K1436" s="5">
        <v>0</v>
      </c>
      <c r="L1436" s="5">
        <v>0</v>
      </c>
      <c r="M1436" s="5">
        <v>0</v>
      </c>
      <c r="N1436" s="5">
        <v>0</v>
      </c>
      <c r="O1436" s="5">
        <v>0</v>
      </c>
      <c r="P1436" s="5">
        <v>0</v>
      </c>
      <c r="Q1436" s="5">
        <v>0</v>
      </c>
      <c r="R1436" s="5">
        <v>0</v>
      </c>
      <c r="S1436" s="5">
        <v>0</v>
      </c>
      <c r="T1436" s="5">
        <v>0</v>
      </c>
      <c r="U1436" s="5">
        <v>0</v>
      </c>
      <c r="V1436" s="5">
        <v>0</v>
      </c>
    </row>
    <row r="1437" spans="1:22" hidden="1" x14ac:dyDescent="0.35">
      <c r="A1437" t="s">
        <v>65</v>
      </c>
      <c r="B1437" t="s">
        <v>42</v>
      </c>
      <c r="C1437" t="str">
        <f t="shared" si="66"/>
        <v>SLOVAKIA_TO_elec</v>
      </c>
      <c r="D1437" t="str">
        <f t="shared" si="67"/>
        <v>PROTRA_CHP_PP_I</v>
      </c>
      <c r="E1437" t="s">
        <v>7</v>
      </c>
      <c r="F1437" s="1" t="str">
        <f t="shared" si="68"/>
        <v>SLOVAKIATO_elecPROTRA_CHP_waste</v>
      </c>
      <c r="G1437" s="5">
        <v>7.3533958510940611E-3</v>
      </c>
      <c r="H1437" s="5">
        <v>7.3533958510940611E-3</v>
      </c>
      <c r="I1437" s="5">
        <v>7.3533958510940611E-3</v>
      </c>
      <c r="J1437" s="5">
        <v>7.3533958510940611E-3</v>
      </c>
      <c r="K1437" s="5">
        <v>7.3533958510940611E-3</v>
      </c>
      <c r="L1437" s="5">
        <v>8.1959079283887449E-3</v>
      </c>
      <c r="M1437" s="5">
        <v>8.1959079283887449E-3</v>
      </c>
      <c r="N1437" s="5">
        <v>8.1959079283887449E-3</v>
      </c>
      <c r="O1437" s="5">
        <v>8.3807030406365442E-3</v>
      </c>
      <c r="P1437" s="5">
        <v>8.3807030406365442E-3</v>
      </c>
      <c r="Q1437" s="5">
        <v>8.3807030406365442E-3</v>
      </c>
      <c r="R1437" s="5">
        <v>8.4282217837859785E-3</v>
      </c>
      <c r="S1437" s="5">
        <v>8.4757405269354127E-3</v>
      </c>
      <c r="T1437" s="5">
        <v>8.5232592700848469E-3</v>
      </c>
      <c r="U1437" s="5">
        <v>8.5707780132342811E-3</v>
      </c>
      <c r="V1437" s="5">
        <v>8.6182967563837153E-3</v>
      </c>
    </row>
    <row r="1438" spans="1:22" hidden="1" x14ac:dyDescent="0.35">
      <c r="A1438" t="s">
        <v>65</v>
      </c>
      <c r="B1438" t="s">
        <v>42</v>
      </c>
      <c r="C1438" t="str">
        <f t="shared" si="66"/>
        <v>SLOVAKIA_TO_elec</v>
      </c>
      <c r="D1438" t="str">
        <f t="shared" si="67"/>
        <v>PROTRA_CHP_PP_I</v>
      </c>
      <c r="E1438" t="s">
        <v>8</v>
      </c>
      <c r="F1438" s="1" t="str">
        <f t="shared" si="68"/>
        <v>SLOVAKIATO_elecPROTRA_CHP_solid_bio</v>
      </c>
      <c r="G1438" s="5">
        <v>0.23004660414890593</v>
      </c>
      <c r="H1438" s="5">
        <v>0.23004660414890593</v>
      </c>
      <c r="I1438" s="5">
        <v>0.23004660414890593</v>
      </c>
      <c r="J1438" s="5">
        <v>0.23004660414890593</v>
      </c>
      <c r="K1438" s="5">
        <v>0.23004660414890593</v>
      </c>
      <c r="L1438" s="5">
        <v>0.25640409207161119</v>
      </c>
      <c r="M1438" s="5">
        <v>0.25640409207161119</v>
      </c>
      <c r="N1438" s="5">
        <v>0.25640409207161119</v>
      </c>
      <c r="O1438" s="5">
        <v>0.26218529695936343</v>
      </c>
      <c r="P1438" s="5">
        <v>0.26218529695936343</v>
      </c>
      <c r="Q1438" s="5">
        <v>0.26218529695936343</v>
      </c>
      <c r="R1438" s="5">
        <v>0.22675485142431434</v>
      </c>
      <c r="S1438" s="5">
        <v>0.22776714986817287</v>
      </c>
      <c r="T1438" s="5">
        <v>0.22675485142431434</v>
      </c>
      <c r="U1438" s="5">
        <v>0.21663186698572887</v>
      </c>
      <c r="V1438" s="5">
        <v>0</v>
      </c>
    </row>
    <row r="1439" spans="1:22" hidden="1" x14ac:dyDescent="0.35">
      <c r="A1439" t="s">
        <v>65</v>
      </c>
      <c r="B1439" t="s">
        <v>42</v>
      </c>
      <c r="C1439" t="str">
        <f t="shared" si="66"/>
        <v>SLOVAKIA_TO_elec</v>
      </c>
      <c r="D1439" t="str">
        <f t="shared" si="67"/>
        <v>PROTRA_CHP_PP_I</v>
      </c>
      <c r="E1439" t="s">
        <v>9</v>
      </c>
      <c r="F1439" s="1" t="str">
        <f t="shared" si="68"/>
        <v>SLOVAKIATO_elecPROTRA_CHP_solid_bio_CCS</v>
      </c>
      <c r="G1439" s="5">
        <v>0</v>
      </c>
      <c r="H1439" s="5">
        <v>0</v>
      </c>
      <c r="I1439" s="5">
        <v>0</v>
      </c>
      <c r="J1439" s="5">
        <v>0</v>
      </c>
      <c r="K1439" s="5">
        <v>0</v>
      </c>
      <c r="L1439" s="5">
        <v>0</v>
      </c>
      <c r="M1439" s="5">
        <v>0</v>
      </c>
      <c r="N1439" s="5">
        <v>0</v>
      </c>
      <c r="O1439" s="5">
        <v>0</v>
      </c>
      <c r="P1439" s="5">
        <v>0</v>
      </c>
      <c r="Q1439" s="5">
        <v>0</v>
      </c>
      <c r="R1439" s="5">
        <v>0</v>
      </c>
      <c r="S1439" s="5">
        <v>0</v>
      </c>
      <c r="T1439" s="5">
        <v>0</v>
      </c>
      <c r="U1439" s="5">
        <v>0</v>
      </c>
      <c r="V1439" s="5">
        <v>0</v>
      </c>
    </row>
    <row r="1440" spans="1:22" hidden="1" x14ac:dyDescent="0.35">
      <c r="A1440" t="s">
        <v>65</v>
      </c>
      <c r="B1440" t="s">
        <v>42</v>
      </c>
      <c r="C1440" t="str">
        <f t="shared" si="66"/>
        <v>SLOVAKIA_TO_elec</v>
      </c>
      <c r="D1440" t="str">
        <f t="shared" si="67"/>
        <v>PROTRA_CHP_PP_I</v>
      </c>
      <c r="E1440" t="s">
        <v>17</v>
      </c>
      <c r="F1440" s="1" t="str">
        <f t="shared" si="68"/>
        <v>SLOVAKIATO_elecPROTRA_PP_solid_bio</v>
      </c>
      <c r="G1440" s="5">
        <v>0</v>
      </c>
      <c r="H1440" s="5">
        <v>0</v>
      </c>
      <c r="I1440" s="5">
        <v>0</v>
      </c>
      <c r="J1440" s="5">
        <v>0</v>
      </c>
      <c r="K1440" s="5">
        <v>0</v>
      </c>
      <c r="L1440" s="5">
        <v>0</v>
      </c>
      <c r="M1440" s="5">
        <v>0</v>
      </c>
      <c r="N1440" s="5">
        <v>0</v>
      </c>
      <c r="O1440" s="5">
        <v>0</v>
      </c>
      <c r="P1440" s="5">
        <v>0</v>
      </c>
      <c r="Q1440" s="5">
        <v>0</v>
      </c>
      <c r="R1440" s="5">
        <v>0</v>
      </c>
      <c r="S1440" s="5">
        <v>0</v>
      </c>
      <c r="T1440" s="5">
        <v>0</v>
      </c>
      <c r="U1440" s="5">
        <v>0</v>
      </c>
      <c r="V1440" s="5">
        <v>0</v>
      </c>
    </row>
    <row r="1441" spans="1:22" hidden="1" x14ac:dyDescent="0.35">
      <c r="A1441" t="s">
        <v>65</v>
      </c>
      <c r="B1441" t="s">
        <v>42</v>
      </c>
      <c r="C1441" t="str">
        <f t="shared" si="66"/>
        <v>SLOVAKIA_TO_elec</v>
      </c>
      <c r="D1441" t="str">
        <f t="shared" si="67"/>
        <v>PROTRA_CHP_PP_I</v>
      </c>
      <c r="E1441" t="s">
        <v>18</v>
      </c>
      <c r="F1441" s="1" t="str">
        <f t="shared" si="68"/>
        <v>SLOVAKIATO_elecPROTRA_PP_solid_bio_CCS</v>
      </c>
      <c r="G1441" s="5">
        <v>0</v>
      </c>
      <c r="H1441" s="5">
        <v>0</v>
      </c>
      <c r="I1441" s="5">
        <v>0</v>
      </c>
      <c r="J1441" s="5">
        <v>0</v>
      </c>
      <c r="K1441" s="5">
        <v>0</v>
      </c>
      <c r="L1441" s="5">
        <v>0</v>
      </c>
      <c r="M1441" s="5">
        <v>0</v>
      </c>
      <c r="N1441" s="5">
        <v>0</v>
      </c>
      <c r="O1441" s="5">
        <v>0</v>
      </c>
      <c r="P1441" s="5">
        <v>0</v>
      </c>
      <c r="Q1441" s="5">
        <v>0</v>
      </c>
      <c r="R1441" s="5">
        <v>0</v>
      </c>
      <c r="S1441" s="5">
        <v>0</v>
      </c>
      <c r="T1441" s="5">
        <v>0</v>
      </c>
      <c r="U1441" s="5">
        <v>0</v>
      </c>
      <c r="V1441" s="5">
        <v>0</v>
      </c>
    </row>
    <row r="1442" spans="1:22" hidden="1" x14ac:dyDescent="0.35">
      <c r="A1442" t="s">
        <v>65</v>
      </c>
      <c r="B1442" t="s">
        <v>42</v>
      </c>
      <c r="C1442" t="str">
        <f t="shared" si="66"/>
        <v>SLOVAKIA_TO_elec</v>
      </c>
      <c r="D1442" t="str">
        <f t="shared" si="67"/>
        <v>PROTRA_CHP_PP_I</v>
      </c>
      <c r="E1442" t="s">
        <v>19</v>
      </c>
      <c r="F1442" s="1" t="str">
        <f t="shared" si="68"/>
        <v>SLOVAKIATO_elecPROTRA_PP_gas_fuels</v>
      </c>
      <c r="G1442" s="5">
        <v>0.221</v>
      </c>
      <c r="H1442" s="5">
        <v>0.221</v>
      </c>
      <c r="I1442" s="5">
        <v>0.221</v>
      </c>
      <c r="J1442" s="5">
        <v>0.221</v>
      </c>
      <c r="K1442" s="5">
        <v>0.221</v>
      </c>
      <c r="L1442" s="5">
        <v>0.70899999999999996</v>
      </c>
      <c r="M1442" s="5">
        <v>0.70899999999999996</v>
      </c>
      <c r="N1442" s="5">
        <v>0.70899999999999996</v>
      </c>
      <c r="O1442" s="5">
        <v>0.70899999999999996</v>
      </c>
      <c r="P1442" s="5">
        <v>0.70899999999999996</v>
      </c>
      <c r="Q1442" s="5">
        <v>0.70899999999999996</v>
      </c>
      <c r="R1442" s="5">
        <v>0.72716285452881979</v>
      </c>
      <c r="S1442" s="5">
        <v>0.71743275388838057</v>
      </c>
      <c r="T1442" s="5">
        <v>0.72067612076852683</v>
      </c>
      <c r="U1442" s="5">
        <v>0.74792040256175651</v>
      </c>
      <c r="V1442" s="5">
        <v>0</v>
      </c>
    </row>
    <row r="1443" spans="1:22" hidden="1" x14ac:dyDescent="0.35">
      <c r="A1443" t="s">
        <v>65</v>
      </c>
      <c r="B1443" t="s">
        <v>42</v>
      </c>
      <c r="C1443" t="str">
        <f t="shared" si="66"/>
        <v>SLOVAKIA_TO_elec</v>
      </c>
      <c r="D1443" t="str">
        <f t="shared" si="67"/>
        <v>PROTRA_CHP_PP_I</v>
      </c>
      <c r="E1443" t="s">
        <v>20</v>
      </c>
      <c r="F1443" s="1" t="str">
        <f t="shared" si="68"/>
        <v>SLOVAKIATO_elecPROTRA_PP_gas_fuels_CCS</v>
      </c>
      <c r="G1443" s="6">
        <v>0</v>
      </c>
      <c r="H1443" s="6">
        <v>0</v>
      </c>
      <c r="I1443" s="6">
        <v>0</v>
      </c>
      <c r="J1443" s="6">
        <v>0</v>
      </c>
      <c r="K1443" s="6">
        <v>0</v>
      </c>
      <c r="L1443" s="6">
        <v>0</v>
      </c>
      <c r="M1443" s="6">
        <v>0</v>
      </c>
      <c r="N1443" s="6">
        <v>0</v>
      </c>
      <c r="O1443" s="6">
        <v>0</v>
      </c>
      <c r="P1443" s="6">
        <v>0</v>
      </c>
      <c r="Q1443" s="6">
        <v>0</v>
      </c>
      <c r="R1443" s="6">
        <v>0</v>
      </c>
      <c r="S1443" s="6">
        <v>0</v>
      </c>
      <c r="T1443" s="6">
        <v>0</v>
      </c>
      <c r="U1443" s="6">
        <v>0</v>
      </c>
      <c r="V1443" s="6">
        <v>0</v>
      </c>
    </row>
    <row r="1444" spans="1:22" hidden="1" x14ac:dyDescent="0.35">
      <c r="A1444" t="s">
        <v>65</v>
      </c>
      <c r="B1444" t="s">
        <v>42</v>
      </c>
      <c r="C1444" t="str">
        <f t="shared" si="66"/>
        <v>SLOVAKIA_TO_elec</v>
      </c>
      <c r="D1444" t="str">
        <f t="shared" si="67"/>
        <v>PROTRA_CHP_PP_I</v>
      </c>
      <c r="E1444" t="s">
        <v>21</v>
      </c>
      <c r="F1444" s="1" t="str">
        <f t="shared" si="68"/>
        <v>SLOVAKIATO_elecPROTRA_PP_geothermal</v>
      </c>
      <c r="G1444" s="5">
        <v>0</v>
      </c>
      <c r="H1444" s="5">
        <v>0</v>
      </c>
      <c r="I1444" s="5">
        <v>0</v>
      </c>
      <c r="J1444" s="5">
        <v>0</v>
      </c>
      <c r="K1444" s="5">
        <v>0</v>
      </c>
      <c r="L1444" s="5">
        <v>0</v>
      </c>
      <c r="M1444" s="5">
        <v>0</v>
      </c>
      <c r="N1444" s="5">
        <v>0</v>
      </c>
      <c r="O1444" s="5">
        <v>0</v>
      </c>
      <c r="P1444" s="5">
        <v>0</v>
      </c>
      <c r="Q1444" s="5">
        <v>0</v>
      </c>
      <c r="R1444" s="5">
        <v>0</v>
      </c>
      <c r="S1444" s="5">
        <v>0</v>
      </c>
      <c r="T1444" s="5">
        <v>0</v>
      </c>
      <c r="U1444" s="5">
        <v>0</v>
      </c>
      <c r="V1444" s="5">
        <v>0</v>
      </c>
    </row>
    <row r="1445" spans="1:22" hidden="1" x14ac:dyDescent="0.35">
      <c r="A1445" t="s">
        <v>65</v>
      </c>
      <c r="B1445" t="s">
        <v>42</v>
      </c>
      <c r="C1445" t="str">
        <f t="shared" si="66"/>
        <v>SLOVAKIA_TO_elec</v>
      </c>
      <c r="D1445" t="str">
        <f t="shared" si="67"/>
        <v>PROTRA_CHP_PP_I</v>
      </c>
      <c r="E1445" t="s">
        <v>22</v>
      </c>
      <c r="F1445" s="1" t="str">
        <f t="shared" si="68"/>
        <v>SLOVAKIATO_elecPROTRA_PP_hydropower_dammed</v>
      </c>
      <c r="G1445" s="5">
        <v>2.3583999999999996</v>
      </c>
      <c r="H1445" s="5">
        <v>2.3583999999999996</v>
      </c>
      <c r="I1445" s="5">
        <v>2.3583999999999996</v>
      </c>
      <c r="J1445" s="5">
        <v>2.3583999999999996</v>
      </c>
      <c r="K1445" s="5">
        <v>2.3583999999999996</v>
      </c>
      <c r="L1445" s="5">
        <v>2.3583999999999996</v>
      </c>
      <c r="M1445" s="5">
        <v>2.3583999999999996</v>
      </c>
      <c r="N1445" s="5">
        <v>2.3583999999999996</v>
      </c>
      <c r="O1445" s="5">
        <v>2.3583999999999996</v>
      </c>
      <c r="P1445" s="5">
        <v>2.3583999999999996</v>
      </c>
      <c r="Q1445" s="5">
        <v>2.3583999999999996</v>
      </c>
      <c r="R1445" s="5">
        <v>2.3583999999999996</v>
      </c>
      <c r="S1445" s="5">
        <v>2.3583999999999996</v>
      </c>
      <c r="T1445" s="5">
        <v>2.3583999999999996</v>
      </c>
      <c r="U1445" s="5">
        <v>2.3583999999999996</v>
      </c>
      <c r="V1445" s="5">
        <v>0</v>
      </c>
    </row>
    <row r="1446" spans="1:22" hidden="1" x14ac:dyDescent="0.35">
      <c r="A1446" t="s">
        <v>65</v>
      </c>
      <c r="B1446" t="s">
        <v>42</v>
      </c>
      <c r="C1446" t="str">
        <f t="shared" si="66"/>
        <v>SLOVAKIA_TO_elec</v>
      </c>
      <c r="D1446" t="str">
        <f t="shared" si="67"/>
        <v>PROTRA_CHP_PP_I</v>
      </c>
      <c r="E1446" t="s">
        <v>23</v>
      </c>
      <c r="F1446" s="1" t="str">
        <f t="shared" si="68"/>
        <v>SLOVAKIATO_elecPROTRA_PP_hydropower_run_of_river</v>
      </c>
      <c r="G1446" s="5">
        <v>0.153867</v>
      </c>
      <c r="H1446" s="5">
        <v>0.15619299999999997</v>
      </c>
      <c r="I1446" s="5">
        <v>0.15670300000000001</v>
      </c>
      <c r="J1446" s="5">
        <v>0.15731100000000001</v>
      </c>
      <c r="K1446" s="5">
        <v>0.15796399999999999</v>
      </c>
      <c r="L1446" s="5">
        <v>0.16026199999999999</v>
      </c>
      <c r="M1446" s="5">
        <v>0.16121000000000002</v>
      </c>
      <c r="N1446" s="5">
        <v>0.16359999999999991</v>
      </c>
      <c r="O1446" s="5">
        <v>0.16459999999999991</v>
      </c>
      <c r="P1446" s="5">
        <v>0.1652249999999999</v>
      </c>
      <c r="Q1446" s="5">
        <v>0.1652249999999999</v>
      </c>
      <c r="R1446" s="5">
        <v>0.16577620934111748</v>
      </c>
      <c r="S1446" s="5">
        <v>0.16605181401167632</v>
      </c>
      <c r="T1446" s="5">
        <v>0.16646522101751449</v>
      </c>
      <c r="U1446" s="5">
        <v>0.16646522101751449</v>
      </c>
      <c r="V1446" s="5">
        <v>0</v>
      </c>
    </row>
    <row r="1447" spans="1:22" hidden="1" x14ac:dyDescent="0.35">
      <c r="A1447" t="s">
        <v>65</v>
      </c>
      <c r="B1447" t="s">
        <v>42</v>
      </c>
      <c r="C1447" t="str">
        <f t="shared" si="66"/>
        <v>SLOVAKIA_TO_elec</v>
      </c>
      <c r="D1447" t="str">
        <f t="shared" si="67"/>
        <v>PROTRA_CHP_PP_I</v>
      </c>
      <c r="E1447" t="s">
        <v>24</v>
      </c>
      <c r="F1447" s="1" t="str">
        <f t="shared" si="68"/>
        <v>SLOVAKIATO_elecPROTRA_PP_liquid_fuels</v>
      </c>
      <c r="G1447" s="5">
        <v>1.2699999999999999E-2</v>
      </c>
      <c r="H1447" s="5">
        <v>1.2699999999999999E-2</v>
      </c>
      <c r="I1447" s="5">
        <v>1.2699999999999999E-2</v>
      </c>
      <c r="J1447" s="5">
        <v>1.2699999999999999E-2</v>
      </c>
      <c r="K1447" s="5">
        <v>1.2699999999999999E-2</v>
      </c>
      <c r="L1447" s="5">
        <v>1.2699999999999999E-2</v>
      </c>
      <c r="M1447" s="5">
        <v>6.7000000000000002E-3</v>
      </c>
      <c r="N1447" s="5">
        <v>6.7000000000000002E-3</v>
      </c>
      <c r="O1447" s="5">
        <v>6.7000000000000002E-3</v>
      </c>
      <c r="P1447" s="5">
        <v>6.7000000000000002E-3</v>
      </c>
      <c r="Q1447" s="5">
        <v>6.7000000000000002E-3</v>
      </c>
      <c r="R1447" s="5">
        <v>8.7615384615384612E-3</v>
      </c>
      <c r="S1447" s="5">
        <v>8.8302564102564103E-3</v>
      </c>
      <c r="T1447" s="5">
        <v>8.8302564102564103E-3</v>
      </c>
      <c r="U1447" s="5">
        <v>8.8302564102564103E-3</v>
      </c>
      <c r="V1447" s="5">
        <v>0</v>
      </c>
    </row>
    <row r="1448" spans="1:22" hidden="1" x14ac:dyDescent="0.35">
      <c r="A1448" t="s">
        <v>65</v>
      </c>
      <c r="B1448" t="s">
        <v>42</v>
      </c>
      <c r="C1448" t="str">
        <f t="shared" si="66"/>
        <v>SLOVAKIA_TO_elec</v>
      </c>
      <c r="D1448" t="str">
        <f t="shared" si="67"/>
        <v>PROTRA_CHP_PP_I</v>
      </c>
      <c r="E1448" t="s">
        <v>25</v>
      </c>
      <c r="F1448" s="1" t="str">
        <f t="shared" si="68"/>
        <v>SLOVAKIATO_elecPROTRA_PP_liquid_fuels_CCS</v>
      </c>
      <c r="G1448" s="5">
        <v>0</v>
      </c>
      <c r="H1448" s="5">
        <v>0</v>
      </c>
      <c r="I1448" s="5">
        <v>0</v>
      </c>
      <c r="J1448" s="5">
        <v>0</v>
      </c>
      <c r="K1448" s="5">
        <v>0</v>
      </c>
      <c r="L1448" s="5">
        <v>0</v>
      </c>
      <c r="M1448" s="5">
        <v>0</v>
      </c>
      <c r="N1448" s="5">
        <v>0</v>
      </c>
      <c r="O1448" s="5">
        <v>0</v>
      </c>
      <c r="P1448" s="5">
        <v>0</v>
      </c>
      <c r="Q1448" s="5">
        <v>0</v>
      </c>
      <c r="R1448" s="5">
        <v>0</v>
      </c>
      <c r="S1448" s="5">
        <v>0</v>
      </c>
      <c r="T1448" s="5">
        <v>0</v>
      </c>
      <c r="U1448" s="5">
        <v>0</v>
      </c>
      <c r="V1448" s="5">
        <v>0</v>
      </c>
    </row>
    <row r="1449" spans="1:22" hidden="1" x14ac:dyDescent="0.35">
      <c r="A1449" t="s">
        <v>65</v>
      </c>
      <c r="B1449" t="s">
        <v>42</v>
      </c>
      <c r="C1449" t="str">
        <f t="shared" si="66"/>
        <v>SLOVAKIA_TO_elec</v>
      </c>
      <c r="D1449" t="str">
        <f t="shared" si="67"/>
        <v>PROTRA_CHP_PP_I</v>
      </c>
      <c r="E1449" t="s">
        <v>26</v>
      </c>
      <c r="F1449" s="1" t="str">
        <f t="shared" si="68"/>
        <v>SLOVAKIATO_elecPROTRA_PP_nuclear</v>
      </c>
      <c r="G1449" s="5">
        <v>2.9420000000000002</v>
      </c>
      <c r="H1449" s="5">
        <v>2.9420000000000002</v>
      </c>
      <c r="I1449" s="5">
        <v>2.4420000000000002</v>
      </c>
      <c r="J1449" s="5">
        <v>2.4420000000000002</v>
      </c>
      <c r="K1449" s="5">
        <v>2.0070000000000001</v>
      </c>
      <c r="L1449" s="5">
        <v>2.0070000000000001</v>
      </c>
      <c r="M1449" s="5">
        <v>2.14</v>
      </c>
      <c r="N1449" s="5">
        <v>2.14</v>
      </c>
      <c r="O1449" s="5">
        <v>2.14</v>
      </c>
      <c r="P1449" s="5">
        <v>2.14</v>
      </c>
      <c r="Q1449" s="5">
        <v>2.14</v>
      </c>
      <c r="R1449" s="5">
        <v>2.14</v>
      </c>
      <c r="S1449" s="5">
        <v>2.14</v>
      </c>
      <c r="T1449" s="5">
        <v>2.14</v>
      </c>
      <c r="U1449" s="5">
        <v>2.14</v>
      </c>
      <c r="V1449" s="5">
        <v>0</v>
      </c>
    </row>
    <row r="1450" spans="1:22" hidden="1" x14ac:dyDescent="0.35">
      <c r="A1450" t="s">
        <v>65</v>
      </c>
      <c r="B1450" t="s">
        <v>42</v>
      </c>
      <c r="C1450" t="str">
        <f t="shared" si="66"/>
        <v>SLOVAKIA_TO_elec</v>
      </c>
      <c r="D1450" t="str">
        <f t="shared" si="67"/>
        <v>PROTRA_CHP_PP_I</v>
      </c>
      <c r="E1450" t="s">
        <v>27</v>
      </c>
      <c r="F1450" s="1" t="str">
        <f t="shared" si="68"/>
        <v>SLOVAKIATO_elecPROTRA_PP_oceanic</v>
      </c>
      <c r="G1450" s="5">
        <v>0</v>
      </c>
      <c r="H1450" s="5">
        <v>0</v>
      </c>
      <c r="I1450" s="5">
        <v>0</v>
      </c>
      <c r="J1450" s="5">
        <v>0</v>
      </c>
      <c r="K1450" s="5">
        <v>0</v>
      </c>
      <c r="L1450" s="5">
        <v>0</v>
      </c>
      <c r="M1450" s="5">
        <v>0</v>
      </c>
      <c r="N1450" s="5">
        <v>0</v>
      </c>
      <c r="O1450" s="5">
        <v>0</v>
      </c>
      <c r="P1450" s="5">
        <v>0</v>
      </c>
      <c r="Q1450" s="5">
        <v>0</v>
      </c>
      <c r="R1450" s="5">
        <v>0</v>
      </c>
      <c r="S1450" s="5">
        <v>0</v>
      </c>
      <c r="T1450" s="5">
        <v>0</v>
      </c>
      <c r="U1450" s="5">
        <v>0</v>
      </c>
      <c r="V1450" s="5">
        <v>0</v>
      </c>
    </row>
    <row r="1451" spans="1:22" hidden="1" x14ac:dyDescent="0.35">
      <c r="A1451" t="s">
        <v>65</v>
      </c>
      <c r="B1451" t="s">
        <v>42</v>
      </c>
      <c r="C1451" t="str">
        <f t="shared" si="66"/>
        <v>SLOVAKIA_TO_elec</v>
      </c>
      <c r="D1451" t="str">
        <f t="shared" si="67"/>
        <v>PROTRA_CHP_PP_I</v>
      </c>
      <c r="E1451" t="s">
        <v>28</v>
      </c>
      <c r="F1451" s="1" t="str">
        <f t="shared" si="68"/>
        <v>SLOVAKIATO_elecPROTRA_PP_solar_CSP</v>
      </c>
      <c r="G1451" s="5">
        <v>0</v>
      </c>
      <c r="H1451" s="5">
        <v>0</v>
      </c>
      <c r="I1451" s="5">
        <v>0</v>
      </c>
      <c r="J1451" s="5">
        <v>0</v>
      </c>
      <c r="K1451" s="5">
        <v>0</v>
      </c>
      <c r="L1451" s="5">
        <v>0</v>
      </c>
      <c r="M1451" s="5">
        <v>0</v>
      </c>
      <c r="N1451" s="5">
        <v>0</v>
      </c>
      <c r="O1451" s="5">
        <v>0</v>
      </c>
      <c r="P1451" s="5">
        <v>0</v>
      </c>
      <c r="Q1451" s="5">
        <v>0</v>
      </c>
      <c r="R1451" s="5">
        <v>0</v>
      </c>
      <c r="S1451" s="5">
        <v>0</v>
      </c>
      <c r="T1451" s="5">
        <v>0</v>
      </c>
      <c r="U1451" s="5">
        <v>0</v>
      </c>
      <c r="V1451" s="5">
        <v>0</v>
      </c>
    </row>
    <row r="1452" spans="1:22" hidden="1" x14ac:dyDescent="0.35">
      <c r="A1452" t="s">
        <v>65</v>
      </c>
      <c r="B1452" t="s">
        <v>42</v>
      </c>
      <c r="C1452" t="str">
        <f t="shared" si="66"/>
        <v>SLOVAKIA_TO_elec</v>
      </c>
      <c r="D1452" t="str">
        <f t="shared" si="67"/>
        <v>PROTRA_CHP_PP_I</v>
      </c>
      <c r="E1452" t="s">
        <v>29</v>
      </c>
      <c r="F1452" s="1" t="str">
        <f t="shared" si="68"/>
        <v>SLOVAKIATO_elecPROTRA_PP_solar_PV</v>
      </c>
      <c r="G1452" s="5">
        <v>0</v>
      </c>
      <c r="H1452" s="5">
        <v>0</v>
      </c>
      <c r="I1452" s="5">
        <v>0</v>
      </c>
      <c r="J1452" s="5">
        <v>0</v>
      </c>
      <c r="K1452" s="5">
        <v>0</v>
      </c>
      <c r="L1452" s="5">
        <v>1.14E-2</v>
      </c>
      <c r="M1452" s="5">
        <v>0.29759999999999998</v>
      </c>
      <c r="N1452" s="5">
        <v>0.30780000000000002</v>
      </c>
      <c r="O1452" s="5">
        <v>0.31980000000000003</v>
      </c>
      <c r="P1452" s="5">
        <v>0.31980000000000003</v>
      </c>
      <c r="Q1452" s="5">
        <v>0.31980000000000003</v>
      </c>
      <c r="R1452" s="5">
        <v>0.31859774436090227</v>
      </c>
      <c r="S1452" s="5">
        <v>0.31859774436090227</v>
      </c>
      <c r="T1452" s="5">
        <v>0.31919887218045118</v>
      </c>
      <c r="U1452" s="5">
        <v>0.31919887218045118</v>
      </c>
      <c r="V1452" s="5">
        <v>0</v>
      </c>
    </row>
    <row r="1453" spans="1:22" hidden="1" x14ac:dyDescent="0.35">
      <c r="A1453" t="s">
        <v>65</v>
      </c>
      <c r="B1453" t="s">
        <v>42</v>
      </c>
      <c r="C1453" t="str">
        <f t="shared" si="66"/>
        <v>SLOVAKIA_TO_elec</v>
      </c>
      <c r="D1453" t="str">
        <f t="shared" si="67"/>
        <v>PROTRA_CHP_PP_I</v>
      </c>
      <c r="E1453" t="s">
        <v>30</v>
      </c>
      <c r="F1453" s="1" t="str">
        <f t="shared" si="68"/>
        <v>SLOVAKIATO_elecPROTRA_PP_solar_urban_PV</v>
      </c>
      <c r="G1453" s="5">
        <v>0</v>
      </c>
      <c r="H1453" s="5">
        <v>0</v>
      </c>
      <c r="I1453" s="5">
        <v>0</v>
      </c>
      <c r="J1453" s="5">
        <v>0</v>
      </c>
      <c r="K1453" s="5">
        <v>0</v>
      </c>
      <c r="L1453" s="5">
        <v>7.6000000000000009E-3</v>
      </c>
      <c r="M1453" s="5">
        <v>0.19839999999999999</v>
      </c>
      <c r="N1453" s="5">
        <v>0.20520000000000002</v>
      </c>
      <c r="O1453" s="5">
        <v>0.21320000000000003</v>
      </c>
      <c r="P1453" s="5">
        <v>0.21320000000000003</v>
      </c>
      <c r="Q1453" s="5">
        <v>0.21320000000000003</v>
      </c>
      <c r="R1453" s="5">
        <v>0.21239849624060153</v>
      </c>
      <c r="S1453" s="5">
        <v>0.21239849624060153</v>
      </c>
      <c r="T1453" s="5">
        <v>0.21279924812030079</v>
      </c>
      <c r="U1453" s="5">
        <v>0.21279924812030079</v>
      </c>
      <c r="V1453" s="5">
        <v>0</v>
      </c>
    </row>
    <row r="1454" spans="1:22" hidden="1" x14ac:dyDescent="0.35">
      <c r="A1454" t="s">
        <v>65</v>
      </c>
      <c r="B1454" t="s">
        <v>42</v>
      </c>
      <c r="C1454" t="str">
        <f t="shared" si="66"/>
        <v>SLOVAKIA_TO_elec</v>
      </c>
      <c r="D1454" t="str">
        <f t="shared" si="67"/>
        <v>PROTRA_CHP_PP_I</v>
      </c>
      <c r="E1454" t="s">
        <v>31</v>
      </c>
      <c r="F1454" s="1" t="str">
        <f t="shared" si="68"/>
        <v>SLOVAKIATO_elecPROTRA_PP_solid_fossil</v>
      </c>
      <c r="G1454" s="5">
        <v>0.22</v>
      </c>
      <c r="H1454" s="5">
        <v>0.22</v>
      </c>
      <c r="I1454" s="5">
        <v>0.22</v>
      </c>
      <c r="J1454" s="5">
        <v>0.22</v>
      </c>
      <c r="K1454" s="5">
        <v>0.22</v>
      </c>
      <c r="L1454" s="5">
        <v>0.22</v>
      </c>
      <c r="M1454" s="5">
        <v>0.22</v>
      </c>
      <c r="N1454" s="5">
        <v>0.22</v>
      </c>
      <c r="O1454" s="5">
        <v>0.22</v>
      </c>
      <c r="P1454" s="5">
        <v>0.22</v>
      </c>
      <c r="Q1454" s="5">
        <v>0.22</v>
      </c>
      <c r="R1454" s="5">
        <v>0.14797619047619048</v>
      </c>
      <c r="S1454" s="5">
        <v>0.12091269841269843</v>
      </c>
      <c r="T1454" s="5">
        <v>0.12353174603174603</v>
      </c>
      <c r="U1454" s="5">
        <v>0.11807539682539682</v>
      </c>
      <c r="V1454" s="5">
        <v>0</v>
      </c>
    </row>
    <row r="1455" spans="1:22" hidden="1" x14ac:dyDescent="0.35">
      <c r="A1455" t="s">
        <v>65</v>
      </c>
      <c r="B1455" t="s">
        <v>42</v>
      </c>
      <c r="C1455" t="str">
        <f t="shared" si="66"/>
        <v>SLOVAKIA_TO_elec</v>
      </c>
      <c r="D1455" t="str">
        <f t="shared" si="67"/>
        <v>PROTRA_CHP_PP_I</v>
      </c>
      <c r="E1455" t="s">
        <v>32</v>
      </c>
      <c r="F1455" s="1" t="str">
        <f t="shared" si="68"/>
        <v>SLOVAKIATO_elecPROTRA_PP_solid_fossil_CCS</v>
      </c>
      <c r="G1455" s="5">
        <v>0</v>
      </c>
      <c r="H1455" s="5">
        <v>0</v>
      </c>
      <c r="I1455" s="5">
        <v>0</v>
      </c>
      <c r="J1455" s="5">
        <v>0</v>
      </c>
      <c r="K1455" s="5">
        <v>0</v>
      </c>
      <c r="L1455" s="5">
        <v>0</v>
      </c>
      <c r="M1455" s="5">
        <v>0</v>
      </c>
      <c r="N1455" s="5">
        <v>0</v>
      </c>
      <c r="O1455" s="5">
        <v>0</v>
      </c>
      <c r="P1455" s="5">
        <v>0</v>
      </c>
      <c r="Q1455" s="5">
        <v>0</v>
      </c>
      <c r="R1455" s="5">
        <v>0</v>
      </c>
      <c r="S1455" s="5">
        <v>0</v>
      </c>
      <c r="T1455" s="5">
        <v>0</v>
      </c>
      <c r="U1455" s="5">
        <v>0</v>
      </c>
      <c r="V1455" s="5">
        <v>0</v>
      </c>
    </row>
    <row r="1456" spans="1:22" hidden="1" x14ac:dyDescent="0.35">
      <c r="A1456" t="s">
        <v>65</v>
      </c>
      <c r="B1456" t="s">
        <v>42</v>
      </c>
      <c r="C1456" t="str">
        <f t="shared" si="66"/>
        <v>SLOVAKIA_TO_elec</v>
      </c>
      <c r="D1456" t="str">
        <f t="shared" si="67"/>
        <v>PROTRA_CHP_PP_I</v>
      </c>
      <c r="E1456" t="s">
        <v>33</v>
      </c>
      <c r="F1456" s="1" t="str">
        <f t="shared" si="68"/>
        <v>SLOVAKIATO_elecPROTRA_PP_waste</v>
      </c>
      <c r="G1456" s="5">
        <v>0</v>
      </c>
      <c r="H1456" s="5">
        <v>0</v>
      </c>
      <c r="I1456" s="5">
        <v>0</v>
      </c>
      <c r="J1456" s="5">
        <v>0</v>
      </c>
      <c r="K1456" s="5">
        <v>0</v>
      </c>
      <c r="L1456" s="5">
        <v>0</v>
      </c>
      <c r="M1456" s="5">
        <v>0</v>
      </c>
      <c r="N1456" s="5">
        <v>0</v>
      </c>
      <c r="O1456" s="5">
        <v>0</v>
      </c>
      <c r="P1456" s="5">
        <v>0</v>
      </c>
      <c r="Q1456" s="5">
        <v>0</v>
      </c>
      <c r="R1456" s="5">
        <v>0</v>
      </c>
      <c r="S1456" s="5">
        <v>0</v>
      </c>
      <c r="T1456" s="5">
        <v>0</v>
      </c>
      <c r="U1456" s="5">
        <v>0</v>
      </c>
      <c r="V1456" s="5">
        <v>0</v>
      </c>
    </row>
    <row r="1457" spans="1:22" hidden="1" x14ac:dyDescent="0.35">
      <c r="A1457" t="s">
        <v>65</v>
      </c>
      <c r="B1457" t="s">
        <v>42</v>
      </c>
      <c r="C1457" t="str">
        <f t="shared" si="66"/>
        <v>SLOVAKIA_TO_elec</v>
      </c>
      <c r="D1457" t="str">
        <f t="shared" si="67"/>
        <v>PROTRA_CHP_PP_I</v>
      </c>
      <c r="E1457" t="s">
        <v>34</v>
      </c>
      <c r="F1457" s="1" t="str">
        <f t="shared" si="68"/>
        <v>SLOVAKIATO_elecPROTRA_PP_waste_CCS</v>
      </c>
      <c r="G1457" s="5">
        <v>0</v>
      </c>
      <c r="H1457" s="5">
        <v>0</v>
      </c>
      <c r="I1457" s="5">
        <v>0</v>
      </c>
      <c r="J1457" s="5">
        <v>0</v>
      </c>
      <c r="K1457" s="5">
        <v>0</v>
      </c>
      <c r="L1457" s="5">
        <v>0</v>
      </c>
      <c r="M1457" s="5">
        <v>0</v>
      </c>
      <c r="N1457" s="5">
        <v>0</v>
      </c>
      <c r="O1457" s="5">
        <v>0</v>
      </c>
      <c r="P1457" s="5">
        <v>0</v>
      </c>
      <c r="Q1457" s="5">
        <v>0</v>
      </c>
      <c r="R1457" s="5">
        <v>0</v>
      </c>
      <c r="S1457" s="5">
        <v>0</v>
      </c>
      <c r="T1457" s="5">
        <v>0</v>
      </c>
      <c r="U1457" s="5">
        <v>0</v>
      </c>
      <c r="V1457" s="5">
        <v>0</v>
      </c>
    </row>
    <row r="1458" spans="1:22" hidden="1" x14ac:dyDescent="0.35">
      <c r="A1458" t="s">
        <v>65</v>
      </c>
      <c r="B1458" t="s">
        <v>42</v>
      </c>
      <c r="C1458" t="str">
        <f t="shared" si="66"/>
        <v>SLOVAKIA_TO_elec</v>
      </c>
      <c r="D1458" t="str">
        <f t="shared" si="67"/>
        <v>PROTRA_CHP_PP_I</v>
      </c>
      <c r="E1458" t="s">
        <v>35</v>
      </c>
      <c r="F1458" s="1" t="str">
        <f t="shared" si="68"/>
        <v>SLOVAKIATO_elecPROTRA_PP_wind_offshore</v>
      </c>
      <c r="G1458" s="5">
        <v>0</v>
      </c>
      <c r="H1458" s="5">
        <v>0</v>
      </c>
      <c r="I1458" s="5">
        <v>0</v>
      </c>
      <c r="J1458" s="5">
        <v>0</v>
      </c>
      <c r="K1458" s="5">
        <v>0</v>
      </c>
      <c r="L1458" s="5">
        <v>0</v>
      </c>
      <c r="M1458" s="5">
        <v>0</v>
      </c>
      <c r="N1458" s="5">
        <v>0</v>
      </c>
      <c r="O1458" s="5">
        <v>0</v>
      </c>
      <c r="P1458" s="5">
        <v>0</v>
      </c>
      <c r="Q1458" s="5">
        <v>0</v>
      </c>
      <c r="R1458" s="5">
        <v>0</v>
      </c>
      <c r="S1458" s="5">
        <v>0</v>
      </c>
      <c r="T1458" s="5">
        <v>0</v>
      </c>
      <c r="U1458" s="5">
        <v>0</v>
      </c>
      <c r="V1458" s="5">
        <v>0</v>
      </c>
    </row>
    <row r="1459" spans="1:22" hidden="1" x14ac:dyDescent="0.35">
      <c r="A1459" t="s">
        <v>65</v>
      </c>
      <c r="B1459" t="s">
        <v>42</v>
      </c>
      <c r="C1459" t="str">
        <f t="shared" si="66"/>
        <v>SLOVAKIA_TO_elec</v>
      </c>
      <c r="D1459" t="str">
        <f t="shared" si="67"/>
        <v>PROTRA_CHP_PP_I</v>
      </c>
      <c r="E1459" t="s">
        <v>36</v>
      </c>
      <c r="F1459" s="1" t="str">
        <f t="shared" si="68"/>
        <v>SLOVAKIATO_elecPROTRA_PP_wind_onshore</v>
      </c>
      <c r="G1459" s="5">
        <v>5.0000000000000001E-3</v>
      </c>
      <c r="H1459" s="5">
        <v>5.0000000000000001E-3</v>
      </c>
      <c r="I1459" s="5">
        <v>5.0000000000000001E-3</v>
      </c>
      <c r="J1459" s="5">
        <v>5.0000000000000001E-3</v>
      </c>
      <c r="K1459" s="5">
        <v>3.0000000000000001E-3</v>
      </c>
      <c r="L1459" s="5">
        <v>3.0000000000000001E-3</v>
      </c>
      <c r="M1459" s="5">
        <v>3.0000000000000001E-3</v>
      </c>
      <c r="N1459" s="5">
        <v>3.0000000000000001E-3</v>
      </c>
      <c r="O1459" s="5">
        <v>5.0000000000000001E-3</v>
      </c>
      <c r="P1459" s="5">
        <v>3.0000000000000001E-3</v>
      </c>
      <c r="Q1459" s="5">
        <v>3.0000000000000001E-3</v>
      </c>
      <c r="R1459" s="5">
        <v>3.0000000000000001E-3</v>
      </c>
      <c r="S1459" s="5">
        <v>3.0000000000000001E-3</v>
      </c>
      <c r="T1459" s="5">
        <v>3.0000000000000001E-3</v>
      </c>
      <c r="U1459" s="5">
        <v>3.0000000000000001E-3</v>
      </c>
      <c r="V1459" s="5">
        <v>0</v>
      </c>
    </row>
    <row r="1460" spans="1:22" hidden="1" x14ac:dyDescent="0.35">
      <c r="A1460" t="s">
        <v>66</v>
      </c>
      <c r="B1460" t="s">
        <v>41</v>
      </c>
      <c r="C1460" t="str">
        <f t="shared" si="66"/>
        <v>SLOVENIA_TO_heat</v>
      </c>
      <c r="D1460" t="str">
        <f t="shared" si="67"/>
        <v>PROTRA_CHP_HP_I</v>
      </c>
      <c r="E1460" t="s">
        <v>0</v>
      </c>
      <c r="F1460" s="1" t="str">
        <f t="shared" si="68"/>
        <v>SLOVENIATO_heatPROTRA_CHP_gas_fuels</v>
      </c>
      <c r="G1460" s="3">
        <v>4.1035545393867959E-2</v>
      </c>
      <c r="H1460" s="3">
        <v>6.4075436329295465E-2</v>
      </c>
      <c r="I1460" s="3">
        <v>6.9324168879673936E-2</v>
      </c>
      <c r="J1460" s="3">
        <v>7.0687476035616384E-2</v>
      </c>
      <c r="K1460" s="3">
        <v>7.1437294971384749E-2</v>
      </c>
      <c r="L1460" s="3">
        <v>7.4027578567675417E-2</v>
      </c>
      <c r="M1460" s="3">
        <v>7.9617137907039476E-2</v>
      </c>
      <c r="N1460" s="3">
        <v>9.4954343411392125E-2</v>
      </c>
      <c r="O1460" s="3">
        <v>9.0387264438984913E-2</v>
      </c>
      <c r="P1460" s="3">
        <v>9.052359515457914E-2</v>
      </c>
      <c r="Q1460" s="3">
        <v>0.10122555632872744</v>
      </c>
      <c r="R1460" s="3">
        <v>0.10477015493417782</v>
      </c>
      <c r="S1460" s="3">
        <v>0.11116611045628183</v>
      </c>
      <c r="T1460" s="3">
        <v>0.12096965221466406</v>
      </c>
      <c r="U1460" s="3">
        <v>0.12689867503585783</v>
      </c>
      <c r="V1460" s="3">
        <v>0.13365324850533253</v>
      </c>
    </row>
    <row r="1461" spans="1:22" hidden="1" x14ac:dyDescent="0.35">
      <c r="A1461" t="s">
        <v>66</v>
      </c>
      <c r="B1461" t="s">
        <v>41</v>
      </c>
      <c r="C1461" t="str">
        <f t="shared" si="66"/>
        <v>SLOVENIA_TO_heat</v>
      </c>
      <c r="D1461" t="str">
        <f t="shared" si="67"/>
        <v>PROTRA_CHP_HP_I</v>
      </c>
      <c r="E1461" t="s">
        <v>1</v>
      </c>
      <c r="F1461" s="1" t="str">
        <f t="shared" si="68"/>
        <v>SLOVENIATO_heatPROTRA_CHP_gas_fuels_CCS</v>
      </c>
      <c r="G1461" s="3">
        <v>0</v>
      </c>
      <c r="H1461" s="3">
        <v>0</v>
      </c>
      <c r="I1461" s="3">
        <v>0</v>
      </c>
      <c r="J1461" s="3">
        <v>0</v>
      </c>
      <c r="K1461" s="3">
        <v>0</v>
      </c>
      <c r="L1461" s="3">
        <v>0</v>
      </c>
      <c r="M1461" s="3">
        <v>0</v>
      </c>
      <c r="N1461" s="3">
        <v>0</v>
      </c>
      <c r="O1461" s="3">
        <v>0</v>
      </c>
      <c r="P1461" s="3">
        <v>0</v>
      </c>
      <c r="Q1461" s="3">
        <v>0</v>
      </c>
      <c r="R1461" s="3">
        <v>0</v>
      </c>
      <c r="S1461" s="3">
        <v>0</v>
      </c>
      <c r="T1461" s="3">
        <v>0</v>
      </c>
      <c r="U1461" s="3">
        <v>0</v>
      </c>
      <c r="V1461" s="3">
        <v>0</v>
      </c>
    </row>
    <row r="1462" spans="1:22" hidden="1" x14ac:dyDescent="0.35">
      <c r="A1462" t="s">
        <v>66</v>
      </c>
      <c r="B1462" t="s">
        <v>41</v>
      </c>
      <c r="C1462" t="str">
        <f t="shared" si="66"/>
        <v>SLOVENIA_TO_heat</v>
      </c>
      <c r="D1462" t="str">
        <f t="shared" si="67"/>
        <v>PROTRA_CHP_HP_I</v>
      </c>
      <c r="E1462" t="s">
        <v>2</v>
      </c>
      <c r="F1462" s="1" t="str">
        <f t="shared" si="68"/>
        <v>SLOVENIATO_heatPROTRA_CHP_geothermal</v>
      </c>
      <c r="G1462" s="3">
        <v>0</v>
      </c>
      <c r="H1462" s="3">
        <v>0</v>
      </c>
      <c r="I1462" s="3">
        <v>0</v>
      </c>
      <c r="J1462" s="3">
        <v>0</v>
      </c>
      <c r="K1462" s="3">
        <v>0</v>
      </c>
      <c r="L1462" s="3">
        <v>0</v>
      </c>
      <c r="M1462" s="3">
        <v>0</v>
      </c>
      <c r="N1462" s="3">
        <v>0</v>
      </c>
      <c r="O1462" s="3">
        <v>0</v>
      </c>
      <c r="P1462" s="3">
        <v>0</v>
      </c>
      <c r="Q1462" s="3">
        <v>0</v>
      </c>
      <c r="R1462" s="3">
        <v>0</v>
      </c>
      <c r="S1462" s="3">
        <v>0</v>
      </c>
      <c r="T1462" s="3">
        <v>0</v>
      </c>
      <c r="U1462" s="3">
        <v>0</v>
      </c>
      <c r="V1462" s="3">
        <v>0</v>
      </c>
    </row>
    <row r="1463" spans="1:22" hidden="1" x14ac:dyDescent="0.35">
      <c r="A1463" t="s">
        <v>66</v>
      </c>
      <c r="B1463" t="s">
        <v>41</v>
      </c>
      <c r="C1463" t="str">
        <f t="shared" si="66"/>
        <v>SLOVENIA_TO_heat</v>
      </c>
      <c r="D1463" t="str">
        <f t="shared" si="67"/>
        <v>PROTRA_CHP_HP_I</v>
      </c>
      <c r="E1463" t="s">
        <v>3</v>
      </c>
      <c r="F1463" s="1" t="str">
        <f t="shared" si="68"/>
        <v>SLOVENIATO_heatPROTRA_CHP_liquid_fuels</v>
      </c>
      <c r="G1463" s="3">
        <v>8.8614965136259714E-4</v>
      </c>
      <c r="H1463" s="3">
        <v>1.9767953761165632E-3</v>
      </c>
      <c r="I1463" s="3">
        <v>1.0906457247539655E-3</v>
      </c>
      <c r="J1463" s="3">
        <v>2.0449607339136856E-3</v>
      </c>
      <c r="K1463" s="3">
        <v>2.0449607339136856E-3</v>
      </c>
      <c r="L1463" s="3">
        <v>7.4981893576835145E-4</v>
      </c>
      <c r="M1463" s="3">
        <v>2.0449607339136856E-4</v>
      </c>
      <c r="N1463" s="3">
        <v>0</v>
      </c>
      <c r="O1463" s="3">
        <v>2.0449607339136856E-4</v>
      </c>
      <c r="P1463" s="3">
        <v>1.2951417981453344E-3</v>
      </c>
      <c r="Q1463" s="3">
        <v>8.8614965136259714E-4</v>
      </c>
      <c r="R1463" s="3">
        <v>1.3633071559424573E-3</v>
      </c>
      <c r="S1463" s="3">
        <v>3.0408566113296503E-3</v>
      </c>
      <c r="T1463" s="3">
        <v>4.1689932828720341E-3</v>
      </c>
      <c r="U1463" s="3">
        <v>3.7674993254469798E-3</v>
      </c>
      <c r="V1463" s="3">
        <v>4.6243378729568137E-3</v>
      </c>
    </row>
    <row r="1464" spans="1:22" hidden="1" x14ac:dyDescent="0.35">
      <c r="A1464" t="s">
        <v>66</v>
      </c>
      <c r="B1464" t="s">
        <v>41</v>
      </c>
      <c r="C1464" t="str">
        <f t="shared" si="66"/>
        <v>SLOVENIA_TO_heat</v>
      </c>
      <c r="D1464" t="str">
        <f t="shared" si="67"/>
        <v>PROTRA_CHP_HP_I</v>
      </c>
      <c r="E1464" t="s">
        <v>4</v>
      </c>
      <c r="F1464" s="1" t="str">
        <f t="shared" si="68"/>
        <v>SLOVENIATO_heatPROTRA_CHP_liquid_fuels_CCS</v>
      </c>
      <c r="G1464" s="3">
        <v>0</v>
      </c>
      <c r="H1464" s="3">
        <v>0</v>
      </c>
      <c r="I1464" s="3">
        <v>0</v>
      </c>
      <c r="J1464" s="3">
        <v>0</v>
      </c>
      <c r="K1464" s="3">
        <v>0</v>
      </c>
      <c r="L1464" s="3">
        <v>0</v>
      </c>
      <c r="M1464" s="3">
        <v>0</v>
      </c>
      <c r="N1464" s="3">
        <v>0</v>
      </c>
      <c r="O1464" s="3">
        <v>0</v>
      </c>
      <c r="P1464" s="3">
        <v>0</v>
      </c>
      <c r="Q1464" s="3">
        <v>0</v>
      </c>
      <c r="R1464" s="3">
        <v>0</v>
      </c>
      <c r="S1464" s="3">
        <v>0</v>
      </c>
      <c r="T1464" s="3">
        <v>0</v>
      </c>
      <c r="U1464" s="3">
        <v>0</v>
      </c>
      <c r="V1464" s="3">
        <v>0</v>
      </c>
    </row>
    <row r="1465" spans="1:22" hidden="1" x14ac:dyDescent="0.35">
      <c r="A1465" t="s">
        <v>66</v>
      </c>
      <c r="B1465" t="s">
        <v>41</v>
      </c>
      <c r="C1465" t="str">
        <f t="shared" si="66"/>
        <v>SLOVENIA_TO_heat</v>
      </c>
      <c r="D1465" t="str">
        <f t="shared" si="67"/>
        <v>PROTRA_CHP_HP_I</v>
      </c>
      <c r="E1465" t="s">
        <v>5</v>
      </c>
      <c r="F1465" s="1" t="str">
        <f t="shared" si="68"/>
        <v>SLOVENIATO_heatPROTRA_CHP_solid_fossil</v>
      </c>
      <c r="G1465" s="3">
        <v>0.43325901415851287</v>
      </c>
      <c r="H1465" s="3">
        <v>0.40483405995711264</v>
      </c>
      <c r="I1465" s="3">
        <v>0.38404362582899015</v>
      </c>
      <c r="J1465" s="3">
        <v>0.40701535140662065</v>
      </c>
      <c r="K1465" s="3">
        <v>0.37715892469148077</v>
      </c>
      <c r="L1465" s="3">
        <v>0.41083261144325939</v>
      </c>
      <c r="M1465" s="3">
        <v>0.38213499581067073</v>
      </c>
      <c r="N1465" s="3">
        <v>0.3553460101964015</v>
      </c>
      <c r="O1465" s="3">
        <v>0.36107190025135982</v>
      </c>
      <c r="P1465" s="3">
        <v>0.29508783390374488</v>
      </c>
      <c r="Q1465" s="3">
        <v>0.32078617379326019</v>
      </c>
      <c r="R1465" s="3">
        <v>0.33810017467372938</v>
      </c>
      <c r="S1465" s="3">
        <v>0.3368207109078773</v>
      </c>
      <c r="T1465" s="3">
        <v>0.34074976213130354</v>
      </c>
      <c r="U1465" s="3">
        <v>0.29537889998153855</v>
      </c>
      <c r="V1465" s="3">
        <v>0.29056240396495164</v>
      </c>
    </row>
    <row r="1466" spans="1:22" hidden="1" x14ac:dyDescent="0.35">
      <c r="A1466" t="s">
        <v>66</v>
      </c>
      <c r="B1466" t="s">
        <v>41</v>
      </c>
      <c r="C1466" t="str">
        <f t="shared" si="66"/>
        <v>SLOVENIA_TO_heat</v>
      </c>
      <c r="D1466" t="str">
        <f t="shared" si="67"/>
        <v>PROTRA_CHP_HP_I</v>
      </c>
      <c r="E1466" t="s">
        <v>6</v>
      </c>
      <c r="F1466" s="1" t="str">
        <f t="shared" si="68"/>
        <v>SLOVENIATO_heatPROTRA_CHP_solid_fossil_CCS</v>
      </c>
      <c r="G1466" s="3">
        <v>0</v>
      </c>
      <c r="H1466" s="3">
        <v>0</v>
      </c>
      <c r="I1466" s="3">
        <v>0</v>
      </c>
      <c r="J1466" s="3">
        <v>0</v>
      </c>
      <c r="K1466" s="3">
        <v>0</v>
      </c>
      <c r="L1466" s="3">
        <v>0</v>
      </c>
      <c r="M1466" s="3">
        <v>0</v>
      </c>
      <c r="N1466" s="3">
        <v>0</v>
      </c>
      <c r="O1466" s="3">
        <v>0</v>
      </c>
      <c r="P1466" s="3">
        <v>0</v>
      </c>
      <c r="Q1466" s="3">
        <v>0</v>
      </c>
      <c r="R1466" s="3">
        <v>0</v>
      </c>
      <c r="S1466" s="3">
        <v>0</v>
      </c>
      <c r="T1466" s="3">
        <v>0</v>
      </c>
      <c r="U1466" s="3">
        <v>0</v>
      </c>
      <c r="V1466" s="3">
        <v>0</v>
      </c>
    </row>
    <row r="1467" spans="1:22" hidden="1" x14ac:dyDescent="0.35">
      <c r="A1467" t="s">
        <v>66</v>
      </c>
      <c r="B1467" t="s">
        <v>41</v>
      </c>
      <c r="C1467" t="str">
        <f t="shared" si="66"/>
        <v>SLOVENIA_TO_heat</v>
      </c>
      <c r="D1467" t="str">
        <f t="shared" si="67"/>
        <v>PROTRA_CHP_HP_I</v>
      </c>
      <c r="E1467" t="s">
        <v>7</v>
      </c>
      <c r="F1467" s="1" t="str">
        <f t="shared" si="68"/>
        <v>SLOVENIATO_heatPROTRA_CHP_waste</v>
      </c>
      <c r="G1467" s="3">
        <v>0</v>
      </c>
      <c r="H1467" s="3">
        <v>0</v>
      </c>
      <c r="I1467" s="3">
        <v>0</v>
      </c>
      <c r="J1467" s="3">
        <v>0</v>
      </c>
      <c r="K1467" s="3">
        <v>0</v>
      </c>
      <c r="L1467" s="3">
        <v>0</v>
      </c>
      <c r="M1467" s="3">
        <v>5.4532286237698284E-3</v>
      </c>
      <c r="N1467" s="3">
        <v>5.4532286237698284E-3</v>
      </c>
      <c r="O1467" s="3">
        <v>7.2255279264950229E-3</v>
      </c>
      <c r="P1467" s="3">
        <v>8.8614965136259698E-3</v>
      </c>
      <c r="Q1467" s="3">
        <v>8.1798429356547426E-3</v>
      </c>
      <c r="R1467" s="3">
        <v>8.7933311558288478E-3</v>
      </c>
      <c r="S1467" s="3">
        <v>8.7701549341778241E-3</v>
      </c>
      <c r="T1467" s="3">
        <v>8.9691977789454255E-3</v>
      </c>
      <c r="U1467" s="3">
        <v>1.000258460314981E-2</v>
      </c>
      <c r="V1467" s="3">
        <v>1.0384719598960481E-2</v>
      </c>
    </row>
    <row r="1468" spans="1:22" hidden="1" x14ac:dyDescent="0.35">
      <c r="A1468" t="s">
        <v>66</v>
      </c>
      <c r="B1468" t="s">
        <v>41</v>
      </c>
      <c r="C1468" t="str">
        <f t="shared" si="66"/>
        <v>SLOVENIA_TO_heat</v>
      </c>
      <c r="D1468" t="str">
        <f t="shared" si="67"/>
        <v>PROTRA_CHP_HP_I</v>
      </c>
      <c r="E1468" t="s">
        <v>8</v>
      </c>
      <c r="F1468" s="1" t="str">
        <f t="shared" si="68"/>
        <v>SLOVENIATO_heatPROTRA_CHP_solid_bio</v>
      </c>
      <c r="G1468" s="4">
        <v>9.0659925870173394E-3</v>
      </c>
      <c r="H1468" s="4">
        <v>7.5663547154806356E-3</v>
      </c>
      <c r="I1468" s="4">
        <v>1.1110953320931023E-2</v>
      </c>
      <c r="J1468" s="4">
        <v>1.5541701577744007E-2</v>
      </c>
      <c r="K1468" s="4">
        <v>3.3537356036184442E-2</v>
      </c>
      <c r="L1468" s="4">
        <v>3.6672962494852086E-2</v>
      </c>
      <c r="M1468" s="4">
        <v>3.7763608219606053E-2</v>
      </c>
      <c r="N1468" s="4">
        <v>3.3537356036184442E-2</v>
      </c>
      <c r="O1468" s="4">
        <v>3.5241489981112512E-2</v>
      </c>
      <c r="P1468" s="4">
        <v>3.8513427155374404E-2</v>
      </c>
      <c r="Q1468" s="4">
        <v>5.2691821577175953E-2</v>
      </c>
      <c r="R1468" s="4">
        <v>5.4600451595495397E-2</v>
      </c>
      <c r="S1468" s="4">
        <v>5.6095317891986296E-2</v>
      </c>
      <c r="T1468" s="4">
        <v>5.3142394592214939E-2</v>
      </c>
      <c r="U1468" s="4">
        <v>6.5653464362298866E-2</v>
      </c>
      <c r="V1468" s="4">
        <v>6.8099987218995406E-2</v>
      </c>
    </row>
    <row r="1469" spans="1:22" hidden="1" x14ac:dyDescent="0.35">
      <c r="A1469" t="s">
        <v>66</v>
      </c>
      <c r="B1469" t="s">
        <v>41</v>
      </c>
      <c r="C1469" t="str">
        <f t="shared" si="66"/>
        <v>SLOVENIA_TO_heat</v>
      </c>
      <c r="D1469" t="str">
        <f t="shared" si="67"/>
        <v>PROTRA_CHP_HP_I</v>
      </c>
      <c r="E1469" t="s">
        <v>9</v>
      </c>
      <c r="F1469" s="1" t="str">
        <f t="shared" si="68"/>
        <v>SLOVENIATO_heatPROTRA_CHP_solid_bio_CCS</v>
      </c>
      <c r="G1469" s="3">
        <v>0</v>
      </c>
      <c r="H1469" s="3">
        <v>0</v>
      </c>
      <c r="I1469" s="3">
        <v>0</v>
      </c>
      <c r="J1469" s="3">
        <v>0</v>
      </c>
      <c r="K1469" s="3">
        <v>0</v>
      </c>
      <c r="L1469" s="3">
        <v>0</v>
      </c>
      <c r="M1469" s="3">
        <v>0</v>
      </c>
      <c r="N1469" s="3">
        <v>0</v>
      </c>
      <c r="O1469" s="3">
        <v>0</v>
      </c>
      <c r="P1469" s="3">
        <v>0</v>
      </c>
      <c r="Q1469" s="3">
        <v>0</v>
      </c>
      <c r="R1469" s="3">
        <v>0</v>
      </c>
      <c r="S1469" s="3">
        <v>0</v>
      </c>
      <c r="T1469" s="3">
        <v>0</v>
      </c>
      <c r="U1469" s="3">
        <v>0</v>
      </c>
      <c r="V1469" s="3">
        <v>0</v>
      </c>
    </row>
    <row r="1470" spans="1:22" hidden="1" x14ac:dyDescent="0.35">
      <c r="A1470" t="s">
        <v>66</v>
      </c>
      <c r="B1470" t="s">
        <v>41</v>
      </c>
      <c r="C1470" t="str">
        <f t="shared" si="66"/>
        <v>SLOVENIA_TO_heat</v>
      </c>
      <c r="D1470" t="str">
        <f t="shared" si="67"/>
        <v>PROTRA_CHP_HP_I</v>
      </c>
      <c r="E1470" t="s">
        <v>10</v>
      </c>
      <c r="F1470" s="1" t="str">
        <f t="shared" si="68"/>
        <v>SLOVENIATO_heatPROTRA_HP_gas_fuels</v>
      </c>
      <c r="G1470" s="4">
        <v>1.9005031738659235</v>
      </c>
      <c r="H1470" s="4">
        <v>1.5595990091345411</v>
      </c>
      <c r="I1470" s="4">
        <v>1.2742607214739123</v>
      </c>
      <c r="J1470" s="4">
        <v>1.2742607214739123</v>
      </c>
      <c r="K1470" s="4">
        <v>1.1803994426381792</v>
      </c>
      <c r="L1470" s="4">
        <v>1.2832714042421425</v>
      </c>
      <c r="M1470" s="4">
        <v>1.4342003406100017</v>
      </c>
      <c r="N1470" s="4">
        <v>1.325321257160551</v>
      </c>
      <c r="O1470" s="4">
        <v>1.1984208081746399</v>
      </c>
      <c r="P1470" s="4">
        <v>0.96564483666202194</v>
      </c>
      <c r="Q1470" s="4">
        <v>0.63300046446818381</v>
      </c>
      <c r="R1470" s="4">
        <v>0.67805387830933583</v>
      </c>
      <c r="S1470" s="4">
        <v>0.84848343396810655</v>
      </c>
      <c r="T1470" s="4">
        <v>0.70609962842545282</v>
      </c>
      <c r="U1470" s="4">
        <v>0.84077930020126934</v>
      </c>
      <c r="V1470" s="4">
        <v>0.88513964235949816</v>
      </c>
    </row>
    <row r="1471" spans="1:22" hidden="1" x14ac:dyDescent="0.35">
      <c r="A1471" t="s">
        <v>66</v>
      </c>
      <c r="B1471" t="s">
        <v>41</v>
      </c>
      <c r="C1471" t="str">
        <f t="shared" si="66"/>
        <v>SLOVENIA_TO_heat</v>
      </c>
      <c r="D1471" t="str">
        <f t="shared" si="67"/>
        <v>PROTRA_CHP_HP_I</v>
      </c>
      <c r="E1471" t="s">
        <v>11</v>
      </c>
      <c r="F1471" s="1" t="str">
        <f t="shared" si="68"/>
        <v>SLOVENIATO_heatPROTRA_HP_solid_bio</v>
      </c>
      <c r="G1471" s="4">
        <v>0.19448056974763892</v>
      </c>
      <c r="H1471" s="4">
        <v>0.17871187490323584</v>
      </c>
      <c r="I1471" s="4">
        <v>0.13891469267688497</v>
      </c>
      <c r="J1471" s="4">
        <v>0.15618516798265983</v>
      </c>
      <c r="K1471" s="4">
        <v>0.13891469267688497</v>
      </c>
      <c r="L1471" s="4">
        <v>0.15693605821334572</v>
      </c>
      <c r="M1471" s="4">
        <v>0.17495742374980647</v>
      </c>
      <c r="N1471" s="4">
        <v>0.25154822727976467</v>
      </c>
      <c r="O1471" s="4">
        <v>0.24854466635702122</v>
      </c>
      <c r="P1471" s="4">
        <v>0.18546988697940858</v>
      </c>
      <c r="Q1471" s="4">
        <v>0.26581514166279607</v>
      </c>
      <c r="R1471" s="4">
        <v>0.28759095835268617</v>
      </c>
      <c r="S1471" s="4">
        <v>0.33591074469732157</v>
      </c>
      <c r="T1471" s="4">
        <v>0.32673486607834029</v>
      </c>
      <c r="U1471" s="4">
        <v>0.3837199256850905</v>
      </c>
      <c r="V1471" s="4">
        <v>0.41121527326211482</v>
      </c>
    </row>
    <row r="1472" spans="1:22" hidden="1" x14ac:dyDescent="0.35">
      <c r="A1472" t="s">
        <v>66</v>
      </c>
      <c r="B1472" t="s">
        <v>41</v>
      </c>
      <c r="C1472" t="str">
        <f t="shared" si="66"/>
        <v>SLOVENIA_TO_heat</v>
      </c>
      <c r="D1472" t="str">
        <f t="shared" si="67"/>
        <v>PROTRA_CHP_HP_I</v>
      </c>
      <c r="E1472" t="s">
        <v>12</v>
      </c>
      <c r="F1472" s="1" t="str">
        <f t="shared" si="68"/>
        <v>SLOVENIATO_heatPROTRA_HP_geothermal</v>
      </c>
      <c r="G1472" s="4">
        <v>0</v>
      </c>
      <c r="H1472" s="4">
        <v>0</v>
      </c>
      <c r="I1472" s="4">
        <v>0</v>
      </c>
      <c r="J1472" s="4">
        <v>0</v>
      </c>
      <c r="K1472" s="4">
        <v>0</v>
      </c>
      <c r="L1472" s="4">
        <v>5.5865633074935396E-2</v>
      </c>
      <c r="M1472" s="4">
        <v>5.3436692506459951E-2</v>
      </c>
      <c r="N1472" s="4">
        <v>5.3436692506459951E-2</v>
      </c>
      <c r="O1472" s="4">
        <v>5.5865633074935396E-2</v>
      </c>
      <c r="P1472" s="4">
        <v>4.6149870801033596E-2</v>
      </c>
      <c r="Q1472" s="4">
        <v>5.1007751937984479E-2</v>
      </c>
      <c r="R1472" s="4">
        <v>4.3720930232558138E-2</v>
      </c>
      <c r="S1472" s="4">
        <v>4.2943669250645987E-2</v>
      </c>
      <c r="T1472" s="4">
        <v>4.7E-2</v>
      </c>
      <c r="U1472" s="4">
        <v>4.6684237726098185E-2</v>
      </c>
      <c r="V1472" s="4">
        <v>4.6147441860465113E-2</v>
      </c>
    </row>
    <row r="1473" spans="1:22" hidden="1" x14ac:dyDescent="0.35">
      <c r="A1473" t="s">
        <v>66</v>
      </c>
      <c r="B1473" t="s">
        <v>41</v>
      </c>
      <c r="C1473" t="str">
        <f t="shared" si="66"/>
        <v>SLOVENIA_TO_heat</v>
      </c>
      <c r="D1473" t="str">
        <f t="shared" si="67"/>
        <v>PROTRA_CHP_HP_I</v>
      </c>
      <c r="E1473" t="s">
        <v>13</v>
      </c>
      <c r="F1473" s="1" t="str">
        <f t="shared" si="68"/>
        <v>SLOVENIATO_heatPROTRA_HP_liquid_fuels</v>
      </c>
      <c r="G1473" s="4">
        <v>0.14417092429168599</v>
      </c>
      <c r="H1473" s="4">
        <v>0.21775816689890073</v>
      </c>
      <c r="I1473" s="4">
        <v>9.8366620219848253E-2</v>
      </c>
      <c r="J1473" s="4">
        <v>0.10362285183464934</v>
      </c>
      <c r="K1473" s="4">
        <v>0.17495742374980644</v>
      </c>
      <c r="L1473" s="4">
        <v>0.1336584610620839</v>
      </c>
      <c r="M1473" s="4">
        <v>0.1081281932187645</v>
      </c>
      <c r="N1473" s="4">
        <v>0.14942715590648706</v>
      </c>
      <c r="O1473" s="4">
        <v>0.17195386282706299</v>
      </c>
      <c r="P1473" s="4">
        <v>0.16144139959746087</v>
      </c>
      <c r="Q1473" s="4">
        <v>9.7615729989162403E-2</v>
      </c>
      <c r="R1473" s="4">
        <v>0.1141353150642514</v>
      </c>
      <c r="S1473" s="4">
        <v>0.12907052175259329</v>
      </c>
      <c r="T1473" s="4">
        <v>9.7720854621458408E-2</v>
      </c>
      <c r="U1473" s="4">
        <v>8.0803297724105896E-2</v>
      </c>
      <c r="V1473" s="4">
        <v>7.5799365226815296E-2</v>
      </c>
    </row>
    <row r="1474" spans="1:22" hidden="1" x14ac:dyDescent="0.35">
      <c r="A1474" t="s">
        <v>66</v>
      </c>
      <c r="B1474" t="s">
        <v>41</v>
      </c>
      <c r="C1474" t="str">
        <f t="shared" si="66"/>
        <v>SLOVENIA_TO_heat</v>
      </c>
      <c r="D1474" t="str">
        <f t="shared" si="67"/>
        <v>PROTRA_CHP_HP_I</v>
      </c>
      <c r="E1474" t="s">
        <v>14</v>
      </c>
      <c r="F1474" s="1" t="str">
        <f t="shared" si="68"/>
        <v>SLOVENIATO_heatPROTRA_HP_solar</v>
      </c>
      <c r="G1474" s="4">
        <v>0</v>
      </c>
      <c r="H1474" s="4">
        <v>0</v>
      </c>
      <c r="I1474" s="4">
        <v>0</v>
      </c>
      <c r="J1474" s="4">
        <v>0</v>
      </c>
      <c r="K1474" s="4">
        <v>0</v>
      </c>
      <c r="L1474" s="4">
        <v>0</v>
      </c>
      <c r="M1474" s="4">
        <v>0</v>
      </c>
      <c r="N1474" s="4">
        <v>0</v>
      </c>
      <c r="O1474" s="4">
        <v>0</v>
      </c>
      <c r="P1474" s="4">
        <v>0</v>
      </c>
      <c r="Q1474" s="4">
        <v>0</v>
      </c>
      <c r="R1474" s="4">
        <v>0</v>
      </c>
      <c r="S1474" s="4">
        <v>0</v>
      </c>
      <c r="T1474" s="4">
        <v>0</v>
      </c>
      <c r="U1474" s="4">
        <v>0</v>
      </c>
      <c r="V1474" s="4">
        <v>0</v>
      </c>
    </row>
    <row r="1475" spans="1:22" hidden="1" x14ac:dyDescent="0.35">
      <c r="A1475" t="s">
        <v>66</v>
      </c>
      <c r="B1475" t="s">
        <v>41</v>
      </c>
      <c r="C1475" t="str">
        <f t="shared" si="66"/>
        <v>SLOVENIA_TO_heat</v>
      </c>
      <c r="D1475" t="str">
        <f t="shared" si="67"/>
        <v>PROTRA_CHP_HP_I</v>
      </c>
      <c r="E1475" t="s">
        <v>15</v>
      </c>
      <c r="F1475" s="1" t="str">
        <f t="shared" si="68"/>
        <v>SLOVENIATO_heatPROTRA_HP_solid_fossil</v>
      </c>
      <c r="G1475" s="4">
        <v>1.3516024152345563E-2</v>
      </c>
      <c r="H1475" s="4">
        <v>1.3516024152345563E-2</v>
      </c>
      <c r="I1475" s="4">
        <v>1.2014243690973833E-2</v>
      </c>
      <c r="J1475" s="4">
        <v>1.4266914383031428E-2</v>
      </c>
      <c r="K1475" s="4">
        <v>0</v>
      </c>
      <c r="L1475" s="4">
        <v>0</v>
      </c>
      <c r="M1475" s="4">
        <v>0</v>
      </c>
      <c r="N1475" s="4">
        <v>0</v>
      </c>
      <c r="O1475" s="4">
        <v>0</v>
      </c>
      <c r="P1475" s="4">
        <v>3.3790060380863907E-2</v>
      </c>
      <c r="Q1475" s="4">
        <v>0.18021365536460748</v>
      </c>
      <c r="R1475" s="4">
        <v>7.2836352376528871E-2</v>
      </c>
      <c r="S1475" s="4">
        <v>8.7155829075708277E-2</v>
      </c>
      <c r="T1475" s="4">
        <v>3.3444650874748405E-2</v>
      </c>
      <c r="U1475" s="4">
        <v>1.9508128193218763E-2</v>
      </c>
      <c r="V1475" s="4">
        <v>0</v>
      </c>
    </row>
    <row r="1476" spans="1:22" hidden="1" x14ac:dyDescent="0.35">
      <c r="A1476" t="s">
        <v>66</v>
      </c>
      <c r="B1476" t="s">
        <v>41</v>
      </c>
      <c r="C1476" t="str">
        <f t="shared" ref="C1476:C1539" si="69">A1476&amp;"_"&amp;B1476</f>
        <v>SLOVENIA_TO_heat</v>
      </c>
      <c r="D1476" t="str">
        <f t="shared" ref="D1476:D1539" si="70">IF(B1476="TO_heat","PROTRA_CHP_HP_I","PROTRA_CHP_PP_I")</f>
        <v>PROTRA_CHP_HP_I</v>
      </c>
      <c r="E1476" t="s">
        <v>16</v>
      </c>
      <c r="F1476" s="1" t="str">
        <f t="shared" ref="F1476:F1539" si="71">A1476&amp;B1476&amp;E1476</f>
        <v>SLOVENIATO_heatPROTRA_HP_waste</v>
      </c>
      <c r="G1476" s="4">
        <v>0</v>
      </c>
      <c r="H1476" s="4">
        <v>0</v>
      </c>
      <c r="I1476" s="4">
        <v>0</v>
      </c>
      <c r="J1476" s="4">
        <v>0</v>
      </c>
      <c r="K1476" s="4">
        <v>0</v>
      </c>
      <c r="L1476" s="4">
        <v>0</v>
      </c>
      <c r="M1476" s="4">
        <v>0</v>
      </c>
      <c r="N1476" s="4">
        <v>0</v>
      </c>
      <c r="O1476" s="4">
        <v>0</v>
      </c>
      <c r="P1476" s="4">
        <v>0</v>
      </c>
      <c r="Q1476" s="4">
        <v>0</v>
      </c>
      <c r="R1476" s="4">
        <v>0</v>
      </c>
      <c r="S1476" s="4">
        <v>0</v>
      </c>
      <c r="T1476" s="4">
        <v>0</v>
      </c>
      <c r="U1476" s="4">
        <v>0</v>
      </c>
      <c r="V1476" s="4">
        <v>0</v>
      </c>
    </row>
    <row r="1477" spans="1:22" hidden="1" x14ac:dyDescent="0.35">
      <c r="A1477" t="s">
        <v>66</v>
      </c>
      <c r="B1477" t="s">
        <v>42</v>
      </c>
      <c r="C1477" t="str">
        <f t="shared" si="69"/>
        <v>SLOVENIA_TO_elec</v>
      </c>
      <c r="D1477" t="str">
        <f t="shared" si="70"/>
        <v>PROTRA_CHP_PP_I</v>
      </c>
      <c r="E1477" t="s">
        <v>0</v>
      </c>
      <c r="F1477" s="1" t="str">
        <f t="shared" si="71"/>
        <v>SLOVENIATO_elecPROTRA_CHP_gas_fuels</v>
      </c>
      <c r="G1477" s="5">
        <v>0.15712000000000001</v>
      </c>
      <c r="H1477" s="5">
        <v>0.15712000000000001</v>
      </c>
      <c r="I1477" s="5">
        <v>0.15712000000000001</v>
      </c>
      <c r="J1477" s="5">
        <v>0.24712000000000001</v>
      </c>
      <c r="K1477" s="5">
        <v>0.25142000000000003</v>
      </c>
      <c r="L1477" s="5">
        <v>0.25102000000000002</v>
      </c>
      <c r="M1477" s="5">
        <v>0.25102000000000002</v>
      </c>
      <c r="N1477" s="5">
        <v>0.25102000000000002</v>
      </c>
      <c r="O1477" s="5">
        <v>0.25162000000000001</v>
      </c>
      <c r="P1477" s="5">
        <v>0.25162000000000001</v>
      </c>
      <c r="Q1477" s="5">
        <v>0.25042000000000003</v>
      </c>
      <c r="R1477" s="5">
        <v>0.25093106122448983</v>
      </c>
      <c r="S1477" s="5">
        <v>0.25093106122448983</v>
      </c>
      <c r="T1477" s="5">
        <v>0.25093106122448983</v>
      </c>
      <c r="U1477" s="5">
        <v>0.25093106122448983</v>
      </c>
      <c r="V1477" s="5">
        <v>0.2790394285714286</v>
      </c>
    </row>
    <row r="1478" spans="1:22" hidden="1" x14ac:dyDescent="0.35">
      <c r="A1478" t="s">
        <v>66</v>
      </c>
      <c r="B1478" t="s">
        <v>42</v>
      </c>
      <c r="C1478" t="str">
        <f t="shared" si="69"/>
        <v>SLOVENIA_TO_elec</v>
      </c>
      <c r="D1478" t="str">
        <f t="shared" si="70"/>
        <v>PROTRA_CHP_PP_I</v>
      </c>
      <c r="E1478" t="s">
        <v>1</v>
      </c>
      <c r="F1478" s="1" t="str">
        <f t="shared" si="71"/>
        <v>SLOVENIATO_elecPROTRA_CHP_gas_fuels_CCS</v>
      </c>
      <c r="G1478" s="5">
        <v>0</v>
      </c>
      <c r="H1478" s="5">
        <v>0</v>
      </c>
      <c r="I1478" s="5">
        <v>0</v>
      </c>
      <c r="J1478" s="5">
        <v>0</v>
      </c>
      <c r="K1478" s="5">
        <v>0</v>
      </c>
      <c r="L1478" s="5">
        <v>0</v>
      </c>
      <c r="M1478" s="5">
        <v>0</v>
      </c>
      <c r="N1478" s="5">
        <v>0</v>
      </c>
      <c r="O1478" s="5">
        <v>0</v>
      </c>
      <c r="P1478" s="5">
        <v>0</v>
      </c>
      <c r="Q1478" s="5">
        <v>0</v>
      </c>
      <c r="R1478" s="5">
        <v>0</v>
      </c>
      <c r="S1478" s="5">
        <v>0</v>
      </c>
      <c r="T1478" s="5">
        <v>0</v>
      </c>
      <c r="U1478" s="5">
        <v>0</v>
      </c>
      <c r="V1478" s="5">
        <v>0</v>
      </c>
    </row>
    <row r="1479" spans="1:22" hidden="1" x14ac:dyDescent="0.35">
      <c r="A1479" t="s">
        <v>66</v>
      </c>
      <c r="B1479" t="s">
        <v>42</v>
      </c>
      <c r="C1479" t="str">
        <f t="shared" si="69"/>
        <v>SLOVENIA_TO_elec</v>
      </c>
      <c r="D1479" t="str">
        <f t="shared" si="70"/>
        <v>PROTRA_CHP_PP_I</v>
      </c>
      <c r="E1479" t="s">
        <v>2</v>
      </c>
      <c r="F1479" s="1" t="str">
        <f t="shared" si="71"/>
        <v>SLOVENIATO_elecPROTRA_CHP_geothermal</v>
      </c>
      <c r="G1479" s="5">
        <v>1.8365445598687809E-4</v>
      </c>
      <c r="H1479" s="5">
        <v>5.0209329790374963E-4</v>
      </c>
      <c r="I1479" s="5">
        <v>4.8322852081488052E-4</v>
      </c>
      <c r="J1479" s="5">
        <v>4.8613079421316803E-4</v>
      </c>
      <c r="K1479" s="5">
        <v>4.7452170062001783E-4</v>
      </c>
      <c r="L1479" s="5">
        <v>4.8322852081488052E-4</v>
      </c>
      <c r="M1479" s="5">
        <v>6.9758999999999999E-4</v>
      </c>
      <c r="N1479" s="5">
        <v>7.159223340000001E-4</v>
      </c>
      <c r="O1479" s="5">
        <v>7.2449999999999988E-4</v>
      </c>
      <c r="P1479" s="5">
        <v>7.5988809899999994E-4</v>
      </c>
      <c r="Q1479" s="5">
        <v>7.4312999999999994E-4</v>
      </c>
      <c r="R1479" s="5">
        <v>7.8584369596930274E-4</v>
      </c>
      <c r="S1479" s="5">
        <v>8.2855739193860554E-4</v>
      </c>
      <c r="T1479" s="5">
        <v>8.7127108790790834E-4</v>
      </c>
      <c r="U1479" s="5">
        <v>9.1398478387721114E-4</v>
      </c>
      <c r="V1479" s="5">
        <v>9.5669847984651394E-4</v>
      </c>
    </row>
    <row r="1480" spans="1:22" hidden="1" x14ac:dyDescent="0.35">
      <c r="A1480" t="s">
        <v>66</v>
      </c>
      <c r="B1480" t="s">
        <v>42</v>
      </c>
      <c r="C1480" t="str">
        <f t="shared" si="69"/>
        <v>SLOVENIA_TO_elec</v>
      </c>
      <c r="D1480" t="str">
        <f t="shared" si="70"/>
        <v>PROTRA_CHP_PP_I</v>
      </c>
      <c r="E1480" t="s">
        <v>3</v>
      </c>
      <c r="F1480" s="1" t="str">
        <f t="shared" si="71"/>
        <v>SLOVENIATO_elecPROTRA_CHP_liquid_fuels</v>
      </c>
      <c r="G1480" s="5">
        <v>7.6999999999999999E-2</v>
      </c>
      <c r="H1480" s="5">
        <v>7.6999999999999999E-2</v>
      </c>
      <c r="I1480" s="5">
        <v>6.2E-2</v>
      </c>
      <c r="J1480" s="5">
        <v>3.7499999999999999E-2</v>
      </c>
      <c r="K1480" s="5">
        <v>3.7499999999999999E-2</v>
      </c>
      <c r="L1480" s="5">
        <v>3.7499999999999999E-2</v>
      </c>
      <c r="M1480" s="5">
        <v>3.7499999999999999E-2</v>
      </c>
      <c r="N1480" s="5">
        <v>3.7499999999999999E-2</v>
      </c>
      <c r="O1480" s="5">
        <v>2.2499999999999999E-2</v>
      </c>
      <c r="P1480" s="5">
        <v>2.2499999999999999E-2</v>
      </c>
      <c r="Q1480" s="5">
        <v>2.23E-2</v>
      </c>
      <c r="R1480" s="5">
        <v>1.8414285714285716E-2</v>
      </c>
      <c r="S1480" s="5">
        <v>1.4528571428571431E-2</v>
      </c>
      <c r="T1480" s="5">
        <v>1.0642857142857145E-2</v>
      </c>
      <c r="U1480" s="5">
        <v>6.7571428571428591E-3</v>
      </c>
      <c r="V1480" s="5">
        <v>2.8714285714285738E-3</v>
      </c>
    </row>
    <row r="1481" spans="1:22" hidden="1" x14ac:dyDescent="0.35">
      <c r="A1481" t="s">
        <v>66</v>
      </c>
      <c r="B1481" t="s">
        <v>42</v>
      </c>
      <c r="C1481" t="str">
        <f t="shared" si="69"/>
        <v>SLOVENIA_TO_elec</v>
      </c>
      <c r="D1481" t="str">
        <f t="shared" si="70"/>
        <v>PROTRA_CHP_PP_I</v>
      </c>
      <c r="E1481" t="s">
        <v>4</v>
      </c>
      <c r="F1481" s="1" t="str">
        <f t="shared" si="71"/>
        <v>SLOVENIATO_elecPROTRA_CHP_liquid_fuels_CCS</v>
      </c>
      <c r="G1481" s="5">
        <v>0</v>
      </c>
      <c r="H1481" s="5">
        <v>0</v>
      </c>
      <c r="I1481" s="5">
        <v>0</v>
      </c>
      <c r="J1481" s="5">
        <v>0</v>
      </c>
      <c r="K1481" s="5">
        <v>0</v>
      </c>
      <c r="L1481" s="5">
        <v>0</v>
      </c>
      <c r="M1481" s="5">
        <v>0</v>
      </c>
      <c r="N1481" s="5">
        <v>0</v>
      </c>
      <c r="O1481" s="5">
        <v>0</v>
      </c>
      <c r="P1481" s="5">
        <v>0</v>
      </c>
      <c r="Q1481" s="5">
        <v>0</v>
      </c>
      <c r="R1481" s="5">
        <v>0</v>
      </c>
      <c r="S1481" s="5">
        <v>0</v>
      </c>
      <c r="T1481" s="5">
        <v>0</v>
      </c>
      <c r="U1481" s="5">
        <v>0</v>
      </c>
      <c r="V1481" s="5">
        <v>0</v>
      </c>
    </row>
    <row r="1482" spans="1:22" hidden="1" x14ac:dyDescent="0.35">
      <c r="A1482" t="s">
        <v>66</v>
      </c>
      <c r="B1482" t="s">
        <v>42</v>
      </c>
      <c r="C1482" t="str">
        <f t="shared" si="69"/>
        <v>SLOVENIA_TO_elec</v>
      </c>
      <c r="D1482" t="str">
        <f t="shared" si="70"/>
        <v>PROTRA_CHP_PP_I</v>
      </c>
      <c r="E1482" t="s">
        <v>5</v>
      </c>
      <c r="F1482" s="1" t="str">
        <f t="shared" si="71"/>
        <v>SLOVENIATO_elecPROTRA_CHP_solid_fossil</v>
      </c>
      <c r="G1482" s="5">
        <v>0.85899999999999999</v>
      </c>
      <c r="H1482" s="5">
        <v>0.85899999999999999</v>
      </c>
      <c r="I1482" s="5">
        <v>0.85899999999999999</v>
      </c>
      <c r="J1482" s="5">
        <v>0.82899999999999996</v>
      </c>
      <c r="K1482" s="5">
        <v>0.82899999999999996</v>
      </c>
      <c r="L1482" s="5">
        <v>0.79900000000000004</v>
      </c>
      <c r="M1482" s="5">
        <v>0.79900000000000004</v>
      </c>
      <c r="N1482" s="5">
        <v>0.79900000000000004</v>
      </c>
      <c r="O1482" s="5">
        <v>0.79900000000000004</v>
      </c>
      <c r="P1482" s="5">
        <v>0.79900000000000004</v>
      </c>
      <c r="Q1482" s="5">
        <v>0.72399999999999998</v>
      </c>
      <c r="R1482" s="5">
        <v>0.54299999999999993</v>
      </c>
      <c r="S1482" s="5">
        <v>0.54476872964169376</v>
      </c>
      <c r="T1482" s="5">
        <v>0.54476872964169376</v>
      </c>
      <c r="U1482" s="5">
        <v>0.54476872964169376</v>
      </c>
      <c r="V1482" s="5">
        <v>0.57012052117263845</v>
      </c>
    </row>
    <row r="1483" spans="1:22" hidden="1" x14ac:dyDescent="0.35">
      <c r="A1483" t="s">
        <v>66</v>
      </c>
      <c r="B1483" t="s">
        <v>42</v>
      </c>
      <c r="C1483" t="str">
        <f t="shared" si="69"/>
        <v>SLOVENIA_TO_elec</v>
      </c>
      <c r="D1483" t="str">
        <f t="shared" si="70"/>
        <v>PROTRA_CHP_PP_I</v>
      </c>
      <c r="E1483" t="s">
        <v>6</v>
      </c>
      <c r="F1483" s="1" t="str">
        <f t="shared" si="71"/>
        <v>SLOVENIATO_elecPROTRA_CHP_solid_fossil_CCS</v>
      </c>
      <c r="G1483" s="5">
        <v>0</v>
      </c>
      <c r="H1483" s="5">
        <v>0</v>
      </c>
      <c r="I1483" s="5">
        <v>0</v>
      </c>
      <c r="J1483" s="5">
        <v>0</v>
      </c>
      <c r="K1483" s="5">
        <v>0</v>
      </c>
      <c r="L1483" s="5">
        <v>0</v>
      </c>
      <c r="M1483" s="5">
        <v>0</v>
      </c>
      <c r="N1483" s="5">
        <v>0</v>
      </c>
      <c r="O1483" s="5">
        <v>0</v>
      </c>
      <c r="P1483" s="5">
        <v>0</v>
      </c>
      <c r="Q1483" s="5">
        <v>0</v>
      </c>
      <c r="R1483" s="5">
        <v>0</v>
      </c>
      <c r="S1483" s="5">
        <v>0</v>
      </c>
      <c r="T1483" s="5">
        <v>0</v>
      </c>
      <c r="U1483" s="5">
        <v>0</v>
      </c>
      <c r="V1483" s="5">
        <v>0</v>
      </c>
    </row>
    <row r="1484" spans="1:22" hidden="1" x14ac:dyDescent="0.35">
      <c r="A1484" t="s">
        <v>66</v>
      </c>
      <c r="B1484" t="s">
        <v>42</v>
      </c>
      <c r="C1484" t="str">
        <f t="shared" si="69"/>
        <v>SLOVENIA_TO_elec</v>
      </c>
      <c r="D1484" t="str">
        <f t="shared" si="70"/>
        <v>PROTRA_CHP_PP_I</v>
      </c>
      <c r="E1484" t="s">
        <v>7</v>
      </c>
      <c r="F1484" s="1" t="str">
        <f t="shared" si="71"/>
        <v>SLOVENIATO_elecPROTRA_CHP_waste</v>
      </c>
      <c r="G1484" s="5">
        <v>0</v>
      </c>
      <c r="H1484" s="5">
        <v>0</v>
      </c>
      <c r="I1484" s="5">
        <v>0</v>
      </c>
      <c r="J1484" s="5">
        <v>0</v>
      </c>
      <c r="K1484" s="5">
        <v>0</v>
      </c>
      <c r="L1484" s="5">
        <v>0</v>
      </c>
      <c r="M1484" s="5">
        <v>0</v>
      </c>
      <c r="N1484" s="5">
        <v>0</v>
      </c>
      <c r="O1484" s="5">
        <v>0</v>
      </c>
      <c r="P1484" s="5">
        <v>0</v>
      </c>
      <c r="Q1484" s="5">
        <v>0</v>
      </c>
      <c r="R1484" s="5">
        <v>0</v>
      </c>
      <c r="S1484" s="5">
        <v>0</v>
      </c>
      <c r="T1484" s="5">
        <v>0</v>
      </c>
      <c r="U1484" s="5">
        <v>0</v>
      </c>
      <c r="V1484" s="5">
        <v>0</v>
      </c>
    </row>
    <row r="1485" spans="1:22" hidden="1" x14ac:dyDescent="0.35">
      <c r="A1485" t="s">
        <v>66</v>
      </c>
      <c r="B1485" t="s">
        <v>42</v>
      </c>
      <c r="C1485" t="str">
        <f t="shared" si="69"/>
        <v>SLOVENIA_TO_elec</v>
      </c>
      <c r="D1485" t="str">
        <f t="shared" si="70"/>
        <v>PROTRA_CHP_PP_I</v>
      </c>
      <c r="E1485" t="s">
        <v>8</v>
      </c>
      <c r="F1485" s="1" t="str">
        <f t="shared" si="71"/>
        <v>SLOVENIATO_elecPROTRA_CHP_solid_bio</v>
      </c>
      <c r="G1485" s="5">
        <v>7.4000000000000003E-3</v>
      </c>
      <c r="H1485" s="5">
        <v>7.4000000000000003E-3</v>
      </c>
      <c r="I1485" s="5">
        <v>7.4000000000000003E-3</v>
      </c>
      <c r="J1485" s="5">
        <v>7.4000000000000003E-3</v>
      </c>
      <c r="K1485" s="5">
        <v>7.4000000000000003E-3</v>
      </c>
      <c r="L1485" s="5">
        <v>6.7499999999999999E-3</v>
      </c>
      <c r="M1485" s="5">
        <v>6.7499999999999999E-3</v>
      </c>
      <c r="N1485" s="5">
        <v>6.7499999999999999E-3</v>
      </c>
      <c r="O1485" s="5">
        <v>6.7499999999999999E-3</v>
      </c>
      <c r="P1485" s="5">
        <v>6.7499999999999999E-3</v>
      </c>
      <c r="Q1485" s="5">
        <v>6.7499999999999999E-3</v>
      </c>
      <c r="R1485" s="5">
        <v>7.1718750000000003E-3</v>
      </c>
      <c r="S1485" s="5">
        <v>7.1718750000000003E-3</v>
      </c>
      <c r="T1485" s="5">
        <v>7.1718750000000003E-3</v>
      </c>
      <c r="U1485" s="5">
        <v>7.1718750000000003E-3</v>
      </c>
      <c r="V1485" s="5">
        <v>9.7031249999999999E-3</v>
      </c>
    </row>
    <row r="1486" spans="1:22" hidden="1" x14ac:dyDescent="0.35">
      <c r="A1486" t="s">
        <v>66</v>
      </c>
      <c r="B1486" t="s">
        <v>42</v>
      </c>
      <c r="C1486" t="str">
        <f t="shared" si="69"/>
        <v>SLOVENIA_TO_elec</v>
      </c>
      <c r="D1486" t="str">
        <f t="shared" si="70"/>
        <v>PROTRA_CHP_PP_I</v>
      </c>
      <c r="E1486" t="s">
        <v>9</v>
      </c>
      <c r="F1486" s="1" t="str">
        <f t="shared" si="71"/>
        <v>SLOVENIATO_elecPROTRA_CHP_solid_bio_CCS</v>
      </c>
      <c r="G1486" s="5">
        <v>0</v>
      </c>
      <c r="H1486" s="5">
        <v>0</v>
      </c>
      <c r="I1486" s="5">
        <v>0</v>
      </c>
      <c r="J1486" s="5">
        <v>0</v>
      </c>
      <c r="K1486" s="5">
        <v>0</v>
      </c>
      <c r="L1486" s="5">
        <v>0</v>
      </c>
      <c r="M1486" s="5">
        <v>0</v>
      </c>
      <c r="N1486" s="5">
        <v>0</v>
      </c>
      <c r="O1486" s="5">
        <v>0</v>
      </c>
      <c r="P1486" s="5">
        <v>0</v>
      </c>
      <c r="Q1486" s="5">
        <v>0</v>
      </c>
      <c r="R1486" s="5">
        <v>0</v>
      </c>
      <c r="S1486" s="5">
        <v>0</v>
      </c>
      <c r="T1486" s="5">
        <v>0</v>
      </c>
      <c r="U1486" s="5">
        <v>0</v>
      </c>
      <c r="V1486" s="5">
        <v>0</v>
      </c>
    </row>
    <row r="1487" spans="1:22" hidden="1" x14ac:dyDescent="0.35">
      <c r="A1487" t="s">
        <v>66</v>
      </c>
      <c r="B1487" t="s">
        <v>42</v>
      </c>
      <c r="C1487" t="str">
        <f t="shared" si="69"/>
        <v>SLOVENIA_TO_elec</v>
      </c>
      <c r="D1487" t="str">
        <f t="shared" si="70"/>
        <v>PROTRA_CHP_PP_I</v>
      </c>
      <c r="E1487" t="s">
        <v>17</v>
      </c>
      <c r="F1487" s="1" t="str">
        <f t="shared" si="71"/>
        <v>SLOVENIATO_elecPROTRA_PP_solid_bio</v>
      </c>
      <c r="G1487" s="5">
        <v>0</v>
      </c>
      <c r="H1487" s="5">
        <v>0</v>
      </c>
      <c r="I1487" s="5">
        <v>0</v>
      </c>
      <c r="J1487" s="5">
        <v>0</v>
      </c>
      <c r="K1487" s="5">
        <v>2.1000000000000003E-3</v>
      </c>
      <c r="L1487" s="5">
        <v>2.1000000000000003E-3</v>
      </c>
      <c r="M1487" s="5">
        <v>2.1000000000000003E-3</v>
      </c>
      <c r="N1487" s="5">
        <v>2.1000000000000003E-3</v>
      </c>
      <c r="O1487" s="5">
        <v>2.1000000000000003E-3</v>
      </c>
      <c r="P1487" s="5">
        <v>2.1000000000000003E-3</v>
      </c>
      <c r="Q1487" s="5">
        <v>2.1000000000000003E-3</v>
      </c>
      <c r="R1487" s="5">
        <v>2.2312500000000002E-3</v>
      </c>
      <c r="S1487" s="5">
        <v>2.2312500000000002E-3</v>
      </c>
      <c r="T1487" s="5">
        <v>2.2312500000000002E-3</v>
      </c>
      <c r="U1487" s="5">
        <v>2.2312500000000002E-3</v>
      </c>
      <c r="V1487" s="5">
        <v>3.0187500000000006E-3</v>
      </c>
    </row>
    <row r="1488" spans="1:22" hidden="1" x14ac:dyDescent="0.35">
      <c r="A1488" t="s">
        <v>66</v>
      </c>
      <c r="B1488" t="s">
        <v>42</v>
      </c>
      <c r="C1488" t="str">
        <f t="shared" si="69"/>
        <v>SLOVENIA_TO_elec</v>
      </c>
      <c r="D1488" t="str">
        <f t="shared" si="70"/>
        <v>PROTRA_CHP_PP_I</v>
      </c>
      <c r="E1488" t="s">
        <v>18</v>
      </c>
      <c r="F1488" s="1" t="str">
        <f t="shared" si="71"/>
        <v>SLOVENIATO_elecPROTRA_PP_solid_bio_CCS</v>
      </c>
      <c r="G1488" s="5">
        <v>0</v>
      </c>
      <c r="H1488" s="5">
        <v>0</v>
      </c>
      <c r="I1488" s="5">
        <v>0</v>
      </c>
      <c r="J1488" s="5">
        <v>0</v>
      </c>
      <c r="K1488" s="5">
        <v>0</v>
      </c>
      <c r="L1488" s="5">
        <v>0</v>
      </c>
      <c r="M1488" s="5">
        <v>0</v>
      </c>
      <c r="N1488" s="5">
        <v>0</v>
      </c>
      <c r="O1488" s="5">
        <v>0</v>
      </c>
      <c r="P1488" s="5">
        <v>0</v>
      </c>
      <c r="Q1488" s="5">
        <v>0</v>
      </c>
      <c r="R1488" s="5">
        <v>0</v>
      </c>
      <c r="S1488" s="5">
        <v>0</v>
      </c>
      <c r="T1488" s="5">
        <v>0</v>
      </c>
      <c r="U1488" s="5">
        <v>0</v>
      </c>
      <c r="V1488" s="5">
        <v>0</v>
      </c>
    </row>
    <row r="1489" spans="1:22" hidden="1" x14ac:dyDescent="0.35">
      <c r="A1489" t="s">
        <v>66</v>
      </c>
      <c r="B1489" t="s">
        <v>42</v>
      </c>
      <c r="C1489" t="str">
        <f t="shared" si="69"/>
        <v>SLOVENIA_TO_elec</v>
      </c>
      <c r="D1489" t="str">
        <f t="shared" si="70"/>
        <v>PROTRA_CHP_PP_I</v>
      </c>
      <c r="E1489" t="s">
        <v>19</v>
      </c>
      <c r="F1489" s="1" t="str">
        <f t="shared" si="71"/>
        <v>SLOVENIATO_elecPROTRA_PP_gas_fuels</v>
      </c>
      <c r="G1489" s="5">
        <v>0.1472</v>
      </c>
      <c r="H1489" s="5">
        <v>0.15343999999999999</v>
      </c>
      <c r="I1489" s="5">
        <v>0.15343999999999999</v>
      </c>
      <c r="J1489" s="5">
        <v>0.13144</v>
      </c>
      <c r="K1489" s="5">
        <v>0.13144</v>
      </c>
      <c r="L1489" s="5">
        <v>0.13144</v>
      </c>
      <c r="M1489" s="5">
        <v>0.14183999999999999</v>
      </c>
      <c r="N1489" s="5">
        <v>0.14183999999999999</v>
      </c>
      <c r="O1489" s="5">
        <v>0.14183999999999999</v>
      </c>
      <c r="P1489" s="5">
        <v>0.14183999999999999</v>
      </c>
      <c r="Q1489" s="5">
        <v>0.14183999999999999</v>
      </c>
      <c r="R1489" s="5">
        <v>0.14212946938775509</v>
      </c>
      <c r="S1489" s="5">
        <v>0.14212946938775509</v>
      </c>
      <c r="T1489" s="5">
        <v>0.14212946938775509</v>
      </c>
      <c r="U1489" s="5">
        <v>0.14212946938775509</v>
      </c>
      <c r="V1489" s="5">
        <v>0.15805028571428573</v>
      </c>
    </row>
    <row r="1490" spans="1:22" hidden="1" x14ac:dyDescent="0.35">
      <c r="A1490" t="s">
        <v>66</v>
      </c>
      <c r="B1490" t="s">
        <v>42</v>
      </c>
      <c r="C1490" t="str">
        <f t="shared" si="69"/>
        <v>SLOVENIA_TO_elec</v>
      </c>
      <c r="D1490" t="str">
        <f t="shared" si="70"/>
        <v>PROTRA_CHP_PP_I</v>
      </c>
      <c r="E1490" t="s">
        <v>20</v>
      </c>
      <c r="F1490" s="1" t="str">
        <f t="shared" si="71"/>
        <v>SLOVENIATO_elecPROTRA_PP_gas_fuels_CCS</v>
      </c>
      <c r="G1490" s="6">
        <v>0</v>
      </c>
      <c r="H1490" s="6">
        <v>0</v>
      </c>
      <c r="I1490" s="6">
        <v>0</v>
      </c>
      <c r="J1490" s="6">
        <v>0</v>
      </c>
      <c r="K1490" s="6">
        <v>0</v>
      </c>
      <c r="L1490" s="6">
        <v>0</v>
      </c>
      <c r="M1490" s="6">
        <v>0</v>
      </c>
      <c r="N1490" s="6">
        <v>0</v>
      </c>
      <c r="O1490" s="6">
        <v>0</v>
      </c>
      <c r="P1490" s="6">
        <v>0</v>
      </c>
      <c r="Q1490" s="6">
        <v>0</v>
      </c>
      <c r="R1490" s="6">
        <v>0</v>
      </c>
      <c r="S1490" s="6">
        <v>0</v>
      </c>
      <c r="T1490" s="6">
        <v>0</v>
      </c>
      <c r="U1490" s="6">
        <v>0</v>
      </c>
      <c r="V1490" s="6">
        <v>0</v>
      </c>
    </row>
    <row r="1491" spans="1:22" hidden="1" x14ac:dyDescent="0.35">
      <c r="A1491" t="s">
        <v>66</v>
      </c>
      <c r="B1491" t="s">
        <v>42</v>
      </c>
      <c r="C1491" t="str">
        <f t="shared" si="69"/>
        <v>SLOVENIA_TO_elec</v>
      </c>
      <c r="D1491" t="str">
        <f t="shared" si="70"/>
        <v>PROTRA_CHP_PP_I</v>
      </c>
      <c r="E1491" t="s">
        <v>21</v>
      </c>
      <c r="F1491" s="1" t="str">
        <f t="shared" si="71"/>
        <v>SLOVENIATO_elecPROTRA_PP_geothermal</v>
      </c>
      <c r="G1491" s="5">
        <v>0</v>
      </c>
      <c r="H1491" s="5">
        <v>0</v>
      </c>
      <c r="I1491" s="5">
        <v>0</v>
      </c>
      <c r="J1491" s="5">
        <v>0</v>
      </c>
      <c r="K1491" s="5">
        <v>0</v>
      </c>
      <c r="L1491" s="5">
        <v>0</v>
      </c>
      <c r="M1491" s="5">
        <v>0</v>
      </c>
      <c r="N1491" s="5">
        <v>0</v>
      </c>
      <c r="O1491" s="5">
        <v>0</v>
      </c>
      <c r="P1491" s="5">
        <v>0</v>
      </c>
      <c r="Q1491" s="5">
        <v>0</v>
      </c>
      <c r="R1491" s="5">
        <v>0</v>
      </c>
      <c r="S1491" s="5">
        <v>0</v>
      </c>
      <c r="T1491" s="5">
        <v>0</v>
      </c>
      <c r="U1491" s="5">
        <v>0</v>
      </c>
      <c r="V1491" s="5">
        <v>0</v>
      </c>
    </row>
    <row r="1492" spans="1:22" hidden="1" x14ac:dyDescent="0.35">
      <c r="A1492" t="s">
        <v>66</v>
      </c>
      <c r="B1492" t="s">
        <v>42</v>
      </c>
      <c r="C1492" t="str">
        <f t="shared" si="69"/>
        <v>SLOVENIA_TO_elec</v>
      </c>
      <c r="D1492" t="str">
        <f t="shared" si="70"/>
        <v>PROTRA_CHP_PP_I</v>
      </c>
      <c r="E1492" t="s">
        <v>22</v>
      </c>
      <c r="F1492" s="1" t="str">
        <f t="shared" si="71"/>
        <v>SLOVENIATO_elecPROTRA_PP_hydropower_dammed</v>
      </c>
      <c r="G1492" s="5">
        <v>0.63490000000000002</v>
      </c>
      <c r="H1492" s="5">
        <v>0.65836000000000006</v>
      </c>
      <c r="I1492" s="5">
        <v>0.67102000000000006</v>
      </c>
      <c r="J1492" s="5">
        <v>0.68368000000000007</v>
      </c>
      <c r="K1492" s="5">
        <v>0.7256800000000001</v>
      </c>
      <c r="L1492" s="5">
        <v>0.90568000000000004</v>
      </c>
      <c r="M1492" s="5">
        <v>0.90568000000000004</v>
      </c>
      <c r="N1492" s="5">
        <v>0.90568000000000004</v>
      </c>
      <c r="O1492" s="5">
        <v>0.90568000000000004</v>
      </c>
      <c r="P1492" s="5">
        <v>0.90568000000000004</v>
      </c>
      <c r="Q1492" s="5">
        <v>0.90568000000000004</v>
      </c>
      <c r="R1492" s="5">
        <v>0.90568000000000004</v>
      </c>
      <c r="S1492" s="5">
        <v>0.90568000000000004</v>
      </c>
      <c r="T1492" s="5">
        <v>0.90568000000000004</v>
      </c>
      <c r="U1492" s="5">
        <v>0.90568000000000004</v>
      </c>
      <c r="V1492" s="5">
        <v>0.90568000000000004</v>
      </c>
    </row>
    <row r="1493" spans="1:22" hidden="1" x14ac:dyDescent="0.35">
      <c r="A1493" t="s">
        <v>66</v>
      </c>
      <c r="B1493" t="s">
        <v>42</v>
      </c>
      <c r="C1493" t="str">
        <f t="shared" si="69"/>
        <v>SLOVENIA_TO_elec</v>
      </c>
      <c r="D1493" t="str">
        <f t="shared" si="70"/>
        <v>PROTRA_CHP_PP_I</v>
      </c>
      <c r="E1493" t="s">
        <v>23</v>
      </c>
      <c r="F1493" s="1" t="str">
        <f t="shared" si="71"/>
        <v>SLOVENIATO_elecPROTRA_PP_hydropower_run_of_river</v>
      </c>
      <c r="G1493" s="5">
        <v>0.34493200000000002</v>
      </c>
      <c r="H1493" s="5">
        <v>0.34792200000000001</v>
      </c>
      <c r="I1493" s="5">
        <v>0.34792200000000001</v>
      </c>
      <c r="J1493" s="5">
        <v>0.34792200000000001</v>
      </c>
      <c r="K1493" s="5">
        <v>0.34772200000000003</v>
      </c>
      <c r="L1493" s="5">
        <v>0.34831999999999996</v>
      </c>
      <c r="M1493" s="5">
        <v>0.34831999999999996</v>
      </c>
      <c r="N1493" s="5">
        <v>0.34831999999999996</v>
      </c>
      <c r="O1493" s="5">
        <v>0.39331999999999995</v>
      </c>
      <c r="P1493" s="5">
        <v>0.39131999999999995</v>
      </c>
      <c r="Q1493" s="5">
        <v>0.39131999999999995</v>
      </c>
      <c r="R1493" s="5">
        <v>0.39131999999999995</v>
      </c>
      <c r="S1493" s="5">
        <v>0.39131999999999995</v>
      </c>
      <c r="T1493" s="5">
        <v>0.39131999999999995</v>
      </c>
      <c r="U1493" s="5">
        <v>0.39131999999999995</v>
      </c>
      <c r="V1493" s="5">
        <v>0.41287418803418796</v>
      </c>
    </row>
    <row r="1494" spans="1:22" hidden="1" x14ac:dyDescent="0.35">
      <c r="A1494" t="s">
        <v>66</v>
      </c>
      <c r="B1494" t="s">
        <v>42</v>
      </c>
      <c r="C1494" t="str">
        <f t="shared" si="69"/>
        <v>SLOVENIA_TO_elec</v>
      </c>
      <c r="D1494" t="str">
        <f t="shared" si="70"/>
        <v>PROTRA_CHP_PP_I</v>
      </c>
      <c r="E1494" t="s">
        <v>24</v>
      </c>
      <c r="F1494" s="1" t="str">
        <f t="shared" si="71"/>
        <v>SLOVENIATO_elecPROTRA_PP_liquid_fuels</v>
      </c>
      <c r="G1494" s="5">
        <v>0.11849999999999999</v>
      </c>
      <c r="H1494" s="5">
        <v>0.11849999999999999</v>
      </c>
      <c r="I1494" s="5">
        <v>0.11849999999999999</v>
      </c>
      <c r="J1494" s="5">
        <v>4.4499999999999998E-2</v>
      </c>
      <c r="K1494" s="5">
        <v>4.4499999999999998E-2</v>
      </c>
      <c r="L1494" s="5">
        <v>3.0899999999999997E-2</v>
      </c>
      <c r="M1494" s="5">
        <v>3.0100000000000002E-2</v>
      </c>
      <c r="N1494" s="5">
        <v>2.6100000000000002E-2</v>
      </c>
      <c r="O1494" s="5">
        <v>2.6100000000000002E-2</v>
      </c>
      <c r="P1494" s="5">
        <v>1.9099999999999999E-2</v>
      </c>
      <c r="Q1494" s="5">
        <v>9.1100000000000014E-2</v>
      </c>
      <c r="R1494" s="5">
        <v>9.8757142857142877E-2</v>
      </c>
      <c r="S1494" s="5">
        <v>0.10641428571428574</v>
      </c>
      <c r="T1494" s="5">
        <v>0.1140714285714286</v>
      </c>
      <c r="U1494" s="5">
        <v>0.12172857142857146</v>
      </c>
      <c r="V1494" s="5">
        <v>0.12938571428571433</v>
      </c>
    </row>
    <row r="1495" spans="1:22" hidden="1" x14ac:dyDescent="0.35">
      <c r="A1495" t="s">
        <v>66</v>
      </c>
      <c r="B1495" t="s">
        <v>42</v>
      </c>
      <c r="C1495" t="str">
        <f t="shared" si="69"/>
        <v>SLOVENIA_TO_elec</v>
      </c>
      <c r="D1495" t="str">
        <f t="shared" si="70"/>
        <v>PROTRA_CHP_PP_I</v>
      </c>
      <c r="E1495" t="s">
        <v>25</v>
      </c>
      <c r="F1495" s="1" t="str">
        <f t="shared" si="71"/>
        <v>SLOVENIATO_elecPROTRA_PP_liquid_fuels_CCS</v>
      </c>
      <c r="G1495" s="5">
        <v>0</v>
      </c>
      <c r="H1495" s="5">
        <v>0</v>
      </c>
      <c r="I1495" s="5">
        <v>0</v>
      </c>
      <c r="J1495" s="5">
        <v>0</v>
      </c>
      <c r="K1495" s="5">
        <v>0</v>
      </c>
      <c r="L1495" s="5">
        <v>0</v>
      </c>
      <c r="M1495" s="5">
        <v>0</v>
      </c>
      <c r="N1495" s="5">
        <v>0</v>
      </c>
      <c r="O1495" s="5">
        <v>0</v>
      </c>
      <c r="P1495" s="5">
        <v>0</v>
      </c>
      <c r="Q1495" s="5">
        <v>0</v>
      </c>
      <c r="R1495" s="5">
        <v>0</v>
      </c>
      <c r="S1495" s="5">
        <v>0</v>
      </c>
      <c r="T1495" s="5">
        <v>0</v>
      </c>
      <c r="U1495" s="5">
        <v>0</v>
      </c>
      <c r="V1495" s="5">
        <v>0</v>
      </c>
    </row>
    <row r="1496" spans="1:22" hidden="1" x14ac:dyDescent="0.35">
      <c r="A1496" t="s">
        <v>66</v>
      </c>
      <c r="B1496" t="s">
        <v>42</v>
      </c>
      <c r="C1496" t="str">
        <f t="shared" si="69"/>
        <v>SLOVENIA_TO_elec</v>
      </c>
      <c r="D1496" t="str">
        <f t="shared" si="70"/>
        <v>PROTRA_CHP_PP_I</v>
      </c>
      <c r="E1496" t="s">
        <v>26</v>
      </c>
      <c r="F1496" s="1" t="str">
        <f t="shared" si="71"/>
        <v>SLOVENIATO_elecPROTRA_PP_nuclear</v>
      </c>
      <c r="G1496" s="5">
        <v>0.69599999999999995</v>
      </c>
      <c r="H1496" s="5">
        <v>0.70699999999999996</v>
      </c>
      <c r="I1496" s="5">
        <v>0.70699999999999996</v>
      </c>
      <c r="J1496" s="5">
        <v>0.70699999999999996</v>
      </c>
      <c r="K1496" s="5">
        <v>0.70699999999999996</v>
      </c>
      <c r="L1496" s="5">
        <v>0.70699999999999996</v>
      </c>
      <c r="M1496" s="5">
        <v>0.73</v>
      </c>
      <c r="N1496" s="5">
        <v>0.73</v>
      </c>
      <c r="O1496" s="5">
        <v>0.73</v>
      </c>
      <c r="P1496" s="5">
        <v>0.73</v>
      </c>
      <c r="Q1496" s="5">
        <v>0.73</v>
      </c>
      <c r="R1496" s="5">
        <v>0.73</v>
      </c>
      <c r="S1496" s="5">
        <v>0.73</v>
      </c>
      <c r="T1496" s="5">
        <v>0.73</v>
      </c>
      <c r="U1496" s="5">
        <v>0.73</v>
      </c>
      <c r="V1496" s="5">
        <v>0.73</v>
      </c>
    </row>
    <row r="1497" spans="1:22" hidden="1" x14ac:dyDescent="0.35">
      <c r="A1497" t="s">
        <v>66</v>
      </c>
      <c r="B1497" t="s">
        <v>42</v>
      </c>
      <c r="C1497" t="str">
        <f t="shared" si="69"/>
        <v>SLOVENIA_TO_elec</v>
      </c>
      <c r="D1497" t="str">
        <f t="shared" si="70"/>
        <v>PROTRA_CHP_PP_I</v>
      </c>
      <c r="E1497" t="s">
        <v>27</v>
      </c>
      <c r="F1497" s="1" t="str">
        <f t="shared" si="71"/>
        <v>SLOVENIATO_elecPROTRA_PP_oceanic</v>
      </c>
      <c r="G1497" s="5">
        <v>0</v>
      </c>
      <c r="H1497" s="5">
        <v>0</v>
      </c>
      <c r="I1497" s="5">
        <v>0</v>
      </c>
      <c r="J1497" s="5">
        <v>0</v>
      </c>
      <c r="K1497" s="5">
        <v>0</v>
      </c>
      <c r="L1497" s="5">
        <v>0</v>
      </c>
      <c r="M1497" s="5">
        <v>0</v>
      </c>
      <c r="N1497" s="5">
        <v>0</v>
      </c>
      <c r="O1497" s="5">
        <v>0</v>
      </c>
      <c r="P1497" s="5">
        <v>0</v>
      </c>
      <c r="Q1497" s="5">
        <v>0</v>
      </c>
      <c r="R1497" s="5">
        <v>0</v>
      </c>
      <c r="S1497" s="5">
        <v>0</v>
      </c>
      <c r="T1497" s="5">
        <v>0</v>
      </c>
      <c r="U1497" s="5">
        <v>0</v>
      </c>
      <c r="V1497" s="5">
        <v>0</v>
      </c>
    </row>
    <row r="1498" spans="1:22" hidden="1" x14ac:dyDescent="0.35">
      <c r="A1498" t="s">
        <v>66</v>
      </c>
      <c r="B1498" t="s">
        <v>42</v>
      </c>
      <c r="C1498" t="str">
        <f t="shared" si="69"/>
        <v>SLOVENIA_TO_elec</v>
      </c>
      <c r="D1498" t="str">
        <f t="shared" si="70"/>
        <v>PROTRA_CHP_PP_I</v>
      </c>
      <c r="E1498" t="s">
        <v>28</v>
      </c>
      <c r="F1498" s="1" t="str">
        <f t="shared" si="71"/>
        <v>SLOVENIATO_elecPROTRA_PP_solar_CSP</v>
      </c>
      <c r="G1498" s="5">
        <v>0</v>
      </c>
      <c r="H1498" s="5">
        <v>0</v>
      </c>
      <c r="I1498" s="5">
        <v>0</v>
      </c>
      <c r="J1498" s="5">
        <v>0</v>
      </c>
      <c r="K1498" s="5">
        <v>0</v>
      </c>
      <c r="L1498" s="5">
        <v>0</v>
      </c>
      <c r="M1498" s="5">
        <v>0</v>
      </c>
      <c r="N1498" s="5">
        <v>0</v>
      </c>
      <c r="O1498" s="5">
        <v>0</v>
      </c>
      <c r="P1498" s="5">
        <v>0</v>
      </c>
      <c r="Q1498" s="5">
        <v>0</v>
      </c>
      <c r="R1498" s="5">
        <v>0</v>
      </c>
      <c r="S1498" s="5">
        <v>0</v>
      </c>
      <c r="T1498" s="5">
        <v>0</v>
      </c>
      <c r="U1498" s="5">
        <v>0</v>
      </c>
      <c r="V1498" s="5">
        <v>0</v>
      </c>
    </row>
    <row r="1499" spans="1:22" hidden="1" x14ac:dyDescent="0.35">
      <c r="A1499" t="s">
        <v>66</v>
      </c>
      <c r="B1499" t="s">
        <v>42</v>
      </c>
      <c r="C1499" t="str">
        <f t="shared" si="69"/>
        <v>SLOVENIA_TO_elec</v>
      </c>
      <c r="D1499" t="str">
        <f t="shared" si="70"/>
        <v>PROTRA_CHP_PP_I</v>
      </c>
      <c r="E1499" t="s">
        <v>29</v>
      </c>
      <c r="F1499" s="1" t="str">
        <f t="shared" si="71"/>
        <v>SLOVENIATO_elecPROTRA_PP_solar_PV</v>
      </c>
      <c r="G1499" s="5">
        <v>9.4000000000000085E-7</v>
      </c>
      <c r="H1499" s="5">
        <v>3.8800000000000035E-6</v>
      </c>
      <c r="I1499" s="5">
        <v>1.172000000000001E-5</v>
      </c>
      <c r="J1499" s="5">
        <v>2.0000000000000019E-5</v>
      </c>
      <c r="K1499" s="5">
        <v>8.0000000000000074E-5</v>
      </c>
      <c r="L1499" s="5">
        <v>2.4000000000000022E-4</v>
      </c>
      <c r="M1499" s="5">
        <v>1.140000000000001E-3</v>
      </c>
      <c r="N1499" s="5">
        <v>2.8400000000000027E-3</v>
      </c>
      <c r="O1499" s="5">
        <v>3.7400000000000033E-3</v>
      </c>
      <c r="P1499" s="5">
        <v>4.4600000000000048E-3</v>
      </c>
      <c r="Q1499" s="5">
        <v>4.7600000000000038E-3</v>
      </c>
      <c r="R1499" s="5">
        <v>4.7781679389313015E-3</v>
      </c>
      <c r="S1499" s="5">
        <v>4.8326717557251944E-3</v>
      </c>
      <c r="T1499" s="5">
        <v>4.9961832061068742E-3</v>
      </c>
      <c r="U1499" s="5">
        <v>4.9961832061068742E-3</v>
      </c>
      <c r="V1499" s="5">
        <v>5.050687022900768E-3</v>
      </c>
    </row>
    <row r="1500" spans="1:22" hidden="1" x14ac:dyDescent="0.35">
      <c r="A1500" t="s">
        <v>66</v>
      </c>
      <c r="B1500" t="s">
        <v>42</v>
      </c>
      <c r="C1500" t="str">
        <f t="shared" si="69"/>
        <v>SLOVENIA_TO_elec</v>
      </c>
      <c r="D1500" t="str">
        <f t="shared" si="70"/>
        <v>PROTRA_CHP_PP_I</v>
      </c>
      <c r="E1500" t="s">
        <v>30</v>
      </c>
      <c r="F1500" s="1" t="str">
        <f t="shared" si="71"/>
        <v>SLOVENIATO_elecPROTRA_PP_solar_urban_PV</v>
      </c>
      <c r="G1500" s="5">
        <v>4.6059999999999996E-5</v>
      </c>
      <c r="H1500" s="5">
        <v>1.9012E-4</v>
      </c>
      <c r="I1500" s="5">
        <v>5.7427999999999993E-4</v>
      </c>
      <c r="J1500" s="5">
        <v>9.7999999999999997E-4</v>
      </c>
      <c r="K1500" s="5">
        <v>3.9199999999999999E-3</v>
      </c>
      <c r="L1500" s="5">
        <v>1.176E-2</v>
      </c>
      <c r="M1500" s="5">
        <v>5.586E-2</v>
      </c>
      <c r="N1500" s="5">
        <v>0.13916000000000001</v>
      </c>
      <c r="O1500" s="5">
        <v>0.18325999999999998</v>
      </c>
      <c r="P1500" s="5">
        <v>0.21853999999999998</v>
      </c>
      <c r="Q1500" s="5">
        <v>0.23324</v>
      </c>
      <c r="R1500" s="5">
        <v>0.23413022900763358</v>
      </c>
      <c r="S1500" s="5">
        <v>0.23680091603053435</v>
      </c>
      <c r="T1500" s="5">
        <v>0.24481297709923666</v>
      </c>
      <c r="U1500" s="5">
        <v>0.24481297709923666</v>
      </c>
      <c r="V1500" s="5">
        <v>0.24748366412213743</v>
      </c>
    </row>
    <row r="1501" spans="1:22" hidden="1" x14ac:dyDescent="0.35">
      <c r="A1501" t="s">
        <v>66</v>
      </c>
      <c r="B1501" t="s">
        <v>42</v>
      </c>
      <c r="C1501" t="str">
        <f t="shared" si="69"/>
        <v>SLOVENIA_TO_elec</v>
      </c>
      <c r="D1501" t="str">
        <f t="shared" si="70"/>
        <v>PROTRA_CHP_PP_I</v>
      </c>
      <c r="E1501" t="s">
        <v>31</v>
      </c>
      <c r="F1501" s="1" t="str">
        <f t="shared" si="71"/>
        <v>SLOVENIATO_elecPROTRA_PP_solid_fossil</v>
      </c>
      <c r="G1501" s="5">
        <v>3.5000000000000001E-3</v>
      </c>
      <c r="H1501" s="5">
        <v>0</v>
      </c>
      <c r="I1501" s="5">
        <v>0</v>
      </c>
      <c r="J1501" s="5">
        <v>0</v>
      </c>
      <c r="K1501" s="5">
        <v>0</v>
      </c>
      <c r="L1501" s="5">
        <v>0</v>
      </c>
      <c r="M1501" s="5">
        <v>0</v>
      </c>
      <c r="N1501" s="5">
        <v>0</v>
      </c>
      <c r="O1501" s="5">
        <v>0</v>
      </c>
      <c r="P1501" s="5">
        <v>0</v>
      </c>
      <c r="Q1501" s="5">
        <v>0</v>
      </c>
      <c r="R1501" s="5">
        <v>0</v>
      </c>
      <c r="S1501" s="5">
        <v>0</v>
      </c>
      <c r="T1501" s="5">
        <v>0</v>
      </c>
      <c r="U1501" s="5">
        <v>0</v>
      </c>
      <c r="V1501" s="5">
        <v>0</v>
      </c>
    </row>
    <row r="1502" spans="1:22" hidden="1" x14ac:dyDescent="0.35">
      <c r="A1502" t="s">
        <v>66</v>
      </c>
      <c r="B1502" t="s">
        <v>42</v>
      </c>
      <c r="C1502" t="str">
        <f t="shared" si="69"/>
        <v>SLOVENIA_TO_elec</v>
      </c>
      <c r="D1502" t="str">
        <f t="shared" si="70"/>
        <v>PROTRA_CHP_PP_I</v>
      </c>
      <c r="E1502" t="s">
        <v>32</v>
      </c>
      <c r="F1502" s="1" t="str">
        <f t="shared" si="71"/>
        <v>SLOVENIATO_elecPROTRA_PP_solid_fossil_CCS</v>
      </c>
      <c r="G1502" s="5">
        <v>0</v>
      </c>
      <c r="H1502" s="5">
        <v>0</v>
      </c>
      <c r="I1502" s="5">
        <v>0</v>
      </c>
      <c r="J1502" s="5">
        <v>0</v>
      </c>
      <c r="K1502" s="5">
        <v>0</v>
      </c>
      <c r="L1502" s="5">
        <v>0</v>
      </c>
      <c r="M1502" s="5">
        <v>0</v>
      </c>
      <c r="N1502" s="5">
        <v>0</v>
      </c>
      <c r="O1502" s="5">
        <v>0</v>
      </c>
      <c r="P1502" s="5">
        <v>0</v>
      </c>
      <c r="Q1502" s="5">
        <v>0</v>
      </c>
      <c r="R1502" s="5">
        <v>0</v>
      </c>
      <c r="S1502" s="5">
        <v>0</v>
      </c>
      <c r="T1502" s="5">
        <v>0</v>
      </c>
      <c r="U1502" s="5">
        <v>0</v>
      </c>
      <c r="V1502" s="5">
        <v>0</v>
      </c>
    </row>
    <row r="1503" spans="1:22" hidden="1" x14ac:dyDescent="0.35">
      <c r="A1503" t="s">
        <v>66</v>
      </c>
      <c r="B1503" t="s">
        <v>42</v>
      </c>
      <c r="C1503" t="str">
        <f t="shared" si="69"/>
        <v>SLOVENIA_TO_elec</v>
      </c>
      <c r="D1503" t="str">
        <f t="shared" si="70"/>
        <v>PROTRA_CHP_PP_I</v>
      </c>
      <c r="E1503" t="s">
        <v>33</v>
      </c>
      <c r="F1503" s="1" t="str">
        <f t="shared" si="71"/>
        <v>SLOVENIATO_elecPROTRA_PP_waste</v>
      </c>
      <c r="G1503" s="5">
        <v>0</v>
      </c>
      <c r="H1503" s="5">
        <v>0</v>
      </c>
      <c r="I1503" s="5">
        <v>0</v>
      </c>
      <c r="J1503" s="5">
        <v>0</v>
      </c>
      <c r="K1503" s="5">
        <v>0</v>
      </c>
      <c r="L1503" s="5">
        <v>0</v>
      </c>
      <c r="M1503" s="5">
        <v>0</v>
      </c>
      <c r="N1503" s="5">
        <v>0</v>
      </c>
      <c r="O1503" s="5">
        <v>0</v>
      </c>
      <c r="P1503" s="5">
        <v>0</v>
      </c>
      <c r="Q1503" s="5">
        <v>0</v>
      </c>
      <c r="R1503" s="5">
        <v>0</v>
      </c>
      <c r="S1503" s="5">
        <v>0</v>
      </c>
      <c r="T1503" s="5">
        <v>0</v>
      </c>
      <c r="U1503" s="5">
        <v>0</v>
      </c>
      <c r="V1503" s="5">
        <v>0</v>
      </c>
    </row>
    <row r="1504" spans="1:22" hidden="1" x14ac:dyDescent="0.35">
      <c r="A1504" t="s">
        <v>66</v>
      </c>
      <c r="B1504" t="s">
        <v>42</v>
      </c>
      <c r="C1504" t="str">
        <f t="shared" si="69"/>
        <v>SLOVENIA_TO_elec</v>
      </c>
      <c r="D1504" t="str">
        <f t="shared" si="70"/>
        <v>PROTRA_CHP_PP_I</v>
      </c>
      <c r="E1504" t="s">
        <v>34</v>
      </c>
      <c r="F1504" s="1" t="str">
        <f t="shared" si="71"/>
        <v>SLOVENIATO_elecPROTRA_PP_waste_CCS</v>
      </c>
      <c r="G1504" s="5">
        <v>0</v>
      </c>
      <c r="H1504" s="5">
        <v>0</v>
      </c>
      <c r="I1504" s="5">
        <v>0</v>
      </c>
      <c r="J1504" s="5">
        <v>0</v>
      </c>
      <c r="K1504" s="5">
        <v>0</v>
      </c>
      <c r="L1504" s="5">
        <v>0</v>
      </c>
      <c r="M1504" s="5">
        <v>0</v>
      </c>
      <c r="N1504" s="5">
        <v>0</v>
      </c>
      <c r="O1504" s="5">
        <v>0</v>
      </c>
      <c r="P1504" s="5">
        <v>0</v>
      </c>
      <c r="Q1504" s="5">
        <v>0</v>
      </c>
      <c r="R1504" s="5">
        <v>0</v>
      </c>
      <c r="S1504" s="5">
        <v>0</v>
      </c>
      <c r="T1504" s="5">
        <v>0</v>
      </c>
      <c r="U1504" s="5">
        <v>0</v>
      </c>
      <c r="V1504" s="5">
        <v>0</v>
      </c>
    </row>
    <row r="1505" spans="1:22" hidden="1" x14ac:dyDescent="0.35">
      <c r="A1505" t="s">
        <v>66</v>
      </c>
      <c r="B1505" t="s">
        <v>42</v>
      </c>
      <c r="C1505" t="str">
        <f t="shared" si="69"/>
        <v>SLOVENIA_TO_elec</v>
      </c>
      <c r="D1505" t="str">
        <f t="shared" si="70"/>
        <v>PROTRA_CHP_PP_I</v>
      </c>
      <c r="E1505" t="s">
        <v>35</v>
      </c>
      <c r="F1505" s="1" t="str">
        <f t="shared" si="71"/>
        <v>SLOVENIATO_elecPROTRA_PP_wind_offshore</v>
      </c>
      <c r="G1505" s="5">
        <v>0</v>
      </c>
      <c r="H1505" s="5">
        <v>0</v>
      </c>
      <c r="I1505" s="5">
        <v>0</v>
      </c>
      <c r="J1505" s="5">
        <v>0</v>
      </c>
      <c r="K1505" s="5">
        <v>0</v>
      </c>
      <c r="L1505" s="5">
        <v>0</v>
      </c>
      <c r="M1505" s="5">
        <v>0</v>
      </c>
      <c r="N1505" s="5">
        <v>0</v>
      </c>
      <c r="O1505" s="5">
        <v>0</v>
      </c>
      <c r="P1505" s="5">
        <v>0</v>
      </c>
      <c r="Q1505" s="5">
        <v>0</v>
      </c>
      <c r="R1505" s="5">
        <v>0</v>
      </c>
      <c r="S1505" s="5">
        <v>0</v>
      </c>
      <c r="T1505" s="5">
        <v>0</v>
      </c>
      <c r="U1505" s="5">
        <v>0</v>
      </c>
      <c r="V1505" s="5">
        <v>0</v>
      </c>
    </row>
    <row r="1506" spans="1:22" hidden="1" x14ac:dyDescent="0.35">
      <c r="A1506" t="s">
        <v>66</v>
      </c>
      <c r="B1506" t="s">
        <v>42</v>
      </c>
      <c r="C1506" t="str">
        <f t="shared" si="69"/>
        <v>SLOVENIA_TO_elec</v>
      </c>
      <c r="D1506" t="str">
        <f t="shared" si="70"/>
        <v>PROTRA_CHP_PP_I</v>
      </c>
      <c r="E1506" t="s">
        <v>36</v>
      </c>
      <c r="F1506" s="1" t="str">
        <f t="shared" si="71"/>
        <v>SLOVENIATO_elecPROTRA_PP_wind_onshore</v>
      </c>
      <c r="G1506" s="5">
        <v>0</v>
      </c>
      <c r="H1506" s="5">
        <v>0</v>
      </c>
      <c r="I1506" s="5">
        <v>0</v>
      </c>
      <c r="J1506" s="5">
        <v>0</v>
      </c>
      <c r="K1506" s="5">
        <v>0</v>
      </c>
      <c r="L1506" s="5">
        <v>0</v>
      </c>
      <c r="M1506" s="5">
        <v>0</v>
      </c>
      <c r="N1506" s="5">
        <v>0</v>
      </c>
      <c r="O1506" s="5">
        <v>4.0000000000000001E-3</v>
      </c>
      <c r="P1506" s="5">
        <v>4.0000000000000001E-3</v>
      </c>
      <c r="Q1506" s="5">
        <v>5.0000000000000001E-3</v>
      </c>
      <c r="R1506" s="5">
        <v>5.0000000000000001E-3</v>
      </c>
      <c r="S1506" s="5">
        <v>5.0000000000000001E-3</v>
      </c>
      <c r="T1506" s="5">
        <v>5.0000000000000001E-3</v>
      </c>
      <c r="U1506" s="5">
        <v>5.0000000000000001E-3</v>
      </c>
      <c r="V1506" s="5">
        <v>5.0000000000000001E-3</v>
      </c>
    </row>
    <row r="1507" spans="1:22" hidden="1" x14ac:dyDescent="0.35">
      <c r="A1507" t="s">
        <v>67</v>
      </c>
      <c r="B1507" t="s">
        <v>41</v>
      </c>
      <c r="C1507" t="str">
        <f t="shared" si="69"/>
        <v>SPAIN_TO_heat</v>
      </c>
      <c r="D1507" t="str">
        <f t="shared" si="70"/>
        <v>PROTRA_CHP_HP_I</v>
      </c>
      <c r="E1507" t="s">
        <v>0</v>
      </c>
      <c r="F1507" s="1" t="str">
        <f t="shared" si="71"/>
        <v>SPAINTO_heatPROTRA_CHP_gas_fuels</v>
      </c>
      <c r="G1507" s="3">
        <v>0</v>
      </c>
      <c r="H1507" s="3">
        <v>0</v>
      </c>
      <c r="I1507" s="3">
        <v>0</v>
      </c>
      <c r="J1507" s="3">
        <v>0</v>
      </c>
      <c r="K1507" s="3">
        <v>0</v>
      </c>
      <c r="L1507" s="3">
        <v>0</v>
      </c>
      <c r="M1507" s="3">
        <v>0</v>
      </c>
      <c r="N1507" s="3">
        <v>0</v>
      </c>
      <c r="O1507" s="3">
        <v>0</v>
      </c>
      <c r="P1507" s="3">
        <v>0</v>
      </c>
      <c r="Q1507" s="3">
        <v>0</v>
      </c>
      <c r="R1507" s="3">
        <v>0</v>
      </c>
      <c r="S1507" s="3">
        <v>0</v>
      </c>
      <c r="T1507" s="3">
        <v>0</v>
      </c>
      <c r="U1507" s="3">
        <v>0</v>
      </c>
      <c r="V1507" s="3">
        <v>0</v>
      </c>
    </row>
    <row r="1508" spans="1:22" hidden="1" x14ac:dyDescent="0.35">
      <c r="A1508" t="s">
        <v>67</v>
      </c>
      <c r="B1508" t="s">
        <v>41</v>
      </c>
      <c r="C1508" t="str">
        <f t="shared" si="69"/>
        <v>SPAIN_TO_heat</v>
      </c>
      <c r="D1508" t="str">
        <f t="shared" si="70"/>
        <v>PROTRA_CHP_HP_I</v>
      </c>
      <c r="E1508" t="s">
        <v>1</v>
      </c>
      <c r="F1508" s="1" t="str">
        <f t="shared" si="71"/>
        <v>SPAINTO_heatPROTRA_CHP_gas_fuels_CCS</v>
      </c>
      <c r="G1508" s="3">
        <v>0</v>
      </c>
      <c r="H1508" s="3">
        <v>0</v>
      </c>
      <c r="I1508" s="3">
        <v>0</v>
      </c>
      <c r="J1508" s="3">
        <v>0</v>
      </c>
      <c r="K1508" s="3">
        <v>0</v>
      </c>
      <c r="L1508" s="3">
        <v>0</v>
      </c>
      <c r="M1508" s="3">
        <v>0</v>
      </c>
      <c r="N1508" s="3">
        <v>0</v>
      </c>
      <c r="O1508" s="3">
        <v>0</v>
      </c>
      <c r="P1508" s="3">
        <v>0</v>
      </c>
      <c r="Q1508" s="3">
        <v>0</v>
      </c>
      <c r="R1508" s="3">
        <v>0</v>
      </c>
      <c r="S1508" s="3">
        <v>0</v>
      </c>
      <c r="T1508" s="3">
        <v>0</v>
      </c>
      <c r="U1508" s="3">
        <v>0</v>
      </c>
      <c r="V1508" s="3">
        <v>0</v>
      </c>
    </row>
    <row r="1509" spans="1:22" hidden="1" x14ac:dyDescent="0.35">
      <c r="A1509" t="s">
        <v>67</v>
      </c>
      <c r="B1509" t="s">
        <v>41</v>
      </c>
      <c r="C1509" t="str">
        <f t="shared" si="69"/>
        <v>SPAIN_TO_heat</v>
      </c>
      <c r="D1509" t="str">
        <f t="shared" si="70"/>
        <v>PROTRA_CHP_HP_I</v>
      </c>
      <c r="E1509" t="s">
        <v>2</v>
      </c>
      <c r="F1509" s="1" t="str">
        <f t="shared" si="71"/>
        <v>SPAINTO_heatPROTRA_CHP_geothermal</v>
      </c>
      <c r="G1509" s="3">
        <v>0</v>
      </c>
      <c r="H1509" s="3">
        <v>0</v>
      </c>
      <c r="I1509" s="3">
        <v>0</v>
      </c>
      <c r="J1509" s="3">
        <v>0</v>
      </c>
      <c r="K1509" s="3">
        <v>0</v>
      </c>
      <c r="L1509" s="3">
        <v>0</v>
      </c>
      <c r="M1509" s="3">
        <v>0</v>
      </c>
      <c r="N1509" s="3">
        <v>0</v>
      </c>
      <c r="O1509" s="3">
        <v>0</v>
      </c>
      <c r="P1509" s="3">
        <v>0</v>
      </c>
      <c r="Q1509" s="3">
        <v>0</v>
      </c>
      <c r="R1509" s="3">
        <v>0</v>
      </c>
      <c r="S1509" s="3">
        <v>0</v>
      </c>
      <c r="T1509" s="3">
        <v>0</v>
      </c>
      <c r="U1509" s="3">
        <v>0</v>
      </c>
      <c r="V1509" s="3">
        <v>0</v>
      </c>
    </row>
    <row r="1510" spans="1:22" hidden="1" x14ac:dyDescent="0.35">
      <c r="A1510" t="s">
        <v>67</v>
      </c>
      <c r="B1510" t="s">
        <v>41</v>
      </c>
      <c r="C1510" t="str">
        <f t="shared" si="69"/>
        <v>SPAIN_TO_heat</v>
      </c>
      <c r="D1510" t="str">
        <f t="shared" si="70"/>
        <v>PROTRA_CHP_HP_I</v>
      </c>
      <c r="E1510" t="s">
        <v>3</v>
      </c>
      <c r="F1510" s="1" t="str">
        <f t="shared" si="71"/>
        <v>SPAINTO_heatPROTRA_CHP_liquid_fuels</v>
      </c>
      <c r="G1510" s="3">
        <v>0</v>
      </c>
      <c r="H1510" s="3">
        <v>0</v>
      </c>
      <c r="I1510" s="3">
        <v>0</v>
      </c>
      <c r="J1510" s="3">
        <v>0</v>
      </c>
      <c r="K1510" s="3">
        <v>0</v>
      </c>
      <c r="L1510" s="3">
        <v>0</v>
      </c>
      <c r="M1510" s="3">
        <v>0</v>
      </c>
      <c r="N1510" s="3">
        <v>0</v>
      </c>
      <c r="O1510" s="3">
        <v>0</v>
      </c>
      <c r="P1510" s="3">
        <v>0</v>
      </c>
      <c r="Q1510" s="3">
        <v>0</v>
      </c>
      <c r="R1510" s="3">
        <v>0</v>
      </c>
      <c r="S1510" s="3">
        <v>0</v>
      </c>
      <c r="T1510" s="3">
        <v>0</v>
      </c>
      <c r="U1510" s="3">
        <v>0</v>
      </c>
      <c r="V1510" s="3">
        <v>0</v>
      </c>
    </row>
    <row r="1511" spans="1:22" hidden="1" x14ac:dyDescent="0.35">
      <c r="A1511" t="s">
        <v>67</v>
      </c>
      <c r="B1511" t="s">
        <v>41</v>
      </c>
      <c r="C1511" t="str">
        <f t="shared" si="69"/>
        <v>SPAIN_TO_heat</v>
      </c>
      <c r="D1511" t="str">
        <f t="shared" si="70"/>
        <v>PROTRA_CHP_HP_I</v>
      </c>
      <c r="E1511" t="s">
        <v>4</v>
      </c>
      <c r="F1511" s="1" t="str">
        <f t="shared" si="71"/>
        <v>SPAINTO_heatPROTRA_CHP_liquid_fuels_CCS</v>
      </c>
      <c r="G1511" s="3">
        <v>0</v>
      </c>
      <c r="H1511" s="3">
        <v>0</v>
      </c>
      <c r="I1511" s="3">
        <v>0</v>
      </c>
      <c r="J1511" s="3">
        <v>0</v>
      </c>
      <c r="K1511" s="3">
        <v>0</v>
      </c>
      <c r="L1511" s="3">
        <v>0</v>
      </c>
      <c r="M1511" s="3">
        <v>0</v>
      </c>
      <c r="N1511" s="3">
        <v>0</v>
      </c>
      <c r="O1511" s="3">
        <v>0</v>
      </c>
      <c r="P1511" s="3">
        <v>0</v>
      </c>
      <c r="Q1511" s="3">
        <v>0</v>
      </c>
      <c r="R1511" s="3">
        <v>0</v>
      </c>
      <c r="S1511" s="3">
        <v>0</v>
      </c>
      <c r="T1511" s="3">
        <v>0</v>
      </c>
      <c r="U1511" s="3">
        <v>0</v>
      </c>
      <c r="V1511" s="3">
        <v>0</v>
      </c>
    </row>
    <row r="1512" spans="1:22" hidden="1" x14ac:dyDescent="0.35">
      <c r="A1512" t="s">
        <v>67</v>
      </c>
      <c r="B1512" t="s">
        <v>41</v>
      </c>
      <c r="C1512" t="str">
        <f t="shared" si="69"/>
        <v>SPAIN_TO_heat</v>
      </c>
      <c r="D1512" t="str">
        <f t="shared" si="70"/>
        <v>PROTRA_CHP_HP_I</v>
      </c>
      <c r="E1512" t="s">
        <v>5</v>
      </c>
      <c r="F1512" s="1" t="str">
        <f t="shared" si="71"/>
        <v>SPAINTO_heatPROTRA_CHP_solid_fossil</v>
      </c>
      <c r="G1512" s="3">
        <v>0</v>
      </c>
      <c r="H1512" s="3">
        <v>0</v>
      </c>
      <c r="I1512" s="3">
        <v>0</v>
      </c>
      <c r="J1512" s="3">
        <v>0</v>
      </c>
      <c r="K1512" s="3">
        <v>0</v>
      </c>
      <c r="L1512" s="3">
        <v>0</v>
      </c>
      <c r="M1512" s="3">
        <v>0</v>
      </c>
      <c r="N1512" s="3">
        <v>0</v>
      </c>
      <c r="O1512" s="3">
        <v>0</v>
      </c>
      <c r="P1512" s="3">
        <v>0</v>
      </c>
      <c r="Q1512" s="3">
        <v>0</v>
      </c>
      <c r="R1512" s="3">
        <v>0</v>
      </c>
      <c r="S1512" s="3">
        <v>0</v>
      </c>
      <c r="T1512" s="3">
        <v>0</v>
      </c>
      <c r="U1512" s="3">
        <v>0</v>
      </c>
      <c r="V1512" s="3">
        <v>0</v>
      </c>
    </row>
    <row r="1513" spans="1:22" hidden="1" x14ac:dyDescent="0.35">
      <c r="A1513" t="s">
        <v>67</v>
      </c>
      <c r="B1513" t="s">
        <v>41</v>
      </c>
      <c r="C1513" t="str">
        <f t="shared" si="69"/>
        <v>SPAIN_TO_heat</v>
      </c>
      <c r="D1513" t="str">
        <f t="shared" si="70"/>
        <v>PROTRA_CHP_HP_I</v>
      </c>
      <c r="E1513" t="s">
        <v>6</v>
      </c>
      <c r="F1513" s="1" t="str">
        <f t="shared" si="71"/>
        <v>SPAINTO_heatPROTRA_CHP_solid_fossil_CCS</v>
      </c>
      <c r="G1513" s="3">
        <v>0</v>
      </c>
      <c r="H1513" s="3">
        <v>0</v>
      </c>
      <c r="I1513" s="3">
        <v>0</v>
      </c>
      <c r="J1513" s="3">
        <v>0</v>
      </c>
      <c r="K1513" s="3">
        <v>0</v>
      </c>
      <c r="L1513" s="3">
        <v>0</v>
      </c>
      <c r="M1513" s="3">
        <v>0</v>
      </c>
      <c r="N1513" s="3">
        <v>0</v>
      </c>
      <c r="O1513" s="3">
        <v>0</v>
      </c>
      <c r="P1513" s="3">
        <v>0</v>
      </c>
      <c r="Q1513" s="3">
        <v>0</v>
      </c>
      <c r="R1513" s="3">
        <v>0</v>
      </c>
      <c r="S1513" s="3">
        <v>0</v>
      </c>
      <c r="T1513" s="3">
        <v>0</v>
      </c>
      <c r="U1513" s="3">
        <v>0</v>
      </c>
      <c r="V1513" s="3">
        <v>0</v>
      </c>
    </row>
    <row r="1514" spans="1:22" hidden="1" x14ac:dyDescent="0.35">
      <c r="A1514" t="s">
        <v>67</v>
      </c>
      <c r="B1514" t="s">
        <v>41</v>
      </c>
      <c r="C1514" t="str">
        <f t="shared" si="69"/>
        <v>SPAIN_TO_heat</v>
      </c>
      <c r="D1514" t="str">
        <f t="shared" si="70"/>
        <v>PROTRA_CHP_HP_I</v>
      </c>
      <c r="E1514" t="s">
        <v>7</v>
      </c>
      <c r="F1514" s="1" t="str">
        <f t="shared" si="71"/>
        <v>SPAINTO_heatPROTRA_CHP_waste</v>
      </c>
      <c r="G1514" s="3">
        <v>0</v>
      </c>
      <c r="H1514" s="3">
        <v>0</v>
      </c>
      <c r="I1514" s="3">
        <v>0</v>
      </c>
      <c r="J1514" s="3">
        <v>0</v>
      </c>
      <c r="K1514" s="3">
        <v>0</v>
      </c>
      <c r="L1514" s="3">
        <v>0</v>
      </c>
      <c r="M1514" s="3">
        <v>0</v>
      </c>
      <c r="N1514" s="3">
        <v>0</v>
      </c>
      <c r="O1514" s="3">
        <v>0</v>
      </c>
      <c r="P1514" s="3">
        <v>0</v>
      </c>
      <c r="Q1514" s="3">
        <v>0</v>
      </c>
      <c r="R1514" s="3">
        <v>0</v>
      </c>
      <c r="S1514" s="3">
        <v>0</v>
      </c>
      <c r="T1514" s="3">
        <v>0</v>
      </c>
      <c r="U1514" s="3">
        <v>0</v>
      </c>
      <c r="V1514" s="3">
        <v>0</v>
      </c>
    </row>
    <row r="1515" spans="1:22" hidden="1" x14ac:dyDescent="0.35">
      <c r="A1515" t="s">
        <v>67</v>
      </c>
      <c r="B1515" t="s">
        <v>41</v>
      </c>
      <c r="C1515" t="str">
        <f t="shared" si="69"/>
        <v>SPAIN_TO_heat</v>
      </c>
      <c r="D1515" t="str">
        <f t="shared" si="70"/>
        <v>PROTRA_CHP_HP_I</v>
      </c>
      <c r="E1515" t="s">
        <v>8</v>
      </c>
      <c r="F1515" s="1" t="str">
        <f t="shared" si="71"/>
        <v>SPAINTO_heatPROTRA_CHP_solid_bio</v>
      </c>
      <c r="G1515" s="4">
        <v>0</v>
      </c>
      <c r="H1515" s="4">
        <v>0</v>
      </c>
      <c r="I1515" s="4">
        <v>0</v>
      </c>
      <c r="J1515" s="4">
        <v>0</v>
      </c>
      <c r="K1515" s="4">
        <v>0</v>
      </c>
      <c r="L1515" s="4">
        <v>0</v>
      </c>
      <c r="M1515" s="4">
        <v>0</v>
      </c>
      <c r="N1515" s="4">
        <v>0</v>
      </c>
      <c r="O1515" s="4">
        <v>0</v>
      </c>
      <c r="P1515" s="4">
        <v>0</v>
      </c>
      <c r="Q1515" s="4">
        <v>0</v>
      </c>
      <c r="R1515" s="4">
        <v>0</v>
      </c>
      <c r="S1515" s="4">
        <v>0</v>
      </c>
      <c r="T1515" s="4">
        <v>0</v>
      </c>
      <c r="U1515" s="4">
        <v>0</v>
      </c>
      <c r="V1515" s="4">
        <v>0</v>
      </c>
    </row>
    <row r="1516" spans="1:22" hidden="1" x14ac:dyDescent="0.35">
      <c r="A1516" t="s">
        <v>67</v>
      </c>
      <c r="B1516" t="s">
        <v>41</v>
      </c>
      <c r="C1516" t="str">
        <f t="shared" si="69"/>
        <v>SPAIN_TO_heat</v>
      </c>
      <c r="D1516" t="str">
        <f t="shared" si="70"/>
        <v>PROTRA_CHP_HP_I</v>
      </c>
      <c r="E1516" t="s">
        <v>9</v>
      </c>
      <c r="F1516" s="1" t="str">
        <f t="shared" si="71"/>
        <v>SPAINTO_heatPROTRA_CHP_solid_bio_CCS</v>
      </c>
      <c r="G1516" s="3">
        <v>0</v>
      </c>
      <c r="H1516" s="3">
        <v>0</v>
      </c>
      <c r="I1516" s="3">
        <v>0</v>
      </c>
      <c r="J1516" s="3">
        <v>0</v>
      </c>
      <c r="K1516" s="3">
        <v>0</v>
      </c>
      <c r="L1516" s="3">
        <v>0</v>
      </c>
      <c r="M1516" s="3">
        <v>0</v>
      </c>
      <c r="N1516" s="3">
        <v>0</v>
      </c>
      <c r="O1516" s="3">
        <v>0</v>
      </c>
      <c r="P1516" s="3">
        <v>0</v>
      </c>
      <c r="Q1516" s="3">
        <v>0</v>
      </c>
      <c r="R1516" s="3">
        <v>0</v>
      </c>
      <c r="S1516" s="3">
        <v>0</v>
      </c>
      <c r="T1516" s="3">
        <v>0</v>
      </c>
      <c r="U1516" s="3">
        <v>0</v>
      </c>
      <c r="V1516" s="3">
        <v>0</v>
      </c>
    </row>
    <row r="1517" spans="1:22" hidden="1" x14ac:dyDescent="0.35">
      <c r="A1517" t="s">
        <v>67</v>
      </c>
      <c r="B1517" t="s">
        <v>41</v>
      </c>
      <c r="C1517" t="str">
        <f t="shared" si="69"/>
        <v>SPAIN_TO_heat</v>
      </c>
      <c r="D1517" t="str">
        <f t="shared" si="70"/>
        <v>PROTRA_CHP_HP_I</v>
      </c>
      <c r="E1517" t="s">
        <v>10</v>
      </c>
      <c r="F1517" s="1" t="str">
        <f t="shared" si="71"/>
        <v>SPAINTO_heatPROTRA_HP_gas_fuels</v>
      </c>
      <c r="G1517" s="4">
        <v>0</v>
      </c>
      <c r="H1517" s="4">
        <v>0</v>
      </c>
      <c r="I1517" s="4">
        <v>0</v>
      </c>
      <c r="J1517" s="4">
        <v>0</v>
      </c>
      <c r="K1517" s="4">
        <v>0</v>
      </c>
      <c r="L1517" s="4">
        <v>0</v>
      </c>
      <c r="M1517" s="4">
        <v>0</v>
      </c>
      <c r="N1517" s="4">
        <v>0</v>
      </c>
      <c r="O1517" s="4">
        <v>0</v>
      </c>
      <c r="P1517" s="4">
        <v>0</v>
      </c>
      <c r="Q1517" s="4">
        <v>0</v>
      </c>
      <c r="R1517" s="4">
        <v>0</v>
      </c>
      <c r="S1517" s="4">
        <v>0</v>
      </c>
      <c r="T1517" s="4">
        <v>0</v>
      </c>
      <c r="U1517" s="4">
        <v>0</v>
      </c>
      <c r="V1517" s="4">
        <v>0</v>
      </c>
    </row>
    <row r="1518" spans="1:22" hidden="1" x14ac:dyDescent="0.35">
      <c r="A1518" t="s">
        <v>67</v>
      </c>
      <c r="B1518" t="s">
        <v>41</v>
      </c>
      <c r="C1518" t="str">
        <f t="shared" si="69"/>
        <v>SPAIN_TO_heat</v>
      </c>
      <c r="D1518" t="str">
        <f t="shared" si="70"/>
        <v>PROTRA_CHP_HP_I</v>
      </c>
      <c r="E1518" t="s">
        <v>11</v>
      </c>
      <c r="F1518" s="1" t="str">
        <f t="shared" si="71"/>
        <v>SPAINTO_heatPROTRA_HP_solid_bio</v>
      </c>
      <c r="G1518" s="4">
        <v>0</v>
      </c>
      <c r="H1518" s="4">
        <v>0</v>
      </c>
      <c r="I1518" s="4">
        <v>0</v>
      </c>
      <c r="J1518" s="4">
        <v>0</v>
      </c>
      <c r="K1518" s="4">
        <v>0</v>
      </c>
      <c r="L1518" s="4">
        <v>0</v>
      </c>
      <c r="M1518" s="4">
        <v>0</v>
      </c>
      <c r="N1518" s="4">
        <v>0</v>
      </c>
      <c r="O1518" s="4">
        <v>0</v>
      </c>
      <c r="P1518" s="4">
        <v>0</v>
      </c>
      <c r="Q1518" s="4">
        <v>0</v>
      </c>
      <c r="R1518" s="4">
        <v>0</v>
      </c>
      <c r="S1518" s="4">
        <v>0</v>
      </c>
      <c r="T1518" s="4">
        <v>0</v>
      </c>
      <c r="U1518" s="4">
        <v>0</v>
      </c>
      <c r="V1518" s="4">
        <v>0</v>
      </c>
    </row>
    <row r="1519" spans="1:22" hidden="1" x14ac:dyDescent="0.35">
      <c r="A1519" t="s">
        <v>67</v>
      </c>
      <c r="B1519" t="s">
        <v>41</v>
      </c>
      <c r="C1519" t="str">
        <f t="shared" si="69"/>
        <v>SPAIN_TO_heat</v>
      </c>
      <c r="D1519" t="str">
        <f t="shared" si="70"/>
        <v>PROTRA_CHP_HP_I</v>
      </c>
      <c r="E1519" t="s">
        <v>12</v>
      </c>
      <c r="F1519" s="1" t="str">
        <f t="shared" si="71"/>
        <v>SPAINTO_heatPROTRA_HP_geothermal</v>
      </c>
      <c r="G1519" s="4">
        <v>0</v>
      </c>
      <c r="H1519" s="4">
        <v>0</v>
      </c>
      <c r="I1519" s="4">
        <v>0</v>
      </c>
      <c r="J1519" s="4">
        <v>0</v>
      </c>
      <c r="K1519" s="4">
        <v>0</v>
      </c>
      <c r="L1519" s="4">
        <v>0</v>
      </c>
      <c r="M1519" s="4">
        <v>0</v>
      </c>
      <c r="N1519" s="4">
        <v>0</v>
      </c>
      <c r="O1519" s="4">
        <v>0</v>
      </c>
      <c r="P1519" s="4">
        <v>0</v>
      </c>
      <c r="Q1519" s="4">
        <v>0</v>
      </c>
      <c r="R1519" s="4">
        <v>0</v>
      </c>
      <c r="S1519" s="4">
        <v>0</v>
      </c>
      <c r="T1519" s="4">
        <v>0</v>
      </c>
      <c r="U1519" s="4">
        <v>0</v>
      </c>
      <c r="V1519" s="4">
        <v>0</v>
      </c>
    </row>
    <row r="1520" spans="1:22" hidden="1" x14ac:dyDescent="0.35">
      <c r="A1520" t="s">
        <v>67</v>
      </c>
      <c r="B1520" t="s">
        <v>41</v>
      </c>
      <c r="C1520" t="str">
        <f t="shared" si="69"/>
        <v>SPAIN_TO_heat</v>
      </c>
      <c r="D1520" t="str">
        <f t="shared" si="70"/>
        <v>PROTRA_CHP_HP_I</v>
      </c>
      <c r="E1520" t="s">
        <v>13</v>
      </c>
      <c r="F1520" s="1" t="str">
        <f t="shared" si="71"/>
        <v>SPAINTO_heatPROTRA_HP_liquid_fuels</v>
      </c>
      <c r="G1520" s="4">
        <v>0</v>
      </c>
      <c r="H1520" s="4">
        <v>0</v>
      </c>
      <c r="I1520" s="4">
        <v>0</v>
      </c>
      <c r="J1520" s="4">
        <v>0</v>
      </c>
      <c r="K1520" s="4">
        <v>0</v>
      </c>
      <c r="L1520" s="4">
        <v>0</v>
      </c>
      <c r="M1520" s="4">
        <v>0</v>
      </c>
      <c r="N1520" s="4">
        <v>0</v>
      </c>
      <c r="O1520" s="4">
        <v>0</v>
      </c>
      <c r="P1520" s="4">
        <v>0</v>
      </c>
      <c r="Q1520" s="4">
        <v>0</v>
      </c>
      <c r="R1520" s="4">
        <v>0</v>
      </c>
      <c r="S1520" s="4">
        <v>0</v>
      </c>
      <c r="T1520" s="4">
        <v>0</v>
      </c>
      <c r="U1520" s="4">
        <v>0</v>
      </c>
      <c r="V1520" s="4">
        <v>0</v>
      </c>
    </row>
    <row r="1521" spans="1:22" hidden="1" x14ac:dyDescent="0.35">
      <c r="A1521" t="s">
        <v>67</v>
      </c>
      <c r="B1521" t="s">
        <v>41</v>
      </c>
      <c r="C1521" t="str">
        <f t="shared" si="69"/>
        <v>SPAIN_TO_heat</v>
      </c>
      <c r="D1521" t="str">
        <f t="shared" si="70"/>
        <v>PROTRA_CHP_HP_I</v>
      </c>
      <c r="E1521" t="s">
        <v>14</v>
      </c>
      <c r="F1521" s="1" t="str">
        <f t="shared" si="71"/>
        <v>SPAINTO_heatPROTRA_HP_solar</v>
      </c>
      <c r="G1521" s="4">
        <v>0</v>
      </c>
      <c r="H1521" s="4">
        <v>0</v>
      </c>
      <c r="I1521" s="4">
        <v>0</v>
      </c>
      <c r="J1521" s="4">
        <v>0</v>
      </c>
      <c r="K1521" s="4">
        <v>0</v>
      </c>
      <c r="L1521" s="4">
        <v>0</v>
      </c>
      <c r="M1521" s="4">
        <v>0</v>
      </c>
      <c r="N1521" s="4">
        <v>0</v>
      </c>
      <c r="O1521" s="4">
        <v>0</v>
      </c>
      <c r="P1521" s="4">
        <v>0</v>
      </c>
      <c r="Q1521" s="4">
        <v>0</v>
      </c>
      <c r="R1521" s="4">
        <v>0</v>
      </c>
      <c r="S1521" s="4">
        <v>0</v>
      </c>
      <c r="T1521" s="4">
        <v>0</v>
      </c>
      <c r="U1521" s="4">
        <v>0</v>
      </c>
      <c r="V1521" s="4">
        <v>0</v>
      </c>
    </row>
    <row r="1522" spans="1:22" hidden="1" x14ac:dyDescent="0.35">
      <c r="A1522" t="s">
        <v>67</v>
      </c>
      <c r="B1522" t="s">
        <v>41</v>
      </c>
      <c r="C1522" t="str">
        <f t="shared" si="69"/>
        <v>SPAIN_TO_heat</v>
      </c>
      <c r="D1522" t="str">
        <f t="shared" si="70"/>
        <v>PROTRA_CHP_HP_I</v>
      </c>
      <c r="E1522" t="s">
        <v>15</v>
      </c>
      <c r="F1522" s="1" t="str">
        <f t="shared" si="71"/>
        <v>SPAINTO_heatPROTRA_HP_solid_fossil</v>
      </c>
      <c r="G1522" s="4">
        <v>0</v>
      </c>
      <c r="H1522" s="4">
        <v>0</v>
      </c>
      <c r="I1522" s="4">
        <v>0</v>
      </c>
      <c r="J1522" s="4">
        <v>0</v>
      </c>
      <c r="K1522" s="4">
        <v>0</v>
      </c>
      <c r="L1522" s="4">
        <v>0</v>
      </c>
      <c r="M1522" s="4">
        <v>0</v>
      </c>
      <c r="N1522" s="4">
        <v>0</v>
      </c>
      <c r="O1522" s="4">
        <v>0</v>
      </c>
      <c r="P1522" s="4">
        <v>0</v>
      </c>
      <c r="Q1522" s="4">
        <v>0</v>
      </c>
      <c r="R1522" s="4">
        <v>0</v>
      </c>
      <c r="S1522" s="4">
        <v>0</v>
      </c>
      <c r="T1522" s="4">
        <v>0</v>
      </c>
      <c r="U1522" s="4">
        <v>0</v>
      </c>
      <c r="V1522" s="4">
        <v>0</v>
      </c>
    </row>
    <row r="1523" spans="1:22" hidden="1" x14ac:dyDescent="0.35">
      <c r="A1523" t="s">
        <v>67</v>
      </c>
      <c r="B1523" t="s">
        <v>41</v>
      </c>
      <c r="C1523" t="str">
        <f t="shared" si="69"/>
        <v>SPAIN_TO_heat</v>
      </c>
      <c r="D1523" t="str">
        <f t="shared" si="70"/>
        <v>PROTRA_CHP_HP_I</v>
      </c>
      <c r="E1523" t="s">
        <v>16</v>
      </c>
      <c r="F1523" s="1" t="str">
        <f t="shared" si="71"/>
        <v>SPAINTO_heatPROTRA_HP_waste</v>
      </c>
      <c r="G1523" s="4">
        <v>0</v>
      </c>
      <c r="H1523" s="4">
        <v>0</v>
      </c>
      <c r="I1523" s="4">
        <v>0</v>
      </c>
      <c r="J1523" s="4">
        <v>0</v>
      </c>
      <c r="K1523" s="4">
        <v>0</v>
      </c>
      <c r="L1523" s="4">
        <v>0</v>
      </c>
      <c r="M1523" s="4">
        <v>0</v>
      </c>
      <c r="N1523" s="4">
        <v>0</v>
      </c>
      <c r="O1523" s="4">
        <v>0</v>
      </c>
      <c r="P1523" s="4">
        <v>0</v>
      </c>
      <c r="Q1523" s="4">
        <v>0</v>
      </c>
      <c r="R1523" s="4">
        <v>0</v>
      </c>
      <c r="S1523" s="4">
        <v>0</v>
      </c>
      <c r="T1523" s="4">
        <v>0</v>
      </c>
      <c r="U1523" s="4">
        <v>0</v>
      </c>
      <c r="V1523" s="4">
        <v>0</v>
      </c>
    </row>
    <row r="1524" spans="1:22" hidden="1" x14ac:dyDescent="0.35">
      <c r="A1524" t="s">
        <v>67</v>
      </c>
      <c r="B1524" t="s">
        <v>42</v>
      </c>
      <c r="C1524" t="str">
        <f t="shared" si="69"/>
        <v>SPAIN_TO_elec</v>
      </c>
      <c r="D1524" t="str">
        <f t="shared" si="70"/>
        <v>PROTRA_CHP_PP_I</v>
      </c>
      <c r="E1524" t="s">
        <v>0</v>
      </c>
      <c r="F1524" s="1" t="str">
        <f t="shared" si="71"/>
        <v>SPAINTO_elecPROTRA_CHP_gas_fuels</v>
      </c>
      <c r="G1524" s="5">
        <v>4.3270700000000009</v>
      </c>
      <c r="H1524" s="5">
        <v>4.3970099999999999</v>
      </c>
      <c r="I1524" s="5">
        <v>4.382410000000001</v>
      </c>
      <c r="J1524" s="5">
        <v>4.4269100000000003</v>
      </c>
      <c r="K1524" s="5">
        <v>4.5005100000000002</v>
      </c>
      <c r="L1524" s="5">
        <v>4.4999000000000002</v>
      </c>
      <c r="M1524" s="5">
        <v>4.4994000000000005</v>
      </c>
      <c r="N1524" s="5">
        <v>4.4939999999999998</v>
      </c>
      <c r="O1524" s="5">
        <v>4.4545000000000003</v>
      </c>
      <c r="P1524" s="5">
        <v>4.4127999999999998</v>
      </c>
      <c r="Q1524" s="5">
        <v>4.3144</v>
      </c>
      <c r="R1524" s="5">
        <v>4.2954007032764796</v>
      </c>
      <c r="S1524" s="5">
        <v>4.3560850241545896</v>
      </c>
      <c r="T1524" s="5">
        <v>4.3504135922968219</v>
      </c>
      <c r="U1524" s="5">
        <v>4.2912889151795985</v>
      </c>
      <c r="V1524" s="5">
        <v>4.2552753228827767</v>
      </c>
    </row>
    <row r="1525" spans="1:22" hidden="1" x14ac:dyDescent="0.35">
      <c r="A1525" t="s">
        <v>67</v>
      </c>
      <c r="B1525" t="s">
        <v>42</v>
      </c>
      <c r="C1525" t="str">
        <f t="shared" si="69"/>
        <v>SPAIN_TO_elec</v>
      </c>
      <c r="D1525" t="str">
        <f t="shared" si="70"/>
        <v>PROTRA_CHP_PP_I</v>
      </c>
      <c r="E1525" t="s">
        <v>1</v>
      </c>
      <c r="F1525" s="1" t="str">
        <f t="shared" si="71"/>
        <v>SPAINTO_elecPROTRA_CHP_gas_fuels_CCS</v>
      </c>
      <c r="G1525" s="5">
        <v>0</v>
      </c>
      <c r="H1525" s="5">
        <v>0</v>
      </c>
      <c r="I1525" s="5">
        <v>0</v>
      </c>
      <c r="J1525" s="5">
        <v>0</v>
      </c>
      <c r="K1525" s="5">
        <v>0</v>
      </c>
      <c r="L1525" s="5">
        <v>0</v>
      </c>
      <c r="M1525" s="5">
        <v>0</v>
      </c>
      <c r="N1525" s="5">
        <v>0</v>
      </c>
      <c r="O1525" s="5">
        <v>0</v>
      </c>
      <c r="P1525" s="5">
        <v>0</v>
      </c>
      <c r="Q1525" s="5">
        <v>0</v>
      </c>
      <c r="R1525" s="5">
        <v>0</v>
      </c>
      <c r="S1525" s="5">
        <v>0</v>
      </c>
      <c r="T1525" s="5">
        <v>0</v>
      </c>
      <c r="U1525" s="5">
        <v>0</v>
      </c>
      <c r="V1525" s="5">
        <v>0</v>
      </c>
    </row>
    <row r="1526" spans="1:22" hidden="1" x14ac:dyDescent="0.35">
      <c r="A1526" t="s">
        <v>67</v>
      </c>
      <c r="B1526" t="s">
        <v>42</v>
      </c>
      <c r="C1526" t="str">
        <f t="shared" si="69"/>
        <v>SPAIN_TO_elec</v>
      </c>
      <c r="D1526" t="str">
        <f t="shared" si="70"/>
        <v>PROTRA_CHP_PP_I</v>
      </c>
      <c r="E1526" t="s">
        <v>2</v>
      </c>
      <c r="F1526" s="1" t="str">
        <f t="shared" si="71"/>
        <v>SPAINTO_elecPROTRA_CHP_geothermal</v>
      </c>
      <c r="G1526" s="5">
        <v>1.5316013632883815E-2</v>
      </c>
      <c r="H1526" s="5">
        <v>0</v>
      </c>
      <c r="I1526" s="5">
        <v>0</v>
      </c>
      <c r="J1526" s="5">
        <v>0</v>
      </c>
      <c r="K1526" s="5">
        <v>0</v>
      </c>
      <c r="L1526" s="5">
        <v>0</v>
      </c>
      <c r="M1526" s="5">
        <v>0</v>
      </c>
      <c r="N1526" s="5">
        <v>0</v>
      </c>
      <c r="O1526" s="5">
        <v>0</v>
      </c>
      <c r="P1526" s="5">
        <v>0</v>
      </c>
      <c r="Q1526" s="5">
        <v>0</v>
      </c>
      <c r="R1526" s="5">
        <v>0</v>
      </c>
      <c r="S1526" s="5">
        <v>0</v>
      </c>
      <c r="T1526" s="5">
        <v>0</v>
      </c>
      <c r="U1526" s="5">
        <v>0</v>
      </c>
      <c r="V1526" s="5">
        <v>0</v>
      </c>
    </row>
    <row r="1527" spans="1:22" hidden="1" x14ac:dyDescent="0.35">
      <c r="A1527" t="s">
        <v>67</v>
      </c>
      <c r="B1527" t="s">
        <v>42</v>
      </c>
      <c r="C1527" t="str">
        <f t="shared" si="69"/>
        <v>SPAIN_TO_elec</v>
      </c>
      <c r="D1527" t="str">
        <f t="shared" si="70"/>
        <v>PROTRA_CHP_PP_I</v>
      </c>
      <c r="E1527" t="s">
        <v>3</v>
      </c>
      <c r="F1527" s="1" t="str">
        <f t="shared" si="71"/>
        <v>SPAINTO_elecPROTRA_CHP_liquid_fuels</v>
      </c>
      <c r="G1527" s="5">
        <v>0.9929319999999997</v>
      </c>
      <c r="H1527" s="5">
        <v>0.96403199999999967</v>
      </c>
      <c r="I1527" s="5">
        <v>0.94953199999999971</v>
      </c>
      <c r="J1527" s="5">
        <v>0.82393199999999978</v>
      </c>
      <c r="K1527" s="5">
        <v>0.80343199999999981</v>
      </c>
      <c r="L1527" s="5">
        <v>0.77063199999999987</v>
      </c>
      <c r="M1527" s="5">
        <v>0.75593199999999983</v>
      </c>
      <c r="N1527" s="5">
        <v>0.74793199999999982</v>
      </c>
      <c r="O1527" s="5">
        <v>0.69303199999999965</v>
      </c>
      <c r="P1527" s="5">
        <v>0.68578799999999973</v>
      </c>
      <c r="Q1527" s="5">
        <v>0.63028799999999996</v>
      </c>
      <c r="R1527" s="5">
        <v>0.66034788923076915</v>
      </c>
      <c r="S1527" s="5">
        <v>0.69331680000000007</v>
      </c>
      <c r="T1527" s="5">
        <v>0.69331680000000007</v>
      </c>
      <c r="U1527" s="5">
        <v>0.69234712615384608</v>
      </c>
      <c r="V1527" s="5">
        <v>0.68555940923076919</v>
      </c>
    </row>
    <row r="1528" spans="1:22" hidden="1" x14ac:dyDescent="0.35">
      <c r="A1528" t="s">
        <v>67</v>
      </c>
      <c r="B1528" t="s">
        <v>42</v>
      </c>
      <c r="C1528" t="str">
        <f t="shared" si="69"/>
        <v>SPAIN_TO_elec</v>
      </c>
      <c r="D1528" t="str">
        <f t="shared" si="70"/>
        <v>PROTRA_CHP_PP_I</v>
      </c>
      <c r="E1528" t="s">
        <v>4</v>
      </c>
      <c r="F1528" s="1" t="str">
        <f t="shared" si="71"/>
        <v>SPAINTO_elecPROTRA_CHP_liquid_fuels_CCS</v>
      </c>
      <c r="G1528" s="5">
        <v>0</v>
      </c>
      <c r="H1528" s="5">
        <v>0</v>
      </c>
      <c r="I1528" s="5">
        <v>0</v>
      </c>
      <c r="J1528" s="5">
        <v>0</v>
      </c>
      <c r="K1528" s="5">
        <v>0</v>
      </c>
      <c r="L1528" s="5">
        <v>0</v>
      </c>
      <c r="M1528" s="5">
        <v>0</v>
      </c>
      <c r="N1528" s="5">
        <v>0</v>
      </c>
      <c r="O1528" s="5">
        <v>0</v>
      </c>
      <c r="P1528" s="5">
        <v>0</v>
      </c>
      <c r="Q1528" s="5">
        <v>0</v>
      </c>
      <c r="R1528" s="5">
        <v>0</v>
      </c>
      <c r="S1528" s="5">
        <v>0</v>
      </c>
      <c r="T1528" s="5">
        <v>0</v>
      </c>
      <c r="U1528" s="5">
        <v>0</v>
      </c>
      <c r="V1528" s="5">
        <v>0</v>
      </c>
    </row>
    <row r="1529" spans="1:22" hidden="1" x14ac:dyDescent="0.35">
      <c r="A1529" t="s">
        <v>67</v>
      </c>
      <c r="B1529" t="s">
        <v>42</v>
      </c>
      <c r="C1529" t="str">
        <f t="shared" si="69"/>
        <v>SPAIN_TO_elec</v>
      </c>
      <c r="D1529" t="str">
        <f t="shared" si="70"/>
        <v>PROTRA_CHP_PP_I</v>
      </c>
      <c r="E1529" t="s">
        <v>5</v>
      </c>
      <c r="F1529" s="1" t="str">
        <f t="shared" si="71"/>
        <v>SPAINTO_elecPROTRA_CHP_solid_fossil</v>
      </c>
      <c r="G1529" s="5">
        <v>9.3200000000000005E-2</v>
      </c>
      <c r="H1529" s="5">
        <v>3.8700000000000005E-2</v>
      </c>
      <c r="I1529" s="5">
        <v>3.8700000000000005E-2</v>
      </c>
      <c r="J1529" s="5">
        <v>3.8700000000000005E-2</v>
      </c>
      <c r="K1529" s="5">
        <v>3.8700000000000005E-2</v>
      </c>
      <c r="L1529" s="5">
        <v>3.8700000000000005E-2</v>
      </c>
      <c r="M1529" s="5">
        <v>3.8700000000000005E-2</v>
      </c>
      <c r="N1529" s="5">
        <v>3.8700000000000005E-2</v>
      </c>
      <c r="O1529" s="5">
        <v>3.8700000000000005E-2</v>
      </c>
      <c r="P1529" s="5">
        <v>3.8700000000000005E-2</v>
      </c>
      <c r="Q1529" s="5">
        <v>3.8700000000000005E-2</v>
      </c>
      <c r="R1529" s="5">
        <v>3.8182005844094639E-2</v>
      </c>
      <c r="S1529" s="5">
        <v>3.4782213215194653E-2</v>
      </c>
      <c r="T1529" s="5">
        <v>3.4782213215194653E-2</v>
      </c>
      <c r="U1529" s="5">
        <v>3.4877057215571688E-2</v>
      </c>
      <c r="V1529" s="5">
        <v>3.3611254595155057E-2</v>
      </c>
    </row>
    <row r="1530" spans="1:22" hidden="1" x14ac:dyDescent="0.35">
      <c r="A1530" t="s">
        <v>67</v>
      </c>
      <c r="B1530" t="s">
        <v>42</v>
      </c>
      <c r="C1530" t="str">
        <f t="shared" si="69"/>
        <v>SPAIN_TO_elec</v>
      </c>
      <c r="D1530" t="str">
        <f t="shared" si="70"/>
        <v>PROTRA_CHP_PP_I</v>
      </c>
      <c r="E1530" t="s">
        <v>6</v>
      </c>
      <c r="F1530" s="1" t="str">
        <f t="shared" si="71"/>
        <v>SPAINTO_elecPROTRA_CHP_solid_fossil_CCS</v>
      </c>
      <c r="G1530" s="5">
        <v>0</v>
      </c>
      <c r="H1530" s="5">
        <v>0</v>
      </c>
      <c r="I1530" s="5">
        <v>0</v>
      </c>
      <c r="J1530" s="5">
        <v>0</v>
      </c>
      <c r="K1530" s="5">
        <v>0</v>
      </c>
      <c r="L1530" s="5">
        <v>0</v>
      </c>
      <c r="M1530" s="5">
        <v>0</v>
      </c>
      <c r="N1530" s="5">
        <v>0</v>
      </c>
      <c r="O1530" s="5">
        <v>0</v>
      </c>
      <c r="P1530" s="5">
        <v>0</v>
      </c>
      <c r="Q1530" s="5">
        <v>0</v>
      </c>
      <c r="R1530" s="5">
        <v>0</v>
      </c>
      <c r="S1530" s="5">
        <v>0</v>
      </c>
      <c r="T1530" s="5">
        <v>0</v>
      </c>
      <c r="U1530" s="5">
        <v>0</v>
      </c>
      <c r="V1530" s="5">
        <v>0</v>
      </c>
    </row>
    <row r="1531" spans="1:22" hidden="1" x14ac:dyDescent="0.35">
      <c r="A1531" t="s">
        <v>67</v>
      </c>
      <c r="B1531" t="s">
        <v>42</v>
      </c>
      <c r="C1531" t="str">
        <f t="shared" si="69"/>
        <v>SPAIN_TO_elec</v>
      </c>
      <c r="D1531" t="str">
        <f t="shared" si="70"/>
        <v>PROTRA_CHP_PP_I</v>
      </c>
      <c r="E1531" t="s">
        <v>7</v>
      </c>
      <c r="F1531" s="1" t="str">
        <f t="shared" si="71"/>
        <v>SPAINTO_elecPROTRA_CHP_waste</v>
      </c>
      <c r="G1531" s="5">
        <v>4.4278358655141792E-2</v>
      </c>
      <c r="H1531" s="5">
        <v>4.4278358655141792E-2</v>
      </c>
      <c r="I1531" s="5">
        <v>4.4278358655141792E-2</v>
      </c>
      <c r="J1531" s="5">
        <v>4.4278358655141792E-2</v>
      </c>
      <c r="K1531" s="5">
        <v>4.1607932038136952E-2</v>
      </c>
      <c r="L1531" s="5">
        <v>4.1607932038136952E-2</v>
      </c>
      <c r="M1531" s="5">
        <v>4.0772491308794651E-2</v>
      </c>
      <c r="N1531" s="5">
        <v>4.0772491308794651E-2</v>
      </c>
      <c r="O1531" s="5">
        <v>3.8489947887555866E-2</v>
      </c>
      <c r="P1531" s="5">
        <v>3.8579459394271112E-2</v>
      </c>
      <c r="Q1531" s="5">
        <v>3.5670335426025615E-2</v>
      </c>
      <c r="R1531" s="5">
        <v>5.01241144648241E-2</v>
      </c>
      <c r="S1531" s="5">
        <v>7.1075463897210894E-2</v>
      </c>
      <c r="T1531" s="5">
        <v>7.2136291716572237E-2</v>
      </c>
      <c r="U1531" s="5">
        <v>7.134067085205123E-2</v>
      </c>
      <c r="V1531" s="5">
        <v>7.2003688239152069E-2</v>
      </c>
    </row>
    <row r="1532" spans="1:22" hidden="1" x14ac:dyDescent="0.35">
      <c r="A1532" t="s">
        <v>67</v>
      </c>
      <c r="B1532" t="s">
        <v>42</v>
      </c>
      <c r="C1532" t="str">
        <f t="shared" si="69"/>
        <v>SPAIN_TO_elec</v>
      </c>
      <c r="D1532" t="str">
        <f t="shared" si="70"/>
        <v>PROTRA_CHP_PP_I</v>
      </c>
      <c r="E1532" t="s">
        <v>8</v>
      </c>
      <c r="F1532" s="1" t="str">
        <f t="shared" si="71"/>
        <v>SPAINTO_elecPROTRA_CHP_solid_bio</v>
      </c>
      <c r="G1532" s="5">
        <v>0.25252164134485822</v>
      </c>
      <c r="H1532" s="5">
        <v>0.25252164134485822</v>
      </c>
      <c r="I1532" s="5">
        <v>0.25252164134485822</v>
      </c>
      <c r="J1532" s="5">
        <v>0.25252164134485822</v>
      </c>
      <c r="K1532" s="5">
        <v>0.23729206796186308</v>
      </c>
      <c r="L1532" s="5">
        <v>0.23729206796186308</v>
      </c>
      <c r="M1532" s="5">
        <v>0.23252750869120536</v>
      </c>
      <c r="N1532" s="5">
        <v>0.23252750869120536</v>
      </c>
      <c r="O1532" s="5">
        <v>0.21951005211244412</v>
      </c>
      <c r="P1532" s="5">
        <v>0.22002054060572887</v>
      </c>
      <c r="Q1532" s="5">
        <v>0.20342966457397438</v>
      </c>
      <c r="R1532" s="5">
        <v>0.21373757604270033</v>
      </c>
      <c r="S1532" s="5">
        <v>0.16401706189943388</v>
      </c>
      <c r="T1532" s="5">
        <v>0.15765041069816196</v>
      </c>
      <c r="U1532" s="5">
        <v>0.15370915043070793</v>
      </c>
      <c r="V1532" s="5">
        <v>0.16826149603361518</v>
      </c>
    </row>
    <row r="1533" spans="1:22" hidden="1" x14ac:dyDescent="0.35">
      <c r="A1533" t="s">
        <v>67</v>
      </c>
      <c r="B1533" t="s">
        <v>42</v>
      </c>
      <c r="C1533" t="str">
        <f t="shared" si="69"/>
        <v>SPAIN_TO_elec</v>
      </c>
      <c r="D1533" t="str">
        <f t="shared" si="70"/>
        <v>PROTRA_CHP_PP_I</v>
      </c>
      <c r="E1533" t="s">
        <v>9</v>
      </c>
      <c r="F1533" s="1" t="str">
        <f t="shared" si="71"/>
        <v>SPAINTO_elecPROTRA_CHP_solid_bio_CCS</v>
      </c>
      <c r="G1533" s="5">
        <v>0</v>
      </c>
      <c r="H1533" s="5">
        <v>0</v>
      </c>
      <c r="I1533" s="5">
        <v>0</v>
      </c>
      <c r="J1533" s="5">
        <v>0</v>
      </c>
      <c r="K1533" s="5">
        <v>0</v>
      </c>
      <c r="L1533" s="5">
        <v>0</v>
      </c>
      <c r="M1533" s="5">
        <v>0</v>
      </c>
      <c r="N1533" s="5">
        <v>0</v>
      </c>
      <c r="O1533" s="5">
        <v>0</v>
      </c>
      <c r="P1533" s="5">
        <v>0</v>
      </c>
      <c r="Q1533" s="5">
        <v>0</v>
      </c>
      <c r="R1533" s="5">
        <v>0</v>
      </c>
      <c r="S1533" s="5">
        <v>0</v>
      </c>
      <c r="T1533" s="5">
        <v>0</v>
      </c>
      <c r="U1533" s="5">
        <v>0</v>
      </c>
      <c r="V1533" s="5">
        <v>0</v>
      </c>
    </row>
    <row r="1534" spans="1:22" hidden="1" x14ac:dyDescent="0.35">
      <c r="A1534" t="s">
        <v>67</v>
      </c>
      <c r="B1534" t="s">
        <v>42</v>
      </c>
      <c r="C1534" t="str">
        <f t="shared" si="69"/>
        <v>SPAIN_TO_elec</v>
      </c>
      <c r="D1534" t="str">
        <f t="shared" si="70"/>
        <v>PROTRA_CHP_PP_I</v>
      </c>
      <c r="E1534" t="s">
        <v>17</v>
      </c>
      <c r="F1534" s="1" t="str">
        <f t="shared" si="71"/>
        <v>SPAINTO_elecPROTRA_PP_solid_bio</v>
      </c>
      <c r="G1534" s="5">
        <v>0.3124189578902693</v>
      </c>
      <c r="H1534" s="5">
        <v>0.32126317103642765</v>
      </c>
      <c r="I1534" s="5">
        <v>0.32977131259117354</v>
      </c>
      <c r="J1534" s="5">
        <v>0.36975957789847924</v>
      </c>
      <c r="K1534" s="5">
        <v>0.37146120620942841</v>
      </c>
      <c r="L1534" s="5">
        <v>0.37146120620942841</v>
      </c>
      <c r="M1534" s="5">
        <v>0.37146120620942841</v>
      </c>
      <c r="N1534" s="5">
        <v>0.38507423269702185</v>
      </c>
      <c r="O1534" s="5">
        <v>0.39919774767790006</v>
      </c>
      <c r="P1534" s="5">
        <v>0.39919774767790006</v>
      </c>
      <c r="Q1534" s="5">
        <v>0.37605560264899124</v>
      </c>
      <c r="R1534" s="5">
        <v>0.39511058102464797</v>
      </c>
      <c r="S1534" s="5">
        <v>0.30319833238912702</v>
      </c>
      <c r="T1534" s="5">
        <v>0.29142908103945669</v>
      </c>
      <c r="U1534" s="5">
        <v>0.2841433540134703</v>
      </c>
      <c r="V1534" s="5">
        <v>0.31104449995557398</v>
      </c>
    </row>
    <row r="1535" spans="1:22" hidden="1" x14ac:dyDescent="0.35">
      <c r="A1535" t="s">
        <v>67</v>
      </c>
      <c r="B1535" t="s">
        <v>42</v>
      </c>
      <c r="C1535" t="str">
        <f t="shared" si="69"/>
        <v>SPAIN_TO_elec</v>
      </c>
      <c r="D1535" t="str">
        <f t="shared" si="70"/>
        <v>PROTRA_CHP_PP_I</v>
      </c>
      <c r="E1535" t="s">
        <v>18</v>
      </c>
      <c r="F1535" s="1" t="str">
        <f t="shared" si="71"/>
        <v>SPAINTO_elecPROTRA_PP_solid_bio_CCS</v>
      </c>
      <c r="G1535" s="5">
        <v>0</v>
      </c>
      <c r="H1535" s="5">
        <v>0</v>
      </c>
      <c r="I1535" s="5">
        <v>0</v>
      </c>
      <c r="J1535" s="5">
        <v>0</v>
      </c>
      <c r="K1535" s="5">
        <v>0</v>
      </c>
      <c r="L1535" s="5">
        <v>0</v>
      </c>
      <c r="M1535" s="5">
        <v>0</v>
      </c>
      <c r="N1535" s="5">
        <v>0</v>
      </c>
      <c r="O1535" s="5">
        <v>0</v>
      </c>
      <c r="P1535" s="5">
        <v>0</v>
      </c>
      <c r="Q1535" s="5">
        <v>0</v>
      </c>
      <c r="R1535" s="5">
        <v>0</v>
      </c>
      <c r="S1535" s="5">
        <v>0</v>
      </c>
      <c r="T1535" s="5">
        <v>0</v>
      </c>
      <c r="U1535" s="5">
        <v>0</v>
      </c>
      <c r="V1535" s="5">
        <v>0</v>
      </c>
    </row>
    <row r="1536" spans="1:22" hidden="1" x14ac:dyDescent="0.35">
      <c r="A1536" t="s">
        <v>67</v>
      </c>
      <c r="B1536" t="s">
        <v>42</v>
      </c>
      <c r="C1536" t="str">
        <f t="shared" si="69"/>
        <v>SPAIN_TO_elec</v>
      </c>
      <c r="D1536" t="str">
        <f t="shared" si="70"/>
        <v>PROTRA_CHP_PP_I</v>
      </c>
      <c r="E1536" t="s">
        <v>19</v>
      </c>
      <c r="F1536" s="1" t="str">
        <f t="shared" si="71"/>
        <v>SPAINTO_elecPROTRA_PP_gas_fuels</v>
      </c>
      <c r="G1536" s="5">
        <v>19.737272931821863</v>
      </c>
      <c r="H1536" s="5">
        <v>22.718472931821861</v>
      </c>
      <c r="I1536" s="5">
        <v>27.005001352874494</v>
      </c>
      <c r="J1536" s="5">
        <v>28.631001352874488</v>
      </c>
      <c r="K1536" s="5">
        <v>28.502701352874489</v>
      </c>
      <c r="L1536" s="5">
        <v>31.509201352874491</v>
      </c>
      <c r="M1536" s="5">
        <v>30.966601352874488</v>
      </c>
      <c r="N1536" s="5">
        <v>30.962501352874494</v>
      </c>
      <c r="O1536" s="5">
        <v>30.952801352874491</v>
      </c>
      <c r="P1536" s="5">
        <v>30.945101352874488</v>
      </c>
      <c r="Q1536" s="5">
        <v>30.895531352874492</v>
      </c>
      <c r="R1536" s="5">
        <v>30.759476891627486</v>
      </c>
      <c r="S1536" s="5">
        <v>31.194038902177628</v>
      </c>
      <c r="T1536" s="5">
        <v>31.153425630163596</v>
      </c>
      <c r="U1536" s="5">
        <v>30.730032269417311</v>
      </c>
      <c r="V1536" s="5">
        <v>30.472137992128211</v>
      </c>
    </row>
    <row r="1537" spans="1:22" hidden="1" x14ac:dyDescent="0.35">
      <c r="A1537" t="s">
        <v>67</v>
      </c>
      <c r="B1537" t="s">
        <v>42</v>
      </c>
      <c r="C1537" t="str">
        <f t="shared" si="69"/>
        <v>SPAIN_TO_elec</v>
      </c>
      <c r="D1537" t="str">
        <f t="shared" si="70"/>
        <v>PROTRA_CHP_PP_I</v>
      </c>
      <c r="E1537" t="s">
        <v>20</v>
      </c>
      <c r="F1537" s="1" t="str">
        <f t="shared" si="71"/>
        <v>SPAINTO_elecPROTRA_PP_gas_fuels_CCS</v>
      </c>
      <c r="G1537" s="6">
        <v>0</v>
      </c>
      <c r="H1537" s="6">
        <v>0</v>
      </c>
      <c r="I1537" s="6">
        <v>0</v>
      </c>
      <c r="J1537" s="6">
        <v>0</v>
      </c>
      <c r="K1537" s="6">
        <v>0</v>
      </c>
      <c r="L1537" s="6">
        <v>0</v>
      </c>
      <c r="M1537" s="6">
        <v>0</v>
      </c>
      <c r="N1537" s="6">
        <v>0</v>
      </c>
      <c r="O1537" s="6">
        <v>0</v>
      </c>
      <c r="P1537" s="6">
        <v>0</v>
      </c>
      <c r="Q1537" s="6">
        <v>0</v>
      </c>
      <c r="R1537" s="6">
        <v>0</v>
      </c>
      <c r="S1537" s="6">
        <v>0</v>
      </c>
      <c r="T1537" s="6">
        <v>0</v>
      </c>
      <c r="U1537" s="6">
        <v>0</v>
      </c>
      <c r="V1537" s="6">
        <v>0</v>
      </c>
    </row>
    <row r="1538" spans="1:22" hidden="1" x14ac:dyDescent="0.35">
      <c r="A1538" t="s">
        <v>67</v>
      </c>
      <c r="B1538" t="s">
        <v>42</v>
      </c>
      <c r="C1538" t="str">
        <f t="shared" si="69"/>
        <v>SPAIN_TO_elec</v>
      </c>
      <c r="D1538" t="str">
        <f t="shared" si="70"/>
        <v>PROTRA_CHP_PP_I</v>
      </c>
      <c r="E1538" t="s">
        <v>21</v>
      </c>
      <c r="F1538" s="1" t="str">
        <f t="shared" si="71"/>
        <v>SPAINTO_elecPROTRA_PP_geothermal</v>
      </c>
      <c r="G1538" s="5">
        <v>0</v>
      </c>
      <c r="H1538" s="5">
        <v>0</v>
      </c>
      <c r="I1538" s="5">
        <v>0</v>
      </c>
      <c r="J1538" s="5">
        <v>0</v>
      </c>
      <c r="K1538" s="5">
        <v>0</v>
      </c>
      <c r="L1538" s="5">
        <v>0</v>
      </c>
      <c r="M1538" s="5">
        <v>0</v>
      </c>
      <c r="N1538" s="5">
        <v>0</v>
      </c>
      <c r="O1538" s="5">
        <v>0</v>
      </c>
      <c r="P1538" s="5">
        <v>0</v>
      </c>
      <c r="Q1538" s="5">
        <v>0</v>
      </c>
      <c r="R1538" s="5">
        <v>0</v>
      </c>
      <c r="S1538" s="5">
        <v>0</v>
      </c>
      <c r="T1538" s="5">
        <v>0</v>
      </c>
      <c r="U1538" s="5">
        <v>0</v>
      </c>
      <c r="V1538" s="5">
        <v>0</v>
      </c>
    </row>
    <row r="1539" spans="1:22" hidden="1" x14ac:dyDescent="0.35">
      <c r="A1539" t="s">
        <v>67</v>
      </c>
      <c r="B1539" t="s">
        <v>42</v>
      </c>
      <c r="C1539" t="str">
        <f t="shared" si="69"/>
        <v>SPAIN_TO_elec</v>
      </c>
      <c r="D1539" t="str">
        <f t="shared" si="70"/>
        <v>PROTRA_CHP_PP_I</v>
      </c>
      <c r="E1539" t="s">
        <v>22</v>
      </c>
      <c r="F1539" s="1" t="str">
        <f t="shared" si="71"/>
        <v>SPAINTO_elecPROTRA_PP_hydropower_dammed</v>
      </c>
      <c r="G1539" s="5">
        <v>14.83432</v>
      </c>
      <c r="H1539" s="5">
        <v>14.882819999999999</v>
      </c>
      <c r="I1539" s="5">
        <v>14.913770000000001</v>
      </c>
      <c r="J1539" s="5">
        <v>14.93127</v>
      </c>
      <c r="K1539" s="5">
        <v>14.944995000000002</v>
      </c>
      <c r="L1539" s="5">
        <v>14.775795000000002</v>
      </c>
      <c r="M1539" s="5">
        <v>14.775795000000002</v>
      </c>
      <c r="N1539" s="5">
        <v>14.787095000000001</v>
      </c>
      <c r="O1539" s="5">
        <v>14.974395000000003</v>
      </c>
      <c r="P1539" s="5">
        <v>15.006395000000003</v>
      </c>
      <c r="Q1539" s="5">
        <v>15.633395000000002</v>
      </c>
      <c r="R1539" s="5">
        <v>16.75909183273944</v>
      </c>
      <c r="S1539" s="5">
        <v>16.819554728402576</v>
      </c>
      <c r="T1539" s="5">
        <v>16.827707028941422</v>
      </c>
      <c r="U1539" s="5">
        <v>16.841973554884412</v>
      </c>
      <c r="V1539" s="5">
        <v>16.837218046236746</v>
      </c>
    </row>
    <row r="1540" spans="1:22" hidden="1" x14ac:dyDescent="0.35">
      <c r="A1540" t="s">
        <v>67</v>
      </c>
      <c r="B1540" t="s">
        <v>42</v>
      </c>
      <c r="C1540" t="str">
        <f t="shared" ref="C1540:C1603" si="72">A1540&amp;"_"&amp;B1540</f>
        <v>SPAIN_TO_elec</v>
      </c>
      <c r="D1540" t="str">
        <f t="shared" ref="D1540:D1603" si="73">IF(B1540="TO_heat","PROTRA_CHP_HP_I","PROTRA_CHP_PP_I")</f>
        <v>PROTRA_CHP_PP_I</v>
      </c>
      <c r="E1540" t="s">
        <v>23</v>
      </c>
      <c r="F1540" s="1" t="str">
        <f t="shared" ref="F1540:F1603" si="74">A1540&amp;B1540&amp;E1540</f>
        <v>SPAINTO_elecPROTRA_PP_hydropower_run_of_river</v>
      </c>
      <c r="G1540" s="5">
        <v>3.3856799999999967</v>
      </c>
      <c r="H1540" s="5">
        <v>3.4351799999999968</v>
      </c>
      <c r="I1540" s="5">
        <v>3.4582299999999959</v>
      </c>
      <c r="J1540" s="5">
        <v>3.5197299999999965</v>
      </c>
      <c r="K1540" s="5">
        <v>3.5600049999999954</v>
      </c>
      <c r="L1540" s="5">
        <v>3.7592049999999961</v>
      </c>
      <c r="M1540" s="5">
        <v>3.7642049999999969</v>
      </c>
      <c r="N1540" s="5">
        <v>3.7629049999999964</v>
      </c>
      <c r="O1540" s="5">
        <v>4.2106049999999984</v>
      </c>
      <c r="P1540" s="5">
        <v>4.2166049999999968</v>
      </c>
      <c r="Q1540" s="5">
        <v>4.4196049999999989</v>
      </c>
      <c r="R1540" s="5">
        <v>4.7088141751152062</v>
      </c>
      <c r="S1540" s="5">
        <v>4.7088141751152062</v>
      </c>
      <c r="T1540" s="5">
        <v>4.7088141751152062</v>
      </c>
      <c r="U1540" s="5">
        <v>4.7088141751152062</v>
      </c>
      <c r="V1540" s="5">
        <v>4.7047408064516114</v>
      </c>
    </row>
    <row r="1541" spans="1:22" hidden="1" x14ac:dyDescent="0.35">
      <c r="A1541" t="s">
        <v>67</v>
      </c>
      <c r="B1541" t="s">
        <v>42</v>
      </c>
      <c r="C1541" t="str">
        <f t="shared" si="72"/>
        <v>SPAIN_TO_elec</v>
      </c>
      <c r="D1541" t="str">
        <f t="shared" si="73"/>
        <v>PROTRA_CHP_PP_I</v>
      </c>
      <c r="E1541" t="s">
        <v>24</v>
      </c>
      <c r="F1541" s="1" t="str">
        <f t="shared" si="74"/>
        <v>SPAINTO_elecPROTRA_PP_liquid_fuels</v>
      </c>
      <c r="G1541" s="5">
        <v>4.7252805263157898</v>
      </c>
      <c r="H1541" s="5">
        <v>4.7425805263157894</v>
      </c>
      <c r="I1541" s="5">
        <v>4.7542805263157897</v>
      </c>
      <c r="J1541" s="5">
        <v>3.6646805263157893</v>
      </c>
      <c r="K1541" s="5">
        <v>3.6772805263157893</v>
      </c>
      <c r="L1541" s="5">
        <v>3.5051805263157894</v>
      </c>
      <c r="M1541" s="5">
        <v>3.3616805263157894</v>
      </c>
      <c r="N1541" s="5">
        <v>3.3616805263157894</v>
      </c>
      <c r="O1541" s="5">
        <v>3.2819805263157895</v>
      </c>
      <c r="P1541" s="5">
        <v>3.2215805263157895</v>
      </c>
      <c r="Q1541" s="5">
        <v>3.0251805263157894</v>
      </c>
      <c r="R1541" s="5">
        <v>3.1694583668016194</v>
      </c>
      <c r="S1541" s="5">
        <v>3.3276985789473685</v>
      </c>
      <c r="T1541" s="5">
        <v>3.3276985789473685</v>
      </c>
      <c r="U1541" s="5">
        <v>3.3230444550607285</v>
      </c>
      <c r="V1541" s="5">
        <v>3.2904655878542513</v>
      </c>
    </row>
    <row r="1542" spans="1:22" hidden="1" x14ac:dyDescent="0.35">
      <c r="A1542" t="s">
        <v>67</v>
      </c>
      <c r="B1542" t="s">
        <v>42</v>
      </c>
      <c r="C1542" t="str">
        <f t="shared" si="72"/>
        <v>SPAIN_TO_elec</v>
      </c>
      <c r="D1542" t="str">
        <f t="shared" si="73"/>
        <v>PROTRA_CHP_PP_I</v>
      </c>
      <c r="E1542" t="s">
        <v>25</v>
      </c>
      <c r="F1542" s="1" t="str">
        <f t="shared" si="74"/>
        <v>SPAINTO_elecPROTRA_PP_liquid_fuels_CCS</v>
      </c>
      <c r="G1542" s="5">
        <v>0</v>
      </c>
      <c r="H1542" s="5">
        <v>0</v>
      </c>
      <c r="I1542" s="5">
        <v>0</v>
      </c>
      <c r="J1542" s="5">
        <v>0</v>
      </c>
      <c r="K1542" s="5">
        <v>0</v>
      </c>
      <c r="L1542" s="5">
        <v>0</v>
      </c>
      <c r="M1542" s="5">
        <v>0</v>
      </c>
      <c r="N1542" s="5">
        <v>0</v>
      </c>
      <c r="O1542" s="5">
        <v>0</v>
      </c>
      <c r="P1542" s="5">
        <v>0</v>
      </c>
      <c r="Q1542" s="5">
        <v>0</v>
      </c>
      <c r="R1542" s="5">
        <v>0</v>
      </c>
      <c r="S1542" s="5">
        <v>0</v>
      </c>
      <c r="T1542" s="5">
        <v>0</v>
      </c>
      <c r="U1542" s="5">
        <v>0</v>
      </c>
      <c r="V1542" s="5">
        <v>0</v>
      </c>
    </row>
    <row r="1543" spans="1:22" hidden="1" x14ac:dyDescent="0.35">
      <c r="A1543" t="s">
        <v>67</v>
      </c>
      <c r="B1543" t="s">
        <v>42</v>
      </c>
      <c r="C1543" t="str">
        <f t="shared" si="72"/>
        <v>SPAIN_TO_elec</v>
      </c>
      <c r="D1543" t="str">
        <f t="shared" si="73"/>
        <v>PROTRA_CHP_PP_I</v>
      </c>
      <c r="E1543" t="s">
        <v>26</v>
      </c>
      <c r="F1543" s="1" t="str">
        <f t="shared" si="74"/>
        <v>SPAINTO_elecPROTRA_PP_nuclear</v>
      </c>
      <c r="G1543" s="5">
        <v>7.8932000000000002</v>
      </c>
      <c r="H1543" s="5">
        <v>7.6711999999999998</v>
      </c>
      <c r="I1543" s="5">
        <v>7.6711999999999998</v>
      </c>
      <c r="J1543" s="5">
        <v>7.6711999999999998</v>
      </c>
      <c r="K1543" s="5">
        <v>7.6711999999999998</v>
      </c>
      <c r="L1543" s="5">
        <v>7.7602000000000002</v>
      </c>
      <c r="M1543" s="5">
        <v>7.7602000000000002</v>
      </c>
      <c r="N1543" s="5">
        <v>7.7602000000000002</v>
      </c>
      <c r="O1543" s="5">
        <v>7.7071999999999994</v>
      </c>
      <c r="P1543" s="5">
        <v>7.7071999999999994</v>
      </c>
      <c r="Q1543" s="5">
        <v>7.7071999999999994</v>
      </c>
      <c r="R1543" s="5">
        <v>7.7071999999999994</v>
      </c>
      <c r="S1543" s="5">
        <v>7.7071999999999994</v>
      </c>
      <c r="T1543" s="5">
        <v>7.2440758584257789</v>
      </c>
      <c r="U1543" s="5">
        <v>7.2440758584257789</v>
      </c>
      <c r="V1543" s="5">
        <v>7.2440758584257789</v>
      </c>
    </row>
    <row r="1544" spans="1:22" hidden="1" x14ac:dyDescent="0.35">
      <c r="A1544" t="s">
        <v>67</v>
      </c>
      <c r="B1544" t="s">
        <v>42</v>
      </c>
      <c r="C1544" t="str">
        <f t="shared" si="72"/>
        <v>SPAIN_TO_elec</v>
      </c>
      <c r="D1544" t="str">
        <f t="shared" si="73"/>
        <v>PROTRA_CHP_PP_I</v>
      </c>
      <c r="E1544" t="s">
        <v>27</v>
      </c>
      <c r="F1544" s="1" t="str">
        <f t="shared" si="74"/>
        <v>SPAINTO_elecPROTRA_PP_oceanic</v>
      </c>
      <c r="G1544" s="5">
        <v>0</v>
      </c>
      <c r="H1544" s="5">
        <v>0</v>
      </c>
      <c r="I1544" s="5">
        <v>0</v>
      </c>
      <c r="J1544" s="5">
        <v>4.0000000000000003E-5</v>
      </c>
      <c r="K1544" s="5">
        <v>4.0000000000000003E-5</v>
      </c>
      <c r="L1544" s="5">
        <v>4.0000000000000003E-5</v>
      </c>
      <c r="M1544" s="5">
        <v>3.3999999999999997E-4</v>
      </c>
      <c r="N1544" s="5">
        <v>3.3999999999999997E-4</v>
      </c>
      <c r="O1544" s="5">
        <v>3.3999999999999997E-4</v>
      </c>
      <c r="P1544" s="5">
        <v>3.3999999999999997E-4</v>
      </c>
      <c r="Q1544" s="5">
        <v>3.3999999999999997E-4</v>
      </c>
      <c r="R1544" s="5">
        <v>3.8285714285714279E-4</v>
      </c>
      <c r="S1544" s="5">
        <v>4.2571428571428567E-4</v>
      </c>
      <c r="T1544" s="5">
        <v>4.6857142857142855E-4</v>
      </c>
      <c r="U1544" s="5">
        <v>5.1142857142857142E-4</v>
      </c>
      <c r="V1544" s="5">
        <v>5.542857142857143E-4</v>
      </c>
    </row>
    <row r="1545" spans="1:22" hidden="1" x14ac:dyDescent="0.35">
      <c r="A1545" t="s">
        <v>67</v>
      </c>
      <c r="B1545" t="s">
        <v>42</v>
      </c>
      <c r="C1545" t="str">
        <f t="shared" si="72"/>
        <v>SPAIN_TO_elec</v>
      </c>
      <c r="D1545" t="str">
        <f t="shared" si="73"/>
        <v>PROTRA_CHP_PP_I</v>
      </c>
      <c r="E1545" t="s">
        <v>28</v>
      </c>
      <c r="F1545" s="1" t="str">
        <f t="shared" si="74"/>
        <v>SPAINTO_elecPROTRA_PP_solar_CSP</v>
      </c>
      <c r="G1545" s="5">
        <v>0</v>
      </c>
      <c r="H1545" s="5">
        <v>1.0999999999999999E-2</v>
      </c>
      <c r="I1545" s="5">
        <v>1.0999999999999999E-2</v>
      </c>
      <c r="J1545" s="5">
        <v>6.0999999999999999E-2</v>
      </c>
      <c r="K1545" s="5">
        <v>0.28199999999999997</v>
      </c>
      <c r="L1545" s="5">
        <v>0.73199999999999998</v>
      </c>
      <c r="M1545" s="5">
        <v>1.149</v>
      </c>
      <c r="N1545" s="5">
        <v>2</v>
      </c>
      <c r="O1545" s="5">
        <v>2.3040630000000002</v>
      </c>
      <c r="P1545" s="5">
        <v>2.3040630000000002</v>
      </c>
      <c r="Q1545" s="5">
        <v>2.3040630000000002</v>
      </c>
      <c r="R1545" s="5">
        <v>2.6363363428571431</v>
      </c>
      <c r="S1545" s="5">
        <v>2.9686096857142861</v>
      </c>
      <c r="T1545" s="5">
        <v>3.300883028571429</v>
      </c>
      <c r="U1545" s="5">
        <v>3.633156371428572</v>
      </c>
      <c r="V1545" s="5">
        <v>3.9654297142857149</v>
      </c>
    </row>
    <row r="1546" spans="1:22" hidden="1" x14ac:dyDescent="0.35">
      <c r="A1546" t="s">
        <v>67</v>
      </c>
      <c r="B1546" t="s">
        <v>42</v>
      </c>
      <c r="C1546" t="str">
        <f t="shared" si="72"/>
        <v>SPAIN_TO_elec</v>
      </c>
      <c r="D1546" t="str">
        <f t="shared" si="73"/>
        <v>PROTRA_CHP_PP_I</v>
      </c>
      <c r="E1546" t="s">
        <v>29</v>
      </c>
      <c r="F1546" s="1" t="str">
        <f t="shared" si="74"/>
        <v>SPAINTO_elecPROTRA_PP_solar_PV</v>
      </c>
      <c r="G1546" s="5">
        <v>4.2639999999999997E-2</v>
      </c>
      <c r="H1546" s="5">
        <v>0.10660000000000001</v>
      </c>
      <c r="I1546" s="5">
        <v>0.40508000000000005</v>
      </c>
      <c r="J1546" s="5">
        <v>2.77488</v>
      </c>
      <c r="K1546" s="5">
        <v>2.8068599999999999</v>
      </c>
      <c r="L1546" s="5">
        <v>3.1758600000000001</v>
      </c>
      <c r="M1546" s="5">
        <v>3.5120600000000004</v>
      </c>
      <c r="N1546" s="5">
        <v>3.7465800000000002</v>
      </c>
      <c r="O1546" s="5">
        <v>3.8458000000000001</v>
      </c>
      <c r="P1546" s="5">
        <v>3.8515400000000004</v>
      </c>
      <c r="Q1546" s="5">
        <v>3.8572800000000003</v>
      </c>
      <c r="R1546" s="5">
        <v>3.8366212700841622</v>
      </c>
      <c r="S1546" s="5">
        <v>3.9664761438408571</v>
      </c>
      <c r="T1546" s="5">
        <v>3.967656642693191</v>
      </c>
      <c r="U1546" s="5">
        <v>3.9847738760520275</v>
      </c>
      <c r="V1546" s="5">
        <v>4.9970516419280804</v>
      </c>
    </row>
    <row r="1547" spans="1:22" hidden="1" x14ac:dyDescent="0.35">
      <c r="A1547" t="s">
        <v>67</v>
      </c>
      <c r="B1547" t="s">
        <v>42</v>
      </c>
      <c r="C1547" t="str">
        <f t="shared" si="72"/>
        <v>SPAIN_TO_elec</v>
      </c>
      <c r="D1547" t="str">
        <f t="shared" si="73"/>
        <v>PROTRA_CHP_PP_I</v>
      </c>
      <c r="E1547" t="s">
        <v>30</v>
      </c>
      <c r="F1547" s="1" t="str">
        <f t="shared" si="74"/>
        <v>SPAINTO_elecPROTRA_PP_solar_urban_PV</v>
      </c>
      <c r="G1547" s="5">
        <v>9.3600000000000003E-3</v>
      </c>
      <c r="H1547" s="5">
        <v>2.3399999999999997E-2</v>
      </c>
      <c r="I1547" s="5">
        <v>8.8919999999999999E-2</v>
      </c>
      <c r="J1547" s="5">
        <v>0.60911999999999999</v>
      </c>
      <c r="K1547" s="5">
        <v>0.61614000000000002</v>
      </c>
      <c r="L1547" s="5">
        <v>0.69713999999999998</v>
      </c>
      <c r="M1547" s="5">
        <v>0.77093999999999996</v>
      </c>
      <c r="N1547" s="5">
        <v>0.82241999999999993</v>
      </c>
      <c r="O1547" s="5">
        <v>0.84419999999999995</v>
      </c>
      <c r="P1547" s="5">
        <v>0.84545999999999988</v>
      </c>
      <c r="Q1547" s="5">
        <v>0.84671999999999992</v>
      </c>
      <c r="R1547" s="5">
        <v>0.84218515684774287</v>
      </c>
      <c r="S1547" s="5">
        <v>0.87068988523335866</v>
      </c>
      <c r="T1547" s="5">
        <v>0.87094901912777345</v>
      </c>
      <c r="U1547" s="5">
        <v>0.87470646059678636</v>
      </c>
      <c r="V1547" s="5">
        <v>1.0969137750573832</v>
      </c>
    </row>
    <row r="1548" spans="1:22" hidden="1" x14ac:dyDescent="0.35">
      <c r="A1548" t="s">
        <v>67</v>
      </c>
      <c r="B1548" t="s">
        <v>42</v>
      </c>
      <c r="C1548" t="str">
        <f t="shared" si="72"/>
        <v>SPAIN_TO_elec</v>
      </c>
      <c r="D1548" t="str">
        <f t="shared" si="73"/>
        <v>PROTRA_CHP_PP_I</v>
      </c>
      <c r="E1548" t="s">
        <v>31</v>
      </c>
      <c r="F1548" s="1" t="str">
        <f t="shared" si="74"/>
        <v>SPAINTO_elecPROTRA_PP_solid_fossil</v>
      </c>
      <c r="G1548" s="5">
        <v>11.735600000000002</v>
      </c>
      <c r="H1548" s="5">
        <v>11.735600000000002</v>
      </c>
      <c r="I1548" s="5">
        <v>11.735600000000002</v>
      </c>
      <c r="J1548" s="5">
        <v>11.735600000000002</v>
      </c>
      <c r="K1548" s="5">
        <v>11.527000000000001</v>
      </c>
      <c r="L1548" s="5">
        <v>11.527000000000001</v>
      </c>
      <c r="M1548" s="5">
        <v>11.527000000000001</v>
      </c>
      <c r="N1548" s="5">
        <v>11.527000000000001</v>
      </c>
      <c r="O1548" s="5">
        <v>11.527000000000001</v>
      </c>
      <c r="P1548" s="5">
        <v>11.527000000000001</v>
      </c>
      <c r="Q1548" s="5">
        <v>11.527000000000001</v>
      </c>
      <c r="R1548" s="5">
        <v>11.372712696766897</v>
      </c>
      <c r="S1548" s="5">
        <v>10.360066453011594</v>
      </c>
      <c r="T1548" s="5">
        <v>10.360066453011594</v>
      </c>
      <c r="U1548" s="5">
        <v>10.388316240927516</v>
      </c>
      <c r="V1548" s="5">
        <v>10.011290225280423</v>
      </c>
    </row>
    <row r="1549" spans="1:22" hidden="1" x14ac:dyDescent="0.35">
      <c r="A1549" t="s">
        <v>67</v>
      </c>
      <c r="B1549" t="s">
        <v>42</v>
      </c>
      <c r="C1549" t="str">
        <f t="shared" si="72"/>
        <v>SPAIN_TO_elec</v>
      </c>
      <c r="D1549" t="str">
        <f t="shared" si="73"/>
        <v>PROTRA_CHP_PP_I</v>
      </c>
      <c r="E1549" t="s">
        <v>32</v>
      </c>
      <c r="F1549" s="1" t="str">
        <f t="shared" si="74"/>
        <v>SPAINTO_elecPROTRA_PP_solid_fossil_CCS</v>
      </c>
      <c r="G1549" s="5">
        <v>0</v>
      </c>
      <c r="H1549" s="5">
        <v>0</v>
      </c>
      <c r="I1549" s="5">
        <v>0</v>
      </c>
      <c r="J1549" s="5">
        <v>0</v>
      </c>
      <c r="K1549" s="5">
        <v>0</v>
      </c>
      <c r="L1549" s="5">
        <v>0</v>
      </c>
      <c r="M1549" s="5">
        <v>0</v>
      </c>
      <c r="N1549" s="5">
        <v>0</v>
      </c>
      <c r="O1549" s="5">
        <v>0</v>
      </c>
      <c r="P1549" s="5">
        <v>0</v>
      </c>
      <c r="Q1549" s="5">
        <v>0</v>
      </c>
      <c r="R1549" s="5">
        <v>0</v>
      </c>
      <c r="S1549" s="5">
        <v>0</v>
      </c>
      <c r="T1549" s="5">
        <v>0</v>
      </c>
      <c r="U1549" s="5">
        <v>0</v>
      </c>
      <c r="V1549" s="5">
        <v>0</v>
      </c>
    </row>
    <row r="1550" spans="1:22" hidden="1" x14ac:dyDescent="0.35">
      <c r="A1550" t="s">
        <v>67</v>
      </c>
      <c r="B1550" t="s">
        <v>42</v>
      </c>
      <c r="C1550" t="str">
        <f t="shared" si="72"/>
        <v>SPAIN_TO_elec</v>
      </c>
      <c r="D1550" t="str">
        <f t="shared" si="73"/>
        <v>PROTRA_CHP_PP_I</v>
      </c>
      <c r="E1550" t="s">
        <v>33</v>
      </c>
      <c r="F1550" s="1" t="str">
        <f t="shared" si="74"/>
        <v>SPAINTO_elecPROTRA_PP_waste</v>
      </c>
      <c r="G1550" s="5">
        <v>5.4781042109730671E-2</v>
      </c>
      <c r="H1550" s="5">
        <v>5.6331828963572313E-2</v>
      </c>
      <c r="I1550" s="5">
        <v>5.7823687408826416E-2</v>
      </c>
      <c r="J1550" s="5">
        <v>6.4835422101520698E-2</v>
      </c>
      <c r="K1550" s="5">
        <v>6.513379379057152E-2</v>
      </c>
      <c r="L1550" s="5">
        <v>6.513379379057152E-2</v>
      </c>
      <c r="M1550" s="5">
        <v>6.513379379057152E-2</v>
      </c>
      <c r="N1550" s="5">
        <v>6.7520767302978082E-2</v>
      </c>
      <c r="O1550" s="5">
        <v>6.9997252322099898E-2</v>
      </c>
      <c r="P1550" s="5">
        <v>6.9997252322099898E-2</v>
      </c>
      <c r="Q1550" s="5">
        <v>6.5939397351008747E-2</v>
      </c>
      <c r="R1550" s="5">
        <v>9.2658335311082932E-2</v>
      </c>
      <c r="S1550" s="5">
        <v>0.13138853895963082</v>
      </c>
      <c r="T1550" s="5">
        <v>0.13334956192917752</v>
      </c>
      <c r="U1550" s="5">
        <v>0.13187879470201749</v>
      </c>
      <c r="V1550" s="5">
        <v>0.13310443405798419</v>
      </c>
    </row>
    <row r="1551" spans="1:22" hidden="1" x14ac:dyDescent="0.35">
      <c r="A1551" t="s">
        <v>67</v>
      </c>
      <c r="B1551" t="s">
        <v>42</v>
      </c>
      <c r="C1551" t="str">
        <f t="shared" si="72"/>
        <v>SPAIN_TO_elec</v>
      </c>
      <c r="D1551" t="str">
        <f t="shared" si="73"/>
        <v>PROTRA_CHP_PP_I</v>
      </c>
      <c r="E1551" t="s">
        <v>34</v>
      </c>
      <c r="F1551" s="1" t="str">
        <f t="shared" si="74"/>
        <v>SPAINTO_elecPROTRA_PP_waste_CCS</v>
      </c>
      <c r="G1551" s="5">
        <v>0</v>
      </c>
      <c r="H1551" s="5">
        <v>0</v>
      </c>
      <c r="I1551" s="5">
        <v>0</v>
      </c>
      <c r="J1551" s="5">
        <v>0</v>
      </c>
      <c r="K1551" s="5">
        <v>0</v>
      </c>
      <c r="L1551" s="5">
        <v>0</v>
      </c>
      <c r="M1551" s="5">
        <v>0</v>
      </c>
      <c r="N1551" s="5">
        <v>0</v>
      </c>
      <c r="O1551" s="5">
        <v>0</v>
      </c>
      <c r="P1551" s="5">
        <v>0</v>
      </c>
      <c r="Q1551" s="5">
        <v>0</v>
      </c>
      <c r="R1551" s="5">
        <v>0</v>
      </c>
      <c r="S1551" s="5">
        <v>0</v>
      </c>
      <c r="T1551" s="5">
        <v>0</v>
      </c>
      <c r="U1551" s="5">
        <v>0</v>
      </c>
      <c r="V1551" s="5">
        <v>0</v>
      </c>
    </row>
    <row r="1552" spans="1:22" hidden="1" x14ac:dyDescent="0.35">
      <c r="A1552" t="s">
        <v>67</v>
      </c>
      <c r="B1552" t="s">
        <v>42</v>
      </c>
      <c r="C1552" t="str">
        <f t="shared" si="72"/>
        <v>SPAIN_TO_elec</v>
      </c>
      <c r="D1552" t="str">
        <f t="shared" si="73"/>
        <v>PROTRA_CHP_PP_I</v>
      </c>
      <c r="E1552" t="s">
        <v>35</v>
      </c>
      <c r="F1552" s="1" t="str">
        <f t="shared" si="74"/>
        <v>SPAINTO_elecPROTRA_PP_wind_offshore</v>
      </c>
      <c r="G1552" s="5">
        <v>0</v>
      </c>
      <c r="H1552" s="5">
        <v>0</v>
      </c>
      <c r="I1552" s="5">
        <v>0</v>
      </c>
      <c r="J1552" s="5">
        <v>0</v>
      </c>
      <c r="K1552" s="5">
        <v>0</v>
      </c>
      <c r="L1552" s="5">
        <v>0</v>
      </c>
      <c r="M1552" s="5">
        <v>0</v>
      </c>
      <c r="N1552" s="5">
        <v>0</v>
      </c>
      <c r="O1552" s="5">
        <v>5.0000000000000001E-3</v>
      </c>
      <c r="P1552" s="5">
        <v>5.0000000000000001E-3</v>
      </c>
      <c r="Q1552" s="5">
        <v>5.0000000000000001E-3</v>
      </c>
      <c r="R1552" s="5">
        <v>6.285714285714286E-3</v>
      </c>
      <c r="S1552" s="5">
        <v>7.5714285714285718E-3</v>
      </c>
      <c r="T1552" s="5">
        <v>8.8571428571428568E-3</v>
      </c>
      <c r="U1552" s="5">
        <v>1.0142857142857143E-2</v>
      </c>
      <c r="V1552" s="5">
        <v>1.1428571428571429E-2</v>
      </c>
    </row>
    <row r="1553" spans="1:22" hidden="1" x14ac:dyDescent="0.35">
      <c r="A1553" t="s">
        <v>67</v>
      </c>
      <c r="B1553" t="s">
        <v>42</v>
      </c>
      <c r="C1553" t="str">
        <f t="shared" si="72"/>
        <v>SPAIN_TO_elec</v>
      </c>
      <c r="D1553" t="str">
        <f t="shared" si="73"/>
        <v>PROTRA_CHP_PP_I</v>
      </c>
      <c r="E1553" t="s">
        <v>36</v>
      </c>
      <c r="F1553" s="1" t="str">
        <f t="shared" si="74"/>
        <v>SPAINTO_elecPROTRA_PP_wind_onshore</v>
      </c>
      <c r="G1553" s="5">
        <v>9.9179999999999993</v>
      </c>
      <c r="H1553" s="5">
        <v>11.722</v>
      </c>
      <c r="I1553" s="5">
        <v>14.82</v>
      </c>
      <c r="J1553" s="5">
        <v>16.555</v>
      </c>
      <c r="K1553" s="5">
        <v>19.175999999999998</v>
      </c>
      <c r="L1553" s="5">
        <v>20.693000000000001</v>
      </c>
      <c r="M1553" s="5">
        <v>21.529</v>
      </c>
      <c r="N1553" s="5">
        <v>22.789000000000001</v>
      </c>
      <c r="O1553" s="5">
        <v>22.952999999999999</v>
      </c>
      <c r="P1553" s="5">
        <v>22.92</v>
      </c>
      <c r="Q1553" s="5">
        <v>22.937999999999999</v>
      </c>
      <c r="R1553" s="5">
        <v>22.970278627968337</v>
      </c>
      <c r="S1553" s="5">
        <v>23.011635620052772</v>
      </c>
      <c r="T1553" s="5">
        <v>23.032818469656991</v>
      </c>
      <c r="U1553" s="5">
        <v>23.16092427440633</v>
      </c>
      <c r="V1553" s="5">
        <v>24.659863060686014</v>
      </c>
    </row>
    <row r="1554" spans="1:22" hidden="1" x14ac:dyDescent="0.35">
      <c r="A1554" t="s">
        <v>68</v>
      </c>
      <c r="B1554" t="s">
        <v>41</v>
      </c>
      <c r="C1554" t="str">
        <f t="shared" si="72"/>
        <v>SWEDEN_TO_heat</v>
      </c>
      <c r="D1554" t="str">
        <f t="shared" si="73"/>
        <v>PROTRA_CHP_HP_I</v>
      </c>
      <c r="E1554" t="s">
        <v>0</v>
      </c>
      <c r="F1554" s="1" t="str">
        <f t="shared" si="74"/>
        <v>SWEDENTO_heatPROTRA_CHP_gas_fuels</v>
      </c>
      <c r="G1554" s="3">
        <v>0.69406204693180562</v>
      </c>
      <c r="H1554" s="3">
        <v>0.64583346920788798</v>
      </c>
      <c r="I1554" s="3">
        <v>0.77682251845323358</v>
      </c>
      <c r="J1554" s="3">
        <v>0.6605748154676655</v>
      </c>
      <c r="K1554" s="3">
        <v>1.1348515148176712</v>
      </c>
      <c r="L1554" s="3">
        <v>1.3029260768976536</v>
      </c>
      <c r="M1554" s="3">
        <v>1.051568712129558</v>
      </c>
      <c r="N1554" s="3">
        <v>0.81953760052880897</v>
      </c>
      <c r="O1554" s="3">
        <v>0.79725147075024783</v>
      </c>
      <c r="P1554" s="3">
        <v>0.56585876390878032</v>
      </c>
      <c r="Q1554" s="3">
        <v>0.55018882890822962</v>
      </c>
      <c r="R1554" s="3">
        <v>0.71245971135837816</v>
      </c>
      <c r="S1554" s="3">
        <v>0.48478135948000434</v>
      </c>
      <c r="T1554" s="3">
        <v>0.55738539164922341</v>
      </c>
      <c r="U1554" s="3">
        <v>0.38971708714332925</v>
      </c>
      <c r="V1554" s="3">
        <v>0.3421153068194337</v>
      </c>
    </row>
    <row r="1555" spans="1:22" hidden="1" x14ac:dyDescent="0.35">
      <c r="A1555" t="s">
        <v>68</v>
      </c>
      <c r="B1555" t="s">
        <v>41</v>
      </c>
      <c r="C1555" t="str">
        <f t="shared" si="72"/>
        <v>SWEDEN_TO_heat</v>
      </c>
      <c r="D1555" t="str">
        <f t="shared" si="73"/>
        <v>PROTRA_CHP_HP_I</v>
      </c>
      <c r="E1555" t="s">
        <v>1</v>
      </c>
      <c r="F1555" s="1" t="str">
        <f t="shared" si="74"/>
        <v>SWEDENTO_heatPROTRA_CHP_gas_fuels_CCS</v>
      </c>
      <c r="G1555" s="3">
        <v>0</v>
      </c>
      <c r="H1555" s="3">
        <v>0</v>
      </c>
      <c r="I1555" s="3">
        <v>0</v>
      </c>
      <c r="J1555" s="3">
        <v>0</v>
      </c>
      <c r="K1555" s="3">
        <v>0</v>
      </c>
      <c r="L1555" s="3">
        <v>0</v>
      </c>
      <c r="M1555" s="3">
        <v>0</v>
      </c>
      <c r="N1555" s="3">
        <v>0</v>
      </c>
      <c r="O1555" s="3">
        <v>0</v>
      </c>
      <c r="P1555" s="3">
        <v>0</v>
      </c>
      <c r="Q1555" s="3">
        <v>0</v>
      </c>
      <c r="R1555" s="3">
        <v>0</v>
      </c>
      <c r="S1555" s="3">
        <v>0</v>
      </c>
      <c r="T1555" s="3">
        <v>0</v>
      </c>
      <c r="U1555" s="3">
        <v>0</v>
      </c>
      <c r="V1555" s="3">
        <v>0</v>
      </c>
    </row>
    <row r="1556" spans="1:22" hidden="1" x14ac:dyDescent="0.35">
      <c r="A1556" t="s">
        <v>68</v>
      </c>
      <c r="B1556" t="s">
        <v>41</v>
      </c>
      <c r="C1556" t="str">
        <f t="shared" si="72"/>
        <v>SWEDEN_TO_heat</v>
      </c>
      <c r="D1556" t="str">
        <f t="shared" si="73"/>
        <v>PROTRA_CHP_HP_I</v>
      </c>
      <c r="E1556" t="s">
        <v>2</v>
      </c>
      <c r="F1556" s="1" t="str">
        <f t="shared" si="74"/>
        <v>SWEDENTO_heatPROTRA_CHP_geothermal</v>
      </c>
      <c r="G1556" s="3">
        <v>0</v>
      </c>
      <c r="H1556" s="3">
        <v>0</v>
      </c>
      <c r="I1556" s="3">
        <v>0</v>
      </c>
      <c r="J1556" s="3">
        <v>0</v>
      </c>
      <c r="K1556" s="3">
        <v>0</v>
      </c>
      <c r="L1556" s="3">
        <v>0</v>
      </c>
      <c r="M1556" s="3">
        <v>0</v>
      </c>
      <c r="N1556" s="3">
        <v>0</v>
      </c>
      <c r="O1556" s="3">
        <v>0</v>
      </c>
      <c r="P1556" s="3">
        <v>0</v>
      </c>
      <c r="Q1556" s="3">
        <v>0</v>
      </c>
      <c r="R1556" s="3">
        <v>0</v>
      </c>
      <c r="S1556" s="3">
        <v>0</v>
      </c>
      <c r="T1556" s="3">
        <v>0</v>
      </c>
      <c r="U1556" s="3">
        <v>0</v>
      </c>
      <c r="V1556" s="3">
        <v>0</v>
      </c>
    </row>
    <row r="1557" spans="1:22" hidden="1" x14ac:dyDescent="0.35">
      <c r="A1557" t="s">
        <v>68</v>
      </c>
      <c r="B1557" t="s">
        <v>41</v>
      </c>
      <c r="C1557" t="str">
        <f t="shared" si="72"/>
        <v>SWEDEN_TO_heat</v>
      </c>
      <c r="D1557" t="str">
        <f t="shared" si="73"/>
        <v>PROTRA_CHP_HP_I</v>
      </c>
      <c r="E1557" t="s">
        <v>3</v>
      </c>
      <c r="F1557" s="1" t="str">
        <f t="shared" si="74"/>
        <v>SWEDENTO_heatPROTRA_CHP_liquid_fuels</v>
      </c>
      <c r="G1557" s="3">
        <v>0.36278801366090119</v>
      </c>
      <c r="H1557" s="3">
        <v>0.4878573096838163</v>
      </c>
      <c r="I1557" s="3">
        <v>0.30202348793654293</v>
      </c>
      <c r="J1557" s="3">
        <v>0.17944977415445634</v>
      </c>
      <c r="K1557" s="3">
        <v>0.3150817671036687</v>
      </c>
      <c r="L1557" s="3">
        <v>0.54421103888950106</v>
      </c>
      <c r="M1557" s="3">
        <v>0.21937909000771183</v>
      </c>
      <c r="N1557" s="3">
        <v>0.21595491902611003</v>
      </c>
      <c r="O1557" s="3">
        <v>0.21137001211854142</v>
      </c>
      <c r="P1557" s="3">
        <v>0.13156941720832876</v>
      </c>
      <c r="Q1557" s="3">
        <v>9.930095846645369E-2</v>
      </c>
      <c r="R1557" s="3">
        <v>0.17799885424699796</v>
      </c>
      <c r="S1557" s="3">
        <v>0.10226083507766882</v>
      </c>
      <c r="T1557" s="3">
        <v>0.14822597774595134</v>
      </c>
      <c r="U1557" s="3">
        <v>9.6631265836730207E-2</v>
      </c>
      <c r="V1557" s="3">
        <v>9.3120039660680845E-2</v>
      </c>
    </row>
    <row r="1558" spans="1:22" hidden="1" x14ac:dyDescent="0.35">
      <c r="A1558" t="s">
        <v>68</v>
      </c>
      <c r="B1558" t="s">
        <v>41</v>
      </c>
      <c r="C1558" t="str">
        <f t="shared" si="72"/>
        <v>SWEDEN_TO_heat</v>
      </c>
      <c r="D1558" t="str">
        <f t="shared" si="73"/>
        <v>PROTRA_CHP_HP_I</v>
      </c>
      <c r="E1558" t="s">
        <v>4</v>
      </c>
      <c r="F1558" s="1" t="str">
        <f t="shared" si="74"/>
        <v>SWEDENTO_heatPROTRA_CHP_liquid_fuels_CCS</v>
      </c>
      <c r="G1558" s="3">
        <v>0</v>
      </c>
      <c r="H1558" s="3">
        <v>0</v>
      </c>
      <c r="I1558" s="3">
        <v>0</v>
      </c>
      <c r="J1558" s="3">
        <v>0</v>
      </c>
      <c r="K1558" s="3">
        <v>0</v>
      </c>
      <c r="L1558" s="3">
        <v>0</v>
      </c>
      <c r="M1558" s="3">
        <v>0</v>
      </c>
      <c r="N1558" s="3">
        <v>0</v>
      </c>
      <c r="O1558" s="3">
        <v>0</v>
      </c>
      <c r="P1558" s="3">
        <v>0</v>
      </c>
      <c r="Q1558" s="3">
        <v>0</v>
      </c>
      <c r="R1558" s="3">
        <v>0</v>
      </c>
      <c r="S1558" s="3">
        <v>0</v>
      </c>
      <c r="T1558" s="3">
        <v>0</v>
      </c>
      <c r="U1558" s="3">
        <v>0</v>
      </c>
      <c r="V1558" s="3">
        <v>0</v>
      </c>
    </row>
    <row r="1559" spans="1:22" hidden="1" x14ac:dyDescent="0.35">
      <c r="A1559" t="s">
        <v>68</v>
      </c>
      <c r="B1559" t="s">
        <v>41</v>
      </c>
      <c r="C1559" t="str">
        <f t="shared" si="72"/>
        <v>SWEDEN_TO_heat</v>
      </c>
      <c r="D1559" t="str">
        <f t="shared" si="73"/>
        <v>PROTRA_CHP_HP_I</v>
      </c>
      <c r="E1559" t="s">
        <v>5</v>
      </c>
      <c r="F1559" s="1" t="str">
        <f t="shared" si="74"/>
        <v>SWEDENTO_heatPROTRA_CHP_solid_fossil</v>
      </c>
      <c r="G1559" s="3">
        <v>0.75372387352649561</v>
      </c>
      <c r="H1559" s="3">
        <v>0.80369355513936314</v>
      </c>
      <c r="I1559" s="3">
        <v>0.60764525724358287</v>
      </c>
      <c r="J1559" s="3">
        <v>0.7138525944695383</v>
      </c>
      <c r="K1559" s="3">
        <v>0.75111221769307046</v>
      </c>
      <c r="L1559" s="3">
        <v>0.80647932136168332</v>
      </c>
      <c r="M1559" s="3">
        <v>0.67450364657926642</v>
      </c>
      <c r="N1559" s="3">
        <v>0.58530109066872316</v>
      </c>
      <c r="O1559" s="3">
        <v>0.68402168117219342</v>
      </c>
      <c r="P1559" s="3">
        <v>0.46023179464580805</v>
      </c>
      <c r="Q1559" s="3">
        <v>0.4467092211082957</v>
      </c>
      <c r="R1559" s="3">
        <v>0.34508679078990862</v>
      </c>
      <c r="S1559" s="3">
        <v>0.37277034262421505</v>
      </c>
      <c r="T1559" s="3">
        <v>0.4628434504792332</v>
      </c>
      <c r="U1559" s="3">
        <v>0.29279563732510738</v>
      </c>
      <c r="V1559" s="3">
        <v>0.27378858653740218</v>
      </c>
    </row>
    <row r="1560" spans="1:22" hidden="1" x14ac:dyDescent="0.35">
      <c r="A1560" t="s">
        <v>68</v>
      </c>
      <c r="B1560" t="s">
        <v>41</v>
      </c>
      <c r="C1560" t="str">
        <f t="shared" si="72"/>
        <v>SWEDEN_TO_heat</v>
      </c>
      <c r="D1560" t="str">
        <f t="shared" si="73"/>
        <v>PROTRA_CHP_HP_I</v>
      </c>
      <c r="E1560" t="s">
        <v>6</v>
      </c>
      <c r="F1560" s="1" t="str">
        <f t="shared" si="74"/>
        <v>SWEDENTO_heatPROTRA_CHP_solid_fossil_CCS</v>
      </c>
      <c r="G1560" s="3">
        <v>0</v>
      </c>
      <c r="H1560" s="3">
        <v>0</v>
      </c>
      <c r="I1560" s="3">
        <v>0</v>
      </c>
      <c r="J1560" s="3">
        <v>0</v>
      </c>
      <c r="K1560" s="3">
        <v>0</v>
      </c>
      <c r="L1560" s="3">
        <v>0</v>
      </c>
      <c r="M1560" s="3">
        <v>0</v>
      </c>
      <c r="N1560" s="3">
        <v>0</v>
      </c>
      <c r="O1560" s="3">
        <v>0</v>
      </c>
      <c r="P1560" s="3">
        <v>0</v>
      </c>
      <c r="Q1560" s="3">
        <v>0</v>
      </c>
      <c r="R1560" s="3">
        <v>0</v>
      </c>
      <c r="S1560" s="3">
        <v>0</v>
      </c>
      <c r="T1560" s="3">
        <v>0</v>
      </c>
      <c r="U1560" s="3">
        <v>0</v>
      </c>
      <c r="V1560" s="3">
        <v>0</v>
      </c>
    </row>
    <row r="1561" spans="1:22" hidden="1" x14ac:dyDescent="0.35">
      <c r="A1561" t="s">
        <v>68</v>
      </c>
      <c r="B1561" t="s">
        <v>41</v>
      </c>
      <c r="C1561" t="str">
        <f t="shared" si="72"/>
        <v>SWEDEN_TO_heat</v>
      </c>
      <c r="D1561" t="str">
        <f t="shared" si="73"/>
        <v>PROTRA_CHP_HP_I</v>
      </c>
      <c r="E1561" t="s">
        <v>7</v>
      </c>
      <c r="F1561" s="1" t="str">
        <f t="shared" si="74"/>
        <v>SWEDENTO_heatPROTRA_CHP_waste</v>
      </c>
      <c r="G1561" s="3">
        <v>0.91727156549520761</v>
      </c>
      <c r="H1561" s="3">
        <v>0.9682278726451472</v>
      </c>
      <c r="I1561" s="3">
        <v>1.165552980059491</v>
      </c>
      <c r="J1561" s="3">
        <v>1.363574529029415</v>
      </c>
      <c r="K1561" s="3">
        <v>1.4045485072160406</v>
      </c>
      <c r="L1561" s="3">
        <v>1.5593326429437038</v>
      </c>
      <c r="M1561" s="3">
        <v>1.7175409496529692</v>
      </c>
      <c r="N1561" s="3">
        <v>1.8931022584554364</v>
      </c>
      <c r="O1561" s="3">
        <v>2.0353504461826595</v>
      </c>
      <c r="P1561" s="3">
        <v>2.19617040872535</v>
      </c>
      <c r="Q1561" s="3">
        <v>2.358847548749587</v>
      </c>
      <c r="R1561" s="3">
        <v>2.4109645918254929</v>
      </c>
      <c r="S1561" s="3">
        <v>2.4956402776247661</v>
      </c>
      <c r="T1561" s="3">
        <v>2.3626779773052768</v>
      </c>
      <c r="U1561" s="3">
        <v>2.4461929271785832</v>
      </c>
      <c r="V1561" s="3">
        <v>2.4588333414123609</v>
      </c>
    </row>
    <row r="1562" spans="1:22" hidden="1" x14ac:dyDescent="0.35">
      <c r="A1562" t="s">
        <v>68</v>
      </c>
      <c r="B1562" t="s">
        <v>41</v>
      </c>
      <c r="C1562" t="str">
        <f t="shared" si="72"/>
        <v>SWEDEN_TO_heat</v>
      </c>
      <c r="D1562" t="str">
        <f t="shared" si="73"/>
        <v>PROTRA_CHP_HP_I</v>
      </c>
      <c r="E1562" t="s">
        <v>8</v>
      </c>
      <c r="F1562" s="1" t="str">
        <f t="shared" si="74"/>
        <v>SWEDENTO_heatPROTRA_CHP_solid_bio</v>
      </c>
      <c r="G1562" s="4">
        <v>3.4985741544563189</v>
      </c>
      <c r="H1562" s="4">
        <v>3.2347969152803797</v>
      </c>
      <c r="I1562" s="4">
        <v>3.2688645147075031</v>
      </c>
      <c r="J1562" s="4">
        <v>3.4332827586206904</v>
      </c>
      <c r="K1562" s="4">
        <v>3.2262655062245242</v>
      </c>
      <c r="L1562" s="4">
        <v>4.3237413242260674</v>
      </c>
      <c r="M1562" s="4">
        <v>3.1278931364988436</v>
      </c>
      <c r="N1562" s="4">
        <v>3.9561362564724041</v>
      </c>
      <c r="O1562" s="4">
        <v>3.9076174947669942</v>
      </c>
      <c r="P1562" s="4">
        <v>3.7952002203371169</v>
      </c>
      <c r="Q1562" s="4">
        <v>3.92276509860086</v>
      </c>
      <c r="R1562" s="4">
        <v>4.2897897983915403</v>
      </c>
      <c r="S1562" s="4">
        <v>4.3939078109507568</v>
      </c>
      <c r="T1562" s="4">
        <v>4.3708672028203166</v>
      </c>
      <c r="U1562" s="4">
        <v>4.5003472953619044</v>
      </c>
      <c r="V1562" s="4">
        <v>4.6239714751569911</v>
      </c>
    </row>
    <row r="1563" spans="1:22" hidden="1" x14ac:dyDescent="0.35">
      <c r="A1563" t="s">
        <v>68</v>
      </c>
      <c r="B1563" t="s">
        <v>41</v>
      </c>
      <c r="C1563" t="str">
        <f t="shared" si="72"/>
        <v>SWEDEN_TO_heat</v>
      </c>
      <c r="D1563" t="str">
        <f t="shared" si="73"/>
        <v>PROTRA_CHP_HP_I</v>
      </c>
      <c r="E1563" t="s">
        <v>9</v>
      </c>
      <c r="F1563" s="1" t="str">
        <f t="shared" si="74"/>
        <v>SWEDENTO_heatPROTRA_CHP_solid_bio_CCS</v>
      </c>
      <c r="G1563" s="3">
        <v>0</v>
      </c>
      <c r="H1563" s="3">
        <v>0</v>
      </c>
      <c r="I1563" s="3">
        <v>0</v>
      </c>
      <c r="J1563" s="3">
        <v>0</v>
      </c>
      <c r="K1563" s="3">
        <v>0</v>
      </c>
      <c r="L1563" s="3">
        <v>0</v>
      </c>
      <c r="M1563" s="3">
        <v>0</v>
      </c>
      <c r="N1563" s="3">
        <v>0</v>
      </c>
      <c r="O1563" s="3">
        <v>0</v>
      </c>
      <c r="P1563" s="3">
        <v>0</v>
      </c>
      <c r="Q1563" s="3">
        <v>0</v>
      </c>
      <c r="R1563" s="3">
        <v>0</v>
      </c>
      <c r="S1563" s="3">
        <v>0</v>
      </c>
      <c r="T1563" s="3">
        <v>0</v>
      </c>
      <c r="U1563" s="3">
        <v>0</v>
      </c>
      <c r="V1563" s="3">
        <v>0</v>
      </c>
    </row>
    <row r="1564" spans="1:22" hidden="1" x14ac:dyDescent="0.35">
      <c r="A1564" t="s">
        <v>68</v>
      </c>
      <c r="B1564" t="s">
        <v>41</v>
      </c>
      <c r="C1564" t="str">
        <f t="shared" si="72"/>
        <v>SWEDEN_TO_heat</v>
      </c>
      <c r="D1564" t="str">
        <f t="shared" si="73"/>
        <v>PROTRA_CHP_HP_I</v>
      </c>
      <c r="E1564" t="s">
        <v>10</v>
      </c>
      <c r="F1564" s="1" t="str">
        <f t="shared" si="74"/>
        <v>SWEDENTO_heatPROTRA_HP_gas_fuels</v>
      </c>
      <c r="G1564" s="4">
        <v>0</v>
      </c>
      <c r="H1564" s="4">
        <v>0</v>
      </c>
      <c r="I1564" s="4">
        <v>0</v>
      </c>
      <c r="J1564" s="4">
        <v>0</v>
      </c>
      <c r="K1564" s="4">
        <v>0</v>
      </c>
      <c r="L1564" s="4">
        <v>0</v>
      </c>
      <c r="M1564" s="4">
        <v>0</v>
      </c>
      <c r="N1564" s="4">
        <v>0</v>
      </c>
      <c r="O1564" s="4">
        <v>0</v>
      </c>
      <c r="P1564" s="4">
        <v>0</v>
      </c>
      <c r="Q1564" s="4">
        <v>0</v>
      </c>
      <c r="R1564" s="4">
        <v>0</v>
      </c>
      <c r="S1564" s="4">
        <v>0</v>
      </c>
      <c r="T1564" s="4">
        <v>0</v>
      </c>
      <c r="U1564" s="4">
        <v>0</v>
      </c>
      <c r="V1564" s="4">
        <v>0</v>
      </c>
    </row>
    <row r="1565" spans="1:22" hidden="1" x14ac:dyDescent="0.35">
      <c r="A1565" t="s">
        <v>68</v>
      </c>
      <c r="B1565" t="s">
        <v>41</v>
      </c>
      <c r="C1565" t="str">
        <f t="shared" si="72"/>
        <v>SWEDEN_TO_heat</v>
      </c>
      <c r="D1565" t="str">
        <f t="shared" si="73"/>
        <v>PROTRA_CHP_HP_I</v>
      </c>
      <c r="E1565" t="s">
        <v>11</v>
      </c>
      <c r="F1565" s="1" t="str">
        <f t="shared" si="74"/>
        <v>SWEDENTO_heatPROTRA_HP_solid_bio</v>
      </c>
      <c r="G1565" s="4">
        <v>0</v>
      </c>
      <c r="H1565" s="4">
        <v>0</v>
      </c>
      <c r="I1565" s="4">
        <v>0</v>
      </c>
      <c r="J1565" s="4">
        <v>0</v>
      </c>
      <c r="K1565" s="4">
        <v>0</v>
      </c>
      <c r="L1565" s="4">
        <v>0</v>
      </c>
      <c r="M1565" s="4">
        <v>0</v>
      </c>
      <c r="N1565" s="4">
        <v>0</v>
      </c>
      <c r="O1565" s="4">
        <v>0</v>
      </c>
      <c r="P1565" s="4">
        <v>0</v>
      </c>
      <c r="Q1565" s="4">
        <v>0</v>
      </c>
      <c r="R1565" s="4">
        <v>0</v>
      </c>
      <c r="S1565" s="4">
        <v>0</v>
      </c>
      <c r="T1565" s="4">
        <v>0</v>
      </c>
      <c r="U1565" s="4">
        <v>0</v>
      </c>
      <c r="V1565" s="4">
        <v>0</v>
      </c>
    </row>
    <row r="1566" spans="1:22" hidden="1" x14ac:dyDescent="0.35">
      <c r="A1566" t="s">
        <v>68</v>
      </c>
      <c r="B1566" t="s">
        <v>41</v>
      </c>
      <c r="C1566" t="str">
        <f t="shared" si="72"/>
        <v>SWEDEN_TO_heat</v>
      </c>
      <c r="D1566" t="str">
        <f t="shared" si="73"/>
        <v>PROTRA_CHP_HP_I</v>
      </c>
      <c r="E1566" t="s">
        <v>12</v>
      </c>
      <c r="F1566" s="1" t="str">
        <f t="shared" si="74"/>
        <v>SWEDENTO_heatPROTRA_HP_geothermal</v>
      </c>
      <c r="G1566" s="4">
        <v>0</v>
      </c>
      <c r="H1566" s="4">
        <v>0</v>
      </c>
      <c r="I1566" s="4">
        <v>0</v>
      </c>
      <c r="J1566" s="4">
        <v>0</v>
      </c>
      <c r="K1566" s="4">
        <v>0</v>
      </c>
      <c r="L1566" s="4">
        <v>0</v>
      </c>
      <c r="M1566" s="4">
        <v>0</v>
      </c>
      <c r="N1566" s="4">
        <v>0</v>
      </c>
      <c r="O1566" s="4">
        <v>0</v>
      </c>
      <c r="P1566" s="4">
        <v>0</v>
      </c>
      <c r="Q1566" s="4">
        <v>0</v>
      </c>
      <c r="R1566" s="4">
        <v>0</v>
      </c>
      <c r="S1566" s="4">
        <v>0</v>
      </c>
      <c r="T1566" s="4">
        <v>0</v>
      </c>
      <c r="U1566" s="4">
        <v>0</v>
      </c>
      <c r="V1566" s="4">
        <v>0</v>
      </c>
    </row>
    <row r="1567" spans="1:22" hidden="1" x14ac:dyDescent="0.35">
      <c r="A1567" t="s">
        <v>68</v>
      </c>
      <c r="B1567" t="s">
        <v>41</v>
      </c>
      <c r="C1567" t="str">
        <f t="shared" si="72"/>
        <v>SWEDEN_TO_heat</v>
      </c>
      <c r="D1567" t="str">
        <f t="shared" si="73"/>
        <v>PROTRA_CHP_HP_I</v>
      </c>
      <c r="E1567" t="s">
        <v>13</v>
      </c>
      <c r="F1567" s="1" t="str">
        <f t="shared" si="74"/>
        <v>SWEDENTO_heatPROTRA_HP_liquid_fuels</v>
      </c>
      <c r="G1567" s="4">
        <v>0</v>
      </c>
      <c r="H1567" s="4">
        <v>0</v>
      </c>
      <c r="I1567" s="4">
        <v>0</v>
      </c>
      <c r="J1567" s="4">
        <v>0</v>
      </c>
      <c r="K1567" s="4">
        <v>0</v>
      </c>
      <c r="L1567" s="4">
        <v>0</v>
      </c>
      <c r="M1567" s="4">
        <v>0</v>
      </c>
      <c r="N1567" s="4">
        <v>0</v>
      </c>
      <c r="O1567" s="4">
        <v>0</v>
      </c>
      <c r="P1567" s="4">
        <v>0</v>
      </c>
      <c r="Q1567" s="4">
        <v>0</v>
      </c>
      <c r="R1567" s="4">
        <v>0</v>
      </c>
      <c r="S1567" s="4">
        <v>0</v>
      </c>
      <c r="T1567" s="4">
        <v>0</v>
      </c>
      <c r="U1567" s="4">
        <v>0</v>
      </c>
      <c r="V1567" s="4">
        <v>0</v>
      </c>
    </row>
    <row r="1568" spans="1:22" hidden="1" x14ac:dyDescent="0.35">
      <c r="A1568" t="s">
        <v>68</v>
      </c>
      <c r="B1568" t="s">
        <v>41</v>
      </c>
      <c r="C1568" t="str">
        <f t="shared" si="72"/>
        <v>SWEDEN_TO_heat</v>
      </c>
      <c r="D1568" t="str">
        <f t="shared" si="73"/>
        <v>PROTRA_CHP_HP_I</v>
      </c>
      <c r="E1568" t="s">
        <v>14</v>
      </c>
      <c r="F1568" s="1" t="str">
        <f t="shared" si="74"/>
        <v>SWEDENTO_heatPROTRA_HP_solar</v>
      </c>
      <c r="G1568" s="4">
        <v>0</v>
      </c>
      <c r="H1568" s="4">
        <v>0</v>
      </c>
      <c r="I1568" s="4">
        <v>0</v>
      </c>
      <c r="J1568" s="4">
        <v>0</v>
      </c>
      <c r="K1568" s="4">
        <v>0</v>
      </c>
      <c r="L1568" s="4">
        <v>0</v>
      </c>
      <c r="M1568" s="4">
        <v>0</v>
      </c>
      <c r="N1568" s="4">
        <v>0</v>
      </c>
      <c r="O1568" s="4">
        <v>0</v>
      </c>
      <c r="P1568" s="4">
        <v>0</v>
      </c>
      <c r="Q1568" s="4">
        <v>0</v>
      </c>
      <c r="R1568" s="4">
        <v>0</v>
      </c>
      <c r="S1568" s="4">
        <v>0</v>
      </c>
      <c r="T1568" s="4">
        <v>0</v>
      </c>
      <c r="U1568" s="4">
        <v>0</v>
      </c>
      <c r="V1568" s="4">
        <v>0</v>
      </c>
    </row>
    <row r="1569" spans="1:22" hidden="1" x14ac:dyDescent="0.35">
      <c r="A1569" t="s">
        <v>68</v>
      </c>
      <c r="B1569" t="s">
        <v>41</v>
      </c>
      <c r="C1569" t="str">
        <f t="shared" si="72"/>
        <v>SWEDEN_TO_heat</v>
      </c>
      <c r="D1569" t="str">
        <f t="shared" si="73"/>
        <v>PROTRA_CHP_HP_I</v>
      </c>
      <c r="E1569" t="s">
        <v>15</v>
      </c>
      <c r="F1569" s="1" t="str">
        <f t="shared" si="74"/>
        <v>SWEDENTO_heatPROTRA_HP_solid_fossil</v>
      </c>
      <c r="G1569" s="4">
        <v>0</v>
      </c>
      <c r="H1569" s="4">
        <v>0</v>
      </c>
      <c r="I1569" s="4">
        <v>0</v>
      </c>
      <c r="J1569" s="4">
        <v>0</v>
      </c>
      <c r="K1569" s="4">
        <v>0</v>
      </c>
      <c r="L1569" s="4">
        <v>0</v>
      </c>
      <c r="M1569" s="4">
        <v>0</v>
      </c>
      <c r="N1569" s="4">
        <v>0</v>
      </c>
      <c r="O1569" s="4">
        <v>0</v>
      </c>
      <c r="P1569" s="4">
        <v>0</v>
      </c>
      <c r="Q1569" s="4">
        <v>0</v>
      </c>
      <c r="R1569" s="4">
        <v>0</v>
      </c>
      <c r="S1569" s="4">
        <v>0</v>
      </c>
      <c r="T1569" s="4">
        <v>0</v>
      </c>
      <c r="U1569" s="4">
        <v>0</v>
      </c>
      <c r="V1569" s="4">
        <v>0</v>
      </c>
    </row>
    <row r="1570" spans="1:22" hidden="1" x14ac:dyDescent="0.35">
      <c r="A1570" t="s">
        <v>68</v>
      </c>
      <c r="B1570" t="s">
        <v>41</v>
      </c>
      <c r="C1570" t="str">
        <f t="shared" si="72"/>
        <v>SWEDEN_TO_heat</v>
      </c>
      <c r="D1570" t="str">
        <f t="shared" si="73"/>
        <v>PROTRA_CHP_HP_I</v>
      </c>
      <c r="E1570" t="s">
        <v>16</v>
      </c>
      <c r="F1570" s="1" t="str">
        <f t="shared" si="74"/>
        <v>SWEDENTO_heatPROTRA_HP_waste</v>
      </c>
      <c r="G1570" s="4">
        <v>0</v>
      </c>
      <c r="H1570" s="4">
        <v>0</v>
      </c>
      <c r="I1570" s="4">
        <v>0</v>
      </c>
      <c r="J1570" s="4">
        <v>0</v>
      </c>
      <c r="K1570" s="4">
        <v>0</v>
      </c>
      <c r="L1570" s="4">
        <v>0</v>
      </c>
      <c r="M1570" s="4">
        <v>0</v>
      </c>
      <c r="N1570" s="4">
        <v>0</v>
      </c>
      <c r="O1570" s="4">
        <v>0</v>
      </c>
      <c r="P1570" s="4">
        <v>0</v>
      </c>
      <c r="Q1570" s="4">
        <v>0</v>
      </c>
      <c r="R1570" s="4">
        <v>0</v>
      </c>
      <c r="S1570" s="4">
        <v>0</v>
      </c>
      <c r="T1570" s="4">
        <v>0</v>
      </c>
      <c r="U1570" s="4">
        <v>0</v>
      </c>
      <c r="V1570" s="4">
        <v>0</v>
      </c>
    </row>
    <row r="1571" spans="1:22" hidden="1" x14ac:dyDescent="0.35">
      <c r="A1571" t="s">
        <v>68</v>
      </c>
      <c r="B1571" t="s">
        <v>42</v>
      </c>
      <c r="C1571" t="str">
        <f t="shared" si="72"/>
        <v>SWEDEN_TO_elec</v>
      </c>
      <c r="D1571" t="str">
        <f t="shared" si="73"/>
        <v>PROTRA_CHP_PP_I</v>
      </c>
      <c r="E1571" t="s">
        <v>0</v>
      </c>
      <c r="F1571" s="1" t="str">
        <f t="shared" si="74"/>
        <v>SWEDENTO_elecPROTRA_CHP_gas_fuels</v>
      </c>
      <c r="G1571" s="5">
        <v>0.40830999999999995</v>
      </c>
      <c r="H1571" s="5">
        <v>1.1433100000000003</v>
      </c>
      <c r="I1571" s="5">
        <v>1.1432074999999999</v>
      </c>
      <c r="J1571" s="5">
        <v>1.1432074999999999</v>
      </c>
      <c r="K1571" s="5">
        <v>1.1419774999999999</v>
      </c>
      <c r="L1571" s="5">
        <v>1.0035775</v>
      </c>
      <c r="M1571" s="5">
        <v>1.001015</v>
      </c>
      <c r="N1571" s="5">
        <v>0.99837500000000001</v>
      </c>
      <c r="O1571" s="5">
        <v>0.98847000000000007</v>
      </c>
      <c r="P1571" s="5">
        <v>0.98847000000000007</v>
      </c>
      <c r="Q1571" s="5">
        <v>0.97597</v>
      </c>
      <c r="R1571" s="5">
        <v>0.97066778571428569</v>
      </c>
      <c r="S1571" s="5">
        <v>0.96536557142857138</v>
      </c>
      <c r="T1571" s="5">
        <v>0.96006335714285707</v>
      </c>
      <c r="U1571" s="5">
        <v>0.95476114285714275</v>
      </c>
      <c r="V1571" s="5">
        <v>0.94945892857142844</v>
      </c>
    </row>
    <row r="1572" spans="1:22" hidden="1" x14ac:dyDescent="0.35">
      <c r="A1572" t="s">
        <v>68</v>
      </c>
      <c r="B1572" t="s">
        <v>42</v>
      </c>
      <c r="C1572" t="str">
        <f t="shared" si="72"/>
        <v>SWEDEN_TO_elec</v>
      </c>
      <c r="D1572" t="str">
        <f t="shared" si="73"/>
        <v>PROTRA_CHP_PP_I</v>
      </c>
      <c r="E1572" t="s">
        <v>1</v>
      </c>
      <c r="F1572" s="1" t="str">
        <f t="shared" si="74"/>
        <v>SWEDENTO_elecPROTRA_CHP_gas_fuels_CCS</v>
      </c>
      <c r="G1572" s="5">
        <v>0</v>
      </c>
      <c r="H1572" s="5">
        <v>0</v>
      </c>
      <c r="I1572" s="5">
        <v>0</v>
      </c>
      <c r="J1572" s="5">
        <v>0</v>
      </c>
      <c r="K1572" s="5">
        <v>0</v>
      </c>
      <c r="L1572" s="5">
        <v>0</v>
      </c>
      <c r="M1572" s="5">
        <v>0</v>
      </c>
      <c r="N1572" s="5">
        <v>0</v>
      </c>
      <c r="O1572" s="5">
        <v>0</v>
      </c>
      <c r="P1572" s="5">
        <v>0</v>
      </c>
      <c r="Q1572" s="5">
        <v>0</v>
      </c>
      <c r="R1572" s="5">
        <v>0</v>
      </c>
      <c r="S1572" s="5">
        <v>0</v>
      </c>
      <c r="T1572" s="5">
        <v>0</v>
      </c>
      <c r="U1572" s="5">
        <v>0</v>
      </c>
      <c r="V1572" s="5">
        <v>0</v>
      </c>
    </row>
    <row r="1573" spans="1:22" hidden="1" x14ac:dyDescent="0.35">
      <c r="A1573" t="s">
        <v>68</v>
      </c>
      <c r="B1573" t="s">
        <v>42</v>
      </c>
      <c r="C1573" t="str">
        <f t="shared" si="72"/>
        <v>SWEDEN_TO_elec</v>
      </c>
      <c r="D1573" t="str">
        <f t="shared" si="73"/>
        <v>PROTRA_CHP_PP_I</v>
      </c>
      <c r="E1573" t="s">
        <v>2</v>
      </c>
      <c r="F1573" s="1" t="str">
        <f t="shared" si="74"/>
        <v>SWEDENTO_elecPROTRA_CHP_geothermal</v>
      </c>
      <c r="G1573" s="5">
        <v>2.2883472436400792E-2</v>
      </c>
      <c r="H1573" s="5">
        <v>2.5263291279833268E-2</v>
      </c>
      <c r="I1573" s="5">
        <v>2.6979951521962118E-2</v>
      </c>
      <c r="J1573" s="5">
        <v>2.7790972108794647E-2</v>
      </c>
      <c r="K1573" s="5">
        <v>3.0548442104025245E-2</v>
      </c>
      <c r="L1573" s="5">
        <v>3.4468374940382469E-2</v>
      </c>
      <c r="M1573" s="5">
        <v>3.2554199999999998E-2</v>
      </c>
      <c r="N1573" s="5">
        <v>3.6595300000000004E-2</v>
      </c>
      <c r="O1573" s="5">
        <v>3.8640000000000001E-2</v>
      </c>
      <c r="P1573" s="5">
        <v>4.0354650000000006E-2</v>
      </c>
      <c r="Q1573" s="5">
        <v>3.9066650000000001E-2</v>
      </c>
      <c r="R1573" s="5">
        <v>4.0450576437088222E-2</v>
      </c>
      <c r="S1573" s="5">
        <v>4.1834502874176442E-2</v>
      </c>
      <c r="T1573" s="5">
        <v>4.3218429311264663E-2</v>
      </c>
      <c r="U1573" s="5">
        <v>4.4602355748352883E-2</v>
      </c>
      <c r="V1573" s="5">
        <v>4.5986282185441103E-2</v>
      </c>
    </row>
    <row r="1574" spans="1:22" hidden="1" x14ac:dyDescent="0.35">
      <c r="A1574" t="s">
        <v>68</v>
      </c>
      <c r="B1574" t="s">
        <v>42</v>
      </c>
      <c r="C1574" t="str">
        <f t="shared" si="72"/>
        <v>SWEDEN_TO_elec</v>
      </c>
      <c r="D1574" t="str">
        <f t="shared" si="73"/>
        <v>PROTRA_CHP_PP_I</v>
      </c>
      <c r="E1574" t="s">
        <v>3</v>
      </c>
      <c r="F1574" s="1" t="str">
        <f t="shared" si="74"/>
        <v>SWEDENTO_elecPROTRA_CHP_liquid_fuels</v>
      </c>
      <c r="G1574" s="5">
        <v>0.76136250000000005</v>
      </c>
      <c r="H1574" s="5">
        <v>0.74936250000000004</v>
      </c>
      <c r="I1574" s="5">
        <v>0.74936250000000004</v>
      </c>
      <c r="J1574" s="5">
        <v>0.67736250000000009</v>
      </c>
      <c r="K1574" s="5">
        <v>0.67736250000000009</v>
      </c>
      <c r="L1574" s="5">
        <v>0.65195250000000005</v>
      </c>
      <c r="M1574" s="5">
        <v>0.64445250000000009</v>
      </c>
      <c r="N1574" s="5">
        <v>0.64445250000000009</v>
      </c>
      <c r="O1574" s="5">
        <v>0.55745250000000013</v>
      </c>
      <c r="P1574" s="5">
        <v>0.55745250000000013</v>
      </c>
      <c r="Q1574" s="5">
        <v>0.47611249999999999</v>
      </c>
      <c r="R1574" s="5">
        <v>0.44104964285714288</v>
      </c>
      <c r="S1574" s="5">
        <v>0.4059867857142857</v>
      </c>
      <c r="T1574" s="5">
        <v>0.37092392857142853</v>
      </c>
      <c r="U1574" s="5">
        <v>0.33586107142857136</v>
      </c>
      <c r="V1574" s="5">
        <v>0.30079821428571418</v>
      </c>
    </row>
    <row r="1575" spans="1:22" hidden="1" x14ac:dyDescent="0.35">
      <c r="A1575" t="s">
        <v>68</v>
      </c>
      <c r="B1575" t="s">
        <v>42</v>
      </c>
      <c r="C1575" t="str">
        <f t="shared" si="72"/>
        <v>SWEDEN_TO_elec</v>
      </c>
      <c r="D1575" t="str">
        <f t="shared" si="73"/>
        <v>PROTRA_CHP_PP_I</v>
      </c>
      <c r="E1575" t="s">
        <v>4</v>
      </c>
      <c r="F1575" s="1" t="str">
        <f t="shared" si="74"/>
        <v>SWEDENTO_elecPROTRA_CHP_liquid_fuels_CCS</v>
      </c>
      <c r="G1575" s="5">
        <v>0</v>
      </c>
      <c r="H1575" s="5">
        <v>0</v>
      </c>
      <c r="I1575" s="5">
        <v>0</v>
      </c>
      <c r="J1575" s="5">
        <v>0</v>
      </c>
      <c r="K1575" s="5">
        <v>0</v>
      </c>
      <c r="L1575" s="5">
        <v>0</v>
      </c>
      <c r="M1575" s="5">
        <v>0</v>
      </c>
      <c r="N1575" s="5">
        <v>0</v>
      </c>
      <c r="O1575" s="5">
        <v>0</v>
      </c>
      <c r="P1575" s="5">
        <v>0</v>
      </c>
      <c r="Q1575" s="5">
        <v>0</v>
      </c>
      <c r="R1575" s="5">
        <v>0</v>
      </c>
      <c r="S1575" s="5">
        <v>0</v>
      </c>
      <c r="T1575" s="5">
        <v>0</v>
      </c>
      <c r="U1575" s="5">
        <v>0</v>
      </c>
      <c r="V1575" s="5">
        <v>0</v>
      </c>
    </row>
    <row r="1576" spans="1:22" hidden="1" x14ac:dyDescent="0.35">
      <c r="A1576" t="s">
        <v>68</v>
      </c>
      <c r="B1576" t="s">
        <v>42</v>
      </c>
      <c r="C1576" t="str">
        <f t="shared" si="72"/>
        <v>SWEDEN_TO_elec</v>
      </c>
      <c r="D1576" t="str">
        <f t="shared" si="73"/>
        <v>PROTRA_CHP_PP_I</v>
      </c>
      <c r="E1576" t="s">
        <v>5</v>
      </c>
      <c r="F1576" s="1" t="str">
        <f t="shared" si="74"/>
        <v>SWEDENTO_elecPROTRA_CHP_solid_fossil</v>
      </c>
      <c r="G1576" s="5">
        <v>0.27979999999999994</v>
      </c>
      <c r="H1576" s="5">
        <v>0.27979999999999994</v>
      </c>
      <c r="I1576" s="5">
        <v>0.27979999999999994</v>
      </c>
      <c r="J1576" s="5">
        <v>0.27979999999999994</v>
      </c>
      <c r="K1576" s="5">
        <v>0.27979999999999994</v>
      </c>
      <c r="L1576" s="5">
        <v>0.27979999999999994</v>
      </c>
      <c r="M1576" s="5">
        <v>0.27979999999999994</v>
      </c>
      <c r="N1576" s="5">
        <v>0.27979999999999994</v>
      </c>
      <c r="O1576" s="5">
        <v>0.27979999999999994</v>
      </c>
      <c r="P1576" s="5">
        <v>0.27979999999999994</v>
      </c>
      <c r="Q1576" s="5">
        <v>0.27979999999999994</v>
      </c>
      <c r="R1576" s="5">
        <v>0.27979999999999994</v>
      </c>
      <c r="S1576" s="5">
        <v>0.27979999999999994</v>
      </c>
      <c r="T1576" s="5">
        <v>0.27979999999999994</v>
      </c>
      <c r="U1576" s="5">
        <v>0.27979999999999994</v>
      </c>
      <c r="V1576" s="5">
        <v>0.27979999999999994</v>
      </c>
    </row>
    <row r="1577" spans="1:22" hidden="1" x14ac:dyDescent="0.35">
      <c r="A1577" t="s">
        <v>68</v>
      </c>
      <c r="B1577" t="s">
        <v>42</v>
      </c>
      <c r="C1577" t="str">
        <f t="shared" si="72"/>
        <v>SWEDEN_TO_elec</v>
      </c>
      <c r="D1577" t="str">
        <f t="shared" si="73"/>
        <v>PROTRA_CHP_PP_I</v>
      </c>
      <c r="E1577" t="s">
        <v>6</v>
      </c>
      <c r="F1577" s="1" t="str">
        <f t="shared" si="74"/>
        <v>SWEDENTO_elecPROTRA_CHP_solid_fossil_CCS</v>
      </c>
      <c r="G1577" s="5">
        <v>0</v>
      </c>
      <c r="H1577" s="5">
        <v>0</v>
      </c>
      <c r="I1577" s="5">
        <v>0</v>
      </c>
      <c r="J1577" s="5">
        <v>0</v>
      </c>
      <c r="K1577" s="5">
        <v>0</v>
      </c>
      <c r="L1577" s="5">
        <v>0</v>
      </c>
      <c r="M1577" s="5">
        <v>0</v>
      </c>
      <c r="N1577" s="5">
        <v>0</v>
      </c>
      <c r="O1577" s="5">
        <v>0</v>
      </c>
      <c r="P1577" s="5">
        <v>0</v>
      </c>
      <c r="Q1577" s="5">
        <v>0</v>
      </c>
      <c r="R1577" s="5">
        <v>0</v>
      </c>
      <c r="S1577" s="5">
        <v>0</v>
      </c>
      <c r="T1577" s="5">
        <v>0</v>
      </c>
      <c r="U1577" s="5">
        <v>0</v>
      </c>
      <c r="V1577" s="5">
        <v>0</v>
      </c>
    </row>
    <row r="1578" spans="1:22" hidden="1" x14ac:dyDescent="0.35">
      <c r="A1578" t="s">
        <v>68</v>
      </c>
      <c r="B1578" t="s">
        <v>42</v>
      </c>
      <c r="C1578" t="str">
        <f t="shared" si="72"/>
        <v>SWEDEN_TO_elec</v>
      </c>
      <c r="D1578" t="str">
        <f t="shared" si="73"/>
        <v>PROTRA_CHP_PP_I</v>
      </c>
      <c r="E1578" t="s">
        <v>7</v>
      </c>
      <c r="F1578" s="1" t="str">
        <f t="shared" si="74"/>
        <v>SWEDENTO_elecPROTRA_CHP_waste</v>
      </c>
      <c r="G1578" s="5">
        <v>0.26513903338415856</v>
      </c>
      <c r="H1578" s="5">
        <v>0.27702154682609742</v>
      </c>
      <c r="I1578" s="5">
        <v>0.27702154682609742</v>
      </c>
      <c r="J1578" s="5">
        <v>0.27702154682609742</v>
      </c>
      <c r="K1578" s="5">
        <v>0.34130594454698654</v>
      </c>
      <c r="L1578" s="5">
        <v>0.40401920993499713</v>
      </c>
      <c r="M1578" s="5">
        <v>0.3899362310408474</v>
      </c>
      <c r="N1578" s="5">
        <v>0.41524158374127274</v>
      </c>
      <c r="O1578" s="5">
        <v>0.40616466375090277</v>
      </c>
      <c r="P1578" s="5">
        <v>0.43499076117486551</v>
      </c>
      <c r="Q1578" s="5">
        <v>0.43576092408313932</v>
      </c>
      <c r="R1578" s="5">
        <v>0.44389793097320773</v>
      </c>
      <c r="S1578" s="5">
        <v>0.4520349378632762</v>
      </c>
      <c r="T1578" s="5">
        <v>0.46017194475334466</v>
      </c>
      <c r="U1578" s="5">
        <v>0.46830895164341313</v>
      </c>
      <c r="V1578" s="5">
        <v>0.47644595853348159</v>
      </c>
    </row>
    <row r="1579" spans="1:22" hidden="1" x14ac:dyDescent="0.35">
      <c r="A1579" t="s">
        <v>68</v>
      </c>
      <c r="B1579" t="s">
        <v>42</v>
      </c>
      <c r="C1579" t="str">
        <f t="shared" si="72"/>
        <v>SWEDEN_TO_elec</v>
      </c>
      <c r="D1579" t="str">
        <f t="shared" si="73"/>
        <v>PROTRA_CHP_PP_I</v>
      </c>
      <c r="E1579" t="s">
        <v>8</v>
      </c>
      <c r="F1579" s="1" t="str">
        <f t="shared" si="74"/>
        <v>SWEDENTO_elecPROTRA_CHP_solid_bio</v>
      </c>
      <c r="G1579" s="5">
        <v>2.1447059666158412</v>
      </c>
      <c r="H1579" s="5">
        <v>2.2408234531739026</v>
      </c>
      <c r="I1579" s="5">
        <v>2.2408234531739026</v>
      </c>
      <c r="J1579" s="5">
        <v>2.2408234531739026</v>
      </c>
      <c r="K1579" s="5">
        <v>2.760819055453013</v>
      </c>
      <c r="L1579" s="5">
        <v>3.2681057900650021</v>
      </c>
      <c r="M1579" s="5">
        <v>3.1541887689591523</v>
      </c>
      <c r="N1579" s="5">
        <v>3.3588834162587271</v>
      </c>
      <c r="O1579" s="5">
        <v>3.2854603362490971</v>
      </c>
      <c r="P1579" s="5">
        <v>3.5186342388251344</v>
      </c>
      <c r="Q1579" s="5">
        <v>3.5248640759168599</v>
      </c>
      <c r="R1579" s="5">
        <v>3.5906842118839344</v>
      </c>
      <c r="S1579" s="5">
        <v>3.6565043478510089</v>
      </c>
      <c r="T1579" s="5">
        <v>3.7223244838180833</v>
      </c>
      <c r="U1579" s="5">
        <v>3.7881446197851578</v>
      </c>
      <c r="V1579" s="5">
        <v>3.8539647557522323</v>
      </c>
    </row>
    <row r="1580" spans="1:22" hidden="1" x14ac:dyDescent="0.35">
      <c r="A1580" t="s">
        <v>68</v>
      </c>
      <c r="B1580" t="s">
        <v>42</v>
      </c>
      <c r="C1580" t="str">
        <f t="shared" si="72"/>
        <v>SWEDEN_TO_elec</v>
      </c>
      <c r="D1580" t="str">
        <f t="shared" si="73"/>
        <v>PROTRA_CHP_PP_I</v>
      </c>
      <c r="E1580" t="s">
        <v>9</v>
      </c>
      <c r="F1580" s="1" t="str">
        <f t="shared" si="74"/>
        <v>SWEDENTO_elecPROTRA_CHP_solid_bio_CCS</v>
      </c>
      <c r="G1580" s="5">
        <v>0</v>
      </c>
      <c r="H1580" s="5">
        <v>0</v>
      </c>
      <c r="I1580" s="5">
        <v>0</v>
      </c>
      <c r="J1580" s="5">
        <v>0</v>
      </c>
      <c r="K1580" s="5">
        <v>0</v>
      </c>
      <c r="L1580" s="5">
        <v>0</v>
      </c>
      <c r="M1580" s="5">
        <v>0</v>
      </c>
      <c r="N1580" s="5">
        <v>0</v>
      </c>
      <c r="O1580" s="5">
        <v>0</v>
      </c>
      <c r="P1580" s="5">
        <v>0</v>
      </c>
      <c r="Q1580" s="5">
        <v>0</v>
      </c>
      <c r="R1580" s="5">
        <v>0</v>
      </c>
      <c r="S1580" s="5">
        <v>0</v>
      </c>
      <c r="T1580" s="5">
        <v>0</v>
      </c>
      <c r="U1580" s="5">
        <v>0</v>
      </c>
      <c r="V1580" s="5">
        <v>0</v>
      </c>
    </row>
    <row r="1581" spans="1:22" hidden="1" x14ac:dyDescent="0.35">
      <c r="A1581" t="s">
        <v>68</v>
      </c>
      <c r="B1581" t="s">
        <v>42</v>
      </c>
      <c r="C1581" t="str">
        <f t="shared" si="72"/>
        <v>SWEDEN_TO_elec</v>
      </c>
      <c r="D1581" t="str">
        <f t="shared" si="73"/>
        <v>PROTRA_CHP_PP_I</v>
      </c>
      <c r="E1581" t="s">
        <v>17</v>
      </c>
      <c r="F1581" s="1" t="str">
        <f t="shared" si="74"/>
        <v>SWEDENTO_elecPROTRA_PP_solid_bio</v>
      </c>
      <c r="G1581" s="5">
        <v>0</v>
      </c>
      <c r="H1581" s="5">
        <v>0</v>
      </c>
      <c r="I1581" s="5">
        <v>0</v>
      </c>
      <c r="J1581" s="5">
        <v>0</v>
      </c>
      <c r="K1581" s="5">
        <v>0</v>
      </c>
      <c r="L1581" s="5">
        <v>0</v>
      </c>
      <c r="M1581" s="5">
        <v>0</v>
      </c>
      <c r="N1581" s="5">
        <v>0</v>
      </c>
      <c r="O1581" s="5">
        <v>0</v>
      </c>
      <c r="P1581" s="5">
        <v>0</v>
      </c>
      <c r="Q1581" s="5">
        <v>0</v>
      </c>
      <c r="R1581" s="5">
        <v>0</v>
      </c>
      <c r="S1581" s="5">
        <v>0</v>
      </c>
      <c r="T1581" s="5">
        <v>0</v>
      </c>
      <c r="U1581" s="5">
        <v>0</v>
      </c>
      <c r="V1581" s="5">
        <v>0</v>
      </c>
    </row>
    <row r="1582" spans="1:22" hidden="1" x14ac:dyDescent="0.35">
      <c r="A1582" t="s">
        <v>68</v>
      </c>
      <c r="B1582" t="s">
        <v>42</v>
      </c>
      <c r="C1582" t="str">
        <f t="shared" si="72"/>
        <v>SWEDEN_TO_elec</v>
      </c>
      <c r="D1582" t="str">
        <f t="shared" si="73"/>
        <v>PROTRA_CHP_PP_I</v>
      </c>
      <c r="E1582" t="s">
        <v>18</v>
      </c>
      <c r="F1582" s="1" t="str">
        <f t="shared" si="74"/>
        <v>SWEDENTO_elecPROTRA_PP_solid_bio_CCS</v>
      </c>
      <c r="G1582" s="5">
        <v>0</v>
      </c>
      <c r="H1582" s="5">
        <v>0</v>
      </c>
      <c r="I1582" s="5">
        <v>0</v>
      </c>
      <c r="J1582" s="5">
        <v>0</v>
      </c>
      <c r="K1582" s="5">
        <v>0</v>
      </c>
      <c r="L1582" s="5">
        <v>0</v>
      </c>
      <c r="M1582" s="5">
        <v>0</v>
      </c>
      <c r="N1582" s="5">
        <v>0</v>
      </c>
      <c r="O1582" s="5">
        <v>0</v>
      </c>
      <c r="P1582" s="5">
        <v>0</v>
      </c>
      <c r="Q1582" s="5">
        <v>0</v>
      </c>
      <c r="R1582" s="5">
        <v>0</v>
      </c>
      <c r="S1582" s="5">
        <v>0</v>
      </c>
      <c r="T1582" s="5">
        <v>0</v>
      </c>
      <c r="U1582" s="5">
        <v>0</v>
      </c>
      <c r="V1582" s="5">
        <v>0</v>
      </c>
    </row>
    <row r="1583" spans="1:22" hidden="1" x14ac:dyDescent="0.35">
      <c r="A1583" t="s">
        <v>68</v>
      </c>
      <c r="B1583" t="s">
        <v>42</v>
      </c>
      <c r="C1583" t="str">
        <f t="shared" si="72"/>
        <v>SWEDEN_TO_elec</v>
      </c>
      <c r="D1583" t="str">
        <f t="shared" si="73"/>
        <v>PROTRA_CHP_PP_I</v>
      </c>
      <c r="E1583" t="s">
        <v>19</v>
      </c>
      <c r="F1583" s="1" t="str">
        <f t="shared" si="74"/>
        <v>SWEDENTO_elecPROTRA_PP_gas_fuels</v>
      </c>
      <c r="G1583" s="5">
        <v>0.11020999999999999</v>
      </c>
      <c r="H1583" s="5">
        <v>0.11020999999999999</v>
      </c>
      <c r="I1583" s="5">
        <v>0.11020999999999999</v>
      </c>
      <c r="J1583" s="5">
        <v>0.11020999999999999</v>
      </c>
      <c r="K1583" s="5">
        <v>0.11020999999999999</v>
      </c>
      <c r="L1583" s="5">
        <v>0.11020999999999999</v>
      </c>
      <c r="M1583" s="5">
        <v>5.0209999999999991E-2</v>
      </c>
      <c r="N1583" s="5">
        <v>5.0209999999999991E-2</v>
      </c>
      <c r="O1583" s="5">
        <v>5.0209999999999991E-2</v>
      </c>
      <c r="P1583" s="5">
        <v>5.0209999999999991E-2</v>
      </c>
      <c r="Q1583" s="5">
        <v>5.0209999999999991E-2</v>
      </c>
      <c r="R1583" s="5">
        <v>4.1638571428571421E-2</v>
      </c>
      <c r="S1583" s="5">
        <v>3.3067142857142851E-2</v>
      </c>
      <c r="T1583" s="5">
        <v>2.449571428571428E-2</v>
      </c>
      <c r="U1583" s="5">
        <v>1.592428571428571E-2</v>
      </c>
      <c r="V1583" s="5">
        <v>7.3528571428571384E-3</v>
      </c>
    </row>
    <row r="1584" spans="1:22" hidden="1" x14ac:dyDescent="0.35">
      <c r="A1584" t="s">
        <v>68</v>
      </c>
      <c r="B1584" t="s">
        <v>42</v>
      </c>
      <c r="C1584" t="str">
        <f t="shared" si="72"/>
        <v>SWEDEN_TO_elec</v>
      </c>
      <c r="D1584" t="str">
        <f t="shared" si="73"/>
        <v>PROTRA_CHP_PP_I</v>
      </c>
      <c r="E1584" t="s">
        <v>20</v>
      </c>
      <c r="F1584" s="1" t="str">
        <f t="shared" si="74"/>
        <v>SWEDENTO_elecPROTRA_PP_gas_fuels_CCS</v>
      </c>
      <c r="G1584" s="6">
        <v>0</v>
      </c>
      <c r="H1584" s="6">
        <v>0</v>
      </c>
      <c r="I1584" s="6">
        <v>0</v>
      </c>
      <c r="J1584" s="6">
        <v>0</v>
      </c>
      <c r="K1584" s="6">
        <v>0</v>
      </c>
      <c r="L1584" s="6">
        <v>0</v>
      </c>
      <c r="M1584" s="6">
        <v>0</v>
      </c>
      <c r="N1584" s="6">
        <v>0</v>
      </c>
      <c r="O1584" s="6">
        <v>0</v>
      </c>
      <c r="P1584" s="6">
        <v>0</v>
      </c>
      <c r="Q1584" s="6">
        <v>0</v>
      </c>
      <c r="R1584" s="6">
        <v>0</v>
      </c>
      <c r="S1584" s="6">
        <v>0</v>
      </c>
      <c r="T1584" s="6">
        <v>0</v>
      </c>
      <c r="U1584" s="6">
        <v>0</v>
      </c>
      <c r="V1584" s="6">
        <v>0</v>
      </c>
    </row>
    <row r="1585" spans="1:22" hidden="1" x14ac:dyDescent="0.35">
      <c r="A1585" t="s">
        <v>68</v>
      </c>
      <c r="B1585" t="s">
        <v>42</v>
      </c>
      <c r="C1585" t="str">
        <f t="shared" si="72"/>
        <v>SWEDEN_TO_elec</v>
      </c>
      <c r="D1585" t="str">
        <f t="shared" si="73"/>
        <v>PROTRA_CHP_PP_I</v>
      </c>
      <c r="E1585" t="s">
        <v>21</v>
      </c>
      <c r="F1585" s="1" t="str">
        <f t="shared" si="74"/>
        <v>SWEDENTO_elecPROTRA_PP_geothermal</v>
      </c>
      <c r="G1585" s="5">
        <v>0</v>
      </c>
      <c r="H1585" s="5">
        <v>0</v>
      </c>
      <c r="I1585" s="5">
        <v>0</v>
      </c>
      <c r="J1585" s="5">
        <v>0</v>
      </c>
      <c r="K1585" s="5">
        <v>0</v>
      </c>
      <c r="L1585" s="5">
        <v>0</v>
      </c>
      <c r="M1585" s="5">
        <v>0</v>
      </c>
      <c r="N1585" s="5">
        <v>0</v>
      </c>
      <c r="O1585" s="5">
        <v>0</v>
      </c>
      <c r="P1585" s="5">
        <v>0</v>
      </c>
      <c r="Q1585" s="5">
        <v>0</v>
      </c>
      <c r="R1585" s="5">
        <v>0</v>
      </c>
      <c r="S1585" s="5">
        <v>0</v>
      </c>
      <c r="T1585" s="5">
        <v>0</v>
      </c>
      <c r="U1585" s="5">
        <v>0</v>
      </c>
      <c r="V1585" s="5">
        <v>0</v>
      </c>
    </row>
    <row r="1586" spans="1:22" hidden="1" x14ac:dyDescent="0.35">
      <c r="A1586" t="s">
        <v>68</v>
      </c>
      <c r="B1586" t="s">
        <v>42</v>
      </c>
      <c r="C1586" t="str">
        <f t="shared" si="72"/>
        <v>SWEDEN_TO_elec</v>
      </c>
      <c r="D1586" t="str">
        <f t="shared" si="73"/>
        <v>PROTRA_CHP_PP_I</v>
      </c>
      <c r="E1586" t="s">
        <v>22</v>
      </c>
      <c r="F1586" s="1" t="str">
        <f t="shared" si="74"/>
        <v>SWEDENTO_elecPROTRA_PP_hydropower_dammed</v>
      </c>
      <c r="G1586" s="5">
        <v>0.60880000000000001</v>
      </c>
      <c r="H1586" s="5">
        <v>0.60250000000000004</v>
      </c>
      <c r="I1586" s="5">
        <v>0.61120000000000008</v>
      </c>
      <c r="J1586" s="5">
        <v>0.6512</v>
      </c>
      <c r="K1586" s="5">
        <v>0.67520000000000002</v>
      </c>
      <c r="L1586" s="5">
        <v>0.67520000000000002</v>
      </c>
      <c r="M1586" s="5">
        <v>0.66470000000000007</v>
      </c>
      <c r="N1586" s="5">
        <v>0.66470000000000007</v>
      </c>
      <c r="O1586" s="5">
        <v>0.66470000000000007</v>
      </c>
      <c r="P1586" s="5">
        <v>0.66470000000000007</v>
      </c>
      <c r="Q1586" s="5">
        <v>0.66470000000000007</v>
      </c>
      <c r="R1586" s="5">
        <v>0.66307532589621465</v>
      </c>
      <c r="S1586" s="5">
        <v>0.6642417585861119</v>
      </c>
      <c r="T1586" s="5">
        <v>0.66440839182752576</v>
      </c>
      <c r="U1586" s="5">
        <v>0.67907211707194792</v>
      </c>
      <c r="V1586" s="5">
        <v>0.67978030834795689</v>
      </c>
    </row>
    <row r="1587" spans="1:22" hidden="1" x14ac:dyDescent="0.35">
      <c r="A1587" t="s">
        <v>68</v>
      </c>
      <c r="B1587" t="s">
        <v>42</v>
      </c>
      <c r="C1587" t="str">
        <f t="shared" si="72"/>
        <v>SWEDEN_TO_elec</v>
      </c>
      <c r="D1587" t="str">
        <f t="shared" si="73"/>
        <v>PROTRA_CHP_PP_I</v>
      </c>
      <c r="E1587" t="s">
        <v>23</v>
      </c>
      <c r="F1587" s="1" t="str">
        <f t="shared" si="74"/>
        <v>SWEDENTO_elecPROTRA_PP_hydropower_run_of_river</v>
      </c>
      <c r="G1587" s="5">
        <v>15.883197000000003</v>
      </c>
      <c r="H1587" s="5">
        <v>15.879128000000001</v>
      </c>
      <c r="I1587" s="5">
        <v>15.963128000000001</v>
      </c>
      <c r="J1587" s="5">
        <v>15.782098000000001</v>
      </c>
      <c r="K1587" s="5">
        <v>15.990100000000002</v>
      </c>
      <c r="L1587" s="5">
        <v>15.966489000000003</v>
      </c>
      <c r="M1587" s="5">
        <v>15.932480000000002</v>
      </c>
      <c r="N1587" s="5">
        <v>15.771628000000003</v>
      </c>
      <c r="O1587" s="5">
        <v>15.840581000000002</v>
      </c>
      <c r="P1587" s="5">
        <v>15.800604000000002</v>
      </c>
      <c r="Q1587" s="5">
        <v>15.724804000000002</v>
      </c>
      <c r="R1587" s="5">
        <v>15.680944000000002</v>
      </c>
      <c r="S1587" s="5">
        <v>15.637084000000002</v>
      </c>
      <c r="T1587" s="5">
        <v>15.593224000000001</v>
      </c>
      <c r="U1587" s="5">
        <v>15.549364000000001</v>
      </c>
      <c r="V1587" s="5">
        <v>15.505504</v>
      </c>
    </row>
    <row r="1588" spans="1:22" hidden="1" x14ac:dyDescent="0.35">
      <c r="A1588" t="s">
        <v>68</v>
      </c>
      <c r="B1588" t="s">
        <v>42</v>
      </c>
      <c r="C1588" t="str">
        <f t="shared" si="72"/>
        <v>SWEDEN_TO_elec</v>
      </c>
      <c r="D1588" t="str">
        <f t="shared" si="73"/>
        <v>PROTRA_CHP_PP_I</v>
      </c>
      <c r="E1588" t="s">
        <v>24</v>
      </c>
      <c r="F1588" s="1" t="str">
        <f t="shared" si="74"/>
        <v>SWEDENTO_elecPROTRA_PP_liquid_fuels</v>
      </c>
      <c r="G1588" s="5">
        <v>3.5437574999999999</v>
      </c>
      <c r="H1588" s="5">
        <v>3.5437574999999999</v>
      </c>
      <c r="I1588" s="5">
        <v>3.5437574999999999</v>
      </c>
      <c r="J1588" s="5">
        <v>3.5332574999999995</v>
      </c>
      <c r="K1588" s="5">
        <v>3.5332574999999995</v>
      </c>
      <c r="L1588" s="5">
        <v>3.5332574999999995</v>
      </c>
      <c r="M1588" s="5">
        <v>3.0732574999999995</v>
      </c>
      <c r="N1588" s="5">
        <v>3.0732574999999995</v>
      </c>
      <c r="O1588" s="5">
        <v>2.7484574999999998</v>
      </c>
      <c r="P1588" s="5">
        <v>2.7484574999999998</v>
      </c>
      <c r="Q1588" s="5">
        <v>2.4984574999999998</v>
      </c>
      <c r="R1588" s="5">
        <v>2.3135089285714283</v>
      </c>
      <c r="S1588" s="5">
        <v>2.1285603571428569</v>
      </c>
      <c r="T1588" s="5">
        <v>1.9436117857142856</v>
      </c>
      <c r="U1588" s="5">
        <v>1.7586632142857144</v>
      </c>
      <c r="V1588" s="5">
        <v>1.5737146428571431</v>
      </c>
    </row>
    <row r="1589" spans="1:22" hidden="1" x14ac:dyDescent="0.35">
      <c r="A1589" t="s">
        <v>68</v>
      </c>
      <c r="B1589" t="s">
        <v>42</v>
      </c>
      <c r="C1589" t="str">
        <f t="shared" si="72"/>
        <v>SWEDEN_TO_elec</v>
      </c>
      <c r="D1589" t="str">
        <f t="shared" si="73"/>
        <v>PROTRA_CHP_PP_I</v>
      </c>
      <c r="E1589" t="s">
        <v>25</v>
      </c>
      <c r="F1589" s="1" t="str">
        <f t="shared" si="74"/>
        <v>SWEDENTO_elecPROTRA_PP_liquid_fuels_CCS</v>
      </c>
      <c r="G1589" s="5">
        <v>0</v>
      </c>
      <c r="H1589" s="5">
        <v>0</v>
      </c>
      <c r="I1589" s="5">
        <v>0</v>
      </c>
      <c r="J1589" s="5">
        <v>0</v>
      </c>
      <c r="K1589" s="5">
        <v>0</v>
      </c>
      <c r="L1589" s="5">
        <v>0</v>
      </c>
      <c r="M1589" s="5">
        <v>0</v>
      </c>
      <c r="N1589" s="5">
        <v>0</v>
      </c>
      <c r="O1589" s="5">
        <v>0</v>
      </c>
      <c r="P1589" s="5">
        <v>0</v>
      </c>
      <c r="Q1589" s="5">
        <v>0</v>
      </c>
      <c r="R1589" s="5">
        <v>0</v>
      </c>
      <c r="S1589" s="5">
        <v>0</v>
      </c>
      <c r="T1589" s="5">
        <v>0</v>
      </c>
      <c r="U1589" s="5">
        <v>0</v>
      </c>
      <c r="V1589" s="5">
        <v>0</v>
      </c>
    </row>
    <row r="1590" spans="1:22" hidden="1" x14ac:dyDescent="0.35">
      <c r="A1590" t="s">
        <v>68</v>
      </c>
      <c r="B1590" t="s">
        <v>42</v>
      </c>
      <c r="C1590" t="str">
        <f t="shared" si="72"/>
        <v>SWEDEN_TO_elec</v>
      </c>
      <c r="D1590" t="str">
        <f t="shared" si="73"/>
        <v>PROTRA_CHP_PP_I</v>
      </c>
      <c r="E1590" t="s">
        <v>26</v>
      </c>
      <c r="F1590" s="1" t="str">
        <f t="shared" si="74"/>
        <v>SWEDENTO_elecPROTRA_PP_nuclear</v>
      </c>
      <c r="G1590" s="5">
        <v>9.7810000000000006</v>
      </c>
      <c r="H1590" s="5">
        <v>9.7810000000000006</v>
      </c>
      <c r="I1590" s="5">
        <v>9.327</v>
      </c>
      <c r="J1590" s="5">
        <v>9.2629999999999999</v>
      </c>
      <c r="K1590" s="5">
        <v>9.2629999999999999</v>
      </c>
      <c r="L1590" s="5">
        <v>9.3030000000000008</v>
      </c>
      <c r="M1590" s="5">
        <v>9.6319999999999997</v>
      </c>
      <c r="N1590" s="5">
        <v>9.7490000000000006</v>
      </c>
      <c r="O1590" s="5">
        <v>9.7490000000000006</v>
      </c>
      <c r="P1590" s="5">
        <v>9.8520000000000003</v>
      </c>
      <c r="Q1590" s="5">
        <v>10.039</v>
      </c>
      <c r="R1590" s="5">
        <v>9.3667831654072202</v>
      </c>
      <c r="S1590" s="5">
        <v>9.5627586062132668</v>
      </c>
      <c r="T1590" s="5">
        <v>9.0643909529806876</v>
      </c>
      <c r="U1590" s="5">
        <v>9.0464792191435759</v>
      </c>
      <c r="V1590" s="5">
        <v>8.1234981108312336</v>
      </c>
    </row>
    <row r="1591" spans="1:22" hidden="1" x14ac:dyDescent="0.35">
      <c r="A1591" t="s">
        <v>68</v>
      </c>
      <c r="B1591" t="s">
        <v>42</v>
      </c>
      <c r="C1591" t="str">
        <f t="shared" si="72"/>
        <v>SWEDEN_TO_elec</v>
      </c>
      <c r="D1591" t="str">
        <f t="shared" si="73"/>
        <v>PROTRA_CHP_PP_I</v>
      </c>
      <c r="E1591" t="s">
        <v>27</v>
      </c>
      <c r="F1591" s="1" t="str">
        <f t="shared" si="74"/>
        <v>SWEDENTO_elecPROTRA_PP_oceanic</v>
      </c>
      <c r="G1591" s="5">
        <v>0</v>
      </c>
      <c r="H1591" s="5">
        <v>0</v>
      </c>
      <c r="I1591" s="5">
        <v>0</v>
      </c>
      <c r="J1591" s="5">
        <v>0</v>
      </c>
      <c r="K1591" s="5">
        <v>0</v>
      </c>
      <c r="L1591" s="5">
        <v>0</v>
      </c>
      <c r="M1591" s="5">
        <v>0</v>
      </c>
      <c r="N1591" s="5">
        <v>0</v>
      </c>
      <c r="O1591" s="5">
        <v>0</v>
      </c>
      <c r="P1591" s="5">
        <v>0</v>
      </c>
      <c r="Q1591" s="5">
        <v>0</v>
      </c>
      <c r="R1591" s="5">
        <v>0</v>
      </c>
      <c r="S1591" s="5">
        <v>0</v>
      </c>
      <c r="T1591" s="5">
        <v>0</v>
      </c>
      <c r="U1591" s="5">
        <v>0</v>
      </c>
      <c r="V1591" s="5">
        <v>0</v>
      </c>
    </row>
    <row r="1592" spans="1:22" hidden="1" x14ac:dyDescent="0.35">
      <c r="A1592" t="s">
        <v>68</v>
      </c>
      <c r="B1592" t="s">
        <v>42</v>
      </c>
      <c r="C1592" t="str">
        <f t="shared" si="72"/>
        <v>SWEDEN_TO_elec</v>
      </c>
      <c r="D1592" t="str">
        <f t="shared" si="73"/>
        <v>PROTRA_CHP_PP_I</v>
      </c>
      <c r="E1592" t="s">
        <v>28</v>
      </c>
      <c r="F1592" s="1" t="str">
        <f t="shared" si="74"/>
        <v>SWEDENTO_elecPROTRA_PP_solar_CSP</v>
      </c>
      <c r="G1592" s="5">
        <v>0</v>
      </c>
      <c r="H1592" s="5">
        <v>0</v>
      </c>
      <c r="I1592" s="5">
        <v>0</v>
      </c>
      <c r="J1592" s="5">
        <v>0</v>
      </c>
      <c r="K1592" s="5">
        <v>0</v>
      </c>
      <c r="L1592" s="5">
        <v>0</v>
      </c>
      <c r="M1592" s="5">
        <v>0</v>
      </c>
      <c r="N1592" s="5">
        <v>0</v>
      </c>
      <c r="O1592" s="5">
        <v>0</v>
      </c>
      <c r="P1592" s="5">
        <v>0</v>
      </c>
      <c r="Q1592" s="5">
        <v>0</v>
      </c>
      <c r="R1592" s="5">
        <v>0</v>
      </c>
      <c r="S1592" s="5">
        <v>0</v>
      </c>
      <c r="T1592" s="5">
        <v>0</v>
      </c>
      <c r="U1592" s="5">
        <v>0</v>
      </c>
      <c r="V1592" s="5">
        <v>0</v>
      </c>
    </row>
    <row r="1593" spans="1:22" hidden="1" x14ac:dyDescent="0.35">
      <c r="A1593" t="s">
        <v>68</v>
      </c>
      <c r="B1593" t="s">
        <v>42</v>
      </c>
      <c r="C1593" t="str">
        <f t="shared" si="72"/>
        <v>SWEDEN_TO_elec</v>
      </c>
      <c r="D1593" t="str">
        <f t="shared" si="73"/>
        <v>PROTRA_CHP_PP_I</v>
      </c>
      <c r="E1593" t="s">
        <v>29</v>
      </c>
      <c r="F1593" s="1" t="str">
        <f t="shared" si="74"/>
        <v>SWEDENTO_elecPROTRA_PP_solar_PV</v>
      </c>
      <c r="G1593" s="5">
        <v>2.3999999999999998E-3</v>
      </c>
      <c r="H1593" s="5">
        <v>3.0000000000000001E-3</v>
      </c>
      <c r="I1593" s="5">
        <v>3.5999999999999995E-3</v>
      </c>
      <c r="J1593" s="5">
        <v>4.7999999999999996E-3</v>
      </c>
      <c r="K1593" s="5">
        <v>5.3999999999999994E-3</v>
      </c>
      <c r="L1593" s="5">
        <v>6.6E-3</v>
      </c>
      <c r="M1593" s="5">
        <v>7.1999999999999989E-3</v>
      </c>
      <c r="N1593" s="5">
        <v>1.4399999999999998E-2</v>
      </c>
      <c r="O1593" s="5">
        <v>2.58E-2</v>
      </c>
      <c r="P1593" s="5">
        <v>3.5999999999999997E-2</v>
      </c>
      <c r="Q1593" s="5">
        <v>6.2399999999999997E-2</v>
      </c>
      <c r="R1593" s="5">
        <v>7.3165714285714278E-2</v>
      </c>
      <c r="S1593" s="5">
        <v>8.393142857142856E-2</v>
      </c>
      <c r="T1593" s="5">
        <v>9.4697142857142841E-2</v>
      </c>
      <c r="U1593" s="5">
        <v>0.10546285714285712</v>
      </c>
      <c r="V1593" s="5">
        <v>0.1162285714285714</v>
      </c>
    </row>
    <row r="1594" spans="1:22" hidden="1" x14ac:dyDescent="0.35">
      <c r="A1594" t="s">
        <v>68</v>
      </c>
      <c r="B1594" t="s">
        <v>42</v>
      </c>
      <c r="C1594" t="str">
        <f t="shared" si="72"/>
        <v>SWEDEN_TO_elec</v>
      </c>
      <c r="D1594" t="str">
        <f t="shared" si="73"/>
        <v>PROTRA_CHP_PP_I</v>
      </c>
      <c r="E1594" t="s">
        <v>30</v>
      </c>
      <c r="F1594" s="1" t="str">
        <f t="shared" si="74"/>
        <v>SWEDENTO_elecPROTRA_PP_solar_urban_PV</v>
      </c>
      <c r="G1594" s="5">
        <v>1.6000000000000001E-3</v>
      </c>
      <c r="H1594" s="5">
        <v>2E-3</v>
      </c>
      <c r="I1594" s="5">
        <v>2.4000000000000002E-3</v>
      </c>
      <c r="J1594" s="5">
        <v>3.2000000000000002E-3</v>
      </c>
      <c r="K1594" s="5">
        <v>3.5999999999999999E-3</v>
      </c>
      <c r="L1594" s="5">
        <v>4.4000000000000003E-3</v>
      </c>
      <c r="M1594" s="5">
        <v>4.8000000000000004E-3</v>
      </c>
      <c r="N1594" s="5">
        <v>9.6000000000000009E-3</v>
      </c>
      <c r="O1594" s="5">
        <v>1.72E-2</v>
      </c>
      <c r="P1594" s="5">
        <v>2.4E-2</v>
      </c>
      <c r="Q1594" s="5">
        <v>4.1599999999999998E-2</v>
      </c>
      <c r="R1594" s="5">
        <v>4.8777142857142852E-2</v>
      </c>
      <c r="S1594" s="5">
        <v>5.5954285714285706E-2</v>
      </c>
      <c r="T1594" s="5">
        <v>6.3131428571428561E-2</v>
      </c>
      <c r="U1594" s="5">
        <v>7.0308571428571415E-2</v>
      </c>
      <c r="V1594" s="5">
        <v>7.7485714285714269E-2</v>
      </c>
    </row>
    <row r="1595" spans="1:22" hidden="1" x14ac:dyDescent="0.35">
      <c r="A1595" t="s">
        <v>68</v>
      </c>
      <c r="B1595" t="s">
        <v>42</v>
      </c>
      <c r="C1595" t="str">
        <f t="shared" si="72"/>
        <v>SWEDEN_TO_elec</v>
      </c>
      <c r="D1595" t="str">
        <f t="shared" si="73"/>
        <v>PROTRA_CHP_PP_I</v>
      </c>
      <c r="E1595" t="s">
        <v>31</v>
      </c>
      <c r="F1595" s="1" t="str">
        <f t="shared" si="74"/>
        <v>SWEDENTO_elecPROTRA_PP_solid_fossil</v>
      </c>
      <c r="G1595" s="5">
        <v>0</v>
      </c>
      <c r="H1595" s="5">
        <v>0</v>
      </c>
      <c r="I1595" s="5">
        <v>0</v>
      </c>
      <c r="J1595" s="5">
        <v>0</v>
      </c>
      <c r="K1595" s="5">
        <v>0</v>
      </c>
      <c r="L1595" s="5">
        <v>0</v>
      </c>
      <c r="M1595" s="5">
        <v>0</v>
      </c>
      <c r="N1595" s="5">
        <v>0</v>
      </c>
      <c r="O1595" s="5">
        <v>0</v>
      </c>
      <c r="P1595" s="5">
        <v>0</v>
      </c>
      <c r="Q1595" s="5">
        <v>0</v>
      </c>
      <c r="R1595" s="5">
        <v>0</v>
      </c>
      <c r="S1595" s="5">
        <v>0</v>
      </c>
      <c r="T1595" s="5">
        <v>0</v>
      </c>
      <c r="U1595" s="5">
        <v>0</v>
      </c>
      <c r="V1595" s="5">
        <v>0</v>
      </c>
    </row>
    <row r="1596" spans="1:22" hidden="1" x14ac:dyDescent="0.35">
      <c r="A1596" t="s">
        <v>68</v>
      </c>
      <c r="B1596" t="s">
        <v>42</v>
      </c>
      <c r="C1596" t="str">
        <f t="shared" si="72"/>
        <v>SWEDEN_TO_elec</v>
      </c>
      <c r="D1596" t="str">
        <f t="shared" si="73"/>
        <v>PROTRA_CHP_PP_I</v>
      </c>
      <c r="E1596" t="s">
        <v>32</v>
      </c>
      <c r="F1596" s="1" t="str">
        <f t="shared" si="74"/>
        <v>SWEDENTO_elecPROTRA_PP_solid_fossil_CCS</v>
      </c>
      <c r="G1596" s="5">
        <v>0</v>
      </c>
      <c r="H1596" s="5">
        <v>0</v>
      </c>
      <c r="I1596" s="5">
        <v>0</v>
      </c>
      <c r="J1596" s="5">
        <v>0</v>
      </c>
      <c r="K1596" s="5">
        <v>0</v>
      </c>
      <c r="L1596" s="5">
        <v>0</v>
      </c>
      <c r="M1596" s="5">
        <v>0</v>
      </c>
      <c r="N1596" s="5">
        <v>0</v>
      </c>
      <c r="O1596" s="5">
        <v>0</v>
      </c>
      <c r="P1596" s="5">
        <v>0</v>
      </c>
      <c r="Q1596" s="5">
        <v>0</v>
      </c>
      <c r="R1596" s="5">
        <v>0</v>
      </c>
      <c r="S1596" s="5">
        <v>0</v>
      </c>
      <c r="T1596" s="5">
        <v>0</v>
      </c>
      <c r="U1596" s="5">
        <v>0</v>
      </c>
      <c r="V1596" s="5">
        <v>0</v>
      </c>
    </row>
    <row r="1597" spans="1:22" hidden="1" x14ac:dyDescent="0.35">
      <c r="A1597" t="s">
        <v>68</v>
      </c>
      <c r="B1597" t="s">
        <v>42</v>
      </c>
      <c r="C1597" t="str">
        <f t="shared" si="72"/>
        <v>SWEDEN_TO_elec</v>
      </c>
      <c r="D1597" t="str">
        <f t="shared" si="73"/>
        <v>PROTRA_CHP_PP_I</v>
      </c>
      <c r="E1597" t="s">
        <v>33</v>
      </c>
      <c r="F1597" s="1" t="str">
        <f t="shared" si="74"/>
        <v>SWEDENTO_elecPROTRA_PP_waste</v>
      </c>
      <c r="G1597" s="5">
        <v>0</v>
      </c>
      <c r="H1597" s="5">
        <v>0</v>
      </c>
      <c r="I1597" s="5">
        <v>0</v>
      </c>
      <c r="J1597" s="5">
        <v>0</v>
      </c>
      <c r="K1597" s="5">
        <v>0</v>
      </c>
      <c r="L1597" s="5">
        <v>0</v>
      </c>
      <c r="M1597" s="5">
        <v>0</v>
      </c>
      <c r="N1597" s="5">
        <v>0</v>
      </c>
      <c r="O1597" s="5">
        <v>0</v>
      </c>
      <c r="P1597" s="5">
        <v>0</v>
      </c>
      <c r="Q1597" s="5">
        <v>0</v>
      </c>
      <c r="R1597" s="5">
        <v>0</v>
      </c>
      <c r="S1597" s="5">
        <v>0</v>
      </c>
      <c r="T1597" s="5">
        <v>0</v>
      </c>
      <c r="U1597" s="5">
        <v>0</v>
      </c>
      <c r="V1597" s="5">
        <v>0</v>
      </c>
    </row>
    <row r="1598" spans="1:22" hidden="1" x14ac:dyDescent="0.35">
      <c r="A1598" t="s">
        <v>68</v>
      </c>
      <c r="B1598" t="s">
        <v>42</v>
      </c>
      <c r="C1598" t="str">
        <f t="shared" si="72"/>
        <v>SWEDEN_TO_elec</v>
      </c>
      <c r="D1598" t="str">
        <f t="shared" si="73"/>
        <v>PROTRA_CHP_PP_I</v>
      </c>
      <c r="E1598" t="s">
        <v>34</v>
      </c>
      <c r="F1598" s="1" t="str">
        <f t="shared" si="74"/>
        <v>SWEDENTO_elecPROTRA_PP_waste_CCS</v>
      </c>
      <c r="G1598" s="5">
        <v>0</v>
      </c>
      <c r="H1598" s="5">
        <v>0</v>
      </c>
      <c r="I1598" s="5">
        <v>0</v>
      </c>
      <c r="J1598" s="5">
        <v>0</v>
      </c>
      <c r="K1598" s="5">
        <v>0</v>
      </c>
      <c r="L1598" s="5">
        <v>0</v>
      </c>
      <c r="M1598" s="5">
        <v>0</v>
      </c>
      <c r="N1598" s="5">
        <v>0</v>
      </c>
      <c r="O1598" s="5">
        <v>0</v>
      </c>
      <c r="P1598" s="5">
        <v>0</v>
      </c>
      <c r="Q1598" s="5">
        <v>0</v>
      </c>
      <c r="R1598" s="5">
        <v>0</v>
      </c>
      <c r="S1598" s="5">
        <v>0</v>
      </c>
      <c r="T1598" s="5">
        <v>0</v>
      </c>
      <c r="U1598" s="5">
        <v>0</v>
      </c>
      <c r="V1598" s="5">
        <v>0</v>
      </c>
    </row>
    <row r="1599" spans="1:22" hidden="1" x14ac:dyDescent="0.35">
      <c r="A1599" t="s">
        <v>68</v>
      </c>
      <c r="B1599" t="s">
        <v>42</v>
      </c>
      <c r="C1599" t="str">
        <f t="shared" si="72"/>
        <v>SWEDEN_TO_elec</v>
      </c>
      <c r="D1599" t="str">
        <f t="shared" si="73"/>
        <v>PROTRA_CHP_PP_I</v>
      </c>
      <c r="E1599" t="s">
        <v>35</v>
      </c>
      <c r="F1599" s="1" t="str">
        <f t="shared" si="74"/>
        <v>SWEDENTO_elecPROTRA_PP_wind_offshore</v>
      </c>
      <c r="G1599" s="5">
        <v>2.1999999999999999E-2</v>
      </c>
      <c r="H1599" s="5">
        <v>2.1999999999999999E-2</v>
      </c>
      <c r="I1599" s="5">
        <v>0.13100000000000001</v>
      </c>
      <c r="J1599" s="5">
        <v>0.13300000000000001</v>
      </c>
      <c r="K1599" s="5">
        <v>0.16300000000000001</v>
      </c>
      <c r="L1599" s="5">
        <v>0.16300000000000001</v>
      </c>
      <c r="M1599" s="5">
        <v>0.16300000000000001</v>
      </c>
      <c r="N1599" s="5">
        <v>0.16300000000000001</v>
      </c>
      <c r="O1599" s="5">
        <v>0.21199999999999999</v>
      </c>
      <c r="P1599" s="5">
        <v>0.21299999999999999</v>
      </c>
      <c r="Q1599" s="5">
        <v>0.21299999999999999</v>
      </c>
      <c r="R1599" s="5">
        <v>0.22582857142857143</v>
      </c>
      <c r="S1599" s="5">
        <v>0.23865714285714285</v>
      </c>
      <c r="T1599" s="5">
        <v>0.25148571428571426</v>
      </c>
      <c r="U1599" s="5">
        <v>0.26431428571428567</v>
      </c>
      <c r="V1599" s="5">
        <v>0.27714285714285708</v>
      </c>
    </row>
    <row r="1600" spans="1:22" hidden="1" x14ac:dyDescent="0.35">
      <c r="A1600" t="s">
        <v>68</v>
      </c>
      <c r="B1600" t="s">
        <v>42</v>
      </c>
      <c r="C1600" t="str">
        <f t="shared" si="72"/>
        <v>SWEDEN_TO_elec</v>
      </c>
      <c r="D1600" t="str">
        <f t="shared" si="73"/>
        <v>PROTRA_CHP_PP_I</v>
      </c>
      <c r="E1600" t="s">
        <v>36</v>
      </c>
      <c r="F1600" s="1" t="str">
        <f t="shared" si="74"/>
        <v>SWEDENTO_elecPROTRA_PP_wind_onshore</v>
      </c>
      <c r="G1600" s="5">
        <v>0.5</v>
      </c>
      <c r="H1600" s="5">
        <v>0.56299999999999994</v>
      </c>
      <c r="I1600" s="5">
        <v>0.69199999999999995</v>
      </c>
      <c r="J1600" s="5">
        <v>0.95599999999999996</v>
      </c>
      <c r="K1600" s="5">
        <v>1.3120000000000001</v>
      </c>
      <c r="L1600" s="5">
        <v>1.8540000000000001</v>
      </c>
      <c r="M1600" s="5">
        <v>2.601</v>
      </c>
      <c r="N1600" s="5">
        <v>3.4430000000000001</v>
      </c>
      <c r="O1600" s="5">
        <v>3.9820000000000002</v>
      </c>
      <c r="P1600" s="5">
        <v>4.875</v>
      </c>
      <c r="Q1600" s="5">
        <v>5.6059999999999999</v>
      </c>
      <c r="R1600" s="5">
        <v>8.7982165714285703</v>
      </c>
      <c r="S1600" s="5">
        <v>9.5462171428571434</v>
      </c>
      <c r="T1600" s="5">
        <v>10.005909142857144</v>
      </c>
      <c r="U1600" s="5">
        <v>12.022467428571428</v>
      </c>
      <c r="V1600" s="5">
        <v>15.453339428571429</v>
      </c>
    </row>
    <row r="1601" spans="1:22" x14ac:dyDescent="0.35">
      <c r="A1601" t="s">
        <v>70</v>
      </c>
      <c r="B1601" t="s">
        <v>41</v>
      </c>
      <c r="C1601" t="str">
        <f t="shared" si="72"/>
        <v>UK_TO_heat</v>
      </c>
      <c r="D1601" t="str">
        <f t="shared" si="73"/>
        <v>PROTRA_CHP_HP_I</v>
      </c>
      <c r="E1601" t="s">
        <v>0</v>
      </c>
      <c r="F1601" s="1" t="str">
        <f t="shared" si="74"/>
        <v>UKTO_heatPROTRA_CHP_gas_fuels</v>
      </c>
      <c r="G1601" s="3">
        <f t="shared" ref="G1601:V1601" si="75">G1740</f>
        <v>18.298314567863184</v>
      </c>
      <c r="H1601" s="3">
        <f t="shared" si="75"/>
        <v>17.977050149050719</v>
      </c>
      <c r="I1601" s="3">
        <f t="shared" si="75"/>
        <v>17.813411549186146</v>
      </c>
      <c r="J1601" s="3">
        <f t="shared" si="75"/>
        <v>17.501614353533611</v>
      </c>
      <c r="K1601" s="3">
        <f t="shared" si="75"/>
        <v>18.360793368922948</v>
      </c>
      <c r="L1601" s="3">
        <f t="shared" si="75"/>
        <v>18.265088302616498</v>
      </c>
      <c r="M1601" s="3">
        <f t="shared" si="75"/>
        <v>18.296195181213356</v>
      </c>
      <c r="N1601" s="3">
        <f t="shared" si="75"/>
        <v>18.775645561108984</v>
      </c>
      <c r="O1601" s="3">
        <f t="shared" si="75"/>
        <v>18.529915345733002</v>
      </c>
      <c r="P1601" s="3">
        <f t="shared" si="75"/>
        <v>18.380677993295073</v>
      </c>
      <c r="Q1601" s="3">
        <f t="shared" si="75"/>
        <v>16.895666636418859</v>
      </c>
      <c r="R1601" s="3">
        <f t="shared" si="75"/>
        <v>16.338925370473646</v>
      </c>
      <c r="S1601" s="3">
        <f t="shared" si="75"/>
        <v>16.993969678321598</v>
      </c>
      <c r="T1601" s="3">
        <f t="shared" si="75"/>
        <v>17.040135142732936</v>
      </c>
      <c r="U1601" s="3">
        <f t="shared" si="75"/>
        <v>17.491936714107176</v>
      </c>
      <c r="V1601" s="3">
        <f t="shared" si="75"/>
        <v>17.780908572470988</v>
      </c>
    </row>
    <row r="1602" spans="1:22" x14ac:dyDescent="0.35">
      <c r="A1602" t="s">
        <v>70</v>
      </c>
      <c r="B1602" t="s">
        <v>41</v>
      </c>
      <c r="C1602" t="str">
        <f t="shared" si="72"/>
        <v>UK_TO_heat</v>
      </c>
      <c r="D1602" t="str">
        <f t="shared" si="73"/>
        <v>PROTRA_CHP_HP_I</v>
      </c>
      <c r="E1602" t="s">
        <v>1</v>
      </c>
      <c r="F1602" s="1" t="str">
        <f t="shared" si="74"/>
        <v>UKTO_heatPROTRA_CHP_gas_fuels_CCS</v>
      </c>
      <c r="G1602" s="3">
        <f t="shared" ref="G1602:V1602" si="76">G1741</f>
        <v>0</v>
      </c>
      <c r="H1602" s="3">
        <f t="shared" si="76"/>
        <v>0</v>
      </c>
      <c r="I1602" s="3">
        <f t="shared" si="76"/>
        <v>0</v>
      </c>
      <c r="J1602" s="3">
        <f t="shared" si="76"/>
        <v>0</v>
      </c>
      <c r="K1602" s="3">
        <f t="shared" si="76"/>
        <v>0</v>
      </c>
      <c r="L1602" s="3">
        <f t="shared" si="76"/>
        <v>0</v>
      </c>
      <c r="M1602" s="3">
        <f t="shared" si="76"/>
        <v>0</v>
      </c>
      <c r="N1602" s="3">
        <f t="shared" si="76"/>
        <v>0</v>
      </c>
      <c r="O1602" s="3">
        <f t="shared" si="76"/>
        <v>0</v>
      </c>
      <c r="P1602" s="3">
        <f t="shared" si="76"/>
        <v>0</v>
      </c>
      <c r="Q1602" s="3">
        <f t="shared" si="76"/>
        <v>0</v>
      </c>
      <c r="R1602" s="3">
        <f t="shared" si="76"/>
        <v>0</v>
      </c>
      <c r="S1602" s="3">
        <f t="shared" si="76"/>
        <v>0</v>
      </c>
      <c r="T1602" s="3">
        <f t="shared" si="76"/>
        <v>0</v>
      </c>
      <c r="U1602" s="3">
        <f t="shared" si="76"/>
        <v>0</v>
      </c>
      <c r="V1602" s="3">
        <f t="shared" si="76"/>
        <v>0</v>
      </c>
    </row>
    <row r="1603" spans="1:22" x14ac:dyDescent="0.35">
      <c r="A1603" t="s">
        <v>70</v>
      </c>
      <c r="B1603" t="s">
        <v>41</v>
      </c>
      <c r="C1603" t="str">
        <f t="shared" si="72"/>
        <v>UK_TO_heat</v>
      </c>
      <c r="D1603" t="str">
        <f t="shared" si="73"/>
        <v>PROTRA_CHP_HP_I</v>
      </c>
      <c r="E1603" t="s">
        <v>2</v>
      </c>
      <c r="F1603" s="1" t="str">
        <f t="shared" si="74"/>
        <v>UKTO_heatPROTRA_CHP_geothermal</v>
      </c>
      <c r="G1603" s="3">
        <f t="shared" ref="G1603:V1603" si="77">G1742</f>
        <v>0</v>
      </c>
      <c r="H1603" s="3">
        <f t="shared" si="77"/>
        <v>0</v>
      </c>
      <c r="I1603" s="3">
        <f t="shared" si="77"/>
        <v>0</v>
      </c>
      <c r="J1603" s="3">
        <f t="shared" si="77"/>
        <v>0</v>
      </c>
      <c r="K1603" s="3">
        <f t="shared" si="77"/>
        <v>0</v>
      </c>
      <c r="L1603" s="3">
        <f t="shared" si="77"/>
        <v>0</v>
      </c>
      <c r="M1603" s="3">
        <f t="shared" si="77"/>
        <v>0</v>
      </c>
      <c r="N1603" s="3">
        <f t="shared" si="77"/>
        <v>0</v>
      </c>
      <c r="O1603" s="3">
        <f t="shared" si="77"/>
        <v>0</v>
      </c>
      <c r="P1603" s="3">
        <f t="shared" si="77"/>
        <v>0</v>
      </c>
      <c r="Q1603" s="3">
        <f t="shared" si="77"/>
        <v>0</v>
      </c>
      <c r="R1603" s="3">
        <f t="shared" si="77"/>
        <v>0</v>
      </c>
      <c r="S1603" s="3">
        <f t="shared" si="77"/>
        <v>0</v>
      </c>
      <c r="T1603" s="3">
        <f t="shared" si="77"/>
        <v>0</v>
      </c>
      <c r="U1603" s="3">
        <f t="shared" si="77"/>
        <v>0</v>
      </c>
      <c r="V1603" s="3">
        <f t="shared" si="77"/>
        <v>0</v>
      </c>
    </row>
    <row r="1604" spans="1:22" x14ac:dyDescent="0.35">
      <c r="A1604" t="s">
        <v>70</v>
      </c>
      <c r="B1604" t="s">
        <v>41</v>
      </c>
      <c r="C1604" t="str">
        <f t="shared" ref="C1604:C1667" si="78">A1604&amp;"_"&amp;B1604</f>
        <v>UK_TO_heat</v>
      </c>
      <c r="D1604" t="str">
        <f t="shared" ref="D1604:D1667" si="79">IF(B1604="TO_heat","PROTRA_CHP_HP_I","PROTRA_CHP_PP_I")</f>
        <v>PROTRA_CHP_HP_I</v>
      </c>
      <c r="E1604" t="s">
        <v>3</v>
      </c>
      <c r="F1604" s="1" t="str">
        <f t="shared" ref="F1604:F1667" si="80">A1604&amp;B1604&amp;E1604</f>
        <v>UKTO_heatPROTRA_CHP_liquid_fuels</v>
      </c>
      <c r="G1604" s="3">
        <f t="shared" ref="G1604:V1604" si="81">G1743</f>
        <v>0.85274275162355784</v>
      </c>
      <c r="H1604" s="3">
        <f t="shared" si="81"/>
        <v>0.75370600430966639</v>
      </c>
      <c r="I1604" s="3">
        <f t="shared" si="81"/>
        <v>0.43941939952314796</v>
      </c>
      <c r="J1604" s="3">
        <f t="shared" si="81"/>
        <v>0.40659992987471427</v>
      </c>
      <c r="K1604" s="3">
        <f t="shared" si="81"/>
        <v>0.48766789218853401</v>
      </c>
      <c r="L1604" s="3">
        <f t="shared" si="81"/>
        <v>0.41652337963333796</v>
      </c>
      <c r="M1604" s="3">
        <f t="shared" si="81"/>
        <v>0.30855245952550947</v>
      </c>
      <c r="N1604" s="3">
        <f t="shared" si="81"/>
        <v>0.37744673570872656</v>
      </c>
      <c r="O1604" s="3">
        <f t="shared" si="81"/>
        <v>0.45383860034399748</v>
      </c>
      <c r="P1604" s="3">
        <f t="shared" si="81"/>
        <v>0.42931489827859265</v>
      </c>
      <c r="Q1604" s="3">
        <f t="shared" si="81"/>
        <v>0.40461174259048899</v>
      </c>
      <c r="R1604" s="3">
        <f t="shared" si="81"/>
        <v>0.3807155092689537</v>
      </c>
      <c r="S1604" s="3">
        <f t="shared" si="81"/>
        <v>0.33769528900354184</v>
      </c>
      <c r="T1604" s="3">
        <f t="shared" si="81"/>
        <v>0.39605580143385577</v>
      </c>
      <c r="U1604" s="3">
        <f t="shared" si="81"/>
        <v>0.33712401179788759</v>
      </c>
      <c r="V1604" s="3">
        <f t="shared" si="81"/>
        <v>0.28867191275323384</v>
      </c>
    </row>
    <row r="1605" spans="1:22" x14ac:dyDescent="0.35">
      <c r="A1605" t="s">
        <v>70</v>
      </c>
      <c r="B1605" t="s">
        <v>41</v>
      </c>
      <c r="C1605" t="str">
        <f t="shared" si="78"/>
        <v>UK_TO_heat</v>
      </c>
      <c r="D1605" t="str">
        <f t="shared" si="79"/>
        <v>PROTRA_CHP_HP_I</v>
      </c>
      <c r="E1605" t="s">
        <v>4</v>
      </c>
      <c r="F1605" s="1" t="str">
        <f t="shared" si="80"/>
        <v>UKTO_heatPROTRA_CHP_liquid_fuels_CCS</v>
      </c>
      <c r="G1605" s="3">
        <f t="shared" ref="G1605:V1605" si="82">G1744</f>
        <v>0</v>
      </c>
      <c r="H1605" s="3">
        <f t="shared" si="82"/>
        <v>0</v>
      </c>
      <c r="I1605" s="3">
        <f t="shared" si="82"/>
        <v>0</v>
      </c>
      <c r="J1605" s="3">
        <f t="shared" si="82"/>
        <v>0</v>
      </c>
      <c r="K1605" s="3">
        <f t="shared" si="82"/>
        <v>0</v>
      </c>
      <c r="L1605" s="3">
        <f t="shared" si="82"/>
        <v>0</v>
      </c>
      <c r="M1605" s="3">
        <f t="shared" si="82"/>
        <v>0</v>
      </c>
      <c r="N1605" s="3">
        <f t="shared" si="82"/>
        <v>0</v>
      </c>
      <c r="O1605" s="3">
        <f t="shared" si="82"/>
        <v>0</v>
      </c>
      <c r="P1605" s="3">
        <f t="shared" si="82"/>
        <v>0</v>
      </c>
      <c r="Q1605" s="3">
        <f t="shared" si="82"/>
        <v>0</v>
      </c>
      <c r="R1605" s="3">
        <f t="shared" si="82"/>
        <v>0</v>
      </c>
      <c r="S1605" s="3">
        <f t="shared" si="82"/>
        <v>0</v>
      </c>
      <c r="T1605" s="3">
        <f t="shared" si="82"/>
        <v>0</v>
      </c>
      <c r="U1605" s="3">
        <f t="shared" si="82"/>
        <v>0</v>
      </c>
      <c r="V1605" s="3">
        <f t="shared" si="82"/>
        <v>0</v>
      </c>
    </row>
    <row r="1606" spans="1:22" x14ac:dyDescent="0.35">
      <c r="A1606" t="s">
        <v>70</v>
      </c>
      <c r="B1606" t="s">
        <v>41</v>
      </c>
      <c r="C1606" t="str">
        <f t="shared" si="78"/>
        <v>UK_TO_heat</v>
      </c>
      <c r="D1606" t="str">
        <f t="shared" si="79"/>
        <v>PROTRA_CHP_HP_I</v>
      </c>
      <c r="E1606" t="s">
        <v>5</v>
      </c>
      <c r="F1606" s="1" t="str">
        <f t="shared" si="80"/>
        <v>UKTO_heatPROTRA_CHP_solid_fossil</v>
      </c>
      <c r="G1606" s="3">
        <f t="shared" ref="G1606:V1606" si="83">G1745</f>
        <v>0.74569182417676227</v>
      </c>
      <c r="H1606" s="3">
        <f t="shared" si="83"/>
        <v>0.78570987366861622</v>
      </c>
      <c r="I1606" s="3">
        <f t="shared" si="83"/>
        <v>0.73765348716195556</v>
      </c>
      <c r="J1606" s="3">
        <f t="shared" si="83"/>
        <v>0.76097351617480091</v>
      </c>
      <c r="K1606" s="3">
        <f t="shared" si="83"/>
        <v>0.73582245050213702</v>
      </c>
      <c r="L1606" s="3">
        <f t="shared" si="83"/>
        <v>0.69923754025592799</v>
      </c>
      <c r="M1606" s="3">
        <f t="shared" si="83"/>
        <v>0.41931053110664146</v>
      </c>
      <c r="N1606" s="3">
        <f t="shared" si="83"/>
        <v>0.47792239880559728</v>
      </c>
      <c r="O1606" s="3">
        <f t="shared" si="83"/>
        <v>0.50439797512472317</v>
      </c>
      <c r="P1606" s="3">
        <f t="shared" si="83"/>
        <v>0.33061447668189176</v>
      </c>
      <c r="Q1606" s="3">
        <f t="shared" si="83"/>
        <v>0.14032648938182019</v>
      </c>
      <c r="R1606" s="3">
        <f t="shared" si="83"/>
        <v>0.11239322450360827</v>
      </c>
      <c r="S1606" s="3">
        <f t="shared" si="83"/>
        <v>0.10838682281406953</v>
      </c>
      <c r="T1606" s="3">
        <f t="shared" si="83"/>
        <v>0.11672403482063344</v>
      </c>
      <c r="U1606" s="3">
        <f t="shared" si="83"/>
        <v>0.11255862434316016</v>
      </c>
      <c r="V1606" s="3">
        <f t="shared" si="83"/>
        <v>0.11290441986091188</v>
      </c>
    </row>
    <row r="1607" spans="1:22" x14ac:dyDescent="0.35">
      <c r="A1607" t="s">
        <v>70</v>
      </c>
      <c r="B1607" t="s">
        <v>41</v>
      </c>
      <c r="C1607" t="str">
        <f t="shared" si="78"/>
        <v>UK_TO_heat</v>
      </c>
      <c r="D1607" t="str">
        <f t="shared" si="79"/>
        <v>PROTRA_CHP_HP_I</v>
      </c>
      <c r="E1607" t="s">
        <v>6</v>
      </c>
      <c r="F1607" s="1" t="str">
        <f t="shared" si="80"/>
        <v>UKTO_heatPROTRA_CHP_solid_fossil_CCS</v>
      </c>
      <c r="G1607" s="3">
        <f t="shared" ref="G1607:V1607" si="84">G1746</f>
        <v>0</v>
      </c>
      <c r="H1607" s="3">
        <f t="shared" si="84"/>
        <v>0</v>
      </c>
      <c r="I1607" s="3">
        <f t="shared" si="84"/>
        <v>0</v>
      </c>
      <c r="J1607" s="3">
        <f t="shared" si="84"/>
        <v>0</v>
      </c>
      <c r="K1607" s="3">
        <f t="shared" si="84"/>
        <v>0</v>
      </c>
      <c r="L1607" s="3">
        <f t="shared" si="84"/>
        <v>0</v>
      </c>
      <c r="M1607" s="3">
        <f t="shared" si="84"/>
        <v>0</v>
      </c>
      <c r="N1607" s="3">
        <f t="shared" si="84"/>
        <v>0</v>
      </c>
      <c r="O1607" s="3">
        <f t="shared" si="84"/>
        <v>0</v>
      </c>
      <c r="P1607" s="3">
        <f t="shared" si="84"/>
        <v>0</v>
      </c>
      <c r="Q1607" s="3">
        <f t="shared" si="84"/>
        <v>0</v>
      </c>
      <c r="R1607" s="3">
        <f t="shared" si="84"/>
        <v>0</v>
      </c>
      <c r="S1607" s="3">
        <f t="shared" si="84"/>
        <v>0</v>
      </c>
      <c r="T1607" s="3">
        <f t="shared" si="84"/>
        <v>0</v>
      </c>
      <c r="U1607" s="3">
        <f t="shared" si="84"/>
        <v>0</v>
      </c>
      <c r="V1607" s="3">
        <f t="shared" si="84"/>
        <v>0</v>
      </c>
    </row>
    <row r="1608" spans="1:22" x14ac:dyDescent="0.35">
      <c r="A1608" t="s">
        <v>70</v>
      </c>
      <c r="B1608" t="s">
        <v>41</v>
      </c>
      <c r="C1608" t="str">
        <f t="shared" si="78"/>
        <v>UK_TO_heat</v>
      </c>
      <c r="D1608" t="str">
        <f t="shared" si="79"/>
        <v>PROTRA_CHP_HP_I</v>
      </c>
      <c r="E1608" t="s">
        <v>7</v>
      </c>
      <c r="F1608" s="1" t="str">
        <f t="shared" si="80"/>
        <v>UKTO_heatPROTRA_CHP_waste</v>
      </c>
      <c r="G1608" s="3">
        <f t="shared" ref="G1608:V1608" si="85">G1747</f>
        <v>2.3784891759029874</v>
      </c>
      <c r="H1608" s="3">
        <f t="shared" si="85"/>
        <v>2.4021260548341354</v>
      </c>
      <c r="I1608" s="3">
        <f t="shared" si="85"/>
        <v>2.1030920484213578</v>
      </c>
      <c r="J1608" s="3">
        <f t="shared" si="85"/>
        <v>2.1627943316152605</v>
      </c>
      <c r="K1608" s="3">
        <f t="shared" si="85"/>
        <v>2.2080545395766764</v>
      </c>
      <c r="L1608" s="3">
        <f t="shared" si="85"/>
        <v>2.2339736123933567</v>
      </c>
      <c r="M1608" s="3">
        <f t="shared" si="85"/>
        <v>2.0721380624647336</v>
      </c>
      <c r="N1608" s="3">
        <f t="shared" si="85"/>
        <v>2.1620248993907825</v>
      </c>
      <c r="O1608" s="3">
        <f t="shared" si="85"/>
        <v>1.9520813562089483</v>
      </c>
      <c r="P1608" s="3">
        <f t="shared" si="85"/>
        <v>2.5079431314858645</v>
      </c>
      <c r="Q1608" s="3">
        <f t="shared" si="85"/>
        <v>2.2105448742984368</v>
      </c>
      <c r="R1608" s="3">
        <f t="shared" si="85"/>
        <v>2.4003504252477863</v>
      </c>
      <c r="S1608" s="3">
        <f t="shared" si="85"/>
        <v>2.5750446981368889</v>
      </c>
      <c r="T1608" s="3">
        <f t="shared" si="85"/>
        <v>2.6098908235489464</v>
      </c>
      <c r="U1608" s="3">
        <f t="shared" si="85"/>
        <v>2.2417858081887405</v>
      </c>
      <c r="V1608" s="3">
        <f t="shared" si="85"/>
        <v>2.4937280207776755</v>
      </c>
    </row>
    <row r="1609" spans="1:22" x14ac:dyDescent="0.35">
      <c r="A1609" t="s">
        <v>70</v>
      </c>
      <c r="B1609" t="s">
        <v>41</v>
      </c>
      <c r="C1609" t="str">
        <f t="shared" si="78"/>
        <v>UK_TO_heat</v>
      </c>
      <c r="D1609" t="str">
        <f t="shared" si="79"/>
        <v>PROTRA_CHP_HP_I</v>
      </c>
      <c r="E1609" t="s">
        <v>8</v>
      </c>
      <c r="F1609" s="1" t="str">
        <f t="shared" si="80"/>
        <v>UKTO_heatPROTRA_CHP_solid_bio</v>
      </c>
      <c r="G1609" s="4">
        <f t="shared" ref="G1609:V1609" si="86">G1748</f>
        <v>0.11494468043350853</v>
      </c>
      <c r="H1609" s="4">
        <f t="shared" si="86"/>
        <v>0.14837291813686346</v>
      </c>
      <c r="I1609" s="4">
        <f t="shared" si="86"/>
        <v>0.14166015760353601</v>
      </c>
      <c r="J1609" s="4">
        <f t="shared" si="86"/>
        <v>0.30098486880161401</v>
      </c>
      <c r="K1609" s="4">
        <f t="shared" si="86"/>
        <v>0.46519274880970346</v>
      </c>
      <c r="L1609" s="4">
        <f t="shared" si="86"/>
        <v>0.58770555965714255</v>
      </c>
      <c r="M1609" s="4">
        <f t="shared" si="86"/>
        <v>0.64645776568975943</v>
      </c>
      <c r="N1609" s="4">
        <f t="shared" si="86"/>
        <v>0.75060917008809147</v>
      </c>
      <c r="O1609" s="4">
        <f t="shared" si="86"/>
        <v>0.72115847190322457</v>
      </c>
      <c r="P1609" s="4">
        <f t="shared" si="86"/>
        <v>0.57466950025858032</v>
      </c>
      <c r="Q1609" s="4">
        <f t="shared" si="86"/>
        <v>0.43991574391647476</v>
      </c>
      <c r="R1609" s="4">
        <f t="shared" si="86"/>
        <v>0.55303747050599916</v>
      </c>
      <c r="S1609" s="4">
        <f t="shared" si="86"/>
        <v>0.57068973730419859</v>
      </c>
      <c r="T1609" s="4">
        <f t="shared" si="86"/>
        <v>0.77227497351071439</v>
      </c>
      <c r="U1609" s="4">
        <f t="shared" si="86"/>
        <v>0.71013961257497338</v>
      </c>
      <c r="V1609" s="4">
        <f t="shared" si="86"/>
        <v>0.65662430990436471</v>
      </c>
    </row>
    <row r="1610" spans="1:22" x14ac:dyDescent="0.35">
      <c r="A1610" t="s">
        <v>70</v>
      </c>
      <c r="B1610" t="s">
        <v>41</v>
      </c>
      <c r="C1610" t="str">
        <f t="shared" si="78"/>
        <v>UK_TO_heat</v>
      </c>
      <c r="D1610" t="str">
        <f t="shared" si="79"/>
        <v>PROTRA_CHP_HP_I</v>
      </c>
      <c r="E1610" t="s">
        <v>9</v>
      </c>
      <c r="F1610" s="1" t="str">
        <f t="shared" si="80"/>
        <v>UKTO_heatPROTRA_CHP_solid_bio_CCS</v>
      </c>
      <c r="G1610" s="3">
        <f t="shared" ref="G1610:V1610" si="87">G1749</f>
        <v>0</v>
      </c>
      <c r="H1610" s="3">
        <f t="shared" si="87"/>
        <v>0</v>
      </c>
      <c r="I1610" s="3">
        <f t="shared" si="87"/>
        <v>0</v>
      </c>
      <c r="J1610" s="3">
        <f t="shared" si="87"/>
        <v>0</v>
      </c>
      <c r="K1610" s="3">
        <f t="shared" si="87"/>
        <v>0</v>
      </c>
      <c r="L1610" s="3">
        <f t="shared" si="87"/>
        <v>0</v>
      </c>
      <c r="M1610" s="3">
        <f t="shared" si="87"/>
        <v>0</v>
      </c>
      <c r="N1610" s="3">
        <f t="shared" si="87"/>
        <v>0</v>
      </c>
      <c r="O1610" s="3">
        <f t="shared" si="87"/>
        <v>0</v>
      </c>
      <c r="P1610" s="3">
        <f t="shared" si="87"/>
        <v>0</v>
      </c>
      <c r="Q1610" s="3">
        <f t="shared" si="87"/>
        <v>0</v>
      </c>
      <c r="R1610" s="3">
        <f t="shared" si="87"/>
        <v>0</v>
      </c>
      <c r="S1610" s="3">
        <f t="shared" si="87"/>
        <v>0</v>
      </c>
      <c r="T1610" s="3">
        <f t="shared" si="87"/>
        <v>0</v>
      </c>
      <c r="U1610" s="3">
        <f t="shared" si="87"/>
        <v>0</v>
      </c>
      <c r="V1610" s="3">
        <f t="shared" si="87"/>
        <v>0</v>
      </c>
    </row>
    <row r="1611" spans="1:22" x14ac:dyDescent="0.35">
      <c r="A1611" t="s">
        <v>70</v>
      </c>
      <c r="B1611" t="s">
        <v>41</v>
      </c>
      <c r="C1611" t="str">
        <f t="shared" si="78"/>
        <v>UK_TO_heat</v>
      </c>
      <c r="D1611" t="str">
        <f t="shared" si="79"/>
        <v>PROTRA_CHP_HP_I</v>
      </c>
      <c r="E1611" t="s">
        <v>10</v>
      </c>
      <c r="F1611" s="1" t="str">
        <f t="shared" si="80"/>
        <v>UKTO_heatPROTRA_HP_gas_fuels</v>
      </c>
      <c r="G1611" s="4">
        <v>0.72363782971717139</v>
      </c>
      <c r="H1611" s="4">
        <v>0.68923680324219549</v>
      </c>
      <c r="I1611" s="4">
        <v>0.74474993937400935</v>
      </c>
      <c r="J1611" s="4">
        <v>0.80398697535994579</v>
      </c>
      <c r="K1611" s="4">
        <v>0.66534678441998385</v>
      </c>
      <c r="L1611" s="4">
        <v>0.71354726237051758</v>
      </c>
      <c r="M1611" s="4">
        <v>0.68946203912046911</v>
      </c>
      <c r="N1611" s="4">
        <v>0.70021329837672508</v>
      </c>
      <c r="O1611" s="4">
        <v>0.73408877446906284</v>
      </c>
      <c r="P1611" s="4">
        <v>0.79805576389874311</v>
      </c>
      <c r="Q1611" s="4">
        <v>0.87364327291756305</v>
      </c>
      <c r="R1611" s="4">
        <v>0.89844549704678245</v>
      </c>
      <c r="S1611" s="4">
        <v>0.91227708217430714</v>
      </c>
      <c r="T1611" s="4">
        <v>0.89996253576558072</v>
      </c>
      <c r="U1611" s="4">
        <v>0.88273214123490829</v>
      </c>
      <c r="V1611" s="4">
        <v>0.88470161877025721</v>
      </c>
    </row>
    <row r="1612" spans="1:22" x14ac:dyDescent="0.35">
      <c r="A1612" t="s">
        <v>70</v>
      </c>
      <c r="B1612" t="s">
        <v>41</v>
      </c>
      <c r="C1612" t="str">
        <f t="shared" si="78"/>
        <v>UK_TO_heat</v>
      </c>
      <c r="D1612" t="str">
        <f t="shared" si="79"/>
        <v>PROTRA_CHP_HP_I</v>
      </c>
      <c r="E1612" t="s">
        <v>11</v>
      </c>
      <c r="F1612" s="1" t="str">
        <f t="shared" si="80"/>
        <v>UKTO_heatPROTRA_HP_solid_bio</v>
      </c>
      <c r="G1612" s="4">
        <v>0</v>
      </c>
      <c r="H1612" s="4">
        <v>0</v>
      </c>
      <c r="I1612" s="4">
        <v>0</v>
      </c>
      <c r="J1612" s="4">
        <v>6.9072336003880071E-4</v>
      </c>
      <c r="K1612" s="4">
        <v>9.745205666634383E-3</v>
      </c>
      <c r="L1612" s="4">
        <v>5.8561328351115717E-4</v>
      </c>
      <c r="M1612" s="4">
        <v>1.4595284912124223E-2</v>
      </c>
      <c r="N1612" s="4">
        <v>2.0601574999418143E-2</v>
      </c>
      <c r="O1612" s="4">
        <v>2.6727990888457936E-3</v>
      </c>
      <c r="P1612" s="4">
        <v>1.6667454992240628E-3</v>
      </c>
      <c r="Q1612" s="4">
        <v>4.9269297271567661E-2</v>
      </c>
      <c r="R1612" s="4">
        <v>5.001738070194011E-2</v>
      </c>
      <c r="S1612" s="4">
        <v>4.7840100545296069E-2</v>
      </c>
      <c r="T1612" s="4">
        <v>6.1609520570417374E-2</v>
      </c>
      <c r="U1612" s="4">
        <v>6.314112454267734E-2</v>
      </c>
      <c r="V1612" s="4">
        <v>6.7074703983747E-2</v>
      </c>
    </row>
    <row r="1613" spans="1:22" x14ac:dyDescent="0.35">
      <c r="A1613" t="s">
        <v>70</v>
      </c>
      <c r="B1613" t="s">
        <v>41</v>
      </c>
      <c r="C1613" t="str">
        <f t="shared" si="78"/>
        <v>UK_TO_heat</v>
      </c>
      <c r="D1613" t="str">
        <f t="shared" si="79"/>
        <v>PROTRA_CHP_HP_I</v>
      </c>
      <c r="E1613" t="s">
        <v>12</v>
      </c>
      <c r="F1613" s="1" t="str">
        <f t="shared" si="80"/>
        <v>UKTO_heatPROTRA_HP_geothermal</v>
      </c>
      <c r="G1613" s="4">
        <v>0</v>
      </c>
      <c r="H1613" s="4">
        <v>0</v>
      </c>
      <c r="I1613" s="4">
        <v>0</v>
      </c>
      <c r="J1613" s="4">
        <v>0</v>
      </c>
      <c r="K1613" s="4">
        <v>0</v>
      </c>
      <c r="L1613" s="4">
        <v>0</v>
      </c>
      <c r="M1613" s="4">
        <v>0</v>
      </c>
      <c r="N1613" s="4">
        <v>0</v>
      </c>
      <c r="O1613" s="4">
        <v>0</v>
      </c>
      <c r="P1613" s="4">
        <v>0</v>
      </c>
      <c r="Q1613" s="4">
        <v>0</v>
      </c>
      <c r="R1613" s="4">
        <v>0</v>
      </c>
      <c r="S1613" s="4">
        <v>0</v>
      </c>
      <c r="T1613" s="4">
        <v>0</v>
      </c>
      <c r="U1613" s="4">
        <v>0</v>
      </c>
      <c r="V1613" s="4">
        <v>0</v>
      </c>
    </row>
    <row r="1614" spans="1:22" x14ac:dyDescent="0.35">
      <c r="A1614" t="s">
        <v>70</v>
      </c>
      <c r="B1614" t="s">
        <v>41</v>
      </c>
      <c r="C1614" t="str">
        <f t="shared" si="78"/>
        <v>UK_TO_heat</v>
      </c>
      <c r="D1614" t="str">
        <f t="shared" si="79"/>
        <v>PROTRA_CHP_HP_I</v>
      </c>
      <c r="E1614" t="s">
        <v>13</v>
      </c>
      <c r="F1614" s="1" t="str">
        <f t="shared" si="80"/>
        <v>UKTO_heatPROTRA_HP_liquid_fuels</v>
      </c>
      <c r="G1614" s="4">
        <v>2.5001182488360935E-2</v>
      </c>
      <c r="H1614" s="4">
        <v>2.4190333326576254E-2</v>
      </c>
      <c r="I1614" s="4">
        <v>2.4235380502230962E-2</v>
      </c>
      <c r="J1614" s="4">
        <v>2.4775946610087411E-2</v>
      </c>
      <c r="K1614" s="4">
        <v>2.258365072822513E-2</v>
      </c>
      <c r="L1614" s="4">
        <v>2.3769893020465685E-2</v>
      </c>
      <c r="M1614" s="4">
        <v>2.6938211041513224E-2</v>
      </c>
      <c r="N1614" s="4">
        <v>2.5917141726673261E-2</v>
      </c>
      <c r="O1614" s="4">
        <v>2.1757785841222222E-2</v>
      </c>
      <c r="P1614" s="4">
        <v>2.4070207524830384E-2</v>
      </c>
      <c r="Q1614" s="4">
        <v>1.7611193322206686E-2</v>
      </c>
      <c r="R1614" s="4">
        <v>1.6983235693580099E-2</v>
      </c>
      <c r="S1614" s="4">
        <v>1.8506280702465659E-2</v>
      </c>
      <c r="T1614" s="4">
        <v>1.7380101311098045E-2</v>
      </c>
      <c r="U1614" s="4">
        <v>1.6633219138743046E-2</v>
      </c>
      <c r="V1614" s="4">
        <v>1.6477310863802112E-2</v>
      </c>
    </row>
    <row r="1615" spans="1:22" x14ac:dyDescent="0.35">
      <c r="A1615" t="s">
        <v>70</v>
      </c>
      <c r="B1615" t="s">
        <v>41</v>
      </c>
      <c r="C1615" t="str">
        <f t="shared" si="78"/>
        <v>UK_TO_heat</v>
      </c>
      <c r="D1615" t="str">
        <f t="shared" si="79"/>
        <v>PROTRA_CHP_HP_I</v>
      </c>
      <c r="E1615" t="s">
        <v>14</v>
      </c>
      <c r="F1615" s="1" t="str">
        <f t="shared" si="80"/>
        <v>UKTO_heatPROTRA_HP_solar</v>
      </c>
      <c r="G1615" s="4">
        <v>0</v>
      </c>
      <c r="H1615" s="4">
        <v>0</v>
      </c>
      <c r="I1615" s="4">
        <v>0</v>
      </c>
      <c r="J1615" s="4">
        <v>0</v>
      </c>
      <c r="K1615" s="4">
        <v>0</v>
      </c>
      <c r="L1615" s="4">
        <v>0</v>
      </c>
      <c r="M1615" s="4">
        <v>0</v>
      </c>
      <c r="N1615" s="4">
        <v>0</v>
      </c>
      <c r="O1615" s="4">
        <v>0</v>
      </c>
      <c r="P1615" s="4">
        <v>0</v>
      </c>
      <c r="Q1615" s="4">
        <v>0</v>
      </c>
      <c r="R1615" s="4">
        <v>0</v>
      </c>
      <c r="S1615" s="4">
        <v>0</v>
      </c>
      <c r="T1615" s="4">
        <v>0</v>
      </c>
      <c r="U1615" s="4">
        <v>0</v>
      </c>
      <c r="V1615" s="4">
        <v>0</v>
      </c>
    </row>
    <row r="1616" spans="1:22" x14ac:dyDescent="0.35">
      <c r="A1616" t="s">
        <v>70</v>
      </c>
      <c r="B1616" t="s">
        <v>41</v>
      </c>
      <c r="C1616" t="str">
        <f t="shared" si="78"/>
        <v>UK_TO_heat</v>
      </c>
      <c r="D1616" t="str">
        <f t="shared" si="79"/>
        <v>PROTRA_CHP_HP_I</v>
      </c>
      <c r="E1616" t="s">
        <v>15</v>
      </c>
      <c r="F1616" s="1" t="str">
        <f t="shared" si="80"/>
        <v>UKTO_heatPROTRA_HP_solid_fossil</v>
      </c>
      <c r="G1616" s="4">
        <v>0.11002021867400637</v>
      </c>
      <c r="H1616" s="4">
        <v>0.10682186920252236</v>
      </c>
      <c r="I1616" s="4">
        <v>0.11466007776644095</v>
      </c>
      <c r="J1616" s="4">
        <v>0.1189695909040743</v>
      </c>
      <c r="K1616" s="4">
        <v>0.10336825240232837</v>
      </c>
      <c r="L1616" s="4">
        <v>0.10407399148758538</v>
      </c>
      <c r="M1616" s="4">
        <v>0.12490080236527706</v>
      </c>
      <c r="N1616" s="4">
        <v>0.10922438523743994</v>
      </c>
      <c r="O1616" s="4">
        <v>8.5619665194374819E-2</v>
      </c>
      <c r="P1616" s="4">
        <v>6.6294426838506643E-2</v>
      </c>
      <c r="Q1616" s="4">
        <v>1.4269443674888528E-3</v>
      </c>
      <c r="R1616" s="4">
        <v>1.4261935812279413E-3</v>
      </c>
      <c r="S1616" s="4">
        <v>1.5240961096508322E-3</v>
      </c>
      <c r="T1616" s="4">
        <v>1.5273995691988437E-3</v>
      </c>
      <c r="U1616" s="4">
        <v>1.5122336867284265E-3</v>
      </c>
      <c r="V1616" s="4">
        <v>1.5394121493734316E-3</v>
      </c>
    </row>
    <row r="1617" spans="1:23" x14ac:dyDescent="0.35">
      <c r="A1617" t="s">
        <v>70</v>
      </c>
      <c r="B1617" t="s">
        <v>41</v>
      </c>
      <c r="C1617" t="str">
        <f t="shared" si="78"/>
        <v>UK_TO_heat</v>
      </c>
      <c r="D1617" t="str">
        <f t="shared" si="79"/>
        <v>PROTRA_CHP_HP_I</v>
      </c>
      <c r="E1617" t="s">
        <v>16</v>
      </c>
      <c r="F1617" s="1" t="str">
        <f t="shared" si="80"/>
        <v>UKTO_heatPROTRA_HP_waste</v>
      </c>
      <c r="G1617" s="4">
        <v>0</v>
      </c>
      <c r="H1617" s="4">
        <v>0</v>
      </c>
      <c r="I1617" s="4">
        <v>0</v>
      </c>
      <c r="J1617" s="4">
        <v>1.7898744460135875E-2</v>
      </c>
      <c r="K1617" s="4">
        <v>1.6727517893113563E-2</v>
      </c>
      <c r="L1617" s="4">
        <v>1.3348979719010735E-2</v>
      </c>
      <c r="M1617" s="4">
        <v>1.6652439267022388E-2</v>
      </c>
      <c r="N1617" s="4">
        <v>1.9835773013288163E-2</v>
      </c>
      <c r="O1617" s="4">
        <v>5.8110856594568664E-3</v>
      </c>
      <c r="P1617" s="4">
        <v>1.527099254694479E-2</v>
      </c>
      <c r="Q1617" s="4">
        <v>5.2254723759457104E-3</v>
      </c>
      <c r="R1617" s="4">
        <v>1.1081605211057281E-2</v>
      </c>
      <c r="S1617" s="4">
        <v>2.1322329809893414E-2</v>
      </c>
      <c r="T1617" s="4">
        <v>1.9520442783705235E-2</v>
      </c>
      <c r="U1617" s="4">
        <v>1.8529404919301745E-2</v>
      </c>
      <c r="V1617" s="4">
        <v>2.2034075185237749E-2</v>
      </c>
    </row>
    <row r="1618" spans="1:23" x14ac:dyDescent="0.35">
      <c r="A1618" t="s">
        <v>70</v>
      </c>
      <c r="B1618" t="s">
        <v>42</v>
      </c>
      <c r="C1618" t="str">
        <f t="shared" si="78"/>
        <v>UK_TO_elec</v>
      </c>
      <c r="D1618" t="str">
        <f t="shared" si="79"/>
        <v>PROTRA_CHP_PP_I</v>
      </c>
      <c r="E1618" t="s">
        <v>0</v>
      </c>
      <c r="F1618" s="1" t="str">
        <f t="shared" si="80"/>
        <v>UKTO_elecPROTRA_CHP_gas_fuels</v>
      </c>
      <c r="G1618" s="5">
        <f t="shared" ref="G1618:V1618" si="88">G1726</f>
        <v>4.4652990012191207</v>
      </c>
      <c r="H1618" s="5">
        <f t="shared" si="88"/>
        <v>4.3673433598776725</v>
      </c>
      <c r="I1618" s="5">
        <f t="shared" si="88"/>
        <v>4.4611431794276948</v>
      </c>
      <c r="J1618" s="5">
        <f t="shared" si="88"/>
        <v>4.4083490851516283</v>
      </c>
      <c r="K1618" s="5">
        <f t="shared" si="88"/>
        <v>4.5306430893560554</v>
      </c>
      <c r="L1618" s="5">
        <f t="shared" si="88"/>
        <v>4.8942641933119244</v>
      </c>
      <c r="M1618" s="5">
        <f t="shared" si="88"/>
        <v>4.8524868499687779</v>
      </c>
      <c r="N1618" s="5">
        <f t="shared" si="88"/>
        <v>4.9677163934905879</v>
      </c>
      <c r="O1618" s="5">
        <f t="shared" si="88"/>
        <v>4.9493372088566803</v>
      </c>
      <c r="P1618" s="5">
        <f t="shared" si="88"/>
        <v>4.8697297603064262</v>
      </c>
      <c r="Q1618" s="5">
        <f t="shared" si="88"/>
        <v>4.8005066436249137</v>
      </c>
      <c r="R1618" s="5">
        <f t="shared" si="88"/>
        <v>4.6454988004964557</v>
      </c>
      <c r="S1618" s="5">
        <f t="shared" si="88"/>
        <v>4.8864799648435158</v>
      </c>
      <c r="T1618" s="5">
        <f t="shared" si="88"/>
        <v>4.9350954385368242</v>
      </c>
      <c r="U1618" s="5">
        <f t="shared" si="88"/>
        <v>5.0262568156121201</v>
      </c>
      <c r="V1618" s="5">
        <f t="shared" si="88"/>
        <v>5.0414332811576257</v>
      </c>
      <c r="W1618" s="32"/>
    </row>
    <row r="1619" spans="1:23" x14ac:dyDescent="0.35">
      <c r="A1619" t="s">
        <v>70</v>
      </c>
      <c r="B1619" t="s">
        <v>42</v>
      </c>
      <c r="C1619" t="str">
        <f t="shared" si="78"/>
        <v>UK_TO_elec</v>
      </c>
      <c r="D1619" t="str">
        <f t="shared" si="79"/>
        <v>PROTRA_CHP_PP_I</v>
      </c>
      <c r="E1619" t="s">
        <v>1</v>
      </c>
      <c r="F1619" s="1" t="str">
        <f t="shared" si="80"/>
        <v>UKTO_elecPROTRA_CHP_gas_fuels_CCS</v>
      </c>
      <c r="G1619" s="5">
        <f t="shared" ref="G1619:V1619" si="89">G1727</f>
        <v>0</v>
      </c>
      <c r="H1619" s="5">
        <f t="shared" si="89"/>
        <v>0</v>
      </c>
      <c r="I1619" s="5">
        <f t="shared" si="89"/>
        <v>0</v>
      </c>
      <c r="J1619" s="5">
        <f t="shared" si="89"/>
        <v>0</v>
      </c>
      <c r="K1619" s="5">
        <f t="shared" si="89"/>
        <v>0</v>
      </c>
      <c r="L1619" s="5">
        <f t="shared" si="89"/>
        <v>0</v>
      </c>
      <c r="M1619" s="5">
        <f t="shared" si="89"/>
        <v>0</v>
      </c>
      <c r="N1619" s="5">
        <f t="shared" si="89"/>
        <v>0</v>
      </c>
      <c r="O1619" s="5">
        <f t="shared" si="89"/>
        <v>0</v>
      </c>
      <c r="P1619" s="5">
        <f t="shared" si="89"/>
        <v>0</v>
      </c>
      <c r="Q1619" s="5">
        <f t="shared" si="89"/>
        <v>0</v>
      </c>
      <c r="R1619" s="5">
        <f t="shared" si="89"/>
        <v>0</v>
      </c>
      <c r="S1619" s="5">
        <f t="shared" si="89"/>
        <v>0</v>
      </c>
      <c r="T1619" s="5">
        <f t="shared" si="89"/>
        <v>0</v>
      </c>
      <c r="U1619" s="5">
        <f t="shared" si="89"/>
        <v>0</v>
      </c>
      <c r="V1619" s="5">
        <f t="shared" si="89"/>
        <v>0</v>
      </c>
      <c r="W1619" s="32"/>
    </row>
    <row r="1620" spans="1:23" x14ac:dyDescent="0.35">
      <c r="A1620" t="s">
        <v>70</v>
      </c>
      <c r="B1620" t="s">
        <v>42</v>
      </c>
      <c r="C1620" t="str">
        <f t="shared" si="78"/>
        <v>UK_TO_elec</v>
      </c>
      <c r="D1620" t="str">
        <f t="shared" si="79"/>
        <v>PROTRA_CHP_PP_I</v>
      </c>
      <c r="E1620" t="s">
        <v>2</v>
      </c>
      <c r="F1620" s="1" t="str">
        <f t="shared" si="80"/>
        <v>UKTO_elecPROTRA_CHP_geothermal</v>
      </c>
      <c r="G1620" s="5">
        <f t="shared" ref="G1620:V1620" si="90">G1728</f>
        <v>0</v>
      </c>
      <c r="H1620" s="5">
        <f t="shared" si="90"/>
        <v>0</v>
      </c>
      <c r="I1620" s="5">
        <f t="shared" si="90"/>
        <v>0</v>
      </c>
      <c r="J1620" s="5">
        <f t="shared" si="90"/>
        <v>0</v>
      </c>
      <c r="K1620" s="5">
        <f t="shared" si="90"/>
        <v>0</v>
      </c>
      <c r="L1620" s="5">
        <f t="shared" si="90"/>
        <v>0</v>
      </c>
      <c r="M1620" s="5">
        <f t="shared" si="90"/>
        <v>0</v>
      </c>
      <c r="N1620" s="5">
        <f t="shared" si="90"/>
        <v>0</v>
      </c>
      <c r="O1620" s="5">
        <f t="shared" si="90"/>
        <v>0</v>
      </c>
      <c r="P1620" s="5">
        <f t="shared" si="90"/>
        <v>0</v>
      </c>
      <c r="Q1620" s="5">
        <f t="shared" si="90"/>
        <v>0</v>
      </c>
      <c r="R1620" s="5">
        <f t="shared" si="90"/>
        <v>0</v>
      </c>
      <c r="S1620" s="5">
        <f t="shared" si="90"/>
        <v>0</v>
      </c>
      <c r="T1620" s="5">
        <f t="shared" si="90"/>
        <v>0</v>
      </c>
      <c r="U1620" s="5">
        <f t="shared" si="90"/>
        <v>0</v>
      </c>
      <c r="V1620" s="5">
        <f t="shared" si="90"/>
        <v>0</v>
      </c>
      <c r="W1620" s="32"/>
    </row>
    <row r="1621" spans="1:23" x14ac:dyDescent="0.35">
      <c r="A1621" t="s">
        <v>70</v>
      </c>
      <c r="B1621" t="s">
        <v>42</v>
      </c>
      <c r="C1621" t="str">
        <f t="shared" si="78"/>
        <v>UK_TO_elec</v>
      </c>
      <c r="D1621" t="str">
        <f t="shared" si="79"/>
        <v>PROTRA_CHP_PP_I</v>
      </c>
      <c r="E1621" t="s">
        <v>3</v>
      </c>
      <c r="F1621" s="1" t="str">
        <f t="shared" si="80"/>
        <v>UKTO_elecPROTRA_CHP_liquid_fuels</v>
      </c>
      <c r="G1621" s="5">
        <f t="shared" ref="G1621:V1621" si="91">G1729</f>
        <v>0.20809301004197206</v>
      </c>
      <c r="H1621" s="5">
        <f t="shared" si="91"/>
        <v>0.18310528623604982</v>
      </c>
      <c r="I1621" s="5">
        <f t="shared" si="91"/>
        <v>0.11004702000389517</v>
      </c>
      <c r="J1621" s="5">
        <f t="shared" si="91"/>
        <v>0.10241537681488318</v>
      </c>
      <c r="K1621" s="5">
        <f t="shared" si="91"/>
        <v>0.12033516859813249</v>
      </c>
      <c r="L1621" s="5">
        <f t="shared" si="91"/>
        <v>0.11161049039794056</v>
      </c>
      <c r="M1621" s="5">
        <f t="shared" si="91"/>
        <v>8.1833776779471637E-2</v>
      </c>
      <c r="N1621" s="5">
        <f t="shared" si="91"/>
        <v>9.9865984929628171E-2</v>
      </c>
      <c r="O1621" s="5">
        <f t="shared" si="91"/>
        <v>0.12122021226692917</v>
      </c>
      <c r="P1621" s="5">
        <f t="shared" si="91"/>
        <v>0.1137415898071234</v>
      </c>
      <c r="Q1621" s="5">
        <f t="shared" si="91"/>
        <v>0.11496091868950292</v>
      </c>
      <c r="R1621" s="5">
        <f t="shared" si="91"/>
        <v>0.10824539567549608</v>
      </c>
      <c r="S1621" s="5">
        <f t="shared" si="91"/>
        <v>9.7101577510924644E-2</v>
      </c>
      <c r="T1621" s="5">
        <f t="shared" si="91"/>
        <v>0.11470408906327423</v>
      </c>
      <c r="U1621" s="5">
        <f t="shared" si="91"/>
        <v>9.6871598022593389E-2</v>
      </c>
      <c r="V1621" s="5">
        <f t="shared" si="91"/>
        <v>8.1847346684114877E-2</v>
      </c>
      <c r="W1621" s="32"/>
    </row>
    <row r="1622" spans="1:23" x14ac:dyDescent="0.35">
      <c r="A1622" t="s">
        <v>70</v>
      </c>
      <c r="B1622" t="s">
        <v>42</v>
      </c>
      <c r="C1622" t="str">
        <f t="shared" si="78"/>
        <v>UK_TO_elec</v>
      </c>
      <c r="D1622" t="str">
        <f t="shared" si="79"/>
        <v>PROTRA_CHP_PP_I</v>
      </c>
      <c r="E1622" t="s">
        <v>4</v>
      </c>
      <c r="F1622" s="1" t="str">
        <f t="shared" si="80"/>
        <v>UKTO_elecPROTRA_CHP_liquid_fuels_CCS</v>
      </c>
      <c r="G1622" s="5">
        <f t="shared" ref="G1622:V1622" si="92">G1730</f>
        <v>0</v>
      </c>
      <c r="H1622" s="5">
        <f t="shared" si="92"/>
        <v>0</v>
      </c>
      <c r="I1622" s="5">
        <f t="shared" si="92"/>
        <v>0</v>
      </c>
      <c r="J1622" s="5">
        <f t="shared" si="92"/>
        <v>0</v>
      </c>
      <c r="K1622" s="5">
        <f t="shared" si="92"/>
        <v>0</v>
      </c>
      <c r="L1622" s="5">
        <f t="shared" si="92"/>
        <v>0</v>
      </c>
      <c r="M1622" s="5">
        <f t="shared" si="92"/>
        <v>0</v>
      </c>
      <c r="N1622" s="5">
        <f t="shared" si="92"/>
        <v>0</v>
      </c>
      <c r="O1622" s="5">
        <f t="shared" si="92"/>
        <v>0</v>
      </c>
      <c r="P1622" s="5">
        <f t="shared" si="92"/>
        <v>0</v>
      </c>
      <c r="Q1622" s="5">
        <f t="shared" si="92"/>
        <v>0</v>
      </c>
      <c r="R1622" s="5">
        <f t="shared" si="92"/>
        <v>0</v>
      </c>
      <c r="S1622" s="5">
        <f t="shared" si="92"/>
        <v>0</v>
      </c>
      <c r="T1622" s="5">
        <f t="shared" si="92"/>
        <v>0</v>
      </c>
      <c r="U1622" s="5">
        <f t="shared" si="92"/>
        <v>0</v>
      </c>
      <c r="V1622" s="5">
        <f t="shared" si="92"/>
        <v>0</v>
      </c>
      <c r="W1622" s="32"/>
    </row>
    <row r="1623" spans="1:23" x14ac:dyDescent="0.35">
      <c r="A1623" t="s">
        <v>70</v>
      </c>
      <c r="B1623" t="s">
        <v>42</v>
      </c>
      <c r="C1623" t="str">
        <f t="shared" si="78"/>
        <v>UK_TO_elec</v>
      </c>
      <c r="D1623" t="str">
        <f t="shared" si="79"/>
        <v>PROTRA_CHP_PP_I</v>
      </c>
      <c r="E1623" t="s">
        <v>5</v>
      </c>
      <c r="F1623" s="1" t="str">
        <f t="shared" si="80"/>
        <v>UKTO_elecPROTRA_CHP_solid_fossil</v>
      </c>
      <c r="G1623" s="5">
        <f t="shared" ref="G1623:V1623" si="93">G1731</f>
        <v>0.18196959864061379</v>
      </c>
      <c r="H1623" s="5">
        <f t="shared" si="93"/>
        <v>0.19088030411586493</v>
      </c>
      <c r="I1623" s="5">
        <f t="shared" si="93"/>
        <v>0.18473596783789353</v>
      </c>
      <c r="J1623" s="5">
        <f t="shared" si="93"/>
        <v>0.19167585550052377</v>
      </c>
      <c r="K1623" s="5">
        <f t="shared" si="93"/>
        <v>0.1815688915710566</v>
      </c>
      <c r="L1623" s="5">
        <f t="shared" si="93"/>
        <v>0.18736582047642505</v>
      </c>
      <c r="M1623" s="5">
        <f t="shared" si="93"/>
        <v>0.11120885069796607</v>
      </c>
      <c r="N1623" s="5">
        <f t="shared" si="93"/>
        <v>0.12645013603583813</v>
      </c>
      <c r="O1623" s="5">
        <f t="shared" si="93"/>
        <v>0.13472461259417615</v>
      </c>
      <c r="P1623" s="5">
        <f t="shared" si="93"/>
        <v>8.759215285057724E-2</v>
      </c>
      <c r="Q1623" s="5">
        <f t="shared" si="93"/>
        <v>3.9870474426972384E-2</v>
      </c>
      <c r="R1623" s="5">
        <f t="shared" si="93"/>
        <v>3.1955748482637519E-2</v>
      </c>
      <c r="S1623" s="5">
        <f t="shared" si="93"/>
        <v>3.1165763394859925E-2</v>
      </c>
      <c r="T1623" s="5">
        <f t="shared" si="93"/>
        <v>3.380514573304811E-2</v>
      </c>
      <c r="U1623" s="5">
        <f t="shared" si="93"/>
        <v>3.2343391244061562E-2</v>
      </c>
      <c r="V1623" s="5">
        <f t="shared" si="93"/>
        <v>3.2011868097553249E-2</v>
      </c>
      <c r="W1623" s="32"/>
    </row>
    <row r="1624" spans="1:23" x14ac:dyDescent="0.35">
      <c r="A1624" t="s">
        <v>70</v>
      </c>
      <c r="B1624" t="s">
        <v>42</v>
      </c>
      <c r="C1624" t="str">
        <f t="shared" si="78"/>
        <v>UK_TO_elec</v>
      </c>
      <c r="D1624" t="str">
        <f t="shared" si="79"/>
        <v>PROTRA_CHP_PP_I</v>
      </c>
      <c r="E1624" t="s">
        <v>6</v>
      </c>
      <c r="F1624" s="1" t="str">
        <f t="shared" si="80"/>
        <v>UKTO_elecPROTRA_CHP_solid_fossil_CCS</v>
      </c>
      <c r="G1624" s="5">
        <f t="shared" ref="G1624:V1624" si="94">G1732</f>
        <v>0</v>
      </c>
      <c r="H1624" s="5">
        <f t="shared" si="94"/>
        <v>0</v>
      </c>
      <c r="I1624" s="5">
        <f t="shared" si="94"/>
        <v>0</v>
      </c>
      <c r="J1624" s="5">
        <f t="shared" si="94"/>
        <v>0</v>
      </c>
      <c r="K1624" s="5">
        <f t="shared" si="94"/>
        <v>0</v>
      </c>
      <c r="L1624" s="5">
        <f t="shared" si="94"/>
        <v>0</v>
      </c>
      <c r="M1624" s="5">
        <f t="shared" si="94"/>
        <v>0</v>
      </c>
      <c r="N1624" s="5">
        <f t="shared" si="94"/>
        <v>0</v>
      </c>
      <c r="O1624" s="5">
        <f t="shared" si="94"/>
        <v>0</v>
      </c>
      <c r="P1624" s="5">
        <f t="shared" si="94"/>
        <v>0</v>
      </c>
      <c r="Q1624" s="5">
        <f t="shared" si="94"/>
        <v>0</v>
      </c>
      <c r="R1624" s="5">
        <f t="shared" si="94"/>
        <v>0</v>
      </c>
      <c r="S1624" s="5">
        <f t="shared" si="94"/>
        <v>0</v>
      </c>
      <c r="T1624" s="5">
        <f t="shared" si="94"/>
        <v>0</v>
      </c>
      <c r="U1624" s="5">
        <f t="shared" si="94"/>
        <v>0</v>
      </c>
      <c r="V1624" s="5">
        <f t="shared" si="94"/>
        <v>0</v>
      </c>
      <c r="W1624" s="32"/>
    </row>
    <row r="1625" spans="1:23" x14ac:dyDescent="0.35">
      <c r="A1625" t="s">
        <v>70</v>
      </c>
      <c r="B1625" t="s">
        <v>42</v>
      </c>
      <c r="C1625" t="str">
        <f t="shared" si="78"/>
        <v>UK_TO_elec</v>
      </c>
      <c r="D1625" t="str">
        <f t="shared" si="79"/>
        <v>PROTRA_CHP_PP_I</v>
      </c>
      <c r="E1625" t="s">
        <v>7</v>
      </c>
      <c r="F1625" s="1" t="str">
        <f t="shared" si="80"/>
        <v>UKTO_elecPROTRA_CHP_waste</v>
      </c>
      <c r="G1625" s="5">
        <f t="shared" ref="G1625:V1625" si="95">G1733</f>
        <v>0.58041768285166961</v>
      </c>
      <c r="H1625" s="5">
        <f t="shared" si="95"/>
        <v>0.58357234296990523</v>
      </c>
      <c r="I1625" s="5">
        <f t="shared" si="95"/>
        <v>0.52669275178522512</v>
      </c>
      <c r="J1625" s="5">
        <f t="shared" si="95"/>
        <v>0.54476988354061495</v>
      </c>
      <c r="K1625" s="5">
        <f t="shared" si="95"/>
        <v>0.54485156712164295</v>
      </c>
      <c r="L1625" s="5">
        <f t="shared" si="95"/>
        <v>0.59860959217888021</v>
      </c>
      <c r="M1625" s="5">
        <f t="shared" si="95"/>
        <v>0.54956905519648491</v>
      </c>
      <c r="N1625" s="5">
        <f t="shared" si="95"/>
        <v>0.57203500677949792</v>
      </c>
      <c r="O1625" s="5">
        <f t="shared" si="95"/>
        <v>0.52140059523937177</v>
      </c>
      <c r="P1625" s="5">
        <f t="shared" si="95"/>
        <v>0.66444803118839679</v>
      </c>
      <c r="Q1625" s="5">
        <f t="shared" si="95"/>
        <v>0.62807438045841257</v>
      </c>
      <c r="R1625" s="5">
        <f t="shared" si="95"/>
        <v>0.68246991576389682</v>
      </c>
      <c r="S1625" s="5">
        <f t="shared" si="95"/>
        <v>0.74043349283327464</v>
      </c>
      <c r="T1625" s="5">
        <f t="shared" si="95"/>
        <v>0.75586608853090276</v>
      </c>
      <c r="U1625" s="5">
        <f t="shared" si="95"/>
        <v>0.64417059023908751</v>
      </c>
      <c r="V1625" s="5">
        <f t="shared" si="95"/>
        <v>0.70704842707353277</v>
      </c>
      <c r="W1625" s="32"/>
    </row>
    <row r="1626" spans="1:23" x14ac:dyDescent="0.35">
      <c r="A1626" t="s">
        <v>70</v>
      </c>
      <c r="B1626" t="s">
        <v>42</v>
      </c>
      <c r="C1626" t="str">
        <f t="shared" si="78"/>
        <v>UK_TO_elec</v>
      </c>
      <c r="D1626" t="str">
        <f t="shared" si="79"/>
        <v>PROTRA_CHP_PP_I</v>
      </c>
      <c r="E1626" t="s">
        <v>8</v>
      </c>
      <c r="F1626" s="1" t="str">
        <f t="shared" si="80"/>
        <v>UKTO_elecPROTRA_CHP_solid_bio</v>
      </c>
      <c r="G1626" s="5">
        <f t="shared" ref="G1626:V1626" si="96">G1734</f>
        <v>2.8049707246623951E-2</v>
      </c>
      <c r="H1626" s="5">
        <f t="shared" si="96"/>
        <v>3.6045706800507622E-2</v>
      </c>
      <c r="I1626" s="5">
        <f t="shared" si="96"/>
        <v>3.5476991262717444E-2</v>
      </c>
      <c r="J1626" s="5">
        <f t="shared" si="96"/>
        <v>7.5812798992350383E-2</v>
      </c>
      <c r="K1626" s="5">
        <f t="shared" si="96"/>
        <v>0.11478928335311171</v>
      </c>
      <c r="L1626" s="5">
        <f t="shared" si="96"/>
        <v>0.15748000935907067</v>
      </c>
      <c r="M1626" s="5">
        <f t="shared" si="96"/>
        <v>0.1714524673572991</v>
      </c>
      <c r="N1626" s="5">
        <f t="shared" si="96"/>
        <v>0.19859841661448224</v>
      </c>
      <c r="O1626" s="5">
        <f t="shared" si="96"/>
        <v>0.19262130408462813</v>
      </c>
      <c r="P1626" s="5">
        <f t="shared" si="96"/>
        <v>0.15225146584747665</v>
      </c>
      <c r="Q1626" s="5">
        <f t="shared" si="96"/>
        <v>0.12499172105788221</v>
      </c>
      <c r="R1626" s="5">
        <f t="shared" si="96"/>
        <v>0.15724013958151375</v>
      </c>
      <c r="S1626" s="5">
        <f t="shared" si="96"/>
        <v>0.16409726628123514</v>
      </c>
      <c r="T1626" s="5">
        <f t="shared" si="96"/>
        <v>0.22366317327560911</v>
      </c>
      <c r="U1626" s="5">
        <f t="shared" si="96"/>
        <v>0.20405653908308791</v>
      </c>
      <c r="V1626" s="5">
        <f t="shared" si="96"/>
        <v>0.1861731438344037</v>
      </c>
      <c r="W1626" s="32"/>
    </row>
    <row r="1627" spans="1:23" x14ac:dyDescent="0.35">
      <c r="A1627" t="s">
        <v>70</v>
      </c>
      <c r="B1627" t="s">
        <v>42</v>
      </c>
      <c r="C1627" t="str">
        <f t="shared" si="78"/>
        <v>UK_TO_elec</v>
      </c>
      <c r="D1627" t="str">
        <f t="shared" si="79"/>
        <v>PROTRA_CHP_PP_I</v>
      </c>
      <c r="E1627" t="s">
        <v>9</v>
      </c>
      <c r="F1627" s="1" t="str">
        <f t="shared" si="80"/>
        <v>UKTO_elecPROTRA_CHP_solid_bio_CCS</v>
      </c>
      <c r="G1627" s="5">
        <f t="shared" ref="G1627:V1627" si="97">G1735</f>
        <v>0</v>
      </c>
      <c r="H1627" s="5">
        <f t="shared" si="97"/>
        <v>0</v>
      </c>
      <c r="I1627" s="5">
        <f t="shared" si="97"/>
        <v>0</v>
      </c>
      <c r="J1627" s="5">
        <f t="shared" si="97"/>
        <v>0</v>
      </c>
      <c r="K1627" s="5">
        <f t="shared" si="97"/>
        <v>0</v>
      </c>
      <c r="L1627" s="5">
        <f t="shared" si="97"/>
        <v>0</v>
      </c>
      <c r="M1627" s="5">
        <f t="shared" si="97"/>
        <v>0</v>
      </c>
      <c r="N1627" s="5">
        <f t="shared" si="97"/>
        <v>0</v>
      </c>
      <c r="O1627" s="5">
        <f t="shared" si="97"/>
        <v>0</v>
      </c>
      <c r="P1627" s="5">
        <f t="shared" si="97"/>
        <v>0</v>
      </c>
      <c r="Q1627" s="5">
        <f t="shared" si="97"/>
        <v>0</v>
      </c>
      <c r="R1627" s="5">
        <f t="shared" si="97"/>
        <v>0</v>
      </c>
      <c r="S1627" s="5">
        <f t="shared" si="97"/>
        <v>0</v>
      </c>
      <c r="T1627" s="5">
        <f t="shared" si="97"/>
        <v>0</v>
      </c>
      <c r="U1627" s="5">
        <f t="shared" si="97"/>
        <v>0</v>
      </c>
      <c r="V1627" s="5">
        <f t="shared" si="97"/>
        <v>0</v>
      </c>
      <c r="W1627" s="32"/>
    </row>
    <row r="1628" spans="1:23" x14ac:dyDescent="0.35">
      <c r="A1628" t="s">
        <v>70</v>
      </c>
      <c r="B1628" t="s">
        <v>42</v>
      </c>
      <c r="C1628" t="str">
        <f t="shared" si="78"/>
        <v>UK_TO_elec</v>
      </c>
      <c r="D1628" t="str">
        <f t="shared" si="79"/>
        <v>PROTRA_CHP_PP_I</v>
      </c>
      <c r="E1628" t="s">
        <v>17</v>
      </c>
      <c r="F1628" s="1" t="str">
        <f t="shared" si="80"/>
        <v>UKTO_elecPROTRA_PP_solid_bio</v>
      </c>
      <c r="G1628" s="5">
        <f t="shared" ref="G1628:V1628" si="98">G1754</f>
        <v>1.0278678414159423</v>
      </c>
      <c r="H1628" s="5">
        <f t="shared" si="98"/>
        <v>1.1055538039281263</v>
      </c>
      <c r="I1628" s="5">
        <f t="shared" si="98"/>
        <v>1.2241099299569749</v>
      </c>
      <c r="J1628" s="5">
        <f t="shared" si="98"/>
        <v>1.2480906191697145</v>
      </c>
      <c r="K1628" s="5">
        <f t="shared" si="98"/>
        <v>1.3776891593336258</v>
      </c>
      <c r="L1628" s="5">
        <f t="shared" si="98"/>
        <v>1.5222027350176455</v>
      </c>
      <c r="M1628" s="5">
        <f t="shared" si="98"/>
        <v>2.2893604940533283</v>
      </c>
      <c r="N1628" s="5">
        <f t="shared" si="98"/>
        <v>2.2708174656465032</v>
      </c>
      <c r="O1628" s="5">
        <f t="shared" si="98"/>
        <v>2.5622732922392761</v>
      </c>
      <c r="P1628" s="5">
        <f t="shared" si="98"/>
        <v>3.5833297585186328</v>
      </c>
      <c r="Q1628" s="5">
        <f t="shared" si="98"/>
        <v>3.7156935381475376</v>
      </c>
      <c r="R1628" s="5">
        <f t="shared" si="98"/>
        <v>4.0462793467908877</v>
      </c>
      <c r="S1628" s="5">
        <f t="shared" si="98"/>
        <v>4.2531073520468512</v>
      </c>
      <c r="T1628" s="5">
        <f t="shared" si="98"/>
        <v>5.2324691242078405</v>
      </c>
      <c r="U1628" s="5">
        <f t="shared" si="98"/>
        <v>5.2054760618838447</v>
      </c>
      <c r="V1628" s="5">
        <f t="shared" si="98"/>
        <v>5.2907668833580139</v>
      </c>
    </row>
    <row r="1629" spans="1:23" x14ac:dyDescent="0.35">
      <c r="A1629" t="s">
        <v>70</v>
      </c>
      <c r="B1629" t="s">
        <v>42</v>
      </c>
      <c r="C1629" t="str">
        <f t="shared" si="78"/>
        <v>UK_TO_elec</v>
      </c>
      <c r="D1629" t="str">
        <f t="shared" si="79"/>
        <v>PROTRA_CHP_PP_I</v>
      </c>
      <c r="E1629" t="s">
        <v>18</v>
      </c>
      <c r="F1629" s="1" t="str">
        <f t="shared" si="80"/>
        <v>UKTO_elecPROTRA_PP_solid_bio_CCS</v>
      </c>
      <c r="G1629" s="5">
        <f t="shared" ref="G1629:V1629" si="99">G1755</f>
        <v>0</v>
      </c>
      <c r="H1629" s="5">
        <f t="shared" si="99"/>
        <v>0</v>
      </c>
      <c r="I1629" s="5">
        <f t="shared" si="99"/>
        <v>0</v>
      </c>
      <c r="J1629" s="5">
        <f t="shared" si="99"/>
        <v>0</v>
      </c>
      <c r="K1629" s="5">
        <f t="shared" si="99"/>
        <v>0</v>
      </c>
      <c r="L1629" s="5">
        <f t="shared" si="99"/>
        <v>0</v>
      </c>
      <c r="M1629" s="5">
        <f t="shared" si="99"/>
        <v>0</v>
      </c>
      <c r="N1629" s="5">
        <f t="shared" si="99"/>
        <v>0</v>
      </c>
      <c r="O1629" s="5">
        <f t="shared" si="99"/>
        <v>0</v>
      </c>
      <c r="P1629" s="5">
        <f t="shared" si="99"/>
        <v>0</v>
      </c>
      <c r="Q1629" s="5">
        <f t="shared" si="99"/>
        <v>0</v>
      </c>
      <c r="R1629" s="5">
        <f t="shared" si="99"/>
        <v>0</v>
      </c>
      <c r="S1629" s="5">
        <f t="shared" si="99"/>
        <v>0</v>
      </c>
      <c r="T1629" s="5">
        <f t="shared" si="99"/>
        <v>0</v>
      </c>
      <c r="U1629" s="5">
        <f t="shared" si="99"/>
        <v>0</v>
      </c>
      <c r="V1629" s="5">
        <f t="shared" si="99"/>
        <v>0</v>
      </c>
    </row>
    <row r="1630" spans="1:23" x14ac:dyDescent="0.35">
      <c r="A1630" t="s">
        <v>70</v>
      </c>
      <c r="B1630" t="s">
        <v>42</v>
      </c>
      <c r="C1630" t="str">
        <f t="shared" si="78"/>
        <v>UK_TO_elec</v>
      </c>
      <c r="D1630" t="str">
        <f t="shared" si="79"/>
        <v>PROTRA_CHP_PP_I</v>
      </c>
      <c r="E1630" t="s">
        <v>19</v>
      </c>
      <c r="F1630" s="1" t="str">
        <f t="shared" si="80"/>
        <v>UKTO_elecPROTRA_PP_gas_fuels</v>
      </c>
      <c r="G1630" s="5">
        <f t="shared" ref="G1630:V1630" si="100">G1756</f>
        <v>27.578202958277693</v>
      </c>
      <c r="H1630" s="5">
        <f t="shared" si="100"/>
        <v>28.665810341902237</v>
      </c>
      <c r="I1630" s="5">
        <f t="shared" si="100"/>
        <v>28.847768655292974</v>
      </c>
      <c r="J1630" s="5">
        <f t="shared" si="100"/>
        <v>28.945085253601519</v>
      </c>
      <c r="K1630" s="5">
        <f t="shared" si="100"/>
        <v>29.324870641983747</v>
      </c>
      <c r="L1630" s="5">
        <f t="shared" si="100"/>
        <v>33.609982860763246</v>
      </c>
      <c r="M1630" s="5">
        <f t="shared" si="100"/>
        <v>31.102625104352683</v>
      </c>
      <c r="N1630" s="5">
        <f t="shared" si="100"/>
        <v>31.725527630011889</v>
      </c>
      <c r="O1630" s="5">
        <f t="shared" si="100"/>
        <v>29.118308633379765</v>
      </c>
      <c r="P1630" s="5">
        <f t="shared" si="100"/>
        <v>27.811003889980537</v>
      </c>
      <c r="Q1630" s="5">
        <f t="shared" si="100"/>
        <v>24.386297836084818</v>
      </c>
      <c r="R1630" s="5">
        <f t="shared" si="100"/>
        <v>24.257363668572886</v>
      </c>
      <c r="S1630" s="5">
        <f t="shared" si="100"/>
        <v>25.285708889412728</v>
      </c>
      <c r="T1630" s="5">
        <f t="shared" si="100"/>
        <v>25.206832173134092</v>
      </c>
      <c r="U1630" s="5">
        <f t="shared" si="100"/>
        <v>23.423506367224849</v>
      </c>
      <c r="V1630" s="5">
        <f t="shared" si="100"/>
        <v>23.614988339279627</v>
      </c>
    </row>
    <row r="1631" spans="1:23" x14ac:dyDescent="0.35">
      <c r="A1631" t="s">
        <v>70</v>
      </c>
      <c r="B1631" t="s">
        <v>42</v>
      </c>
      <c r="C1631" t="str">
        <f t="shared" si="78"/>
        <v>UK_TO_elec</v>
      </c>
      <c r="D1631" t="str">
        <f t="shared" si="79"/>
        <v>PROTRA_CHP_PP_I</v>
      </c>
      <c r="E1631" t="s">
        <v>20</v>
      </c>
      <c r="F1631" s="1" t="str">
        <f t="shared" si="80"/>
        <v>UKTO_elecPROTRA_PP_gas_fuels_CCS</v>
      </c>
      <c r="G1631" s="6">
        <f t="shared" ref="G1631:V1631" si="101">G1757</f>
        <v>0</v>
      </c>
      <c r="H1631" s="6">
        <f t="shared" si="101"/>
        <v>0</v>
      </c>
      <c r="I1631" s="6">
        <f t="shared" si="101"/>
        <v>0</v>
      </c>
      <c r="J1631" s="6">
        <f t="shared" si="101"/>
        <v>0</v>
      </c>
      <c r="K1631" s="6">
        <f t="shared" si="101"/>
        <v>0</v>
      </c>
      <c r="L1631" s="6">
        <f t="shared" si="101"/>
        <v>0</v>
      </c>
      <c r="M1631" s="6">
        <f t="shared" si="101"/>
        <v>0</v>
      </c>
      <c r="N1631" s="6">
        <f t="shared" si="101"/>
        <v>0</v>
      </c>
      <c r="O1631" s="6">
        <f t="shared" si="101"/>
        <v>0</v>
      </c>
      <c r="P1631" s="6">
        <f t="shared" si="101"/>
        <v>0</v>
      </c>
      <c r="Q1631" s="6">
        <f t="shared" si="101"/>
        <v>0</v>
      </c>
      <c r="R1631" s="6">
        <f t="shared" si="101"/>
        <v>0</v>
      </c>
      <c r="S1631" s="6">
        <f t="shared" si="101"/>
        <v>0</v>
      </c>
      <c r="T1631" s="6">
        <f t="shared" si="101"/>
        <v>0</v>
      </c>
      <c r="U1631" s="6">
        <f t="shared" si="101"/>
        <v>0</v>
      </c>
      <c r="V1631" s="6">
        <f t="shared" si="101"/>
        <v>0</v>
      </c>
    </row>
    <row r="1632" spans="1:23" x14ac:dyDescent="0.35">
      <c r="A1632" t="s">
        <v>70</v>
      </c>
      <c r="B1632" t="s">
        <v>42</v>
      </c>
      <c r="C1632" t="str">
        <f t="shared" si="78"/>
        <v>UK_TO_elec</v>
      </c>
      <c r="D1632" t="str">
        <f t="shared" si="79"/>
        <v>PROTRA_CHP_PP_I</v>
      </c>
      <c r="E1632" t="s">
        <v>21</v>
      </c>
      <c r="F1632" s="1" t="str">
        <f t="shared" si="80"/>
        <v>UKTO_elecPROTRA_PP_geothermal</v>
      </c>
      <c r="G1632" s="5">
        <f t="shared" ref="G1632:V1632" si="102">G1758</f>
        <v>0</v>
      </c>
      <c r="H1632" s="5">
        <f t="shared" si="102"/>
        <v>0</v>
      </c>
      <c r="I1632" s="5">
        <f t="shared" si="102"/>
        <v>0</v>
      </c>
      <c r="J1632" s="5">
        <f t="shared" si="102"/>
        <v>0</v>
      </c>
      <c r="K1632" s="5">
        <f t="shared" si="102"/>
        <v>0</v>
      </c>
      <c r="L1632" s="5">
        <f t="shared" si="102"/>
        <v>0</v>
      </c>
      <c r="M1632" s="5">
        <f t="shared" si="102"/>
        <v>0</v>
      </c>
      <c r="N1632" s="5">
        <f t="shared" si="102"/>
        <v>0</v>
      </c>
      <c r="O1632" s="5">
        <f t="shared" si="102"/>
        <v>0</v>
      </c>
      <c r="P1632" s="5">
        <f t="shared" si="102"/>
        <v>0</v>
      </c>
      <c r="Q1632" s="5">
        <f t="shared" si="102"/>
        <v>0</v>
      </c>
      <c r="R1632" s="5">
        <f t="shared" si="102"/>
        <v>0</v>
      </c>
      <c r="S1632" s="5">
        <f t="shared" si="102"/>
        <v>0</v>
      </c>
      <c r="T1632" s="5">
        <f t="shared" si="102"/>
        <v>0</v>
      </c>
      <c r="U1632" s="5">
        <f t="shared" si="102"/>
        <v>0</v>
      </c>
      <c r="V1632" s="5">
        <f t="shared" si="102"/>
        <v>0</v>
      </c>
    </row>
    <row r="1633" spans="1:22" x14ac:dyDescent="0.35">
      <c r="A1633" t="s">
        <v>70</v>
      </c>
      <c r="B1633" t="s">
        <v>42</v>
      </c>
      <c r="C1633" t="str">
        <f t="shared" si="78"/>
        <v>UK_TO_elec</v>
      </c>
      <c r="D1633" t="str">
        <f t="shared" si="79"/>
        <v>PROTRA_CHP_PP_I</v>
      </c>
      <c r="E1633" t="s">
        <v>22</v>
      </c>
      <c r="F1633" s="1" t="str">
        <f t="shared" si="80"/>
        <v>UKTO_elecPROTRA_PP_hydropower_dammed</v>
      </c>
      <c r="G1633" s="5">
        <f t="shared" ref="G1633:V1633" si="103">G1759</f>
        <v>2.7879999999999998</v>
      </c>
      <c r="H1633" s="5">
        <f t="shared" si="103"/>
        <v>2.726</v>
      </c>
      <c r="I1633" s="5">
        <f t="shared" si="103"/>
        <v>2.7440000000000002</v>
      </c>
      <c r="J1633" s="5">
        <f t="shared" si="103"/>
        <v>2.7440000000000002</v>
      </c>
      <c r="K1633" s="5">
        <f t="shared" si="103"/>
        <v>2.7440000000000002</v>
      </c>
      <c r="L1633" s="5">
        <f t="shared" si="103"/>
        <v>2.7440000000000002</v>
      </c>
      <c r="M1633" s="5">
        <f t="shared" si="103"/>
        <v>2.7440000000000002</v>
      </c>
      <c r="N1633" s="5">
        <f t="shared" si="103"/>
        <v>2.7440000000000002</v>
      </c>
      <c r="O1633" s="5">
        <f t="shared" si="103"/>
        <v>2.7440000000000002</v>
      </c>
      <c r="P1633" s="5">
        <f t="shared" si="103"/>
        <v>2.7440000000000002</v>
      </c>
      <c r="Q1633" s="5">
        <f t="shared" si="103"/>
        <v>2.7440000000000002</v>
      </c>
      <c r="R1633" s="5">
        <f t="shared" si="103"/>
        <v>2.7440000000000002</v>
      </c>
      <c r="S1633" s="5">
        <f t="shared" si="103"/>
        <v>2.7440000000000002</v>
      </c>
      <c r="T1633" s="5">
        <f t="shared" si="103"/>
        <v>2.7440000000000002</v>
      </c>
      <c r="U1633" s="5">
        <f t="shared" si="103"/>
        <v>2.7440000000000002</v>
      </c>
      <c r="V1633" s="5">
        <f t="shared" si="103"/>
        <v>2.7440000000000002</v>
      </c>
    </row>
    <row r="1634" spans="1:22" x14ac:dyDescent="0.35">
      <c r="A1634" t="s">
        <v>70</v>
      </c>
      <c r="B1634" t="s">
        <v>42</v>
      </c>
      <c r="C1634" t="str">
        <f t="shared" si="78"/>
        <v>UK_TO_elec</v>
      </c>
      <c r="D1634" t="str">
        <f t="shared" si="79"/>
        <v>PROTRA_CHP_PP_I</v>
      </c>
      <c r="E1634" t="s">
        <v>23</v>
      </c>
      <c r="F1634" s="1" t="str">
        <f t="shared" si="80"/>
        <v>UKTO_elecPROTRA_PP_hydropower_run_of_river</v>
      </c>
      <c r="G1634" s="5">
        <f t="shared" ref="G1634:V1634" si="104">G1760</f>
        <v>1.40032</v>
      </c>
      <c r="H1634" s="5">
        <f t="shared" si="104"/>
        <v>1.4169100000000001</v>
      </c>
      <c r="I1634" s="5">
        <f t="shared" si="104"/>
        <v>1.4188499999999999</v>
      </c>
      <c r="J1634" s="5">
        <f t="shared" si="104"/>
        <v>1.5236800000000001</v>
      </c>
      <c r="K1634" s="5">
        <f t="shared" si="104"/>
        <v>1.52843</v>
      </c>
      <c r="L1634" s="5">
        <f t="shared" si="104"/>
        <v>1.5272699999999999</v>
      </c>
      <c r="M1634" s="5">
        <f t="shared" si="104"/>
        <v>1.55033</v>
      </c>
      <c r="N1634" s="5">
        <f t="shared" si="104"/>
        <v>1.5555999999999999</v>
      </c>
      <c r="O1634" s="5">
        <f t="shared" si="104"/>
        <v>1.5614300000000001</v>
      </c>
      <c r="P1634" s="5">
        <f t="shared" si="104"/>
        <v>1.5689600000000001</v>
      </c>
      <c r="Q1634" s="5">
        <f t="shared" si="104"/>
        <v>1.5863499999999999</v>
      </c>
      <c r="R1634" s="5">
        <f t="shared" si="104"/>
        <v>1.6044</v>
      </c>
      <c r="S1634" s="5">
        <f t="shared" si="104"/>
        <v>1.6178800000000002</v>
      </c>
      <c r="T1634" s="5">
        <f t="shared" si="104"/>
        <v>1.6206400000000001</v>
      </c>
      <c r="U1634" s="5">
        <f t="shared" si="104"/>
        <v>1.6209200000000001</v>
      </c>
      <c r="V1634" s="5">
        <f t="shared" si="104"/>
        <v>1.61853</v>
      </c>
    </row>
    <row r="1635" spans="1:22" x14ac:dyDescent="0.35">
      <c r="A1635" t="s">
        <v>70</v>
      </c>
      <c r="B1635" t="s">
        <v>42</v>
      </c>
      <c r="C1635" t="str">
        <f t="shared" si="78"/>
        <v>UK_TO_elec</v>
      </c>
      <c r="D1635" t="str">
        <f t="shared" si="79"/>
        <v>PROTRA_CHP_PP_I</v>
      </c>
      <c r="E1635" t="s">
        <v>24</v>
      </c>
      <c r="F1635" s="1" t="str">
        <f t="shared" si="80"/>
        <v>UKTO_elecPROTRA_PP_liquid_fuels</v>
      </c>
      <c r="G1635" s="5">
        <f t="shared" ref="G1635:V1635" si="105">G1761</f>
        <v>3.4355095451712199</v>
      </c>
      <c r="H1635" s="5">
        <f t="shared" si="105"/>
        <v>3.9984369277710403</v>
      </c>
      <c r="I1635" s="5">
        <f t="shared" si="105"/>
        <v>3.9722721955310267</v>
      </c>
      <c r="J1635" s="5">
        <f t="shared" si="105"/>
        <v>3.9647509317901131</v>
      </c>
      <c r="K1635" s="5">
        <f t="shared" si="105"/>
        <v>4.0982099069136257</v>
      </c>
      <c r="L1635" s="5">
        <f t="shared" si="105"/>
        <v>4.1675831693642698</v>
      </c>
      <c r="M1635" s="5">
        <f t="shared" si="105"/>
        <v>3.9779110064465466</v>
      </c>
      <c r="N1635" s="5">
        <f t="shared" si="105"/>
        <v>2.8686214545407935</v>
      </c>
      <c r="O1635" s="5">
        <f t="shared" si="105"/>
        <v>2.0745278331912274</v>
      </c>
      <c r="P1635" s="5">
        <f t="shared" si="105"/>
        <v>2.0114575662812797</v>
      </c>
      <c r="Q1635" s="5">
        <f t="shared" si="105"/>
        <v>1.0170772583717504</v>
      </c>
      <c r="R1635" s="5">
        <f t="shared" si="105"/>
        <v>0.91232681171159857</v>
      </c>
      <c r="S1635" s="5">
        <f t="shared" si="105"/>
        <v>0.84686676074664158</v>
      </c>
      <c r="T1635" s="5">
        <f t="shared" si="105"/>
        <v>0.83350483948376608</v>
      </c>
      <c r="U1635" s="5">
        <f t="shared" si="105"/>
        <v>0.80402588406075415</v>
      </c>
      <c r="V1635" s="5">
        <f t="shared" si="105"/>
        <v>0.75009559592431385</v>
      </c>
    </row>
    <row r="1636" spans="1:22" x14ac:dyDescent="0.35">
      <c r="A1636" t="s">
        <v>70</v>
      </c>
      <c r="B1636" t="s">
        <v>42</v>
      </c>
      <c r="C1636" t="str">
        <f t="shared" si="78"/>
        <v>UK_TO_elec</v>
      </c>
      <c r="D1636" t="str">
        <f t="shared" si="79"/>
        <v>PROTRA_CHP_PP_I</v>
      </c>
      <c r="E1636" t="s">
        <v>25</v>
      </c>
      <c r="F1636" s="1" t="str">
        <f t="shared" si="80"/>
        <v>UKTO_elecPROTRA_PP_liquid_fuels_CCS</v>
      </c>
      <c r="G1636" s="5">
        <f t="shared" ref="G1636:V1636" si="106">G1762</f>
        <v>0</v>
      </c>
      <c r="H1636" s="5">
        <f t="shared" si="106"/>
        <v>0</v>
      </c>
      <c r="I1636" s="5">
        <f t="shared" si="106"/>
        <v>0</v>
      </c>
      <c r="J1636" s="5">
        <f t="shared" si="106"/>
        <v>0</v>
      </c>
      <c r="K1636" s="5">
        <f t="shared" si="106"/>
        <v>0</v>
      </c>
      <c r="L1636" s="5">
        <f t="shared" si="106"/>
        <v>0</v>
      </c>
      <c r="M1636" s="5">
        <f t="shared" si="106"/>
        <v>0</v>
      </c>
      <c r="N1636" s="5">
        <f t="shared" si="106"/>
        <v>0</v>
      </c>
      <c r="O1636" s="5">
        <f t="shared" si="106"/>
        <v>0</v>
      </c>
      <c r="P1636" s="5">
        <f t="shared" si="106"/>
        <v>0</v>
      </c>
      <c r="Q1636" s="5">
        <f t="shared" si="106"/>
        <v>0</v>
      </c>
      <c r="R1636" s="5">
        <f t="shared" si="106"/>
        <v>0</v>
      </c>
      <c r="S1636" s="5">
        <f t="shared" si="106"/>
        <v>0</v>
      </c>
      <c r="T1636" s="5">
        <f t="shared" si="106"/>
        <v>0</v>
      </c>
      <c r="U1636" s="5">
        <f t="shared" si="106"/>
        <v>0</v>
      </c>
      <c r="V1636" s="5">
        <f t="shared" si="106"/>
        <v>0</v>
      </c>
    </row>
    <row r="1637" spans="1:22" x14ac:dyDescent="0.35">
      <c r="A1637" t="s">
        <v>70</v>
      </c>
      <c r="B1637" t="s">
        <v>42</v>
      </c>
      <c r="C1637" t="str">
        <f t="shared" si="78"/>
        <v>UK_TO_elec</v>
      </c>
      <c r="D1637" t="str">
        <f t="shared" si="79"/>
        <v>PROTRA_CHP_PP_I</v>
      </c>
      <c r="E1637" t="s">
        <v>26</v>
      </c>
      <c r="F1637" s="1" t="str">
        <f t="shared" si="80"/>
        <v>UKTO_elecPROTRA_PP_nuclear</v>
      </c>
      <c r="G1637" s="5">
        <f t="shared" ref="G1637:V1637" si="107">G1763</f>
        <v>11.852</v>
      </c>
      <c r="H1637" s="5">
        <f t="shared" si="107"/>
        <v>10.968999999999999</v>
      </c>
      <c r="I1637" s="5">
        <f t="shared" si="107"/>
        <v>10.978999999999999</v>
      </c>
      <c r="J1637" s="5">
        <f t="shared" si="107"/>
        <v>10.978999999999999</v>
      </c>
      <c r="K1637" s="5">
        <f t="shared" si="107"/>
        <v>10.858000000000001</v>
      </c>
      <c r="L1637" s="5">
        <f t="shared" si="107"/>
        <v>10.865</v>
      </c>
      <c r="M1637" s="5">
        <f t="shared" si="107"/>
        <v>10.663</v>
      </c>
      <c r="N1637" s="5">
        <f t="shared" si="107"/>
        <v>9.9459999999999997</v>
      </c>
      <c r="O1637" s="5">
        <f t="shared" si="107"/>
        <v>9.9060000000000006</v>
      </c>
      <c r="P1637" s="5">
        <f t="shared" si="107"/>
        <v>9.9369999999999994</v>
      </c>
      <c r="Q1637" s="5">
        <f t="shared" si="107"/>
        <v>9.2609999999999992</v>
      </c>
      <c r="R1637" s="5">
        <f t="shared" si="107"/>
        <v>9.2609999999999992</v>
      </c>
      <c r="S1637" s="5">
        <f t="shared" si="107"/>
        <v>9.2609999999999992</v>
      </c>
      <c r="T1637" s="5">
        <f t="shared" si="107"/>
        <v>9.2609999999999992</v>
      </c>
      <c r="U1637" s="5">
        <f t="shared" si="107"/>
        <v>9.2609999999999992</v>
      </c>
      <c r="V1637" s="5">
        <f t="shared" si="107"/>
        <v>8.141</v>
      </c>
    </row>
    <row r="1638" spans="1:22" x14ac:dyDescent="0.35">
      <c r="A1638" t="s">
        <v>70</v>
      </c>
      <c r="B1638" t="s">
        <v>42</v>
      </c>
      <c r="C1638" t="str">
        <f t="shared" si="78"/>
        <v>UK_TO_elec</v>
      </c>
      <c r="D1638" t="str">
        <f t="shared" si="79"/>
        <v>PROTRA_CHP_PP_I</v>
      </c>
      <c r="E1638" t="s">
        <v>27</v>
      </c>
      <c r="F1638" s="1" t="str">
        <f t="shared" si="80"/>
        <v>UKTO_elecPROTRA_PP_oceanic</v>
      </c>
      <c r="G1638" s="5">
        <f t="shared" ref="G1638:V1638" si="108">G1764</f>
        <v>0</v>
      </c>
      <c r="H1638" s="5">
        <f t="shared" si="108"/>
        <v>0</v>
      </c>
      <c r="I1638" s="5">
        <f t="shared" si="108"/>
        <v>0</v>
      </c>
      <c r="J1638" s="5">
        <f t="shared" si="108"/>
        <v>0</v>
      </c>
      <c r="K1638" s="5">
        <f t="shared" si="108"/>
        <v>0</v>
      </c>
      <c r="L1638" s="5">
        <f t="shared" si="108"/>
        <v>0</v>
      </c>
      <c r="M1638" s="5">
        <f t="shared" si="108"/>
        <v>0</v>
      </c>
      <c r="N1638" s="5">
        <f t="shared" si="108"/>
        <v>0</v>
      </c>
      <c r="O1638" s="5">
        <f t="shared" si="108"/>
        <v>0</v>
      </c>
      <c r="P1638" s="5">
        <f t="shared" si="108"/>
        <v>0</v>
      </c>
      <c r="Q1638" s="5">
        <f t="shared" si="108"/>
        <v>0</v>
      </c>
      <c r="R1638" s="5">
        <f t="shared" si="108"/>
        <v>0</v>
      </c>
      <c r="S1638" s="5">
        <f t="shared" si="108"/>
        <v>0</v>
      </c>
      <c r="T1638" s="5">
        <f t="shared" si="108"/>
        <v>0</v>
      </c>
      <c r="U1638" s="5">
        <f t="shared" si="108"/>
        <v>0</v>
      </c>
      <c r="V1638" s="5">
        <f t="shared" si="108"/>
        <v>0</v>
      </c>
    </row>
    <row r="1639" spans="1:22" x14ac:dyDescent="0.35">
      <c r="A1639" t="s">
        <v>70</v>
      </c>
      <c r="B1639" t="s">
        <v>42</v>
      </c>
      <c r="C1639" t="str">
        <f t="shared" si="78"/>
        <v>UK_TO_elec</v>
      </c>
      <c r="D1639" t="str">
        <f t="shared" si="79"/>
        <v>PROTRA_CHP_PP_I</v>
      </c>
      <c r="E1639" t="s">
        <v>28</v>
      </c>
      <c r="F1639" s="1" t="str">
        <f t="shared" si="80"/>
        <v>UKTO_elecPROTRA_PP_solar_CSP</v>
      </c>
      <c r="G1639" s="5">
        <f t="shared" ref="G1639:V1639" si="109">G1765</f>
        <v>0</v>
      </c>
      <c r="H1639" s="5">
        <f t="shared" si="109"/>
        <v>0</v>
      </c>
      <c r="I1639" s="5">
        <f t="shared" si="109"/>
        <v>0</v>
      </c>
      <c r="J1639" s="5">
        <f t="shared" si="109"/>
        <v>0</v>
      </c>
      <c r="K1639" s="5">
        <f t="shared" si="109"/>
        <v>0</v>
      </c>
      <c r="L1639" s="5">
        <f t="shared" si="109"/>
        <v>0</v>
      </c>
      <c r="M1639" s="5">
        <f t="shared" si="109"/>
        <v>0</v>
      </c>
      <c r="N1639" s="5">
        <f t="shared" si="109"/>
        <v>0</v>
      </c>
      <c r="O1639" s="5">
        <f t="shared" si="109"/>
        <v>0</v>
      </c>
      <c r="P1639" s="5">
        <f t="shared" si="109"/>
        <v>0</v>
      </c>
      <c r="Q1639" s="5">
        <f t="shared" si="109"/>
        <v>0</v>
      </c>
      <c r="R1639" s="5">
        <f t="shared" si="109"/>
        <v>0</v>
      </c>
      <c r="S1639" s="5">
        <f t="shared" si="109"/>
        <v>0</v>
      </c>
      <c r="T1639" s="5">
        <f t="shared" si="109"/>
        <v>0</v>
      </c>
      <c r="U1639" s="5">
        <f t="shared" si="109"/>
        <v>0</v>
      </c>
      <c r="V1639" s="5">
        <f t="shared" si="109"/>
        <v>0</v>
      </c>
    </row>
    <row r="1640" spans="1:22" x14ac:dyDescent="0.35">
      <c r="A1640" t="s">
        <v>70</v>
      </c>
      <c r="B1640" t="s">
        <v>42</v>
      </c>
      <c r="C1640" t="str">
        <f t="shared" si="78"/>
        <v>UK_TO_elec</v>
      </c>
      <c r="D1640" t="str">
        <f t="shared" si="79"/>
        <v>PROTRA_CHP_PP_I</v>
      </c>
      <c r="E1640" t="s">
        <v>29</v>
      </c>
      <c r="F1640" s="1" t="str">
        <f t="shared" si="80"/>
        <v>UKTO_elecPROTRA_PP_solar_PV</v>
      </c>
      <c r="G1640" s="5">
        <f t="shared" ref="G1640:V1640" si="110">G1766</f>
        <v>9.2500000000000004E-4</v>
      </c>
      <c r="H1640" s="5">
        <f t="shared" si="110"/>
        <v>1.2099999999999999E-3</v>
      </c>
      <c r="I1640" s="5">
        <f t="shared" si="110"/>
        <v>1.5400000000000001E-3</v>
      </c>
      <c r="J1640" s="5">
        <f t="shared" si="110"/>
        <v>1.915E-3</v>
      </c>
      <c r="K1640" s="5">
        <f t="shared" si="110"/>
        <v>2.2550000000000001E-3</v>
      </c>
      <c r="L1640" s="5">
        <f t="shared" si="110"/>
        <v>8.0800000000000004E-3</v>
      </c>
      <c r="M1640" s="5">
        <f t="shared" si="110"/>
        <v>8.5019999999999998E-2</v>
      </c>
      <c r="N1640" s="5">
        <f t="shared" si="110"/>
        <v>0.14904499999999998</v>
      </c>
      <c r="O1640" s="5">
        <f t="shared" si="110"/>
        <v>0.249665</v>
      </c>
      <c r="P1640" s="5">
        <f t="shared" si="110"/>
        <v>0.469885</v>
      </c>
      <c r="Q1640" s="5">
        <f t="shared" si="110"/>
        <v>0.81610499999999997</v>
      </c>
      <c r="R1640" s="5">
        <f t="shared" si="110"/>
        <v>1.0126900000000001</v>
      </c>
      <c r="S1640" s="5">
        <f t="shared" si="110"/>
        <v>1.0846</v>
      </c>
      <c r="T1640" s="5">
        <f t="shared" si="110"/>
        <v>1.11002</v>
      </c>
      <c r="U1640" s="5">
        <f t="shared" si="110"/>
        <v>1.1240450000000002</v>
      </c>
      <c r="V1640" s="5">
        <f t="shared" si="110"/>
        <v>1.1443099999999999</v>
      </c>
    </row>
    <row r="1641" spans="1:22" x14ac:dyDescent="0.35">
      <c r="A1641" t="s">
        <v>70</v>
      </c>
      <c r="B1641" t="s">
        <v>42</v>
      </c>
      <c r="C1641" t="str">
        <f t="shared" si="78"/>
        <v>UK_TO_elec</v>
      </c>
      <c r="D1641" t="str">
        <f t="shared" si="79"/>
        <v>PROTRA_CHP_PP_I</v>
      </c>
      <c r="E1641" t="s">
        <v>30</v>
      </c>
      <c r="F1641" s="1" t="str">
        <f t="shared" si="80"/>
        <v>UKTO_elecPROTRA_PP_solar_urban_PV</v>
      </c>
      <c r="G1641" s="5">
        <f t="shared" ref="G1641:V1641" si="111">G1767</f>
        <v>9.2500000000000004E-4</v>
      </c>
      <c r="H1641" s="5">
        <f t="shared" si="111"/>
        <v>1.2099999999999999E-3</v>
      </c>
      <c r="I1641" s="5">
        <f t="shared" si="111"/>
        <v>1.5400000000000001E-3</v>
      </c>
      <c r="J1641" s="5">
        <f t="shared" si="111"/>
        <v>1.915E-3</v>
      </c>
      <c r="K1641" s="5">
        <f t="shared" si="111"/>
        <v>2.2550000000000001E-3</v>
      </c>
      <c r="L1641" s="5">
        <f t="shared" si="111"/>
        <v>8.0800000000000004E-3</v>
      </c>
      <c r="M1641" s="5">
        <f t="shared" si="111"/>
        <v>8.5019999999999998E-2</v>
      </c>
      <c r="N1641" s="5">
        <f t="shared" si="111"/>
        <v>0.14904499999999998</v>
      </c>
      <c r="O1641" s="5">
        <f t="shared" si="111"/>
        <v>0.249665</v>
      </c>
      <c r="P1641" s="5">
        <f t="shared" si="111"/>
        <v>0.469885</v>
      </c>
      <c r="Q1641" s="5">
        <f t="shared" si="111"/>
        <v>0.81610499999999997</v>
      </c>
      <c r="R1641" s="5">
        <f t="shared" si="111"/>
        <v>1.0126900000000001</v>
      </c>
      <c r="S1641" s="5">
        <f t="shared" si="111"/>
        <v>1.0846</v>
      </c>
      <c r="T1641" s="5">
        <f t="shared" si="111"/>
        <v>1.11002</v>
      </c>
      <c r="U1641" s="5">
        <f t="shared" si="111"/>
        <v>1.1240450000000002</v>
      </c>
      <c r="V1641" s="5">
        <f t="shared" si="111"/>
        <v>1.1443099999999999</v>
      </c>
    </row>
    <row r="1642" spans="1:22" x14ac:dyDescent="0.35">
      <c r="A1642" t="s">
        <v>70</v>
      </c>
      <c r="B1642" t="s">
        <v>42</v>
      </c>
      <c r="C1642" t="str">
        <f t="shared" si="78"/>
        <v>UK_TO_elec</v>
      </c>
      <c r="D1642" t="str">
        <f t="shared" si="79"/>
        <v>PROTRA_CHP_PP_I</v>
      </c>
      <c r="E1642" t="s">
        <v>31</v>
      </c>
      <c r="F1642" s="1" t="str">
        <f t="shared" si="80"/>
        <v>UKTO_elecPROTRA_PP_solid_fossil</v>
      </c>
      <c r="G1642" s="5">
        <f t="shared" ref="G1642:V1642" si="112">G1768</f>
        <v>18.472300940979935</v>
      </c>
      <c r="H1642" s="5">
        <f t="shared" si="112"/>
        <v>18.960227981367723</v>
      </c>
      <c r="I1642" s="5">
        <f t="shared" si="112"/>
        <v>18.998398145483755</v>
      </c>
      <c r="J1642" s="5">
        <f t="shared" si="112"/>
        <v>18.94234241457843</v>
      </c>
      <c r="K1642" s="5">
        <f t="shared" si="112"/>
        <v>18.921635743064549</v>
      </c>
      <c r="L1642" s="5">
        <f t="shared" si="112"/>
        <v>19.097052907941084</v>
      </c>
      <c r="M1642" s="5">
        <f t="shared" si="112"/>
        <v>18.848782400084474</v>
      </c>
      <c r="N1642" s="5">
        <f t="shared" si="112"/>
        <v>18.698845671103051</v>
      </c>
      <c r="O1642" s="5">
        <f t="shared" si="112"/>
        <v>15.841931327881619</v>
      </c>
      <c r="P1642" s="5">
        <f t="shared" si="112"/>
        <v>14.137748521281324</v>
      </c>
      <c r="Q1642" s="5">
        <f t="shared" si="112"/>
        <v>12.815355949788652</v>
      </c>
      <c r="R1642" s="5">
        <f t="shared" si="112"/>
        <v>9.7222216768842014</v>
      </c>
      <c r="S1642" s="5">
        <f t="shared" si="112"/>
        <v>9.3821755501850461</v>
      </c>
      <c r="T1642" s="5">
        <f t="shared" si="112"/>
        <v>8.5962415808270336</v>
      </c>
      <c r="U1642" s="5">
        <f t="shared" si="112"/>
        <v>4.5288582352619553</v>
      </c>
      <c r="V1642" s="5">
        <f t="shared" si="112"/>
        <v>3.570154819882926</v>
      </c>
    </row>
    <row r="1643" spans="1:22" x14ac:dyDescent="0.35">
      <c r="A1643" t="s">
        <v>70</v>
      </c>
      <c r="B1643" t="s">
        <v>42</v>
      </c>
      <c r="C1643" t="str">
        <f t="shared" si="78"/>
        <v>UK_TO_elec</v>
      </c>
      <c r="D1643" t="str">
        <f t="shared" si="79"/>
        <v>PROTRA_CHP_PP_I</v>
      </c>
      <c r="E1643" t="s">
        <v>32</v>
      </c>
      <c r="F1643" s="1" t="str">
        <f t="shared" si="80"/>
        <v>UKTO_elecPROTRA_PP_solid_fossil_CCS</v>
      </c>
      <c r="G1643" s="5">
        <f t="shared" ref="G1643:V1643" si="113">G1769</f>
        <v>0</v>
      </c>
      <c r="H1643" s="5">
        <f t="shared" si="113"/>
        <v>0</v>
      </c>
      <c r="I1643" s="5">
        <f t="shared" si="113"/>
        <v>0</v>
      </c>
      <c r="J1643" s="5">
        <f t="shared" si="113"/>
        <v>0</v>
      </c>
      <c r="K1643" s="5">
        <f t="shared" si="113"/>
        <v>0</v>
      </c>
      <c r="L1643" s="5">
        <f t="shared" si="113"/>
        <v>0</v>
      </c>
      <c r="M1643" s="5">
        <f t="shared" si="113"/>
        <v>0</v>
      </c>
      <c r="N1643" s="5">
        <f t="shared" si="113"/>
        <v>0</v>
      </c>
      <c r="O1643" s="5">
        <f t="shared" si="113"/>
        <v>0</v>
      </c>
      <c r="P1643" s="5">
        <f t="shared" si="113"/>
        <v>0</v>
      </c>
      <c r="Q1643" s="5">
        <f t="shared" si="113"/>
        <v>0</v>
      </c>
      <c r="R1643" s="5">
        <f t="shared" si="113"/>
        <v>0</v>
      </c>
      <c r="S1643" s="5">
        <f t="shared" si="113"/>
        <v>0</v>
      </c>
      <c r="T1643" s="5">
        <f t="shared" si="113"/>
        <v>0</v>
      </c>
      <c r="U1643" s="5">
        <f t="shared" si="113"/>
        <v>0</v>
      </c>
      <c r="V1643" s="5">
        <f t="shared" si="113"/>
        <v>0</v>
      </c>
    </row>
    <row r="1644" spans="1:22" x14ac:dyDescent="0.35">
      <c r="A1644" t="s">
        <v>70</v>
      </c>
      <c r="B1644" t="s">
        <v>42</v>
      </c>
      <c r="C1644" t="str">
        <f t="shared" si="78"/>
        <v>UK_TO_elec</v>
      </c>
      <c r="D1644" t="str">
        <f t="shared" si="79"/>
        <v>PROTRA_CHP_PP_I</v>
      </c>
      <c r="E1644" t="s">
        <v>33</v>
      </c>
      <c r="F1644" s="1" t="str">
        <f t="shared" si="80"/>
        <v>UKTO_elecPROTRA_PP_waste</v>
      </c>
      <c r="G1644" s="5">
        <f t="shared" ref="G1644:V1644" si="114">G1770</f>
        <v>0.86015468246475757</v>
      </c>
      <c r="H1644" s="5">
        <f t="shared" si="114"/>
        <v>0.8509191276596102</v>
      </c>
      <c r="I1644" s="5">
        <f t="shared" si="114"/>
        <v>0.49210696011905319</v>
      </c>
      <c r="J1644" s="5">
        <f t="shared" si="114"/>
        <v>0.47712993412728572</v>
      </c>
      <c r="K1644" s="5">
        <f t="shared" si="114"/>
        <v>0.45250912892863671</v>
      </c>
      <c r="L1644" s="5">
        <f t="shared" si="114"/>
        <v>0.39552531122796492</v>
      </c>
      <c r="M1644" s="5">
        <f t="shared" si="114"/>
        <v>0.44168302798421677</v>
      </c>
      <c r="N1644" s="5">
        <f t="shared" si="114"/>
        <v>0.44248321954101649</v>
      </c>
      <c r="O1644" s="5">
        <f t="shared" si="114"/>
        <v>0.40165510479592381</v>
      </c>
      <c r="P1644" s="5">
        <f t="shared" si="114"/>
        <v>0.37096467019461249</v>
      </c>
      <c r="Q1644" s="5">
        <f t="shared" si="114"/>
        <v>0.44960756834588994</v>
      </c>
      <c r="R1644" s="5">
        <f t="shared" si="114"/>
        <v>0.40712830603071382</v>
      </c>
      <c r="S1644" s="5">
        <f t="shared" si="114"/>
        <v>0.30567745700362309</v>
      </c>
      <c r="T1644" s="5">
        <f t="shared" si="114"/>
        <v>0.39420416977892137</v>
      </c>
      <c r="U1644" s="5">
        <f t="shared" si="114"/>
        <v>0.41159843873967211</v>
      </c>
      <c r="V1644" s="5">
        <f t="shared" si="114"/>
        <v>0.39225298624685562</v>
      </c>
    </row>
    <row r="1645" spans="1:22" x14ac:dyDescent="0.35">
      <c r="A1645" t="s">
        <v>70</v>
      </c>
      <c r="B1645" t="s">
        <v>42</v>
      </c>
      <c r="C1645" t="str">
        <f t="shared" si="78"/>
        <v>UK_TO_elec</v>
      </c>
      <c r="D1645" t="str">
        <f t="shared" si="79"/>
        <v>PROTRA_CHP_PP_I</v>
      </c>
      <c r="E1645" t="s">
        <v>34</v>
      </c>
      <c r="F1645" s="1" t="str">
        <f t="shared" si="80"/>
        <v>UKTO_elecPROTRA_PP_waste_CCS</v>
      </c>
      <c r="G1645" s="5">
        <f t="shared" ref="G1645:V1645" si="115">G1771</f>
        <v>0</v>
      </c>
      <c r="H1645" s="5">
        <f t="shared" si="115"/>
        <v>0</v>
      </c>
      <c r="I1645" s="5">
        <f t="shared" si="115"/>
        <v>0</v>
      </c>
      <c r="J1645" s="5">
        <f t="shared" si="115"/>
        <v>0</v>
      </c>
      <c r="K1645" s="5">
        <f t="shared" si="115"/>
        <v>0</v>
      </c>
      <c r="L1645" s="5">
        <f t="shared" si="115"/>
        <v>0</v>
      </c>
      <c r="M1645" s="5">
        <f t="shared" si="115"/>
        <v>0</v>
      </c>
      <c r="N1645" s="5">
        <f t="shared" si="115"/>
        <v>0</v>
      </c>
      <c r="O1645" s="5">
        <f t="shared" si="115"/>
        <v>0</v>
      </c>
      <c r="P1645" s="5">
        <f t="shared" si="115"/>
        <v>0</v>
      </c>
      <c r="Q1645" s="5">
        <f t="shared" si="115"/>
        <v>0</v>
      </c>
      <c r="R1645" s="5">
        <f t="shared" si="115"/>
        <v>0</v>
      </c>
      <c r="S1645" s="5">
        <f t="shared" si="115"/>
        <v>0</v>
      </c>
      <c r="T1645" s="5">
        <f t="shared" si="115"/>
        <v>0</v>
      </c>
      <c r="U1645" s="5">
        <f t="shared" si="115"/>
        <v>0</v>
      </c>
      <c r="V1645" s="5">
        <f t="shared" si="115"/>
        <v>0</v>
      </c>
    </row>
    <row r="1646" spans="1:22" x14ac:dyDescent="0.35">
      <c r="A1646" t="s">
        <v>70</v>
      </c>
      <c r="B1646" t="s">
        <v>42</v>
      </c>
      <c r="C1646" t="str">
        <f t="shared" si="78"/>
        <v>UK_TO_elec</v>
      </c>
      <c r="D1646" t="str">
        <f t="shared" si="79"/>
        <v>PROTRA_CHP_PP_I</v>
      </c>
      <c r="E1646" t="s">
        <v>35</v>
      </c>
      <c r="F1646" s="1" t="str">
        <f t="shared" si="80"/>
        <v>UKTO_elecPROTRA_PP_wind_offshore</v>
      </c>
      <c r="G1646" s="5">
        <f t="shared" ref="G1646:V1646" si="116">G1772</f>
        <v>9.1930000000000012E-2</v>
      </c>
      <c r="H1646" s="5">
        <f t="shared" si="116"/>
        <v>0.13063</v>
      </c>
      <c r="I1646" s="5">
        <f t="shared" si="116"/>
        <v>0.16558</v>
      </c>
      <c r="J1646" s="5">
        <f t="shared" si="116"/>
        <v>0.25636999999999999</v>
      </c>
      <c r="K1646" s="5">
        <f t="shared" si="116"/>
        <v>0.40911999999999998</v>
      </c>
      <c r="L1646" s="5">
        <f t="shared" si="116"/>
        <v>0.57682</v>
      </c>
      <c r="M1646" s="5">
        <f t="shared" si="116"/>
        <v>0.7904500000000001</v>
      </c>
      <c r="N1646" s="5">
        <f t="shared" si="116"/>
        <v>1.2880400000000001</v>
      </c>
      <c r="O1646" s="5">
        <f t="shared" si="116"/>
        <v>1.5892599999999999</v>
      </c>
      <c r="P1646" s="5">
        <f t="shared" si="116"/>
        <v>1.9355599999999999</v>
      </c>
      <c r="Q1646" s="5">
        <f t="shared" si="116"/>
        <v>2.1901599999999997</v>
      </c>
      <c r="R1646" s="5">
        <f t="shared" si="116"/>
        <v>2.27616</v>
      </c>
      <c r="S1646" s="5">
        <f t="shared" si="116"/>
        <v>3.0047800000000002</v>
      </c>
      <c r="T1646" s="5">
        <f t="shared" si="116"/>
        <v>3.51762</v>
      </c>
      <c r="U1646" s="5">
        <f t="shared" si="116"/>
        <v>4.2518799999999999</v>
      </c>
      <c r="V1646" s="5">
        <f t="shared" si="116"/>
        <v>4.4646300000000005</v>
      </c>
    </row>
    <row r="1647" spans="1:22" x14ac:dyDescent="0.35">
      <c r="A1647" t="s">
        <v>70</v>
      </c>
      <c r="B1647" t="s">
        <v>42</v>
      </c>
      <c r="C1647" t="str">
        <f t="shared" si="78"/>
        <v>UK_TO_elec</v>
      </c>
      <c r="D1647" t="str">
        <f t="shared" si="79"/>
        <v>PROTRA_CHP_PP_I</v>
      </c>
      <c r="E1647" t="s">
        <v>36</v>
      </c>
      <c r="F1647" s="1" t="str">
        <f t="shared" si="80"/>
        <v>UKTO_elecPROTRA_PP_wind_onshore</v>
      </c>
      <c r="G1647" s="5">
        <f t="shared" ref="G1647:V1647" si="117">G1773</f>
        <v>0.58101999999999998</v>
      </c>
      <c r="H1647" s="5">
        <f t="shared" si="117"/>
        <v>0.70980999999999994</v>
      </c>
      <c r="I1647" s="5">
        <f t="shared" si="117"/>
        <v>0.87602000000000002</v>
      </c>
      <c r="J1647" s="5">
        <f t="shared" si="117"/>
        <v>1.2253499999999999</v>
      </c>
      <c r="K1647" s="5">
        <f t="shared" si="117"/>
        <v>1.49251</v>
      </c>
      <c r="L1647" s="5">
        <f t="shared" si="117"/>
        <v>1.75431</v>
      </c>
      <c r="M1647" s="5">
        <f t="shared" si="117"/>
        <v>2.0459499999999999</v>
      </c>
      <c r="N1647" s="5">
        <f t="shared" si="117"/>
        <v>2.59504</v>
      </c>
      <c r="O1647" s="5">
        <f t="shared" si="117"/>
        <v>3.2621199999999999</v>
      </c>
      <c r="P1647" s="5">
        <f t="shared" si="117"/>
        <v>3.6862399999999997</v>
      </c>
      <c r="Q1647" s="5">
        <f t="shared" si="117"/>
        <v>3.9612600000000002</v>
      </c>
      <c r="R1647" s="5">
        <f t="shared" si="117"/>
        <v>4.6579899999999999</v>
      </c>
      <c r="S1647" s="5">
        <f t="shared" si="117"/>
        <v>5.4167700000000005</v>
      </c>
      <c r="T1647" s="5">
        <f t="shared" si="117"/>
        <v>5.7728000000000002</v>
      </c>
      <c r="U1647" s="5">
        <f t="shared" si="117"/>
        <v>6.0174799999999999</v>
      </c>
      <c r="V1647" s="5">
        <f t="shared" si="117"/>
        <v>6.0638500000000004</v>
      </c>
    </row>
    <row r="1648" spans="1:22" hidden="1" x14ac:dyDescent="0.35">
      <c r="A1648" t="s">
        <v>76</v>
      </c>
      <c r="B1648" t="s">
        <v>41</v>
      </c>
      <c r="C1648" t="str">
        <f t="shared" si="78"/>
        <v>USMCA_TO_heat</v>
      </c>
      <c r="D1648" t="str">
        <f t="shared" si="79"/>
        <v>PROTRA_CHP_HP_I</v>
      </c>
      <c r="E1648" t="s">
        <v>0</v>
      </c>
      <c r="F1648" s="1" t="str">
        <f t="shared" si="80"/>
        <v>USMCATO_heatPROTRA_CHP_gas_fuels</v>
      </c>
      <c r="G1648" s="4">
        <v>15.056041678711498</v>
      </c>
      <c r="H1648" s="4">
        <v>28.856250023085</v>
      </c>
      <c r="I1648" s="4">
        <v>29.335625023468495</v>
      </c>
      <c r="J1648" s="4">
        <v>28.468263911663499</v>
      </c>
      <c r="K1648" s="4">
        <v>26.719513910264499</v>
      </c>
      <c r="L1648" s="4">
        <v>26.353819465527497</v>
      </c>
      <c r="M1648" s="4">
        <v>27.118194466139002</v>
      </c>
      <c r="N1648" s="4">
        <v>28.9727083565115</v>
      </c>
      <c r="O1648" s="4">
        <v>26.690416688018999</v>
      </c>
      <c r="P1648" s="4">
        <v>25.059236131158496</v>
      </c>
      <c r="Q1648" s="4">
        <v>23.891111130223997</v>
      </c>
      <c r="R1648" s="4">
        <v>29.944722246177996</v>
      </c>
      <c r="S1648" s="4">
        <v>26.342159743295944</v>
      </c>
      <c r="T1648" s="4">
        <v>28.474380578335055</v>
      </c>
      <c r="U1648" s="4">
        <v>27.342540994096254</v>
      </c>
      <c r="V1648" s="4">
        <v>27.88579280008641</v>
      </c>
    </row>
    <row r="1649" spans="1:22" hidden="1" x14ac:dyDescent="0.35">
      <c r="A1649" t="s">
        <v>76</v>
      </c>
      <c r="B1649" t="s">
        <v>41</v>
      </c>
      <c r="C1649" t="str">
        <f t="shared" si="78"/>
        <v>USMCA_TO_heat</v>
      </c>
      <c r="D1649" t="str">
        <f t="shared" si="79"/>
        <v>PROTRA_CHP_HP_I</v>
      </c>
      <c r="E1649" t="s">
        <v>1</v>
      </c>
      <c r="F1649" s="1" t="str">
        <f t="shared" si="80"/>
        <v>USMCATO_heatPROTRA_CHP_gas_fuels_CCS</v>
      </c>
      <c r="G1649" s="4">
        <v>0</v>
      </c>
      <c r="H1649" s="4">
        <v>0</v>
      </c>
      <c r="I1649" s="4">
        <v>0</v>
      </c>
      <c r="J1649" s="4">
        <v>0</v>
      </c>
      <c r="K1649" s="4">
        <v>0</v>
      </c>
      <c r="L1649" s="4">
        <v>0</v>
      </c>
      <c r="M1649" s="4">
        <v>0</v>
      </c>
      <c r="N1649" s="4">
        <v>0</v>
      </c>
      <c r="O1649" s="4">
        <v>0</v>
      </c>
      <c r="P1649" s="4">
        <v>0</v>
      </c>
      <c r="Q1649" s="4">
        <v>0</v>
      </c>
      <c r="R1649" s="4">
        <v>0</v>
      </c>
      <c r="S1649" s="4">
        <v>0</v>
      </c>
      <c r="T1649" s="4">
        <v>0</v>
      </c>
      <c r="U1649" s="4">
        <v>0</v>
      </c>
      <c r="V1649" s="4">
        <v>0</v>
      </c>
    </row>
    <row r="1650" spans="1:22" hidden="1" x14ac:dyDescent="0.35">
      <c r="A1650" t="s">
        <v>76</v>
      </c>
      <c r="B1650" t="s">
        <v>41</v>
      </c>
      <c r="C1650" t="str">
        <f t="shared" si="78"/>
        <v>USMCA_TO_heat</v>
      </c>
      <c r="D1650" t="str">
        <f t="shared" si="79"/>
        <v>PROTRA_CHP_HP_I</v>
      </c>
      <c r="E1650" t="s">
        <v>2</v>
      </c>
      <c r="F1650" s="1" t="str">
        <f t="shared" si="80"/>
        <v>USMCATO_heatPROTRA_CHP_geothermal</v>
      </c>
      <c r="G1650" s="4">
        <v>0</v>
      </c>
      <c r="H1650" s="4">
        <v>0</v>
      </c>
      <c r="I1650" s="4">
        <v>0</v>
      </c>
      <c r="J1650" s="4">
        <v>0</v>
      </c>
      <c r="K1650" s="4">
        <v>0</v>
      </c>
      <c r="L1650" s="4">
        <v>0</v>
      </c>
      <c r="M1650" s="4">
        <v>0</v>
      </c>
      <c r="N1650" s="4">
        <v>0</v>
      </c>
      <c r="O1650" s="4">
        <v>0</v>
      </c>
      <c r="P1650" s="4">
        <v>0</v>
      </c>
      <c r="Q1650" s="4">
        <v>0</v>
      </c>
      <c r="R1650" s="4">
        <v>0</v>
      </c>
      <c r="S1650" s="4">
        <v>0</v>
      </c>
      <c r="T1650" s="4">
        <v>0</v>
      </c>
      <c r="U1650" s="4">
        <v>0</v>
      </c>
      <c r="V1650" s="4">
        <v>0</v>
      </c>
    </row>
    <row r="1651" spans="1:22" hidden="1" x14ac:dyDescent="0.35">
      <c r="A1651" t="s">
        <v>76</v>
      </c>
      <c r="B1651" t="s">
        <v>41</v>
      </c>
      <c r="C1651" t="str">
        <f t="shared" si="78"/>
        <v>USMCA_TO_heat</v>
      </c>
      <c r="D1651" t="str">
        <f t="shared" si="79"/>
        <v>PROTRA_CHP_HP_I</v>
      </c>
      <c r="E1651" t="s">
        <v>3</v>
      </c>
      <c r="F1651" s="1" t="str">
        <f t="shared" si="80"/>
        <v>USMCATO_heatPROTRA_CHP_liquid_fuels</v>
      </c>
      <c r="G1651" s="4">
        <v>0.2745138891085</v>
      </c>
      <c r="H1651" s="4">
        <v>0.70791666723299995</v>
      </c>
      <c r="I1651" s="4">
        <v>0.69708333389099997</v>
      </c>
      <c r="J1651" s="4">
        <v>0.63034722272650001</v>
      </c>
      <c r="K1651" s="4">
        <v>0.66937500053550014</v>
      </c>
      <c r="L1651" s="4">
        <v>0.55909722266950002</v>
      </c>
      <c r="M1651" s="4">
        <v>0.46208333370299998</v>
      </c>
      <c r="N1651" s="4">
        <v>0.43715277812749997</v>
      </c>
      <c r="O1651" s="4">
        <v>0.45597222258699999</v>
      </c>
      <c r="P1651" s="4">
        <v>0.50041666706700005</v>
      </c>
      <c r="Q1651" s="4">
        <v>0.49875000039899992</v>
      </c>
      <c r="R1651" s="4">
        <v>0.11562500009249999</v>
      </c>
      <c r="S1651" s="4">
        <v>9.3813888963939995E-2</v>
      </c>
      <c r="T1651" s="4">
        <v>0.14603402789460498</v>
      </c>
      <c r="U1651" s="4">
        <v>0.10306250008244999</v>
      </c>
      <c r="V1651" s="4">
        <v>2.6965902799350516E-2</v>
      </c>
    </row>
    <row r="1652" spans="1:22" hidden="1" x14ac:dyDescent="0.35">
      <c r="A1652" t="s">
        <v>76</v>
      </c>
      <c r="B1652" t="s">
        <v>41</v>
      </c>
      <c r="C1652" t="str">
        <f t="shared" si="78"/>
        <v>USMCA_TO_heat</v>
      </c>
      <c r="D1652" t="str">
        <f t="shared" si="79"/>
        <v>PROTRA_CHP_HP_I</v>
      </c>
      <c r="E1652" t="s">
        <v>4</v>
      </c>
      <c r="F1652" s="1" t="str">
        <f t="shared" si="80"/>
        <v>USMCATO_heatPROTRA_CHP_liquid_fuels_CCS</v>
      </c>
      <c r="G1652" s="4">
        <v>0</v>
      </c>
      <c r="H1652" s="4">
        <v>0</v>
      </c>
      <c r="I1652" s="4">
        <v>0</v>
      </c>
      <c r="J1652" s="4">
        <v>0</v>
      </c>
      <c r="K1652" s="4">
        <v>0</v>
      </c>
      <c r="L1652" s="4">
        <v>0</v>
      </c>
      <c r="M1652" s="4">
        <v>0</v>
      </c>
      <c r="N1652" s="4">
        <v>0</v>
      </c>
      <c r="O1652" s="4">
        <v>0</v>
      </c>
      <c r="P1652" s="4">
        <v>0</v>
      </c>
      <c r="Q1652" s="4">
        <v>0</v>
      </c>
      <c r="R1652" s="4">
        <v>0</v>
      </c>
      <c r="S1652" s="4">
        <v>0</v>
      </c>
      <c r="T1652" s="4">
        <v>0</v>
      </c>
      <c r="U1652" s="4">
        <v>0</v>
      </c>
      <c r="V1652" s="4">
        <v>0</v>
      </c>
    </row>
    <row r="1653" spans="1:22" hidden="1" x14ac:dyDescent="0.35">
      <c r="A1653" t="s">
        <v>76</v>
      </c>
      <c r="B1653" t="s">
        <v>41</v>
      </c>
      <c r="C1653" t="str">
        <f t="shared" si="78"/>
        <v>USMCA_TO_heat</v>
      </c>
      <c r="D1653" t="str">
        <f t="shared" si="79"/>
        <v>PROTRA_CHP_HP_I</v>
      </c>
      <c r="E1653" t="s">
        <v>5</v>
      </c>
      <c r="F1653" s="1" t="str">
        <f t="shared" si="80"/>
        <v>USMCATO_heatPROTRA_CHP_solid_fossil</v>
      </c>
      <c r="G1653" s="4">
        <v>2.3502777796579997</v>
      </c>
      <c r="H1653" s="4">
        <v>6.5946527830534993</v>
      </c>
      <c r="I1653" s="4">
        <v>6.4877083385235004</v>
      </c>
      <c r="J1653" s="4">
        <v>6.2172222271960003</v>
      </c>
      <c r="K1653" s="4">
        <v>6.9252083388734995</v>
      </c>
      <c r="L1653" s="4">
        <v>6.8167361165645</v>
      </c>
      <c r="M1653" s="4">
        <v>6.4549305607194993</v>
      </c>
      <c r="N1653" s="4">
        <v>4.5100694480524997</v>
      </c>
      <c r="O1653" s="4">
        <v>3.6960416696234994</v>
      </c>
      <c r="P1653" s="4">
        <v>2.9113888912179999</v>
      </c>
      <c r="Q1653" s="4">
        <v>3.0027083357355</v>
      </c>
      <c r="R1653" s="4">
        <v>2.3875000019099999</v>
      </c>
      <c r="S1653" s="4">
        <v>2.1375090294877852</v>
      </c>
      <c r="T1653" s="4">
        <v>2.3735645852321849</v>
      </c>
      <c r="U1653" s="4">
        <v>2.086314585002385</v>
      </c>
      <c r="V1653" s="4">
        <v>1.9016422931879804</v>
      </c>
    </row>
    <row r="1654" spans="1:22" hidden="1" x14ac:dyDescent="0.35">
      <c r="A1654" t="s">
        <v>76</v>
      </c>
      <c r="B1654" t="s">
        <v>41</v>
      </c>
      <c r="C1654" t="str">
        <f t="shared" si="78"/>
        <v>USMCA_TO_heat</v>
      </c>
      <c r="D1654" t="str">
        <f t="shared" si="79"/>
        <v>PROTRA_CHP_HP_I</v>
      </c>
      <c r="E1654" t="s">
        <v>6</v>
      </c>
      <c r="F1654" s="1" t="str">
        <f t="shared" si="80"/>
        <v>USMCATO_heatPROTRA_CHP_solid_fossil_CCS</v>
      </c>
      <c r="G1654" s="4">
        <v>0</v>
      </c>
      <c r="H1654" s="4">
        <v>0</v>
      </c>
      <c r="I1654" s="4">
        <v>0</v>
      </c>
      <c r="J1654" s="4">
        <v>0</v>
      </c>
      <c r="K1654" s="4">
        <v>0</v>
      </c>
      <c r="L1654" s="4">
        <v>0</v>
      </c>
      <c r="M1654" s="4">
        <v>0</v>
      </c>
      <c r="N1654" s="4">
        <v>0</v>
      </c>
      <c r="O1654" s="4">
        <v>0</v>
      </c>
      <c r="P1654" s="4">
        <v>0</v>
      </c>
      <c r="Q1654" s="4">
        <v>0</v>
      </c>
      <c r="R1654" s="4">
        <v>0</v>
      </c>
      <c r="S1654" s="4">
        <v>0</v>
      </c>
      <c r="T1654" s="4">
        <v>0</v>
      </c>
      <c r="U1654" s="4">
        <v>0</v>
      </c>
      <c r="V1654" s="4">
        <v>0</v>
      </c>
    </row>
    <row r="1655" spans="1:22" hidden="1" x14ac:dyDescent="0.35">
      <c r="A1655" t="s">
        <v>76</v>
      </c>
      <c r="B1655" t="s">
        <v>41</v>
      </c>
      <c r="C1655" t="str">
        <f t="shared" si="78"/>
        <v>USMCA_TO_heat</v>
      </c>
      <c r="D1655" t="str">
        <f t="shared" si="79"/>
        <v>PROTRA_CHP_HP_I</v>
      </c>
      <c r="E1655" t="s">
        <v>7</v>
      </c>
      <c r="F1655" s="1" t="str">
        <f t="shared" si="80"/>
        <v>USMCATO_heatPROTRA_CHP_waste</v>
      </c>
      <c r="G1655" s="4">
        <v>0.19892361127025002</v>
      </c>
      <c r="H1655" s="4">
        <v>0.50795138929524997</v>
      </c>
      <c r="I1655" s="4">
        <v>0.51690972263574997</v>
      </c>
      <c r="J1655" s="4">
        <v>0.54965277821750003</v>
      </c>
      <c r="K1655" s="4">
        <v>0.56440972267375</v>
      </c>
      <c r="L1655" s="4">
        <v>0.55104166710750002</v>
      </c>
      <c r="M1655" s="4">
        <v>0.61256944493449983</v>
      </c>
      <c r="N1655" s="4">
        <v>0.57267361156925001</v>
      </c>
      <c r="O1655" s="4">
        <v>0.49260416706075</v>
      </c>
      <c r="P1655" s="4">
        <v>0.56527777822999992</v>
      </c>
      <c r="Q1655" s="4">
        <v>0.54708333377099994</v>
      </c>
      <c r="R1655" s="4">
        <v>0.75524305615974996</v>
      </c>
      <c r="S1655" s="4">
        <v>0.6997322922264525</v>
      </c>
      <c r="T1655" s="4">
        <v>0.6673739588672325</v>
      </c>
      <c r="U1655" s="4">
        <v>0.67196041720423494</v>
      </c>
      <c r="V1655" s="4">
        <v>0.6881489241616302</v>
      </c>
    </row>
    <row r="1656" spans="1:22" hidden="1" x14ac:dyDescent="0.35">
      <c r="A1656" t="s">
        <v>76</v>
      </c>
      <c r="B1656" t="s">
        <v>41</v>
      </c>
      <c r="C1656" t="str">
        <f t="shared" si="78"/>
        <v>USMCA_TO_heat</v>
      </c>
      <c r="D1656" t="str">
        <f t="shared" si="79"/>
        <v>PROTRA_CHP_HP_I</v>
      </c>
      <c r="E1656" t="s">
        <v>8</v>
      </c>
      <c r="F1656" s="1" t="str">
        <f t="shared" si="80"/>
        <v>USMCATO_heatPROTRA_CHP_solid_bio</v>
      </c>
      <c r="G1656" s="4">
        <v>0.79770833397149998</v>
      </c>
      <c r="H1656" s="4">
        <v>1.9377083348834998</v>
      </c>
      <c r="I1656" s="4">
        <v>2.2336111128979996</v>
      </c>
      <c r="J1656" s="4">
        <v>1.9693055571310001</v>
      </c>
      <c r="K1656" s="4">
        <v>2.1415972239354994</v>
      </c>
      <c r="L1656" s="4">
        <v>1.8718055570529999</v>
      </c>
      <c r="M1656" s="4">
        <v>1.5991666679459999</v>
      </c>
      <c r="N1656" s="4">
        <v>1.8117361125605</v>
      </c>
      <c r="O1656" s="4">
        <v>1.909305557083</v>
      </c>
      <c r="P1656" s="4">
        <v>2.0824305572215001</v>
      </c>
      <c r="Q1656" s="4">
        <v>1.9027777793</v>
      </c>
      <c r="R1656" s="4">
        <v>2.3829166685729999</v>
      </c>
      <c r="S1656" s="4">
        <v>2.3401395852054447</v>
      </c>
      <c r="T1656" s="4">
        <v>2.2495965295774543</v>
      </c>
      <c r="U1656" s="4">
        <v>2.5569000020455199</v>
      </c>
      <c r="V1656" s="4">
        <v>2.6743924326950692</v>
      </c>
    </row>
    <row r="1657" spans="1:22" hidden="1" x14ac:dyDescent="0.35">
      <c r="A1657" t="s">
        <v>76</v>
      </c>
      <c r="B1657" t="s">
        <v>41</v>
      </c>
      <c r="C1657" t="str">
        <f t="shared" si="78"/>
        <v>USMCA_TO_heat</v>
      </c>
      <c r="D1657" t="str">
        <f t="shared" si="79"/>
        <v>PROTRA_CHP_HP_I</v>
      </c>
      <c r="E1657" t="s">
        <v>9</v>
      </c>
      <c r="F1657" s="1" t="str">
        <f t="shared" si="80"/>
        <v>USMCATO_heatPROTRA_CHP_solid_bio_CCS</v>
      </c>
      <c r="G1657" s="4">
        <v>0</v>
      </c>
      <c r="H1657" s="4">
        <v>0</v>
      </c>
      <c r="I1657" s="4">
        <v>0</v>
      </c>
      <c r="J1657" s="4">
        <v>0</v>
      </c>
      <c r="K1657" s="4">
        <v>0</v>
      </c>
      <c r="L1657" s="4">
        <v>0</v>
      </c>
      <c r="M1657" s="4">
        <v>0</v>
      </c>
      <c r="N1657" s="4">
        <v>0</v>
      </c>
      <c r="O1657" s="4">
        <v>0</v>
      </c>
      <c r="P1657" s="4">
        <v>0</v>
      </c>
      <c r="Q1657" s="4">
        <v>0</v>
      </c>
      <c r="R1657" s="4">
        <v>0</v>
      </c>
      <c r="S1657" s="4">
        <v>0</v>
      </c>
      <c r="T1657" s="4">
        <v>0</v>
      </c>
      <c r="U1657" s="4">
        <v>0</v>
      </c>
      <c r="V1657" s="4">
        <v>0</v>
      </c>
    </row>
    <row r="1658" spans="1:22" hidden="1" x14ac:dyDescent="0.35">
      <c r="A1658" t="s">
        <v>76</v>
      </c>
      <c r="B1658" t="s">
        <v>41</v>
      </c>
      <c r="C1658" t="str">
        <f t="shared" si="78"/>
        <v>USMCA_TO_heat</v>
      </c>
      <c r="D1658" t="str">
        <f t="shared" si="79"/>
        <v>PROTRA_CHP_HP_I</v>
      </c>
      <c r="E1658" t="s">
        <v>10</v>
      </c>
      <c r="F1658" s="1" t="str">
        <f t="shared" si="80"/>
        <v>USMCATO_heatPROTRA_HP_gas_fuels</v>
      </c>
      <c r="G1658" s="4">
        <v>1.70138889025E-2</v>
      </c>
      <c r="H1658" s="4">
        <v>1.70138889025E-2</v>
      </c>
      <c r="I1658" s="4">
        <v>0.17666666680799997</v>
      </c>
      <c r="J1658" s="4">
        <v>0.17666666680799997</v>
      </c>
      <c r="K1658" s="4">
        <v>0.17666666680799997</v>
      </c>
      <c r="L1658" s="4">
        <v>0.17666666680799997</v>
      </c>
      <c r="M1658" s="4">
        <v>0.14812500011849999</v>
      </c>
      <c r="N1658" s="4">
        <v>0.14812500011849999</v>
      </c>
      <c r="O1658" s="4">
        <v>0.13958333344499999</v>
      </c>
      <c r="P1658" s="4">
        <v>0.13930555566699998</v>
      </c>
      <c r="Q1658" s="4">
        <v>0.13923611122249996</v>
      </c>
      <c r="R1658" s="4">
        <v>0.1393750001115</v>
      </c>
      <c r="S1658" s="4">
        <v>0.1393750001115</v>
      </c>
      <c r="T1658" s="4">
        <v>0.13944444455599997</v>
      </c>
      <c r="U1658" s="4">
        <v>0.13951388900049999</v>
      </c>
      <c r="V1658" s="4">
        <v>0.13957638900055</v>
      </c>
    </row>
    <row r="1659" spans="1:22" hidden="1" x14ac:dyDescent="0.35">
      <c r="A1659" t="s">
        <v>76</v>
      </c>
      <c r="B1659" t="s">
        <v>41</v>
      </c>
      <c r="C1659" t="str">
        <f t="shared" si="78"/>
        <v>USMCA_TO_heat</v>
      </c>
      <c r="D1659" t="str">
        <f t="shared" si="79"/>
        <v>PROTRA_CHP_HP_I</v>
      </c>
      <c r="E1659" t="s">
        <v>11</v>
      </c>
      <c r="F1659" s="1" t="str">
        <f t="shared" si="80"/>
        <v>USMCATO_heatPROTRA_HP_solid_bio</v>
      </c>
      <c r="G1659" s="4">
        <v>0</v>
      </c>
      <c r="H1659" s="4">
        <v>0</v>
      </c>
      <c r="I1659" s="4">
        <v>0</v>
      </c>
      <c r="J1659" s="4">
        <v>0</v>
      </c>
      <c r="K1659" s="4">
        <v>0</v>
      </c>
      <c r="L1659" s="4">
        <v>0</v>
      </c>
      <c r="M1659" s="4">
        <v>0</v>
      </c>
      <c r="N1659" s="4">
        <v>0</v>
      </c>
      <c r="O1659" s="4">
        <v>0</v>
      </c>
      <c r="P1659" s="4">
        <v>0</v>
      </c>
      <c r="Q1659" s="4">
        <v>0</v>
      </c>
      <c r="R1659" s="4">
        <v>0</v>
      </c>
      <c r="S1659" s="4">
        <v>0</v>
      </c>
      <c r="T1659" s="4">
        <v>0</v>
      </c>
      <c r="U1659" s="4">
        <v>0</v>
      </c>
      <c r="V1659" s="4">
        <v>0</v>
      </c>
    </row>
    <row r="1660" spans="1:22" hidden="1" x14ac:dyDescent="0.35">
      <c r="A1660" t="s">
        <v>76</v>
      </c>
      <c r="B1660" t="s">
        <v>41</v>
      </c>
      <c r="C1660" t="str">
        <f t="shared" si="78"/>
        <v>USMCA_TO_heat</v>
      </c>
      <c r="D1660" t="str">
        <f t="shared" si="79"/>
        <v>PROTRA_CHP_HP_I</v>
      </c>
      <c r="E1660" t="s">
        <v>12</v>
      </c>
      <c r="F1660" s="1" t="str">
        <f t="shared" si="80"/>
        <v>USMCATO_heatPROTRA_HP_geothermal</v>
      </c>
      <c r="G1660" s="4">
        <v>0</v>
      </c>
      <c r="H1660" s="4">
        <v>0</v>
      </c>
      <c r="I1660" s="4">
        <v>0</v>
      </c>
      <c r="J1660" s="4">
        <v>0</v>
      </c>
      <c r="K1660" s="4">
        <v>0</v>
      </c>
      <c r="L1660" s="4">
        <v>0</v>
      </c>
      <c r="M1660" s="4">
        <v>0</v>
      </c>
      <c r="N1660" s="4">
        <v>0</v>
      </c>
      <c r="O1660" s="4">
        <v>0</v>
      </c>
      <c r="P1660" s="4">
        <v>0</v>
      </c>
      <c r="Q1660" s="4">
        <v>0</v>
      </c>
      <c r="R1660" s="4">
        <v>0</v>
      </c>
      <c r="S1660" s="4">
        <v>0</v>
      </c>
      <c r="T1660" s="4">
        <v>0</v>
      </c>
      <c r="U1660" s="4">
        <v>0</v>
      </c>
      <c r="V1660" s="4">
        <v>0</v>
      </c>
    </row>
    <row r="1661" spans="1:22" hidden="1" x14ac:dyDescent="0.35">
      <c r="A1661" t="s">
        <v>76</v>
      </c>
      <c r="B1661" t="s">
        <v>41</v>
      </c>
      <c r="C1661" t="str">
        <f t="shared" si="78"/>
        <v>USMCA_TO_heat</v>
      </c>
      <c r="D1661" t="str">
        <f t="shared" si="79"/>
        <v>PROTRA_CHP_HP_I</v>
      </c>
      <c r="E1661" t="s">
        <v>13</v>
      </c>
      <c r="F1661" s="1" t="str">
        <f t="shared" si="80"/>
        <v>USMCATO_heatPROTRA_HP_liquid_fuels</v>
      </c>
      <c r="G1661" s="4">
        <v>0</v>
      </c>
      <c r="H1661" s="4">
        <v>0</v>
      </c>
      <c r="I1661" s="4">
        <v>0</v>
      </c>
      <c r="J1661" s="4">
        <v>0</v>
      </c>
      <c r="K1661" s="4">
        <v>0</v>
      </c>
      <c r="L1661" s="4">
        <v>0</v>
      </c>
      <c r="M1661" s="4">
        <v>0</v>
      </c>
      <c r="N1661" s="4">
        <v>0</v>
      </c>
      <c r="O1661" s="4">
        <v>0</v>
      </c>
      <c r="P1661" s="4">
        <v>0</v>
      </c>
      <c r="Q1661" s="4">
        <v>0</v>
      </c>
      <c r="R1661" s="4">
        <v>0</v>
      </c>
      <c r="S1661" s="4">
        <v>0</v>
      </c>
      <c r="T1661" s="4">
        <v>0</v>
      </c>
      <c r="U1661" s="4">
        <v>0</v>
      </c>
      <c r="V1661" s="4">
        <v>0</v>
      </c>
    </row>
    <row r="1662" spans="1:22" hidden="1" x14ac:dyDescent="0.35">
      <c r="A1662" t="s">
        <v>76</v>
      </c>
      <c r="B1662" t="s">
        <v>41</v>
      </c>
      <c r="C1662" t="str">
        <f t="shared" si="78"/>
        <v>USMCA_TO_heat</v>
      </c>
      <c r="D1662" t="str">
        <f t="shared" si="79"/>
        <v>PROTRA_CHP_HP_I</v>
      </c>
      <c r="E1662" t="s">
        <v>14</v>
      </c>
      <c r="F1662" s="1" t="str">
        <f t="shared" si="80"/>
        <v>USMCATO_heatPROTRA_HP_solar</v>
      </c>
      <c r="G1662" s="4">
        <v>0</v>
      </c>
      <c r="H1662" s="4">
        <v>0</v>
      </c>
      <c r="I1662" s="4">
        <v>0</v>
      </c>
      <c r="J1662" s="4">
        <v>0</v>
      </c>
      <c r="K1662" s="4">
        <v>0</v>
      </c>
      <c r="L1662" s="4">
        <v>0</v>
      </c>
      <c r="M1662" s="4">
        <v>0</v>
      </c>
      <c r="N1662" s="4">
        <v>0</v>
      </c>
      <c r="O1662" s="4">
        <v>0</v>
      </c>
      <c r="P1662" s="4">
        <v>0</v>
      </c>
      <c r="Q1662" s="4">
        <v>0</v>
      </c>
      <c r="R1662" s="4">
        <v>0</v>
      </c>
      <c r="S1662" s="4">
        <v>0</v>
      </c>
      <c r="T1662" s="4">
        <v>0</v>
      </c>
      <c r="U1662" s="4">
        <v>0</v>
      </c>
      <c r="V1662" s="4">
        <v>0</v>
      </c>
    </row>
    <row r="1663" spans="1:22" hidden="1" x14ac:dyDescent="0.35">
      <c r="A1663" t="s">
        <v>76</v>
      </c>
      <c r="B1663" t="s">
        <v>41</v>
      </c>
      <c r="C1663" t="str">
        <f t="shared" si="78"/>
        <v>USMCA_TO_heat</v>
      </c>
      <c r="D1663" t="str">
        <f t="shared" si="79"/>
        <v>PROTRA_CHP_HP_I</v>
      </c>
      <c r="E1663" t="s">
        <v>15</v>
      </c>
      <c r="F1663" s="1" t="str">
        <f t="shared" si="80"/>
        <v>USMCATO_heatPROTRA_HP_solid_fossil</v>
      </c>
      <c r="G1663" s="4">
        <v>0</v>
      </c>
      <c r="H1663" s="4">
        <v>0</v>
      </c>
      <c r="I1663" s="4">
        <v>0</v>
      </c>
      <c r="J1663" s="4">
        <v>0</v>
      </c>
      <c r="K1663" s="4">
        <v>0</v>
      </c>
      <c r="L1663" s="4">
        <v>0</v>
      </c>
      <c r="M1663" s="4">
        <v>0</v>
      </c>
      <c r="N1663" s="4">
        <v>0</v>
      </c>
      <c r="O1663" s="4">
        <v>0</v>
      </c>
      <c r="P1663" s="4">
        <v>0</v>
      </c>
      <c r="Q1663" s="4">
        <v>0</v>
      </c>
      <c r="R1663" s="4">
        <v>0</v>
      </c>
      <c r="S1663" s="4">
        <v>0</v>
      </c>
      <c r="T1663" s="4">
        <v>0</v>
      </c>
      <c r="U1663" s="4">
        <v>0</v>
      </c>
      <c r="V1663" s="4">
        <v>0</v>
      </c>
    </row>
    <row r="1664" spans="1:22" hidden="1" x14ac:dyDescent="0.35">
      <c r="A1664" t="s">
        <v>76</v>
      </c>
      <c r="B1664" t="s">
        <v>41</v>
      </c>
      <c r="C1664" t="str">
        <f t="shared" si="78"/>
        <v>USMCA_TO_heat</v>
      </c>
      <c r="D1664" t="str">
        <f t="shared" si="79"/>
        <v>PROTRA_CHP_HP_I</v>
      </c>
      <c r="E1664" t="s">
        <v>16</v>
      </c>
      <c r="F1664" s="1" t="str">
        <f t="shared" si="80"/>
        <v>USMCATO_heatPROTRA_HP_waste</v>
      </c>
      <c r="G1664" s="4">
        <v>4.7951388927250004E-2</v>
      </c>
      <c r="H1664" s="4">
        <v>3.9930555587499993E-2</v>
      </c>
      <c r="I1664" s="4">
        <v>3.9930555587499993E-2</v>
      </c>
      <c r="J1664" s="4">
        <v>4.3923611146250006E-2</v>
      </c>
      <c r="K1664" s="4">
        <v>4.899305559475E-2</v>
      </c>
      <c r="L1664" s="4">
        <v>4.899305559475E-2</v>
      </c>
      <c r="M1664" s="4">
        <v>4.899305559475E-2</v>
      </c>
      <c r="N1664" s="4">
        <v>5.4930555599500004E-2</v>
      </c>
      <c r="O1664" s="4">
        <v>8.0104166730749993E-2</v>
      </c>
      <c r="P1664" s="4">
        <v>8.0104166730749993E-2</v>
      </c>
      <c r="Q1664" s="4">
        <v>8.0104166730749993E-2</v>
      </c>
      <c r="R1664" s="4">
        <v>8.0104166730749993E-2</v>
      </c>
      <c r="S1664" s="4">
        <v>8.0104166730749993E-2</v>
      </c>
      <c r="T1664" s="4">
        <v>0.1053472223065</v>
      </c>
      <c r="U1664" s="4">
        <v>0.105138888973</v>
      </c>
      <c r="V1664" s="4">
        <v>0.112670138979025</v>
      </c>
    </row>
    <row r="1665" spans="1:22" hidden="1" x14ac:dyDescent="0.35">
      <c r="A1665" t="s">
        <v>76</v>
      </c>
      <c r="B1665" t="s">
        <v>42</v>
      </c>
      <c r="C1665" t="str">
        <f t="shared" si="78"/>
        <v>USMCA_TO_elec</v>
      </c>
      <c r="D1665" t="str">
        <f t="shared" si="79"/>
        <v>PROTRA_CHP_PP_I</v>
      </c>
      <c r="E1665" t="s">
        <v>0</v>
      </c>
      <c r="F1665" s="1" t="str">
        <f t="shared" si="80"/>
        <v>USMCATO_elecPROTRA_CHP_gas_fuels</v>
      </c>
      <c r="G1665" s="5">
        <v>53.296666786797836</v>
      </c>
      <c r="H1665" s="5">
        <v>53.954466389443319</v>
      </c>
      <c r="I1665" s="5">
        <v>54.666835781129777</v>
      </c>
      <c r="J1665" s="5">
        <v>55.388428288387665</v>
      </c>
      <c r="K1665" s="5">
        <v>56.257555394627204</v>
      </c>
      <c r="L1665" s="5">
        <v>57.245192930524766</v>
      </c>
      <c r="M1665" s="5">
        <v>58.422966935616316</v>
      </c>
      <c r="N1665" s="5">
        <v>60.021119920012936</v>
      </c>
      <c r="O1665" s="5">
        <v>61.829979125909958</v>
      </c>
      <c r="P1665" s="5">
        <v>65.399481810375647</v>
      </c>
      <c r="Q1665" s="5">
        <v>66.224681911544309</v>
      </c>
      <c r="R1665" s="5">
        <v>66.935982525644178</v>
      </c>
      <c r="S1665" s="5">
        <v>67.629724034777368</v>
      </c>
      <c r="T1665" s="5">
        <v>67.91901468972398</v>
      </c>
      <c r="U1665" s="5">
        <v>68.563425477916951</v>
      </c>
      <c r="V1665" s="5">
        <v>69.207836266109922</v>
      </c>
    </row>
    <row r="1666" spans="1:22" hidden="1" x14ac:dyDescent="0.35">
      <c r="A1666" t="s">
        <v>76</v>
      </c>
      <c r="B1666" t="s">
        <v>42</v>
      </c>
      <c r="C1666" t="str">
        <f t="shared" si="78"/>
        <v>USMCA_TO_elec</v>
      </c>
      <c r="D1666" t="str">
        <f t="shared" si="79"/>
        <v>PROTRA_CHP_PP_I</v>
      </c>
      <c r="E1666" t="s">
        <v>1</v>
      </c>
      <c r="F1666" s="1" t="str">
        <f t="shared" si="80"/>
        <v>USMCATO_elecPROTRA_CHP_gas_fuels_CCS</v>
      </c>
      <c r="G1666" s="5">
        <v>0</v>
      </c>
      <c r="H1666" s="5">
        <v>0</v>
      </c>
      <c r="I1666" s="5">
        <v>0</v>
      </c>
      <c r="J1666" s="5">
        <v>0</v>
      </c>
      <c r="K1666" s="5">
        <v>0</v>
      </c>
      <c r="L1666" s="5">
        <v>0</v>
      </c>
      <c r="M1666" s="5">
        <v>0</v>
      </c>
      <c r="N1666" s="5">
        <v>0</v>
      </c>
      <c r="O1666" s="5">
        <v>0</v>
      </c>
      <c r="P1666" s="5">
        <v>0</v>
      </c>
      <c r="Q1666" s="5">
        <v>0</v>
      </c>
      <c r="R1666" s="5">
        <v>0</v>
      </c>
      <c r="S1666" s="5">
        <v>0</v>
      </c>
      <c r="T1666" s="5">
        <v>0</v>
      </c>
      <c r="U1666" s="5">
        <v>0</v>
      </c>
      <c r="V1666" s="5">
        <v>0</v>
      </c>
    </row>
    <row r="1667" spans="1:22" hidden="1" x14ac:dyDescent="0.35">
      <c r="A1667" t="s">
        <v>76</v>
      </c>
      <c r="B1667" t="s">
        <v>42</v>
      </c>
      <c r="C1667" t="str">
        <f t="shared" si="78"/>
        <v>USMCA_TO_elec</v>
      </c>
      <c r="D1667" t="str">
        <f t="shared" si="79"/>
        <v>PROTRA_CHP_PP_I</v>
      </c>
      <c r="E1667" t="s">
        <v>2</v>
      </c>
      <c r="F1667" s="1" t="str">
        <f t="shared" si="80"/>
        <v>USMCATO_elecPROTRA_CHP_geothermal</v>
      </c>
      <c r="G1667" s="5">
        <v>3.9232545686430018E-2</v>
      </c>
      <c r="H1667" s="5">
        <v>3.9716762702599911E-2</v>
      </c>
      <c r="I1667" s="5">
        <v>4.0241149430512067E-2</v>
      </c>
      <c r="J1667" s="5">
        <v>4.0772325444224683E-2</v>
      </c>
      <c r="K1667" s="5">
        <v>4.1412104082526019E-2</v>
      </c>
      <c r="L1667" s="5">
        <v>4.2139120180994909E-2</v>
      </c>
      <c r="M1667" s="5">
        <v>4.3006098835549143E-2</v>
      </c>
      <c r="N1667" s="5">
        <v>4.4182525313119718E-2</v>
      </c>
      <c r="O1667" s="5">
        <v>4.5514056076939521E-2</v>
      </c>
      <c r="P1667" s="5">
        <v>4.81416252212978E-2</v>
      </c>
      <c r="Q1667" s="5">
        <v>4.8749068474720277E-2</v>
      </c>
      <c r="R1667" s="5">
        <v>4.927266845801926E-2</v>
      </c>
      <c r="S1667" s="5">
        <v>4.9783342897764586E-2</v>
      </c>
      <c r="T1667" s="5">
        <v>4.9996294467179826E-2</v>
      </c>
      <c r="U1667" s="5">
        <v>5.0470655758660665E-2</v>
      </c>
      <c r="V1667" s="5">
        <v>5.0945017050141504E-2</v>
      </c>
    </row>
    <row r="1668" spans="1:22" hidden="1" x14ac:dyDescent="0.35">
      <c r="A1668" t="s">
        <v>76</v>
      </c>
      <c r="B1668" t="s">
        <v>42</v>
      </c>
      <c r="C1668" t="str">
        <f t="shared" ref="C1668:C1699" si="118">A1668&amp;"_"&amp;B1668</f>
        <v>USMCA_TO_elec</v>
      </c>
      <c r="D1668" t="str">
        <f t="shared" ref="D1668:D1694" si="119">IF(B1668="TO_heat","PROTRA_CHP_HP_I","PROTRA_CHP_PP_I")</f>
        <v>PROTRA_CHP_PP_I</v>
      </c>
      <c r="E1668" t="s">
        <v>3</v>
      </c>
      <c r="F1668" s="1" t="str">
        <f t="shared" ref="F1668:F1704" si="120">A1668&amp;B1668&amp;E1668</f>
        <v>USMCATO_elecPROTRA_CHP_liquid_fuels</v>
      </c>
      <c r="G1668" s="5">
        <v>1.0915728554190098</v>
      </c>
      <c r="H1668" s="5">
        <v>1.105045296264618</v>
      </c>
      <c r="I1668" s="5">
        <v>1.1196353848738538</v>
      </c>
      <c r="J1668" s="5">
        <v>1.13441437277468</v>
      </c>
      <c r="K1668" s="5">
        <v>1.152215027379875</v>
      </c>
      <c r="L1668" s="5">
        <v>1.172442902595624</v>
      </c>
      <c r="M1668" s="5">
        <v>1.1965649764753834</v>
      </c>
      <c r="N1668" s="5">
        <v>1.2292968623839853</v>
      </c>
      <c r="O1668" s="5">
        <v>1.2663442375290492</v>
      </c>
      <c r="P1668" s="5">
        <v>1.3394514780492615</v>
      </c>
      <c r="Q1668" s="5">
        <v>1.3563524605127251</v>
      </c>
      <c r="R1668" s="5">
        <v>1.3709206594115466</v>
      </c>
      <c r="S1668" s="5">
        <v>1.3851292290220349</v>
      </c>
      <c r="T1668" s="5">
        <v>1.3910542116767535</v>
      </c>
      <c r="U1668" s="5">
        <v>1.4042524352531829</v>
      </c>
      <c r="V1668" s="5">
        <v>1.4174506588296123</v>
      </c>
    </row>
    <row r="1669" spans="1:22" hidden="1" x14ac:dyDescent="0.35">
      <c r="A1669" t="s">
        <v>76</v>
      </c>
      <c r="B1669" t="s">
        <v>42</v>
      </c>
      <c r="C1669" t="str">
        <f t="shared" si="118"/>
        <v>USMCA_TO_elec</v>
      </c>
      <c r="D1669" t="str">
        <f t="shared" si="119"/>
        <v>PROTRA_CHP_PP_I</v>
      </c>
      <c r="E1669" t="s">
        <v>4</v>
      </c>
      <c r="F1669" s="1" t="str">
        <f t="shared" si="120"/>
        <v>USMCATO_elecPROTRA_CHP_liquid_fuels_CCS</v>
      </c>
      <c r="G1669" s="5">
        <v>0</v>
      </c>
      <c r="H1669" s="5">
        <v>0</v>
      </c>
      <c r="I1669" s="5">
        <v>0</v>
      </c>
      <c r="J1669" s="5">
        <v>0</v>
      </c>
      <c r="K1669" s="5">
        <v>0</v>
      </c>
      <c r="L1669" s="5">
        <v>0</v>
      </c>
      <c r="M1669" s="5">
        <v>0</v>
      </c>
      <c r="N1669" s="5">
        <v>0</v>
      </c>
      <c r="O1669" s="5">
        <v>0</v>
      </c>
      <c r="P1669" s="5">
        <v>0</v>
      </c>
      <c r="Q1669" s="5">
        <v>0</v>
      </c>
      <c r="R1669" s="5">
        <v>0</v>
      </c>
      <c r="S1669" s="5">
        <v>0</v>
      </c>
      <c r="T1669" s="5">
        <v>0</v>
      </c>
      <c r="U1669" s="5">
        <v>0</v>
      </c>
      <c r="V1669" s="5">
        <v>0</v>
      </c>
    </row>
    <row r="1670" spans="1:22" hidden="1" x14ac:dyDescent="0.35">
      <c r="A1670" t="s">
        <v>76</v>
      </c>
      <c r="B1670" t="s">
        <v>42</v>
      </c>
      <c r="C1670" t="str">
        <f t="shared" si="118"/>
        <v>USMCA_TO_elec</v>
      </c>
      <c r="D1670" t="str">
        <f t="shared" si="119"/>
        <v>PROTRA_CHP_PP_I</v>
      </c>
      <c r="E1670" t="s">
        <v>5</v>
      </c>
      <c r="F1670" s="1" t="str">
        <f t="shared" si="120"/>
        <v>USMCATO_elecPROTRA_CHP_solid_fossil</v>
      </c>
      <c r="G1670" s="5">
        <v>11.722849673127264</v>
      </c>
      <c r="H1670" s="5">
        <v>11.867535754298215</v>
      </c>
      <c r="I1670" s="5">
        <v>12.024224714301736</v>
      </c>
      <c r="J1670" s="5">
        <v>12.182942341459887</v>
      </c>
      <c r="K1670" s="5">
        <v>12.374110889655288</v>
      </c>
      <c r="L1670" s="5">
        <v>12.591346357891604</v>
      </c>
      <c r="M1670" s="5">
        <v>12.850403226604177</v>
      </c>
      <c r="N1670" s="5">
        <v>13.201924406449935</v>
      </c>
      <c r="O1670" s="5">
        <v>13.599791399434864</v>
      </c>
      <c r="P1670" s="5">
        <v>14.384920111990319</v>
      </c>
      <c r="Q1670" s="5">
        <v>14.566426711173101</v>
      </c>
      <c r="R1670" s="5">
        <v>14.722880588576956</v>
      </c>
      <c r="S1670" s="5">
        <v>14.875472259198869</v>
      </c>
      <c r="T1670" s="5">
        <v>14.939103083868369</v>
      </c>
      <c r="U1670" s="5">
        <v>15.080844233046557</v>
      </c>
      <c r="V1670" s="5">
        <v>15.222585382224745</v>
      </c>
    </row>
    <row r="1671" spans="1:22" hidden="1" x14ac:dyDescent="0.35">
      <c r="A1671" t="s">
        <v>76</v>
      </c>
      <c r="B1671" t="s">
        <v>42</v>
      </c>
      <c r="C1671" t="str">
        <f t="shared" si="118"/>
        <v>USMCA_TO_elec</v>
      </c>
      <c r="D1671" t="str">
        <f t="shared" si="119"/>
        <v>PROTRA_CHP_PP_I</v>
      </c>
      <c r="E1671" t="s">
        <v>6</v>
      </c>
      <c r="F1671" s="1" t="str">
        <f t="shared" si="120"/>
        <v>USMCATO_elecPROTRA_CHP_solid_fossil_CCS</v>
      </c>
      <c r="G1671" s="5">
        <v>0</v>
      </c>
      <c r="H1671" s="5">
        <v>0</v>
      </c>
      <c r="I1671" s="5">
        <v>0</v>
      </c>
      <c r="J1671" s="5">
        <v>0</v>
      </c>
      <c r="K1671" s="5">
        <v>0</v>
      </c>
      <c r="L1671" s="5">
        <v>0</v>
      </c>
      <c r="M1671" s="5">
        <v>0</v>
      </c>
      <c r="N1671" s="5">
        <v>0</v>
      </c>
      <c r="O1671" s="5">
        <v>0</v>
      </c>
      <c r="P1671" s="5">
        <v>0</v>
      </c>
      <c r="Q1671" s="5">
        <v>0</v>
      </c>
      <c r="R1671" s="5">
        <v>0</v>
      </c>
      <c r="S1671" s="5">
        <v>0</v>
      </c>
      <c r="T1671" s="5">
        <v>0</v>
      </c>
      <c r="U1671" s="5">
        <v>0</v>
      </c>
      <c r="V1671" s="5">
        <v>0</v>
      </c>
    </row>
    <row r="1672" spans="1:22" hidden="1" x14ac:dyDescent="0.35">
      <c r="A1672" t="s">
        <v>76</v>
      </c>
      <c r="B1672" t="s">
        <v>42</v>
      </c>
      <c r="C1672" t="str">
        <f t="shared" si="118"/>
        <v>USMCA_TO_elec</v>
      </c>
      <c r="D1672" t="str">
        <f t="shared" si="119"/>
        <v>PROTRA_CHP_PP_I</v>
      </c>
      <c r="E1672" t="s">
        <v>7</v>
      </c>
      <c r="F1672" s="1" t="str">
        <f t="shared" si="120"/>
        <v>USMCATO_elecPROTRA_CHP_waste</v>
      </c>
      <c r="G1672" s="5">
        <v>0.79290031592290433</v>
      </c>
      <c r="H1672" s="5">
        <v>0.8026864722474264</v>
      </c>
      <c r="I1672" s="5">
        <v>0.81328446926629283</v>
      </c>
      <c r="J1672" s="5">
        <v>0.82401967957993483</v>
      </c>
      <c r="K1672" s="5">
        <v>0.836949778189501</v>
      </c>
      <c r="L1672" s="5">
        <v>0.85164296936716177</v>
      </c>
      <c r="M1672" s="5">
        <v>0.86916484150334195</v>
      </c>
      <c r="N1672" s="5">
        <v>0.89294073749492975</v>
      </c>
      <c r="O1672" s="5">
        <v>0.91985133289019505</v>
      </c>
      <c r="P1672" s="5">
        <v>0.97295521305445309</v>
      </c>
      <c r="Q1672" s="5">
        <v>0.98523180482582295</v>
      </c>
      <c r="R1672" s="5">
        <v>0.99581390152414118</v>
      </c>
      <c r="S1672" s="5">
        <v>1.0061347695056413</v>
      </c>
      <c r="T1672" s="5">
        <v>1.0104385780837328</v>
      </c>
      <c r="U1672" s="5">
        <v>1.0200255475575706</v>
      </c>
      <c r="V1672" s="5">
        <v>1.0296125170314083</v>
      </c>
    </row>
    <row r="1673" spans="1:22" hidden="1" x14ac:dyDescent="0.35">
      <c r="A1673" t="s">
        <v>76</v>
      </c>
      <c r="B1673" t="s">
        <v>42</v>
      </c>
      <c r="C1673" t="str">
        <f t="shared" si="118"/>
        <v>USMCA_TO_elec</v>
      </c>
      <c r="D1673" t="str">
        <f t="shared" si="119"/>
        <v>PROTRA_CHP_PP_I</v>
      </c>
      <c r="E1673" t="s">
        <v>8</v>
      </c>
      <c r="F1673" s="1" t="str">
        <f t="shared" si="120"/>
        <v>USMCATO_elecPROTRA_CHP_solid_bio</v>
      </c>
      <c r="G1673" s="5">
        <v>7.0300648866066515</v>
      </c>
      <c r="H1673" s="5">
        <v>7.1168315489099561</v>
      </c>
      <c r="I1673" s="5">
        <v>7.2107962065276983</v>
      </c>
      <c r="J1673" s="5">
        <v>7.3059774336765733</v>
      </c>
      <c r="K1673" s="5">
        <v>7.4206191236722052</v>
      </c>
      <c r="L1673" s="5">
        <v>7.5508928608569876</v>
      </c>
      <c r="M1673" s="5">
        <v>7.7062464350434166</v>
      </c>
      <c r="N1673" s="5">
        <v>7.917049846520837</v>
      </c>
      <c r="O1673" s="5">
        <v>8.1556463358484166</v>
      </c>
      <c r="P1673" s="5">
        <v>8.6264794478907341</v>
      </c>
      <c r="Q1673" s="5">
        <v>8.7353269726122438</v>
      </c>
      <c r="R1673" s="5">
        <v>8.8291506537630493</v>
      </c>
      <c r="S1673" s="5">
        <v>8.9206582116981146</v>
      </c>
      <c r="T1673" s="5">
        <v>8.9588169221386575</v>
      </c>
      <c r="U1673" s="5">
        <v>9.0438175408968284</v>
      </c>
      <c r="V1673" s="5">
        <v>9.1288181596550011</v>
      </c>
    </row>
    <row r="1674" spans="1:22" hidden="1" x14ac:dyDescent="0.35">
      <c r="A1674" t="s">
        <v>76</v>
      </c>
      <c r="B1674" t="s">
        <v>42</v>
      </c>
      <c r="C1674" t="str">
        <f t="shared" si="118"/>
        <v>USMCA_TO_elec</v>
      </c>
      <c r="D1674" t="str">
        <f t="shared" si="119"/>
        <v>PROTRA_CHP_PP_I</v>
      </c>
      <c r="E1674" t="s">
        <v>9</v>
      </c>
      <c r="F1674" s="1" t="str">
        <f t="shared" si="120"/>
        <v>USMCATO_elecPROTRA_CHP_solid_bio_CCS</v>
      </c>
      <c r="G1674" s="6">
        <v>0</v>
      </c>
      <c r="H1674" s="6">
        <v>0</v>
      </c>
      <c r="I1674" s="6">
        <v>0</v>
      </c>
      <c r="J1674" s="6">
        <v>0</v>
      </c>
      <c r="K1674" s="6">
        <v>0</v>
      </c>
      <c r="L1674" s="6">
        <v>0</v>
      </c>
      <c r="M1674" s="6">
        <v>0</v>
      </c>
      <c r="N1674" s="6">
        <v>0</v>
      </c>
      <c r="O1674" s="6">
        <v>0</v>
      </c>
      <c r="P1674" s="6">
        <v>0</v>
      </c>
      <c r="Q1674" s="6">
        <v>0</v>
      </c>
      <c r="R1674" s="6">
        <v>0</v>
      </c>
      <c r="S1674" s="6">
        <v>0</v>
      </c>
      <c r="T1674" s="6">
        <v>0</v>
      </c>
      <c r="U1674" s="6">
        <v>0</v>
      </c>
      <c r="V1674" s="6">
        <v>0</v>
      </c>
    </row>
    <row r="1675" spans="1:22" hidden="1" x14ac:dyDescent="0.35">
      <c r="A1675" t="s">
        <v>76</v>
      </c>
      <c r="B1675" t="s">
        <v>42</v>
      </c>
      <c r="C1675" t="str">
        <f t="shared" si="118"/>
        <v>USMCA_TO_elec</v>
      </c>
      <c r="D1675" t="str">
        <f t="shared" si="119"/>
        <v>PROTRA_CHP_PP_I</v>
      </c>
      <c r="E1675" t="s">
        <v>17</v>
      </c>
      <c r="F1675" s="1" t="str">
        <f t="shared" si="120"/>
        <v>USMCATO_elecPROTRA_PP_solid_bio</v>
      </c>
      <c r="G1675" s="5">
        <v>4.5552603924610944</v>
      </c>
      <c r="H1675" s="5">
        <v>4.7120263977522177</v>
      </c>
      <c r="I1675" s="5">
        <v>5.0961406300246432</v>
      </c>
      <c r="J1675" s="5">
        <v>5.3307619453375956</v>
      </c>
      <c r="K1675" s="5">
        <v>5.316408984875312</v>
      </c>
      <c r="L1675" s="5">
        <v>5.4206814699862704</v>
      </c>
      <c r="M1675" s="5">
        <v>5.8668805440939735</v>
      </c>
      <c r="N1675" s="5">
        <v>6.6680407377017374</v>
      </c>
      <c r="O1675" s="5">
        <v>7.86197349343791</v>
      </c>
      <c r="P1675" s="5">
        <v>8.4641219500588623</v>
      </c>
      <c r="Q1675" s="5">
        <v>8.475513063433791</v>
      </c>
      <c r="R1675" s="5">
        <v>8.8031536667914203</v>
      </c>
      <c r="S1675" s="5">
        <v>9.5848589985298052</v>
      </c>
      <c r="T1675" s="5">
        <v>9.4695965874265244</v>
      </c>
      <c r="U1675" s="5">
        <v>9.7816261084096574</v>
      </c>
      <c r="V1675" s="5">
        <v>10.093655629392792</v>
      </c>
    </row>
    <row r="1676" spans="1:22" hidden="1" x14ac:dyDescent="0.35">
      <c r="A1676" t="s">
        <v>76</v>
      </c>
      <c r="B1676" t="s">
        <v>42</v>
      </c>
      <c r="C1676" t="str">
        <f t="shared" si="118"/>
        <v>USMCA_TO_elec</v>
      </c>
      <c r="D1676" t="str">
        <f t="shared" si="119"/>
        <v>PROTRA_CHP_PP_I</v>
      </c>
      <c r="E1676" t="s">
        <v>18</v>
      </c>
      <c r="F1676" s="1" t="str">
        <f t="shared" si="120"/>
        <v>USMCATO_elecPROTRA_PP_solid_bio_CCS</v>
      </c>
      <c r="G1676" s="6">
        <v>0</v>
      </c>
      <c r="H1676" s="6">
        <v>0</v>
      </c>
      <c r="I1676" s="6">
        <v>0</v>
      </c>
      <c r="J1676" s="6">
        <v>0</v>
      </c>
      <c r="K1676" s="6">
        <v>0</v>
      </c>
      <c r="L1676" s="6">
        <v>0</v>
      </c>
      <c r="M1676" s="6">
        <v>0</v>
      </c>
      <c r="N1676" s="6">
        <v>0</v>
      </c>
      <c r="O1676" s="6">
        <v>0</v>
      </c>
      <c r="P1676" s="6">
        <v>0</v>
      </c>
      <c r="Q1676" s="6">
        <v>0</v>
      </c>
      <c r="R1676" s="6">
        <v>0</v>
      </c>
      <c r="S1676" s="6">
        <v>0</v>
      </c>
      <c r="T1676" s="6">
        <v>0</v>
      </c>
      <c r="U1676" s="6">
        <v>0</v>
      </c>
      <c r="V1676" s="6">
        <v>0</v>
      </c>
    </row>
    <row r="1677" spans="1:22" hidden="1" x14ac:dyDescent="0.35">
      <c r="A1677" t="s">
        <v>76</v>
      </c>
      <c r="B1677" t="s">
        <v>42</v>
      </c>
      <c r="C1677" t="str">
        <f t="shared" si="118"/>
        <v>USMCA_TO_elec</v>
      </c>
      <c r="D1677" t="str">
        <f t="shared" si="119"/>
        <v>PROTRA_CHP_PP_I</v>
      </c>
      <c r="E1677" t="s">
        <v>19</v>
      </c>
      <c r="F1677" s="1" t="str">
        <f t="shared" si="120"/>
        <v>USMCATO_elecPROTRA_PP_gas_fuels</v>
      </c>
      <c r="G1677" s="5">
        <v>432.102796327048</v>
      </c>
      <c r="H1677" s="5">
        <v>435.65014674709749</v>
      </c>
      <c r="I1677" s="5">
        <v>437.47581071169611</v>
      </c>
      <c r="J1677" s="5">
        <v>440.50639815250639</v>
      </c>
      <c r="K1677" s="5">
        <v>444.77334461923869</v>
      </c>
      <c r="L1677" s="5">
        <v>449.05901424464378</v>
      </c>
      <c r="M1677" s="5">
        <v>449.82603456640015</v>
      </c>
      <c r="N1677" s="5">
        <v>443.14842926836013</v>
      </c>
      <c r="O1677" s="5">
        <v>437.52796697831633</v>
      </c>
      <c r="P1677" s="5">
        <v>434.68485084135784</v>
      </c>
      <c r="Q1677" s="5">
        <v>424.98225449155643</v>
      </c>
      <c r="R1677" s="5">
        <v>421.81954521070065</v>
      </c>
      <c r="S1677" s="5">
        <v>420.4749510814529</v>
      </c>
      <c r="T1677" s="5">
        <v>419.53027868936988</v>
      </c>
      <c r="U1677" s="5">
        <v>416.04863391796192</v>
      </c>
      <c r="V1677" s="5">
        <v>412.56698914655396</v>
      </c>
    </row>
    <row r="1678" spans="1:22" hidden="1" x14ac:dyDescent="0.35">
      <c r="A1678" t="s">
        <v>76</v>
      </c>
      <c r="B1678" t="s">
        <v>42</v>
      </c>
      <c r="C1678" t="str">
        <f t="shared" si="118"/>
        <v>USMCA_TO_elec</v>
      </c>
      <c r="D1678" t="str">
        <f t="shared" si="119"/>
        <v>PROTRA_CHP_PP_I</v>
      </c>
      <c r="E1678" t="s">
        <v>20</v>
      </c>
      <c r="F1678" s="1" t="str">
        <f t="shared" si="120"/>
        <v>USMCATO_elecPROTRA_PP_gas_fuels_CCS</v>
      </c>
      <c r="G1678" s="6">
        <v>0</v>
      </c>
      <c r="H1678" s="6">
        <v>0</v>
      </c>
      <c r="I1678" s="6">
        <v>0</v>
      </c>
      <c r="J1678" s="6">
        <v>0</v>
      </c>
      <c r="K1678" s="6">
        <v>0</v>
      </c>
      <c r="L1678" s="6">
        <v>0</v>
      </c>
      <c r="M1678" s="6">
        <v>0</v>
      </c>
      <c r="N1678" s="6">
        <v>0</v>
      </c>
      <c r="O1678" s="6">
        <v>0</v>
      </c>
      <c r="P1678" s="6">
        <v>0</v>
      </c>
      <c r="Q1678" s="6">
        <v>0</v>
      </c>
      <c r="R1678" s="6">
        <v>0</v>
      </c>
      <c r="S1678" s="6">
        <v>0</v>
      </c>
      <c r="T1678" s="6">
        <v>0</v>
      </c>
      <c r="U1678" s="6">
        <v>0</v>
      </c>
      <c r="V1678" s="6">
        <v>0</v>
      </c>
    </row>
    <row r="1679" spans="1:22" hidden="1" x14ac:dyDescent="0.35">
      <c r="A1679" t="s">
        <v>76</v>
      </c>
      <c r="B1679" t="s">
        <v>42</v>
      </c>
      <c r="C1679" t="str">
        <f t="shared" si="118"/>
        <v>USMCA_TO_elec</v>
      </c>
      <c r="D1679" t="str">
        <f t="shared" si="119"/>
        <v>PROTRA_CHP_PP_I</v>
      </c>
      <c r="E1679" t="s">
        <v>21</v>
      </c>
      <c r="F1679" s="1" t="str">
        <f t="shared" si="120"/>
        <v>USMCATO_elecPROTRA_PP_geothermal</v>
      </c>
      <c r="G1679" s="5">
        <v>3.2057674543135701</v>
      </c>
      <c r="H1679" s="5">
        <v>3.1942832372973999</v>
      </c>
      <c r="I1679" s="5">
        <v>3.133758850569488</v>
      </c>
      <c r="J1679" s="5">
        <v>3.1532276745557755</v>
      </c>
      <c r="K1679" s="5">
        <v>3.3054878959174738</v>
      </c>
      <c r="L1679" s="5">
        <v>3.3274608798190046</v>
      </c>
      <c r="M1679" s="5">
        <v>3.2531939011644506</v>
      </c>
      <c r="N1679" s="5">
        <v>3.3719174746868799</v>
      </c>
      <c r="O1679" s="5">
        <v>3.3844859439230608</v>
      </c>
      <c r="P1679" s="5">
        <v>3.2791583747787025</v>
      </c>
      <c r="Q1679" s="5">
        <v>3.3987509315252797</v>
      </c>
      <c r="R1679" s="5">
        <v>3.3933273315419807</v>
      </c>
      <c r="S1679" s="5">
        <v>3.4185166571022352</v>
      </c>
      <c r="T1679" s="5">
        <v>3.4043037055328202</v>
      </c>
      <c r="U1679" s="5">
        <v>3.4313093442413392</v>
      </c>
      <c r="V1679" s="5">
        <v>3.4583149829498581</v>
      </c>
    </row>
    <row r="1680" spans="1:22" hidden="1" x14ac:dyDescent="0.35">
      <c r="A1680" t="s">
        <v>76</v>
      </c>
      <c r="B1680" t="s">
        <v>42</v>
      </c>
      <c r="C1680" t="str">
        <f t="shared" si="118"/>
        <v>USMCA_TO_elec</v>
      </c>
      <c r="D1680" t="str">
        <f t="shared" si="119"/>
        <v>PROTRA_CHP_PP_I</v>
      </c>
      <c r="E1680" t="s">
        <v>22</v>
      </c>
      <c r="F1680" s="1" t="str">
        <f t="shared" si="120"/>
        <v>USMCATO_elecPROTRA_PP_hydropower_dammed</v>
      </c>
      <c r="G1680" s="5">
        <v>145.1712</v>
      </c>
      <c r="H1680" s="5">
        <v>146.33599999999998</v>
      </c>
      <c r="I1680" s="5">
        <v>147.84479999999999</v>
      </c>
      <c r="J1680" s="5">
        <v>148.53280000000004</v>
      </c>
      <c r="K1680" s="5">
        <v>149.52647999999999</v>
      </c>
      <c r="L1680" s="5">
        <v>150.18208000000001</v>
      </c>
      <c r="M1680" s="5">
        <v>150.53056000000001</v>
      </c>
      <c r="N1680" s="5">
        <v>150.61544000000001</v>
      </c>
      <c r="O1680" s="5">
        <v>150.98664000000002</v>
      </c>
      <c r="P1680" s="5">
        <v>152.08032</v>
      </c>
      <c r="Q1680" s="5">
        <v>155.09384</v>
      </c>
      <c r="R1680" s="5">
        <v>156.46047999999999</v>
      </c>
      <c r="S1680" s="5">
        <v>156.85112000000001</v>
      </c>
      <c r="T1680" s="5">
        <v>157.06719999999999</v>
      </c>
      <c r="U1680" s="5">
        <v>158.24030399999998</v>
      </c>
      <c r="V1680" s="5">
        <v>159.41340799999998</v>
      </c>
    </row>
    <row r="1681" spans="1:22" hidden="1" x14ac:dyDescent="0.35">
      <c r="A1681" t="s">
        <v>76</v>
      </c>
      <c r="B1681" t="s">
        <v>42</v>
      </c>
      <c r="C1681" t="str">
        <f t="shared" si="118"/>
        <v>USMCA_TO_elec</v>
      </c>
      <c r="D1681" t="str">
        <f t="shared" si="119"/>
        <v>PROTRA_CHP_PP_I</v>
      </c>
      <c r="E1681" t="s">
        <v>23</v>
      </c>
      <c r="F1681" s="1" t="str">
        <f t="shared" si="120"/>
        <v>USMCATO_elecPROTRA_PP_hydropower_run_of_river</v>
      </c>
      <c r="G1681" s="5">
        <v>36.2928</v>
      </c>
      <c r="H1681" s="5">
        <v>36.583999999999996</v>
      </c>
      <c r="I1681" s="5">
        <v>36.961199999999998</v>
      </c>
      <c r="J1681" s="5">
        <v>37.133200000000009</v>
      </c>
      <c r="K1681" s="5">
        <v>37.381619999999998</v>
      </c>
      <c r="L1681" s="5">
        <v>37.545520000000003</v>
      </c>
      <c r="M1681" s="5">
        <v>37.632640000000002</v>
      </c>
      <c r="N1681" s="5">
        <v>37.653860000000002</v>
      </c>
      <c r="O1681" s="5">
        <v>37.746660000000006</v>
      </c>
      <c r="P1681" s="5">
        <v>38.02008</v>
      </c>
      <c r="Q1681" s="5">
        <v>38.77346</v>
      </c>
      <c r="R1681" s="5">
        <v>39.115119999999997</v>
      </c>
      <c r="S1681" s="5">
        <v>39.212780000000002</v>
      </c>
      <c r="T1681" s="5">
        <v>39.266799999999996</v>
      </c>
      <c r="U1681" s="5">
        <v>39.560075999999995</v>
      </c>
      <c r="V1681" s="5">
        <v>39.853351999999994</v>
      </c>
    </row>
    <row r="1682" spans="1:22" hidden="1" x14ac:dyDescent="0.35">
      <c r="A1682" t="s">
        <v>76</v>
      </c>
      <c r="B1682" t="s">
        <v>42</v>
      </c>
      <c r="C1682" t="str">
        <f t="shared" si="118"/>
        <v>USMCA_TO_elec</v>
      </c>
      <c r="D1682" t="str">
        <f t="shared" si="119"/>
        <v>PROTRA_CHP_PP_I</v>
      </c>
      <c r="E1682" t="s">
        <v>24</v>
      </c>
      <c r="F1682" s="1" t="str">
        <f t="shared" si="120"/>
        <v>USMCATO_elecPROTRA_PP_liquid_fuels</v>
      </c>
      <c r="G1682" s="5">
        <v>52.094370436763136</v>
      </c>
      <c r="H1682" s="5">
        <v>52.541662557145969</v>
      </c>
      <c r="I1682" s="5">
        <v>52.805168569622417</v>
      </c>
      <c r="J1682" s="5">
        <v>53.201521536132539</v>
      </c>
      <c r="K1682" s="5">
        <v>53.746488124911139</v>
      </c>
      <c r="L1682" s="5">
        <v>54.30406438207762</v>
      </c>
      <c r="M1682" s="5">
        <v>54.493036323834282</v>
      </c>
      <c r="N1682" s="5">
        <v>53.903741270394086</v>
      </c>
      <c r="O1682" s="5">
        <v>53.449050859170534</v>
      </c>
      <c r="P1682" s="5">
        <v>53.455534876283942</v>
      </c>
      <c r="Q1682" s="5">
        <v>52.465924343560289</v>
      </c>
      <c r="R1682" s="5">
        <v>52.182751640034184</v>
      </c>
      <c r="S1682" s="5">
        <v>52.097228177895964</v>
      </c>
      <c r="T1682" s="5">
        <v>52.019492040604895</v>
      </c>
      <c r="U1682" s="5">
        <v>51.695413856902654</v>
      </c>
      <c r="V1682" s="5">
        <v>51.371335673200413</v>
      </c>
    </row>
    <row r="1683" spans="1:22" hidden="1" x14ac:dyDescent="0.35">
      <c r="A1683" t="s">
        <v>76</v>
      </c>
      <c r="B1683" t="s">
        <v>42</v>
      </c>
      <c r="C1683" t="str">
        <f t="shared" si="118"/>
        <v>USMCA_TO_elec</v>
      </c>
      <c r="D1683" t="str">
        <f t="shared" si="119"/>
        <v>PROTRA_CHP_PP_I</v>
      </c>
      <c r="E1683" t="s">
        <v>25</v>
      </c>
      <c r="F1683" s="1" t="str">
        <f t="shared" si="120"/>
        <v>USMCATO_elecPROTRA_PP_liquid_fuels_CCS</v>
      </c>
      <c r="G1683" s="5">
        <v>0</v>
      </c>
      <c r="H1683" s="5">
        <v>0</v>
      </c>
      <c r="I1683" s="5">
        <v>0</v>
      </c>
      <c r="J1683" s="5">
        <v>0</v>
      </c>
      <c r="K1683" s="5">
        <v>0</v>
      </c>
      <c r="L1683" s="5">
        <v>0</v>
      </c>
      <c r="M1683" s="5">
        <v>0</v>
      </c>
      <c r="N1683" s="5">
        <v>0</v>
      </c>
      <c r="O1683" s="5">
        <v>0</v>
      </c>
      <c r="P1683" s="5">
        <v>0</v>
      </c>
      <c r="Q1683" s="5">
        <v>0</v>
      </c>
      <c r="R1683" s="5">
        <v>0</v>
      </c>
      <c r="S1683" s="5">
        <v>0</v>
      </c>
      <c r="T1683" s="5">
        <v>0</v>
      </c>
      <c r="U1683" s="5">
        <v>0</v>
      </c>
      <c r="V1683" s="5">
        <v>0</v>
      </c>
    </row>
    <row r="1684" spans="1:22" hidden="1" x14ac:dyDescent="0.35">
      <c r="A1684" t="s">
        <v>76</v>
      </c>
      <c r="B1684" t="s">
        <v>42</v>
      </c>
      <c r="C1684" t="str">
        <f t="shared" si="118"/>
        <v>USMCA_TO_elec</v>
      </c>
      <c r="D1684" t="str">
        <f t="shared" si="119"/>
        <v>PROTRA_CHP_PP_I</v>
      </c>
      <c r="E1684" t="s">
        <v>26</v>
      </c>
      <c r="F1684" s="1" t="str">
        <f t="shared" si="120"/>
        <v>USMCATO_elecPROTRA_PP_nuclear</v>
      </c>
      <c r="G1684" s="5">
        <v>113.932</v>
      </c>
      <c r="H1684" s="5">
        <v>114.304</v>
      </c>
      <c r="I1684" s="5">
        <v>114.236</v>
      </c>
      <c r="J1684" s="5">
        <v>114.63199999999999</v>
      </c>
      <c r="K1684" s="5">
        <v>114.87269999999999</v>
      </c>
      <c r="L1684" s="5">
        <v>115.0714</v>
      </c>
      <c r="M1684" s="5">
        <v>115.3228</v>
      </c>
      <c r="N1684" s="5">
        <v>116.715</v>
      </c>
      <c r="O1684" s="5">
        <v>114.0703</v>
      </c>
      <c r="P1684" s="5">
        <v>113.3993</v>
      </c>
      <c r="Q1684" s="5">
        <v>113.636</v>
      </c>
      <c r="R1684" s="5">
        <v>114.6708</v>
      </c>
      <c r="S1684" s="5">
        <v>114.7349</v>
      </c>
      <c r="T1684" s="5">
        <v>114.5389</v>
      </c>
      <c r="U1684" s="5">
        <v>114.87671</v>
      </c>
      <c r="V1684" s="5">
        <v>115.21452000000001</v>
      </c>
    </row>
    <row r="1685" spans="1:22" hidden="1" x14ac:dyDescent="0.35">
      <c r="A1685" t="s">
        <v>76</v>
      </c>
      <c r="B1685" t="s">
        <v>42</v>
      </c>
      <c r="C1685" t="str">
        <f t="shared" si="118"/>
        <v>USMCA_TO_elec</v>
      </c>
      <c r="D1685" t="str">
        <f t="shared" si="119"/>
        <v>PROTRA_CHP_PP_I</v>
      </c>
      <c r="E1685" t="s">
        <v>27</v>
      </c>
      <c r="F1685" s="1" t="str">
        <f t="shared" si="120"/>
        <v>USMCATO_elecPROTRA_PP_oceanic</v>
      </c>
      <c r="G1685" s="5">
        <v>0.02</v>
      </c>
      <c r="H1685" s="5">
        <v>0.02</v>
      </c>
      <c r="I1685" s="5">
        <v>0.02</v>
      </c>
      <c r="J1685" s="5">
        <v>0.02</v>
      </c>
      <c r="K1685" s="5">
        <v>0.02</v>
      </c>
      <c r="L1685" s="5">
        <v>0.02</v>
      </c>
      <c r="M1685" s="5">
        <v>0.02</v>
      </c>
      <c r="N1685" s="5">
        <v>0.02</v>
      </c>
      <c r="O1685" s="5">
        <v>0.02</v>
      </c>
      <c r="P1685" s="5">
        <v>0.02</v>
      </c>
      <c r="Q1685" s="5">
        <v>0.02</v>
      </c>
      <c r="R1685" s="5">
        <v>0.02</v>
      </c>
      <c r="S1685" s="5">
        <v>0.02</v>
      </c>
      <c r="T1685" s="5">
        <v>0.02</v>
      </c>
      <c r="U1685" s="5">
        <v>0.02</v>
      </c>
      <c r="V1685" s="5">
        <v>0.02</v>
      </c>
    </row>
    <row r="1686" spans="1:22" hidden="1" x14ac:dyDescent="0.35">
      <c r="A1686" t="s">
        <v>76</v>
      </c>
      <c r="B1686" t="s">
        <v>42</v>
      </c>
      <c r="C1686" t="str">
        <f t="shared" si="118"/>
        <v>USMCA_TO_elec</v>
      </c>
      <c r="D1686" t="str">
        <f t="shared" si="119"/>
        <v>PROTRA_CHP_PP_I</v>
      </c>
      <c r="E1686" t="s">
        <v>28</v>
      </c>
      <c r="F1686" s="1" t="str">
        <f t="shared" si="120"/>
        <v>USMCATO_elecPROTRA_PP_solar_CSP</v>
      </c>
      <c r="G1686" s="5">
        <v>0.38800000000000001</v>
      </c>
      <c r="H1686" s="5">
        <v>0.40100000000000002</v>
      </c>
      <c r="I1686" s="5">
        <v>0.46500000000000002</v>
      </c>
      <c r="J1686" s="5">
        <v>0.46500000000000002</v>
      </c>
      <c r="K1686" s="5">
        <v>0.47199999999999998</v>
      </c>
      <c r="L1686" s="5">
        <v>0.47299999999999998</v>
      </c>
      <c r="M1686" s="5">
        <v>0.47199999999999998</v>
      </c>
      <c r="N1686" s="5">
        <v>0.47599999999999998</v>
      </c>
      <c r="O1686" s="5">
        <v>1.286</v>
      </c>
      <c r="P1686" s="5">
        <v>1.667</v>
      </c>
      <c r="Q1686" s="5">
        <v>1.758</v>
      </c>
      <c r="R1686" s="5">
        <v>1.758</v>
      </c>
      <c r="S1686" s="5">
        <v>1.758</v>
      </c>
      <c r="T1686" s="5">
        <v>1.772</v>
      </c>
      <c r="U1686" s="5">
        <v>1.7929999999999999</v>
      </c>
      <c r="V1686" s="5">
        <v>1.8139999999999998</v>
      </c>
    </row>
    <row r="1687" spans="1:22" hidden="1" x14ac:dyDescent="0.35">
      <c r="A1687" t="s">
        <v>76</v>
      </c>
      <c r="B1687" t="s">
        <v>42</v>
      </c>
      <c r="C1687" t="str">
        <f t="shared" si="118"/>
        <v>USMCA_TO_elec</v>
      </c>
      <c r="D1687" t="str">
        <f t="shared" si="119"/>
        <v>PROTRA_CHP_PP_I</v>
      </c>
      <c r="E1687" t="s">
        <v>29</v>
      </c>
      <c r="F1687" s="1" t="str">
        <f t="shared" si="120"/>
        <v>USMCATO_elecPROTRA_PP_solar_PV</v>
      </c>
      <c r="G1687" s="5">
        <v>0.3228910891089109</v>
      </c>
      <c r="H1687" s="5">
        <v>0.45118811881188114</v>
      </c>
      <c r="I1687" s="5">
        <v>0.62552475247524753</v>
      </c>
      <c r="J1687" s="5">
        <v>0.73970297029702969</v>
      </c>
      <c r="K1687" s="5">
        <v>1.0644356435643565</v>
      </c>
      <c r="L1687" s="5">
        <v>1.9391881188118811</v>
      </c>
      <c r="M1687" s="5">
        <v>3.5039207920792079</v>
      </c>
      <c r="N1687" s="5">
        <v>5.5020396039603954</v>
      </c>
      <c r="O1687" s="5">
        <v>8.0115049504950502</v>
      </c>
      <c r="P1687" s="5">
        <v>11.014514851485147</v>
      </c>
      <c r="Q1687" s="5">
        <v>14.962257425742575</v>
      </c>
      <c r="R1687" s="5">
        <v>22.103675247524752</v>
      </c>
      <c r="S1687" s="5">
        <v>27.589226534653463</v>
      </c>
      <c r="T1687" s="5">
        <v>35.031006118811888</v>
      </c>
      <c r="U1687" s="5">
        <v>41.097001283168325</v>
      </c>
      <c r="V1687" s="5">
        <v>47.162996447524762</v>
      </c>
    </row>
    <row r="1688" spans="1:22" hidden="1" x14ac:dyDescent="0.35">
      <c r="A1688" t="s">
        <v>76</v>
      </c>
      <c r="B1688" t="s">
        <v>42</v>
      </c>
      <c r="C1688" t="str">
        <f t="shared" si="118"/>
        <v>USMCA_TO_elec</v>
      </c>
      <c r="D1688" t="str">
        <f t="shared" si="119"/>
        <v>PROTRA_CHP_PP_I</v>
      </c>
      <c r="E1688" t="s">
        <v>30</v>
      </c>
      <c r="F1688" s="1" t="str">
        <f t="shared" si="120"/>
        <v>USMCATO_elecPROTRA_PP_solar_urban_PV</v>
      </c>
      <c r="G1688" s="5">
        <v>0.20310891089108912</v>
      </c>
      <c r="H1688" s="5">
        <v>0.28381188118811884</v>
      </c>
      <c r="I1688" s="5">
        <v>0.39347524752475249</v>
      </c>
      <c r="J1688" s="5">
        <v>0.46529702970297027</v>
      </c>
      <c r="K1688" s="5">
        <v>0.6695643564356436</v>
      </c>
      <c r="L1688" s="5">
        <v>1.2198118811881189</v>
      </c>
      <c r="M1688" s="5">
        <v>2.2040792079207923</v>
      </c>
      <c r="N1688" s="5">
        <v>3.4609603960396038</v>
      </c>
      <c r="O1688" s="5">
        <v>5.0394950495049509</v>
      </c>
      <c r="P1688" s="5">
        <v>6.9284851485148522</v>
      </c>
      <c r="Q1688" s="5">
        <v>9.4117425742574259</v>
      </c>
      <c r="R1688" s="5">
        <v>13.903924752475248</v>
      </c>
      <c r="S1688" s="5">
        <v>17.354513465346535</v>
      </c>
      <c r="T1688" s="5">
        <v>22.035632881188121</v>
      </c>
      <c r="U1688" s="5">
        <v>25.851339516831686</v>
      </c>
      <c r="V1688" s="5">
        <v>29.667046152475251</v>
      </c>
    </row>
    <row r="1689" spans="1:22" hidden="1" x14ac:dyDescent="0.35">
      <c r="A1689" t="s">
        <v>76</v>
      </c>
      <c r="B1689" t="s">
        <v>42</v>
      </c>
      <c r="C1689" t="str">
        <f t="shared" si="118"/>
        <v>USMCA_TO_elec</v>
      </c>
      <c r="D1689" t="str">
        <f t="shared" si="119"/>
        <v>PROTRA_CHP_PP_I</v>
      </c>
      <c r="E1689" t="s">
        <v>31</v>
      </c>
      <c r="F1689" s="1" t="str">
        <f t="shared" si="120"/>
        <v>USMCATO_elecPROTRA_PP_solid_fossil</v>
      </c>
      <c r="G1689" s="5">
        <v>281.24774392084481</v>
      </c>
      <c r="H1689" s="5">
        <v>283.64114325575036</v>
      </c>
      <c r="I1689" s="5">
        <v>285.01632483837608</v>
      </c>
      <c r="J1689" s="5">
        <v>287.12229530873879</v>
      </c>
      <c r="K1689" s="5">
        <v>290.03108594418785</v>
      </c>
      <c r="L1689" s="5">
        <v>292.99663918226668</v>
      </c>
      <c r="M1689" s="5">
        <v>293.91139397106963</v>
      </c>
      <c r="N1689" s="5">
        <v>290.49408827239893</v>
      </c>
      <c r="O1689" s="5">
        <v>287.79566739963934</v>
      </c>
      <c r="P1689" s="5">
        <v>287.44896088194309</v>
      </c>
      <c r="Q1689" s="5">
        <v>281.90936008165318</v>
      </c>
      <c r="R1689" s="5">
        <v>280.27331937563252</v>
      </c>
      <c r="S1689" s="5">
        <v>279.72789521765282</v>
      </c>
      <c r="T1689" s="5">
        <v>279.26869828475617</v>
      </c>
      <c r="U1689" s="5">
        <v>277.41449927891875</v>
      </c>
      <c r="V1689" s="5">
        <v>275.56030027308134</v>
      </c>
    </row>
    <row r="1690" spans="1:22" hidden="1" x14ac:dyDescent="0.35">
      <c r="A1690" t="s">
        <v>76</v>
      </c>
      <c r="B1690" t="s">
        <v>42</v>
      </c>
      <c r="C1690" t="str">
        <f t="shared" si="118"/>
        <v>USMCA_TO_elec</v>
      </c>
      <c r="D1690" t="str">
        <f t="shared" si="119"/>
        <v>PROTRA_CHP_PP_I</v>
      </c>
      <c r="E1690" t="s">
        <v>32</v>
      </c>
      <c r="F1690" s="1" t="str">
        <f t="shared" si="120"/>
        <v>USMCATO_elecPROTRA_PP_solid_fossil_CCS</v>
      </c>
      <c r="G1690" s="5">
        <v>0</v>
      </c>
      <c r="H1690" s="5">
        <v>0</v>
      </c>
      <c r="I1690" s="5">
        <v>0</v>
      </c>
      <c r="J1690" s="5">
        <v>0</v>
      </c>
      <c r="K1690" s="5">
        <v>0</v>
      </c>
      <c r="L1690" s="5">
        <v>0</v>
      </c>
      <c r="M1690" s="5">
        <v>0</v>
      </c>
      <c r="N1690" s="5">
        <v>0</v>
      </c>
      <c r="O1690" s="5">
        <v>0</v>
      </c>
      <c r="P1690" s="5">
        <v>0</v>
      </c>
      <c r="Q1690" s="5">
        <v>0</v>
      </c>
      <c r="R1690" s="5">
        <v>0</v>
      </c>
      <c r="S1690" s="5">
        <v>0</v>
      </c>
      <c r="T1690" s="5">
        <v>0</v>
      </c>
      <c r="U1690" s="5">
        <v>0</v>
      </c>
      <c r="V1690" s="5">
        <v>0</v>
      </c>
    </row>
    <row r="1691" spans="1:22" hidden="1" x14ac:dyDescent="0.35">
      <c r="A1691" t="s">
        <v>76</v>
      </c>
      <c r="B1691" t="s">
        <v>42</v>
      </c>
      <c r="C1691" t="str">
        <f t="shared" si="118"/>
        <v>USMCA_TO_elec</v>
      </c>
      <c r="D1691" t="str">
        <f t="shared" si="119"/>
        <v>PROTRA_CHP_PP_I</v>
      </c>
      <c r="E1691" t="s">
        <v>33</v>
      </c>
      <c r="F1691" s="1" t="str">
        <f t="shared" si="120"/>
        <v>USMCATO_elecPROTRA_PP_waste</v>
      </c>
      <c r="G1691" s="5">
        <v>0.51377440500935545</v>
      </c>
      <c r="H1691" s="5">
        <v>0.53145558109040614</v>
      </c>
      <c r="I1691" s="5">
        <v>0.57477869418137228</v>
      </c>
      <c r="J1691" s="5">
        <v>0.60124094140590434</v>
      </c>
      <c r="K1691" s="5">
        <v>0.59962211326298698</v>
      </c>
      <c r="L1691" s="5">
        <v>0.61138269978958637</v>
      </c>
      <c r="M1691" s="5">
        <v>0.66170817935927451</v>
      </c>
      <c r="N1691" s="5">
        <v>0.75206867828250368</v>
      </c>
      <c r="O1691" s="5">
        <v>0.88672883782348677</v>
      </c>
      <c r="P1691" s="5">
        <v>0.95464338899595824</v>
      </c>
      <c r="Q1691" s="5">
        <v>0.95592815912815177</v>
      </c>
      <c r="R1691" s="5">
        <v>0.9928817779213962</v>
      </c>
      <c r="S1691" s="5">
        <v>1.0810480202664454</v>
      </c>
      <c r="T1691" s="5">
        <v>1.0680479123510915</v>
      </c>
      <c r="U1691" s="5">
        <v>1.1032408031359475</v>
      </c>
      <c r="V1691" s="5">
        <v>1.1384336939208035</v>
      </c>
    </row>
    <row r="1692" spans="1:22" hidden="1" x14ac:dyDescent="0.35">
      <c r="A1692" t="s">
        <v>76</v>
      </c>
      <c r="B1692" t="s">
        <v>42</v>
      </c>
      <c r="C1692" t="str">
        <f t="shared" si="118"/>
        <v>USMCA_TO_elec</v>
      </c>
      <c r="D1692" t="str">
        <f t="shared" si="119"/>
        <v>PROTRA_CHP_PP_I</v>
      </c>
      <c r="E1692" t="s">
        <v>34</v>
      </c>
      <c r="F1692" s="1" t="str">
        <f t="shared" si="120"/>
        <v>USMCATO_elecPROTRA_PP_waste_CCS</v>
      </c>
      <c r="G1692" s="5">
        <v>0</v>
      </c>
      <c r="H1692" s="5">
        <v>0</v>
      </c>
      <c r="I1692" s="5">
        <v>0</v>
      </c>
      <c r="J1692" s="5">
        <v>0</v>
      </c>
      <c r="K1692" s="5">
        <v>0</v>
      </c>
      <c r="L1692" s="5">
        <v>0</v>
      </c>
      <c r="M1692" s="5">
        <v>0</v>
      </c>
      <c r="N1692" s="5">
        <v>0</v>
      </c>
      <c r="O1692" s="5">
        <v>0</v>
      </c>
      <c r="P1692" s="5">
        <v>0</v>
      </c>
      <c r="Q1692" s="5">
        <v>0</v>
      </c>
      <c r="R1692" s="5">
        <v>0</v>
      </c>
      <c r="S1692" s="5">
        <v>0</v>
      </c>
      <c r="T1692" s="5">
        <v>0</v>
      </c>
      <c r="U1692" s="5">
        <v>0</v>
      </c>
      <c r="V1692" s="5">
        <v>0</v>
      </c>
    </row>
    <row r="1693" spans="1:22" hidden="1" x14ac:dyDescent="0.35">
      <c r="A1693" t="s">
        <v>76</v>
      </c>
      <c r="B1693" t="s">
        <v>42</v>
      </c>
      <c r="C1693" t="str">
        <f t="shared" si="118"/>
        <v>USMCA_TO_elec</v>
      </c>
      <c r="D1693" t="str">
        <f t="shared" si="119"/>
        <v>PROTRA_CHP_PP_I</v>
      </c>
      <c r="E1693" t="s">
        <v>35</v>
      </c>
      <c r="F1693" s="1" t="str">
        <f t="shared" si="120"/>
        <v>USMCATO_elecPROTRA_PP_wind_offshore</v>
      </c>
      <c r="G1693" s="5">
        <v>0</v>
      </c>
      <c r="H1693" s="5">
        <v>0</v>
      </c>
      <c r="I1693" s="5">
        <v>0</v>
      </c>
      <c r="J1693" s="5">
        <v>0</v>
      </c>
      <c r="K1693" s="5">
        <v>0</v>
      </c>
      <c r="L1693" s="5">
        <v>0</v>
      </c>
      <c r="M1693" s="5">
        <v>0</v>
      </c>
      <c r="N1693" s="5">
        <v>0</v>
      </c>
      <c r="O1693" s="5">
        <v>0</v>
      </c>
      <c r="P1693" s="5">
        <v>2.0000000000000002E-5</v>
      </c>
      <c r="Q1693" s="5">
        <v>2.0000000000000002E-5</v>
      </c>
      <c r="R1693" s="5">
        <v>2.9000000000000001E-2</v>
      </c>
      <c r="S1693" s="5">
        <v>2.9000000000000001E-2</v>
      </c>
      <c r="T1693" s="5">
        <v>2.9000000000000001E-2</v>
      </c>
      <c r="U1693" s="5">
        <v>3.7694000000000005E-2</v>
      </c>
      <c r="V1693" s="5">
        <v>4.6388000000000006E-2</v>
      </c>
    </row>
    <row r="1694" spans="1:22" hidden="1" x14ac:dyDescent="0.35">
      <c r="A1694" t="s">
        <v>76</v>
      </c>
      <c r="B1694" t="s">
        <v>42</v>
      </c>
      <c r="C1694" t="str">
        <f t="shared" si="118"/>
        <v>USMCA_TO_elec</v>
      </c>
      <c r="D1694" t="str">
        <f t="shared" si="119"/>
        <v>PROTRA_CHP_PP_I</v>
      </c>
      <c r="E1694" t="s">
        <v>36</v>
      </c>
      <c r="F1694" s="1" t="str">
        <f t="shared" si="120"/>
        <v>USMCATO_elecPROTRA_PP_wind_onshore</v>
      </c>
      <c r="G1694" s="5">
        <v>9.4009999999999998</v>
      </c>
      <c r="H1694" s="5">
        <v>12.853</v>
      </c>
      <c r="I1694" s="5">
        <v>18.456</v>
      </c>
      <c r="J1694" s="5">
        <v>27.0886</v>
      </c>
      <c r="K1694" s="5">
        <v>38.003599999999999</v>
      </c>
      <c r="L1694" s="5">
        <v>43.621600000000001</v>
      </c>
      <c r="M1694" s="5">
        <v>51.5426</v>
      </c>
      <c r="N1694" s="5">
        <v>67.0916</v>
      </c>
      <c r="O1694" s="5">
        <v>69.896600000000007</v>
      </c>
      <c r="P1694" s="5">
        <v>76.495000000000005</v>
      </c>
      <c r="Q1694" s="5">
        <v>87.058000000000007</v>
      </c>
      <c r="R1694" s="5">
        <v>97.281000000000006</v>
      </c>
      <c r="S1694" s="5">
        <v>104.16998</v>
      </c>
      <c r="T1694" s="5">
        <v>112.079825</v>
      </c>
      <c r="U1694" s="5">
        <v>120.907988</v>
      </c>
      <c r="V1694" s="5">
        <v>129.73615100000001</v>
      </c>
    </row>
    <row r="1695" spans="1:22" hidden="1" x14ac:dyDescent="0.35">
      <c r="A1695" t="s">
        <v>89</v>
      </c>
      <c r="B1695" t="s">
        <v>90</v>
      </c>
      <c r="C1695" t="str">
        <f t="shared" si="118"/>
        <v>REGIONS_36_I_TO_gas</v>
      </c>
      <c r="D1695" t="s">
        <v>84</v>
      </c>
      <c r="E1695" t="s">
        <v>84</v>
      </c>
      <c r="F1695" s="1" t="str">
        <f t="shared" si="120"/>
        <v>REGIONS_36_ITO_gasPROTRA_blending_gas_fuels</v>
      </c>
      <c r="G1695" s="10">
        <v>10000</v>
      </c>
      <c r="H1695" s="10"/>
      <c r="I1695" s="10"/>
      <c r="J1695" s="10"/>
      <c r="K1695" s="10"/>
      <c r="L1695" s="10"/>
      <c r="M1695" s="10"/>
      <c r="N1695" s="10"/>
      <c r="O1695" s="10"/>
      <c r="P1695" s="10"/>
      <c r="Q1695" s="10"/>
      <c r="R1695" s="10"/>
      <c r="S1695" s="10"/>
      <c r="T1695" s="10"/>
      <c r="U1695" s="10"/>
      <c r="V1695" s="10"/>
    </row>
    <row r="1696" spans="1:22" hidden="1" x14ac:dyDescent="0.35">
      <c r="A1696" t="s">
        <v>89</v>
      </c>
      <c r="B1696" t="s">
        <v>91</v>
      </c>
      <c r="C1696" t="str">
        <f t="shared" si="118"/>
        <v>REGIONS_36_I_TO_liquid</v>
      </c>
      <c r="D1696" t="s">
        <v>85</v>
      </c>
      <c r="E1696" t="s">
        <v>85</v>
      </c>
      <c r="F1696" s="1" t="str">
        <f t="shared" si="120"/>
        <v>REGIONS_36_ITO_liquidPROTRA_blending_liquid_fuels</v>
      </c>
      <c r="G1696" s="10">
        <v>10000</v>
      </c>
      <c r="H1696" s="10"/>
      <c r="I1696" s="10"/>
      <c r="J1696" s="10"/>
      <c r="K1696" s="10"/>
      <c r="L1696" s="10"/>
      <c r="M1696" s="10"/>
      <c r="N1696" s="10"/>
      <c r="O1696" s="10"/>
      <c r="P1696" s="10"/>
      <c r="Q1696" s="10"/>
      <c r="R1696" s="10"/>
      <c r="S1696" s="10"/>
      <c r="T1696" s="10"/>
      <c r="U1696" s="10"/>
      <c r="V1696" s="10"/>
    </row>
    <row r="1697" spans="1:22" hidden="1" x14ac:dyDescent="0.35">
      <c r="A1697" t="s">
        <v>89</v>
      </c>
      <c r="B1697" t="s">
        <v>92</v>
      </c>
      <c r="C1697" t="str">
        <f t="shared" si="118"/>
        <v>REGIONS_36_I_TO_hydrogen</v>
      </c>
      <c r="D1697" t="s">
        <v>86</v>
      </c>
      <c r="E1697" t="s">
        <v>86</v>
      </c>
      <c r="F1697" s="1" t="str">
        <f t="shared" si="120"/>
        <v>REGIONS_36_ITO_hydrogenPROTRA_no_process_TI_hydrogen</v>
      </c>
      <c r="G1697" s="10">
        <v>10000</v>
      </c>
      <c r="H1697" s="10"/>
      <c r="I1697" s="10"/>
      <c r="J1697" s="10"/>
      <c r="K1697" s="10"/>
      <c r="L1697" s="10"/>
      <c r="M1697" s="10"/>
      <c r="N1697" s="10"/>
      <c r="O1697" s="10"/>
      <c r="P1697" s="10"/>
      <c r="Q1697" s="10"/>
      <c r="R1697" s="10"/>
      <c r="S1697" s="10"/>
      <c r="T1697" s="10"/>
      <c r="U1697" s="10"/>
      <c r="V1697" s="10"/>
    </row>
    <row r="1698" spans="1:22" hidden="1" x14ac:dyDescent="0.35">
      <c r="A1698" t="s">
        <v>89</v>
      </c>
      <c r="B1698" t="s">
        <v>93</v>
      </c>
      <c r="C1698" t="str">
        <f t="shared" si="118"/>
        <v>REGIONS_36_I_TO_solid_bio</v>
      </c>
      <c r="D1698" t="s">
        <v>87</v>
      </c>
      <c r="E1698" t="s">
        <v>87</v>
      </c>
      <c r="F1698" s="1" t="str">
        <f t="shared" si="120"/>
        <v>REGIONS_36_ITO_solid_bioPROTRA_no_process_TI_solid_bio</v>
      </c>
      <c r="G1698" s="10">
        <v>10000</v>
      </c>
      <c r="H1698" s="10"/>
      <c r="I1698" s="10"/>
      <c r="J1698" s="10"/>
      <c r="K1698" s="10"/>
      <c r="L1698" s="10"/>
      <c r="M1698" s="10"/>
      <c r="N1698" s="10"/>
      <c r="O1698" s="10"/>
      <c r="P1698" s="10"/>
      <c r="Q1698" s="10"/>
      <c r="R1698" s="10"/>
      <c r="S1698" s="10"/>
      <c r="T1698" s="10"/>
      <c r="U1698" s="10"/>
      <c r="V1698" s="10"/>
    </row>
    <row r="1699" spans="1:22" hidden="1" x14ac:dyDescent="0.35">
      <c r="A1699" t="s">
        <v>89</v>
      </c>
      <c r="B1699" t="s">
        <v>94</v>
      </c>
      <c r="C1699" t="str">
        <f t="shared" si="118"/>
        <v>REGIONS_36_I_TO_solid_fossil</v>
      </c>
      <c r="D1699" t="s">
        <v>88</v>
      </c>
      <c r="E1699" t="s">
        <v>88</v>
      </c>
      <c r="F1699" s="1" t="str">
        <f t="shared" si="120"/>
        <v>REGIONS_36_ITO_solid_fossilPROTRA_no_process_TI_solid_fossil</v>
      </c>
      <c r="G1699" s="10">
        <v>10000</v>
      </c>
      <c r="H1699" s="10"/>
      <c r="I1699" s="10"/>
      <c r="J1699" s="10"/>
      <c r="K1699" s="10"/>
      <c r="L1699" s="10"/>
      <c r="M1699" s="10"/>
      <c r="N1699" s="10"/>
      <c r="O1699" s="10"/>
      <c r="P1699" s="10"/>
      <c r="Q1699" s="10"/>
      <c r="R1699" s="10"/>
      <c r="S1699" s="10"/>
      <c r="T1699" s="10"/>
      <c r="U1699" s="10"/>
      <c r="V1699" s="10"/>
    </row>
    <row r="1700" spans="1:22" hidden="1" x14ac:dyDescent="0.35">
      <c r="F1700" s="1" t="str">
        <f t="shared" si="120"/>
        <v/>
      </c>
      <c r="G1700" s="14"/>
      <c r="H1700" s="14"/>
      <c r="I1700" s="14"/>
      <c r="J1700" s="14"/>
      <c r="K1700" s="14"/>
      <c r="L1700" s="14"/>
      <c r="M1700" s="14"/>
      <c r="N1700" s="14"/>
      <c r="O1700" s="14"/>
      <c r="P1700" s="14"/>
      <c r="Q1700" s="14"/>
      <c r="R1700" s="14"/>
      <c r="S1700" s="14"/>
      <c r="T1700" s="14"/>
      <c r="U1700" s="14"/>
      <c r="V1700" s="14"/>
    </row>
    <row r="1701" spans="1:22" hidden="1" x14ac:dyDescent="0.35">
      <c r="F1701" s="1" t="str">
        <f t="shared" si="120"/>
        <v/>
      </c>
    </row>
    <row r="1702" spans="1:22" hidden="1" x14ac:dyDescent="0.35">
      <c r="F1702" s="1" t="str">
        <f t="shared" si="120"/>
        <v/>
      </c>
    </row>
    <row r="1703" spans="1:22" hidden="1" x14ac:dyDescent="0.35">
      <c r="F1703" s="1" t="str">
        <f t="shared" si="120"/>
        <v/>
      </c>
    </row>
    <row r="1704" spans="1:22" hidden="1" x14ac:dyDescent="0.35">
      <c r="F1704" s="1" t="str">
        <f t="shared" si="120"/>
        <v/>
      </c>
    </row>
    <row r="1706" spans="1:22" x14ac:dyDescent="0.35">
      <c r="G1706" s="24"/>
      <c r="H1706" s="24"/>
      <c r="I1706" s="24"/>
      <c r="J1706" s="24"/>
      <c r="K1706" s="24"/>
      <c r="L1706" s="24"/>
      <c r="M1706" s="24"/>
      <c r="N1706" s="24"/>
      <c r="O1706" s="24"/>
      <c r="P1706" s="24"/>
      <c r="Q1706" s="24"/>
      <c r="R1706" s="24"/>
      <c r="S1706" s="24"/>
      <c r="T1706" s="24"/>
      <c r="U1706" s="24"/>
      <c r="V1706" s="24"/>
    </row>
    <row r="1707" spans="1:22" x14ac:dyDescent="0.35">
      <c r="F1707" t="s">
        <v>198</v>
      </c>
      <c r="G1707" s="24">
        <f>SUM(G1618:G1627)*1000</f>
        <v>5463.8290000000015</v>
      </c>
      <c r="H1707" s="24">
        <f t="shared" ref="H1707:V1707" si="121">SUM(H1618:H1627)*1000</f>
        <v>5360.9469999999992</v>
      </c>
      <c r="I1707" s="24">
        <f t="shared" si="121"/>
        <v>5318.0959103174255</v>
      </c>
      <c r="J1707" s="24">
        <f t="shared" si="121"/>
        <v>5323.023000000001</v>
      </c>
      <c r="K1707" s="24">
        <f t="shared" si="121"/>
        <v>5492.1879999999983</v>
      </c>
      <c r="L1707" s="24">
        <f t="shared" si="121"/>
        <v>5949.3301057242406</v>
      </c>
      <c r="M1707" s="24">
        <f t="shared" si="121"/>
        <v>5766.5509999999986</v>
      </c>
      <c r="N1707" s="24">
        <f t="shared" si="121"/>
        <v>5964.6659378500344</v>
      </c>
      <c r="O1707" s="24">
        <f t="shared" si="121"/>
        <v>5919.303933041786</v>
      </c>
      <c r="P1707" s="24">
        <f t="shared" si="121"/>
        <v>5887.7630000000008</v>
      </c>
      <c r="Q1707" s="24">
        <f t="shared" si="121"/>
        <v>5708.4041382576834</v>
      </c>
      <c r="R1707" s="24">
        <f t="shared" si="121"/>
        <v>5625.4100000000008</v>
      </c>
      <c r="S1707" s="24">
        <f t="shared" si="121"/>
        <v>5919.2780648638109</v>
      </c>
      <c r="T1707" s="24">
        <f t="shared" si="121"/>
        <v>6063.1339351396591</v>
      </c>
      <c r="U1707" s="24">
        <f t="shared" si="121"/>
        <v>6003.6989342009501</v>
      </c>
      <c r="V1707" s="24">
        <f t="shared" si="121"/>
        <v>6048.5140668472304</v>
      </c>
    </row>
    <row r="1708" spans="1:22" x14ac:dyDescent="0.35">
      <c r="F1708" t="s">
        <v>189</v>
      </c>
      <c r="G1708" s="31">
        <f>SUM(G1628:G1647)*1000</f>
        <v>68089.155968309555</v>
      </c>
      <c r="H1708" s="31">
        <f t="shared" ref="H1708:V1708" si="122">SUM(H1628:H1647)*1000</f>
        <v>69535.718182628727</v>
      </c>
      <c r="I1708" s="31">
        <f t="shared" si="122"/>
        <v>69721.185886383799</v>
      </c>
      <c r="J1708" s="31">
        <f t="shared" si="122"/>
        <v>70309.629153267073</v>
      </c>
      <c r="K1708" s="31">
        <f t="shared" si="122"/>
        <v>71211.484580224176</v>
      </c>
      <c r="L1708" s="31">
        <f t="shared" si="122"/>
        <v>76275.906984314221</v>
      </c>
      <c r="M1708" s="31">
        <f t="shared" si="122"/>
        <v>74624.132032921247</v>
      </c>
      <c r="N1708" s="31">
        <f t="shared" si="122"/>
        <v>74433.065440843246</v>
      </c>
      <c r="O1708" s="31">
        <f t="shared" si="122"/>
        <v>69560.836191487804</v>
      </c>
      <c r="P1708" s="31">
        <f t="shared" si="122"/>
        <v>68726.034406256382</v>
      </c>
      <c r="Q1708" s="31">
        <f t="shared" si="122"/>
        <v>63759.01215073865</v>
      </c>
      <c r="R1708" s="31">
        <f t="shared" si="122"/>
        <v>61914.249809990288</v>
      </c>
      <c r="S1708" s="31">
        <f t="shared" si="122"/>
        <v>64287.166009394896</v>
      </c>
      <c r="T1708" s="31">
        <f t="shared" si="122"/>
        <v>65399.351887431651</v>
      </c>
      <c r="U1708" s="31">
        <f t="shared" si="122"/>
        <v>60516.834987171082</v>
      </c>
      <c r="V1708" s="31">
        <f t="shared" si="122"/>
        <v>58938.888624691725</v>
      </c>
    </row>
    <row r="1709" spans="1:22" x14ac:dyDescent="0.35">
      <c r="F1709" t="s">
        <v>225</v>
      </c>
      <c r="G1709" s="31">
        <f>SUM(G1707:G1708)</f>
        <v>73552.984968309553</v>
      </c>
      <c r="H1709" s="31">
        <f t="shared" ref="H1709:V1709" si="123">SUM(H1707:H1708)</f>
        <v>74896.665182628727</v>
      </c>
      <c r="I1709" s="31">
        <f t="shared" si="123"/>
        <v>75039.281796701223</v>
      </c>
      <c r="J1709" s="31">
        <f t="shared" si="123"/>
        <v>75632.652153267074</v>
      </c>
      <c r="K1709" s="31">
        <f t="shared" si="123"/>
        <v>76703.672580224171</v>
      </c>
      <c r="L1709" s="31">
        <f t="shared" si="123"/>
        <v>82225.237090038456</v>
      </c>
      <c r="M1709" s="31">
        <f t="shared" si="123"/>
        <v>80390.683032921239</v>
      </c>
      <c r="N1709" s="31">
        <f t="shared" si="123"/>
        <v>80397.731378693279</v>
      </c>
      <c r="O1709" s="31">
        <f t="shared" si="123"/>
        <v>75480.140124529586</v>
      </c>
      <c r="P1709" s="31">
        <f t="shared" si="123"/>
        <v>74613.797406256388</v>
      </c>
      <c r="Q1709" s="31">
        <f t="shared" si="123"/>
        <v>69467.416288996334</v>
      </c>
      <c r="R1709" s="31">
        <f t="shared" si="123"/>
        <v>67539.659809990291</v>
      </c>
      <c r="S1709" s="31">
        <f t="shared" si="123"/>
        <v>70206.444074258703</v>
      </c>
      <c r="T1709" s="31">
        <f t="shared" si="123"/>
        <v>71462.485822571311</v>
      </c>
      <c r="U1709" s="31">
        <f t="shared" si="123"/>
        <v>66520.533921372029</v>
      </c>
      <c r="V1709" s="31">
        <f t="shared" si="123"/>
        <v>64987.402691538955</v>
      </c>
    </row>
    <row r="1710" spans="1:22" x14ac:dyDescent="0.35">
      <c r="F1710" t="s">
        <v>190</v>
      </c>
      <c r="G1710" s="32">
        <f>SUM(G1611:G1617)*1000</f>
        <v>858.65923087953865</v>
      </c>
      <c r="H1710" s="32">
        <f t="shared" ref="H1710:V1710" si="124">SUM(H1611:H1617)*1000</f>
        <v>820.24900577129415</v>
      </c>
      <c r="I1710" s="32">
        <f t="shared" si="124"/>
        <v>883.64539764268125</v>
      </c>
      <c r="J1710" s="32">
        <f t="shared" si="124"/>
        <v>966.32198069428216</v>
      </c>
      <c r="K1710" s="32">
        <f t="shared" si="124"/>
        <v>817.77141111028527</v>
      </c>
      <c r="L1710" s="32">
        <f t="shared" si="124"/>
        <v>855.3257398810905</v>
      </c>
      <c r="M1710" s="32">
        <f t="shared" si="124"/>
        <v>872.54877670640599</v>
      </c>
      <c r="N1710" s="32">
        <f t="shared" si="124"/>
        <v>875.79217335354463</v>
      </c>
      <c r="O1710" s="32">
        <f t="shared" si="124"/>
        <v>849.95011025296253</v>
      </c>
      <c r="P1710" s="32">
        <f t="shared" si="124"/>
        <v>905.35813630824896</v>
      </c>
      <c r="Q1710" s="32">
        <f t="shared" si="124"/>
        <v>947.17618025477202</v>
      </c>
      <c r="R1710" s="32">
        <f t="shared" si="124"/>
        <v>977.95391223458785</v>
      </c>
      <c r="S1710" s="32">
        <f t="shared" si="124"/>
        <v>1001.4698893416132</v>
      </c>
      <c r="T1710" s="32">
        <f t="shared" si="124"/>
        <v>1000.0000000000002</v>
      </c>
      <c r="U1710" s="32">
        <f t="shared" si="124"/>
        <v>982.54812352235899</v>
      </c>
      <c r="V1710" s="32">
        <f t="shared" si="124"/>
        <v>991.82712095241754</v>
      </c>
    </row>
    <row r="1711" spans="1:22" x14ac:dyDescent="0.35">
      <c r="F1711" t="s">
        <v>248</v>
      </c>
      <c r="G1711" s="32">
        <f>SUM(G1601:G1610)*1000</f>
        <v>22390.183000000005</v>
      </c>
      <c r="H1711" s="32">
        <f t="shared" ref="H1711:V1711" si="125">SUM(H1601:H1610)*1000</f>
        <v>22066.965</v>
      </c>
      <c r="I1711" s="32">
        <f t="shared" si="125"/>
        <v>21235.236641896146</v>
      </c>
      <c r="J1711" s="32">
        <f t="shared" si="125"/>
        <v>21132.967000000001</v>
      </c>
      <c r="K1711" s="32">
        <f t="shared" si="125"/>
        <v>22257.530999999995</v>
      </c>
      <c r="L1711" s="32">
        <f t="shared" si="125"/>
        <v>22202.528394556262</v>
      </c>
      <c r="M1711" s="32">
        <f t="shared" si="125"/>
        <v>21742.654000000002</v>
      </c>
      <c r="N1711" s="32">
        <f t="shared" si="125"/>
        <v>22543.648765102182</v>
      </c>
      <c r="O1711" s="32">
        <f t="shared" si="125"/>
        <v>22161.391749313894</v>
      </c>
      <c r="P1711" s="32">
        <f t="shared" si="125"/>
        <v>22223.22</v>
      </c>
      <c r="Q1711" s="32">
        <f t="shared" si="125"/>
        <v>20091.06548660608</v>
      </c>
      <c r="R1711" s="32">
        <f t="shared" si="125"/>
        <v>19785.421999999995</v>
      </c>
      <c r="S1711" s="32">
        <f t="shared" si="125"/>
        <v>20585.786225580297</v>
      </c>
      <c r="T1711" s="32">
        <f t="shared" si="125"/>
        <v>20935.080776047093</v>
      </c>
      <c r="U1711" s="32">
        <f t="shared" si="125"/>
        <v>20893.544771011937</v>
      </c>
      <c r="V1711" s="32">
        <f t="shared" si="125"/>
        <v>21332.837235767172</v>
      </c>
    </row>
    <row r="1712" spans="1:22" x14ac:dyDescent="0.35">
      <c r="F1712" t="s">
        <v>249</v>
      </c>
      <c r="G1712" s="32">
        <f>SUM(G1710:G1711)</f>
        <v>23248.842230879542</v>
      </c>
      <c r="H1712" s="32">
        <f t="shared" ref="H1712:V1712" si="126">SUM(H1710:H1711)</f>
        <v>22887.214005771293</v>
      </c>
      <c r="I1712" s="32">
        <f t="shared" si="126"/>
        <v>22118.882039538828</v>
      </c>
      <c r="J1712" s="32">
        <f t="shared" si="126"/>
        <v>22099.288980694284</v>
      </c>
      <c r="K1712" s="32">
        <f t="shared" si="126"/>
        <v>23075.302411110282</v>
      </c>
      <c r="L1712" s="32">
        <f t="shared" si="126"/>
        <v>23057.854134437352</v>
      </c>
      <c r="M1712" s="32">
        <f t="shared" si="126"/>
        <v>22615.202776706406</v>
      </c>
      <c r="N1712" s="32">
        <f t="shared" si="126"/>
        <v>23419.440938455726</v>
      </c>
      <c r="O1712" s="32">
        <f t="shared" si="126"/>
        <v>23011.341859566855</v>
      </c>
      <c r="P1712" s="32">
        <f t="shared" si="126"/>
        <v>23128.57813630825</v>
      </c>
      <c r="Q1712" s="32">
        <f t="shared" si="126"/>
        <v>21038.241666860853</v>
      </c>
      <c r="R1712" s="32">
        <f t="shared" si="126"/>
        <v>20763.375912234584</v>
      </c>
      <c r="S1712" s="32">
        <f t="shared" si="126"/>
        <v>21587.256114921911</v>
      </c>
      <c r="T1712" s="32">
        <f t="shared" si="126"/>
        <v>21935.080776047093</v>
      </c>
      <c r="U1712" s="32">
        <f t="shared" si="126"/>
        <v>21876.092894534297</v>
      </c>
      <c r="V1712" s="32">
        <f t="shared" si="126"/>
        <v>22324.66435671959</v>
      </c>
    </row>
    <row r="1713" spans="1:23" x14ac:dyDescent="0.35">
      <c r="G1713" s="32"/>
      <c r="H1713" s="32"/>
      <c r="I1713" s="32"/>
      <c r="J1713" s="32"/>
      <c r="K1713" s="32"/>
      <c r="L1713" s="32"/>
      <c r="M1713" s="32"/>
      <c r="N1713" s="32"/>
      <c r="O1713" s="32"/>
      <c r="P1713" s="32"/>
      <c r="Q1713" s="32"/>
      <c r="R1713" s="32"/>
      <c r="S1713" s="32"/>
      <c r="T1713" s="32"/>
      <c r="U1713" s="32"/>
      <c r="V1713" s="32"/>
    </row>
    <row r="1714" spans="1:23" x14ac:dyDescent="0.35">
      <c r="F1714" s="2" t="s">
        <v>243</v>
      </c>
      <c r="G1714" s="32"/>
      <c r="H1714" s="32"/>
      <c r="I1714" s="32"/>
      <c r="J1714" s="32"/>
      <c r="K1714" s="32"/>
      <c r="L1714" s="32"/>
      <c r="M1714" s="32"/>
      <c r="N1714" s="32"/>
      <c r="O1714" s="32"/>
      <c r="P1714" s="32"/>
      <c r="Q1714" s="32"/>
      <c r="R1714" s="32"/>
      <c r="S1714" s="32"/>
      <c r="T1714" s="32"/>
      <c r="U1714" s="32"/>
      <c r="V1714" s="32"/>
    </row>
    <row r="1715" spans="1:23" x14ac:dyDescent="0.35">
      <c r="F1715" s="32" t="s">
        <v>228</v>
      </c>
      <c r="G1715" s="61">
        <v>3.3304409534158884E-2</v>
      </c>
      <c r="H1715" s="61">
        <v>3.5605706252247023E-2</v>
      </c>
      <c r="I1715" s="61">
        <v>3.4737238259311895E-2</v>
      </c>
      <c r="J1715" s="61">
        <v>3.6008834735548535E-2</v>
      </c>
      <c r="K1715" s="61">
        <v>3.305948222658376E-2</v>
      </c>
      <c r="L1715" s="61">
        <v>3.1493600199757797E-2</v>
      </c>
      <c r="M1715" s="61">
        <v>1.9285158615256513E-2</v>
      </c>
      <c r="N1715" s="61">
        <v>2.1199868699410519E-2</v>
      </c>
      <c r="O1715" s="61">
        <v>2.2760211773913984E-2</v>
      </c>
      <c r="P1715" s="61">
        <v>1.487698347412714E-2</v>
      </c>
      <c r="Q1715" s="61">
        <v>6.9845221934138483E-3</v>
      </c>
      <c r="R1715" s="61">
        <v>5.6806078992709015E-3</v>
      </c>
      <c r="S1715" s="61">
        <v>5.265129192252826E-3</v>
      </c>
      <c r="T1715" s="61">
        <v>5.5755234393711417E-3</v>
      </c>
      <c r="U1715" s="61">
        <v>5.3872439714352047E-3</v>
      </c>
      <c r="V1715" s="61">
        <v>5.2925178147150273E-3</v>
      </c>
    </row>
    <row r="1716" spans="1:23" x14ac:dyDescent="0.35">
      <c r="F1716" s="32" t="s">
        <v>229</v>
      </c>
      <c r="G1716" s="61">
        <v>0.81724720909441362</v>
      </c>
      <c r="H1716" s="61">
        <v>0.81465893243818166</v>
      </c>
      <c r="I1716" s="61">
        <v>0.83886097193952402</v>
      </c>
      <c r="J1716" s="61">
        <v>0.82816645450369608</v>
      </c>
      <c r="K1716" s="61">
        <v>0.82492498242158785</v>
      </c>
      <c r="L1716" s="61">
        <v>0.82265804608450444</v>
      </c>
      <c r="M1716" s="61">
        <v>0.84148858649976011</v>
      </c>
      <c r="N1716" s="61">
        <v>0.83285742965164977</v>
      </c>
      <c r="O1716" s="61">
        <v>0.83613499304254013</v>
      </c>
      <c r="P1716" s="61">
        <v>0.82709337320582133</v>
      </c>
      <c r="Q1716" s="61">
        <v>0.8409542568509365</v>
      </c>
      <c r="R1716" s="61">
        <v>0.82580626132076684</v>
      </c>
      <c r="S1716" s="61">
        <v>0.82551959290364718</v>
      </c>
      <c r="T1716" s="61">
        <v>0.8139512401567941</v>
      </c>
      <c r="U1716" s="61">
        <v>0.83719333957483877</v>
      </c>
      <c r="V1716" s="61">
        <v>0.83349948122094542</v>
      </c>
    </row>
    <row r="1717" spans="1:23" x14ac:dyDescent="0.35">
      <c r="F1717" s="32" t="s">
        <v>230</v>
      </c>
      <c r="G1717" s="61">
        <v>3.8085564178888483E-2</v>
      </c>
      <c r="H1717" s="61">
        <v>3.4155399453874441E-2</v>
      </c>
      <c r="I1717" s="61">
        <v>2.0692935968793187E-2</v>
      </c>
      <c r="J1717" s="61">
        <v>1.9240077830752031E-2</v>
      </c>
      <c r="K1717" s="61">
        <v>2.1910242074403223E-2</v>
      </c>
      <c r="L1717" s="61">
        <v>1.8760178103742871E-2</v>
      </c>
      <c r="M1717" s="61">
        <v>1.4191112985816242E-2</v>
      </c>
      <c r="N1717" s="61">
        <v>1.6742929935997786E-2</v>
      </c>
      <c r="O1717" s="61">
        <v>2.0478794849348701E-2</v>
      </c>
      <c r="P1717" s="61">
        <v>1.9318303030730587E-2</v>
      </c>
      <c r="Q1717" s="61">
        <v>2.0138889729861956E-2</v>
      </c>
      <c r="R1717" s="61">
        <v>1.9242223353585976E-2</v>
      </c>
      <c r="S1717" s="61">
        <v>1.6404294157315241E-2</v>
      </c>
      <c r="T1717" s="61">
        <v>1.8918283690130256E-2</v>
      </c>
      <c r="U1717" s="61">
        <v>1.6135318912989041E-2</v>
      </c>
      <c r="V1717" s="61">
        <v>1.3531810736341998E-2</v>
      </c>
    </row>
    <row r="1718" spans="1:23" x14ac:dyDescent="0.35">
      <c r="F1718" s="32" t="s">
        <v>231</v>
      </c>
      <c r="G1718" s="61">
        <v>0.10622910835087804</v>
      </c>
      <c r="H1718" s="61">
        <v>0.10885620450452228</v>
      </c>
      <c r="I1718" s="61">
        <v>9.9037842074536669E-2</v>
      </c>
      <c r="J1718" s="61">
        <v>0.10234219982529005</v>
      </c>
      <c r="K1718" s="61">
        <v>9.9204828225407229E-2</v>
      </c>
      <c r="L1718" s="61">
        <v>0.10061798424005397</v>
      </c>
      <c r="M1718" s="61">
        <v>9.5302903797518629E-2</v>
      </c>
      <c r="N1718" s="61">
        <v>9.5903946135374202E-2</v>
      </c>
      <c r="O1718" s="61">
        <v>8.8084780784932121E-2</v>
      </c>
      <c r="P1718" s="61">
        <v>0.11285237384527823</v>
      </c>
      <c r="Q1718" s="61">
        <v>0.11002626661645049</v>
      </c>
      <c r="R1718" s="61">
        <v>0.12131914220721633</v>
      </c>
      <c r="S1718" s="61">
        <v>0.12508848086426666</v>
      </c>
      <c r="T1718" s="61">
        <v>0.12466590521187602</v>
      </c>
      <c r="U1718" s="61">
        <v>0.10729561729178752</v>
      </c>
      <c r="V1718" s="61">
        <v>0.11689622063758683</v>
      </c>
    </row>
    <row r="1719" spans="1:23" x14ac:dyDescent="0.35">
      <c r="F1719" s="32" t="s">
        <v>232</v>
      </c>
      <c r="G1719" s="61">
        <v>5.1337088416610315E-3</v>
      </c>
      <c r="H1719" s="61">
        <v>6.7237573511746383E-3</v>
      </c>
      <c r="I1719" s="61">
        <v>6.6709948941721725E-3</v>
      </c>
      <c r="J1719" s="61">
        <v>1.4242433104713313E-2</v>
      </c>
      <c r="K1719" s="61">
        <v>2.0900465052017831E-2</v>
      </c>
      <c r="L1719" s="61">
        <v>2.6470209142722065E-2</v>
      </c>
      <c r="M1719" s="61">
        <v>2.9732238101648469E-2</v>
      </c>
      <c r="N1719" s="61">
        <v>3.3295815157878453E-2</v>
      </c>
      <c r="O1719" s="61">
        <v>3.2541208237425907E-2</v>
      </c>
      <c r="P1719" s="61">
        <v>2.5858966444042779E-2</v>
      </c>
      <c r="Q1719" s="61">
        <v>2.1896088829361449E-2</v>
      </c>
      <c r="R1719" s="61">
        <v>2.7951765219159805E-2</v>
      </c>
      <c r="S1719" s="61">
        <v>2.7722513840579058E-2</v>
      </c>
      <c r="T1719" s="61">
        <v>3.6889036804334051E-2</v>
      </c>
      <c r="U1719" s="61">
        <v>3.398846928919786E-2</v>
      </c>
      <c r="V1719" s="61">
        <v>3.0779980642254227E-2</v>
      </c>
    </row>
    <row r="1720" spans="1:23" x14ac:dyDescent="0.35">
      <c r="G1720" s="61">
        <v>1.0000000000000002</v>
      </c>
      <c r="H1720" s="61">
        <v>1</v>
      </c>
      <c r="I1720" s="61">
        <v>0.99999998313633798</v>
      </c>
      <c r="J1720" s="61">
        <v>0.99999999999999989</v>
      </c>
      <c r="K1720" s="61">
        <v>0.99999999999999978</v>
      </c>
      <c r="L1720" s="61">
        <v>1.0000000177707811</v>
      </c>
      <c r="M1720" s="61">
        <v>0.99999999999999989</v>
      </c>
      <c r="N1720" s="61">
        <v>0.99999998958031078</v>
      </c>
      <c r="O1720" s="61">
        <v>0.99999998868816076</v>
      </c>
      <c r="P1720" s="61">
        <v>1</v>
      </c>
      <c r="Q1720" s="61">
        <v>1.0000000242200242</v>
      </c>
      <c r="R1720" s="61">
        <v>0.99999999999999978</v>
      </c>
      <c r="S1720" s="61">
        <v>1.0000000109580609</v>
      </c>
      <c r="T1720" s="61">
        <v>0.99999998930250567</v>
      </c>
      <c r="U1720" s="61">
        <v>0.99999998904024834</v>
      </c>
      <c r="V1720" s="61">
        <v>1.0000000110518437</v>
      </c>
    </row>
    <row r="1721" spans="1:23" x14ac:dyDescent="0.35">
      <c r="G1721" s="32"/>
      <c r="H1721" s="32"/>
      <c r="I1721" s="32"/>
      <c r="J1721" s="32"/>
      <c r="K1721" s="32"/>
      <c r="L1721" s="32"/>
      <c r="M1721" s="32"/>
      <c r="N1721" s="32"/>
      <c r="O1721" s="32"/>
      <c r="P1721" s="32"/>
      <c r="Q1721" s="32"/>
      <c r="R1721" s="32"/>
      <c r="S1721" s="32"/>
      <c r="T1721" s="32"/>
      <c r="U1721" s="32"/>
      <c r="V1721" s="32"/>
    </row>
    <row r="1722" spans="1:23" x14ac:dyDescent="0.35">
      <c r="G1722" s="32"/>
      <c r="H1722" s="32"/>
      <c r="I1722" s="32"/>
      <c r="J1722" s="32"/>
      <c r="K1722" s="32"/>
      <c r="L1722" s="32"/>
      <c r="M1722" s="32"/>
      <c r="N1722" s="32"/>
      <c r="O1722" s="32"/>
      <c r="P1722" s="32"/>
      <c r="Q1722" s="32"/>
      <c r="R1722" s="32"/>
      <c r="S1722" s="32"/>
      <c r="T1722" s="32"/>
      <c r="U1722" s="32"/>
      <c r="V1722" s="32"/>
    </row>
    <row r="1723" spans="1:23" x14ac:dyDescent="0.35">
      <c r="G1723" s="32"/>
      <c r="H1723" s="32"/>
      <c r="I1723" s="32"/>
      <c r="J1723" s="32"/>
      <c r="K1723" s="32"/>
      <c r="L1723" s="32"/>
      <c r="M1723" s="32"/>
      <c r="N1723" s="32"/>
      <c r="O1723" s="32"/>
      <c r="P1723" s="32"/>
      <c r="Q1723" s="32"/>
      <c r="R1723" s="32"/>
      <c r="S1723" s="32"/>
      <c r="T1723" s="32"/>
      <c r="U1723" s="32"/>
      <c r="V1723" s="32"/>
    </row>
    <row r="1724" spans="1:23" x14ac:dyDescent="0.35">
      <c r="G1724" s="32"/>
      <c r="H1724" s="32"/>
      <c r="I1724" s="32"/>
      <c r="J1724" s="32"/>
      <c r="K1724" s="32"/>
      <c r="L1724" s="32"/>
      <c r="M1724" s="32"/>
      <c r="N1724" s="32"/>
      <c r="O1724" s="32"/>
      <c r="P1724" s="32"/>
      <c r="Q1724" s="32"/>
      <c r="R1724" s="32"/>
      <c r="S1724" s="32"/>
      <c r="T1724" s="32"/>
      <c r="U1724" s="32"/>
      <c r="V1724" s="32"/>
    </row>
    <row r="1725" spans="1:23" ht="15.5" x14ac:dyDescent="0.35">
      <c r="F1725" s="2" t="s">
        <v>226</v>
      </c>
      <c r="G1725" s="62">
        <v>5463.8289999999997</v>
      </c>
      <c r="H1725" s="62">
        <v>5360.9470000000001</v>
      </c>
      <c r="I1725" s="62">
        <v>5318.0959999999995</v>
      </c>
      <c r="J1725" s="62">
        <v>5323.0230000000001</v>
      </c>
      <c r="K1725" s="62">
        <v>5492.1880000000001</v>
      </c>
      <c r="L1725" s="62">
        <v>5949.33</v>
      </c>
      <c r="M1725" s="62">
        <v>5766.5510000000004</v>
      </c>
      <c r="N1725" s="62">
        <v>5964.6660000000002</v>
      </c>
      <c r="O1725" s="62">
        <v>5919.3040000000001</v>
      </c>
      <c r="P1725" s="62">
        <v>5887.7629999999999</v>
      </c>
      <c r="Q1725" s="62">
        <v>5708.4040000000005</v>
      </c>
      <c r="R1725" s="62">
        <v>5625.41</v>
      </c>
      <c r="S1725" s="62">
        <v>5919.2780000000002</v>
      </c>
      <c r="T1725" s="62">
        <v>6063.134</v>
      </c>
      <c r="U1725" s="62">
        <v>6003.6989999999996</v>
      </c>
      <c r="V1725" s="62">
        <v>6048.5140000000001</v>
      </c>
      <c r="W1725" s="62">
        <v>5998.7889999999998</v>
      </c>
    </row>
    <row r="1726" spans="1:23" x14ac:dyDescent="0.35">
      <c r="A1726" t="s">
        <v>70</v>
      </c>
      <c r="B1726" t="s">
        <v>42</v>
      </c>
      <c r="C1726" t="str">
        <f t="shared" ref="C1726:C1735" si="127">A1726&amp;"_"&amp;B1726</f>
        <v>UK_TO_elec</v>
      </c>
      <c r="D1726" t="str">
        <f t="shared" ref="D1726:D1735" si="128">IF(B1726="TO_heat","PROTRA_CHP_HP_I","PROTRA_CHP_PP_I")</f>
        <v>PROTRA_CHP_PP_I</v>
      </c>
      <c r="E1726" t="s">
        <v>0</v>
      </c>
      <c r="F1726" s="1" t="str">
        <f t="shared" ref="F1726:F1735" si="129">A1726&amp;B1726&amp;E1726</f>
        <v>UKTO_elecPROTRA_CHP_gas_fuels</v>
      </c>
      <c r="G1726" s="32">
        <f>G1725*G1716/1000</f>
        <v>4.4652990012191207</v>
      </c>
      <c r="H1726" s="32">
        <f t="shared" ref="H1726:W1726" si="130">H1725*H1716/1000</f>
        <v>4.3673433598776725</v>
      </c>
      <c r="I1726" s="32">
        <f t="shared" si="130"/>
        <v>4.4611431794276948</v>
      </c>
      <c r="J1726" s="32">
        <f t="shared" si="130"/>
        <v>4.4083490851516283</v>
      </c>
      <c r="K1726" s="32">
        <f t="shared" si="130"/>
        <v>4.5306430893560554</v>
      </c>
      <c r="L1726" s="32">
        <f t="shared" si="130"/>
        <v>4.8942641933119244</v>
      </c>
      <c r="M1726" s="32">
        <f t="shared" si="130"/>
        <v>4.8524868499687779</v>
      </c>
      <c r="N1726" s="32">
        <f t="shared" si="130"/>
        <v>4.9677163934905879</v>
      </c>
      <c r="O1726" s="32">
        <f t="shared" si="130"/>
        <v>4.9493372088566803</v>
      </c>
      <c r="P1726" s="32">
        <f t="shared" si="130"/>
        <v>4.8697297603064262</v>
      </c>
      <c r="Q1726" s="32">
        <f t="shared" si="130"/>
        <v>4.8005066436249137</v>
      </c>
      <c r="R1726" s="32">
        <f t="shared" si="130"/>
        <v>4.6454988004964557</v>
      </c>
      <c r="S1726" s="32">
        <f t="shared" si="130"/>
        <v>4.8864799648435158</v>
      </c>
      <c r="T1726" s="32">
        <f t="shared" si="130"/>
        <v>4.9350954385368242</v>
      </c>
      <c r="U1726" s="32">
        <f t="shared" si="130"/>
        <v>5.0262568156121201</v>
      </c>
      <c r="V1726" s="32">
        <f t="shared" si="130"/>
        <v>5.0414332811576257</v>
      </c>
      <c r="W1726" s="32">
        <f t="shared" si="130"/>
        <v>0</v>
      </c>
    </row>
    <row r="1727" spans="1:23" x14ac:dyDescent="0.35">
      <c r="A1727" t="s">
        <v>70</v>
      </c>
      <c r="B1727" t="s">
        <v>42</v>
      </c>
      <c r="C1727" t="str">
        <f t="shared" si="127"/>
        <v>UK_TO_elec</v>
      </c>
      <c r="D1727" t="str">
        <f t="shared" si="128"/>
        <v>PROTRA_CHP_PP_I</v>
      </c>
      <c r="E1727" t="s">
        <v>1</v>
      </c>
      <c r="F1727" s="1" t="str">
        <f t="shared" si="129"/>
        <v>UKTO_elecPROTRA_CHP_gas_fuels_CCS</v>
      </c>
      <c r="G1727" s="32">
        <v>0</v>
      </c>
      <c r="H1727" s="32">
        <v>0</v>
      </c>
      <c r="I1727" s="32">
        <v>0</v>
      </c>
      <c r="J1727" s="32">
        <v>0</v>
      </c>
      <c r="K1727" s="32">
        <v>0</v>
      </c>
      <c r="L1727" s="32">
        <v>0</v>
      </c>
      <c r="M1727" s="32">
        <v>0</v>
      </c>
      <c r="N1727" s="32">
        <v>0</v>
      </c>
      <c r="O1727" s="32">
        <v>0</v>
      </c>
      <c r="P1727" s="32">
        <v>0</v>
      </c>
      <c r="Q1727" s="32">
        <v>0</v>
      </c>
      <c r="R1727" s="32">
        <v>0</v>
      </c>
      <c r="S1727" s="32">
        <v>0</v>
      </c>
      <c r="T1727" s="32">
        <v>0</v>
      </c>
      <c r="U1727" s="32">
        <v>0</v>
      </c>
      <c r="V1727" s="32">
        <v>0</v>
      </c>
      <c r="W1727" s="32">
        <v>0</v>
      </c>
    </row>
    <row r="1728" spans="1:23" x14ac:dyDescent="0.35">
      <c r="A1728" t="s">
        <v>70</v>
      </c>
      <c r="B1728" t="s">
        <v>42</v>
      </c>
      <c r="C1728" t="str">
        <f t="shared" si="127"/>
        <v>UK_TO_elec</v>
      </c>
      <c r="D1728" t="str">
        <f t="shared" si="128"/>
        <v>PROTRA_CHP_PP_I</v>
      </c>
      <c r="E1728" t="s">
        <v>2</v>
      </c>
      <c r="F1728" s="1" t="str">
        <f t="shared" si="129"/>
        <v>UKTO_elecPROTRA_CHP_geothermal</v>
      </c>
      <c r="G1728" s="32">
        <v>0</v>
      </c>
      <c r="H1728" s="32">
        <v>0</v>
      </c>
      <c r="I1728" s="32">
        <v>0</v>
      </c>
      <c r="J1728" s="32">
        <v>0</v>
      </c>
      <c r="K1728" s="32">
        <v>0</v>
      </c>
      <c r="L1728" s="32">
        <v>0</v>
      </c>
      <c r="M1728" s="32">
        <v>0</v>
      </c>
      <c r="N1728" s="32">
        <v>0</v>
      </c>
      <c r="O1728" s="32">
        <v>0</v>
      </c>
      <c r="P1728" s="32">
        <v>0</v>
      </c>
      <c r="Q1728" s="32">
        <v>0</v>
      </c>
      <c r="R1728" s="32">
        <v>0</v>
      </c>
      <c r="S1728" s="32">
        <v>0</v>
      </c>
      <c r="T1728" s="32">
        <v>0</v>
      </c>
      <c r="U1728" s="32">
        <v>0</v>
      </c>
      <c r="V1728" s="32">
        <v>0</v>
      </c>
      <c r="W1728" s="32">
        <v>0</v>
      </c>
    </row>
    <row r="1729" spans="1:23" x14ac:dyDescent="0.35">
      <c r="A1729" t="s">
        <v>70</v>
      </c>
      <c r="B1729" t="s">
        <v>42</v>
      </c>
      <c r="C1729" t="str">
        <f t="shared" si="127"/>
        <v>UK_TO_elec</v>
      </c>
      <c r="D1729" t="str">
        <f t="shared" si="128"/>
        <v>PROTRA_CHP_PP_I</v>
      </c>
      <c r="E1729" t="s">
        <v>3</v>
      </c>
      <c r="F1729" s="1" t="str">
        <f t="shared" si="129"/>
        <v>UKTO_elecPROTRA_CHP_liquid_fuels</v>
      </c>
      <c r="G1729" s="32">
        <f>G1725*G1717/1000</f>
        <v>0.20809301004197206</v>
      </c>
      <c r="H1729" s="32">
        <f t="shared" ref="H1729:W1729" si="131">H1725*H1717/1000</f>
        <v>0.18310528623604982</v>
      </c>
      <c r="I1729" s="32">
        <f t="shared" si="131"/>
        <v>0.11004702000389517</v>
      </c>
      <c r="J1729" s="32">
        <f t="shared" si="131"/>
        <v>0.10241537681488318</v>
      </c>
      <c r="K1729" s="32">
        <f t="shared" si="131"/>
        <v>0.12033516859813249</v>
      </c>
      <c r="L1729" s="32">
        <f t="shared" si="131"/>
        <v>0.11161049039794056</v>
      </c>
      <c r="M1729" s="32">
        <f t="shared" si="131"/>
        <v>8.1833776779471637E-2</v>
      </c>
      <c r="N1729" s="32">
        <f t="shared" si="131"/>
        <v>9.9865984929628171E-2</v>
      </c>
      <c r="O1729" s="32">
        <f t="shared" si="131"/>
        <v>0.12122021226692917</v>
      </c>
      <c r="P1729" s="32">
        <f t="shared" si="131"/>
        <v>0.1137415898071234</v>
      </c>
      <c r="Q1729" s="32">
        <f t="shared" si="131"/>
        <v>0.11496091868950292</v>
      </c>
      <c r="R1729" s="32">
        <f t="shared" si="131"/>
        <v>0.10824539567549608</v>
      </c>
      <c r="S1729" s="32">
        <f t="shared" si="131"/>
        <v>9.7101577510924644E-2</v>
      </c>
      <c r="T1729" s="32">
        <f t="shared" si="131"/>
        <v>0.11470408906327423</v>
      </c>
      <c r="U1729" s="32">
        <f t="shared" si="131"/>
        <v>9.6871598022593389E-2</v>
      </c>
      <c r="V1729" s="32">
        <f t="shared" si="131"/>
        <v>8.1847346684114877E-2</v>
      </c>
      <c r="W1729" s="32">
        <f t="shared" si="131"/>
        <v>0</v>
      </c>
    </row>
    <row r="1730" spans="1:23" x14ac:dyDescent="0.35">
      <c r="A1730" t="s">
        <v>70</v>
      </c>
      <c r="B1730" t="s">
        <v>42</v>
      </c>
      <c r="C1730" t="str">
        <f t="shared" si="127"/>
        <v>UK_TO_elec</v>
      </c>
      <c r="D1730" t="str">
        <f t="shared" si="128"/>
        <v>PROTRA_CHP_PP_I</v>
      </c>
      <c r="E1730" t="s">
        <v>4</v>
      </c>
      <c r="F1730" s="1" t="str">
        <f t="shared" si="129"/>
        <v>UKTO_elecPROTRA_CHP_liquid_fuels_CCS</v>
      </c>
      <c r="G1730" s="32">
        <v>0</v>
      </c>
      <c r="H1730" s="32">
        <v>0</v>
      </c>
      <c r="I1730" s="32">
        <v>0</v>
      </c>
      <c r="J1730" s="32">
        <v>0</v>
      </c>
      <c r="K1730" s="32">
        <v>0</v>
      </c>
      <c r="L1730" s="32">
        <v>0</v>
      </c>
      <c r="M1730" s="32">
        <v>0</v>
      </c>
      <c r="N1730" s="32">
        <v>0</v>
      </c>
      <c r="O1730" s="32">
        <v>0</v>
      </c>
      <c r="P1730" s="32">
        <v>0</v>
      </c>
      <c r="Q1730" s="32">
        <v>0</v>
      </c>
      <c r="R1730" s="32">
        <v>0</v>
      </c>
      <c r="S1730" s="32">
        <v>0</v>
      </c>
      <c r="T1730" s="32">
        <v>0</v>
      </c>
      <c r="U1730" s="32">
        <v>0</v>
      </c>
      <c r="V1730" s="32">
        <v>0</v>
      </c>
      <c r="W1730" s="32">
        <v>0</v>
      </c>
    </row>
    <row r="1731" spans="1:23" x14ac:dyDescent="0.35">
      <c r="A1731" t="s">
        <v>70</v>
      </c>
      <c r="B1731" t="s">
        <v>42</v>
      </c>
      <c r="C1731" t="str">
        <f t="shared" si="127"/>
        <v>UK_TO_elec</v>
      </c>
      <c r="D1731" t="str">
        <f t="shared" si="128"/>
        <v>PROTRA_CHP_PP_I</v>
      </c>
      <c r="E1731" t="s">
        <v>5</v>
      </c>
      <c r="F1731" s="1" t="str">
        <f t="shared" si="129"/>
        <v>UKTO_elecPROTRA_CHP_solid_fossil</v>
      </c>
      <c r="G1731" s="32">
        <f>G1725*G1715/1000</f>
        <v>0.18196959864061379</v>
      </c>
      <c r="H1731" s="32">
        <f t="shared" ref="H1731:W1731" si="132">H1725*H1715/1000</f>
        <v>0.19088030411586493</v>
      </c>
      <c r="I1731" s="32">
        <f t="shared" si="132"/>
        <v>0.18473596783789353</v>
      </c>
      <c r="J1731" s="32">
        <f t="shared" si="132"/>
        <v>0.19167585550052377</v>
      </c>
      <c r="K1731" s="32">
        <f t="shared" si="132"/>
        <v>0.1815688915710566</v>
      </c>
      <c r="L1731" s="32">
        <f t="shared" si="132"/>
        <v>0.18736582047642505</v>
      </c>
      <c r="M1731" s="32">
        <f t="shared" si="132"/>
        <v>0.11120885069796607</v>
      </c>
      <c r="N1731" s="32">
        <f t="shared" si="132"/>
        <v>0.12645013603583813</v>
      </c>
      <c r="O1731" s="32">
        <f t="shared" si="132"/>
        <v>0.13472461259417615</v>
      </c>
      <c r="P1731" s="32">
        <f t="shared" si="132"/>
        <v>8.759215285057724E-2</v>
      </c>
      <c r="Q1731" s="32">
        <f t="shared" si="132"/>
        <v>3.9870474426972384E-2</v>
      </c>
      <c r="R1731" s="32">
        <f t="shared" si="132"/>
        <v>3.1955748482637519E-2</v>
      </c>
      <c r="S1731" s="32">
        <f t="shared" si="132"/>
        <v>3.1165763394859925E-2</v>
      </c>
      <c r="T1731" s="32">
        <f t="shared" si="132"/>
        <v>3.380514573304811E-2</v>
      </c>
      <c r="U1731" s="32">
        <f t="shared" si="132"/>
        <v>3.2343391244061562E-2</v>
      </c>
      <c r="V1731" s="32">
        <f t="shared" si="132"/>
        <v>3.2011868097553249E-2</v>
      </c>
      <c r="W1731" s="32">
        <f t="shared" si="132"/>
        <v>0</v>
      </c>
    </row>
    <row r="1732" spans="1:23" x14ac:dyDescent="0.35">
      <c r="A1732" t="s">
        <v>70</v>
      </c>
      <c r="B1732" t="s">
        <v>42</v>
      </c>
      <c r="C1732" t="str">
        <f t="shared" si="127"/>
        <v>UK_TO_elec</v>
      </c>
      <c r="D1732" t="str">
        <f t="shared" si="128"/>
        <v>PROTRA_CHP_PP_I</v>
      </c>
      <c r="E1732" t="s">
        <v>6</v>
      </c>
      <c r="F1732" s="1" t="str">
        <f t="shared" si="129"/>
        <v>UKTO_elecPROTRA_CHP_solid_fossil_CCS</v>
      </c>
      <c r="G1732" s="32">
        <v>0</v>
      </c>
      <c r="H1732" s="32">
        <v>0</v>
      </c>
      <c r="I1732" s="32">
        <v>0</v>
      </c>
      <c r="J1732" s="32">
        <v>0</v>
      </c>
      <c r="K1732" s="32">
        <v>0</v>
      </c>
      <c r="L1732" s="32">
        <v>0</v>
      </c>
      <c r="M1732" s="32">
        <v>0</v>
      </c>
      <c r="N1732" s="32">
        <v>0</v>
      </c>
      <c r="O1732" s="32">
        <v>0</v>
      </c>
      <c r="P1732" s="32">
        <v>0</v>
      </c>
      <c r="Q1732" s="32">
        <v>0</v>
      </c>
      <c r="R1732" s="32">
        <v>0</v>
      </c>
      <c r="S1732" s="32">
        <v>0</v>
      </c>
      <c r="T1732" s="32">
        <v>0</v>
      </c>
      <c r="U1732" s="32">
        <v>0</v>
      </c>
      <c r="V1732" s="32">
        <v>0</v>
      </c>
      <c r="W1732" s="32">
        <v>0</v>
      </c>
    </row>
    <row r="1733" spans="1:23" x14ac:dyDescent="0.35">
      <c r="A1733" t="s">
        <v>70</v>
      </c>
      <c r="B1733" t="s">
        <v>42</v>
      </c>
      <c r="C1733" t="str">
        <f t="shared" si="127"/>
        <v>UK_TO_elec</v>
      </c>
      <c r="D1733" t="str">
        <f t="shared" si="128"/>
        <v>PROTRA_CHP_PP_I</v>
      </c>
      <c r="E1733" t="s">
        <v>7</v>
      </c>
      <c r="F1733" s="1" t="str">
        <f t="shared" si="129"/>
        <v>UKTO_elecPROTRA_CHP_waste</v>
      </c>
      <c r="G1733" s="32">
        <f>G1725*G1718/1000</f>
        <v>0.58041768285166961</v>
      </c>
      <c r="H1733" s="32">
        <f t="shared" ref="H1733:W1733" si="133">H1725*H1718/1000</f>
        <v>0.58357234296990523</v>
      </c>
      <c r="I1733" s="32">
        <f t="shared" si="133"/>
        <v>0.52669275178522512</v>
      </c>
      <c r="J1733" s="32">
        <f t="shared" si="133"/>
        <v>0.54476988354061495</v>
      </c>
      <c r="K1733" s="32">
        <f t="shared" si="133"/>
        <v>0.54485156712164295</v>
      </c>
      <c r="L1733" s="32">
        <f t="shared" si="133"/>
        <v>0.59860959217888021</v>
      </c>
      <c r="M1733" s="32">
        <f t="shared" si="133"/>
        <v>0.54956905519648491</v>
      </c>
      <c r="N1733" s="32">
        <f t="shared" si="133"/>
        <v>0.57203500677949792</v>
      </c>
      <c r="O1733" s="32">
        <f t="shared" si="133"/>
        <v>0.52140059523937177</v>
      </c>
      <c r="P1733" s="32">
        <f t="shared" si="133"/>
        <v>0.66444803118839679</v>
      </c>
      <c r="Q1733" s="32">
        <f t="shared" si="133"/>
        <v>0.62807438045841257</v>
      </c>
      <c r="R1733" s="32">
        <f t="shared" si="133"/>
        <v>0.68246991576389682</v>
      </c>
      <c r="S1733" s="32">
        <f t="shared" si="133"/>
        <v>0.74043349283327464</v>
      </c>
      <c r="T1733" s="32">
        <f t="shared" si="133"/>
        <v>0.75586608853090276</v>
      </c>
      <c r="U1733" s="32">
        <f t="shared" si="133"/>
        <v>0.64417059023908751</v>
      </c>
      <c r="V1733" s="32">
        <f t="shared" si="133"/>
        <v>0.70704842707353277</v>
      </c>
      <c r="W1733" s="32">
        <f t="shared" si="133"/>
        <v>0</v>
      </c>
    </row>
    <row r="1734" spans="1:23" x14ac:dyDescent="0.35">
      <c r="A1734" t="s">
        <v>70</v>
      </c>
      <c r="B1734" t="s">
        <v>42</v>
      </c>
      <c r="C1734" t="str">
        <f t="shared" si="127"/>
        <v>UK_TO_elec</v>
      </c>
      <c r="D1734" t="str">
        <f t="shared" si="128"/>
        <v>PROTRA_CHP_PP_I</v>
      </c>
      <c r="E1734" t="s">
        <v>8</v>
      </c>
      <c r="F1734" s="1" t="str">
        <f t="shared" si="129"/>
        <v>UKTO_elecPROTRA_CHP_solid_bio</v>
      </c>
      <c r="G1734" s="32">
        <f>G1725*G1719/1000</f>
        <v>2.8049707246623951E-2</v>
      </c>
      <c r="H1734" s="32">
        <f t="shared" ref="H1734:W1734" si="134">H1725*H1719/1000</f>
        <v>3.6045706800507622E-2</v>
      </c>
      <c r="I1734" s="32">
        <f t="shared" si="134"/>
        <v>3.5476991262717444E-2</v>
      </c>
      <c r="J1734" s="32">
        <f t="shared" si="134"/>
        <v>7.5812798992350383E-2</v>
      </c>
      <c r="K1734" s="32">
        <f t="shared" si="134"/>
        <v>0.11478928335311171</v>
      </c>
      <c r="L1734" s="32">
        <f t="shared" si="134"/>
        <v>0.15748000935907067</v>
      </c>
      <c r="M1734" s="32">
        <f t="shared" si="134"/>
        <v>0.1714524673572991</v>
      </c>
      <c r="N1734" s="32">
        <f t="shared" si="134"/>
        <v>0.19859841661448224</v>
      </c>
      <c r="O1734" s="32">
        <f t="shared" si="134"/>
        <v>0.19262130408462813</v>
      </c>
      <c r="P1734" s="32">
        <f t="shared" si="134"/>
        <v>0.15225146584747665</v>
      </c>
      <c r="Q1734" s="32">
        <f t="shared" si="134"/>
        <v>0.12499172105788221</v>
      </c>
      <c r="R1734" s="32">
        <f t="shared" si="134"/>
        <v>0.15724013958151375</v>
      </c>
      <c r="S1734" s="32">
        <f t="shared" si="134"/>
        <v>0.16409726628123514</v>
      </c>
      <c r="T1734" s="32">
        <f t="shared" si="134"/>
        <v>0.22366317327560911</v>
      </c>
      <c r="U1734" s="32">
        <f t="shared" si="134"/>
        <v>0.20405653908308791</v>
      </c>
      <c r="V1734" s="32">
        <f t="shared" si="134"/>
        <v>0.1861731438344037</v>
      </c>
      <c r="W1734" s="32">
        <f t="shared" si="134"/>
        <v>0</v>
      </c>
    </row>
    <row r="1735" spans="1:23" x14ac:dyDescent="0.35">
      <c r="A1735" t="s">
        <v>70</v>
      </c>
      <c r="B1735" t="s">
        <v>42</v>
      </c>
      <c r="C1735" t="str">
        <f t="shared" si="127"/>
        <v>UK_TO_elec</v>
      </c>
      <c r="D1735" t="str">
        <f t="shared" si="128"/>
        <v>PROTRA_CHP_PP_I</v>
      </c>
      <c r="E1735" t="s">
        <v>9</v>
      </c>
      <c r="F1735" s="1" t="str">
        <f t="shared" si="129"/>
        <v>UKTO_elecPROTRA_CHP_solid_bio_CCS</v>
      </c>
      <c r="G1735" s="32">
        <v>0</v>
      </c>
      <c r="H1735" s="32">
        <v>0</v>
      </c>
      <c r="I1735" s="32">
        <v>0</v>
      </c>
      <c r="J1735" s="32">
        <v>0</v>
      </c>
      <c r="K1735" s="32">
        <v>0</v>
      </c>
      <c r="L1735" s="32">
        <v>0</v>
      </c>
      <c r="M1735" s="32">
        <v>0</v>
      </c>
      <c r="N1735" s="32">
        <v>0</v>
      </c>
      <c r="O1735" s="32">
        <v>0</v>
      </c>
      <c r="P1735" s="32">
        <v>0</v>
      </c>
      <c r="Q1735" s="32">
        <v>0</v>
      </c>
      <c r="R1735" s="32">
        <v>0</v>
      </c>
      <c r="S1735" s="32">
        <v>0</v>
      </c>
      <c r="T1735" s="32">
        <v>0</v>
      </c>
      <c r="U1735" s="32">
        <v>0</v>
      </c>
      <c r="V1735" s="32">
        <v>0</v>
      </c>
      <c r="W1735" s="32">
        <v>0</v>
      </c>
    </row>
    <row r="1736" spans="1:23" x14ac:dyDescent="0.35">
      <c r="G1736" s="32"/>
      <c r="H1736" s="32"/>
      <c r="I1736" s="32"/>
      <c r="J1736" s="32"/>
      <c r="K1736" s="32"/>
      <c r="L1736" s="32"/>
      <c r="M1736" s="32"/>
      <c r="N1736" s="32"/>
      <c r="O1736" s="32"/>
      <c r="P1736" s="32"/>
      <c r="Q1736" s="32"/>
      <c r="R1736" s="32"/>
      <c r="S1736" s="32"/>
      <c r="T1736" s="32"/>
      <c r="U1736" s="32"/>
      <c r="V1736" s="32"/>
      <c r="W1736" s="32"/>
    </row>
    <row r="1737" spans="1:23" x14ac:dyDescent="0.35">
      <c r="G1737" s="32"/>
      <c r="H1737" s="32"/>
      <c r="I1737" s="32"/>
      <c r="J1737" s="32"/>
      <c r="K1737" s="32"/>
      <c r="L1737" s="32"/>
      <c r="M1737" s="32"/>
      <c r="N1737" s="32"/>
      <c r="O1737" s="32"/>
      <c r="P1737" s="32"/>
      <c r="Q1737" s="32"/>
      <c r="R1737" s="32"/>
      <c r="S1737" s="32"/>
      <c r="T1737" s="32"/>
      <c r="U1737" s="32"/>
      <c r="V1737" s="32"/>
    </row>
    <row r="1738" spans="1:23" x14ac:dyDescent="0.35">
      <c r="G1738" s="32"/>
      <c r="H1738" s="32"/>
      <c r="I1738" s="32"/>
      <c r="J1738" s="32"/>
      <c r="K1738" s="32"/>
      <c r="L1738" s="32"/>
      <c r="M1738" s="32"/>
      <c r="N1738" s="32"/>
      <c r="O1738" s="32"/>
      <c r="P1738" s="32"/>
      <c r="Q1738" s="32"/>
      <c r="R1738" s="32"/>
      <c r="S1738" s="32"/>
      <c r="T1738" s="32"/>
      <c r="U1738" s="32"/>
      <c r="V1738" s="32"/>
    </row>
    <row r="1739" spans="1:23" ht="15.5" x14ac:dyDescent="0.35">
      <c r="F1739" s="2" t="s">
        <v>227</v>
      </c>
      <c r="G1739" s="62">
        <v>22390.183000000001</v>
      </c>
      <c r="H1739" s="62">
        <v>22066.965</v>
      </c>
      <c r="I1739" s="62">
        <v>21235.237000000001</v>
      </c>
      <c r="J1739" s="62">
        <v>21132.967000000001</v>
      </c>
      <c r="K1739" s="62">
        <v>22257.530999999999</v>
      </c>
      <c r="L1739" s="62">
        <v>22202.527999999998</v>
      </c>
      <c r="M1739" s="62">
        <v>21742.653999999999</v>
      </c>
      <c r="N1739" s="62">
        <v>22543.649000000001</v>
      </c>
      <c r="O1739" s="62">
        <v>22161.392</v>
      </c>
      <c r="P1739" s="62">
        <v>22223.22</v>
      </c>
      <c r="Q1739" s="62">
        <v>20091.064999999999</v>
      </c>
      <c r="R1739" s="62">
        <v>19785.421999999999</v>
      </c>
      <c r="S1739" s="62">
        <v>20585.786</v>
      </c>
      <c r="T1739" s="62">
        <v>20935.080999999998</v>
      </c>
      <c r="U1739" s="62">
        <v>20893.544999999998</v>
      </c>
      <c r="V1739" s="62">
        <v>21332.837</v>
      </c>
      <c r="W1739" s="62">
        <v>20811.174999999999</v>
      </c>
    </row>
    <row r="1740" spans="1:23" x14ac:dyDescent="0.35">
      <c r="A1740" t="s">
        <v>70</v>
      </c>
      <c r="B1740" t="s">
        <v>41</v>
      </c>
      <c r="C1740" t="str">
        <f t="shared" ref="C1740:C1749" si="135">A1740&amp;"_"&amp;B1740</f>
        <v>UK_TO_heat</v>
      </c>
      <c r="D1740" t="str">
        <f t="shared" ref="D1740:D1749" si="136">IF(B1740="TO_heat","PROTRA_CHP_HP_I","PROTRA_CHP_PP_I")</f>
        <v>PROTRA_CHP_HP_I</v>
      </c>
      <c r="E1740" t="s">
        <v>0</v>
      </c>
      <c r="F1740" s="1" t="str">
        <f t="shared" ref="F1740:F1749" si="137">A1740&amp;B1740&amp;E1740</f>
        <v>UKTO_heatPROTRA_CHP_gas_fuels</v>
      </c>
      <c r="G1740" s="32">
        <f>G1739*G1716/1000</f>
        <v>18.298314567863184</v>
      </c>
      <c r="H1740" s="32">
        <f t="shared" ref="H1740:W1740" si="138">H1739*H1716/1000</f>
        <v>17.977050149050719</v>
      </c>
      <c r="I1740" s="32">
        <f t="shared" si="138"/>
        <v>17.813411549186146</v>
      </c>
      <c r="J1740" s="32">
        <f t="shared" si="138"/>
        <v>17.501614353533611</v>
      </c>
      <c r="K1740" s="32">
        <f t="shared" si="138"/>
        <v>18.360793368922948</v>
      </c>
      <c r="L1740" s="32">
        <f t="shared" si="138"/>
        <v>18.265088302616498</v>
      </c>
      <c r="M1740" s="32">
        <f t="shared" si="138"/>
        <v>18.296195181213356</v>
      </c>
      <c r="N1740" s="32">
        <f t="shared" si="138"/>
        <v>18.775645561108984</v>
      </c>
      <c r="O1740" s="32">
        <f t="shared" si="138"/>
        <v>18.529915345733002</v>
      </c>
      <c r="P1740" s="32">
        <f t="shared" si="138"/>
        <v>18.380677993295073</v>
      </c>
      <c r="Q1740" s="32">
        <f t="shared" si="138"/>
        <v>16.895666636418859</v>
      </c>
      <c r="R1740" s="32">
        <f t="shared" si="138"/>
        <v>16.338925370473646</v>
      </c>
      <c r="S1740" s="32">
        <f t="shared" si="138"/>
        <v>16.993969678321598</v>
      </c>
      <c r="T1740" s="32">
        <f t="shared" si="138"/>
        <v>17.040135142732936</v>
      </c>
      <c r="U1740" s="32">
        <f t="shared" si="138"/>
        <v>17.491936714107176</v>
      </c>
      <c r="V1740" s="32">
        <f t="shared" si="138"/>
        <v>17.780908572470988</v>
      </c>
      <c r="W1740" s="32">
        <f t="shared" si="138"/>
        <v>0</v>
      </c>
    </row>
    <row r="1741" spans="1:23" x14ac:dyDescent="0.35">
      <c r="A1741" t="s">
        <v>70</v>
      </c>
      <c r="B1741" t="s">
        <v>41</v>
      </c>
      <c r="C1741" t="str">
        <f t="shared" si="135"/>
        <v>UK_TO_heat</v>
      </c>
      <c r="D1741" t="str">
        <f t="shared" si="136"/>
        <v>PROTRA_CHP_HP_I</v>
      </c>
      <c r="E1741" t="s">
        <v>1</v>
      </c>
      <c r="F1741" s="1" t="str">
        <f t="shared" si="137"/>
        <v>UKTO_heatPROTRA_CHP_gas_fuels_CCS</v>
      </c>
      <c r="G1741" s="32">
        <v>0</v>
      </c>
      <c r="H1741" s="32">
        <v>0</v>
      </c>
      <c r="I1741" s="32">
        <v>0</v>
      </c>
      <c r="J1741" s="32">
        <v>0</v>
      </c>
      <c r="K1741" s="32">
        <v>0</v>
      </c>
      <c r="L1741" s="32">
        <v>0</v>
      </c>
      <c r="M1741" s="32">
        <v>0</v>
      </c>
      <c r="N1741" s="32">
        <v>0</v>
      </c>
      <c r="O1741" s="32">
        <v>0</v>
      </c>
      <c r="P1741" s="32">
        <v>0</v>
      </c>
      <c r="Q1741" s="32">
        <v>0</v>
      </c>
      <c r="R1741" s="32">
        <v>0</v>
      </c>
      <c r="S1741" s="32">
        <v>0</v>
      </c>
      <c r="T1741" s="32">
        <v>0</v>
      </c>
      <c r="U1741" s="32">
        <v>0</v>
      </c>
      <c r="V1741" s="32">
        <v>0</v>
      </c>
      <c r="W1741" s="32">
        <v>0</v>
      </c>
    </row>
    <row r="1742" spans="1:23" x14ac:dyDescent="0.35">
      <c r="A1742" t="s">
        <v>70</v>
      </c>
      <c r="B1742" t="s">
        <v>41</v>
      </c>
      <c r="C1742" t="str">
        <f t="shared" si="135"/>
        <v>UK_TO_heat</v>
      </c>
      <c r="D1742" t="str">
        <f t="shared" si="136"/>
        <v>PROTRA_CHP_HP_I</v>
      </c>
      <c r="E1742" t="s">
        <v>2</v>
      </c>
      <c r="F1742" s="1" t="str">
        <f t="shared" si="137"/>
        <v>UKTO_heatPROTRA_CHP_geothermal</v>
      </c>
      <c r="G1742" s="32">
        <v>0</v>
      </c>
      <c r="H1742" s="32">
        <v>0</v>
      </c>
      <c r="I1742" s="32">
        <v>0</v>
      </c>
      <c r="J1742" s="32">
        <v>0</v>
      </c>
      <c r="K1742" s="32">
        <v>0</v>
      </c>
      <c r="L1742" s="32">
        <v>0</v>
      </c>
      <c r="M1742" s="32">
        <v>0</v>
      </c>
      <c r="N1742" s="32">
        <v>0</v>
      </c>
      <c r="O1742" s="32">
        <v>0</v>
      </c>
      <c r="P1742" s="32">
        <v>0</v>
      </c>
      <c r="Q1742" s="32">
        <v>0</v>
      </c>
      <c r="R1742" s="32">
        <v>0</v>
      </c>
      <c r="S1742" s="32">
        <v>0</v>
      </c>
      <c r="T1742" s="32">
        <v>0</v>
      </c>
      <c r="U1742" s="32">
        <v>0</v>
      </c>
      <c r="V1742" s="32">
        <v>0</v>
      </c>
      <c r="W1742" s="32">
        <v>0</v>
      </c>
    </row>
    <row r="1743" spans="1:23" x14ac:dyDescent="0.35">
      <c r="A1743" t="s">
        <v>70</v>
      </c>
      <c r="B1743" t="s">
        <v>41</v>
      </c>
      <c r="C1743" t="str">
        <f t="shared" si="135"/>
        <v>UK_TO_heat</v>
      </c>
      <c r="D1743" t="str">
        <f t="shared" si="136"/>
        <v>PROTRA_CHP_HP_I</v>
      </c>
      <c r="E1743" t="s">
        <v>3</v>
      </c>
      <c r="F1743" s="1" t="str">
        <f t="shared" si="137"/>
        <v>UKTO_heatPROTRA_CHP_liquid_fuels</v>
      </c>
      <c r="G1743" s="32">
        <f>G1739*G1717/1000</f>
        <v>0.85274275162355784</v>
      </c>
      <c r="H1743" s="32">
        <f t="shared" ref="H1743:W1743" si="139">H1739*H1717/1000</f>
        <v>0.75370600430966639</v>
      </c>
      <c r="I1743" s="32">
        <f t="shared" si="139"/>
        <v>0.43941939952314796</v>
      </c>
      <c r="J1743" s="32">
        <f t="shared" si="139"/>
        <v>0.40659992987471427</v>
      </c>
      <c r="K1743" s="32">
        <f t="shared" si="139"/>
        <v>0.48766789218853401</v>
      </c>
      <c r="L1743" s="32">
        <f t="shared" si="139"/>
        <v>0.41652337963333796</v>
      </c>
      <c r="M1743" s="32">
        <f t="shared" si="139"/>
        <v>0.30855245952550947</v>
      </c>
      <c r="N1743" s="32">
        <f t="shared" si="139"/>
        <v>0.37744673570872656</v>
      </c>
      <c r="O1743" s="32">
        <f t="shared" si="139"/>
        <v>0.45383860034399748</v>
      </c>
      <c r="P1743" s="32">
        <f t="shared" si="139"/>
        <v>0.42931489827859265</v>
      </c>
      <c r="Q1743" s="32">
        <f t="shared" si="139"/>
        <v>0.40461174259048899</v>
      </c>
      <c r="R1743" s="32">
        <f t="shared" si="139"/>
        <v>0.3807155092689537</v>
      </c>
      <c r="S1743" s="32">
        <f t="shared" si="139"/>
        <v>0.33769528900354184</v>
      </c>
      <c r="T1743" s="32">
        <f t="shared" si="139"/>
        <v>0.39605580143385577</v>
      </c>
      <c r="U1743" s="32">
        <f t="shared" si="139"/>
        <v>0.33712401179788759</v>
      </c>
      <c r="V1743" s="32">
        <f t="shared" si="139"/>
        <v>0.28867191275323384</v>
      </c>
      <c r="W1743" s="32">
        <f t="shared" si="139"/>
        <v>0</v>
      </c>
    </row>
    <row r="1744" spans="1:23" x14ac:dyDescent="0.35">
      <c r="A1744" t="s">
        <v>70</v>
      </c>
      <c r="B1744" t="s">
        <v>41</v>
      </c>
      <c r="C1744" t="str">
        <f t="shared" si="135"/>
        <v>UK_TO_heat</v>
      </c>
      <c r="D1744" t="str">
        <f t="shared" si="136"/>
        <v>PROTRA_CHP_HP_I</v>
      </c>
      <c r="E1744" t="s">
        <v>4</v>
      </c>
      <c r="F1744" s="1" t="str">
        <f t="shared" si="137"/>
        <v>UKTO_heatPROTRA_CHP_liquid_fuels_CCS</v>
      </c>
      <c r="G1744" s="32">
        <v>0</v>
      </c>
      <c r="H1744" s="32">
        <v>0</v>
      </c>
      <c r="I1744" s="32">
        <v>0</v>
      </c>
      <c r="J1744" s="32">
        <v>0</v>
      </c>
      <c r="K1744" s="32">
        <v>0</v>
      </c>
      <c r="L1744" s="32">
        <v>0</v>
      </c>
      <c r="M1744" s="32">
        <v>0</v>
      </c>
      <c r="N1744" s="32">
        <v>0</v>
      </c>
      <c r="O1744" s="32">
        <v>0</v>
      </c>
      <c r="P1744" s="32">
        <v>0</v>
      </c>
      <c r="Q1744" s="32">
        <v>0</v>
      </c>
      <c r="R1744" s="32">
        <v>0</v>
      </c>
      <c r="S1744" s="32">
        <v>0</v>
      </c>
      <c r="T1744" s="32">
        <v>0</v>
      </c>
      <c r="U1744" s="32">
        <v>0</v>
      </c>
      <c r="V1744" s="32">
        <v>0</v>
      </c>
      <c r="W1744" s="32">
        <v>0</v>
      </c>
    </row>
    <row r="1745" spans="1:23" x14ac:dyDescent="0.35">
      <c r="A1745" t="s">
        <v>70</v>
      </c>
      <c r="B1745" t="s">
        <v>41</v>
      </c>
      <c r="C1745" t="str">
        <f t="shared" si="135"/>
        <v>UK_TO_heat</v>
      </c>
      <c r="D1745" t="str">
        <f t="shared" si="136"/>
        <v>PROTRA_CHP_HP_I</v>
      </c>
      <c r="E1745" t="s">
        <v>5</v>
      </c>
      <c r="F1745" s="1" t="str">
        <f t="shared" si="137"/>
        <v>UKTO_heatPROTRA_CHP_solid_fossil</v>
      </c>
      <c r="G1745" s="32">
        <f>G1739*G1715/1000</f>
        <v>0.74569182417676227</v>
      </c>
      <c r="H1745" s="32">
        <f t="shared" ref="H1745:W1745" si="140">H1739*H1715/1000</f>
        <v>0.78570987366861622</v>
      </c>
      <c r="I1745" s="32">
        <f t="shared" si="140"/>
        <v>0.73765348716195556</v>
      </c>
      <c r="J1745" s="32">
        <f t="shared" si="140"/>
        <v>0.76097351617480091</v>
      </c>
      <c r="K1745" s="32">
        <f t="shared" si="140"/>
        <v>0.73582245050213702</v>
      </c>
      <c r="L1745" s="32">
        <f t="shared" si="140"/>
        <v>0.69923754025592799</v>
      </c>
      <c r="M1745" s="32">
        <f t="shared" si="140"/>
        <v>0.41931053110664146</v>
      </c>
      <c r="N1745" s="32">
        <f t="shared" si="140"/>
        <v>0.47792239880559728</v>
      </c>
      <c r="O1745" s="32">
        <f t="shared" si="140"/>
        <v>0.50439797512472317</v>
      </c>
      <c r="P1745" s="32">
        <f t="shared" si="140"/>
        <v>0.33061447668189176</v>
      </c>
      <c r="Q1745" s="32">
        <f t="shared" si="140"/>
        <v>0.14032648938182019</v>
      </c>
      <c r="R1745" s="32">
        <f t="shared" si="140"/>
        <v>0.11239322450360827</v>
      </c>
      <c r="S1745" s="32">
        <f t="shared" si="140"/>
        <v>0.10838682281406953</v>
      </c>
      <c r="T1745" s="32">
        <f t="shared" si="140"/>
        <v>0.11672403482063344</v>
      </c>
      <c r="U1745" s="32">
        <f t="shared" si="140"/>
        <v>0.11255862434316016</v>
      </c>
      <c r="V1745" s="32">
        <f t="shared" si="140"/>
        <v>0.11290441986091188</v>
      </c>
      <c r="W1745" s="32">
        <f t="shared" si="140"/>
        <v>0</v>
      </c>
    </row>
    <row r="1746" spans="1:23" x14ac:dyDescent="0.35">
      <c r="A1746" t="s">
        <v>70</v>
      </c>
      <c r="B1746" t="s">
        <v>41</v>
      </c>
      <c r="C1746" t="str">
        <f t="shared" si="135"/>
        <v>UK_TO_heat</v>
      </c>
      <c r="D1746" t="str">
        <f t="shared" si="136"/>
        <v>PROTRA_CHP_HP_I</v>
      </c>
      <c r="E1746" t="s">
        <v>6</v>
      </c>
      <c r="F1746" s="1" t="str">
        <f t="shared" si="137"/>
        <v>UKTO_heatPROTRA_CHP_solid_fossil_CCS</v>
      </c>
      <c r="G1746" s="32">
        <v>0</v>
      </c>
      <c r="H1746" s="32">
        <v>0</v>
      </c>
      <c r="I1746" s="32">
        <v>0</v>
      </c>
      <c r="J1746" s="32">
        <v>0</v>
      </c>
      <c r="K1746" s="32">
        <v>0</v>
      </c>
      <c r="L1746" s="32">
        <v>0</v>
      </c>
      <c r="M1746" s="32">
        <v>0</v>
      </c>
      <c r="N1746" s="32">
        <v>0</v>
      </c>
      <c r="O1746" s="32">
        <v>0</v>
      </c>
      <c r="P1746" s="32">
        <v>0</v>
      </c>
      <c r="Q1746" s="32">
        <v>0</v>
      </c>
      <c r="R1746" s="32">
        <v>0</v>
      </c>
      <c r="S1746" s="32">
        <v>0</v>
      </c>
      <c r="T1746" s="32">
        <v>0</v>
      </c>
      <c r="U1746" s="32">
        <v>0</v>
      </c>
      <c r="V1746" s="32">
        <v>0</v>
      </c>
      <c r="W1746" s="32">
        <v>0</v>
      </c>
    </row>
    <row r="1747" spans="1:23" x14ac:dyDescent="0.35">
      <c r="A1747" t="s">
        <v>70</v>
      </c>
      <c r="B1747" t="s">
        <v>41</v>
      </c>
      <c r="C1747" t="str">
        <f t="shared" si="135"/>
        <v>UK_TO_heat</v>
      </c>
      <c r="D1747" t="str">
        <f t="shared" si="136"/>
        <v>PROTRA_CHP_HP_I</v>
      </c>
      <c r="E1747" t="s">
        <v>7</v>
      </c>
      <c r="F1747" s="1" t="str">
        <f t="shared" si="137"/>
        <v>UKTO_heatPROTRA_CHP_waste</v>
      </c>
      <c r="G1747" s="32">
        <f>G1739*G1718/1000</f>
        <v>2.3784891759029874</v>
      </c>
      <c r="H1747" s="32">
        <f t="shared" ref="H1747:W1747" si="141">H1739*H1718/1000</f>
        <v>2.4021260548341354</v>
      </c>
      <c r="I1747" s="32">
        <f t="shared" si="141"/>
        <v>2.1030920484213578</v>
      </c>
      <c r="J1747" s="32">
        <f t="shared" si="141"/>
        <v>2.1627943316152605</v>
      </c>
      <c r="K1747" s="32">
        <f t="shared" si="141"/>
        <v>2.2080545395766764</v>
      </c>
      <c r="L1747" s="32">
        <f t="shared" si="141"/>
        <v>2.2339736123933567</v>
      </c>
      <c r="M1747" s="32">
        <f t="shared" si="141"/>
        <v>2.0721380624647336</v>
      </c>
      <c r="N1747" s="32">
        <f t="shared" si="141"/>
        <v>2.1620248993907825</v>
      </c>
      <c r="O1747" s="32">
        <f t="shared" si="141"/>
        <v>1.9520813562089483</v>
      </c>
      <c r="P1747" s="32">
        <f t="shared" si="141"/>
        <v>2.5079431314858645</v>
      </c>
      <c r="Q1747" s="32">
        <f t="shared" si="141"/>
        <v>2.2105448742984368</v>
      </c>
      <c r="R1747" s="32">
        <f t="shared" si="141"/>
        <v>2.4003504252477863</v>
      </c>
      <c r="S1747" s="32">
        <f t="shared" si="141"/>
        <v>2.5750446981368889</v>
      </c>
      <c r="T1747" s="32">
        <f t="shared" si="141"/>
        <v>2.6098908235489464</v>
      </c>
      <c r="U1747" s="32">
        <f t="shared" si="141"/>
        <v>2.2417858081887405</v>
      </c>
      <c r="V1747" s="32">
        <f t="shared" si="141"/>
        <v>2.4937280207776755</v>
      </c>
      <c r="W1747" s="32">
        <f t="shared" si="141"/>
        <v>0</v>
      </c>
    </row>
    <row r="1748" spans="1:23" x14ac:dyDescent="0.35">
      <c r="A1748" t="s">
        <v>70</v>
      </c>
      <c r="B1748" t="s">
        <v>41</v>
      </c>
      <c r="C1748" t="str">
        <f t="shared" si="135"/>
        <v>UK_TO_heat</v>
      </c>
      <c r="D1748" t="str">
        <f t="shared" si="136"/>
        <v>PROTRA_CHP_HP_I</v>
      </c>
      <c r="E1748" t="s">
        <v>8</v>
      </c>
      <c r="F1748" s="1" t="str">
        <f t="shared" si="137"/>
        <v>UKTO_heatPROTRA_CHP_solid_bio</v>
      </c>
      <c r="G1748" s="32">
        <f>G1739*G1719/1000</f>
        <v>0.11494468043350853</v>
      </c>
      <c r="H1748" s="32">
        <f t="shared" ref="H1748:W1748" si="142">H1739*H1719/1000</f>
        <v>0.14837291813686346</v>
      </c>
      <c r="I1748" s="32">
        <f t="shared" si="142"/>
        <v>0.14166015760353601</v>
      </c>
      <c r="J1748" s="32">
        <f t="shared" si="142"/>
        <v>0.30098486880161401</v>
      </c>
      <c r="K1748" s="32">
        <f t="shared" si="142"/>
        <v>0.46519274880970346</v>
      </c>
      <c r="L1748" s="32">
        <f t="shared" si="142"/>
        <v>0.58770555965714255</v>
      </c>
      <c r="M1748" s="32">
        <f t="shared" si="142"/>
        <v>0.64645776568975943</v>
      </c>
      <c r="N1748" s="32">
        <f t="shared" si="142"/>
        <v>0.75060917008809147</v>
      </c>
      <c r="O1748" s="32">
        <f t="shared" si="142"/>
        <v>0.72115847190322457</v>
      </c>
      <c r="P1748" s="32">
        <f t="shared" si="142"/>
        <v>0.57466950025858032</v>
      </c>
      <c r="Q1748" s="32">
        <f t="shared" si="142"/>
        <v>0.43991574391647476</v>
      </c>
      <c r="R1748" s="32">
        <f t="shared" si="142"/>
        <v>0.55303747050599916</v>
      </c>
      <c r="S1748" s="32">
        <f t="shared" si="142"/>
        <v>0.57068973730419859</v>
      </c>
      <c r="T1748" s="32">
        <f t="shared" si="142"/>
        <v>0.77227497351071439</v>
      </c>
      <c r="U1748" s="32">
        <f t="shared" si="142"/>
        <v>0.71013961257497338</v>
      </c>
      <c r="V1748" s="32">
        <f t="shared" si="142"/>
        <v>0.65662430990436471</v>
      </c>
      <c r="W1748" s="32">
        <f t="shared" si="142"/>
        <v>0</v>
      </c>
    </row>
    <row r="1749" spans="1:23" x14ac:dyDescent="0.35">
      <c r="A1749" t="s">
        <v>70</v>
      </c>
      <c r="B1749" t="s">
        <v>41</v>
      </c>
      <c r="C1749" t="str">
        <f t="shared" si="135"/>
        <v>UK_TO_heat</v>
      </c>
      <c r="D1749" t="str">
        <f t="shared" si="136"/>
        <v>PROTRA_CHP_HP_I</v>
      </c>
      <c r="E1749" t="s">
        <v>9</v>
      </c>
      <c r="F1749" s="1" t="str">
        <f t="shared" si="137"/>
        <v>UKTO_heatPROTRA_CHP_solid_bio_CCS</v>
      </c>
      <c r="G1749" s="32">
        <v>0</v>
      </c>
      <c r="H1749" s="32">
        <v>0</v>
      </c>
      <c r="I1749" s="32">
        <v>0</v>
      </c>
      <c r="J1749" s="32">
        <v>0</v>
      </c>
      <c r="K1749" s="32">
        <v>0</v>
      </c>
      <c r="L1749" s="32">
        <v>0</v>
      </c>
      <c r="M1749" s="32">
        <v>0</v>
      </c>
      <c r="N1749" s="32">
        <v>0</v>
      </c>
      <c r="O1749" s="32">
        <v>0</v>
      </c>
      <c r="P1749" s="32">
        <v>0</v>
      </c>
      <c r="Q1749" s="32">
        <v>0</v>
      </c>
      <c r="R1749" s="32">
        <v>0</v>
      </c>
      <c r="S1749" s="32">
        <v>0</v>
      </c>
      <c r="T1749" s="32">
        <v>0</v>
      </c>
      <c r="U1749" s="32">
        <v>0</v>
      </c>
      <c r="V1749" s="32">
        <v>0</v>
      </c>
      <c r="W1749" s="32">
        <v>0</v>
      </c>
    </row>
    <row r="1750" spans="1:23" x14ac:dyDescent="0.35">
      <c r="G1750" s="32"/>
      <c r="H1750" s="32"/>
      <c r="I1750" s="32"/>
      <c r="J1750" s="32"/>
      <c r="K1750" s="32"/>
      <c r="L1750" s="32"/>
      <c r="M1750" s="32"/>
      <c r="N1750" s="32"/>
      <c r="O1750" s="32"/>
      <c r="P1750" s="32"/>
      <c r="Q1750" s="32"/>
      <c r="R1750" s="32"/>
      <c r="S1750" s="32"/>
      <c r="T1750" s="32"/>
      <c r="U1750" s="32"/>
      <c r="V1750" s="32"/>
    </row>
    <row r="1751" spans="1:23" x14ac:dyDescent="0.35">
      <c r="G1751" s="32"/>
      <c r="H1751" s="32"/>
      <c r="I1751" s="32"/>
      <c r="J1751" s="32"/>
      <c r="K1751" s="32"/>
      <c r="L1751" s="32"/>
      <c r="M1751" s="32"/>
      <c r="N1751" s="32"/>
      <c r="O1751" s="32"/>
      <c r="P1751" s="32"/>
      <c r="Q1751" s="32"/>
      <c r="R1751" s="32"/>
      <c r="S1751" s="32"/>
      <c r="T1751" s="32"/>
      <c r="U1751" s="32"/>
      <c r="V1751" s="32"/>
    </row>
    <row r="1752" spans="1:23" x14ac:dyDescent="0.35">
      <c r="G1752" s="32"/>
      <c r="H1752" s="32"/>
      <c r="I1752" s="32"/>
      <c r="J1752" s="32"/>
      <c r="K1752" s="32"/>
      <c r="L1752" s="32"/>
      <c r="M1752" s="32"/>
      <c r="N1752" s="32"/>
      <c r="O1752" s="32"/>
      <c r="P1752" s="32"/>
      <c r="Q1752" s="32"/>
      <c r="R1752" s="32"/>
      <c r="S1752" s="32"/>
      <c r="T1752" s="32"/>
      <c r="U1752" s="32"/>
      <c r="V1752" s="32"/>
    </row>
    <row r="1753" spans="1:23" x14ac:dyDescent="0.35">
      <c r="F1753" s="67" t="s">
        <v>244</v>
      </c>
      <c r="G1753" s="68">
        <f>G$1839</f>
        <v>64655.79</v>
      </c>
      <c r="H1753" s="68">
        <f t="shared" ref="H1753:V1753" si="143">H$1839</f>
        <v>66446.53</v>
      </c>
      <c r="I1753" s="68">
        <f t="shared" si="143"/>
        <v>66554.820000000007</v>
      </c>
      <c r="J1753" s="68">
        <f t="shared" si="143"/>
        <v>66964.740000000005</v>
      </c>
      <c r="K1753" s="68">
        <f t="shared" si="143"/>
        <v>67789.95</v>
      </c>
      <c r="L1753" s="68">
        <f t="shared" si="143"/>
        <v>72892.09</v>
      </c>
      <c r="M1753" s="68">
        <f t="shared" si="143"/>
        <v>70969.22</v>
      </c>
      <c r="N1753" s="68">
        <f t="shared" si="143"/>
        <v>70571.23</v>
      </c>
      <c r="O1753" s="68">
        <f t="shared" si="143"/>
        <v>65031.14</v>
      </c>
      <c r="P1753" s="68">
        <f t="shared" si="143"/>
        <v>63596.74</v>
      </c>
      <c r="Q1753" s="68">
        <f t="shared" si="143"/>
        <v>58062.13</v>
      </c>
      <c r="R1753" s="68">
        <f t="shared" si="143"/>
        <v>55437.18</v>
      </c>
      <c r="S1753" s="68">
        <f t="shared" si="143"/>
        <v>57078.52</v>
      </c>
      <c r="T1753" s="68">
        <f t="shared" si="143"/>
        <v>57783.59</v>
      </c>
      <c r="U1753" s="68">
        <f t="shared" si="143"/>
        <v>51745.79</v>
      </c>
      <c r="V1753" s="68">
        <f t="shared" si="143"/>
        <v>50486.83</v>
      </c>
    </row>
    <row r="1754" spans="1:23" x14ac:dyDescent="0.35">
      <c r="A1754" t="s">
        <v>70</v>
      </c>
      <c r="B1754" t="s">
        <v>42</v>
      </c>
      <c r="C1754" t="str">
        <f t="shared" ref="C1754:C1773" si="144">A1754&amp;"_"&amp;B1754</f>
        <v>UK_TO_elec</v>
      </c>
      <c r="D1754" t="str">
        <f t="shared" ref="D1754:D1773" si="145">IF(B1754="TO_heat","PROTRA_CHP_HP_I","PROTRA_CHP_PP_I")</f>
        <v>PROTRA_CHP_PP_I</v>
      </c>
      <c r="E1754" t="s">
        <v>17</v>
      </c>
      <c r="F1754" s="1" t="str">
        <f t="shared" ref="F1754:F1773" si="146">A1754&amp;B1754&amp;E1754</f>
        <v>UKTO_elecPROTRA_PP_solid_bio</v>
      </c>
      <c r="G1754" s="32">
        <f t="shared" ref="G1754:V1754" si="147">G1831*G1753/1000</f>
        <v>1.0278678414159423</v>
      </c>
      <c r="H1754" s="32">
        <f t="shared" si="147"/>
        <v>1.1055538039281263</v>
      </c>
      <c r="I1754" s="32">
        <f t="shared" si="147"/>
        <v>1.2241099299569749</v>
      </c>
      <c r="J1754" s="32">
        <f t="shared" si="147"/>
        <v>1.2480906191697145</v>
      </c>
      <c r="K1754" s="32">
        <f t="shared" si="147"/>
        <v>1.3776891593336258</v>
      </c>
      <c r="L1754" s="32">
        <f t="shared" si="147"/>
        <v>1.5222027350176455</v>
      </c>
      <c r="M1754" s="32">
        <f t="shared" si="147"/>
        <v>2.2893604940533283</v>
      </c>
      <c r="N1754" s="32">
        <f t="shared" si="147"/>
        <v>2.2708174656465032</v>
      </c>
      <c r="O1754" s="32">
        <f t="shared" si="147"/>
        <v>2.5622732922392761</v>
      </c>
      <c r="P1754" s="32">
        <f t="shared" si="147"/>
        <v>3.5833297585186328</v>
      </c>
      <c r="Q1754" s="32">
        <f t="shared" si="147"/>
        <v>3.7156935381475376</v>
      </c>
      <c r="R1754" s="32">
        <f t="shared" si="147"/>
        <v>4.0462793467908877</v>
      </c>
      <c r="S1754" s="32">
        <f t="shared" si="147"/>
        <v>4.2531073520468512</v>
      </c>
      <c r="T1754" s="32">
        <f t="shared" si="147"/>
        <v>5.2324691242078405</v>
      </c>
      <c r="U1754" s="32">
        <f t="shared" si="147"/>
        <v>5.2054760618838447</v>
      </c>
      <c r="V1754" s="32">
        <f t="shared" si="147"/>
        <v>5.2907668833580139</v>
      </c>
    </row>
    <row r="1755" spans="1:23" x14ac:dyDescent="0.35">
      <c r="A1755" t="s">
        <v>70</v>
      </c>
      <c r="B1755" t="s">
        <v>42</v>
      </c>
      <c r="C1755" t="str">
        <f t="shared" si="144"/>
        <v>UK_TO_elec</v>
      </c>
      <c r="D1755" t="str">
        <f t="shared" si="145"/>
        <v>PROTRA_CHP_PP_I</v>
      </c>
      <c r="E1755" t="s">
        <v>18</v>
      </c>
      <c r="F1755" s="1" t="str">
        <f t="shared" si="146"/>
        <v>UKTO_elecPROTRA_PP_solid_bio_CCS</v>
      </c>
      <c r="G1755" s="32">
        <v>0</v>
      </c>
      <c r="H1755" s="32">
        <v>0</v>
      </c>
      <c r="I1755" s="32">
        <v>0</v>
      </c>
      <c r="J1755" s="32">
        <v>0</v>
      </c>
      <c r="K1755" s="32">
        <v>0</v>
      </c>
      <c r="L1755" s="32">
        <v>0</v>
      </c>
      <c r="M1755" s="32">
        <v>0</v>
      </c>
      <c r="N1755" s="32">
        <v>0</v>
      </c>
      <c r="O1755" s="32">
        <v>0</v>
      </c>
      <c r="P1755" s="32">
        <v>0</v>
      </c>
      <c r="Q1755" s="32">
        <v>0</v>
      </c>
      <c r="R1755" s="32">
        <v>0</v>
      </c>
      <c r="S1755" s="32">
        <v>0</v>
      </c>
      <c r="T1755" s="32">
        <v>0</v>
      </c>
      <c r="U1755" s="32">
        <v>0</v>
      </c>
      <c r="V1755" s="32">
        <v>0</v>
      </c>
    </row>
    <row r="1756" spans="1:23" x14ac:dyDescent="0.35">
      <c r="A1756" t="s">
        <v>70</v>
      </c>
      <c r="B1756" t="s">
        <v>42</v>
      </c>
      <c r="C1756" t="str">
        <f t="shared" si="144"/>
        <v>UK_TO_elec</v>
      </c>
      <c r="D1756" t="str">
        <f t="shared" si="145"/>
        <v>PROTRA_CHP_PP_I</v>
      </c>
      <c r="E1756" t="s">
        <v>19</v>
      </c>
      <c r="F1756" s="1" t="str">
        <f t="shared" si="146"/>
        <v>UKTO_elecPROTRA_PP_gas_fuels</v>
      </c>
      <c r="G1756" s="32">
        <f t="shared" ref="G1756:V1756" si="148">G1753*G1822/1000</f>
        <v>27.578202958277693</v>
      </c>
      <c r="H1756" s="32">
        <f t="shared" si="148"/>
        <v>28.665810341902237</v>
      </c>
      <c r="I1756" s="32">
        <f t="shared" si="148"/>
        <v>28.847768655292974</v>
      </c>
      <c r="J1756" s="32">
        <f t="shared" si="148"/>
        <v>28.945085253601519</v>
      </c>
      <c r="K1756" s="32">
        <f t="shared" si="148"/>
        <v>29.324870641983747</v>
      </c>
      <c r="L1756" s="32">
        <f t="shared" si="148"/>
        <v>33.609982860763246</v>
      </c>
      <c r="M1756" s="32">
        <f t="shared" si="148"/>
        <v>31.102625104352683</v>
      </c>
      <c r="N1756" s="32">
        <f t="shared" si="148"/>
        <v>31.725527630011889</v>
      </c>
      <c r="O1756" s="32">
        <f t="shared" si="148"/>
        <v>29.118308633379765</v>
      </c>
      <c r="P1756" s="32">
        <f t="shared" si="148"/>
        <v>27.811003889980537</v>
      </c>
      <c r="Q1756" s="32">
        <f t="shared" si="148"/>
        <v>24.386297836084818</v>
      </c>
      <c r="R1756" s="32">
        <f t="shared" si="148"/>
        <v>24.257363668572886</v>
      </c>
      <c r="S1756" s="32">
        <f t="shared" si="148"/>
        <v>25.285708889412728</v>
      </c>
      <c r="T1756" s="32">
        <f t="shared" si="148"/>
        <v>25.206832173134092</v>
      </c>
      <c r="U1756" s="32">
        <f t="shared" si="148"/>
        <v>23.423506367224849</v>
      </c>
      <c r="V1756" s="32">
        <f t="shared" si="148"/>
        <v>23.614988339279627</v>
      </c>
    </row>
    <row r="1757" spans="1:23" x14ac:dyDescent="0.35">
      <c r="A1757" t="s">
        <v>70</v>
      </c>
      <c r="B1757" t="s">
        <v>42</v>
      </c>
      <c r="C1757" t="str">
        <f t="shared" si="144"/>
        <v>UK_TO_elec</v>
      </c>
      <c r="D1757" t="str">
        <f t="shared" si="145"/>
        <v>PROTRA_CHP_PP_I</v>
      </c>
      <c r="E1757" t="s">
        <v>20</v>
      </c>
      <c r="F1757" s="1" t="str">
        <f t="shared" si="146"/>
        <v>UKTO_elecPROTRA_PP_gas_fuels_CCS</v>
      </c>
      <c r="G1757" s="32">
        <v>0</v>
      </c>
      <c r="H1757" s="32">
        <v>0</v>
      </c>
      <c r="I1757" s="32">
        <v>0</v>
      </c>
      <c r="J1757" s="32">
        <v>0</v>
      </c>
      <c r="K1757" s="32">
        <v>0</v>
      </c>
      <c r="L1757" s="32">
        <v>0</v>
      </c>
      <c r="M1757" s="32">
        <v>0</v>
      </c>
      <c r="N1757" s="32">
        <v>0</v>
      </c>
      <c r="O1757" s="32">
        <v>0</v>
      </c>
      <c r="P1757" s="32">
        <v>0</v>
      </c>
      <c r="Q1757" s="32">
        <v>0</v>
      </c>
      <c r="R1757" s="32">
        <v>0</v>
      </c>
      <c r="S1757" s="32">
        <v>0</v>
      </c>
      <c r="T1757" s="32">
        <v>0</v>
      </c>
      <c r="U1757" s="32">
        <v>0</v>
      </c>
      <c r="V1757" s="32">
        <v>0</v>
      </c>
    </row>
    <row r="1758" spans="1:23" x14ac:dyDescent="0.35">
      <c r="A1758" t="s">
        <v>70</v>
      </c>
      <c r="B1758" t="s">
        <v>42</v>
      </c>
      <c r="C1758" t="str">
        <f t="shared" si="144"/>
        <v>UK_TO_elec</v>
      </c>
      <c r="D1758" t="str">
        <f t="shared" si="145"/>
        <v>PROTRA_CHP_PP_I</v>
      </c>
      <c r="E1758" t="s">
        <v>21</v>
      </c>
      <c r="F1758" s="1" t="str">
        <f t="shared" si="146"/>
        <v>UKTO_elecPROTRA_PP_geothermal</v>
      </c>
      <c r="G1758" s="32">
        <v>0</v>
      </c>
      <c r="H1758" s="32">
        <v>0</v>
      </c>
      <c r="I1758" s="32">
        <v>0</v>
      </c>
      <c r="J1758" s="32">
        <v>0</v>
      </c>
      <c r="K1758" s="32">
        <v>0</v>
      </c>
      <c r="L1758" s="32">
        <v>0</v>
      </c>
      <c r="M1758" s="32">
        <v>0</v>
      </c>
      <c r="N1758" s="32">
        <v>0</v>
      </c>
      <c r="O1758" s="32">
        <v>0</v>
      </c>
      <c r="P1758" s="32">
        <v>0</v>
      </c>
      <c r="Q1758" s="32">
        <v>0</v>
      </c>
      <c r="R1758" s="32">
        <v>0</v>
      </c>
      <c r="S1758" s="32">
        <v>0</v>
      </c>
      <c r="T1758" s="32">
        <v>0</v>
      </c>
      <c r="U1758" s="32">
        <v>0</v>
      </c>
      <c r="V1758" s="32">
        <v>0</v>
      </c>
    </row>
    <row r="1759" spans="1:23" x14ac:dyDescent="0.35">
      <c r="A1759" t="s">
        <v>70</v>
      </c>
      <c r="B1759" t="s">
        <v>42</v>
      </c>
      <c r="C1759" t="str">
        <f t="shared" si="144"/>
        <v>UK_TO_elec</v>
      </c>
      <c r="D1759" t="str">
        <f t="shared" si="145"/>
        <v>PROTRA_CHP_PP_I</v>
      </c>
      <c r="E1759" t="s">
        <v>22</v>
      </c>
      <c r="F1759" s="1" t="str">
        <f t="shared" si="146"/>
        <v>UKTO_elecPROTRA_PP_hydropower_dammed</v>
      </c>
      <c r="G1759" s="32">
        <f>G1792/1000</f>
        <v>2.7879999999999998</v>
      </c>
      <c r="H1759" s="32">
        <f t="shared" ref="H1759:V1759" si="149">H1792/1000</f>
        <v>2.726</v>
      </c>
      <c r="I1759" s="32">
        <f t="shared" si="149"/>
        <v>2.7440000000000002</v>
      </c>
      <c r="J1759" s="32">
        <f t="shared" si="149"/>
        <v>2.7440000000000002</v>
      </c>
      <c r="K1759" s="32">
        <f t="shared" si="149"/>
        <v>2.7440000000000002</v>
      </c>
      <c r="L1759" s="32">
        <f t="shared" si="149"/>
        <v>2.7440000000000002</v>
      </c>
      <c r="M1759" s="32">
        <f t="shared" si="149"/>
        <v>2.7440000000000002</v>
      </c>
      <c r="N1759" s="32">
        <f t="shared" si="149"/>
        <v>2.7440000000000002</v>
      </c>
      <c r="O1759" s="32">
        <f t="shared" si="149"/>
        <v>2.7440000000000002</v>
      </c>
      <c r="P1759" s="32">
        <f t="shared" si="149"/>
        <v>2.7440000000000002</v>
      </c>
      <c r="Q1759" s="32">
        <f t="shared" si="149"/>
        <v>2.7440000000000002</v>
      </c>
      <c r="R1759" s="32">
        <f t="shared" si="149"/>
        <v>2.7440000000000002</v>
      </c>
      <c r="S1759" s="32">
        <f t="shared" si="149"/>
        <v>2.7440000000000002</v>
      </c>
      <c r="T1759" s="32">
        <f t="shared" si="149"/>
        <v>2.7440000000000002</v>
      </c>
      <c r="U1759" s="32">
        <f t="shared" si="149"/>
        <v>2.7440000000000002</v>
      </c>
      <c r="V1759" s="32">
        <f t="shared" si="149"/>
        <v>2.7440000000000002</v>
      </c>
    </row>
    <row r="1760" spans="1:23" x14ac:dyDescent="0.35">
      <c r="A1760" t="s">
        <v>70</v>
      </c>
      <c r="B1760" t="s">
        <v>42</v>
      </c>
      <c r="C1760" t="str">
        <f t="shared" si="144"/>
        <v>UK_TO_elec</v>
      </c>
      <c r="D1760" t="str">
        <f t="shared" si="145"/>
        <v>PROTRA_CHP_PP_I</v>
      </c>
      <c r="E1760" t="s">
        <v>23</v>
      </c>
      <c r="F1760" s="1" t="str">
        <f t="shared" si="146"/>
        <v>UKTO_elecPROTRA_PP_hydropower_run_of_river</v>
      </c>
      <c r="G1760" s="32">
        <f>G1791/1000</f>
        <v>1.40032</v>
      </c>
      <c r="H1760" s="32">
        <f t="shared" ref="H1760:V1760" si="150">H1791/1000</f>
        <v>1.4169100000000001</v>
      </c>
      <c r="I1760" s="32">
        <f t="shared" si="150"/>
        <v>1.4188499999999999</v>
      </c>
      <c r="J1760" s="32">
        <f t="shared" si="150"/>
        <v>1.5236800000000001</v>
      </c>
      <c r="K1760" s="32">
        <f t="shared" si="150"/>
        <v>1.52843</v>
      </c>
      <c r="L1760" s="32">
        <f t="shared" si="150"/>
        <v>1.5272699999999999</v>
      </c>
      <c r="M1760" s="32">
        <f t="shared" si="150"/>
        <v>1.55033</v>
      </c>
      <c r="N1760" s="32">
        <f t="shared" si="150"/>
        <v>1.5555999999999999</v>
      </c>
      <c r="O1760" s="32">
        <f t="shared" si="150"/>
        <v>1.5614300000000001</v>
      </c>
      <c r="P1760" s="32">
        <f t="shared" si="150"/>
        <v>1.5689600000000001</v>
      </c>
      <c r="Q1760" s="32">
        <f t="shared" si="150"/>
        <v>1.5863499999999999</v>
      </c>
      <c r="R1760" s="32">
        <f t="shared" si="150"/>
        <v>1.6044</v>
      </c>
      <c r="S1760" s="32">
        <f t="shared" si="150"/>
        <v>1.6178800000000002</v>
      </c>
      <c r="T1760" s="32">
        <f t="shared" si="150"/>
        <v>1.6206400000000001</v>
      </c>
      <c r="U1760" s="32">
        <f t="shared" si="150"/>
        <v>1.6209200000000001</v>
      </c>
      <c r="V1760" s="32">
        <f t="shared" si="150"/>
        <v>1.61853</v>
      </c>
    </row>
    <row r="1761" spans="1:22" x14ac:dyDescent="0.35">
      <c r="A1761" t="s">
        <v>70</v>
      </c>
      <c r="B1761" t="s">
        <v>42</v>
      </c>
      <c r="C1761" t="str">
        <f t="shared" si="144"/>
        <v>UK_TO_elec</v>
      </c>
      <c r="D1761" t="str">
        <f t="shared" si="145"/>
        <v>PROTRA_CHP_PP_I</v>
      </c>
      <c r="E1761" t="s">
        <v>24</v>
      </c>
      <c r="F1761" s="1" t="str">
        <f t="shared" si="146"/>
        <v>UKTO_elecPROTRA_PP_liquid_fuels</v>
      </c>
      <c r="G1761" s="32">
        <f t="shared" ref="G1761:V1761" si="151">G1753*G1821/1000</f>
        <v>3.4355095451712199</v>
      </c>
      <c r="H1761" s="32">
        <f t="shared" si="151"/>
        <v>3.9984369277710403</v>
      </c>
      <c r="I1761" s="32">
        <f t="shared" si="151"/>
        <v>3.9722721955310267</v>
      </c>
      <c r="J1761" s="32">
        <f t="shared" si="151"/>
        <v>3.9647509317901131</v>
      </c>
      <c r="K1761" s="32">
        <f t="shared" si="151"/>
        <v>4.0982099069136257</v>
      </c>
      <c r="L1761" s="32">
        <f t="shared" si="151"/>
        <v>4.1675831693642698</v>
      </c>
      <c r="M1761" s="32">
        <f t="shared" si="151"/>
        <v>3.9779110064465466</v>
      </c>
      <c r="N1761" s="32">
        <f t="shared" si="151"/>
        <v>2.8686214545407935</v>
      </c>
      <c r="O1761" s="32">
        <f t="shared" si="151"/>
        <v>2.0745278331912274</v>
      </c>
      <c r="P1761" s="32">
        <f t="shared" si="151"/>
        <v>2.0114575662812797</v>
      </c>
      <c r="Q1761" s="32">
        <f t="shared" si="151"/>
        <v>1.0170772583717504</v>
      </c>
      <c r="R1761" s="32">
        <f t="shared" si="151"/>
        <v>0.91232681171159857</v>
      </c>
      <c r="S1761" s="32">
        <f t="shared" si="151"/>
        <v>0.84686676074664158</v>
      </c>
      <c r="T1761" s="32">
        <f t="shared" si="151"/>
        <v>0.83350483948376608</v>
      </c>
      <c r="U1761" s="32">
        <f t="shared" si="151"/>
        <v>0.80402588406075415</v>
      </c>
      <c r="V1761" s="32">
        <f t="shared" si="151"/>
        <v>0.75009559592431385</v>
      </c>
    </row>
    <row r="1762" spans="1:22" x14ac:dyDescent="0.35">
      <c r="A1762" t="s">
        <v>70</v>
      </c>
      <c r="B1762" t="s">
        <v>42</v>
      </c>
      <c r="C1762" t="str">
        <f t="shared" si="144"/>
        <v>UK_TO_elec</v>
      </c>
      <c r="D1762" t="str">
        <f t="shared" si="145"/>
        <v>PROTRA_CHP_PP_I</v>
      </c>
      <c r="E1762" t="s">
        <v>25</v>
      </c>
      <c r="F1762" s="1" t="str">
        <f t="shared" si="146"/>
        <v>UKTO_elecPROTRA_PP_liquid_fuels_CCS</v>
      </c>
      <c r="G1762" s="32">
        <v>0</v>
      </c>
      <c r="H1762" s="32">
        <v>0</v>
      </c>
      <c r="I1762" s="32">
        <v>0</v>
      </c>
      <c r="J1762" s="32">
        <v>0</v>
      </c>
      <c r="K1762" s="32">
        <v>0</v>
      </c>
      <c r="L1762" s="32">
        <v>0</v>
      </c>
      <c r="M1762" s="32">
        <v>0</v>
      </c>
      <c r="N1762" s="32">
        <v>0</v>
      </c>
      <c r="O1762" s="32">
        <v>0</v>
      </c>
      <c r="P1762" s="32">
        <v>0</v>
      </c>
      <c r="Q1762" s="32">
        <v>0</v>
      </c>
      <c r="R1762" s="32">
        <v>0</v>
      </c>
      <c r="S1762" s="32">
        <v>0</v>
      </c>
      <c r="T1762" s="32">
        <v>0</v>
      </c>
      <c r="U1762" s="32">
        <v>0</v>
      </c>
      <c r="V1762" s="32">
        <v>0</v>
      </c>
    </row>
    <row r="1763" spans="1:22" x14ac:dyDescent="0.35">
      <c r="A1763" t="s">
        <v>70</v>
      </c>
      <c r="B1763" t="s">
        <v>42</v>
      </c>
      <c r="C1763" t="str">
        <f t="shared" si="144"/>
        <v>UK_TO_elec</v>
      </c>
      <c r="D1763" t="str">
        <f t="shared" si="145"/>
        <v>PROTRA_CHP_PP_I</v>
      </c>
      <c r="E1763" t="s">
        <v>26</v>
      </c>
      <c r="F1763" s="1" t="str">
        <f t="shared" si="146"/>
        <v>UKTO_elecPROTRA_PP_nuclear</v>
      </c>
      <c r="G1763" s="32">
        <f>G1790/1000</f>
        <v>11.852</v>
      </c>
      <c r="H1763" s="32">
        <f t="shared" ref="H1763:V1763" si="152">H1790/1000</f>
        <v>10.968999999999999</v>
      </c>
      <c r="I1763" s="32">
        <f t="shared" si="152"/>
        <v>10.978999999999999</v>
      </c>
      <c r="J1763" s="32">
        <f t="shared" si="152"/>
        <v>10.978999999999999</v>
      </c>
      <c r="K1763" s="32">
        <f t="shared" si="152"/>
        <v>10.858000000000001</v>
      </c>
      <c r="L1763" s="32">
        <f t="shared" si="152"/>
        <v>10.865</v>
      </c>
      <c r="M1763" s="32">
        <f t="shared" si="152"/>
        <v>10.663</v>
      </c>
      <c r="N1763" s="32">
        <f t="shared" si="152"/>
        <v>9.9459999999999997</v>
      </c>
      <c r="O1763" s="32">
        <f t="shared" si="152"/>
        <v>9.9060000000000006</v>
      </c>
      <c r="P1763" s="32">
        <f t="shared" si="152"/>
        <v>9.9369999999999994</v>
      </c>
      <c r="Q1763" s="32">
        <f t="shared" si="152"/>
        <v>9.2609999999999992</v>
      </c>
      <c r="R1763" s="32">
        <f t="shared" si="152"/>
        <v>9.2609999999999992</v>
      </c>
      <c r="S1763" s="32">
        <f t="shared" si="152"/>
        <v>9.2609999999999992</v>
      </c>
      <c r="T1763" s="32">
        <f t="shared" si="152"/>
        <v>9.2609999999999992</v>
      </c>
      <c r="U1763" s="32">
        <f t="shared" si="152"/>
        <v>9.2609999999999992</v>
      </c>
      <c r="V1763" s="32">
        <f t="shared" si="152"/>
        <v>8.141</v>
      </c>
    </row>
    <row r="1764" spans="1:22" x14ac:dyDescent="0.35">
      <c r="A1764" t="s">
        <v>70</v>
      </c>
      <c r="B1764" t="s">
        <v>42</v>
      </c>
      <c r="C1764" t="str">
        <f t="shared" si="144"/>
        <v>UK_TO_elec</v>
      </c>
      <c r="D1764" t="str">
        <f t="shared" si="145"/>
        <v>PROTRA_CHP_PP_I</v>
      </c>
      <c r="E1764" t="s">
        <v>27</v>
      </c>
      <c r="F1764" s="1" t="str">
        <f t="shared" si="146"/>
        <v>UKTO_elecPROTRA_PP_oceanic</v>
      </c>
      <c r="G1764" s="32">
        <v>0</v>
      </c>
      <c r="H1764" s="32">
        <v>0</v>
      </c>
      <c r="I1764" s="32">
        <v>0</v>
      </c>
      <c r="J1764" s="32">
        <v>0</v>
      </c>
      <c r="K1764" s="32">
        <v>0</v>
      </c>
      <c r="L1764" s="32">
        <v>0</v>
      </c>
      <c r="M1764" s="32">
        <v>0</v>
      </c>
      <c r="N1764" s="32">
        <v>0</v>
      </c>
      <c r="O1764" s="32">
        <v>0</v>
      </c>
      <c r="P1764" s="32">
        <v>0</v>
      </c>
      <c r="Q1764" s="32">
        <v>0</v>
      </c>
      <c r="R1764" s="32">
        <v>0</v>
      </c>
      <c r="S1764" s="32">
        <v>0</v>
      </c>
      <c r="T1764" s="32">
        <v>0</v>
      </c>
      <c r="U1764" s="32">
        <v>0</v>
      </c>
      <c r="V1764" s="32">
        <v>0</v>
      </c>
    </row>
    <row r="1765" spans="1:22" x14ac:dyDescent="0.35">
      <c r="A1765" t="s">
        <v>70</v>
      </c>
      <c r="B1765" t="s">
        <v>42</v>
      </c>
      <c r="C1765" t="str">
        <f t="shared" si="144"/>
        <v>UK_TO_elec</v>
      </c>
      <c r="D1765" t="str">
        <f t="shared" si="145"/>
        <v>PROTRA_CHP_PP_I</v>
      </c>
      <c r="E1765" t="s">
        <v>28</v>
      </c>
      <c r="F1765" s="1" t="str">
        <f t="shared" si="146"/>
        <v>UKTO_elecPROTRA_PP_solar_CSP</v>
      </c>
      <c r="G1765" s="32">
        <v>0</v>
      </c>
      <c r="H1765" s="32">
        <v>0</v>
      </c>
      <c r="I1765" s="32">
        <v>0</v>
      </c>
      <c r="J1765" s="32">
        <v>0</v>
      </c>
      <c r="K1765" s="32">
        <v>0</v>
      </c>
      <c r="L1765" s="32">
        <v>0</v>
      </c>
      <c r="M1765" s="32">
        <v>0</v>
      </c>
      <c r="N1765" s="32">
        <v>0</v>
      </c>
      <c r="O1765" s="32">
        <v>0</v>
      </c>
      <c r="P1765" s="32">
        <v>0</v>
      </c>
      <c r="Q1765" s="32">
        <v>0</v>
      </c>
      <c r="R1765" s="32">
        <v>0</v>
      </c>
      <c r="S1765" s="32">
        <v>0</v>
      </c>
      <c r="T1765" s="32">
        <v>0</v>
      </c>
      <c r="U1765" s="32">
        <v>0</v>
      </c>
      <c r="V1765" s="32">
        <v>0</v>
      </c>
    </row>
    <row r="1766" spans="1:22" x14ac:dyDescent="0.35">
      <c r="A1766" t="s">
        <v>70</v>
      </c>
      <c r="B1766" t="s">
        <v>42</v>
      </c>
      <c r="C1766" t="str">
        <f t="shared" si="144"/>
        <v>UK_TO_elec</v>
      </c>
      <c r="D1766" t="str">
        <f t="shared" si="145"/>
        <v>PROTRA_CHP_PP_I</v>
      </c>
      <c r="E1766" t="s">
        <v>29</v>
      </c>
      <c r="F1766" s="1" t="str">
        <f t="shared" si="146"/>
        <v>UKTO_elecPROTRA_PP_solar_PV</v>
      </c>
      <c r="G1766" s="32">
        <f>G1796/2/1000</f>
        <v>9.2500000000000004E-4</v>
      </c>
      <c r="H1766" s="32">
        <f t="shared" ref="H1766:V1766" si="153">H1796/2/1000</f>
        <v>1.2099999999999999E-3</v>
      </c>
      <c r="I1766" s="32">
        <f t="shared" si="153"/>
        <v>1.5400000000000001E-3</v>
      </c>
      <c r="J1766" s="32">
        <f t="shared" si="153"/>
        <v>1.915E-3</v>
      </c>
      <c r="K1766" s="32">
        <f t="shared" si="153"/>
        <v>2.2550000000000001E-3</v>
      </c>
      <c r="L1766" s="32">
        <f t="shared" si="153"/>
        <v>8.0800000000000004E-3</v>
      </c>
      <c r="M1766" s="32">
        <f t="shared" si="153"/>
        <v>8.5019999999999998E-2</v>
      </c>
      <c r="N1766" s="32">
        <f t="shared" si="153"/>
        <v>0.14904499999999998</v>
      </c>
      <c r="O1766" s="32">
        <f t="shared" si="153"/>
        <v>0.249665</v>
      </c>
      <c r="P1766" s="32">
        <f t="shared" si="153"/>
        <v>0.469885</v>
      </c>
      <c r="Q1766" s="32">
        <f t="shared" si="153"/>
        <v>0.81610499999999997</v>
      </c>
      <c r="R1766" s="32">
        <f t="shared" si="153"/>
        <v>1.0126900000000001</v>
      </c>
      <c r="S1766" s="32">
        <f t="shared" si="153"/>
        <v>1.0846</v>
      </c>
      <c r="T1766" s="32">
        <f t="shared" si="153"/>
        <v>1.11002</v>
      </c>
      <c r="U1766" s="32">
        <f t="shared" si="153"/>
        <v>1.1240450000000002</v>
      </c>
      <c r="V1766" s="32">
        <f t="shared" si="153"/>
        <v>1.1443099999999999</v>
      </c>
    </row>
    <row r="1767" spans="1:22" x14ac:dyDescent="0.35">
      <c r="A1767" t="s">
        <v>70</v>
      </c>
      <c r="B1767" t="s">
        <v>42</v>
      </c>
      <c r="C1767" t="str">
        <f t="shared" si="144"/>
        <v>UK_TO_elec</v>
      </c>
      <c r="D1767" t="str">
        <f t="shared" si="145"/>
        <v>PROTRA_CHP_PP_I</v>
      </c>
      <c r="E1767" t="s">
        <v>30</v>
      </c>
      <c r="F1767" s="1" t="str">
        <f t="shared" si="146"/>
        <v>UKTO_elecPROTRA_PP_solar_urban_PV</v>
      </c>
      <c r="G1767" s="32">
        <f>G1766</f>
        <v>9.2500000000000004E-4</v>
      </c>
      <c r="H1767" s="32">
        <f t="shared" ref="H1767:V1767" si="154">H1766</f>
        <v>1.2099999999999999E-3</v>
      </c>
      <c r="I1767" s="32">
        <f t="shared" si="154"/>
        <v>1.5400000000000001E-3</v>
      </c>
      <c r="J1767" s="32">
        <f t="shared" si="154"/>
        <v>1.915E-3</v>
      </c>
      <c r="K1767" s="32">
        <f t="shared" si="154"/>
        <v>2.2550000000000001E-3</v>
      </c>
      <c r="L1767" s="32">
        <f t="shared" si="154"/>
        <v>8.0800000000000004E-3</v>
      </c>
      <c r="M1767" s="32">
        <f t="shared" si="154"/>
        <v>8.5019999999999998E-2</v>
      </c>
      <c r="N1767" s="32">
        <f t="shared" si="154"/>
        <v>0.14904499999999998</v>
      </c>
      <c r="O1767" s="32">
        <f t="shared" si="154"/>
        <v>0.249665</v>
      </c>
      <c r="P1767" s="32">
        <f t="shared" si="154"/>
        <v>0.469885</v>
      </c>
      <c r="Q1767" s="32">
        <f t="shared" si="154"/>
        <v>0.81610499999999997</v>
      </c>
      <c r="R1767" s="32">
        <f t="shared" si="154"/>
        <v>1.0126900000000001</v>
      </c>
      <c r="S1767" s="32">
        <f t="shared" si="154"/>
        <v>1.0846</v>
      </c>
      <c r="T1767" s="32">
        <f t="shared" si="154"/>
        <v>1.11002</v>
      </c>
      <c r="U1767" s="32">
        <f t="shared" si="154"/>
        <v>1.1240450000000002</v>
      </c>
      <c r="V1767" s="32">
        <f t="shared" si="154"/>
        <v>1.1443099999999999</v>
      </c>
    </row>
    <row r="1768" spans="1:22" x14ac:dyDescent="0.35">
      <c r="A1768" t="s">
        <v>70</v>
      </c>
      <c r="B1768" t="s">
        <v>42</v>
      </c>
      <c r="C1768" t="str">
        <f t="shared" si="144"/>
        <v>UK_TO_elec</v>
      </c>
      <c r="D1768" t="str">
        <f t="shared" si="145"/>
        <v>PROTRA_CHP_PP_I</v>
      </c>
      <c r="E1768" t="s">
        <v>31</v>
      </c>
      <c r="F1768" s="1" t="str">
        <f t="shared" si="146"/>
        <v>UKTO_elecPROTRA_PP_solid_fossil</v>
      </c>
      <c r="G1768" s="32">
        <f t="shared" ref="G1768:V1768" si="155">G1753*G1820/1000</f>
        <v>18.472300940979935</v>
      </c>
      <c r="H1768" s="32">
        <f t="shared" si="155"/>
        <v>18.960227981367723</v>
      </c>
      <c r="I1768" s="32">
        <f t="shared" si="155"/>
        <v>18.998398145483755</v>
      </c>
      <c r="J1768" s="32">
        <f t="shared" si="155"/>
        <v>18.94234241457843</v>
      </c>
      <c r="K1768" s="32">
        <f t="shared" si="155"/>
        <v>18.921635743064549</v>
      </c>
      <c r="L1768" s="32">
        <f t="shared" si="155"/>
        <v>19.097052907941084</v>
      </c>
      <c r="M1768" s="32">
        <f t="shared" si="155"/>
        <v>18.848782400084474</v>
      </c>
      <c r="N1768" s="32">
        <f t="shared" si="155"/>
        <v>18.698845671103051</v>
      </c>
      <c r="O1768" s="32">
        <f t="shared" si="155"/>
        <v>15.841931327881619</v>
      </c>
      <c r="P1768" s="32">
        <f t="shared" si="155"/>
        <v>14.137748521281324</v>
      </c>
      <c r="Q1768" s="32">
        <f t="shared" si="155"/>
        <v>12.815355949788652</v>
      </c>
      <c r="R1768" s="32">
        <f t="shared" si="155"/>
        <v>9.7222216768842014</v>
      </c>
      <c r="S1768" s="32">
        <f t="shared" si="155"/>
        <v>9.3821755501850461</v>
      </c>
      <c r="T1768" s="32">
        <f t="shared" si="155"/>
        <v>8.5962415808270336</v>
      </c>
      <c r="U1768" s="32">
        <f t="shared" si="155"/>
        <v>4.5288582352619553</v>
      </c>
      <c r="V1768" s="32">
        <f t="shared" si="155"/>
        <v>3.570154819882926</v>
      </c>
    </row>
    <row r="1769" spans="1:22" x14ac:dyDescent="0.35">
      <c r="A1769" t="s">
        <v>70</v>
      </c>
      <c r="B1769" t="s">
        <v>42</v>
      </c>
      <c r="C1769" t="str">
        <f t="shared" si="144"/>
        <v>UK_TO_elec</v>
      </c>
      <c r="D1769" t="str">
        <f t="shared" si="145"/>
        <v>PROTRA_CHP_PP_I</v>
      </c>
      <c r="E1769" t="s">
        <v>32</v>
      </c>
      <c r="F1769" s="1" t="str">
        <f t="shared" si="146"/>
        <v>UKTO_elecPROTRA_PP_solid_fossil_CCS</v>
      </c>
      <c r="G1769" s="32">
        <v>0</v>
      </c>
      <c r="H1769" s="32">
        <v>0</v>
      </c>
      <c r="I1769" s="32">
        <v>0</v>
      </c>
      <c r="J1769" s="32">
        <v>0</v>
      </c>
      <c r="K1769" s="32">
        <v>0</v>
      </c>
      <c r="L1769" s="32">
        <v>0</v>
      </c>
      <c r="M1769" s="32">
        <v>0</v>
      </c>
      <c r="N1769" s="32">
        <v>0</v>
      </c>
      <c r="O1769" s="32">
        <v>0</v>
      </c>
      <c r="P1769" s="32">
        <v>0</v>
      </c>
      <c r="Q1769" s="32">
        <v>0</v>
      </c>
      <c r="R1769" s="32">
        <v>0</v>
      </c>
      <c r="S1769" s="32">
        <v>0</v>
      </c>
      <c r="T1769" s="32">
        <v>0</v>
      </c>
      <c r="U1769" s="32">
        <v>0</v>
      </c>
      <c r="V1769" s="32">
        <v>0</v>
      </c>
    </row>
    <row r="1770" spans="1:22" x14ac:dyDescent="0.35">
      <c r="A1770" t="s">
        <v>70</v>
      </c>
      <c r="B1770" t="s">
        <v>42</v>
      </c>
      <c r="C1770" t="str">
        <f t="shared" si="144"/>
        <v>UK_TO_elec</v>
      </c>
      <c r="D1770" t="str">
        <f t="shared" si="145"/>
        <v>PROTRA_CHP_PP_I</v>
      </c>
      <c r="E1770" t="s">
        <v>33</v>
      </c>
      <c r="F1770" s="1" t="str">
        <f t="shared" si="146"/>
        <v>UKTO_elecPROTRA_PP_waste</v>
      </c>
      <c r="G1770" s="32">
        <f t="shared" ref="G1770:V1770" si="156">G1753*G1830/1000</f>
        <v>0.86015468246475757</v>
      </c>
      <c r="H1770" s="32">
        <f t="shared" si="156"/>
        <v>0.8509191276596102</v>
      </c>
      <c r="I1770" s="32">
        <f t="shared" si="156"/>
        <v>0.49210696011905319</v>
      </c>
      <c r="J1770" s="32">
        <f t="shared" si="156"/>
        <v>0.47712993412728572</v>
      </c>
      <c r="K1770" s="32">
        <f t="shared" si="156"/>
        <v>0.45250912892863671</v>
      </c>
      <c r="L1770" s="32">
        <f t="shared" si="156"/>
        <v>0.39552531122796492</v>
      </c>
      <c r="M1770" s="32">
        <f t="shared" si="156"/>
        <v>0.44168302798421677</v>
      </c>
      <c r="N1770" s="32">
        <f t="shared" si="156"/>
        <v>0.44248321954101649</v>
      </c>
      <c r="O1770" s="32">
        <f t="shared" si="156"/>
        <v>0.40165510479592381</v>
      </c>
      <c r="P1770" s="32">
        <f t="shared" si="156"/>
        <v>0.37096467019461249</v>
      </c>
      <c r="Q1770" s="32">
        <f t="shared" si="156"/>
        <v>0.44960756834588994</v>
      </c>
      <c r="R1770" s="32">
        <f t="shared" si="156"/>
        <v>0.40712830603071382</v>
      </c>
      <c r="S1770" s="32">
        <f t="shared" si="156"/>
        <v>0.30567745700362309</v>
      </c>
      <c r="T1770" s="32">
        <f t="shared" si="156"/>
        <v>0.39420416977892137</v>
      </c>
      <c r="U1770" s="32">
        <f t="shared" si="156"/>
        <v>0.41159843873967211</v>
      </c>
      <c r="V1770" s="32">
        <f t="shared" si="156"/>
        <v>0.39225298624685562</v>
      </c>
    </row>
    <row r="1771" spans="1:22" x14ac:dyDescent="0.35">
      <c r="A1771" t="s">
        <v>70</v>
      </c>
      <c r="B1771" t="s">
        <v>42</v>
      </c>
      <c r="C1771" t="str">
        <f t="shared" si="144"/>
        <v>UK_TO_elec</v>
      </c>
      <c r="D1771" t="str">
        <f t="shared" si="145"/>
        <v>PROTRA_CHP_PP_I</v>
      </c>
      <c r="E1771" t="s">
        <v>34</v>
      </c>
      <c r="F1771" s="1" t="str">
        <f t="shared" si="146"/>
        <v>UKTO_elecPROTRA_PP_waste_CCS</v>
      </c>
      <c r="G1771" s="32">
        <v>0</v>
      </c>
      <c r="H1771" s="32">
        <v>0</v>
      </c>
      <c r="I1771" s="32">
        <v>0</v>
      </c>
      <c r="J1771" s="32">
        <v>0</v>
      </c>
      <c r="K1771" s="32">
        <v>0</v>
      </c>
      <c r="L1771" s="32">
        <v>0</v>
      </c>
      <c r="M1771" s="32">
        <v>0</v>
      </c>
      <c r="N1771" s="32">
        <v>0</v>
      </c>
      <c r="O1771" s="32">
        <v>0</v>
      </c>
      <c r="P1771" s="32">
        <v>0</v>
      </c>
      <c r="Q1771" s="32">
        <v>0</v>
      </c>
      <c r="R1771" s="32">
        <v>0</v>
      </c>
      <c r="S1771" s="32">
        <v>0</v>
      </c>
      <c r="T1771" s="32">
        <v>0</v>
      </c>
      <c r="U1771" s="32">
        <v>0</v>
      </c>
      <c r="V1771" s="32">
        <v>0</v>
      </c>
    </row>
    <row r="1772" spans="1:22" x14ac:dyDescent="0.35">
      <c r="A1772" t="s">
        <v>70</v>
      </c>
      <c r="B1772" t="s">
        <v>42</v>
      </c>
      <c r="C1772" t="str">
        <f t="shared" si="144"/>
        <v>UK_TO_elec</v>
      </c>
      <c r="D1772" t="str">
        <f t="shared" si="145"/>
        <v>PROTRA_CHP_PP_I</v>
      </c>
      <c r="E1772" t="s">
        <v>35</v>
      </c>
      <c r="F1772" s="1" t="str">
        <f t="shared" si="146"/>
        <v>UKTO_elecPROTRA_PP_wind_offshore</v>
      </c>
      <c r="G1772" s="32">
        <f>G1794/1000</f>
        <v>9.1930000000000012E-2</v>
      </c>
      <c r="H1772" s="32">
        <f t="shared" ref="H1772:V1772" si="157">H1794/1000</f>
        <v>0.13063</v>
      </c>
      <c r="I1772" s="32">
        <f t="shared" si="157"/>
        <v>0.16558</v>
      </c>
      <c r="J1772" s="32">
        <f t="shared" si="157"/>
        <v>0.25636999999999999</v>
      </c>
      <c r="K1772" s="32">
        <f t="shared" si="157"/>
        <v>0.40911999999999998</v>
      </c>
      <c r="L1772" s="32">
        <f t="shared" si="157"/>
        <v>0.57682</v>
      </c>
      <c r="M1772" s="32">
        <f t="shared" si="157"/>
        <v>0.7904500000000001</v>
      </c>
      <c r="N1772" s="32">
        <f t="shared" si="157"/>
        <v>1.2880400000000001</v>
      </c>
      <c r="O1772" s="32">
        <f t="shared" si="157"/>
        <v>1.5892599999999999</v>
      </c>
      <c r="P1772" s="32">
        <f t="shared" si="157"/>
        <v>1.9355599999999999</v>
      </c>
      <c r="Q1772" s="32">
        <f t="shared" si="157"/>
        <v>2.1901599999999997</v>
      </c>
      <c r="R1772" s="32">
        <f t="shared" si="157"/>
        <v>2.27616</v>
      </c>
      <c r="S1772" s="32">
        <f t="shared" si="157"/>
        <v>3.0047800000000002</v>
      </c>
      <c r="T1772" s="32">
        <f t="shared" si="157"/>
        <v>3.51762</v>
      </c>
      <c r="U1772" s="32">
        <f t="shared" si="157"/>
        <v>4.2518799999999999</v>
      </c>
      <c r="V1772" s="32">
        <f t="shared" si="157"/>
        <v>4.4646300000000005</v>
      </c>
    </row>
    <row r="1773" spans="1:22" x14ac:dyDescent="0.35">
      <c r="A1773" t="s">
        <v>70</v>
      </c>
      <c r="B1773" t="s">
        <v>42</v>
      </c>
      <c r="C1773" t="str">
        <f t="shared" si="144"/>
        <v>UK_TO_elec</v>
      </c>
      <c r="D1773" t="str">
        <f t="shared" si="145"/>
        <v>PROTRA_CHP_PP_I</v>
      </c>
      <c r="E1773" t="s">
        <v>36</v>
      </c>
      <c r="F1773" s="1" t="str">
        <f t="shared" si="146"/>
        <v>UKTO_elecPROTRA_PP_wind_onshore</v>
      </c>
      <c r="G1773" s="32">
        <f>G1793/1000</f>
        <v>0.58101999999999998</v>
      </c>
      <c r="H1773" s="32">
        <f t="shared" ref="H1773:V1773" si="158">H1793/1000</f>
        <v>0.70980999999999994</v>
      </c>
      <c r="I1773" s="32">
        <f t="shared" si="158"/>
        <v>0.87602000000000002</v>
      </c>
      <c r="J1773" s="32">
        <f t="shared" si="158"/>
        <v>1.2253499999999999</v>
      </c>
      <c r="K1773" s="32">
        <f t="shared" si="158"/>
        <v>1.49251</v>
      </c>
      <c r="L1773" s="32">
        <f t="shared" si="158"/>
        <v>1.75431</v>
      </c>
      <c r="M1773" s="32">
        <f t="shared" si="158"/>
        <v>2.0459499999999999</v>
      </c>
      <c r="N1773" s="32">
        <f t="shared" si="158"/>
        <v>2.59504</v>
      </c>
      <c r="O1773" s="32">
        <f t="shared" si="158"/>
        <v>3.2621199999999999</v>
      </c>
      <c r="P1773" s="32">
        <f t="shared" si="158"/>
        <v>3.6862399999999997</v>
      </c>
      <c r="Q1773" s="32">
        <f t="shared" si="158"/>
        <v>3.9612600000000002</v>
      </c>
      <c r="R1773" s="32">
        <f t="shared" si="158"/>
        <v>4.6579899999999999</v>
      </c>
      <c r="S1773" s="32">
        <f t="shared" si="158"/>
        <v>5.4167700000000005</v>
      </c>
      <c r="T1773" s="32">
        <f t="shared" si="158"/>
        <v>5.7728000000000002</v>
      </c>
      <c r="U1773" s="32">
        <f t="shared" si="158"/>
        <v>6.0174799999999999</v>
      </c>
      <c r="V1773" s="32">
        <f t="shared" si="158"/>
        <v>6.0638500000000004</v>
      </c>
    </row>
    <row r="1774" spans="1:22" x14ac:dyDescent="0.35">
      <c r="F1774" t="s">
        <v>245</v>
      </c>
      <c r="G1774" s="32">
        <f>SUM(G1754:G1773)</f>
        <v>68.089155968309555</v>
      </c>
      <c r="H1774" s="32">
        <f t="shared" ref="H1774:V1774" si="159">SUM(H1754:H1773)</f>
        <v>69.535718182628727</v>
      </c>
      <c r="I1774" s="32">
        <f t="shared" si="159"/>
        <v>69.721185886383793</v>
      </c>
      <c r="J1774" s="32">
        <f t="shared" si="159"/>
        <v>70.309629153267068</v>
      </c>
      <c r="K1774" s="32">
        <f t="shared" si="159"/>
        <v>71.21148458022418</v>
      </c>
      <c r="L1774" s="32">
        <f t="shared" si="159"/>
        <v>76.275906984314219</v>
      </c>
      <c r="M1774" s="32">
        <f t="shared" si="159"/>
        <v>74.624132032921253</v>
      </c>
      <c r="N1774" s="32">
        <f t="shared" si="159"/>
        <v>74.433065440843251</v>
      </c>
      <c r="O1774" s="32">
        <f t="shared" si="159"/>
        <v>69.560836191487809</v>
      </c>
      <c r="P1774" s="32">
        <f t="shared" si="159"/>
        <v>68.726034406256375</v>
      </c>
      <c r="Q1774" s="32">
        <f t="shared" si="159"/>
        <v>63.759012150738648</v>
      </c>
      <c r="R1774" s="32">
        <f t="shared" si="159"/>
        <v>61.914249809990288</v>
      </c>
      <c r="S1774" s="32">
        <f t="shared" si="159"/>
        <v>64.287166009394895</v>
      </c>
      <c r="T1774" s="32">
        <f t="shared" si="159"/>
        <v>65.399351887431649</v>
      </c>
      <c r="U1774" s="32">
        <f t="shared" si="159"/>
        <v>60.51683498717108</v>
      </c>
      <c r="V1774" s="32">
        <f t="shared" si="159"/>
        <v>58.938888624691728</v>
      </c>
    </row>
    <row r="1775" spans="1:22" x14ac:dyDescent="0.35">
      <c r="F1775" t="s">
        <v>246</v>
      </c>
      <c r="G1775" s="32">
        <f>G1774*1000</f>
        <v>68089.155968309555</v>
      </c>
      <c r="H1775" s="32">
        <f t="shared" ref="H1775:V1775" si="160">H1774*1000</f>
        <v>69535.718182628727</v>
      </c>
      <c r="I1775" s="32">
        <f t="shared" si="160"/>
        <v>69721.185886383799</v>
      </c>
      <c r="J1775" s="32">
        <f t="shared" si="160"/>
        <v>70309.629153267073</v>
      </c>
      <c r="K1775" s="32">
        <f t="shared" si="160"/>
        <v>71211.484580224176</v>
      </c>
      <c r="L1775" s="32">
        <f t="shared" si="160"/>
        <v>76275.906984314221</v>
      </c>
      <c r="M1775" s="32">
        <f t="shared" si="160"/>
        <v>74624.132032921247</v>
      </c>
      <c r="N1775" s="32">
        <f t="shared" si="160"/>
        <v>74433.065440843246</v>
      </c>
      <c r="O1775" s="32">
        <f t="shared" si="160"/>
        <v>69560.836191487804</v>
      </c>
      <c r="P1775" s="32">
        <f t="shared" si="160"/>
        <v>68726.034406256382</v>
      </c>
      <c r="Q1775" s="32">
        <f t="shared" si="160"/>
        <v>63759.01215073865</v>
      </c>
      <c r="R1775" s="32">
        <f t="shared" si="160"/>
        <v>61914.249809990288</v>
      </c>
      <c r="S1775" s="32">
        <f t="shared" si="160"/>
        <v>64287.166009394896</v>
      </c>
      <c r="T1775" s="32">
        <f t="shared" si="160"/>
        <v>65399.351887431651</v>
      </c>
      <c r="U1775" s="32">
        <f t="shared" si="160"/>
        <v>60516.834987171082</v>
      </c>
      <c r="V1775" s="32">
        <f t="shared" si="160"/>
        <v>58938.888624691725</v>
      </c>
    </row>
    <row r="1776" spans="1:22" x14ac:dyDescent="0.35">
      <c r="F1776" t="s">
        <v>247</v>
      </c>
      <c r="G1776" s="32">
        <f>G1707</f>
        <v>5463.8290000000015</v>
      </c>
      <c r="H1776" s="32">
        <f t="shared" ref="H1776:V1776" si="161">H1707</f>
        <v>5360.9469999999992</v>
      </c>
      <c r="I1776" s="32">
        <f t="shared" si="161"/>
        <v>5318.0959103174255</v>
      </c>
      <c r="J1776" s="32">
        <f t="shared" si="161"/>
        <v>5323.023000000001</v>
      </c>
      <c r="K1776" s="32">
        <f t="shared" si="161"/>
        <v>5492.1879999999983</v>
      </c>
      <c r="L1776" s="32">
        <f t="shared" si="161"/>
        <v>5949.3301057242406</v>
      </c>
      <c r="M1776" s="32">
        <f t="shared" si="161"/>
        <v>5766.5509999999986</v>
      </c>
      <c r="N1776" s="32">
        <f t="shared" si="161"/>
        <v>5964.6659378500344</v>
      </c>
      <c r="O1776" s="32">
        <f t="shared" si="161"/>
        <v>5919.303933041786</v>
      </c>
      <c r="P1776" s="32">
        <f t="shared" si="161"/>
        <v>5887.7630000000008</v>
      </c>
      <c r="Q1776" s="32">
        <f t="shared" si="161"/>
        <v>5708.4041382576834</v>
      </c>
      <c r="R1776" s="32">
        <f t="shared" si="161"/>
        <v>5625.4100000000008</v>
      </c>
      <c r="S1776" s="32">
        <f t="shared" si="161"/>
        <v>5919.2780648638109</v>
      </c>
      <c r="T1776" s="32">
        <f t="shared" si="161"/>
        <v>6063.1339351396591</v>
      </c>
      <c r="U1776" s="32">
        <f t="shared" si="161"/>
        <v>6003.6989342009501</v>
      </c>
      <c r="V1776" s="32">
        <f t="shared" si="161"/>
        <v>6048.5140668472304</v>
      </c>
    </row>
    <row r="1777" spans="6:22" x14ac:dyDescent="0.35">
      <c r="G1777" s="32">
        <f>SUM(G1775:G1776)</f>
        <v>73552.984968309553</v>
      </c>
      <c r="H1777" s="32">
        <f t="shared" ref="H1777:V1777" si="162">SUM(H1775:H1776)</f>
        <v>74896.665182628727</v>
      </c>
      <c r="I1777" s="32">
        <f t="shared" si="162"/>
        <v>75039.281796701223</v>
      </c>
      <c r="J1777" s="32">
        <f t="shared" si="162"/>
        <v>75632.652153267074</v>
      </c>
      <c r="K1777" s="32">
        <f t="shared" si="162"/>
        <v>76703.672580224171</v>
      </c>
      <c r="L1777" s="32">
        <f t="shared" si="162"/>
        <v>82225.237090038456</v>
      </c>
      <c r="M1777" s="32">
        <f t="shared" si="162"/>
        <v>80390.683032921239</v>
      </c>
      <c r="N1777" s="32">
        <f t="shared" si="162"/>
        <v>80397.731378693279</v>
      </c>
      <c r="O1777" s="32">
        <f t="shared" si="162"/>
        <v>75480.140124529586</v>
      </c>
      <c r="P1777" s="32">
        <f t="shared" si="162"/>
        <v>74613.797406256388</v>
      </c>
      <c r="Q1777" s="32">
        <f t="shared" si="162"/>
        <v>69467.416288996334</v>
      </c>
      <c r="R1777" s="32">
        <f t="shared" si="162"/>
        <v>67539.659809990291</v>
      </c>
      <c r="S1777" s="32">
        <f t="shared" si="162"/>
        <v>70206.444074258703</v>
      </c>
      <c r="T1777" s="32">
        <f t="shared" si="162"/>
        <v>71462.485822571311</v>
      </c>
      <c r="U1777" s="32">
        <f t="shared" si="162"/>
        <v>66520.533921372029</v>
      </c>
      <c r="V1777" s="32">
        <f t="shared" si="162"/>
        <v>64987.402691538955</v>
      </c>
    </row>
    <row r="1778" spans="6:22" x14ac:dyDescent="0.35">
      <c r="G1778" s="32"/>
      <c r="H1778" s="32"/>
      <c r="I1778" s="32"/>
      <c r="J1778" s="32"/>
      <c r="K1778" s="32"/>
      <c r="L1778" s="32"/>
      <c r="M1778" s="32"/>
      <c r="N1778" s="32"/>
      <c r="O1778" s="32"/>
      <c r="P1778" s="32"/>
      <c r="Q1778" s="32"/>
      <c r="R1778" s="32"/>
      <c r="S1778" s="32"/>
      <c r="T1778" s="32"/>
      <c r="U1778" s="32"/>
      <c r="V1778" s="32"/>
    </row>
    <row r="1779" spans="6:22" x14ac:dyDescent="0.35">
      <c r="G1779" s="32"/>
      <c r="H1779" s="32"/>
      <c r="I1779" s="32"/>
      <c r="J1779" s="32"/>
      <c r="K1779" s="32"/>
      <c r="L1779" s="32"/>
      <c r="M1779" s="32"/>
      <c r="N1779" s="32"/>
      <c r="O1779" s="32"/>
      <c r="P1779" s="32"/>
      <c r="Q1779" s="32"/>
      <c r="R1779" s="32"/>
      <c r="S1779" s="32"/>
      <c r="T1779" s="32"/>
      <c r="U1779" s="32"/>
      <c r="V1779" s="32"/>
    </row>
    <row r="1782" spans="6:22" x14ac:dyDescent="0.35">
      <c r="G1782" s="69"/>
    </row>
    <row r="1783" spans="6:22" x14ac:dyDescent="0.35">
      <c r="F1783" t="s">
        <v>212</v>
      </c>
    </row>
    <row r="1784" spans="6:22" x14ac:dyDescent="0.35">
      <c r="F1784" s="45" t="s">
        <v>191</v>
      </c>
    </row>
    <row r="1785" spans="6:22" x14ac:dyDescent="0.35">
      <c r="F1785" s="36" t="s">
        <v>199</v>
      </c>
      <c r="G1785" s="28">
        <v>81370.464194</v>
      </c>
      <c r="H1785" s="28">
        <v>82402.308871999994</v>
      </c>
      <c r="I1785" s="28">
        <v>82741.307535966131</v>
      </c>
      <c r="J1785" s="29">
        <v>83697.164739922926</v>
      </c>
      <c r="K1785" s="29">
        <v>84830.856734061177</v>
      </c>
      <c r="L1785" s="29">
        <v>90393.30785961634</v>
      </c>
      <c r="M1785" s="29">
        <v>89104.580564518212</v>
      </c>
      <c r="N1785" s="29">
        <v>89299.516104332739</v>
      </c>
      <c r="O1785" s="29">
        <v>84640.599987078793</v>
      </c>
      <c r="P1785" s="29">
        <v>84411.711834370712</v>
      </c>
      <c r="Q1785" s="29">
        <v>79539.646632656397</v>
      </c>
      <c r="R1785" s="29">
        <v>78110.47147579302</v>
      </c>
      <c r="S1785" s="29">
        <v>81299.475160529895</v>
      </c>
      <c r="T1785" s="30">
        <v>82927.809274401036</v>
      </c>
      <c r="U1785" s="30">
        <v>77898.075847850909</v>
      </c>
      <c r="V1785" s="29">
        <v>75810.11212821168</v>
      </c>
    </row>
    <row r="1786" spans="6:22" x14ac:dyDescent="0.35">
      <c r="F1786" s="37" t="s">
        <v>200</v>
      </c>
      <c r="G1786" s="35">
        <v>23247.72</v>
      </c>
      <c r="H1786" s="35">
        <v>23513.14</v>
      </c>
      <c r="I1786" s="35">
        <v>23618.91</v>
      </c>
      <c r="J1786" s="42">
        <v>23675.45</v>
      </c>
      <c r="K1786" s="42">
        <v>23678.12</v>
      </c>
      <c r="L1786" s="42">
        <v>23682.21</v>
      </c>
      <c r="M1786" s="42">
        <v>23665.37</v>
      </c>
      <c r="N1786" s="42">
        <v>23661.17</v>
      </c>
      <c r="O1786" s="42">
        <v>20618.900000000001</v>
      </c>
      <c r="P1786" s="42">
        <v>18764.98</v>
      </c>
      <c r="Q1786" s="42">
        <v>17555.830000000002</v>
      </c>
      <c r="R1786" s="42">
        <v>13698.52</v>
      </c>
      <c r="S1786" s="42">
        <v>13363.45</v>
      </c>
      <c r="T1786" s="42">
        <v>12336.85</v>
      </c>
      <c r="U1786" s="42">
        <v>6817.74</v>
      </c>
      <c r="V1786" s="42">
        <v>5360.88</v>
      </c>
    </row>
    <row r="1787" spans="6:22" x14ac:dyDescent="0.35">
      <c r="F1787" s="37" t="s">
        <v>201</v>
      </c>
      <c r="G1787" s="35">
        <v>4323.6499999999996</v>
      </c>
      <c r="H1787" s="35">
        <v>4958.58</v>
      </c>
      <c r="I1787" s="35">
        <v>4938.3500000000004</v>
      </c>
      <c r="J1787" s="42">
        <v>4955.42</v>
      </c>
      <c r="K1787" s="42">
        <v>5128.41</v>
      </c>
      <c r="L1787" s="42">
        <v>5168.21</v>
      </c>
      <c r="M1787" s="42">
        <v>4994.42</v>
      </c>
      <c r="N1787" s="42">
        <v>3629.9</v>
      </c>
      <c r="O1787" s="42">
        <v>2700.08</v>
      </c>
      <c r="P1787" s="42">
        <v>2669.8</v>
      </c>
      <c r="Q1787" s="42">
        <v>1393.3</v>
      </c>
      <c r="R1787" s="42">
        <v>1285.46</v>
      </c>
      <c r="S1787" s="42">
        <v>1206.23</v>
      </c>
      <c r="T1787" s="42">
        <v>1196.2</v>
      </c>
      <c r="U1787" s="42">
        <v>1210.3800000000001</v>
      </c>
      <c r="V1787" s="42">
        <v>1126.33</v>
      </c>
    </row>
    <row r="1788" spans="6:22" x14ac:dyDescent="0.35">
      <c r="F1788" s="37" t="s">
        <v>202</v>
      </c>
      <c r="G1788" s="35">
        <v>27764.66</v>
      </c>
      <c r="H1788" s="35">
        <v>28061.32</v>
      </c>
      <c r="I1788" s="35">
        <v>28375.7</v>
      </c>
      <c r="J1788" s="42">
        <v>30061.57</v>
      </c>
      <c r="K1788" s="42">
        <v>30580.5</v>
      </c>
      <c r="L1788" s="42">
        <v>35563.660000000003</v>
      </c>
      <c r="M1788" s="42">
        <v>33997.54</v>
      </c>
      <c r="N1788" s="42">
        <v>37031.89</v>
      </c>
      <c r="O1788" s="42">
        <v>36718.629999999997</v>
      </c>
      <c r="P1788" s="42">
        <v>35733.440000000002</v>
      </c>
      <c r="Q1788" s="42">
        <v>32476.93</v>
      </c>
      <c r="R1788" s="42">
        <v>33248.400000000001</v>
      </c>
      <c r="S1788" s="42">
        <v>35045.56</v>
      </c>
      <c r="T1788" s="42">
        <v>35206.449999999997</v>
      </c>
      <c r="U1788" s="42">
        <v>34582.730000000003</v>
      </c>
      <c r="V1788" s="42">
        <v>34780.839999999997</v>
      </c>
    </row>
    <row r="1789" spans="6:22" x14ac:dyDescent="0.35">
      <c r="F1789" s="37" t="s">
        <v>203</v>
      </c>
      <c r="G1789" s="35">
        <v>6943</v>
      </c>
      <c r="H1789" s="35">
        <v>7488</v>
      </c>
      <c r="I1789" s="35">
        <v>7488</v>
      </c>
      <c r="J1789" s="42">
        <v>6116</v>
      </c>
      <c r="K1789" s="42">
        <v>6116</v>
      </c>
      <c r="L1789" s="42">
        <v>6116</v>
      </c>
      <c r="M1789" s="42">
        <v>5053</v>
      </c>
      <c r="N1789" s="42">
        <v>3113</v>
      </c>
      <c r="O1789" s="42">
        <v>1180</v>
      </c>
      <c r="P1789" s="42">
        <v>1180</v>
      </c>
      <c r="Q1789" s="42">
        <v>930</v>
      </c>
      <c r="R1789" s="42">
        <v>930</v>
      </c>
      <c r="S1789" s="42">
        <v>970</v>
      </c>
      <c r="T1789" s="42">
        <v>969</v>
      </c>
      <c r="U1789" s="42">
        <v>679</v>
      </c>
      <c r="V1789" s="42">
        <v>679</v>
      </c>
    </row>
    <row r="1790" spans="6:22" x14ac:dyDescent="0.35">
      <c r="F1790" s="37" t="s">
        <v>204</v>
      </c>
      <c r="G1790" s="35">
        <v>11852</v>
      </c>
      <c r="H1790" s="35">
        <v>10969</v>
      </c>
      <c r="I1790" s="35">
        <v>10979</v>
      </c>
      <c r="J1790" s="42">
        <v>10979</v>
      </c>
      <c r="K1790" s="42">
        <v>10858</v>
      </c>
      <c r="L1790" s="42">
        <v>10865</v>
      </c>
      <c r="M1790" s="42">
        <v>10663</v>
      </c>
      <c r="N1790" s="42">
        <v>9946</v>
      </c>
      <c r="O1790" s="42">
        <v>9906</v>
      </c>
      <c r="P1790" s="42">
        <v>9937</v>
      </c>
      <c r="Q1790" s="42">
        <v>9261</v>
      </c>
      <c r="R1790" s="42">
        <v>9261</v>
      </c>
      <c r="S1790" s="42">
        <v>9261</v>
      </c>
      <c r="T1790" s="42">
        <v>9261</v>
      </c>
      <c r="U1790" s="42">
        <v>9261</v>
      </c>
      <c r="V1790" s="42">
        <v>8141</v>
      </c>
    </row>
    <row r="1791" spans="6:22" x14ac:dyDescent="0.35">
      <c r="F1791" s="37" t="s">
        <v>205</v>
      </c>
      <c r="G1791" s="35">
        <v>1400.32</v>
      </c>
      <c r="H1791" s="35">
        <v>1416.91</v>
      </c>
      <c r="I1791" s="35">
        <v>1418.85</v>
      </c>
      <c r="J1791" s="42">
        <v>1523.68</v>
      </c>
      <c r="K1791" s="42">
        <v>1528.43</v>
      </c>
      <c r="L1791" s="42">
        <v>1527.27</v>
      </c>
      <c r="M1791" s="42">
        <v>1550.33</v>
      </c>
      <c r="N1791" s="42">
        <v>1555.6</v>
      </c>
      <c r="O1791" s="42">
        <v>1561.43</v>
      </c>
      <c r="P1791" s="42">
        <v>1568.96</v>
      </c>
      <c r="Q1791" s="42">
        <v>1586.35</v>
      </c>
      <c r="R1791" s="42">
        <v>1604.4</v>
      </c>
      <c r="S1791" s="42">
        <v>1617.88</v>
      </c>
      <c r="T1791" s="43">
        <v>1620.64</v>
      </c>
      <c r="U1791" s="43">
        <v>1620.92</v>
      </c>
      <c r="V1791" s="42">
        <v>1618.53</v>
      </c>
    </row>
    <row r="1792" spans="6:22" x14ac:dyDescent="0.35">
      <c r="F1792" s="37" t="s">
        <v>206</v>
      </c>
      <c r="G1792" s="35">
        <v>2788</v>
      </c>
      <c r="H1792" s="35">
        <v>2726</v>
      </c>
      <c r="I1792" s="35">
        <v>2744</v>
      </c>
      <c r="J1792" s="42">
        <v>2744</v>
      </c>
      <c r="K1792" s="42">
        <v>2744</v>
      </c>
      <c r="L1792" s="42">
        <v>2744</v>
      </c>
      <c r="M1792" s="42">
        <v>2744</v>
      </c>
      <c r="N1792" s="42">
        <v>2744</v>
      </c>
      <c r="O1792" s="42">
        <v>2744</v>
      </c>
      <c r="P1792" s="42">
        <v>2744</v>
      </c>
      <c r="Q1792" s="42">
        <v>2744</v>
      </c>
      <c r="R1792" s="42">
        <v>2744</v>
      </c>
      <c r="S1792" s="42">
        <v>2744</v>
      </c>
      <c r="T1792" s="42">
        <v>2744</v>
      </c>
      <c r="U1792" s="42">
        <v>2744</v>
      </c>
      <c r="V1792" s="42">
        <v>2744</v>
      </c>
    </row>
    <row r="1793" spans="5:22" x14ac:dyDescent="0.35">
      <c r="F1793" s="37" t="s">
        <v>207</v>
      </c>
      <c r="G1793" s="35">
        <v>581.02</v>
      </c>
      <c r="H1793" s="35">
        <v>709.81</v>
      </c>
      <c r="I1793" s="35">
        <v>876.02</v>
      </c>
      <c r="J1793" s="42">
        <v>1225.3499999999999</v>
      </c>
      <c r="K1793" s="42">
        <v>1492.51</v>
      </c>
      <c r="L1793" s="42">
        <v>1754.31</v>
      </c>
      <c r="M1793" s="42">
        <v>2045.95</v>
      </c>
      <c r="N1793" s="42">
        <v>2595.04</v>
      </c>
      <c r="O1793" s="42">
        <v>3262.12</v>
      </c>
      <c r="P1793" s="42">
        <v>3686.24</v>
      </c>
      <c r="Q1793" s="42">
        <v>3961.26</v>
      </c>
      <c r="R1793" s="42">
        <v>4657.99</v>
      </c>
      <c r="S1793" s="42">
        <v>5416.77</v>
      </c>
      <c r="T1793" s="42">
        <v>5772.8</v>
      </c>
      <c r="U1793" s="42">
        <v>6017.48</v>
      </c>
      <c r="V1793" s="42">
        <v>6063.85</v>
      </c>
    </row>
    <row r="1794" spans="5:22" x14ac:dyDescent="0.35">
      <c r="F1794" s="37" t="s">
        <v>208</v>
      </c>
      <c r="G1794" s="35">
        <v>91.93</v>
      </c>
      <c r="H1794" s="35">
        <v>130.63</v>
      </c>
      <c r="I1794" s="35">
        <v>165.58</v>
      </c>
      <c r="J1794" s="42">
        <v>256.37</v>
      </c>
      <c r="K1794" s="42">
        <v>409.12</v>
      </c>
      <c r="L1794" s="42">
        <v>576.82000000000005</v>
      </c>
      <c r="M1794" s="42">
        <v>790.45</v>
      </c>
      <c r="N1794" s="42">
        <v>1288.04</v>
      </c>
      <c r="O1794" s="42">
        <v>1589.26</v>
      </c>
      <c r="P1794" s="42">
        <v>1935.56</v>
      </c>
      <c r="Q1794" s="42">
        <v>2190.16</v>
      </c>
      <c r="R1794" s="42">
        <v>2276.16</v>
      </c>
      <c r="S1794" s="42">
        <v>3004.78</v>
      </c>
      <c r="T1794" s="42">
        <v>3517.62</v>
      </c>
      <c r="U1794" s="42">
        <v>4251.88</v>
      </c>
      <c r="V1794" s="42">
        <v>4464.63</v>
      </c>
    </row>
    <row r="1795" spans="5:22" x14ac:dyDescent="0.35">
      <c r="F1795" s="37" t="s">
        <v>209</v>
      </c>
      <c r="G1795" s="35">
        <v>0.2</v>
      </c>
      <c r="H1795" s="35">
        <v>0.2</v>
      </c>
      <c r="I1795" s="35">
        <v>0.2</v>
      </c>
      <c r="J1795" s="42">
        <v>0.2</v>
      </c>
      <c r="K1795" s="42">
        <v>0.98</v>
      </c>
      <c r="L1795" s="42">
        <v>1.5</v>
      </c>
      <c r="M1795" s="42">
        <v>1.54</v>
      </c>
      <c r="N1795" s="42">
        <v>3.42</v>
      </c>
      <c r="O1795" s="42">
        <v>3.18</v>
      </c>
      <c r="P1795" s="42">
        <v>3.44</v>
      </c>
      <c r="Q1795" s="42">
        <v>3.54</v>
      </c>
      <c r="R1795" s="42">
        <v>5.35</v>
      </c>
      <c r="S1795" s="42">
        <v>7.32</v>
      </c>
      <c r="T1795" s="42">
        <v>8.1199999999999992</v>
      </c>
      <c r="U1795" s="42">
        <v>8.92</v>
      </c>
      <c r="V1795" s="42">
        <v>8.92</v>
      </c>
    </row>
    <row r="1796" spans="5:22" x14ac:dyDescent="0.35">
      <c r="F1796" s="37" t="s">
        <v>210</v>
      </c>
      <c r="G1796" s="35">
        <v>1.85</v>
      </c>
      <c r="H1796" s="35">
        <v>2.42</v>
      </c>
      <c r="I1796" s="35">
        <v>3.08</v>
      </c>
      <c r="J1796" s="42">
        <v>3.83</v>
      </c>
      <c r="K1796" s="42">
        <v>4.51</v>
      </c>
      <c r="L1796" s="42">
        <v>16.16</v>
      </c>
      <c r="M1796" s="42">
        <v>170.04</v>
      </c>
      <c r="N1796" s="42">
        <v>298.08999999999997</v>
      </c>
      <c r="O1796" s="42">
        <v>499.33</v>
      </c>
      <c r="P1796" s="42">
        <v>939.77</v>
      </c>
      <c r="Q1796" s="42">
        <v>1632.21</v>
      </c>
      <c r="R1796" s="42">
        <v>2025.38</v>
      </c>
      <c r="S1796" s="42">
        <v>2169.1999999999998</v>
      </c>
      <c r="T1796" s="43">
        <v>2220.04</v>
      </c>
      <c r="U1796" s="43">
        <v>2248.09</v>
      </c>
      <c r="V1796" s="42">
        <v>2288.62</v>
      </c>
    </row>
    <row r="1797" spans="5:22" x14ac:dyDescent="0.35">
      <c r="F1797" s="37" t="s">
        <v>193</v>
      </c>
      <c r="G1797" s="35">
        <v>1293.5899999999999</v>
      </c>
      <c r="H1797" s="35">
        <v>1371.03</v>
      </c>
      <c r="I1797" s="35">
        <v>1521.82</v>
      </c>
      <c r="J1797" s="42">
        <v>1559.95</v>
      </c>
      <c r="K1797" s="42">
        <v>1724.01</v>
      </c>
      <c r="L1797" s="42">
        <v>1887.68</v>
      </c>
      <c r="M1797" s="42">
        <v>2874.38</v>
      </c>
      <c r="N1797" s="42">
        <v>2873.45</v>
      </c>
      <c r="O1797" s="42">
        <v>3334.9</v>
      </c>
      <c r="P1797" s="42">
        <v>4756.1400000000003</v>
      </c>
      <c r="Q1797" s="42">
        <v>5090.1499999999996</v>
      </c>
      <c r="R1797" s="42">
        <v>5701.17</v>
      </c>
      <c r="S1797" s="42">
        <v>6057.89</v>
      </c>
      <c r="T1797" s="42">
        <v>7509.35</v>
      </c>
      <c r="U1797" s="42">
        <v>7836.32</v>
      </c>
      <c r="V1797" s="42">
        <v>7944.52</v>
      </c>
    </row>
    <row r="1798" spans="5:22" ht="15" thickBot="1" x14ac:dyDescent="0.4">
      <c r="F1798" s="39" t="s">
        <v>211</v>
      </c>
      <c r="G1798" s="40">
        <v>1082.52</v>
      </c>
      <c r="H1798" s="40">
        <v>1055.25</v>
      </c>
      <c r="I1798" s="40">
        <v>611.79</v>
      </c>
      <c r="J1798" s="44">
        <v>596.35</v>
      </c>
      <c r="K1798" s="44">
        <v>566.26</v>
      </c>
      <c r="L1798" s="44">
        <v>490.49</v>
      </c>
      <c r="M1798" s="44">
        <v>554.54999999999995</v>
      </c>
      <c r="N1798" s="44">
        <v>559.91</v>
      </c>
      <c r="O1798" s="44">
        <v>522.77</v>
      </c>
      <c r="P1798" s="44">
        <v>492.38</v>
      </c>
      <c r="Q1798" s="44">
        <v>615.91999999999996</v>
      </c>
      <c r="R1798" s="44">
        <v>573.64</v>
      </c>
      <c r="S1798" s="44">
        <v>435.39</v>
      </c>
      <c r="T1798" s="44">
        <v>565.74</v>
      </c>
      <c r="U1798" s="44">
        <v>619.62</v>
      </c>
      <c r="V1798" s="44">
        <v>589</v>
      </c>
    </row>
    <row r="1799" spans="5:22" ht="15" thickTop="1" x14ac:dyDescent="0.35"/>
    <row r="1801" spans="5:22" x14ac:dyDescent="0.35">
      <c r="F1801" s="37" t="s">
        <v>233</v>
      </c>
    </row>
    <row r="1802" spans="5:22" x14ac:dyDescent="0.35">
      <c r="F1802" s="36" t="s">
        <v>199</v>
      </c>
      <c r="G1802" s="61">
        <f>G1786/G$1785</f>
        <v>0.2857021921931498</v>
      </c>
      <c r="H1802" s="61">
        <f t="shared" ref="H1802:V1802" si="163">H1786/H$1785</f>
        <v>0.28534564530860712</v>
      </c>
      <c r="I1802" s="61">
        <f t="shared" si="163"/>
        <v>0.28545487983415407</v>
      </c>
      <c r="J1802" s="61">
        <f t="shared" si="163"/>
        <v>0.28287039439828227</v>
      </c>
      <c r="K1802" s="61">
        <f t="shared" si="163"/>
        <v>0.2791215474132161</v>
      </c>
      <c r="L1802" s="61">
        <f t="shared" si="163"/>
        <v>0.26199074423495178</v>
      </c>
      <c r="M1802" s="61">
        <f t="shared" si="163"/>
        <v>0.26559094773881514</v>
      </c>
      <c r="N1802" s="61">
        <f t="shared" si="163"/>
        <v>0.26496414574470439</v>
      </c>
      <c r="O1802" s="61">
        <f t="shared" si="163"/>
        <v>0.2436053147443151</v>
      </c>
      <c r="P1802" s="61">
        <f t="shared" si="163"/>
        <v>0.22230303819474592</v>
      </c>
      <c r="Q1802" s="61">
        <f t="shared" si="163"/>
        <v>0.22071797830683532</v>
      </c>
      <c r="R1802" s="61">
        <f t="shared" si="163"/>
        <v>0.17537366938369162</v>
      </c>
      <c r="S1802" s="61">
        <f t="shared" si="163"/>
        <v>0.16437313984639135</v>
      </c>
      <c r="T1802" s="61">
        <f t="shared" si="163"/>
        <v>0.14876613898214069</v>
      </c>
      <c r="U1802" s="61">
        <f t="shared" si="163"/>
        <v>8.7521288886727888E-2</v>
      </c>
      <c r="V1802" s="61">
        <f t="shared" si="163"/>
        <v>7.0714576848713337E-2</v>
      </c>
    </row>
    <row r="1803" spans="5:22" x14ac:dyDescent="0.35">
      <c r="E1803" t="s">
        <v>228</v>
      </c>
      <c r="F1803" s="37" t="s">
        <v>200</v>
      </c>
      <c r="G1803" s="61">
        <f t="shared" ref="G1803:V1815" si="164">G1787/G$1785</f>
        <v>5.3135373416227996E-2</v>
      </c>
      <c r="H1803" s="61">
        <f t="shared" si="164"/>
        <v>6.017525561938359E-2</v>
      </c>
      <c r="I1803" s="61">
        <f t="shared" si="164"/>
        <v>5.9684215140706959E-2</v>
      </c>
      <c r="J1803" s="61">
        <f t="shared" si="164"/>
        <v>5.9206545590860395E-2</v>
      </c>
      <c r="K1803" s="61">
        <f t="shared" si="164"/>
        <v>6.0454535029360927E-2</v>
      </c>
      <c r="L1803" s="61">
        <f t="shared" si="164"/>
        <v>5.7174697136057828E-2</v>
      </c>
      <c r="M1803" s="61">
        <f t="shared" si="164"/>
        <v>5.6051214969624105E-2</v>
      </c>
      <c r="N1803" s="61">
        <f t="shared" si="164"/>
        <v>4.0648596524969077E-2</v>
      </c>
      <c r="O1803" s="61">
        <f t="shared" si="164"/>
        <v>3.1900530010564587E-2</v>
      </c>
      <c r="P1803" s="61">
        <f t="shared" si="164"/>
        <v>3.1628312493396357E-2</v>
      </c>
      <c r="Q1803" s="61">
        <f t="shared" si="164"/>
        <v>1.7517050414301894E-2</v>
      </c>
      <c r="R1803" s="61">
        <f t="shared" si="164"/>
        <v>1.6456948418220381E-2</v>
      </c>
      <c r="S1803" s="61">
        <f t="shared" si="164"/>
        <v>1.4836873148544174E-2</v>
      </c>
      <c r="T1803" s="61">
        <f t="shared" si="164"/>
        <v>1.4424594240056149E-2</v>
      </c>
      <c r="U1803" s="61">
        <f t="shared" si="164"/>
        <v>1.5537996116413608E-2</v>
      </c>
      <c r="V1803" s="61">
        <f t="shared" si="164"/>
        <v>1.4857252790961799E-2</v>
      </c>
    </row>
    <row r="1804" spans="5:22" x14ac:dyDescent="0.35">
      <c r="E1804" t="s">
        <v>230</v>
      </c>
      <c r="F1804" s="37" t="s">
        <v>201</v>
      </c>
      <c r="G1804" s="61">
        <f t="shared" si="164"/>
        <v>0.34121299755405937</v>
      </c>
      <c r="H1804" s="61">
        <f t="shared" si="164"/>
        <v>0.34054045795718152</v>
      </c>
      <c r="I1804" s="61">
        <f t="shared" si="164"/>
        <v>0.34294478592407551</v>
      </c>
      <c r="J1804" s="61">
        <f t="shared" si="164"/>
        <v>0.3591707089889134</v>
      </c>
      <c r="K1804" s="61">
        <f t="shared" si="164"/>
        <v>0.36048793065791773</v>
      </c>
      <c r="L1804" s="61">
        <f t="shared" si="164"/>
        <v>0.39343244364097718</v>
      </c>
      <c r="M1804" s="61">
        <f t="shared" si="164"/>
        <v>0.38154649047905348</v>
      </c>
      <c r="N1804" s="61">
        <f t="shared" si="164"/>
        <v>0.41469306459324973</v>
      </c>
      <c r="O1804" s="61">
        <f t="shared" si="164"/>
        <v>0.43381816770681508</v>
      </c>
      <c r="P1804" s="61">
        <f t="shared" si="164"/>
        <v>0.42332324772793056</v>
      </c>
      <c r="Q1804" s="61">
        <f t="shared" si="164"/>
        <v>0.40831121805192966</v>
      </c>
      <c r="R1804" s="61">
        <f t="shared" si="164"/>
        <v>0.4256586776627499</v>
      </c>
      <c r="S1804" s="61">
        <f t="shared" si="164"/>
        <v>0.43106748144192542</v>
      </c>
      <c r="T1804" s="61">
        <f t="shared" si="164"/>
        <v>0.42454335051230957</v>
      </c>
      <c r="U1804" s="61">
        <f t="shared" si="164"/>
        <v>0.44394844960671886</v>
      </c>
      <c r="V1804" s="61">
        <f t="shared" si="164"/>
        <v>0.4587889270125059</v>
      </c>
    </row>
    <row r="1805" spans="5:22" x14ac:dyDescent="0.35">
      <c r="E1805" t="s">
        <v>229</v>
      </c>
      <c r="F1805" s="37" t="s">
        <v>202</v>
      </c>
      <c r="G1805" s="61">
        <f t="shared" si="164"/>
        <v>8.5325800568702606E-2</v>
      </c>
      <c r="H1805" s="61">
        <f t="shared" si="164"/>
        <v>9.0871240169150103E-2</v>
      </c>
      <c r="I1805" s="61">
        <f t="shared" si="164"/>
        <v>9.0498932431604409E-2</v>
      </c>
      <c r="J1805" s="61">
        <f t="shared" si="164"/>
        <v>7.3072965123784098E-2</v>
      </c>
      <c r="K1805" s="61">
        <f t="shared" si="164"/>
        <v>7.2096407315244193E-2</v>
      </c>
      <c r="L1805" s="61">
        <f t="shared" si="164"/>
        <v>6.7659875988810375E-2</v>
      </c>
      <c r="M1805" s="61">
        <f t="shared" si="164"/>
        <v>5.6708644695782608E-2</v>
      </c>
      <c r="N1805" s="61">
        <f t="shared" si="164"/>
        <v>3.4860211295690995E-2</v>
      </c>
      <c r="O1805" s="61">
        <f t="shared" si="164"/>
        <v>1.3941300040171483E-2</v>
      </c>
      <c r="P1805" s="61">
        <f t="shared" si="164"/>
        <v>1.39791028324997E-2</v>
      </c>
      <c r="Q1805" s="61">
        <f t="shared" si="164"/>
        <v>1.1692282268930425E-2</v>
      </c>
      <c r="R1805" s="61">
        <f t="shared" si="164"/>
        <v>1.1906214140420514E-2</v>
      </c>
      <c r="S1805" s="61">
        <f t="shared" si="164"/>
        <v>1.1931196334105309E-2</v>
      </c>
      <c r="T1805" s="61">
        <f t="shared" si="164"/>
        <v>1.1684861911565297E-2</v>
      </c>
      <c r="U1805" s="61">
        <f t="shared" si="164"/>
        <v>8.7165182529824019E-3</v>
      </c>
      <c r="V1805" s="61">
        <f t="shared" si="164"/>
        <v>8.956588783982547E-3</v>
      </c>
    </row>
    <row r="1806" spans="5:22" x14ac:dyDescent="0.35">
      <c r="E1806" t="s">
        <v>229</v>
      </c>
      <c r="F1806" s="37" t="s">
        <v>203</v>
      </c>
      <c r="G1806" s="61">
        <f t="shared" si="164"/>
        <v>0.14565481612275144</v>
      </c>
      <c r="H1806" s="61">
        <f t="shared" si="164"/>
        <v>0.13311520211210037</v>
      </c>
      <c r="I1806" s="61">
        <f t="shared" si="164"/>
        <v>0.13269067563656314</v>
      </c>
      <c r="J1806" s="61">
        <f t="shared" si="164"/>
        <v>0.13117529170929129</v>
      </c>
      <c r="K1806" s="61">
        <f t="shared" si="164"/>
        <v>0.12799587812768498</v>
      </c>
      <c r="L1806" s="61">
        <f t="shared" si="164"/>
        <v>0.12019695104944812</v>
      </c>
      <c r="M1806" s="61">
        <f t="shared" si="164"/>
        <v>0.11966837094619631</v>
      </c>
      <c r="N1806" s="61">
        <f t="shared" si="164"/>
        <v>0.11137798315031887</v>
      </c>
      <c r="O1806" s="61">
        <f t="shared" si="164"/>
        <v>0.1170360323711345</v>
      </c>
      <c r="P1806" s="61">
        <f t="shared" si="164"/>
        <v>0.11772063122588941</v>
      </c>
      <c r="Q1806" s="61">
        <f t="shared" si="164"/>
        <v>0.11643250117480072</v>
      </c>
      <c r="R1806" s="61">
        <f t="shared" si="164"/>
        <v>0.11856284855315524</v>
      </c>
      <c r="S1806" s="61">
        <f t="shared" si="164"/>
        <v>0.11391217448468997</v>
      </c>
      <c r="T1806" s="61">
        <f t="shared" si="164"/>
        <v>0.11167544495666276</v>
      </c>
      <c r="U1806" s="61">
        <f t="shared" si="164"/>
        <v>0.11888612008964657</v>
      </c>
      <c r="V1806" s="61">
        <f t="shared" si="164"/>
        <v>0.10738672944094539</v>
      </c>
    </row>
    <row r="1807" spans="5:22" x14ac:dyDescent="0.35">
      <c r="E1807" t="s">
        <v>235</v>
      </c>
      <c r="F1807" s="37" t="s">
        <v>204</v>
      </c>
      <c r="G1807" s="61">
        <f t="shared" si="164"/>
        <v>1.7209192719626332E-2</v>
      </c>
      <c r="H1807" s="61">
        <f t="shared" si="164"/>
        <v>1.7195027899047876E-2</v>
      </c>
      <c r="I1807" s="61">
        <f t="shared" si="164"/>
        <v>1.7148024877214466E-2</v>
      </c>
      <c r="J1807" s="61">
        <f t="shared" si="164"/>
        <v>1.8204678793297475E-2</v>
      </c>
      <c r="K1807" s="61">
        <f t="shared" si="164"/>
        <v>1.8017382575676696E-2</v>
      </c>
      <c r="L1807" s="61">
        <f t="shared" si="164"/>
        <v>1.6895830412267891E-2</v>
      </c>
      <c r="M1807" s="61">
        <f t="shared" si="164"/>
        <v>1.7398993297291242E-2</v>
      </c>
      <c r="N1807" s="61">
        <f t="shared" si="164"/>
        <v>1.7420027205774787E-2</v>
      </c>
      <c r="O1807" s="61">
        <f t="shared" si="164"/>
        <v>1.8447766204851661E-2</v>
      </c>
      <c r="P1807" s="61">
        <f t="shared" si="164"/>
        <v>1.8586994220405703E-2</v>
      </c>
      <c r="Q1807" s="61">
        <f t="shared" si="164"/>
        <v>1.9944141911094386E-2</v>
      </c>
      <c r="R1807" s="61">
        <f t="shared" si="164"/>
        <v>2.0540139749344807E-2</v>
      </c>
      <c r="S1807" s="61">
        <f t="shared" si="164"/>
        <v>1.9900251469095156E-2</v>
      </c>
      <c r="T1807" s="61">
        <f t="shared" si="164"/>
        <v>1.9542780813580168E-2</v>
      </c>
      <c r="U1807" s="61">
        <f t="shared" si="164"/>
        <v>2.0808216151140257E-2</v>
      </c>
      <c r="V1807" s="61">
        <f t="shared" si="164"/>
        <v>2.1349790345418663E-2</v>
      </c>
    </row>
    <row r="1808" spans="5:22" x14ac:dyDescent="0.35">
      <c r="E1808" t="s">
        <v>236</v>
      </c>
      <c r="F1808" s="37" t="s">
        <v>205</v>
      </c>
      <c r="G1808" s="61">
        <f t="shared" si="164"/>
        <v>3.4263046519594248E-2</v>
      </c>
      <c r="H1808" s="61">
        <f t="shared" si="164"/>
        <v>3.3081597315852453E-2</v>
      </c>
      <c r="I1808" s="61">
        <f t="shared" si="164"/>
        <v>3.3163604512863584E-2</v>
      </c>
      <c r="J1808" s="61">
        <f t="shared" si="164"/>
        <v>3.2784862050304703E-2</v>
      </c>
      <c r="K1808" s="61">
        <f t="shared" si="164"/>
        <v>3.2346720352032385E-2</v>
      </c>
      <c r="L1808" s="61">
        <f t="shared" si="164"/>
        <v>3.0356229514927349E-2</v>
      </c>
      <c r="M1808" s="61">
        <f t="shared" si="164"/>
        <v>3.0795274301450126E-2</v>
      </c>
      <c r="N1808" s="61">
        <f t="shared" si="164"/>
        <v>3.0728050046699675E-2</v>
      </c>
      <c r="O1808" s="61">
        <f t="shared" si="164"/>
        <v>3.2419429923924194E-2</v>
      </c>
      <c r="P1808" s="61">
        <f t="shared" si="164"/>
        <v>3.2507337434219637E-2</v>
      </c>
      <c r="Q1808" s="61">
        <f t="shared" si="164"/>
        <v>3.4498518866607618E-2</v>
      </c>
      <c r="R1808" s="61">
        <f t="shared" si="164"/>
        <v>3.512973290463859E-2</v>
      </c>
      <c r="S1808" s="61">
        <f t="shared" si="164"/>
        <v>3.3751755402871106E-2</v>
      </c>
      <c r="T1808" s="61">
        <f t="shared" si="164"/>
        <v>3.3089020727900077E-2</v>
      </c>
      <c r="U1808" s="61">
        <f t="shared" si="164"/>
        <v>3.5225517063598985E-2</v>
      </c>
      <c r="V1808" s="61">
        <f t="shared" si="164"/>
        <v>3.6195699003310912E-2</v>
      </c>
    </row>
    <row r="1809" spans="5:22" x14ac:dyDescent="0.35">
      <c r="E1809" t="s">
        <v>237</v>
      </c>
      <c r="F1809" s="37" t="s">
        <v>206</v>
      </c>
      <c r="G1809" s="61">
        <f t="shared" si="164"/>
        <v>7.1404287262606348E-3</v>
      </c>
      <c r="H1809" s="61">
        <f t="shared" si="164"/>
        <v>8.6139576635235627E-3</v>
      </c>
      <c r="I1809" s="61">
        <f t="shared" si="164"/>
        <v>1.0587456569008292E-2</v>
      </c>
      <c r="J1809" s="61">
        <f t="shared" si="164"/>
        <v>1.4640280872208769E-2</v>
      </c>
      <c r="K1809" s="61">
        <f t="shared" si="164"/>
        <v>1.7593951746578664E-2</v>
      </c>
      <c r="L1809" s="61">
        <f t="shared" si="164"/>
        <v>1.9407520772715816E-2</v>
      </c>
      <c r="M1809" s="61">
        <f t="shared" si="164"/>
        <v>2.2961221376476635E-2</v>
      </c>
      <c r="N1809" s="61">
        <f t="shared" si="164"/>
        <v>2.9059955901307406E-2</v>
      </c>
      <c r="O1809" s="61">
        <f t="shared" si="164"/>
        <v>3.854084210766457E-2</v>
      </c>
      <c r="P1809" s="61">
        <f t="shared" si="164"/>
        <v>4.3669769512943803E-2</v>
      </c>
      <c r="Q1809" s="61">
        <f t="shared" si="164"/>
        <v>4.9802333398519721E-2</v>
      </c>
      <c r="R1809" s="61">
        <f t="shared" si="164"/>
        <v>5.9633361724663811E-2</v>
      </c>
      <c r="S1809" s="61">
        <f t="shared" si="164"/>
        <v>6.6627367388341879E-2</v>
      </c>
      <c r="T1809" s="61">
        <f t="shared" si="164"/>
        <v>6.9612353811232347E-2</v>
      </c>
      <c r="U1809" s="61">
        <f t="shared" si="164"/>
        <v>7.724812114426588E-2</v>
      </c>
      <c r="V1809" s="61">
        <f t="shared" si="164"/>
        <v>7.9987350364878598E-2</v>
      </c>
    </row>
    <row r="1810" spans="5:22" x14ac:dyDescent="0.35">
      <c r="E1810" t="s">
        <v>238</v>
      </c>
      <c r="F1810" s="37" t="s">
        <v>207</v>
      </c>
      <c r="G1810" s="61">
        <f t="shared" si="164"/>
        <v>1.1297711142562049E-3</v>
      </c>
      <c r="H1810" s="61">
        <f t="shared" si="164"/>
        <v>1.5852711142222327E-3</v>
      </c>
      <c r="I1810" s="61">
        <f t="shared" si="164"/>
        <v>2.0011769807725776E-3</v>
      </c>
      <c r="J1810" s="61">
        <f t="shared" si="164"/>
        <v>3.063066721514802E-3</v>
      </c>
      <c r="K1810" s="61">
        <f t="shared" si="164"/>
        <v>4.8227734075887351E-3</v>
      </c>
      <c r="L1810" s="61">
        <f t="shared" si="164"/>
        <v>6.3812246023325055E-3</v>
      </c>
      <c r="M1810" s="61">
        <f t="shared" si="164"/>
        <v>8.8710366514508938E-3</v>
      </c>
      <c r="N1810" s="61">
        <f t="shared" si="164"/>
        <v>1.4423818360842219E-2</v>
      </c>
      <c r="O1810" s="61">
        <f t="shared" si="164"/>
        <v>1.877656822190079E-2</v>
      </c>
      <c r="P1810" s="61">
        <f t="shared" si="164"/>
        <v>2.2929993456333151E-2</v>
      </c>
      <c r="Q1810" s="61">
        <f t="shared" si="164"/>
        <v>2.7535450466796407E-2</v>
      </c>
      <c r="R1810" s="61">
        <f t="shared" si="164"/>
        <v>2.9140267072967262E-2</v>
      </c>
      <c r="S1810" s="61">
        <f t="shared" si="164"/>
        <v>3.6959402186384493E-2</v>
      </c>
      <c r="T1810" s="61">
        <f t="shared" si="164"/>
        <v>4.2417857541135515E-2</v>
      </c>
      <c r="U1810" s="61">
        <f t="shared" si="164"/>
        <v>5.4582606228999728E-2</v>
      </c>
      <c r="V1810" s="61">
        <f t="shared" si="164"/>
        <v>5.8892275379428573E-2</v>
      </c>
    </row>
    <row r="1811" spans="5:22" x14ac:dyDescent="0.35">
      <c r="E1811" t="s">
        <v>239</v>
      </c>
      <c r="F1811" s="37" t="s">
        <v>208</v>
      </c>
      <c r="G1811" s="61">
        <f t="shared" si="164"/>
        <v>2.4578942983927006E-6</v>
      </c>
      <c r="H1811" s="61">
        <f t="shared" si="164"/>
        <v>2.4271164575093513E-6</v>
      </c>
      <c r="I1811" s="61">
        <f t="shared" si="164"/>
        <v>2.4171723405877248E-6</v>
      </c>
      <c r="J1811" s="61">
        <f t="shared" si="164"/>
        <v>2.3895672048327045E-6</v>
      </c>
      <c r="K1811" s="61">
        <f t="shared" si="164"/>
        <v>1.1552400125725851E-5</v>
      </c>
      <c r="L1811" s="61">
        <f t="shared" si="164"/>
        <v>1.6594148787314514E-5</v>
      </c>
      <c r="M1811" s="61">
        <f t="shared" si="164"/>
        <v>1.7283062107956704E-5</v>
      </c>
      <c r="N1811" s="61">
        <f t="shared" si="164"/>
        <v>3.8298079868700031E-5</v>
      </c>
      <c r="O1811" s="61">
        <f t="shared" si="164"/>
        <v>3.7570622142157047E-5</v>
      </c>
      <c r="P1811" s="61">
        <f t="shared" si="164"/>
        <v>4.0752638765931329E-5</v>
      </c>
      <c r="Q1811" s="61">
        <f t="shared" si="164"/>
        <v>4.4506106701090004E-5</v>
      </c>
      <c r="R1811" s="61">
        <f t="shared" si="164"/>
        <v>6.849273725940833E-5</v>
      </c>
      <c r="S1811" s="61">
        <f t="shared" si="164"/>
        <v>9.0037481614073064E-5</v>
      </c>
      <c r="T1811" s="61">
        <f t="shared" si="164"/>
        <v>9.7916489909092056E-5</v>
      </c>
      <c r="U1811" s="61">
        <f t="shared" si="164"/>
        <v>1.1450860503181593E-4</v>
      </c>
      <c r="V1811" s="61">
        <f t="shared" si="164"/>
        <v>1.1766240346557337E-4</v>
      </c>
    </row>
    <row r="1812" spans="5:22" x14ac:dyDescent="0.35">
      <c r="E1812" t="s">
        <v>240</v>
      </c>
      <c r="F1812" s="37" t="s">
        <v>209</v>
      </c>
      <c r="G1812" s="61">
        <f t="shared" si="164"/>
        <v>2.2735522260132481E-5</v>
      </c>
      <c r="H1812" s="61">
        <f t="shared" si="164"/>
        <v>2.9368109135863148E-5</v>
      </c>
      <c r="I1812" s="61">
        <f t="shared" si="164"/>
        <v>3.7224454045050962E-5</v>
      </c>
      <c r="J1812" s="61">
        <f t="shared" si="164"/>
        <v>4.5760211972546289E-5</v>
      </c>
      <c r="K1812" s="61">
        <f t="shared" si="164"/>
        <v>5.3164616905126105E-5</v>
      </c>
      <c r="L1812" s="61">
        <f t="shared" si="164"/>
        <v>1.7877429626866838E-4</v>
      </c>
      <c r="M1812" s="61">
        <f t="shared" si="164"/>
        <v>1.9083194031408817E-3</v>
      </c>
      <c r="N1812" s="61">
        <f t="shared" si="164"/>
        <v>3.3380919965090034E-3</v>
      </c>
      <c r="O1812" s="61">
        <f t="shared" si="164"/>
        <v>5.8994147025922261E-3</v>
      </c>
      <c r="P1812" s="61">
        <f t="shared" si="164"/>
        <v>1.1133170736354442E-2</v>
      </c>
      <c r="Q1812" s="61">
        <f t="shared" si="164"/>
        <v>2.052070972276444E-2</v>
      </c>
      <c r="R1812" s="61">
        <f t="shared" si="164"/>
        <v>2.5929686016908496E-2</v>
      </c>
      <c r="S1812" s="61">
        <f t="shared" si="164"/>
        <v>2.6681599059733233E-2</v>
      </c>
      <c r="T1812" s="61">
        <f t="shared" si="164"/>
        <v>2.6770754218938514E-2</v>
      </c>
      <c r="U1812" s="61">
        <f t="shared" si="164"/>
        <v>2.8859377789907523E-2</v>
      </c>
      <c r="V1812" s="61">
        <f t="shared" si="164"/>
        <v>3.0188848634459701E-2</v>
      </c>
    </row>
    <row r="1813" spans="5:22" x14ac:dyDescent="0.35">
      <c r="E1813" t="s">
        <v>241</v>
      </c>
      <c r="F1813" s="37" t="s">
        <v>210</v>
      </c>
      <c r="G1813" s="61">
        <f t="shared" si="164"/>
        <v>1.5897537427289068E-2</v>
      </c>
      <c r="H1813" s="61">
        <f t="shared" si="164"/>
        <v>1.6638247383695227E-2</v>
      </c>
      <c r="I1813" s="61">
        <f t="shared" si="164"/>
        <v>1.8392506056766057E-2</v>
      </c>
      <c r="J1813" s="61">
        <f t="shared" si="164"/>
        <v>1.8638026805893885E-2</v>
      </c>
      <c r="K1813" s="61">
        <f t="shared" si="164"/>
        <v>2.0322911572196557E-2</v>
      </c>
      <c r="L1813" s="61">
        <f t="shared" si="164"/>
        <v>2.0882961855225243E-2</v>
      </c>
      <c r="M1813" s="61">
        <f t="shared" si="164"/>
        <v>3.2258498741473109E-2</v>
      </c>
      <c r="N1813" s="61">
        <f t="shared" si="164"/>
        <v>3.2177665964536868E-2</v>
      </c>
      <c r="O1813" s="61">
        <f t="shared" si="164"/>
        <v>3.940071313895583E-2</v>
      </c>
      <c r="P1813" s="61">
        <f t="shared" si="164"/>
        <v>5.6344550970987395E-2</v>
      </c>
      <c r="Q1813" s="61">
        <f t="shared" si="164"/>
        <v>6.3995129667952899E-2</v>
      </c>
      <c r="R1813" s="61">
        <f t="shared" si="164"/>
        <v>7.2988549323592708E-2</v>
      </c>
      <c r="S1813" s="61">
        <f t="shared" si="164"/>
        <v>7.4513273155065174E-2</v>
      </c>
      <c r="T1813" s="61">
        <f t="shared" si="164"/>
        <v>9.0552856342221738E-2</v>
      </c>
      <c r="U1813" s="61">
        <f t="shared" si="164"/>
        <v>0.10059709324920625</v>
      </c>
      <c r="V1813" s="61">
        <f t="shared" si="164"/>
        <v>0.10479499076012523</v>
      </c>
    </row>
    <row r="1814" spans="5:22" x14ac:dyDescent="0.35">
      <c r="E1814" t="s">
        <v>232</v>
      </c>
      <c r="F1814" s="37" t="s">
        <v>193</v>
      </c>
      <c r="G1814" s="61">
        <f t="shared" si="164"/>
        <v>1.3303598679480331E-2</v>
      </c>
      <c r="H1814" s="61">
        <f t="shared" si="164"/>
        <v>1.2806073208933713E-2</v>
      </c>
      <c r="I1814" s="61">
        <f t="shared" si="164"/>
        <v>7.3940093312408204E-3</v>
      </c>
      <c r="J1814" s="61">
        <f t="shared" si="164"/>
        <v>7.1250920130099165E-3</v>
      </c>
      <c r="K1814" s="61">
        <f t="shared" si="164"/>
        <v>6.6751654032586941E-3</v>
      </c>
      <c r="L1814" s="61">
        <f t="shared" si="164"/>
        <v>5.4261760257932638E-3</v>
      </c>
      <c r="M1814" s="61">
        <f t="shared" si="164"/>
        <v>6.223585774004798E-3</v>
      </c>
      <c r="N1814" s="61">
        <f t="shared" si="164"/>
        <v>6.2700227775683726E-3</v>
      </c>
      <c r="O1814" s="61">
        <f t="shared" si="164"/>
        <v>6.1763503576274968E-3</v>
      </c>
      <c r="P1814" s="61">
        <f t="shared" si="164"/>
        <v>5.8330768242933918E-3</v>
      </c>
      <c r="Q1814" s="61">
        <f t="shared" si="164"/>
        <v>7.7435596721286311E-3</v>
      </c>
      <c r="R1814" s="61">
        <f t="shared" si="164"/>
        <v>7.3439577199041111E-3</v>
      </c>
      <c r="S1814" s="61">
        <f t="shared" si="164"/>
        <v>5.3553851256764031E-3</v>
      </c>
      <c r="T1814" s="61">
        <f t="shared" si="164"/>
        <v>6.8220782021145001E-3</v>
      </c>
      <c r="U1814" s="61">
        <f t="shared" si="164"/>
        <v>7.9542401176921282E-3</v>
      </c>
      <c r="V1814" s="61">
        <f t="shared" si="164"/>
        <v>7.7694120674016501E-3</v>
      </c>
    </row>
    <row r="1815" spans="5:22" ht="15" thickBot="1" x14ac:dyDescent="0.4">
      <c r="E1815" t="s">
        <v>231</v>
      </c>
      <c r="F1815" s="39" t="s">
        <v>211</v>
      </c>
      <c r="G1815" s="61">
        <f t="shared" si="164"/>
        <v>0</v>
      </c>
      <c r="H1815" s="61">
        <f t="shared" si="164"/>
        <v>0</v>
      </c>
      <c r="I1815" s="61">
        <f t="shared" si="164"/>
        <v>0</v>
      </c>
      <c r="J1815" s="61">
        <f t="shared" si="164"/>
        <v>0</v>
      </c>
      <c r="K1815" s="61">
        <f t="shared" si="164"/>
        <v>0</v>
      </c>
      <c r="L1815" s="61">
        <f t="shared" si="164"/>
        <v>0</v>
      </c>
      <c r="M1815" s="61">
        <f t="shared" si="164"/>
        <v>0</v>
      </c>
      <c r="N1815" s="61">
        <f t="shared" si="164"/>
        <v>0</v>
      </c>
      <c r="O1815" s="61">
        <f t="shared" si="164"/>
        <v>0</v>
      </c>
      <c r="P1815" s="61">
        <f t="shared" si="164"/>
        <v>0</v>
      </c>
      <c r="Q1815" s="61">
        <f t="shared" si="164"/>
        <v>0</v>
      </c>
      <c r="R1815" s="61">
        <f t="shared" si="164"/>
        <v>0</v>
      </c>
      <c r="S1815" s="61">
        <f t="shared" si="164"/>
        <v>0</v>
      </c>
      <c r="T1815" s="61">
        <f t="shared" si="164"/>
        <v>0</v>
      </c>
      <c r="U1815" s="61">
        <f t="shared" si="164"/>
        <v>0</v>
      </c>
      <c r="V1815" s="61">
        <f t="shared" si="164"/>
        <v>0</v>
      </c>
    </row>
    <row r="1816" spans="5:22" ht="15" thickTop="1" x14ac:dyDescent="0.35"/>
    <row r="1818" spans="5:22" x14ac:dyDescent="0.35">
      <c r="F1818" s="37"/>
      <c r="G1818" s="16"/>
      <c r="H1818" s="16"/>
      <c r="I1818" s="16"/>
      <c r="J1818" s="16"/>
      <c r="K1818" s="16"/>
      <c r="L1818" s="16"/>
      <c r="M1818" s="16"/>
      <c r="N1818" s="16"/>
      <c r="O1818" s="16"/>
      <c r="P1818" s="16"/>
      <c r="Q1818" s="16"/>
      <c r="R1818" s="16"/>
      <c r="S1818" s="16"/>
      <c r="T1818" s="16"/>
      <c r="U1818" s="16"/>
      <c r="V1818" s="16"/>
    </row>
    <row r="1819" spans="5:22" x14ac:dyDescent="0.35">
      <c r="F1819" s="67" t="s">
        <v>242</v>
      </c>
      <c r="G1819" s="16"/>
      <c r="H1819" s="16"/>
      <c r="I1819" s="16"/>
      <c r="J1819" s="16"/>
      <c r="K1819" s="16"/>
      <c r="L1819" s="16"/>
      <c r="M1819" s="16"/>
      <c r="N1819" s="16"/>
      <c r="O1819" s="16"/>
      <c r="P1819" s="16"/>
      <c r="Q1819" s="16"/>
      <c r="R1819" s="16"/>
      <c r="S1819" s="16"/>
      <c r="T1819" s="16"/>
      <c r="U1819" s="16"/>
      <c r="V1819" s="16"/>
    </row>
    <row r="1820" spans="5:22" x14ac:dyDescent="0.35">
      <c r="F1820" s="2" t="s">
        <v>228</v>
      </c>
      <c r="G1820" s="61">
        <f>SUMIF($E$1803:$E$1815,$F1820,G$1802:G$1815)</f>
        <v>0.2857021921931498</v>
      </c>
      <c r="H1820" s="61">
        <f t="shared" ref="H1820:V1820" si="165">SUMIF($E$1803:$E$1815,$F1820,H$1802:H$1815)</f>
        <v>0.28534564530860712</v>
      </c>
      <c r="I1820" s="61">
        <f t="shared" si="165"/>
        <v>0.28545487983415407</v>
      </c>
      <c r="J1820" s="61">
        <f t="shared" si="165"/>
        <v>0.28287039439828227</v>
      </c>
      <c r="K1820" s="61">
        <f t="shared" si="165"/>
        <v>0.2791215474132161</v>
      </c>
      <c r="L1820" s="61">
        <f t="shared" si="165"/>
        <v>0.26199074423495178</v>
      </c>
      <c r="M1820" s="61">
        <f t="shared" si="165"/>
        <v>0.26559094773881514</v>
      </c>
      <c r="N1820" s="61">
        <f t="shared" si="165"/>
        <v>0.26496414574470439</v>
      </c>
      <c r="O1820" s="61">
        <f t="shared" si="165"/>
        <v>0.2436053147443151</v>
      </c>
      <c r="P1820" s="61">
        <f t="shared" si="165"/>
        <v>0.22230303819474592</v>
      </c>
      <c r="Q1820" s="61">
        <f t="shared" si="165"/>
        <v>0.22071797830683532</v>
      </c>
      <c r="R1820" s="61">
        <f t="shared" si="165"/>
        <v>0.17537366938369162</v>
      </c>
      <c r="S1820" s="61">
        <f t="shared" si="165"/>
        <v>0.16437313984639135</v>
      </c>
      <c r="T1820" s="61">
        <f t="shared" si="165"/>
        <v>0.14876613898214069</v>
      </c>
      <c r="U1820" s="61">
        <f t="shared" si="165"/>
        <v>8.7521288886727888E-2</v>
      </c>
      <c r="V1820" s="61">
        <f t="shared" si="165"/>
        <v>7.0714576848713337E-2</v>
      </c>
    </row>
    <row r="1821" spans="5:22" x14ac:dyDescent="0.35">
      <c r="F1821" s="2" t="s">
        <v>230</v>
      </c>
      <c r="G1821" s="61">
        <f t="shared" ref="G1821:V1831" si="166">SUMIF($E$1803:$E$1815,$F1821,G$1802:G$1815)</f>
        <v>5.3135373416227996E-2</v>
      </c>
      <c r="H1821" s="61">
        <f t="shared" si="166"/>
        <v>6.017525561938359E-2</v>
      </c>
      <c r="I1821" s="61">
        <f t="shared" si="166"/>
        <v>5.9684215140706959E-2</v>
      </c>
      <c r="J1821" s="61">
        <f t="shared" si="166"/>
        <v>5.9206545590860395E-2</v>
      </c>
      <c r="K1821" s="61">
        <f t="shared" si="166"/>
        <v>6.0454535029360927E-2</v>
      </c>
      <c r="L1821" s="61">
        <f t="shared" si="166"/>
        <v>5.7174697136057828E-2</v>
      </c>
      <c r="M1821" s="61">
        <f t="shared" si="166"/>
        <v>5.6051214969624105E-2</v>
      </c>
      <c r="N1821" s="61">
        <f t="shared" si="166"/>
        <v>4.0648596524969077E-2</v>
      </c>
      <c r="O1821" s="61">
        <f t="shared" si="166"/>
        <v>3.1900530010564587E-2</v>
      </c>
      <c r="P1821" s="61">
        <f t="shared" si="166"/>
        <v>3.1628312493396357E-2</v>
      </c>
      <c r="Q1821" s="61">
        <f t="shared" si="166"/>
        <v>1.7517050414301894E-2</v>
      </c>
      <c r="R1821" s="61">
        <f t="shared" si="166"/>
        <v>1.6456948418220381E-2</v>
      </c>
      <c r="S1821" s="61">
        <f t="shared" si="166"/>
        <v>1.4836873148544174E-2</v>
      </c>
      <c r="T1821" s="61">
        <f t="shared" si="166"/>
        <v>1.4424594240056149E-2</v>
      </c>
      <c r="U1821" s="61">
        <f t="shared" si="166"/>
        <v>1.5537996116413608E-2</v>
      </c>
      <c r="V1821" s="61">
        <f t="shared" si="166"/>
        <v>1.4857252790961799E-2</v>
      </c>
    </row>
    <row r="1822" spans="5:22" x14ac:dyDescent="0.35">
      <c r="F1822" s="2" t="s">
        <v>229</v>
      </c>
      <c r="G1822" s="61">
        <f t="shared" si="166"/>
        <v>0.42653879812276196</v>
      </c>
      <c r="H1822" s="61">
        <f t="shared" si="166"/>
        <v>0.43141169812633162</v>
      </c>
      <c r="I1822" s="61">
        <f t="shared" si="166"/>
        <v>0.43344371835567991</v>
      </c>
      <c r="J1822" s="61">
        <f t="shared" si="166"/>
        <v>0.43224367411269748</v>
      </c>
      <c r="K1822" s="61">
        <f t="shared" si="166"/>
        <v>0.43258433797316193</v>
      </c>
      <c r="L1822" s="61">
        <f t="shared" si="166"/>
        <v>0.46109231962978758</v>
      </c>
      <c r="M1822" s="61">
        <f t="shared" si="166"/>
        <v>0.43825513517483611</v>
      </c>
      <c r="N1822" s="61">
        <f t="shared" si="166"/>
        <v>0.44955327588894073</v>
      </c>
      <c r="O1822" s="61">
        <f t="shared" si="166"/>
        <v>0.44775946774698655</v>
      </c>
      <c r="P1822" s="61">
        <f t="shared" si="166"/>
        <v>0.43730235056043026</v>
      </c>
      <c r="Q1822" s="61">
        <f t="shared" si="166"/>
        <v>0.42000350032086009</v>
      </c>
      <c r="R1822" s="61">
        <f t="shared" si="166"/>
        <v>0.43756489180317043</v>
      </c>
      <c r="S1822" s="61">
        <f t="shared" si="166"/>
        <v>0.44299867777603075</v>
      </c>
      <c r="T1822" s="61">
        <f t="shared" si="166"/>
        <v>0.43622821242387488</v>
      </c>
      <c r="U1822" s="61">
        <f t="shared" si="166"/>
        <v>0.45266496785970128</v>
      </c>
      <c r="V1822" s="61">
        <f t="shared" si="166"/>
        <v>0.46774551579648843</v>
      </c>
    </row>
    <row r="1823" spans="5:22" x14ac:dyDescent="0.35">
      <c r="F1823" s="2" t="s">
        <v>235</v>
      </c>
      <c r="G1823" s="61">
        <f t="shared" si="166"/>
        <v>0.14565481612275144</v>
      </c>
      <c r="H1823" s="61">
        <f t="shared" si="166"/>
        <v>0.13311520211210037</v>
      </c>
      <c r="I1823" s="61">
        <f t="shared" si="166"/>
        <v>0.13269067563656314</v>
      </c>
      <c r="J1823" s="61">
        <f t="shared" si="166"/>
        <v>0.13117529170929129</v>
      </c>
      <c r="K1823" s="61">
        <f t="shared" si="166"/>
        <v>0.12799587812768498</v>
      </c>
      <c r="L1823" s="61">
        <f t="shared" si="166"/>
        <v>0.12019695104944812</v>
      </c>
      <c r="M1823" s="61">
        <f t="shared" si="166"/>
        <v>0.11966837094619631</v>
      </c>
      <c r="N1823" s="61">
        <f t="shared" si="166"/>
        <v>0.11137798315031887</v>
      </c>
      <c r="O1823" s="61">
        <f t="shared" si="166"/>
        <v>0.1170360323711345</v>
      </c>
      <c r="P1823" s="61">
        <f t="shared" si="166"/>
        <v>0.11772063122588941</v>
      </c>
      <c r="Q1823" s="61">
        <f t="shared" si="166"/>
        <v>0.11643250117480072</v>
      </c>
      <c r="R1823" s="61">
        <f t="shared" si="166"/>
        <v>0.11856284855315524</v>
      </c>
      <c r="S1823" s="61">
        <f t="shared" si="166"/>
        <v>0.11391217448468997</v>
      </c>
      <c r="T1823" s="61">
        <f t="shared" si="166"/>
        <v>0.11167544495666276</v>
      </c>
      <c r="U1823" s="61">
        <f t="shared" si="166"/>
        <v>0.11888612008964657</v>
      </c>
      <c r="V1823" s="61">
        <f t="shared" si="166"/>
        <v>0.10738672944094539</v>
      </c>
    </row>
    <row r="1824" spans="5:22" x14ac:dyDescent="0.35">
      <c r="F1824" s="2" t="s">
        <v>236</v>
      </c>
      <c r="G1824" s="61">
        <f t="shared" si="166"/>
        <v>1.7209192719626332E-2</v>
      </c>
      <c r="H1824" s="61">
        <f t="shared" si="166"/>
        <v>1.7195027899047876E-2</v>
      </c>
      <c r="I1824" s="61">
        <f t="shared" si="166"/>
        <v>1.7148024877214466E-2</v>
      </c>
      <c r="J1824" s="61">
        <f t="shared" si="166"/>
        <v>1.8204678793297475E-2</v>
      </c>
      <c r="K1824" s="61">
        <f t="shared" si="166"/>
        <v>1.8017382575676696E-2</v>
      </c>
      <c r="L1824" s="61">
        <f t="shared" si="166"/>
        <v>1.6895830412267891E-2</v>
      </c>
      <c r="M1824" s="61">
        <f t="shared" si="166"/>
        <v>1.7398993297291242E-2</v>
      </c>
      <c r="N1824" s="61">
        <f t="shared" si="166"/>
        <v>1.7420027205774787E-2</v>
      </c>
      <c r="O1824" s="61">
        <f t="shared" si="166"/>
        <v>1.8447766204851661E-2</v>
      </c>
      <c r="P1824" s="61">
        <f t="shared" si="166"/>
        <v>1.8586994220405703E-2</v>
      </c>
      <c r="Q1824" s="61">
        <f t="shared" si="166"/>
        <v>1.9944141911094386E-2</v>
      </c>
      <c r="R1824" s="61">
        <f t="shared" si="166"/>
        <v>2.0540139749344807E-2</v>
      </c>
      <c r="S1824" s="61">
        <f t="shared" si="166"/>
        <v>1.9900251469095156E-2</v>
      </c>
      <c r="T1824" s="61">
        <f t="shared" si="166"/>
        <v>1.9542780813580168E-2</v>
      </c>
      <c r="U1824" s="61">
        <f t="shared" si="166"/>
        <v>2.0808216151140257E-2</v>
      </c>
      <c r="V1824" s="61">
        <f t="shared" si="166"/>
        <v>2.1349790345418663E-2</v>
      </c>
    </row>
    <row r="1825" spans="6:31" x14ac:dyDescent="0.35">
      <c r="F1825" s="2" t="s">
        <v>237</v>
      </c>
      <c r="G1825" s="61">
        <f t="shared" si="166"/>
        <v>3.4263046519594248E-2</v>
      </c>
      <c r="H1825" s="61">
        <f t="shared" si="166"/>
        <v>3.3081597315852453E-2</v>
      </c>
      <c r="I1825" s="61">
        <f t="shared" si="166"/>
        <v>3.3163604512863584E-2</v>
      </c>
      <c r="J1825" s="61">
        <f t="shared" si="166"/>
        <v>3.2784862050304703E-2</v>
      </c>
      <c r="K1825" s="61">
        <f t="shared" si="166"/>
        <v>3.2346720352032385E-2</v>
      </c>
      <c r="L1825" s="61">
        <f t="shared" si="166"/>
        <v>3.0356229514927349E-2</v>
      </c>
      <c r="M1825" s="61">
        <f t="shared" si="166"/>
        <v>3.0795274301450126E-2</v>
      </c>
      <c r="N1825" s="61">
        <f t="shared" si="166"/>
        <v>3.0728050046699675E-2</v>
      </c>
      <c r="O1825" s="61">
        <f t="shared" si="166"/>
        <v>3.2419429923924194E-2</v>
      </c>
      <c r="P1825" s="61">
        <f t="shared" si="166"/>
        <v>3.2507337434219637E-2</v>
      </c>
      <c r="Q1825" s="61">
        <f t="shared" si="166"/>
        <v>3.4498518866607618E-2</v>
      </c>
      <c r="R1825" s="61">
        <f t="shared" si="166"/>
        <v>3.512973290463859E-2</v>
      </c>
      <c r="S1825" s="61">
        <f t="shared" si="166"/>
        <v>3.3751755402871106E-2</v>
      </c>
      <c r="T1825" s="61">
        <f t="shared" si="166"/>
        <v>3.3089020727900077E-2</v>
      </c>
      <c r="U1825" s="61">
        <f t="shared" si="166"/>
        <v>3.5225517063598985E-2</v>
      </c>
      <c r="V1825" s="61">
        <f t="shared" si="166"/>
        <v>3.6195699003310912E-2</v>
      </c>
    </row>
    <row r="1826" spans="6:31" x14ac:dyDescent="0.35">
      <c r="F1826" s="2" t="s">
        <v>238</v>
      </c>
      <c r="G1826" s="61">
        <f t="shared" si="166"/>
        <v>7.1404287262606348E-3</v>
      </c>
      <c r="H1826" s="61">
        <f t="shared" si="166"/>
        <v>8.6139576635235627E-3</v>
      </c>
      <c r="I1826" s="61">
        <f t="shared" si="166"/>
        <v>1.0587456569008292E-2</v>
      </c>
      <c r="J1826" s="61">
        <f t="shared" si="166"/>
        <v>1.4640280872208769E-2</v>
      </c>
      <c r="K1826" s="61">
        <f t="shared" si="166"/>
        <v>1.7593951746578664E-2</v>
      </c>
      <c r="L1826" s="61">
        <f t="shared" si="166"/>
        <v>1.9407520772715816E-2</v>
      </c>
      <c r="M1826" s="61">
        <f t="shared" si="166"/>
        <v>2.2961221376476635E-2</v>
      </c>
      <c r="N1826" s="61">
        <f t="shared" si="166"/>
        <v>2.9059955901307406E-2</v>
      </c>
      <c r="O1826" s="61">
        <f t="shared" si="166"/>
        <v>3.854084210766457E-2</v>
      </c>
      <c r="P1826" s="61">
        <f t="shared" si="166"/>
        <v>4.3669769512943803E-2</v>
      </c>
      <c r="Q1826" s="61">
        <f t="shared" si="166"/>
        <v>4.9802333398519721E-2</v>
      </c>
      <c r="R1826" s="61">
        <f t="shared" si="166"/>
        <v>5.9633361724663811E-2</v>
      </c>
      <c r="S1826" s="61">
        <f t="shared" si="166"/>
        <v>6.6627367388341879E-2</v>
      </c>
      <c r="T1826" s="61">
        <f t="shared" si="166"/>
        <v>6.9612353811232347E-2</v>
      </c>
      <c r="U1826" s="61">
        <f t="shared" si="166"/>
        <v>7.724812114426588E-2</v>
      </c>
      <c r="V1826" s="61">
        <f t="shared" si="166"/>
        <v>7.9987350364878598E-2</v>
      </c>
    </row>
    <row r="1827" spans="6:31" x14ac:dyDescent="0.35">
      <c r="F1827" s="2" t="s">
        <v>239</v>
      </c>
      <c r="G1827" s="61">
        <f t="shared" si="166"/>
        <v>1.1297711142562049E-3</v>
      </c>
      <c r="H1827" s="61">
        <f t="shared" si="166"/>
        <v>1.5852711142222327E-3</v>
      </c>
      <c r="I1827" s="61">
        <f t="shared" si="166"/>
        <v>2.0011769807725776E-3</v>
      </c>
      <c r="J1827" s="61">
        <f t="shared" si="166"/>
        <v>3.063066721514802E-3</v>
      </c>
      <c r="K1827" s="61">
        <f t="shared" si="166"/>
        <v>4.8227734075887351E-3</v>
      </c>
      <c r="L1827" s="61">
        <f t="shared" si="166"/>
        <v>6.3812246023325055E-3</v>
      </c>
      <c r="M1827" s="61">
        <f t="shared" si="166"/>
        <v>8.8710366514508938E-3</v>
      </c>
      <c r="N1827" s="61">
        <f t="shared" si="166"/>
        <v>1.4423818360842219E-2</v>
      </c>
      <c r="O1827" s="61">
        <f t="shared" si="166"/>
        <v>1.877656822190079E-2</v>
      </c>
      <c r="P1827" s="61">
        <f t="shared" si="166"/>
        <v>2.2929993456333151E-2</v>
      </c>
      <c r="Q1827" s="61">
        <f t="shared" si="166"/>
        <v>2.7535450466796407E-2</v>
      </c>
      <c r="R1827" s="61">
        <f t="shared" si="166"/>
        <v>2.9140267072967262E-2</v>
      </c>
      <c r="S1827" s="61">
        <f t="shared" si="166"/>
        <v>3.6959402186384493E-2</v>
      </c>
      <c r="T1827" s="61">
        <f t="shared" si="166"/>
        <v>4.2417857541135515E-2</v>
      </c>
      <c r="U1827" s="61">
        <f t="shared" si="166"/>
        <v>5.4582606228999728E-2</v>
      </c>
      <c r="V1827" s="61">
        <f t="shared" si="166"/>
        <v>5.8892275379428573E-2</v>
      </c>
    </row>
    <row r="1828" spans="6:31" x14ac:dyDescent="0.35">
      <c r="F1828" s="2" t="s">
        <v>240</v>
      </c>
      <c r="G1828" s="61">
        <f t="shared" si="166"/>
        <v>2.4578942983927006E-6</v>
      </c>
      <c r="H1828" s="61">
        <f t="shared" si="166"/>
        <v>2.4271164575093513E-6</v>
      </c>
      <c r="I1828" s="61">
        <f t="shared" si="166"/>
        <v>2.4171723405877248E-6</v>
      </c>
      <c r="J1828" s="61">
        <f t="shared" si="166"/>
        <v>2.3895672048327045E-6</v>
      </c>
      <c r="K1828" s="61">
        <f t="shared" si="166"/>
        <v>1.1552400125725851E-5</v>
      </c>
      <c r="L1828" s="61">
        <f t="shared" si="166"/>
        <v>1.6594148787314514E-5</v>
      </c>
      <c r="M1828" s="61">
        <f t="shared" si="166"/>
        <v>1.7283062107956704E-5</v>
      </c>
      <c r="N1828" s="61">
        <f t="shared" si="166"/>
        <v>3.8298079868700031E-5</v>
      </c>
      <c r="O1828" s="61">
        <f t="shared" si="166"/>
        <v>3.7570622142157047E-5</v>
      </c>
      <c r="P1828" s="61">
        <f t="shared" si="166"/>
        <v>4.0752638765931329E-5</v>
      </c>
      <c r="Q1828" s="61">
        <f t="shared" si="166"/>
        <v>4.4506106701090004E-5</v>
      </c>
      <c r="R1828" s="61">
        <f t="shared" si="166"/>
        <v>6.849273725940833E-5</v>
      </c>
      <c r="S1828" s="61">
        <f t="shared" si="166"/>
        <v>9.0037481614073064E-5</v>
      </c>
      <c r="T1828" s="61">
        <f t="shared" si="166"/>
        <v>9.7916489909092056E-5</v>
      </c>
      <c r="U1828" s="61">
        <f t="shared" si="166"/>
        <v>1.1450860503181593E-4</v>
      </c>
      <c r="V1828" s="61">
        <f t="shared" si="166"/>
        <v>1.1766240346557337E-4</v>
      </c>
    </row>
    <row r="1829" spans="6:31" x14ac:dyDescent="0.35">
      <c r="F1829" s="2" t="s">
        <v>241</v>
      </c>
      <c r="G1829" s="61">
        <f t="shared" si="166"/>
        <v>2.2735522260132481E-5</v>
      </c>
      <c r="H1829" s="61">
        <f t="shared" si="166"/>
        <v>2.9368109135863148E-5</v>
      </c>
      <c r="I1829" s="61">
        <f t="shared" si="166"/>
        <v>3.7224454045050962E-5</v>
      </c>
      <c r="J1829" s="61">
        <f t="shared" si="166"/>
        <v>4.5760211972546289E-5</v>
      </c>
      <c r="K1829" s="61">
        <f t="shared" si="166"/>
        <v>5.3164616905126105E-5</v>
      </c>
      <c r="L1829" s="61">
        <f t="shared" si="166"/>
        <v>1.7877429626866838E-4</v>
      </c>
      <c r="M1829" s="61">
        <f t="shared" si="166"/>
        <v>1.9083194031408817E-3</v>
      </c>
      <c r="N1829" s="61">
        <f t="shared" si="166"/>
        <v>3.3380919965090034E-3</v>
      </c>
      <c r="O1829" s="61">
        <f t="shared" si="166"/>
        <v>5.8994147025922261E-3</v>
      </c>
      <c r="P1829" s="61">
        <f t="shared" si="166"/>
        <v>1.1133170736354442E-2</v>
      </c>
      <c r="Q1829" s="61">
        <f t="shared" si="166"/>
        <v>2.052070972276444E-2</v>
      </c>
      <c r="R1829" s="61">
        <f t="shared" si="166"/>
        <v>2.5929686016908496E-2</v>
      </c>
      <c r="S1829" s="61">
        <f t="shared" si="166"/>
        <v>2.6681599059733233E-2</v>
      </c>
      <c r="T1829" s="61">
        <f t="shared" si="166"/>
        <v>2.6770754218938514E-2</v>
      </c>
      <c r="U1829" s="61">
        <f t="shared" si="166"/>
        <v>2.8859377789907523E-2</v>
      </c>
      <c r="V1829" s="61">
        <f t="shared" si="166"/>
        <v>3.0188848634459701E-2</v>
      </c>
    </row>
    <row r="1830" spans="6:31" x14ac:dyDescent="0.35">
      <c r="F1830" s="2" t="s">
        <v>231</v>
      </c>
      <c r="G1830" s="61">
        <f t="shared" si="166"/>
        <v>1.3303598679480331E-2</v>
      </c>
      <c r="H1830" s="61">
        <f t="shared" si="166"/>
        <v>1.2806073208933713E-2</v>
      </c>
      <c r="I1830" s="61">
        <f t="shared" si="166"/>
        <v>7.3940093312408204E-3</v>
      </c>
      <c r="J1830" s="61">
        <f t="shared" si="166"/>
        <v>7.1250920130099165E-3</v>
      </c>
      <c r="K1830" s="61">
        <f t="shared" si="166"/>
        <v>6.6751654032586941E-3</v>
      </c>
      <c r="L1830" s="61">
        <f t="shared" si="166"/>
        <v>5.4261760257932638E-3</v>
      </c>
      <c r="M1830" s="61">
        <f t="shared" si="166"/>
        <v>6.223585774004798E-3</v>
      </c>
      <c r="N1830" s="61">
        <f t="shared" si="166"/>
        <v>6.2700227775683726E-3</v>
      </c>
      <c r="O1830" s="61">
        <f t="shared" si="166"/>
        <v>6.1763503576274968E-3</v>
      </c>
      <c r="P1830" s="61">
        <f t="shared" si="166"/>
        <v>5.8330768242933918E-3</v>
      </c>
      <c r="Q1830" s="61">
        <f t="shared" si="166"/>
        <v>7.7435596721286311E-3</v>
      </c>
      <c r="R1830" s="61">
        <f t="shared" si="166"/>
        <v>7.3439577199041111E-3</v>
      </c>
      <c r="S1830" s="61">
        <f t="shared" si="166"/>
        <v>5.3553851256764031E-3</v>
      </c>
      <c r="T1830" s="61">
        <f t="shared" si="166"/>
        <v>6.8220782021145001E-3</v>
      </c>
      <c r="U1830" s="61">
        <f t="shared" si="166"/>
        <v>7.9542401176921282E-3</v>
      </c>
      <c r="V1830" s="61">
        <f t="shared" si="166"/>
        <v>7.7694120674016501E-3</v>
      </c>
    </row>
    <row r="1831" spans="6:31" x14ac:dyDescent="0.35">
      <c r="F1831" s="2" t="s">
        <v>232</v>
      </c>
      <c r="G1831" s="61">
        <f t="shared" si="166"/>
        <v>1.5897537427289068E-2</v>
      </c>
      <c r="H1831" s="61">
        <f t="shared" si="166"/>
        <v>1.6638247383695227E-2</v>
      </c>
      <c r="I1831" s="61">
        <f t="shared" si="166"/>
        <v>1.8392506056766057E-2</v>
      </c>
      <c r="J1831" s="61">
        <f t="shared" si="166"/>
        <v>1.8638026805893885E-2</v>
      </c>
      <c r="K1831" s="61">
        <f t="shared" si="166"/>
        <v>2.0322911572196557E-2</v>
      </c>
      <c r="L1831" s="61">
        <f t="shared" si="166"/>
        <v>2.0882961855225243E-2</v>
      </c>
      <c r="M1831" s="61">
        <f t="shared" si="166"/>
        <v>3.2258498741473109E-2</v>
      </c>
      <c r="N1831" s="61">
        <f t="shared" si="166"/>
        <v>3.2177665964536868E-2</v>
      </c>
      <c r="O1831" s="61">
        <f t="shared" si="166"/>
        <v>3.940071313895583E-2</v>
      </c>
      <c r="P1831" s="61">
        <f t="shared" si="166"/>
        <v>5.6344550970987395E-2</v>
      </c>
      <c r="Q1831" s="61">
        <f t="shared" si="166"/>
        <v>6.3995129667952899E-2</v>
      </c>
      <c r="R1831" s="61">
        <f t="shared" si="166"/>
        <v>7.2988549323592708E-2</v>
      </c>
      <c r="S1831" s="61">
        <f t="shared" si="166"/>
        <v>7.4513273155065174E-2</v>
      </c>
      <c r="T1831" s="61">
        <f t="shared" si="166"/>
        <v>9.0552856342221738E-2</v>
      </c>
      <c r="U1831" s="61">
        <f t="shared" si="166"/>
        <v>0.10059709324920625</v>
      </c>
      <c r="V1831" s="61">
        <f t="shared" si="166"/>
        <v>0.10479499076012523</v>
      </c>
    </row>
    <row r="1832" spans="6:31" x14ac:dyDescent="0.35">
      <c r="G1832" s="16"/>
      <c r="H1832" s="16"/>
      <c r="I1832" s="16"/>
      <c r="J1832" s="16"/>
      <c r="K1832" s="16"/>
      <c r="L1832" s="16"/>
      <c r="M1832" s="16"/>
      <c r="N1832" s="16"/>
      <c r="O1832" s="16"/>
      <c r="P1832" s="16"/>
      <c r="Q1832" s="16"/>
      <c r="R1832" s="16"/>
      <c r="S1832" s="16"/>
      <c r="T1832" s="16"/>
      <c r="U1832" s="16"/>
      <c r="V1832" s="16"/>
    </row>
    <row r="1833" spans="6:31" x14ac:dyDescent="0.35">
      <c r="G1833" s="16"/>
      <c r="H1833" s="16"/>
      <c r="I1833" s="16"/>
      <c r="J1833" s="16"/>
      <c r="K1833" s="16"/>
      <c r="L1833" s="16"/>
      <c r="M1833" s="16"/>
      <c r="N1833" s="16"/>
      <c r="O1833" s="16"/>
      <c r="P1833" s="16"/>
      <c r="Q1833" s="16"/>
      <c r="R1833" s="16"/>
      <c r="S1833" s="16"/>
      <c r="T1833" s="16"/>
      <c r="U1833" s="16"/>
      <c r="V1833" s="16"/>
    </row>
    <row r="1834" spans="6:31" x14ac:dyDescent="0.35">
      <c r="G1834" s="16"/>
      <c r="H1834" s="16"/>
      <c r="I1834" s="16"/>
      <c r="J1834" s="16"/>
      <c r="K1834" s="16"/>
      <c r="L1834" s="16"/>
      <c r="M1834" s="16"/>
      <c r="N1834" s="16"/>
      <c r="O1834" s="16"/>
      <c r="P1834" s="16"/>
      <c r="Q1834" s="16"/>
      <c r="R1834" s="16"/>
      <c r="S1834" s="16"/>
      <c r="T1834" s="16"/>
      <c r="U1834" s="16"/>
      <c r="V1834" s="16"/>
    </row>
    <row r="1835" spans="6:31" x14ac:dyDescent="0.35">
      <c r="G1835" s="16"/>
      <c r="H1835" s="16"/>
      <c r="I1835" s="16"/>
      <c r="J1835" s="16"/>
      <c r="K1835" s="16"/>
      <c r="L1835" s="16"/>
      <c r="M1835" s="16"/>
      <c r="N1835" s="16"/>
      <c r="O1835" s="16"/>
      <c r="P1835" s="16"/>
      <c r="Q1835" s="16"/>
      <c r="R1835" s="16"/>
      <c r="S1835" s="16"/>
      <c r="T1835" s="16"/>
      <c r="U1835" s="16"/>
      <c r="V1835" s="16"/>
    </row>
    <row r="1836" spans="6:31" x14ac:dyDescent="0.35">
      <c r="G1836" s="16"/>
      <c r="H1836" s="16"/>
      <c r="I1836" s="16"/>
      <c r="J1836" s="16"/>
      <c r="K1836" s="16"/>
      <c r="L1836" s="16"/>
      <c r="M1836" s="16"/>
      <c r="N1836" s="16"/>
      <c r="O1836" s="16"/>
      <c r="P1836" s="16"/>
      <c r="Q1836" s="16"/>
      <c r="R1836" s="16"/>
      <c r="S1836" s="16"/>
      <c r="T1836" s="16"/>
      <c r="U1836" s="16"/>
      <c r="V1836" s="16"/>
    </row>
    <row r="1837" spans="6:31" x14ac:dyDescent="0.35">
      <c r="G1837" s="16"/>
      <c r="H1837" s="16"/>
      <c r="I1837" s="16"/>
      <c r="J1837" s="16"/>
      <c r="K1837" s="16"/>
      <c r="L1837" s="16"/>
      <c r="M1837" s="16"/>
      <c r="N1837" s="16"/>
      <c r="O1837" s="16"/>
      <c r="P1837" s="16"/>
      <c r="Q1837" s="16"/>
      <c r="R1837" s="16"/>
      <c r="S1837" s="16"/>
      <c r="T1837" s="16"/>
      <c r="U1837" s="16"/>
      <c r="V1837" s="16"/>
    </row>
    <row r="1838" spans="6:31" x14ac:dyDescent="0.35">
      <c r="F1838" s="34" t="s">
        <v>191</v>
      </c>
      <c r="G1838" s="35"/>
      <c r="H1838" s="35"/>
      <c r="I1838" s="35"/>
      <c r="J1838" s="35"/>
      <c r="K1838" s="35"/>
      <c r="L1838" s="35"/>
      <c r="M1838" s="35"/>
      <c r="N1838" s="35"/>
      <c r="O1838" s="35"/>
      <c r="P1838" s="35"/>
      <c r="Q1838" s="35"/>
      <c r="R1838" s="35"/>
      <c r="S1838" s="35"/>
      <c r="T1838" s="35"/>
      <c r="U1838" s="35"/>
      <c r="V1838" s="35"/>
      <c r="W1838" s="35"/>
      <c r="X1838" s="35"/>
      <c r="Y1838" s="35"/>
      <c r="Z1838" s="35"/>
      <c r="AA1838" s="35"/>
      <c r="AB1838" s="35"/>
      <c r="AC1838" s="35"/>
      <c r="AD1838" s="35"/>
      <c r="AE1838" s="35"/>
    </row>
    <row r="1839" spans="6:31" x14ac:dyDescent="0.35">
      <c r="F1839" s="36" t="s">
        <v>192</v>
      </c>
      <c r="G1839" s="33">
        <v>64655.79</v>
      </c>
      <c r="H1839" s="33">
        <v>66446.53</v>
      </c>
      <c r="I1839" s="33">
        <v>66554.820000000007</v>
      </c>
      <c r="J1839" s="33">
        <v>66964.740000000005</v>
      </c>
      <c r="K1839" s="33">
        <v>67789.95</v>
      </c>
      <c r="L1839" s="33">
        <v>72892.09</v>
      </c>
      <c r="M1839" s="33">
        <v>70969.22</v>
      </c>
      <c r="N1839" s="33">
        <v>70571.23</v>
      </c>
      <c r="O1839" s="33">
        <v>65031.14</v>
      </c>
      <c r="P1839" s="33">
        <v>63596.74</v>
      </c>
      <c r="Q1839" s="33">
        <v>58062.13</v>
      </c>
      <c r="R1839" s="33">
        <v>55437.18</v>
      </c>
      <c r="S1839" s="33">
        <v>57078.52</v>
      </c>
      <c r="T1839" s="33">
        <v>57783.59</v>
      </c>
      <c r="U1839" s="33">
        <v>51745.79</v>
      </c>
      <c r="V1839" s="33">
        <v>50486.83</v>
      </c>
      <c r="W1839" s="33"/>
      <c r="X1839" s="33"/>
      <c r="Y1839" s="33"/>
      <c r="Z1839" s="33"/>
      <c r="AA1839" s="33"/>
      <c r="AB1839" s="33"/>
      <c r="AC1839" s="33"/>
      <c r="AD1839" s="33"/>
      <c r="AE1839" s="33"/>
    </row>
    <row r="1840" spans="6:31" x14ac:dyDescent="0.35">
      <c r="F1840" s="37" t="s">
        <v>193</v>
      </c>
      <c r="G1840" s="33">
        <v>1293.5899999999999</v>
      </c>
      <c r="H1840" s="33">
        <v>1371.03</v>
      </c>
      <c r="I1840" s="33">
        <v>1521.82</v>
      </c>
      <c r="J1840" s="33">
        <v>1559.95</v>
      </c>
      <c r="K1840" s="33">
        <v>1724.01</v>
      </c>
      <c r="L1840" s="33">
        <v>1887.68</v>
      </c>
      <c r="M1840" s="33">
        <v>2874.38</v>
      </c>
      <c r="N1840" s="33">
        <v>2873.45</v>
      </c>
      <c r="O1840" s="33">
        <v>3334.9</v>
      </c>
      <c r="P1840" s="33">
        <v>4756.1400000000003</v>
      </c>
      <c r="Q1840" s="33">
        <v>5090.1499999999996</v>
      </c>
      <c r="R1840" s="33">
        <v>5701.17</v>
      </c>
      <c r="S1840" s="33">
        <v>6057.89</v>
      </c>
      <c r="T1840" s="33">
        <v>7509.35</v>
      </c>
      <c r="U1840" s="33">
        <v>7836.32</v>
      </c>
      <c r="V1840" s="33">
        <v>7944.52</v>
      </c>
      <c r="W1840" s="33"/>
      <c r="X1840" s="33"/>
      <c r="Y1840" s="33"/>
      <c r="Z1840" s="33"/>
      <c r="AA1840" s="33"/>
      <c r="AB1840" s="33"/>
      <c r="AC1840" s="33"/>
      <c r="AD1840" s="33"/>
      <c r="AE1840" s="33"/>
    </row>
    <row r="1841" spans="6:31" x14ac:dyDescent="0.35">
      <c r="F1841" s="37" t="s">
        <v>194</v>
      </c>
      <c r="G1841" s="33">
        <v>35961</v>
      </c>
      <c r="H1841" s="33">
        <v>37067</v>
      </c>
      <c r="I1841" s="33">
        <v>37058.300000000003</v>
      </c>
      <c r="J1841" s="33">
        <v>35572.19</v>
      </c>
      <c r="K1841" s="33">
        <v>35235.67</v>
      </c>
      <c r="L1841" s="33">
        <v>35199.01</v>
      </c>
      <c r="M1841" s="33">
        <v>34200.78</v>
      </c>
      <c r="N1841" s="33">
        <v>30896.75</v>
      </c>
      <c r="O1841" s="33">
        <v>25185.58</v>
      </c>
      <c r="P1841" s="33">
        <v>23390.48</v>
      </c>
      <c r="Q1841" s="33">
        <v>20634.599999999999</v>
      </c>
      <c r="R1841" s="33">
        <v>16704.05</v>
      </c>
      <c r="S1841" s="33">
        <v>16334.33</v>
      </c>
      <c r="T1841" s="38">
        <v>15623.61</v>
      </c>
      <c r="U1841" s="38">
        <v>10217.469999999999</v>
      </c>
      <c r="V1841" s="33">
        <v>8535.0499999999993</v>
      </c>
      <c r="W1841" s="33"/>
      <c r="X1841" s="33"/>
      <c r="Y1841" s="33"/>
      <c r="Z1841" s="33"/>
      <c r="AA1841" s="33"/>
      <c r="AB1841" s="33"/>
      <c r="AC1841" s="38"/>
      <c r="AD1841" s="38"/>
      <c r="AE1841" s="33"/>
    </row>
    <row r="1842" spans="6:31" x14ac:dyDescent="0.35">
      <c r="F1842" s="37" t="s">
        <v>195</v>
      </c>
      <c r="G1842" s="33">
        <v>25860.3</v>
      </c>
      <c r="H1842" s="33">
        <v>26379.5</v>
      </c>
      <c r="I1842" s="33">
        <v>26344.5</v>
      </c>
      <c r="J1842" s="33">
        <v>28191.4</v>
      </c>
      <c r="K1842" s="33">
        <v>29051.08</v>
      </c>
      <c r="L1842" s="33">
        <v>34026.199999999997</v>
      </c>
      <c r="M1842" s="33">
        <v>32188</v>
      </c>
      <c r="N1842" s="33">
        <v>35149.97</v>
      </c>
      <c r="O1842" s="33">
        <v>34871.599999999999</v>
      </c>
      <c r="P1842" s="33">
        <v>33807.06</v>
      </c>
      <c r="Q1842" s="33">
        <v>30951.08</v>
      </c>
      <c r="R1842" s="33">
        <v>31166.66</v>
      </c>
      <c r="S1842" s="33">
        <v>32787.51</v>
      </c>
      <c r="T1842" s="38">
        <v>32311.47</v>
      </c>
      <c r="U1842" s="38">
        <v>31467.84</v>
      </c>
      <c r="V1842" s="33">
        <v>31765.09</v>
      </c>
      <c r="W1842" s="33"/>
      <c r="X1842" s="33"/>
      <c r="Y1842" s="33"/>
      <c r="Z1842" s="33"/>
      <c r="AA1842" s="33"/>
      <c r="AB1842" s="33"/>
      <c r="AC1842" s="38"/>
      <c r="AD1842" s="38"/>
      <c r="AE1842" s="33"/>
    </row>
    <row r="1843" spans="6:31" x14ac:dyDescent="0.35">
      <c r="F1843" s="37" t="s">
        <v>196</v>
      </c>
      <c r="G1843" s="33">
        <v>831.6</v>
      </c>
      <c r="H1843" s="33">
        <v>793.5</v>
      </c>
      <c r="I1843" s="33">
        <v>797</v>
      </c>
      <c r="J1843" s="33">
        <v>797</v>
      </c>
      <c r="K1843" s="33">
        <v>797</v>
      </c>
      <c r="L1843" s="33">
        <v>797</v>
      </c>
      <c r="M1843" s="33">
        <v>797</v>
      </c>
      <c r="N1843" s="33">
        <v>742</v>
      </c>
      <c r="O1843" s="33">
        <v>672</v>
      </c>
      <c r="P1843" s="33">
        <v>676</v>
      </c>
      <c r="Q1843" s="33">
        <v>349.5</v>
      </c>
      <c r="R1843" s="33">
        <v>864.5</v>
      </c>
      <c r="S1843" s="33">
        <v>960.5</v>
      </c>
      <c r="T1843" s="33">
        <v>1210.07</v>
      </c>
      <c r="U1843" s="33">
        <v>1054.07</v>
      </c>
      <c r="V1843" s="33">
        <v>1158.07</v>
      </c>
      <c r="W1843" s="33"/>
      <c r="X1843" s="33"/>
      <c r="Y1843" s="33"/>
      <c r="Z1843" s="33"/>
      <c r="AA1843" s="33"/>
      <c r="AB1843" s="33"/>
      <c r="AC1843" s="33"/>
      <c r="AD1843" s="33"/>
      <c r="AE1843" s="33"/>
    </row>
    <row r="1844" spans="6:31" ht="15" thickBot="1" x14ac:dyDescent="0.4">
      <c r="F1844" s="39" t="s">
        <v>197</v>
      </c>
      <c r="G1844" s="41">
        <v>709.3</v>
      </c>
      <c r="H1844" s="41">
        <v>835.5</v>
      </c>
      <c r="I1844" s="41">
        <v>833.2</v>
      </c>
      <c r="J1844" s="41">
        <v>844.2</v>
      </c>
      <c r="K1844" s="41">
        <v>982.2</v>
      </c>
      <c r="L1844" s="41">
        <v>982.2</v>
      </c>
      <c r="M1844" s="41">
        <v>909.06</v>
      </c>
      <c r="N1844" s="41">
        <v>909.06</v>
      </c>
      <c r="O1844" s="41">
        <v>967.06</v>
      </c>
      <c r="P1844" s="41">
        <v>967.06</v>
      </c>
      <c r="Q1844" s="41">
        <v>1036.8</v>
      </c>
      <c r="R1844" s="41">
        <v>1000.8</v>
      </c>
      <c r="S1844" s="41">
        <v>938.29</v>
      </c>
      <c r="T1844" s="41">
        <v>1129.0999999999999</v>
      </c>
      <c r="U1844" s="41">
        <v>1170.0999999999999</v>
      </c>
      <c r="V1844" s="41">
        <v>1084.0999999999999</v>
      </c>
      <c r="W1844" s="41"/>
      <c r="X1844" s="41"/>
      <c r="Y1844" s="41"/>
      <c r="Z1844" s="41"/>
      <c r="AA1844" s="41"/>
      <c r="AB1844" s="41"/>
      <c r="AC1844" s="41"/>
      <c r="AD1844" s="41"/>
      <c r="AE1844" s="41"/>
    </row>
    <row r="1845" spans="6:31" ht="15" thickTop="1" x14ac:dyDescent="0.35">
      <c r="G1845" s="16"/>
      <c r="H1845" s="16"/>
      <c r="I1845" s="16"/>
      <c r="J1845" s="16"/>
      <c r="K1845" s="16"/>
      <c r="L1845" s="16"/>
      <c r="M1845" s="16"/>
      <c r="N1845" s="16"/>
      <c r="O1845" s="16"/>
      <c r="P1845" s="16"/>
      <c r="Q1845" s="16"/>
      <c r="R1845" s="16"/>
      <c r="S1845" s="16"/>
      <c r="T1845" s="16"/>
      <c r="U1845" s="16"/>
      <c r="V1845" s="16"/>
    </row>
    <row r="1846" spans="6:31" x14ac:dyDescent="0.35">
      <c r="G1846" s="16"/>
      <c r="H1846" s="16"/>
      <c r="I1846" s="16"/>
      <c r="J1846" s="16"/>
      <c r="K1846" s="16"/>
      <c r="L1846" s="16"/>
      <c r="M1846" s="16"/>
      <c r="N1846" s="16"/>
      <c r="O1846" s="16"/>
      <c r="P1846" s="16"/>
      <c r="Q1846" s="16"/>
      <c r="R1846" s="16"/>
      <c r="S1846" s="16"/>
      <c r="T1846" s="16"/>
      <c r="U1846" s="16"/>
      <c r="V1846" s="16"/>
    </row>
    <row r="1847" spans="6:31" x14ac:dyDescent="0.35">
      <c r="G1847" s="16"/>
      <c r="H1847" s="16"/>
      <c r="I1847" s="16"/>
      <c r="J1847" s="16"/>
      <c r="K1847" s="16"/>
      <c r="L1847" s="16"/>
      <c r="M1847" s="16"/>
      <c r="N1847" s="16"/>
      <c r="O1847" s="16"/>
      <c r="P1847" s="16"/>
      <c r="Q1847" s="16"/>
      <c r="R1847" s="16"/>
      <c r="S1847" s="16"/>
      <c r="T1847" s="16"/>
      <c r="U1847" s="16"/>
      <c r="V1847" s="16"/>
    </row>
    <row r="1848" spans="6:31" x14ac:dyDescent="0.35">
      <c r="G1848" s="16"/>
      <c r="H1848" s="16"/>
      <c r="I1848" s="16"/>
      <c r="J1848" s="16"/>
      <c r="K1848" s="16"/>
      <c r="L1848" s="16"/>
      <c r="M1848" s="16"/>
      <c r="N1848" s="16"/>
      <c r="O1848" s="16"/>
      <c r="P1848" s="16"/>
      <c r="Q1848" s="16"/>
      <c r="R1848" s="16"/>
      <c r="S1848" s="16"/>
      <c r="T1848" s="16"/>
      <c r="U1848" s="16"/>
      <c r="V1848" s="16"/>
    </row>
    <row r="1849" spans="6:31" x14ac:dyDescent="0.35">
      <c r="G1849" s="16"/>
      <c r="H1849" s="16"/>
      <c r="I1849" s="16"/>
      <c r="J1849" s="16"/>
      <c r="K1849" s="16"/>
      <c r="L1849" s="16"/>
      <c r="M1849" s="16"/>
      <c r="N1849" s="16"/>
      <c r="O1849" s="16"/>
      <c r="P1849" s="16"/>
      <c r="Q1849" s="16"/>
      <c r="R1849" s="16"/>
      <c r="S1849" s="16"/>
      <c r="T1849" s="16"/>
      <c r="U1849" s="16"/>
      <c r="V1849" s="16"/>
    </row>
    <row r="1850" spans="6:31" x14ac:dyDescent="0.35">
      <c r="G1850" s="16"/>
      <c r="H1850" s="16"/>
      <c r="I1850" s="16"/>
      <c r="J1850" s="16"/>
      <c r="K1850" s="16"/>
      <c r="L1850" s="16"/>
      <c r="M1850" s="16"/>
      <c r="N1850" s="16"/>
      <c r="O1850" s="16"/>
      <c r="P1850" s="16"/>
      <c r="Q1850" s="16"/>
      <c r="R1850" s="16"/>
      <c r="S1850" s="16"/>
      <c r="T1850" s="16"/>
      <c r="U1850" s="16"/>
      <c r="V1850" s="16"/>
    </row>
    <row r="1851" spans="6:31" x14ac:dyDescent="0.35">
      <c r="G1851" s="16"/>
      <c r="H1851" s="16"/>
      <c r="I1851" s="16"/>
      <c r="J1851" s="16"/>
      <c r="K1851" s="16"/>
      <c r="L1851" s="16"/>
      <c r="M1851" s="16"/>
      <c r="N1851" s="16"/>
      <c r="O1851" s="16"/>
      <c r="P1851" s="16"/>
      <c r="Q1851" s="16"/>
      <c r="R1851" s="16"/>
      <c r="S1851" s="16"/>
      <c r="T1851" s="16"/>
      <c r="U1851" s="16"/>
      <c r="V1851" s="16"/>
    </row>
    <row r="1852" spans="6:31" x14ac:dyDescent="0.35">
      <c r="G1852" s="16"/>
      <c r="H1852" s="16"/>
      <c r="I1852" s="16"/>
      <c r="J1852" s="16"/>
      <c r="K1852" s="16"/>
      <c r="L1852" s="16"/>
      <c r="M1852" s="16"/>
      <c r="N1852" s="16"/>
      <c r="O1852" s="16"/>
      <c r="P1852" s="16"/>
      <c r="Q1852" s="16"/>
      <c r="R1852" s="16"/>
      <c r="S1852" s="16"/>
      <c r="T1852" s="16"/>
      <c r="U1852" s="16"/>
      <c r="V1852" s="16"/>
    </row>
    <row r="1856" spans="6:31" ht="23" x14ac:dyDescent="0.5">
      <c r="F1856" s="56" t="s">
        <v>220</v>
      </c>
      <c r="R1856" s="60"/>
      <c r="S1856" s="60"/>
      <c r="T1856" s="59"/>
      <c r="U1856" s="59"/>
      <c r="V1856" s="58" t="s">
        <v>221</v>
      </c>
    </row>
    <row r="1857" spans="6:22" x14ac:dyDescent="0.35">
      <c r="F1857" s="46" t="s">
        <v>213</v>
      </c>
      <c r="R1857" s="57">
        <v>2016</v>
      </c>
      <c r="S1857" s="57">
        <v>2017</v>
      </c>
      <c r="T1857" s="57">
        <v>2018</v>
      </c>
      <c r="U1857" s="57">
        <v>2019</v>
      </c>
      <c r="V1857" s="57">
        <v>2020</v>
      </c>
    </row>
    <row r="1858" spans="6:22" x14ac:dyDescent="0.35">
      <c r="F1858" s="47" t="s">
        <v>214</v>
      </c>
      <c r="R1858" s="48">
        <v>20069.66</v>
      </c>
      <c r="S1858" s="48">
        <v>21647.58</v>
      </c>
      <c r="T1858" s="48">
        <v>22945.22</v>
      </c>
      <c r="U1858" s="48">
        <v>23573.14</v>
      </c>
      <c r="V1858" s="48">
        <v>23912.49</v>
      </c>
    </row>
    <row r="1859" spans="6:22" x14ac:dyDescent="0.35">
      <c r="F1859" s="49" t="s">
        <v>215</v>
      </c>
      <c r="R1859" s="48">
        <v>23700.74</v>
      </c>
      <c r="S1859" s="48">
        <v>20938.78</v>
      </c>
      <c r="T1859" s="48">
        <v>21593.3</v>
      </c>
      <c r="U1859" s="48">
        <v>22339.39</v>
      </c>
      <c r="V1859" s="48">
        <v>21974.76</v>
      </c>
    </row>
    <row r="1860" spans="6:22" x14ac:dyDescent="0.35">
      <c r="F1860" s="50" t="s">
        <v>216</v>
      </c>
      <c r="R1860" s="48">
        <v>167783.76</v>
      </c>
      <c r="S1860" s="48">
        <v>155418.06</v>
      </c>
      <c r="T1860" s="48">
        <v>145593.65</v>
      </c>
      <c r="U1860" s="48">
        <v>137712.29</v>
      </c>
      <c r="V1860" s="48">
        <v>119136.87</v>
      </c>
    </row>
    <row r="1861" spans="6:22" x14ac:dyDescent="0.35">
      <c r="F1861" s="51" t="s">
        <v>217</v>
      </c>
      <c r="R1861" s="48">
        <v>211554.17</v>
      </c>
      <c r="S1861" s="48">
        <v>198004.42</v>
      </c>
      <c r="T1861" s="48">
        <v>190132.17</v>
      </c>
      <c r="U1861" s="48">
        <v>183624.83</v>
      </c>
      <c r="V1861" s="48">
        <v>165024.12</v>
      </c>
    </row>
    <row r="1862" spans="6:22" x14ac:dyDescent="0.35">
      <c r="F1862" s="52" t="s">
        <v>218</v>
      </c>
      <c r="R1862" s="53">
        <v>127610.25</v>
      </c>
      <c r="S1862" s="53">
        <v>140192.9</v>
      </c>
      <c r="T1862" s="53">
        <v>142590.87</v>
      </c>
      <c r="U1862" s="53">
        <v>140175.88</v>
      </c>
      <c r="V1862" s="53">
        <v>146972.88</v>
      </c>
    </row>
    <row r="1863" spans="6:22" x14ac:dyDescent="0.35">
      <c r="F1863" s="54" t="s">
        <v>219</v>
      </c>
      <c r="R1863" s="55">
        <v>339164.41</v>
      </c>
      <c r="S1863" s="55">
        <v>338197.33</v>
      </c>
      <c r="T1863" s="55">
        <v>332723.03999999998</v>
      </c>
      <c r="U1863" s="55">
        <v>323800.7</v>
      </c>
      <c r="V1863" s="55">
        <v>311997</v>
      </c>
    </row>
    <row r="1866" spans="6:22" x14ac:dyDescent="0.35">
      <c r="R1866" s="60"/>
      <c r="S1866" s="60"/>
      <c r="T1866" s="59"/>
      <c r="U1866" s="59"/>
      <c r="V1866" s="58" t="s">
        <v>222</v>
      </c>
    </row>
    <row r="1867" spans="6:22" x14ac:dyDescent="0.35">
      <c r="F1867" s="46" t="s">
        <v>213</v>
      </c>
      <c r="R1867" s="57">
        <v>2016</v>
      </c>
      <c r="S1867" s="57">
        <v>2017</v>
      </c>
      <c r="T1867" s="57">
        <v>2018</v>
      </c>
      <c r="U1867" s="57">
        <v>2019</v>
      </c>
      <c r="V1867" s="57">
        <v>2020</v>
      </c>
    </row>
    <row r="1868" spans="6:22" x14ac:dyDescent="0.35">
      <c r="F1868" s="47" t="s">
        <v>214</v>
      </c>
      <c r="R1868" s="48">
        <v>5570.79</v>
      </c>
      <c r="S1868" s="48">
        <v>5834.9</v>
      </c>
      <c r="T1868" s="48">
        <v>6063.13</v>
      </c>
      <c r="U1868" s="48">
        <v>6078.39</v>
      </c>
      <c r="V1868" s="48">
        <v>6128.56</v>
      </c>
    </row>
    <row r="1869" spans="6:22" x14ac:dyDescent="0.35">
      <c r="F1869" s="49" t="s">
        <v>223</v>
      </c>
      <c r="R1869" s="48">
        <v>2750.59</v>
      </c>
      <c r="S1869" s="48">
        <v>2780.45</v>
      </c>
      <c r="T1869" s="48">
        <v>2837.99</v>
      </c>
      <c r="U1869" s="48">
        <v>2835.83</v>
      </c>
      <c r="V1869" s="48">
        <v>2794.67</v>
      </c>
    </row>
    <row r="1870" spans="6:22" x14ac:dyDescent="0.35">
      <c r="F1870" s="50" t="s">
        <v>216</v>
      </c>
      <c r="R1870" s="48">
        <v>47214.8</v>
      </c>
      <c r="S1870" s="48">
        <v>48463.17</v>
      </c>
      <c r="T1870" s="48">
        <v>48882.47</v>
      </c>
      <c r="U1870" s="48">
        <v>42831.57</v>
      </c>
      <c r="V1870" s="48">
        <v>41557.339999999997</v>
      </c>
    </row>
    <row r="1871" spans="6:22" x14ac:dyDescent="0.35">
      <c r="F1871" s="51" t="s">
        <v>217</v>
      </c>
      <c r="R1871" s="48">
        <v>55536.18</v>
      </c>
      <c r="S1871" s="48">
        <v>57078.52</v>
      </c>
      <c r="T1871" s="48">
        <v>57783.59</v>
      </c>
      <c r="U1871" s="48">
        <v>51745.79</v>
      </c>
      <c r="V1871" s="48">
        <v>50480.57</v>
      </c>
    </row>
    <row r="1872" spans="6:22" x14ac:dyDescent="0.35">
      <c r="F1872" s="52" t="s">
        <v>224</v>
      </c>
      <c r="R1872" s="53">
        <v>22574.29</v>
      </c>
      <c r="S1872" s="53">
        <v>24220.959999999999</v>
      </c>
      <c r="T1872" s="53">
        <v>25144.22</v>
      </c>
      <c r="U1872" s="53">
        <v>26152.28</v>
      </c>
      <c r="V1872" s="53">
        <v>25329.54</v>
      </c>
    </row>
    <row r="1873" spans="6:22" x14ac:dyDescent="0.35">
      <c r="F1873" s="54" t="s">
        <v>219</v>
      </c>
      <c r="R1873" s="55">
        <v>78110.47</v>
      </c>
      <c r="S1873" s="55">
        <v>81299.48</v>
      </c>
      <c r="T1873" s="55">
        <v>82927.81</v>
      </c>
      <c r="U1873" s="55">
        <v>77898.080000000002</v>
      </c>
      <c r="V1873" s="55">
        <v>75810.11</v>
      </c>
    </row>
    <row r="1875" spans="6:22" x14ac:dyDescent="0.35">
      <c r="Q1875" s="65" t="s">
        <v>234</v>
      </c>
      <c r="R1875">
        <f>R1870/R1871</f>
        <v>0.85016290281398543</v>
      </c>
      <c r="S1875">
        <f t="shared" ref="S1875:V1875" si="167">S1870/S1871</f>
        <v>0.8490614332677161</v>
      </c>
      <c r="T1875">
        <f t="shared" si="167"/>
        <v>0.84595764991410194</v>
      </c>
      <c r="U1875">
        <f t="shared" si="167"/>
        <v>0.8277305264834105</v>
      </c>
      <c r="V1875">
        <f t="shared" si="167"/>
        <v>0.82323436522210425</v>
      </c>
    </row>
    <row r="1876" spans="6:22" x14ac:dyDescent="0.35">
      <c r="R1876" s="66">
        <f>AVERAGE(R1875:V1875)</f>
        <v>0.83922937554026367</v>
      </c>
    </row>
  </sheetData>
  <autoFilter ref="A2:V1704" xr:uid="{00000000-0009-0000-0000-000007000000}">
    <filterColumn colId="0">
      <filters>
        <filter val="UK"/>
      </filters>
    </filterColumn>
  </autoFilter>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tabColor theme="7" tint="0.59999389629810485"/>
  </sheetPr>
  <dimension ref="A1:V226"/>
  <sheetViews>
    <sheetView topLeftCell="A166" zoomScale="70" zoomScaleNormal="70" workbookViewId="0">
      <selection activeCell="C184" sqref="C184"/>
    </sheetView>
  </sheetViews>
  <sheetFormatPr baseColWidth="10" defaultRowHeight="14.5" x14ac:dyDescent="0.35"/>
  <cols>
    <col min="1" max="1" width="15.81640625" bestFit="1" customWidth="1"/>
    <col min="2" max="2" width="8.453125" bestFit="1" customWidth="1"/>
    <col min="3" max="3" width="24.54296875" bestFit="1" customWidth="1"/>
    <col min="4" max="4" width="19" customWidth="1"/>
    <col min="5" max="5" width="24.26953125" bestFit="1" customWidth="1"/>
    <col min="6" max="6" width="47.26953125" bestFit="1" customWidth="1"/>
  </cols>
  <sheetData>
    <row r="1" spans="1:22" x14ac:dyDescent="0.35">
      <c r="A1" s="22" t="s">
        <v>38</v>
      </c>
      <c r="B1" s="22" t="s">
        <v>39</v>
      </c>
      <c r="C1" s="22" t="s">
        <v>40</v>
      </c>
      <c r="D1" s="22" t="s">
        <v>96</v>
      </c>
      <c r="E1" s="22" t="s">
        <v>37</v>
      </c>
      <c r="F1" s="22" t="s">
        <v>183</v>
      </c>
      <c r="G1" s="22">
        <v>2005</v>
      </c>
      <c r="H1" s="22">
        <v>2006</v>
      </c>
      <c r="I1" s="22">
        <v>2007</v>
      </c>
      <c r="J1" s="22">
        <v>2008</v>
      </c>
      <c r="K1" s="22">
        <v>2009</v>
      </c>
      <c r="L1" s="22">
        <v>2010</v>
      </c>
      <c r="M1" s="22">
        <v>2011</v>
      </c>
      <c r="N1" s="22">
        <v>2012</v>
      </c>
      <c r="O1" s="22">
        <v>2013</v>
      </c>
      <c r="P1" s="22">
        <v>2014</v>
      </c>
      <c r="Q1" s="22">
        <v>2015</v>
      </c>
      <c r="R1" s="22">
        <v>2016</v>
      </c>
      <c r="S1" s="22">
        <v>2017</v>
      </c>
      <c r="T1" s="22">
        <v>2018</v>
      </c>
      <c r="U1" s="22">
        <v>2019</v>
      </c>
      <c r="V1" s="22">
        <v>2020</v>
      </c>
    </row>
    <row r="2" spans="1:22" hidden="1" x14ac:dyDescent="0.35">
      <c r="A2" t="s">
        <v>43</v>
      </c>
      <c r="B2" t="s">
        <v>41</v>
      </c>
      <c r="C2" t="s">
        <v>273</v>
      </c>
      <c r="D2" t="s">
        <v>274</v>
      </c>
      <c r="E2" s="1" t="s">
        <v>2</v>
      </c>
      <c r="F2" s="1" t="s">
        <v>275</v>
      </c>
      <c r="G2" s="3">
        <v>0</v>
      </c>
      <c r="H2" s="3">
        <v>0</v>
      </c>
      <c r="I2" s="3">
        <v>0</v>
      </c>
      <c r="J2" s="3">
        <v>0</v>
      </c>
      <c r="K2" s="3">
        <v>0</v>
      </c>
      <c r="L2" s="3">
        <v>0</v>
      </c>
      <c r="M2" s="3">
        <v>0</v>
      </c>
      <c r="N2" s="3">
        <v>0</v>
      </c>
      <c r="O2" s="3">
        <v>0</v>
      </c>
      <c r="P2" s="3">
        <v>0</v>
      </c>
      <c r="Q2" s="3">
        <v>0</v>
      </c>
      <c r="R2" s="3">
        <v>0</v>
      </c>
      <c r="S2" s="3">
        <v>0</v>
      </c>
      <c r="T2" s="3">
        <v>0</v>
      </c>
      <c r="U2" s="3">
        <v>0</v>
      </c>
      <c r="V2" s="3">
        <v>0</v>
      </c>
    </row>
    <row r="3" spans="1:22" x14ac:dyDescent="0.35">
      <c r="A3" t="s">
        <v>43</v>
      </c>
      <c r="B3" t="s">
        <v>41</v>
      </c>
      <c r="C3" t="s">
        <v>273</v>
      </c>
      <c r="D3" t="s">
        <v>274</v>
      </c>
      <c r="E3" s="1" t="s">
        <v>12</v>
      </c>
      <c r="F3" s="1" t="s">
        <v>276</v>
      </c>
      <c r="G3" s="4">
        <v>5.9211729440260319E-2</v>
      </c>
      <c r="H3" s="4">
        <v>7.345625437037788E-2</v>
      </c>
      <c r="I3" s="4">
        <v>6.6943290151239038E-2</v>
      </c>
      <c r="J3" s="4">
        <v>7.1057494555010509E-2</v>
      </c>
      <c r="K3" s="4">
        <v>7.0880834508939547E-2</v>
      </c>
      <c r="L3" s="4">
        <v>7.1242238819243797E-2</v>
      </c>
      <c r="M3" s="4">
        <v>6.9388964937580969E-2</v>
      </c>
      <c r="N3" s="4">
        <v>7.6593858714511673E-2</v>
      </c>
      <c r="O3" s="4">
        <v>7.8652286198063359E-2</v>
      </c>
      <c r="P3" s="4">
        <v>6.8794045997736544E-2</v>
      </c>
      <c r="Q3" s="4">
        <v>7.6605786249505203E-2</v>
      </c>
      <c r="R3" s="4">
        <v>7.774022735555737E-2</v>
      </c>
      <c r="S3" s="4">
        <v>7.8321098309742737E-2</v>
      </c>
      <c r="T3" s="4">
        <v>7.5999999999999998E-2</v>
      </c>
      <c r="U3" s="4">
        <v>6.2272599975935684E-2</v>
      </c>
      <c r="V3" s="4">
        <v>5.9231939985666046E-2</v>
      </c>
    </row>
    <row r="4" spans="1:22" hidden="1" x14ac:dyDescent="0.35">
      <c r="A4" t="s">
        <v>43</v>
      </c>
      <c r="B4" t="s">
        <v>42</v>
      </c>
      <c r="C4" t="s">
        <v>277</v>
      </c>
      <c r="D4" t="s">
        <v>278</v>
      </c>
      <c r="E4" s="1" t="s">
        <v>2</v>
      </c>
      <c r="F4" s="1" t="s">
        <v>279</v>
      </c>
      <c r="G4" s="75">
        <v>6.5708103924076201E-3</v>
      </c>
      <c r="H4" s="75">
        <v>1.1008632641041882E-2</v>
      </c>
      <c r="I4" s="75">
        <v>1.0385438932782168E-2</v>
      </c>
      <c r="J4" s="75">
        <v>1.230891789178918E-2</v>
      </c>
      <c r="K4" s="75">
        <v>9.8094058294718369E-3</v>
      </c>
      <c r="L4" s="75">
        <v>1.0634716416086055E-2</v>
      </c>
      <c r="M4" s="75">
        <v>7.8195599999999997E-3</v>
      </c>
      <c r="N4" s="75">
        <v>9.4747531480090016E-3</v>
      </c>
      <c r="O4" s="75">
        <v>1.1914175930663405E-2</v>
      </c>
      <c r="P4" s="75">
        <v>8.5413735444327885E-3</v>
      </c>
      <c r="Q4" s="75">
        <v>6.0069799999999994E-3</v>
      </c>
      <c r="R4" s="75">
        <v>6.0069799999999994E-3</v>
      </c>
      <c r="S4" s="75">
        <v>6.0069799999999994E-3</v>
      </c>
      <c r="T4" s="75">
        <v>6.0069799999999994E-3</v>
      </c>
      <c r="U4" s="75">
        <v>6.0069799999999994E-3</v>
      </c>
      <c r="V4" s="75">
        <v>0</v>
      </c>
    </row>
    <row r="5" spans="1:22" x14ac:dyDescent="0.35">
      <c r="A5" t="s">
        <v>43</v>
      </c>
      <c r="B5" t="s">
        <v>42</v>
      </c>
      <c r="C5" t="s">
        <v>277</v>
      </c>
      <c r="D5" t="s">
        <v>278</v>
      </c>
      <c r="E5" s="1" t="s">
        <v>21</v>
      </c>
      <c r="F5" s="1" t="s">
        <v>280</v>
      </c>
      <c r="G5" s="75">
        <v>2E-3</v>
      </c>
      <c r="H5" s="75">
        <v>2E-3</v>
      </c>
      <c r="I5" s="75">
        <v>2E-3</v>
      </c>
      <c r="J5" s="75">
        <v>1E-3</v>
      </c>
      <c r="K5" s="75">
        <v>1E-3</v>
      </c>
      <c r="L5" s="75">
        <v>1E-3</v>
      </c>
      <c r="M5" s="75">
        <v>1E-3</v>
      </c>
      <c r="N5" s="75">
        <v>1E-3</v>
      </c>
      <c r="O5" s="75">
        <v>1E-3</v>
      </c>
      <c r="P5" s="75">
        <v>1E-3</v>
      </c>
      <c r="Q5" s="75">
        <v>1E-3</v>
      </c>
      <c r="R5" s="75">
        <v>1E-3</v>
      </c>
      <c r="S5" s="75">
        <v>1E-3</v>
      </c>
      <c r="T5" s="75">
        <v>1E-3</v>
      </c>
      <c r="U5" s="75">
        <v>1E-3</v>
      </c>
      <c r="V5" s="75">
        <v>0</v>
      </c>
    </row>
    <row r="6" spans="1:22" hidden="1" x14ac:dyDescent="0.35">
      <c r="A6" t="s">
        <v>44</v>
      </c>
      <c r="B6" t="s">
        <v>41</v>
      </c>
      <c r="C6" t="s">
        <v>281</v>
      </c>
      <c r="D6" t="s">
        <v>274</v>
      </c>
      <c r="E6" t="s">
        <v>2</v>
      </c>
      <c r="F6" s="1" t="s">
        <v>282</v>
      </c>
      <c r="G6" s="3">
        <v>0</v>
      </c>
      <c r="H6" s="3">
        <v>0</v>
      </c>
      <c r="I6" s="3">
        <v>0</v>
      </c>
      <c r="J6" s="3">
        <v>0</v>
      </c>
      <c r="K6" s="3">
        <v>0</v>
      </c>
      <c r="L6" s="3">
        <v>0</v>
      </c>
      <c r="M6" s="3">
        <v>0</v>
      </c>
      <c r="N6" s="3">
        <v>0</v>
      </c>
      <c r="O6" s="3">
        <v>0</v>
      </c>
      <c r="P6" s="3">
        <v>0</v>
      </c>
      <c r="Q6" s="3">
        <v>0</v>
      </c>
      <c r="R6" s="3">
        <v>0</v>
      </c>
      <c r="S6" s="3">
        <v>0</v>
      </c>
      <c r="T6" s="3">
        <v>0</v>
      </c>
      <c r="U6" s="3">
        <v>0</v>
      </c>
      <c r="V6" s="3">
        <v>0</v>
      </c>
    </row>
    <row r="7" spans="1:22" x14ac:dyDescent="0.35">
      <c r="A7" t="s">
        <v>44</v>
      </c>
      <c r="B7" t="s">
        <v>41</v>
      </c>
      <c r="C7" t="s">
        <v>281</v>
      </c>
      <c r="D7" t="s">
        <v>274</v>
      </c>
      <c r="E7" t="s">
        <v>12</v>
      </c>
      <c r="F7" s="1" t="s">
        <v>283</v>
      </c>
      <c r="G7" s="4">
        <v>1.6514285714285714E-2</v>
      </c>
      <c r="H7" s="4">
        <v>2.3961904761904757E-2</v>
      </c>
      <c r="I7" s="4">
        <v>1.9752380952380952E-2</v>
      </c>
      <c r="J7" s="4">
        <v>2.2019047619047615E-2</v>
      </c>
      <c r="K7" s="4">
        <v>2.7523809523809527E-2</v>
      </c>
      <c r="L7" s="4">
        <v>2.0529523809523807E-2</v>
      </c>
      <c r="M7" s="4">
        <v>1.2401904761904762E-2</v>
      </c>
      <c r="N7" s="4">
        <v>1.3373333333333331E-2</v>
      </c>
      <c r="O7" s="4">
        <v>1.5316190476190476E-2</v>
      </c>
      <c r="P7" s="4">
        <v>1.5186666666666666E-2</v>
      </c>
      <c r="Q7" s="4">
        <v>1.6255238095238093E-2</v>
      </c>
      <c r="R7" s="4">
        <v>1.6967619047619044E-2</v>
      </c>
      <c r="S7" s="4">
        <v>1.6417142857142859E-2</v>
      </c>
      <c r="T7" s="4">
        <v>1.7000000000000001E-2</v>
      </c>
      <c r="U7" s="4">
        <v>1.8198095238095242E-2</v>
      </c>
      <c r="V7" s="4">
        <v>1.8589904761904769E-2</v>
      </c>
    </row>
    <row r="8" spans="1:22" hidden="1" x14ac:dyDescent="0.35">
      <c r="A8" t="s">
        <v>44</v>
      </c>
      <c r="B8" t="s">
        <v>42</v>
      </c>
      <c r="C8" t="s">
        <v>284</v>
      </c>
      <c r="D8" t="s">
        <v>278</v>
      </c>
      <c r="E8" t="s">
        <v>2</v>
      </c>
      <c r="F8" s="1" t="s">
        <v>285</v>
      </c>
      <c r="G8" s="75">
        <v>2.6363968190967594E-4</v>
      </c>
      <c r="H8" s="75">
        <v>2.291386556689666E-3</v>
      </c>
      <c r="I8" s="75">
        <v>2.9229150467041352E-3</v>
      </c>
      <c r="J8" s="75">
        <v>2.9229150467041352E-3</v>
      </c>
      <c r="K8" s="75">
        <v>3.3811923580420685E-3</v>
      </c>
      <c r="L8" s="75">
        <v>3.5977563313877386E-3</v>
      </c>
      <c r="M8" s="75">
        <v>4.5481699999999998E-3</v>
      </c>
      <c r="N8" s="75">
        <v>3.9843042664996706E-3</v>
      </c>
      <c r="O8" s="75">
        <v>4.0512766302699997E-3</v>
      </c>
      <c r="P8" s="75">
        <v>4.1582620792699997E-3</v>
      </c>
      <c r="Q8" s="75">
        <v>4.1122099999999998E-3</v>
      </c>
      <c r="R8" s="75">
        <v>4.1541961984183319E-3</v>
      </c>
      <c r="S8" s="75">
        <v>4.1961823968366639E-3</v>
      </c>
      <c r="T8" s="75">
        <v>4.238168595254996E-3</v>
      </c>
      <c r="U8" s="75">
        <v>4.280154793673328E-3</v>
      </c>
      <c r="V8" s="75">
        <v>4.32214099209166E-3</v>
      </c>
    </row>
    <row r="9" spans="1:22" x14ac:dyDescent="0.35">
      <c r="A9" t="s">
        <v>44</v>
      </c>
      <c r="B9" t="s">
        <v>42</v>
      </c>
      <c r="C9" t="s">
        <v>284</v>
      </c>
      <c r="D9" t="s">
        <v>278</v>
      </c>
      <c r="E9" t="s">
        <v>21</v>
      </c>
      <c r="F9" s="1" t="s">
        <v>286</v>
      </c>
      <c r="G9" s="5">
        <v>0</v>
      </c>
      <c r="H9" s="5">
        <v>0</v>
      </c>
      <c r="I9" s="5">
        <v>0</v>
      </c>
      <c r="J9" s="5">
        <v>0</v>
      </c>
      <c r="K9" s="5">
        <v>0</v>
      </c>
      <c r="L9" s="5">
        <v>0</v>
      </c>
      <c r="M9" s="5">
        <v>0</v>
      </c>
      <c r="N9" s="5">
        <v>0</v>
      </c>
      <c r="O9" s="5">
        <v>0</v>
      </c>
      <c r="P9" s="5">
        <v>0</v>
      </c>
      <c r="Q9" s="5">
        <v>0</v>
      </c>
      <c r="R9" s="5">
        <v>0</v>
      </c>
      <c r="S9" s="5">
        <v>0</v>
      </c>
      <c r="T9" s="5">
        <v>0</v>
      </c>
      <c r="U9" s="5">
        <v>0</v>
      </c>
      <c r="V9" s="5">
        <v>0</v>
      </c>
    </row>
    <row r="10" spans="1:22" hidden="1" x14ac:dyDescent="0.35">
      <c r="A10" t="s">
        <v>45</v>
      </c>
      <c r="B10" t="s">
        <v>41</v>
      </c>
      <c r="C10" t="s">
        <v>287</v>
      </c>
      <c r="D10" t="s">
        <v>274</v>
      </c>
      <c r="E10" t="s">
        <v>2</v>
      </c>
      <c r="F10" s="1" t="s">
        <v>288</v>
      </c>
      <c r="G10" s="3">
        <v>0</v>
      </c>
      <c r="H10" s="3">
        <v>0</v>
      </c>
      <c r="I10" s="3">
        <v>0</v>
      </c>
      <c r="J10" s="3">
        <v>0</v>
      </c>
      <c r="K10" s="3">
        <v>0</v>
      </c>
      <c r="L10" s="3">
        <v>0</v>
      </c>
      <c r="M10" s="3">
        <v>0</v>
      </c>
      <c r="N10" s="3">
        <v>0</v>
      </c>
      <c r="O10" s="3">
        <v>0</v>
      </c>
      <c r="P10" s="3">
        <v>0</v>
      </c>
      <c r="Q10" s="3">
        <v>0</v>
      </c>
      <c r="R10" s="3">
        <v>0</v>
      </c>
      <c r="S10" s="3">
        <v>0</v>
      </c>
      <c r="T10" s="3">
        <v>0</v>
      </c>
      <c r="U10" s="3">
        <v>0</v>
      </c>
      <c r="V10" s="3">
        <v>0</v>
      </c>
    </row>
    <row r="11" spans="1:22" x14ac:dyDescent="0.35">
      <c r="A11" t="s">
        <v>45</v>
      </c>
      <c r="B11" t="s">
        <v>41</v>
      </c>
      <c r="C11" t="s">
        <v>287</v>
      </c>
      <c r="D11" t="s">
        <v>274</v>
      </c>
      <c r="E11" t="s">
        <v>12</v>
      </c>
      <c r="F11" s="1" t="s">
        <v>289</v>
      </c>
      <c r="G11" s="4">
        <v>0</v>
      </c>
      <c r="H11" s="4">
        <v>0</v>
      </c>
      <c r="I11" s="4">
        <v>0</v>
      </c>
      <c r="J11" s="4">
        <v>0</v>
      </c>
      <c r="K11" s="4">
        <v>0</v>
      </c>
      <c r="L11" s="4">
        <v>0</v>
      </c>
      <c r="M11" s="4">
        <v>0</v>
      </c>
      <c r="N11" s="4">
        <v>0</v>
      </c>
      <c r="O11" s="4">
        <v>0</v>
      </c>
      <c r="P11" s="4">
        <v>0</v>
      </c>
      <c r="Q11" s="4">
        <v>0</v>
      </c>
      <c r="R11" s="4">
        <v>0</v>
      </c>
      <c r="S11" s="4">
        <v>0</v>
      </c>
      <c r="T11" s="4">
        <v>0</v>
      </c>
      <c r="U11" s="4">
        <v>0</v>
      </c>
      <c r="V11" s="4">
        <v>0</v>
      </c>
    </row>
    <row r="12" spans="1:22" hidden="1" x14ac:dyDescent="0.35">
      <c r="A12" t="s">
        <v>45</v>
      </c>
      <c r="B12" t="s">
        <v>42</v>
      </c>
      <c r="C12" t="s">
        <v>290</v>
      </c>
      <c r="D12" t="s">
        <v>278</v>
      </c>
      <c r="E12" t="s">
        <v>2</v>
      </c>
      <c r="F12" s="1" t="s">
        <v>291</v>
      </c>
      <c r="G12" s="75">
        <v>0</v>
      </c>
      <c r="H12" s="75">
        <v>0</v>
      </c>
      <c r="I12" s="75">
        <v>0</v>
      </c>
      <c r="J12" s="75">
        <v>0</v>
      </c>
      <c r="K12" s="75">
        <v>0</v>
      </c>
      <c r="L12" s="75">
        <v>0</v>
      </c>
      <c r="M12" s="75">
        <v>3.6891406164905785E-6</v>
      </c>
      <c r="N12" s="75">
        <v>3.8067748611262396E-6</v>
      </c>
      <c r="O12" s="75">
        <v>3.9080710162291688E-6</v>
      </c>
      <c r="P12" s="75">
        <v>3.0062084740224381E-6</v>
      </c>
      <c r="Q12" s="75">
        <v>3.6629996732382097E-6</v>
      </c>
      <c r="R12" s="75">
        <v>4.1306424759207688E-6</v>
      </c>
      <c r="S12" s="75">
        <v>4.5982852786033279E-6</v>
      </c>
      <c r="T12" s="75">
        <v>5.0659280812858869E-6</v>
      </c>
      <c r="U12" s="75">
        <v>5.533570883968446E-6</v>
      </c>
      <c r="V12" s="75">
        <v>6.0012136866510051E-6</v>
      </c>
    </row>
    <row r="13" spans="1:22" x14ac:dyDescent="0.35">
      <c r="A13" t="s">
        <v>45</v>
      </c>
      <c r="B13" t="s">
        <v>42</v>
      </c>
      <c r="C13" t="s">
        <v>290</v>
      </c>
      <c r="D13" t="s">
        <v>278</v>
      </c>
      <c r="E13" t="s">
        <v>21</v>
      </c>
      <c r="F13" s="1" t="s">
        <v>292</v>
      </c>
      <c r="G13" s="5">
        <v>0</v>
      </c>
      <c r="H13" s="5">
        <v>0</v>
      </c>
      <c r="I13" s="5">
        <v>0</v>
      </c>
      <c r="J13" s="5">
        <v>0</v>
      </c>
      <c r="K13" s="5">
        <v>0</v>
      </c>
      <c r="L13" s="5">
        <v>0</v>
      </c>
      <c r="M13" s="5">
        <v>0</v>
      </c>
      <c r="N13" s="5">
        <v>0</v>
      </c>
      <c r="O13" s="5">
        <v>0</v>
      </c>
      <c r="P13" s="5">
        <v>0</v>
      </c>
      <c r="Q13" s="5">
        <v>0</v>
      </c>
      <c r="R13" s="5">
        <v>0</v>
      </c>
      <c r="S13" s="5">
        <v>0</v>
      </c>
      <c r="T13" s="5">
        <v>0</v>
      </c>
      <c r="U13" s="5">
        <v>0</v>
      </c>
      <c r="V13" s="5">
        <v>0</v>
      </c>
    </row>
    <row r="14" spans="1:22" hidden="1" x14ac:dyDescent="0.35">
      <c r="A14" t="s">
        <v>71</v>
      </c>
      <c r="B14" t="s">
        <v>41</v>
      </c>
      <c r="C14" t="s">
        <v>293</v>
      </c>
      <c r="D14" t="s">
        <v>274</v>
      </c>
      <c r="E14" t="s">
        <v>2</v>
      </c>
      <c r="F14" s="1" t="s">
        <v>257</v>
      </c>
      <c r="G14" s="4">
        <v>0</v>
      </c>
      <c r="H14" s="4">
        <v>0</v>
      </c>
      <c r="I14" s="4">
        <v>0</v>
      </c>
      <c r="J14" s="4">
        <v>0</v>
      </c>
      <c r="K14" s="4">
        <v>0</v>
      </c>
      <c r="L14" s="4">
        <v>0</v>
      </c>
      <c r="M14" s="4">
        <v>0</v>
      </c>
      <c r="N14" s="4">
        <v>0</v>
      </c>
      <c r="O14" s="4">
        <v>0</v>
      </c>
      <c r="P14" s="4">
        <v>0</v>
      </c>
      <c r="Q14" s="4">
        <v>0</v>
      </c>
      <c r="R14" s="4">
        <v>0</v>
      </c>
      <c r="S14" s="4">
        <v>0</v>
      </c>
      <c r="T14" s="4">
        <v>0</v>
      </c>
      <c r="U14" s="4">
        <v>0</v>
      </c>
      <c r="V14" s="4">
        <v>0</v>
      </c>
    </row>
    <row r="15" spans="1:22" x14ac:dyDescent="0.35">
      <c r="A15" t="s">
        <v>71</v>
      </c>
      <c r="B15" t="s">
        <v>41</v>
      </c>
      <c r="C15" t="s">
        <v>293</v>
      </c>
      <c r="D15" t="s">
        <v>274</v>
      </c>
      <c r="E15" t="s">
        <v>12</v>
      </c>
      <c r="F15" s="1" t="s">
        <v>267</v>
      </c>
      <c r="G15" s="4">
        <v>0</v>
      </c>
      <c r="H15" s="4">
        <v>0</v>
      </c>
      <c r="I15" s="4">
        <v>0</v>
      </c>
      <c r="J15" s="4">
        <v>0</v>
      </c>
      <c r="K15" s="4">
        <v>0</v>
      </c>
      <c r="L15" s="4">
        <v>0</v>
      </c>
      <c r="M15" s="4">
        <v>0</v>
      </c>
      <c r="N15" s="4">
        <v>0</v>
      </c>
      <c r="O15" s="4">
        <v>0</v>
      </c>
      <c r="P15" s="4">
        <v>0</v>
      </c>
      <c r="Q15" s="4">
        <v>0</v>
      </c>
      <c r="R15" s="4">
        <v>0</v>
      </c>
      <c r="S15" s="4">
        <v>0</v>
      </c>
      <c r="T15" s="4">
        <v>0</v>
      </c>
      <c r="U15" s="4">
        <v>0</v>
      </c>
      <c r="V15" s="4">
        <v>0</v>
      </c>
    </row>
    <row r="16" spans="1:22" hidden="1" x14ac:dyDescent="0.35">
      <c r="A16" t="s">
        <v>71</v>
      </c>
      <c r="B16" t="s">
        <v>42</v>
      </c>
      <c r="C16" t="s">
        <v>294</v>
      </c>
      <c r="D16" t="s">
        <v>278</v>
      </c>
      <c r="E16" t="s">
        <v>2</v>
      </c>
      <c r="F16" s="1" t="s">
        <v>295</v>
      </c>
      <c r="G16" s="75">
        <v>2.2811752389761505E-4</v>
      </c>
      <c r="H16" s="75">
        <v>2.2230737749765608E-4</v>
      </c>
      <c r="I16" s="75">
        <v>2.4893757971732787E-4</v>
      </c>
      <c r="J16" s="75">
        <v>2.4191248898335841E-4</v>
      </c>
      <c r="K16" s="75">
        <v>2.6349337451071926E-4</v>
      </c>
      <c r="L16" s="75">
        <v>2.7953836487693034E-4</v>
      </c>
      <c r="M16" s="75">
        <v>2.9263581201786963E-4</v>
      </c>
      <c r="N16" s="75">
        <v>3.4469718693545153E-4</v>
      </c>
      <c r="O16" s="75">
        <v>3.5847325478830639E-4</v>
      </c>
      <c r="P16" s="75">
        <v>3.6985699923218219E-4</v>
      </c>
      <c r="Q16" s="75">
        <v>3.7481747708818076E-4</v>
      </c>
      <c r="R16" s="75">
        <v>3.7767776262365556E-4</v>
      </c>
      <c r="S16" s="75">
        <v>3.873277947764452E-4</v>
      </c>
      <c r="T16" s="75">
        <v>4.012333011840513E-4</v>
      </c>
      <c r="U16" s="75">
        <v>4.0875959334325156E-4</v>
      </c>
      <c r="V16" s="75">
        <v>4.1628588550245182E-4</v>
      </c>
    </row>
    <row r="17" spans="1:22" x14ac:dyDescent="0.35">
      <c r="A17" t="s">
        <v>71</v>
      </c>
      <c r="B17" t="s">
        <v>42</v>
      </c>
      <c r="C17" t="s">
        <v>294</v>
      </c>
      <c r="D17" t="s">
        <v>278</v>
      </c>
      <c r="E17" t="s">
        <v>21</v>
      </c>
      <c r="F17" s="1" t="s">
        <v>296</v>
      </c>
      <c r="G17" s="75">
        <v>2.7571882476102382E-2</v>
      </c>
      <c r="H17" s="75">
        <v>2.7577692622502342E-2</v>
      </c>
      <c r="I17" s="75">
        <v>2.7551062420282671E-2</v>
      </c>
      <c r="J17" s="75">
        <v>2.3758087511016643E-2</v>
      </c>
      <c r="K17" s="75">
        <v>2.3736506625489283E-2</v>
      </c>
      <c r="L17" s="75">
        <v>2.372046163512307E-2</v>
      </c>
      <c r="M17" s="75">
        <v>2.3707364187982131E-2</v>
      </c>
      <c r="N17" s="75">
        <v>2.6655302813064548E-2</v>
      </c>
      <c r="O17" s="75">
        <v>2.6641526745211693E-2</v>
      </c>
      <c r="P17" s="75">
        <v>2.6630143000767818E-2</v>
      </c>
      <c r="Q17" s="75">
        <v>2.6625182522911819E-2</v>
      </c>
      <c r="R17" s="75">
        <v>2.6622322237376345E-2</v>
      </c>
      <c r="S17" s="75">
        <v>2.6612672205223554E-2</v>
      </c>
      <c r="T17" s="75">
        <v>2.6598766698815949E-2</v>
      </c>
      <c r="U17" s="75">
        <v>2.6591240406656749E-2</v>
      </c>
      <c r="V17" s="75">
        <v>2.6583714114497548E-2</v>
      </c>
    </row>
    <row r="18" spans="1:22" hidden="1" x14ac:dyDescent="0.35">
      <c r="A18" t="s">
        <v>46</v>
      </c>
      <c r="B18" t="s">
        <v>41</v>
      </c>
      <c r="C18" t="s">
        <v>297</v>
      </c>
      <c r="D18" t="s">
        <v>274</v>
      </c>
      <c r="E18" t="s">
        <v>2</v>
      </c>
      <c r="F18" s="1" t="s">
        <v>298</v>
      </c>
      <c r="G18" s="3">
        <v>0</v>
      </c>
      <c r="H18" s="3">
        <v>0</v>
      </c>
      <c r="I18" s="3">
        <v>0</v>
      </c>
      <c r="J18" s="3">
        <v>0</v>
      </c>
      <c r="K18" s="3">
        <v>0</v>
      </c>
      <c r="L18" s="3">
        <v>0</v>
      </c>
      <c r="M18" s="3">
        <v>0</v>
      </c>
      <c r="N18" s="3">
        <v>0</v>
      </c>
      <c r="O18" s="3">
        <v>0</v>
      </c>
      <c r="P18" s="3">
        <v>0</v>
      </c>
      <c r="Q18" s="3">
        <v>0</v>
      </c>
      <c r="R18" s="3">
        <v>0</v>
      </c>
      <c r="S18" s="3">
        <v>0</v>
      </c>
      <c r="T18" s="3">
        <v>0</v>
      </c>
      <c r="U18" s="3">
        <v>0</v>
      </c>
      <c r="V18" s="3">
        <v>0</v>
      </c>
    </row>
    <row r="19" spans="1:22" x14ac:dyDescent="0.35">
      <c r="A19" t="s">
        <v>46</v>
      </c>
      <c r="B19" t="s">
        <v>41</v>
      </c>
      <c r="C19" t="s">
        <v>297</v>
      </c>
      <c r="D19" t="s">
        <v>274</v>
      </c>
      <c r="E19" t="s">
        <v>12</v>
      </c>
      <c r="F19" s="1" t="s">
        <v>299</v>
      </c>
      <c r="G19" s="4">
        <v>0</v>
      </c>
      <c r="H19" s="4">
        <v>0</v>
      </c>
      <c r="I19" s="4">
        <v>0</v>
      </c>
      <c r="J19" s="4">
        <v>0</v>
      </c>
      <c r="K19" s="4">
        <v>0</v>
      </c>
      <c r="L19" s="4">
        <v>0</v>
      </c>
      <c r="M19" s="4">
        <v>0</v>
      </c>
      <c r="N19" s="4">
        <v>0</v>
      </c>
      <c r="O19" s="4">
        <v>0</v>
      </c>
      <c r="P19" s="4">
        <v>0</v>
      </c>
      <c r="Q19" s="4">
        <v>0</v>
      </c>
      <c r="R19" s="4">
        <v>0</v>
      </c>
      <c r="S19" s="4">
        <v>0</v>
      </c>
      <c r="T19" s="4">
        <v>0</v>
      </c>
      <c r="U19" s="4">
        <v>0</v>
      </c>
      <c r="V19" s="4">
        <v>0</v>
      </c>
    </row>
    <row r="20" spans="1:22" hidden="1" x14ac:dyDescent="0.35">
      <c r="A20" t="s">
        <v>46</v>
      </c>
      <c r="B20" t="s">
        <v>42</v>
      </c>
      <c r="C20" t="s">
        <v>300</v>
      </c>
      <c r="D20" t="s">
        <v>278</v>
      </c>
      <c r="E20" t="s">
        <v>2</v>
      </c>
      <c r="F20" s="1" t="s">
        <v>301</v>
      </c>
      <c r="G20" s="75">
        <v>0</v>
      </c>
      <c r="H20" s="75">
        <v>0</v>
      </c>
      <c r="I20" s="75">
        <v>0</v>
      </c>
      <c r="J20" s="75">
        <v>0</v>
      </c>
      <c r="K20" s="75">
        <v>0</v>
      </c>
      <c r="L20" s="75">
        <v>0</v>
      </c>
      <c r="M20" s="75">
        <v>2.1049000000000003E-4</v>
      </c>
      <c r="N20" s="75">
        <v>2.139E-4</v>
      </c>
      <c r="O20" s="75">
        <v>2.1421E-4</v>
      </c>
      <c r="P20" s="75">
        <v>2.1111000000000003E-4</v>
      </c>
      <c r="Q20" s="75">
        <v>1.984E-4</v>
      </c>
      <c r="R20" s="75">
        <v>2.2680485714285714E-4</v>
      </c>
      <c r="S20" s="75">
        <v>2.5520971428571429E-4</v>
      </c>
      <c r="T20" s="75">
        <v>2.8361457142857141E-4</v>
      </c>
      <c r="U20" s="75">
        <v>3.1201942857142853E-4</v>
      </c>
      <c r="V20" s="75">
        <v>3.4042428571428565E-4</v>
      </c>
    </row>
    <row r="21" spans="1:22" x14ac:dyDescent="0.35">
      <c r="A21" t="s">
        <v>46</v>
      </c>
      <c r="B21" t="s">
        <v>42</v>
      </c>
      <c r="C21" t="s">
        <v>300</v>
      </c>
      <c r="D21" t="s">
        <v>278</v>
      </c>
      <c r="E21" t="s">
        <v>21</v>
      </c>
      <c r="F21" s="1" t="s">
        <v>302</v>
      </c>
      <c r="G21" s="5">
        <v>0</v>
      </c>
      <c r="H21" s="5">
        <v>0</v>
      </c>
      <c r="I21" s="5">
        <v>0</v>
      </c>
      <c r="J21" s="5">
        <v>0</v>
      </c>
      <c r="K21" s="5">
        <v>0</v>
      </c>
      <c r="L21" s="5">
        <v>0</v>
      </c>
      <c r="M21" s="5">
        <v>0</v>
      </c>
      <c r="N21" s="5">
        <v>0</v>
      </c>
      <c r="O21" s="5">
        <v>0</v>
      </c>
      <c r="P21" s="5">
        <v>0</v>
      </c>
      <c r="Q21" s="5">
        <v>0</v>
      </c>
      <c r="R21" s="5">
        <v>0</v>
      </c>
      <c r="S21" s="5">
        <v>0</v>
      </c>
      <c r="T21" s="5">
        <v>0</v>
      </c>
      <c r="U21" s="5">
        <v>0</v>
      </c>
      <c r="V21" s="5">
        <v>0</v>
      </c>
    </row>
    <row r="22" spans="1:22" hidden="1" x14ac:dyDescent="0.35">
      <c r="A22" t="s">
        <v>47</v>
      </c>
      <c r="B22" t="s">
        <v>41</v>
      </c>
      <c r="C22" t="s">
        <v>303</v>
      </c>
      <c r="D22" t="s">
        <v>274</v>
      </c>
      <c r="E22" t="s">
        <v>2</v>
      </c>
      <c r="F22" s="1" t="s">
        <v>304</v>
      </c>
      <c r="G22" s="3">
        <v>0</v>
      </c>
      <c r="H22" s="3">
        <v>0</v>
      </c>
      <c r="I22" s="3">
        <v>0</v>
      </c>
      <c r="J22" s="3">
        <v>0</v>
      </c>
      <c r="K22" s="3">
        <v>0</v>
      </c>
      <c r="L22" s="3">
        <v>0</v>
      </c>
      <c r="M22" s="3">
        <v>0</v>
      </c>
      <c r="N22" s="3">
        <v>0</v>
      </c>
      <c r="O22" s="3">
        <v>0</v>
      </c>
      <c r="P22" s="3">
        <v>0</v>
      </c>
      <c r="Q22" s="3">
        <v>0</v>
      </c>
      <c r="R22" s="3">
        <v>0</v>
      </c>
      <c r="S22" s="3">
        <v>0</v>
      </c>
      <c r="T22" s="3">
        <v>0</v>
      </c>
      <c r="U22" s="3">
        <v>0</v>
      </c>
      <c r="V22" s="3">
        <v>0</v>
      </c>
    </row>
    <row r="23" spans="1:22" x14ac:dyDescent="0.35">
      <c r="A23" t="s">
        <v>47</v>
      </c>
      <c r="B23" t="s">
        <v>41</v>
      </c>
      <c r="C23" t="s">
        <v>303</v>
      </c>
      <c r="D23" t="s">
        <v>274</v>
      </c>
      <c r="E23" t="s">
        <v>12</v>
      </c>
      <c r="F23" s="1" t="s">
        <v>305</v>
      </c>
      <c r="G23" s="4">
        <v>0</v>
      </c>
      <c r="H23" s="4">
        <v>0</v>
      </c>
      <c r="I23" s="4">
        <v>0</v>
      </c>
      <c r="J23" s="4">
        <v>0</v>
      </c>
      <c r="K23" s="4">
        <v>0</v>
      </c>
      <c r="L23" s="4">
        <v>0</v>
      </c>
      <c r="M23" s="4">
        <v>0</v>
      </c>
      <c r="N23" s="4">
        <v>0</v>
      </c>
      <c r="O23" s="4">
        <v>0</v>
      </c>
      <c r="P23" s="4">
        <v>0</v>
      </c>
      <c r="Q23" s="4">
        <v>0</v>
      </c>
      <c r="R23" s="4">
        <v>0</v>
      </c>
      <c r="S23" s="4">
        <v>0</v>
      </c>
      <c r="T23" s="4">
        <v>0</v>
      </c>
      <c r="U23" s="4">
        <v>0</v>
      </c>
      <c r="V23" s="4">
        <v>0</v>
      </c>
    </row>
    <row r="24" spans="1:22" hidden="1" x14ac:dyDescent="0.35">
      <c r="A24" t="s">
        <v>47</v>
      </c>
      <c r="B24" t="s">
        <v>42</v>
      </c>
      <c r="C24" t="s">
        <v>306</v>
      </c>
      <c r="D24" t="s">
        <v>278</v>
      </c>
      <c r="E24" t="s">
        <v>2</v>
      </c>
      <c r="F24" s="1" t="s">
        <v>307</v>
      </c>
      <c r="G24" s="5">
        <v>0</v>
      </c>
      <c r="H24" s="5">
        <v>0</v>
      </c>
      <c r="I24" s="5">
        <v>0</v>
      </c>
      <c r="J24" s="5">
        <v>0</v>
      </c>
      <c r="K24" s="5">
        <v>0</v>
      </c>
      <c r="L24" s="5">
        <v>0</v>
      </c>
      <c r="M24" s="5">
        <v>0</v>
      </c>
      <c r="N24" s="5">
        <v>0</v>
      </c>
      <c r="O24" s="5">
        <v>0</v>
      </c>
      <c r="P24" s="5">
        <v>0</v>
      </c>
      <c r="Q24" s="5">
        <v>0</v>
      </c>
      <c r="R24" s="5">
        <v>0</v>
      </c>
      <c r="S24" s="5">
        <v>0</v>
      </c>
      <c r="T24" s="5">
        <v>0</v>
      </c>
      <c r="U24" s="5">
        <v>0</v>
      </c>
      <c r="V24" s="5">
        <v>0</v>
      </c>
    </row>
    <row r="25" spans="1:22" x14ac:dyDescent="0.35">
      <c r="A25" t="s">
        <v>47</v>
      </c>
      <c r="B25" t="s">
        <v>42</v>
      </c>
      <c r="C25" t="s">
        <v>306</v>
      </c>
      <c r="D25" t="s">
        <v>278</v>
      </c>
      <c r="E25" t="s">
        <v>21</v>
      </c>
      <c r="F25" s="1" t="s">
        <v>308</v>
      </c>
      <c r="G25" s="5">
        <v>0</v>
      </c>
      <c r="H25" s="5">
        <v>0</v>
      </c>
      <c r="I25" s="5">
        <v>0</v>
      </c>
      <c r="J25" s="5">
        <v>0</v>
      </c>
      <c r="K25" s="5">
        <v>0</v>
      </c>
      <c r="L25" s="5">
        <v>0</v>
      </c>
      <c r="M25" s="5">
        <v>0</v>
      </c>
      <c r="N25" s="5">
        <v>0</v>
      </c>
      <c r="O25" s="5">
        <v>0</v>
      </c>
      <c r="P25" s="5">
        <v>0</v>
      </c>
      <c r="Q25" s="5">
        <v>0</v>
      </c>
      <c r="R25" s="5">
        <v>0</v>
      </c>
      <c r="S25" s="5">
        <v>0</v>
      </c>
      <c r="T25" s="5">
        <v>0</v>
      </c>
      <c r="U25" s="5">
        <v>0</v>
      </c>
      <c r="V25" s="5">
        <v>0</v>
      </c>
    </row>
    <row r="26" spans="1:22" hidden="1" x14ac:dyDescent="0.35">
      <c r="A26" t="s">
        <v>78</v>
      </c>
      <c r="B26" t="s">
        <v>41</v>
      </c>
      <c r="C26" t="s">
        <v>309</v>
      </c>
      <c r="D26" t="s">
        <v>274</v>
      </c>
      <c r="E26" t="s">
        <v>2</v>
      </c>
      <c r="F26" s="1" t="s">
        <v>310</v>
      </c>
      <c r="G26" s="3">
        <v>0</v>
      </c>
      <c r="H26" s="3">
        <v>0</v>
      </c>
      <c r="I26" s="3">
        <v>0</v>
      </c>
      <c r="J26" s="3">
        <v>0</v>
      </c>
      <c r="K26" s="3">
        <v>0</v>
      </c>
      <c r="L26" s="3">
        <v>0</v>
      </c>
      <c r="M26" s="3">
        <v>0</v>
      </c>
      <c r="N26" s="3">
        <v>0</v>
      </c>
      <c r="O26" s="3">
        <v>0</v>
      </c>
      <c r="P26" s="3">
        <v>0</v>
      </c>
      <c r="Q26" s="3">
        <v>0</v>
      </c>
      <c r="R26" s="3">
        <v>0</v>
      </c>
      <c r="S26" s="3">
        <v>0</v>
      </c>
      <c r="T26" s="3">
        <v>0</v>
      </c>
      <c r="U26" s="3">
        <v>0</v>
      </c>
      <c r="V26" s="3">
        <v>0</v>
      </c>
    </row>
    <row r="27" spans="1:22" x14ac:dyDescent="0.35">
      <c r="A27" t="s">
        <v>78</v>
      </c>
      <c r="B27" t="s">
        <v>41</v>
      </c>
      <c r="C27" t="s">
        <v>309</v>
      </c>
      <c r="D27" t="s">
        <v>274</v>
      </c>
      <c r="E27" t="s">
        <v>12</v>
      </c>
      <c r="F27" s="1" t="s">
        <v>311</v>
      </c>
      <c r="G27" s="4">
        <v>0</v>
      </c>
      <c r="H27" s="4">
        <v>0</v>
      </c>
      <c r="I27" s="4">
        <v>0</v>
      </c>
      <c r="J27" s="4">
        <v>0</v>
      </c>
      <c r="K27" s="4">
        <v>0</v>
      </c>
      <c r="L27" s="4">
        <v>0</v>
      </c>
      <c r="M27" s="4">
        <v>0</v>
      </c>
      <c r="N27" s="4">
        <v>0</v>
      </c>
      <c r="O27" s="4">
        <v>0</v>
      </c>
      <c r="P27" s="4">
        <v>0</v>
      </c>
      <c r="Q27" s="4">
        <v>0</v>
      </c>
      <c r="R27" s="4">
        <v>0</v>
      </c>
      <c r="S27" s="4">
        <v>0</v>
      </c>
      <c r="T27" s="4">
        <v>0</v>
      </c>
      <c r="U27" s="4">
        <v>0</v>
      </c>
      <c r="V27" s="4">
        <v>0</v>
      </c>
    </row>
    <row r="28" spans="1:22" hidden="1" x14ac:dyDescent="0.35">
      <c r="A28" t="s">
        <v>78</v>
      </c>
      <c r="B28" t="s">
        <v>42</v>
      </c>
      <c r="C28" t="s">
        <v>312</v>
      </c>
      <c r="D28" t="s">
        <v>278</v>
      </c>
      <c r="E28" t="s">
        <v>2</v>
      </c>
      <c r="F28" s="1" t="s">
        <v>313</v>
      </c>
      <c r="G28" s="75">
        <v>4.664251345886509E-3</v>
      </c>
      <c r="H28" s="75">
        <v>7.1628145171791693E-3</v>
      </c>
      <c r="I28" s="75">
        <v>6.8142340160351313E-3</v>
      </c>
      <c r="J28" s="75">
        <v>7.0922159346689844E-3</v>
      </c>
      <c r="K28" s="75">
        <v>7.0069093141358445E-3</v>
      </c>
      <c r="L28" s="75">
        <v>7.0480918206001185E-3</v>
      </c>
      <c r="M28" s="75">
        <v>6.193810000000001E-3</v>
      </c>
      <c r="N28" s="75">
        <v>6.1672099999999994E-3</v>
      </c>
      <c r="O28" s="75">
        <v>6.1778500000000004E-3</v>
      </c>
      <c r="P28" s="75">
        <v>6.1565700000000001E-3</v>
      </c>
      <c r="Q28" s="75">
        <v>6.1685400000000001E-3</v>
      </c>
      <c r="R28" s="75">
        <v>6.0400017399142684E-3</v>
      </c>
      <c r="S28" s="75">
        <v>5.9114634798285368E-3</v>
      </c>
      <c r="T28" s="75">
        <v>5.7829252197428051E-3</v>
      </c>
      <c r="U28" s="75">
        <v>5.6543869596570734E-3</v>
      </c>
      <c r="V28" s="75">
        <v>5.5258486995713417E-3</v>
      </c>
    </row>
    <row r="29" spans="1:22" x14ac:dyDescent="0.35">
      <c r="A29" t="s">
        <v>78</v>
      </c>
      <c r="B29" t="s">
        <v>42</v>
      </c>
      <c r="C29" t="s">
        <v>312</v>
      </c>
      <c r="D29" t="s">
        <v>278</v>
      </c>
      <c r="E29" t="s">
        <v>21</v>
      </c>
      <c r="F29" s="1" t="s">
        <v>314</v>
      </c>
      <c r="G29" s="5">
        <v>0</v>
      </c>
      <c r="H29" s="5">
        <v>0</v>
      </c>
      <c r="I29" s="5">
        <v>0</v>
      </c>
      <c r="J29" s="5">
        <v>0</v>
      </c>
      <c r="K29" s="5">
        <v>0</v>
      </c>
      <c r="L29" s="5">
        <v>0</v>
      </c>
      <c r="M29" s="5">
        <v>0</v>
      </c>
      <c r="N29" s="5">
        <v>0</v>
      </c>
      <c r="O29" s="5">
        <v>0</v>
      </c>
      <c r="P29" s="5">
        <v>0</v>
      </c>
      <c r="Q29" s="5">
        <v>0</v>
      </c>
      <c r="R29" s="5">
        <v>0</v>
      </c>
      <c r="S29" s="5">
        <v>0</v>
      </c>
      <c r="T29" s="5">
        <v>0</v>
      </c>
      <c r="U29" s="5">
        <v>0</v>
      </c>
      <c r="V29" s="5">
        <v>0</v>
      </c>
    </row>
    <row r="30" spans="1:22" hidden="1" x14ac:dyDescent="0.35">
      <c r="A30" t="s">
        <v>48</v>
      </c>
      <c r="B30" t="s">
        <v>41</v>
      </c>
      <c r="C30" t="s">
        <v>315</v>
      </c>
      <c r="D30" t="s">
        <v>274</v>
      </c>
      <c r="E30" t="s">
        <v>2</v>
      </c>
      <c r="F30" s="1" t="s">
        <v>316</v>
      </c>
      <c r="G30" s="3">
        <v>0</v>
      </c>
      <c r="H30" s="3">
        <v>0</v>
      </c>
      <c r="I30" s="3">
        <v>0</v>
      </c>
      <c r="J30" s="3">
        <v>0</v>
      </c>
      <c r="K30" s="3">
        <v>0</v>
      </c>
      <c r="L30" s="3">
        <v>0</v>
      </c>
      <c r="M30" s="3">
        <v>0</v>
      </c>
      <c r="N30" s="3">
        <v>0</v>
      </c>
      <c r="O30" s="3">
        <v>0</v>
      </c>
      <c r="P30" s="3">
        <v>0</v>
      </c>
      <c r="Q30" s="3">
        <v>0</v>
      </c>
      <c r="R30" s="3">
        <v>0</v>
      </c>
      <c r="S30" s="3">
        <v>0</v>
      </c>
      <c r="T30" s="3">
        <v>0</v>
      </c>
      <c r="U30" s="3">
        <v>0</v>
      </c>
      <c r="V30" s="3">
        <v>0</v>
      </c>
    </row>
    <row r="31" spans="1:22" x14ac:dyDescent="0.35">
      <c r="A31" t="s">
        <v>48</v>
      </c>
      <c r="B31" t="s">
        <v>41</v>
      </c>
      <c r="C31" t="s">
        <v>315</v>
      </c>
      <c r="D31" t="s">
        <v>274</v>
      </c>
      <c r="E31" t="s">
        <v>12</v>
      </c>
      <c r="F31" s="1" t="s">
        <v>317</v>
      </c>
      <c r="G31" s="4">
        <v>5.1549387873723963E-2</v>
      </c>
      <c r="H31" s="4">
        <v>8.6315254114142481E-2</v>
      </c>
      <c r="I31" s="4">
        <v>8.6315254114142481E-2</v>
      </c>
      <c r="J31" s="4">
        <v>7.4926435862970889E-2</v>
      </c>
      <c r="K31" s="4">
        <v>7.2528789915355815E-2</v>
      </c>
      <c r="L31" s="4">
        <v>6.3537617611799324E-2</v>
      </c>
      <c r="M31" s="4">
        <v>4.9751153413012672E-2</v>
      </c>
      <c r="N31" s="4">
        <v>8.6315254114142481E-2</v>
      </c>
      <c r="O31" s="4">
        <v>6.8332909507029457E-2</v>
      </c>
      <c r="P31" s="4">
        <v>4.9751153413012672E-2</v>
      </c>
      <c r="Q31" s="4">
        <v>4.2002561121807669E-2</v>
      </c>
      <c r="R31" s="4">
        <v>6.7403821702328615E-2</v>
      </c>
      <c r="S31" s="4">
        <v>4.5697333527082488E-2</v>
      </c>
      <c r="T31" s="4">
        <v>3.3000000000000002E-2</v>
      </c>
      <c r="U31" s="4">
        <v>2.0529244014967123E-2</v>
      </c>
      <c r="V31" s="4">
        <v>1.2794198423366154E-2</v>
      </c>
    </row>
    <row r="32" spans="1:22" hidden="1" x14ac:dyDescent="0.35">
      <c r="A32" t="s">
        <v>48</v>
      </c>
      <c r="B32" t="s">
        <v>42</v>
      </c>
      <c r="C32" t="s">
        <v>318</v>
      </c>
      <c r="D32" t="s">
        <v>278</v>
      </c>
      <c r="E32" t="s">
        <v>2</v>
      </c>
      <c r="F32" s="1" t="s">
        <v>319</v>
      </c>
      <c r="G32" s="75">
        <v>9.610645345669562E-2</v>
      </c>
      <c r="H32" s="75">
        <v>0.11419565764886219</v>
      </c>
      <c r="I32" s="75">
        <v>0.1122322937103379</v>
      </c>
      <c r="J32" s="75">
        <v>0.10748415847125364</v>
      </c>
      <c r="K32" s="75">
        <v>0.10584134374718229</v>
      </c>
      <c r="L32" s="75">
        <v>0.11631929619461297</v>
      </c>
      <c r="M32" s="75">
        <v>0.22613610000000001</v>
      </c>
      <c r="N32" s="75">
        <v>0.2329904248438498</v>
      </c>
      <c r="O32" s="75">
        <v>0.25889699999999999</v>
      </c>
      <c r="P32" s="75">
        <v>0.25223030000000002</v>
      </c>
      <c r="Q32" s="75">
        <v>0.2508397</v>
      </c>
      <c r="R32" s="75">
        <v>0.2730337341195167</v>
      </c>
      <c r="S32" s="75">
        <v>0.29522776823903341</v>
      </c>
      <c r="T32" s="75">
        <v>0.31742180235855011</v>
      </c>
      <c r="U32" s="75">
        <v>0.33961583647806681</v>
      </c>
      <c r="V32" s="75">
        <v>0.36180987059758352</v>
      </c>
    </row>
    <row r="33" spans="1:22" x14ac:dyDescent="0.35">
      <c r="A33" t="s">
        <v>48</v>
      </c>
      <c r="B33" t="s">
        <v>42</v>
      </c>
      <c r="C33" t="s">
        <v>318</v>
      </c>
      <c r="D33" t="s">
        <v>278</v>
      </c>
      <c r="E33" t="s">
        <v>21</v>
      </c>
      <c r="F33" s="1" t="s">
        <v>320</v>
      </c>
      <c r="G33" s="5">
        <v>0</v>
      </c>
      <c r="H33" s="5">
        <v>0</v>
      </c>
      <c r="I33" s="5">
        <v>0</v>
      </c>
      <c r="J33" s="5">
        <v>0</v>
      </c>
      <c r="K33" s="5">
        <v>0</v>
      </c>
      <c r="L33" s="5">
        <v>0</v>
      </c>
      <c r="M33" s="5">
        <v>0</v>
      </c>
      <c r="N33" s="5">
        <v>0</v>
      </c>
      <c r="O33" s="5">
        <v>0</v>
      </c>
      <c r="P33" s="5">
        <v>0</v>
      </c>
      <c r="Q33" s="5">
        <v>0</v>
      </c>
      <c r="R33" s="5">
        <v>0</v>
      </c>
      <c r="S33" s="5">
        <v>0</v>
      </c>
      <c r="T33" s="5">
        <v>0</v>
      </c>
      <c r="U33" s="5">
        <v>0</v>
      </c>
      <c r="V33" s="5">
        <v>0</v>
      </c>
    </row>
    <row r="34" spans="1:22" hidden="1" x14ac:dyDescent="0.35">
      <c r="A34" t="s">
        <v>72</v>
      </c>
      <c r="B34" t="s">
        <v>41</v>
      </c>
      <c r="C34" t="s">
        <v>321</v>
      </c>
      <c r="D34" t="s">
        <v>274</v>
      </c>
      <c r="E34" t="s">
        <v>2</v>
      </c>
      <c r="F34" s="1" t="s">
        <v>322</v>
      </c>
      <c r="G34" s="4">
        <v>0</v>
      </c>
      <c r="H34" s="4">
        <v>0</v>
      </c>
      <c r="I34" s="4">
        <v>0</v>
      </c>
      <c r="J34" s="4">
        <v>0</v>
      </c>
      <c r="K34" s="4">
        <v>0</v>
      </c>
      <c r="L34" s="4">
        <v>0</v>
      </c>
      <c r="M34" s="4">
        <v>0</v>
      </c>
      <c r="N34" s="4">
        <v>0</v>
      </c>
      <c r="O34" s="4">
        <v>0</v>
      </c>
      <c r="P34" s="4">
        <v>0</v>
      </c>
      <c r="Q34" s="4">
        <v>0</v>
      </c>
      <c r="R34" s="4">
        <v>0</v>
      </c>
      <c r="S34" s="4">
        <v>0</v>
      </c>
      <c r="T34" s="4">
        <v>0</v>
      </c>
      <c r="U34" s="4">
        <v>0</v>
      </c>
      <c r="V34" s="4">
        <v>0</v>
      </c>
    </row>
    <row r="35" spans="1:22" x14ac:dyDescent="0.35">
      <c r="A35" t="s">
        <v>72</v>
      </c>
      <c r="B35" t="s">
        <v>41</v>
      </c>
      <c r="C35" t="s">
        <v>321</v>
      </c>
      <c r="D35" t="s">
        <v>274</v>
      </c>
      <c r="E35" t="s">
        <v>12</v>
      </c>
      <c r="F35" s="1" t="s">
        <v>323</v>
      </c>
      <c r="G35" s="4">
        <v>0</v>
      </c>
      <c r="H35" s="4">
        <v>0</v>
      </c>
      <c r="I35" s="4">
        <v>0</v>
      </c>
      <c r="J35" s="4">
        <v>0</v>
      </c>
      <c r="K35" s="4">
        <v>0</v>
      </c>
      <c r="L35" s="4">
        <v>0</v>
      </c>
      <c r="M35" s="4">
        <v>0</v>
      </c>
      <c r="N35" s="4">
        <v>0</v>
      </c>
      <c r="O35" s="4">
        <v>0</v>
      </c>
      <c r="P35" s="4">
        <v>0</v>
      </c>
      <c r="Q35" s="4">
        <v>0</v>
      </c>
      <c r="R35" s="4">
        <v>0</v>
      </c>
      <c r="S35" s="4">
        <v>0</v>
      </c>
      <c r="T35" s="4">
        <v>0</v>
      </c>
      <c r="U35" s="4">
        <v>0</v>
      </c>
      <c r="V35" s="4">
        <v>0</v>
      </c>
    </row>
    <row r="36" spans="1:22" hidden="1" x14ac:dyDescent="0.35">
      <c r="A36" t="s">
        <v>72</v>
      </c>
      <c r="B36" t="s">
        <v>42</v>
      </c>
      <c r="C36" t="s">
        <v>324</v>
      </c>
      <c r="D36" t="s">
        <v>278</v>
      </c>
      <c r="E36" t="s">
        <v>2</v>
      </c>
      <c r="F36" s="1" t="s">
        <v>325</v>
      </c>
      <c r="G36" s="75">
        <v>9.9667093120863887E-3</v>
      </c>
      <c r="H36" s="75">
        <v>1.0415105155403387E-2</v>
      </c>
      <c r="I36" s="75">
        <v>1.1089560325698066E-2</v>
      </c>
      <c r="J36" s="75">
        <v>1.2038803837049576E-2</v>
      </c>
      <c r="K36" s="75">
        <v>1.3186024221006239E-2</v>
      </c>
      <c r="L36" s="75">
        <v>1.401098654213339E-2</v>
      </c>
      <c r="M36" s="75">
        <v>1.4022011595061166E-2</v>
      </c>
      <c r="N36" s="75">
        <v>1.5120579417524578E-2</v>
      </c>
      <c r="O36" s="75">
        <v>1.5924799254369865E-2</v>
      </c>
      <c r="P36" s="75">
        <v>1.7386182649033102E-2</v>
      </c>
      <c r="Q36" s="75">
        <v>1.8701126264724099E-2</v>
      </c>
      <c r="R36" s="75">
        <v>2.011598117480784E-2</v>
      </c>
      <c r="S36" s="75">
        <v>2.1611366018771359E-2</v>
      </c>
      <c r="T36" s="75">
        <v>2.3702715459694258E-2</v>
      </c>
      <c r="U36" s="75">
        <v>2.5257045997231213E-2</v>
      </c>
      <c r="V36" s="75">
        <v>2.6811376534768172E-2</v>
      </c>
    </row>
    <row r="37" spans="1:22" x14ac:dyDescent="0.35">
      <c r="A37" t="s">
        <v>72</v>
      </c>
      <c r="B37" t="s">
        <v>42</v>
      </c>
      <c r="C37" t="s">
        <v>324</v>
      </c>
      <c r="D37" t="s">
        <v>278</v>
      </c>
      <c r="E37" t="s">
        <v>21</v>
      </c>
      <c r="F37" s="1" t="s">
        <v>326</v>
      </c>
      <c r="G37" s="75">
        <v>3.7663000000000002</v>
      </c>
      <c r="H37" s="75">
        <v>3.7633000000000001</v>
      </c>
      <c r="I37" s="75">
        <v>3.8738000000000001</v>
      </c>
      <c r="J37" s="75">
        <v>4.0638000000000005</v>
      </c>
      <c r="K37" s="75">
        <v>4.2884000000000002</v>
      </c>
      <c r="L37" s="75">
        <v>4.4264000000000001</v>
      </c>
      <c r="M37" s="75">
        <v>4.2554000000000007</v>
      </c>
      <c r="N37" s="75">
        <v>4.4304000000000006</v>
      </c>
      <c r="O37" s="75">
        <v>4.5234000000000005</v>
      </c>
      <c r="P37" s="75">
        <v>4.7544000000000004</v>
      </c>
      <c r="Q37" s="75">
        <v>4.8134000000000006</v>
      </c>
      <c r="R37" s="75">
        <v>5.0273999999999992</v>
      </c>
      <c r="S37" s="75">
        <v>5.1428000000000003</v>
      </c>
      <c r="T37" s="75">
        <v>5.3285</v>
      </c>
      <c r="U37" s="75">
        <v>5.4762599999999999</v>
      </c>
      <c r="V37" s="75">
        <v>5.6240199999999998</v>
      </c>
    </row>
    <row r="38" spans="1:22" hidden="1" x14ac:dyDescent="0.35">
      <c r="A38" t="s">
        <v>49</v>
      </c>
      <c r="B38" t="s">
        <v>41</v>
      </c>
      <c r="C38" t="s">
        <v>327</v>
      </c>
      <c r="D38" t="s">
        <v>274</v>
      </c>
      <c r="E38" t="s">
        <v>2</v>
      </c>
      <c r="F38" s="1" t="s">
        <v>328</v>
      </c>
      <c r="G38" s="3">
        <v>0</v>
      </c>
      <c r="H38" s="3">
        <v>0</v>
      </c>
      <c r="I38" s="3">
        <v>0</v>
      </c>
      <c r="J38" s="3">
        <v>0</v>
      </c>
      <c r="K38" s="3">
        <v>0</v>
      </c>
      <c r="L38" s="3">
        <v>0</v>
      </c>
      <c r="M38" s="3">
        <v>0</v>
      </c>
      <c r="N38" s="3">
        <v>0</v>
      </c>
      <c r="O38" s="3">
        <v>0</v>
      </c>
      <c r="P38" s="3">
        <v>0</v>
      </c>
      <c r="Q38" s="3">
        <v>0</v>
      </c>
      <c r="R38" s="3">
        <v>0</v>
      </c>
      <c r="S38" s="3">
        <v>0</v>
      </c>
      <c r="T38" s="3">
        <v>0</v>
      </c>
      <c r="U38" s="3">
        <v>0</v>
      </c>
      <c r="V38" s="3">
        <v>0</v>
      </c>
    </row>
    <row r="39" spans="1:22" x14ac:dyDescent="0.35">
      <c r="A39" t="s">
        <v>49</v>
      </c>
      <c r="B39" t="s">
        <v>41</v>
      </c>
      <c r="C39" t="s">
        <v>327</v>
      </c>
      <c r="D39" t="s">
        <v>274</v>
      </c>
      <c r="E39" t="s">
        <v>12</v>
      </c>
      <c r="F39" s="1" t="s">
        <v>329</v>
      </c>
      <c r="G39" s="4">
        <v>0</v>
      </c>
      <c r="H39" s="4">
        <v>0</v>
      </c>
      <c r="I39" s="4">
        <v>0</v>
      </c>
      <c r="J39" s="4">
        <v>0</v>
      </c>
      <c r="K39" s="4">
        <v>0</v>
      </c>
      <c r="L39" s="4">
        <v>0</v>
      </c>
      <c r="M39" s="4">
        <v>0</v>
      </c>
      <c r="N39" s="4">
        <v>0</v>
      </c>
      <c r="O39" s="4">
        <v>0</v>
      </c>
      <c r="P39" s="4">
        <v>0</v>
      </c>
      <c r="Q39" s="4">
        <v>0</v>
      </c>
      <c r="R39" s="4">
        <v>0</v>
      </c>
      <c r="S39" s="4">
        <v>0</v>
      </c>
      <c r="T39" s="4">
        <v>0</v>
      </c>
      <c r="U39" s="4">
        <v>0</v>
      </c>
      <c r="V39" s="4">
        <v>0</v>
      </c>
    </row>
    <row r="40" spans="1:22" hidden="1" x14ac:dyDescent="0.35">
      <c r="A40" t="s">
        <v>49</v>
      </c>
      <c r="B40" t="s">
        <v>42</v>
      </c>
      <c r="C40" t="s">
        <v>330</v>
      </c>
      <c r="D40" t="s">
        <v>278</v>
      </c>
      <c r="E40" t="s">
        <v>2</v>
      </c>
      <c r="F40" s="1" t="s">
        <v>331</v>
      </c>
      <c r="G40" s="75">
        <v>1.1430279067629076E-3</v>
      </c>
      <c r="H40" s="75">
        <v>5.6900181488203274E-3</v>
      </c>
      <c r="I40" s="75">
        <v>5.707799455535391E-3</v>
      </c>
      <c r="J40" s="75">
        <v>5.7149119782214167E-3</v>
      </c>
      <c r="K40" s="75">
        <v>1.4758484573502723E-3</v>
      </c>
      <c r="L40" s="75">
        <v>1.5896488203266789E-3</v>
      </c>
      <c r="M40" s="75">
        <v>2.29758E-3</v>
      </c>
      <c r="N40" s="75">
        <v>2.5545800000000003E-3</v>
      </c>
      <c r="O40" s="75">
        <v>2.3952400000000003E-3</v>
      </c>
      <c r="P40" s="75">
        <v>2.3985809999999999E-3</v>
      </c>
      <c r="Q40" s="75">
        <v>2.20506E-3</v>
      </c>
      <c r="R40" s="75">
        <v>2.2970805399533316E-3</v>
      </c>
      <c r="S40" s="75">
        <v>2.3891010799066631E-3</v>
      </c>
      <c r="T40" s="75">
        <v>2.4811216198599947E-3</v>
      </c>
      <c r="U40" s="75">
        <v>2.5731421598133263E-3</v>
      </c>
      <c r="V40" s="75">
        <v>2.6651626997666578E-3</v>
      </c>
    </row>
    <row r="41" spans="1:22" x14ac:dyDescent="0.35">
      <c r="A41" t="s">
        <v>49</v>
      </c>
      <c r="B41" t="s">
        <v>42</v>
      </c>
      <c r="C41" t="s">
        <v>330</v>
      </c>
      <c r="D41" t="s">
        <v>278</v>
      </c>
      <c r="E41" t="s">
        <v>21</v>
      </c>
      <c r="F41" s="1" t="s">
        <v>332</v>
      </c>
      <c r="G41" s="5">
        <v>0</v>
      </c>
      <c r="H41" s="5">
        <v>0</v>
      </c>
      <c r="I41" s="5">
        <v>0</v>
      </c>
      <c r="J41" s="5">
        <v>0</v>
      </c>
      <c r="K41" s="5">
        <v>0</v>
      </c>
      <c r="L41" s="5">
        <v>0</v>
      </c>
      <c r="M41" s="5">
        <v>0</v>
      </c>
      <c r="N41" s="5">
        <v>0</v>
      </c>
      <c r="O41" s="5">
        <v>0</v>
      </c>
      <c r="P41" s="5">
        <v>0</v>
      </c>
      <c r="Q41" s="5">
        <v>0</v>
      </c>
      <c r="R41" s="5">
        <v>0</v>
      </c>
      <c r="S41" s="5">
        <v>0</v>
      </c>
      <c r="T41" s="5">
        <v>0</v>
      </c>
      <c r="U41" s="5">
        <v>0</v>
      </c>
      <c r="V41" s="5">
        <v>0</v>
      </c>
    </row>
    <row r="42" spans="1:22" hidden="1" x14ac:dyDescent="0.35">
      <c r="A42" t="s">
        <v>69</v>
      </c>
      <c r="B42" t="s">
        <v>41</v>
      </c>
      <c r="C42" t="s">
        <v>333</v>
      </c>
      <c r="D42" t="s">
        <v>274</v>
      </c>
      <c r="E42" t="s">
        <v>2</v>
      </c>
      <c r="F42" s="1" t="s">
        <v>334</v>
      </c>
      <c r="G42" s="3">
        <v>0</v>
      </c>
      <c r="H42" s="3">
        <v>0</v>
      </c>
      <c r="I42" s="3">
        <v>0</v>
      </c>
      <c r="J42" s="3">
        <v>0</v>
      </c>
      <c r="K42" s="3">
        <v>0</v>
      </c>
      <c r="L42" s="3">
        <v>0</v>
      </c>
      <c r="M42" s="3">
        <v>0</v>
      </c>
      <c r="N42" s="3">
        <v>0</v>
      </c>
      <c r="O42" s="3">
        <v>0</v>
      </c>
      <c r="P42" s="3">
        <v>0</v>
      </c>
      <c r="Q42" s="3">
        <v>0</v>
      </c>
      <c r="R42" s="3">
        <v>0</v>
      </c>
      <c r="S42" s="3">
        <v>0</v>
      </c>
      <c r="T42" s="3">
        <v>0</v>
      </c>
      <c r="U42" s="3">
        <v>0</v>
      </c>
      <c r="V42" s="3">
        <v>0</v>
      </c>
    </row>
    <row r="43" spans="1:22" x14ac:dyDescent="0.35">
      <c r="A43" t="s">
        <v>69</v>
      </c>
      <c r="B43" t="s">
        <v>41</v>
      </c>
      <c r="C43" t="s">
        <v>333</v>
      </c>
      <c r="D43" t="s">
        <v>274</v>
      </c>
      <c r="E43" t="s">
        <v>12</v>
      </c>
      <c r="F43" s="1" t="s">
        <v>335</v>
      </c>
      <c r="G43" s="4">
        <v>0.72637801712434746</v>
      </c>
      <c r="H43" s="4">
        <v>0.69470137922909603</v>
      </c>
      <c r="I43" s="4">
        <v>0.66803883697666622</v>
      </c>
      <c r="J43" s="4">
        <v>0.69174307364178877</v>
      </c>
      <c r="K43" s="4">
        <v>0.66350395586196631</v>
      </c>
      <c r="L43" s="4">
        <v>0.80867157338864348</v>
      </c>
      <c r="M43" s="4">
        <v>0.73517053500813068</v>
      </c>
      <c r="N43" s="4">
        <v>0.81730486938008373</v>
      </c>
      <c r="O43" s="4">
        <v>0.96554974425799756</v>
      </c>
      <c r="P43" s="4">
        <v>1.0943187459542176</v>
      </c>
      <c r="Q43" s="4">
        <v>1.2631033998294912</v>
      </c>
      <c r="R43" s="4">
        <v>1.5350195428017903</v>
      </c>
      <c r="S43" s="4">
        <v>1.6970403639546707</v>
      </c>
      <c r="T43" s="4">
        <v>1.8340000000000001</v>
      </c>
      <c r="U43" s="4">
        <v>2.0040065425024074</v>
      </c>
      <c r="V43" s="4">
        <v>2.1820852167568114</v>
      </c>
    </row>
    <row r="44" spans="1:22" hidden="1" x14ac:dyDescent="0.35">
      <c r="A44" t="s">
        <v>69</v>
      </c>
      <c r="B44" t="s">
        <v>42</v>
      </c>
      <c r="C44" t="s">
        <v>336</v>
      </c>
      <c r="D44" t="s">
        <v>278</v>
      </c>
      <c r="E44" t="s">
        <v>2</v>
      </c>
      <c r="F44" s="1" t="s">
        <v>337</v>
      </c>
      <c r="G44" s="75">
        <v>9.118134879204591E-2</v>
      </c>
      <c r="H44" s="75">
        <v>0.19650418381698589</v>
      </c>
      <c r="I44" s="75">
        <v>0.14302639771050671</v>
      </c>
      <c r="J44" s="75">
        <v>0.1466106314471651</v>
      </c>
      <c r="K44" s="75">
        <v>0.14722993527939457</v>
      </c>
      <c r="L44" s="75">
        <v>0.14722993527939457</v>
      </c>
      <c r="M44" s="75">
        <v>0.2177819762135437</v>
      </c>
      <c r="N44" s="75">
        <v>0.22906608083191254</v>
      </c>
      <c r="O44" s="75">
        <v>0.23316438110395388</v>
      </c>
      <c r="P44" s="75">
        <v>0.24518881564433714</v>
      </c>
      <c r="Q44" s="75">
        <v>0.24601343985254759</v>
      </c>
      <c r="R44" s="75">
        <v>0.25361939908039821</v>
      </c>
      <c r="S44" s="75">
        <v>0.2525703012558671</v>
      </c>
      <c r="T44" s="75">
        <v>0.25807806483465545</v>
      </c>
      <c r="U44" s="75">
        <v>0.26043853493985053</v>
      </c>
      <c r="V44" s="75">
        <v>0.25912716265918656</v>
      </c>
    </row>
    <row r="45" spans="1:22" x14ac:dyDescent="0.35">
      <c r="A45" t="s">
        <v>69</v>
      </c>
      <c r="B45" t="s">
        <v>42</v>
      </c>
      <c r="C45" t="s">
        <v>336</v>
      </c>
      <c r="D45" t="s">
        <v>278</v>
      </c>
      <c r="E45" t="s">
        <v>21</v>
      </c>
      <c r="F45" s="1" t="s">
        <v>338</v>
      </c>
      <c r="G45" s="75">
        <v>0.59681865120795408</v>
      </c>
      <c r="H45" s="75">
        <v>0.50249581618301409</v>
      </c>
      <c r="I45" s="75">
        <v>0.55797360228949322</v>
      </c>
      <c r="J45" s="75">
        <v>0.55488936855283488</v>
      </c>
      <c r="K45" s="75">
        <v>0.5832700647206055</v>
      </c>
      <c r="L45" s="75">
        <v>0.61627006472060541</v>
      </c>
      <c r="M45" s="75">
        <v>0.56021802378645635</v>
      </c>
      <c r="N45" s="75">
        <v>0.55193391916808743</v>
      </c>
      <c r="O45" s="75">
        <v>0.56183561889604616</v>
      </c>
      <c r="P45" s="75">
        <v>0.58881118435566282</v>
      </c>
      <c r="Q45" s="75">
        <v>0.58998656014745232</v>
      </c>
      <c r="R45" s="75">
        <v>0.60822708279593429</v>
      </c>
      <c r="S45" s="75">
        <v>0.60571114863752307</v>
      </c>
      <c r="T45" s="75">
        <v>0.61891980296918236</v>
      </c>
      <c r="U45" s="75">
        <v>0.62458065482560787</v>
      </c>
      <c r="V45" s="75">
        <v>0.62143573712759359</v>
      </c>
    </row>
    <row r="46" spans="1:22" hidden="1" x14ac:dyDescent="0.35">
      <c r="A46" t="s">
        <v>50</v>
      </c>
      <c r="B46" t="s">
        <v>41</v>
      </c>
      <c r="C46" t="s">
        <v>339</v>
      </c>
      <c r="D46" t="s">
        <v>274</v>
      </c>
      <c r="E46" t="s">
        <v>2</v>
      </c>
      <c r="F46" s="1" t="s">
        <v>340</v>
      </c>
      <c r="G46" s="3">
        <v>0</v>
      </c>
      <c r="H46" s="3">
        <v>0</v>
      </c>
      <c r="I46" s="3">
        <v>0</v>
      </c>
      <c r="J46" s="3">
        <v>0</v>
      </c>
      <c r="K46" s="3">
        <v>0</v>
      </c>
      <c r="L46" s="3">
        <v>0</v>
      </c>
      <c r="M46" s="3">
        <v>0</v>
      </c>
      <c r="N46" s="3">
        <v>0</v>
      </c>
      <c r="O46" s="3">
        <v>0</v>
      </c>
      <c r="P46" s="3">
        <v>0</v>
      </c>
      <c r="Q46" s="3">
        <v>0</v>
      </c>
      <c r="R46" s="3">
        <v>0</v>
      </c>
      <c r="S46" s="3">
        <v>0</v>
      </c>
      <c r="T46" s="3">
        <v>0</v>
      </c>
      <c r="U46" s="3">
        <v>0</v>
      </c>
      <c r="V46" s="3">
        <v>0</v>
      </c>
    </row>
    <row r="47" spans="1:22" x14ac:dyDescent="0.35">
      <c r="A47" t="s">
        <v>50</v>
      </c>
      <c r="B47" t="s">
        <v>41</v>
      </c>
      <c r="C47" t="s">
        <v>339</v>
      </c>
      <c r="D47" t="s">
        <v>274</v>
      </c>
      <c r="E47" t="s">
        <v>12</v>
      </c>
      <c r="F47" s="1" t="s">
        <v>341</v>
      </c>
      <c r="G47" s="4">
        <v>0</v>
      </c>
      <c r="H47" s="4">
        <v>0</v>
      </c>
      <c r="I47" s="4">
        <v>0</v>
      </c>
      <c r="J47" s="4">
        <v>0</v>
      </c>
      <c r="K47" s="4">
        <v>0</v>
      </c>
      <c r="L47" s="4">
        <v>0</v>
      </c>
      <c r="M47" s="4">
        <v>0</v>
      </c>
      <c r="N47" s="4">
        <v>0</v>
      </c>
      <c r="O47" s="4">
        <v>0</v>
      </c>
      <c r="P47" s="4">
        <v>0</v>
      </c>
      <c r="Q47" s="4">
        <v>0</v>
      </c>
      <c r="R47" s="4">
        <v>0</v>
      </c>
      <c r="S47" s="4">
        <v>0</v>
      </c>
      <c r="T47" s="4">
        <v>0</v>
      </c>
      <c r="U47" s="4">
        <v>0</v>
      </c>
      <c r="V47" s="4">
        <v>0</v>
      </c>
    </row>
    <row r="48" spans="1:22" hidden="1" x14ac:dyDescent="0.35">
      <c r="A48" t="s">
        <v>50</v>
      </c>
      <c r="B48" t="s">
        <v>42</v>
      </c>
      <c r="C48" t="s">
        <v>342</v>
      </c>
      <c r="D48" t="s">
        <v>278</v>
      </c>
      <c r="E48" t="s">
        <v>2</v>
      </c>
      <c r="F48" s="1" t="s">
        <v>343</v>
      </c>
      <c r="G48" s="75">
        <v>2.5996796031451944E-2</v>
      </c>
      <c r="H48" s="75">
        <v>2.7446657500709622E-2</v>
      </c>
      <c r="I48" s="75">
        <v>2.7047129310956569E-2</v>
      </c>
      <c r="J48" s="75">
        <v>2.6392088906826566E-2</v>
      </c>
      <c r="K48" s="75">
        <v>2.6884530629080326E-2</v>
      </c>
      <c r="L48" s="75">
        <v>2.8654533423218848E-2</v>
      </c>
      <c r="M48" s="75">
        <v>3.6887400000000001E-2</v>
      </c>
      <c r="N48" s="75">
        <v>3.7225979999999999E-2</v>
      </c>
      <c r="O48" s="75">
        <v>3.6210239999999998E-2</v>
      </c>
      <c r="P48" s="75">
        <v>3.5705340000000002E-2</v>
      </c>
      <c r="Q48" s="75">
        <v>3.4737120000000003E-2</v>
      </c>
      <c r="R48" s="75">
        <v>3.5475720368111599E-2</v>
      </c>
      <c r="S48" s="75">
        <v>3.6214320736223195E-2</v>
      </c>
      <c r="T48" s="75">
        <v>3.695292110433479E-2</v>
      </c>
      <c r="U48" s="75">
        <v>3.7691521472446386E-2</v>
      </c>
      <c r="V48" s="75">
        <v>3.8430121840557982E-2</v>
      </c>
    </row>
    <row r="49" spans="1:22" x14ac:dyDescent="0.35">
      <c r="A49" t="s">
        <v>50</v>
      </c>
      <c r="B49" t="s">
        <v>42</v>
      </c>
      <c r="C49" t="s">
        <v>342</v>
      </c>
      <c r="D49" t="s">
        <v>278</v>
      </c>
      <c r="E49" t="s">
        <v>21</v>
      </c>
      <c r="F49" s="1" t="s">
        <v>344</v>
      </c>
      <c r="G49" s="5">
        <v>0</v>
      </c>
      <c r="H49" s="5">
        <v>0</v>
      </c>
      <c r="I49" s="5">
        <v>0</v>
      </c>
      <c r="J49" s="5">
        <v>0</v>
      </c>
      <c r="K49" s="5">
        <v>0</v>
      </c>
      <c r="L49" s="5">
        <v>0</v>
      </c>
      <c r="M49" s="5">
        <v>0</v>
      </c>
      <c r="N49" s="5">
        <v>0</v>
      </c>
      <c r="O49" s="5">
        <v>0</v>
      </c>
      <c r="P49" s="5">
        <v>0</v>
      </c>
      <c r="Q49" s="5">
        <v>0</v>
      </c>
      <c r="R49" s="5">
        <v>0</v>
      </c>
      <c r="S49" s="5">
        <v>0</v>
      </c>
      <c r="T49" s="5">
        <v>0</v>
      </c>
      <c r="U49" s="5">
        <v>0</v>
      </c>
      <c r="V49" s="5">
        <v>0</v>
      </c>
    </row>
    <row r="50" spans="1:22" hidden="1" x14ac:dyDescent="0.35">
      <c r="A50" t="s">
        <v>51</v>
      </c>
      <c r="B50" t="s">
        <v>41</v>
      </c>
      <c r="C50" t="s">
        <v>345</v>
      </c>
      <c r="D50" t="s">
        <v>274</v>
      </c>
      <c r="E50" t="s">
        <v>2</v>
      </c>
      <c r="F50" s="1" t="s">
        <v>346</v>
      </c>
      <c r="G50" s="3">
        <v>0</v>
      </c>
      <c r="H50" s="3">
        <v>0</v>
      </c>
      <c r="I50" s="3">
        <v>0</v>
      </c>
      <c r="J50" s="3">
        <v>0</v>
      </c>
      <c r="K50" s="3">
        <v>0</v>
      </c>
      <c r="L50" s="3">
        <v>0</v>
      </c>
      <c r="M50" s="3">
        <v>0</v>
      </c>
      <c r="N50" s="3">
        <v>0</v>
      </c>
      <c r="O50" s="3">
        <v>0</v>
      </c>
      <c r="P50" s="3">
        <v>0</v>
      </c>
      <c r="Q50" s="3">
        <v>0</v>
      </c>
      <c r="R50" s="3">
        <v>0</v>
      </c>
      <c r="S50" s="3">
        <v>0</v>
      </c>
      <c r="T50" s="3">
        <v>0</v>
      </c>
      <c r="U50" s="3">
        <v>0</v>
      </c>
      <c r="V50" s="3">
        <v>0</v>
      </c>
    </row>
    <row r="51" spans="1:22" x14ac:dyDescent="0.35">
      <c r="A51" t="s">
        <v>51</v>
      </c>
      <c r="B51" t="s">
        <v>41</v>
      </c>
      <c r="C51" t="s">
        <v>345</v>
      </c>
      <c r="D51" t="s">
        <v>274</v>
      </c>
      <c r="E51" t="s">
        <v>12</v>
      </c>
      <c r="F51" s="1" t="s">
        <v>347</v>
      </c>
      <c r="G51" s="4">
        <v>0.25230188548111376</v>
      </c>
      <c r="H51" s="4">
        <v>0.21803423190067772</v>
      </c>
      <c r="I51" s="4">
        <v>0.20646800081797292</v>
      </c>
      <c r="J51" s="4">
        <v>0.22234462857746215</v>
      </c>
      <c r="K51" s="4">
        <v>0.20496008038054456</v>
      </c>
      <c r="L51" s="4">
        <v>0.22982625592930145</v>
      </c>
      <c r="M51" s="4">
        <v>0.21484992635570324</v>
      </c>
      <c r="N51" s="4">
        <v>0.22870979135006969</v>
      </c>
      <c r="O51" s="4">
        <v>0.27868136946314509</v>
      </c>
      <c r="P51" s="4">
        <v>0.27222798723855274</v>
      </c>
      <c r="Q51" s="4">
        <v>0.27707172366414456</v>
      </c>
      <c r="R51" s="4">
        <v>0.31589848380961544</v>
      </c>
      <c r="S51" s="4">
        <v>0.40324508046742069</v>
      </c>
      <c r="T51" s="4">
        <v>0.43</v>
      </c>
      <c r="U51" s="4">
        <v>0.46558577288419661</v>
      </c>
      <c r="V51" s="4">
        <v>0.51469873434724545</v>
      </c>
    </row>
    <row r="52" spans="1:22" hidden="1" x14ac:dyDescent="0.35">
      <c r="A52" t="s">
        <v>51</v>
      </c>
      <c r="B52" t="s">
        <v>42</v>
      </c>
      <c r="C52" t="s">
        <v>348</v>
      </c>
      <c r="D52" t="s">
        <v>278</v>
      </c>
      <c r="E52" t="s">
        <v>2</v>
      </c>
      <c r="F52" s="1" t="s">
        <v>349</v>
      </c>
      <c r="G52" s="75">
        <v>2.602097926963695E-4</v>
      </c>
      <c r="H52" s="75">
        <v>1.3307543291967427E-2</v>
      </c>
      <c r="I52" s="75">
        <v>1.2305850727162821E-2</v>
      </c>
      <c r="J52" s="75">
        <v>1.1771614692600364E-2</v>
      </c>
      <c r="K52" s="75">
        <v>1.3074966397610497E-2</v>
      </c>
      <c r="L52" s="75">
        <v>1.0606427479287415E-2</v>
      </c>
      <c r="M52" s="75">
        <v>1.1238639999999999E-2</v>
      </c>
      <c r="N52" s="75">
        <v>1.33163E-2</v>
      </c>
      <c r="O52" s="75">
        <v>1.1703191599999998E-2</v>
      </c>
      <c r="P52" s="75">
        <v>1.5057849999999999E-2</v>
      </c>
      <c r="Q52" s="75">
        <v>1.3629840000000001E-2</v>
      </c>
      <c r="R52" s="75">
        <v>1.4343028120101799E-2</v>
      </c>
      <c r="S52" s="75">
        <v>1.5056216240203597E-2</v>
      </c>
      <c r="T52" s="75">
        <v>1.5769404360305394E-2</v>
      </c>
      <c r="U52" s="75">
        <v>1.648259248040719E-2</v>
      </c>
      <c r="V52" s="75">
        <v>1.7195780600508987E-2</v>
      </c>
    </row>
    <row r="53" spans="1:22" x14ac:dyDescent="0.35">
      <c r="A53" t="s">
        <v>51</v>
      </c>
      <c r="B53" t="s">
        <v>42</v>
      </c>
      <c r="C53" t="s">
        <v>348</v>
      </c>
      <c r="D53" t="s">
        <v>278</v>
      </c>
      <c r="E53" t="s">
        <v>21</v>
      </c>
      <c r="F53" s="1" t="s">
        <v>350</v>
      </c>
      <c r="G53" s="5">
        <v>0</v>
      </c>
      <c r="H53" s="5">
        <v>0</v>
      </c>
      <c r="I53" s="5">
        <v>0</v>
      </c>
      <c r="J53" s="5">
        <v>0</v>
      </c>
      <c r="K53" s="5">
        <v>0</v>
      </c>
      <c r="L53" s="5">
        <v>0</v>
      </c>
      <c r="M53" s="5">
        <v>0</v>
      </c>
      <c r="N53" s="5">
        <v>0</v>
      </c>
      <c r="O53" s="5">
        <v>0</v>
      </c>
      <c r="P53" s="5">
        <v>0</v>
      </c>
      <c r="Q53" s="5">
        <v>0</v>
      </c>
      <c r="R53" s="5">
        <v>0</v>
      </c>
      <c r="S53" s="5">
        <v>0</v>
      </c>
      <c r="T53" s="5">
        <v>0</v>
      </c>
      <c r="U53" s="5">
        <v>0</v>
      </c>
      <c r="V53" s="5">
        <v>0</v>
      </c>
    </row>
    <row r="54" spans="1:22" hidden="1" x14ac:dyDescent="0.35">
      <c r="A54" t="s">
        <v>52</v>
      </c>
      <c r="B54" t="s">
        <v>41</v>
      </c>
      <c r="C54" t="s">
        <v>351</v>
      </c>
      <c r="D54" t="s">
        <v>274</v>
      </c>
      <c r="E54" t="s">
        <v>2</v>
      </c>
      <c r="F54" s="1" t="s">
        <v>352</v>
      </c>
      <c r="G54" s="3">
        <v>0</v>
      </c>
      <c r="H54" s="3">
        <v>0</v>
      </c>
      <c r="I54" s="3">
        <v>0</v>
      </c>
      <c r="J54" s="3">
        <v>0</v>
      </c>
      <c r="K54" s="3">
        <v>0</v>
      </c>
      <c r="L54" s="3">
        <v>0</v>
      </c>
      <c r="M54" s="3">
        <v>0</v>
      </c>
      <c r="N54" s="3">
        <v>0</v>
      </c>
      <c r="O54" s="3">
        <v>0</v>
      </c>
      <c r="P54" s="3">
        <v>0</v>
      </c>
      <c r="Q54" s="3">
        <v>0</v>
      </c>
      <c r="R54" s="3">
        <v>0</v>
      </c>
      <c r="S54" s="3">
        <v>0</v>
      </c>
      <c r="T54" s="3">
        <v>0</v>
      </c>
      <c r="U54" s="3">
        <v>0</v>
      </c>
      <c r="V54" s="3">
        <v>0</v>
      </c>
    </row>
    <row r="55" spans="1:22" x14ac:dyDescent="0.35">
      <c r="A55" t="s">
        <v>52</v>
      </c>
      <c r="B55" t="s">
        <v>41</v>
      </c>
      <c r="C55" t="s">
        <v>351</v>
      </c>
      <c r="D55" t="s">
        <v>274</v>
      </c>
      <c r="E55" t="s">
        <v>12</v>
      </c>
      <c r="F55" s="1" t="s">
        <v>353</v>
      </c>
      <c r="G55" s="4">
        <v>3.1916729182295572E-2</v>
      </c>
      <c r="H55" s="4">
        <v>3.5686421605401357E-2</v>
      </c>
      <c r="I55" s="4">
        <v>3.2921980495123786E-2</v>
      </c>
      <c r="J55" s="4">
        <v>5.8807201800450112E-2</v>
      </c>
      <c r="K55" s="4">
        <v>5.7550637659414858E-2</v>
      </c>
      <c r="L55" s="4">
        <v>5.6545386346586644E-2</v>
      </c>
      <c r="M55" s="4">
        <v>1.2816954238559641E-2</v>
      </c>
      <c r="N55" s="4">
        <v>2.1361590397599401E-2</v>
      </c>
      <c r="O55" s="4">
        <v>5.2021755438859722E-2</v>
      </c>
      <c r="P55" s="4">
        <v>7.5896474118529636E-2</v>
      </c>
      <c r="Q55" s="4">
        <v>0.15732183045761439</v>
      </c>
      <c r="R55" s="4">
        <v>0.20029632408102027</v>
      </c>
      <c r="S55" s="4">
        <v>0.16109152288072015</v>
      </c>
      <c r="T55" s="4">
        <v>0.33500000000000002</v>
      </c>
      <c r="U55" s="4">
        <v>0.43527381845461371</v>
      </c>
      <c r="V55" s="4">
        <v>0.50433458364591155</v>
      </c>
    </row>
    <row r="56" spans="1:22" hidden="1" x14ac:dyDescent="0.35">
      <c r="A56" t="s">
        <v>52</v>
      </c>
      <c r="B56" t="s">
        <v>42</v>
      </c>
      <c r="C56" t="s">
        <v>354</v>
      </c>
      <c r="D56" t="s">
        <v>278</v>
      </c>
      <c r="E56" t="s">
        <v>2</v>
      </c>
      <c r="F56" s="1" t="s">
        <v>355</v>
      </c>
      <c r="G56" s="75">
        <v>1.1134796433910226E-2</v>
      </c>
      <c r="H56" s="75">
        <v>5.261380923442649E-2</v>
      </c>
      <c r="I56" s="75">
        <v>1.9665964023270897E-2</v>
      </c>
      <c r="J56" s="75">
        <v>2.0542082487000561E-2</v>
      </c>
      <c r="K56" s="75">
        <v>2.10100306216792E-2</v>
      </c>
      <c r="L56" s="75">
        <v>2.10100306216792E-2</v>
      </c>
      <c r="M56" s="75">
        <v>4.7371139999999999E-2</v>
      </c>
      <c r="N56" s="75">
        <v>4.7917600000000005E-2</v>
      </c>
      <c r="O56" s="75">
        <v>4.8531699999999997E-2</v>
      </c>
      <c r="P56" s="75">
        <v>6.6190011999999993E-2</v>
      </c>
      <c r="Q56" s="75">
        <v>6.6094959999999994E-2</v>
      </c>
      <c r="R56" s="75">
        <v>6.6094959999999994E-2</v>
      </c>
      <c r="S56" s="75">
        <v>7.7758776470588237E-2</v>
      </c>
      <c r="T56" s="75">
        <v>7.3870837647058818E-2</v>
      </c>
      <c r="U56" s="75">
        <v>8.1646715294117642E-2</v>
      </c>
      <c r="V56" s="75">
        <v>9.1366562352941161E-2</v>
      </c>
    </row>
    <row r="57" spans="1:22" x14ac:dyDescent="0.35">
      <c r="A57" t="s">
        <v>52</v>
      </c>
      <c r="B57" t="s">
        <v>42</v>
      </c>
      <c r="C57" t="s">
        <v>354</v>
      </c>
      <c r="D57" t="s">
        <v>278</v>
      </c>
      <c r="E57" t="s">
        <v>21</v>
      </c>
      <c r="F57" s="1" t="s">
        <v>356</v>
      </c>
      <c r="G57" s="75">
        <v>1E-3</v>
      </c>
      <c r="H57" s="75">
        <v>1E-3</v>
      </c>
      <c r="I57" s="75">
        <v>3.0000000000000001E-3</v>
      </c>
      <c r="J57" s="75">
        <v>3.0000000000000001E-3</v>
      </c>
      <c r="K57" s="75">
        <v>8.0000000000000002E-3</v>
      </c>
      <c r="L57" s="75">
        <v>8.0000000000000002E-3</v>
      </c>
      <c r="M57" s="75">
        <v>8.0000000000000002E-3</v>
      </c>
      <c r="N57" s="75">
        <v>1.2E-2</v>
      </c>
      <c r="O57" s="75">
        <v>2.4E-2</v>
      </c>
      <c r="P57" s="75">
        <v>2.4E-2</v>
      </c>
      <c r="Q57" s="75">
        <v>2.5999999999999999E-2</v>
      </c>
      <c r="R57" s="75">
        <v>2.5999999999999999E-2</v>
      </c>
      <c r="S57" s="75">
        <v>3.0588235294117645E-2</v>
      </c>
      <c r="T57" s="75">
        <v>2.9058823529411765E-2</v>
      </c>
      <c r="U57" s="75">
        <v>3.2117647058823529E-2</v>
      </c>
      <c r="V57" s="75">
        <v>3.5941176470588233E-2</v>
      </c>
    </row>
    <row r="58" spans="1:22" hidden="1" x14ac:dyDescent="0.35">
      <c r="A58" t="s">
        <v>53</v>
      </c>
      <c r="B58" t="s">
        <v>41</v>
      </c>
      <c r="C58" t="s">
        <v>357</v>
      </c>
      <c r="D58" t="s">
        <v>274</v>
      </c>
      <c r="E58" t="s">
        <v>2</v>
      </c>
      <c r="F58" s="1" t="s">
        <v>358</v>
      </c>
      <c r="G58" s="3">
        <v>0</v>
      </c>
      <c r="H58" s="3">
        <v>0</v>
      </c>
      <c r="I58" s="3">
        <v>0</v>
      </c>
      <c r="J58" s="3">
        <v>0</v>
      </c>
      <c r="K58" s="3">
        <v>0</v>
      </c>
      <c r="L58" s="3">
        <v>0</v>
      </c>
      <c r="M58" s="3">
        <v>0</v>
      </c>
      <c r="N58" s="3">
        <v>0</v>
      </c>
      <c r="O58" s="3">
        <v>0</v>
      </c>
      <c r="P58" s="3">
        <v>0</v>
      </c>
      <c r="Q58" s="3">
        <v>0</v>
      </c>
      <c r="R58" s="3">
        <v>0</v>
      </c>
      <c r="S58" s="3">
        <v>0</v>
      </c>
      <c r="T58" s="3">
        <v>0</v>
      </c>
      <c r="U58" s="3">
        <v>0</v>
      </c>
      <c r="V58" s="3">
        <v>0</v>
      </c>
    </row>
    <row r="59" spans="1:22" x14ac:dyDescent="0.35">
      <c r="A59" t="s">
        <v>53</v>
      </c>
      <c r="B59" t="s">
        <v>41</v>
      </c>
      <c r="C59" t="s">
        <v>357</v>
      </c>
      <c r="D59" t="s">
        <v>274</v>
      </c>
      <c r="E59" t="s">
        <v>12</v>
      </c>
      <c r="F59" s="1" t="s">
        <v>359</v>
      </c>
      <c r="G59" s="4">
        <v>0</v>
      </c>
      <c r="H59" s="4">
        <v>0</v>
      </c>
      <c r="I59" s="4">
        <v>0</v>
      </c>
      <c r="J59" s="4">
        <v>0</v>
      </c>
      <c r="K59" s="4">
        <v>0</v>
      </c>
      <c r="L59" s="4">
        <v>0</v>
      </c>
      <c r="M59" s="4">
        <v>0</v>
      </c>
      <c r="N59" s="4">
        <v>0</v>
      </c>
      <c r="O59" s="4">
        <v>0</v>
      </c>
      <c r="P59" s="4">
        <v>0</v>
      </c>
      <c r="Q59" s="4">
        <v>0</v>
      </c>
      <c r="R59" s="4">
        <v>0</v>
      </c>
      <c r="S59" s="4">
        <v>0</v>
      </c>
      <c r="T59" s="4">
        <v>0</v>
      </c>
      <c r="U59" s="4">
        <v>0</v>
      </c>
      <c r="V59" s="4">
        <v>0</v>
      </c>
    </row>
    <row r="60" spans="1:22" hidden="1" x14ac:dyDescent="0.35">
      <c r="A60" t="s">
        <v>53</v>
      </c>
      <c r="B60" t="s">
        <v>42</v>
      </c>
      <c r="C60" t="s">
        <v>360</v>
      </c>
      <c r="D60" t="s">
        <v>278</v>
      </c>
      <c r="E60" t="s">
        <v>2</v>
      </c>
      <c r="F60" s="1" t="s">
        <v>361</v>
      </c>
      <c r="G60" s="75">
        <v>0</v>
      </c>
      <c r="H60" s="75">
        <v>2.5563103324991066E-5</v>
      </c>
      <c r="I60" s="75">
        <v>2.1984268859492315E-5</v>
      </c>
      <c r="J60" s="75">
        <v>4.1207722559885595E-5</v>
      </c>
      <c r="K60" s="75">
        <v>5.2148730782981772E-5</v>
      </c>
      <c r="L60" s="75">
        <v>6.0124419020378978E-5</v>
      </c>
      <c r="M60" s="75">
        <v>7.6049999999999992E-5</v>
      </c>
      <c r="N60" s="75">
        <v>7.4619999999999987E-5</v>
      </c>
      <c r="O60" s="75">
        <v>7.2670000000000007E-5</v>
      </c>
      <c r="P60" s="75">
        <v>7.1890000000000005E-5</v>
      </c>
      <c r="Q60" s="75">
        <v>8.125000000000001E-5</v>
      </c>
      <c r="R60" s="75">
        <v>8.125000000000001E-5</v>
      </c>
      <c r="S60" s="75">
        <v>9.5588235294117666E-5</v>
      </c>
      <c r="T60" s="75">
        <v>9.080882352941178E-5</v>
      </c>
      <c r="U60" s="75">
        <v>1.0036764705882355E-4</v>
      </c>
      <c r="V60" s="75">
        <v>1.1231617647058825E-4</v>
      </c>
    </row>
    <row r="61" spans="1:22" x14ac:dyDescent="0.35">
      <c r="A61" t="s">
        <v>53</v>
      </c>
      <c r="B61" t="s">
        <v>42</v>
      </c>
      <c r="C61" t="s">
        <v>360</v>
      </c>
      <c r="D61" t="s">
        <v>278</v>
      </c>
      <c r="E61" t="s">
        <v>21</v>
      </c>
      <c r="F61" s="1" t="s">
        <v>362</v>
      </c>
      <c r="G61" s="5">
        <v>0</v>
      </c>
      <c r="H61" s="5">
        <v>0</v>
      </c>
      <c r="I61" s="5">
        <v>0</v>
      </c>
      <c r="J61" s="5">
        <v>0</v>
      </c>
      <c r="K61" s="5">
        <v>0</v>
      </c>
      <c r="L61" s="5">
        <v>0</v>
      </c>
      <c r="M61" s="5">
        <v>0</v>
      </c>
      <c r="N61" s="5">
        <v>0</v>
      </c>
      <c r="O61" s="5">
        <v>0</v>
      </c>
      <c r="P61" s="5">
        <v>0</v>
      </c>
      <c r="Q61" s="5">
        <v>0</v>
      </c>
      <c r="R61" s="5">
        <v>0</v>
      </c>
      <c r="S61" s="5">
        <v>0</v>
      </c>
      <c r="T61" s="5">
        <v>0</v>
      </c>
      <c r="U61" s="5">
        <v>0</v>
      </c>
      <c r="V61" s="5">
        <v>0</v>
      </c>
    </row>
    <row r="62" spans="1:22" hidden="1" x14ac:dyDescent="0.35">
      <c r="A62" t="s">
        <v>54</v>
      </c>
      <c r="B62" t="s">
        <v>41</v>
      </c>
      <c r="C62" t="s">
        <v>363</v>
      </c>
      <c r="D62" t="s">
        <v>274</v>
      </c>
      <c r="E62" t="s">
        <v>2</v>
      </c>
      <c r="F62" s="1" t="s">
        <v>364</v>
      </c>
      <c r="G62" s="3">
        <v>0</v>
      </c>
      <c r="H62" s="3">
        <v>0</v>
      </c>
      <c r="I62" s="3">
        <v>0</v>
      </c>
      <c r="J62" s="3">
        <v>0</v>
      </c>
      <c r="K62" s="3">
        <v>0</v>
      </c>
      <c r="L62" s="3">
        <v>0</v>
      </c>
      <c r="M62" s="3">
        <v>0</v>
      </c>
      <c r="N62" s="3">
        <v>0</v>
      </c>
      <c r="O62" s="3">
        <v>0</v>
      </c>
      <c r="P62" s="3">
        <v>0</v>
      </c>
      <c r="Q62" s="3">
        <v>0</v>
      </c>
      <c r="R62" s="3">
        <v>0</v>
      </c>
      <c r="S62" s="3">
        <v>0</v>
      </c>
      <c r="T62" s="3">
        <v>0</v>
      </c>
      <c r="U62" s="3">
        <v>0</v>
      </c>
      <c r="V62" s="3">
        <v>0</v>
      </c>
    </row>
    <row r="63" spans="1:22" x14ac:dyDescent="0.35">
      <c r="A63" t="s">
        <v>54</v>
      </c>
      <c r="B63" t="s">
        <v>41</v>
      </c>
      <c r="C63" t="s">
        <v>363</v>
      </c>
      <c r="D63" t="s">
        <v>274</v>
      </c>
      <c r="E63" t="s">
        <v>12</v>
      </c>
      <c r="F63" s="1" t="s">
        <v>365</v>
      </c>
      <c r="G63" s="4">
        <v>2.1188976377952754E-2</v>
      </c>
      <c r="H63" s="4">
        <v>1.5212598425196847E-2</v>
      </c>
      <c r="I63" s="4">
        <v>1.7748031496062994E-2</v>
      </c>
      <c r="J63" s="4">
        <v>1.8200787401574804E-2</v>
      </c>
      <c r="K63" s="4">
        <v>1.8925196850393702E-2</v>
      </c>
      <c r="L63" s="4">
        <v>2.1098425196850398E-2</v>
      </c>
      <c r="M63" s="4">
        <v>2.4539370078740155E-2</v>
      </c>
      <c r="N63" s="4">
        <v>3.5767716535433071E-2</v>
      </c>
      <c r="O63" s="4">
        <v>5.1976377952755899E-2</v>
      </c>
      <c r="P63" s="4">
        <v>0.10558267716535433</v>
      </c>
      <c r="Q63" s="4">
        <v>0.16018503937007872</v>
      </c>
      <c r="R63" s="4">
        <v>0.24448818897637797</v>
      </c>
      <c r="S63" s="4">
        <v>0.24892519685039369</v>
      </c>
      <c r="T63" s="4">
        <v>0.23</v>
      </c>
      <c r="U63" s="4">
        <v>0.25933858267716531</v>
      </c>
      <c r="V63" s="4">
        <v>0.27772047244094483</v>
      </c>
    </row>
    <row r="64" spans="1:22" hidden="1" x14ac:dyDescent="0.35">
      <c r="A64" t="s">
        <v>54</v>
      </c>
      <c r="B64" t="s">
        <v>42</v>
      </c>
      <c r="C64" t="s">
        <v>366</v>
      </c>
      <c r="D64" t="s">
        <v>278</v>
      </c>
      <c r="E64" t="s">
        <v>2</v>
      </c>
      <c r="F64" s="1" t="s">
        <v>367</v>
      </c>
      <c r="G64" s="75">
        <v>2.4497026094612165E-4</v>
      </c>
      <c r="H64" s="75">
        <v>1.3630514179728199E-3</v>
      </c>
      <c r="I64" s="75">
        <v>1.5438714035469355E-4</v>
      </c>
      <c r="J64" s="75">
        <v>1.3140505821874679E-4</v>
      </c>
      <c r="K64" s="75">
        <v>1.3837559964736729E-4</v>
      </c>
      <c r="L64" s="75">
        <v>1.2850641722862736E-3</v>
      </c>
      <c r="M64" s="75">
        <v>2.2510500000000005E-3</v>
      </c>
      <c r="N64" s="75">
        <v>2.0627100000000002E-3</v>
      </c>
      <c r="O64" s="75">
        <v>2.1568881198467159E-3</v>
      </c>
      <c r="P64" s="75">
        <v>2.9859396759444718E-3</v>
      </c>
      <c r="Q64" s="75">
        <v>2.0253000000000003E-3</v>
      </c>
      <c r="R64" s="75">
        <v>2.1967293224642507E-3</v>
      </c>
      <c r="S64" s="75">
        <v>2.3681586449285012E-3</v>
      </c>
      <c r="T64" s="75">
        <v>2.5395879673927517E-3</v>
      </c>
      <c r="U64" s="75">
        <v>2.7110172898570021E-3</v>
      </c>
      <c r="V64" s="75">
        <v>2.8824466123212526E-3</v>
      </c>
    </row>
    <row r="65" spans="1:22" x14ac:dyDescent="0.35">
      <c r="A65" t="s">
        <v>54</v>
      </c>
      <c r="B65" t="s">
        <v>42</v>
      </c>
      <c r="C65" t="s">
        <v>366</v>
      </c>
      <c r="D65" t="s">
        <v>278</v>
      </c>
      <c r="E65" t="s">
        <v>21</v>
      </c>
      <c r="F65" s="1" t="s">
        <v>368</v>
      </c>
      <c r="G65" s="5">
        <v>0</v>
      </c>
      <c r="H65" s="5">
        <v>0</v>
      </c>
      <c r="I65" s="5">
        <v>0</v>
      </c>
      <c r="J65" s="5">
        <v>0</v>
      </c>
      <c r="K65" s="5">
        <v>0</v>
      </c>
      <c r="L65" s="5">
        <v>0</v>
      </c>
      <c r="M65" s="5">
        <v>0</v>
      </c>
      <c r="N65" s="5">
        <v>0</v>
      </c>
      <c r="O65" s="5">
        <v>0</v>
      </c>
      <c r="P65" s="5">
        <v>0</v>
      </c>
      <c r="Q65" s="5">
        <v>0</v>
      </c>
      <c r="R65" s="5">
        <v>0</v>
      </c>
      <c r="S65" s="5">
        <v>0</v>
      </c>
      <c r="T65" s="5">
        <v>0</v>
      </c>
      <c r="U65" s="5">
        <v>0</v>
      </c>
      <c r="V65" s="5">
        <v>0</v>
      </c>
    </row>
    <row r="66" spans="1:22" hidden="1" x14ac:dyDescent="0.35">
      <c r="A66" t="s">
        <v>73</v>
      </c>
      <c r="B66" t="s">
        <v>41</v>
      </c>
      <c r="C66" t="s">
        <v>369</v>
      </c>
      <c r="D66" t="s">
        <v>274</v>
      </c>
      <c r="E66" t="s">
        <v>2</v>
      </c>
      <c r="F66" s="1" t="s">
        <v>370</v>
      </c>
      <c r="G66" s="4">
        <v>0</v>
      </c>
      <c r="H66" s="4">
        <v>0</v>
      </c>
      <c r="I66" s="4">
        <v>0</v>
      </c>
      <c r="J66" s="4">
        <v>0</v>
      </c>
      <c r="K66" s="4">
        <v>0</v>
      </c>
      <c r="L66" s="4">
        <v>0</v>
      </c>
      <c r="M66" s="4">
        <v>0</v>
      </c>
      <c r="N66" s="4">
        <v>0</v>
      </c>
      <c r="O66" s="4">
        <v>0</v>
      </c>
      <c r="P66" s="4">
        <v>0</v>
      </c>
      <c r="Q66" s="4">
        <v>0</v>
      </c>
      <c r="R66" s="4">
        <v>0</v>
      </c>
      <c r="S66" s="4">
        <v>0</v>
      </c>
      <c r="T66" s="4">
        <v>0</v>
      </c>
      <c r="U66" s="4">
        <v>0</v>
      </c>
      <c r="V66" s="4">
        <v>0</v>
      </c>
    </row>
    <row r="67" spans="1:22" x14ac:dyDescent="0.35">
      <c r="A67" t="s">
        <v>73</v>
      </c>
      <c r="B67" t="s">
        <v>41</v>
      </c>
      <c r="C67" t="s">
        <v>369</v>
      </c>
      <c r="D67" t="s">
        <v>274</v>
      </c>
      <c r="E67" t="s">
        <v>12</v>
      </c>
      <c r="F67" s="1" t="s">
        <v>371</v>
      </c>
      <c r="G67" s="4">
        <v>0</v>
      </c>
      <c r="H67" s="4">
        <v>0</v>
      </c>
      <c r="I67" s="4">
        <v>0</v>
      </c>
      <c r="J67" s="4">
        <v>0</v>
      </c>
      <c r="K67" s="4">
        <v>0</v>
      </c>
      <c r="L67" s="4">
        <v>0</v>
      </c>
      <c r="M67" s="4">
        <v>0</v>
      </c>
      <c r="N67" s="4">
        <v>0</v>
      </c>
      <c r="O67" s="4">
        <v>0</v>
      </c>
      <c r="P67" s="4">
        <v>0</v>
      </c>
      <c r="Q67" s="4">
        <v>0</v>
      </c>
      <c r="R67" s="4">
        <v>0</v>
      </c>
      <c r="S67" s="4">
        <v>0</v>
      </c>
      <c r="T67" s="4">
        <v>0</v>
      </c>
      <c r="U67" s="4">
        <v>0</v>
      </c>
      <c r="V67" s="4">
        <v>0</v>
      </c>
    </row>
    <row r="68" spans="1:22" hidden="1" x14ac:dyDescent="0.35">
      <c r="A68" t="s">
        <v>73</v>
      </c>
      <c r="B68" t="s">
        <v>42</v>
      </c>
      <c r="C68" t="s">
        <v>372</v>
      </c>
      <c r="D68" t="s">
        <v>278</v>
      </c>
      <c r="E68" t="s">
        <v>2</v>
      </c>
      <c r="F68" s="1" t="s">
        <v>373</v>
      </c>
      <c r="G68" s="5">
        <v>0</v>
      </c>
      <c r="H68" s="5">
        <v>0</v>
      </c>
      <c r="I68" s="5">
        <v>0</v>
      </c>
      <c r="J68" s="5">
        <v>0</v>
      </c>
      <c r="K68" s="5">
        <v>0</v>
      </c>
      <c r="L68" s="5">
        <v>0</v>
      </c>
      <c r="M68" s="5">
        <v>0</v>
      </c>
      <c r="N68" s="5">
        <v>0</v>
      </c>
      <c r="O68" s="5">
        <v>0</v>
      </c>
      <c r="P68" s="5">
        <v>0</v>
      </c>
      <c r="Q68" s="5">
        <v>0</v>
      </c>
      <c r="R68" s="5">
        <v>0</v>
      </c>
      <c r="S68" s="5">
        <v>0</v>
      </c>
      <c r="T68" s="5">
        <v>0</v>
      </c>
      <c r="U68" s="5">
        <v>0</v>
      </c>
      <c r="V68" s="5">
        <v>0</v>
      </c>
    </row>
    <row r="69" spans="1:22" x14ac:dyDescent="0.35">
      <c r="A69" t="s">
        <v>73</v>
      </c>
      <c r="B69" t="s">
        <v>42</v>
      </c>
      <c r="C69" t="s">
        <v>372</v>
      </c>
      <c r="D69" t="s">
        <v>278</v>
      </c>
      <c r="E69" t="s">
        <v>21</v>
      </c>
      <c r="F69" s="1" t="s">
        <v>374</v>
      </c>
      <c r="G69" s="5">
        <v>0</v>
      </c>
      <c r="H69" s="5">
        <v>0</v>
      </c>
      <c r="I69" s="5">
        <v>0</v>
      </c>
      <c r="J69" s="5">
        <v>0</v>
      </c>
      <c r="K69" s="5">
        <v>0</v>
      </c>
      <c r="L69" s="5">
        <v>0</v>
      </c>
      <c r="M69" s="5">
        <v>0</v>
      </c>
      <c r="N69" s="5">
        <v>0</v>
      </c>
      <c r="O69" s="5">
        <v>0</v>
      </c>
      <c r="P69" s="5">
        <v>0</v>
      </c>
      <c r="Q69" s="5">
        <v>0</v>
      </c>
      <c r="R69" s="5">
        <v>0</v>
      </c>
      <c r="S69" s="5">
        <v>0</v>
      </c>
      <c r="T69" s="5">
        <v>0</v>
      </c>
      <c r="U69" s="5">
        <v>0</v>
      </c>
      <c r="V69" s="5">
        <v>0</v>
      </c>
    </row>
    <row r="70" spans="1:22" hidden="1" x14ac:dyDescent="0.35">
      <c r="A70" t="s">
        <v>55</v>
      </c>
      <c r="B70" t="s">
        <v>41</v>
      </c>
      <c r="C70" t="s">
        <v>375</v>
      </c>
      <c r="D70" t="s">
        <v>274</v>
      </c>
      <c r="E70" t="s">
        <v>2</v>
      </c>
      <c r="F70" s="1" t="s">
        <v>376</v>
      </c>
      <c r="G70" s="3">
        <v>0</v>
      </c>
      <c r="H70" s="3">
        <v>0</v>
      </c>
      <c r="I70" s="3">
        <v>0</v>
      </c>
      <c r="J70" s="3">
        <v>0</v>
      </c>
      <c r="K70" s="3">
        <v>0</v>
      </c>
      <c r="L70" s="3">
        <v>0</v>
      </c>
      <c r="M70" s="3">
        <v>0</v>
      </c>
      <c r="N70" s="3">
        <v>0</v>
      </c>
      <c r="O70" s="3">
        <v>0</v>
      </c>
      <c r="P70" s="3">
        <v>0</v>
      </c>
      <c r="Q70" s="3">
        <v>0</v>
      </c>
      <c r="R70" s="3">
        <v>0</v>
      </c>
      <c r="S70" s="3">
        <v>0</v>
      </c>
      <c r="T70" s="3">
        <v>0</v>
      </c>
      <c r="U70" s="3">
        <v>0</v>
      </c>
      <c r="V70" s="3">
        <v>0</v>
      </c>
    </row>
    <row r="71" spans="1:22" x14ac:dyDescent="0.35">
      <c r="A71" t="s">
        <v>55</v>
      </c>
      <c r="B71" t="s">
        <v>41</v>
      </c>
      <c r="C71" t="s">
        <v>375</v>
      </c>
      <c r="D71" t="s">
        <v>274</v>
      </c>
      <c r="E71" t="s">
        <v>12</v>
      </c>
      <c r="F71" s="1" t="s">
        <v>377</v>
      </c>
      <c r="G71" s="4">
        <v>0</v>
      </c>
      <c r="H71" s="4">
        <v>0</v>
      </c>
      <c r="I71" s="4">
        <v>0</v>
      </c>
      <c r="J71" s="4">
        <v>0</v>
      </c>
      <c r="K71" s="4">
        <v>0</v>
      </c>
      <c r="L71" s="4">
        <v>0</v>
      </c>
      <c r="M71" s="4">
        <v>0</v>
      </c>
      <c r="N71" s="4">
        <v>0</v>
      </c>
      <c r="O71" s="4">
        <v>0</v>
      </c>
      <c r="P71" s="4">
        <v>0</v>
      </c>
      <c r="Q71" s="4">
        <v>0</v>
      </c>
      <c r="R71" s="4">
        <v>0</v>
      </c>
      <c r="S71" s="4">
        <v>0</v>
      </c>
      <c r="T71" s="4">
        <v>0</v>
      </c>
      <c r="U71" s="4">
        <v>0</v>
      </c>
      <c r="V71" s="4">
        <v>0</v>
      </c>
    </row>
    <row r="72" spans="1:22" hidden="1" x14ac:dyDescent="0.35">
      <c r="A72" t="s">
        <v>55</v>
      </c>
      <c r="B72" t="s">
        <v>42</v>
      </c>
      <c r="C72" t="s">
        <v>378</v>
      </c>
      <c r="D72" t="s">
        <v>278</v>
      </c>
      <c r="E72" t="s">
        <v>2</v>
      </c>
      <c r="F72" s="1" t="s">
        <v>379</v>
      </c>
      <c r="G72" s="75">
        <v>8.5578558442320093E-6</v>
      </c>
      <c r="H72" s="75">
        <v>3.6176813413431365E-5</v>
      </c>
      <c r="I72" s="75">
        <v>3.7005290056487044E-5</v>
      </c>
      <c r="J72" s="75">
        <v>3.8248005021070565E-5</v>
      </c>
      <c r="K72" s="75">
        <v>3.949071998565408E-5</v>
      </c>
      <c r="L72" s="75">
        <v>3.9352640545144797E-5</v>
      </c>
      <c r="M72" s="75">
        <v>6.9689999999999992E-5</v>
      </c>
      <c r="N72" s="75">
        <v>7.0149999999999998E-5</v>
      </c>
      <c r="O72" s="75">
        <v>7.038E-5</v>
      </c>
      <c r="P72" s="75">
        <v>7.1069999999999995E-5</v>
      </c>
      <c r="Q72" s="75">
        <v>7.1299999999999998E-5</v>
      </c>
      <c r="R72" s="75">
        <v>7.5988765636407889E-5</v>
      </c>
      <c r="S72" s="75">
        <v>8.067753127281578E-5</v>
      </c>
      <c r="T72" s="75">
        <v>8.536629690922367E-5</v>
      </c>
      <c r="U72" s="75">
        <v>9.0055062545631561E-5</v>
      </c>
      <c r="V72" s="75">
        <v>9.4743828182039451E-5</v>
      </c>
    </row>
    <row r="73" spans="1:22" x14ac:dyDescent="0.35">
      <c r="A73" t="s">
        <v>55</v>
      </c>
      <c r="B73" t="s">
        <v>42</v>
      </c>
      <c r="C73" t="s">
        <v>378</v>
      </c>
      <c r="D73" t="s">
        <v>278</v>
      </c>
      <c r="E73" t="s">
        <v>21</v>
      </c>
      <c r="F73" s="1" t="s">
        <v>380</v>
      </c>
      <c r="G73" s="5">
        <v>0</v>
      </c>
      <c r="H73" s="5">
        <v>0</v>
      </c>
      <c r="I73" s="5">
        <v>0</v>
      </c>
      <c r="J73" s="5">
        <v>0</v>
      </c>
      <c r="K73" s="5">
        <v>0</v>
      </c>
      <c r="L73" s="5">
        <v>0</v>
      </c>
      <c r="M73" s="5">
        <v>0</v>
      </c>
      <c r="N73" s="5">
        <v>0</v>
      </c>
      <c r="O73" s="5">
        <v>0</v>
      </c>
      <c r="P73" s="5">
        <v>0</v>
      </c>
      <c r="Q73" s="5">
        <v>0</v>
      </c>
      <c r="R73" s="5">
        <v>0</v>
      </c>
      <c r="S73" s="5">
        <v>0</v>
      </c>
      <c r="T73" s="5">
        <v>0</v>
      </c>
      <c r="U73" s="5">
        <v>0</v>
      </c>
      <c r="V73" s="5">
        <v>0</v>
      </c>
    </row>
    <row r="74" spans="1:22" hidden="1" x14ac:dyDescent="0.35">
      <c r="A74" t="s">
        <v>56</v>
      </c>
      <c r="B74" t="s">
        <v>41</v>
      </c>
      <c r="C74" t="s">
        <v>381</v>
      </c>
      <c r="D74" t="s">
        <v>274</v>
      </c>
      <c r="E74" t="s">
        <v>2</v>
      </c>
      <c r="F74" s="1" t="s">
        <v>382</v>
      </c>
      <c r="G74" s="3">
        <v>0</v>
      </c>
      <c r="H74" s="3">
        <v>0</v>
      </c>
      <c r="I74" s="3">
        <v>0</v>
      </c>
      <c r="J74" s="3">
        <v>0</v>
      </c>
      <c r="K74" s="3">
        <v>0</v>
      </c>
      <c r="L74" s="3">
        <v>0</v>
      </c>
      <c r="M74" s="3">
        <v>0</v>
      </c>
      <c r="N74" s="3">
        <v>0</v>
      </c>
      <c r="O74" s="3">
        <v>0</v>
      </c>
      <c r="P74" s="3">
        <v>0</v>
      </c>
      <c r="Q74" s="3">
        <v>0</v>
      </c>
      <c r="R74" s="3">
        <v>0</v>
      </c>
      <c r="S74" s="3">
        <v>0</v>
      </c>
      <c r="T74" s="3">
        <v>0</v>
      </c>
      <c r="U74" s="3">
        <v>0</v>
      </c>
      <c r="V74" s="3">
        <v>0</v>
      </c>
    </row>
    <row r="75" spans="1:22" x14ac:dyDescent="0.35">
      <c r="A75" t="s">
        <v>56</v>
      </c>
      <c r="B75" t="s">
        <v>41</v>
      </c>
      <c r="C75" t="s">
        <v>381</v>
      </c>
      <c r="D75" t="s">
        <v>274</v>
      </c>
      <c r="E75" t="s">
        <v>12</v>
      </c>
      <c r="F75" s="1" t="s">
        <v>383</v>
      </c>
      <c r="G75" s="4">
        <v>0</v>
      </c>
      <c r="H75" s="4">
        <v>0</v>
      </c>
      <c r="I75" s="4">
        <v>0</v>
      </c>
      <c r="J75" s="4">
        <v>0</v>
      </c>
      <c r="K75" s="4">
        <v>0</v>
      </c>
      <c r="L75" s="4">
        <v>8.993186116998246E-2</v>
      </c>
      <c r="M75" s="4">
        <v>8.993186116998246E-2</v>
      </c>
      <c r="N75" s="4">
        <v>9.9245687199471286E-2</v>
      </c>
      <c r="O75" s="4">
        <v>9.9245687199471286E-2</v>
      </c>
      <c r="P75" s="4">
        <v>0.11665185387753244</v>
      </c>
      <c r="Q75" s="4">
        <v>0.11909482463936555</v>
      </c>
      <c r="R75" s="4">
        <v>0.12367539481780268</v>
      </c>
      <c r="S75" s="4">
        <v>0.12113485791116886</v>
      </c>
      <c r="T75" s="4">
        <v>0.13400000000000001</v>
      </c>
      <c r="U75" s="4">
        <v>0.13286829379458082</v>
      </c>
      <c r="V75" s="4">
        <v>0.13665544814384362</v>
      </c>
    </row>
    <row r="76" spans="1:22" hidden="1" x14ac:dyDescent="0.35">
      <c r="A76" t="s">
        <v>56</v>
      </c>
      <c r="B76" t="s">
        <v>42</v>
      </c>
      <c r="C76" t="s">
        <v>384</v>
      </c>
      <c r="D76" t="s">
        <v>278</v>
      </c>
      <c r="E76" t="s">
        <v>2</v>
      </c>
      <c r="F76" s="1" t="s">
        <v>385</v>
      </c>
      <c r="G76" s="75">
        <v>2.0755764703762193E-3</v>
      </c>
      <c r="H76" s="75">
        <v>2.6651459418143603E-3</v>
      </c>
      <c r="I76" s="75">
        <v>2.6160286688482305E-3</v>
      </c>
      <c r="J76" s="75">
        <v>2.8740011286007739E-3</v>
      </c>
      <c r="K76" s="75">
        <v>3.2776169803659296E-3</v>
      </c>
      <c r="L76" s="75">
        <v>3.1396615093393209E-3</v>
      </c>
      <c r="M76" s="75">
        <v>1.0070870000000001E-2</v>
      </c>
      <c r="N76" s="75">
        <v>1.0424330000000002E-2</v>
      </c>
      <c r="O76" s="75">
        <v>1.136004E-2</v>
      </c>
      <c r="P76" s="75">
        <v>1.1745010000000002E-2</v>
      </c>
      <c r="Q76" s="75">
        <v>1.2357400000000001E-2</v>
      </c>
      <c r="R76" s="75">
        <v>1.2357400000000001E-2</v>
      </c>
      <c r="S76" s="75">
        <v>1.2357400000000001E-2</v>
      </c>
      <c r="T76" s="75">
        <v>1.2357400000000001E-2</v>
      </c>
      <c r="U76" s="75">
        <v>1.2357400000000001E-2</v>
      </c>
      <c r="V76" s="75">
        <v>1.2357400000000001E-2</v>
      </c>
    </row>
    <row r="77" spans="1:22" x14ac:dyDescent="0.35">
      <c r="A77" t="s">
        <v>56</v>
      </c>
      <c r="B77" t="s">
        <v>42</v>
      </c>
      <c r="C77" t="s">
        <v>384</v>
      </c>
      <c r="D77" t="s">
        <v>278</v>
      </c>
      <c r="E77" t="s">
        <v>21</v>
      </c>
      <c r="F77" s="1" t="s">
        <v>386</v>
      </c>
      <c r="G77" s="75">
        <v>0.67100000000000004</v>
      </c>
      <c r="H77" s="75">
        <v>0.67100000000000004</v>
      </c>
      <c r="I77" s="75">
        <v>0.67100000000000004</v>
      </c>
      <c r="J77" s="75">
        <v>0.67100000000000004</v>
      </c>
      <c r="K77" s="75">
        <v>0.69499999999999995</v>
      </c>
      <c r="L77" s="75">
        <v>0.72799999999999998</v>
      </c>
      <c r="M77" s="75">
        <v>0.72799999999999998</v>
      </c>
      <c r="N77" s="75">
        <v>0.72799999999999998</v>
      </c>
      <c r="O77" s="75">
        <v>0.72899999999999998</v>
      </c>
      <c r="P77" s="75">
        <v>0.76800000000000002</v>
      </c>
      <c r="Q77" s="75">
        <v>0.76800000000000002</v>
      </c>
      <c r="R77" s="75">
        <v>0.76800000000000002</v>
      </c>
      <c r="S77" s="75">
        <v>0.76800000000000002</v>
      </c>
      <c r="T77" s="75">
        <v>0.76800000000000002</v>
      </c>
      <c r="U77" s="75">
        <v>0.76800000000000002</v>
      </c>
      <c r="V77" s="75">
        <v>0.76800000000000002</v>
      </c>
    </row>
    <row r="78" spans="1:22" hidden="1" x14ac:dyDescent="0.35">
      <c r="A78" t="s">
        <v>74</v>
      </c>
      <c r="B78" t="s">
        <v>41</v>
      </c>
      <c r="C78" t="s">
        <v>387</v>
      </c>
      <c r="D78" t="s">
        <v>274</v>
      </c>
      <c r="E78" t="s">
        <v>2</v>
      </c>
      <c r="F78" s="1" t="s">
        <v>388</v>
      </c>
      <c r="G78" s="4">
        <v>0</v>
      </c>
      <c r="H78" s="4">
        <v>0</v>
      </c>
      <c r="I78" s="4">
        <v>0</v>
      </c>
      <c r="J78" s="4">
        <v>0</v>
      </c>
      <c r="K78" s="4">
        <v>0</v>
      </c>
      <c r="L78" s="4">
        <v>0</v>
      </c>
      <c r="M78" s="4">
        <v>0</v>
      </c>
      <c r="N78" s="4">
        <v>0</v>
      </c>
      <c r="O78" s="4">
        <v>0</v>
      </c>
      <c r="P78" s="4">
        <v>0</v>
      </c>
      <c r="Q78" s="4">
        <v>0</v>
      </c>
      <c r="R78" s="4">
        <v>0</v>
      </c>
      <c r="S78" s="4">
        <v>0</v>
      </c>
      <c r="T78" s="4">
        <v>0</v>
      </c>
      <c r="U78" s="4">
        <v>0</v>
      </c>
      <c r="V78" s="4">
        <v>0</v>
      </c>
    </row>
    <row r="79" spans="1:22" x14ac:dyDescent="0.35">
      <c r="A79" t="s">
        <v>74</v>
      </c>
      <c r="B79" t="s">
        <v>41</v>
      </c>
      <c r="C79" t="s">
        <v>387</v>
      </c>
      <c r="D79" t="s">
        <v>274</v>
      </c>
      <c r="E79" t="s">
        <v>12</v>
      </c>
      <c r="F79" s="1" t="s">
        <v>389</v>
      </c>
      <c r="G79" s="4">
        <v>0</v>
      </c>
      <c r="H79" s="4">
        <v>0</v>
      </c>
      <c r="I79" s="4">
        <v>0</v>
      </c>
      <c r="J79" s="4">
        <v>0</v>
      </c>
      <c r="K79" s="4">
        <v>0</v>
      </c>
      <c r="L79" s="4">
        <v>0</v>
      </c>
      <c r="M79" s="4">
        <v>0</v>
      </c>
      <c r="N79" s="4">
        <v>0</v>
      </c>
      <c r="O79" s="4">
        <v>0</v>
      </c>
      <c r="P79" s="4">
        <v>0</v>
      </c>
      <c r="Q79" s="4">
        <v>0</v>
      </c>
      <c r="R79" s="4">
        <v>0</v>
      </c>
      <c r="S79" s="4">
        <v>0</v>
      </c>
      <c r="T79" s="4">
        <v>0</v>
      </c>
      <c r="U79" s="4">
        <v>0</v>
      </c>
      <c r="V79" s="4">
        <v>0</v>
      </c>
    </row>
    <row r="80" spans="1:22" hidden="1" x14ac:dyDescent="0.35">
      <c r="A80" t="s">
        <v>74</v>
      </c>
      <c r="B80" t="s">
        <v>42</v>
      </c>
      <c r="C80" t="s">
        <v>390</v>
      </c>
      <c r="D80" t="s">
        <v>278</v>
      </c>
      <c r="E80" t="s">
        <v>2</v>
      </c>
      <c r="F80" s="1" t="s">
        <v>391</v>
      </c>
      <c r="G80" s="5">
        <v>0</v>
      </c>
      <c r="H80" s="5">
        <v>0</v>
      </c>
      <c r="I80" s="5">
        <v>0</v>
      </c>
      <c r="J80" s="5">
        <v>0</v>
      </c>
      <c r="K80" s="5">
        <v>0</v>
      </c>
      <c r="L80" s="5">
        <v>0</v>
      </c>
      <c r="M80" s="5">
        <v>0</v>
      </c>
      <c r="N80" s="5">
        <v>0</v>
      </c>
      <c r="O80" s="5">
        <v>0</v>
      </c>
      <c r="P80" s="5">
        <v>0</v>
      </c>
      <c r="Q80" s="5">
        <v>0</v>
      </c>
      <c r="R80" s="5">
        <v>0</v>
      </c>
      <c r="S80" s="5">
        <v>0</v>
      </c>
      <c r="T80" s="5">
        <v>0</v>
      </c>
      <c r="U80" s="5">
        <v>0</v>
      </c>
      <c r="V80" s="5">
        <v>0</v>
      </c>
    </row>
    <row r="81" spans="1:22" x14ac:dyDescent="0.35">
      <c r="A81" t="s">
        <v>74</v>
      </c>
      <c r="B81" t="s">
        <v>42</v>
      </c>
      <c r="C81" t="s">
        <v>390</v>
      </c>
      <c r="D81" t="s">
        <v>278</v>
      </c>
      <c r="E81" t="s">
        <v>21</v>
      </c>
      <c r="F81" s="1" t="s">
        <v>392</v>
      </c>
      <c r="G81" s="75">
        <v>0.16600000000000001</v>
      </c>
      <c r="H81" s="75">
        <v>0.16600000000000001</v>
      </c>
      <c r="I81" s="75">
        <v>0.16600000000000001</v>
      </c>
      <c r="J81" s="75">
        <v>0.16600000000000001</v>
      </c>
      <c r="K81" s="75">
        <v>0.16600000000000001</v>
      </c>
      <c r="L81" s="75">
        <v>0.16600000000000001</v>
      </c>
      <c r="M81" s="75">
        <v>0.21099999999999999</v>
      </c>
      <c r="N81" s="75">
        <v>0.218</v>
      </c>
      <c r="O81" s="75">
        <v>0.218</v>
      </c>
      <c r="P81" s="75">
        <v>0.218</v>
      </c>
      <c r="Q81" s="75">
        <v>0.217</v>
      </c>
      <c r="R81" s="75">
        <v>0.20699999999999999</v>
      </c>
      <c r="S81" s="75">
        <v>0.23099999999999998</v>
      </c>
      <c r="T81" s="75">
        <v>0.24669999999999997</v>
      </c>
      <c r="U81" s="75">
        <v>0.25383999999999995</v>
      </c>
      <c r="V81" s="75">
        <v>0.26097999999999993</v>
      </c>
    </row>
    <row r="82" spans="1:22" hidden="1" x14ac:dyDescent="0.35">
      <c r="A82" t="s">
        <v>57</v>
      </c>
      <c r="B82" t="s">
        <v>41</v>
      </c>
      <c r="C82" t="s">
        <v>393</v>
      </c>
      <c r="D82" t="s">
        <v>274</v>
      </c>
      <c r="E82" t="s">
        <v>2</v>
      </c>
      <c r="F82" s="1" t="s">
        <v>394</v>
      </c>
      <c r="G82" s="3">
        <v>0</v>
      </c>
      <c r="H82" s="3">
        <v>0</v>
      </c>
      <c r="I82" s="3">
        <v>0</v>
      </c>
      <c r="J82" s="3">
        <v>0</v>
      </c>
      <c r="K82" s="3">
        <v>0</v>
      </c>
      <c r="L82" s="3">
        <v>0</v>
      </c>
      <c r="M82" s="3">
        <v>0</v>
      </c>
      <c r="N82" s="3">
        <v>0</v>
      </c>
      <c r="O82" s="3">
        <v>0</v>
      </c>
      <c r="P82" s="3">
        <v>0</v>
      </c>
      <c r="Q82" s="3">
        <v>0</v>
      </c>
      <c r="R82" s="3">
        <v>0</v>
      </c>
      <c r="S82" s="3">
        <v>0</v>
      </c>
      <c r="T82" s="3">
        <v>0</v>
      </c>
      <c r="U82" s="3">
        <v>0</v>
      </c>
      <c r="V82" s="3">
        <v>0</v>
      </c>
    </row>
    <row r="83" spans="1:22" x14ac:dyDescent="0.35">
      <c r="A83" t="s">
        <v>57</v>
      </c>
      <c r="B83" t="s">
        <v>41</v>
      </c>
      <c r="C83" t="s">
        <v>393</v>
      </c>
      <c r="D83" t="s">
        <v>274</v>
      </c>
      <c r="E83" t="s">
        <v>12</v>
      </c>
      <c r="F83" s="1" t="s">
        <v>395</v>
      </c>
      <c r="G83" s="4">
        <v>0</v>
      </c>
      <c r="H83" s="4">
        <v>0</v>
      </c>
      <c r="I83" s="4">
        <v>0</v>
      </c>
      <c r="J83" s="4">
        <v>0</v>
      </c>
      <c r="K83" s="4">
        <v>0</v>
      </c>
      <c r="L83" s="4">
        <v>0</v>
      </c>
      <c r="M83" s="4">
        <v>0</v>
      </c>
      <c r="N83" s="4">
        <v>0</v>
      </c>
      <c r="O83" s="4">
        <v>0</v>
      </c>
      <c r="P83" s="4">
        <v>0</v>
      </c>
      <c r="Q83" s="4">
        <v>0</v>
      </c>
      <c r="R83" s="4">
        <v>0</v>
      </c>
      <c r="S83" s="4">
        <v>0</v>
      </c>
      <c r="T83" s="4">
        <v>0</v>
      </c>
      <c r="U83" s="4">
        <v>0</v>
      </c>
      <c r="V83" s="4">
        <v>0</v>
      </c>
    </row>
    <row r="84" spans="1:22" hidden="1" x14ac:dyDescent="0.35">
      <c r="A84" t="s">
        <v>57</v>
      </c>
      <c r="B84" t="s">
        <v>42</v>
      </c>
      <c r="C84" t="s">
        <v>396</v>
      </c>
      <c r="D84" t="s">
        <v>278</v>
      </c>
      <c r="E84" t="s">
        <v>2</v>
      </c>
      <c r="F84" s="1" t="s">
        <v>397</v>
      </c>
      <c r="G84" s="75">
        <v>3.3174867386134989E-4</v>
      </c>
      <c r="H84" s="75">
        <v>1.6075418336082957E-4</v>
      </c>
      <c r="I84" s="75">
        <v>1.5446617958991279E-4</v>
      </c>
      <c r="J84" s="75">
        <v>1.454442611359887E-4</v>
      </c>
      <c r="K84" s="75">
        <v>6.9988215884987033E-5</v>
      </c>
      <c r="L84" s="75">
        <v>2.3785057742163563E-4</v>
      </c>
      <c r="M84" s="75">
        <v>2.89624E-3</v>
      </c>
      <c r="N84" s="75">
        <v>3.2668800000000002E-3</v>
      </c>
      <c r="O84" s="75">
        <v>4.0615256000000001E-3</v>
      </c>
      <c r="P84" s="75">
        <v>3.5752000000000006E-3</v>
      </c>
      <c r="Q84" s="75">
        <v>3.6145600000000006E-3</v>
      </c>
      <c r="R84" s="75">
        <v>4.1778477917969094E-3</v>
      </c>
      <c r="S84" s="75">
        <v>4.7411355835938187E-3</v>
      </c>
      <c r="T84" s="75">
        <v>5.304423375390728E-3</v>
      </c>
      <c r="U84" s="75">
        <v>5.8677111671876373E-3</v>
      </c>
      <c r="V84" s="75">
        <v>6.4309989589845466E-3</v>
      </c>
    </row>
    <row r="85" spans="1:22" x14ac:dyDescent="0.35">
      <c r="A85" t="s">
        <v>57</v>
      </c>
      <c r="B85" t="s">
        <v>42</v>
      </c>
      <c r="C85" t="s">
        <v>396</v>
      </c>
      <c r="D85" t="s">
        <v>278</v>
      </c>
      <c r="E85" t="s">
        <v>21</v>
      </c>
      <c r="F85" s="1" t="s">
        <v>398</v>
      </c>
      <c r="G85" s="5">
        <v>0</v>
      </c>
      <c r="H85" s="5">
        <v>0</v>
      </c>
      <c r="I85" s="5">
        <v>0</v>
      </c>
      <c r="J85" s="5">
        <v>0</v>
      </c>
      <c r="K85" s="5">
        <v>0</v>
      </c>
      <c r="L85" s="5">
        <v>0</v>
      </c>
      <c r="M85" s="5">
        <v>0</v>
      </c>
      <c r="N85" s="5">
        <v>0</v>
      </c>
      <c r="O85" s="5">
        <v>0</v>
      </c>
      <c r="P85" s="5">
        <v>0</v>
      </c>
      <c r="Q85" s="5">
        <v>0</v>
      </c>
      <c r="R85" s="5">
        <v>0</v>
      </c>
      <c r="S85" s="5">
        <v>0</v>
      </c>
      <c r="T85" s="5">
        <v>0</v>
      </c>
      <c r="U85" s="5">
        <v>0</v>
      </c>
      <c r="V85" s="5">
        <v>0</v>
      </c>
    </row>
    <row r="86" spans="1:22" hidden="1" x14ac:dyDescent="0.35">
      <c r="A86" t="s">
        <v>58</v>
      </c>
      <c r="B86" t="s">
        <v>41</v>
      </c>
      <c r="C86" t="s">
        <v>399</v>
      </c>
      <c r="D86" t="s">
        <v>274</v>
      </c>
      <c r="E86" t="s">
        <v>2</v>
      </c>
      <c r="F86" s="1" t="s">
        <v>400</v>
      </c>
      <c r="G86" s="3">
        <v>0</v>
      </c>
      <c r="H86" s="3">
        <v>0</v>
      </c>
      <c r="I86" s="3">
        <v>0</v>
      </c>
      <c r="J86" s="3">
        <v>0</v>
      </c>
      <c r="K86" s="3">
        <v>0</v>
      </c>
      <c r="L86" s="3">
        <v>0</v>
      </c>
      <c r="M86" s="3">
        <v>0</v>
      </c>
      <c r="N86" s="3">
        <v>0</v>
      </c>
      <c r="O86" s="3">
        <v>0</v>
      </c>
      <c r="P86" s="3">
        <v>0</v>
      </c>
      <c r="Q86" s="3">
        <v>0</v>
      </c>
      <c r="R86" s="3">
        <v>0</v>
      </c>
      <c r="S86" s="3">
        <v>0</v>
      </c>
      <c r="T86" s="3">
        <v>0</v>
      </c>
      <c r="U86" s="3">
        <v>0</v>
      </c>
      <c r="V86" s="3">
        <v>0</v>
      </c>
    </row>
    <row r="87" spans="1:22" x14ac:dyDescent="0.35">
      <c r="A87" t="s">
        <v>58</v>
      </c>
      <c r="B87" t="s">
        <v>41</v>
      </c>
      <c r="C87" t="s">
        <v>399</v>
      </c>
      <c r="D87" t="s">
        <v>274</v>
      </c>
      <c r="E87" t="s">
        <v>12</v>
      </c>
      <c r="F87" s="1" t="s">
        <v>401</v>
      </c>
      <c r="G87" s="4">
        <v>0</v>
      </c>
      <c r="H87" s="4">
        <v>0</v>
      </c>
      <c r="I87" s="4">
        <v>0</v>
      </c>
      <c r="J87" s="4">
        <v>0</v>
      </c>
      <c r="K87" s="4">
        <v>0</v>
      </c>
      <c r="L87" s="4">
        <v>0</v>
      </c>
      <c r="M87" s="4">
        <v>0</v>
      </c>
      <c r="N87" s="4">
        <v>0</v>
      </c>
      <c r="O87" s="4">
        <v>0</v>
      </c>
      <c r="P87" s="4">
        <v>0</v>
      </c>
      <c r="Q87" s="4">
        <v>0</v>
      </c>
      <c r="R87" s="4">
        <v>0</v>
      </c>
      <c r="S87" s="4">
        <v>0</v>
      </c>
      <c r="T87" s="4">
        <v>0</v>
      </c>
      <c r="U87" s="4">
        <v>0</v>
      </c>
      <c r="V87" s="4">
        <v>0</v>
      </c>
    </row>
    <row r="88" spans="1:22" hidden="1" x14ac:dyDescent="0.35">
      <c r="A88" t="s">
        <v>58</v>
      </c>
      <c r="B88" t="s">
        <v>42</v>
      </c>
      <c r="C88" t="s">
        <v>402</v>
      </c>
      <c r="D88" t="s">
        <v>278</v>
      </c>
      <c r="E88" t="s">
        <v>2</v>
      </c>
      <c r="F88" s="1" t="s">
        <v>403</v>
      </c>
      <c r="G88" s="75">
        <v>5.3284000000000007E-5</v>
      </c>
      <c r="H88" s="75">
        <v>8.733854422604422E-4</v>
      </c>
      <c r="I88" s="75">
        <v>8.834726658476658E-4</v>
      </c>
      <c r="J88" s="75">
        <v>9.0953132678132681E-4</v>
      </c>
      <c r="K88" s="75">
        <v>9.170967444717444E-4</v>
      </c>
      <c r="L88" s="75">
        <v>9.2466216216216231E-4</v>
      </c>
      <c r="M88" s="75">
        <v>4.0898000000000002E-3</v>
      </c>
      <c r="N88" s="75">
        <v>3.9579800000000007E-3</v>
      </c>
      <c r="O88" s="75">
        <v>3.9951600000000002E-3</v>
      </c>
      <c r="P88" s="75">
        <v>3.7991200000000009E-3</v>
      </c>
      <c r="Q88" s="75">
        <v>3.2481799999999998E-3</v>
      </c>
      <c r="R88" s="75">
        <v>3.5562579768339767E-3</v>
      </c>
      <c r="S88" s="75">
        <v>3.8643359536679536E-3</v>
      </c>
      <c r="T88" s="75">
        <v>4.1724139305019305E-3</v>
      </c>
      <c r="U88" s="75">
        <v>4.4804919073359074E-3</v>
      </c>
      <c r="V88" s="75">
        <v>4.7885698841698843E-3</v>
      </c>
    </row>
    <row r="89" spans="1:22" x14ac:dyDescent="0.35">
      <c r="A89" t="s">
        <v>58</v>
      </c>
      <c r="B89" t="s">
        <v>42</v>
      </c>
      <c r="C89" t="s">
        <v>402</v>
      </c>
      <c r="D89" t="s">
        <v>278</v>
      </c>
      <c r="E89" t="s">
        <v>21</v>
      </c>
      <c r="F89" s="1" t="s">
        <v>404</v>
      </c>
      <c r="G89" s="5">
        <v>0</v>
      </c>
      <c r="H89" s="5">
        <v>0</v>
      </c>
      <c r="I89" s="5">
        <v>0</v>
      </c>
      <c r="J89" s="5">
        <v>0</v>
      </c>
      <c r="K89" s="5">
        <v>0</v>
      </c>
      <c r="L89" s="5">
        <v>0</v>
      </c>
      <c r="M89" s="5">
        <v>0</v>
      </c>
      <c r="N89" s="5">
        <v>0</v>
      </c>
      <c r="O89" s="5">
        <v>0</v>
      </c>
      <c r="P89" s="5">
        <v>0</v>
      </c>
      <c r="Q89" s="5">
        <v>0</v>
      </c>
      <c r="R89" s="5">
        <v>0</v>
      </c>
      <c r="S89" s="5">
        <v>0</v>
      </c>
      <c r="T89" s="5">
        <v>0</v>
      </c>
      <c r="U89" s="5">
        <v>0</v>
      </c>
      <c r="V89" s="5">
        <v>0</v>
      </c>
    </row>
    <row r="90" spans="1:22" hidden="1" x14ac:dyDescent="0.35">
      <c r="A90" t="s">
        <v>77</v>
      </c>
      <c r="B90" t="s">
        <v>41</v>
      </c>
      <c r="C90" t="s">
        <v>405</v>
      </c>
      <c r="D90" t="s">
        <v>274</v>
      </c>
      <c r="E90" t="s">
        <v>2</v>
      </c>
      <c r="F90" s="1" t="s">
        <v>406</v>
      </c>
      <c r="G90" s="76">
        <v>0.250833333534</v>
      </c>
      <c r="H90" s="76">
        <v>0.25337962983233331</v>
      </c>
      <c r="I90" s="76">
        <v>0.30975152802557898</v>
      </c>
      <c r="J90" s="76">
        <v>0.31805120395814468</v>
      </c>
      <c r="K90" s="76">
        <v>0.31188518543469329</v>
      </c>
      <c r="L90" s="76">
        <v>0.30904462987686532</v>
      </c>
      <c r="M90" s="76">
        <v>0.31030722247046805</v>
      </c>
      <c r="N90" s="76">
        <v>0.33215601878424333</v>
      </c>
      <c r="O90" s="76">
        <v>0.32779527804001402</v>
      </c>
      <c r="P90" s="76">
        <v>0.35636837991472431</v>
      </c>
      <c r="Q90" s="76">
        <v>0.38777171327318039</v>
      </c>
      <c r="R90" s="76">
        <v>0.41542578736937769</v>
      </c>
      <c r="S90" s="76">
        <v>0.41285328736731958</v>
      </c>
      <c r="T90" s="76">
        <v>0.46850138926368995</v>
      </c>
      <c r="U90" s="76">
        <v>0.44762958369143702</v>
      </c>
      <c r="V90" s="76">
        <v>0.46490871796451955</v>
      </c>
    </row>
    <row r="91" spans="1:22" x14ac:dyDescent="0.35">
      <c r="A91" t="s">
        <v>77</v>
      </c>
      <c r="B91" t="s">
        <v>41</v>
      </c>
      <c r="C91" t="s">
        <v>405</v>
      </c>
      <c r="D91" t="s">
        <v>274</v>
      </c>
      <c r="E91" t="s">
        <v>12</v>
      </c>
      <c r="F91" s="1" t="s">
        <v>407</v>
      </c>
      <c r="G91" s="4">
        <v>0.63439814865566657</v>
      </c>
      <c r="H91" s="4">
        <v>0.64212963014333335</v>
      </c>
      <c r="I91" s="4">
        <v>0.7917216673000439</v>
      </c>
      <c r="J91" s="4">
        <v>0.81430731546626067</v>
      </c>
      <c r="K91" s="4">
        <v>0.8170925932462666</v>
      </c>
      <c r="L91" s="4">
        <v>0.81666541731999909</v>
      </c>
      <c r="M91" s="4">
        <v>0.85847115809418417</v>
      </c>
      <c r="N91" s="4">
        <v>0.89295481552917877</v>
      </c>
      <c r="O91" s="4">
        <v>0.87799574144313741</v>
      </c>
      <c r="P91" s="4">
        <v>0.91706958406698902</v>
      </c>
      <c r="Q91" s="4">
        <v>0.96941564892368071</v>
      </c>
      <c r="R91" s="4">
        <v>1.0172742600730786</v>
      </c>
      <c r="S91" s="4">
        <v>0.94798051001764361</v>
      </c>
      <c r="T91" s="4">
        <v>1.0695981490038267</v>
      </c>
      <c r="U91" s="4">
        <v>1.0819480564211141</v>
      </c>
      <c r="V91" s="4">
        <v>1.1096869268136755</v>
      </c>
    </row>
    <row r="92" spans="1:22" hidden="1" x14ac:dyDescent="0.35">
      <c r="A92" t="s">
        <v>77</v>
      </c>
      <c r="B92" t="s">
        <v>42</v>
      </c>
      <c r="C92" t="s">
        <v>408</v>
      </c>
      <c r="D92" t="s">
        <v>278</v>
      </c>
      <c r="E92" t="s">
        <v>2</v>
      </c>
      <c r="F92" s="1" t="s">
        <v>409</v>
      </c>
      <c r="G92" s="75">
        <v>9.0723029195274526E-4</v>
      </c>
      <c r="H92" s="75">
        <v>1.154000737382876E-3</v>
      </c>
      <c r="I92" s="75">
        <v>1.3392215789833559E-3</v>
      </c>
      <c r="J92" s="75">
        <v>1.451553545797531E-3</v>
      </c>
      <c r="K92" s="75">
        <v>1.5554591068049357E-3</v>
      </c>
      <c r="L92" s="75">
        <v>1.6042749186307953E-3</v>
      </c>
      <c r="M92" s="75">
        <v>1.7316713282422764E-3</v>
      </c>
      <c r="N92" s="75">
        <v>1.9159096559585806E-3</v>
      </c>
      <c r="O92" s="75">
        <v>2.1246480629698145E-3</v>
      </c>
      <c r="P92" s="75">
        <v>2.6481617058900691E-3</v>
      </c>
      <c r="Q92" s="75">
        <v>2.9933704353628343E-3</v>
      </c>
      <c r="R92" s="75">
        <v>3.2807514279662733E-3</v>
      </c>
      <c r="S92" s="75">
        <v>3.7150156644049515E-3</v>
      </c>
      <c r="T92" s="75">
        <v>4.0819752809053301E-3</v>
      </c>
      <c r="U92" s="75">
        <v>4.4409025188125936E-3</v>
      </c>
      <c r="V92" s="75">
        <v>4.7998297567198572E-3</v>
      </c>
    </row>
    <row r="93" spans="1:22" x14ac:dyDescent="0.35">
      <c r="A93" t="s">
        <v>77</v>
      </c>
      <c r="B93" t="s">
        <v>42</v>
      </c>
      <c r="C93" t="s">
        <v>408</v>
      </c>
      <c r="D93" t="s">
        <v>278</v>
      </c>
      <c r="E93" t="s">
        <v>21</v>
      </c>
      <c r="F93" s="1" t="s">
        <v>410</v>
      </c>
      <c r="G93" s="75">
        <v>0.7000927697080469</v>
      </c>
      <c r="H93" s="75">
        <v>0.8978459992626171</v>
      </c>
      <c r="I93" s="75">
        <v>1.0443607784210167</v>
      </c>
      <c r="J93" s="75">
        <v>1.1412484464542021</v>
      </c>
      <c r="K93" s="75">
        <v>1.2271445408931949</v>
      </c>
      <c r="L93" s="75">
        <v>1.2750957250813693</v>
      </c>
      <c r="M93" s="75">
        <v>1.3882683286717565</v>
      </c>
      <c r="N93" s="75">
        <v>1.5307840903440408</v>
      </c>
      <c r="O93" s="75">
        <v>1.7018753519370311</v>
      </c>
      <c r="P93" s="75">
        <v>2.1269518382941079</v>
      </c>
      <c r="Q93" s="75">
        <v>2.3992066295646359</v>
      </c>
      <c r="R93" s="75">
        <v>2.620919248572033</v>
      </c>
      <c r="S93" s="75">
        <v>2.9431849843355944</v>
      </c>
      <c r="T93" s="75">
        <v>3.2182180247190928</v>
      </c>
      <c r="U93" s="75">
        <v>3.4908690974811858</v>
      </c>
      <c r="V93" s="75">
        <v>3.7635201702432788</v>
      </c>
    </row>
    <row r="94" spans="1:22" hidden="1" x14ac:dyDescent="0.35">
      <c r="A94" t="s">
        <v>59</v>
      </c>
      <c r="B94" t="s">
        <v>41</v>
      </c>
      <c r="C94" t="s">
        <v>411</v>
      </c>
      <c r="D94" t="s">
        <v>274</v>
      </c>
      <c r="E94" t="s">
        <v>2</v>
      </c>
      <c r="F94" s="1" t="s">
        <v>412</v>
      </c>
      <c r="G94" s="3">
        <v>0</v>
      </c>
      <c r="H94" s="3">
        <v>0</v>
      </c>
      <c r="I94" s="3">
        <v>0</v>
      </c>
      <c r="J94" s="3">
        <v>0</v>
      </c>
      <c r="K94" s="3">
        <v>0</v>
      </c>
      <c r="L94" s="3">
        <v>0</v>
      </c>
      <c r="M94" s="3">
        <v>0</v>
      </c>
      <c r="N94" s="3">
        <v>0</v>
      </c>
      <c r="O94" s="3">
        <v>0</v>
      </c>
      <c r="P94" s="3">
        <v>0</v>
      </c>
      <c r="Q94" s="3">
        <v>0</v>
      </c>
      <c r="R94" s="3">
        <v>0</v>
      </c>
      <c r="S94" s="3">
        <v>0</v>
      </c>
      <c r="T94" s="3">
        <v>0</v>
      </c>
      <c r="U94" s="3">
        <v>0</v>
      </c>
      <c r="V94" s="3">
        <v>0</v>
      </c>
    </row>
    <row r="95" spans="1:22" x14ac:dyDescent="0.35">
      <c r="A95" t="s">
        <v>59</v>
      </c>
      <c r="B95" t="s">
        <v>41</v>
      </c>
      <c r="C95" t="s">
        <v>411</v>
      </c>
      <c r="D95" t="s">
        <v>274</v>
      </c>
      <c r="E95" t="s">
        <v>12</v>
      </c>
      <c r="F95" s="1" t="s">
        <v>413</v>
      </c>
      <c r="G95" s="4">
        <v>0</v>
      </c>
      <c r="H95" s="4">
        <v>0</v>
      </c>
      <c r="I95" s="4">
        <v>0</v>
      </c>
      <c r="J95" s="4">
        <v>0</v>
      </c>
      <c r="K95" s="4">
        <v>0</v>
      </c>
      <c r="L95" s="4">
        <v>0</v>
      </c>
      <c r="M95" s="4">
        <v>0</v>
      </c>
      <c r="N95" s="4">
        <v>0</v>
      </c>
      <c r="O95" s="4">
        <v>0</v>
      </c>
      <c r="P95" s="4">
        <v>0</v>
      </c>
      <c r="Q95" s="4">
        <v>0</v>
      </c>
      <c r="R95" s="4">
        <v>0</v>
      </c>
      <c r="S95" s="4">
        <v>0</v>
      </c>
      <c r="T95" s="4">
        <v>0</v>
      </c>
      <c r="U95" s="4">
        <v>0</v>
      </c>
      <c r="V95" s="4">
        <v>0</v>
      </c>
    </row>
    <row r="96" spans="1:22" hidden="1" x14ac:dyDescent="0.35">
      <c r="A96" t="s">
        <v>59</v>
      </c>
      <c r="B96" t="s">
        <v>42</v>
      </c>
      <c r="C96" t="s">
        <v>414</v>
      </c>
      <c r="D96" t="s">
        <v>278</v>
      </c>
      <c r="E96" t="s">
        <v>2</v>
      </c>
      <c r="F96" s="1" t="s">
        <v>415</v>
      </c>
      <c r="G96" s="75">
        <v>0</v>
      </c>
      <c r="H96" s="75">
        <v>1.0581348845664424E-4</v>
      </c>
      <c r="I96" s="75">
        <v>1.0581348845664424E-4</v>
      </c>
      <c r="J96" s="75">
        <v>1.0581348845664424E-4</v>
      </c>
      <c r="K96" s="75">
        <v>1.0680239956371569E-4</v>
      </c>
      <c r="L96" s="75">
        <v>1.1965824395564442E-4</v>
      </c>
      <c r="M96" s="75">
        <v>3.3500000000000001E-4</v>
      </c>
      <c r="N96" s="75">
        <v>1.34804E-3</v>
      </c>
      <c r="O96" s="75">
        <v>1.3587600000000001E-3</v>
      </c>
      <c r="P96" s="75">
        <v>3.2427999999999998E-4</v>
      </c>
      <c r="Q96" s="75">
        <v>3.2160000000000001E-4</v>
      </c>
      <c r="R96" s="75">
        <v>3.4983625086347937E-4</v>
      </c>
      <c r="S96" s="75">
        <v>3.7807250172695872E-4</v>
      </c>
      <c r="T96" s="75">
        <v>4.0630875259043808E-4</v>
      </c>
      <c r="U96" s="75">
        <v>4.3454500345391743E-4</v>
      </c>
      <c r="V96" s="75">
        <v>4.6278125431739679E-4</v>
      </c>
    </row>
    <row r="97" spans="1:22" x14ac:dyDescent="0.35">
      <c r="A97" t="s">
        <v>59</v>
      </c>
      <c r="B97" t="s">
        <v>42</v>
      </c>
      <c r="C97" t="s">
        <v>414</v>
      </c>
      <c r="D97" t="s">
        <v>278</v>
      </c>
      <c r="E97" t="s">
        <v>21</v>
      </c>
      <c r="F97" s="1" t="s">
        <v>416</v>
      </c>
      <c r="G97" s="5">
        <v>0</v>
      </c>
      <c r="H97" s="5">
        <v>0</v>
      </c>
      <c r="I97" s="5">
        <v>0</v>
      </c>
      <c r="J97" s="5">
        <v>0</v>
      </c>
      <c r="K97" s="5">
        <v>0</v>
      </c>
      <c r="L97" s="5">
        <v>0</v>
      </c>
      <c r="M97" s="5">
        <v>0</v>
      </c>
      <c r="N97" s="5">
        <v>0</v>
      </c>
      <c r="O97" s="5">
        <v>0</v>
      </c>
      <c r="P97" s="5">
        <v>0</v>
      </c>
      <c r="Q97" s="5">
        <v>0</v>
      </c>
      <c r="R97" s="5">
        <v>0</v>
      </c>
      <c r="S97" s="5">
        <v>0</v>
      </c>
      <c r="T97" s="5">
        <v>0</v>
      </c>
      <c r="U97" s="5">
        <v>0</v>
      </c>
      <c r="V97" s="5">
        <v>0</v>
      </c>
    </row>
    <row r="98" spans="1:22" hidden="1" x14ac:dyDescent="0.35">
      <c r="A98" t="s">
        <v>60</v>
      </c>
      <c r="B98" t="s">
        <v>41</v>
      </c>
      <c r="C98" t="s">
        <v>417</v>
      </c>
      <c r="D98" t="s">
        <v>274</v>
      </c>
      <c r="E98" t="s">
        <v>2</v>
      </c>
      <c r="F98" s="1" t="s">
        <v>418</v>
      </c>
      <c r="G98" s="3">
        <v>0</v>
      </c>
      <c r="H98" s="3">
        <v>0</v>
      </c>
      <c r="I98" s="3">
        <v>0</v>
      </c>
      <c r="J98" s="3">
        <v>0</v>
      </c>
      <c r="K98" s="3">
        <v>0</v>
      </c>
      <c r="L98" s="3">
        <v>0</v>
      </c>
      <c r="M98" s="3">
        <v>0</v>
      </c>
      <c r="N98" s="3">
        <v>0</v>
      </c>
      <c r="O98" s="3">
        <v>0</v>
      </c>
      <c r="P98" s="3">
        <v>0</v>
      </c>
      <c r="Q98" s="3">
        <v>0</v>
      </c>
      <c r="R98" s="3">
        <v>0</v>
      </c>
      <c r="S98" s="3">
        <v>0</v>
      </c>
      <c r="T98" s="3">
        <v>0</v>
      </c>
      <c r="U98" s="3">
        <v>0</v>
      </c>
      <c r="V98" s="3">
        <v>0</v>
      </c>
    </row>
    <row r="99" spans="1:22" x14ac:dyDescent="0.35">
      <c r="A99" t="s">
        <v>60</v>
      </c>
      <c r="B99" t="s">
        <v>41</v>
      </c>
      <c r="C99" t="s">
        <v>417</v>
      </c>
      <c r="D99" t="s">
        <v>274</v>
      </c>
      <c r="E99" t="s">
        <v>12</v>
      </c>
      <c r="F99" s="1" t="s">
        <v>419</v>
      </c>
      <c r="G99" s="4">
        <v>0</v>
      </c>
      <c r="H99" s="4">
        <v>0</v>
      </c>
      <c r="I99" s="4">
        <v>0</v>
      </c>
      <c r="J99" s="4">
        <v>0</v>
      </c>
      <c r="K99" s="4">
        <v>0</v>
      </c>
      <c r="L99" s="4">
        <v>0</v>
      </c>
      <c r="M99" s="4">
        <v>0</v>
      </c>
      <c r="N99" s="4">
        <v>0</v>
      </c>
      <c r="O99" s="4">
        <v>0</v>
      </c>
      <c r="P99" s="4">
        <v>0</v>
      </c>
      <c r="Q99" s="4">
        <v>0</v>
      </c>
      <c r="R99" s="4">
        <v>0</v>
      </c>
      <c r="S99" s="4">
        <v>0</v>
      </c>
      <c r="T99" s="4">
        <v>0</v>
      </c>
      <c r="U99" s="4">
        <v>0</v>
      </c>
      <c r="V99" s="4">
        <v>0</v>
      </c>
    </row>
    <row r="100" spans="1:22" hidden="1" x14ac:dyDescent="0.35">
      <c r="A100" t="s">
        <v>60</v>
      </c>
      <c r="B100" t="s">
        <v>42</v>
      </c>
      <c r="C100" t="s">
        <v>420</v>
      </c>
      <c r="D100" t="s">
        <v>278</v>
      </c>
      <c r="E100" t="s">
        <v>2</v>
      </c>
      <c r="F100" s="1" t="s">
        <v>421</v>
      </c>
      <c r="G100" s="5">
        <v>0</v>
      </c>
      <c r="H100" s="5">
        <v>0</v>
      </c>
      <c r="I100" s="5">
        <v>0</v>
      </c>
      <c r="J100" s="5">
        <v>0</v>
      </c>
      <c r="K100" s="5">
        <v>0</v>
      </c>
      <c r="L100" s="5">
        <v>0</v>
      </c>
      <c r="M100" s="5">
        <v>0</v>
      </c>
      <c r="N100" s="5">
        <v>0</v>
      </c>
      <c r="O100" s="5">
        <v>0</v>
      </c>
      <c r="P100" s="5">
        <v>0</v>
      </c>
      <c r="Q100" s="5">
        <v>0</v>
      </c>
      <c r="R100" s="5">
        <v>0</v>
      </c>
      <c r="S100" s="5">
        <v>0</v>
      </c>
      <c r="T100" s="5">
        <v>0</v>
      </c>
      <c r="U100" s="5">
        <v>0</v>
      </c>
      <c r="V100" s="5">
        <v>0</v>
      </c>
    </row>
    <row r="101" spans="1:22" x14ac:dyDescent="0.35">
      <c r="A101" t="s">
        <v>60</v>
      </c>
      <c r="B101" t="s">
        <v>42</v>
      </c>
      <c r="C101" t="s">
        <v>420</v>
      </c>
      <c r="D101" t="s">
        <v>278</v>
      </c>
      <c r="E101" t="s">
        <v>21</v>
      </c>
      <c r="F101" s="1" t="s">
        <v>422</v>
      </c>
      <c r="G101" s="5">
        <v>0</v>
      </c>
      <c r="H101" s="5">
        <v>0</v>
      </c>
      <c r="I101" s="5">
        <v>0</v>
      </c>
      <c r="J101" s="5">
        <v>0</v>
      </c>
      <c r="K101" s="5">
        <v>0</v>
      </c>
      <c r="L101" s="5">
        <v>0</v>
      </c>
      <c r="M101" s="5">
        <v>0</v>
      </c>
      <c r="N101" s="5">
        <v>0</v>
      </c>
      <c r="O101" s="5">
        <v>0</v>
      </c>
      <c r="P101" s="5">
        <v>0</v>
      </c>
      <c r="Q101" s="5">
        <v>0</v>
      </c>
      <c r="R101" s="5">
        <v>0</v>
      </c>
      <c r="S101" s="5">
        <v>0</v>
      </c>
      <c r="T101" s="5">
        <v>0</v>
      </c>
      <c r="U101" s="5">
        <v>0</v>
      </c>
      <c r="V101" s="5">
        <v>0</v>
      </c>
    </row>
    <row r="102" spans="1:22" hidden="1" x14ac:dyDescent="0.35">
      <c r="A102" t="s">
        <v>61</v>
      </c>
      <c r="B102" t="s">
        <v>41</v>
      </c>
      <c r="C102" t="s">
        <v>423</v>
      </c>
      <c r="D102" t="s">
        <v>274</v>
      </c>
      <c r="E102" t="s">
        <v>2</v>
      </c>
      <c r="F102" s="1" t="s">
        <v>424</v>
      </c>
      <c r="G102" s="3">
        <v>0</v>
      </c>
      <c r="H102" s="3">
        <v>0</v>
      </c>
      <c r="I102" s="3">
        <v>0</v>
      </c>
      <c r="J102" s="3">
        <v>0</v>
      </c>
      <c r="K102" s="3">
        <v>0</v>
      </c>
      <c r="L102" s="3">
        <v>0</v>
      </c>
      <c r="M102" s="3">
        <v>0</v>
      </c>
      <c r="N102" s="3">
        <v>0</v>
      </c>
      <c r="O102" s="3">
        <v>0</v>
      </c>
      <c r="P102" s="3">
        <v>0</v>
      </c>
      <c r="Q102" s="3">
        <v>0</v>
      </c>
      <c r="R102" s="3">
        <v>0</v>
      </c>
      <c r="S102" s="3">
        <v>0</v>
      </c>
      <c r="T102" s="3">
        <v>0</v>
      </c>
      <c r="U102" s="3">
        <v>0</v>
      </c>
      <c r="V102" s="3">
        <v>0</v>
      </c>
    </row>
    <row r="103" spans="1:22" x14ac:dyDescent="0.35">
      <c r="A103" t="s">
        <v>61</v>
      </c>
      <c r="B103" t="s">
        <v>41</v>
      </c>
      <c r="C103" t="s">
        <v>423</v>
      </c>
      <c r="D103" t="s">
        <v>274</v>
      </c>
      <c r="E103" t="s">
        <v>12</v>
      </c>
      <c r="F103" s="1" t="s">
        <v>425</v>
      </c>
      <c r="G103" s="4">
        <v>0</v>
      </c>
      <c r="H103" s="4">
        <v>0</v>
      </c>
      <c r="I103" s="4">
        <v>0</v>
      </c>
      <c r="J103" s="4">
        <v>0</v>
      </c>
      <c r="K103" s="4">
        <v>0</v>
      </c>
      <c r="L103" s="4">
        <v>0</v>
      </c>
      <c r="M103" s="4">
        <v>0</v>
      </c>
      <c r="N103" s="4">
        <v>0</v>
      </c>
      <c r="O103" s="4">
        <v>0</v>
      </c>
      <c r="P103" s="4">
        <v>0</v>
      </c>
      <c r="Q103" s="4">
        <v>0</v>
      </c>
      <c r="R103" s="4">
        <v>0</v>
      </c>
      <c r="S103" s="4">
        <v>0</v>
      </c>
      <c r="T103" s="4">
        <v>0</v>
      </c>
      <c r="U103" s="4">
        <v>0</v>
      </c>
      <c r="V103" s="4">
        <v>0</v>
      </c>
    </row>
    <row r="104" spans="1:22" hidden="1" x14ac:dyDescent="0.35">
      <c r="A104" t="s">
        <v>61</v>
      </c>
      <c r="B104" t="s">
        <v>42</v>
      </c>
      <c r="C104" t="s">
        <v>426</v>
      </c>
      <c r="D104" t="s">
        <v>278</v>
      </c>
      <c r="E104" t="s">
        <v>2</v>
      </c>
      <c r="F104" s="1" t="s">
        <v>427</v>
      </c>
      <c r="G104" s="75">
        <v>1.5274589371010447E-3</v>
      </c>
      <c r="H104" s="75">
        <v>2.3878443990721244E-3</v>
      </c>
      <c r="I104" s="75">
        <v>2.5899357542198045E-3</v>
      </c>
      <c r="J104" s="75">
        <v>2.7848871690166442E-3</v>
      </c>
      <c r="K104" s="75">
        <v>2.871808181983388E-3</v>
      </c>
      <c r="L104" s="75">
        <v>2.8870193592525684E-3</v>
      </c>
      <c r="M104" s="75">
        <v>3.6684E-3</v>
      </c>
      <c r="N104" s="75">
        <v>3.6866179055555556E-3</v>
      </c>
      <c r="O104" s="75">
        <v>3.7568000000000002E-3</v>
      </c>
      <c r="P104" s="75">
        <v>3.6735198499999993E-3</v>
      </c>
      <c r="Q104" s="75">
        <v>3.6731999999999997E-3</v>
      </c>
      <c r="R104" s="75">
        <v>3.7879555670909024E-3</v>
      </c>
      <c r="S104" s="75">
        <v>3.9027111341818051E-3</v>
      </c>
      <c r="T104" s="75">
        <v>4.0174667012727082E-3</v>
      </c>
      <c r="U104" s="75">
        <v>4.1322222683636113E-3</v>
      </c>
      <c r="V104" s="75">
        <v>4.2469778354545145E-3</v>
      </c>
    </row>
    <row r="105" spans="1:22" x14ac:dyDescent="0.35">
      <c r="A105" t="s">
        <v>61</v>
      </c>
      <c r="B105" t="s">
        <v>42</v>
      </c>
      <c r="C105" t="s">
        <v>426</v>
      </c>
      <c r="D105" t="s">
        <v>278</v>
      </c>
      <c r="E105" t="s">
        <v>21</v>
      </c>
      <c r="F105" s="1" t="s">
        <v>428</v>
      </c>
      <c r="G105" s="5">
        <v>0</v>
      </c>
      <c r="H105" s="5">
        <v>0</v>
      </c>
      <c r="I105" s="5">
        <v>0</v>
      </c>
      <c r="J105" s="5">
        <v>0</v>
      </c>
      <c r="K105" s="5">
        <v>0</v>
      </c>
      <c r="L105" s="5">
        <v>0</v>
      </c>
      <c r="M105" s="5">
        <v>0</v>
      </c>
      <c r="N105" s="5">
        <v>0</v>
      </c>
      <c r="O105" s="5">
        <v>0</v>
      </c>
      <c r="P105" s="5">
        <v>0</v>
      </c>
      <c r="Q105" s="5">
        <v>0</v>
      </c>
      <c r="R105" s="5">
        <v>0</v>
      </c>
      <c r="S105" s="5">
        <v>0</v>
      </c>
      <c r="T105" s="5">
        <v>0</v>
      </c>
      <c r="U105" s="5">
        <v>0</v>
      </c>
      <c r="V105" s="5">
        <v>0</v>
      </c>
    </row>
    <row r="106" spans="1:22" hidden="1" x14ac:dyDescent="0.35">
      <c r="A106" t="s">
        <v>62</v>
      </c>
      <c r="B106" t="s">
        <v>41</v>
      </c>
      <c r="C106" t="s">
        <v>429</v>
      </c>
      <c r="D106" t="s">
        <v>274</v>
      </c>
      <c r="E106" t="s">
        <v>2</v>
      </c>
      <c r="F106" s="1" t="s">
        <v>430</v>
      </c>
      <c r="G106" s="3">
        <v>0</v>
      </c>
      <c r="H106" s="3">
        <v>0</v>
      </c>
      <c r="I106" s="3">
        <v>0</v>
      </c>
      <c r="J106" s="3">
        <v>0</v>
      </c>
      <c r="K106" s="3">
        <v>0</v>
      </c>
      <c r="L106" s="3">
        <v>0</v>
      </c>
      <c r="M106" s="3">
        <v>0</v>
      </c>
      <c r="N106" s="3">
        <v>0</v>
      </c>
      <c r="O106" s="3">
        <v>0</v>
      </c>
      <c r="P106" s="3">
        <v>0</v>
      </c>
      <c r="Q106" s="3">
        <v>0</v>
      </c>
      <c r="R106" s="3">
        <v>0</v>
      </c>
      <c r="S106" s="3">
        <v>0</v>
      </c>
      <c r="T106" s="3">
        <v>0</v>
      </c>
      <c r="U106" s="3">
        <v>0</v>
      </c>
      <c r="V106" s="3">
        <v>0</v>
      </c>
    </row>
    <row r="107" spans="1:22" x14ac:dyDescent="0.35">
      <c r="A107" t="s">
        <v>62</v>
      </c>
      <c r="B107" t="s">
        <v>41</v>
      </c>
      <c r="C107" t="s">
        <v>429</v>
      </c>
      <c r="D107" t="s">
        <v>274</v>
      </c>
      <c r="E107" t="s">
        <v>12</v>
      </c>
      <c r="F107" s="1" t="s">
        <v>431</v>
      </c>
      <c r="G107" s="4">
        <v>0</v>
      </c>
      <c r="H107" s="4">
        <v>0</v>
      </c>
      <c r="I107" s="4">
        <v>0</v>
      </c>
      <c r="J107" s="4">
        <v>0</v>
      </c>
      <c r="K107" s="4">
        <v>0</v>
      </c>
      <c r="L107" s="4">
        <v>0</v>
      </c>
      <c r="M107" s="4">
        <v>0</v>
      </c>
      <c r="N107" s="4">
        <v>0</v>
      </c>
      <c r="O107" s="4">
        <v>0</v>
      </c>
      <c r="P107" s="4">
        <v>0</v>
      </c>
      <c r="Q107" s="4">
        <v>0</v>
      </c>
      <c r="R107" s="4">
        <v>0</v>
      </c>
      <c r="S107" s="4">
        <v>0</v>
      </c>
      <c r="T107" s="4">
        <v>0</v>
      </c>
      <c r="U107" s="4">
        <v>0</v>
      </c>
      <c r="V107" s="4">
        <v>0</v>
      </c>
    </row>
    <row r="108" spans="1:22" hidden="1" x14ac:dyDescent="0.35">
      <c r="A108" t="s">
        <v>62</v>
      </c>
      <c r="B108" t="s">
        <v>42</v>
      </c>
      <c r="C108" t="s">
        <v>432</v>
      </c>
      <c r="D108" t="s">
        <v>278</v>
      </c>
      <c r="E108" t="s">
        <v>2</v>
      </c>
      <c r="F108" s="1" t="s">
        <v>433</v>
      </c>
      <c r="G108" s="75">
        <v>8.0630888845183927E-4</v>
      </c>
      <c r="H108" s="75">
        <v>6.467771549191567E-3</v>
      </c>
      <c r="I108" s="75">
        <v>6.8869436163036162E-3</v>
      </c>
      <c r="J108" s="75">
        <v>6.7029354775531534E-3</v>
      </c>
      <c r="K108" s="75">
        <v>6.5899346288599238E-3</v>
      </c>
      <c r="L108" s="75">
        <v>6.6372728222314119E-3</v>
      </c>
      <c r="M108" s="75">
        <v>9.6345100000000006E-3</v>
      </c>
      <c r="N108" s="75">
        <v>9.0818800000000005E-3</v>
      </c>
      <c r="O108" s="75">
        <v>9.0306499999999994E-3</v>
      </c>
      <c r="P108" s="75">
        <v>9.3227700000000011E-3</v>
      </c>
      <c r="Q108" s="75">
        <v>9.3227700000000011E-3</v>
      </c>
      <c r="R108" s="75">
        <v>9.6782281682526571E-3</v>
      </c>
      <c r="S108" s="75">
        <v>1.0033686336505313E-2</v>
      </c>
      <c r="T108" s="75">
        <v>1.0389144504757969E-2</v>
      </c>
      <c r="U108" s="75">
        <v>1.0744602673010625E-2</v>
      </c>
      <c r="V108" s="75">
        <v>1.1100060841263281E-2</v>
      </c>
    </row>
    <row r="109" spans="1:22" x14ac:dyDescent="0.35">
      <c r="A109" t="s">
        <v>62</v>
      </c>
      <c r="B109" t="s">
        <v>42</v>
      </c>
      <c r="C109" t="s">
        <v>432</v>
      </c>
      <c r="D109" t="s">
        <v>278</v>
      </c>
      <c r="E109" t="s">
        <v>21</v>
      </c>
      <c r="F109" s="1" t="s">
        <v>434</v>
      </c>
      <c r="G109" s="5">
        <v>0</v>
      </c>
      <c r="H109" s="5">
        <v>0</v>
      </c>
      <c r="I109" s="5">
        <v>0</v>
      </c>
      <c r="J109" s="5">
        <v>0</v>
      </c>
      <c r="K109" s="5">
        <v>0</v>
      </c>
      <c r="L109" s="5">
        <v>0</v>
      </c>
      <c r="M109" s="5">
        <v>0</v>
      </c>
      <c r="N109" s="5">
        <v>0</v>
      </c>
      <c r="O109" s="5">
        <v>0</v>
      </c>
      <c r="P109" s="5">
        <v>0</v>
      </c>
      <c r="Q109" s="5">
        <v>0</v>
      </c>
      <c r="R109" s="5">
        <v>0</v>
      </c>
      <c r="S109" s="5">
        <v>0</v>
      </c>
      <c r="T109" s="5">
        <v>0</v>
      </c>
      <c r="U109" s="5">
        <v>0</v>
      </c>
      <c r="V109" s="5">
        <v>0</v>
      </c>
    </row>
    <row r="110" spans="1:22" hidden="1" x14ac:dyDescent="0.35">
      <c r="A110" t="s">
        <v>63</v>
      </c>
      <c r="B110" t="s">
        <v>41</v>
      </c>
      <c r="C110" t="s">
        <v>435</v>
      </c>
      <c r="D110" t="s">
        <v>274</v>
      </c>
      <c r="E110" t="s">
        <v>2</v>
      </c>
      <c r="F110" s="1" t="s">
        <v>436</v>
      </c>
      <c r="G110" s="3">
        <v>0</v>
      </c>
      <c r="H110" s="3">
        <v>0</v>
      </c>
      <c r="I110" s="3">
        <v>0</v>
      </c>
      <c r="J110" s="3">
        <v>0</v>
      </c>
      <c r="K110" s="3">
        <v>0</v>
      </c>
      <c r="L110" s="3">
        <v>0</v>
      </c>
      <c r="M110" s="3">
        <v>0</v>
      </c>
      <c r="N110" s="3">
        <v>0</v>
      </c>
      <c r="O110" s="3">
        <v>0</v>
      </c>
      <c r="P110" s="3">
        <v>0</v>
      </c>
      <c r="Q110" s="3">
        <v>0</v>
      </c>
      <c r="R110" s="3">
        <v>0</v>
      </c>
      <c r="S110" s="3">
        <v>0</v>
      </c>
      <c r="T110" s="3">
        <v>0</v>
      </c>
      <c r="U110" s="3">
        <v>0</v>
      </c>
      <c r="V110" s="3">
        <v>0</v>
      </c>
    </row>
    <row r="111" spans="1:22" x14ac:dyDescent="0.35">
      <c r="A111" t="s">
        <v>63</v>
      </c>
      <c r="B111" t="s">
        <v>41</v>
      </c>
      <c r="C111" t="s">
        <v>435</v>
      </c>
      <c r="D111" t="s">
        <v>274</v>
      </c>
      <c r="E111" t="s">
        <v>12</v>
      </c>
      <c r="F111" s="1" t="s">
        <v>437</v>
      </c>
      <c r="G111" s="4">
        <v>0</v>
      </c>
      <c r="H111" s="4">
        <v>0</v>
      </c>
      <c r="I111" s="4">
        <v>0</v>
      </c>
      <c r="J111" s="4">
        <v>0</v>
      </c>
      <c r="K111" s="4">
        <v>0</v>
      </c>
      <c r="L111" s="4">
        <v>0</v>
      </c>
      <c r="M111" s="4">
        <v>0</v>
      </c>
      <c r="N111" s="4">
        <v>0</v>
      </c>
      <c r="O111" s="4">
        <v>0</v>
      </c>
      <c r="P111" s="4">
        <v>0</v>
      </c>
      <c r="Q111" s="4">
        <v>0</v>
      </c>
      <c r="R111" s="4">
        <v>0</v>
      </c>
      <c r="S111" s="4">
        <v>0</v>
      </c>
      <c r="T111" s="4">
        <v>0</v>
      </c>
      <c r="U111" s="4">
        <v>0</v>
      </c>
      <c r="V111" s="4">
        <v>0</v>
      </c>
    </row>
    <row r="112" spans="1:22" hidden="1" x14ac:dyDescent="0.35">
      <c r="A112" t="s">
        <v>63</v>
      </c>
      <c r="B112" t="s">
        <v>42</v>
      </c>
      <c r="C112" t="s">
        <v>438</v>
      </c>
      <c r="D112" t="s">
        <v>278</v>
      </c>
      <c r="E112" t="s">
        <v>2</v>
      </c>
      <c r="F112" s="1" t="s">
        <v>439</v>
      </c>
      <c r="G112" s="75">
        <v>3.9746334596434387E-3</v>
      </c>
      <c r="H112" s="75">
        <v>4.2213556330297783E-3</v>
      </c>
      <c r="I112" s="75">
        <v>4.0950594082881809E-3</v>
      </c>
      <c r="J112" s="75">
        <v>4.1830840497747487E-3</v>
      </c>
      <c r="K112" s="75">
        <v>4.9599971898518528E-3</v>
      </c>
      <c r="L112" s="75">
        <v>5.0135774064088935E-3</v>
      </c>
      <c r="M112" s="75">
        <v>6.2061999999999994E-3</v>
      </c>
      <c r="N112" s="75">
        <v>6.3057053505261645E-3</v>
      </c>
      <c r="O112" s="75">
        <v>6.0759999999999989E-3</v>
      </c>
      <c r="P112" s="75">
        <v>6.00574677762693E-3</v>
      </c>
      <c r="Q112" s="75">
        <v>5.7808800000000004E-3</v>
      </c>
      <c r="R112" s="75">
        <v>5.8667499414374333E-3</v>
      </c>
      <c r="S112" s="75">
        <v>5.9526198828748662E-3</v>
      </c>
      <c r="T112" s="75">
        <v>6.0384898243122992E-3</v>
      </c>
      <c r="U112" s="75">
        <v>6.1243597657497321E-3</v>
      </c>
      <c r="V112" s="75">
        <v>6.210229707187165E-3</v>
      </c>
    </row>
    <row r="113" spans="1:22" x14ac:dyDescent="0.35">
      <c r="A113" t="s">
        <v>63</v>
      </c>
      <c r="B113" t="s">
        <v>42</v>
      </c>
      <c r="C113" t="s">
        <v>438</v>
      </c>
      <c r="D113" t="s">
        <v>278</v>
      </c>
      <c r="E113" t="s">
        <v>21</v>
      </c>
      <c r="F113" s="1" t="s">
        <v>440</v>
      </c>
      <c r="G113" s="75">
        <v>1.4E-2</v>
      </c>
      <c r="H113" s="75">
        <v>2.5000000000000001E-2</v>
      </c>
      <c r="I113" s="75">
        <v>2.5000000000000001E-2</v>
      </c>
      <c r="J113" s="75">
        <v>2.5000000000000001E-2</v>
      </c>
      <c r="K113" s="75">
        <v>2.5000000000000001E-2</v>
      </c>
      <c r="L113" s="75">
        <v>2.5000000000000001E-2</v>
      </c>
      <c r="M113" s="75">
        <v>2.5000000000000001E-2</v>
      </c>
      <c r="N113" s="75">
        <v>2.5000000000000001E-2</v>
      </c>
      <c r="O113" s="75">
        <v>2.5000000000000001E-2</v>
      </c>
      <c r="P113" s="75">
        <v>2.5000000000000001E-2</v>
      </c>
      <c r="Q113" s="75">
        <v>2.5000000000000001E-2</v>
      </c>
      <c r="R113" s="75">
        <v>2.5000000000000001E-2</v>
      </c>
      <c r="S113" s="75">
        <v>2.5000000000000001E-2</v>
      </c>
      <c r="T113" s="75">
        <v>2.5000000000000001E-2</v>
      </c>
      <c r="U113" s="75">
        <v>2.5000000000000001E-2</v>
      </c>
      <c r="V113" s="75">
        <v>2.5000000000000001E-2</v>
      </c>
    </row>
    <row r="114" spans="1:22" hidden="1" x14ac:dyDescent="0.35">
      <c r="A114" t="s">
        <v>64</v>
      </c>
      <c r="B114" t="s">
        <v>41</v>
      </c>
      <c r="C114" t="s">
        <v>441</v>
      </c>
      <c r="D114" t="s">
        <v>274</v>
      </c>
      <c r="E114" t="s">
        <v>2</v>
      </c>
      <c r="F114" s="1" t="s">
        <v>442</v>
      </c>
      <c r="G114" s="3">
        <v>0</v>
      </c>
      <c r="H114" s="3">
        <v>0</v>
      </c>
      <c r="I114" s="3">
        <v>0</v>
      </c>
      <c r="J114" s="3">
        <v>0</v>
      </c>
      <c r="K114" s="3">
        <v>0</v>
      </c>
      <c r="L114" s="3">
        <v>0</v>
      </c>
      <c r="M114" s="3">
        <v>0</v>
      </c>
      <c r="N114" s="3">
        <v>0</v>
      </c>
      <c r="O114" s="3">
        <v>0</v>
      </c>
      <c r="P114" s="3">
        <v>0</v>
      </c>
      <c r="Q114" s="3">
        <v>0</v>
      </c>
      <c r="R114" s="3">
        <v>0</v>
      </c>
      <c r="S114" s="3">
        <v>0</v>
      </c>
      <c r="T114" s="3">
        <v>0</v>
      </c>
      <c r="U114" s="3">
        <v>0</v>
      </c>
      <c r="V114" s="3">
        <v>0</v>
      </c>
    </row>
    <row r="115" spans="1:22" x14ac:dyDescent="0.35">
      <c r="A115" t="s">
        <v>64</v>
      </c>
      <c r="B115" t="s">
        <v>41</v>
      </c>
      <c r="C115" t="s">
        <v>441</v>
      </c>
      <c r="D115" t="s">
        <v>274</v>
      </c>
      <c r="E115" t="s">
        <v>12</v>
      </c>
      <c r="F115" s="1" t="s">
        <v>443</v>
      </c>
      <c r="G115" s="4">
        <v>2.0593027044639951E-2</v>
      </c>
      <c r="H115" s="4">
        <v>0.10811339198435974</v>
      </c>
      <c r="I115" s="4">
        <v>0.11840990550667971</v>
      </c>
      <c r="J115" s="4">
        <v>3.0246008471814925E-2</v>
      </c>
      <c r="K115" s="4">
        <v>6.4353209514499848E-4</v>
      </c>
      <c r="L115" s="4">
        <v>7.0788530465949843E-3</v>
      </c>
      <c r="M115" s="4">
        <v>4.5047246660149887E-3</v>
      </c>
      <c r="N115" s="4">
        <v>2.5741283805799939E-3</v>
      </c>
      <c r="O115" s="4">
        <v>5.7917888563049861E-3</v>
      </c>
      <c r="P115" s="4">
        <v>0.13964646464646466</v>
      </c>
      <c r="Q115" s="4">
        <v>0.16152655588139458</v>
      </c>
      <c r="R115" s="4">
        <v>0.16474421635711961</v>
      </c>
      <c r="S115" s="4">
        <v>0.1684187846203975</v>
      </c>
      <c r="T115" s="4">
        <v>0.158</v>
      </c>
      <c r="U115" s="4">
        <v>0.15639760508308898</v>
      </c>
      <c r="V115" s="4">
        <v>0.1546973932877159</v>
      </c>
    </row>
    <row r="116" spans="1:22" hidden="1" x14ac:dyDescent="0.35">
      <c r="A116" t="s">
        <v>64</v>
      </c>
      <c r="B116" t="s">
        <v>42</v>
      </c>
      <c r="C116" t="s">
        <v>444</v>
      </c>
      <c r="D116" t="s">
        <v>278</v>
      </c>
      <c r="E116" t="s">
        <v>2</v>
      </c>
      <c r="F116" s="1" t="s">
        <v>445</v>
      </c>
      <c r="G116" s="75">
        <v>0</v>
      </c>
      <c r="H116" s="75">
        <v>7.8637363386813532E-4</v>
      </c>
      <c r="I116" s="75">
        <v>8.5626502531926138E-4</v>
      </c>
      <c r="J116" s="75">
        <v>8.9617568327905739E-4</v>
      </c>
      <c r="K116" s="75">
        <v>8.5149102317096039E-4</v>
      </c>
      <c r="L116" s="75">
        <v>8.7497911374060115E-4</v>
      </c>
      <c r="M116" s="75">
        <v>1.3830400000000001E-3</v>
      </c>
      <c r="N116" s="75">
        <v>1.3977766399999999E-3</v>
      </c>
      <c r="O116" s="75">
        <v>1.3247999999999999E-3</v>
      </c>
      <c r="P116" s="75">
        <v>1.1622400000000001E-3</v>
      </c>
      <c r="Q116" s="75">
        <v>1.1718399999999999E-3</v>
      </c>
      <c r="R116" s="75">
        <v>1.1932379368941998E-3</v>
      </c>
      <c r="S116" s="75">
        <v>1.2146358737883996E-3</v>
      </c>
      <c r="T116" s="75">
        <v>1.2360338106825995E-3</v>
      </c>
      <c r="U116" s="75">
        <v>1.2574317475767993E-3</v>
      </c>
      <c r="V116" s="75">
        <v>1.2788296844709992E-3</v>
      </c>
    </row>
    <row r="117" spans="1:22" x14ac:dyDescent="0.35">
      <c r="A117" t="s">
        <v>64</v>
      </c>
      <c r="B117" t="s">
        <v>42</v>
      </c>
      <c r="C117" t="s">
        <v>444</v>
      </c>
      <c r="D117" t="s">
        <v>278</v>
      </c>
      <c r="E117" t="s">
        <v>21</v>
      </c>
      <c r="F117" s="1" t="s">
        <v>446</v>
      </c>
      <c r="G117" s="5">
        <v>0</v>
      </c>
      <c r="H117" s="5">
        <v>0</v>
      </c>
      <c r="I117" s="5">
        <v>0</v>
      </c>
      <c r="J117" s="5">
        <v>0</v>
      </c>
      <c r="K117" s="5">
        <v>0</v>
      </c>
      <c r="L117" s="5">
        <v>0</v>
      </c>
      <c r="M117" s="5">
        <v>0</v>
      </c>
      <c r="N117" s="5">
        <v>0</v>
      </c>
      <c r="O117" s="5">
        <v>0</v>
      </c>
      <c r="P117" s="5">
        <v>0</v>
      </c>
      <c r="Q117" s="5">
        <v>0</v>
      </c>
      <c r="R117" s="5">
        <v>0</v>
      </c>
      <c r="S117" s="5">
        <v>0</v>
      </c>
      <c r="T117" s="5">
        <v>0</v>
      </c>
      <c r="U117" s="5">
        <v>0</v>
      </c>
      <c r="V117" s="5">
        <v>0</v>
      </c>
    </row>
    <row r="118" spans="1:22" hidden="1" x14ac:dyDescent="0.35">
      <c r="A118" t="s">
        <v>75</v>
      </c>
      <c r="B118" t="s">
        <v>41</v>
      </c>
      <c r="C118" t="s">
        <v>447</v>
      </c>
      <c r="D118" t="s">
        <v>274</v>
      </c>
      <c r="E118" t="s">
        <v>2</v>
      </c>
      <c r="F118" s="1" t="s">
        <v>448</v>
      </c>
      <c r="G118" s="4">
        <v>0</v>
      </c>
      <c r="H118" s="4">
        <v>0</v>
      </c>
      <c r="I118" s="4">
        <v>0</v>
      </c>
      <c r="J118" s="4">
        <v>0</v>
      </c>
      <c r="K118" s="4">
        <v>0</v>
      </c>
      <c r="L118" s="4">
        <v>0</v>
      </c>
      <c r="M118" s="4">
        <v>0</v>
      </c>
      <c r="N118" s="4">
        <v>0</v>
      </c>
      <c r="O118" s="4">
        <v>0</v>
      </c>
      <c r="P118" s="4">
        <v>0</v>
      </c>
      <c r="Q118" s="4">
        <v>0</v>
      </c>
      <c r="R118" s="4">
        <v>0</v>
      </c>
      <c r="S118" s="4">
        <v>0</v>
      </c>
      <c r="T118" s="4">
        <v>0</v>
      </c>
      <c r="U118" s="4">
        <v>0</v>
      </c>
      <c r="V118" s="4">
        <v>0</v>
      </c>
    </row>
    <row r="119" spans="1:22" x14ac:dyDescent="0.35">
      <c r="A119" t="s">
        <v>75</v>
      </c>
      <c r="B119" t="s">
        <v>41</v>
      </c>
      <c r="C119" t="s">
        <v>447</v>
      </c>
      <c r="D119" t="s">
        <v>274</v>
      </c>
      <c r="E119" t="s">
        <v>12</v>
      </c>
      <c r="F119" s="1" t="s">
        <v>449</v>
      </c>
      <c r="G119" s="4">
        <v>0</v>
      </c>
      <c r="H119" s="4">
        <v>0</v>
      </c>
      <c r="I119" s="4">
        <v>0</v>
      </c>
      <c r="J119" s="4">
        <v>0</v>
      </c>
      <c r="K119" s="4">
        <v>0</v>
      </c>
      <c r="L119" s="4">
        <v>0</v>
      </c>
      <c r="M119" s="4">
        <v>0</v>
      </c>
      <c r="N119" s="4">
        <v>0</v>
      </c>
      <c r="O119" s="4">
        <v>3.9479765217017092E-2</v>
      </c>
      <c r="P119" s="4">
        <v>3.5737607376541539E-2</v>
      </c>
      <c r="Q119" s="4">
        <v>4.1725059921302418E-2</v>
      </c>
      <c r="R119" s="4">
        <v>3.8731333648921978E-2</v>
      </c>
      <c r="S119" s="4">
        <v>0</v>
      </c>
      <c r="T119" s="4">
        <v>0</v>
      </c>
      <c r="U119" s="4">
        <v>0</v>
      </c>
      <c r="V119" s="4">
        <v>0</v>
      </c>
    </row>
    <row r="120" spans="1:22" hidden="1" x14ac:dyDescent="0.35">
      <c r="A120" t="s">
        <v>75</v>
      </c>
      <c r="B120" t="s">
        <v>42</v>
      </c>
      <c r="C120" t="s">
        <v>450</v>
      </c>
      <c r="D120" t="s">
        <v>278</v>
      </c>
      <c r="E120" t="s">
        <v>2</v>
      </c>
      <c r="F120" s="1" t="s">
        <v>451</v>
      </c>
      <c r="G120" s="5">
        <v>0</v>
      </c>
      <c r="H120" s="5">
        <v>0</v>
      </c>
      <c r="I120" s="5">
        <v>0</v>
      </c>
      <c r="J120" s="5">
        <v>0</v>
      </c>
      <c r="K120" s="5">
        <v>0</v>
      </c>
      <c r="L120" s="5">
        <v>0</v>
      </c>
      <c r="M120" s="5">
        <v>0</v>
      </c>
      <c r="N120" s="5">
        <v>0</v>
      </c>
      <c r="O120" s="5">
        <v>0</v>
      </c>
      <c r="P120" s="5">
        <v>0</v>
      </c>
      <c r="Q120" s="5">
        <v>0</v>
      </c>
      <c r="R120" s="5">
        <v>0</v>
      </c>
      <c r="S120" s="5">
        <v>0</v>
      </c>
      <c r="T120" s="5">
        <v>0</v>
      </c>
      <c r="U120" s="5">
        <v>0</v>
      </c>
      <c r="V120" s="5">
        <v>0</v>
      </c>
    </row>
    <row r="121" spans="1:22" x14ac:dyDescent="0.35">
      <c r="A121" t="s">
        <v>75</v>
      </c>
      <c r="B121" t="s">
        <v>42</v>
      </c>
      <c r="C121" t="s">
        <v>450</v>
      </c>
      <c r="D121" t="s">
        <v>278</v>
      </c>
      <c r="E121" t="s">
        <v>21</v>
      </c>
      <c r="F121" s="1" t="s">
        <v>452</v>
      </c>
      <c r="G121" s="75">
        <v>7.9000000000000001E-2</v>
      </c>
      <c r="H121" s="75">
        <v>7.9000000000000001E-2</v>
      </c>
      <c r="I121" s="75">
        <v>8.1900000000000001E-2</v>
      </c>
      <c r="J121" s="75">
        <v>8.1900000000000001E-2</v>
      </c>
      <c r="K121" s="75">
        <v>8.1900000000000001E-2</v>
      </c>
      <c r="L121" s="75">
        <v>8.1900000000000001E-2</v>
      </c>
      <c r="M121" s="75">
        <v>8.1900000000000001E-2</v>
      </c>
      <c r="N121" s="75">
        <v>8.2000000000000003E-2</v>
      </c>
      <c r="O121" s="75">
        <v>8.2000000000000003E-2</v>
      </c>
      <c r="P121" s="75">
        <v>8.2000000000000003E-2</v>
      </c>
      <c r="Q121" s="75">
        <v>8.2000000000000003E-2</v>
      </c>
      <c r="R121" s="75">
        <v>8.2000000000000003E-2</v>
      </c>
      <c r="S121" s="75">
        <v>8.2000000000000003E-2</v>
      </c>
      <c r="T121" s="75">
        <v>8.2000000000000003E-2</v>
      </c>
      <c r="U121" s="75">
        <v>8.2000000000000003E-2</v>
      </c>
      <c r="V121" s="75">
        <v>8.2000000000000003E-2</v>
      </c>
    </row>
    <row r="122" spans="1:22" hidden="1" x14ac:dyDescent="0.35">
      <c r="A122" t="s">
        <v>65</v>
      </c>
      <c r="B122" t="s">
        <v>41</v>
      </c>
      <c r="C122" t="s">
        <v>453</v>
      </c>
      <c r="D122" t="s">
        <v>274</v>
      </c>
      <c r="E122" t="s">
        <v>2</v>
      </c>
      <c r="F122" s="1" t="s">
        <v>454</v>
      </c>
      <c r="G122" s="3">
        <v>0</v>
      </c>
      <c r="H122" s="3">
        <v>0</v>
      </c>
      <c r="I122" s="3">
        <v>0</v>
      </c>
      <c r="J122" s="3">
        <v>0</v>
      </c>
      <c r="K122" s="3">
        <v>0</v>
      </c>
      <c r="L122" s="3">
        <v>0</v>
      </c>
      <c r="M122" s="3">
        <v>0</v>
      </c>
      <c r="N122" s="3">
        <v>0</v>
      </c>
      <c r="O122" s="3">
        <v>0</v>
      </c>
      <c r="P122" s="3">
        <v>0</v>
      </c>
      <c r="Q122" s="3">
        <v>0</v>
      </c>
      <c r="R122" s="3">
        <v>0</v>
      </c>
      <c r="S122" s="3">
        <v>0</v>
      </c>
      <c r="T122" s="3">
        <v>0</v>
      </c>
      <c r="U122" s="3">
        <v>0</v>
      </c>
      <c r="V122" s="3">
        <v>0</v>
      </c>
    </row>
    <row r="123" spans="1:22" x14ac:dyDescent="0.35">
      <c r="A123" t="s">
        <v>65</v>
      </c>
      <c r="B123" t="s">
        <v>41</v>
      </c>
      <c r="C123" t="s">
        <v>453</v>
      </c>
      <c r="D123" t="s">
        <v>274</v>
      </c>
      <c r="E123" t="s">
        <v>12</v>
      </c>
      <c r="F123" s="1" t="s">
        <v>455</v>
      </c>
      <c r="G123" s="4">
        <v>1.9371069182389938E-2</v>
      </c>
      <c r="H123" s="4">
        <v>2.2830188679245283E-2</v>
      </c>
      <c r="I123" s="4">
        <v>2.559748427672956E-2</v>
      </c>
      <c r="J123" s="4">
        <v>2.0201257861635215E-2</v>
      </c>
      <c r="K123" s="4">
        <v>1.992452830188679E-2</v>
      </c>
      <c r="L123" s="4">
        <v>1.9232704402515725E-2</v>
      </c>
      <c r="M123" s="4">
        <v>1.4389937106918242E-2</v>
      </c>
      <c r="N123" s="4">
        <v>1.3144654088050316E-2</v>
      </c>
      <c r="O123" s="4">
        <v>1.411320754716981E-2</v>
      </c>
      <c r="P123" s="4">
        <v>1.6603773584905661E-2</v>
      </c>
      <c r="Q123" s="4">
        <v>1.6742138364779877E-2</v>
      </c>
      <c r="R123" s="4">
        <v>1.9371069182389931E-2</v>
      </c>
      <c r="S123" s="4">
        <v>2.047798742138365E-2</v>
      </c>
      <c r="T123" s="4">
        <v>2.1999999999999999E-2</v>
      </c>
      <c r="U123" s="4">
        <v>2.3383647798742132E-2</v>
      </c>
      <c r="V123" s="4">
        <v>2.4974842767295589E-2</v>
      </c>
    </row>
    <row r="124" spans="1:22" hidden="1" x14ac:dyDescent="0.35">
      <c r="A124" t="s">
        <v>65</v>
      </c>
      <c r="B124" t="s">
        <v>42</v>
      </c>
      <c r="C124" t="s">
        <v>456</v>
      </c>
      <c r="D124" t="s">
        <v>278</v>
      </c>
      <c r="E124" t="s">
        <v>2</v>
      </c>
      <c r="F124" s="1" t="s">
        <v>457</v>
      </c>
      <c r="G124" s="75">
        <v>8.5529567210133314E-5</v>
      </c>
      <c r="H124" s="75">
        <v>9.4179721389919943E-4</v>
      </c>
      <c r="I124" s="75">
        <v>7.3610952104109827E-4</v>
      </c>
      <c r="J124" s="75">
        <v>7.3372177004606218E-4</v>
      </c>
      <c r="K124" s="75">
        <v>5.4065504673315144E-4</v>
      </c>
      <c r="L124" s="75">
        <v>9.6226365099950798E-4</v>
      </c>
      <c r="M124" s="75">
        <v>1.08372E-3</v>
      </c>
      <c r="N124" s="75">
        <v>1.9315999999999997E-3</v>
      </c>
      <c r="O124" s="75">
        <v>1.9280799999999998E-3</v>
      </c>
      <c r="P124" s="75">
        <v>1.7877199999999998E-3</v>
      </c>
      <c r="Q124" s="75">
        <v>1.6473600000000001E-3</v>
      </c>
      <c r="R124" s="75">
        <v>1.8054731927143561E-3</v>
      </c>
      <c r="S124" s="75">
        <v>1.9635863854287122E-3</v>
      </c>
      <c r="T124" s="75">
        <v>2.121699578143068E-3</v>
      </c>
      <c r="U124" s="75">
        <v>2.2798127708574239E-3</v>
      </c>
      <c r="V124" s="75">
        <v>2.4379259635717797E-3</v>
      </c>
    </row>
    <row r="125" spans="1:22" x14ac:dyDescent="0.35">
      <c r="A125" t="s">
        <v>65</v>
      </c>
      <c r="B125" t="s">
        <v>42</v>
      </c>
      <c r="C125" t="s">
        <v>456</v>
      </c>
      <c r="D125" t="s">
        <v>278</v>
      </c>
      <c r="E125" t="s">
        <v>21</v>
      </c>
      <c r="F125" s="1" t="s">
        <v>458</v>
      </c>
      <c r="G125" s="5">
        <v>0</v>
      </c>
      <c r="H125" s="5">
        <v>0</v>
      </c>
      <c r="I125" s="5">
        <v>0</v>
      </c>
      <c r="J125" s="5">
        <v>0</v>
      </c>
      <c r="K125" s="5">
        <v>0</v>
      </c>
      <c r="L125" s="5">
        <v>0</v>
      </c>
      <c r="M125" s="5">
        <v>0</v>
      </c>
      <c r="N125" s="5">
        <v>0</v>
      </c>
      <c r="O125" s="5">
        <v>0</v>
      </c>
      <c r="P125" s="5">
        <v>0</v>
      </c>
      <c r="Q125" s="5">
        <v>0</v>
      </c>
      <c r="R125" s="5">
        <v>0</v>
      </c>
      <c r="S125" s="5">
        <v>0</v>
      </c>
      <c r="T125" s="5">
        <v>0</v>
      </c>
      <c r="U125" s="5">
        <v>0</v>
      </c>
      <c r="V125" s="5">
        <v>0</v>
      </c>
    </row>
    <row r="126" spans="1:22" hidden="1" x14ac:dyDescent="0.35">
      <c r="A126" t="s">
        <v>66</v>
      </c>
      <c r="B126" t="s">
        <v>41</v>
      </c>
      <c r="C126" t="s">
        <v>459</v>
      </c>
      <c r="D126" t="s">
        <v>274</v>
      </c>
      <c r="E126" t="s">
        <v>2</v>
      </c>
      <c r="F126" s="1" t="s">
        <v>460</v>
      </c>
      <c r="G126" s="3">
        <v>0</v>
      </c>
      <c r="H126" s="3">
        <v>0</v>
      </c>
      <c r="I126" s="3">
        <v>0</v>
      </c>
      <c r="J126" s="3">
        <v>0</v>
      </c>
      <c r="K126" s="3">
        <v>0</v>
      </c>
      <c r="L126" s="3">
        <v>0</v>
      </c>
      <c r="M126" s="3">
        <v>0</v>
      </c>
      <c r="N126" s="3">
        <v>0</v>
      </c>
      <c r="O126" s="3">
        <v>0</v>
      </c>
      <c r="P126" s="3">
        <v>0</v>
      </c>
      <c r="Q126" s="3">
        <v>0</v>
      </c>
      <c r="R126" s="3">
        <v>0</v>
      </c>
      <c r="S126" s="3">
        <v>0</v>
      </c>
      <c r="T126" s="3">
        <v>0</v>
      </c>
      <c r="U126" s="3">
        <v>0</v>
      </c>
      <c r="V126" s="3">
        <v>0</v>
      </c>
    </row>
    <row r="127" spans="1:22" x14ac:dyDescent="0.35">
      <c r="A127" t="s">
        <v>66</v>
      </c>
      <c r="B127" t="s">
        <v>41</v>
      </c>
      <c r="C127" t="s">
        <v>459</v>
      </c>
      <c r="D127" t="s">
        <v>274</v>
      </c>
      <c r="E127" t="s">
        <v>12</v>
      </c>
      <c r="F127" s="1" t="s">
        <v>461</v>
      </c>
      <c r="G127" s="4">
        <v>0</v>
      </c>
      <c r="H127" s="4">
        <v>0</v>
      </c>
      <c r="I127" s="4">
        <v>0</v>
      </c>
      <c r="J127" s="4">
        <v>0</v>
      </c>
      <c r="K127" s="4">
        <v>0</v>
      </c>
      <c r="L127" s="4">
        <v>5.5865633074935396E-2</v>
      </c>
      <c r="M127" s="4">
        <v>5.3436692506459951E-2</v>
      </c>
      <c r="N127" s="4">
        <v>5.3436692506459951E-2</v>
      </c>
      <c r="O127" s="4">
        <v>5.5865633074935396E-2</v>
      </c>
      <c r="P127" s="4">
        <v>4.6149870801033596E-2</v>
      </c>
      <c r="Q127" s="4">
        <v>5.1007751937984479E-2</v>
      </c>
      <c r="R127" s="4">
        <v>4.3720930232558138E-2</v>
      </c>
      <c r="S127" s="4">
        <v>4.2943669250645987E-2</v>
      </c>
      <c r="T127" s="4">
        <v>4.7E-2</v>
      </c>
      <c r="U127" s="4">
        <v>4.6684237726098185E-2</v>
      </c>
      <c r="V127" s="4">
        <v>4.6147441860465113E-2</v>
      </c>
    </row>
    <row r="128" spans="1:22" hidden="1" x14ac:dyDescent="0.35">
      <c r="A128" t="s">
        <v>66</v>
      </c>
      <c r="B128" t="s">
        <v>42</v>
      </c>
      <c r="C128" t="s">
        <v>462</v>
      </c>
      <c r="D128" t="s">
        <v>278</v>
      </c>
      <c r="E128" t="s">
        <v>2</v>
      </c>
      <c r="F128" s="1" t="s">
        <v>463</v>
      </c>
      <c r="G128" s="75">
        <v>1.8365445598687809E-4</v>
      </c>
      <c r="H128" s="75">
        <v>5.0209329790374963E-4</v>
      </c>
      <c r="I128" s="75">
        <v>4.8322852081488052E-4</v>
      </c>
      <c r="J128" s="75">
        <v>4.8613079421316803E-4</v>
      </c>
      <c r="K128" s="75">
        <v>4.7452170062001783E-4</v>
      </c>
      <c r="L128" s="75">
        <v>4.8322852081488052E-4</v>
      </c>
      <c r="M128" s="75">
        <v>6.9758999999999999E-4</v>
      </c>
      <c r="N128" s="75">
        <v>7.159223340000001E-4</v>
      </c>
      <c r="O128" s="75">
        <v>7.2449999999999988E-4</v>
      </c>
      <c r="P128" s="75">
        <v>7.5988809899999994E-4</v>
      </c>
      <c r="Q128" s="75">
        <v>7.4312999999999994E-4</v>
      </c>
      <c r="R128" s="75">
        <v>7.8584369596930274E-4</v>
      </c>
      <c r="S128" s="75">
        <v>8.2855739193860554E-4</v>
      </c>
      <c r="T128" s="75">
        <v>8.7127108790790834E-4</v>
      </c>
      <c r="U128" s="75">
        <v>9.1398478387721114E-4</v>
      </c>
      <c r="V128" s="75">
        <v>9.5669847984651394E-4</v>
      </c>
    </row>
    <row r="129" spans="1:22" x14ac:dyDescent="0.35">
      <c r="A129" t="s">
        <v>66</v>
      </c>
      <c r="B129" t="s">
        <v>42</v>
      </c>
      <c r="C129" t="s">
        <v>462</v>
      </c>
      <c r="D129" t="s">
        <v>278</v>
      </c>
      <c r="E129" t="s">
        <v>21</v>
      </c>
      <c r="F129" s="1" t="s">
        <v>464</v>
      </c>
      <c r="G129" s="5">
        <v>0</v>
      </c>
      <c r="H129" s="5">
        <v>0</v>
      </c>
      <c r="I129" s="5">
        <v>0</v>
      </c>
      <c r="J129" s="5">
        <v>0</v>
      </c>
      <c r="K129" s="5">
        <v>0</v>
      </c>
      <c r="L129" s="5">
        <v>0</v>
      </c>
      <c r="M129" s="5">
        <v>0</v>
      </c>
      <c r="N129" s="5">
        <v>0</v>
      </c>
      <c r="O129" s="5">
        <v>0</v>
      </c>
      <c r="P129" s="5">
        <v>0</v>
      </c>
      <c r="Q129" s="5">
        <v>0</v>
      </c>
      <c r="R129" s="5">
        <v>0</v>
      </c>
      <c r="S129" s="5">
        <v>0</v>
      </c>
      <c r="T129" s="5">
        <v>0</v>
      </c>
      <c r="U129" s="5">
        <v>0</v>
      </c>
      <c r="V129" s="5">
        <v>0</v>
      </c>
    </row>
    <row r="130" spans="1:22" hidden="1" x14ac:dyDescent="0.35">
      <c r="A130" t="s">
        <v>67</v>
      </c>
      <c r="B130" t="s">
        <v>41</v>
      </c>
      <c r="C130" t="s">
        <v>465</v>
      </c>
      <c r="D130" t="s">
        <v>274</v>
      </c>
      <c r="E130" t="s">
        <v>2</v>
      </c>
      <c r="F130" s="1" t="s">
        <v>466</v>
      </c>
      <c r="G130" s="3">
        <v>0</v>
      </c>
      <c r="H130" s="3">
        <v>0</v>
      </c>
      <c r="I130" s="3">
        <v>0</v>
      </c>
      <c r="J130" s="3">
        <v>0</v>
      </c>
      <c r="K130" s="3">
        <v>0</v>
      </c>
      <c r="L130" s="3">
        <v>0</v>
      </c>
      <c r="M130" s="3">
        <v>0</v>
      </c>
      <c r="N130" s="3">
        <v>0</v>
      </c>
      <c r="O130" s="3">
        <v>0</v>
      </c>
      <c r="P130" s="3">
        <v>0</v>
      </c>
      <c r="Q130" s="3">
        <v>0</v>
      </c>
      <c r="R130" s="3">
        <v>0</v>
      </c>
      <c r="S130" s="3">
        <v>0</v>
      </c>
      <c r="T130" s="3">
        <v>0</v>
      </c>
      <c r="U130" s="3">
        <v>0</v>
      </c>
      <c r="V130" s="3">
        <v>0</v>
      </c>
    </row>
    <row r="131" spans="1:22" x14ac:dyDescent="0.35">
      <c r="A131" t="s">
        <v>67</v>
      </c>
      <c r="B131" t="s">
        <v>41</v>
      </c>
      <c r="C131" t="s">
        <v>465</v>
      </c>
      <c r="D131" t="s">
        <v>274</v>
      </c>
      <c r="E131" t="s">
        <v>12</v>
      </c>
      <c r="F131" s="1" t="s">
        <v>467</v>
      </c>
      <c r="G131" s="4">
        <v>0</v>
      </c>
      <c r="H131" s="4">
        <v>0</v>
      </c>
      <c r="I131" s="4">
        <v>0</v>
      </c>
      <c r="J131" s="4">
        <v>0</v>
      </c>
      <c r="K131" s="4">
        <v>0</v>
      </c>
      <c r="L131" s="4">
        <v>0</v>
      </c>
      <c r="M131" s="4">
        <v>0</v>
      </c>
      <c r="N131" s="4">
        <v>0</v>
      </c>
      <c r="O131" s="4">
        <v>0</v>
      </c>
      <c r="P131" s="4">
        <v>0</v>
      </c>
      <c r="Q131" s="4">
        <v>0</v>
      </c>
      <c r="R131" s="4">
        <v>0</v>
      </c>
      <c r="S131" s="4">
        <v>0</v>
      </c>
      <c r="T131" s="4">
        <v>0</v>
      </c>
      <c r="U131" s="4">
        <v>0</v>
      </c>
      <c r="V131" s="4">
        <v>0</v>
      </c>
    </row>
    <row r="132" spans="1:22" hidden="1" x14ac:dyDescent="0.35">
      <c r="A132" t="s">
        <v>67</v>
      </c>
      <c r="B132" t="s">
        <v>42</v>
      </c>
      <c r="C132" t="s">
        <v>468</v>
      </c>
      <c r="D132" t="s">
        <v>278</v>
      </c>
      <c r="E132" t="s">
        <v>2</v>
      </c>
      <c r="F132" s="1" t="s">
        <v>469</v>
      </c>
      <c r="G132" s="5">
        <v>1.5316013632883815E-2</v>
      </c>
      <c r="H132" s="5">
        <v>0</v>
      </c>
      <c r="I132" s="5">
        <v>0</v>
      </c>
      <c r="J132" s="5">
        <v>0</v>
      </c>
      <c r="K132" s="5">
        <v>0</v>
      </c>
      <c r="L132" s="5">
        <v>0</v>
      </c>
      <c r="M132" s="5">
        <v>0</v>
      </c>
      <c r="N132" s="5">
        <v>0</v>
      </c>
      <c r="O132" s="5">
        <v>0</v>
      </c>
      <c r="P132" s="5">
        <v>0</v>
      </c>
      <c r="Q132" s="5">
        <v>0</v>
      </c>
      <c r="R132" s="5">
        <v>0</v>
      </c>
      <c r="S132" s="5">
        <v>0</v>
      </c>
      <c r="T132" s="5">
        <v>0</v>
      </c>
      <c r="U132" s="5">
        <v>0</v>
      </c>
      <c r="V132" s="5">
        <v>0</v>
      </c>
    </row>
    <row r="133" spans="1:22" x14ac:dyDescent="0.35">
      <c r="A133" t="s">
        <v>67</v>
      </c>
      <c r="B133" t="s">
        <v>42</v>
      </c>
      <c r="C133" t="s">
        <v>468</v>
      </c>
      <c r="D133" t="s">
        <v>278</v>
      </c>
      <c r="E133" t="s">
        <v>21</v>
      </c>
      <c r="F133" s="1" t="s">
        <v>470</v>
      </c>
      <c r="G133" s="5">
        <v>0</v>
      </c>
      <c r="H133" s="5">
        <v>0</v>
      </c>
      <c r="I133" s="5">
        <v>0</v>
      </c>
      <c r="J133" s="5">
        <v>0</v>
      </c>
      <c r="K133" s="5">
        <v>0</v>
      </c>
      <c r="L133" s="5">
        <v>0</v>
      </c>
      <c r="M133" s="5">
        <v>0</v>
      </c>
      <c r="N133" s="5">
        <v>0</v>
      </c>
      <c r="O133" s="5">
        <v>0</v>
      </c>
      <c r="P133" s="5">
        <v>0</v>
      </c>
      <c r="Q133" s="5">
        <v>0</v>
      </c>
      <c r="R133" s="5">
        <v>0</v>
      </c>
      <c r="S133" s="5">
        <v>0</v>
      </c>
      <c r="T133" s="5">
        <v>0</v>
      </c>
      <c r="U133" s="5">
        <v>0</v>
      </c>
      <c r="V133" s="5">
        <v>0</v>
      </c>
    </row>
    <row r="134" spans="1:22" hidden="1" x14ac:dyDescent="0.35">
      <c r="A134" t="s">
        <v>68</v>
      </c>
      <c r="B134" t="s">
        <v>41</v>
      </c>
      <c r="C134" t="s">
        <v>471</v>
      </c>
      <c r="D134" t="s">
        <v>274</v>
      </c>
      <c r="E134" t="s">
        <v>2</v>
      </c>
      <c r="F134" s="1" t="s">
        <v>472</v>
      </c>
      <c r="G134" s="3">
        <v>0</v>
      </c>
      <c r="H134" s="3">
        <v>0</v>
      </c>
      <c r="I134" s="3">
        <v>0</v>
      </c>
      <c r="J134" s="3">
        <v>0</v>
      </c>
      <c r="K134" s="3">
        <v>0</v>
      </c>
      <c r="L134" s="3">
        <v>0</v>
      </c>
      <c r="M134" s="3">
        <v>0</v>
      </c>
      <c r="N134" s="3">
        <v>0</v>
      </c>
      <c r="O134" s="3">
        <v>0</v>
      </c>
      <c r="P134" s="3">
        <v>0</v>
      </c>
      <c r="Q134" s="3">
        <v>0</v>
      </c>
      <c r="R134" s="3">
        <v>0</v>
      </c>
      <c r="S134" s="3">
        <v>0</v>
      </c>
      <c r="T134" s="3">
        <v>0</v>
      </c>
      <c r="U134" s="3">
        <v>0</v>
      </c>
      <c r="V134" s="3">
        <v>0</v>
      </c>
    </row>
    <row r="135" spans="1:22" x14ac:dyDescent="0.35">
      <c r="A135" t="s">
        <v>68</v>
      </c>
      <c r="B135" t="s">
        <v>41</v>
      </c>
      <c r="C135" t="s">
        <v>471</v>
      </c>
      <c r="D135" t="s">
        <v>274</v>
      </c>
      <c r="E135" t="s">
        <v>12</v>
      </c>
      <c r="F135" s="1" t="s">
        <v>473</v>
      </c>
      <c r="G135" s="4">
        <v>0</v>
      </c>
      <c r="H135" s="4">
        <v>0</v>
      </c>
      <c r="I135" s="4">
        <v>0</v>
      </c>
      <c r="J135" s="4">
        <v>0</v>
      </c>
      <c r="K135" s="4">
        <v>0</v>
      </c>
      <c r="L135" s="4">
        <v>0</v>
      </c>
      <c r="M135" s="4">
        <v>0</v>
      </c>
      <c r="N135" s="4">
        <v>0</v>
      </c>
      <c r="O135" s="4">
        <v>0</v>
      </c>
      <c r="P135" s="4">
        <v>0</v>
      </c>
      <c r="Q135" s="4">
        <v>0</v>
      </c>
      <c r="R135" s="4">
        <v>0</v>
      </c>
      <c r="S135" s="4">
        <v>0</v>
      </c>
      <c r="T135" s="4">
        <v>0</v>
      </c>
      <c r="U135" s="4">
        <v>0</v>
      </c>
      <c r="V135" s="4">
        <v>0</v>
      </c>
    </row>
    <row r="136" spans="1:22" hidden="1" x14ac:dyDescent="0.35">
      <c r="A136" t="s">
        <v>68</v>
      </c>
      <c r="B136" t="s">
        <v>42</v>
      </c>
      <c r="C136" t="s">
        <v>474</v>
      </c>
      <c r="D136" t="s">
        <v>278</v>
      </c>
      <c r="E136" t="s">
        <v>2</v>
      </c>
      <c r="F136" s="1" t="s">
        <v>475</v>
      </c>
      <c r="G136" s="75">
        <v>2.2883472436400792E-2</v>
      </c>
      <c r="H136" s="75">
        <v>2.5263291279833268E-2</v>
      </c>
      <c r="I136" s="75">
        <v>2.6979951521962118E-2</v>
      </c>
      <c r="J136" s="75">
        <v>2.7790972108794647E-2</v>
      </c>
      <c r="K136" s="75">
        <v>3.0548442104025245E-2</v>
      </c>
      <c r="L136" s="75">
        <v>3.4468374940382469E-2</v>
      </c>
      <c r="M136" s="75">
        <v>3.2554199999999998E-2</v>
      </c>
      <c r="N136" s="75">
        <v>3.6595300000000004E-2</v>
      </c>
      <c r="O136" s="75">
        <v>3.8640000000000001E-2</v>
      </c>
      <c r="P136" s="75">
        <v>4.0354650000000006E-2</v>
      </c>
      <c r="Q136" s="75">
        <v>3.9066650000000001E-2</v>
      </c>
      <c r="R136" s="75">
        <v>4.0450576437088222E-2</v>
      </c>
      <c r="S136" s="75">
        <v>4.1834502874176442E-2</v>
      </c>
      <c r="T136" s="75">
        <v>4.3218429311264663E-2</v>
      </c>
      <c r="U136" s="75">
        <v>4.4602355748352883E-2</v>
      </c>
      <c r="V136" s="75">
        <v>4.5986282185441103E-2</v>
      </c>
    </row>
    <row r="137" spans="1:22" x14ac:dyDescent="0.35">
      <c r="A137" t="s">
        <v>68</v>
      </c>
      <c r="B137" t="s">
        <v>42</v>
      </c>
      <c r="C137" t="s">
        <v>474</v>
      </c>
      <c r="D137" t="s">
        <v>278</v>
      </c>
      <c r="E137" t="s">
        <v>21</v>
      </c>
      <c r="F137" s="1" t="s">
        <v>476</v>
      </c>
      <c r="G137" s="5">
        <v>0</v>
      </c>
      <c r="H137" s="5">
        <v>0</v>
      </c>
      <c r="I137" s="5">
        <v>0</v>
      </c>
      <c r="J137" s="5">
        <v>0</v>
      </c>
      <c r="K137" s="5">
        <v>0</v>
      </c>
      <c r="L137" s="5">
        <v>0</v>
      </c>
      <c r="M137" s="5">
        <v>0</v>
      </c>
      <c r="N137" s="5">
        <v>0</v>
      </c>
      <c r="O137" s="5">
        <v>0</v>
      </c>
      <c r="P137" s="5">
        <v>0</v>
      </c>
      <c r="Q137" s="5">
        <v>0</v>
      </c>
      <c r="R137" s="5">
        <v>0</v>
      </c>
      <c r="S137" s="5">
        <v>0</v>
      </c>
      <c r="T137" s="5">
        <v>0</v>
      </c>
      <c r="U137" s="5">
        <v>0</v>
      </c>
      <c r="V137" s="5">
        <v>0</v>
      </c>
    </row>
    <row r="138" spans="1:22" hidden="1" x14ac:dyDescent="0.35">
      <c r="A138" t="s">
        <v>70</v>
      </c>
      <c r="B138" t="s">
        <v>41</v>
      </c>
      <c r="C138" t="s">
        <v>477</v>
      </c>
      <c r="D138" t="s">
        <v>274</v>
      </c>
      <c r="E138" t="s">
        <v>2</v>
      </c>
      <c r="F138" s="1" t="s">
        <v>478</v>
      </c>
      <c r="G138" s="3">
        <v>0</v>
      </c>
      <c r="H138" s="3">
        <v>0</v>
      </c>
      <c r="I138" s="3">
        <v>0</v>
      </c>
      <c r="J138" s="3">
        <v>0</v>
      </c>
      <c r="K138" s="3">
        <v>0</v>
      </c>
      <c r="L138" s="3">
        <v>0</v>
      </c>
      <c r="M138" s="3">
        <v>0</v>
      </c>
      <c r="N138" s="3">
        <v>0</v>
      </c>
      <c r="O138" s="3">
        <v>0</v>
      </c>
      <c r="P138" s="3">
        <v>0</v>
      </c>
      <c r="Q138" s="3">
        <v>0</v>
      </c>
      <c r="R138" s="3">
        <v>0</v>
      </c>
      <c r="S138" s="3">
        <v>0</v>
      </c>
      <c r="T138" s="3">
        <v>0</v>
      </c>
      <c r="U138" s="3">
        <v>0</v>
      </c>
      <c r="V138" s="3">
        <v>0</v>
      </c>
    </row>
    <row r="139" spans="1:22" x14ac:dyDescent="0.35">
      <c r="A139" t="s">
        <v>70</v>
      </c>
      <c r="B139" t="s">
        <v>41</v>
      </c>
      <c r="C139" t="s">
        <v>477</v>
      </c>
      <c r="D139" t="s">
        <v>274</v>
      </c>
      <c r="E139" t="s">
        <v>12</v>
      </c>
      <c r="F139" s="1" t="s">
        <v>479</v>
      </c>
      <c r="G139" s="3">
        <v>0</v>
      </c>
      <c r="H139" s="3">
        <v>0</v>
      </c>
      <c r="I139" s="3">
        <v>0</v>
      </c>
      <c r="J139" s="3">
        <v>0</v>
      </c>
      <c r="K139" s="3">
        <v>0</v>
      </c>
      <c r="L139" s="3">
        <v>0</v>
      </c>
      <c r="M139" s="3">
        <v>0</v>
      </c>
      <c r="N139" s="3">
        <v>0</v>
      </c>
      <c r="O139" s="3">
        <v>0</v>
      </c>
      <c r="P139" s="3">
        <v>0</v>
      </c>
      <c r="Q139" s="3">
        <v>0</v>
      </c>
      <c r="R139" s="3">
        <v>0</v>
      </c>
      <c r="S139" s="3">
        <v>0</v>
      </c>
      <c r="T139" s="3">
        <v>0</v>
      </c>
      <c r="U139" s="3">
        <v>0</v>
      </c>
      <c r="V139" s="3">
        <v>0</v>
      </c>
    </row>
    <row r="140" spans="1:22" hidden="1" x14ac:dyDescent="0.35">
      <c r="A140" t="s">
        <v>70</v>
      </c>
      <c r="B140" t="s">
        <v>42</v>
      </c>
      <c r="C140" t="s">
        <v>480</v>
      </c>
      <c r="D140" t="s">
        <v>278</v>
      </c>
      <c r="E140" t="s">
        <v>2</v>
      </c>
      <c r="F140" s="1" t="s">
        <v>481</v>
      </c>
      <c r="G140" s="5">
        <v>0</v>
      </c>
      <c r="H140" s="5">
        <v>0</v>
      </c>
      <c r="I140" s="5">
        <v>0</v>
      </c>
      <c r="J140" s="5">
        <v>0</v>
      </c>
      <c r="K140" s="5">
        <v>0</v>
      </c>
      <c r="L140" s="5">
        <v>0</v>
      </c>
      <c r="M140" s="5">
        <v>0</v>
      </c>
      <c r="N140" s="5">
        <v>0</v>
      </c>
      <c r="O140" s="5">
        <v>0</v>
      </c>
      <c r="P140" s="5">
        <v>0</v>
      </c>
      <c r="Q140" s="5">
        <v>0</v>
      </c>
      <c r="R140" s="5">
        <v>0</v>
      </c>
      <c r="S140" s="5">
        <v>0</v>
      </c>
      <c r="T140" s="5">
        <v>0</v>
      </c>
      <c r="U140" s="5">
        <v>0</v>
      </c>
      <c r="V140" s="5">
        <v>0</v>
      </c>
    </row>
    <row r="141" spans="1:22" x14ac:dyDescent="0.35">
      <c r="A141" t="s">
        <v>70</v>
      </c>
      <c r="B141" t="s">
        <v>42</v>
      </c>
      <c r="C141" t="s">
        <v>480</v>
      </c>
      <c r="D141" t="s">
        <v>278</v>
      </c>
      <c r="E141" t="s">
        <v>21</v>
      </c>
      <c r="F141" s="1" t="s">
        <v>482</v>
      </c>
      <c r="G141" s="5">
        <v>0</v>
      </c>
      <c r="H141" s="5">
        <v>0</v>
      </c>
      <c r="I141" s="5">
        <v>0</v>
      </c>
      <c r="J141" s="5">
        <v>0</v>
      </c>
      <c r="K141" s="5">
        <v>0</v>
      </c>
      <c r="L141" s="5">
        <v>0</v>
      </c>
      <c r="M141" s="5">
        <v>0</v>
      </c>
      <c r="N141" s="5">
        <v>0</v>
      </c>
      <c r="O141" s="5">
        <v>0</v>
      </c>
      <c r="P141" s="5">
        <v>0</v>
      </c>
      <c r="Q141" s="5">
        <v>0</v>
      </c>
      <c r="R141" s="5">
        <v>0</v>
      </c>
      <c r="S141" s="5">
        <v>0</v>
      </c>
      <c r="T141" s="5">
        <v>0</v>
      </c>
      <c r="U141" s="5">
        <v>0</v>
      </c>
      <c r="V141" s="5">
        <v>0</v>
      </c>
    </row>
    <row r="142" spans="1:22" hidden="1" x14ac:dyDescent="0.35">
      <c r="A142" t="s">
        <v>76</v>
      </c>
      <c r="B142" t="s">
        <v>41</v>
      </c>
      <c r="C142" t="s">
        <v>483</v>
      </c>
      <c r="D142" t="s">
        <v>274</v>
      </c>
      <c r="E142" t="s">
        <v>2</v>
      </c>
      <c r="F142" s="1" t="s">
        <v>484</v>
      </c>
      <c r="G142" s="4">
        <v>0</v>
      </c>
      <c r="H142" s="4">
        <v>0</v>
      </c>
      <c r="I142" s="4">
        <v>0</v>
      </c>
      <c r="J142" s="4">
        <v>0</v>
      </c>
      <c r="K142" s="4">
        <v>0</v>
      </c>
      <c r="L142" s="4">
        <v>0</v>
      </c>
      <c r="M142" s="4">
        <v>0</v>
      </c>
      <c r="N142" s="4">
        <v>0</v>
      </c>
      <c r="O142" s="4">
        <v>0</v>
      </c>
      <c r="P142" s="4">
        <v>0</v>
      </c>
      <c r="Q142" s="4">
        <v>0</v>
      </c>
      <c r="R142" s="4">
        <v>0</v>
      </c>
      <c r="S142" s="4">
        <v>0</v>
      </c>
      <c r="T142" s="4">
        <v>0</v>
      </c>
      <c r="U142" s="4">
        <v>0</v>
      </c>
      <c r="V142" s="4">
        <v>0</v>
      </c>
    </row>
    <row r="143" spans="1:22" x14ac:dyDescent="0.35">
      <c r="A143" t="s">
        <v>76</v>
      </c>
      <c r="B143" t="s">
        <v>41</v>
      </c>
      <c r="C143" t="s">
        <v>483</v>
      </c>
      <c r="D143" t="s">
        <v>274</v>
      </c>
      <c r="E143" t="s">
        <v>12</v>
      </c>
      <c r="F143" s="1" t="s">
        <v>485</v>
      </c>
      <c r="G143" s="4">
        <v>0</v>
      </c>
      <c r="H143" s="4">
        <v>0</v>
      </c>
      <c r="I143" s="4">
        <v>0</v>
      </c>
      <c r="J143" s="4">
        <v>0</v>
      </c>
      <c r="K143" s="4">
        <v>0</v>
      </c>
      <c r="L143" s="4">
        <v>0</v>
      </c>
      <c r="M143" s="4">
        <v>0</v>
      </c>
      <c r="N143" s="4">
        <v>0</v>
      </c>
      <c r="O143" s="4">
        <v>0</v>
      </c>
      <c r="P143" s="4">
        <v>0</v>
      </c>
      <c r="Q143" s="4">
        <v>0</v>
      </c>
      <c r="R143" s="4">
        <v>0</v>
      </c>
      <c r="S143" s="4">
        <v>0</v>
      </c>
      <c r="T143" s="4">
        <v>0</v>
      </c>
      <c r="U143" s="4">
        <v>0</v>
      </c>
      <c r="V143" s="4">
        <v>0</v>
      </c>
    </row>
    <row r="144" spans="1:22" hidden="1" x14ac:dyDescent="0.35">
      <c r="A144" t="s">
        <v>76</v>
      </c>
      <c r="B144" t="s">
        <v>42</v>
      </c>
      <c r="C144" t="s">
        <v>486</v>
      </c>
      <c r="D144" t="s">
        <v>278</v>
      </c>
      <c r="E144" t="s">
        <v>2</v>
      </c>
      <c r="F144" s="1" t="s">
        <v>487</v>
      </c>
      <c r="G144" s="75">
        <v>3.9232545686430018E-2</v>
      </c>
      <c r="H144" s="75">
        <v>3.9716762702599911E-2</v>
      </c>
      <c r="I144" s="75">
        <v>4.0241149430512067E-2</v>
      </c>
      <c r="J144" s="75">
        <v>4.0772325444224683E-2</v>
      </c>
      <c r="K144" s="75">
        <v>4.1412104082526019E-2</v>
      </c>
      <c r="L144" s="75">
        <v>4.2139120180994909E-2</v>
      </c>
      <c r="M144" s="75">
        <v>4.3006098835549143E-2</v>
      </c>
      <c r="N144" s="75">
        <v>4.4182525313119718E-2</v>
      </c>
      <c r="O144" s="75">
        <v>4.5514056076939521E-2</v>
      </c>
      <c r="P144" s="75">
        <v>4.81416252212978E-2</v>
      </c>
      <c r="Q144" s="75">
        <v>4.8749068474720277E-2</v>
      </c>
      <c r="R144" s="75">
        <v>4.927266845801926E-2</v>
      </c>
      <c r="S144" s="75">
        <v>4.9783342897764586E-2</v>
      </c>
      <c r="T144" s="75">
        <v>4.9996294467179826E-2</v>
      </c>
      <c r="U144" s="75">
        <v>5.0470655758660665E-2</v>
      </c>
      <c r="V144" s="75">
        <v>5.0945017050141504E-2</v>
      </c>
    </row>
    <row r="145" spans="1:22" x14ac:dyDescent="0.35">
      <c r="A145" t="s">
        <v>76</v>
      </c>
      <c r="B145" t="s">
        <v>42</v>
      </c>
      <c r="C145" t="s">
        <v>486</v>
      </c>
      <c r="D145" t="s">
        <v>278</v>
      </c>
      <c r="E145" t="s">
        <v>21</v>
      </c>
      <c r="F145" s="1" t="s">
        <v>488</v>
      </c>
      <c r="G145" s="75">
        <v>3.2057674543135701</v>
      </c>
      <c r="H145" s="75">
        <v>3.1942832372973999</v>
      </c>
      <c r="I145" s="75">
        <v>3.133758850569488</v>
      </c>
      <c r="J145" s="75">
        <v>3.1532276745557755</v>
      </c>
      <c r="K145" s="75">
        <v>3.3054878959174738</v>
      </c>
      <c r="L145" s="75">
        <v>3.3274608798190046</v>
      </c>
      <c r="M145" s="75">
        <v>3.2531939011644506</v>
      </c>
      <c r="N145" s="75">
        <v>3.3719174746868799</v>
      </c>
      <c r="O145" s="75">
        <v>3.3844859439230608</v>
      </c>
      <c r="P145" s="75">
        <v>3.2791583747787025</v>
      </c>
      <c r="Q145" s="75">
        <v>3.3987509315252797</v>
      </c>
      <c r="R145" s="75">
        <v>3.3933273315419807</v>
      </c>
      <c r="S145" s="75">
        <v>3.4185166571022352</v>
      </c>
      <c r="T145" s="75">
        <v>3.4043037055328202</v>
      </c>
      <c r="U145" s="75">
        <v>3.4313093442413392</v>
      </c>
      <c r="V145" s="75">
        <v>3.4583149829498581</v>
      </c>
    </row>
    <row r="149" spans="1:22" x14ac:dyDescent="0.35">
      <c r="G149" s="32"/>
      <c r="H149" s="32"/>
      <c r="I149" s="32"/>
      <c r="J149" s="32"/>
      <c r="K149" s="32"/>
      <c r="L149" s="32"/>
      <c r="M149" s="32"/>
      <c r="N149" s="32"/>
      <c r="O149" s="32"/>
      <c r="P149" s="32"/>
      <c r="Q149" s="32"/>
      <c r="R149" s="32"/>
      <c r="S149" s="32"/>
      <c r="T149" s="32"/>
      <c r="U149" s="32"/>
      <c r="V149" s="32"/>
    </row>
    <row r="150" spans="1:22" x14ac:dyDescent="0.35">
      <c r="G150" s="32"/>
      <c r="H150" s="32"/>
      <c r="I150" s="32"/>
      <c r="J150" s="32"/>
      <c r="K150" s="32"/>
      <c r="L150" s="32"/>
      <c r="M150" s="32"/>
      <c r="N150" s="32"/>
      <c r="O150" s="32"/>
      <c r="P150" s="32"/>
      <c r="Q150" s="32"/>
      <c r="R150" s="32"/>
      <c r="S150" s="32"/>
      <c r="T150" s="32"/>
      <c r="U150" s="32"/>
      <c r="V150" s="32"/>
    </row>
    <row r="155" spans="1:22" x14ac:dyDescent="0.35">
      <c r="A155" t="s">
        <v>43</v>
      </c>
      <c r="B155" t="s">
        <v>41</v>
      </c>
      <c r="C155" t="s">
        <v>273</v>
      </c>
      <c r="D155" t="s">
        <v>274</v>
      </c>
      <c r="E155" s="1" t="s">
        <v>12</v>
      </c>
      <c r="F155" s="1" t="s">
        <v>276</v>
      </c>
      <c r="G155" s="4">
        <f>SUMIFS(G$1:G$145,$A$1:$A$145,$A155,$B$1:$B$145,$B155)</f>
        <v>5.9211729440260319E-2</v>
      </c>
      <c r="H155" s="4">
        <f t="shared" ref="H155:V155" si="0">SUMIFS(H$1:H$145,$A$1:$A$145,$A155,$B$1:$B$145,$B155)</f>
        <v>7.345625437037788E-2</v>
      </c>
      <c r="I155" s="4">
        <f t="shared" si="0"/>
        <v>6.6943290151239038E-2</v>
      </c>
      <c r="J155" s="4">
        <f t="shared" si="0"/>
        <v>7.1057494555010509E-2</v>
      </c>
      <c r="K155" s="4">
        <f t="shared" si="0"/>
        <v>7.0880834508939547E-2</v>
      </c>
      <c r="L155" s="4">
        <f t="shared" si="0"/>
        <v>7.1242238819243797E-2</v>
      </c>
      <c r="M155" s="4">
        <f t="shared" si="0"/>
        <v>6.9388964937580969E-2</v>
      </c>
      <c r="N155" s="4">
        <f t="shared" si="0"/>
        <v>7.6593858714511673E-2</v>
      </c>
      <c r="O155" s="4">
        <f t="shared" si="0"/>
        <v>7.8652286198063359E-2</v>
      </c>
      <c r="P155" s="4">
        <f t="shared" si="0"/>
        <v>6.8794045997736544E-2</v>
      </c>
      <c r="Q155" s="4">
        <f t="shared" si="0"/>
        <v>7.6605786249505203E-2</v>
      </c>
      <c r="R155" s="4">
        <f t="shared" si="0"/>
        <v>7.774022735555737E-2</v>
      </c>
      <c r="S155" s="4">
        <f t="shared" si="0"/>
        <v>7.8321098309742737E-2</v>
      </c>
      <c r="T155" s="4">
        <f t="shared" si="0"/>
        <v>7.5999999999999998E-2</v>
      </c>
      <c r="U155" s="4">
        <f t="shared" si="0"/>
        <v>6.2272599975935684E-2</v>
      </c>
      <c r="V155" s="4">
        <f t="shared" si="0"/>
        <v>5.9231939985666046E-2</v>
      </c>
    </row>
    <row r="156" spans="1:22" x14ac:dyDescent="0.35">
      <c r="A156" t="s">
        <v>43</v>
      </c>
      <c r="B156" t="s">
        <v>42</v>
      </c>
      <c r="C156" t="s">
        <v>277</v>
      </c>
      <c r="D156" t="s">
        <v>278</v>
      </c>
      <c r="E156" s="1" t="s">
        <v>21</v>
      </c>
      <c r="F156" s="1" t="s">
        <v>280</v>
      </c>
      <c r="G156" s="4">
        <f t="shared" ref="G156:V219" si="1">SUMIFS(G$1:G$145,$A$1:$A$145,$A156,$B$1:$B$145,$B156)</f>
        <v>8.5708103924076202E-3</v>
      </c>
      <c r="H156" s="4">
        <f t="shared" si="1"/>
        <v>1.3008632641041882E-2</v>
      </c>
      <c r="I156" s="4">
        <f t="shared" si="1"/>
        <v>1.2385438932782168E-2</v>
      </c>
      <c r="J156" s="4">
        <f t="shared" si="1"/>
        <v>1.3308917891789181E-2</v>
      </c>
      <c r="K156" s="4">
        <f t="shared" si="1"/>
        <v>1.0809405829471836E-2</v>
      </c>
      <c r="L156" s="4">
        <f t="shared" si="1"/>
        <v>1.1634716416086054E-2</v>
      </c>
      <c r="M156" s="4">
        <f t="shared" si="1"/>
        <v>8.8195600000000006E-3</v>
      </c>
      <c r="N156" s="4">
        <f t="shared" si="1"/>
        <v>1.0474753148009001E-2</v>
      </c>
      <c r="O156" s="4">
        <f t="shared" si="1"/>
        <v>1.2914175930663404E-2</v>
      </c>
      <c r="P156" s="4">
        <f t="shared" si="1"/>
        <v>9.5413735444327893E-3</v>
      </c>
      <c r="Q156" s="4">
        <f t="shared" si="1"/>
        <v>7.0069799999999995E-3</v>
      </c>
      <c r="R156" s="4">
        <f t="shared" si="1"/>
        <v>7.0069799999999995E-3</v>
      </c>
      <c r="S156" s="4">
        <f t="shared" si="1"/>
        <v>7.0069799999999995E-3</v>
      </c>
      <c r="T156" s="4">
        <f t="shared" si="1"/>
        <v>7.0069799999999995E-3</v>
      </c>
      <c r="U156" s="4">
        <f t="shared" si="1"/>
        <v>7.0069799999999995E-3</v>
      </c>
      <c r="V156" s="4">
        <f t="shared" si="1"/>
        <v>0</v>
      </c>
    </row>
    <row r="157" spans="1:22" x14ac:dyDescent="0.35">
      <c r="A157" t="s">
        <v>44</v>
      </c>
      <c r="B157" t="s">
        <v>41</v>
      </c>
      <c r="C157" t="s">
        <v>281</v>
      </c>
      <c r="D157" t="s">
        <v>274</v>
      </c>
      <c r="E157" t="s">
        <v>12</v>
      </c>
      <c r="F157" s="1" t="s">
        <v>283</v>
      </c>
      <c r="G157" s="4">
        <f t="shared" si="1"/>
        <v>1.6514285714285714E-2</v>
      </c>
      <c r="H157" s="4">
        <f t="shared" si="1"/>
        <v>2.3961904761904757E-2</v>
      </c>
      <c r="I157" s="4">
        <f t="shared" si="1"/>
        <v>1.9752380952380952E-2</v>
      </c>
      <c r="J157" s="4">
        <f t="shared" si="1"/>
        <v>2.2019047619047615E-2</v>
      </c>
      <c r="K157" s="4">
        <f t="shared" si="1"/>
        <v>2.7523809523809527E-2</v>
      </c>
      <c r="L157" s="4">
        <f t="shared" si="1"/>
        <v>2.0529523809523807E-2</v>
      </c>
      <c r="M157" s="4">
        <f t="shared" si="1"/>
        <v>1.2401904761904762E-2</v>
      </c>
      <c r="N157" s="4">
        <f t="shared" si="1"/>
        <v>1.3373333333333331E-2</v>
      </c>
      <c r="O157" s="4">
        <f t="shared" si="1"/>
        <v>1.5316190476190476E-2</v>
      </c>
      <c r="P157" s="4">
        <f t="shared" si="1"/>
        <v>1.5186666666666666E-2</v>
      </c>
      <c r="Q157" s="4">
        <f t="shared" si="1"/>
        <v>1.6255238095238093E-2</v>
      </c>
      <c r="R157" s="4">
        <f t="shared" si="1"/>
        <v>1.6967619047619044E-2</v>
      </c>
      <c r="S157" s="4">
        <f t="shared" si="1"/>
        <v>1.6417142857142859E-2</v>
      </c>
      <c r="T157" s="4">
        <f t="shared" si="1"/>
        <v>1.7000000000000001E-2</v>
      </c>
      <c r="U157" s="4">
        <f t="shared" si="1"/>
        <v>1.8198095238095242E-2</v>
      </c>
      <c r="V157" s="4">
        <f t="shared" si="1"/>
        <v>1.8589904761904769E-2</v>
      </c>
    </row>
    <row r="158" spans="1:22" x14ac:dyDescent="0.35">
      <c r="A158" t="s">
        <v>44</v>
      </c>
      <c r="B158" t="s">
        <v>42</v>
      </c>
      <c r="C158" t="s">
        <v>284</v>
      </c>
      <c r="D158" t="s">
        <v>278</v>
      </c>
      <c r="E158" t="s">
        <v>21</v>
      </c>
      <c r="F158" s="1" t="s">
        <v>286</v>
      </c>
      <c r="G158" s="4">
        <f t="shared" si="1"/>
        <v>2.6363968190967594E-4</v>
      </c>
      <c r="H158" s="4">
        <f t="shared" si="1"/>
        <v>2.291386556689666E-3</v>
      </c>
      <c r="I158" s="4">
        <f t="shared" si="1"/>
        <v>2.9229150467041352E-3</v>
      </c>
      <c r="J158" s="4">
        <f t="shared" si="1"/>
        <v>2.9229150467041352E-3</v>
      </c>
      <c r="K158" s="4">
        <f t="shared" si="1"/>
        <v>3.3811923580420685E-3</v>
      </c>
      <c r="L158" s="4">
        <f t="shared" si="1"/>
        <v>3.5977563313877386E-3</v>
      </c>
      <c r="M158" s="4">
        <f t="shared" si="1"/>
        <v>4.5481699999999998E-3</v>
      </c>
      <c r="N158" s="4">
        <f t="shared" si="1"/>
        <v>3.9843042664996706E-3</v>
      </c>
      <c r="O158" s="4">
        <f t="shared" si="1"/>
        <v>4.0512766302699997E-3</v>
      </c>
      <c r="P158" s="4">
        <f t="shared" si="1"/>
        <v>4.1582620792699997E-3</v>
      </c>
      <c r="Q158" s="4">
        <f t="shared" si="1"/>
        <v>4.1122099999999998E-3</v>
      </c>
      <c r="R158" s="4">
        <f t="shared" si="1"/>
        <v>4.1541961984183319E-3</v>
      </c>
      <c r="S158" s="4">
        <f t="shared" si="1"/>
        <v>4.1961823968366639E-3</v>
      </c>
      <c r="T158" s="4">
        <f t="shared" si="1"/>
        <v>4.238168595254996E-3</v>
      </c>
      <c r="U158" s="4">
        <f t="shared" si="1"/>
        <v>4.280154793673328E-3</v>
      </c>
      <c r="V158" s="4">
        <f t="shared" si="1"/>
        <v>4.32214099209166E-3</v>
      </c>
    </row>
    <row r="159" spans="1:22" x14ac:dyDescent="0.35">
      <c r="A159" t="s">
        <v>45</v>
      </c>
      <c r="B159" t="s">
        <v>41</v>
      </c>
      <c r="C159" t="s">
        <v>287</v>
      </c>
      <c r="D159" t="s">
        <v>274</v>
      </c>
      <c r="E159" t="s">
        <v>12</v>
      </c>
      <c r="F159" s="1" t="s">
        <v>289</v>
      </c>
      <c r="G159" s="4">
        <f t="shared" si="1"/>
        <v>0</v>
      </c>
      <c r="H159" s="4">
        <f t="shared" si="1"/>
        <v>0</v>
      </c>
      <c r="I159" s="4">
        <f t="shared" si="1"/>
        <v>0</v>
      </c>
      <c r="J159" s="4">
        <f t="shared" si="1"/>
        <v>0</v>
      </c>
      <c r="K159" s="4">
        <f t="shared" si="1"/>
        <v>0</v>
      </c>
      <c r="L159" s="4">
        <f t="shared" si="1"/>
        <v>0</v>
      </c>
      <c r="M159" s="4">
        <f t="shared" si="1"/>
        <v>0</v>
      </c>
      <c r="N159" s="4">
        <f t="shared" si="1"/>
        <v>0</v>
      </c>
      <c r="O159" s="4">
        <f t="shared" si="1"/>
        <v>0</v>
      </c>
      <c r="P159" s="4">
        <f t="shared" si="1"/>
        <v>0</v>
      </c>
      <c r="Q159" s="4">
        <f t="shared" si="1"/>
        <v>0</v>
      </c>
      <c r="R159" s="4">
        <f t="shared" si="1"/>
        <v>0</v>
      </c>
      <c r="S159" s="4">
        <f t="shared" si="1"/>
        <v>0</v>
      </c>
      <c r="T159" s="4">
        <f t="shared" si="1"/>
        <v>0</v>
      </c>
      <c r="U159" s="4">
        <f t="shared" si="1"/>
        <v>0</v>
      </c>
      <c r="V159" s="4">
        <f t="shared" si="1"/>
        <v>0</v>
      </c>
    </row>
    <row r="160" spans="1:22" x14ac:dyDescent="0.35">
      <c r="A160" t="s">
        <v>45</v>
      </c>
      <c r="B160" t="s">
        <v>42</v>
      </c>
      <c r="C160" t="s">
        <v>290</v>
      </c>
      <c r="D160" t="s">
        <v>278</v>
      </c>
      <c r="E160" t="s">
        <v>21</v>
      </c>
      <c r="F160" s="1" t="s">
        <v>292</v>
      </c>
      <c r="G160" s="4">
        <f t="shared" si="1"/>
        <v>0</v>
      </c>
      <c r="H160" s="4">
        <f t="shared" si="1"/>
        <v>0</v>
      </c>
      <c r="I160" s="4">
        <f t="shared" si="1"/>
        <v>0</v>
      </c>
      <c r="J160" s="4">
        <f t="shared" si="1"/>
        <v>0</v>
      </c>
      <c r="K160" s="4">
        <f t="shared" si="1"/>
        <v>0</v>
      </c>
      <c r="L160" s="4">
        <f t="shared" si="1"/>
        <v>0</v>
      </c>
      <c r="M160" s="4">
        <f t="shared" si="1"/>
        <v>3.6891406164905785E-6</v>
      </c>
      <c r="N160" s="4">
        <f t="shared" si="1"/>
        <v>3.8067748611262396E-6</v>
      </c>
      <c r="O160" s="4">
        <f t="shared" si="1"/>
        <v>3.9080710162291688E-6</v>
      </c>
      <c r="P160" s="4">
        <f t="shared" si="1"/>
        <v>3.0062084740224381E-6</v>
      </c>
      <c r="Q160" s="4">
        <f t="shared" si="1"/>
        <v>3.6629996732382097E-6</v>
      </c>
      <c r="R160" s="4">
        <f t="shared" si="1"/>
        <v>4.1306424759207688E-6</v>
      </c>
      <c r="S160" s="4">
        <f t="shared" si="1"/>
        <v>4.5982852786033279E-6</v>
      </c>
      <c r="T160" s="4">
        <f t="shared" si="1"/>
        <v>5.0659280812858869E-6</v>
      </c>
      <c r="U160" s="4">
        <f t="shared" si="1"/>
        <v>5.533570883968446E-6</v>
      </c>
      <c r="V160" s="4">
        <f t="shared" si="1"/>
        <v>6.0012136866510051E-6</v>
      </c>
    </row>
    <row r="161" spans="1:22" x14ac:dyDescent="0.35">
      <c r="A161" t="s">
        <v>71</v>
      </c>
      <c r="B161" t="s">
        <v>41</v>
      </c>
      <c r="C161" t="s">
        <v>293</v>
      </c>
      <c r="D161" t="s">
        <v>274</v>
      </c>
      <c r="E161" t="s">
        <v>12</v>
      </c>
      <c r="F161" s="1" t="s">
        <v>267</v>
      </c>
      <c r="G161" s="4">
        <f t="shared" si="1"/>
        <v>0</v>
      </c>
      <c r="H161" s="4">
        <f t="shared" si="1"/>
        <v>0</v>
      </c>
      <c r="I161" s="4">
        <f t="shared" si="1"/>
        <v>0</v>
      </c>
      <c r="J161" s="4">
        <f t="shared" si="1"/>
        <v>0</v>
      </c>
      <c r="K161" s="4">
        <f t="shared" si="1"/>
        <v>0</v>
      </c>
      <c r="L161" s="4">
        <f t="shared" si="1"/>
        <v>0</v>
      </c>
      <c r="M161" s="4">
        <f t="shared" si="1"/>
        <v>0</v>
      </c>
      <c r="N161" s="4">
        <f t="shared" si="1"/>
        <v>0</v>
      </c>
      <c r="O161" s="4">
        <f t="shared" si="1"/>
        <v>0</v>
      </c>
      <c r="P161" s="4">
        <f t="shared" si="1"/>
        <v>0</v>
      </c>
      <c r="Q161" s="4">
        <f t="shared" si="1"/>
        <v>0</v>
      </c>
      <c r="R161" s="4">
        <f t="shared" si="1"/>
        <v>0</v>
      </c>
      <c r="S161" s="4">
        <f t="shared" si="1"/>
        <v>0</v>
      </c>
      <c r="T161" s="4">
        <f t="shared" si="1"/>
        <v>0</v>
      </c>
      <c r="U161" s="4">
        <f t="shared" si="1"/>
        <v>0</v>
      </c>
      <c r="V161" s="4">
        <f t="shared" si="1"/>
        <v>0</v>
      </c>
    </row>
    <row r="162" spans="1:22" x14ac:dyDescent="0.35">
      <c r="A162" t="s">
        <v>71</v>
      </c>
      <c r="B162" t="s">
        <v>42</v>
      </c>
      <c r="C162" t="s">
        <v>294</v>
      </c>
      <c r="D162" t="s">
        <v>278</v>
      </c>
      <c r="E162" t="s">
        <v>21</v>
      </c>
      <c r="F162" s="1" t="s">
        <v>296</v>
      </c>
      <c r="G162" s="4">
        <f t="shared" si="1"/>
        <v>2.7799999999999998E-2</v>
      </c>
      <c r="H162" s="4">
        <f t="shared" si="1"/>
        <v>2.7799999999999998E-2</v>
      </c>
      <c r="I162" s="4">
        <f t="shared" si="1"/>
        <v>2.7799999999999998E-2</v>
      </c>
      <c r="J162" s="4">
        <f t="shared" si="1"/>
        <v>2.4E-2</v>
      </c>
      <c r="K162" s="4">
        <f t="shared" si="1"/>
        <v>2.4E-2</v>
      </c>
      <c r="L162" s="4">
        <f t="shared" si="1"/>
        <v>2.4E-2</v>
      </c>
      <c r="M162" s="4">
        <f t="shared" si="1"/>
        <v>2.4E-2</v>
      </c>
      <c r="N162" s="4">
        <f t="shared" si="1"/>
        <v>2.7E-2</v>
      </c>
      <c r="O162" s="4">
        <f t="shared" si="1"/>
        <v>2.7E-2</v>
      </c>
      <c r="P162" s="4">
        <f t="shared" si="1"/>
        <v>2.7E-2</v>
      </c>
      <c r="Q162" s="4">
        <f t="shared" si="1"/>
        <v>2.7E-2</v>
      </c>
      <c r="R162" s="4">
        <f t="shared" si="1"/>
        <v>2.7E-2</v>
      </c>
      <c r="S162" s="4">
        <f t="shared" si="1"/>
        <v>2.7E-2</v>
      </c>
      <c r="T162" s="4">
        <f t="shared" si="1"/>
        <v>2.7E-2</v>
      </c>
      <c r="U162" s="4">
        <f t="shared" si="1"/>
        <v>2.7E-2</v>
      </c>
      <c r="V162" s="4">
        <f t="shared" si="1"/>
        <v>2.7E-2</v>
      </c>
    </row>
    <row r="163" spans="1:22" x14ac:dyDescent="0.35">
      <c r="A163" t="s">
        <v>46</v>
      </c>
      <c r="B163" t="s">
        <v>41</v>
      </c>
      <c r="C163" t="s">
        <v>297</v>
      </c>
      <c r="D163" t="s">
        <v>274</v>
      </c>
      <c r="E163" t="s">
        <v>12</v>
      </c>
      <c r="F163" s="1" t="s">
        <v>299</v>
      </c>
      <c r="G163" s="4">
        <f t="shared" si="1"/>
        <v>0</v>
      </c>
      <c r="H163" s="4">
        <f t="shared" si="1"/>
        <v>0</v>
      </c>
      <c r="I163" s="4">
        <f t="shared" si="1"/>
        <v>0</v>
      </c>
      <c r="J163" s="4">
        <f t="shared" si="1"/>
        <v>0</v>
      </c>
      <c r="K163" s="4">
        <f t="shared" si="1"/>
        <v>0</v>
      </c>
      <c r="L163" s="4">
        <f t="shared" si="1"/>
        <v>0</v>
      </c>
      <c r="M163" s="4">
        <f t="shared" si="1"/>
        <v>0</v>
      </c>
      <c r="N163" s="4">
        <f t="shared" si="1"/>
        <v>0</v>
      </c>
      <c r="O163" s="4">
        <f t="shared" si="1"/>
        <v>0</v>
      </c>
      <c r="P163" s="4">
        <f t="shared" si="1"/>
        <v>0</v>
      </c>
      <c r="Q163" s="4">
        <f t="shared" si="1"/>
        <v>0</v>
      </c>
      <c r="R163" s="4">
        <f t="shared" si="1"/>
        <v>0</v>
      </c>
      <c r="S163" s="4">
        <f t="shared" si="1"/>
        <v>0</v>
      </c>
      <c r="T163" s="4">
        <f t="shared" si="1"/>
        <v>0</v>
      </c>
      <c r="U163" s="4">
        <f t="shared" si="1"/>
        <v>0</v>
      </c>
      <c r="V163" s="4">
        <f t="shared" si="1"/>
        <v>0</v>
      </c>
    </row>
    <row r="164" spans="1:22" x14ac:dyDescent="0.35">
      <c r="A164" t="s">
        <v>46</v>
      </c>
      <c r="B164" t="s">
        <v>42</v>
      </c>
      <c r="C164" t="s">
        <v>300</v>
      </c>
      <c r="D164" t="s">
        <v>278</v>
      </c>
      <c r="E164" t="s">
        <v>21</v>
      </c>
      <c r="F164" s="1" t="s">
        <v>302</v>
      </c>
      <c r="G164" s="4">
        <f t="shared" si="1"/>
        <v>0</v>
      </c>
      <c r="H164" s="4">
        <f t="shared" si="1"/>
        <v>0</v>
      </c>
      <c r="I164" s="4">
        <f t="shared" si="1"/>
        <v>0</v>
      </c>
      <c r="J164" s="4">
        <f t="shared" si="1"/>
        <v>0</v>
      </c>
      <c r="K164" s="4">
        <f t="shared" si="1"/>
        <v>0</v>
      </c>
      <c r="L164" s="4">
        <f t="shared" si="1"/>
        <v>0</v>
      </c>
      <c r="M164" s="4">
        <f t="shared" si="1"/>
        <v>2.1049000000000003E-4</v>
      </c>
      <c r="N164" s="4">
        <f t="shared" si="1"/>
        <v>2.139E-4</v>
      </c>
      <c r="O164" s="4">
        <f t="shared" si="1"/>
        <v>2.1421E-4</v>
      </c>
      <c r="P164" s="4">
        <f t="shared" si="1"/>
        <v>2.1111000000000003E-4</v>
      </c>
      <c r="Q164" s="4">
        <f t="shared" si="1"/>
        <v>1.984E-4</v>
      </c>
      <c r="R164" s="4">
        <f t="shared" si="1"/>
        <v>2.2680485714285714E-4</v>
      </c>
      <c r="S164" s="4">
        <f t="shared" si="1"/>
        <v>2.5520971428571429E-4</v>
      </c>
      <c r="T164" s="4">
        <f t="shared" si="1"/>
        <v>2.8361457142857141E-4</v>
      </c>
      <c r="U164" s="4">
        <f t="shared" si="1"/>
        <v>3.1201942857142853E-4</v>
      </c>
      <c r="V164" s="4">
        <f t="shared" si="1"/>
        <v>3.4042428571428565E-4</v>
      </c>
    </row>
    <row r="165" spans="1:22" x14ac:dyDescent="0.35">
      <c r="A165" t="s">
        <v>47</v>
      </c>
      <c r="B165" t="s">
        <v>41</v>
      </c>
      <c r="C165" t="s">
        <v>303</v>
      </c>
      <c r="D165" t="s">
        <v>274</v>
      </c>
      <c r="E165" t="s">
        <v>12</v>
      </c>
      <c r="F165" s="1" t="s">
        <v>305</v>
      </c>
      <c r="G165" s="4">
        <f t="shared" si="1"/>
        <v>0</v>
      </c>
      <c r="H165" s="4">
        <f t="shared" si="1"/>
        <v>0</v>
      </c>
      <c r="I165" s="4">
        <f t="shared" si="1"/>
        <v>0</v>
      </c>
      <c r="J165" s="4">
        <f t="shared" si="1"/>
        <v>0</v>
      </c>
      <c r="K165" s="4">
        <f t="shared" si="1"/>
        <v>0</v>
      </c>
      <c r="L165" s="4">
        <f t="shared" si="1"/>
        <v>0</v>
      </c>
      <c r="M165" s="4">
        <f t="shared" si="1"/>
        <v>0</v>
      </c>
      <c r="N165" s="4">
        <f t="shared" si="1"/>
        <v>0</v>
      </c>
      <c r="O165" s="4">
        <f t="shared" si="1"/>
        <v>0</v>
      </c>
      <c r="P165" s="4">
        <f t="shared" si="1"/>
        <v>0</v>
      </c>
      <c r="Q165" s="4">
        <f t="shared" si="1"/>
        <v>0</v>
      </c>
      <c r="R165" s="4">
        <f t="shared" si="1"/>
        <v>0</v>
      </c>
      <c r="S165" s="4">
        <f t="shared" si="1"/>
        <v>0</v>
      </c>
      <c r="T165" s="4">
        <f t="shared" si="1"/>
        <v>0</v>
      </c>
      <c r="U165" s="4">
        <f t="shared" si="1"/>
        <v>0</v>
      </c>
      <c r="V165" s="4">
        <f t="shared" si="1"/>
        <v>0</v>
      </c>
    </row>
    <row r="166" spans="1:22" x14ac:dyDescent="0.35">
      <c r="A166" t="s">
        <v>47</v>
      </c>
      <c r="B166" t="s">
        <v>42</v>
      </c>
      <c r="C166" t="s">
        <v>306</v>
      </c>
      <c r="D166" t="s">
        <v>278</v>
      </c>
      <c r="E166" t="s">
        <v>21</v>
      </c>
      <c r="F166" s="1" t="s">
        <v>308</v>
      </c>
      <c r="G166" s="4">
        <f t="shared" si="1"/>
        <v>0</v>
      </c>
      <c r="H166" s="4">
        <f t="shared" si="1"/>
        <v>0</v>
      </c>
      <c r="I166" s="4">
        <f t="shared" si="1"/>
        <v>0</v>
      </c>
      <c r="J166" s="4">
        <f t="shared" si="1"/>
        <v>0</v>
      </c>
      <c r="K166" s="4">
        <f t="shared" si="1"/>
        <v>0</v>
      </c>
      <c r="L166" s="4">
        <f t="shared" si="1"/>
        <v>0</v>
      </c>
      <c r="M166" s="4">
        <f t="shared" si="1"/>
        <v>0</v>
      </c>
      <c r="N166" s="4">
        <f t="shared" si="1"/>
        <v>0</v>
      </c>
      <c r="O166" s="4">
        <f t="shared" si="1"/>
        <v>0</v>
      </c>
      <c r="P166" s="4">
        <f t="shared" si="1"/>
        <v>0</v>
      </c>
      <c r="Q166" s="4">
        <f t="shared" si="1"/>
        <v>0</v>
      </c>
      <c r="R166" s="4">
        <f t="shared" si="1"/>
        <v>0</v>
      </c>
      <c r="S166" s="4">
        <f t="shared" si="1"/>
        <v>0</v>
      </c>
      <c r="T166" s="4">
        <f t="shared" si="1"/>
        <v>0</v>
      </c>
      <c r="U166" s="4">
        <f t="shared" si="1"/>
        <v>0</v>
      </c>
      <c r="V166" s="4">
        <f t="shared" si="1"/>
        <v>0</v>
      </c>
    </row>
    <row r="167" spans="1:22" x14ac:dyDescent="0.35">
      <c r="A167" t="s">
        <v>78</v>
      </c>
      <c r="B167" t="s">
        <v>41</v>
      </c>
      <c r="C167" t="s">
        <v>309</v>
      </c>
      <c r="D167" t="s">
        <v>274</v>
      </c>
      <c r="E167" t="s">
        <v>12</v>
      </c>
      <c r="F167" s="1" t="s">
        <v>311</v>
      </c>
      <c r="G167" s="4">
        <f t="shared" si="1"/>
        <v>0</v>
      </c>
      <c r="H167" s="4">
        <f t="shared" si="1"/>
        <v>0</v>
      </c>
      <c r="I167" s="4">
        <f t="shared" si="1"/>
        <v>0</v>
      </c>
      <c r="J167" s="4">
        <f t="shared" si="1"/>
        <v>0</v>
      </c>
      <c r="K167" s="4">
        <f t="shared" si="1"/>
        <v>0</v>
      </c>
      <c r="L167" s="4">
        <f t="shared" si="1"/>
        <v>0</v>
      </c>
      <c r="M167" s="4">
        <f t="shared" si="1"/>
        <v>0</v>
      </c>
      <c r="N167" s="4">
        <f t="shared" si="1"/>
        <v>0</v>
      </c>
      <c r="O167" s="4">
        <f t="shared" si="1"/>
        <v>0</v>
      </c>
      <c r="P167" s="4">
        <f t="shared" si="1"/>
        <v>0</v>
      </c>
      <c r="Q167" s="4">
        <f t="shared" si="1"/>
        <v>0</v>
      </c>
      <c r="R167" s="4">
        <f t="shared" si="1"/>
        <v>0</v>
      </c>
      <c r="S167" s="4">
        <f t="shared" si="1"/>
        <v>0</v>
      </c>
      <c r="T167" s="4">
        <f t="shared" si="1"/>
        <v>0</v>
      </c>
      <c r="U167" s="4">
        <f t="shared" si="1"/>
        <v>0</v>
      </c>
      <c r="V167" s="4">
        <f t="shared" si="1"/>
        <v>0</v>
      </c>
    </row>
    <row r="168" spans="1:22" x14ac:dyDescent="0.35">
      <c r="A168" t="s">
        <v>78</v>
      </c>
      <c r="B168" t="s">
        <v>42</v>
      </c>
      <c r="C168" t="s">
        <v>312</v>
      </c>
      <c r="D168" t="s">
        <v>278</v>
      </c>
      <c r="E168" t="s">
        <v>21</v>
      </c>
      <c r="F168" s="1" t="s">
        <v>314</v>
      </c>
      <c r="G168" s="4">
        <f t="shared" si="1"/>
        <v>4.664251345886509E-3</v>
      </c>
      <c r="H168" s="4">
        <f t="shared" si="1"/>
        <v>7.1628145171791693E-3</v>
      </c>
      <c r="I168" s="4">
        <f t="shared" si="1"/>
        <v>6.8142340160351313E-3</v>
      </c>
      <c r="J168" s="4">
        <f t="shared" si="1"/>
        <v>7.0922159346689844E-3</v>
      </c>
      <c r="K168" s="4">
        <f t="shared" si="1"/>
        <v>7.0069093141358445E-3</v>
      </c>
      <c r="L168" s="4">
        <f t="shared" si="1"/>
        <v>7.0480918206001185E-3</v>
      </c>
      <c r="M168" s="4">
        <f t="shared" si="1"/>
        <v>6.193810000000001E-3</v>
      </c>
      <c r="N168" s="4">
        <f t="shared" si="1"/>
        <v>6.1672099999999994E-3</v>
      </c>
      <c r="O168" s="4">
        <f t="shared" si="1"/>
        <v>6.1778500000000004E-3</v>
      </c>
      <c r="P168" s="4">
        <f t="shared" si="1"/>
        <v>6.1565700000000001E-3</v>
      </c>
      <c r="Q168" s="4">
        <f t="shared" si="1"/>
        <v>6.1685400000000001E-3</v>
      </c>
      <c r="R168" s="4">
        <f t="shared" si="1"/>
        <v>6.0400017399142684E-3</v>
      </c>
      <c r="S168" s="4">
        <f t="shared" ref="H168:V183" si="2">SUMIFS(S$1:S$145,$A$1:$A$145,$A168,$B$1:$B$145,$B168)</f>
        <v>5.9114634798285368E-3</v>
      </c>
      <c r="T168" s="4">
        <f t="shared" si="2"/>
        <v>5.7829252197428051E-3</v>
      </c>
      <c r="U168" s="4">
        <f t="shared" si="2"/>
        <v>5.6543869596570734E-3</v>
      </c>
      <c r="V168" s="4">
        <f t="shared" si="2"/>
        <v>5.5258486995713417E-3</v>
      </c>
    </row>
    <row r="169" spans="1:22" x14ac:dyDescent="0.35">
      <c r="A169" t="s">
        <v>48</v>
      </c>
      <c r="B169" t="s">
        <v>41</v>
      </c>
      <c r="C169" t="s">
        <v>315</v>
      </c>
      <c r="D169" t="s">
        <v>274</v>
      </c>
      <c r="E169" t="s">
        <v>12</v>
      </c>
      <c r="F169" s="1" t="s">
        <v>317</v>
      </c>
      <c r="G169" s="4">
        <f t="shared" si="1"/>
        <v>5.1549387873723963E-2</v>
      </c>
      <c r="H169" s="4">
        <f t="shared" si="2"/>
        <v>8.6315254114142481E-2</v>
      </c>
      <c r="I169" s="4">
        <f t="shared" si="2"/>
        <v>8.6315254114142481E-2</v>
      </c>
      <c r="J169" s="4">
        <f t="shared" si="2"/>
        <v>7.4926435862970889E-2</v>
      </c>
      <c r="K169" s="4">
        <f t="shared" si="2"/>
        <v>7.2528789915355815E-2</v>
      </c>
      <c r="L169" s="4">
        <f t="shared" si="2"/>
        <v>6.3537617611799324E-2</v>
      </c>
      <c r="M169" s="4">
        <f t="shared" si="2"/>
        <v>4.9751153413012672E-2</v>
      </c>
      <c r="N169" s="4">
        <f t="shared" si="2"/>
        <v>8.6315254114142481E-2</v>
      </c>
      <c r="O169" s="4">
        <f t="shared" si="2"/>
        <v>6.8332909507029457E-2</v>
      </c>
      <c r="P169" s="4">
        <f t="shared" si="2"/>
        <v>4.9751153413012672E-2</v>
      </c>
      <c r="Q169" s="4">
        <f t="shared" si="2"/>
        <v>4.2002561121807669E-2</v>
      </c>
      <c r="R169" s="4">
        <f t="shared" si="2"/>
        <v>6.7403821702328615E-2</v>
      </c>
      <c r="S169" s="4">
        <f t="shared" si="2"/>
        <v>4.5697333527082488E-2</v>
      </c>
      <c r="T169" s="4">
        <f t="shared" si="2"/>
        <v>3.3000000000000002E-2</v>
      </c>
      <c r="U169" s="4">
        <f t="shared" si="2"/>
        <v>2.0529244014967123E-2</v>
      </c>
      <c r="V169" s="4">
        <f t="shared" si="2"/>
        <v>1.2794198423366154E-2</v>
      </c>
    </row>
    <row r="170" spans="1:22" x14ac:dyDescent="0.35">
      <c r="A170" t="s">
        <v>48</v>
      </c>
      <c r="B170" t="s">
        <v>42</v>
      </c>
      <c r="C170" t="s">
        <v>318</v>
      </c>
      <c r="D170" t="s">
        <v>278</v>
      </c>
      <c r="E170" t="s">
        <v>21</v>
      </c>
      <c r="F170" s="1" t="s">
        <v>320</v>
      </c>
      <c r="G170" s="4">
        <f t="shared" si="1"/>
        <v>9.610645345669562E-2</v>
      </c>
      <c r="H170" s="4">
        <f t="shared" si="2"/>
        <v>0.11419565764886219</v>
      </c>
      <c r="I170" s="4">
        <f t="shared" si="2"/>
        <v>0.1122322937103379</v>
      </c>
      <c r="J170" s="4">
        <f t="shared" si="2"/>
        <v>0.10748415847125364</v>
      </c>
      <c r="K170" s="4">
        <f t="shared" si="2"/>
        <v>0.10584134374718229</v>
      </c>
      <c r="L170" s="4">
        <f t="shared" si="2"/>
        <v>0.11631929619461297</v>
      </c>
      <c r="M170" s="4">
        <f t="shared" si="2"/>
        <v>0.22613610000000001</v>
      </c>
      <c r="N170" s="4">
        <f t="shared" si="2"/>
        <v>0.2329904248438498</v>
      </c>
      <c r="O170" s="4">
        <f t="shared" si="2"/>
        <v>0.25889699999999999</v>
      </c>
      <c r="P170" s="4">
        <f t="shared" si="2"/>
        <v>0.25223030000000002</v>
      </c>
      <c r="Q170" s="4">
        <f t="shared" si="2"/>
        <v>0.2508397</v>
      </c>
      <c r="R170" s="4">
        <f t="shared" si="2"/>
        <v>0.2730337341195167</v>
      </c>
      <c r="S170" s="4">
        <f t="shared" si="2"/>
        <v>0.29522776823903341</v>
      </c>
      <c r="T170" s="4">
        <f t="shared" si="2"/>
        <v>0.31742180235855011</v>
      </c>
      <c r="U170" s="4">
        <f t="shared" si="2"/>
        <v>0.33961583647806681</v>
      </c>
      <c r="V170" s="4">
        <f t="shared" si="2"/>
        <v>0.36180987059758352</v>
      </c>
    </row>
    <row r="171" spans="1:22" x14ac:dyDescent="0.35">
      <c r="A171" t="s">
        <v>72</v>
      </c>
      <c r="B171" t="s">
        <v>41</v>
      </c>
      <c r="C171" t="s">
        <v>321</v>
      </c>
      <c r="D171" t="s">
        <v>274</v>
      </c>
      <c r="E171" t="s">
        <v>12</v>
      </c>
      <c r="F171" s="1" t="s">
        <v>323</v>
      </c>
      <c r="G171" s="4">
        <f t="shared" si="1"/>
        <v>0</v>
      </c>
      <c r="H171" s="4">
        <f t="shared" si="2"/>
        <v>0</v>
      </c>
      <c r="I171" s="4">
        <f t="shared" si="2"/>
        <v>0</v>
      </c>
      <c r="J171" s="4">
        <f t="shared" si="2"/>
        <v>0</v>
      </c>
      <c r="K171" s="4">
        <f t="shared" si="2"/>
        <v>0</v>
      </c>
      <c r="L171" s="4">
        <f t="shared" si="2"/>
        <v>0</v>
      </c>
      <c r="M171" s="4">
        <f t="shared" si="2"/>
        <v>0</v>
      </c>
      <c r="N171" s="4">
        <f t="shared" si="2"/>
        <v>0</v>
      </c>
      <c r="O171" s="4">
        <f t="shared" si="2"/>
        <v>0</v>
      </c>
      <c r="P171" s="4">
        <f t="shared" si="2"/>
        <v>0</v>
      </c>
      <c r="Q171" s="4">
        <f t="shared" si="2"/>
        <v>0</v>
      </c>
      <c r="R171" s="4">
        <f t="shared" si="2"/>
        <v>0</v>
      </c>
      <c r="S171" s="4">
        <f t="shared" si="2"/>
        <v>0</v>
      </c>
      <c r="T171" s="4">
        <f t="shared" si="2"/>
        <v>0</v>
      </c>
      <c r="U171" s="4">
        <f t="shared" si="2"/>
        <v>0</v>
      </c>
      <c r="V171" s="4">
        <f t="shared" si="2"/>
        <v>0</v>
      </c>
    </row>
    <row r="172" spans="1:22" x14ac:dyDescent="0.35">
      <c r="A172" t="s">
        <v>72</v>
      </c>
      <c r="B172" t="s">
        <v>42</v>
      </c>
      <c r="C172" t="s">
        <v>324</v>
      </c>
      <c r="D172" t="s">
        <v>278</v>
      </c>
      <c r="E172" t="s">
        <v>21</v>
      </c>
      <c r="F172" s="1" t="s">
        <v>326</v>
      </c>
      <c r="G172" s="4">
        <f t="shared" si="1"/>
        <v>3.7762667093120865</v>
      </c>
      <c r="H172" s="4">
        <f t="shared" si="2"/>
        <v>3.7737151051554036</v>
      </c>
      <c r="I172" s="4">
        <f t="shared" si="2"/>
        <v>3.8848895603256981</v>
      </c>
      <c r="J172" s="4">
        <f t="shared" si="2"/>
        <v>4.0758388038370503</v>
      </c>
      <c r="K172" s="4">
        <f t="shared" si="2"/>
        <v>4.3015860242210069</v>
      </c>
      <c r="L172" s="4">
        <f t="shared" si="2"/>
        <v>4.4404109865421333</v>
      </c>
      <c r="M172" s="4">
        <f t="shared" si="2"/>
        <v>4.2694220115950623</v>
      </c>
      <c r="N172" s="4">
        <f t="shared" si="2"/>
        <v>4.4455205794175248</v>
      </c>
      <c r="O172" s="4">
        <f t="shared" si="2"/>
        <v>4.5393247992543708</v>
      </c>
      <c r="P172" s="4">
        <f t="shared" si="2"/>
        <v>4.7717861826490333</v>
      </c>
      <c r="Q172" s="4">
        <f t="shared" si="2"/>
        <v>4.8321011262647247</v>
      </c>
      <c r="R172" s="4">
        <f t="shared" si="2"/>
        <v>5.0475159811748069</v>
      </c>
      <c r="S172" s="4">
        <f t="shared" si="2"/>
        <v>5.164411366018772</v>
      </c>
      <c r="T172" s="4">
        <f t="shared" si="2"/>
        <v>5.3522027154596943</v>
      </c>
      <c r="U172" s="4">
        <f t="shared" si="2"/>
        <v>5.5015170459972307</v>
      </c>
      <c r="V172" s="4">
        <f t="shared" si="2"/>
        <v>5.650831376534768</v>
      </c>
    </row>
    <row r="173" spans="1:22" x14ac:dyDescent="0.35">
      <c r="A173" t="s">
        <v>49</v>
      </c>
      <c r="B173" t="s">
        <v>41</v>
      </c>
      <c r="C173" t="s">
        <v>327</v>
      </c>
      <c r="D173" t="s">
        <v>274</v>
      </c>
      <c r="E173" t="s">
        <v>12</v>
      </c>
      <c r="F173" s="1" t="s">
        <v>329</v>
      </c>
      <c r="G173" s="4">
        <f t="shared" si="1"/>
        <v>0</v>
      </c>
      <c r="H173" s="4">
        <f t="shared" si="2"/>
        <v>0</v>
      </c>
      <c r="I173" s="4">
        <f t="shared" si="2"/>
        <v>0</v>
      </c>
      <c r="J173" s="4">
        <f t="shared" si="2"/>
        <v>0</v>
      </c>
      <c r="K173" s="4">
        <f t="shared" si="2"/>
        <v>0</v>
      </c>
      <c r="L173" s="4">
        <f t="shared" si="2"/>
        <v>0</v>
      </c>
      <c r="M173" s="4">
        <f t="shared" si="2"/>
        <v>0</v>
      </c>
      <c r="N173" s="4">
        <f t="shared" si="2"/>
        <v>0</v>
      </c>
      <c r="O173" s="4">
        <f t="shared" si="2"/>
        <v>0</v>
      </c>
      <c r="P173" s="4">
        <f t="shared" si="2"/>
        <v>0</v>
      </c>
      <c r="Q173" s="4">
        <f t="shared" si="2"/>
        <v>0</v>
      </c>
      <c r="R173" s="4">
        <f t="shared" si="2"/>
        <v>0</v>
      </c>
      <c r="S173" s="4">
        <f t="shared" si="2"/>
        <v>0</v>
      </c>
      <c r="T173" s="4">
        <f t="shared" si="2"/>
        <v>0</v>
      </c>
      <c r="U173" s="4">
        <f t="shared" si="2"/>
        <v>0</v>
      </c>
      <c r="V173" s="4">
        <f t="shared" si="2"/>
        <v>0</v>
      </c>
    </row>
    <row r="174" spans="1:22" x14ac:dyDescent="0.35">
      <c r="A174" t="s">
        <v>49</v>
      </c>
      <c r="B174" t="s">
        <v>42</v>
      </c>
      <c r="C174" t="s">
        <v>330</v>
      </c>
      <c r="D174" t="s">
        <v>278</v>
      </c>
      <c r="E174" t="s">
        <v>21</v>
      </c>
      <c r="F174" s="1" t="s">
        <v>332</v>
      </c>
      <c r="G174" s="4">
        <f t="shared" si="1"/>
        <v>1.1430279067629076E-3</v>
      </c>
      <c r="H174" s="4">
        <f t="shared" si="2"/>
        <v>5.6900181488203274E-3</v>
      </c>
      <c r="I174" s="4">
        <f t="shared" si="2"/>
        <v>5.707799455535391E-3</v>
      </c>
      <c r="J174" s="4">
        <f t="shared" si="2"/>
        <v>5.7149119782214167E-3</v>
      </c>
      <c r="K174" s="4">
        <f t="shared" si="2"/>
        <v>1.4758484573502723E-3</v>
      </c>
      <c r="L174" s="4">
        <f t="shared" si="2"/>
        <v>1.5896488203266789E-3</v>
      </c>
      <c r="M174" s="4">
        <f t="shared" si="2"/>
        <v>2.29758E-3</v>
      </c>
      <c r="N174" s="4">
        <f t="shared" si="2"/>
        <v>2.5545800000000003E-3</v>
      </c>
      <c r="O174" s="4">
        <f t="shared" si="2"/>
        <v>2.3952400000000003E-3</v>
      </c>
      <c r="P174" s="4">
        <f t="shared" si="2"/>
        <v>2.3985809999999999E-3</v>
      </c>
      <c r="Q174" s="4">
        <f t="shared" si="2"/>
        <v>2.20506E-3</v>
      </c>
      <c r="R174" s="4">
        <f t="shared" si="2"/>
        <v>2.2970805399533316E-3</v>
      </c>
      <c r="S174" s="4">
        <f t="shared" si="2"/>
        <v>2.3891010799066631E-3</v>
      </c>
      <c r="T174" s="4">
        <f t="shared" si="2"/>
        <v>2.4811216198599947E-3</v>
      </c>
      <c r="U174" s="4">
        <f t="shared" si="2"/>
        <v>2.5731421598133263E-3</v>
      </c>
      <c r="V174" s="4">
        <f t="shared" si="2"/>
        <v>2.6651626997666578E-3</v>
      </c>
    </row>
    <row r="175" spans="1:22" x14ac:dyDescent="0.35">
      <c r="A175" t="s">
        <v>69</v>
      </c>
      <c r="B175" t="s">
        <v>41</v>
      </c>
      <c r="C175" t="s">
        <v>333</v>
      </c>
      <c r="D175" t="s">
        <v>274</v>
      </c>
      <c r="E175" t="s">
        <v>12</v>
      </c>
      <c r="F175" s="1" t="s">
        <v>335</v>
      </c>
      <c r="G175" s="4">
        <f t="shared" si="1"/>
        <v>0.72637801712434746</v>
      </c>
      <c r="H175" s="4">
        <f t="shared" si="2"/>
        <v>0.69470137922909603</v>
      </c>
      <c r="I175" s="4">
        <f t="shared" si="2"/>
        <v>0.66803883697666622</v>
      </c>
      <c r="J175" s="4">
        <f t="shared" si="2"/>
        <v>0.69174307364178877</v>
      </c>
      <c r="K175" s="4">
        <f t="shared" si="2"/>
        <v>0.66350395586196631</v>
      </c>
      <c r="L175" s="4">
        <f t="shared" si="2"/>
        <v>0.80867157338864348</v>
      </c>
      <c r="M175" s="4">
        <f t="shared" si="2"/>
        <v>0.73517053500813068</v>
      </c>
      <c r="N175" s="4">
        <f t="shared" si="2"/>
        <v>0.81730486938008373</v>
      </c>
      <c r="O175" s="4">
        <f t="shared" si="2"/>
        <v>0.96554974425799756</v>
      </c>
      <c r="P175" s="4">
        <f t="shared" si="2"/>
        <v>1.0943187459542176</v>
      </c>
      <c r="Q175" s="4">
        <f t="shared" si="2"/>
        <v>1.2631033998294912</v>
      </c>
      <c r="R175" s="4">
        <f t="shared" si="2"/>
        <v>1.5350195428017903</v>
      </c>
      <c r="S175" s="4">
        <f t="shared" si="2"/>
        <v>1.6970403639546707</v>
      </c>
      <c r="T175" s="4">
        <f t="shared" si="2"/>
        <v>1.8340000000000001</v>
      </c>
      <c r="U175" s="4">
        <f t="shared" si="2"/>
        <v>2.0040065425024074</v>
      </c>
      <c r="V175" s="4">
        <f t="shared" si="2"/>
        <v>2.1820852167568114</v>
      </c>
    </row>
    <row r="176" spans="1:22" x14ac:dyDescent="0.35">
      <c r="A176" t="s">
        <v>69</v>
      </c>
      <c r="B176" t="s">
        <v>42</v>
      </c>
      <c r="C176" t="s">
        <v>336</v>
      </c>
      <c r="D176" t="s">
        <v>278</v>
      </c>
      <c r="E176" t="s">
        <v>21</v>
      </c>
      <c r="F176" s="1" t="s">
        <v>338</v>
      </c>
      <c r="G176" s="4">
        <f t="shared" si="1"/>
        <v>0.68799999999999994</v>
      </c>
      <c r="H176" s="4">
        <f t="shared" si="2"/>
        <v>0.69899999999999995</v>
      </c>
      <c r="I176" s="4">
        <f t="shared" si="2"/>
        <v>0.70099999999999996</v>
      </c>
      <c r="J176" s="4">
        <f t="shared" si="2"/>
        <v>0.70150000000000001</v>
      </c>
      <c r="K176" s="4">
        <f t="shared" si="2"/>
        <v>0.73050000000000004</v>
      </c>
      <c r="L176" s="4">
        <f t="shared" si="2"/>
        <v>0.76349999999999996</v>
      </c>
      <c r="M176" s="4">
        <f t="shared" si="2"/>
        <v>0.77800000000000002</v>
      </c>
      <c r="N176" s="4">
        <f t="shared" si="2"/>
        <v>0.78099999999999992</v>
      </c>
      <c r="O176" s="4">
        <f t="shared" si="2"/>
        <v>0.79500000000000004</v>
      </c>
      <c r="P176" s="4">
        <f t="shared" si="2"/>
        <v>0.83399999999999996</v>
      </c>
      <c r="Q176" s="4">
        <f t="shared" si="2"/>
        <v>0.83599999999999985</v>
      </c>
      <c r="R176" s="4">
        <f t="shared" si="2"/>
        <v>0.8618464818763325</v>
      </c>
      <c r="S176" s="4">
        <f t="shared" si="2"/>
        <v>0.85828144989339017</v>
      </c>
      <c r="T176" s="4">
        <f t="shared" si="2"/>
        <v>0.87699786780383782</v>
      </c>
      <c r="U176" s="4">
        <f t="shared" si="2"/>
        <v>0.88501918976545846</v>
      </c>
      <c r="V176" s="4">
        <f t="shared" si="2"/>
        <v>0.88056289978678015</v>
      </c>
    </row>
    <row r="177" spans="1:22" x14ac:dyDescent="0.35">
      <c r="A177" t="s">
        <v>50</v>
      </c>
      <c r="B177" t="s">
        <v>41</v>
      </c>
      <c r="C177" t="s">
        <v>339</v>
      </c>
      <c r="D177" t="s">
        <v>274</v>
      </c>
      <c r="E177" t="s">
        <v>12</v>
      </c>
      <c r="F177" s="1" t="s">
        <v>341</v>
      </c>
      <c r="G177" s="4">
        <f t="shared" si="1"/>
        <v>0</v>
      </c>
      <c r="H177" s="4">
        <f t="shared" si="2"/>
        <v>0</v>
      </c>
      <c r="I177" s="4">
        <f t="shared" si="2"/>
        <v>0</v>
      </c>
      <c r="J177" s="4">
        <f t="shared" si="2"/>
        <v>0</v>
      </c>
      <c r="K177" s="4">
        <f t="shared" si="2"/>
        <v>0</v>
      </c>
      <c r="L177" s="4">
        <f t="shared" si="2"/>
        <v>0</v>
      </c>
      <c r="M177" s="4">
        <f t="shared" si="2"/>
        <v>0</v>
      </c>
      <c r="N177" s="4">
        <f t="shared" si="2"/>
        <v>0</v>
      </c>
      <c r="O177" s="4">
        <f t="shared" si="2"/>
        <v>0</v>
      </c>
      <c r="P177" s="4">
        <f t="shared" si="2"/>
        <v>0</v>
      </c>
      <c r="Q177" s="4">
        <f t="shared" si="2"/>
        <v>0</v>
      </c>
      <c r="R177" s="4">
        <f t="shared" si="2"/>
        <v>0</v>
      </c>
      <c r="S177" s="4">
        <f t="shared" si="2"/>
        <v>0</v>
      </c>
      <c r="T177" s="4">
        <f t="shared" si="2"/>
        <v>0</v>
      </c>
      <c r="U177" s="4">
        <f t="shared" si="2"/>
        <v>0</v>
      </c>
      <c r="V177" s="4">
        <f t="shared" si="2"/>
        <v>0</v>
      </c>
    </row>
    <row r="178" spans="1:22" x14ac:dyDescent="0.35">
      <c r="A178" t="s">
        <v>50</v>
      </c>
      <c r="B178" t="s">
        <v>42</v>
      </c>
      <c r="C178" t="s">
        <v>342</v>
      </c>
      <c r="D178" t="s">
        <v>278</v>
      </c>
      <c r="E178" t="s">
        <v>21</v>
      </c>
      <c r="F178" s="1" t="s">
        <v>344</v>
      </c>
      <c r="G178" s="4">
        <f t="shared" si="1"/>
        <v>2.5996796031451944E-2</v>
      </c>
      <c r="H178" s="4">
        <f t="shared" si="2"/>
        <v>2.7446657500709622E-2</v>
      </c>
      <c r="I178" s="4">
        <f t="shared" si="2"/>
        <v>2.7047129310956569E-2</v>
      </c>
      <c r="J178" s="4">
        <f t="shared" si="2"/>
        <v>2.6392088906826566E-2</v>
      </c>
      <c r="K178" s="4">
        <f t="shared" si="2"/>
        <v>2.6884530629080326E-2</v>
      </c>
      <c r="L178" s="4">
        <f t="shared" si="2"/>
        <v>2.8654533423218848E-2</v>
      </c>
      <c r="M178" s="4">
        <f t="shared" si="2"/>
        <v>3.6887400000000001E-2</v>
      </c>
      <c r="N178" s="4">
        <f t="shared" si="2"/>
        <v>3.7225979999999999E-2</v>
      </c>
      <c r="O178" s="4">
        <f t="shared" si="2"/>
        <v>3.6210239999999998E-2</v>
      </c>
      <c r="P178" s="4">
        <f t="shared" si="2"/>
        <v>3.5705340000000002E-2</v>
      </c>
      <c r="Q178" s="4">
        <f t="shared" si="2"/>
        <v>3.4737120000000003E-2</v>
      </c>
      <c r="R178" s="4">
        <f t="shared" si="2"/>
        <v>3.5475720368111599E-2</v>
      </c>
      <c r="S178" s="4">
        <f t="shared" si="2"/>
        <v>3.6214320736223195E-2</v>
      </c>
      <c r="T178" s="4">
        <f t="shared" si="2"/>
        <v>3.695292110433479E-2</v>
      </c>
      <c r="U178" s="4">
        <f t="shared" si="2"/>
        <v>3.7691521472446386E-2</v>
      </c>
      <c r="V178" s="4">
        <f t="shared" si="2"/>
        <v>3.8430121840557982E-2</v>
      </c>
    </row>
    <row r="179" spans="1:22" x14ac:dyDescent="0.35">
      <c r="A179" t="s">
        <v>51</v>
      </c>
      <c r="B179" t="s">
        <v>41</v>
      </c>
      <c r="C179" t="s">
        <v>345</v>
      </c>
      <c r="D179" t="s">
        <v>274</v>
      </c>
      <c r="E179" t="s">
        <v>12</v>
      </c>
      <c r="F179" s="1" t="s">
        <v>347</v>
      </c>
      <c r="G179" s="4">
        <f t="shared" si="1"/>
        <v>0.25230188548111376</v>
      </c>
      <c r="H179" s="4">
        <f t="shared" si="2"/>
        <v>0.21803423190067772</v>
      </c>
      <c r="I179" s="4">
        <f t="shared" si="2"/>
        <v>0.20646800081797292</v>
      </c>
      <c r="J179" s="4">
        <f t="shared" si="2"/>
        <v>0.22234462857746215</v>
      </c>
      <c r="K179" s="4">
        <f t="shared" si="2"/>
        <v>0.20496008038054456</v>
      </c>
      <c r="L179" s="4">
        <f t="shared" si="2"/>
        <v>0.22982625592930145</v>
      </c>
      <c r="M179" s="4">
        <f t="shared" si="2"/>
        <v>0.21484992635570324</v>
      </c>
      <c r="N179" s="4">
        <f t="shared" si="2"/>
        <v>0.22870979135006969</v>
      </c>
      <c r="O179" s="4">
        <f t="shared" si="2"/>
        <v>0.27868136946314509</v>
      </c>
      <c r="P179" s="4">
        <f t="shared" si="2"/>
        <v>0.27222798723855274</v>
      </c>
      <c r="Q179" s="4">
        <f t="shared" si="2"/>
        <v>0.27707172366414456</v>
      </c>
      <c r="R179" s="4">
        <f t="shared" si="2"/>
        <v>0.31589848380961544</v>
      </c>
      <c r="S179" s="4">
        <f t="shared" si="2"/>
        <v>0.40324508046742069</v>
      </c>
      <c r="T179" s="4">
        <f t="shared" si="2"/>
        <v>0.43</v>
      </c>
      <c r="U179" s="4">
        <f t="shared" si="2"/>
        <v>0.46558577288419661</v>
      </c>
      <c r="V179" s="4">
        <f t="shared" si="2"/>
        <v>0.51469873434724545</v>
      </c>
    </row>
    <row r="180" spans="1:22" x14ac:dyDescent="0.35">
      <c r="A180" t="s">
        <v>51</v>
      </c>
      <c r="B180" t="s">
        <v>42</v>
      </c>
      <c r="C180" t="s">
        <v>348</v>
      </c>
      <c r="D180" t="s">
        <v>278</v>
      </c>
      <c r="E180" t="s">
        <v>21</v>
      </c>
      <c r="F180" s="1" t="s">
        <v>350</v>
      </c>
      <c r="G180" s="4">
        <f t="shared" si="1"/>
        <v>2.602097926963695E-4</v>
      </c>
      <c r="H180" s="4">
        <f t="shared" si="2"/>
        <v>1.3307543291967427E-2</v>
      </c>
      <c r="I180" s="4">
        <f t="shared" si="2"/>
        <v>1.2305850727162821E-2</v>
      </c>
      <c r="J180" s="4">
        <f t="shared" si="2"/>
        <v>1.1771614692600364E-2</v>
      </c>
      <c r="K180" s="4">
        <f t="shared" si="2"/>
        <v>1.3074966397610497E-2</v>
      </c>
      <c r="L180" s="4">
        <f t="shared" si="2"/>
        <v>1.0606427479287415E-2</v>
      </c>
      <c r="M180" s="4">
        <f t="shared" si="2"/>
        <v>1.1238639999999999E-2</v>
      </c>
      <c r="N180" s="4">
        <f t="shared" si="2"/>
        <v>1.33163E-2</v>
      </c>
      <c r="O180" s="4">
        <f t="shared" si="2"/>
        <v>1.1703191599999998E-2</v>
      </c>
      <c r="P180" s="4">
        <f t="shared" si="2"/>
        <v>1.5057849999999999E-2</v>
      </c>
      <c r="Q180" s="4">
        <f t="shared" si="2"/>
        <v>1.3629840000000001E-2</v>
      </c>
      <c r="R180" s="4">
        <f t="shared" si="2"/>
        <v>1.4343028120101799E-2</v>
      </c>
      <c r="S180" s="4">
        <f t="shared" si="2"/>
        <v>1.5056216240203597E-2</v>
      </c>
      <c r="T180" s="4">
        <f t="shared" si="2"/>
        <v>1.5769404360305394E-2</v>
      </c>
      <c r="U180" s="4">
        <f t="shared" si="2"/>
        <v>1.648259248040719E-2</v>
      </c>
      <c r="V180" s="4">
        <f t="shared" si="2"/>
        <v>1.7195780600508987E-2</v>
      </c>
    </row>
    <row r="181" spans="1:22" x14ac:dyDescent="0.35">
      <c r="A181" t="s">
        <v>52</v>
      </c>
      <c r="B181" t="s">
        <v>41</v>
      </c>
      <c r="C181" t="s">
        <v>351</v>
      </c>
      <c r="D181" t="s">
        <v>274</v>
      </c>
      <c r="E181" t="s">
        <v>12</v>
      </c>
      <c r="F181" s="1" t="s">
        <v>353</v>
      </c>
      <c r="G181" s="4">
        <f t="shared" si="1"/>
        <v>3.1916729182295572E-2</v>
      </c>
      <c r="H181" s="4">
        <f t="shared" si="2"/>
        <v>3.5686421605401357E-2</v>
      </c>
      <c r="I181" s="4">
        <f t="shared" si="2"/>
        <v>3.2921980495123786E-2</v>
      </c>
      <c r="J181" s="4">
        <f t="shared" si="2"/>
        <v>5.8807201800450112E-2</v>
      </c>
      <c r="K181" s="4">
        <f t="shared" si="2"/>
        <v>5.7550637659414858E-2</v>
      </c>
      <c r="L181" s="4">
        <f t="shared" si="2"/>
        <v>5.6545386346586644E-2</v>
      </c>
      <c r="M181" s="4">
        <f t="shared" si="2"/>
        <v>1.2816954238559641E-2</v>
      </c>
      <c r="N181" s="4">
        <f t="shared" si="2"/>
        <v>2.1361590397599401E-2</v>
      </c>
      <c r="O181" s="4">
        <f t="shared" si="2"/>
        <v>5.2021755438859722E-2</v>
      </c>
      <c r="P181" s="4">
        <f t="shared" si="2"/>
        <v>7.5896474118529636E-2</v>
      </c>
      <c r="Q181" s="4">
        <f t="shared" si="2"/>
        <v>0.15732183045761439</v>
      </c>
      <c r="R181" s="4">
        <f t="shared" si="2"/>
        <v>0.20029632408102027</v>
      </c>
      <c r="S181" s="4">
        <f t="shared" si="2"/>
        <v>0.16109152288072015</v>
      </c>
      <c r="T181" s="4">
        <f t="shared" si="2"/>
        <v>0.33500000000000002</v>
      </c>
      <c r="U181" s="4">
        <f t="shared" si="2"/>
        <v>0.43527381845461371</v>
      </c>
      <c r="V181" s="4">
        <f t="shared" si="2"/>
        <v>0.50433458364591155</v>
      </c>
    </row>
    <row r="182" spans="1:22" x14ac:dyDescent="0.35">
      <c r="A182" t="s">
        <v>52</v>
      </c>
      <c r="B182" t="s">
        <v>42</v>
      </c>
      <c r="C182" t="s">
        <v>354</v>
      </c>
      <c r="D182" t="s">
        <v>278</v>
      </c>
      <c r="E182" t="s">
        <v>21</v>
      </c>
      <c r="F182" s="1" t="s">
        <v>356</v>
      </c>
      <c r="G182" s="4">
        <f t="shared" si="1"/>
        <v>1.2134796433910227E-2</v>
      </c>
      <c r="H182" s="4">
        <f t="shared" si="2"/>
        <v>5.361380923442649E-2</v>
      </c>
      <c r="I182" s="4">
        <f t="shared" si="2"/>
        <v>2.2665964023270896E-2</v>
      </c>
      <c r="J182" s="4">
        <f t="shared" si="2"/>
        <v>2.354208248700056E-2</v>
      </c>
      <c r="K182" s="4">
        <f t="shared" si="2"/>
        <v>2.90100306216792E-2</v>
      </c>
      <c r="L182" s="4">
        <f t="shared" si="2"/>
        <v>2.90100306216792E-2</v>
      </c>
      <c r="M182" s="4">
        <f t="shared" si="2"/>
        <v>5.5371139999999999E-2</v>
      </c>
      <c r="N182" s="4">
        <f t="shared" si="2"/>
        <v>5.9917600000000001E-2</v>
      </c>
      <c r="O182" s="4">
        <f t="shared" si="2"/>
        <v>7.2531700000000005E-2</v>
      </c>
      <c r="P182" s="4">
        <f t="shared" si="2"/>
        <v>9.0190011999999986E-2</v>
      </c>
      <c r="Q182" s="4">
        <f t="shared" si="2"/>
        <v>9.209495999999999E-2</v>
      </c>
      <c r="R182" s="4">
        <f t="shared" si="2"/>
        <v>9.209495999999999E-2</v>
      </c>
      <c r="S182" s="4">
        <f t="shared" si="2"/>
        <v>0.10834701176470588</v>
      </c>
      <c r="T182" s="4">
        <f t="shared" si="2"/>
        <v>0.10292966117647058</v>
      </c>
      <c r="U182" s="4">
        <f t="shared" si="2"/>
        <v>0.11376436235294117</v>
      </c>
      <c r="V182" s="4">
        <f t="shared" si="2"/>
        <v>0.12730773882352939</v>
      </c>
    </row>
    <row r="183" spans="1:22" x14ac:dyDescent="0.35">
      <c r="A183" t="s">
        <v>53</v>
      </c>
      <c r="B183" t="s">
        <v>41</v>
      </c>
      <c r="C183" t="s">
        <v>357</v>
      </c>
      <c r="D183" t="s">
        <v>274</v>
      </c>
      <c r="E183" t="s">
        <v>12</v>
      </c>
      <c r="F183" s="1" t="s">
        <v>359</v>
      </c>
      <c r="G183" s="4">
        <f t="shared" si="1"/>
        <v>0</v>
      </c>
      <c r="H183" s="4">
        <f t="shared" si="2"/>
        <v>0</v>
      </c>
      <c r="I183" s="4">
        <f t="shared" si="2"/>
        <v>0</v>
      </c>
      <c r="J183" s="4">
        <f t="shared" si="2"/>
        <v>0</v>
      </c>
      <c r="K183" s="4">
        <f t="shared" si="2"/>
        <v>0</v>
      </c>
      <c r="L183" s="4">
        <f t="shared" si="2"/>
        <v>0</v>
      </c>
      <c r="M183" s="4">
        <f t="shared" si="2"/>
        <v>0</v>
      </c>
      <c r="N183" s="4">
        <f t="shared" si="2"/>
        <v>0</v>
      </c>
      <c r="O183" s="4">
        <f t="shared" si="2"/>
        <v>0</v>
      </c>
      <c r="P183" s="4">
        <f t="shared" si="2"/>
        <v>0</v>
      </c>
      <c r="Q183" s="4">
        <f t="shared" si="2"/>
        <v>0</v>
      </c>
      <c r="R183" s="4">
        <f t="shared" si="2"/>
        <v>0</v>
      </c>
      <c r="S183" s="4">
        <f t="shared" si="2"/>
        <v>0</v>
      </c>
      <c r="T183" s="4">
        <f t="shared" si="2"/>
        <v>0</v>
      </c>
      <c r="U183" s="4">
        <f t="shared" si="2"/>
        <v>0</v>
      </c>
      <c r="V183" s="4">
        <f t="shared" si="2"/>
        <v>0</v>
      </c>
    </row>
    <row r="184" spans="1:22" x14ac:dyDescent="0.35">
      <c r="A184" t="s">
        <v>53</v>
      </c>
      <c r="B184" t="s">
        <v>42</v>
      </c>
      <c r="C184" t="s">
        <v>360</v>
      </c>
      <c r="D184" t="s">
        <v>278</v>
      </c>
      <c r="E184" t="s">
        <v>21</v>
      </c>
      <c r="F184" s="1" t="s">
        <v>362</v>
      </c>
      <c r="G184" s="4">
        <f t="shared" si="1"/>
        <v>0</v>
      </c>
      <c r="H184" s="4">
        <f t="shared" ref="H184:V199" si="3">SUMIFS(H$1:H$145,$A$1:$A$145,$A184,$B$1:$B$145,$B184)</f>
        <v>2.5563103324991066E-5</v>
      </c>
      <c r="I184" s="4">
        <f t="shared" si="3"/>
        <v>2.1984268859492315E-5</v>
      </c>
      <c r="J184" s="4">
        <f t="shared" si="3"/>
        <v>4.1207722559885595E-5</v>
      </c>
      <c r="K184" s="4">
        <f t="shared" si="3"/>
        <v>5.2148730782981772E-5</v>
      </c>
      <c r="L184" s="4">
        <f t="shared" si="3"/>
        <v>6.0124419020378978E-5</v>
      </c>
      <c r="M184" s="4">
        <f t="shared" si="3"/>
        <v>7.6049999999999992E-5</v>
      </c>
      <c r="N184" s="4">
        <f t="shared" si="3"/>
        <v>7.4619999999999987E-5</v>
      </c>
      <c r="O184" s="4">
        <f t="shared" si="3"/>
        <v>7.2670000000000007E-5</v>
      </c>
      <c r="P184" s="4">
        <f t="shared" si="3"/>
        <v>7.1890000000000005E-5</v>
      </c>
      <c r="Q184" s="4">
        <f t="shared" si="3"/>
        <v>8.125000000000001E-5</v>
      </c>
      <c r="R184" s="4">
        <f t="shared" si="3"/>
        <v>8.125000000000001E-5</v>
      </c>
      <c r="S184" s="4">
        <f t="shared" si="3"/>
        <v>9.5588235294117666E-5</v>
      </c>
      <c r="T184" s="4">
        <f t="shared" si="3"/>
        <v>9.080882352941178E-5</v>
      </c>
      <c r="U184" s="4">
        <f t="shared" si="3"/>
        <v>1.0036764705882355E-4</v>
      </c>
      <c r="V184" s="4">
        <f t="shared" si="3"/>
        <v>1.1231617647058825E-4</v>
      </c>
    </row>
    <row r="185" spans="1:22" x14ac:dyDescent="0.35">
      <c r="A185" t="s">
        <v>54</v>
      </c>
      <c r="B185" t="s">
        <v>41</v>
      </c>
      <c r="C185" t="s">
        <v>363</v>
      </c>
      <c r="D185" t="s">
        <v>274</v>
      </c>
      <c r="E185" t="s">
        <v>12</v>
      </c>
      <c r="F185" s="1" t="s">
        <v>365</v>
      </c>
      <c r="G185" s="4">
        <f t="shared" si="1"/>
        <v>2.1188976377952754E-2</v>
      </c>
      <c r="H185" s="4">
        <f t="shared" si="3"/>
        <v>1.5212598425196847E-2</v>
      </c>
      <c r="I185" s="4">
        <f t="shared" si="3"/>
        <v>1.7748031496062994E-2</v>
      </c>
      <c r="J185" s="4">
        <f t="shared" si="3"/>
        <v>1.8200787401574804E-2</v>
      </c>
      <c r="K185" s="4">
        <f t="shared" si="3"/>
        <v>1.8925196850393702E-2</v>
      </c>
      <c r="L185" s="4">
        <f t="shared" si="3"/>
        <v>2.1098425196850398E-2</v>
      </c>
      <c r="M185" s="4">
        <f t="shared" si="3"/>
        <v>2.4539370078740155E-2</v>
      </c>
      <c r="N185" s="4">
        <f t="shared" si="3"/>
        <v>3.5767716535433071E-2</v>
      </c>
      <c r="O185" s="4">
        <f t="shared" si="3"/>
        <v>5.1976377952755899E-2</v>
      </c>
      <c r="P185" s="4">
        <f t="shared" si="3"/>
        <v>0.10558267716535433</v>
      </c>
      <c r="Q185" s="4">
        <f t="shared" si="3"/>
        <v>0.16018503937007872</v>
      </c>
      <c r="R185" s="4">
        <f t="shared" si="3"/>
        <v>0.24448818897637797</v>
      </c>
      <c r="S185" s="4">
        <f t="shared" si="3"/>
        <v>0.24892519685039369</v>
      </c>
      <c r="T185" s="4">
        <f t="shared" si="3"/>
        <v>0.23</v>
      </c>
      <c r="U185" s="4">
        <f t="shared" si="3"/>
        <v>0.25933858267716531</v>
      </c>
      <c r="V185" s="4">
        <f t="shared" si="3"/>
        <v>0.27772047244094483</v>
      </c>
    </row>
    <row r="186" spans="1:22" x14ac:dyDescent="0.35">
      <c r="A186" t="s">
        <v>54</v>
      </c>
      <c r="B186" t="s">
        <v>42</v>
      </c>
      <c r="C186" t="s">
        <v>366</v>
      </c>
      <c r="D186" t="s">
        <v>278</v>
      </c>
      <c r="E186" t="s">
        <v>21</v>
      </c>
      <c r="F186" s="1" t="s">
        <v>368</v>
      </c>
      <c r="G186" s="4">
        <f t="shared" si="1"/>
        <v>2.4497026094612165E-4</v>
      </c>
      <c r="H186" s="4">
        <f t="shared" si="3"/>
        <v>1.3630514179728199E-3</v>
      </c>
      <c r="I186" s="4">
        <f t="shared" si="3"/>
        <v>1.5438714035469355E-4</v>
      </c>
      <c r="J186" s="4">
        <f t="shared" si="3"/>
        <v>1.3140505821874679E-4</v>
      </c>
      <c r="K186" s="4">
        <f t="shared" si="3"/>
        <v>1.3837559964736729E-4</v>
      </c>
      <c r="L186" s="4">
        <f t="shared" si="3"/>
        <v>1.2850641722862736E-3</v>
      </c>
      <c r="M186" s="4">
        <f t="shared" si="3"/>
        <v>2.2510500000000005E-3</v>
      </c>
      <c r="N186" s="4">
        <f t="shared" si="3"/>
        <v>2.0627100000000002E-3</v>
      </c>
      <c r="O186" s="4">
        <f t="shared" si="3"/>
        <v>2.1568881198467159E-3</v>
      </c>
      <c r="P186" s="4">
        <f t="shared" si="3"/>
        <v>2.9859396759444718E-3</v>
      </c>
      <c r="Q186" s="4">
        <f t="shared" si="3"/>
        <v>2.0253000000000003E-3</v>
      </c>
      <c r="R186" s="4">
        <f t="shared" si="3"/>
        <v>2.1967293224642507E-3</v>
      </c>
      <c r="S186" s="4">
        <f t="shared" si="3"/>
        <v>2.3681586449285012E-3</v>
      </c>
      <c r="T186" s="4">
        <f t="shared" si="3"/>
        <v>2.5395879673927517E-3</v>
      </c>
      <c r="U186" s="4">
        <f t="shared" si="3"/>
        <v>2.7110172898570021E-3</v>
      </c>
      <c r="V186" s="4">
        <f t="shared" si="3"/>
        <v>2.8824466123212526E-3</v>
      </c>
    </row>
    <row r="187" spans="1:22" x14ac:dyDescent="0.35">
      <c r="A187" t="s">
        <v>73</v>
      </c>
      <c r="B187" t="s">
        <v>41</v>
      </c>
      <c r="C187" t="s">
        <v>369</v>
      </c>
      <c r="D187" t="s">
        <v>274</v>
      </c>
      <c r="E187" t="s">
        <v>12</v>
      </c>
      <c r="F187" s="1" t="s">
        <v>371</v>
      </c>
      <c r="G187" s="4">
        <f t="shared" si="1"/>
        <v>0</v>
      </c>
      <c r="H187" s="4">
        <f t="shared" si="3"/>
        <v>0</v>
      </c>
      <c r="I187" s="4">
        <f t="shared" si="3"/>
        <v>0</v>
      </c>
      <c r="J187" s="4">
        <f t="shared" si="3"/>
        <v>0</v>
      </c>
      <c r="K187" s="4">
        <f t="shared" si="3"/>
        <v>0</v>
      </c>
      <c r="L187" s="4">
        <f t="shared" si="3"/>
        <v>0</v>
      </c>
      <c r="M187" s="4">
        <f t="shared" si="3"/>
        <v>0</v>
      </c>
      <c r="N187" s="4">
        <f t="shared" si="3"/>
        <v>0</v>
      </c>
      <c r="O187" s="4">
        <f t="shared" si="3"/>
        <v>0</v>
      </c>
      <c r="P187" s="4">
        <f t="shared" si="3"/>
        <v>0</v>
      </c>
      <c r="Q187" s="4">
        <f t="shared" si="3"/>
        <v>0</v>
      </c>
      <c r="R187" s="4">
        <f t="shared" si="3"/>
        <v>0</v>
      </c>
      <c r="S187" s="4">
        <f t="shared" si="3"/>
        <v>0</v>
      </c>
      <c r="T187" s="4">
        <f t="shared" si="3"/>
        <v>0</v>
      </c>
      <c r="U187" s="4">
        <f t="shared" si="3"/>
        <v>0</v>
      </c>
      <c r="V187" s="4">
        <f t="shared" si="3"/>
        <v>0</v>
      </c>
    </row>
    <row r="188" spans="1:22" x14ac:dyDescent="0.35">
      <c r="A188" t="s">
        <v>73</v>
      </c>
      <c r="B188" t="s">
        <v>42</v>
      </c>
      <c r="C188" t="s">
        <v>372</v>
      </c>
      <c r="D188" t="s">
        <v>278</v>
      </c>
      <c r="E188" t="s">
        <v>21</v>
      </c>
      <c r="F188" s="1" t="s">
        <v>374</v>
      </c>
      <c r="G188" s="4">
        <f t="shared" si="1"/>
        <v>0</v>
      </c>
      <c r="H188" s="4">
        <f t="shared" si="3"/>
        <v>0</v>
      </c>
      <c r="I188" s="4">
        <f t="shared" si="3"/>
        <v>0</v>
      </c>
      <c r="J188" s="4">
        <f t="shared" si="3"/>
        <v>0</v>
      </c>
      <c r="K188" s="4">
        <f t="shared" si="3"/>
        <v>0</v>
      </c>
      <c r="L188" s="4">
        <f t="shared" si="3"/>
        <v>0</v>
      </c>
      <c r="M188" s="4">
        <f t="shared" si="3"/>
        <v>0</v>
      </c>
      <c r="N188" s="4">
        <f t="shared" si="3"/>
        <v>0</v>
      </c>
      <c r="O188" s="4">
        <f t="shared" si="3"/>
        <v>0</v>
      </c>
      <c r="P188" s="4">
        <f t="shared" si="3"/>
        <v>0</v>
      </c>
      <c r="Q188" s="4">
        <f t="shared" si="3"/>
        <v>0</v>
      </c>
      <c r="R188" s="4">
        <f t="shared" si="3"/>
        <v>0</v>
      </c>
      <c r="S188" s="4">
        <f t="shared" si="3"/>
        <v>0</v>
      </c>
      <c r="T188" s="4">
        <f t="shared" si="3"/>
        <v>0</v>
      </c>
      <c r="U188" s="4">
        <f t="shared" si="3"/>
        <v>0</v>
      </c>
      <c r="V188" s="4">
        <f t="shared" si="3"/>
        <v>0</v>
      </c>
    </row>
    <row r="189" spans="1:22" x14ac:dyDescent="0.35">
      <c r="A189" t="s">
        <v>55</v>
      </c>
      <c r="B189" t="s">
        <v>41</v>
      </c>
      <c r="C189" t="s">
        <v>375</v>
      </c>
      <c r="D189" t="s">
        <v>274</v>
      </c>
      <c r="E189" t="s">
        <v>12</v>
      </c>
      <c r="F189" s="1" t="s">
        <v>377</v>
      </c>
      <c r="G189" s="4">
        <f t="shared" si="1"/>
        <v>0</v>
      </c>
      <c r="H189" s="4">
        <f t="shared" si="3"/>
        <v>0</v>
      </c>
      <c r="I189" s="4">
        <f t="shared" si="3"/>
        <v>0</v>
      </c>
      <c r="J189" s="4">
        <f t="shared" si="3"/>
        <v>0</v>
      </c>
      <c r="K189" s="4">
        <f t="shared" si="3"/>
        <v>0</v>
      </c>
      <c r="L189" s="4">
        <f t="shared" si="3"/>
        <v>0</v>
      </c>
      <c r="M189" s="4">
        <f t="shared" si="3"/>
        <v>0</v>
      </c>
      <c r="N189" s="4">
        <f t="shared" si="3"/>
        <v>0</v>
      </c>
      <c r="O189" s="4">
        <f t="shared" si="3"/>
        <v>0</v>
      </c>
      <c r="P189" s="4">
        <f t="shared" si="3"/>
        <v>0</v>
      </c>
      <c r="Q189" s="4">
        <f t="shared" si="3"/>
        <v>0</v>
      </c>
      <c r="R189" s="4">
        <f t="shared" si="3"/>
        <v>0</v>
      </c>
      <c r="S189" s="4">
        <f t="shared" si="3"/>
        <v>0</v>
      </c>
      <c r="T189" s="4">
        <f t="shared" si="3"/>
        <v>0</v>
      </c>
      <c r="U189" s="4">
        <f t="shared" si="3"/>
        <v>0</v>
      </c>
      <c r="V189" s="4">
        <f t="shared" si="3"/>
        <v>0</v>
      </c>
    </row>
    <row r="190" spans="1:22" x14ac:dyDescent="0.35">
      <c r="A190" t="s">
        <v>55</v>
      </c>
      <c r="B190" t="s">
        <v>42</v>
      </c>
      <c r="C190" t="s">
        <v>378</v>
      </c>
      <c r="D190" t="s">
        <v>278</v>
      </c>
      <c r="E190" t="s">
        <v>21</v>
      </c>
      <c r="F190" s="1" t="s">
        <v>380</v>
      </c>
      <c r="G190" s="4">
        <f t="shared" si="1"/>
        <v>8.5578558442320093E-6</v>
      </c>
      <c r="H190" s="4">
        <f t="shared" si="3"/>
        <v>3.6176813413431365E-5</v>
      </c>
      <c r="I190" s="4">
        <f t="shared" si="3"/>
        <v>3.7005290056487044E-5</v>
      </c>
      <c r="J190" s="4">
        <f t="shared" si="3"/>
        <v>3.8248005021070565E-5</v>
      </c>
      <c r="K190" s="4">
        <f t="shared" si="3"/>
        <v>3.949071998565408E-5</v>
      </c>
      <c r="L190" s="4">
        <f t="shared" si="3"/>
        <v>3.9352640545144797E-5</v>
      </c>
      <c r="M190" s="4">
        <f t="shared" si="3"/>
        <v>6.9689999999999992E-5</v>
      </c>
      <c r="N190" s="4">
        <f t="shared" si="3"/>
        <v>7.0149999999999998E-5</v>
      </c>
      <c r="O190" s="4">
        <f t="shared" si="3"/>
        <v>7.038E-5</v>
      </c>
      <c r="P190" s="4">
        <f t="shared" si="3"/>
        <v>7.1069999999999995E-5</v>
      </c>
      <c r="Q190" s="4">
        <f t="shared" si="3"/>
        <v>7.1299999999999998E-5</v>
      </c>
      <c r="R190" s="4">
        <f t="shared" si="3"/>
        <v>7.5988765636407889E-5</v>
      </c>
      <c r="S190" s="4">
        <f t="shared" si="3"/>
        <v>8.067753127281578E-5</v>
      </c>
      <c r="T190" s="4">
        <f t="shared" si="3"/>
        <v>8.536629690922367E-5</v>
      </c>
      <c r="U190" s="4">
        <f t="shared" si="3"/>
        <v>9.0055062545631561E-5</v>
      </c>
      <c r="V190" s="4">
        <f t="shared" si="3"/>
        <v>9.4743828182039451E-5</v>
      </c>
    </row>
    <row r="191" spans="1:22" x14ac:dyDescent="0.35">
      <c r="A191" t="s">
        <v>56</v>
      </c>
      <c r="B191" t="s">
        <v>41</v>
      </c>
      <c r="C191" t="s">
        <v>381</v>
      </c>
      <c r="D191" t="s">
        <v>274</v>
      </c>
      <c r="E191" t="s">
        <v>12</v>
      </c>
      <c r="F191" s="1" t="s">
        <v>383</v>
      </c>
      <c r="G191" s="4">
        <f t="shared" si="1"/>
        <v>0</v>
      </c>
      <c r="H191" s="4">
        <f t="shared" si="3"/>
        <v>0</v>
      </c>
      <c r="I191" s="4">
        <f t="shared" si="3"/>
        <v>0</v>
      </c>
      <c r="J191" s="4">
        <f t="shared" si="3"/>
        <v>0</v>
      </c>
      <c r="K191" s="4">
        <f t="shared" si="3"/>
        <v>0</v>
      </c>
      <c r="L191" s="4">
        <f t="shared" si="3"/>
        <v>8.993186116998246E-2</v>
      </c>
      <c r="M191" s="4">
        <f t="shared" si="3"/>
        <v>8.993186116998246E-2</v>
      </c>
      <c r="N191" s="4">
        <f t="shared" si="3"/>
        <v>9.9245687199471286E-2</v>
      </c>
      <c r="O191" s="4">
        <f t="shared" si="3"/>
        <v>9.9245687199471286E-2</v>
      </c>
      <c r="P191" s="4">
        <f t="shared" si="3"/>
        <v>0.11665185387753244</v>
      </c>
      <c r="Q191" s="4">
        <f t="shared" si="3"/>
        <v>0.11909482463936555</v>
      </c>
      <c r="R191" s="4">
        <f t="shared" si="3"/>
        <v>0.12367539481780268</v>
      </c>
      <c r="S191" s="4">
        <f t="shared" si="3"/>
        <v>0.12113485791116886</v>
      </c>
      <c r="T191" s="4">
        <f t="shared" si="3"/>
        <v>0.13400000000000001</v>
      </c>
      <c r="U191" s="4">
        <f t="shared" si="3"/>
        <v>0.13286829379458082</v>
      </c>
      <c r="V191" s="4">
        <f t="shared" si="3"/>
        <v>0.13665544814384362</v>
      </c>
    </row>
    <row r="192" spans="1:22" x14ac:dyDescent="0.35">
      <c r="A192" t="s">
        <v>56</v>
      </c>
      <c r="B192" t="s">
        <v>42</v>
      </c>
      <c r="C192" t="s">
        <v>384</v>
      </c>
      <c r="D192" t="s">
        <v>278</v>
      </c>
      <c r="E192" t="s">
        <v>21</v>
      </c>
      <c r="F192" s="1" t="s">
        <v>386</v>
      </c>
      <c r="G192" s="4">
        <f t="shared" si="1"/>
        <v>0.6730755764703763</v>
      </c>
      <c r="H192" s="4">
        <f t="shared" si="3"/>
        <v>0.67366514594181437</v>
      </c>
      <c r="I192" s="4">
        <f t="shared" si="3"/>
        <v>0.67361602866884829</v>
      </c>
      <c r="J192" s="4">
        <f t="shared" si="3"/>
        <v>0.67387400112860085</v>
      </c>
      <c r="K192" s="4">
        <f t="shared" si="3"/>
        <v>0.69827761698036583</v>
      </c>
      <c r="L192" s="4">
        <f t="shared" si="3"/>
        <v>0.73113966150933929</v>
      </c>
      <c r="M192" s="4">
        <f t="shared" si="3"/>
        <v>0.73807086999999993</v>
      </c>
      <c r="N192" s="4">
        <f t="shared" si="3"/>
        <v>0.73842432999999996</v>
      </c>
      <c r="O192" s="4">
        <f t="shared" si="3"/>
        <v>0.74036004</v>
      </c>
      <c r="P192" s="4">
        <f t="shared" si="3"/>
        <v>0.77974501000000007</v>
      </c>
      <c r="Q192" s="4">
        <f t="shared" si="3"/>
        <v>0.78035739999999998</v>
      </c>
      <c r="R192" s="4">
        <f t="shared" si="3"/>
        <v>0.78035739999999998</v>
      </c>
      <c r="S192" s="4">
        <f t="shared" si="3"/>
        <v>0.78035739999999998</v>
      </c>
      <c r="T192" s="4">
        <f t="shared" si="3"/>
        <v>0.78035739999999998</v>
      </c>
      <c r="U192" s="4">
        <f t="shared" si="3"/>
        <v>0.78035739999999998</v>
      </c>
      <c r="V192" s="4">
        <f t="shared" si="3"/>
        <v>0.78035739999999998</v>
      </c>
    </row>
    <row r="193" spans="1:22" x14ac:dyDescent="0.35">
      <c r="A193" t="s">
        <v>74</v>
      </c>
      <c r="B193" t="s">
        <v>41</v>
      </c>
      <c r="C193" t="s">
        <v>387</v>
      </c>
      <c r="D193" t="s">
        <v>274</v>
      </c>
      <c r="E193" t="s">
        <v>12</v>
      </c>
      <c r="F193" s="1" t="s">
        <v>389</v>
      </c>
      <c r="G193" s="4">
        <f t="shared" si="1"/>
        <v>0</v>
      </c>
      <c r="H193" s="4">
        <f t="shared" si="3"/>
        <v>0</v>
      </c>
      <c r="I193" s="4">
        <f t="shared" si="3"/>
        <v>0</v>
      </c>
      <c r="J193" s="4">
        <f t="shared" si="3"/>
        <v>0</v>
      </c>
      <c r="K193" s="4">
        <f t="shared" si="3"/>
        <v>0</v>
      </c>
      <c r="L193" s="4">
        <f t="shared" si="3"/>
        <v>0</v>
      </c>
      <c r="M193" s="4">
        <f t="shared" si="3"/>
        <v>0</v>
      </c>
      <c r="N193" s="4">
        <f t="shared" si="3"/>
        <v>0</v>
      </c>
      <c r="O193" s="4">
        <f t="shared" si="3"/>
        <v>0</v>
      </c>
      <c r="P193" s="4">
        <f t="shared" si="3"/>
        <v>0</v>
      </c>
      <c r="Q193" s="4">
        <f t="shared" si="3"/>
        <v>0</v>
      </c>
      <c r="R193" s="4">
        <f t="shared" si="3"/>
        <v>0</v>
      </c>
      <c r="S193" s="4">
        <f t="shared" si="3"/>
        <v>0</v>
      </c>
      <c r="T193" s="4">
        <f t="shared" si="3"/>
        <v>0</v>
      </c>
      <c r="U193" s="4">
        <f t="shared" si="3"/>
        <v>0</v>
      </c>
      <c r="V193" s="4">
        <f t="shared" si="3"/>
        <v>0</v>
      </c>
    </row>
    <row r="194" spans="1:22" x14ac:dyDescent="0.35">
      <c r="A194" t="s">
        <v>74</v>
      </c>
      <c r="B194" t="s">
        <v>42</v>
      </c>
      <c r="C194" t="s">
        <v>390</v>
      </c>
      <c r="D194" t="s">
        <v>278</v>
      </c>
      <c r="E194" t="s">
        <v>21</v>
      </c>
      <c r="F194" s="1" t="s">
        <v>392</v>
      </c>
      <c r="G194" s="4">
        <f t="shared" si="1"/>
        <v>0.16600000000000001</v>
      </c>
      <c r="H194" s="4">
        <f t="shared" si="3"/>
        <v>0.16600000000000001</v>
      </c>
      <c r="I194" s="4">
        <f t="shared" si="3"/>
        <v>0.16600000000000001</v>
      </c>
      <c r="J194" s="4">
        <f t="shared" si="3"/>
        <v>0.16600000000000001</v>
      </c>
      <c r="K194" s="4">
        <f t="shared" si="3"/>
        <v>0.16600000000000001</v>
      </c>
      <c r="L194" s="4">
        <f t="shared" si="3"/>
        <v>0.16600000000000001</v>
      </c>
      <c r="M194" s="4">
        <f t="shared" si="3"/>
        <v>0.21099999999999999</v>
      </c>
      <c r="N194" s="4">
        <f t="shared" si="3"/>
        <v>0.218</v>
      </c>
      <c r="O194" s="4">
        <f t="shared" si="3"/>
        <v>0.218</v>
      </c>
      <c r="P194" s="4">
        <f t="shared" si="3"/>
        <v>0.218</v>
      </c>
      <c r="Q194" s="4">
        <f t="shared" si="3"/>
        <v>0.217</v>
      </c>
      <c r="R194" s="4">
        <f t="shared" si="3"/>
        <v>0.20699999999999999</v>
      </c>
      <c r="S194" s="4">
        <f t="shared" si="3"/>
        <v>0.23099999999999998</v>
      </c>
      <c r="T194" s="4">
        <f t="shared" si="3"/>
        <v>0.24669999999999997</v>
      </c>
      <c r="U194" s="4">
        <f t="shared" si="3"/>
        <v>0.25383999999999995</v>
      </c>
      <c r="V194" s="4">
        <f t="shared" si="3"/>
        <v>0.26097999999999993</v>
      </c>
    </row>
    <row r="195" spans="1:22" x14ac:dyDescent="0.35">
      <c r="A195" t="s">
        <v>57</v>
      </c>
      <c r="B195" t="s">
        <v>41</v>
      </c>
      <c r="C195" t="s">
        <v>393</v>
      </c>
      <c r="D195" t="s">
        <v>274</v>
      </c>
      <c r="E195" t="s">
        <v>12</v>
      </c>
      <c r="F195" s="1" t="s">
        <v>395</v>
      </c>
      <c r="G195" s="4">
        <f t="shared" si="1"/>
        <v>0</v>
      </c>
      <c r="H195" s="4">
        <f t="shared" si="3"/>
        <v>0</v>
      </c>
      <c r="I195" s="4">
        <f t="shared" si="3"/>
        <v>0</v>
      </c>
      <c r="J195" s="4">
        <f t="shared" si="3"/>
        <v>0</v>
      </c>
      <c r="K195" s="4">
        <f t="shared" si="3"/>
        <v>0</v>
      </c>
      <c r="L195" s="4">
        <f t="shared" si="3"/>
        <v>0</v>
      </c>
      <c r="M195" s="4">
        <f t="shared" si="3"/>
        <v>0</v>
      </c>
      <c r="N195" s="4">
        <f t="shared" si="3"/>
        <v>0</v>
      </c>
      <c r="O195" s="4">
        <f t="shared" si="3"/>
        <v>0</v>
      </c>
      <c r="P195" s="4">
        <f t="shared" si="3"/>
        <v>0</v>
      </c>
      <c r="Q195" s="4">
        <f t="shared" si="3"/>
        <v>0</v>
      </c>
      <c r="R195" s="4">
        <f t="shared" si="3"/>
        <v>0</v>
      </c>
      <c r="S195" s="4">
        <f t="shared" si="3"/>
        <v>0</v>
      </c>
      <c r="T195" s="4">
        <f t="shared" si="3"/>
        <v>0</v>
      </c>
      <c r="U195" s="4">
        <f t="shared" si="3"/>
        <v>0</v>
      </c>
      <c r="V195" s="4">
        <f t="shared" si="3"/>
        <v>0</v>
      </c>
    </row>
    <row r="196" spans="1:22" x14ac:dyDescent="0.35">
      <c r="A196" t="s">
        <v>57</v>
      </c>
      <c r="B196" t="s">
        <v>42</v>
      </c>
      <c r="C196" t="s">
        <v>396</v>
      </c>
      <c r="D196" t="s">
        <v>278</v>
      </c>
      <c r="E196" t="s">
        <v>21</v>
      </c>
      <c r="F196" s="1" t="s">
        <v>398</v>
      </c>
      <c r="G196" s="4">
        <f t="shared" si="1"/>
        <v>3.3174867386134989E-4</v>
      </c>
      <c r="H196" s="4">
        <f t="shared" si="3"/>
        <v>1.6075418336082957E-4</v>
      </c>
      <c r="I196" s="4">
        <f t="shared" si="3"/>
        <v>1.5446617958991279E-4</v>
      </c>
      <c r="J196" s="4">
        <f t="shared" si="3"/>
        <v>1.454442611359887E-4</v>
      </c>
      <c r="K196" s="4">
        <f t="shared" si="3"/>
        <v>6.9988215884987033E-5</v>
      </c>
      <c r="L196" s="4">
        <f t="shared" si="3"/>
        <v>2.3785057742163563E-4</v>
      </c>
      <c r="M196" s="4">
        <f t="shared" si="3"/>
        <v>2.89624E-3</v>
      </c>
      <c r="N196" s="4">
        <f t="shared" si="3"/>
        <v>3.2668800000000002E-3</v>
      </c>
      <c r="O196" s="4">
        <f t="shared" si="3"/>
        <v>4.0615256000000001E-3</v>
      </c>
      <c r="P196" s="4">
        <f t="shared" si="3"/>
        <v>3.5752000000000006E-3</v>
      </c>
      <c r="Q196" s="4">
        <f t="shared" si="3"/>
        <v>3.6145600000000006E-3</v>
      </c>
      <c r="R196" s="4">
        <f t="shared" si="3"/>
        <v>4.1778477917969094E-3</v>
      </c>
      <c r="S196" s="4">
        <f t="shared" si="3"/>
        <v>4.7411355835938187E-3</v>
      </c>
      <c r="T196" s="4">
        <f t="shared" si="3"/>
        <v>5.304423375390728E-3</v>
      </c>
      <c r="U196" s="4">
        <f t="shared" si="3"/>
        <v>5.8677111671876373E-3</v>
      </c>
      <c r="V196" s="4">
        <f t="shared" si="3"/>
        <v>6.4309989589845466E-3</v>
      </c>
    </row>
    <row r="197" spans="1:22" x14ac:dyDescent="0.35">
      <c r="A197" t="s">
        <v>58</v>
      </c>
      <c r="B197" t="s">
        <v>41</v>
      </c>
      <c r="C197" t="s">
        <v>399</v>
      </c>
      <c r="D197" t="s">
        <v>274</v>
      </c>
      <c r="E197" t="s">
        <v>12</v>
      </c>
      <c r="F197" s="1" t="s">
        <v>401</v>
      </c>
      <c r="G197" s="4">
        <f t="shared" si="1"/>
        <v>0</v>
      </c>
      <c r="H197" s="4">
        <f t="shared" si="3"/>
        <v>0</v>
      </c>
      <c r="I197" s="4">
        <f t="shared" si="3"/>
        <v>0</v>
      </c>
      <c r="J197" s="4">
        <f t="shared" si="3"/>
        <v>0</v>
      </c>
      <c r="K197" s="4">
        <f t="shared" si="3"/>
        <v>0</v>
      </c>
      <c r="L197" s="4">
        <f t="shared" si="3"/>
        <v>0</v>
      </c>
      <c r="M197" s="4">
        <f t="shared" si="3"/>
        <v>0</v>
      </c>
      <c r="N197" s="4">
        <f t="shared" si="3"/>
        <v>0</v>
      </c>
      <c r="O197" s="4">
        <f t="shared" si="3"/>
        <v>0</v>
      </c>
      <c r="P197" s="4">
        <f t="shared" si="3"/>
        <v>0</v>
      </c>
      <c r="Q197" s="4">
        <f t="shared" si="3"/>
        <v>0</v>
      </c>
      <c r="R197" s="4">
        <f t="shared" si="3"/>
        <v>0</v>
      </c>
      <c r="S197" s="4">
        <f t="shared" si="3"/>
        <v>0</v>
      </c>
      <c r="T197" s="4">
        <f t="shared" si="3"/>
        <v>0</v>
      </c>
      <c r="U197" s="4">
        <f t="shared" si="3"/>
        <v>0</v>
      </c>
      <c r="V197" s="4">
        <f t="shared" si="3"/>
        <v>0</v>
      </c>
    </row>
    <row r="198" spans="1:22" x14ac:dyDescent="0.35">
      <c r="A198" t="s">
        <v>58</v>
      </c>
      <c r="B198" t="s">
        <v>42</v>
      </c>
      <c r="C198" t="s">
        <v>402</v>
      </c>
      <c r="D198" t="s">
        <v>278</v>
      </c>
      <c r="E198" t="s">
        <v>21</v>
      </c>
      <c r="F198" s="1" t="s">
        <v>404</v>
      </c>
      <c r="G198" s="4">
        <f t="shared" si="1"/>
        <v>5.3284000000000007E-5</v>
      </c>
      <c r="H198" s="4">
        <f t="shared" si="3"/>
        <v>8.733854422604422E-4</v>
      </c>
      <c r="I198" s="4">
        <f t="shared" si="3"/>
        <v>8.834726658476658E-4</v>
      </c>
      <c r="J198" s="4">
        <f t="shared" si="3"/>
        <v>9.0953132678132681E-4</v>
      </c>
      <c r="K198" s="4">
        <f t="shared" si="3"/>
        <v>9.170967444717444E-4</v>
      </c>
      <c r="L198" s="4">
        <f t="shared" si="3"/>
        <v>9.2466216216216231E-4</v>
      </c>
      <c r="M198" s="4">
        <f t="shared" si="3"/>
        <v>4.0898000000000002E-3</v>
      </c>
      <c r="N198" s="4">
        <f t="shared" si="3"/>
        <v>3.9579800000000007E-3</v>
      </c>
      <c r="O198" s="4">
        <f t="shared" si="3"/>
        <v>3.9951600000000002E-3</v>
      </c>
      <c r="P198" s="4">
        <f t="shared" si="3"/>
        <v>3.7991200000000009E-3</v>
      </c>
      <c r="Q198" s="4">
        <f t="shared" si="3"/>
        <v>3.2481799999999998E-3</v>
      </c>
      <c r="R198" s="4">
        <f t="shared" si="3"/>
        <v>3.5562579768339767E-3</v>
      </c>
      <c r="S198" s="4">
        <f t="shared" si="3"/>
        <v>3.8643359536679536E-3</v>
      </c>
      <c r="T198" s="4">
        <f t="shared" si="3"/>
        <v>4.1724139305019305E-3</v>
      </c>
      <c r="U198" s="4">
        <f t="shared" si="3"/>
        <v>4.4804919073359074E-3</v>
      </c>
      <c r="V198" s="4">
        <f t="shared" si="3"/>
        <v>4.7885698841698843E-3</v>
      </c>
    </row>
    <row r="199" spans="1:22" x14ac:dyDescent="0.35">
      <c r="A199" t="s">
        <v>77</v>
      </c>
      <c r="B199" t="s">
        <v>41</v>
      </c>
      <c r="C199" t="s">
        <v>405</v>
      </c>
      <c r="D199" t="s">
        <v>274</v>
      </c>
      <c r="E199" t="s">
        <v>12</v>
      </c>
      <c r="F199" s="1" t="s">
        <v>407</v>
      </c>
      <c r="G199" s="4">
        <f t="shared" si="1"/>
        <v>0.88523148218966652</v>
      </c>
      <c r="H199" s="4">
        <f t="shared" si="3"/>
        <v>0.89550925997566666</v>
      </c>
      <c r="I199" s="4">
        <f t="shared" si="3"/>
        <v>1.1014731953256229</v>
      </c>
      <c r="J199" s="4">
        <f t="shared" si="3"/>
        <v>1.1323585194244052</v>
      </c>
      <c r="K199" s="4">
        <f t="shared" si="3"/>
        <v>1.1289777786809598</v>
      </c>
      <c r="L199" s="4">
        <f t="shared" si="3"/>
        <v>1.1257100471968644</v>
      </c>
      <c r="M199" s="4">
        <f t="shared" si="3"/>
        <v>1.1687783805646523</v>
      </c>
      <c r="N199" s="4">
        <f t="shared" si="3"/>
        <v>1.225110834313422</v>
      </c>
      <c r="O199" s="4">
        <f t="shared" si="3"/>
        <v>1.2057910194831514</v>
      </c>
      <c r="P199" s="4">
        <f t="shared" si="3"/>
        <v>1.2734379639817133</v>
      </c>
      <c r="Q199" s="4">
        <f t="shared" si="3"/>
        <v>1.3571873621968611</v>
      </c>
      <c r="R199" s="4">
        <f t="shared" si="3"/>
        <v>1.4327000474424563</v>
      </c>
      <c r="S199" s="4">
        <f t="shared" si="3"/>
        <v>1.3608337973849631</v>
      </c>
      <c r="T199" s="4">
        <f t="shared" si="3"/>
        <v>1.5380995382675167</v>
      </c>
      <c r="U199" s="4">
        <f t="shared" si="3"/>
        <v>1.5295776401125512</v>
      </c>
      <c r="V199" s="4">
        <f t="shared" si="3"/>
        <v>1.574595644778195</v>
      </c>
    </row>
    <row r="200" spans="1:22" x14ac:dyDescent="0.35">
      <c r="A200" t="s">
        <v>77</v>
      </c>
      <c r="B200" t="s">
        <v>42</v>
      </c>
      <c r="C200" t="s">
        <v>408</v>
      </c>
      <c r="D200" t="s">
        <v>278</v>
      </c>
      <c r="E200" t="s">
        <v>21</v>
      </c>
      <c r="F200" s="1" t="s">
        <v>410</v>
      </c>
      <c r="G200" s="4">
        <f t="shared" si="1"/>
        <v>0.70099999999999962</v>
      </c>
      <c r="H200" s="4">
        <f t="shared" ref="H200:V215" si="4">SUMIFS(H$1:H$145,$A$1:$A$145,$A200,$B$1:$B$145,$B200)</f>
        <v>0.89900000000000002</v>
      </c>
      <c r="I200" s="4">
        <f t="shared" si="4"/>
        <v>1.0457000000000001</v>
      </c>
      <c r="J200" s="4">
        <f t="shared" si="4"/>
        <v>1.1426999999999996</v>
      </c>
      <c r="K200" s="4">
        <f t="shared" si="4"/>
        <v>1.2286999999999999</v>
      </c>
      <c r="L200" s="4">
        <f t="shared" si="4"/>
        <v>1.2766999999999999</v>
      </c>
      <c r="M200" s="4">
        <f t="shared" si="4"/>
        <v>1.3899999999999988</v>
      </c>
      <c r="N200" s="4">
        <f t="shared" si="4"/>
        <v>1.5326999999999995</v>
      </c>
      <c r="O200" s="4">
        <f t="shared" si="4"/>
        <v>1.7040000000000008</v>
      </c>
      <c r="P200" s="4">
        <f t="shared" si="4"/>
        <v>2.1295999999999982</v>
      </c>
      <c r="Q200" s="4">
        <f t="shared" si="4"/>
        <v>2.4021999999999988</v>
      </c>
      <c r="R200" s="4">
        <f t="shared" si="4"/>
        <v>2.6241999999999992</v>
      </c>
      <c r="S200" s="4">
        <f t="shared" si="4"/>
        <v>2.9468999999999994</v>
      </c>
      <c r="T200" s="4">
        <f t="shared" si="4"/>
        <v>3.2222999999999979</v>
      </c>
      <c r="U200" s="4">
        <f t="shared" si="4"/>
        <v>3.4953099999999986</v>
      </c>
      <c r="V200" s="4">
        <f t="shared" si="4"/>
        <v>3.7683199999999988</v>
      </c>
    </row>
    <row r="201" spans="1:22" x14ac:dyDescent="0.35">
      <c r="A201" t="s">
        <v>59</v>
      </c>
      <c r="B201" t="s">
        <v>41</v>
      </c>
      <c r="C201" t="s">
        <v>411</v>
      </c>
      <c r="D201" t="s">
        <v>274</v>
      </c>
      <c r="E201" t="s">
        <v>12</v>
      </c>
      <c r="F201" s="1" t="s">
        <v>413</v>
      </c>
      <c r="G201" s="4">
        <f t="shared" si="1"/>
        <v>0</v>
      </c>
      <c r="H201" s="4">
        <f t="shared" si="4"/>
        <v>0</v>
      </c>
      <c r="I201" s="4">
        <f t="shared" si="4"/>
        <v>0</v>
      </c>
      <c r="J201" s="4">
        <f t="shared" si="4"/>
        <v>0</v>
      </c>
      <c r="K201" s="4">
        <f t="shared" si="4"/>
        <v>0</v>
      </c>
      <c r="L201" s="4">
        <f t="shared" si="4"/>
        <v>0</v>
      </c>
      <c r="M201" s="4">
        <f t="shared" si="4"/>
        <v>0</v>
      </c>
      <c r="N201" s="4">
        <f t="shared" si="4"/>
        <v>0</v>
      </c>
      <c r="O201" s="4">
        <f t="shared" si="4"/>
        <v>0</v>
      </c>
      <c r="P201" s="4">
        <f t="shared" si="4"/>
        <v>0</v>
      </c>
      <c r="Q201" s="4">
        <f t="shared" si="4"/>
        <v>0</v>
      </c>
      <c r="R201" s="4">
        <f t="shared" si="4"/>
        <v>0</v>
      </c>
      <c r="S201" s="4">
        <f t="shared" si="4"/>
        <v>0</v>
      </c>
      <c r="T201" s="4">
        <f t="shared" si="4"/>
        <v>0</v>
      </c>
      <c r="U201" s="4">
        <f t="shared" si="4"/>
        <v>0</v>
      </c>
      <c r="V201" s="4">
        <f t="shared" si="4"/>
        <v>0</v>
      </c>
    </row>
    <row r="202" spans="1:22" x14ac:dyDescent="0.35">
      <c r="A202" t="s">
        <v>59</v>
      </c>
      <c r="B202" t="s">
        <v>42</v>
      </c>
      <c r="C202" t="s">
        <v>414</v>
      </c>
      <c r="D202" t="s">
        <v>278</v>
      </c>
      <c r="E202" t="s">
        <v>21</v>
      </c>
      <c r="F202" s="1" t="s">
        <v>416</v>
      </c>
      <c r="G202" s="4">
        <f t="shared" si="1"/>
        <v>0</v>
      </c>
      <c r="H202" s="4">
        <f t="shared" si="4"/>
        <v>1.0581348845664424E-4</v>
      </c>
      <c r="I202" s="4">
        <f t="shared" si="4"/>
        <v>1.0581348845664424E-4</v>
      </c>
      <c r="J202" s="4">
        <f t="shared" si="4"/>
        <v>1.0581348845664424E-4</v>
      </c>
      <c r="K202" s="4">
        <f t="shared" si="4"/>
        <v>1.0680239956371569E-4</v>
      </c>
      <c r="L202" s="4">
        <f t="shared" si="4"/>
        <v>1.1965824395564442E-4</v>
      </c>
      <c r="M202" s="4">
        <f t="shared" si="4"/>
        <v>3.3500000000000001E-4</v>
      </c>
      <c r="N202" s="4">
        <f t="shared" si="4"/>
        <v>1.34804E-3</v>
      </c>
      <c r="O202" s="4">
        <f t="shared" si="4"/>
        <v>1.3587600000000001E-3</v>
      </c>
      <c r="P202" s="4">
        <f t="shared" si="4"/>
        <v>3.2427999999999998E-4</v>
      </c>
      <c r="Q202" s="4">
        <f t="shared" si="4"/>
        <v>3.2160000000000001E-4</v>
      </c>
      <c r="R202" s="4">
        <f t="shared" si="4"/>
        <v>3.4983625086347937E-4</v>
      </c>
      <c r="S202" s="4">
        <f t="shared" si="4"/>
        <v>3.7807250172695872E-4</v>
      </c>
      <c r="T202" s="4">
        <f t="shared" si="4"/>
        <v>4.0630875259043808E-4</v>
      </c>
      <c r="U202" s="4">
        <f t="shared" si="4"/>
        <v>4.3454500345391743E-4</v>
      </c>
      <c r="V202" s="4">
        <f t="shared" si="4"/>
        <v>4.6278125431739679E-4</v>
      </c>
    </row>
    <row r="203" spans="1:22" x14ac:dyDescent="0.35">
      <c r="A203" t="s">
        <v>60</v>
      </c>
      <c r="B203" t="s">
        <v>41</v>
      </c>
      <c r="C203" t="s">
        <v>417</v>
      </c>
      <c r="D203" t="s">
        <v>274</v>
      </c>
      <c r="E203" t="s">
        <v>12</v>
      </c>
      <c r="F203" s="1" t="s">
        <v>419</v>
      </c>
      <c r="G203" s="4">
        <f t="shared" si="1"/>
        <v>0</v>
      </c>
      <c r="H203" s="4">
        <f t="shared" si="4"/>
        <v>0</v>
      </c>
      <c r="I203" s="4">
        <f t="shared" si="4"/>
        <v>0</v>
      </c>
      <c r="J203" s="4">
        <f t="shared" si="4"/>
        <v>0</v>
      </c>
      <c r="K203" s="4">
        <f t="shared" si="4"/>
        <v>0</v>
      </c>
      <c r="L203" s="4">
        <f t="shared" si="4"/>
        <v>0</v>
      </c>
      <c r="M203" s="4">
        <f t="shared" si="4"/>
        <v>0</v>
      </c>
      <c r="N203" s="4">
        <f t="shared" si="4"/>
        <v>0</v>
      </c>
      <c r="O203" s="4">
        <f t="shared" si="4"/>
        <v>0</v>
      </c>
      <c r="P203" s="4">
        <f t="shared" si="4"/>
        <v>0</v>
      </c>
      <c r="Q203" s="4">
        <f t="shared" si="4"/>
        <v>0</v>
      </c>
      <c r="R203" s="4">
        <f t="shared" si="4"/>
        <v>0</v>
      </c>
      <c r="S203" s="4">
        <f t="shared" si="4"/>
        <v>0</v>
      </c>
      <c r="T203" s="4">
        <f t="shared" si="4"/>
        <v>0</v>
      </c>
      <c r="U203" s="4">
        <f t="shared" si="4"/>
        <v>0</v>
      </c>
      <c r="V203" s="4">
        <f t="shared" si="4"/>
        <v>0</v>
      </c>
    </row>
    <row r="204" spans="1:22" x14ac:dyDescent="0.35">
      <c r="A204" t="s">
        <v>60</v>
      </c>
      <c r="B204" t="s">
        <v>42</v>
      </c>
      <c r="C204" t="s">
        <v>420</v>
      </c>
      <c r="D204" t="s">
        <v>278</v>
      </c>
      <c r="E204" t="s">
        <v>21</v>
      </c>
      <c r="F204" s="1" t="s">
        <v>422</v>
      </c>
      <c r="G204" s="4">
        <f t="shared" si="1"/>
        <v>0</v>
      </c>
      <c r="H204" s="4">
        <f t="shared" si="4"/>
        <v>0</v>
      </c>
      <c r="I204" s="4">
        <f t="shared" si="4"/>
        <v>0</v>
      </c>
      <c r="J204" s="4">
        <f t="shared" si="4"/>
        <v>0</v>
      </c>
      <c r="K204" s="4">
        <f t="shared" si="4"/>
        <v>0</v>
      </c>
      <c r="L204" s="4">
        <f t="shared" si="4"/>
        <v>0</v>
      </c>
      <c r="M204" s="4">
        <f t="shared" si="4"/>
        <v>0</v>
      </c>
      <c r="N204" s="4">
        <f t="shared" si="4"/>
        <v>0</v>
      </c>
      <c r="O204" s="4">
        <f t="shared" si="4"/>
        <v>0</v>
      </c>
      <c r="P204" s="4">
        <f t="shared" si="4"/>
        <v>0</v>
      </c>
      <c r="Q204" s="4">
        <f t="shared" si="4"/>
        <v>0</v>
      </c>
      <c r="R204" s="4">
        <f t="shared" si="4"/>
        <v>0</v>
      </c>
      <c r="S204" s="4">
        <f t="shared" si="4"/>
        <v>0</v>
      </c>
      <c r="T204" s="4">
        <f t="shared" si="4"/>
        <v>0</v>
      </c>
      <c r="U204" s="4">
        <f t="shared" si="4"/>
        <v>0</v>
      </c>
      <c r="V204" s="4">
        <f t="shared" si="4"/>
        <v>0</v>
      </c>
    </row>
    <row r="205" spans="1:22" x14ac:dyDescent="0.35">
      <c r="A205" t="s">
        <v>61</v>
      </c>
      <c r="B205" t="s">
        <v>41</v>
      </c>
      <c r="C205" t="s">
        <v>423</v>
      </c>
      <c r="D205" t="s">
        <v>274</v>
      </c>
      <c r="E205" t="s">
        <v>12</v>
      </c>
      <c r="F205" s="1" t="s">
        <v>425</v>
      </c>
      <c r="G205" s="4">
        <f t="shared" si="1"/>
        <v>0</v>
      </c>
      <c r="H205" s="4">
        <f t="shared" si="4"/>
        <v>0</v>
      </c>
      <c r="I205" s="4">
        <f t="shared" si="4"/>
        <v>0</v>
      </c>
      <c r="J205" s="4">
        <f t="shared" si="4"/>
        <v>0</v>
      </c>
      <c r="K205" s="4">
        <f t="shared" si="4"/>
        <v>0</v>
      </c>
      <c r="L205" s="4">
        <f t="shared" si="4"/>
        <v>0</v>
      </c>
      <c r="M205" s="4">
        <f t="shared" si="4"/>
        <v>0</v>
      </c>
      <c r="N205" s="4">
        <f t="shared" si="4"/>
        <v>0</v>
      </c>
      <c r="O205" s="4">
        <f t="shared" si="4"/>
        <v>0</v>
      </c>
      <c r="P205" s="4">
        <f t="shared" si="4"/>
        <v>0</v>
      </c>
      <c r="Q205" s="4">
        <f t="shared" si="4"/>
        <v>0</v>
      </c>
      <c r="R205" s="4">
        <f t="shared" si="4"/>
        <v>0</v>
      </c>
      <c r="S205" s="4">
        <f t="shared" si="4"/>
        <v>0</v>
      </c>
      <c r="T205" s="4">
        <f t="shared" si="4"/>
        <v>0</v>
      </c>
      <c r="U205" s="4">
        <f t="shared" si="4"/>
        <v>0</v>
      </c>
      <c r="V205" s="4">
        <f t="shared" si="4"/>
        <v>0</v>
      </c>
    </row>
    <row r="206" spans="1:22" x14ac:dyDescent="0.35">
      <c r="A206" t="s">
        <v>61</v>
      </c>
      <c r="B206" t="s">
        <v>42</v>
      </c>
      <c r="C206" t="s">
        <v>426</v>
      </c>
      <c r="D206" t="s">
        <v>278</v>
      </c>
      <c r="E206" t="s">
        <v>21</v>
      </c>
      <c r="F206" s="1" t="s">
        <v>428</v>
      </c>
      <c r="G206" s="4">
        <f t="shared" si="1"/>
        <v>1.5274589371010447E-3</v>
      </c>
      <c r="H206" s="4">
        <f t="shared" si="4"/>
        <v>2.3878443990721244E-3</v>
      </c>
      <c r="I206" s="4">
        <f t="shared" si="4"/>
        <v>2.5899357542198045E-3</v>
      </c>
      <c r="J206" s="4">
        <f t="shared" si="4"/>
        <v>2.7848871690166442E-3</v>
      </c>
      <c r="K206" s="4">
        <f t="shared" si="4"/>
        <v>2.871808181983388E-3</v>
      </c>
      <c r="L206" s="4">
        <f t="shared" si="4"/>
        <v>2.8870193592525684E-3</v>
      </c>
      <c r="M206" s="4">
        <f t="shared" si="4"/>
        <v>3.6684E-3</v>
      </c>
      <c r="N206" s="4">
        <f t="shared" si="4"/>
        <v>3.6866179055555556E-3</v>
      </c>
      <c r="O206" s="4">
        <f t="shared" si="4"/>
        <v>3.7568000000000002E-3</v>
      </c>
      <c r="P206" s="4">
        <f t="shared" si="4"/>
        <v>3.6735198499999993E-3</v>
      </c>
      <c r="Q206" s="4">
        <f t="shared" si="4"/>
        <v>3.6731999999999997E-3</v>
      </c>
      <c r="R206" s="4">
        <f t="shared" si="4"/>
        <v>3.7879555670909024E-3</v>
      </c>
      <c r="S206" s="4">
        <f t="shared" si="4"/>
        <v>3.9027111341818051E-3</v>
      </c>
      <c r="T206" s="4">
        <f t="shared" si="4"/>
        <v>4.0174667012727082E-3</v>
      </c>
      <c r="U206" s="4">
        <f t="shared" si="4"/>
        <v>4.1322222683636113E-3</v>
      </c>
      <c r="V206" s="4">
        <f t="shared" si="4"/>
        <v>4.2469778354545145E-3</v>
      </c>
    </row>
    <row r="207" spans="1:22" x14ac:dyDescent="0.35">
      <c r="A207" t="s">
        <v>62</v>
      </c>
      <c r="B207" t="s">
        <v>41</v>
      </c>
      <c r="C207" t="s">
        <v>429</v>
      </c>
      <c r="D207" t="s">
        <v>274</v>
      </c>
      <c r="E207" t="s">
        <v>12</v>
      </c>
      <c r="F207" s="1" t="s">
        <v>431</v>
      </c>
      <c r="G207" s="4">
        <f t="shared" si="1"/>
        <v>0</v>
      </c>
      <c r="H207" s="4">
        <f t="shared" si="4"/>
        <v>0</v>
      </c>
      <c r="I207" s="4">
        <f t="shared" si="4"/>
        <v>0</v>
      </c>
      <c r="J207" s="4">
        <f t="shared" si="4"/>
        <v>0</v>
      </c>
      <c r="K207" s="4">
        <f t="shared" si="4"/>
        <v>0</v>
      </c>
      <c r="L207" s="4">
        <f t="shared" si="4"/>
        <v>0</v>
      </c>
      <c r="M207" s="4">
        <f t="shared" si="4"/>
        <v>0</v>
      </c>
      <c r="N207" s="4">
        <f t="shared" si="4"/>
        <v>0</v>
      </c>
      <c r="O207" s="4">
        <f t="shared" si="4"/>
        <v>0</v>
      </c>
      <c r="P207" s="4">
        <f t="shared" si="4"/>
        <v>0</v>
      </c>
      <c r="Q207" s="4">
        <f t="shared" si="4"/>
        <v>0</v>
      </c>
      <c r="R207" s="4">
        <f t="shared" si="4"/>
        <v>0</v>
      </c>
      <c r="S207" s="4">
        <f t="shared" si="4"/>
        <v>0</v>
      </c>
      <c r="T207" s="4">
        <f t="shared" si="4"/>
        <v>0</v>
      </c>
      <c r="U207" s="4">
        <f t="shared" si="4"/>
        <v>0</v>
      </c>
      <c r="V207" s="4">
        <f t="shared" si="4"/>
        <v>0</v>
      </c>
    </row>
    <row r="208" spans="1:22" x14ac:dyDescent="0.35">
      <c r="A208" t="s">
        <v>62</v>
      </c>
      <c r="B208" t="s">
        <v>42</v>
      </c>
      <c r="C208" t="s">
        <v>432</v>
      </c>
      <c r="D208" t="s">
        <v>278</v>
      </c>
      <c r="E208" t="s">
        <v>21</v>
      </c>
      <c r="F208" s="1" t="s">
        <v>434</v>
      </c>
      <c r="G208" s="4">
        <f t="shared" si="1"/>
        <v>8.0630888845183927E-4</v>
      </c>
      <c r="H208" s="4">
        <f t="shared" si="4"/>
        <v>6.467771549191567E-3</v>
      </c>
      <c r="I208" s="4">
        <f t="shared" si="4"/>
        <v>6.8869436163036162E-3</v>
      </c>
      <c r="J208" s="4">
        <f t="shared" si="4"/>
        <v>6.7029354775531534E-3</v>
      </c>
      <c r="K208" s="4">
        <f t="shared" si="4"/>
        <v>6.5899346288599238E-3</v>
      </c>
      <c r="L208" s="4">
        <f t="shared" si="4"/>
        <v>6.6372728222314119E-3</v>
      </c>
      <c r="M208" s="4">
        <f t="shared" si="4"/>
        <v>9.6345100000000006E-3</v>
      </c>
      <c r="N208" s="4">
        <f t="shared" si="4"/>
        <v>9.0818800000000005E-3</v>
      </c>
      <c r="O208" s="4">
        <f t="shared" si="4"/>
        <v>9.0306499999999994E-3</v>
      </c>
      <c r="P208" s="4">
        <f t="shared" si="4"/>
        <v>9.3227700000000011E-3</v>
      </c>
      <c r="Q208" s="4">
        <f t="shared" si="4"/>
        <v>9.3227700000000011E-3</v>
      </c>
      <c r="R208" s="4">
        <f t="shared" si="4"/>
        <v>9.6782281682526571E-3</v>
      </c>
      <c r="S208" s="4">
        <f t="shared" si="4"/>
        <v>1.0033686336505313E-2</v>
      </c>
      <c r="T208" s="4">
        <f t="shared" si="4"/>
        <v>1.0389144504757969E-2</v>
      </c>
      <c r="U208" s="4">
        <f t="shared" si="4"/>
        <v>1.0744602673010625E-2</v>
      </c>
      <c r="V208" s="4">
        <f t="shared" si="4"/>
        <v>1.1100060841263281E-2</v>
      </c>
    </row>
    <row r="209" spans="1:22" x14ac:dyDescent="0.35">
      <c r="A209" t="s">
        <v>63</v>
      </c>
      <c r="B209" t="s">
        <v>41</v>
      </c>
      <c r="C209" t="s">
        <v>435</v>
      </c>
      <c r="D209" t="s">
        <v>274</v>
      </c>
      <c r="E209" t="s">
        <v>12</v>
      </c>
      <c r="F209" s="1" t="s">
        <v>437</v>
      </c>
      <c r="G209" s="4">
        <f t="shared" si="1"/>
        <v>0</v>
      </c>
      <c r="H209" s="4">
        <f t="shared" si="4"/>
        <v>0</v>
      </c>
      <c r="I209" s="4">
        <f t="shared" si="4"/>
        <v>0</v>
      </c>
      <c r="J209" s="4">
        <f t="shared" si="4"/>
        <v>0</v>
      </c>
      <c r="K209" s="4">
        <f t="shared" si="4"/>
        <v>0</v>
      </c>
      <c r="L209" s="4">
        <f t="shared" si="4"/>
        <v>0</v>
      </c>
      <c r="M209" s="4">
        <f t="shared" si="4"/>
        <v>0</v>
      </c>
      <c r="N209" s="4">
        <f t="shared" si="4"/>
        <v>0</v>
      </c>
      <c r="O209" s="4">
        <f t="shared" si="4"/>
        <v>0</v>
      </c>
      <c r="P209" s="4">
        <f t="shared" si="4"/>
        <v>0</v>
      </c>
      <c r="Q209" s="4">
        <f t="shared" si="4"/>
        <v>0</v>
      </c>
      <c r="R209" s="4">
        <f t="shared" si="4"/>
        <v>0</v>
      </c>
      <c r="S209" s="4">
        <f t="shared" si="4"/>
        <v>0</v>
      </c>
      <c r="T209" s="4">
        <f t="shared" si="4"/>
        <v>0</v>
      </c>
      <c r="U209" s="4">
        <f t="shared" si="4"/>
        <v>0</v>
      </c>
      <c r="V209" s="4">
        <f t="shared" si="4"/>
        <v>0</v>
      </c>
    </row>
    <row r="210" spans="1:22" x14ac:dyDescent="0.35">
      <c r="A210" t="s">
        <v>63</v>
      </c>
      <c r="B210" t="s">
        <v>42</v>
      </c>
      <c r="C210" t="s">
        <v>438</v>
      </c>
      <c r="D210" t="s">
        <v>278</v>
      </c>
      <c r="E210" t="s">
        <v>21</v>
      </c>
      <c r="F210" s="1" t="s">
        <v>440</v>
      </c>
      <c r="G210" s="4">
        <f t="shared" si="1"/>
        <v>1.7974633459643438E-2</v>
      </c>
      <c r="H210" s="4">
        <f t="shared" si="4"/>
        <v>2.9221355633029779E-2</v>
      </c>
      <c r="I210" s="4">
        <f t="shared" si="4"/>
        <v>2.9095059408288181E-2</v>
      </c>
      <c r="J210" s="4">
        <f t="shared" si="4"/>
        <v>2.9183084049774752E-2</v>
      </c>
      <c r="K210" s="4">
        <f t="shared" si="4"/>
        <v>2.9959997189851855E-2</v>
      </c>
      <c r="L210" s="4">
        <f t="shared" si="4"/>
        <v>3.0013577406408896E-2</v>
      </c>
      <c r="M210" s="4">
        <f t="shared" si="4"/>
        <v>3.12062E-2</v>
      </c>
      <c r="N210" s="4">
        <f t="shared" si="4"/>
        <v>3.1305705350526167E-2</v>
      </c>
      <c r="O210" s="4">
        <f t="shared" si="4"/>
        <v>3.1075999999999999E-2</v>
      </c>
      <c r="P210" s="4">
        <f t="shared" si="4"/>
        <v>3.1005746777626932E-2</v>
      </c>
      <c r="Q210" s="4">
        <f t="shared" si="4"/>
        <v>3.0780880000000004E-2</v>
      </c>
      <c r="R210" s="4">
        <f t="shared" si="4"/>
        <v>3.0866749941437434E-2</v>
      </c>
      <c r="S210" s="4">
        <f t="shared" si="4"/>
        <v>3.0952619882874868E-2</v>
      </c>
      <c r="T210" s="4">
        <f t="shared" si="4"/>
        <v>3.1038489824312301E-2</v>
      </c>
      <c r="U210" s="4">
        <f t="shared" si="4"/>
        <v>3.1124359765749732E-2</v>
      </c>
      <c r="V210" s="4">
        <f t="shared" si="4"/>
        <v>3.1210229707187166E-2</v>
      </c>
    </row>
    <row r="211" spans="1:22" x14ac:dyDescent="0.35">
      <c r="A211" t="s">
        <v>64</v>
      </c>
      <c r="B211" t="s">
        <v>41</v>
      </c>
      <c r="C211" t="s">
        <v>441</v>
      </c>
      <c r="D211" t="s">
        <v>274</v>
      </c>
      <c r="E211" t="s">
        <v>12</v>
      </c>
      <c r="F211" s="1" t="s">
        <v>443</v>
      </c>
      <c r="G211" s="4">
        <f t="shared" si="1"/>
        <v>2.0593027044639951E-2</v>
      </c>
      <c r="H211" s="4">
        <f t="shared" si="4"/>
        <v>0.10811339198435974</v>
      </c>
      <c r="I211" s="4">
        <f t="shared" si="4"/>
        <v>0.11840990550667971</v>
      </c>
      <c r="J211" s="4">
        <f t="shared" si="4"/>
        <v>3.0246008471814925E-2</v>
      </c>
      <c r="K211" s="4">
        <f t="shared" si="4"/>
        <v>6.4353209514499848E-4</v>
      </c>
      <c r="L211" s="4">
        <f t="shared" si="4"/>
        <v>7.0788530465949843E-3</v>
      </c>
      <c r="M211" s="4">
        <f t="shared" si="4"/>
        <v>4.5047246660149887E-3</v>
      </c>
      <c r="N211" s="4">
        <f t="shared" si="4"/>
        <v>2.5741283805799939E-3</v>
      </c>
      <c r="O211" s="4">
        <f t="shared" si="4"/>
        <v>5.7917888563049861E-3</v>
      </c>
      <c r="P211" s="4">
        <f t="shared" si="4"/>
        <v>0.13964646464646466</v>
      </c>
      <c r="Q211" s="4">
        <f t="shared" si="4"/>
        <v>0.16152655588139458</v>
      </c>
      <c r="R211" s="4">
        <f t="shared" si="4"/>
        <v>0.16474421635711961</v>
      </c>
      <c r="S211" s="4">
        <f t="shared" si="4"/>
        <v>0.1684187846203975</v>
      </c>
      <c r="T211" s="4">
        <f t="shared" si="4"/>
        <v>0.158</v>
      </c>
      <c r="U211" s="4">
        <f t="shared" si="4"/>
        <v>0.15639760508308898</v>
      </c>
      <c r="V211" s="4">
        <f t="shared" si="4"/>
        <v>0.1546973932877159</v>
      </c>
    </row>
    <row r="212" spans="1:22" x14ac:dyDescent="0.35">
      <c r="A212" t="s">
        <v>64</v>
      </c>
      <c r="B212" t="s">
        <v>42</v>
      </c>
      <c r="C212" t="s">
        <v>444</v>
      </c>
      <c r="D212" t="s">
        <v>278</v>
      </c>
      <c r="E212" t="s">
        <v>21</v>
      </c>
      <c r="F212" s="1" t="s">
        <v>446</v>
      </c>
      <c r="G212" s="4">
        <f t="shared" si="1"/>
        <v>0</v>
      </c>
      <c r="H212" s="4">
        <f t="shared" si="4"/>
        <v>7.8637363386813532E-4</v>
      </c>
      <c r="I212" s="4">
        <f t="shared" si="4"/>
        <v>8.5626502531926138E-4</v>
      </c>
      <c r="J212" s="4">
        <f t="shared" si="4"/>
        <v>8.9617568327905739E-4</v>
      </c>
      <c r="K212" s="4">
        <f t="shared" si="4"/>
        <v>8.5149102317096039E-4</v>
      </c>
      <c r="L212" s="4">
        <f t="shared" si="4"/>
        <v>8.7497911374060115E-4</v>
      </c>
      <c r="M212" s="4">
        <f t="shared" si="4"/>
        <v>1.3830400000000001E-3</v>
      </c>
      <c r="N212" s="4">
        <f t="shared" si="4"/>
        <v>1.3977766399999999E-3</v>
      </c>
      <c r="O212" s="4">
        <f t="shared" si="4"/>
        <v>1.3247999999999999E-3</v>
      </c>
      <c r="P212" s="4">
        <f t="shared" si="4"/>
        <v>1.1622400000000001E-3</v>
      </c>
      <c r="Q212" s="4">
        <f t="shared" si="4"/>
        <v>1.1718399999999999E-3</v>
      </c>
      <c r="R212" s="4">
        <f t="shared" si="4"/>
        <v>1.1932379368941998E-3</v>
      </c>
      <c r="S212" s="4">
        <f t="shared" si="4"/>
        <v>1.2146358737883996E-3</v>
      </c>
      <c r="T212" s="4">
        <f t="shared" si="4"/>
        <v>1.2360338106825995E-3</v>
      </c>
      <c r="U212" s="4">
        <f t="shared" si="4"/>
        <v>1.2574317475767993E-3</v>
      </c>
      <c r="V212" s="4">
        <f t="shared" si="4"/>
        <v>1.2788296844709992E-3</v>
      </c>
    </row>
    <row r="213" spans="1:22" x14ac:dyDescent="0.35">
      <c r="A213" t="s">
        <v>75</v>
      </c>
      <c r="B213" t="s">
        <v>41</v>
      </c>
      <c r="C213" t="s">
        <v>447</v>
      </c>
      <c r="D213" t="s">
        <v>274</v>
      </c>
      <c r="E213" t="s">
        <v>12</v>
      </c>
      <c r="F213" s="1" t="s">
        <v>449</v>
      </c>
      <c r="G213" s="4">
        <f t="shared" si="1"/>
        <v>0</v>
      </c>
      <c r="H213" s="4">
        <f t="shared" si="4"/>
        <v>0</v>
      </c>
      <c r="I213" s="4">
        <f t="shared" si="4"/>
        <v>0</v>
      </c>
      <c r="J213" s="4">
        <f t="shared" si="4"/>
        <v>0</v>
      </c>
      <c r="K213" s="4">
        <f t="shared" si="4"/>
        <v>0</v>
      </c>
      <c r="L213" s="4">
        <f t="shared" si="4"/>
        <v>0</v>
      </c>
      <c r="M213" s="4">
        <f t="shared" si="4"/>
        <v>0</v>
      </c>
      <c r="N213" s="4">
        <f t="shared" si="4"/>
        <v>0</v>
      </c>
      <c r="O213" s="4">
        <f t="shared" si="4"/>
        <v>3.9479765217017092E-2</v>
      </c>
      <c r="P213" s="4">
        <f t="shared" si="4"/>
        <v>3.5737607376541539E-2</v>
      </c>
      <c r="Q213" s="4">
        <f t="shared" si="4"/>
        <v>4.1725059921302418E-2</v>
      </c>
      <c r="R213" s="4">
        <f t="shared" si="4"/>
        <v>3.8731333648921978E-2</v>
      </c>
      <c r="S213" s="4">
        <f t="shared" si="4"/>
        <v>0</v>
      </c>
      <c r="T213" s="4">
        <f t="shared" si="4"/>
        <v>0</v>
      </c>
      <c r="U213" s="4">
        <f t="shared" si="4"/>
        <v>0</v>
      </c>
      <c r="V213" s="4">
        <f t="shared" si="4"/>
        <v>0</v>
      </c>
    </row>
    <row r="214" spans="1:22" x14ac:dyDescent="0.35">
      <c r="A214" t="s">
        <v>75</v>
      </c>
      <c r="B214" t="s">
        <v>42</v>
      </c>
      <c r="C214" t="s">
        <v>450</v>
      </c>
      <c r="D214" t="s">
        <v>278</v>
      </c>
      <c r="E214" t="s">
        <v>21</v>
      </c>
      <c r="F214" s="1" t="s">
        <v>452</v>
      </c>
      <c r="G214" s="4">
        <f t="shared" si="1"/>
        <v>7.9000000000000001E-2</v>
      </c>
      <c r="H214" s="4">
        <f t="shared" si="4"/>
        <v>7.9000000000000001E-2</v>
      </c>
      <c r="I214" s="4">
        <f t="shared" si="4"/>
        <v>8.1900000000000001E-2</v>
      </c>
      <c r="J214" s="4">
        <f t="shared" si="4"/>
        <v>8.1900000000000001E-2</v>
      </c>
      <c r="K214" s="4">
        <f t="shared" si="4"/>
        <v>8.1900000000000001E-2</v>
      </c>
      <c r="L214" s="4">
        <f t="shared" si="4"/>
        <v>8.1900000000000001E-2</v>
      </c>
      <c r="M214" s="4">
        <f t="shared" si="4"/>
        <v>8.1900000000000001E-2</v>
      </c>
      <c r="N214" s="4">
        <f t="shared" si="4"/>
        <v>8.2000000000000003E-2</v>
      </c>
      <c r="O214" s="4">
        <f t="shared" si="4"/>
        <v>8.2000000000000003E-2</v>
      </c>
      <c r="P214" s="4">
        <f t="shared" si="4"/>
        <v>8.2000000000000003E-2</v>
      </c>
      <c r="Q214" s="4">
        <f t="shared" si="4"/>
        <v>8.2000000000000003E-2</v>
      </c>
      <c r="R214" s="4">
        <f t="shared" si="4"/>
        <v>8.2000000000000003E-2</v>
      </c>
      <c r="S214" s="4">
        <f t="shared" si="4"/>
        <v>8.2000000000000003E-2</v>
      </c>
      <c r="T214" s="4">
        <f t="shared" si="4"/>
        <v>8.2000000000000003E-2</v>
      </c>
      <c r="U214" s="4">
        <f t="shared" si="4"/>
        <v>8.2000000000000003E-2</v>
      </c>
      <c r="V214" s="4">
        <f t="shared" si="4"/>
        <v>8.2000000000000003E-2</v>
      </c>
    </row>
    <row r="215" spans="1:22" x14ac:dyDescent="0.35">
      <c r="A215" t="s">
        <v>65</v>
      </c>
      <c r="B215" t="s">
        <v>41</v>
      </c>
      <c r="C215" t="s">
        <v>453</v>
      </c>
      <c r="D215" t="s">
        <v>274</v>
      </c>
      <c r="E215" t="s">
        <v>12</v>
      </c>
      <c r="F215" s="1" t="s">
        <v>455</v>
      </c>
      <c r="G215" s="4">
        <f t="shared" si="1"/>
        <v>1.9371069182389938E-2</v>
      </c>
      <c r="H215" s="4">
        <f t="shared" si="4"/>
        <v>2.2830188679245283E-2</v>
      </c>
      <c r="I215" s="4">
        <f t="shared" si="4"/>
        <v>2.559748427672956E-2</v>
      </c>
      <c r="J215" s="4">
        <f t="shared" si="4"/>
        <v>2.0201257861635215E-2</v>
      </c>
      <c r="K215" s="4">
        <f t="shared" si="4"/>
        <v>1.992452830188679E-2</v>
      </c>
      <c r="L215" s="4">
        <f t="shared" si="4"/>
        <v>1.9232704402515725E-2</v>
      </c>
      <c r="M215" s="4">
        <f t="shared" si="4"/>
        <v>1.4389937106918242E-2</v>
      </c>
      <c r="N215" s="4">
        <f t="shared" si="4"/>
        <v>1.3144654088050316E-2</v>
      </c>
      <c r="O215" s="4">
        <f t="shared" si="4"/>
        <v>1.411320754716981E-2</v>
      </c>
      <c r="P215" s="4">
        <f t="shared" si="4"/>
        <v>1.6603773584905661E-2</v>
      </c>
      <c r="Q215" s="4">
        <f t="shared" si="4"/>
        <v>1.6742138364779877E-2</v>
      </c>
      <c r="R215" s="4">
        <f t="shared" si="4"/>
        <v>1.9371069182389931E-2</v>
      </c>
      <c r="S215" s="4">
        <f t="shared" si="4"/>
        <v>2.047798742138365E-2</v>
      </c>
      <c r="T215" s="4">
        <f t="shared" si="4"/>
        <v>2.1999999999999999E-2</v>
      </c>
      <c r="U215" s="4">
        <f t="shared" si="4"/>
        <v>2.3383647798742132E-2</v>
      </c>
      <c r="V215" s="4">
        <f t="shared" si="4"/>
        <v>2.4974842767295589E-2</v>
      </c>
    </row>
    <row r="216" spans="1:22" x14ac:dyDescent="0.35">
      <c r="A216" t="s">
        <v>65</v>
      </c>
      <c r="B216" t="s">
        <v>42</v>
      </c>
      <c r="C216" t="s">
        <v>456</v>
      </c>
      <c r="D216" t="s">
        <v>278</v>
      </c>
      <c r="E216" t="s">
        <v>21</v>
      </c>
      <c r="F216" s="1" t="s">
        <v>458</v>
      </c>
      <c r="G216" s="4">
        <f t="shared" si="1"/>
        <v>8.5529567210133314E-5</v>
      </c>
      <c r="H216" s="4">
        <f t="shared" ref="H216:V219" si="5">SUMIFS(H$1:H$145,$A$1:$A$145,$A216,$B$1:$B$145,$B216)</f>
        <v>9.4179721389919943E-4</v>
      </c>
      <c r="I216" s="4">
        <f t="shared" si="5"/>
        <v>7.3610952104109827E-4</v>
      </c>
      <c r="J216" s="4">
        <f t="shared" si="5"/>
        <v>7.3372177004606218E-4</v>
      </c>
      <c r="K216" s="4">
        <f t="shared" si="5"/>
        <v>5.4065504673315144E-4</v>
      </c>
      <c r="L216" s="4">
        <f t="shared" si="5"/>
        <v>9.6226365099950798E-4</v>
      </c>
      <c r="M216" s="4">
        <f t="shared" si="5"/>
        <v>1.08372E-3</v>
      </c>
      <c r="N216" s="4">
        <f t="shared" si="5"/>
        <v>1.9315999999999997E-3</v>
      </c>
      <c r="O216" s="4">
        <f t="shared" si="5"/>
        <v>1.9280799999999998E-3</v>
      </c>
      <c r="P216" s="4">
        <f t="shared" si="5"/>
        <v>1.7877199999999998E-3</v>
      </c>
      <c r="Q216" s="4">
        <f t="shared" si="5"/>
        <v>1.6473600000000001E-3</v>
      </c>
      <c r="R216" s="4">
        <f t="shared" si="5"/>
        <v>1.8054731927143561E-3</v>
      </c>
      <c r="S216" s="4">
        <f t="shared" si="5"/>
        <v>1.9635863854287122E-3</v>
      </c>
      <c r="T216" s="4">
        <f t="shared" si="5"/>
        <v>2.121699578143068E-3</v>
      </c>
      <c r="U216" s="4">
        <f t="shared" si="5"/>
        <v>2.2798127708574239E-3</v>
      </c>
      <c r="V216" s="4">
        <f t="shared" si="5"/>
        <v>2.4379259635717797E-3</v>
      </c>
    </row>
    <row r="217" spans="1:22" x14ac:dyDescent="0.35">
      <c r="A217" t="s">
        <v>66</v>
      </c>
      <c r="B217" t="s">
        <v>41</v>
      </c>
      <c r="C217" t="s">
        <v>459</v>
      </c>
      <c r="D217" t="s">
        <v>274</v>
      </c>
      <c r="E217" t="s">
        <v>12</v>
      </c>
      <c r="F217" s="1" t="s">
        <v>461</v>
      </c>
      <c r="G217" s="4">
        <f t="shared" si="1"/>
        <v>0</v>
      </c>
      <c r="H217" s="4">
        <f t="shared" si="5"/>
        <v>0</v>
      </c>
      <c r="I217" s="4">
        <f t="shared" si="5"/>
        <v>0</v>
      </c>
      <c r="J217" s="4">
        <f t="shared" si="5"/>
        <v>0</v>
      </c>
      <c r="K217" s="4">
        <f t="shared" si="5"/>
        <v>0</v>
      </c>
      <c r="L217" s="4">
        <f t="shared" si="5"/>
        <v>5.5865633074935396E-2</v>
      </c>
      <c r="M217" s="4">
        <f t="shared" si="5"/>
        <v>5.3436692506459951E-2</v>
      </c>
      <c r="N217" s="4">
        <f t="shared" si="5"/>
        <v>5.3436692506459951E-2</v>
      </c>
      <c r="O217" s="4">
        <f t="shared" si="5"/>
        <v>5.5865633074935396E-2</v>
      </c>
      <c r="P217" s="4">
        <f t="shared" si="5"/>
        <v>4.6149870801033596E-2</v>
      </c>
      <c r="Q217" s="4">
        <f t="shared" si="5"/>
        <v>5.1007751937984479E-2</v>
      </c>
      <c r="R217" s="4">
        <f t="shared" si="5"/>
        <v>4.3720930232558138E-2</v>
      </c>
      <c r="S217" s="4">
        <f t="shared" si="5"/>
        <v>4.2943669250645987E-2</v>
      </c>
      <c r="T217" s="4">
        <f t="shared" si="5"/>
        <v>4.7E-2</v>
      </c>
      <c r="U217" s="4">
        <f t="shared" si="5"/>
        <v>4.6684237726098185E-2</v>
      </c>
      <c r="V217" s="4">
        <f t="shared" si="5"/>
        <v>4.6147441860465113E-2</v>
      </c>
    </row>
    <row r="218" spans="1:22" x14ac:dyDescent="0.35">
      <c r="A218" t="s">
        <v>66</v>
      </c>
      <c r="B218" t="s">
        <v>42</v>
      </c>
      <c r="C218" t="s">
        <v>462</v>
      </c>
      <c r="D218" t="s">
        <v>278</v>
      </c>
      <c r="E218" t="s">
        <v>21</v>
      </c>
      <c r="F218" s="1" t="s">
        <v>464</v>
      </c>
      <c r="G218" s="4">
        <f t="shared" si="1"/>
        <v>1.8365445598687809E-4</v>
      </c>
      <c r="H218" s="4">
        <f t="shared" si="5"/>
        <v>5.0209329790374963E-4</v>
      </c>
      <c r="I218" s="4">
        <f t="shared" si="5"/>
        <v>4.8322852081488052E-4</v>
      </c>
      <c r="J218" s="4">
        <f t="shared" si="5"/>
        <v>4.8613079421316803E-4</v>
      </c>
      <c r="K218" s="4">
        <f t="shared" si="5"/>
        <v>4.7452170062001783E-4</v>
      </c>
      <c r="L218" s="4">
        <f t="shared" si="5"/>
        <v>4.8322852081488052E-4</v>
      </c>
      <c r="M218" s="4">
        <f t="shared" si="5"/>
        <v>6.9758999999999999E-4</v>
      </c>
      <c r="N218" s="4">
        <f t="shared" si="5"/>
        <v>7.159223340000001E-4</v>
      </c>
      <c r="O218" s="4">
        <f t="shared" si="5"/>
        <v>7.2449999999999988E-4</v>
      </c>
      <c r="P218" s="4">
        <f t="shared" si="5"/>
        <v>7.5988809899999994E-4</v>
      </c>
      <c r="Q218" s="4">
        <f t="shared" si="5"/>
        <v>7.4312999999999994E-4</v>
      </c>
      <c r="R218" s="4">
        <f t="shared" si="5"/>
        <v>7.8584369596930274E-4</v>
      </c>
      <c r="S218" s="4">
        <f t="shared" si="5"/>
        <v>8.2855739193860554E-4</v>
      </c>
      <c r="T218" s="4">
        <f t="shared" si="5"/>
        <v>8.7127108790790834E-4</v>
      </c>
      <c r="U218" s="4">
        <f t="shared" si="5"/>
        <v>9.1398478387721114E-4</v>
      </c>
      <c r="V218" s="4">
        <f t="shared" si="5"/>
        <v>9.5669847984651394E-4</v>
      </c>
    </row>
    <row r="219" spans="1:22" x14ac:dyDescent="0.35">
      <c r="A219" t="s">
        <v>67</v>
      </c>
      <c r="B219" t="s">
        <v>41</v>
      </c>
      <c r="C219" t="s">
        <v>465</v>
      </c>
      <c r="D219" t="s">
        <v>274</v>
      </c>
      <c r="E219" t="s">
        <v>12</v>
      </c>
      <c r="F219" s="1" t="s">
        <v>467</v>
      </c>
      <c r="G219" s="4">
        <f t="shared" si="1"/>
        <v>0</v>
      </c>
      <c r="H219" s="4">
        <f t="shared" si="5"/>
        <v>0</v>
      </c>
      <c r="I219" s="4">
        <f t="shared" si="5"/>
        <v>0</v>
      </c>
      <c r="J219" s="4">
        <f t="shared" si="5"/>
        <v>0</v>
      </c>
      <c r="K219" s="4">
        <f t="shared" si="5"/>
        <v>0</v>
      </c>
      <c r="L219" s="4">
        <f t="shared" si="5"/>
        <v>0</v>
      </c>
      <c r="M219" s="4">
        <f t="shared" si="5"/>
        <v>0</v>
      </c>
      <c r="N219" s="4">
        <f t="shared" si="5"/>
        <v>0</v>
      </c>
      <c r="O219" s="4">
        <f t="shared" si="5"/>
        <v>0</v>
      </c>
      <c r="P219" s="4">
        <f t="shared" si="5"/>
        <v>0</v>
      </c>
      <c r="Q219" s="4">
        <f t="shared" si="5"/>
        <v>0</v>
      </c>
      <c r="R219" s="4">
        <f t="shared" si="5"/>
        <v>0</v>
      </c>
      <c r="S219" s="4">
        <f t="shared" si="5"/>
        <v>0</v>
      </c>
      <c r="T219" s="4">
        <f t="shared" si="5"/>
        <v>0</v>
      </c>
      <c r="U219" s="4">
        <f t="shared" si="5"/>
        <v>0</v>
      </c>
      <c r="V219" s="4">
        <f t="shared" si="5"/>
        <v>0</v>
      </c>
    </row>
    <row r="220" spans="1:22" x14ac:dyDescent="0.35">
      <c r="A220" t="s">
        <v>67</v>
      </c>
      <c r="B220" t="s">
        <v>42</v>
      </c>
      <c r="C220" t="s">
        <v>468</v>
      </c>
      <c r="D220" t="s">
        <v>278</v>
      </c>
      <c r="E220" t="s">
        <v>21</v>
      </c>
      <c r="F220" s="1" t="s">
        <v>470</v>
      </c>
      <c r="G220" s="4">
        <f t="shared" ref="G220:V226" si="6">SUMIFS(G$1:G$145,$A$1:$A$145,$A220,$B$1:$B$145,$B220)</f>
        <v>1.5316013632883815E-2</v>
      </c>
      <c r="H220" s="4">
        <f t="shared" si="6"/>
        <v>0</v>
      </c>
      <c r="I220" s="4">
        <f t="shared" si="6"/>
        <v>0</v>
      </c>
      <c r="J220" s="4">
        <f t="shared" si="6"/>
        <v>0</v>
      </c>
      <c r="K220" s="4">
        <f t="shared" si="6"/>
        <v>0</v>
      </c>
      <c r="L220" s="4">
        <f t="shared" si="6"/>
        <v>0</v>
      </c>
      <c r="M220" s="4">
        <f t="shared" si="6"/>
        <v>0</v>
      </c>
      <c r="N220" s="4">
        <f t="shared" si="6"/>
        <v>0</v>
      </c>
      <c r="O220" s="4">
        <f t="shared" si="6"/>
        <v>0</v>
      </c>
      <c r="P220" s="4">
        <f t="shared" si="6"/>
        <v>0</v>
      </c>
      <c r="Q220" s="4">
        <f t="shared" si="6"/>
        <v>0</v>
      </c>
      <c r="R220" s="4">
        <f t="shared" si="6"/>
        <v>0</v>
      </c>
      <c r="S220" s="4">
        <f t="shared" si="6"/>
        <v>0</v>
      </c>
      <c r="T220" s="4">
        <f t="shared" si="6"/>
        <v>0</v>
      </c>
      <c r="U220" s="4">
        <f t="shared" si="6"/>
        <v>0</v>
      </c>
      <c r="V220" s="4">
        <f t="shared" si="6"/>
        <v>0</v>
      </c>
    </row>
    <row r="221" spans="1:22" x14ac:dyDescent="0.35">
      <c r="A221" t="s">
        <v>68</v>
      </c>
      <c r="B221" t="s">
        <v>41</v>
      </c>
      <c r="C221" t="s">
        <v>471</v>
      </c>
      <c r="D221" t="s">
        <v>274</v>
      </c>
      <c r="E221" t="s">
        <v>12</v>
      </c>
      <c r="F221" s="1" t="s">
        <v>473</v>
      </c>
      <c r="G221" s="4">
        <f t="shared" si="6"/>
        <v>0</v>
      </c>
      <c r="H221" s="4">
        <f t="shared" si="6"/>
        <v>0</v>
      </c>
      <c r="I221" s="4">
        <f t="shared" si="6"/>
        <v>0</v>
      </c>
      <c r="J221" s="4">
        <f t="shared" si="6"/>
        <v>0</v>
      </c>
      <c r="K221" s="4">
        <f t="shared" si="6"/>
        <v>0</v>
      </c>
      <c r="L221" s="4">
        <f t="shared" si="6"/>
        <v>0</v>
      </c>
      <c r="M221" s="4">
        <f t="shared" si="6"/>
        <v>0</v>
      </c>
      <c r="N221" s="4">
        <f t="shared" si="6"/>
        <v>0</v>
      </c>
      <c r="O221" s="4">
        <f t="shared" si="6"/>
        <v>0</v>
      </c>
      <c r="P221" s="4">
        <f t="shared" si="6"/>
        <v>0</v>
      </c>
      <c r="Q221" s="4">
        <f t="shared" si="6"/>
        <v>0</v>
      </c>
      <c r="R221" s="4">
        <f t="shared" si="6"/>
        <v>0</v>
      </c>
      <c r="S221" s="4">
        <f t="shared" si="6"/>
        <v>0</v>
      </c>
      <c r="T221" s="4">
        <f t="shared" si="6"/>
        <v>0</v>
      </c>
      <c r="U221" s="4">
        <f t="shared" si="6"/>
        <v>0</v>
      </c>
      <c r="V221" s="4">
        <f t="shared" si="6"/>
        <v>0</v>
      </c>
    </row>
    <row r="222" spans="1:22" x14ac:dyDescent="0.35">
      <c r="A222" t="s">
        <v>68</v>
      </c>
      <c r="B222" t="s">
        <v>42</v>
      </c>
      <c r="C222" t="s">
        <v>474</v>
      </c>
      <c r="D222" t="s">
        <v>278</v>
      </c>
      <c r="E222" t="s">
        <v>21</v>
      </c>
      <c r="F222" s="1" t="s">
        <v>476</v>
      </c>
      <c r="G222" s="4">
        <f t="shared" si="6"/>
        <v>2.2883472436400792E-2</v>
      </c>
      <c r="H222" s="4">
        <f t="shared" si="6"/>
        <v>2.5263291279833268E-2</v>
      </c>
      <c r="I222" s="4">
        <f t="shared" si="6"/>
        <v>2.6979951521962118E-2</v>
      </c>
      <c r="J222" s="4">
        <f t="shared" si="6"/>
        <v>2.7790972108794647E-2</v>
      </c>
      <c r="K222" s="4">
        <f t="shared" si="6"/>
        <v>3.0548442104025245E-2</v>
      </c>
      <c r="L222" s="4">
        <f t="shared" si="6"/>
        <v>3.4468374940382469E-2</v>
      </c>
      <c r="M222" s="4">
        <f t="shared" si="6"/>
        <v>3.2554199999999998E-2</v>
      </c>
      <c r="N222" s="4">
        <f t="shared" si="6"/>
        <v>3.6595300000000004E-2</v>
      </c>
      <c r="O222" s="4">
        <f t="shared" si="6"/>
        <v>3.8640000000000001E-2</v>
      </c>
      <c r="P222" s="4">
        <f t="shared" si="6"/>
        <v>4.0354650000000006E-2</v>
      </c>
      <c r="Q222" s="4">
        <f t="shared" si="6"/>
        <v>3.9066650000000001E-2</v>
      </c>
      <c r="R222" s="4">
        <f t="shared" si="6"/>
        <v>4.0450576437088222E-2</v>
      </c>
      <c r="S222" s="4">
        <f t="shared" si="6"/>
        <v>4.1834502874176442E-2</v>
      </c>
      <c r="T222" s="4">
        <f t="shared" si="6"/>
        <v>4.3218429311264663E-2</v>
      </c>
      <c r="U222" s="4">
        <f t="shared" si="6"/>
        <v>4.4602355748352883E-2</v>
      </c>
      <c r="V222" s="4">
        <f t="shared" si="6"/>
        <v>4.5986282185441103E-2</v>
      </c>
    </row>
    <row r="223" spans="1:22" x14ac:dyDescent="0.35">
      <c r="A223" t="s">
        <v>70</v>
      </c>
      <c r="B223" t="s">
        <v>41</v>
      </c>
      <c r="C223" t="s">
        <v>477</v>
      </c>
      <c r="D223" t="s">
        <v>274</v>
      </c>
      <c r="E223" t="s">
        <v>12</v>
      </c>
      <c r="F223" s="1" t="s">
        <v>479</v>
      </c>
      <c r="G223" s="4">
        <f t="shared" si="6"/>
        <v>0</v>
      </c>
      <c r="H223" s="4">
        <f t="shared" si="6"/>
        <v>0</v>
      </c>
      <c r="I223" s="4">
        <f t="shared" si="6"/>
        <v>0</v>
      </c>
      <c r="J223" s="4">
        <f t="shared" si="6"/>
        <v>0</v>
      </c>
      <c r="K223" s="4">
        <f t="shared" si="6"/>
        <v>0</v>
      </c>
      <c r="L223" s="4">
        <f t="shared" si="6"/>
        <v>0</v>
      </c>
      <c r="M223" s="4">
        <f t="shared" si="6"/>
        <v>0</v>
      </c>
      <c r="N223" s="4">
        <f t="shared" si="6"/>
        <v>0</v>
      </c>
      <c r="O223" s="4">
        <f t="shared" si="6"/>
        <v>0</v>
      </c>
      <c r="P223" s="4">
        <f t="shared" si="6"/>
        <v>0</v>
      </c>
      <c r="Q223" s="4">
        <f t="shared" si="6"/>
        <v>0</v>
      </c>
      <c r="R223" s="4">
        <f t="shared" si="6"/>
        <v>0</v>
      </c>
      <c r="S223" s="4">
        <f t="shared" si="6"/>
        <v>0</v>
      </c>
      <c r="T223" s="4">
        <f t="shared" si="6"/>
        <v>0</v>
      </c>
      <c r="U223" s="4">
        <f t="shared" si="6"/>
        <v>0</v>
      </c>
      <c r="V223" s="4">
        <f t="shared" si="6"/>
        <v>0</v>
      </c>
    </row>
    <row r="224" spans="1:22" x14ac:dyDescent="0.35">
      <c r="A224" t="s">
        <v>70</v>
      </c>
      <c r="B224" t="s">
        <v>42</v>
      </c>
      <c r="C224" t="s">
        <v>480</v>
      </c>
      <c r="D224" t="s">
        <v>278</v>
      </c>
      <c r="E224" t="s">
        <v>21</v>
      </c>
      <c r="F224" s="1" t="s">
        <v>482</v>
      </c>
      <c r="G224" s="4">
        <f t="shared" si="6"/>
        <v>0</v>
      </c>
      <c r="H224" s="4">
        <f t="shared" si="6"/>
        <v>0</v>
      </c>
      <c r="I224" s="4">
        <f t="shared" si="6"/>
        <v>0</v>
      </c>
      <c r="J224" s="4">
        <f t="shared" si="6"/>
        <v>0</v>
      </c>
      <c r="K224" s="4">
        <f t="shared" si="6"/>
        <v>0</v>
      </c>
      <c r="L224" s="4">
        <f t="shared" si="6"/>
        <v>0</v>
      </c>
      <c r="M224" s="4">
        <f t="shared" si="6"/>
        <v>0</v>
      </c>
      <c r="N224" s="4">
        <f t="shared" si="6"/>
        <v>0</v>
      </c>
      <c r="O224" s="4">
        <f t="shared" si="6"/>
        <v>0</v>
      </c>
      <c r="P224" s="4">
        <f t="shared" si="6"/>
        <v>0</v>
      </c>
      <c r="Q224" s="4">
        <f t="shared" si="6"/>
        <v>0</v>
      </c>
      <c r="R224" s="4">
        <f t="shared" si="6"/>
        <v>0</v>
      </c>
      <c r="S224" s="4">
        <f t="shared" si="6"/>
        <v>0</v>
      </c>
      <c r="T224" s="4">
        <f t="shared" si="6"/>
        <v>0</v>
      </c>
      <c r="U224" s="4">
        <f t="shared" si="6"/>
        <v>0</v>
      </c>
      <c r="V224" s="4">
        <f t="shared" si="6"/>
        <v>0</v>
      </c>
    </row>
    <row r="225" spans="1:22" x14ac:dyDescent="0.35">
      <c r="A225" t="s">
        <v>76</v>
      </c>
      <c r="B225" t="s">
        <v>41</v>
      </c>
      <c r="C225" t="s">
        <v>483</v>
      </c>
      <c r="D225" t="s">
        <v>274</v>
      </c>
      <c r="E225" t="s">
        <v>12</v>
      </c>
      <c r="F225" s="1" t="s">
        <v>485</v>
      </c>
      <c r="G225" s="4">
        <f t="shared" si="6"/>
        <v>0</v>
      </c>
      <c r="H225" s="4">
        <f t="shared" si="6"/>
        <v>0</v>
      </c>
      <c r="I225" s="4">
        <f t="shared" si="6"/>
        <v>0</v>
      </c>
      <c r="J225" s="4">
        <f t="shared" si="6"/>
        <v>0</v>
      </c>
      <c r="K225" s="4">
        <f t="shared" si="6"/>
        <v>0</v>
      </c>
      <c r="L225" s="4">
        <f t="shared" si="6"/>
        <v>0</v>
      </c>
      <c r="M225" s="4">
        <f t="shared" si="6"/>
        <v>0</v>
      </c>
      <c r="N225" s="4">
        <f t="shared" si="6"/>
        <v>0</v>
      </c>
      <c r="O225" s="4">
        <f t="shared" si="6"/>
        <v>0</v>
      </c>
      <c r="P225" s="4">
        <f t="shared" si="6"/>
        <v>0</v>
      </c>
      <c r="Q225" s="4">
        <f t="shared" si="6"/>
        <v>0</v>
      </c>
      <c r="R225" s="4">
        <f t="shared" si="6"/>
        <v>0</v>
      </c>
      <c r="S225" s="4">
        <f t="shared" si="6"/>
        <v>0</v>
      </c>
      <c r="T225" s="4">
        <f t="shared" si="6"/>
        <v>0</v>
      </c>
      <c r="U225" s="4">
        <f t="shared" si="6"/>
        <v>0</v>
      </c>
      <c r="V225" s="4">
        <f t="shared" si="6"/>
        <v>0</v>
      </c>
    </row>
    <row r="226" spans="1:22" x14ac:dyDescent="0.35">
      <c r="A226" t="s">
        <v>76</v>
      </c>
      <c r="B226" t="s">
        <v>42</v>
      </c>
      <c r="C226" t="s">
        <v>486</v>
      </c>
      <c r="D226" t="s">
        <v>278</v>
      </c>
      <c r="E226" t="s">
        <v>21</v>
      </c>
      <c r="F226" s="1" t="s">
        <v>488</v>
      </c>
      <c r="G226" s="4">
        <f t="shared" si="6"/>
        <v>3.2450000000000001</v>
      </c>
      <c r="H226" s="4">
        <f t="shared" si="6"/>
        <v>3.234</v>
      </c>
      <c r="I226" s="4">
        <f t="shared" si="6"/>
        <v>3.1739999999999999</v>
      </c>
      <c r="J226" s="4">
        <f t="shared" si="6"/>
        <v>3.194</v>
      </c>
      <c r="K226" s="4">
        <f t="shared" si="6"/>
        <v>3.3468999999999998</v>
      </c>
      <c r="L226" s="4">
        <f t="shared" si="6"/>
        <v>3.3695999999999997</v>
      </c>
      <c r="M226" s="4">
        <f t="shared" si="6"/>
        <v>3.2961999999999998</v>
      </c>
      <c r="N226" s="4">
        <f t="shared" si="6"/>
        <v>3.4160999999999997</v>
      </c>
      <c r="O226" s="4">
        <f t="shared" si="6"/>
        <v>3.43</v>
      </c>
      <c r="P226" s="4">
        <f t="shared" si="6"/>
        <v>3.3273000000000001</v>
      </c>
      <c r="Q226" s="4">
        <f t="shared" si="6"/>
        <v>3.4475000000000002</v>
      </c>
      <c r="R226" s="4">
        <f t="shared" si="6"/>
        <v>3.4426000000000001</v>
      </c>
      <c r="S226" s="4">
        <f t="shared" si="6"/>
        <v>3.4682999999999997</v>
      </c>
      <c r="T226" s="4">
        <f t="shared" si="6"/>
        <v>3.4542999999999999</v>
      </c>
      <c r="U226" s="4">
        <f t="shared" si="6"/>
        <v>3.4817799999999997</v>
      </c>
      <c r="V226" s="4">
        <f t="shared" si="6"/>
        <v>3.5092599999999994</v>
      </c>
    </row>
  </sheetData>
  <autoFilter ref="A1:V145" xr:uid="{00000000-0009-0000-0000-000008000000}">
    <filterColumn colId="4">
      <filters>
        <filter val="PROTRA_HP_geothermal"/>
        <filter val="PROTRA_PP_geothermal"/>
      </filters>
    </filterColumn>
  </autoFilter>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81"/>
  <sheetViews>
    <sheetView topLeftCell="A41" workbookViewId="0">
      <selection activeCell="C99" sqref="C99"/>
    </sheetView>
  </sheetViews>
  <sheetFormatPr baseColWidth="10" defaultRowHeight="14.5" x14ac:dyDescent="0.35"/>
  <sheetData>
    <row r="1" spans="1:1" x14ac:dyDescent="0.35">
      <c r="A1" t="s">
        <v>97</v>
      </c>
    </row>
    <row r="2" spans="1:1" x14ac:dyDescent="0.35">
      <c r="A2" t="s">
        <v>98</v>
      </c>
    </row>
    <row r="3" spans="1:1" x14ac:dyDescent="0.35">
      <c r="A3" t="s">
        <v>99</v>
      </c>
    </row>
    <row r="4" spans="1:1" x14ac:dyDescent="0.35">
      <c r="A4" t="s">
        <v>100</v>
      </c>
    </row>
    <row r="5" spans="1:1" x14ac:dyDescent="0.35">
      <c r="A5" t="s">
        <v>101</v>
      </c>
    </row>
    <row r="6" spans="1:1" x14ac:dyDescent="0.35">
      <c r="A6" t="s">
        <v>102</v>
      </c>
    </row>
    <row r="7" spans="1:1" x14ac:dyDescent="0.35">
      <c r="A7" t="s">
        <v>103</v>
      </c>
    </row>
    <row r="8" spans="1:1" x14ac:dyDescent="0.35">
      <c r="A8" t="s">
        <v>104</v>
      </c>
    </row>
    <row r="9" spans="1:1" x14ac:dyDescent="0.35">
      <c r="A9" t="s">
        <v>105</v>
      </c>
    </row>
    <row r="10" spans="1:1" x14ac:dyDescent="0.35">
      <c r="A10" t="s">
        <v>106</v>
      </c>
    </row>
    <row r="11" spans="1:1" x14ac:dyDescent="0.35">
      <c r="A11" t="s">
        <v>107</v>
      </c>
    </row>
    <row r="12" spans="1:1" x14ac:dyDescent="0.35">
      <c r="A12" t="s">
        <v>108</v>
      </c>
    </row>
    <row r="13" spans="1:1" x14ac:dyDescent="0.35">
      <c r="A13" t="s">
        <v>109</v>
      </c>
    </row>
    <row r="14" spans="1:1" x14ac:dyDescent="0.35">
      <c r="A14" t="s">
        <v>110</v>
      </c>
    </row>
    <row r="15" spans="1:1" x14ac:dyDescent="0.35">
      <c r="A15" t="s">
        <v>111</v>
      </c>
    </row>
    <row r="16" spans="1:1" x14ac:dyDescent="0.35">
      <c r="A16" t="s">
        <v>112</v>
      </c>
    </row>
    <row r="17" spans="1:1" x14ac:dyDescent="0.35">
      <c r="A17" t="s">
        <v>113</v>
      </c>
    </row>
    <row r="18" spans="1:1" x14ac:dyDescent="0.35">
      <c r="A18" t="s">
        <v>114</v>
      </c>
    </row>
    <row r="19" spans="1:1" x14ac:dyDescent="0.35">
      <c r="A19" t="s">
        <v>115</v>
      </c>
    </row>
    <row r="20" spans="1:1" x14ac:dyDescent="0.35">
      <c r="A20" t="s">
        <v>116</v>
      </c>
    </row>
    <row r="21" spans="1:1" x14ac:dyDescent="0.35">
      <c r="A21" t="s">
        <v>117</v>
      </c>
    </row>
    <row r="22" spans="1:1" x14ac:dyDescent="0.35">
      <c r="A22" t="s">
        <v>118</v>
      </c>
    </row>
    <row r="23" spans="1:1" x14ac:dyDescent="0.35">
      <c r="A23" t="s">
        <v>119</v>
      </c>
    </row>
    <row r="24" spans="1:1" x14ac:dyDescent="0.35">
      <c r="A24" t="s">
        <v>120</v>
      </c>
    </row>
    <row r="25" spans="1:1" x14ac:dyDescent="0.35">
      <c r="A25" t="s">
        <v>121</v>
      </c>
    </row>
    <row r="26" spans="1:1" x14ac:dyDescent="0.35">
      <c r="A26" t="s">
        <v>122</v>
      </c>
    </row>
    <row r="27" spans="1:1" x14ac:dyDescent="0.35">
      <c r="A27" t="s">
        <v>123</v>
      </c>
    </row>
    <row r="28" spans="1:1" x14ac:dyDescent="0.35">
      <c r="A28" t="s">
        <v>124</v>
      </c>
    </row>
    <row r="29" spans="1:1" x14ac:dyDescent="0.35">
      <c r="A29" t="s">
        <v>125</v>
      </c>
    </row>
    <row r="30" spans="1:1" x14ac:dyDescent="0.35">
      <c r="A30" t="s">
        <v>126</v>
      </c>
    </row>
    <row r="31" spans="1:1" x14ac:dyDescent="0.35">
      <c r="A31" t="s">
        <v>127</v>
      </c>
    </row>
    <row r="32" spans="1:1" x14ac:dyDescent="0.35">
      <c r="A32" t="s">
        <v>128</v>
      </c>
    </row>
    <row r="33" spans="1:1" x14ac:dyDescent="0.35">
      <c r="A33" t="s">
        <v>129</v>
      </c>
    </row>
    <row r="34" spans="1:1" x14ac:dyDescent="0.35">
      <c r="A34" t="s">
        <v>130</v>
      </c>
    </row>
    <row r="35" spans="1:1" x14ac:dyDescent="0.35">
      <c r="A35" t="s">
        <v>131</v>
      </c>
    </row>
    <row r="36" spans="1:1" x14ac:dyDescent="0.35">
      <c r="A36" t="s">
        <v>132</v>
      </c>
    </row>
    <row r="37" spans="1:1" x14ac:dyDescent="0.35">
      <c r="A37" t="s">
        <v>133</v>
      </c>
    </row>
    <row r="38" spans="1:1" x14ac:dyDescent="0.35">
      <c r="A38" t="s">
        <v>134</v>
      </c>
    </row>
    <row r="39" spans="1:1" x14ac:dyDescent="0.35">
      <c r="A39" t="s">
        <v>135</v>
      </c>
    </row>
    <row r="40" spans="1:1" x14ac:dyDescent="0.35">
      <c r="A40" t="s">
        <v>136</v>
      </c>
    </row>
    <row r="41" spans="1:1" x14ac:dyDescent="0.35">
      <c r="A41" t="s">
        <v>137</v>
      </c>
    </row>
    <row r="42" spans="1:1" x14ac:dyDescent="0.35">
      <c r="A42" t="s">
        <v>138</v>
      </c>
    </row>
    <row r="43" spans="1:1" x14ac:dyDescent="0.35">
      <c r="A43" t="s">
        <v>139</v>
      </c>
    </row>
    <row r="44" spans="1:1" x14ac:dyDescent="0.35">
      <c r="A44" t="s">
        <v>140</v>
      </c>
    </row>
    <row r="45" spans="1:1" x14ac:dyDescent="0.35">
      <c r="A45" t="s">
        <v>141</v>
      </c>
    </row>
    <row r="46" spans="1:1" x14ac:dyDescent="0.35">
      <c r="A46" t="s">
        <v>142</v>
      </c>
    </row>
    <row r="47" spans="1:1" x14ac:dyDescent="0.35">
      <c r="A47" t="s">
        <v>143</v>
      </c>
    </row>
    <row r="48" spans="1:1" x14ac:dyDescent="0.35">
      <c r="A48" t="s">
        <v>144</v>
      </c>
    </row>
    <row r="49" spans="1:1" x14ac:dyDescent="0.35">
      <c r="A49" t="s">
        <v>145</v>
      </c>
    </row>
    <row r="50" spans="1:1" x14ac:dyDescent="0.35">
      <c r="A50" t="s">
        <v>146</v>
      </c>
    </row>
    <row r="51" spans="1:1" x14ac:dyDescent="0.35">
      <c r="A51" t="s">
        <v>147</v>
      </c>
    </row>
    <row r="52" spans="1:1" x14ac:dyDescent="0.35">
      <c r="A52" t="s">
        <v>148</v>
      </c>
    </row>
    <row r="53" spans="1:1" x14ac:dyDescent="0.35">
      <c r="A53" t="s">
        <v>149</v>
      </c>
    </row>
    <row r="54" spans="1:1" x14ac:dyDescent="0.35">
      <c r="A54" t="s">
        <v>150</v>
      </c>
    </row>
    <row r="55" spans="1:1" x14ac:dyDescent="0.35">
      <c r="A55" t="s">
        <v>151</v>
      </c>
    </row>
    <row r="56" spans="1:1" x14ac:dyDescent="0.35">
      <c r="A56" t="s">
        <v>152</v>
      </c>
    </row>
    <row r="57" spans="1:1" x14ac:dyDescent="0.35">
      <c r="A57" t="s">
        <v>153</v>
      </c>
    </row>
    <row r="58" spans="1:1" x14ac:dyDescent="0.35">
      <c r="A58" t="s">
        <v>154</v>
      </c>
    </row>
    <row r="59" spans="1:1" x14ac:dyDescent="0.35">
      <c r="A59" t="s">
        <v>155</v>
      </c>
    </row>
    <row r="60" spans="1:1" x14ac:dyDescent="0.35">
      <c r="A60" t="s">
        <v>156</v>
      </c>
    </row>
    <row r="61" spans="1:1" x14ac:dyDescent="0.35">
      <c r="A61" t="s">
        <v>157</v>
      </c>
    </row>
    <row r="62" spans="1:1" x14ac:dyDescent="0.35">
      <c r="A62" t="s">
        <v>158</v>
      </c>
    </row>
    <row r="63" spans="1:1" x14ac:dyDescent="0.35">
      <c r="A63" t="s">
        <v>159</v>
      </c>
    </row>
    <row r="64" spans="1:1" x14ac:dyDescent="0.35">
      <c r="A64" t="s">
        <v>160</v>
      </c>
    </row>
    <row r="65" spans="1:1" x14ac:dyDescent="0.35">
      <c r="A65" t="s">
        <v>161</v>
      </c>
    </row>
    <row r="66" spans="1:1" x14ac:dyDescent="0.35">
      <c r="A66" t="s">
        <v>162</v>
      </c>
    </row>
    <row r="67" spans="1:1" x14ac:dyDescent="0.35">
      <c r="A67" t="s">
        <v>163</v>
      </c>
    </row>
    <row r="68" spans="1:1" x14ac:dyDescent="0.35">
      <c r="A68" t="s">
        <v>164</v>
      </c>
    </row>
    <row r="69" spans="1:1" x14ac:dyDescent="0.35">
      <c r="A69" t="s">
        <v>165</v>
      </c>
    </row>
    <row r="70" spans="1:1" x14ac:dyDescent="0.35">
      <c r="A70" t="s">
        <v>166</v>
      </c>
    </row>
    <row r="71" spans="1:1" x14ac:dyDescent="0.35">
      <c r="A71" t="s">
        <v>167</v>
      </c>
    </row>
    <row r="72" spans="1:1" x14ac:dyDescent="0.35">
      <c r="A72" t="s">
        <v>168</v>
      </c>
    </row>
    <row r="73" spans="1:1" x14ac:dyDescent="0.35">
      <c r="A73" t="s">
        <v>169</v>
      </c>
    </row>
    <row r="74" spans="1:1" x14ac:dyDescent="0.35">
      <c r="A74" t="s">
        <v>170</v>
      </c>
    </row>
    <row r="75" spans="1:1" x14ac:dyDescent="0.35">
      <c r="A75" t="s">
        <v>171</v>
      </c>
    </row>
    <row r="76" spans="1:1" x14ac:dyDescent="0.35">
      <c r="A76" t="s">
        <v>172</v>
      </c>
    </row>
    <row r="77" spans="1:1" x14ac:dyDescent="0.35">
      <c r="A77" t="s">
        <v>173</v>
      </c>
    </row>
    <row r="78" spans="1:1" x14ac:dyDescent="0.35">
      <c r="A78" s="13" t="s">
        <v>174</v>
      </c>
    </row>
    <row r="79" spans="1:1" x14ac:dyDescent="0.35">
      <c r="A79" s="13" t="s">
        <v>175</v>
      </c>
    </row>
    <row r="80" spans="1:1" x14ac:dyDescent="0.35">
      <c r="A80" s="13" t="s">
        <v>176</v>
      </c>
    </row>
    <row r="81" spans="1:1" x14ac:dyDescent="0.35">
      <c r="A81" s="13" t="s">
        <v>177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10</vt:i4>
      </vt:variant>
      <vt:variant>
        <vt:lpstr>Rangos con nombre</vt:lpstr>
      </vt:variant>
      <vt:variant>
        <vt:i4>237</vt:i4>
      </vt:variant>
    </vt:vector>
  </HeadingPairs>
  <TitlesOfParts>
    <vt:vector size="247" baseType="lpstr">
      <vt:lpstr>ChangeLog</vt:lpstr>
      <vt:lpstr>PROTRA_capacity</vt:lpstr>
      <vt:lpstr>CHP-heat-to-power-ratio</vt:lpstr>
      <vt:lpstr>CHP_check_vensim_data</vt:lpstr>
      <vt:lpstr>CHP_check_original_data</vt:lpstr>
      <vt:lpstr>PROTRA_capacity-Original_Data</vt:lpstr>
      <vt:lpstr>PROTRA_capacity-CHINA-Fix</vt:lpstr>
      <vt:lpstr>PROTRA_capacity-UK-Fix</vt:lpstr>
      <vt:lpstr>CHP-geothermal-fix</vt:lpstr>
      <vt:lpstr>formulas</vt:lpstr>
      <vt:lpstr>PROTRA_capacity!AUSTRIA_TO_elec</vt:lpstr>
      <vt:lpstr>'PROTRA_capacity-UK-Fix'!AUSTRIA_TO_elec</vt:lpstr>
      <vt:lpstr>AUSTRIA_TO_elec</vt:lpstr>
      <vt:lpstr>PROTRA_capacity!AUSTRIA_TO_heat</vt:lpstr>
      <vt:lpstr>'PROTRA_capacity-UK-Fix'!AUSTRIA_TO_heat</vt:lpstr>
      <vt:lpstr>AUSTRIA_TO_heat</vt:lpstr>
      <vt:lpstr>PROTRA_capacity!BELGIUM_TO_elec</vt:lpstr>
      <vt:lpstr>'PROTRA_capacity-UK-Fix'!BELGIUM_TO_elec</vt:lpstr>
      <vt:lpstr>BELGIUM_TO_elec</vt:lpstr>
      <vt:lpstr>PROTRA_capacity!BELGIUM_TO_heat</vt:lpstr>
      <vt:lpstr>'PROTRA_capacity-UK-Fix'!BELGIUM_TO_heat</vt:lpstr>
      <vt:lpstr>BELGIUM_TO_heat</vt:lpstr>
      <vt:lpstr>PROTRA_capacity!BULGARIA_TO_elec</vt:lpstr>
      <vt:lpstr>'PROTRA_capacity-UK-Fix'!BULGARIA_TO_elec</vt:lpstr>
      <vt:lpstr>BULGARIA_TO_elec</vt:lpstr>
      <vt:lpstr>PROTRA_capacity!BULGARIA_TO_heat</vt:lpstr>
      <vt:lpstr>'PROTRA_capacity-UK-Fix'!BULGARIA_TO_heat</vt:lpstr>
      <vt:lpstr>BULGARIA_TO_heat</vt:lpstr>
      <vt:lpstr>PROTRA_capacity!CHINA_TO_elec</vt:lpstr>
      <vt:lpstr>'PROTRA_capacity-UK-Fix'!CHINA_TO_elec</vt:lpstr>
      <vt:lpstr>CHINA_TO_elec</vt:lpstr>
      <vt:lpstr>PROTRA_capacity!CHINA_TO_heat</vt:lpstr>
      <vt:lpstr>'PROTRA_capacity-CHINA-Fix'!CHINA_TO_heat</vt:lpstr>
      <vt:lpstr>'PROTRA_capacity-UK-Fix'!CHINA_TO_heat</vt:lpstr>
      <vt:lpstr>CHINA_TO_heat</vt:lpstr>
      <vt:lpstr>CHP_HEAT_POWER_RATIO_9R</vt:lpstr>
      <vt:lpstr>PROTRA_capacity!CROATIA_TO_elec</vt:lpstr>
      <vt:lpstr>'PROTRA_capacity-UK-Fix'!CROATIA_TO_elec</vt:lpstr>
      <vt:lpstr>CROATIA_TO_elec</vt:lpstr>
      <vt:lpstr>PROTRA_capacity!CROATIA_TO_heat</vt:lpstr>
      <vt:lpstr>'PROTRA_capacity-UK-Fix'!CROATIA_TO_heat</vt:lpstr>
      <vt:lpstr>CROATIA_TO_heat</vt:lpstr>
      <vt:lpstr>PROTRA_capacity!CYPRUS_TO_elec</vt:lpstr>
      <vt:lpstr>'PROTRA_capacity-UK-Fix'!CYPRUS_TO_elec</vt:lpstr>
      <vt:lpstr>CYPRUS_TO_elec</vt:lpstr>
      <vt:lpstr>PROTRA_capacity!CYPRUS_TO_heat</vt:lpstr>
      <vt:lpstr>'PROTRA_capacity-UK-Fix'!CYPRUS_TO_heat</vt:lpstr>
      <vt:lpstr>CYPRUS_TO_heat</vt:lpstr>
      <vt:lpstr>PROTRA_capacity!CZECH_REPUBLIC_TO_elec</vt:lpstr>
      <vt:lpstr>'PROTRA_capacity-UK-Fix'!CZECH_REPUBLIC_TO_elec</vt:lpstr>
      <vt:lpstr>CZECH_REPUBLIC_TO_elec</vt:lpstr>
      <vt:lpstr>PROTRA_capacity!CZECH_REPUBLIC_TO_heat</vt:lpstr>
      <vt:lpstr>'PROTRA_capacity-UK-Fix'!CZECH_REPUBLIC_TO_heat</vt:lpstr>
      <vt:lpstr>CZECH_REPUBLIC_TO_heat</vt:lpstr>
      <vt:lpstr>PROTRA_capacity!DENMARK_TO_elec</vt:lpstr>
      <vt:lpstr>'PROTRA_capacity-UK-Fix'!DENMARK_TO_elec</vt:lpstr>
      <vt:lpstr>DENMARK_TO_elec</vt:lpstr>
      <vt:lpstr>PROTRA_capacity!DENMARK_TO_heat</vt:lpstr>
      <vt:lpstr>'PROTRA_capacity-UK-Fix'!DENMARK_TO_heat</vt:lpstr>
      <vt:lpstr>DENMARK_TO_heat</vt:lpstr>
      <vt:lpstr>PROTRA_capacity!EASOC_TO_elec</vt:lpstr>
      <vt:lpstr>'PROTRA_capacity-UK-Fix'!EASOC_TO_elec</vt:lpstr>
      <vt:lpstr>EASOC_TO_elec</vt:lpstr>
      <vt:lpstr>PROTRA_capacity!EASOC_TO_heat</vt:lpstr>
      <vt:lpstr>'PROTRA_capacity-UK-Fix'!EASOC_TO_heat</vt:lpstr>
      <vt:lpstr>EASOC_TO_heat</vt:lpstr>
      <vt:lpstr>PROTRA_capacity!ESTONIA_TO_elec</vt:lpstr>
      <vt:lpstr>'PROTRA_capacity-UK-Fix'!ESTONIA_TO_elec</vt:lpstr>
      <vt:lpstr>ESTONIA_TO_elec</vt:lpstr>
      <vt:lpstr>PROTRA_capacity!ESTONIA_TO_heat</vt:lpstr>
      <vt:lpstr>'PROTRA_capacity-UK-Fix'!ESTONIA_TO_heat</vt:lpstr>
      <vt:lpstr>ESTONIA_TO_heat</vt:lpstr>
      <vt:lpstr>PROTRA_capacity!EU27_TO_elec</vt:lpstr>
      <vt:lpstr>'PROTRA_capacity-UK-Fix'!EU27_TO_elec</vt:lpstr>
      <vt:lpstr>EU27_TO_elec</vt:lpstr>
      <vt:lpstr>PROTRA_capacity!EU27_TO_heat</vt:lpstr>
      <vt:lpstr>'PROTRA_capacity-UK-Fix'!EU27_TO_heat</vt:lpstr>
      <vt:lpstr>EU27_TO_heat</vt:lpstr>
      <vt:lpstr>PROTRA_capacity!FINLAND_TO_elec</vt:lpstr>
      <vt:lpstr>'PROTRA_capacity-UK-Fix'!FINLAND_TO_elec</vt:lpstr>
      <vt:lpstr>FINLAND_TO_elec</vt:lpstr>
      <vt:lpstr>PROTRA_capacity!FINLAND_TO_heat</vt:lpstr>
      <vt:lpstr>'PROTRA_capacity-UK-Fix'!FINLAND_TO_heat</vt:lpstr>
      <vt:lpstr>FINLAND_TO_heat</vt:lpstr>
      <vt:lpstr>PROTRA_capacity!FRANCE_TO_elec</vt:lpstr>
      <vt:lpstr>'PROTRA_capacity-UK-Fix'!FRANCE_TO_elec</vt:lpstr>
      <vt:lpstr>FRANCE_TO_elec</vt:lpstr>
      <vt:lpstr>PROTRA_capacity!FRANCE_TO_heat</vt:lpstr>
      <vt:lpstr>'PROTRA_capacity-UK-Fix'!FRANCE_TO_heat</vt:lpstr>
      <vt:lpstr>FRANCE_TO_heat</vt:lpstr>
      <vt:lpstr>PROTRA_capacity!GERMANY_TO_elec</vt:lpstr>
      <vt:lpstr>'PROTRA_capacity-UK-Fix'!GERMANY_TO_elec</vt:lpstr>
      <vt:lpstr>GERMANY_TO_elec</vt:lpstr>
      <vt:lpstr>PROTRA_capacity!GERMANY_TO_heat</vt:lpstr>
      <vt:lpstr>'PROTRA_capacity-UK-Fix'!GERMANY_TO_heat</vt:lpstr>
      <vt:lpstr>GERMANY_TO_heat</vt:lpstr>
      <vt:lpstr>PROTRA_capacity!GREECE_TO_elec</vt:lpstr>
      <vt:lpstr>'PROTRA_capacity-UK-Fix'!GREECE_TO_elec</vt:lpstr>
      <vt:lpstr>GREECE_TO_elec</vt:lpstr>
      <vt:lpstr>PROTRA_capacity!GREECE_TO_heat</vt:lpstr>
      <vt:lpstr>'PROTRA_capacity-UK-Fix'!GREECE_TO_heat</vt:lpstr>
      <vt:lpstr>GREECE_TO_heat</vt:lpstr>
      <vt:lpstr>PROTRA_capacity!HUNGARY_TO_elec</vt:lpstr>
      <vt:lpstr>'PROTRA_capacity-UK-Fix'!HUNGARY_TO_elec</vt:lpstr>
      <vt:lpstr>HUNGARY_TO_elec</vt:lpstr>
      <vt:lpstr>PROTRA_capacity!HUNGARY_TO_heat</vt:lpstr>
      <vt:lpstr>'PROTRA_capacity-UK-Fix'!HUNGARY_TO_heat</vt:lpstr>
      <vt:lpstr>HUNGARY_TO_heat</vt:lpstr>
      <vt:lpstr>PROTRA_capacity!INDIA_TO_elec</vt:lpstr>
      <vt:lpstr>'PROTRA_capacity-UK-Fix'!INDIA_TO_elec</vt:lpstr>
      <vt:lpstr>INDIA_TO_elec</vt:lpstr>
      <vt:lpstr>PROTRA_capacity!INDIA_TO_heat</vt:lpstr>
      <vt:lpstr>'PROTRA_capacity-UK-Fix'!INDIA_TO_heat</vt:lpstr>
      <vt:lpstr>INDIA_TO_heat</vt:lpstr>
      <vt:lpstr>PROTRA_capacity!IRELAND_TO_elec</vt:lpstr>
      <vt:lpstr>'PROTRA_capacity-UK-Fix'!IRELAND_TO_elec</vt:lpstr>
      <vt:lpstr>IRELAND_TO_elec</vt:lpstr>
      <vt:lpstr>PROTRA_capacity!IRELAND_TO_heat</vt:lpstr>
      <vt:lpstr>'PROTRA_capacity-UK-Fix'!IRELAND_TO_heat</vt:lpstr>
      <vt:lpstr>IRELAND_TO_heat</vt:lpstr>
      <vt:lpstr>PROTRA_capacity!ITALY_TO_elec</vt:lpstr>
      <vt:lpstr>'PROTRA_capacity-UK-Fix'!ITALY_TO_elec</vt:lpstr>
      <vt:lpstr>ITALY_TO_elec</vt:lpstr>
      <vt:lpstr>PROTRA_capacity!ITALY_TO_heat</vt:lpstr>
      <vt:lpstr>'PROTRA_capacity-UK-Fix'!ITALY_TO_heat</vt:lpstr>
      <vt:lpstr>ITALY_TO_heat</vt:lpstr>
      <vt:lpstr>PROTRA_capacity!LATAM_TO_elec</vt:lpstr>
      <vt:lpstr>'PROTRA_capacity-UK-Fix'!LATAM_TO_elec</vt:lpstr>
      <vt:lpstr>LATAM_TO_elec</vt:lpstr>
      <vt:lpstr>PROTRA_capacity!LATAM_TO_heat</vt:lpstr>
      <vt:lpstr>'PROTRA_capacity-UK-Fix'!LATAM_TO_heat</vt:lpstr>
      <vt:lpstr>LATAM_TO_heat</vt:lpstr>
      <vt:lpstr>PROTRA_capacity!LATVIA_TO_elec</vt:lpstr>
      <vt:lpstr>'PROTRA_capacity-UK-Fix'!LATVIA_TO_elec</vt:lpstr>
      <vt:lpstr>LATVIA_TO_elec</vt:lpstr>
      <vt:lpstr>PROTRA_capacity!LATVIA_TO_heat</vt:lpstr>
      <vt:lpstr>'PROTRA_capacity-UK-Fix'!LATVIA_TO_heat</vt:lpstr>
      <vt:lpstr>LATVIA_TO_heat</vt:lpstr>
      <vt:lpstr>PROTRA_capacity!LITHUANIA_TO_elec</vt:lpstr>
      <vt:lpstr>'PROTRA_capacity-UK-Fix'!LITHUANIA_TO_elec</vt:lpstr>
      <vt:lpstr>LITHUANIA_TO_elec</vt:lpstr>
      <vt:lpstr>PROTRA_capacity!LITHUANIA_TO_heat</vt:lpstr>
      <vt:lpstr>'PROTRA_capacity-UK-Fix'!LITHUANIA_TO_heat</vt:lpstr>
      <vt:lpstr>LITHUANIA_TO_heat</vt:lpstr>
      <vt:lpstr>PROTRA_capacity!LROW_TO_elec</vt:lpstr>
      <vt:lpstr>'PROTRA_capacity-UK-Fix'!LROW_TO_elec</vt:lpstr>
      <vt:lpstr>LROW_TO_elec</vt:lpstr>
      <vt:lpstr>PROTRA_capacity!LROW_TO_heat</vt:lpstr>
      <vt:lpstr>'PROTRA_capacity-UK-Fix'!LROW_TO_heat</vt:lpstr>
      <vt:lpstr>LROW_TO_heat</vt:lpstr>
      <vt:lpstr>PROTRA_capacity!LUXEMBOURG_TO_elec</vt:lpstr>
      <vt:lpstr>'PROTRA_capacity-UK-Fix'!LUXEMBOURG_TO_elec</vt:lpstr>
      <vt:lpstr>LUXEMBOURG_TO_elec</vt:lpstr>
      <vt:lpstr>PROTRA_capacity!LUXEMBOURG_TO_heat</vt:lpstr>
      <vt:lpstr>'PROTRA_capacity-UK-Fix'!LUXEMBOURG_TO_heat</vt:lpstr>
      <vt:lpstr>LUXEMBOURG_TO_heat</vt:lpstr>
      <vt:lpstr>PROTRA_capacity!MALTA_TO_elec</vt:lpstr>
      <vt:lpstr>'PROTRA_capacity-UK-Fix'!MALTA_TO_elec</vt:lpstr>
      <vt:lpstr>MALTA_TO_elec</vt:lpstr>
      <vt:lpstr>PROTRA_capacity!MALTA_TO_heat</vt:lpstr>
      <vt:lpstr>'PROTRA_capacity-UK-Fix'!MALTA_TO_heat</vt:lpstr>
      <vt:lpstr>MALTA_TO_heat</vt:lpstr>
      <vt:lpstr>PROTRA_capacity!NETHERLANDS_TO_elec</vt:lpstr>
      <vt:lpstr>'PROTRA_capacity-UK-Fix'!NETHERLANDS_TO_elec</vt:lpstr>
      <vt:lpstr>NETHERLANDS_TO_elec</vt:lpstr>
      <vt:lpstr>PROTRA_capacity!NETHERLANDS_TO_heat</vt:lpstr>
      <vt:lpstr>'PROTRA_capacity-UK-Fix'!NETHERLANDS_TO_heat</vt:lpstr>
      <vt:lpstr>NETHERLANDS_TO_heat</vt:lpstr>
      <vt:lpstr>PROTRA_capacity!POLAND_TO_elec</vt:lpstr>
      <vt:lpstr>'PROTRA_capacity-UK-Fix'!POLAND_TO_elec</vt:lpstr>
      <vt:lpstr>POLAND_TO_elec</vt:lpstr>
      <vt:lpstr>PROTRA_capacity!POLAND_TO_heat</vt:lpstr>
      <vt:lpstr>'PROTRA_capacity-UK-Fix'!POLAND_TO_heat</vt:lpstr>
      <vt:lpstr>POLAND_TO_heat</vt:lpstr>
      <vt:lpstr>PROTRA_capacity!PORTUGAL_TO_elec</vt:lpstr>
      <vt:lpstr>'PROTRA_capacity-UK-Fix'!PORTUGAL_TO_elec</vt:lpstr>
      <vt:lpstr>PORTUGAL_TO_elec</vt:lpstr>
      <vt:lpstr>PROTRA_capacity!PORTUGAL_TO_heat</vt:lpstr>
      <vt:lpstr>'PROTRA_capacity-UK-Fix'!PORTUGAL_TO_heat</vt:lpstr>
      <vt:lpstr>PORTUGAL_TO_heat</vt:lpstr>
      <vt:lpstr>PROTRA_capacity!PROTRA_CAP_TIME</vt:lpstr>
      <vt:lpstr>'PROTRA_capacity-CHINA-Fix'!PROTRA_CAP_TIME</vt:lpstr>
      <vt:lpstr>'PROTRA_capacity-UK-Fix'!PROTRA_CAP_TIME</vt:lpstr>
      <vt:lpstr>PROTRA_CAP_TIME</vt:lpstr>
      <vt:lpstr>PROTRA_capacity!REGIONS_36_I_TO_gas</vt:lpstr>
      <vt:lpstr>'PROTRA_capacity-UK-Fix'!REGIONS_36_I_TO_gas</vt:lpstr>
      <vt:lpstr>REGIONS_36_I_TO_gas</vt:lpstr>
      <vt:lpstr>PROTRA_capacity!REGIONS_36_I_TO_hydrogen</vt:lpstr>
      <vt:lpstr>'PROTRA_capacity-UK-Fix'!REGIONS_36_I_TO_hydrogen</vt:lpstr>
      <vt:lpstr>REGIONS_36_I_TO_hydrogen</vt:lpstr>
      <vt:lpstr>PROTRA_capacity!REGIONS_36_I_TO_liquid</vt:lpstr>
      <vt:lpstr>'PROTRA_capacity-UK-Fix'!REGIONS_36_I_TO_liquid</vt:lpstr>
      <vt:lpstr>REGIONS_36_I_TO_liquid</vt:lpstr>
      <vt:lpstr>PROTRA_capacity!REGIONS_36_I_TO_solid_bio</vt:lpstr>
      <vt:lpstr>'PROTRA_capacity-UK-Fix'!REGIONS_36_I_TO_solid_bio</vt:lpstr>
      <vt:lpstr>REGIONS_36_I_TO_solid_bio</vt:lpstr>
      <vt:lpstr>PROTRA_capacity!REGIONS_36_I_TO_solid_fossil</vt:lpstr>
      <vt:lpstr>'PROTRA_capacity-UK-Fix'!REGIONS_36_I_TO_solid_fossil</vt:lpstr>
      <vt:lpstr>REGIONS_36_I_TO_solid_fossil</vt:lpstr>
      <vt:lpstr>PROTRA_capacity!ROMANIA_TO_elec</vt:lpstr>
      <vt:lpstr>'PROTRA_capacity-UK-Fix'!ROMANIA_TO_elec</vt:lpstr>
      <vt:lpstr>ROMANIA_TO_elec</vt:lpstr>
      <vt:lpstr>PROTRA_capacity!ROMANIA_TO_heat</vt:lpstr>
      <vt:lpstr>'PROTRA_capacity-UK-Fix'!ROMANIA_TO_heat</vt:lpstr>
      <vt:lpstr>ROMANIA_TO_heat</vt:lpstr>
      <vt:lpstr>PROTRA_capacity!RUSSIA_TO_elec</vt:lpstr>
      <vt:lpstr>'PROTRA_capacity-UK-Fix'!RUSSIA_TO_elec</vt:lpstr>
      <vt:lpstr>RUSSIA_TO_elec</vt:lpstr>
      <vt:lpstr>PROTRA_capacity!RUSSIA_TO_heat</vt:lpstr>
      <vt:lpstr>'PROTRA_capacity-UK-Fix'!RUSSIA_TO_heat</vt:lpstr>
      <vt:lpstr>RUSSIA_TO_heat</vt:lpstr>
      <vt:lpstr>PROTRA_capacity!SLOVAKIA_TO_elec</vt:lpstr>
      <vt:lpstr>'PROTRA_capacity-UK-Fix'!SLOVAKIA_TO_elec</vt:lpstr>
      <vt:lpstr>SLOVAKIA_TO_elec</vt:lpstr>
      <vt:lpstr>PROTRA_capacity!SLOVAKIA_TO_heat</vt:lpstr>
      <vt:lpstr>'PROTRA_capacity-UK-Fix'!SLOVAKIA_TO_heat</vt:lpstr>
      <vt:lpstr>SLOVAKIA_TO_heat</vt:lpstr>
      <vt:lpstr>PROTRA_capacity!SLOVENIA_TO_elec</vt:lpstr>
      <vt:lpstr>'PROTRA_capacity-UK-Fix'!SLOVENIA_TO_elec</vt:lpstr>
      <vt:lpstr>SLOVENIA_TO_elec</vt:lpstr>
      <vt:lpstr>PROTRA_capacity!SLOVENIA_TO_heat</vt:lpstr>
      <vt:lpstr>'PROTRA_capacity-UK-Fix'!SLOVENIA_TO_heat</vt:lpstr>
      <vt:lpstr>SLOVENIA_TO_heat</vt:lpstr>
      <vt:lpstr>PROTRA_capacity!SPAIN_TO_elec</vt:lpstr>
      <vt:lpstr>'PROTRA_capacity-UK-Fix'!SPAIN_TO_elec</vt:lpstr>
      <vt:lpstr>SPAIN_TO_elec</vt:lpstr>
      <vt:lpstr>PROTRA_capacity!SPAIN_TO_heat</vt:lpstr>
      <vt:lpstr>'PROTRA_capacity-UK-Fix'!SPAIN_TO_heat</vt:lpstr>
      <vt:lpstr>SPAIN_TO_heat</vt:lpstr>
      <vt:lpstr>PROTRA_capacity!SWEDEN_TO_elec</vt:lpstr>
      <vt:lpstr>'PROTRA_capacity-UK-Fix'!SWEDEN_TO_elec</vt:lpstr>
      <vt:lpstr>SWEDEN_TO_elec</vt:lpstr>
      <vt:lpstr>PROTRA_capacity!SWEDEN_TO_heat</vt:lpstr>
      <vt:lpstr>'PROTRA_capacity-UK-Fix'!SWEDEN_TO_heat</vt:lpstr>
      <vt:lpstr>SWEDEN_TO_heat</vt:lpstr>
      <vt:lpstr>PROTRA_capacity!UK_TO_elec</vt:lpstr>
      <vt:lpstr>'PROTRA_capacity-UK-Fix'!UK_TO_elec</vt:lpstr>
      <vt:lpstr>UK_TO_elec</vt:lpstr>
      <vt:lpstr>PROTRA_capacity!UK_TO_heat</vt:lpstr>
      <vt:lpstr>'PROTRA_capacity-UK-Fix'!UK_TO_heat</vt:lpstr>
      <vt:lpstr>UK_TO_heat</vt:lpstr>
      <vt:lpstr>PROTRA_capacity!USMCA_TO_elec</vt:lpstr>
      <vt:lpstr>'PROTRA_capacity-UK-Fix'!USMCA_TO_elec</vt:lpstr>
      <vt:lpstr>USMCA_TO_elec</vt:lpstr>
      <vt:lpstr>PROTRA_capacity!USMCA_TO_heat</vt:lpstr>
      <vt:lpstr>'PROTRA_capacity-UK-Fix'!USMCA_TO_heat</vt:lpstr>
      <vt:lpstr>USMCA_TO_heat</vt:lpstr>
    </vt:vector>
  </TitlesOfParts>
  <Company>Bundesrechenzentrum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Eggler Lukas</dc:creator>
  <cp:lastModifiedBy>IÑIGO CAPELLAN PEREZ</cp:lastModifiedBy>
  <dcterms:created xsi:type="dcterms:W3CDTF">2022-11-08T13:46:01Z</dcterms:created>
  <dcterms:modified xsi:type="dcterms:W3CDTF">2024-03-01T11:01:10Z</dcterms:modified>
</cp:coreProperties>
</file>